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defaultThemeVersion="124226"/>
  <bookViews>
    <workbookView xWindow="120" yWindow="1275" windowWidth="11595" windowHeight="6180" tabRatio="860"/>
  </bookViews>
  <sheets>
    <sheet name="Contents" sheetId="81" r:id="rId1"/>
    <sheet name="Introduction" sheetId="82" r:id="rId2"/>
    <sheet name="Information" sheetId="83" r:id="rId3"/>
    <sheet name="EP by route - Overall" sheetId="66" r:id="rId4"/>
    <sheet name="EP by route - by year" sheetId="87" r:id="rId5"/>
    <sheet name="EP by route - Age groups" sheetId="68" r:id="rId6"/>
    <sheet name="EP by route -age 0-24" sheetId="69" r:id="rId7"/>
    <sheet name="EP by route - Sites by CAL" sheetId="91" r:id="rId8"/>
    <sheet name="Inc. by route - Sites by CAL" sheetId="30" r:id="rId9"/>
    <sheet name="Inc. by route - CALs by Site" sheetId="6" r:id="rId10"/>
    <sheet name="Inc. by route - CALs by year" sheetId="90" r:id="rId11"/>
    <sheet name="EP overall data" sheetId="86" state="veryHidden" r:id="rId12"/>
    <sheet name="EP Age data" sheetId="64" state="veryHidden" r:id="rId13"/>
    <sheet name="EP CTYA data" sheetId="85" state="veryHidden" r:id="rId14"/>
    <sheet name="CAL data" sheetId="29" state="veryHidden" r:id="rId15"/>
    <sheet name="EP CAL data" sheetId="92" state="veryHidden" r:id="rId16"/>
    <sheet name="Breast ASR by CCG" sheetId="76" r:id="rId17"/>
    <sheet name="Colorectal ASR by CCG" sheetId="77" r:id="rId18"/>
    <sheet name="Lung ASR by CCG" sheetId="78" r:id="rId19"/>
    <sheet name="Prostate ASR by CCG" sheetId="79" r:id="rId20"/>
    <sheet name="CCG data" sheetId="88" state="veryHidden" r:id="rId21"/>
    <sheet name="Outliers" sheetId="89" state="veryHidden" r:id="rId22"/>
    <sheet name="Stage" sheetId="96" r:id="rId23"/>
    <sheet name="Stage data" sheetId="94" state="veryHidden" r:id="rId24"/>
    <sheet name="Hide Selection" sheetId="84" state="hidden" r:id="rId25"/>
  </sheets>
  <externalReferences>
    <externalReference r:id="rId26"/>
  </externalReferences>
  <definedNames>
    <definedName name="_xlnm._FilterDatabase" localSheetId="14" hidden="1">'CAL data'!$A$627:$AC$2005</definedName>
    <definedName name="_xlnm._FilterDatabase" localSheetId="20" hidden="1">'CCG data'!$A$3:$AD$1064</definedName>
    <definedName name="_xlnm._FilterDatabase" localSheetId="12" hidden="1">'EP Age data'!$A$3:$P$405</definedName>
    <definedName name="_xlnm._FilterDatabase" localSheetId="15" hidden="1">'EP CAL data'!$A$3:$AC$819</definedName>
    <definedName name="_xlnm._FilterDatabase" localSheetId="11" hidden="1">'EP overall data'!$A$3:$W$568</definedName>
    <definedName name="_xlnm._FilterDatabase" localSheetId="24" hidden="1">'Hide Selection'!$L$2:$L$115</definedName>
    <definedName name="cancersites" localSheetId="3">#REF!</definedName>
    <definedName name="cancersites" localSheetId="7">#REF!</definedName>
    <definedName name="cancersites" localSheetId="15">#REF!</definedName>
    <definedName name="cancersites" localSheetId="24">'Hide Selection'!$D$2:$D$43</definedName>
    <definedName name="cancersites" localSheetId="10">'[1]Hide Selection'!$D$2:$D$44</definedName>
    <definedName name="cancersites" localSheetId="22">#REF!</definedName>
    <definedName name="cancersites">#REF!</definedName>
    <definedName name="ethnicity" localSheetId="7">#REF!</definedName>
    <definedName name="ethnicity" localSheetId="15">#REF!</definedName>
    <definedName name="ethnicity" localSheetId="24">'Hide Selection'!$I$2:$I$6</definedName>
    <definedName name="ethnicity" localSheetId="22">#REF!</definedName>
    <definedName name="ethnicity">#REF!</definedName>
    <definedName name="_xlnm.Extract" localSheetId="24">'Hide Selection'!#REF!</definedName>
    <definedName name="surv_month" localSheetId="7">#REF!</definedName>
    <definedName name="surv_month" localSheetId="15">#REF!</definedName>
    <definedName name="surv_month" localSheetId="24">'Hide Selection'!#REF!</definedName>
    <definedName name="surv_month" localSheetId="10">'[1]Hide Selection'!$N$12</definedName>
    <definedName name="surv_month" localSheetId="22">#REF!</definedName>
    <definedName name="surv_month">#REF!</definedName>
    <definedName name="survival" localSheetId="7">#REF!</definedName>
    <definedName name="survival" localSheetId="15">#REF!</definedName>
    <definedName name="survival" localSheetId="24">'Hide Selection'!#REF!</definedName>
    <definedName name="survival" localSheetId="22">#REF!</definedName>
    <definedName name="survival">#REF!</definedName>
    <definedName name="Z_4611C2BB_2855_47D1_8180_05177E376C54_.wvu.PrintArea" localSheetId="16" hidden="1">'Breast ASR by CCG'!$A$1:$AF$185</definedName>
    <definedName name="Z_4611C2BB_2855_47D1_8180_05177E376C54_.wvu.PrintArea" localSheetId="17" hidden="1">'Colorectal ASR by CCG'!$A$1:$AF$185</definedName>
    <definedName name="Z_4611C2BB_2855_47D1_8180_05177E376C54_.wvu.PrintArea" localSheetId="5" hidden="1">'EP by route - Age groups'!$A$1:$P$6</definedName>
    <definedName name="Z_4611C2BB_2855_47D1_8180_05177E376C54_.wvu.PrintArea" localSheetId="4" hidden="1">'EP by route - by year'!$A$1:$P$6</definedName>
    <definedName name="Z_4611C2BB_2855_47D1_8180_05177E376C54_.wvu.PrintArea" localSheetId="3" hidden="1">'EP by route - Overall'!$A$1:$P$42</definedName>
    <definedName name="Z_4611C2BB_2855_47D1_8180_05177E376C54_.wvu.PrintArea" localSheetId="7" hidden="1">'EP by route - Sites by CAL'!$A$1:$AC$72</definedName>
    <definedName name="Z_4611C2BB_2855_47D1_8180_05177E376C54_.wvu.PrintArea" localSheetId="6" hidden="1">'EP by route -age 0-24'!$A$1:$P$16</definedName>
    <definedName name="Z_4611C2BB_2855_47D1_8180_05177E376C54_.wvu.PrintArea" localSheetId="9" hidden="1">'Inc. by route - CALs by Site'!$A$1:$AI$74</definedName>
    <definedName name="Z_4611C2BB_2855_47D1_8180_05177E376C54_.wvu.PrintArea" localSheetId="10" hidden="1">'Inc. by route - CALs by year'!$A$1:$X$6</definedName>
    <definedName name="Z_4611C2BB_2855_47D1_8180_05177E376C54_.wvu.PrintArea" localSheetId="8" hidden="1">'Inc. by route - Sites by CAL'!$A$1:$AI$72</definedName>
    <definedName name="Z_4611C2BB_2855_47D1_8180_05177E376C54_.wvu.PrintArea" localSheetId="18" hidden="1">'Lung ASR by CCG'!$A$1:$AF$158</definedName>
    <definedName name="Z_4611C2BB_2855_47D1_8180_05177E376C54_.wvu.PrintArea" localSheetId="19" hidden="1">'Prostate ASR by CCG'!$A$1:$AC$158</definedName>
    <definedName name="Z_4611C2BB_2855_47D1_8180_05177E376C54_.wvu.PrintArea" localSheetId="22" hidden="1">Stage!$A$1:$O$6</definedName>
    <definedName name="Z_7DCD1B54_9EC3_4A1D_8C85_3B1D59C71ADF_.wvu.PrintArea" localSheetId="16" hidden="1">'Breast ASR by CCG'!$A$1:$AF$185</definedName>
    <definedName name="Z_7DCD1B54_9EC3_4A1D_8C85_3B1D59C71ADF_.wvu.PrintArea" localSheetId="17" hidden="1">'Colorectal ASR by CCG'!$A$1:$AF$185</definedName>
    <definedName name="Z_7DCD1B54_9EC3_4A1D_8C85_3B1D59C71ADF_.wvu.PrintArea" localSheetId="5" hidden="1">'EP by route - Age groups'!$A$1:$P$6</definedName>
    <definedName name="Z_7DCD1B54_9EC3_4A1D_8C85_3B1D59C71ADF_.wvu.PrintArea" localSheetId="4" hidden="1">'EP by route - by year'!$A$1:$P$6</definedName>
    <definedName name="Z_7DCD1B54_9EC3_4A1D_8C85_3B1D59C71ADF_.wvu.PrintArea" localSheetId="3" hidden="1">'EP by route - Overall'!$A$1:$P$42</definedName>
    <definedName name="Z_7DCD1B54_9EC3_4A1D_8C85_3B1D59C71ADF_.wvu.PrintArea" localSheetId="7" hidden="1">'EP by route - Sites by CAL'!$A$1:$AC$72</definedName>
    <definedName name="Z_7DCD1B54_9EC3_4A1D_8C85_3B1D59C71ADF_.wvu.PrintArea" localSheetId="6" hidden="1">'EP by route -age 0-24'!$A$1:$P$16</definedName>
    <definedName name="Z_7DCD1B54_9EC3_4A1D_8C85_3B1D59C71ADF_.wvu.PrintArea" localSheetId="9" hidden="1">'Inc. by route - CALs by Site'!$A$1:$AI$74</definedName>
    <definedName name="Z_7DCD1B54_9EC3_4A1D_8C85_3B1D59C71ADF_.wvu.PrintArea" localSheetId="10" hidden="1">'Inc. by route - CALs by year'!$A$1:$X$6</definedName>
    <definedName name="Z_7DCD1B54_9EC3_4A1D_8C85_3B1D59C71ADF_.wvu.PrintArea" localSheetId="8" hidden="1">'Inc. by route - Sites by CAL'!$A$1:$AI$72</definedName>
    <definedName name="Z_7DCD1B54_9EC3_4A1D_8C85_3B1D59C71ADF_.wvu.PrintArea" localSheetId="18" hidden="1">'Lung ASR by CCG'!$A$1:$AF$158</definedName>
    <definedName name="Z_7DCD1B54_9EC3_4A1D_8C85_3B1D59C71ADF_.wvu.PrintArea" localSheetId="19" hidden="1">'Prostate ASR by CCG'!$A$1:$AC$158</definedName>
    <definedName name="Z_7DCD1B54_9EC3_4A1D_8C85_3B1D59C71ADF_.wvu.PrintArea" localSheetId="22" hidden="1">Stage!$A$1:$O$6</definedName>
  </definedNames>
  <calcPr calcId="145621"/>
  <customWorkbookViews>
    <customWorkbookView name="J Shelton - Personal View" guid="{4611C2BB-2855-47D1-8180-05177E376C54}" mergeInterval="0" personalView="1" maximized="1" xWindow="1" yWindow="1" windowWidth="1596" windowHeight="670" tabRatio="962" activeSheetId="1"/>
    <customWorkbookView name="smcphail - Personal View" guid="{7DCD1B54-9EC3-4A1D-8C85-3B1D59C71ADF}" mergeInterval="0" personalView="1" maximized="1" xWindow="1" yWindow="1" windowWidth="1148" windowHeight="523" tabRatio="962" activeSheetId="1"/>
  </customWorkbookViews>
  <fileRecoveryPr autoRecover="0"/>
</workbook>
</file>

<file path=xl/calcChain.xml><?xml version="1.0" encoding="utf-8"?>
<calcChain xmlns="http://schemas.openxmlformats.org/spreadsheetml/2006/main">
  <c r="O12" i="84" l="1"/>
  <c r="D6" i="96" s="1"/>
  <c r="O17" i="96" l="1"/>
  <c r="F11" i="96"/>
  <c r="F12" i="96" s="1"/>
  <c r="F13" i="96"/>
  <c r="F14" i="96" s="1"/>
  <c r="J15" i="96"/>
  <c r="J16" i="96" s="1"/>
  <c r="F15" i="96"/>
  <c r="F16" i="96" s="1"/>
  <c r="O9" i="96"/>
  <c r="H17" i="96"/>
  <c r="H18" i="96" s="1"/>
  <c r="H15" i="96"/>
  <c r="H16" i="96" s="1"/>
  <c r="L7" i="96"/>
  <c r="L8" i="96" s="1"/>
  <c r="L13" i="96"/>
  <c r="L14" i="96" s="1"/>
  <c r="O7" i="96"/>
  <c r="J17" i="96"/>
  <c r="J18" i="96" s="1"/>
  <c r="L9" i="96"/>
  <c r="L10" i="96" s="1"/>
  <c r="H11" i="96"/>
  <c r="I12" i="96" s="1"/>
  <c r="O13" i="96"/>
  <c r="L11" i="96"/>
  <c r="M12" i="96" s="1"/>
  <c r="F17" i="96"/>
  <c r="G18" i="96" s="1"/>
  <c r="O15" i="96"/>
  <c r="J9" i="96"/>
  <c r="K10" i="96" s="1"/>
  <c r="J13" i="96"/>
  <c r="K14" i="96" s="1"/>
  <c r="L17" i="96"/>
  <c r="M18" i="96" s="1"/>
  <c r="J7" i="96"/>
  <c r="K8" i="96" s="1"/>
  <c r="F7" i="96"/>
  <c r="G8" i="96" s="1"/>
  <c r="H7" i="96"/>
  <c r="I8" i="96" s="1"/>
  <c r="J11" i="96"/>
  <c r="K12" i="96" s="1"/>
  <c r="L15" i="96"/>
  <c r="L16" i="96" s="1"/>
  <c r="O11" i="96"/>
  <c r="F9" i="96"/>
  <c r="F10" i="96" s="1"/>
  <c r="H9" i="96"/>
  <c r="I10" i="96" s="1"/>
  <c r="H13" i="96"/>
  <c r="I14" i="96" s="1"/>
  <c r="M16" i="96" l="1"/>
  <c r="M14" i="96"/>
  <c r="G12" i="96"/>
  <c r="G10" i="96"/>
  <c r="K18" i="96"/>
  <c r="K16" i="96"/>
  <c r="M10" i="96"/>
  <c r="G16" i="96"/>
  <c r="J14" i="96"/>
  <c r="H8" i="96"/>
  <c r="G14" i="96"/>
  <c r="H10" i="96"/>
  <c r="L18" i="96"/>
  <c r="J12" i="96"/>
  <c r="H12" i="96"/>
  <c r="J8" i="96"/>
  <c r="L12" i="96"/>
  <c r="M8" i="96"/>
  <c r="N17" i="96"/>
  <c r="F18" i="96"/>
  <c r="H14" i="96"/>
  <c r="J10" i="96"/>
  <c r="I16" i="96"/>
  <c r="F8" i="96"/>
  <c r="I18" i="96"/>
  <c r="N11" i="96"/>
  <c r="N15" i="96"/>
  <c r="N9" i="96"/>
  <c r="N13" i="96"/>
  <c r="N7" i="96"/>
  <c r="G24" i="84"/>
  <c r="D6" i="91" s="1"/>
  <c r="B63" i="84"/>
  <c r="P65" i="91" l="1"/>
  <c r="P45" i="91"/>
  <c r="H79" i="91"/>
  <c r="H80" i="91" s="1"/>
  <c r="H57" i="91"/>
  <c r="I58" i="91" s="1"/>
  <c r="H27" i="91"/>
  <c r="H28" i="91" s="1"/>
  <c r="P69" i="91"/>
  <c r="F47" i="91"/>
  <c r="F48" i="91" s="1"/>
  <c r="F41" i="91"/>
  <c r="G42" i="91" s="1"/>
  <c r="F19" i="91"/>
  <c r="F20" i="91" s="1"/>
  <c r="F13" i="91"/>
  <c r="F14" i="91" s="1"/>
  <c r="P67" i="91"/>
  <c r="F27" i="91"/>
  <c r="G28" i="91" s="1"/>
  <c r="N67" i="91"/>
  <c r="N35" i="91"/>
  <c r="J57" i="91"/>
  <c r="K58" i="91" s="1"/>
  <c r="J83" i="91"/>
  <c r="J84" i="91" s="1"/>
  <c r="L75" i="91"/>
  <c r="L76" i="91" s="1"/>
  <c r="L69" i="91"/>
  <c r="M70" i="91" s="1"/>
  <c r="P15" i="91"/>
  <c r="H13" i="91"/>
  <c r="I14" i="91" s="1"/>
  <c r="H41" i="91"/>
  <c r="H42" i="91" s="1"/>
  <c r="J75" i="91"/>
  <c r="K76" i="91" s="1"/>
  <c r="N65" i="91"/>
  <c r="H19" i="91"/>
  <c r="H20" i="91" s="1"/>
  <c r="F53" i="91"/>
  <c r="G54" i="91" s="1"/>
  <c r="F79" i="91"/>
  <c r="F80" i="91" s="1"/>
  <c r="P13" i="91"/>
  <c r="L29" i="91"/>
  <c r="M30" i="91" s="1"/>
  <c r="J61" i="91"/>
  <c r="K62" i="91" s="1"/>
  <c r="L83" i="91"/>
  <c r="L84" i="91" s="1"/>
  <c r="P47" i="91"/>
  <c r="J11" i="91"/>
  <c r="K12" i="91" s="1"/>
  <c r="H39" i="91"/>
  <c r="I40" i="91" s="1"/>
  <c r="L61" i="91"/>
  <c r="M62" i="91" s="1"/>
  <c r="N33" i="91"/>
  <c r="L7" i="91"/>
  <c r="H15" i="91"/>
  <c r="I16" i="91" s="1"/>
  <c r="H43" i="91"/>
  <c r="L51" i="91"/>
  <c r="F65" i="91"/>
  <c r="G66" i="91" s="1"/>
  <c r="H71" i="91"/>
  <c r="J77" i="91"/>
  <c r="K78" i="91" s="1"/>
  <c r="H85" i="91"/>
  <c r="N21" i="91"/>
  <c r="N53" i="91"/>
  <c r="N85" i="91"/>
  <c r="P33" i="91"/>
  <c r="P63" i="91"/>
  <c r="J15" i="91"/>
  <c r="L21" i="91"/>
  <c r="M22" i="91" s="1"/>
  <c r="L35" i="91"/>
  <c r="J43" i="91"/>
  <c r="K44" i="91" s="1"/>
  <c r="L49" i="91"/>
  <c r="H65" i="91"/>
  <c r="H66" i="91" s="1"/>
  <c r="J71" i="91"/>
  <c r="L77" i="91"/>
  <c r="M78" i="91" s="1"/>
  <c r="J85" i="91"/>
  <c r="F89" i="91"/>
  <c r="N23" i="91"/>
  <c r="N55" i="91"/>
  <c r="N87" i="91"/>
  <c r="P35" i="91"/>
  <c r="P89" i="91"/>
  <c r="P73" i="91"/>
  <c r="P57" i="91"/>
  <c r="P41" i="91"/>
  <c r="P25" i="91"/>
  <c r="P9" i="91"/>
  <c r="N77" i="91"/>
  <c r="N61" i="91"/>
  <c r="N45" i="91"/>
  <c r="N29" i="91"/>
  <c r="N13" i="91"/>
  <c r="L89" i="91"/>
  <c r="M90" i="91" s="1"/>
  <c r="F83" i="91"/>
  <c r="F84" i="91" s="1"/>
  <c r="F81" i="91"/>
  <c r="F75" i="91"/>
  <c r="J73" i="91"/>
  <c r="H69" i="91"/>
  <c r="L67" i="91"/>
  <c r="J63" i="91"/>
  <c r="J64" i="91" s="1"/>
  <c r="F61" i="91"/>
  <c r="F59" i="91"/>
  <c r="F60" i="91" s="1"/>
  <c r="J55" i="91"/>
  <c r="H49" i="91"/>
  <c r="I50" i="91" s="1"/>
  <c r="J47" i="91"/>
  <c r="H45" i="91"/>
  <c r="I46" i="91" s="1"/>
  <c r="F37" i="91"/>
  <c r="H35" i="91"/>
  <c r="H33" i="91"/>
  <c r="H34" i="91" s="1"/>
  <c r="J31" i="91"/>
  <c r="H29" i="91"/>
  <c r="I30" i="91" s="1"/>
  <c r="F23" i="91"/>
  <c r="H21" i="91"/>
  <c r="L19" i="91"/>
  <c r="J17" i="91"/>
  <c r="F11" i="91"/>
  <c r="F9" i="91"/>
  <c r="G10" i="91" s="1"/>
  <c r="P87" i="91"/>
  <c r="P71" i="91"/>
  <c r="P55" i="91"/>
  <c r="P39" i="91"/>
  <c r="P23" i="91"/>
  <c r="P7" i="91"/>
  <c r="N75" i="91"/>
  <c r="N59" i="91"/>
  <c r="N43" i="91"/>
  <c r="N27" i="91"/>
  <c r="N11" i="91"/>
  <c r="J89" i="91"/>
  <c r="L87" i="91"/>
  <c r="M88" i="91" s="1"/>
  <c r="H73" i="91"/>
  <c r="F69" i="91"/>
  <c r="J67" i="91"/>
  <c r="L65" i="91"/>
  <c r="H63" i="91"/>
  <c r="I64" i="91" s="1"/>
  <c r="H55" i="91"/>
  <c r="F49" i="91"/>
  <c r="H47" i="91"/>
  <c r="I48" i="91" s="1"/>
  <c r="F45" i="91"/>
  <c r="L43" i="91"/>
  <c r="L41" i="91"/>
  <c r="F35" i="91"/>
  <c r="G36" i="91" s="1"/>
  <c r="F33" i="91"/>
  <c r="G34" i="91" s="1"/>
  <c r="H31" i="91"/>
  <c r="I32" i="91" s="1"/>
  <c r="F29" i="91"/>
  <c r="L27" i="91"/>
  <c r="F21" i="91"/>
  <c r="J19" i="91"/>
  <c r="H17" i="91"/>
  <c r="H18" i="91" s="1"/>
  <c r="L15" i="91"/>
  <c r="L13" i="91"/>
  <c r="P75" i="91"/>
  <c r="P59" i="91"/>
  <c r="P43" i="91"/>
  <c r="P27" i="91"/>
  <c r="P11" i="91"/>
  <c r="N79" i="91"/>
  <c r="N63" i="91"/>
  <c r="N47" i="91"/>
  <c r="N31" i="91"/>
  <c r="N15" i="91"/>
  <c r="H83" i="91"/>
  <c r="H81" i="91"/>
  <c r="I82" i="91" s="1"/>
  <c r="H75" i="91"/>
  <c r="L73" i="91"/>
  <c r="M74" i="91" s="1"/>
  <c r="J69" i="91"/>
  <c r="L63" i="91"/>
  <c r="H61" i="91"/>
  <c r="I62" i="91" s="1"/>
  <c r="H59" i="91"/>
  <c r="F57" i="91"/>
  <c r="L55" i="91"/>
  <c r="M56" i="91" s="1"/>
  <c r="F51" i="91"/>
  <c r="F52" i="91" s="1"/>
  <c r="J49" i="91"/>
  <c r="L47" i="91"/>
  <c r="J45" i="91"/>
  <c r="J46" i="91" s="1"/>
  <c r="F39" i="91"/>
  <c r="H37" i="91"/>
  <c r="J35" i="91"/>
  <c r="J33" i="91"/>
  <c r="L31" i="91"/>
  <c r="J29" i="91"/>
  <c r="J30" i="91" s="1"/>
  <c r="H23" i="91"/>
  <c r="J21" i="91"/>
  <c r="J22" i="91" s="1"/>
  <c r="L17" i="91"/>
  <c r="H11" i="91"/>
  <c r="H9" i="91"/>
  <c r="I10" i="91" s="1"/>
  <c r="P85" i="91"/>
  <c r="P37" i="91"/>
  <c r="P21" i="91"/>
  <c r="N89" i="91"/>
  <c r="N73" i="91"/>
  <c r="N57" i="91"/>
  <c r="N41" i="91"/>
  <c r="N25" i="91"/>
  <c r="N9" i="91"/>
  <c r="H89" i="91"/>
  <c r="J87" i="91"/>
  <c r="L85" i="91"/>
  <c r="M86" i="91" s="1"/>
  <c r="F73" i="91"/>
  <c r="L71" i="91"/>
  <c r="M72" i="91" s="1"/>
  <c r="H67" i="91"/>
  <c r="J65" i="91"/>
  <c r="F63" i="91"/>
  <c r="F64" i="91" s="1"/>
  <c r="L11" i="91"/>
  <c r="J13" i="91"/>
  <c r="J14" i="91" s="1"/>
  <c r="F25" i="91"/>
  <c r="G26" i="91" s="1"/>
  <c r="J27" i="91"/>
  <c r="K28" i="91" s="1"/>
  <c r="L33" i="91"/>
  <c r="J39" i="91"/>
  <c r="K40" i="91" s="1"/>
  <c r="J41" i="91"/>
  <c r="H53" i="91"/>
  <c r="F55" i="91"/>
  <c r="L57" i="91"/>
  <c r="L58" i="91" s="1"/>
  <c r="J79" i="91"/>
  <c r="J80" i="91" s="1"/>
  <c r="F87" i="91"/>
  <c r="N37" i="91"/>
  <c r="N69" i="91"/>
  <c r="P17" i="91"/>
  <c r="P49" i="91"/>
  <c r="P77" i="91"/>
  <c r="P79" i="91"/>
  <c r="H7" i="91"/>
  <c r="J9" i="91"/>
  <c r="F17" i="91"/>
  <c r="G18" i="91" s="1"/>
  <c r="J23" i="91"/>
  <c r="K24" i="91" s="1"/>
  <c r="J25" i="91"/>
  <c r="F31" i="91"/>
  <c r="J37" i="91"/>
  <c r="K38" i="91" s="1"/>
  <c r="H51" i="91"/>
  <c r="L53" i="91"/>
  <c r="M54" i="91" s="1"/>
  <c r="J59" i="91"/>
  <c r="K60" i="91" s="1"/>
  <c r="F77" i="91"/>
  <c r="J81" i="91"/>
  <c r="N17" i="91"/>
  <c r="N49" i="91"/>
  <c r="N81" i="91"/>
  <c r="P29" i="91"/>
  <c r="P53" i="91"/>
  <c r="P81" i="91"/>
  <c r="F7" i="91"/>
  <c r="H25" i="91"/>
  <c r="L39" i="91"/>
  <c r="M40" i="91" s="1"/>
  <c r="J53" i="91"/>
  <c r="F67" i="91"/>
  <c r="F68" i="91" s="1"/>
  <c r="L79" i="91"/>
  <c r="H87" i="91"/>
  <c r="N7" i="91"/>
  <c r="N39" i="91"/>
  <c r="N71" i="91"/>
  <c r="P19" i="91"/>
  <c r="P51" i="91"/>
  <c r="J7" i="91"/>
  <c r="K8" i="91" s="1"/>
  <c r="L9" i="91"/>
  <c r="F15" i="91"/>
  <c r="L23" i="91"/>
  <c r="M24" i="91" s="1"/>
  <c r="L25" i="91"/>
  <c r="L37" i="91"/>
  <c r="M38" i="91" s="1"/>
  <c r="F43" i="91"/>
  <c r="L45" i="91"/>
  <c r="J51" i="91"/>
  <c r="L59" i="91"/>
  <c r="L60" i="91" s="1"/>
  <c r="F71" i="91"/>
  <c r="H77" i="91"/>
  <c r="L81" i="91"/>
  <c r="F85" i="91"/>
  <c r="G86" i="91" s="1"/>
  <c r="N19" i="91"/>
  <c r="N51" i="91"/>
  <c r="N83" i="91"/>
  <c r="P31" i="91"/>
  <c r="P61" i="91"/>
  <c r="P83" i="91"/>
  <c r="K14" i="91" l="1"/>
  <c r="H14" i="91"/>
  <c r="F28" i="91"/>
  <c r="M60" i="91"/>
  <c r="J62" i="91"/>
  <c r="L30" i="91"/>
  <c r="H58" i="91"/>
  <c r="H16" i="91"/>
  <c r="I42" i="91"/>
  <c r="G20" i="91"/>
  <c r="H40" i="91"/>
  <c r="M76" i="91"/>
  <c r="J76" i="91"/>
  <c r="I66" i="91"/>
  <c r="I28" i="91"/>
  <c r="L88" i="91"/>
  <c r="F36" i="91"/>
  <c r="F18" i="91"/>
  <c r="J40" i="91"/>
  <c r="F54" i="91"/>
  <c r="M84" i="91"/>
  <c r="H46" i="91"/>
  <c r="G80" i="91"/>
  <c r="G60" i="91"/>
  <c r="I80" i="91"/>
  <c r="L56" i="91"/>
  <c r="L70" i="91"/>
  <c r="J78" i="91"/>
  <c r="H82" i="91"/>
  <c r="G64" i="91"/>
  <c r="F42" i="91"/>
  <c r="J12" i="91"/>
  <c r="H10" i="91"/>
  <c r="K84" i="91"/>
  <c r="H48" i="91"/>
  <c r="K80" i="91"/>
  <c r="G14" i="91"/>
  <c r="J38" i="91"/>
  <c r="G52" i="91"/>
  <c r="J24" i="91"/>
  <c r="G48" i="91"/>
  <c r="G68" i="91"/>
  <c r="J60" i="91"/>
  <c r="J58" i="91"/>
  <c r="J44" i="91"/>
  <c r="K64" i="91"/>
  <c r="L74" i="91"/>
  <c r="L62" i="91"/>
  <c r="I18" i="91"/>
  <c r="I20" i="91"/>
  <c r="F66" i="91"/>
  <c r="F10" i="91"/>
  <c r="F26" i="91"/>
  <c r="L22" i="91"/>
  <c r="F44" i="91"/>
  <c r="G44" i="91"/>
  <c r="G40" i="91"/>
  <c r="F40" i="91"/>
  <c r="H72" i="91"/>
  <c r="I72" i="91"/>
  <c r="I52" i="91"/>
  <c r="H52" i="91"/>
  <c r="L64" i="91"/>
  <c r="M64" i="91"/>
  <c r="K72" i="91"/>
  <c r="J72" i="91"/>
  <c r="K50" i="91"/>
  <c r="J50" i="91"/>
  <c r="H44" i="91"/>
  <c r="I44" i="91"/>
  <c r="F72" i="91"/>
  <c r="G72" i="91"/>
  <c r="F16" i="91"/>
  <c r="G16" i="91"/>
  <c r="H88" i="91"/>
  <c r="I88" i="91"/>
  <c r="F8" i="91"/>
  <c r="G8" i="91"/>
  <c r="K26" i="91"/>
  <c r="J26" i="91"/>
  <c r="L12" i="91"/>
  <c r="M12" i="91"/>
  <c r="H90" i="91"/>
  <c r="I90" i="91"/>
  <c r="L32" i="91"/>
  <c r="M32" i="91"/>
  <c r="I76" i="91"/>
  <c r="H76" i="91"/>
  <c r="J20" i="91"/>
  <c r="K20" i="91"/>
  <c r="M44" i="91"/>
  <c r="L44" i="91"/>
  <c r="F70" i="91"/>
  <c r="G70" i="91"/>
  <c r="F12" i="91"/>
  <c r="G12" i="91"/>
  <c r="I36" i="91"/>
  <c r="H36" i="91"/>
  <c r="M50" i="91"/>
  <c r="L50" i="91"/>
  <c r="H8" i="91"/>
  <c r="I8" i="91"/>
  <c r="M18" i="91"/>
  <c r="L18" i="91"/>
  <c r="J28" i="91"/>
  <c r="G74" i="91"/>
  <c r="F74" i="91"/>
  <c r="M14" i="91"/>
  <c r="L14" i="91"/>
  <c r="G82" i="91"/>
  <c r="F82" i="91"/>
  <c r="F34" i="91"/>
  <c r="H24" i="91"/>
  <c r="I24" i="91"/>
  <c r="L16" i="91"/>
  <c r="M16" i="91"/>
  <c r="L54" i="91"/>
  <c r="J88" i="91"/>
  <c r="K88" i="91"/>
  <c r="L90" i="91"/>
  <c r="H32" i="91"/>
  <c r="G84" i="91"/>
  <c r="M58" i="91"/>
  <c r="L40" i="91"/>
  <c r="H62" i="91"/>
  <c r="L10" i="91"/>
  <c r="M10" i="91"/>
  <c r="L80" i="91"/>
  <c r="M80" i="91"/>
  <c r="K82" i="91"/>
  <c r="J82" i="91"/>
  <c r="F88" i="91"/>
  <c r="G88" i="91"/>
  <c r="K42" i="91"/>
  <c r="J42" i="91"/>
  <c r="K34" i="91"/>
  <c r="J34" i="91"/>
  <c r="F22" i="91"/>
  <c r="G22" i="91"/>
  <c r="G46" i="91"/>
  <c r="F46" i="91"/>
  <c r="I74" i="91"/>
  <c r="H74" i="91"/>
  <c r="K18" i="91"/>
  <c r="J18" i="91"/>
  <c r="F38" i="91"/>
  <c r="G38" i="91"/>
  <c r="M68" i="91"/>
  <c r="L68" i="91"/>
  <c r="M8" i="91"/>
  <c r="L8" i="91"/>
  <c r="H56" i="91"/>
  <c r="I56" i="91"/>
  <c r="G24" i="91"/>
  <c r="F24" i="91"/>
  <c r="K86" i="91"/>
  <c r="J86" i="91"/>
  <c r="K56" i="91"/>
  <c r="J56" i="91"/>
  <c r="M82" i="91"/>
  <c r="L82" i="91"/>
  <c r="F56" i="91"/>
  <c r="G56" i="91"/>
  <c r="L48" i="91"/>
  <c r="M48" i="91"/>
  <c r="K32" i="91"/>
  <c r="J32" i="91"/>
  <c r="L52" i="91"/>
  <c r="M52" i="91"/>
  <c r="I78" i="91"/>
  <c r="H78" i="91"/>
  <c r="H26" i="91"/>
  <c r="I26" i="91"/>
  <c r="F32" i="91"/>
  <c r="G32" i="91"/>
  <c r="L42" i="91"/>
  <c r="M42" i="91"/>
  <c r="G62" i="91"/>
  <c r="F62" i="91"/>
  <c r="F86" i="91"/>
  <c r="L24" i="91"/>
  <c r="H50" i="91"/>
  <c r="H64" i="91"/>
  <c r="L78" i="91"/>
  <c r="I34" i="91"/>
  <c r="J52" i="91"/>
  <c r="K52" i="91"/>
  <c r="G78" i="91"/>
  <c r="F78" i="91"/>
  <c r="K66" i="91"/>
  <c r="J66" i="91"/>
  <c r="J36" i="91"/>
  <c r="K36" i="91"/>
  <c r="G58" i="91"/>
  <c r="F58" i="91"/>
  <c r="I84" i="91"/>
  <c r="H84" i="91"/>
  <c r="M28" i="91"/>
  <c r="L28" i="91"/>
  <c r="M20" i="91"/>
  <c r="L20" i="91"/>
  <c r="I70" i="91"/>
  <c r="H70" i="91"/>
  <c r="M36" i="91"/>
  <c r="L36" i="91"/>
  <c r="I86" i="91"/>
  <c r="H86" i="91"/>
  <c r="F76" i="91"/>
  <c r="G76" i="91"/>
  <c r="J16" i="91"/>
  <c r="K16" i="91"/>
  <c r="L72" i="91"/>
  <c r="K46" i="91"/>
  <c r="K22" i="91"/>
  <c r="L26" i="91"/>
  <c r="M26" i="91"/>
  <c r="K70" i="91"/>
  <c r="J70" i="91"/>
  <c r="L66" i="91"/>
  <c r="M66" i="91"/>
  <c r="L86" i="91"/>
  <c r="I54" i="91"/>
  <c r="H54" i="91"/>
  <c r="J68" i="91"/>
  <c r="K68" i="91"/>
  <c r="K30" i="91"/>
  <c r="L38" i="91"/>
  <c r="H30" i="91"/>
  <c r="J8" i="91"/>
  <c r="M46" i="91"/>
  <c r="L46" i="91"/>
  <c r="K54" i="91"/>
  <c r="J54" i="91"/>
  <c r="J10" i="91"/>
  <c r="K10" i="91"/>
  <c r="L34" i="91"/>
  <c r="M34" i="91"/>
  <c r="H68" i="91"/>
  <c r="I68" i="91"/>
  <c r="I12" i="91"/>
  <c r="H12" i="91"/>
  <c r="I38" i="91"/>
  <c r="H38" i="91"/>
  <c r="I60" i="91"/>
  <c r="H60" i="91"/>
  <c r="F30" i="91"/>
  <c r="G30" i="91"/>
  <c r="G50" i="91"/>
  <c r="F50" i="91"/>
  <c r="K90" i="91"/>
  <c r="J90" i="91"/>
  <c r="I22" i="91"/>
  <c r="H22" i="91"/>
  <c r="J48" i="91"/>
  <c r="K48" i="91"/>
  <c r="K74" i="91"/>
  <c r="J74" i="91"/>
  <c r="G90" i="91"/>
  <c r="F90" i="91"/>
  <c r="K18" i="84"/>
  <c r="D6" i="90" s="1"/>
  <c r="Z121" i="76"/>
  <c r="Z121" i="77"/>
  <c r="AA94" i="78"/>
  <c r="AB94" i="79"/>
  <c r="AA123" i="76"/>
  <c r="AA123" i="77"/>
  <c r="AB96" i="78"/>
  <c r="P493" i="77"/>
  <c r="R493" i="77"/>
  <c r="R494" i="77" s="1"/>
  <c r="F39" i="69"/>
  <c r="G40" i="69" s="1"/>
  <c r="F43" i="69"/>
  <c r="F44" i="69" s="1"/>
  <c r="F25" i="69"/>
  <c r="G26" i="69" s="1"/>
  <c r="F27" i="69"/>
  <c r="G28" i="69" s="1"/>
  <c r="F35" i="69"/>
  <c r="G36" i="69" s="1"/>
  <c r="F33" i="69"/>
  <c r="F37" i="69"/>
  <c r="F38" i="69" s="1"/>
  <c r="F41" i="69"/>
  <c r="F9" i="69"/>
  <c r="F10" i="69" s="1"/>
  <c r="F13" i="69"/>
  <c r="F21" i="69"/>
  <c r="G22" i="69" s="1"/>
  <c r="F19" i="69"/>
  <c r="G20" i="69" s="1"/>
  <c r="F7" i="69"/>
  <c r="F8" i="69" s="1"/>
  <c r="L11" i="69"/>
  <c r="F9" i="66"/>
  <c r="J9" i="66"/>
  <c r="K10" i="66" s="1"/>
  <c r="D8" i="90"/>
  <c r="D47" i="84"/>
  <c r="D6" i="6" s="1"/>
  <c r="I20" i="84"/>
  <c r="M9" i="84"/>
  <c r="H9" i="69"/>
  <c r="I10" i="69" s="1"/>
  <c r="J7" i="69"/>
  <c r="K8" i="69" s="1"/>
  <c r="J87" i="66"/>
  <c r="K88" i="66" s="1"/>
  <c r="P9" i="66"/>
  <c r="V493" i="77"/>
  <c r="Z96" i="79"/>
  <c r="AA96" i="79"/>
  <c r="Z94" i="78"/>
  <c r="AA121" i="77"/>
  <c r="AB94" i="78"/>
  <c r="AB121" i="77"/>
  <c r="AB123" i="77"/>
  <c r="AA121" i="76"/>
  <c r="Z96" i="78"/>
  <c r="AB121" i="76"/>
  <c r="AB123" i="76"/>
  <c r="Y121" i="77"/>
  <c r="Y121" i="76"/>
  <c r="Y123" i="76"/>
  <c r="Z123" i="76"/>
  <c r="T493" i="77"/>
  <c r="J491" i="77"/>
  <c r="H11" i="69"/>
  <c r="I12" i="69" s="1"/>
  <c r="F179" i="77"/>
  <c r="V435" i="76"/>
  <c r="W436" i="76" s="1"/>
  <c r="V175" i="76"/>
  <c r="R345" i="76"/>
  <c r="S346" i="76" s="1"/>
  <c r="T438" i="78"/>
  <c r="J439" i="78" s="1"/>
  <c r="P224" i="78"/>
  <c r="G225" i="78" s="1"/>
  <c r="F218" i="78"/>
  <c r="N181" i="77"/>
  <c r="R487" i="76"/>
  <c r="T173" i="77"/>
  <c r="P277" i="77"/>
  <c r="G278" i="77" s="1"/>
  <c r="F515" i="76"/>
  <c r="L301" i="76"/>
  <c r="N207" i="76"/>
  <c r="H235" i="76"/>
  <c r="N391" i="77"/>
  <c r="P261" i="76"/>
  <c r="P262" i="76" s="1"/>
  <c r="R499" i="76"/>
  <c r="H500" i="76" s="1"/>
  <c r="T123" i="76"/>
  <c r="K124" i="76" s="1"/>
  <c r="R492" i="79"/>
  <c r="I493" i="79" s="1"/>
  <c r="F367" i="76"/>
  <c r="L331" i="76"/>
  <c r="J217" i="76"/>
  <c r="R500" i="79"/>
  <c r="J209" i="76"/>
  <c r="R484" i="79"/>
  <c r="T230" i="78"/>
  <c r="K231" i="78" s="1"/>
  <c r="L263" i="76"/>
  <c r="AA205" i="78"/>
  <c r="Z296" i="76"/>
  <c r="Y216" i="76"/>
  <c r="AA181" i="79"/>
  <c r="AA484" i="77"/>
  <c r="Y123" i="77"/>
  <c r="AA368" i="77"/>
  <c r="H27" i="69"/>
  <c r="H28" i="69" s="1"/>
  <c r="H35" i="69"/>
  <c r="I36" i="69" s="1"/>
  <c r="L41" i="69"/>
  <c r="M42" i="69" s="1"/>
  <c r="J31" i="69"/>
  <c r="J32" i="69" s="1"/>
  <c r="J29" i="69"/>
  <c r="J30" i="69" s="1"/>
  <c r="H43" i="69"/>
  <c r="O33" i="69"/>
  <c r="L39" i="69"/>
  <c r="J15" i="69"/>
  <c r="J16" i="69" s="1"/>
  <c r="O27" i="69"/>
  <c r="O25" i="69"/>
  <c r="O43" i="69"/>
  <c r="O21" i="69"/>
  <c r="J13" i="69"/>
  <c r="L31" i="69"/>
  <c r="L32" i="69" s="1"/>
  <c r="L43" i="69"/>
  <c r="H23" i="69"/>
  <c r="H24" i="69" s="1"/>
  <c r="J35" i="69"/>
  <c r="J36" i="69" s="1"/>
  <c r="O23" i="69"/>
  <c r="H19" i="69"/>
  <c r="I20" i="69" s="1"/>
  <c r="H33" i="69"/>
  <c r="H34" i="69" s="1"/>
  <c r="L35" i="69"/>
  <c r="J33" i="69"/>
  <c r="J34" i="69" s="1"/>
  <c r="H17" i="69"/>
  <c r="I18" i="69" s="1"/>
  <c r="F15" i="69"/>
  <c r="F16" i="69" s="1"/>
  <c r="O19" i="69"/>
  <c r="L17" i="69"/>
  <c r="M18" i="69" s="1"/>
  <c r="J37" i="69"/>
  <c r="J17" i="69"/>
  <c r="J18" i="69" s="1"/>
  <c r="H37" i="69"/>
  <c r="H38" i="69" s="1"/>
  <c r="J43" i="69"/>
  <c r="K44" i="69" s="1"/>
  <c r="P279" i="77"/>
  <c r="N147" i="77"/>
  <c r="N217" i="77"/>
  <c r="F289" i="77"/>
  <c r="L355" i="77"/>
  <c r="F423" i="77"/>
  <c r="H493" i="77"/>
  <c r="J156" i="78"/>
  <c r="L290" i="78"/>
  <c r="F432" i="78"/>
  <c r="L280" i="79"/>
  <c r="N506" i="79"/>
  <c r="F474" i="79"/>
  <c r="H440" i="79"/>
  <c r="L404" i="79"/>
  <c r="L474" i="79"/>
  <c r="F440" i="79"/>
  <c r="H406" i="79"/>
  <c r="F502" i="79"/>
  <c r="N430" i="79"/>
  <c r="F372" i="79"/>
  <c r="H338" i="79"/>
  <c r="L302" i="79"/>
  <c r="N268" i="79"/>
  <c r="F236" i="79"/>
  <c r="H498" i="79"/>
  <c r="L430" i="79"/>
  <c r="N370" i="79"/>
  <c r="H336" i="79"/>
  <c r="J302" i="79"/>
  <c r="L268" i="79"/>
  <c r="F234" i="79"/>
  <c r="H200" i="79"/>
  <c r="L480" i="79"/>
  <c r="F360" i="79"/>
  <c r="J292" i="79"/>
  <c r="N224" i="79"/>
  <c r="F174" i="79"/>
  <c r="H140" i="79"/>
  <c r="J106" i="79"/>
  <c r="N494" i="78"/>
  <c r="H474" i="79"/>
  <c r="N358" i="79"/>
  <c r="J298" i="79"/>
  <c r="N246" i="79"/>
  <c r="J200" i="79"/>
  <c r="J168" i="79"/>
  <c r="L142" i="79"/>
  <c r="N116" i="79"/>
  <c r="F92" i="79"/>
  <c r="H490" i="78"/>
  <c r="J458" i="79"/>
  <c r="J316" i="79"/>
  <c r="H214" i="79"/>
  <c r="H152" i="79"/>
  <c r="L100" i="79"/>
  <c r="F474" i="78"/>
  <c r="N446" i="78"/>
  <c r="F422" i="78"/>
  <c r="H396" i="78"/>
  <c r="J370" i="78"/>
  <c r="L344" i="78"/>
  <c r="N318" i="78"/>
  <c r="F294" i="78"/>
  <c r="H268" i="78"/>
  <c r="J242" i="78"/>
  <c r="L216" i="78"/>
  <c r="N190" i="78"/>
  <c r="F166" i="78"/>
  <c r="H140" i="78"/>
  <c r="J114" i="78"/>
  <c r="N513" i="77"/>
  <c r="H348" i="79"/>
  <c r="F246" i="79"/>
  <c r="F168" i="79"/>
  <c r="J116" i="79"/>
  <c r="N488" i="78"/>
  <c r="L454" i="78"/>
  <c r="N428" i="78"/>
  <c r="F404" i="78"/>
  <c r="H378" i="78"/>
  <c r="J352" i="78"/>
  <c r="L326" i="78"/>
  <c r="N300" i="78"/>
  <c r="F276" i="78"/>
  <c r="H250" i="78"/>
  <c r="J224" i="78"/>
  <c r="L198" i="78"/>
  <c r="N172" i="78"/>
  <c r="F148" i="78"/>
  <c r="H122" i="78"/>
  <c r="J96" i="78"/>
  <c r="L521" i="77"/>
  <c r="N312" i="79"/>
  <c r="J150" i="79"/>
  <c r="H472" i="78"/>
  <c r="L420" i="78"/>
  <c r="F370" i="78"/>
  <c r="J318" i="78"/>
  <c r="N266" i="78"/>
  <c r="H216" i="78"/>
  <c r="L164" i="78"/>
  <c r="F114" i="78"/>
  <c r="J513" i="77"/>
  <c r="N493" i="77"/>
  <c r="F493" i="77"/>
  <c r="F469" i="77"/>
  <c r="H443" i="77"/>
  <c r="J417" i="77"/>
  <c r="L391" i="77"/>
  <c r="F367" i="77"/>
  <c r="H341" i="77"/>
  <c r="J315" i="77"/>
  <c r="L289" i="77"/>
  <c r="N263" i="77"/>
  <c r="F239" i="77"/>
  <c r="H213" i="77"/>
  <c r="L187" i="77"/>
  <c r="N161" i="77"/>
  <c r="F137" i="77"/>
  <c r="V500" i="78"/>
  <c r="V501" i="78" s="1"/>
  <c r="V425" i="77"/>
  <c r="L426" i="77" s="1"/>
  <c r="P121" i="77"/>
  <c r="Q122" i="77" s="1"/>
  <c r="R449" i="76"/>
  <c r="S450" i="76" s="1"/>
  <c r="R407" i="76"/>
  <c r="H408" i="76" s="1"/>
  <c r="R293" i="76"/>
  <c r="V201" i="76"/>
  <c r="H426" i="79"/>
  <c r="N200" i="79"/>
  <c r="J92" i="79"/>
  <c r="L442" i="78"/>
  <c r="F392" i="78"/>
  <c r="J340" i="78"/>
  <c r="N288" i="78"/>
  <c r="H238" i="78"/>
  <c r="L186" i="78"/>
  <c r="F136" i="78"/>
  <c r="F499" i="77"/>
  <c r="L493" i="77"/>
  <c r="J479" i="77"/>
  <c r="L453" i="77"/>
  <c r="N427" i="77"/>
  <c r="F403" i="77"/>
  <c r="H377" i="77"/>
  <c r="L351" i="77"/>
  <c r="N325" i="77"/>
  <c r="F301" i="77"/>
  <c r="H275" i="77"/>
  <c r="J249" i="77"/>
  <c r="L223" i="77"/>
  <c r="F199" i="77"/>
  <c r="H173" i="77"/>
  <c r="J147" i="77"/>
  <c r="L121" i="77"/>
  <c r="P348" i="78"/>
  <c r="F349" i="78" s="1"/>
  <c r="P233" i="76"/>
  <c r="P234" i="76" s="1"/>
  <c r="P335" i="76"/>
  <c r="V453" i="76"/>
  <c r="V454" i="76" s="1"/>
  <c r="R363" i="76"/>
  <c r="R364" i="76" s="1"/>
  <c r="R275" i="76"/>
  <c r="H276" i="76" s="1"/>
  <c r="R177" i="76"/>
  <c r="I178" i="76" s="1"/>
  <c r="V180" i="78"/>
  <c r="H139" i="77"/>
  <c r="N189" i="77"/>
  <c r="H241" i="77"/>
  <c r="N291" i="77"/>
  <c r="J343" i="77"/>
  <c r="N393" i="77"/>
  <c r="J445" i="77"/>
  <c r="J493" i="77"/>
  <c r="F106" i="78"/>
  <c r="H208" i="78"/>
  <c r="J310" i="78"/>
  <c r="L412" i="78"/>
  <c r="J134" i="79"/>
  <c r="H7" i="69"/>
  <c r="H8" i="69" s="1"/>
  <c r="L7" i="69"/>
  <c r="M8" i="69" s="1"/>
  <c r="P41" i="69"/>
  <c r="Z472" i="77"/>
  <c r="Z428" i="76"/>
  <c r="AA436" i="77"/>
  <c r="Y220" i="76"/>
  <c r="Y155" i="77"/>
  <c r="Z510" i="76"/>
  <c r="Z430" i="76"/>
  <c r="Z334" i="76"/>
  <c r="Z254" i="76"/>
  <c r="Z174" i="76"/>
  <c r="Z388" i="76"/>
  <c r="AA468" i="77"/>
  <c r="Z224" i="79"/>
  <c r="Y252" i="76"/>
  <c r="Y347" i="77"/>
  <c r="Z518" i="76"/>
  <c r="Z438" i="76"/>
  <c r="Z358" i="76"/>
  <c r="Z262" i="76"/>
  <c r="Z182" i="76"/>
  <c r="AA526" i="77"/>
  <c r="AA430" i="77"/>
  <c r="Z335" i="77"/>
  <c r="Z175" i="77"/>
  <c r="AA496" i="77"/>
  <c r="Z496" i="77"/>
  <c r="Z444" i="76"/>
  <c r="AA444" i="77"/>
  <c r="AA437" i="79"/>
  <c r="Y228" i="76"/>
  <c r="Y171" i="77"/>
  <c r="Z514" i="76"/>
  <c r="Z434" i="76"/>
  <c r="Z338" i="76"/>
  <c r="Z258" i="76"/>
  <c r="Z131" i="77"/>
  <c r="J67" i="66"/>
  <c r="J68" i="66" s="1"/>
  <c r="H37" i="66"/>
  <c r="I38" i="66" s="1"/>
  <c r="F37" i="66"/>
  <c r="F38" i="66" s="1"/>
  <c r="F47" i="66"/>
  <c r="P101" i="66"/>
  <c r="O101" i="66"/>
  <c r="O43" i="66"/>
  <c r="H117" i="66"/>
  <c r="P43" i="69"/>
  <c r="P35" i="69"/>
  <c r="P27" i="69"/>
  <c r="P19" i="69"/>
  <c r="O13" i="69"/>
  <c r="O39" i="69"/>
  <c r="H15" i="69"/>
  <c r="H16" i="69" s="1"/>
  <c r="P39" i="69"/>
  <c r="P31" i="69"/>
  <c r="P23" i="69"/>
  <c r="P15" i="69"/>
  <c r="O35" i="69"/>
  <c r="J41" i="69"/>
  <c r="K42" i="69" s="1"/>
  <c r="H31" i="69"/>
  <c r="I32" i="69" s="1"/>
  <c r="H25" i="69"/>
  <c r="I26" i="69" s="1"/>
  <c r="L29" i="69"/>
  <c r="M30" i="69" s="1"/>
  <c r="L19" i="69"/>
  <c r="M20" i="69" s="1"/>
  <c r="J39" i="69"/>
  <c r="K40" i="69" s="1"/>
  <c r="L21" i="69"/>
  <c r="L22" i="69" s="1"/>
  <c r="P145" i="76"/>
  <c r="T163" i="77"/>
  <c r="P296" i="78"/>
  <c r="F297" i="78" s="1"/>
  <c r="T350" i="79"/>
  <c r="J351" i="79" s="1"/>
  <c r="P307" i="76"/>
  <c r="Q308" i="76" s="1"/>
  <c r="P445" i="76"/>
  <c r="G446" i="76" s="1"/>
  <c r="R155" i="76"/>
  <c r="R345" i="77"/>
  <c r="T269" i="76"/>
  <c r="P457" i="76"/>
  <c r="T335" i="76"/>
  <c r="U336" i="76" s="1"/>
  <c r="P13" i="69"/>
  <c r="P21" i="69"/>
  <c r="P29" i="69"/>
  <c r="P37" i="69"/>
  <c r="P9" i="69"/>
  <c r="P17" i="69"/>
  <c r="P25" i="69"/>
  <c r="P33" i="69"/>
  <c r="L67" i="66"/>
  <c r="M68" i="66" s="1"/>
  <c r="P61" i="66"/>
  <c r="J9" i="69"/>
  <c r="K10" i="69" s="1"/>
  <c r="O81" i="66"/>
  <c r="O7" i="69"/>
  <c r="H9" i="66"/>
  <c r="I10" i="66" s="1"/>
  <c r="F115" i="66"/>
  <c r="F116" i="66" s="1"/>
  <c r="F105" i="66"/>
  <c r="F103" i="66"/>
  <c r="F101" i="66"/>
  <c r="F102" i="66" s="1"/>
  <c r="F95" i="66"/>
  <c r="F96" i="66" s="1"/>
  <c r="F93" i="66"/>
  <c r="F94" i="66" s="1"/>
  <c r="F85" i="66"/>
  <c r="G86" i="66" s="1"/>
  <c r="F27" i="66"/>
  <c r="G28" i="66" s="1"/>
  <c r="F83" i="66"/>
  <c r="G84" i="66" s="1"/>
  <c r="F69" i="66"/>
  <c r="F61" i="66"/>
  <c r="G62" i="66" s="1"/>
  <c r="F53" i="66"/>
  <c r="F54" i="66" s="1"/>
  <c r="F57" i="66"/>
  <c r="G58" i="66" s="1"/>
  <c r="F45" i="66"/>
  <c r="F46" i="66" s="1"/>
  <c r="O9" i="69"/>
  <c r="P7" i="69"/>
  <c r="P31" i="66"/>
  <c r="J15" i="66"/>
  <c r="J16" i="66" s="1"/>
  <c r="P11" i="66"/>
  <c r="P13" i="66"/>
  <c r="P7" i="66"/>
  <c r="J119" i="66"/>
  <c r="P117" i="66"/>
  <c r="P109" i="66"/>
  <c r="P105" i="66"/>
  <c r="P103" i="66"/>
  <c r="J99" i="66"/>
  <c r="P95" i="66"/>
  <c r="P67" i="66"/>
  <c r="P63" i="66"/>
  <c r="P89" i="66"/>
  <c r="J89" i="66"/>
  <c r="J90" i="66" s="1"/>
  <c r="P85" i="66"/>
  <c r="P27" i="66"/>
  <c r="J27" i="66"/>
  <c r="J28" i="66" s="1"/>
  <c r="P79" i="66"/>
  <c r="J75" i="66"/>
  <c r="P73" i="66"/>
  <c r="J73" i="66"/>
  <c r="J74" i="66" s="1"/>
  <c r="J69" i="66"/>
  <c r="J70" i="66" s="1"/>
  <c r="P65" i="66"/>
  <c r="J65" i="66"/>
  <c r="K66" i="66" s="1"/>
  <c r="J59" i="66"/>
  <c r="K60" i="66" s="1"/>
  <c r="J55" i="66"/>
  <c r="K56" i="66" s="1"/>
  <c r="P51" i="66"/>
  <c r="P57" i="66"/>
  <c r="J57" i="66"/>
  <c r="K58" i="66" s="1"/>
  <c r="P45" i="66"/>
  <c r="J45" i="66"/>
  <c r="K46" i="66" s="1"/>
  <c r="J43" i="66"/>
  <c r="K44" i="66" s="1"/>
  <c r="P41" i="66"/>
  <c r="J39" i="66"/>
  <c r="P37" i="66"/>
  <c r="J25" i="66"/>
  <c r="J35" i="66"/>
  <c r="J36" i="66" s="1"/>
  <c r="P33" i="66"/>
  <c r="L9" i="69"/>
  <c r="M10" i="69" s="1"/>
  <c r="F23" i="69"/>
  <c r="F24" i="69" s="1"/>
  <c r="O11" i="69"/>
  <c r="L37" i="69"/>
  <c r="L13" i="69"/>
  <c r="M14" i="69" s="1"/>
  <c r="F11" i="69"/>
  <c r="F17" i="69"/>
  <c r="G18" i="69" s="1"/>
  <c r="O15" i="69"/>
  <c r="F31" i="69"/>
  <c r="L25" i="69"/>
  <c r="M26" i="69" s="1"/>
  <c r="J19" i="69"/>
  <c r="J20" i="69" s="1"/>
  <c r="P11" i="69"/>
  <c r="L15" i="69"/>
  <c r="L16" i="69" s="1"/>
  <c r="H39" i="69"/>
  <c r="H40" i="69" s="1"/>
  <c r="L27" i="69"/>
  <c r="L28" i="69" s="1"/>
  <c r="H13" i="69"/>
  <c r="I14" i="69" s="1"/>
  <c r="J23" i="69"/>
  <c r="O17" i="69"/>
  <c r="O29" i="69"/>
  <c r="J25" i="69"/>
  <c r="H41" i="69"/>
  <c r="H42" i="69" s="1"/>
  <c r="L33" i="69"/>
  <c r="M34" i="69" s="1"/>
  <c r="F29" i="69"/>
  <c r="G30" i="69" s="1"/>
  <c r="J27" i="69"/>
  <c r="J28" i="69" s="1"/>
  <c r="O37" i="69"/>
  <c r="J11" i="69"/>
  <c r="O41" i="69"/>
  <c r="H29" i="69"/>
  <c r="I30" i="69" s="1"/>
  <c r="H21" i="69"/>
  <c r="H22" i="69" s="1"/>
  <c r="O31" i="69"/>
  <c r="L23" i="69"/>
  <c r="J21" i="69"/>
  <c r="J22" i="69" s="1"/>
  <c r="Z506" i="76"/>
  <c r="Z362" i="76"/>
  <c r="Z218" i="76"/>
  <c r="Z126" i="76"/>
  <c r="AA506" i="77"/>
  <c r="AA458" i="77"/>
  <c r="AA402" i="77"/>
  <c r="Z343" i="77"/>
  <c r="Z255" i="77"/>
  <c r="Z135" i="77"/>
  <c r="AA409" i="78"/>
  <c r="AB194" i="78"/>
  <c r="AA405" i="79"/>
  <c r="AB234" i="79"/>
  <c r="AA98" i="79"/>
  <c r="Z109" i="79"/>
  <c r="Z121" i="79"/>
  <c r="AB135" i="79"/>
  <c r="AB102" i="79"/>
  <c r="AB116" i="79"/>
  <c r="AA136" i="79"/>
  <c r="AB149" i="79"/>
  <c r="AB161" i="79"/>
  <c r="AA176" i="79"/>
  <c r="Z187" i="79"/>
  <c r="Z199" i="79"/>
  <c r="AB213" i="79"/>
  <c r="AB225" i="79"/>
  <c r="AA236" i="79"/>
  <c r="Z251" i="79"/>
  <c r="Z263" i="79"/>
  <c r="AA276" i="79"/>
  <c r="AB289" i="79"/>
  <c r="AA300" i="79"/>
  <c r="AB313" i="79"/>
  <c r="Z327" i="79"/>
  <c r="AA340" i="79"/>
  <c r="Z351" i="79"/>
  <c r="AA364" i="79"/>
  <c r="AB377" i="79"/>
  <c r="AB389" i="79"/>
  <c r="AA404" i="79"/>
  <c r="Z415" i="79"/>
  <c r="Z423" i="79"/>
  <c r="Z431" i="79"/>
  <c r="AB437" i="79"/>
  <c r="AA444" i="79"/>
  <c r="AA452" i="79"/>
  <c r="Z459" i="79"/>
  <c r="AB465" i="79"/>
  <c r="AB473" i="79"/>
  <c r="AA480" i="79"/>
  <c r="Z487" i="79"/>
  <c r="Z495" i="79"/>
  <c r="AB501" i="79"/>
  <c r="AA92" i="79"/>
  <c r="Z99" i="78"/>
  <c r="AB105" i="78"/>
  <c r="AB113" i="78"/>
  <c r="AA120" i="78"/>
  <c r="Z127" i="78"/>
  <c r="Z135" i="78"/>
  <c r="AB141" i="78"/>
  <c r="AA148" i="78"/>
  <c r="AA156" i="78"/>
  <c r="Z163" i="78"/>
  <c r="AB169" i="78"/>
  <c r="AB177" i="78"/>
  <c r="AA184" i="78"/>
  <c r="Z191" i="78"/>
  <c r="Z199" i="78"/>
  <c r="AB205" i="78"/>
  <c r="AA212" i="78"/>
  <c r="AA220" i="78"/>
  <c r="Z227" i="78"/>
  <c r="AB233" i="78"/>
  <c r="AB241" i="78"/>
  <c r="AA248" i="78"/>
  <c r="Z255" i="78"/>
  <c r="Z263" i="78"/>
  <c r="AB269" i="78"/>
  <c r="Z378" i="76"/>
  <c r="Z186" i="76"/>
  <c r="AA534" i="77"/>
  <c r="AA466" i="77"/>
  <c r="AA394" i="77"/>
  <c r="Z279" i="77"/>
  <c r="Z167" i="77"/>
  <c r="AB386" i="78"/>
  <c r="Z256" i="79"/>
  <c r="AB99" i="79"/>
  <c r="AB115" i="79"/>
  <c r="AA130" i="79"/>
  <c r="AA104" i="79"/>
  <c r="AB125" i="79"/>
  <c r="AA148" i="79"/>
  <c r="AB165" i="79"/>
  <c r="AA180" i="79"/>
  <c r="AB197" i="79"/>
  <c r="Z215" i="79"/>
  <c r="AB233" i="79"/>
  <c r="Z247" i="79"/>
  <c r="AB265" i="79"/>
  <c r="Z283" i="79"/>
  <c r="Z299" i="79"/>
  <c r="Z319" i="79"/>
  <c r="AA332" i="79"/>
  <c r="AA348" i="79"/>
  <c r="AA368" i="79"/>
  <c r="AA384" i="79"/>
  <c r="Z399" i="79"/>
  <c r="AA416" i="79"/>
  <c r="Z427" i="79"/>
  <c r="AA436" i="79"/>
  <c r="Z447" i="79"/>
  <c r="Z455" i="79"/>
  <c r="AA464" i="79"/>
  <c r="Z475" i="79"/>
  <c r="AA484" i="79"/>
  <c r="AA492" i="79"/>
  <c r="Z503" i="79"/>
  <c r="AB97" i="78"/>
  <c r="AA108" i="78"/>
  <c r="AA116" i="78"/>
  <c r="AB125" i="78"/>
  <c r="AA136" i="78"/>
  <c r="AB145" i="78"/>
  <c r="AB153" i="78"/>
  <c r="AA164" i="78"/>
  <c r="AB173" i="78"/>
  <c r="Z183" i="78"/>
  <c r="AB193" i="78"/>
  <c r="AB201" i="78"/>
  <c r="Z211" i="78"/>
  <c r="AB221" i="78"/>
  <c r="Z231" i="78"/>
  <c r="Z239" i="78"/>
  <c r="AB249" i="78"/>
  <c r="Z259" i="78"/>
  <c r="AA268" i="78"/>
  <c r="AA276" i="78"/>
  <c r="AA284" i="78"/>
  <c r="Z291" i="78"/>
  <c r="AB297" i="78"/>
  <c r="AB305" i="78"/>
  <c r="AA312" i="78"/>
  <c r="Z319" i="78"/>
  <c r="Z327" i="78"/>
  <c r="AB333" i="78"/>
  <c r="AA340" i="78"/>
  <c r="AA348" i="78"/>
  <c r="Z355" i="78"/>
  <c r="AB361" i="78"/>
  <c r="AB369" i="78"/>
  <c r="AA376" i="78"/>
  <c r="Z383" i="78"/>
  <c r="AB106" i="79"/>
  <c r="AA115" i="79"/>
  <c r="Z126" i="79"/>
  <c r="Z135" i="79"/>
  <c r="AA143" i="79"/>
  <c r="AA151" i="79"/>
  <c r="Z158" i="79"/>
  <c r="AB164" i="79"/>
  <c r="AB172" i="79"/>
  <c r="AA179" i="79"/>
  <c r="Z186" i="79"/>
  <c r="Z194" i="79"/>
  <c r="AB200" i="79"/>
  <c r="AA207" i="79"/>
  <c r="AA215" i="79"/>
  <c r="Z222" i="79"/>
  <c r="AB228" i="79"/>
  <c r="AB236" i="79"/>
  <c r="AA243" i="79"/>
  <c r="Z250" i="79"/>
  <c r="Z258" i="79"/>
  <c r="AB264" i="79"/>
  <c r="AA271" i="79"/>
  <c r="AA279" i="79"/>
  <c r="Z286" i="79"/>
  <c r="AB292" i="79"/>
  <c r="Z298" i="79"/>
  <c r="AA303" i="79"/>
  <c r="AB308" i="79"/>
  <c r="Z314" i="79"/>
  <c r="AA319" i="79"/>
  <c r="AB324" i="79"/>
  <c r="Z330" i="79"/>
  <c r="AA335" i="79"/>
  <c r="AB340" i="79"/>
  <c r="Z346" i="79"/>
  <c r="AA351" i="79"/>
  <c r="AB356" i="79"/>
  <c r="Z362" i="79"/>
  <c r="AA367" i="79"/>
  <c r="AB372" i="79"/>
  <c r="Z378" i="79"/>
  <c r="AA383" i="79"/>
  <c r="AB388" i="79"/>
  <c r="Z394" i="79"/>
  <c r="AA399" i="79"/>
  <c r="AB404" i="79"/>
  <c r="Z410" i="79"/>
  <c r="AA415" i="79"/>
  <c r="AB420" i="79"/>
  <c r="Z426" i="79"/>
  <c r="AA431" i="79"/>
  <c r="AB436" i="79"/>
  <c r="Z442" i="79"/>
  <c r="AA447" i="79"/>
  <c r="AB452" i="79"/>
  <c r="Z458" i="79"/>
  <c r="AA463" i="79"/>
  <c r="AB468" i="79"/>
  <c r="Z474" i="79"/>
  <c r="AA479" i="79"/>
  <c r="AB484" i="79"/>
  <c r="Z490" i="79"/>
  <c r="AA495" i="79"/>
  <c r="AB500" i="79"/>
  <c r="Z506" i="79"/>
  <c r="Z92" i="79"/>
  <c r="Z98" i="78"/>
  <c r="AA103" i="78"/>
  <c r="AB108" i="78"/>
  <c r="Z114" i="78"/>
  <c r="AA119" i="78"/>
  <c r="AB124" i="78"/>
  <c r="Z130" i="78"/>
  <c r="AA135" i="78"/>
  <c r="AB140" i="78"/>
  <c r="Z146" i="78"/>
  <c r="AA151" i="78"/>
  <c r="AB156" i="78"/>
  <c r="Z162" i="78"/>
  <c r="AA167" i="78"/>
  <c r="AB172" i="78"/>
  <c r="Z178" i="78"/>
  <c r="AA183" i="78"/>
  <c r="AB188" i="78"/>
  <c r="Z194" i="78"/>
  <c r="AA199" i="78"/>
  <c r="AB204" i="78"/>
  <c r="Z210" i="78"/>
  <c r="AA215" i="78"/>
  <c r="AB220" i="78"/>
  <c r="Z226" i="78"/>
  <c r="AA231" i="78"/>
  <c r="AB236" i="78"/>
  <c r="Z242" i="78"/>
  <c r="AA247" i="78"/>
  <c r="AB252" i="78"/>
  <c r="Z258" i="78"/>
  <c r="AA263" i="78"/>
  <c r="AB268" i="78"/>
  <c r="Z274" i="78"/>
  <c r="AA279" i="78"/>
  <c r="AB284" i="78"/>
  <c r="Z290" i="78"/>
  <c r="AA295" i="78"/>
  <c r="AB300" i="78"/>
  <c r="Z306" i="78"/>
  <c r="AA311" i="78"/>
  <c r="AB316" i="78"/>
  <c r="Z322" i="78"/>
  <c r="AA327" i="78"/>
  <c r="AB332" i="78"/>
  <c r="Z338" i="78"/>
  <c r="AA343" i="78"/>
  <c r="AB348" i="78"/>
  <c r="Z354" i="78"/>
  <c r="AA359" i="78"/>
  <c r="AB364" i="78"/>
  <c r="Z370" i="78"/>
  <c r="AA375" i="78"/>
  <c r="AB380" i="78"/>
  <c r="Z386" i="78"/>
  <c r="Z100" i="79"/>
  <c r="Z114" i="79"/>
  <c r="AA128" i="79"/>
  <c r="AA142" i="79"/>
  <c r="Z153" i="79"/>
  <c r="AB163" i="79"/>
  <c r="AA174" i="79"/>
  <c r="Z185" i="79"/>
  <c r="AB195" i="79"/>
  <c r="AA206" i="79"/>
  <c r="Z217" i="79"/>
  <c r="AB227" i="79"/>
  <c r="AA238" i="79"/>
  <c r="Z249" i="79"/>
  <c r="AB259" i="79"/>
  <c r="AA270" i="79"/>
  <c r="Z281" i="79"/>
  <c r="AB291" i="79"/>
  <c r="AA302" i="79"/>
  <c r="Z313" i="79"/>
  <c r="AB323" i="79"/>
  <c r="AA334" i="79"/>
  <c r="Z345" i="79"/>
  <c r="AB355" i="79"/>
  <c r="AA366" i="79"/>
  <c r="Z377" i="79"/>
  <c r="AB387" i="79"/>
  <c r="AA398" i="79"/>
  <c r="Z409" i="79"/>
  <c r="AB419" i="79"/>
  <c r="AA430" i="79"/>
  <c r="Z441" i="79"/>
  <c r="AB451" i="79"/>
  <c r="AA462" i="79"/>
  <c r="Z473" i="79"/>
  <c r="AB483" i="79"/>
  <c r="AA494" i="79"/>
  <c r="Z505" i="79"/>
  <c r="AA102" i="78"/>
  <c r="Z113" i="78"/>
  <c r="AB123" i="78"/>
  <c r="AA134" i="78"/>
  <c r="Z145" i="78"/>
  <c r="AB155" i="78"/>
  <c r="AA166" i="78"/>
  <c r="Z177" i="78"/>
  <c r="AB187" i="78"/>
  <c r="AA198" i="78"/>
  <c r="Z209" i="78"/>
  <c r="AB219" i="78"/>
  <c r="AA230" i="78"/>
  <c r="Z241" i="78"/>
  <c r="AB251" i="78"/>
  <c r="AA262" i="78"/>
  <c r="Z273" i="78"/>
  <c r="AB283" i="78"/>
  <c r="AA294" i="78"/>
  <c r="Z305" i="78"/>
  <c r="AB315" i="78"/>
  <c r="AA326" i="78"/>
  <c r="Z337" i="78"/>
  <c r="AB347" i="78"/>
  <c r="AA358" i="78"/>
  <c r="Z369" i="78"/>
  <c r="AB379" i="78"/>
  <c r="AB389" i="78"/>
  <c r="Z395" i="78"/>
  <c r="AA400" i="78"/>
  <c r="AB405" i="78"/>
  <c r="Z411" i="78"/>
  <c r="AA416" i="78"/>
  <c r="AB421" i="78"/>
  <c r="Z427" i="78"/>
  <c r="AA432" i="78"/>
  <c r="AB437" i="78"/>
  <c r="Z443" i="78"/>
  <c r="AA448" i="78"/>
  <c r="AB453" i="78"/>
  <c r="Z459" i="78"/>
  <c r="AA464" i="78"/>
  <c r="AB469" i="78"/>
  <c r="Z475" i="78"/>
  <c r="AA480" i="78"/>
  <c r="AB485" i="78"/>
  <c r="Z491" i="78"/>
  <c r="AA496" i="78"/>
  <c r="AB501" i="78"/>
  <c r="Z507" i="78"/>
  <c r="AA120" i="77"/>
  <c r="AA124" i="77"/>
  <c r="AA128" i="77"/>
  <c r="AA132" i="77"/>
  <c r="AA136" i="77"/>
  <c r="AA140" i="77"/>
  <c r="AA144" i="77"/>
  <c r="AA148" i="77"/>
  <c r="AA152" i="77"/>
  <c r="AA156" i="77"/>
  <c r="AA160" i="77"/>
  <c r="AA164" i="77"/>
  <c r="AA168" i="77"/>
  <c r="AA172" i="77"/>
  <c r="AA176" i="77"/>
  <c r="AA180" i="77"/>
  <c r="AA184" i="77"/>
  <c r="AA188" i="77"/>
  <c r="AA192" i="77"/>
  <c r="AA196" i="77"/>
  <c r="AA200" i="77"/>
  <c r="AA204" i="77"/>
  <c r="AA208" i="77"/>
  <c r="AA212" i="77"/>
  <c r="AA216" i="77"/>
  <c r="AA220" i="77"/>
  <c r="AA224" i="77"/>
  <c r="AA228" i="77"/>
  <c r="AA232" i="77"/>
  <c r="AA236" i="77"/>
  <c r="AA240" i="77"/>
  <c r="AA244" i="77"/>
  <c r="AA248" i="77"/>
  <c r="AA252" i="77"/>
  <c r="AA256" i="77"/>
  <c r="AA260" i="77"/>
  <c r="AA264" i="77"/>
  <c r="AA268" i="77"/>
  <c r="AA272" i="77"/>
  <c r="AA276" i="77"/>
  <c r="AA280" i="77"/>
  <c r="AA284" i="77"/>
  <c r="AA288" i="77"/>
  <c r="AA292" i="77"/>
  <c r="AA296" i="77"/>
  <c r="AA300" i="77"/>
  <c r="AA304" i="77"/>
  <c r="AA308" i="77"/>
  <c r="AA312" i="77"/>
  <c r="AA316" i="77"/>
  <c r="Y363" i="77"/>
  <c r="Z396" i="76"/>
  <c r="Y196" i="76"/>
  <c r="Z328" i="76"/>
  <c r="Y264" i="76"/>
  <c r="AA290" i="78"/>
  <c r="Y520" i="76"/>
  <c r="Z432" i="77"/>
  <c r="Z484" i="76"/>
  <c r="Z180" i="76"/>
  <c r="Z331" i="77"/>
  <c r="Z184" i="78"/>
  <c r="Y516" i="76"/>
  <c r="Y260" i="76"/>
  <c r="Z428" i="77"/>
  <c r="Z269" i="78"/>
  <c r="Y136" i="76"/>
  <c r="Z316" i="76"/>
  <c r="AA476" i="77"/>
  <c r="Z123" i="77"/>
  <c r="Y388" i="76"/>
  <c r="Y132" i="76"/>
  <c r="Y235" i="77"/>
  <c r="Z522" i="76"/>
  <c r="Z458" i="76"/>
  <c r="Z394" i="76"/>
  <c r="Z330" i="76"/>
  <c r="Z266" i="76"/>
  <c r="Z202" i="76"/>
  <c r="Z170" i="76"/>
  <c r="Z138" i="76"/>
  <c r="AA518" i="77"/>
  <c r="AA498" i="77"/>
  <c r="AA474" i="77"/>
  <c r="AA454" i="77"/>
  <c r="AA434" i="77"/>
  <c r="AA410" i="77"/>
  <c r="AA390" i="77"/>
  <c r="AA370" i="77"/>
  <c r="Z327" i="77"/>
  <c r="Z287" i="77"/>
  <c r="Z247" i="77"/>
  <c r="Z199" i="77"/>
  <c r="Z159" i="77"/>
  <c r="Z92" i="78"/>
  <c r="Z452" i="78"/>
  <c r="AB398" i="78"/>
  <c r="AA301" i="78"/>
  <c r="Z216" i="78"/>
  <c r="AB130" i="78"/>
  <c r="AA469" i="79"/>
  <c r="Z384" i="79"/>
  <c r="AB298" i="79"/>
  <c r="AA213" i="79"/>
  <c r="Z94" i="79"/>
  <c r="AA99" i="79"/>
  <c r="Z97" i="79"/>
  <c r="AA102" i="79"/>
  <c r="AB107" i="79"/>
  <c r="Z113" i="79"/>
  <c r="AA118" i="79"/>
  <c r="AB123" i="79"/>
  <c r="Z129" i="79"/>
  <c r="AA134" i="79"/>
  <c r="AB139" i="79"/>
  <c r="AB98" i="79"/>
  <c r="Z106" i="79"/>
  <c r="AA113" i="79"/>
  <c r="AA120" i="79"/>
  <c r="AA127" i="79"/>
  <c r="AB134" i="79"/>
  <c r="AB141" i="79"/>
  <c r="Z147" i="79"/>
  <c r="AA152" i="79"/>
  <c r="AB157" i="79"/>
  <c r="Z163" i="79"/>
  <c r="AA168" i="79"/>
  <c r="AB173" i="79"/>
  <c r="Z179" i="79"/>
  <c r="AA184" i="79"/>
  <c r="AB189" i="79"/>
  <c r="Z195" i="79"/>
  <c r="AA200" i="79"/>
  <c r="AB205" i="79"/>
  <c r="Z211" i="79"/>
  <c r="AA216" i="79"/>
  <c r="AB221" i="79"/>
  <c r="Z227" i="79"/>
  <c r="AA232" i="79"/>
  <c r="AB237" i="79"/>
  <c r="Z243" i="79"/>
  <c r="AA248" i="79"/>
  <c r="AB253" i="79"/>
  <c r="Z259" i="79"/>
  <c r="AA264" i="79"/>
  <c r="AB269" i="79"/>
  <c r="Z275" i="79"/>
  <c r="AA280" i="79"/>
  <c r="AB285" i="79"/>
  <c r="Z291" i="79"/>
  <c r="AA296" i="79"/>
  <c r="AB301" i="79"/>
  <c r="Z307" i="79"/>
  <c r="AA312" i="79"/>
  <c r="AB317" i="79"/>
  <c r="Z323" i="79"/>
  <c r="AA328" i="79"/>
  <c r="AB333" i="79"/>
  <c r="Z339" i="79"/>
  <c r="AA344" i="79"/>
  <c r="AB349" i="79"/>
  <c r="Z355" i="79"/>
  <c r="AA360" i="79"/>
  <c r="AB365" i="79"/>
  <c r="Z371" i="79"/>
  <c r="AA376" i="79"/>
  <c r="AB381" i="79"/>
  <c r="Z387" i="79"/>
  <c r="AA392" i="79"/>
  <c r="AB397" i="79"/>
  <c r="Z403" i="79"/>
  <c r="AA408" i="79"/>
  <c r="AB413" i="79"/>
  <c r="Z419" i="79"/>
  <c r="Y243" i="77"/>
  <c r="AA412" i="77"/>
  <c r="Y324" i="76"/>
  <c r="AB499" i="78"/>
  <c r="Z490" i="76"/>
  <c r="Z410" i="76"/>
  <c r="Z314" i="76"/>
  <c r="Z234" i="76"/>
  <c r="Z178" i="76"/>
  <c r="Z130" i="76"/>
  <c r="AA530" i="77"/>
  <c r="AA502" i="77"/>
  <c r="AA470" i="77"/>
  <c r="AA442" i="77"/>
  <c r="AA418" i="77"/>
  <c r="AA386" i="77"/>
  <c r="Z351" i="77"/>
  <c r="Z295" i="77"/>
  <c r="Z231" i="77"/>
  <c r="Z183" i="77"/>
  <c r="Z127" i="77"/>
  <c r="AA441" i="78"/>
  <c r="Z344" i="78"/>
  <c r="AA237" i="78"/>
  <c r="AA109" i="78"/>
  <c r="AB426" i="79"/>
  <c r="Z320" i="79"/>
  <c r="Z192" i="79"/>
  <c r="AB96" i="79"/>
  <c r="AB95" i="79"/>
  <c r="AB103" i="79"/>
  <c r="AA110" i="79"/>
  <c r="Z117" i="79"/>
  <c r="Z125" i="79"/>
  <c r="AB131" i="79"/>
  <c r="AA138" i="79"/>
  <c r="AB100" i="79"/>
  <c r="AB109" i="79"/>
  <c r="AB118" i="79"/>
  <c r="AA129" i="79"/>
  <c r="Z138" i="79"/>
  <c r="AB145" i="79"/>
  <c r="AB153" i="79"/>
  <c r="AA160" i="79"/>
  <c r="Z167" i="79"/>
  <c r="Z175" i="79"/>
  <c r="AB181" i="79"/>
  <c r="AA188" i="79"/>
  <c r="AA196" i="79"/>
  <c r="Z203" i="79"/>
  <c r="AB209" i="79"/>
  <c r="AB217" i="79"/>
  <c r="AA224" i="79"/>
  <c r="Z231" i="79"/>
  <c r="Z239" i="79"/>
  <c r="AB245" i="79"/>
  <c r="AA252" i="79"/>
  <c r="AA260" i="79"/>
  <c r="Z267" i="79"/>
  <c r="AB273" i="79"/>
  <c r="AB281" i="79"/>
  <c r="AA288" i="79"/>
  <c r="Z295" i="79"/>
  <c r="Z303" i="79"/>
  <c r="AB309" i="79"/>
  <c r="AA316" i="79"/>
  <c r="AA324" i="79"/>
  <c r="Z331" i="79"/>
  <c r="AB337" i="79"/>
  <c r="AB345" i="79"/>
  <c r="AA352" i="79"/>
  <c r="Z359" i="79"/>
  <c r="Z367" i="79"/>
  <c r="AB373" i="79"/>
  <c r="AA380" i="79"/>
  <c r="AA388" i="79"/>
  <c r="Z395" i="79"/>
  <c r="AB401" i="79"/>
  <c r="AB409" i="79"/>
  <c r="Z244" i="76"/>
  <c r="AA457" i="78"/>
  <c r="Z492" i="77"/>
  <c r="Y452" i="76"/>
  <c r="Z426" i="76"/>
  <c r="Z298" i="76"/>
  <c r="Z194" i="76"/>
  <c r="Z146" i="76"/>
  <c r="AA522" i="77"/>
  <c r="AA486" i="77"/>
  <c r="AA450" i="77"/>
  <c r="AA406" i="77"/>
  <c r="AA374" i="77"/>
  <c r="Z311" i="77"/>
  <c r="Z223" i="77"/>
  <c r="Z151" i="77"/>
  <c r="AA473" i="78"/>
  <c r="AB322" i="78"/>
  <c r="AA173" i="78"/>
  <c r="Z448" i="79"/>
  <c r="AA277" i="79"/>
  <c r="AA149" i="79"/>
  <c r="AA94" i="79"/>
  <c r="Z105" i="79"/>
  <c r="AA114" i="79"/>
  <c r="AA122" i="79"/>
  <c r="Z133" i="79"/>
  <c r="AA93" i="79"/>
  <c r="Z108" i="79"/>
  <c r="Z122" i="79"/>
  <c r="AB132" i="79"/>
  <c r="AA144" i="79"/>
  <c r="Z155" i="79"/>
  <c r="AA164" i="79"/>
  <c r="AA172" i="79"/>
  <c r="Z183" i="79"/>
  <c r="AA192" i="79"/>
  <c r="AB201" i="79"/>
  <c r="AA212" i="79"/>
  <c r="AA220" i="79"/>
  <c r="AB229" i="79"/>
  <c r="AA240" i="79"/>
  <c r="AB249" i="79"/>
  <c r="AB257" i="79"/>
  <c r="AA268" i="79"/>
  <c r="AB277" i="79"/>
  <c r="Z287" i="79"/>
  <c r="AB297" i="79"/>
  <c r="AB305" i="79"/>
  <c r="Z315" i="79"/>
  <c r="AB325" i="79"/>
  <c r="Z335" i="79"/>
  <c r="Z343" i="79"/>
  <c r="AB353" i="79"/>
  <c r="Z363" i="79"/>
  <c r="AA372" i="79"/>
  <c r="Z383" i="79"/>
  <c r="Z391" i="79"/>
  <c r="AA400" i="79"/>
  <c r="Z411" i="79"/>
  <c r="AB417" i="79"/>
  <c r="AA424" i="79"/>
  <c r="AB429" i="79"/>
  <c r="Z435" i="79"/>
  <c r="AA440" i="79"/>
  <c r="AB445" i="79"/>
  <c r="Z451" i="79"/>
  <c r="AA456" i="79"/>
  <c r="AB461" i="79"/>
  <c r="Z467" i="79"/>
  <c r="AA472" i="79"/>
  <c r="AB477" i="79"/>
  <c r="Z483" i="79"/>
  <c r="AA488" i="79"/>
  <c r="AB493" i="79"/>
  <c r="Z499" i="79"/>
  <c r="AA504" i="79"/>
  <c r="AA96" i="78"/>
  <c r="AB101" i="78"/>
  <c r="Z107" i="78"/>
  <c r="AA112" i="78"/>
  <c r="AB117" i="78"/>
  <c r="Z123" i="78"/>
  <c r="AA128" i="78"/>
  <c r="AB133" i="78"/>
  <c r="Z139" i="78"/>
  <c r="AA144" i="78"/>
  <c r="AB149" i="78"/>
  <c r="Z155" i="78"/>
  <c r="AA160" i="78"/>
  <c r="AB165" i="78"/>
  <c r="Z171" i="78"/>
  <c r="AA176" i="78"/>
  <c r="AB181" i="78"/>
  <c r="Z187" i="78"/>
  <c r="AA192" i="78"/>
  <c r="AB197" i="78"/>
  <c r="Z203" i="78"/>
  <c r="AA208" i="78"/>
  <c r="AB213" i="78"/>
  <c r="Z219" i="78"/>
  <c r="AA224" i="78"/>
  <c r="AB229" i="78"/>
  <c r="Z235" i="78"/>
  <c r="AA240" i="78"/>
  <c r="AB245" i="78"/>
  <c r="Z251" i="78"/>
  <c r="AA256" i="78"/>
  <c r="AB261" i="78"/>
  <c r="Z267" i="78"/>
  <c r="AA272" i="78"/>
  <c r="AB277" i="78"/>
  <c r="Z283" i="78"/>
  <c r="AA288" i="78"/>
  <c r="AB293" i="78"/>
  <c r="Z299" i="78"/>
  <c r="AA304" i="78"/>
  <c r="AB309" i="78"/>
  <c r="Z315" i="78"/>
  <c r="AA320" i="78"/>
  <c r="AB325" i="78"/>
  <c r="Z331" i="78"/>
  <c r="AA336" i="78"/>
  <c r="AB341" i="78"/>
  <c r="Z347" i="78"/>
  <c r="AA352" i="78"/>
  <c r="AB357" i="78"/>
  <c r="Z363" i="78"/>
  <c r="AA368" i="78"/>
  <c r="AB373" i="78"/>
  <c r="Z379" i="78"/>
  <c r="AA384" i="78"/>
  <c r="AB93" i="79"/>
  <c r="Z103" i="79"/>
  <c r="Z110" i="79"/>
  <c r="AA117" i="79"/>
  <c r="AA124" i="79"/>
  <c r="AA131" i="79"/>
  <c r="AB138" i="79"/>
  <c r="AB144" i="79"/>
  <c r="Z150" i="79"/>
  <c r="AA155" i="79"/>
  <c r="AB160" i="79"/>
  <c r="Z166" i="79"/>
  <c r="AA171" i="79"/>
  <c r="AB176" i="79"/>
  <c r="Z182" i="79"/>
  <c r="AA187" i="79"/>
  <c r="AB192" i="79"/>
  <c r="Z198" i="79"/>
  <c r="AA203" i="79"/>
  <c r="AB208" i="79"/>
  <c r="Z214" i="79"/>
  <c r="AA219" i="79"/>
  <c r="AB224" i="79"/>
  <c r="Z230" i="79"/>
  <c r="AA235" i="79"/>
  <c r="AB240" i="79"/>
  <c r="Z246" i="79"/>
  <c r="AA251" i="79"/>
  <c r="AB256" i="79"/>
  <c r="Z262" i="79"/>
  <c r="AA267" i="79"/>
  <c r="AB272" i="79"/>
  <c r="Z278" i="79"/>
  <c r="AA283" i="79"/>
  <c r="AB288" i="79"/>
  <c r="AB351" i="79"/>
  <c r="AB266" i="79"/>
  <c r="T513" i="76"/>
  <c r="R271" i="76"/>
  <c r="I272" i="76" s="1"/>
  <c r="P285" i="76"/>
  <c r="R151" i="77"/>
  <c r="I152" i="77" s="1"/>
  <c r="T397" i="77"/>
  <c r="T168" i="78"/>
  <c r="P364" i="78"/>
  <c r="G365" i="78" s="1"/>
  <c r="R320" i="79"/>
  <c r="I321" i="79" s="1"/>
  <c r="R137" i="76"/>
  <c r="R138" i="76" s="1"/>
  <c r="T441" i="76"/>
  <c r="T442" i="76" s="1"/>
  <c r="T423" i="76"/>
  <c r="R465" i="76"/>
  <c r="R466" i="76" s="1"/>
  <c r="V433" i="76"/>
  <c r="V434" i="76" s="1"/>
  <c r="R485" i="76"/>
  <c r="P229" i="76"/>
  <c r="G230" i="76" s="1"/>
  <c r="V151" i="76"/>
  <c r="R497" i="76"/>
  <c r="R517" i="76"/>
  <c r="P513" i="76"/>
  <c r="Q514" i="76" s="1"/>
  <c r="T431" i="76"/>
  <c r="J432" i="76" s="1"/>
  <c r="R341" i="76"/>
  <c r="S342" i="76" s="1"/>
  <c r="R529" i="76"/>
  <c r="S530" i="76" s="1"/>
  <c r="R457" i="76"/>
  <c r="R477" i="76"/>
  <c r="P471" i="76"/>
  <c r="T385" i="76"/>
  <c r="J386" i="76" s="1"/>
  <c r="V515" i="76"/>
  <c r="R361" i="76"/>
  <c r="I362" i="76" s="1"/>
  <c r="R441" i="76"/>
  <c r="R442" i="76" s="1"/>
  <c r="P319" i="76"/>
  <c r="V405" i="76"/>
  <c r="T299" i="76"/>
  <c r="T251" i="76"/>
  <c r="U252" i="76" s="1"/>
  <c r="V473" i="76"/>
  <c r="V474" i="76" s="1"/>
  <c r="T215" i="76"/>
  <c r="V277" i="76"/>
  <c r="M278" i="76" s="1"/>
  <c r="R139" i="76"/>
  <c r="I140" i="76" s="1"/>
  <c r="R257" i="77"/>
  <c r="P511" i="77"/>
  <c r="P284" i="78"/>
  <c r="V136" i="79"/>
  <c r="W137" i="79" s="1"/>
  <c r="P137" i="76"/>
  <c r="R289" i="76"/>
  <c r="I290" i="76" s="1"/>
  <c r="T273" i="76"/>
  <c r="T274" i="76" s="1"/>
  <c r="V323" i="76"/>
  <c r="R357" i="76"/>
  <c r="V399" i="76"/>
  <c r="V400" i="76" s="1"/>
  <c r="R511" i="76"/>
  <c r="H512" i="76" s="1"/>
  <c r="V531" i="76"/>
  <c r="M532" i="76" s="1"/>
  <c r="P453" i="76"/>
  <c r="Q454" i="76" s="1"/>
  <c r="V477" i="76"/>
  <c r="P473" i="76"/>
  <c r="F474" i="76" s="1"/>
  <c r="V381" i="76"/>
  <c r="R157" i="76"/>
  <c r="R495" i="76"/>
  <c r="R496" i="76" s="1"/>
  <c r="R513" i="76"/>
  <c r="I514" i="76" s="1"/>
  <c r="T517" i="76"/>
  <c r="P431" i="76"/>
  <c r="G432" i="76" s="1"/>
  <c r="P337" i="76"/>
  <c r="P338" i="76" s="1"/>
  <c r="V419" i="76"/>
  <c r="P309" i="76"/>
  <c r="V373" i="76"/>
  <c r="L374" i="76" s="1"/>
  <c r="T483" i="76"/>
  <c r="K484" i="76" s="1"/>
  <c r="T347" i="76"/>
  <c r="T331" i="76"/>
  <c r="U332" i="76" s="1"/>
  <c r="P213" i="76"/>
  <c r="T245" i="76"/>
  <c r="R439" i="76"/>
  <c r="S440" i="76" s="1"/>
  <c r="V241" i="76"/>
  <c r="W242" i="76" s="1"/>
  <c r="P153" i="76"/>
  <c r="G154" i="76" s="1"/>
  <c r="T159" i="76"/>
  <c r="J160" i="76" s="1"/>
  <c r="T157" i="76"/>
  <c r="P157" i="76"/>
  <c r="G158" i="76" s="1"/>
  <c r="F99" i="66"/>
  <c r="G100" i="66" s="1"/>
  <c r="J113" i="66"/>
  <c r="J114" i="66" s="1"/>
  <c r="P49" i="66"/>
  <c r="P53" i="66"/>
  <c r="O79" i="66"/>
  <c r="O69" i="66"/>
  <c r="H107" i="66"/>
  <c r="I108" i="66" s="1"/>
  <c r="O57" i="66"/>
  <c r="H99" i="66"/>
  <c r="H100" i="66" s="1"/>
  <c r="H25" i="66"/>
  <c r="I26" i="66" s="1"/>
  <c r="O73" i="66"/>
  <c r="O39" i="66"/>
  <c r="H67" i="66"/>
  <c r="H68" i="66" s="1"/>
  <c r="L79" i="66"/>
  <c r="M80" i="66" s="1"/>
  <c r="L89" i="66"/>
  <c r="L90" i="66" s="1"/>
  <c r="H29" i="66"/>
  <c r="I30" i="66" s="1"/>
  <c r="J93" i="66"/>
  <c r="J94" i="66" s="1"/>
  <c r="H49" i="66"/>
  <c r="I50" i="66" s="1"/>
  <c r="H77" i="66"/>
  <c r="I78" i="66" s="1"/>
  <c r="J91" i="66"/>
  <c r="K92" i="66" s="1"/>
  <c r="J31" i="66"/>
  <c r="J32" i="66" s="1"/>
  <c r="L47" i="66"/>
  <c r="M48" i="66" s="1"/>
  <c r="H113" i="66"/>
  <c r="I114" i="66" s="1"/>
  <c r="F117" i="66"/>
  <c r="G118" i="66" s="1"/>
  <c r="F39" i="66"/>
  <c r="F40" i="66" s="1"/>
  <c r="H61" i="66"/>
  <c r="I62" i="66" s="1"/>
  <c r="F29" i="66"/>
  <c r="F30" i="66" s="1"/>
  <c r="L39" i="66"/>
  <c r="L40" i="66" s="1"/>
  <c r="L71" i="66"/>
  <c r="M72" i="66" s="1"/>
  <c r="J111" i="66"/>
  <c r="K112" i="66" s="1"/>
  <c r="F71" i="66"/>
  <c r="G72" i="66" s="1"/>
  <c r="H13" i="66"/>
  <c r="H14" i="66" s="1"/>
  <c r="H97" i="66"/>
  <c r="I98" i="66" s="1"/>
  <c r="L41" i="66"/>
  <c r="M42" i="66" s="1"/>
  <c r="P23" i="66"/>
  <c r="L65" i="66"/>
  <c r="M66" i="66" s="1"/>
  <c r="H89" i="66"/>
  <c r="I90" i="66" s="1"/>
  <c r="O49" i="66"/>
  <c r="L75" i="66"/>
  <c r="M76" i="66" s="1"/>
  <c r="L95" i="66"/>
  <c r="M96" i="66" s="1"/>
  <c r="H81" i="66"/>
  <c r="I82" i="66" s="1"/>
  <c r="J11" i="66"/>
  <c r="J12" i="66" s="1"/>
  <c r="L15" i="66"/>
  <c r="M16" i="66" s="1"/>
  <c r="P43" i="66"/>
  <c r="J109" i="66"/>
  <c r="J110" i="66" s="1"/>
  <c r="H83" i="66"/>
  <c r="H84" i="66" s="1"/>
  <c r="L111" i="66"/>
  <c r="M112" i="66" s="1"/>
  <c r="O113" i="66"/>
  <c r="H69" i="66"/>
  <c r="I70" i="66" s="1"/>
  <c r="H35" i="66"/>
  <c r="H36" i="66" s="1"/>
  <c r="J81" i="66"/>
  <c r="J82" i="66" s="1"/>
  <c r="F55" i="66"/>
  <c r="G56" i="66" s="1"/>
  <c r="F87" i="66"/>
  <c r="F88" i="66" s="1"/>
  <c r="P21" i="66"/>
  <c r="F43" i="66"/>
  <c r="G44" i="66" s="1"/>
  <c r="L37" i="66"/>
  <c r="L38" i="66" s="1"/>
  <c r="O37" i="66"/>
  <c r="O87" i="66"/>
  <c r="L27" i="66"/>
  <c r="M28" i="66" s="1"/>
  <c r="L19" i="66"/>
  <c r="L20" i="66" s="1"/>
  <c r="H119" i="66"/>
  <c r="I120" i="66" s="1"/>
  <c r="F79" i="66"/>
  <c r="G80" i="66" s="1"/>
  <c r="J105" i="66"/>
  <c r="J106" i="66" s="1"/>
  <c r="O115" i="66"/>
  <c r="F13" i="66"/>
  <c r="F14" i="66" s="1"/>
  <c r="J101" i="66"/>
  <c r="J102" i="66" s="1"/>
  <c r="P71" i="66"/>
  <c r="O31" i="66"/>
  <c r="H41" i="66"/>
  <c r="H42" i="66" s="1"/>
  <c r="H103" i="66"/>
  <c r="I104" i="66" s="1"/>
  <c r="L31" i="66"/>
  <c r="L32" i="66" s="1"/>
  <c r="F107" i="66"/>
  <c r="F108" i="66" s="1"/>
  <c r="H91" i="66"/>
  <c r="I92" i="66" s="1"/>
  <c r="F17" i="66"/>
  <c r="G18" i="66" s="1"/>
  <c r="H101" i="66"/>
  <c r="I102" i="66" s="1"/>
  <c r="L107" i="66"/>
  <c r="L108" i="66" s="1"/>
  <c r="O35" i="66"/>
  <c r="O67" i="66"/>
  <c r="F31" i="66"/>
  <c r="F32" i="66" s="1"/>
  <c r="O25" i="66"/>
  <c r="J13" i="66"/>
  <c r="J14" i="66" s="1"/>
  <c r="L53" i="66"/>
  <c r="L54" i="66" s="1"/>
  <c r="O107" i="66"/>
  <c r="O77" i="66"/>
  <c r="H11" i="66"/>
  <c r="H12" i="66" s="1"/>
  <c r="L87" i="66"/>
  <c r="M88" i="66" s="1"/>
  <c r="L23" i="66"/>
  <c r="M24" i="66" s="1"/>
  <c r="P111" i="66"/>
  <c r="H79" i="66"/>
  <c r="I80" i="66" s="1"/>
  <c r="L93" i="66"/>
  <c r="L94" i="66" s="1"/>
  <c r="F89" i="66"/>
  <c r="F90" i="66" s="1"/>
  <c r="F63" i="66"/>
  <c r="G64" i="66" s="1"/>
  <c r="P99" i="66"/>
  <c r="H93" i="66"/>
  <c r="I94" i="66" s="1"/>
  <c r="L49" i="66"/>
  <c r="L50" i="66" s="1"/>
  <c r="H63" i="66"/>
  <c r="I64" i="66" s="1"/>
  <c r="F109" i="66"/>
  <c r="G110" i="66" s="1"/>
  <c r="F49" i="66"/>
  <c r="G50" i="66" s="1"/>
  <c r="P83" i="66"/>
  <c r="F111" i="66"/>
  <c r="F112" i="66" s="1"/>
  <c r="H51" i="66"/>
  <c r="I52" i="66" s="1"/>
  <c r="J17" i="66"/>
  <c r="K18" i="66" s="1"/>
  <c r="L113" i="66"/>
  <c r="M114" i="66" s="1"/>
  <c r="J49" i="66"/>
  <c r="K50" i="66" s="1"/>
  <c r="P59" i="66"/>
  <c r="L29" i="66"/>
  <c r="M30" i="66" s="1"/>
  <c r="H7" i="66"/>
  <c r="I8" i="66" s="1"/>
  <c r="J47" i="66"/>
  <c r="J48" i="66" s="1"/>
  <c r="L57" i="66"/>
  <c r="L58" i="66" s="1"/>
  <c r="J53" i="66"/>
  <c r="J54" i="66" s="1"/>
  <c r="O97" i="66"/>
  <c r="O85" i="66"/>
  <c r="P15" i="66"/>
  <c r="O99" i="66"/>
  <c r="O89" i="66"/>
  <c r="O7" i="66"/>
  <c r="J103" i="66"/>
  <c r="J104" i="66" s="1"/>
  <c r="F67" i="66"/>
  <c r="F68" i="66" s="1"/>
  <c r="H45" i="66"/>
  <c r="I46" i="66" s="1"/>
  <c r="P81" i="66"/>
  <c r="O45" i="66"/>
  <c r="P115" i="66"/>
  <c r="J23" i="66"/>
  <c r="J24" i="66" s="1"/>
  <c r="P25" i="66"/>
  <c r="H105" i="66"/>
  <c r="I106" i="66" s="1"/>
  <c r="F59" i="66"/>
  <c r="F60" i="66" s="1"/>
  <c r="J77" i="66"/>
  <c r="J78" i="66" s="1"/>
  <c r="P119" i="66"/>
  <c r="L97" i="66"/>
  <c r="M98" i="66" s="1"/>
  <c r="L11" i="66"/>
  <c r="M12" i="66" s="1"/>
  <c r="J83" i="66"/>
  <c r="K84" i="66" s="1"/>
  <c r="J115" i="66"/>
  <c r="K116" i="66" s="1"/>
  <c r="F15" i="66"/>
  <c r="G16" i="66" s="1"/>
  <c r="P39" i="66"/>
  <c r="J37" i="66"/>
  <c r="J38" i="66" s="1"/>
  <c r="T143" i="76"/>
  <c r="K144" i="76" s="1"/>
  <c r="V345" i="76"/>
  <c r="M346" i="76" s="1"/>
  <c r="V271" i="76"/>
  <c r="W272" i="76" s="1"/>
  <c r="P445" i="77"/>
  <c r="G446" i="77" s="1"/>
  <c r="R263" i="76"/>
  <c r="H264" i="76" s="1"/>
  <c r="V301" i="76"/>
  <c r="V302" i="76" s="1"/>
  <c r="P481" i="76"/>
  <c r="Q482" i="76" s="1"/>
  <c r="V303" i="76"/>
  <c r="V304" i="76" s="1"/>
  <c r="V505" i="76"/>
  <c r="M506" i="76" s="1"/>
  <c r="T533" i="76"/>
  <c r="U534" i="76" s="1"/>
  <c r="T349" i="76"/>
  <c r="U350" i="76" s="1"/>
  <c r="P465" i="76"/>
  <c r="P466" i="76" s="1"/>
  <c r="V485" i="76"/>
  <c r="M486" i="76" s="1"/>
  <c r="T303" i="76"/>
  <c r="K304" i="76" s="1"/>
  <c r="T457" i="76"/>
  <c r="T458" i="76" s="1"/>
  <c r="R419" i="76"/>
  <c r="S420" i="76" s="1"/>
  <c r="R257" i="76"/>
  <c r="S258" i="76" s="1"/>
  <c r="T259" i="76"/>
  <c r="J260" i="76" s="1"/>
  <c r="R369" i="76"/>
  <c r="H370" i="76" s="1"/>
  <c r="R199" i="76"/>
  <c r="S200" i="76" s="1"/>
  <c r="R249" i="76"/>
  <c r="R250" i="76" s="1"/>
  <c r="T261" i="76"/>
  <c r="U262" i="76" s="1"/>
  <c r="T127" i="77"/>
  <c r="J128" i="77" s="1"/>
  <c r="V159" i="77"/>
  <c r="M160" i="77" s="1"/>
  <c r="R207" i="77"/>
  <c r="S208" i="77" s="1"/>
  <c r="R347" i="77"/>
  <c r="H348" i="77" s="1"/>
  <c r="V413" i="77"/>
  <c r="M414" i="77" s="1"/>
  <c r="V507" i="77"/>
  <c r="M508" i="77" s="1"/>
  <c r="T170" i="78"/>
  <c r="K171" i="78" s="1"/>
  <c r="R234" i="78"/>
  <c r="R235" i="78" s="1"/>
  <c r="P358" i="78"/>
  <c r="Q359" i="78" s="1"/>
  <c r="T218" i="79"/>
  <c r="T219" i="79" s="1"/>
  <c r="V324" i="79"/>
  <c r="M325" i="79" s="1"/>
  <c r="R474" i="79"/>
  <c r="I475" i="79" s="1"/>
  <c r="L242" i="79"/>
  <c r="P433" i="76"/>
  <c r="Q434" i="76" s="1"/>
  <c r="V361" i="76"/>
  <c r="M362" i="76" s="1"/>
  <c r="P417" i="76"/>
  <c r="P418" i="76" s="1"/>
  <c r="T211" i="76"/>
  <c r="J212" i="76" s="1"/>
  <c r="T275" i="76"/>
  <c r="U276" i="76" s="1"/>
  <c r="P193" i="77"/>
  <c r="G194" i="77" s="1"/>
  <c r="V116" i="78"/>
  <c r="W117" i="78" s="1"/>
  <c r="V452" i="78"/>
  <c r="M453" i="78" s="1"/>
  <c r="V139" i="76"/>
  <c r="W140" i="76" s="1"/>
  <c r="V353" i="76"/>
  <c r="V354" i="76" s="1"/>
  <c r="P421" i="76"/>
  <c r="G422" i="76" s="1"/>
  <c r="T469" i="76"/>
  <c r="J470" i="76" s="1"/>
  <c r="T465" i="76"/>
  <c r="K466" i="76" s="1"/>
  <c r="R479" i="76"/>
  <c r="H480" i="76" s="1"/>
  <c r="T119" i="76"/>
  <c r="T120" i="76" s="1"/>
  <c r="V529" i="76"/>
  <c r="V530" i="76" s="1"/>
  <c r="V439" i="76"/>
  <c r="M440" i="76" s="1"/>
  <c r="P427" i="76"/>
  <c r="F428" i="76" s="1"/>
  <c r="T393" i="76"/>
  <c r="J394" i="76" s="1"/>
  <c r="T361" i="76"/>
  <c r="J362" i="76" s="1"/>
  <c r="R223" i="76"/>
  <c r="I224" i="76" s="1"/>
  <c r="V217" i="76"/>
  <c r="L218" i="76" s="1"/>
  <c r="R283" i="76"/>
  <c r="R284" i="76" s="1"/>
  <c r="R191" i="76"/>
  <c r="H192" i="76" s="1"/>
  <c r="T231" i="76"/>
  <c r="T232" i="76" s="1"/>
  <c r="V279" i="76"/>
  <c r="L280" i="76" s="1"/>
  <c r="T289" i="76"/>
  <c r="T290" i="76" s="1"/>
  <c r="T131" i="77"/>
  <c r="U132" i="77" s="1"/>
  <c r="V161" i="77"/>
  <c r="V162" i="77" s="1"/>
  <c r="R233" i="77"/>
  <c r="I234" i="77" s="1"/>
  <c r="T285" i="77"/>
  <c r="T286" i="77" s="1"/>
  <c r="V351" i="77"/>
  <c r="L352" i="77" s="1"/>
  <c r="V126" i="78"/>
  <c r="V127" i="78" s="1"/>
  <c r="V178" i="78"/>
  <c r="M179" i="78" s="1"/>
  <c r="T242" i="78"/>
  <c r="J243" i="78" s="1"/>
  <c r="P378" i="78"/>
  <c r="F379" i="78" s="1"/>
  <c r="R414" i="78"/>
  <c r="S415" i="78" s="1"/>
  <c r="V106" i="79"/>
  <c r="M107" i="79" s="1"/>
  <c r="T398" i="79"/>
  <c r="U399" i="79" s="1"/>
  <c r="R321" i="76"/>
  <c r="R322" i="76" s="1"/>
  <c r="P353" i="76"/>
  <c r="Q354" i="76" s="1"/>
  <c r="R426" i="79"/>
  <c r="I427" i="79" s="1"/>
  <c r="T379" i="76"/>
  <c r="J380" i="76" s="1"/>
  <c r="R397" i="76"/>
  <c r="R398" i="76" s="1"/>
  <c r="T529" i="76"/>
  <c r="J530" i="76" s="1"/>
  <c r="T317" i="76"/>
  <c r="K318" i="76" s="1"/>
  <c r="R433" i="76"/>
  <c r="I434" i="76" s="1"/>
  <c r="T203" i="76"/>
  <c r="U204" i="76" s="1"/>
  <c r="R143" i="76"/>
  <c r="S144" i="76" s="1"/>
  <c r="P223" i="76"/>
  <c r="G224" i="76" s="1"/>
  <c r="T141" i="77"/>
  <c r="J142" i="77" s="1"/>
  <c r="P281" i="77"/>
  <c r="Q282" i="77" s="1"/>
  <c r="T385" i="77"/>
  <c r="J386" i="77" s="1"/>
  <c r="V130" i="78"/>
  <c r="L131" i="78" s="1"/>
  <c r="P464" i="78"/>
  <c r="F465" i="78" s="1"/>
  <c r="P304" i="79"/>
  <c r="Q305" i="79" s="1"/>
  <c r="F293" i="76"/>
  <c r="P227" i="76"/>
  <c r="Q228" i="76" s="1"/>
  <c r="R299" i="76"/>
  <c r="I300" i="76" s="1"/>
  <c r="R153" i="76"/>
  <c r="I154" i="76" s="1"/>
  <c r="T185" i="76"/>
  <c r="J186" i="76" s="1"/>
  <c r="V237" i="76"/>
  <c r="L238" i="76" s="1"/>
  <c r="T243" i="76"/>
  <c r="U244" i="76" s="1"/>
  <c r="V397" i="76"/>
  <c r="V398" i="76" s="1"/>
  <c r="T249" i="76"/>
  <c r="U250" i="76" s="1"/>
  <c r="R373" i="76"/>
  <c r="R374" i="76" s="1"/>
  <c r="V471" i="76"/>
  <c r="M472" i="76" s="1"/>
  <c r="V325" i="76"/>
  <c r="M326" i="76" s="1"/>
  <c r="R431" i="76"/>
  <c r="H432" i="76" s="1"/>
  <c r="R315" i="76"/>
  <c r="S316" i="76" s="1"/>
  <c r="V341" i="76"/>
  <c r="W342" i="76" s="1"/>
  <c r="R429" i="76"/>
  <c r="S430" i="76" s="1"/>
  <c r="T449" i="76"/>
  <c r="U450" i="76" s="1"/>
  <c r="P533" i="76"/>
  <c r="Q534" i="76" s="1"/>
  <c r="V151" i="77"/>
  <c r="L152" i="77" s="1"/>
  <c r="R199" i="77"/>
  <c r="R200" i="77" s="1"/>
  <c r="T267" i="77"/>
  <c r="J268" i="77" s="1"/>
  <c r="T347" i="77"/>
  <c r="J348" i="77" s="1"/>
  <c r="R419" i="77"/>
  <c r="H420" i="77" s="1"/>
  <c r="R461" i="77"/>
  <c r="H462" i="77" s="1"/>
  <c r="R499" i="77"/>
  <c r="R500" i="77" s="1"/>
  <c r="P316" i="78"/>
  <c r="P317" i="78" s="1"/>
  <c r="T313" i="76"/>
  <c r="J314" i="76" s="1"/>
  <c r="P443" i="76"/>
  <c r="G444" i="76" s="1"/>
  <c r="T391" i="76"/>
  <c r="J392" i="76" s="1"/>
  <c r="V513" i="76"/>
  <c r="L514" i="76" s="1"/>
  <c r="T287" i="76"/>
  <c r="T119" i="77"/>
  <c r="T120" i="77" s="1"/>
  <c r="T237" i="77"/>
  <c r="U238" i="77" s="1"/>
  <c r="P447" i="77"/>
  <c r="F448" i="77" s="1"/>
  <c r="R200" i="78"/>
  <c r="R201" i="78" s="1"/>
  <c r="T434" i="78"/>
  <c r="T435" i="78" s="1"/>
  <c r="V408" i="79"/>
  <c r="W409" i="79" s="1"/>
  <c r="V285" i="76"/>
  <c r="V286" i="76" s="1"/>
  <c r="P371" i="76"/>
  <c r="G372" i="76" s="1"/>
  <c r="T405" i="76"/>
  <c r="T406" i="76" s="1"/>
  <c r="P259" i="76"/>
  <c r="G260" i="76" s="1"/>
  <c r="P215" i="76"/>
  <c r="Q216" i="76" s="1"/>
  <c r="P279" i="76"/>
  <c r="Q280" i="76" s="1"/>
  <c r="T399" i="76"/>
  <c r="U400" i="76" s="1"/>
  <c r="P315" i="76"/>
  <c r="P316" i="76" s="1"/>
  <c r="P447" i="76"/>
  <c r="P448" i="76" s="1"/>
  <c r="R377" i="76"/>
  <c r="I378" i="76" s="1"/>
  <c r="R301" i="76"/>
  <c r="S302" i="76" s="1"/>
  <c r="T473" i="76"/>
  <c r="T474" i="76" s="1"/>
  <c r="V517" i="76"/>
  <c r="L518" i="76" s="1"/>
  <c r="P179" i="76"/>
  <c r="F180" i="76" s="1"/>
  <c r="V155" i="76"/>
  <c r="W156" i="76" s="1"/>
  <c r="P191" i="77"/>
  <c r="F192" i="77" s="1"/>
  <c r="R303" i="77"/>
  <c r="S304" i="77" s="1"/>
  <c r="T371" i="77"/>
  <c r="V455" i="77"/>
  <c r="V456" i="77" s="1"/>
  <c r="P527" i="77"/>
  <c r="F528" i="77" s="1"/>
  <c r="T110" i="78"/>
  <c r="J111" i="78" s="1"/>
  <c r="T166" i="78"/>
  <c r="U167" i="78" s="1"/>
  <c r="V242" i="78"/>
  <c r="V243" i="78" s="1"/>
  <c r="P286" i="78"/>
  <c r="F287" i="78" s="1"/>
  <c r="P318" i="78"/>
  <c r="F319" i="78" s="1"/>
  <c r="R386" i="78"/>
  <c r="H387" i="78" s="1"/>
  <c r="R480" i="78"/>
  <c r="S481" i="78" s="1"/>
  <c r="V166" i="79"/>
  <c r="L167" i="79" s="1"/>
  <c r="T430" i="79"/>
  <c r="J431" i="79" s="1"/>
  <c r="H129" i="76"/>
  <c r="N529" i="76"/>
  <c r="J517" i="76"/>
  <c r="F505" i="76"/>
  <c r="L491" i="76"/>
  <c r="L529" i="76"/>
  <c r="H517" i="76"/>
  <c r="N503" i="76"/>
  <c r="J491" i="76"/>
  <c r="J521" i="76"/>
  <c r="L495" i="76"/>
  <c r="H479" i="76"/>
  <c r="N465" i="76"/>
  <c r="J453" i="76"/>
  <c r="F441" i="76"/>
  <c r="L427" i="76"/>
  <c r="H415" i="76"/>
  <c r="H521" i="76"/>
  <c r="J495" i="76"/>
  <c r="N479" i="76"/>
  <c r="J467" i="76"/>
  <c r="F455" i="76"/>
  <c r="L441" i="76"/>
  <c r="H429" i="76"/>
  <c r="J529" i="76"/>
  <c r="J481" i="76"/>
  <c r="L455" i="76"/>
  <c r="N429" i="76"/>
  <c r="L409" i="76"/>
  <c r="H397" i="76"/>
  <c r="N383" i="76"/>
  <c r="J371" i="76"/>
  <c r="F359" i="76"/>
  <c r="N531" i="76"/>
  <c r="N483" i="76"/>
  <c r="F459" i="76"/>
  <c r="H433" i="76"/>
  <c r="H411" i="76"/>
  <c r="N397" i="76"/>
  <c r="J385" i="76"/>
  <c r="F373" i="76"/>
  <c r="N525" i="76"/>
  <c r="N453" i="76"/>
  <c r="H409" i="76"/>
  <c r="J383" i="76"/>
  <c r="J357" i="76"/>
  <c r="J343" i="76"/>
  <c r="F331" i="76"/>
  <c r="L317" i="76"/>
  <c r="H305" i="76"/>
  <c r="N291" i="76"/>
  <c r="J279" i="76"/>
  <c r="F267" i="76"/>
  <c r="L253" i="76"/>
  <c r="H241" i="76"/>
  <c r="N227" i="76"/>
  <c r="J215" i="76"/>
  <c r="F203" i="76"/>
  <c r="H473" i="76"/>
  <c r="N419" i="76"/>
  <c r="F393" i="76"/>
  <c r="H367" i="76"/>
  <c r="J349" i="76"/>
  <c r="F337" i="76"/>
  <c r="L323" i="76"/>
  <c r="H311" i="76"/>
  <c r="N297" i="76"/>
  <c r="J285" i="76"/>
  <c r="F273" i="76"/>
  <c r="L259" i="76"/>
  <c r="H247" i="76"/>
  <c r="N233" i="76"/>
  <c r="J221" i="76"/>
  <c r="F209" i="76"/>
  <c r="F445" i="76"/>
  <c r="L381" i="76"/>
  <c r="F343" i="76"/>
  <c r="H317" i="76"/>
  <c r="J291" i="76"/>
  <c r="L265" i="76"/>
  <c r="N239" i="76"/>
  <c r="F215" i="76"/>
  <c r="J195" i="76"/>
  <c r="F183" i="76"/>
  <c r="L169" i="76"/>
  <c r="H157" i="76"/>
  <c r="N143" i="76"/>
  <c r="J131" i="76"/>
  <c r="F119" i="76"/>
  <c r="L403" i="76"/>
  <c r="F355" i="76"/>
  <c r="J329" i="76"/>
  <c r="L303" i="76"/>
  <c r="N277" i="76"/>
  <c r="F253" i="76"/>
  <c r="H227" i="76"/>
  <c r="J201" i="76"/>
  <c r="R232" i="78"/>
  <c r="R233" i="78" s="1"/>
  <c r="R309" i="76"/>
  <c r="R310" i="76" s="1"/>
  <c r="P485" i="76"/>
  <c r="Q486" i="76" s="1"/>
  <c r="R353" i="76"/>
  <c r="V431" i="76"/>
  <c r="M432" i="76" s="1"/>
  <c r="T141" i="76"/>
  <c r="U142" i="76" s="1"/>
  <c r="T139" i="77"/>
  <c r="J140" i="77" s="1"/>
  <c r="V319" i="77"/>
  <c r="L320" i="77" s="1"/>
  <c r="R196" i="78"/>
  <c r="S197" i="78" s="1"/>
  <c r="R158" i="79"/>
  <c r="S159" i="79" s="1"/>
  <c r="F129" i="76"/>
  <c r="R159" i="76"/>
  <c r="H160" i="76" s="1"/>
  <c r="V149" i="76"/>
  <c r="V150" i="76" s="1"/>
  <c r="T151" i="76"/>
  <c r="K152" i="76" s="1"/>
  <c r="P281" i="76"/>
  <c r="T255" i="76"/>
  <c r="U256" i="76" s="1"/>
  <c r="P345" i="76"/>
  <c r="Q346" i="76" s="1"/>
  <c r="P495" i="76"/>
  <c r="G496" i="76" s="1"/>
  <c r="P305" i="76"/>
  <c r="Q306" i="76" s="1"/>
  <c r="V421" i="76"/>
  <c r="V422" i="76" s="1"/>
  <c r="R409" i="76"/>
  <c r="H410" i="76" s="1"/>
  <c r="P165" i="77"/>
  <c r="P166" i="77" s="1"/>
  <c r="T263" i="77"/>
  <c r="J264" i="77" s="1"/>
  <c r="T409" i="77"/>
  <c r="J410" i="77" s="1"/>
  <c r="P481" i="77"/>
  <c r="Q482" i="77" s="1"/>
  <c r="R98" i="78"/>
  <c r="H99" i="78" s="1"/>
  <c r="V170" i="78"/>
  <c r="M171" i="78" s="1"/>
  <c r="R260" i="78"/>
  <c r="H261" i="78" s="1"/>
  <c r="P306" i="78"/>
  <c r="P307" i="78" s="1"/>
  <c r="R390" i="78"/>
  <c r="R391" i="78" s="1"/>
  <c r="P150" i="79"/>
  <c r="P151" i="79" s="1"/>
  <c r="V264" i="79"/>
  <c r="M265" i="79" s="1"/>
  <c r="N521" i="76"/>
  <c r="H503" i="76"/>
  <c r="L521" i="76"/>
  <c r="F503" i="76"/>
  <c r="N533" i="76"/>
  <c r="J505" i="76"/>
  <c r="J477" i="76"/>
  <c r="L459" i="76"/>
  <c r="J445" i="76"/>
  <c r="N425" i="76"/>
  <c r="L533" i="76"/>
  <c r="H505" i="76"/>
  <c r="F479" i="76"/>
  <c r="H461" i="76"/>
  <c r="F447" i="76"/>
  <c r="J427" i="76"/>
  <c r="H507" i="76"/>
  <c r="J465" i="76"/>
  <c r="H427" i="76"/>
  <c r="J403" i="76"/>
  <c r="H389" i="76"/>
  <c r="L369" i="76"/>
  <c r="N351" i="76"/>
  <c r="N499" i="76"/>
  <c r="J455" i="76"/>
  <c r="H419" i="76"/>
  <c r="H403" i="76"/>
  <c r="L383" i="76"/>
  <c r="N365" i="76"/>
  <c r="J473" i="76"/>
  <c r="L405" i="76"/>
  <c r="F371" i="76"/>
  <c r="N347" i="76"/>
  <c r="H329" i="76"/>
  <c r="J311" i="76"/>
  <c r="H297" i="76"/>
  <c r="L277" i="76"/>
  <c r="N259" i="76"/>
  <c r="L245" i="76"/>
  <c r="F227" i="76"/>
  <c r="H209" i="76"/>
  <c r="L485" i="76"/>
  <c r="F413" i="76"/>
  <c r="L379" i="76"/>
  <c r="L355" i="76"/>
  <c r="H335" i="76"/>
  <c r="J317" i="76"/>
  <c r="H303" i="76"/>
  <c r="L283" i="76"/>
  <c r="N265" i="76"/>
  <c r="L251" i="76"/>
  <c r="F233" i="76"/>
  <c r="H215" i="76"/>
  <c r="J489" i="76"/>
  <c r="F379" i="76"/>
  <c r="L329" i="76"/>
  <c r="H301" i="76"/>
  <c r="F263" i="76"/>
  <c r="J227" i="76"/>
  <c r="N199" i="76"/>
  <c r="H181" i="76"/>
  <c r="J163" i="76"/>
  <c r="H149" i="76"/>
  <c r="L129" i="76"/>
  <c r="N459" i="76"/>
  <c r="L371" i="76"/>
  <c r="N325" i="76"/>
  <c r="H291" i="76"/>
  <c r="N261" i="76"/>
  <c r="L223" i="76"/>
  <c r="H195" i="76"/>
  <c r="N181" i="76"/>
  <c r="J169" i="76"/>
  <c r="F157" i="76"/>
  <c r="L143" i="76"/>
  <c r="H131" i="76"/>
  <c r="F533" i="76"/>
  <c r="F361" i="76"/>
  <c r="N311" i="76"/>
  <c r="L257" i="76"/>
  <c r="H213" i="76"/>
  <c r="L181" i="76"/>
  <c r="N155" i="76"/>
  <c r="F131" i="76"/>
  <c r="F385" i="76"/>
  <c r="J321" i="76"/>
  <c r="N269" i="76"/>
  <c r="L215" i="76"/>
  <c r="L187" i="76"/>
  <c r="L171" i="76"/>
  <c r="L155" i="76"/>
  <c r="F137" i="76"/>
  <c r="N121" i="76"/>
  <c r="F335" i="76"/>
  <c r="H261" i="76"/>
  <c r="J199" i="76"/>
  <c r="J167" i="76"/>
  <c r="L125" i="76"/>
  <c r="J447" i="76"/>
  <c r="J305" i="76"/>
  <c r="L231" i="76"/>
  <c r="F177" i="76"/>
  <c r="F145" i="76"/>
  <c r="L503" i="76"/>
  <c r="J347" i="76"/>
  <c r="J219" i="76"/>
  <c r="L141" i="76"/>
  <c r="V506" i="79"/>
  <c r="M507" i="79" s="1"/>
  <c r="V496" i="79"/>
  <c r="M497" i="79" s="1"/>
  <c r="V476" i="79"/>
  <c r="M477" i="79" s="1"/>
  <c r="R468" i="79"/>
  <c r="R469" i="79" s="1"/>
  <c r="P460" i="79"/>
  <c r="F461" i="79" s="1"/>
  <c r="V444" i="79"/>
  <c r="W445" i="79" s="1"/>
  <c r="V165" i="76"/>
  <c r="M166" i="76" s="1"/>
  <c r="P232" i="79"/>
  <c r="Q233" i="79" s="1"/>
  <c r="T417" i="76"/>
  <c r="K418" i="76" s="1"/>
  <c r="R213" i="76"/>
  <c r="R214" i="76" s="1"/>
  <c r="V385" i="76"/>
  <c r="W386" i="76" s="1"/>
  <c r="P311" i="76"/>
  <c r="G312" i="76" s="1"/>
  <c r="P149" i="76"/>
  <c r="G150" i="76" s="1"/>
  <c r="P195" i="77"/>
  <c r="P196" i="77" s="1"/>
  <c r="P381" i="77"/>
  <c r="Q382" i="77" s="1"/>
  <c r="P350" i="78"/>
  <c r="G351" i="78" s="1"/>
  <c r="T166" i="79"/>
  <c r="K167" i="79" s="1"/>
  <c r="T145" i="76"/>
  <c r="K146" i="76" s="1"/>
  <c r="R251" i="76"/>
  <c r="H252" i="76" s="1"/>
  <c r="V195" i="76"/>
  <c r="M196" i="76" s="1"/>
  <c r="V363" i="76"/>
  <c r="M364" i="76" s="1"/>
  <c r="V295" i="76"/>
  <c r="L296" i="76" s="1"/>
  <c r="V311" i="76"/>
  <c r="V312" i="76" s="1"/>
  <c r="T355" i="76"/>
  <c r="K356" i="76" s="1"/>
  <c r="V369" i="76"/>
  <c r="M370" i="76" s="1"/>
  <c r="P501" i="76"/>
  <c r="P502" i="76" s="1"/>
  <c r="T475" i="76"/>
  <c r="K476" i="76" s="1"/>
  <c r="P167" i="77"/>
  <c r="P168" i="77" s="1"/>
  <c r="T311" i="77"/>
  <c r="J312" i="77" s="1"/>
  <c r="R433" i="77"/>
  <c r="S434" i="77" s="1"/>
  <c r="P495" i="77"/>
  <c r="Q496" i="77" s="1"/>
  <c r="V118" i="78"/>
  <c r="L119" i="78" s="1"/>
  <c r="P218" i="78"/>
  <c r="G219" i="78" s="1"/>
  <c r="R264" i="78"/>
  <c r="R265" i="78" s="1"/>
  <c r="P322" i="78"/>
  <c r="F323" i="78" s="1"/>
  <c r="V442" i="78"/>
  <c r="L443" i="78" s="1"/>
  <c r="V274" i="79"/>
  <c r="M275" i="79" s="1"/>
  <c r="P466" i="79"/>
  <c r="Q467" i="79" s="1"/>
  <c r="L515" i="76"/>
  <c r="N497" i="76"/>
  <c r="J515" i="76"/>
  <c r="L497" i="76"/>
  <c r="H531" i="76"/>
  <c r="F493" i="76"/>
  <c r="F473" i="76"/>
  <c r="N457" i="76"/>
  <c r="H439" i="76"/>
  <c r="J421" i="76"/>
  <c r="F531" i="76"/>
  <c r="N491" i="76"/>
  <c r="L473" i="76"/>
  <c r="J459" i="76"/>
  <c r="N439" i="76"/>
  <c r="F423" i="76"/>
  <c r="J497" i="76"/>
  <c r="F453" i="76"/>
  <c r="J419" i="76"/>
  <c r="L401" i="76"/>
  <c r="F383" i="76"/>
  <c r="H365" i="76"/>
  <c r="F351" i="76"/>
  <c r="H481" i="76"/>
  <c r="L445" i="76"/>
  <c r="L417" i="76"/>
  <c r="F397" i="76"/>
  <c r="H379" i="76"/>
  <c r="F365" i="76"/>
  <c r="H451" i="76"/>
  <c r="N395" i="76"/>
  <c r="J367" i="76"/>
  <c r="L341" i="76"/>
  <c r="N323" i="76"/>
  <c r="L309" i="76"/>
  <c r="F291" i="76"/>
  <c r="H273" i="76"/>
  <c r="F259" i="76"/>
  <c r="J239" i="76"/>
  <c r="L221" i="76"/>
  <c r="J207" i="76"/>
  <c r="J463" i="76"/>
  <c r="J405" i="76"/>
  <c r="F377" i="76"/>
  <c r="L347" i="76"/>
  <c r="N329" i="76"/>
  <c r="L315" i="76"/>
  <c r="F297" i="76"/>
  <c r="H279" i="76"/>
  <c r="F265" i="76"/>
  <c r="J245" i="76"/>
  <c r="L227" i="76"/>
  <c r="J213" i="76"/>
  <c r="H435" i="76"/>
  <c r="H355" i="76"/>
  <c r="F327" i="76"/>
  <c r="N287" i="76"/>
  <c r="H253" i="76"/>
  <c r="N223" i="76"/>
  <c r="L193" i="76"/>
  <c r="N175" i="76"/>
  <c r="L161" i="76"/>
  <c r="F143" i="76"/>
  <c r="H125" i="76"/>
  <c r="F435" i="76"/>
  <c r="J353" i="76"/>
  <c r="F317" i="76"/>
  <c r="L287" i="76"/>
  <c r="J249" i="76"/>
  <c r="N213" i="76"/>
  <c r="J193" i="76"/>
  <c r="F181" i="76"/>
  <c r="L167" i="76"/>
  <c r="H155" i="76"/>
  <c r="N141" i="76"/>
  <c r="J129" i="76"/>
  <c r="J513" i="76"/>
  <c r="N357" i="76"/>
  <c r="H309" i="76"/>
  <c r="F255" i="76"/>
  <c r="J203" i="76"/>
  <c r="F179" i="76"/>
  <c r="H153" i="76"/>
  <c r="J127" i="76"/>
  <c r="H375" i="76"/>
  <c r="L311" i="76"/>
  <c r="H267" i="76"/>
  <c r="F213" i="76"/>
  <c r="F185" i="76"/>
  <c r="F169" i="76"/>
  <c r="J149" i="76"/>
  <c r="J133" i="76"/>
  <c r="H523" i="76"/>
  <c r="J315" i="76"/>
  <c r="J251" i="76"/>
  <c r="L189" i="76"/>
  <c r="F155" i="76"/>
  <c r="F123" i="76"/>
  <c r="N427" i="76"/>
  <c r="N285" i="76"/>
  <c r="N221" i="76"/>
  <c r="N169" i="76"/>
  <c r="H135" i="76"/>
  <c r="J457" i="76"/>
  <c r="L337" i="76"/>
  <c r="N195" i="76"/>
  <c r="N131" i="76"/>
  <c r="T502" i="79"/>
  <c r="J503" i="79" s="1"/>
  <c r="P484" i="79"/>
  <c r="F485" i="79" s="1"/>
  <c r="R466" i="79"/>
  <c r="S467" i="79" s="1"/>
  <c r="P452" i="79"/>
  <c r="P453" i="79" s="1"/>
  <c r="T439" i="76"/>
  <c r="T440" i="76" s="1"/>
  <c r="V219" i="76"/>
  <c r="M220" i="76" s="1"/>
  <c r="V503" i="76"/>
  <c r="V504" i="76" s="1"/>
  <c r="P277" i="76"/>
  <c r="F278" i="76" s="1"/>
  <c r="P295" i="76"/>
  <c r="F296" i="76" s="1"/>
  <c r="R123" i="76"/>
  <c r="S124" i="76" s="1"/>
  <c r="T481" i="76"/>
  <c r="U482" i="76" s="1"/>
  <c r="R235" i="76"/>
  <c r="R236" i="76" s="1"/>
  <c r="P303" i="77"/>
  <c r="Q304" i="77" s="1"/>
  <c r="R410" i="78"/>
  <c r="H411" i="78" s="1"/>
  <c r="T139" i="76"/>
  <c r="J140" i="76" s="1"/>
  <c r="T209" i="76"/>
  <c r="K210" i="76" s="1"/>
  <c r="T305" i="76"/>
  <c r="U306" i="76" s="1"/>
  <c r="P389" i="76"/>
  <c r="Q390" i="76" s="1"/>
  <c r="V357" i="76"/>
  <c r="W358" i="76" s="1"/>
  <c r="V149" i="77"/>
  <c r="W150" i="77" s="1"/>
  <c r="P367" i="77"/>
  <c r="P368" i="77" s="1"/>
  <c r="R94" i="78"/>
  <c r="R95" i="78" s="1"/>
  <c r="V246" i="78"/>
  <c r="W247" i="78" s="1"/>
  <c r="P338" i="78"/>
  <c r="Q339" i="78" s="1"/>
  <c r="P228" i="79"/>
  <c r="Q229" i="79" s="1"/>
  <c r="J509" i="76"/>
  <c r="J523" i="76"/>
  <c r="L489" i="76"/>
  <c r="L483" i="76"/>
  <c r="H447" i="76"/>
  <c r="J413" i="76"/>
  <c r="H485" i="76"/>
  <c r="N447" i="76"/>
  <c r="L519" i="76"/>
  <c r="L439" i="76"/>
  <c r="F391" i="76"/>
  <c r="H357" i="76"/>
  <c r="N467" i="76"/>
  <c r="F405" i="76"/>
  <c r="H371" i="76"/>
  <c r="N421" i="76"/>
  <c r="L349" i="76"/>
  <c r="N315" i="76"/>
  <c r="N283" i="76"/>
  <c r="J247" i="76"/>
  <c r="L213" i="76"/>
  <c r="H441" i="76"/>
  <c r="F357" i="76"/>
  <c r="N321" i="76"/>
  <c r="N289" i="76"/>
  <c r="J253" i="76"/>
  <c r="L219" i="76"/>
  <c r="N403" i="76"/>
  <c r="N303" i="76"/>
  <c r="H237" i="76"/>
  <c r="J187" i="76"/>
  <c r="F151" i="76"/>
  <c r="H489" i="76"/>
  <c r="H339" i="76"/>
  <c r="J265" i="76"/>
  <c r="L199" i="76"/>
  <c r="N173" i="76"/>
  <c r="F149" i="76"/>
  <c r="H123" i="76"/>
  <c r="J331" i="76"/>
  <c r="L225" i="76"/>
  <c r="L165" i="76"/>
  <c r="L493" i="76"/>
  <c r="J289" i="76"/>
  <c r="J197" i="76"/>
  <c r="H159" i="76"/>
  <c r="L123" i="76"/>
  <c r="N295" i="76"/>
  <c r="H177" i="76"/>
  <c r="F467" i="76"/>
  <c r="H251" i="76"/>
  <c r="L147" i="76"/>
  <c r="J359" i="76"/>
  <c r="H161" i="76"/>
  <c r="R498" i="79"/>
  <c r="I499" i="79" s="1"/>
  <c r="R478" i="79"/>
  <c r="I479" i="79" s="1"/>
  <c r="P462" i="79"/>
  <c r="Q463" i="79" s="1"/>
  <c r="T438" i="79"/>
  <c r="J439" i="79" s="1"/>
  <c r="P434" i="79"/>
  <c r="Q435" i="79" s="1"/>
  <c r="P420" i="79"/>
  <c r="Q421" i="79" s="1"/>
  <c r="R410" i="79"/>
  <c r="I411" i="79" s="1"/>
  <c r="V402" i="79"/>
  <c r="R386" i="79"/>
  <c r="I387" i="79" s="1"/>
  <c r="V372" i="79"/>
  <c r="M373" i="79" s="1"/>
  <c r="V358" i="79"/>
  <c r="M359" i="79" s="1"/>
  <c r="R340" i="79"/>
  <c r="H341" i="79" s="1"/>
  <c r="P330" i="79"/>
  <c r="G331" i="79" s="1"/>
  <c r="R318" i="79"/>
  <c r="I319" i="79" s="1"/>
  <c r="R306" i="79"/>
  <c r="H307" i="79" s="1"/>
  <c r="V292" i="79"/>
  <c r="M293" i="79" s="1"/>
  <c r="P286" i="79"/>
  <c r="G287" i="79" s="1"/>
  <c r="V278" i="79"/>
  <c r="W279" i="79" s="1"/>
  <c r="V272" i="79"/>
  <c r="V273" i="79" s="1"/>
  <c r="P266" i="79"/>
  <c r="P267" i="79" s="1"/>
  <c r="P260" i="79"/>
  <c r="F261" i="79" s="1"/>
  <c r="P254" i="79"/>
  <c r="P255" i="79" s="1"/>
  <c r="R244" i="79"/>
  <c r="S245" i="79" s="1"/>
  <c r="P238" i="79"/>
  <c r="Q239" i="79" s="1"/>
  <c r="V226" i="79"/>
  <c r="M227" i="79" s="1"/>
  <c r="R216" i="79"/>
  <c r="H217" i="79" s="1"/>
  <c r="T206" i="79"/>
  <c r="K207" i="79" s="1"/>
  <c r="P200" i="79"/>
  <c r="G201" i="79" s="1"/>
  <c r="R190" i="79"/>
  <c r="H191" i="79" s="1"/>
  <c r="R184" i="79"/>
  <c r="S185" i="79" s="1"/>
  <c r="R174" i="79"/>
  <c r="H175" i="79" s="1"/>
  <c r="V162" i="79"/>
  <c r="L163" i="79" s="1"/>
  <c r="V148" i="79"/>
  <c r="L149" i="79" s="1"/>
  <c r="T140" i="79"/>
  <c r="T141" i="79" s="1"/>
  <c r="V130" i="79"/>
  <c r="L131" i="79" s="1"/>
  <c r="P124" i="79"/>
  <c r="P125" i="79" s="1"/>
  <c r="T118" i="79"/>
  <c r="J119" i="79" s="1"/>
  <c r="V98" i="79"/>
  <c r="W99" i="79" s="1"/>
  <c r="T92" i="79"/>
  <c r="R490" i="78"/>
  <c r="H491" i="78" s="1"/>
  <c r="P482" i="78"/>
  <c r="G483" i="78" s="1"/>
  <c r="T476" i="78"/>
  <c r="J477" i="78" s="1"/>
  <c r="R456" i="78"/>
  <c r="R457" i="78" s="1"/>
  <c r="H359" i="76"/>
  <c r="F229" i="76"/>
  <c r="F161" i="76"/>
  <c r="T504" i="79"/>
  <c r="U505" i="79" s="1"/>
  <c r="P496" i="79"/>
  <c r="P497" i="79" s="1"/>
  <c r="R488" i="79"/>
  <c r="R489" i="79" s="1"/>
  <c r="T474" i="79"/>
  <c r="J475" i="79" s="1"/>
  <c r="V468" i="79"/>
  <c r="W469" i="79" s="1"/>
  <c r="V456" i="79"/>
  <c r="V457" i="79" s="1"/>
  <c r="V446" i="79"/>
  <c r="M447" i="79" s="1"/>
  <c r="R432" i="79"/>
  <c r="I433" i="79" s="1"/>
  <c r="P422" i="79"/>
  <c r="F423" i="79" s="1"/>
  <c r="P406" i="79"/>
  <c r="Q407" i="79" s="1"/>
  <c r="V398" i="79"/>
  <c r="V399" i="79" s="1"/>
  <c r="R390" i="79"/>
  <c r="S391" i="79" s="1"/>
  <c r="T376" i="79"/>
  <c r="U377" i="79" s="1"/>
  <c r="T368" i="79"/>
  <c r="K369" i="79" s="1"/>
  <c r="P362" i="79"/>
  <c r="Q363" i="79" s="1"/>
  <c r="V350" i="79"/>
  <c r="V351" i="79" s="1"/>
  <c r="P340" i="79"/>
  <c r="F341" i="79" s="1"/>
  <c r="V330" i="79"/>
  <c r="W331" i="79" s="1"/>
  <c r="T312" i="79"/>
  <c r="T313" i="79" s="1"/>
  <c r="P306" i="79"/>
  <c r="P307" i="79" s="1"/>
  <c r="P300" i="79"/>
  <c r="P301" i="79" s="1"/>
  <c r="T282" i="79"/>
  <c r="K283" i="79" s="1"/>
  <c r="T256" i="79"/>
  <c r="K257" i="79" s="1"/>
  <c r="T242" i="79"/>
  <c r="U243" i="79" s="1"/>
  <c r="T226" i="79"/>
  <c r="J227" i="79" s="1"/>
  <c r="T212" i="79"/>
  <c r="U213" i="79" s="1"/>
  <c r="P208" i="79"/>
  <c r="G209" i="79" s="1"/>
  <c r="V188" i="79"/>
  <c r="W189" i="79" s="1"/>
  <c r="V174" i="79"/>
  <c r="V175" i="79" s="1"/>
  <c r="R164" i="79"/>
  <c r="R165" i="79" s="1"/>
  <c r="P158" i="79"/>
  <c r="G159" i="79" s="1"/>
  <c r="P148" i="79"/>
  <c r="G149" i="79" s="1"/>
  <c r="V132" i="79"/>
  <c r="V114" i="79"/>
  <c r="W115" i="79" s="1"/>
  <c r="T106" i="79"/>
  <c r="K107" i="79" s="1"/>
  <c r="P98" i="79"/>
  <c r="F99" i="79" s="1"/>
  <c r="T506" i="78"/>
  <c r="J507" i="78" s="1"/>
  <c r="T502" i="78"/>
  <c r="J503" i="78" s="1"/>
  <c r="R496" i="78"/>
  <c r="S497" i="78" s="1"/>
  <c r="P486" i="78"/>
  <c r="F487" i="78" s="1"/>
  <c r="V472" i="78"/>
  <c r="R464" i="78"/>
  <c r="S465" i="78" s="1"/>
  <c r="F477" i="76"/>
  <c r="H193" i="76"/>
  <c r="P500" i="79"/>
  <c r="F501" i="79" s="1"/>
  <c r="R482" i="79"/>
  <c r="S483" i="79" s="1"/>
  <c r="R460" i="79"/>
  <c r="R461" i="79" s="1"/>
  <c r="R436" i="79"/>
  <c r="V410" i="79"/>
  <c r="P390" i="79"/>
  <c r="F391" i="79" s="1"/>
  <c r="P374" i="79"/>
  <c r="P375" i="79" s="1"/>
  <c r="V356" i="79"/>
  <c r="W357" i="79" s="1"/>
  <c r="T336" i="79"/>
  <c r="K337" i="79" s="1"/>
  <c r="P316" i="79"/>
  <c r="F317" i="79" s="1"/>
  <c r="R286" i="79"/>
  <c r="S287" i="79" s="1"/>
  <c r="P274" i="79"/>
  <c r="P262" i="79"/>
  <c r="R246" i="79"/>
  <c r="H247" i="79" s="1"/>
  <c r="T230" i="79"/>
  <c r="T231" i="79" s="1"/>
  <c r="P214" i="79"/>
  <c r="F215" i="79" s="1"/>
  <c r="P194" i="79"/>
  <c r="G195" i="79" s="1"/>
  <c r="V178" i="79"/>
  <c r="M179" i="79" s="1"/>
  <c r="P164" i="79"/>
  <c r="R140" i="79"/>
  <c r="S141" i="79" s="1"/>
  <c r="V122" i="79"/>
  <c r="W123" i="79" s="1"/>
  <c r="R106" i="79"/>
  <c r="S107" i="79" s="1"/>
  <c r="R500" i="78"/>
  <c r="H501" i="78" s="1"/>
  <c r="V480" i="78"/>
  <c r="L481" i="78" s="1"/>
  <c r="P454" i="78"/>
  <c r="G455" i="78" s="1"/>
  <c r="T444" i="78"/>
  <c r="T445" i="78" s="1"/>
  <c r="R424" i="78"/>
  <c r="T394" i="78"/>
  <c r="T390" i="78"/>
  <c r="T391" i="78" s="1"/>
  <c r="T386" i="78"/>
  <c r="U387" i="78" s="1"/>
  <c r="V342" i="78"/>
  <c r="V338" i="78"/>
  <c r="L339" i="78" s="1"/>
  <c r="V334" i="78"/>
  <c r="L335" i="78" s="1"/>
  <c r="V330" i="78"/>
  <c r="V331" i="78" s="1"/>
  <c r="R322" i="78"/>
  <c r="R318" i="78"/>
  <c r="R314" i="78"/>
  <c r="R315" i="78" s="1"/>
  <c r="R310" i="78"/>
  <c r="S311" i="78" s="1"/>
  <c r="V304" i="78"/>
  <c r="V294" i="78"/>
  <c r="M295" i="78" s="1"/>
  <c r="V290" i="78"/>
  <c r="M291" i="78" s="1"/>
  <c r="V286" i="78"/>
  <c r="V287" i="78" s="1"/>
  <c r="V282" i="78"/>
  <c r="L283" i="78" s="1"/>
  <c r="V268" i="78"/>
  <c r="T262" i="78"/>
  <c r="T263" i="78" s="1"/>
  <c r="R256" i="78"/>
  <c r="R257" i="78" s="1"/>
  <c r="R252" i="78"/>
  <c r="I253" i="78" s="1"/>
  <c r="V238" i="78"/>
  <c r="W239" i="78" s="1"/>
  <c r="V234" i="78"/>
  <c r="W235" i="78" s="1"/>
  <c r="P228" i="78"/>
  <c r="Q229" i="78" s="1"/>
  <c r="T210" i="78"/>
  <c r="V200" i="78"/>
  <c r="T172" i="78"/>
  <c r="T173" i="78" s="1"/>
  <c r="R168" i="78"/>
  <c r="R169" i="78" s="1"/>
  <c r="V160" i="78"/>
  <c r="V161" i="78" s="1"/>
  <c r="R156" i="78"/>
  <c r="S157" i="78" s="1"/>
  <c r="P146" i="78"/>
  <c r="P147" i="78" s="1"/>
  <c r="V138" i="78"/>
  <c r="M139" i="78" s="1"/>
  <c r="V132" i="78"/>
  <c r="W133" i="78" s="1"/>
  <c r="R114" i="78"/>
  <c r="R110" i="78"/>
  <c r="H111" i="78" s="1"/>
  <c r="P104" i="78"/>
  <c r="G105" i="78" s="1"/>
  <c r="P98" i="78"/>
  <c r="G99" i="78" s="1"/>
  <c r="P94" i="78"/>
  <c r="G95" i="78" s="1"/>
  <c r="T529" i="77"/>
  <c r="T530" i="77" s="1"/>
  <c r="P523" i="77"/>
  <c r="F524" i="77" s="1"/>
  <c r="P515" i="77"/>
  <c r="F516" i="77" s="1"/>
  <c r="T497" i="77"/>
  <c r="P491" i="77"/>
  <c r="P492" i="77" s="1"/>
  <c r="R481" i="77"/>
  <c r="I482" i="77" s="1"/>
  <c r="V473" i="77"/>
  <c r="V474" i="77" s="1"/>
  <c r="P467" i="77"/>
  <c r="P468" i="77" s="1"/>
  <c r="R453" i="77"/>
  <c r="I454" i="77" s="1"/>
  <c r="R445" i="77"/>
  <c r="T439" i="77"/>
  <c r="K440" i="77" s="1"/>
  <c r="T425" i="77"/>
  <c r="R421" i="77"/>
  <c r="I422" i="77" s="1"/>
  <c r="P395" i="77"/>
  <c r="G396" i="77" s="1"/>
  <c r="P383" i="77"/>
  <c r="P369" i="77"/>
  <c r="G370" i="77" s="1"/>
  <c r="P357" i="77"/>
  <c r="P358" i="77" s="1"/>
  <c r="T351" i="77"/>
  <c r="T335" i="77"/>
  <c r="K336" i="77" s="1"/>
  <c r="V329" i="77"/>
  <c r="T317" i="77"/>
  <c r="T318" i="77" s="1"/>
  <c r="R311" i="77"/>
  <c r="I312" i="77" s="1"/>
  <c r="R285" i="77"/>
  <c r="R277" i="77"/>
  <c r="R278" i="77" s="1"/>
  <c r="V263" i="77"/>
  <c r="L264" i="77" s="1"/>
  <c r="T255" i="77"/>
  <c r="J256" i="77" s="1"/>
  <c r="P245" i="77"/>
  <c r="R237" i="77"/>
  <c r="P229" i="77"/>
  <c r="Q230" i="77" s="1"/>
  <c r="R209" i="77"/>
  <c r="S210" i="77" s="1"/>
  <c r="T197" i="77"/>
  <c r="U198" i="77" s="1"/>
  <c r="R191" i="77"/>
  <c r="H192" i="77" s="1"/>
  <c r="R187" i="77"/>
  <c r="I188" i="77" s="1"/>
  <c r="F193" i="76"/>
  <c r="R504" i="79"/>
  <c r="T488" i="79"/>
  <c r="U489" i="79" s="1"/>
  <c r="T468" i="79"/>
  <c r="U469" i="79" s="1"/>
  <c r="P432" i="79"/>
  <c r="T418" i="79"/>
  <c r="J419" i="79" s="1"/>
  <c r="P400" i="79"/>
  <c r="F401" i="79" s="1"/>
  <c r="R384" i="79"/>
  <c r="I385" i="79" s="1"/>
  <c r="P368" i="79"/>
  <c r="R334" i="79"/>
  <c r="T310" i="79"/>
  <c r="J311" i="79" s="1"/>
  <c r="T290" i="79"/>
  <c r="J291" i="79" s="1"/>
  <c r="V242" i="79"/>
  <c r="L243" i="79" s="1"/>
  <c r="R226" i="79"/>
  <c r="I227" i="79" s="1"/>
  <c r="V206" i="79"/>
  <c r="V207" i="79" s="1"/>
  <c r="V154" i="79"/>
  <c r="P134" i="79"/>
  <c r="P135" i="79" s="1"/>
  <c r="R110" i="79"/>
  <c r="V96" i="79"/>
  <c r="W97" i="79" s="1"/>
  <c r="R504" i="78"/>
  <c r="R505" i="78" s="1"/>
  <c r="T466" i="78"/>
  <c r="K467" i="78" s="1"/>
  <c r="T458" i="78"/>
  <c r="T459" i="78" s="1"/>
  <c r="V438" i="78"/>
  <c r="V439" i="78" s="1"/>
  <c r="R434" i="78"/>
  <c r="R430" i="78"/>
  <c r="H431" i="78" s="1"/>
  <c r="P416" i="78"/>
  <c r="P412" i="78"/>
  <c r="Q413" i="78" s="1"/>
  <c r="P408" i="78"/>
  <c r="Q409" i="78" s="1"/>
  <c r="T398" i="78"/>
  <c r="R382" i="78"/>
  <c r="H383" i="78" s="1"/>
  <c r="R378" i="78"/>
  <c r="I379" i="78" s="1"/>
  <c r="R374" i="78"/>
  <c r="S375" i="78" s="1"/>
  <c r="V360" i="78"/>
  <c r="W361" i="78" s="1"/>
  <c r="V358" i="78"/>
  <c r="V354" i="78"/>
  <c r="W355" i="78" s="1"/>
  <c r="T282" i="78"/>
  <c r="K283" i="78" s="1"/>
  <c r="V272" i="78"/>
  <c r="V273" i="78" s="1"/>
  <c r="R258" i="78"/>
  <c r="I259" i="78" s="1"/>
  <c r="T248" i="78"/>
  <c r="J249" i="78" s="1"/>
  <c r="P323" i="77"/>
  <c r="P324" i="77" s="1"/>
  <c r="V169" i="76"/>
  <c r="W170" i="76" s="1"/>
  <c r="V137" i="76"/>
  <c r="P257" i="76"/>
  <c r="P258" i="76" s="1"/>
  <c r="V273" i="76"/>
  <c r="W274" i="76" s="1"/>
  <c r="P359" i="76"/>
  <c r="R471" i="76"/>
  <c r="R472" i="76" s="1"/>
  <c r="V241" i="77"/>
  <c r="L242" i="77" s="1"/>
  <c r="R531" i="77"/>
  <c r="I532" i="77" s="1"/>
  <c r="P290" i="78"/>
  <c r="G291" i="78" s="1"/>
  <c r="T488" i="78"/>
  <c r="T489" i="78" s="1"/>
  <c r="F497" i="76"/>
  <c r="H509" i="76"/>
  <c r="J485" i="76"/>
  <c r="N433" i="76"/>
  <c r="N507" i="76"/>
  <c r="H453" i="76"/>
  <c r="N477" i="76"/>
  <c r="N407" i="76"/>
  <c r="J363" i="76"/>
  <c r="F443" i="76"/>
  <c r="N389" i="76"/>
  <c r="F429" i="76"/>
  <c r="H337" i="76"/>
  <c r="F299" i="76"/>
  <c r="N251" i="76"/>
  <c r="J389" i="76"/>
  <c r="F329" i="76"/>
  <c r="J277" i="76"/>
  <c r="H239" i="76"/>
  <c r="F411" i="76"/>
  <c r="F279" i="76"/>
  <c r="L201" i="76"/>
  <c r="J155" i="76"/>
  <c r="F401" i="76"/>
  <c r="F301" i="76"/>
  <c r="H211" i="76"/>
  <c r="H163" i="76"/>
  <c r="L135" i="76"/>
  <c r="H341" i="76"/>
  <c r="F195" i="76"/>
  <c r="N139" i="76"/>
  <c r="H299" i="76"/>
  <c r="J181" i="76"/>
  <c r="H143" i="76"/>
  <c r="L305" i="76"/>
  <c r="N147" i="76"/>
  <c r="H315" i="76"/>
  <c r="J157" i="76"/>
  <c r="F239" i="76"/>
  <c r="P482" i="79"/>
  <c r="P483" i="79" s="1"/>
  <c r="T450" i="79"/>
  <c r="J451" i="79" s="1"/>
  <c r="T436" i="79"/>
  <c r="U437" i="79" s="1"/>
  <c r="R422" i="79"/>
  <c r="T408" i="79"/>
  <c r="J409" i="79" s="1"/>
  <c r="V392" i="79"/>
  <c r="R378" i="79"/>
  <c r="S379" i="79" s="1"/>
  <c r="P358" i="79"/>
  <c r="G359" i="79" s="1"/>
  <c r="P344" i="79"/>
  <c r="Q345" i="79" s="1"/>
  <c r="T332" i="79"/>
  <c r="K333" i="79" s="1"/>
  <c r="T316" i="79"/>
  <c r="K317" i="79" s="1"/>
  <c r="V294" i="79"/>
  <c r="P288" i="79"/>
  <c r="G289" i="79" s="1"/>
  <c r="R278" i="79"/>
  <c r="P270" i="79"/>
  <c r="P271" i="79" s="1"/>
  <c r="V260" i="79"/>
  <c r="W261" i="79" s="1"/>
  <c r="V250" i="79"/>
  <c r="L251" i="79" s="1"/>
  <c r="T240" i="79"/>
  <c r="T241" i="79" s="1"/>
  <c r="R228" i="79"/>
  <c r="I229" i="79" s="1"/>
  <c r="V214" i="79"/>
  <c r="W215" i="79" s="1"/>
  <c r="R202" i="79"/>
  <c r="R192" i="79"/>
  <c r="T182" i="79"/>
  <c r="K183" i="79" s="1"/>
  <c r="R170" i="79"/>
  <c r="S171" i="79" s="1"/>
  <c r="R150" i="79"/>
  <c r="T138" i="79"/>
  <c r="T139" i="79" s="1"/>
  <c r="V128" i="79"/>
  <c r="L129" i="79" s="1"/>
  <c r="P120" i="79"/>
  <c r="R98" i="79"/>
  <c r="S99" i="79" s="1"/>
  <c r="R492" i="78"/>
  <c r="H493" i="78" s="1"/>
  <c r="T480" i="78"/>
  <c r="T481" i="78" s="1"/>
  <c r="R458" i="78"/>
  <c r="S459" i="78" s="1"/>
  <c r="J397" i="76"/>
  <c r="H219" i="76"/>
  <c r="L131" i="76"/>
  <c r="P506" i="79"/>
  <c r="F507" i="79" s="1"/>
  <c r="T484" i="79"/>
  <c r="R470" i="79"/>
  <c r="S471" i="79" s="1"/>
  <c r="V454" i="79"/>
  <c r="W455" i="79" s="1"/>
  <c r="P442" i="79"/>
  <c r="V424" i="79"/>
  <c r="L425" i="79" s="1"/>
  <c r="R404" i="79"/>
  <c r="S405" i="79" s="1"/>
  <c r="T392" i="79"/>
  <c r="K393" i="79" s="1"/>
  <c r="T380" i="79"/>
  <c r="K381" i="79" s="1"/>
  <c r="V366" i="79"/>
  <c r="T354" i="79"/>
  <c r="K355" i="79" s="1"/>
  <c r="V340" i="79"/>
  <c r="P326" i="79"/>
  <c r="P327" i="79" s="1"/>
  <c r="P318" i="79"/>
  <c r="F319" i="79" s="1"/>
  <c r="V306" i="79"/>
  <c r="V307" i="79" s="1"/>
  <c r="V296" i="79"/>
  <c r="T272" i="79"/>
  <c r="P244" i="79"/>
  <c r="P226" i="79"/>
  <c r="P227" i="79" s="1"/>
  <c r="P210" i="79"/>
  <c r="V196" i="79"/>
  <c r="V197" i="79" s="1"/>
  <c r="V172" i="79"/>
  <c r="L173" i="79" s="1"/>
  <c r="T160" i="79"/>
  <c r="T161" i="79" s="1"/>
  <c r="T148" i="79"/>
  <c r="J149" i="79" s="1"/>
  <c r="T124" i="79"/>
  <c r="J125" i="79" s="1"/>
  <c r="P110" i="79"/>
  <c r="R102" i="79"/>
  <c r="I103" i="79" s="1"/>
  <c r="T486" i="78"/>
  <c r="J487" i="78" s="1"/>
  <c r="R472" i="78"/>
  <c r="R466" i="78"/>
  <c r="I467" i="78" s="1"/>
  <c r="R460" i="78"/>
  <c r="I461" i="78" s="1"/>
  <c r="J183" i="76"/>
  <c r="V490" i="79"/>
  <c r="W491" i="79" s="1"/>
  <c r="R462" i="79"/>
  <c r="V426" i="79"/>
  <c r="L427" i="79" s="1"/>
  <c r="R400" i="79"/>
  <c r="R401" i="79" s="1"/>
  <c r="R376" i="79"/>
  <c r="I377" i="79" s="1"/>
  <c r="R352" i="79"/>
  <c r="S353" i="79" s="1"/>
  <c r="P324" i="79"/>
  <c r="P325" i="79" s="1"/>
  <c r="V290" i="79"/>
  <c r="V291" i="79" s="1"/>
  <c r="V270" i="79"/>
  <c r="R254" i="79"/>
  <c r="V238" i="79"/>
  <c r="L239" i="79" s="1"/>
  <c r="T204" i="79"/>
  <c r="J205" i="79" s="1"/>
  <c r="P188" i="79"/>
  <c r="R168" i="79"/>
  <c r="S169" i="79" s="1"/>
  <c r="R136" i="79"/>
  <c r="I137" i="79" s="1"/>
  <c r="V118" i="79"/>
  <c r="V92" i="79"/>
  <c r="M93" i="79" s="1"/>
  <c r="P492" i="78"/>
  <c r="V474" i="78"/>
  <c r="L475" i="78" s="1"/>
  <c r="P450" i="78"/>
  <c r="P444" i="78"/>
  <c r="P445" i="78" s="1"/>
  <c r="R422" i="78"/>
  <c r="R423" i="78" s="1"/>
  <c r="P392" i="78"/>
  <c r="F393" i="78" s="1"/>
  <c r="T384" i="78"/>
  <c r="K385" i="78" s="1"/>
  <c r="R364" i="78"/>
  <c r="V340" i="78"/>
  <c r="R334" i="78"/>
  <c r="H335" i="78" s="1"/>
  <c r="V328" i="78"/>
  <c r="V329" i="78" s="1"/>
  <c r="V322" i="78"/>
  <c r="W323" i="78" s="1"/>
  <c r="V316" i="78"/>
  <c r="W317" i="78" s="1"/>
  <c r="V310" i="78"/>
  <c r="V311" i="78" s="1"/>
  <c r="R306" i="78"/>
  <c r="V298" i="78"/>
  <c r="V299" i="78" s="1"/>
  <c r="R294" i="78"/>
  <c r="V288" i="78"/>
  <c r="L289" i="78" s="1"/>
  <c r="P280" i="78"/>
  <c r="Q281" i="78" s="1"/>
  <c r="R272" i="78"/>
  <c r="S273" i="78" s="1"/>
  <c r="P264" i="78"/>
  <c r="P265" i="78" s="1"/>
  <c r="V254" i="78"/>
  <c r="M255" i="78" s="1"/>
  <c r="T246" i="78"/>
  <c r="U247" i="78" s="1"/>
  <c r="R240" i="78"/>
  <c r="H241" i="78" s="1"/>
  <c r="P232" i="78"/>
  <c r="R222" i="78"/>
  <c r="H223" i="78" s="1"/>
  <c r="V184" i="78"/>
  <c r="V185" i="78" s="1"/>
  <c r="P172" i="78"/>
  <c r="P164" i="78"/>
  <c r="F165" i="78" s="1"/>
  <c r="V154" i="78"/>
  <c r="W155" i="78" s="1"/>
  <c r="R140" i="78"/>
  <c r="S141" i="78" s="1"/>
  <c r="T124" i="78"/>
  <c r="J125" i="78" s="1"/>
  <c r="T118" i="78"/>
  <c r="V110" i="78"/>
  <c r="V111" i="78" s="1"/>
  <c r="P102" i="78"/>
  <c r="P96" i="78"/>
  <c r="G97" i="78" s="1"/>
  <c r="R519" i="77"/>
  <c r="H520" i="77" s="1"/>
  <c r="P507" i="77"/>
  <c r="P508" i="77" s="1"/>
  <c r="R487" i="77"/>
  <c r="R475" i="77"/>
  <c r="T465" i="77"/>
  <c r="K466" i="77" s="1"/>
  <c r="T449" i="77"/>
  <c r="P441" i="77"/>
  <c r="G442" i="77" s="1"/>
  <c r="P433" i="77"/>
  <c r="P434" i="77" s="1"/>
  <c r="T423" i="77"/>
  <c r="T424" i="77" s="1"/>
  <c r="T417" i="77"/>
  <c r="K418" i="77" s="1"/>
  <c r="P407" i="77"/>
  <c r="G408" i="77" s="1"/>
  <c r="T387" i="77"/>
  <c r="V377" i="77"/>
  <c r="V378" i="77" s="1"/>
  <c r="R355" i="77"/>
  <c r="V347" i="77"/>
  <c r="M348" i="77" s="1"/>
  <c r="V339" i="77"/>
  <c r="L340" i="77" s="1"/>
  <c r="P329" i="77"/>
  <c r="Q330" i="77" s="1"/>
  <c r="P315" i="77"/>
  <c r="P289" i="77"/>
  <c r="V275" i="77"/>
  <c r="R263" i="77"/>
  <c r="H264" i="77" s="1"/>
  <c r="V249" i="77"/>
  <c r="L250" i="77" s="1"/>
  <c r="V235" i="77"/>
  <c r="T225" i="77"/>
  <c r="J226" i="77" s="1"/>
  <c r="T213" i="77"/>
  <c r="T214" i="77" s="1"/>
  <c r="T195" i="77"/>
  <c r="T196" i="77" s="1"/>
  <c r="V187" i="77"/>
  <c r="W188" i="77" s="1"/>
  <c r="T179" i="77"/>
  <c r="H183" i="76"/>
  <c r="R464" i="79"/>
  <c r="I465" i="79" s="1"/>
  <c r="R442" i="79"/>
  <c r="R443" i="79" s="1"/>
  <c r="V420" i="79"/>
  <c r="L421" i="79" s="1"/>
  <c r="P398" i="79"/>
  <c r="P376" i="79"/>
  <c r="P352" i="79"/>
  <c r="P332" i="79"/>
  <c r="Q333" i="79" s="1"/>
  <c r="T302" i="79"/>
  <c r="T248" i="79"/>
  <c r="J249" i="79" s="1"/>
  <c r="R224" i="79"/>
  <c r="H225" i="79" s="1"/>
  <c r="T178" i="79"/>
  <c r="U179" i="79" s="1"/>
  <c r="V156" i="79"/>
  <c r="L157" i="79" s="1"/>
  <c r="V482" i="78"/>
  <c r="T464" i="78"/>
  <c r="V440" i="78"/>
  <c r="M441" i="78" s="1"/>
  <c r="V432" i="78"/>
  <c r="V426" i="78"/>
  <c r="T416" i="78"/>
  <c r="U417" i="78" s="1"/>
  <c r="T410" i="78"/>
  <c r="U411" i="78" s="1"/>
  <c r="T404" i="78"/>
  <c r="T405" i="78" s="1"/>
  <c r="P400" i="78"/>
  <c r="P401" i="78" s="1"/>
  <c r="R380" i="78"/>
  <c r="V374" i="78"/>
  <c r="V375" i="78" s="1"/>
  <c r="R370" i="78"/>
  <c r="I371" i="78" s="1"/>
  <c r="R356" i="78"/>
  <c r="V350" i="78"/>
  <c r="L351" i="78" s="1"/>
  <c r="T232" i="78"/>
  <c r="K233" i="78" s="1"/>
  <c r="T212" i="78"/>
  <c r="R206" i="78"/>
  <c r="S207" i="78" s="1"/>
  <c r="P198" i="78"/>
  <c r="V186" i="78"/>
  <c r="V187" i="78" s="1"/>
  <c r="P180" i="78"/>
  <c r="P181" i="78" s="1"/>
  <c r="R174" i="78"/>
  <c r="S175" i="78" s="1"/>
  <c r="R162" i="78"/>
  <c r="H163" i="78" s="1"/>
  <c r="T150" i="78"/>
  <c r="T151" i="78" s="1"/>
  <c r="R142" i="78"/>
  <c r="I143" i="78" s="1"/>
  <c r="P128" i="78"/>
  <c r="G129" i="78" s="1"/>
  <c r="V114" i="78"/>
  <c r="P533" i="77"/>
  <c r="G534" i="77" s="1"/>
  <c r="P525" i="77"/>
  <c r="V519" i="77"/>
  <c r="W520" i="77" s="1"/>
  <c r="R513" i="77"/>
  <c r="H514" i="77" s="1"/>
  <c r="R505" i="77"/>
  <c r="T499" i="77"/>
  <c r="T491" i="77"/>
  <c r="K492" i="77" s="1"/>
  <c r="T477" i="77"/>
  <c r="J478" i="77" s="1"/>
  <c r="R465" i="77"/>
  <c r="V459" i="77"/>
  <c r="V460" i="77" s="1"/>
  <c r="V445" i="77"/>
  <c r="V446" i="77" s="1"/>
  <c r="V429" i="77"/>
  <c r="W430" i="77" s="1"/>
  <c r="V415" i="77"/>
  <c r="V416" i="77" s="1"/>
  <c r="R411" i="77"/>
  <c r="P403" i="77"/>
  <c r="T395" i="77"/>
  <c r="J396" i="77" s="1"/>
  <c r="T389" i="77"/>
  <c r="U390" i="77" s="1"/>
  <c r="R385" i="77"/>
  <c r="V379" i="77"/>
  <c r="W380" i="77" s="1"/>
  <c r="V373" i="77"/>
  <c r="M374" i="77" s="1"/>
  <c r="T369" i="77"/>
  <c r="V359" i="77"/>
  <c r="M360" i="77" s="1"/>
  <c r="P347" i="77"/>
  <c r="T329" i="77"/>
  <c r="U330" i="77" s="1"/>
  <c r="R325" i="77"/>
  <c r="I326" i="77" s="1"/>
  <c r="T319" i="77"/>
  <c r="J320" i="77" s="1"/>
  <c r="P307" i="77"/>
  <c r="Q308" i="77" s="1"/>
  <c r="R301" i="77"/>
  <c r="H302" i="77" s="1"/>
  <c r="T293" i="77"/>
  <c r="J294" i="77" s="1"/>
  <c r="T289" i="77"/>
  <c r="T290" i="77" s="1"/>
  <c r="T281" i="77"/>
  <c r="T275" i="77"/>
  <c r="U276" i="77" s="1"/>
  <c r="R271" i="77"/>
  <c r="H272" i="77" s="1"/>
  <c r="V267" i="77"/>
  <c r="V268" i="77" s="1"/>
  <c r="T259" i="77"/>
  <c r="K260" i="77" s="1"/>
  <c r="V251" i="77"/>
  <c r="L252" i="77" s="1"/>
  <c r="P247" i="77"/>
  <c r="T231" i="77"/>
  <c r="K232" i="77" s="1"/>
  <c r="R225" i="77"/>
  <c r="T219" i="77"/>
  <c r="T220" i="77" s="1"/>
  <c r="R213" i="77"/>
  <c r="R214" i="77" s="1"/>
  <c r="V209" i="77"/>
  <c r="T205" i="77"/>
  <c r="U206" i="77" s="1"/>
  <c r="T201" i="77"/>
  <c r="K202" i="77" s="1"/>
  <c r="T181" i="77"/>
  <c r="V173" i="77"/>
  <c r="V174" i="77" s="1"/>
  <c r="V169" i="77"/>
  <c r="T205" i="76"/>
  <c r="K206" i="76" s="1"/>
  <c r="R121" i="77"/>
  <c r="R122" i="77" s="1"/>
  <c r="R125" i="77"/>
  <c r="R129" i="77"/>
  <c r="S130" i="77" s="1"/>
  <c r="R133" i="77"/>
  <c r="S134" i="77" s="1"/>
  <c r="R137" i="77"/>
  <c r="R141" i="77"/>
  <c r="I142" i="77" s="1"/>
  <c r="R145" i="77"/>
  <c r="T159" i="77"/>
  <c r="J160" i="77" s="1"/>
  <c r="P163" i="77"/>
  <c r="F164" i="77" s="1"/>
  <c r="P173" i="77"/>
  <c r="Q174" i="77" s="1"/>
  <c r="T193" i="77"/>
  <c r="K194" i="77" s="1"/>
  <c r="V207" i="77"/>
  <c r="W208" i="77" s="1"/>
  <c r="R221" i="77"/>
  <c r="R222" i="77" s="1"/>
  <c r="P239" i="77"/>
  <c r="T251" i="77"/>
  <c r="P269" i="77"/>
  <c r="P270" i="77" s="1"/>
  <c r="R293" i="77"/>
  <c r="I294" i="77" s="1"/>
  <c r="V199" i="76"/>
  <c r="R523" i="76"/>
  <c r="R524" i="76" s="1"/>
  <c r="P382" i="78"/>
  <c r="F383" i="78" s="1"/>
  <c r="T161" i="76"/>
  <c r="P201" i="76"/>
  <c r="V413" i="76"/>
  <c r="V414" i="76" s="1"/>
  <c r="V415" i="76"/>
  <c r="V416" i="76" s="1"/>
  <c r="R507" i="76"/>
  <c r="I508" i="76" s="1"/>
  <c r="P343" i="77"/>
  <c r="P344" i="77" s="1"/>
  <c r="R146" i="78"/>
  <c r="H147" i="78" s="1"/>
  <c r="P302" i="78"/>
  <c r="G303" i="78" s="1"/>
  <c r="V218" i="79"/>
  <c r="L219" i="79" s="1"/>
  <c r="F529" i="76"/>
  <c r="N495" i="76"/>
  <c r="H471" i="76"/>
  <c r="F433" i="76"/>
  <c r="F487" i="76"/>
  <c r="J435" i="76"/>
  <c r="F469" i="76"/>
  <c r="J395" i="76"/>
  <c r="H529" i="76"/>
  <c r="L429" i="76"/>
  <c r="J377" i="76"/>
  <c r="H393" i="76"/>
  <c r="J335" i="76"/>
  <c r="L285" i="76"/>
  <c r="F235" i="76"/>
  <c r="F491" i="76"/>
  <c r="L363" i="76"/>
  <c r="J309" i="76"/>
  <c r="H271" i="76"/>
  <c r="N225" i="76"/>
  <c r="N353" i="76"/>
  <c r="J275" i="76"/>
  <c r="H189" i="76"/>
  <c r="L137" i="76"/>
  <c r="J381" i="76"/>
  <c r="H275" i="76"/>
  <c r="F189" i="76"/>
  <c r="J161" i="76"/>
  <c r="F125" i="76"/>
  <c r="F287" i="76"/>
  <c r="J191" i="76"/>
  <c r="H513" i="76"/>
  <c r="F245" i="76"/>
  <c r="H175" i="76"/>
  <c r="N129" i="76"/>
  <c r="L241" i="76"/>
  <c r="H145" i="76"/>
  <c r="F261" i="76"/>
  <c r="J125" i="76"/>
  <c r="H229" i="76"/>
  <c r="V498" i="79"/>
  <c r="V474" i="79"/>
  <c r="M475" i="79" s="1"/>
  <c r="R446" i="79"/>
  <c r="I447" i="79" s="1"/>
  <c r="T434" i="79"/>
  <c r="K435" i="79" s="1"/>
  <c r="V416" i="79"/>
  <c r="W417" i="79" s="1"/>
  <c r="V406" i="79"/>
  <c r="M407" i="79" s="1"/>
  <c r="V388" i="79"/>
  <c r="P372" i="79"/>
  <c r="V354" i="79"/>
  <c r="T342" i="79"/>
  <c r="U343" i="79" s="1"/>
  <c r="R326" i="79"/>
  <c r="V314" i="79"/>
  <c r="R294" i="79"/>
  <c r="I295" i="79" s="1"/>
  <c r="R284" i="79"/>
  <c r="S285" i="79" s="1"/>
  <c r="P276" i="79"/>
  <c r="P277" i="79" s="1"/>
  <c r="R268" i="79"/>
  <c r="S269" i="79" s="1"/>
  <c r="R258" i="79"/>
  <c r="P250" i="79"/>
  <c r="P251" i="79" s="1"/>
  <c r="T238" i="79"/>
  <c r="T222" i="79"/>
  <c r="T223" i="79" s="1"/>
  <c r="R214" i="79"/>
  <c r="I215" i="79" s="1"/>
  <c r="T200" i="79"/>
  <c r="K201" i="79" s="1"/>
  <c r="R188" i="79"/>
  <c r="S189" i="79" s="1"/>
  <c r="T180" i="79"/>
  <c r="T181" i="79" s="1"/>
  <c r="T168" i="79"/>
  <c r="T144" i="79"/>
  <c r="T145" i="79" s="1"/>
  <c r="P138" i="79"/>
  <c r="Q139" i="79" s="1"/>
  <c r="V126" i="79"/>
  <c r="W127" i="79" s="1"/>
  <c r="R112" i="79"/>
  <c r="S113" i="79" s="1"/>
  <c r="P96" i="79"/>
  <c r="G97" i="79" s="1"/>
  <c r="V488" i="78"/>
  <c r="P480" i="78"/>
  <c r="V456" i="78"/>
  <c r="L457" i="78" s="1"/>
  <c r="H347" i="76"/>
  <c r="L195" i="76"/>
  <c r="P504" i="79"/>
  <c r="G505" i="79" s="1"/>
  <c r="R490" i="79"/>
  <c r="R480" i="79"/>
  <c r="T464" i="79"/>
  <c r="P454" i="79"/>
  <c r="G455" i="79" s="1"/>
  <c r="P440" i="79"/>
  <c r="Q441" i="79" s="1"/>
  <c r="R414" i="79"/>
  <c r="I415" i="79" s="1"/>
  <c r="T402" i="79"/>
  <c r="J403" i="79" s="1"/>
  <c r="V390" i="79"/>
  <c r="W391" i="79" s="1"/>
  <c r="V374" i="79"/>
  <c r="T364" i="79"/>
  <c r="U365" i="79" s="1"/>
  <c r="P354" i="79"/>
  <c r="Q355" i="79" s="1"/>
  <c r="T338" i="79"/>
  <c r="U339" i="79" s="1"/>
  <c r="R324" i="79"/>
  <c r="R316" i="79"/>
  <c r="H317" i="79" s="1"/>
  <c r="R304" i="79"/>
  <c r="R305" i="79" s="1"/>
  <c r="P296" i="79"/>
  <c r="F297" i="79" s="1"/>
  <c r="T260" i="79"/>
  <c r="V234" i="79"/>
  <c r="L235" i="79" s="1"/>
  <c r="T224" i="79"/>
  <c r="T208" i="79"/>
  <c r="K209" i="79" s="1"/>
  <c r="P184" i="79"/>
  <c r="R166" i="79"/>
  <c r="P160" i="79"/>
  <c r="Q161" i="79" s="1"/>
  <c r="T146" i="79"/>
  <c r="K147" i="79" s="1"/>
  <c r="R118" i="79"/>
  <c r="P108" i="79"/>
  <c r="P506" i="78"/>
  <c r="F507" i="78" s="1"/>
  <c r="R498" i="78"/>
  <c r="H499" i="78" s="1"/>
  <c r="T484" i="78"/>
  <c r="K485" i="78" s="1"/>
  <c r="R470" i="78"/>
  <c r="R471" i="78" s="1"/>
  <c r="V464" i="78"/>
  <c r="M465" i="78" s="1"/>
  <c r="J407" i="76"/>
  <c r="N163" i="76"/>
  <c r="T486" i="79"/>
  <c r="V450" i="79"/>
  <c r="L451" i="79" s="1"/>
  <c r="T424" i="79"/>
  <c r="T425" i="79" s="1"/>
  <c r="R392" i="79"/>
  <c r="H393" i="79" s="1"/>
  <c r="R368" i="79"/>
  <c r="R369" i="79" s="1"/>
  <c r="P350" i="79"/>
  <c r="Q351" i="79" s="1"/>
  <c r="T318" i="79"/>
  <c r="K319" i="79" s="1"/>
  <c r="P284" i="79"/>
  <c r="Q285" i="79" s="1"/>
  <c r="R266" i="79"/>
  <c r="S267" i="79" s="1"/>
  <c r="P252" i="79"/>
  <c r="F253" i="79" s="1"/>
  <c r="T228" i="79"/>
  <c r="R200" i="79"/>
  <c r="P186" i="79"/>
  <c r="F187" i="79" s="1"/>
  <c r="V152" i="79"/>
  <c r="W153" i="79" s="1"/>
  <c r="P132" i="79"/>
  <c r="G133" i="79" s="1"/>
  <c r="T110" i="79"/>
  <c r="T111" i="79" s="1"/>
  <c r="P490" i="78"/>
  <c r="G491" i="78" s="1"/>
  <c r="T456" i="78"/>
  <c r="T448" i="78"/>
  <c r="U449" i="78" s="1"/>
  <c r="R426" i="78"/>
  <c r="R427" i="78" s="1"/>
  <c r="V420" i="78"/>
  <c r="W421" i="78" s="1"/>
  <c r="T388" i="78"/>
  <c r="P384" i="78"/>
  <c r="G385" i="78" s="1"/>
  <c r="V344" i="78"/>
  <c r="R338" i="78"/>
  <c r="I339" i="78" s="1"/>
  <c r="V332" i="78"/>
  <c r="V326" i="78"/>
  <c r="L327" i="78" s="1"/>
  <c r="V302" i="78"/>
  <c r="W303" i="78" s="1"/>
  <c r="R298" i="78"/>
  <c r="I299" i="78" s="1"/>
  <c r="V292" i="78"/>
  <c r="V293" i="78" s="1"/>
  <c r="R286" i="78"/>
  <c r="I287" i="78" s="1"/>
  <c r="T278" i="78"/>
  <c r="R270" i="78"/>
  <c r="S271" i="78" s="1"/>
  <c r="P262" i="78"/>
  <c r="F263" i="78" s="1"/>
  <c r="V252" i="78"/>
  <c r="P246" i="78"/>
  <c r="G247" i="78" s="1"/>
  <c r="R238" i="78"/>
  <c r="R239" i="78" s="1"/>
  <c r="P230" i="78"/>
  <c r="R218" i="78"/>
  <c r="S219" i="78" s="1"/>
  <c r="T194" i="78"/>
  <c r="T178" i="78"/>
  <c r="T179" i="78" s="1"/>
  <c r="V168" i="78"/>
  <c r="V169" i="78" s="1"/>
  <c r="P160" i="78"/>
  <c r="F161" i="78" s="1"/>
  <c r="V152" i="78"/>
  <c r="V153" i="78" s="1"/>
  <c r="T146" i="78"/>
  <c r="J147" i="78" s="1"/>
  <c r="R138" i="78"/>
  <c r="S139" i="78" s="1"/>
  <c r="T122" i="78"/>
  <c r="J123" i="78" s="1"/>
  <c r="P118" i="78"/>
  <c r="P106" i="78"/>
  <c r="P107" i="78" s="1"/>
  <c r="T100" i="78"/>
  <c r="T101" i="78" s="1"/>
  <c r="R527" i="77"/>
  <c r="R528" i="77" s="1"/>
  <c r="T505" i="77"/>
  <c r="J506" i="77" s="1"/>
  <c r="R495" i="77"/>
  <c r="R496" i="77" s="1"/>
  <c r="T483" i="77"/>
  <c r="U484" i="77" s="1"/>
  <c r="P471" i="77"/>
  <c r="P457" i="77"/>
  <c r="F458" i="77" s="1"/>
  <c r="P449" i="77"/>
  <c r="R437" i="77"/>
  <c r="R438" i="77" s="1"/>
  <c r="R429" i="77"/>
  <c r="I430" i="77" s="1"/>
  <c r="V421" i="77"/>
  <c r="M422" i="77" s="1"/>
  <c r="P413" i="77"/>
  <c r="P414" i="77" s="1"/>
  <c r="R399" i="77"/>
  <c r="V383" i="77"/>
  <c r="V365" i="77"/>
  <c r="V366" i="77" s="1"/>
  <c r="V353" i="77"/>
  <c r="V354" i="77" s="1"/>
  <c r="P345" i="77"/>
  <c r="G346" i="77" s="1"/>
  <c r="V321" i="77"/>
  <c r="M322" i="77" s="1"/>
  <c r="R313" i="77"/>
  <c r="S314" i="77" s="1"/>
  <c r="V283" i="77"/>
  <c r="W284" i="77" s="1"/>
  <c r="V265" i="77"/>
  <c r="P257" i="77"/>
  <c r="T243" i="77"/>
  <c r="U244" i="77" s="1"/>
  <c r="V233" i="77"/>
  <c r="L234" i="77" s="1"/>
  <c r="V221" i="77"/>
  <c r="T177" i="77"/>
  <c r="J178" i="77" s="1"/>
  <c r="J173" i="76"/>
  <c r="R486" i="79"/>
  <c r="H487" i="79" s="1"/>
  <c r="P456" i="79"/>
  <c r="G457" i="79" s="1"/>
  <c r="R440" i="79"/>
  <c r="P414" i="79"/>
  <c r="G415" i="79" s="1"/>
  <c r="T346" i="79"/>
  <c r="V320" i="79"/>
  <c r="R300" i="79"/>
  <c r="I301" i="79" s="1"/>
  <c r="T176" i="79"/>
  <c r="K177" i="79" s="1"/>
  <c r="T116" i="79"/>
  <c r="T117" i="79" s="1"/>
  <c r="P104" i="79"/>
  <c r="F105" i="79" s="1"/>
  <c r="P498" i="78"/>
  <c r="T472" i="78"/>
  <c r="T473" i="78" s="1"/>
  <c r="T462" i="78"/>
  <c r="R438" i="78"/>
  <c r="V430" i="78"/>
  <c r="L431" i="78" s="1"/>
  <c r="P420" i="78"/>
  <c r="G421" i="78" s="1"/>
  <c r="T414" i="78"/>
  <c r="T408" i="78"/>
  <c r="P404" i="78"/>
  <c r="R368" i="78"/>
  <c r="R369" i="78" s="1"/>
  <c r="R360" i="78"/>
  <c r="R361" i="78" s="1"/>
  <c r="V348" i="78"/>
  <c r="M349" i="78" s="1"/>
  <c r="P282" i="78"/>
  <c r="G283" i="78" s="1"/>
  <c r="P266" i="78"/>
  <c r="F267" i="78" s="1"/>
  <c r="R242" i="78"/>
  <c r="S243" i="78" s="1"/>
  <c r="R226" i="78"/>
  <c r="H227" i="78" s="1"/>
  <c r="V218" i="78"/>
  <c r="R204" i="78"/>
  <c r="H205" i="78" s="1"/>
  <c r="T196" i="78"/>
  <c r="T197" i="78" s="1"/>
  <c r="V190" i="78"/>
  <c r="L191" i="78" s="1"/>
  <c r="P184" i="78"/>
  <c r="F185" i="78" s="1"/>
  <c r="R158" i="78"/>
  <c r="H159" i="78" s="1"/>
  <c r="P150" i="78"/>
  <c r="P151" i="78" s="1"/>
  <c r="V140" i="78"/>
  <c r="T130" i="78"/>
  <c r="T126" i="78"/>
  <c r="U127" i="78" s="1"/>
  <c r="T108" i="78"/>
  <c r="T531" i="77"/>
  <c r="J532" i="77" s="1"/>
  <c r="P517" i="77"/>
  <c r="G518" i="77" s="1"/>
  <c r="V511" i="77"/>
  <c r="V503" i="77"/>
  <c r="R497" i="77"/>
  <c r="R489" i="77"/>
  <c r="H490" i="77" s="1"/>
  <c r="R483" i="77"/>
  <c r="P473" i="77"/>
  <c r="F474" i="77" s="1"/>
  <c r="V463" i="77"/>
  <c r="W464" i="77" s="1"/>
  <c r="P459" i="77"/>
  <c r="P460" i="77" s="1"/>
  <c r="P443" i="77"/>
  <c r="P444" i="77" s="1"/>
  <c r="P427" i="77"/>
  <c r="V409" i="77"/>
  <c r="W410" i="77" s="1"/>
  <c r="T401" i="77"/>
  <c r="J402" i="77" s="1"/>
  <c r="R393" i="77"/>
  <c r="R394" i="77" s="1"/>
  <c r="P389" i="77"/>
  <c r="F390" i="77" s="1"/>
  <c r="T383" i="77"/>
  <c r="T384" i="77" s="1"/>
  <c r="T377" i="77"/>
  <c r="R373" i="77"/>
  <c r="H374" i="77" s="1"/>
  <c r="P365" i="77"/>
  <c r="F366" i="77" s="1"/>
  <c r="P353" i="77"/>
  <c r="R343" i="77"/>
  <c r="I344" i="77" s="1"/>
  <c r="T337" i="77"/>
  <c r="K338" i="77" s="1"/>
  <c r="V323" i="77"/>
  <c r="T309" i="77"/>
  <c r="T310" i="77" s="1"/>
  <c r="T305" i="77"/>
  <c r="U306" i="77" s="1"/>
  <c r="V299" i="77"/>
  <c r="W300" i="77" s="1"/>
  <c r="P297" i="77"/>
  <c r="Q298" i="77" s="1"/>
  <c r="P293" i="77"/>
  <c r="G294" i="77" s="1"/>
  <c r="V279" i="77"/>
  <c r="L280" i="77" s="1"/>
  <c r="P275" i="77"/>
  <c r="V269" i="77"/>
  <c r="P265" i="77"/>
  <c r="F266" i="77" s="1"/>
  <c r="P259" i="77"/>
  <c r="G260" i="77" s="1"/>
  <c r="R251" i="77"/>
  <c r="I252" i="77" s="1"/>
  <c r="T245" i="77"/>
  <c r="T246" i="77" s="1"/>
  <c r="R239" i="77"/>
  <c r="V223" i="77"/>
  <c r="M224" i="77" s="1"/>
  <c r="P219" i="77"/>
  <c r="V211" i="77"/>
  <c r="L212" i="77" s="1"/>
  <c r="P209" i="77"/>
  <c r="P210" i="77" s="1"/>
  <c r="P205" i="77"/>
  <c r="Q206" i="77" s="1"/>
  <c r="R195" i="77"/>
  <c r="S196" i="77" s="1"/>
  <c r="P185" i="77"/>
  <c r="R173" i="77"/>
  <c r="R169" i="77"/>
  <c r="I170" i="77" s="1"/>
  <c r="V445" i="76"/>
  <c r="V121" i="77"/>
  <c r="W122" i="77" s="1"/>
  <c r="V125" i="77"/>
  <c r="W126" i="77" s="1"/>
  <c r="V129" i="77"/>
  <c r="V130" i="77" s="1"/>
  <c r="V133" i="77"/>
  <c r="V137" i="77"/>
  <c r="V141" i="77"/>
  <c r="V145" i="77"/>
  <c r="L146" i="77" s="1"/>
  <c r="P161" i="77"/>
  <c r="R167" i="77"/>
  <c r="I168" i="77" s="1"/>
  <c r="P175" i="77"/>
  <c r="Q176" i="77" s="1"/>
  <c r="V201" i="77"/>
  <c r="M202" i="77" s="1"/>
  <c r="P211" i="77"/>
  <c r="P212" i="77" s="1"/>
  <c r="T223" i="77"/>
  <c r="T224" i="77" s="1"/>
  <c r="P241" i="77"/>
  <c r="V257" i="77"/>
  <c r="V258" i="77" s="1"/>
  <c r="P271" i="77"/>
  <c r="G272" i="77" s="1"/>
  <c r="T279" i="77"/>
  <c r="K280" i="77" s="1"/>
  <c r="R295" i="77"/>
  <c r="R296" i="77" s="1"/>
  <c r="V305" i="77"/>
  <c r="L306" i="77" s="1"/>
  <c r="T325" i="77"/>
  <c r="K326" i="77" s="1"/>
  <c r="V345" i="77"/>
  <c r="L346" i="77" s="1"/>
  <c r="R365" i="77"/>
  <c r="P375" i="77"/>
  <c r="P376" i="77" s="1"/>
  <c r="R389" i="77"/>
  <c r="S390" i="77" s="1"/>
  <c r="R401" i="77"/>
  <c r="S402" i="77" s="1"/>
  <c r="R415" i="77"/>
  <c r="I416" i="77" s="1"/>
  <c r="V449" i="77"/>
  <c r="V450" i="77" s="1"/>
  <c r="P465" i="77"/>
  <c r="G466" i="77" s="1"/>
  <c r="T481" i="77"/>
  <c r="T495" i="77"/>
  <c r="R126" i="78"/>
  <c r="H127" i="78" s="1"/>
  <c r="R132" i="78"/>
  <c r="V148" i="78"/>
  <c r="V149" i="78" s="1"/>
  <c r="V164" i="78"/>
  <c r="V165" i="78" s="1"/>
  <c r="R180" i="78"/>
  <c r="T190" i="78"/>
  <c r="U191" i="78" s="1"/>
  <c r="P204" i="78"/>
  <c r="T224" i="78"/>
  <c r="J225" i="78" s="1"/>
  <c r="T258" i="78"/>
  <c r="T350" i="78"/>
  <c r="U351" i="78" s="1"/>
  <c r="T358" i="78"/>
  <c r="U359" i="78" s="1"/>
  <c r="T362" i="78"/>
  <c r="J363" i="78" s="1"/>
  <c r="T372" i="78"/>
  <c r="T380" i="78"/>
  <c r="J381" i="78" s="1"/>
  <c r="V400" i="78"/>
  <c r="V406" i="78"/>
  <c r="W407" i="78" s="1"/>
  <c r="V410" i="78"/>
  <c r="V418" i="78"/>
  <c r="V419" i="78" s="1"/>
  <c r="P432" i="78"/>
  <c r="Q433" i="78" s="1"/>
  <c r="P440" i="78"/>
  <c r="P441" i="78" s="1"/>
  <c r="T494" i="78"/>
  <c r="V146" i="79"/>
  <c r="V147" i="79" s="1"/>
  <c r="T164" i="79"/>
  <c r="T198" i="79"/>
  <c r="U199" i="79" s="1"/>
  <c r="V224" i="79"/>
  <c r="W225" i="79" s="1"/>
  <c r="R296" i="79"/>
  <c r="P312" i="79"/>
  <c r="P313" i="79" s="1"/>
  <c r="P348" i="79"/>
  <c r="G349" i="79" s="1"/>
  <c r="P380" i="79"/>
  <c r="V440" i="79"/>
  <c r="V462" i="79"/>
  <c r="V484" i="79"/>
  <c r="W485" i="79" s="1"/>
  <c r="L437" i="76"/>
  <c r="V207" i="76"/>
  <c r="M208" i="76" s="1"/>
  <c r="T437" i="77"/>
  <c r="K438" i="77" s="1"/>
  <c r="P334" i="78"/>
  <c r="G335" i="78" s="1"/>
  <c r="L523" i="76"/>
  <c r="N517" i="76"/>
  <c r="L419" i="76"/>
  <c r="L433" i="76"/>
  <c r="L377" i="76"/>
  <c r="J409" i="76"/>
  <c r="N379" i="76"/>
  <c r="J271" i="76"/>
  <c r="N443" i="76"/>
  <c r="F305" i="76"/>
  <c r="H207" i="76"/>
  <c r="L249" i="76"/>
  <c r="N135" i="76"/>
  <c r="L239" i="76"/>
  <c r="N149" i="76"/>
  <c r="N279" i="76"/>
  <c r="L343" i="76"/>
  <c r="N161" i="76"/>
  <c r="F207" i="76"/>
  <c r="H199" i="76"/>
  <c r="F171" i="76"/>
  <c r="T470" i="79"/>
  <c r="P428" i="79"/>
  <c r="Q429" i="79" s="1"/>
  <c r="T404" i="79"/>
  <c r="U405" i="79" s="1"/>
  <c r="V368" i="79"/>
  <c r="V308" i="79"/>
  <c r="L309" i="79" s="1"/>
  <c r="V282" i="79"/>
  <c r="W283" i="79" s="1"/>
  <c r="R264" i="79"/>
  <c r="R265" i="79" s="1"/>
  <c r="R248" i="79"/>
  <c r="P222" i="79"/>
  <c r="R194" i="79"/>
  <c r="R195" i="79" s="1"/>
  <c r="P180" i="79"/>
  <c r="F181" i="79" s="1"/>
  <c r="T142" i="79"/>
  <c r="J143" i="79" s="1"/>
  <c r="T122" i="79"/>
  <c r="U123" i="79" s="1"/>
  <c r="P94" i="79"/>
  <c r="J503" i="76"/>
  <c r="N185" i="76"/>
  <c r="V500" i="79"/>
  <c r="P474" i="79"/>
  <c r="G475" i="79" s="1"/>
  <c r="T452" i="79"/>
  <c r="T453" i="79" s="1"/>
  <c r="V412" i="79"/>
  <c r="M413" i="79" s="1"/>
  <c r="V386" i="79"/>
  <c r="W387" i="79" s="1"/>
  <c r="V362" i="79"/>
  <c r="P336" i="79"/>
  <c r="F337" i="79" s="1"/>
  <c r="V310" i="79"/>
  <c r="T292" i="79"/>
  <c r="J293" i="79" s="1"/>
  <c r="R234" i="79"/>
  <c r="R235" i="79" s="1"/>
  <c r="P202" i="79"/>
  <c r="P203" i="79" s="1"/>
  <c r="V164" i="79"/>
  <c r="L165" i="79" s="1"/>
  <c r="V134" i="79"/>
  <c r="V135" i="79" s="1"/>
  <c r="V104" i="79"/>
  <c r="T504" i="78"/>
  <c r="U505" i="78" s="1"/>
  <c r="R474" i="78"/>
  <c r="R475" i="78" s="1"/>
  <c r="R462" i="78"/>
  <c r="S463" i="78" s="1"/>
  <c r="T444" i="79"/>
  <c r="U445" i="79" s="1"/>
  <c r="T386" i="79"/>
  <c r="K387" i="79" s="1"/>
  <c r="R342" i="79"/>
  <c r="V280" i="79"/>
  <c r="P196" i="79"/>
  <c r="F197" i="79" s="1"/>
  <c r="R144" i="79"/>
  <c r="P102" i="79"/>
  <c r="F103" i="79" s="1"/>
  <c r="P448" i="78"/>
  <c r="Q449" i="78" s="1"/>
  <c r="T392" i="78"/>
  <c r="J393" i="78" s="1"/>
  <c r="T382" i="78"/>
  <c r="U383" i="78" s="1"/>
  <c r="R326" i="78"/>
  <c r="V314" i="78"/>
  <c r="R302" i="78"/>
  <c r="R303" i="78" s="1"/>
  <c r="R290" i="78"/>
  <c r="T276" i="78"/>
  <c r="J277" i="78" s="1"/>
  <c r="T503" i="77"/>
  <c r="K504" i="77" s="1"/>
  <c r="V489" i="76"/>
  <c r="M490" i="76" s="1"/>
  <c r="V475" i="77"/>
  <c r="V446" i="78"/>
  <c r="H511" i="76"/>
  <c r="F509" i="76"/>
  <c r="L517" i="76"/>
  <c r="H421" i="76"/>
  <c r="N375" i="76"/>
  <c r="L391" i="76"/>
  <c r="N355" i="76"/>
  <c r="H265" i="76"/>
  <c r="N401" i="76"/>
  <c r="L291" i="76"/>
  <c r="N201" i="76"/>
  <c r="J211" i="76"/>
  <c r="J123" i="76"/>
  <c r="F237" i="76"/>
  <c r="J137" i="76"/>
  <c r="J235" i="76"/>
  <c r="F341" i="76"/>
  <c r="N145" i="76"/>
  <c r="N179" i="76"/>
  <c r="L179" i="76"/>
  <c r="V464" i="79"/>
  <c r="L465" i="79" s="1"/>
  <c r="P424" i="79"/>
  <c r="P396" i="79"/>
  <c r="P397" i="79" s="1"/>
  <c r="T360" i="79"/>
  <c r="P334" i="79"/>
  <c r="P335" i="79" s="1"/>
  <c r="T304" i="79"/>
  <c r="T305" i="79" s="1"/>
  <c r="R280" i="79"/>
  <c r="V262" i="79"/>
  <c r="V263" i="79" s="1"/>
  <c r="P242" i="79"/>
  <c r="G243" i="79" s="1"/>
  <c r="T220" i="79"/>
  <c r="T221" i="79" s="1"/>
  <c r="V192" i="79"/>
  <c r="V193" i="79" s="1"/>
  <c r="V170" i="79"/>
  <c r="P142" i="79"/>
  <c r="P143" i="79" s="1"/>
  <c r="T120" i="79"/>
  <c r="T121" i="79" s="1"/>
  <c r="P92" i="79"/>
  <c r="P93" i="79" s="1"/>
  <c r="R488" i="78"/>
  <c r="R489" i="78" s="1"/>
  <c r="H457" i="76"/>
  <c r="J141" i="76"/>
  <c r="T496" i="79"/>
  <c r="T497" i="79" s="1"/>
  <c r="T472" i="79"/>
  <c r="T442" i="79"/>
  <c r="P410" i="79"/>
  <c r="G411" i="79" s="1"/>
  <c r="R382" i="79"/>
  <c r="P356" i="79"/>
  <c r="P357" i="79" s="1"/>
  <c r="T334" i="79"/>
  <c r="R310" i="79"/>
  <c r="S311" i="79" s="1"/>
  <c r="T276" i="79"/>
  <c r="V232" i="79"/>
  <c r="R198" i="79"/>
  <c r="I199" i="79" s="1"/>
  <c r="P162" i="79"/>
  <c r="F163" i="79" s="1"/>
  <c r="R134" i="79"/>
  <c r="R135" i="79" s="1"/>
  <c r="V102" i="79"/>
  <c r="V103" i="79" s="1"/>
  <c r="P502" i="78"/>
  <c r="Q503" i="78" s="1"/>
  <c r="V460" i="78"/>
  <c r="M461" i="78" s="1"/>
  <c r="V492" i="79"/>
  <c r="V493" i="79" s="1"/>
  <c r="R438" i="79"/>
  <c r="P382" i="79"/>
  <c r="P383" i="79" s="1"/>
  <c r="R332" i="79"/>
  <c r="I333" i="79" s="1"/>
  <c r="R276" i="79"/>
  <c r="R277" i="79" s="1"/>
  <c r="V240" i="79"/>
  <c r="V241" i="79" s="1"/>
  <c r="P190" i="79"/>
  <c r="P191" i="79" s="1"/>
  <c r="R142" i="79"/>
  <c r="V94" i="79"/>
  <c r="W95" i="79" s="1"/>
  <c r="V476" i="78"/>
  <c r="W477" i="78" s="1"/>
  <c r="P446" i="78"/>
  <c r="G447" i="78" s="1"/>
  <c r="V364" i="78"/>
  <c r="V336" i="78"/>
  <c r="V337" i="78" s="1"/>
  <c r="V324" i="78"/>
  <c r="W325" i="78" s="1"/>
  <c r="V312" i="78"/>
  <c r="W313" i="78" s="1"/>
  <c r="V300" i="78"/>
  <c r="P276" i="78"/>
  <c r="P277" i="78" s="1"/>
  <c r="P260" i="78"/>
  <c r="P261" i="78" s="1"/>
  <c r="V222" i="78"/>
  <c r="V223" i="78" s="1"/>
  <c r="R186" i="78"/>
  <c r="V150" i="78"/>
  <c r="L151" i="78" s="1"/>
  <c r="R112" i="78"/>
  <c r="S113" i="78" s="1"/>
  <c r="T96" i="78"/>
  <c r="T97" i="78" s="1"/>
  <c r="P531" i="77"/>
  <c r="P532" i="77" s="1"/>
  <c r="R511" i="77"/>
  <c r="T489" i="77"/>
  <c r="R443" i="77"/>
  <c r="S444" i="77" s="1"/>
  <c r="V407" i="77"/>
  <c r="W408" i="77" s="1"/>
  <c r="R349" i="77"/>
  <c r="P333" i="77"/>
  <c r="G334" i="77" s="1"/>
  <c r="P305" i="77"/>
  <c r="F306" i="77" s="1"/>
  <c r="T241" i="77"/>
  <c r="T242" i="77" s="1"/>
  <c r="P215" i="77"/>
  <c r="Q216" i="77" s="1"/>
  <c r="R189" i="77"/>
  <c r="H283" i="76"/>
  <c r="V494" i="79"/>
  <c r="L495" i="79" s="1"/>
  <c r="T448" i="79"/>
  <c r="K449" i="79" s="1"/>
  <c r="V404" i="79"/>
  <c r="L405" i="79" s="1"/>
  <c r="T356" i="79"/>
  <c r="J357" i="79" s="1"/>
  <c r="V304" i="79"/>
  <c r="L305" i="79" s="1"/>
  <c r="T232" i="79"/>
  <c r="T233" i="79" s="1"/>
  <c r="V158" i="79"/>
  <c r="P106" i="79"/>
  <c r="F107" i="79" s="1"/>
  <c r="V486" i="78"/>
  <c r="L487" i="78" s="1"/>
  <c r="V428" i="78"/>
  <c r="T412" i="78"/>
  <c r="K413" i="78" s="1"/>
  <c r="T400" i="78"/>
  <c r="J401" i="78" s="1"/>
  <c r="R376" i="78"/>
  <c r="V362" i="78"/>
  <c r="W363" i="78" s="1"/>
  <c r="R352" i="78"/>
  <c r="T266" i="78"/>
  <c r="K267" i="78" s="1"/>
  <c r="P234" i="78"/>
  <c r="P235" i="78" s="1"/>
  <c r="P214" i="78"/>
  <c r="Q215" i="78" s="1"/>
  <c r="P200" i="78"/>
  <c r="G201" i="78" s="1"/>
  <c r="V188" i="78"/>
  <c r="V189" i="78" s="1"/>
  <c r="V174" i="78"/>
  <c r="W175" i="78" s="1"/>
  <c r="V156" i="78"/>
  <c r="P132" i="78"/>
  <c r="R116" i="78"/>
  <c r="I117" i="78" s="1"/>
  <c r="R521" i="77"/>
  <c r="I522" i="77" s="1"/>
  <c r="T507" i="77"/>
  <c r="U508" i="77" s="1"/>
  <c r="P479" i="77"/>
  <c r="P480" i="77" s="1"/>
  <c r="T461" i="77"/>
  <c r="P435" i="77"/>
  <c r="G436" i="77" s="1"/>
  <c r="T413" i="77"/>
  <c r="P397" i="77"/>
  <c r="F398" i="77" s="1"/>
  <c r="V385" i="77"/>
  <c r="M386" i="77" s="1"/>
  <c r="T375" i="77"/>
  <c r="U376" i="77" s="1"/>
  <c r="R361" i="77"/>
  <c r="H362" i="77" s="1"/>
  <c r="P339" i="77"/>
  <c r="P340" i="77" s="1"/>
  <c r="V325" i="77"/>
  <c r="M326" i="77" s="1"/>
  <c r="T307" i="77"/>
  <c r="K308" i="77" s="1"/>
  <c r="V297" i="77"/>
  <c r="P291" i="77"/>
  <c r="F292" i="77" s="1"/>
  <c r="V277" i="77"/>
  <c r="R269" i="77"/>
  <c r="S270" i="77" s="1"/>
  <c r="R253" i="77"/>
  <c r="H254" i="77" s="1"/>
  <c r="V239" i="77"/>
  <c r="M240" i="77" s="1"/>
  <c r="T229" i="77"/>
  <c r="T217" i="77"/>
  <c r="U218" i="77" s="1"/>
  <c r="P207" i="77"/>
  <c r="F208" i="77" s="1"/>
  <c r="R193" i="77"/>
  <c r="R194" i="77" s="1"/>
  <c r="R175" i="77"/>
  <c r="R161" i="76"/>
  <c r="V123" i="77"/>
  <c r="L124" i="77" s="1"/>
  <c r="V131" i="77"/>
  <c r="V132" i="77" s="1"/>
  <c r="V139" i="77"/>
  <c r="L140" i="77" s="1"/>
  <c r="P159" i="77"/>
  <c r="P171" i="77"/>
  <c r="V205" i="77"/>
  <c r="L206" i="77" s="1"/>
  <c r="V231" i="77"/>
  <c r="W232" i="77" s="1"/>
  <c r="R291" i="77"/>
  <c r="R292" i="77" s="1"/>
  <c r="V307" i="77"/>
  <c r="V308" i="77" s="1"/>
  <c r="R337" i="77"/>
  <c r="R338" i="77" s="1"/>
  <c r="P361" i="77"/>
  <c r="R377" i="77"/>
  <c r="R378" i="77" s="1"/>
  <c r="T393" i="77"/>
  <c r="P411" i="77"/>
  <c r="G412" i="77" s="1"/>
  <c r="P455" i="77"/>
  <c r="G456" i="77" s="1"/>
  <c r="V471" i="77"/>
  <c r="M472" i="77" s="1"/>
  <c r="T511" i="77"/>
  <c r="J512" i="77" s="1"/>
  <c r="T527" i="77"/>
  <c r="K528" i="77" s="1"/>
  <c r="P116" i="78"/>
  <c r="Q117" i="78" s="1"/>
  <c r="T140" i="78"/>
  <c r="K141" i="78" s="1"/>
  <c r="R160" i="78"/>
  <c r="V194" i="78"/>
  <c r="W195" i="78" s="1"/>
  <c r="P208" i="78"/>
  <c r="T220" i="78"/>
  <c r="P242" i="78"/>
  <c r="F243" i="78" s="1"/>
  <c r="T348" i="78"/>
  <c r="T349" i="78" s="1"/>
  <c r="T368" i="78"/>
  <c r="T378" i="78"/>
  <c r="J379" i="78" s="1"/>
  <c r="V402" i="78"/>
  <c r="V408" i="78"/>
  <c r="W409" i="78" s="1"/>
  <c r="V416" i="78"/>
  <c r="P434" i="78"/>
  <c r="P462" i="78"/>
  <c r="Q463" i="78" s="1"/>
  <c r="R486" i="78"/>
  <c r="H487" i="78" s="1"/>
  <c r="T104" i="79"/>
  <c r="U105" i="79" s="1"/>
  <c r="T134" i="79"/>
  <c r="R160" i="79"/>
  <c r="V246" i="79"/>
  <c r="L247" i="79" s="1"/>
  <c r="V352" i="79"/>
  <c r="V353" i="79" s="1"/>
  <c r="V400" i="79"/>
  <c r="M401" i="79" s="1"/>
  <c r="R428" i="79"/>
  <c r="H429" i="79" s="1"/>
  <c r="R454" i="79"/>
  <c r="I455" i="79" s="1"/>
  <c r="T480" i="79"/>
  <c r="P407" i="76"/>
  <c r="Q408" i="76" s="1"/>
  <c r="T327" i="76"/>
  <c r="T244" i="79"/>
  <c r="T245" i="79" s="1"/>
  <c r="R167" i="76"/>
  <c r="R168" i="76" s="1"/>
  <c r="T154" i="78"/>
  <c r="U155" i="78" s="1"/>
  <c r="T314" i="79"/>
  <c r="J315" i="79" s="1"/>
  <c r="N527" i="76"/>
  <c r="F465" i="76"/>
  <c r="N471" i="76"/>
  <c r="H443" i="76"/>
  <c r="F507" i="76"/>
  <c r="F501" i="76"/>
  <c r="F323" i="76"/>
  <c r="H233" i="76"/>
  <c r="H343" i="76"/>
  <c r="N257" i="76"/>
  <c r="J339" i="76"/>
  <c r="F175" i="76"/>
  <c r="N341" i="76"/>
  <c r="H187" i="76"/>
  <c r="F395" i="76"/>
  <c r="H169" i="76"/>
  <c r="N237" i="76"/>
  <c r="L447" i="76"/>
  <c r="J119" i="76"/>
  <c r="F121" i="76"/>
  <c r="T492" i="79"/>
  <c r="J493" i="79" s="1"/>
  <c r="R444" i="79"/>
  <c r="S445" i="79" s="1"/>
  <c r="P416" i="79"/>
  <c r="P384" i="79"/>
  <c r="Q385" i="79" s="1"/>
  <c r="R350" i="79"/>
  <c r="S351" i="79" s="1"/>
  <c r="T324" i="79"/>
  <c r="U325" i="79" s="1"/>
  <c r="R290" i="79"/>
  <c r="R274" i="79"/>
  <c r="P256" i="79"/>
  <c r="G257" i="79" s="1"/>
  <c r="V230" i="79"/>
  <c r="L231" i="79" s="1"/>
  <c r="V210" i="79"/>
  <c r="W211" i="79" s="1"/>
  <c r="V186" i="79"/>
  <c r="W187" i="79" s="1"/>
  <c r="T154" i="79"/>
  <c r="T155" i="79" s="1"/>
  <c r="T136" i="79"/>
  <c r="V110" i="79"/>
  <c r="P500" i="78"/>
  <c r="P478" i="78"/>
  <c r="P479" i="78" s="1"/>
  <c r="J337" i="76"/>
  <c r="V488" i="79"/>
  <c r="L489" i="79" s="1"/>
  <c r="T462" i="79"/>
  <c r="J463" i="79" s="1"/>
  <c r="V430" i="79"/>
  <c r="M431" i="79" s="1"/>
  <c r="T400" i="79"/>
  <c r="U401" i="79" s="1"/>
  <c r="R374" i="79"/>
  <c r="T348" i="79"/>
  <c r="U349" i="79" s="1"/>
  <c r="P322" i="79"/>
  <c r="P323" i="79" s="1"/>
  <c r="R302" i="79"/>
  <c r="R303" i="79" s="1"/>
  <c r="T250" i="79"/>
  <c r="J251" i="79" s="1"/>
  <c r="V216" i="79"/>
  <c r="L217" i="79" s="1"/>
  <c r="R178" i="79"/>
  <c r="T156" i="79"/>
  <c r="V116" i="79"/>
  <c r="V494" i="78"/>
  <c r="V495" i="78" s="1"/>
  <c r="V468" i="78"/>
  <c r="F303" i="76"/>
  <c r="P478" i="79"/>
  <c r="V418" i="79"/>
  <c r="P366" i="79"/>
  <c r="T300" i="79"/>
  <c r="P264" i="79"/>
  <c r="P265" i="79" s="1"/>
  <c r="R222" i="79"/>
  <c r="H223" i="79" s="1"/>
  <c r="T174" i="79"/>
  <c r="P130" i="79"/>
  <c r="P131" i="79" s="1"/>
  <c r="T452" i="78"/>
  <c r="K453" i="78" s="1"/>
  <c r="V424" i="78"/>
  <c r="L425" i="78" s="1"/>
  <c r="P388" i="78"/>
  <c r="Q389" i="78" s="1"/>
  <c r="V320" i="78"/>
  <c r="V308" i="78"/>
  <c r="W309" i="78" s="1"/>
  <c r="V296" i="78"/>
  <c r="V284" i="78"/>
  <c r="M285" i="78" s="1"/>
  <c r="P210" i="78"/>
  <c r="G211" i="78" s="1"/>
  <c r="T176" i="78"/>
  <c r="U177" i="78" s="1"/>
  <c r="P136" i="78"/>
  <c r="G137" i="78" s="1"/>
  <c r="T144" i="78"/>
  <c r="T145" i="78" s="1"/>
  <c r="P122" i="78"/>
  <c r="V92" i="78"/>
  <c r="R503" i="77"/>
  <c r="V479" i="77"/>
  <c r="V480" i="77" s="1"/>
  <c r="T455" i="77"/>
  <c r="U456" i="77" s="1"/>
  <c r="R435" i="77"/>
  <c r="S436" i="77" s="1"/>
  <c r="P419" i="77"/>
  <c r="V397" i="77"/>
  <c r="L398" i="77" s="1"/>
  <c r="P363" i="77"/>
  <c r="T343" i="77"/>
  <c r="J344" i="77" s="1"/>
  <c r="P319" i="77"/>
  <c r="P320" i="77" s="1"/>
  <c r="P255" i="77"/>
  <c r="F256" i="77" s="1"/>
  <c r="T199" i="77"/>
  <c r="U200" i="77" s="1"/>
  <c r="R185" i="77"/>
  <c r="R186" i="77" s="1"/>
  <c r="N153" i="76"/>
  <c r="P480" i="79"/>
  <c r="G481" i="79" s="1"/>
  <c r="T394" i="79"/>
  <c r="R344" i="79"/>
  <c r="T280" i="79"/>
  <c r="U281" i="79" s="1"/>
  <c r="V208" i="79"/>
  <c r="L209" i="79" s="1"/>
  <c r="R146" i="79"/>
  <c r="I147" i="79" s="1"/>
  <c r="T470" i="78"/>
  <c r="K471" i="78" s="1"/>
  <c r="V436" i="78"/>
  <c r="T418" i="78"/>
  <c r="J419" i="78" s="1"/>
  <c r="T396" i="78"/>
  <c r="K397" i="78" s="1"/>
  <c r="R372" i="78"/>
  <c r="R348" i="78"/>
  <c r="I349" i="78" s="1"/>
  <c r="V256" i="78"/>
  <c r="V257" i="78" s="1"/>
  <c r="V220" i="78"/>
  <c r="M221" i="78" s="1"/>
  <c r="R208" i="78"/>
  <c r="R209" i="78" s="1"/>
  <c r="T182" i="78"/>
  <c r="P166" i="78"/>
  <c r="T148" i="78"/>
  <c r="P130" i="78"/>
  <c r="Q131" i="78" s="1"/>
  <c r="P108" i="78"/>
  <c r="R529" i="77"/>
  <c r="S530" i="77" s="1"/>
  <c r="P501" i="77"/>
  <c r="P502" i="77" s="1"/>
  <c r="V487" i="77"/>
  <c r="L488" i="77" s="1"/>
  <c r="T471" i="77"/>
  <c r="T472" i="77" s="1"/>
  <c r="V453" i="77"/>
  <c r="R423" i="77"/>
  <c r="S424" i="77" s="1"/>
  <c r="R405" i="77"/>
  <c r="I406" i="77" s="1"/>
  <c r="V391" i="77"/>
  <c r="R381" i="77"/>
  <c r="H382" i="77" s="1"/>
  <c r="V371" i="77"/>
  <c r="W372" i="77" s="1"/>
  <c r="R351" i="77"/>
  <c r="S352" i="77" s="1"/>
  <c r="P337" i="77"/>
  <c r="P321" i="77"/>
  <c r="V301" i="77"/>
  <c r="W302" i="77" s="1"/>
  <c r="T295" i="77"/>
  <c r="K296" i="77" s="1"/>
  <c r="R287" i="77"/>
  <c r="S288" i="77" s="1"/>
  <c r="T273" i="77"/>
  <c r="U274" i="77" s="1"/>
  <c r="P261" i="77"/>
  <c r="F262" i="77" s="1"/>
  <c r="P249" i="77"/>
  <c r="V237" i="77"/>
  <c r="R223" i="77"/>
  <c r="R211" i="77"/>
  <c r="I212" i="77" s="1"/>
  <c r="T203" i="77"/>
  <c r="U204" i="77" s="1"/>
  <c r="T183" i="77"/>
  <c r="J184" i="77" s="1"/>
  <c r="V171" i="77"/>
  <c r="W172" i="77" s="1"/>
  <c r="R119" i="77"/>
  <c r="R127" i="77"/>
  <c r="H128" i="77" s="1"/>
  <c r="R135" i="77"/>
  <c r="S136" i="77" s="1"/>
  <c r="R143" i="77"/>
  <c r="P177" i="77"/>
  <c r="P213" i="77"/>
  <c r="F214" i="77" s="1"/>
  <c r="R247" i="77"/>
  <c r="R248" i="77" s="1"/>
  <c r="P273" i="77"/>
  <c r="P274" i="77" s="1"/>
  <c r="R297" i="77"/>
  <c r="H298" i="77" s="1"/>
  <c r="R319" i="77"/>
  <c r="R339" i="77"/>
  <c r="S340" i="77" s="1"/>
  <c r="T367" i="77"/>
  <c r="T379" i="77"/>
  <c r="K380" i="77" s="1"/>
  <c r="V395" i="77"/>
  <c r="L396" i="77" s="1"/>
  <c r="R427" i="77"/>
  <c r="R459" i="77"/>
  <c r="I460" i="77" s="1"/>
  <c r="R479" i="77"/>
  <c r="R480" i="77" s="1"/>
  <c r="V499" i="77"/>
  <c r="V515" i="77"/>
  <c r="M516" i="77" s="1"/>
  <c r="V531" i="77"/>
  <c r="T162" i="78"/>
  <c r="R182" i="78"/>
  <c r="H183" i="78" s="1"/>
  <c r="V196" i="78"/>
  <c r="W197" i="78" s="1"/>
  <c r="R212" i="78"/>
  <c r="H213" i="78" s="1"/>
  <c r="T226" i="78"/>
  <c r="U227" i="78" s="1"/>
  <c r="R250" i="78"/>
  <c r="H251" i="78" s="1"/>
  <c r="P274" i="78"/>
  <c r="G275" i="78" s="1"/>
  <c r="T352" i="78"/>
  <c r="T360" i="78"/>
  <c r="J361" i="78" s="1"/>
  <c r="T370" i="78"/>
  <c r="P428" i="78"/>
  <c r="P436" i="78"/>
  <c r="Q437" i="78" s="1"/>
  <c r="P466" i="78"/>
  <c r="P467" i="78" s="1"/>
  <c r="T498" i="78"/>
  <c r="U499" i="78" s="1"/>
  <c r="V108" i="79"/>
  <c r="V168" i="79"/>
  <c r="M169" i="79" s="1"/>
  <c r="R208" i="79"/>
  <c r="T252" i="79"/>
  <c r="V316" i="79"/>
  <c r="V317" i="79" s="1"/>
  <c r="T374" i="79"/>
  <c r="U375" i="79" s="1"/>
  <c r="R412" i="79"/>
  <c r="R413" i="79" s="1"/>
  <c r="T458" i="79"/>
  <c r="P490" i="79"/>
  <c r="Q491" i="79" s="1"/>
  <c r="P346" i="79"/>
  <c r="J415" i="76"/>
  <c r="N219" i="76"/>
  <c r="N167" i="76"/>
  <c r="J143" i="76"/>
  <c r="F419" i="76"/>
  <c r="V380" i="79"/>
  <c r="V381" i="79" s="1"/>
  <c r="T270" i="79"/>
  <c r="V184" i="79"/>
  <c r="V492" i="78"/>
  <c r="L493" i="78" s="1"/>
  <c r="P486" i="79"/>
  <c r="Q487" i="79" s="1"/>
  <c r="R370" i="79"/>
  <c r="T246" i="79"/>
  <c r="R114" i="79"/>
  <c r="I115" i="79" s="1"/>
  <c r="N263" i="76"/>
  <c r="P294" i="79"/>
  <c r="V120" i="79"/>
  <c r="V306" i="78"/>
  <c r="V307" i="78" s="1"/>
  <c r="V250" i="78"/>
  <c r="V251" i="78" s="1"/>
  <c r="T208" i="78"/>
  <c r="T120" i="78"/>
  <c r="J121" i="78" s="1"/>
  <c r="R92" i="78"/>
  <c r="P499" i="77"/>
  <c r="G500" i="77" s="1"/>
  <c r="R451" i="77"/>
  <c r="P359" i="77"/>
  <c r="T315" i="77"/>
  <c r="T316" i="77" s="1"/>
  <c r="P199" i="77"/>
  <c r="Q200" i="77" s="1"/>
  <c r="R424" i="79"/>
  <c r="H425" i="79" s="1"/>
  <c r="V338" i="79"/>
  <c r="W339" i="79" s="1"/>
  <c r="P198" i="79"/>
  <c r="F199" i="79" s="1"/>
  <c r="R506" i="78"/>
  <c r="V434" i="78"/>
  <c r="T406" i="78"/>
  <c r="V370" i="78"/>
  <c r="V371" i="78" s="1"/>
  <c r="V346" i="78"/>
  <c r="V347" i="78" s="1"/>
  <c r="R220" i="78"/>
  <c r="P196" i="78"/>
  <c r="T164" i="78"/>
  <c r="T165" i="78" s="1"/>
  <c r="T128" i="78"/>
  <c r="V527" i="77"/>
  <c r="T467" i="77"/>
  <c r="T419" i="77"/>
  <c r="J420" i="77" s="1"/>
  <c r="P391" i="77"/>
  <c r="G392" i="77" s="1"/>
  <c r="P371" i="77"/>
  <c r="Q372" i="77" s="1"/>
  <c r="R331" i="77"/>
  <c r="R332" i="77" s="1"/>
  <c r="V285" i="77"/>
  <c r="P233" i="77"/>
  <c r="P183" i="77"/>
  <c r="V119" i="77"/>
  <c r="V135" i="77"/>
  <c r="W136" i="77" s="1"/>
  <c r="T161" i="77"/>
  <c r="K162" i="77" s="1"/>
  <c r="R219" i="77"/>
  <c r="R275" i="77"/>
  <c r="R321" i="77"/>
  <c r="R322" i="77" s="1"/>
  <c r="V369" i="77"/>
  <c r="M370" i="77" s="1"/>
  <c r="R403" i="77"/>
  <c r="V461" i="77"/>
  <c r="P505" i="77"/>
  <c r="F506" i="77" s="1"/>
  <c r="T142" i="78"/>
  <c r="U143" i="78" s="1"/>
  <c r="R184" i="78"/>
  <c r="R214" i="78"/>
  <c r="S215" i="78" s="1"/>
  <c r="T256" i="78"/>
  <c r="T354" i="78"/>
  <c r="T374" i="78"/>
  <c r="V404" i="78"/>
  <c r="P430" i="78"/>
  <c r="P470" i="78"/>
  <c r="P471" i="78" s="1"/>
  <c r="P118" i="79"/>
  <c r="G119" i="79" s="1"/>
  <c r="R358" i="79"/>
  <c r="H359" i="79" s="1"/>
  <c r="R472" i="79"/>
  <c r="I473" i="79" s="1"/>
  <c r="T319" i="76"/>
  <c r="P448" i="79"/>
  <c r="F449" i="79" s="1"/>
  <c r="P222" i="78"/>
  <c r="F223" i="78" s="1"/>
  <c r="J471" i="76"/>
  <c r="F241" i="76"/>
  <c r="H385" i="76"/>
  <c r="P492" i="79"/>
  <c r="G493" i="79" s="1"/>
  <c r="V322" i="79"/>
  <c r="R204" i="79"/>
  <c r="I205" i="79" s="1"/>
  <c r="P476" i="78"/>
  <c r="Q477" i="78" s="1"/>
  <c r="T428" i="79"/>
  <c r="V300" i="79"/>
  <c r="M301" i="79" s="1"/>
  <c r="P408" i="79"/>
  <c r="T172" i="79"/>
  <c r="U173" i="79" s="1"/>
  <c r="R342" i="78"/>
  <c r="T228" i="78"/>
  <c r="T229" i="78" s="1"/>
  <c r="R152" i="78"/>
  <c r="T104" i="78"/>
  <c r="J105" i="78" s="1"/>
  <c r="T513" i="77"/>
  <c r="T514" i="77" s="1"/>
  <c r="V443" i="77"/>
  <c r="V444" i="77" s="1"/>
  <c r="P335" i="77"/>
  <c r="F336" i="77" s="1"/>
  <c r="P181" i="77"/>
  <c r="G182" i="77" s="1"/>
  <c r="V452" i="79"/>
  <c r="W453" i="79" s="1"/>
  <c r="V312" i="79"/>
  <c r="P136" i="79"/>
  <c r="R442" i="78"/>
  <c r="T402" i="78"/>
  <c r="V356" i="78"/>
  <c r="V240" i="78"/>
  <c r="R190" i="78"/>
  <c r="I191" i="78" s="1"/>
  <c r="V495" i="77"/>
  <c r="P451" i="77"/>
  <c r="T363" i="77"/>
  <c r="K364" i="77" s="1"/>
  <c r="T291" i="77"/>
  <c r="K292" i="77" s="1"/>
  <c r="T257" i="77"/>
  <c r="U258" i="77" s="1"/>
  <c r="P221" i="77"/>
  <c r="V193" i="77"/>
  <c r="W194" i="77" s="1"/>
  <c r="R123" i="77"/>
  <c r="H124" i="77" s="1"/>
  <c r="V143" i="77"/>
  <c r="W144" i="77" s="1"/>
  <c r="V203" i="77"/>
  <c r="P287" i="77"/>
  <c r="G288" i="77" s="1"/>
  <c r="P351" i="77"/>
  <c r="Q352" i="77" s="1"/>
  <c r="T391" i="77"/>
  <c r="T469" i="77"/>
  <c r="P521" i="77"/>
  <c r="R130" i="78"/>
  <c r="S131" i="78" s="1"/>
  <c r="T188" i="78"/>
  <c r="T346" i="78"/>
  <c r="T376" i="78"/>
  <c r="V412" i="78"/>
  <c r="W413" i="78" s="1"/>
  <c r="P442" i="78"/>
  <c r="G443" i="78" s="1"/>
  <c r="R126" i="79"/>
  <c r="R127" i="79" s="1"/>
  <c r="R212" i="79"/>
  <c r="I213" i="79" s="1"/>
  <c r="P338" i="79"/>
  <c r="T422" i="79"/>
  <c r="K423" i="79" s="1"/>
  <c r="V502" i="79"/>
  <c r="T221" i="76"/>
  <c r="T222" i="76" s="1"/>
  <c r="F511" i="76"/>
  <c r="H483" i="76"/>
  <c r="L313" i="76"/>
  <c r="F201" i="76"/>
  <c r="P438" i="79"/>
  <c r="G439" i="79" s="1"/>
  <c r="V288" i="79"/>
  <c r="L289" i="79" s="1"/>
  <c r="P154" i="79"/>
  <c r="P155" i="79" s="1"/>
  <c r="N317" i="76"/>
  <c r="R398" i="79"/>
  <c r="I399" i="79" s="1"/>
  <c r="P212" i="79"/>
  <c r="G213" i="79" s="1"/>
  <c r="R494" i="78"/>
  <c r="T362" i="79"/>
  <c r="T363" i="79" s="1"/>
  <c r="R330" i="78"/>
  <c r="R268" i="78"/>
  <c r="I269" i="78" s="1"/>
  <c r="P194" i="78"/>
  <c r="Q195" i="78" s="1"/>
  <c r="P100" i="78"/>
  <c r="P101" i="78" s="1"/>
  <c r="T433" i="77"/>
  <c r="R379" i="77"/>
  <c r="V309" i="77"/>
  <c r="L310" i="77" s="1"/>
  <c r="T227" i="77"/>
  <c r="H407" i="76"/>
  <c r="T410" i="79"/>
  <c r="T268" i="79"/>
  <c r="T114" i="79"/>
  <c r="K115" i="79" s="1"/>
  <c r="P396" i="78"/>
  <c r="V352" i="78"/>
  <c r="T214" i="78"/>
  <c r="K215" i="78" s="1"/>
  <c r="T180" i="78"/>
  <c r="J181" i="78" s="1"/>
  <c r="T132" i="78"/>
  <c r="T523" i="77"/>
  <c r="P485" i="77"/>
  <c r="F486" i="77" s="1"/>
  <c r="V437" i="77"/>
  <c r="R387" i="77"/>
  <c r="I388" i="77" s="1"/>
  <c r="V349" i="77"/>
  <c r="P309" i="77"/>
  <c r="F310" i="77" s="1"/>
  <c r="R279" i="77"/>
  <c r="S280" i="77" s="1"/>
  <c r="T247" i="77"/>
  <c r="K248" i="77" s="1"/>
  <c r="V175" i="77"/>
  <c r="V127" i="77"/>
  <c r="T157" i="77"/>
  <c r="U158" i="77" s="1"/>
  <c r="V229" i="77"/>
  <c r="W230" i="77" s="1"/>
  <c r="T299" i="77"/>
  <c r="T355" i="77"/>
  <c r="J356" i="77" s="1"/>
  <c r="T405" i="77"/>
  <c r="V483" i="77"/>
  <c r="M484" i="77" s="1"/>
  <c r="R525" i="77"/>
  <c r="P158" i="78"/>
  <c r="V198" i="78"/>
  <c r="V199" i="78" s="1"/>
  <c r="V232" i="78"/>
  <c r="V233" i="78" s="1"/>
  <c r="T356" i="78"/>
  <c r="V396" i="78"/>
  <c r="W397" i="78" s="1"/>
  <c r="V414" i="78"/>
  <c r="V415" i="78" s="1"/>
  <c r="P474" i="78"/>
  <c r="P152" i="79"/>
  <c r="P234" i="79"/>
  <c r="F235" i="79" s="1"/>
  <c r="P364" i="79"/>
  <c r="T432" i="79"/>
  <c r="T433" i="79" s="1"/>
  <c r="L451" i="76"/>
  <c r="J303" i="76"/>
  <c r="J313" i="76"/>
  <c r="F363" i="76"/>
  <c r="T414" i="79"/>
  <c r="U415" i="79" s="1"/>
  <c r="T254" i="79"/>
  <c r="R130" i="79"/>
  <c r="I131" i="79" s="1"/>
  <c r="V346" i="79"/>
  <c r="R176" i="79"/>
  <c r="R468" i="78"/>
  <c r="S469" i="78" s="1"/>
  <c r="R256" i="79"/>
  <c r="P452" i="78"/>
  <c r="V318" i="78"/>
  <c r="M319" i="78" s="1"/>
  <c r="T244" i="78"/>
  <c r="J245" i="78" s="1"/>
  <c r="R134" i="78"/>
  <c r="V427" i="77"/>
  <c r="W428" i="77" s="1"/>
  <c r="V281" i="77"/>
  <c r="L282" i="77" s="1"/>
  <c r="P217" i="77"/>
  <c r="P502" i="79"/>
  <c r="G503" i="79" s="1"/>
  <c r="T378" i="79"/>
  <c r="T236" i="79"/>
  <c r="U237" i="79" s="1"/>
  <c r="P496" i="78"/>
  <c r="V378" i="78"/>
  <c r="V379" i="78" s="1"/>
  <c r="T280" i="78"/>
  <c r="V206" i="78"/>
  <c r="R176" i="78"/>
  <c r="P126" i="78"/>
  <c r="F127" i="78" s="1"/>
  <c r="T515" i="77"/>
  <c r="K516" i="77" s="1"/>
  <c r="V481" i="77"/>
  <c r="P415" i="77"/>
  <c r="G416" i="77" s="1"/>
  <c r="T339" i="77"/>
  <c r="T340" i="77" s="1"/>
  <c r="R299" i="77"/>
  <c r="V271" i="77"/>
  <c r="R241" i="77"/>
  <c r="T207" i="77"/>
  <c r="U208" i="77" s="1"/>
  <c r="R171" i="77"/>
  <c r="R131" i="77"/>
  <c r="S132" i="77" s="1"/>
  <c r="P169" i="77"/>
  <c r="P170" i="77" s="1"/>
  <c r="R249" i="77"/>
  <c r="S250" i="77" s="1"/>
  <c r="T301" i="77"/>
  <c r="K302" i="77" s="1"/>
  <c r="P373" i="77"/>
  <c r="F374" i="77" s="1"/>
  <c r="V433" i="77"/>
  <c r="P489" i="77"/>
  <c r="P490" i="77" s="1"/>
  <c r="V106" i="78"/>
  <c r="M107" i="78" s="1"/>
  <c r="P174" i="78"/>
  <c r="P206" i="78"/>
  <c r="V264" i="78"/>
  <c r="V398" i="78"/>
  <c r="L399" i="78" s="1"/>
  <c r="V502" i="78"/>
  <c r="V503" i="78" s="1"/>
  <c r="R156" i="79"/>
  <c r="P302" i="79"/>
  <c r="P303" i="79" s="1"/>
  <c r="T390" i="79"/>
  <c r="K391" i="79" s="1"/>
  <c r="J273" i="76"/>
  <c r="L175" i="76"/>
  <c r="V100" i="79"/>
  <c r="W101" i="79" s="1"/>
  <c r="P476" i="79"/>
  <c r="R236" i="78"/>
  <c r="S237" i="78" s="1"/>
  <c r="P166" i="79"/>
  <c r="Q167" i="79" s="1"/>
  <c r="T250" i="78"/>
  <c r="K251" i="78" s="1"/>
  <c r="P509" i="77"/>
  <c r="R327" i="77"/>
  <c r="P203" i="77"/>
  <c r="Q204" i="77" s="1"/>
  <c r="V259" i="77"/>
  <c r="W260" i="77" s="1"/>
  <c r="R509" i="77"/>
  <c r="R282" i="78"/>
  <c r="R283" i="78" s="1"/>
  <c r="V506" i="78"/>
  <c r="T233" i="77"/>
  <c r="J234" i="77" s="1"/>
  <c r="F325" i="76"/>
  <c r="R458" i="79"/>
  <c r="I459" i="79" s="1"/>
  <c r="P216" i="79"/>
  <c r="V166" i="78"/>
  <c r="V167" i="78" s="1"/>
  <c r="V467" i="77"/>
  <c r="V191" i="77"/>
  <c r="W192" i="77" s="1"/>
  <c r="V202" i="78"/>
  <c r="P463" i="77"/>
  <c r="G464" i="77" s="1"/>
  <c r="P295" i="77"/>
  <c r="Q296" i="77" s="1"/>
  <c r="V135" i="76"/>
  <c r="L136" i="76" s="1"/>
  <c r="T327" i="77"/>
  <c r="R128" i="78"/>
  <c r="T366" i="78"/>
  <c r="U367" i="78" s="1"/>
  <c r="P178" i="79"/>
  <c r="L465" i="76"/>
  <c r="V348" i="79"/>
  <c r="W349" i="79" s="1"/>
  <c r="V318" i="79"/>
  <c r="V319" i="79" s="1"/>
  <c r="R409" i="77"/>
  <c r="V470" i="79"/>
  <c r="V471" i="79" s="1"/>
  <c r="V403" i="77"/>
  <c r="W404" i="77" s="1"/>
  <c r="R139" i="77"/>
  <c r="H140" i="77" s="1"/>
  <c r="P387" i="77"/>
  <c r="P388" i="77" s="1"/>
  <c r="P176" i="78"/>
  <c r="P328" i="79"/>
  <c r="P329" i="79" s="1"/>
  <c r="T149" i="77"/>
  <c r="P153" i="77"/>
  <c r="P157" i="77"/>
  <c r="G158" i="77" s="1"/>
  <c r="R177" i="77"/>
  <c r="R178" i="77" s="1"/>
  <c r="T185" i="77"/>
  <c r="T191" i="77"/>
  <c r="K192" i="77" s="1"/>
  <c r="V199" i="77"/>
  <c r="T221" i="77"/>
  <c r="J222" i="77" s="1"/>
  <c r="P235" i="77"/>
  <c r="Q236" i="77" s="1"/>
  <c r="R245" i="77"/>
  <c r="I246" i="77" s="1"/>
  <c r="R289" i="77"/>
  <c r="P313" i="77"/>
  <c r="G314" i="77" s="1"/>
  <c r="P331" i="77"/>
  <c r="T353" i="77"/>
  <c r="U354" i="77" s="1"/>
  <c r="T365" i="77"/>
  <c r="R375" i="77"/>
  <c r="P399" i="77"/>
  <c r="F400" i="77" s="1"/>
  <c r="P421" i="77"/>
  <c r="R439" i="77"/>
  <c r="T479" i="77"/>
  <c r="T480" i="77" s="1"/>
  <c r="R507" i="77"/>
  <c r="R508" i="77" s="1"/>
  <c r="V513" i="77"/>
  <c r="R523" i="77"/>
  <c r="S524" i="77" s="1"/>
  <c r="P92" i="78"/>
  <c r="G93" i="78" s="1"/>
  <c r="V104" i="78"/>
  <c r="L105" i="78" s="1"/>
  <c r="P114" i="78"/>
  <c r="R124" i="78"/>
  <c r="H125" i="78" s="1"/>
  <c r="P154" i="78"/>
  <c r="T160" i="78"/>
  <c r="U161" i="78" s="1"/>
  <c r="P168" i="78"/>
  <c r="R178" i="78"/>
  <c r="V192" i="78"/>
  <c r="L193" i="78" s="1"/>
  <c r="T216" i="78"/>
  <c r="T217" i="78" s="1"/>
  <c r="V226" i="78"/>
  <c r="M227" i="78" s="1"/>
  <c r="P236" i="78"/>
  <c r="P240" i="78"/>
  <c r="P241" i="78" s="1"/>
  <c r="V258" i="78"/>
  <c r="P268" i="78"/>
  <c r="F269" i="78" s="1"/>
  <c r="T284" i="78"/>
  <c r="T296" i="78"/>
  <c r="U297" i="78" s="1"/>
  <c r="T302" i="78"/>
  <c r="U303" i="78" s="1"/>
  <c r="T312" i="78"/>
  <c r="J313" i="78" s="1"/>
  <c r="T318" i="78"/>
  <c r="K319" i="78" s="1"/>
  <c r="T326" i="78"/>
  <c r="U327" i="78" s="1"/>
  <c r="T332" i="78"/>
  <c r="T340" i="78"/>
  <c r="J341" i="78" s="1"/>
  <c r="V384" i="78"/>
  <c r="V390" i="78"/>
  <c r="V391" i="78" s="1"/>
  <c r="P422" i="78"/>
  <c r="G423" i="78" s="1"/>
  <c r="R444" i="78"/>
  <c r="S445" i="78" s="1"/>
  <c r="R450" i="78"/>
  <c r="R451" i="78" s="1"/>
  <c r="R478" i="78"/>
  <c r="I479" i="78" s="1"/>
  <c r="T100" i="79"/>
  <c r="K101" i="79" s="1"/>
  <c r="R152" i="79"/>
  <c r="H153" i="79" s="1"/>
  <c r="P230" i="79"/>
  <c r="V252" i="79"/>
  <c r="M253" i="79" s="1"/>
  <c r="P268" i="79"/>
  <c r="F269" i="79" s="1"/>
  <c r="R282" i="79"/>
  <c r="T322" i="79"/>
  <c r="R338" i="79"/>
  <c r="R339" i="79" s="1"/>
  <c r="R348" i="79"/>
  <c r="I349" i="79" s="1"/>
  <c r="P370" i="79"/>
  <c r="T396" i="79"/>
  <c r="R494" i="79"/>
  <c r="I495" i="79" s="1"/>
  <c r="R362" i="79"/>
  <c r="S363" i="79" s="1"/>
  <c r="P231" i="77"/>
  <c r="F232" i="77" s="1"/>
  <c r="P438" i="78"/>
  <c r="Q439" i="78" s="1"/>
  <c r="J341" i="76"/>
  <c r="T521" i="77"/>
  <c r="J522" i="77" s="1"/>
  <c r="V366" i="78"/>
  <c r="R183" i="77"/>
  <c r="H184" i="77" s="1"/>
  <c r="R396" i="79"/>
  <c r="R397" i="79" s="1"/>
  <c r="P149" i="77"/>
  <c r="T153" i="77"/>
  <c r="T167" i="77"/>
  <c r="V197" i="77"/>
  <c r="P263" i="77"/>
  <c r="Q264" i="77" s="1"/>
  <c r="P283" i="77"/>
  <c r="G284" i="77" s="1"/>
  <c r="V303" i="77"/>
  <c r="L304" i="77" s="1"/>
  <c r="T321" i="77"/>
  <c r="U322" i="77" s="1"/>
  <c r="R333" i="77"/>
  <c r="P349" i="77"/>
  <c r="R363" i="77"/>
  <c r="V381" i="77"/>
  <c r="M382" i="77" s="1"/>
  <c r="V405" i="77"/>
  <c r="V417" i="77"/>
  <c r="T427" i="77"/>
  <c r="T443" i="77"/>
  <c r="K444" i="77" s="1"/>
  <c r="R455" i="77"/>
  <c r="R477" i="77"/>
  <c r="T509" i="77"/>
  <c r="U510" i="77" s="1"/>
  <c r="V96" i="78"/>
  <c r="W97" i="78" s="1"/>
  <c r="V102" i="78"/>
  <c r="R118" i="78"/>
  <c r="I119" i="78" s="1"/>
  <c r="T138" i="78"/>
  <c r="J139" i="78" s="1"/>
  <c r="P152" i="78"/>
  <c r="F153" i="78" s="1"/>
  <c r="T186" i="78"/>
  <c r="T187" i="78" s="1"/>
  <c r="T218" i="78"/>
  <c r="U219" i="78" s="1"/>
  <c r="V230" i="78"/>
  <c r="V231" i="78" s="1"/>
  <c r="R248" i="78"/>
  <c r="R249" i="78" s="1"/>
  <c r="P272" i="78"/>
  <c r="T286" i="78"/>
  <c r="T287" i="78" s="1"/>
  <c r="T292" i="78"/>
  <c r="J293" i="78" s="1"/>
  <c r="T300" i="78"/>
  <c r="T308" i="78"/>
  <c r="T324" i="78"/>
  <c r="K325" i="78" s="1"/>
  <c r="T334" i="78"/>
  <c r="V382" i="78"/>
  <c r="P424" i="78"/>
  <c r="R448" i="78"/>
  <c r="R449" i="78" s="1"/>
  <c r="R482" i="78"/>
  <c r="R92" i="79"/>
  <c r="I93" i="79" s="1"/>
  <c r="R122" i="79"/>
  <c r="I123" i="79" s="1"/>
  <c r="V138" i="79"/>
  <c r="L139" i="79" s="1"/>
  <c r="T190" i="79"/>
  <c r="P204" i="79"/>
  <c r="R238" i="79"/>
  <c r="T262" i="79"/>
  <c r="J263" i="79" s="1"/>
  <c r="T306" i="79"/>
  <c r="U307" i="79" s="1"/>
  <c r="T412" i="79"/>
  <c r="V432" i="79"/>
  <c r="R450" i="79"/>
  <c r="H451" i="79" s="1"/>
  <c r="P468" i="79"/>
  <c r="F469" i="79" s="1"/>
  <c r="N437" i="76"/>
  <c r="V228" i="79"/>
  <c r="T106" i="78"/>
  <c r="J107" i="78" s="1"/>
  <c r="P439" i="77"/>
  <c r="F440" i="77" s="1"/>
  <c r="P119" i="76"/>
  <c r="P120" i="76" s="1"/>
  <c r="V251" i="76"/>
  <c r="P151" i="77"/>
  <c r="P152" i="77" s="1"/>
  <c r="P155" i="77"/>
  <c r="P156" i="77" s="1"/>
  <c r="R165" i="77"/>
  <c r="R166" i="77" s="1"/>
  <c r="R179" i="77"/>
  <c r="T187" i="77"/>
  <c r="V225" i="77"/>
  <c r="M226" i="77" s="1"/>
  <c r="P237" i="77"/>
  <c r="V253" i="77"/>
  <c r="P267" i="77"/>
  <c r="P285" i="77"/>
  <c r="P311" i="77"/>
  <c r="P312" i="77" s="1"/>
  <c r="T323" i="77"/>
  <c r="R335" i="77"/>
  <c r="I336" i="77" s="1"/>
  <c r="P385" i="77"/>
  <c r="F386" i="77" s="1"/>
  <c r="P409" i="77"/>
  <c r="Q410" i="77" s="1"/>
  <c r="P437" i="77"/>
  <c r="Q438" i="77" s="1"/>
  <c r="T445" i="77"/>
  <c r="J446" i="77" s="1"/>
  <c r="R457" i="77"/>
  <c r="V469" i="77"/>
  <c r="M470" i="77" s="1"/>
  <c r="V497" i="77"/>
  <c r="V98" i="78"/>
  <c r="P110" i="78"/>
  <c r="R120" i="78"/>
  <c r="S121" i="78" s="1"/>
  <c r="V142" i="78"/>
  <c r="V143" i="78" s="1"/>
  <c r="P156" i="78"/>
  <c r="V162" i="78"/>
  <c r="M163" i="78" s="1"/>
  <c r="R172" i="78"/>
  <c r="P202" i="78"/>
  <c r="Q203" i="78" s="1"/>
  <c r="T222" i="78"/>
  <c r="T223" i="78" s="1"/>
  <c r="T252" i="78"/>
  <c r="V262" i="78"/>
  <c r="R276" i="78"/>
  <c r="H277" i="78" s="1"/>
  <c r="T288" i="78"/>
  <c r="T294" i="78"/>
  <c r="T295" i="78" s="1"/>
  <c r="T304" i="78"/>
  <c r="T316" i="78"/>
  <c r="T328" i="78"/>
  <c r="K329" i="78" s="1"/>
  <c r="T336" i="78"/>
  <c r="T344" i="78"/>
  <c r="V392" i="78"/>
  <c r="L393" i="78" s="1"/>
  <c r="P426" i="78"/>
  <c r="R452" i="78"/>
  <c r="R453" i="78" s="1"/>
  <c r="R96" i="79"/>
  <c r="T126" i="79"/>
  <c r="J127" i="79" s="1"/>
  <c r="R182" i="79"/>
  <c r="H183" i="79" s="1"/>
  <c r="T194" i="79"/>
  <c r="T216" i="79"/>
  <c r="R242" i="79"/>
  <c r="R243" i="79" s="1"/>
  <c r="R272" i="79"/>
  <c r="V286" i="79"/>
  <c r="M287" i="79" s="1"/>
  <c r="R312" i="79"/>
  <c r="R313" i="79" s="1"/>
  <c r="T358" i="79"/>
  <c r="P386" i="79"/>
  <c r="F387" i="79" s="1"/>
  <c r="P418" i="79"/>
  <c r="Q419" i="79" s="1"/>
  <c r="T454" i="79"/>
  <c r="T476" i="79"/>
  <c r="J477" i="79" s="1"/>
  <c r="T498" i="79"/>
  <c r="K499" i="79" s="1"/>
  <c r="P377" i="77"/>
  <c r="G378" i="77" s="1"/>
  <c r="T147" i="77"/>
  <c r="T155" i="77"/>
  <c r="J156" i="77" s="1"/>
  <c r="R215" i="77"/>
  <c r="R216" i="77" s="1"/>
  <c r="R243" i="77"/>
  <c r="R273" i="77"/>
  <c r="R315" i="77"/>
  <c r="I316" i="77" s="1"/>
  <c r="T341" i="77"/>
  <c r="K342" i="77" s="1"/>
  <c r="V367" i="77"/>
  <c r="M368" i="77" s="1"/>
  <c r="R413" i="77"/>
  <c r="T429" i="77"/>
  <c r="J430" i="77" s="1"/>
  <c r="V447" i="77"/>
  <c r="W448" i="77" s="1"/>
  <c r="P475" i="77"/>
  <c r="F476" i="77" s="1"/>
  <c r="P519" i="77"/>
  <c r="F520" i="77" s="1"/>
  <c r="V94" i="78"/>
  <c r="V95" i="78" s="1"/>
  <c r="V146" i="78"/>
  <c r="P170" i="78"/>
  <c r="P171" i="78" s="1"/>
  <c r="R210" i="78"/>
  <c r="P238" i="78"/>
  <c r="F239" i="78" s="1"/>
  <c r="V260" i="78"/>
  <c r="M261" i="78" s="1"/>
  <c r="R280" i="78"/>
  <c r="T314" i="78"/>
  <c r="P458" i="78"/>
  <c r="P459" i="78" s="1"/>
  <c r="P114" i="79"/>
  <c r="P174" i="79"/>
  <c r="F175" i="79" s="1"/>
  <c r="V198" i="79"/>
  <c r="P258" i="79"/>
  <c r="G259" i="79" s="1"/>
  <c r="T296" i="79"/>
  <c r="J297" i="79" s="1"/>
  <c r="P446" i="79"/>
  <c r="F447" i="79" s="1"/>
  <c r="L273" i="76"/>
  <c r="P156" i="79"/>
  <c r="R216" i="78"/>
  <c r="S217" i="78" s="1"/>
  <c r="V163" i="77"/>
  <c r="L164" i="77" s="1"/>
  <c r="R181" i="77"/>
  <c r="R217" i="77"/>
  <c r="I218" i="77" s="1"/>
  <c r="T249" i="77"/>
  <c r="K250" i="77" s="1"/>
  <c r="T277" i="77"/>
  <c r="T278" i="77" s="1"/>
  <c r="R317" i="77"/>
  <c r="V343" i="77"/>
  <c r="M344" i="77" s="1"/>
  <c r="T415" i="77"/>
  <c r="V431" i="77"/>
  <c r="L432" i="77" s="1"/>
  <c r="P453" i="77"/>
  <c r="P503" i="77"/>
  <c r="G504" i="77" s="1"/>
  <c r="T525" i="77"/>
  <c r="K526" i="77" s="1"/>
  <c r="V100" i="78"/>
  <c r="M101" i="78" s="1"/>
  <c r="R122" i="78"/>
  <c r="R136" i="78"/>
  <c r="R137" i="78" s="1"/>
  <c r="R244" i="78"/>
  <c r="P270" i="78"/>
  <c r="G271" i="78" s="1"/>
  <c r="T290" i="78"/>
  <c r="T320" i="78"/>
  <c r="U321" i="78" s="1"/>
  <c r="T338" i="78"/>
  <c r="U339" i="78" s="1"/>
  <c r="V386" i="78"/>
  <c r="W387" i="78" s="1"/>
  <c r="R446" i="78"/>
  <c r="T490" i="78"/>
  <c r="J491" i="78" s="1"/>
  <c r="T186" i="79"/>
  <c r="V220" i="79"/>
  <c r="M221" i="79" s="1"/>
  <c r="P278" i="79"/>
  <c r="R328" i="79"/>
  <c r="R329" i="79" s="1"/>
  <c r="R364" i="79"/>
  <c r="V458" i="79"/>
  <c r="R141" i="76"/>
  <c r="R142" i="76" s="1"/>
  <c r="V165" i="77"/>
  <c r="L166" i="77" s="1"/>
  <c r="T189" i="77"/>
  <c r="K190" i="77" s="1"/>
  <c r="V255" i="77"/>
  <c r="V327" i="77"/>
  <c r="W328" i="77" s="1"/>
  <c r="V355" i="77"/>
  <c r="V356" i="77" s="1"/>
  <c r="V393" i="77"/>
  <c r="P423" i="77"/>
  <c r="R441" i="77"/>
  <c r="R442" i="77" s="1"/>
  <c r="T459" i="77"/>
  <c r="P487" i="77"/>
  <c r="P488" i="77" s="1"/>
  <c r="V529" i="77"/>
  <c r="T134" i="78"/>
  <c r="K135" i="78" s="1"/>
  <c r="T184" i="78"/>
  <c r="U185" i="78" s="1"/>
  <c r="V228" i="78"/>
  <c r="R246" i="78"/>
  <c r="T306" i="78"/>
  <c r="K307" i="78" s="1"/>
  <c r="T322" i="78"/>
  <c r="T342" i="78"/>
  <c r="J343" i="78" s="1"/>
  <c r="V388" i="78"/>
  <c r="V498" i="78"/>
  <c r="M499" i="78" s="1"/>
  <c r="T130" i="79"/>
  <c r="U131" i="79" s="1"/>
  <c r="V332" i="79"/>
  <c r="W333" i="79" s="1"/>
  <c r="R380" i="79"/>
  <c r="V422" i="79"/>
  <c r="W423" i="79" s="1"/>
  <c r="V195" i="77"/>
  <c r="M196" i="77" s="1"/>
  <c r="R278" i="78"/>
  <c r="H279" i="78" s="1"/>
  <c r="T364" i="78"/>
  <c r="V142" i="79"/>
  <c r="M143" i="79" s="1"/>
  <c r="V342" i="79"/>
  <c r="M343" i="79" s="1"/>
  <c r="J159" i="77"/>
  <c r="J261" i="77"/>
  <c r="L363" i="77"/>
  <c r="L465" i="77"/>
  <c r="J172" i="78"/>
  <c r="N376" i="78"/>
  <c r="L344" i="79"/>
  <c r="J185" i="77"/>
  <c r="J287" i="77"/>
  <c r="J389" i="77"/>
  <c r="L491" i="77"/>
  <c r="H224" i="78"/>
  <c r="L428" i="78"/>
  <c r="L197" i="77"/>
  <c r="L299" i="77"/>
  <c r="L401" i="77"/>
  <c r="N503" i="77"/>
  <c r="N248" i="78"/>
  <c r="H454" i="78"/>
  <c r="T519" i="77"/>
  <c r="J121" i="77"/>
  <c r="J223" i="77"/>
  <c r="L325" i="77"/>
  <c r="L427" i="77"/>
  <c r="H96" i="78"/>
  <c r="L300" i="78"/>
  <c r="N114" i="79"/>
  <c r="R171" i="76"/>
  <c r="R172" i="76" s="1"/>
  <c r="V227" i="77"/>
  <c r="L228" i="77" s="1"/>
  <c r="V357" i="77"/>
  <c r="R467" i="77"/>
  <c r="H468" i="77" s="1"/>
  <c r="T298" i="78"/>
  <c r="V394" i="78"/>
  <c r="T406" i="79"/>
  <c r="V341" i="77"/>
  <c r="T151" i="77"/>
  <c r="T403" i="77"/>
  <c r="R491" i="77"/>
  <c r="H492" i="77" s="1"/>
  <c r="P112" i="78"/>
  <c r="T310" i="78"/>
  <c r="T311" i="78" s="1"/>
  <c r="R454" i="78"/>
  <c r="V436" i="79"/>
  <c r="V437" i="79" s="1"/>
  <c r="R425" i="77"/>
  <c r="T330" i="78"/>
  <c r="L235" i="77"/>
  <c r="H389" i="77"/>
  <c r="H521" i="77"/>
  <c r="H326" i="78"/>
  <c r="N133" i="77"/>
  <c r="L261" i="77"/>
  <c r="H415" i="77"/>
  <c r="F122" i="78"/>
  <c r="F378" i="78"/>
  <c r="R501" i="77"/>
  <c r="H502" i="77" s="1"/>
  <c r="F147" i="77"/>
  <c r="N273" i="77"/>
  <c r="J427" i="77"/>
  <c r="L146" i="78"/>
  <c r="L402" i="78"/>
  <c r="P426" i="79"/>
  <c r="G427" i="79" s="1"/>
  <c r="N197" i="77"/>
  <c r="J351" i="77"/>
  <c r="H479" i="77"/>
  <c r="F250" i="78"/>
  <c r="T269" i="77"/>
  <c r="N139" i="77"/>
  <c r="J191" i="77"/>
  <c r="N241" i="77"/>
  <c r="J293" i="77"/>
  <c r="F345" i="77"/>
  <c r="J395" i="77"/>
  <c r="F447" i="77"/>
  <c r="L497" i="77"/>
  <c r="H134" i="78"/>
  <c r="J236" i="78"/>
  <c r="L338" i="78"/>
  <c r="N440" i="78"/>
  <c r="N196" i="79"/>
  <c r="V379" i="76"/>
  <c r="L380" i="76" s="1"/>
  <c r="T507" i="76"/>
  <c r="T409" i="76"/>
  <c r="K410" i="76" s="1"/>
  <c r="T285" i="76"/>
  <c r="U286" i="76" s="1"/>
  <c r="P239" i="76"/>
  <c r="T217" i="76"/>
  <c r="V215" i="76"/>
  <c r="M216" i="76" s="1"/>
  <c r="P207" i="76"/>
  <c r="F208" i="76" s="1"/>
  <c r="T179" i="76"/>
  <c r="V167" i="77"/>
  <c r="R305" i="77"/>
  <c r="R306" i="77" s="1"/>
  <c r="R431" i="77"/>
  <c r="R100" i="78"/>
  <c r="T202" i="78"/>
  <c r="P304" i="78"/>
  <c r="T424" i="78"/>
  <c r="K425" i="78" s="1"/>
  <c r="R206" i="79"/>
  <c r="P394" i="79"/>
  <c r="T127" i="76"/>
  <c r="P127" i="76"/>
  <c r="P128" i="76" s="1"/>
  <c r="R323" i="76"/>
  <c r="S324" i="76" s="1"/>
  <c r="R187" i="76"/>
  <c r="P331" i="76"/>
  <c r="F332" i="76" s="1"/>
  <c r="T351" i="76"/>
  <c r="J352" i="76" s="1"/>
  <c r="P403" i="76"/>
  <c r="V449" i="76"/>
  <c r="R519" i="76"/>
  <c r="I520" i="76" s="1"/>
  <c r="V183" i="76"/>
  <c r="R531" i="76"/>
  <c r="R532" i="76" s="1"/>
  <c r="V487" i="76"/>
  <c r="R355" i="76"/>
  <c r="I356" i="76" s="1"/>
  <c r="T511" i="76"/>
  <c r="U512" i="76" s="1"/>
  <c r="P491" i="76"/>
  <c r="P492" i="76" s="1"/>
  <c r="T445" i="76"/>
  <c r="T311" i="76"/>
  <c r="T312" i="76" s="1"/>
  <c r="P327" i="76"/>
  <c r="T337" i="76"/>
  <c r="T338" i="76" s="1"/>
  <c r="R371" i="76"/>
  <c r="P267" i="76"/>
  <c r="V265" i="76"/>
  <c r="W266" i="76" s="1"/>
  <c r="V293" i="76"/>
  <c r="R163" i="76"/>
  <c r="T137" i="76"/>
  <c r="K138" i="76" s="1"/>
  <c r="T187" i="76"/>
  <c r="T137" i="77"/>
  <c r="P225" i="77"/>
  <c r="V337" i="77"/>
  <c r="V338" i="77" s="1"/>
  <c r="R485" i="77"/>
  <c r="P192" i="78"/>
  <c r="G193" i="78" s="1"/>
  <c r="P374" i="78"/>
  <c r="V504" i="78"/>
  <c r="W505" i="78" s="1"/>
  <c r="T284" i="79"/>
  <c r="U285" i="79" s="1"/>
  <c r="T177" i="76"/>
  <c r="J178" i="76" s="1"/>
  <c r="P505" i="76"/>
  <c r="R329" i="76"/>
  <c r="V305" i="76"/>
  <c r="M306" i="76" s="1"/>
  <c r="T343" i="76"/>
  <c r="U344" i="76" s="1"/>
  <c r="V227" i="76"/>
  <c r="P193" i="76"/>
  <c r="Q194" i="76" s="1"/>
  <c r="R179" i="76"/>
  <c r="R241" i="76"/>
  <c r="R242" i="76" s="1"/>
  <c r="P397" i="76"/>
  <c r="F398" i="76" s="1"/>
  <c r="T209" i="77"/>
  <c r="U210" i="77" s="1"/>
  <c r="P341" i="77"/>
  <c r="P342" i="77" s="1"/>
  <c r="T453" i="77"/>
  <c r="T454" i="77" s="1"/>
  <c r="P134" i="78"/>
  <c r="Q135" i="78" s="1"/>
  <c r="V244" i="78"/>
  <c r="P324" i="78"/>
  <c r="Q325" i="78" s="1"/>
  <c r="T492" i="78"/>
  <c r="R250" i="79"/>
  <c r="I251" i="79" s="1"/>
  <c r="P444" i="79"/>
  <c r="P163" i="76"/>
  <c r="P164" i="76" s="1"/>
  <c r="P185" i="76"/>
  <c r="G186" i="76" s="1"/>
  <c r="P199" i="76"/>
  <c r="P249" i="76"/>
  <c r="G250" i="76" s="1"/>
  <c r="J268" i="79"/>
  <c r="H128" i="79"/>
  <c r="L460" i="78"/>
  <c r="F410" i="78"/>
  <c r="J358" i="78"/>
  <c r="N306" i="78"/>
  <c r="H256" i="78"/>
  <c r="L204" i="78"/>
  <c r="F154" i="78"/>
  <c r="J102" i="78"/>
  <c r="L507" i="77"/>
  <c r="N481" i="77"/>
  <c r="F457" i="77"/>
  <c r="H431" i="77"/>
  <c r="J405" i="77"/>
  <c r="L379" i="77"/>
  <c r="F355" i="77"/>
  <c r="H329" i="77"/>
  <c r="J303" i="77"/>
  <c r="L277" i="77"/>
  <c r="N251" i="77"/>
  <c r="F227" i="77"/>
  <c r="J201" i="77"/>
  <c r="L175" i="77"/>
  <c r="N149" i="77"/>
  <c r="F125" i="77"/>
  <c r="T274" i="78"/>
  <c r="P301" i="77"/>
  <c r="G302" i="77" s="1"/>
  <c r="T425" i="76"/>
  <c r="T133" i="76"/>
  <c r="T435" i="76"/>
  <c r="V287" i="77"/>
  <c r="W288" i="77" s="1"/>
  <c r="R96" i="78"/>
  <c r="H97" i="78" s="1"/>
  <c r="P300" i="78"/>
  <c r="T188" i="79"/>
  <c r="K189" i="79" s="1"/>
  <c r="T207" i="76"/>
  <c r="V243" i="76"/>
  <c r="V244" i="76" s="1"/>
  <c r="T357" i="76"/>
  <c r="V335" i="76"/>
  <c r="L336" i="76" s="1"/>
  <c r="P497" i="76"/>
  <c r="P529" i="76"/>
  <c r="R483" i="76"/>
  <c r="R505" i="76"/>
  <c r="S506" i="76" s="1"/>
  <c r="V333" i="76"/>
  <c r="M334" i="76" s="1"/>
  <c r="V463" i="76"/>
  <c r="R493" i="76"/>
  <c r="I494" i="76" s="1"/>
  <c r="T421" i="76"/>
  <c r="V391" i="76"/>
  <c r="W392" i="76" s="1"/>
  <c r="P247" i="76"/>
  <c r="T195" i="76"/>
  <c r="P175" i="76"/>
  <c r="Q176" i="76" s="1"/>
  <c r="T167" i="76"/>
  <c r="J168" i="76" s="1"/>
  <c r="T123" i="77"/>
  <c r="T211" i="77"/>
  <c r="U212" i="77" s="1"/>
  <c r="T361" i="77"/>
  <c r="K362" i="77" s="1"/>
  <c r="R150" i="78"/>
  <c r="H151" i="78" s="1"/>
  <c r="P362" i="78"/>
  <c r="P116" i="79"/>
  <c r="Q117" i="79" s="1"/>
  <c r="R430" i="79"/>
  <c r="S431" i="79" s="1"/>
  <c r="V133" i="76"/>
  <c r="T135" i="76"/>
  <c r="V297" i="76"/>
  <c r="L298" i="76" s="1"/>
  <c r="R463" i="76"/>
  <c r="I464" i="76" s="1"/>
  <c r="T323" i="76"/>
  <c r="P339" i="76"/>
  <c r="G340" i="76" s="1"/>
  <c r="P393" i="76"/>
  <c r="T443" i="76"/>
  <c r="K444" i="76" s="1"/>
  <c r="R525" i="76"/>
  <c r="R526" i="76" s="1"/>
  <c r="V177" i="77"/>
  <c r="L178" i="77" s="1"/>
  <c r="V315" i="77"/>
  <c r="W316" i="77" s="1"/>
  <c r="R447" i="77"/>
  <c r="T200" i="78"/>
  <c r="P294" i="78"/>
  <c r="R394" i="78"/>
  <c r="H395" i="78" s="1"/>
  <c r="V244" i="79"/>
  <c r="L245" i="79" s="1"/>
  <c r="H293" i="76"/>
  <c r="F521" i="76"/>
  <c r="H495" i="76"/>
  <c r="N519" i="76"/>
  <c r="F495" i="76"/>
  <c r="N501" i="76"/>
  <c r="J469" i="76"/>
  <c r="L443" i="76"/>
  <c r="N417" i="76"/>
  <c r="L501" i="76"/>
  <c r="F471" i="76"/>
  <c r="H445" i="76"/>
  <c r="N461" i="76"/>
  <c r="N413" i="76"/>
  <c r="J387" i="76"/>
  <c r="L361" i="76"/>
  <c r="H497" i="76"/>
  <c r="J439" i="76"/>
  <c r="J401" i="76"/>
  <c r="L375" i="76"/>
  <c r="L463" i="76"/>
  <c r="L389" i="76"/>
  <c r="F347" i="76"/>
  <c r="H321" i="76"/>
  <c r="J295" i="76"/>
  <c r="L269" i="76"/>
  <c r="N243" i="76"/>
  <c r="F219" i="76"/>
  <c r="F483" i="76"/>
  <c r="H399" i="76"/>
  <c r="F353" i="76"/>
  <c r="H327" i="76"/>
  <c r="J301" i="76"/>
  <c r="L275" i="76"/>
  <c r="N249" i="76"/>
  <c r="F225" i="76"/>
  <c r="L479" i="76"/>
  <c r="H349" i="76"/>
  <c r="L297" i="76"/>
  <c r="F247" i="76"/>
  <c r="F199" i="76"/>
  <c r="H173" i="76"/>
  <c r="J147" i="76"/>
  <c r="H121" i="76"/>
  <c r="F369" i="76"/>
  <c r="N309" i="76"/>
  <c r="H259" i="76"/>
  <c r="L207" i="76"/>
  <c r="H179" i="76"/>
  <c r="J153" i="76"/>
  <c r="L127" i="76"/>
  <c r="H351" i="76"/>
  <c r="N247" i="76"/>
  <c r="J175" i="76"/>
  <c r="N123" i="76"/>
  <c r="F309" i="76"/>
  <c r="N205" i="76"/>
  <c r="N318" i="79"/>
  <c r="N152" i="79"/>
  <c r="L474" i="78"/>
  <c r="H422" i="78"/>
  <c r="L370" i="78"/>
  <c r="F320" i="78"/>
  <c r="J268" i="78"/>
  <c r="N216" i="78"/>
  <c r="H166" i="78"/>
  <c r="L114" i="78"/>
  <c r="F515" i="77"/>
  <c r="N487" i="77"/>
  <c r="F463" i="77"/>
  <c r="H437" i="77"/>
  <c r="J411" i="77"/>
  <c r="L385" i="77"/>
  <c r="F361" i="77"/>
  <c r="H335" i="77"/>
  <c r="J309" i="77"/>
  <c r="L283" i="77"/>
  <c r="N257" i="77"/>
  <c r="F233" i="77"/>
  <c r="H207" i="77"/>
  <c r="L181" i="77"/>
  <c r="N155" i="77"/>
  <c r="F131" i="77"/>
  <c r="R463" i="77"/>
  <c r="V525" i="76"/>
  <c r="V526" i="76" s="1"/>
  <c r="P391" i="76"/>
  <c r="F392" i="76" s="1"/>
  <c r="R391" i="76"/>
  <c r="I392" i="76" s="1"/>
  <c r="T309" i="76"/>
  <c r="T201" i="76"/>
  <c r="K202" i="76" s="1"/>
  <c r="P181" i="76"/>
  <c r="G182" i="76" s="1"/>
  <c r="R149" i="77"/>
  <c r="R383" i="77"/>
  <c r="V136" i="78"/>
  <c r="M137" i="78" s="1"/>
  <c r="P344" i="78"/>
  <c r="Q345" i="78" s="1"/>
  <c r="P310" i="79"/>
  <c r="F311" i="79" s="1"/>
  <c r="V157" i="76"/>
  <c r="V371" i="76"/>
  <c r="V372" i="76" s="1"/>
  <c r="P411" i="76"/>
  <c r="F412" i="76" s="1"/>
  <c r="R325" i="76"/>
  <c r="I326" i="76" s="1"/>
  <c r="V467" i="76"/>
  <c r="P159" i="76"/>
  <c r="T491" i="76"/>
  <c r="J492" i="76" s="1"/>
  <c r="P405" i="76"/>
  <c r="R521" i="76"/>
  <c r="T447" i="76"/>
  <c r="V359" i="76"/>
  <c r="W360" i="76" s="1"/>
  <c r="V339" i="76"/>
  <c r="L340" i="76" s="1"/>
  <c r="P293" i="76"/>
  <c r="R265" i="76"/>
  <c r="R281" i="76"/>
  <c r="I282" i="76" s="1"/>
  <c r="V245" i="76"/>
  <c r="V211" i="76"/>
  <c r="V177" i="76"/>
  <c r="V178" i="76" s="1"/>
  <c r="V157" i="77"/>
  <c r="P299" i="77"/>
  <c r="F300" i="77" s="1"/>
  <c r="T475" i="77"/>
  <c r="P226" i="78"/>
  <c r="P227" i="78" s="1"/>
  <c r="T430" i="78"/>
  <c r="K431" i="78" s="1"/>
  <c r="T274" i="79"/>
  <c r="J275" i="79" s="1"/>
  <c r="R173" i="76"/>
  <c r="R185" i="76"/>
  <c r="R186" i="76" s="1"/>
  <c r="R259" i="76"/>
  <c r="R260" i="76" s="1"/>
  <c r="R285" i="76"/>
  <c r="H286" i="76" s="1"/>
  <c r="V269" i="76"/>
  <c r="P299" i="76"/>
  <c r="Q300" i="76" s="1"/>
  <c r="V347" i="76"/>
  <c r="L348" i="76" s="1"/>
  <c r="T387" i="76"/>
  <c r="K388" i="76" s="1"/>
  <c r="V461" i="76"/>
  <c r="P187" i="77"/>
  <c r="G188" i="77" s="1"/>
  <c r="V333" i="77"/>
  <c r="W334" i="77" s="1"/>
  <c r="T451" i="77"/>
  <c r="T452" i="77" s="1"/>
  <c r="V208" i="78"/>
  <c r="P298" i="78"/>
  <c r="T422" i="78"/>
  <c r="V254" i="79"/>
  <c r="V255" i="79" s="1"/>
  <c r="N387" i="76"/>
  <c r="H519" i="76"/>
  <c r="J493" i="76"/>
  <c r="F519" i="76"/>
  <c r="H493" i="76"/>
  <c r="H499" i="76"/>
  <c r="L467" i="76"/>
  <c r="N441" i="76"/>
  <c r="F417" i="76"/>
  <c r="F499" i="76"/>
  <c r="H469" i="76"/>
  <c r="J443" i="76"/>
  <c r="H459" i="76"/>
  <c r="J411" i="76"/>
  <c r="L385" i="76"/>
  <c r="N359" i="76"/>
  <c r="J487" i="76"/>
  <c r="N435" i="76"/>
  <c r="L399" i="76"/>
  <c r="N373" i="76"/>
  <c r="F461" i="76"/>
  <c r="F387" i="76"/>
  <c r="H345" i="76"/>
  <c r="J319" i="76"/>
  <c r="L293" i="76"/>
  <c r="N267" i="76"/>
  <c r="F243" i="76"/>
  <c r="H217" i="76"/>
  <c r="N475" i="76"/>
  <c r="L395" i="76"/>
  <c r="J351" i="76"/>
  <c r="J325" i="76"/>
  <c r="L299" i="76"/>
  <c r="N273" i="76"/>
  <c r="F249" i="76"/>
  <c r="H223" i="76"/>
  <c r="N469" i="76"/>
  <c r="L345" i="76"/>
  <c r="F295" i="76"/>
  <c r="J243" i="76"/>
  <c r="H197" i="76"/>
  <c r="J171" i="76"/>
  <c r="L145" i="76"/>
  <c r="N119" i="76"/>
  <c r="N361" i="76"/>
  <c r="H307" i="76"/>
  <c r="L255" i="76"/>
  <c r="F205" i="76"/>
  <c r="J177" i="76"/>
  <c r="L151" i="76"/>
  <c r="N125" i="76"/>
  <c r="N343" i="76"/>
  <c r="H245" i="76"/>
  <c r="N171" i="76"/>
  <c r="L121" i="76"/>
  <c r="N301" i="76"/>
  <c r="H203" i="76"/>
  <c r="F153" i="76"/>
  <c r="H325" i="76"/>
  <c r="L157" i="76"/>
  <c r="L295" i="76"/>
  <c r="N137" i="76"/>
  <c r="L209" i="76"/>
  <c r="P494" i="79"/>
  <c r="P495" i="79" s="1"/>
  <c r="T460" i="79"/>
  <c r="T461" i="79" s="1"/>
  <c r="T426" i="79"/>
  <c r="J427" i="79" s="1"/>
  <c r="R394" i="79"/>
  <c r="R356" i="79"/>
  <c r="R357" i="79" s="1"/>
  <c r="R322" i="79"/>
  <c r="H323" i="79" s="1"/>
  <c r="T286" i="79"/>
  <c r="V266" i="79"/>
  <c r="P246" i="79"/>
  <c r="G247" i="79" s="1"/>
  <c r="P220" i="79"/>
  <c r="V190" i="79"/>
  <c r="P168" i="79"/>
  <c r="R132" i="79"/>
  <c r="R100" i="79"/>
  <c r="V490" i="78"/>
  <c r="V454" i="78"/>
  <c r="H151" i="76"/>
  <c r="T494" i="79"/>
  <c r="K495" i="79" s="1"/>
  <c r="P464" i="79"/>
  <c r="P430" i="79"/>
  <c r="V396" i="79"/>
  <c r="L397" i="79" s="1"/>
  <c r="R366" i="79"/>
  <c r="I367" i="79" s="1"/>
  <c r="V336" i="79"/>
  <c r="T308" i="79"/>
  <c r="T266" i="79"/>
  <c r="K267" i="79" s="1"/>
  <c r="R218" i="79"/>
  <c r="H219" i="79" s="1"/>
  <c r="V176" i="79"/>
  <c r="W177" i="79" s="1"/>
  <c r="V150" i="79"/>
  <c r="W151" i="79" s="1"/>
  <c r="T108" i="79"/>
  <c r="P504" i="78"/>
  <c r="P505" i="78" s="1"/>
  <c r="V470" i="78"/>
  <c r="W471" i="78" s="1"/>
  <c r="J283" i="76"/>
  <c r="T466" i="79"/>
  <c r="J467" i="79" s="1"/>
  <c r="V394" i="79"/>
  <c r="T344" i="79"/>
  <c r="U345" i="79" s="1"/>
  <c r="T278" i="79"/>
  <c r="T279" i="79" s="1"/>
  <c r="V236" i="79"/>
  <c r="V180" i="79"/>
  <c r="P128" i="79"/>
  <c r="P494" i="78"/>
  <c r="T446" i="78"/>
  <c r="T447" i="78" s="1"/>
  <c r="P390" i="78"/>
  <c r="G391" i="78" s="1"/>
  <c r="R340" i="78"/>
  <c r="R341" i="78" s="1"/>
  <c r="R324" i="78"/>
  <c r="R308" i="78"/>
  <c r="I309" i="78" s="1"/>
  <c r="R292" i="78"/>
  <c r="H293" i="78" s="1"/>
  <c r="V270" i="78"/>
  <c r="L271" i="78" s="1"/>
  <c r="P248" i="78"/>
  <c r="R224" i="78"/>
  <c r="I225" i="78" s="1"/>
  <c r="P178" i="78"/>
  <c r="Q179" i="78" s="1"/>
  <c r="R154" i="78"/>
  <c r="R155" i="78" s="1"/>
  <c r="P124" i="78"/>
  <c r="T102" i="78"/>
  <c r="V533" i="77"/>
  <c r="W534" i="77" s="1"/>
  <c r="V501" i="77"/>
  <c r="L502" i="77" s="1"/>
  <c r="T457" i="77"/>
  <c r="U458" i="77" s="1"/>
  <c r="V435" i="77"/>
  <c r="T411" i="77"/>
  <c r="R367" i="77"/>
  <c r="H368" i="77" s="1"/>
  <c r="R341" i="77"/>
  <c r="V311" i="77"/>
  <c r="V261" i="77"/>
  <c r="W262" i="77" s="1"/>
  <c r="P227" i="77"/>
  <c r="V189" i="77"/>
  <c r="L163" i="76"/>
  <c r="P458" i="79"/>
  <c r="P459" i="79" s="1"/>
  <c r="R402" i="79"/>
  <c r="I403" i="79" s="1"/>
  <c r="P342" i="79"/>
  <c r="T258" i="79"/>
  <c r="T259" i="79" s="1"/>
  <c r="V160" i="79"/>
  <c r="T460" i="78"/>
  <c r="R428" i="78"/>
  <c r="S429" i="78" s="1"/>
  <c r="P406" i="78"/>
  <c r="V376" i="78"/>
  <c r="R358" i="78"/>
  <c r="R274" i="78"/>
  <c r="R275" i="78" s="1"/>
  <c r="V224" i="78"/>
  <c r="T198" i="78"/>
  <c r="U199" i="78" s="1"/>
  <c r="P468" i="78"/>
  <c r="N165" i="77"/>
  <c r="H217" i="77"/>
  <c r="N267" i="77"/>
  <c r="J319" i="77"/>
  <c r="H383" i="77"/>
  <c r="N433" i="77"/>
  <c r="J485" i="77"/>
  <c r="L108" i="78"/>
  <c r="N210" i="78"/>
  <c r="F314" i="78"/>
  <c r="H416" i="78"/>
  <c r="L140" i="79"/>
  <c r="R261" i="77"/>
  <c r="S262" i="77" s="1"/>
  <c r="T487" i="77"/>
  <c r="U488" i="77" s="1"/>
  <c r="P356" i="78"/>
  <c r="F357" i="78" s="1"/>
  <c r="P488" i="79"/>
  <c r="H129" i="77"/>
  <c r="L141" i="77"/>
  <c r="F155" i="77"/>
  <c r="J167" i="77"/>
  <c r="N179" i="77"/>
  <c r="H193" i="77"/>
  <c r="F209" i="77"/>
  <c r="J221" i="77"/>
  <c r="N233" i="77"/>
  <c r="H247" i="77"/>
  <c r="L259" i="77"/>
  <c r="F273" i="77"/>
  <c r="J285" i="77"/>
  <c r="N297" i="77"/>
  <c r="H311" i="77"/>
  <c r="L323" i="77"/>
  <c r="F337" i="77"/>
  <c r="J349" i="77"/>
  <c r="N361" i="77"/>
  <c r="F375" i="77"/>
  <c r="J387" i="77"/>
  <c r="N399" i="77"/>
  <c r="H413" i="77"/>
  <c r="L425" i="77"/>
  <c r="F439" i="77"/>
  <c r="J451" i="77"/>
  <c r="N463" i="77"/>
  <c r="H477" i="77"/>
  <c r="L489" i="77"/>
  <c r="F503" i="77"/>
  <c r="L517" i="77"/>
  <c r="J92" i="78"/>
  <c r="H118" i="78"/>
  <c r="F144" i="78"/>
  <c r="N168" i="78"/>
  <c r="L194" i="78"/>
  <c r="J220" i="78"/>
  <c r="H246" i="78"/>
  <c r="F272" i="78"/>
  <c r="N296" i="78"/>
  <c r="L322" i="78"/>
  <c r="J348" i="78"/>
  <c r="H374" i="78"/>
  <c r="F400" i="78"/>
  <c r="N424" i="78"/>
  <c r="L450" i="78"/>
  <c r="N480" i="78"/>
  <c r="J108" i="79"/>
  <c r="F160" i="79"/>
  <c r="F230" i="79"/>
  <c r="H332" i="79"/>
  <c r="J502" i="79"/>
  <c r="H496" i="79"/>
  <c r="F490" i="79"/>
  <c r="N482" i="79"/>
  <c r="L476" i="79"/>
  <c r="J470" i="79"/>
  <c r="H464" i="79"/>
  <c r="F458" i="79"/>
  <c r="N450" i="79"/>
  <c r="L444" i="79"/>
  <c r="J438" i="79"/>
  <c r="H432" i="79"/>
  <c r="F426" i="79"/>
  <c r="N418" i="79"/>
  <c r="L412" i="79"/>
  <c r="J406" i="79"/>
  <c r="H400" i="79"/>
  <c r="F394" i="79"/>
  <c r="N386" i="79"/>
  <c r="L380" i="79"/>
  <c r="N504" i="79"/>
  <c r="L498" i="79"/>
  <c r="J492" i="79"/>
  <c r="H486" i="79"/>
  <c r="F480" i="79"/>
  <c r="N472" i="79"/>
  <c r="L466" i="79"/>
  <c r="J460" i="79"/>
  <c r="H454" i="79"/>
  <c r="F448" i="79"/>
  <c r="N440" i="79"/>
  <c r="L434" i="79"/>
  <c r="J428" i="79"/>
  <c r="H422" i="79"/>
  <c r="F416" i="79"/>
  <c r="N408" i="79"/>
  <c r="L402" i="79"/>
  <c r="J396" i="79"/>
  <c r="H390" i="79"/>
  <c r="F384" i="79"/>
  <c r="J498" i="79"/>
  <c r="F486" i="79"/>
  <c r="L472" i="79"/>
  <c r="H460" i="79"/>
  <c r="N446" i="79"/>
  <c r="J434" i="79"/>
  <c r="F422" i="79"/>
  <c r="L408" i="79"/>
  <c r="H396" i="79"/>
  <c r="N382" i="79"/>
  <c r="L374" i="79"/>
  <c r="J368" i="79"/>
  <c r="H362" i="79"/>
  <c r="F356" i="79"/>
  <c r="N348" i="79"/>
  <c r="L342" i="79"/>
  <c r="J336" i="79"/>
  <c r="H330" i="79"/>
  <c r="F324" i="79"/>
  <c r="N316" i="79"/>
  <c r="L310" i="79"/>
  <c r="J304" i="79"/>
  <c r="H298" i="79"/>
  <c r="F292" i="79"/>
  <c r="N284" i="79"/>
  <c r="L278" i="79"/>
  <c r="J272" i="79"/>
  <c r="H266" i="79"/>
  <c r="F260" i="79"/>
  <c r="N252" i="79"/>
  <c r="L246" i="79"/>
  <c r="J240" i="79"/>
  <c r="H234" i="79"/>
  <c r="F228" i="79"/>
  <c r="N220" i="79"/>
  <c r="L214" i="79"/>
  <c r="N500" i="79"/>
  <c r="J488" i="79"/>
  <c r="F476" i="79"/>
  <c r="L462" i="79"/>
  <c r="H450" i="79"/>
  <c r="N436" i="79"/>
  <c r="J424" i="79"/>
  <c r="F412" i="79"/>
  <c r="L398" i="79"/>
  <c r="H386" i="79"/>
  <c r="H376" i="79"/>
  <c r="F370" i="79"/>
  <c r="N362" i="79"/>
  <c r="L356" i="79"/>
  <c r="J350" i="79"/>
  <c r="H344" i="79"/>
  <c r="F338" i="79"/>
  <c r="N330" i="79"/>
  <c r="L324" i="79"/>
  <c r="J318" i="79"/>
  <c r="H312" i="79"/>
  <c r="F306" i="79"/>
  <c r="N298" i="79"/>
  <c r="L292" i="79"/>
  <c r="J286" i="79"/>
  <c r="H280" i="79"/>
  <c r="F274" i="79"/>
  <c r="N266" i="79"/>
  <c r="L260" i="79"/>
  <c r="J254" i="79"/>
  <c r="H248" i="79"/>
  <c r="F242" i="79"/>
  <c r="N234" i="79"/>
  <c r="L228" i="79"/>
  <c r="J222" i="79"/>
  <c r="H216" i="79"/>
  <c r="F210" i="79"/>
  <c r="N202" i="79"/>
  <c r="L196" i="79"/>
  <c r="J190" i="79"/>
  <c r="H184" i="79"/>
  <c r="F178" i="79"/>
  <c r="H500" i="79"/>
  <c r="J474" i="79"/>
  <c r="L448" i="79"/>
  <c r="N422" i="79"/>
  <c r="F398" i="79"/>
  <c r="F376" i="79"/>
  <c r="L362" i="79"/>
  <c r="H350" i="79"/>
  <c r="N336" i="79"/>
  <c r="J324" i="79"/>
  <c r="F312" i="79"/>
  <c r="L298" i="79"/>
  <c r="H286" i="79"/>
  <c r="N272" i="79"/>
  <c r="J260" i="79"/>
  <c r="F248" i="79"/>
  <c r="L234" i="79"/>
  <c r="H222" i="79"/>
  <c r="N208" i="79"/>
  <c r="L200" i="79"/>
  <c r="J192" i="79"/>
  <c r="F184" i="79"/>
  <c r="N174" i="79"/>
  <c r="L168" i="79"/>
  <c r="J162" i="79"/>
  <c r="H156" i="79"/>
  <c r="F150" i="79"/>
  <c r="N142" i="79"/>
  <c r="L136" i="79"/>
  <c r="J130" i="79"/>
  <c r="H124" i="79"/>
  <c r="F118" i="79"/>
  <c r="N110" i="79"/>
  <c r="L104" i="79"/>
  <c r="J98" i="79"/>
  <c r="H92" i="79"/>
  <c r="N502" i="78"/>
  <c r="L496" i="78"/>
  <c r="J490" i="78"/>
  <c r="H484" i="78"/>
  <c r="F478" i="78"/>
  <c r="L486" i="79"/>
  <c r="N460" i="79"/>
  <c r="F436" i="79"/>
  <c r="H410" i="79"/>
  <c r="J384" i="79"/>
  <c r="L368" i="79"/>
  <c r="H356" i="79"/>
  <c r="N342" i="79"/>
  <c r="J330" i="79"/>
  <c r="F139" i="76"/>
  <c r="L133" i="77"/>
  <c r="H287" i="77"/>
  <c r="F415" i="77"/>
  <c r="N120" i="78"/>
  <c r="J428" i="78"/>
  <c r="N412" i="79"/>
  <c r="L159" i="77"/>
  <c r="H313" i="77"/>
  <c r="F441" i="77"/>
  <c r="L172" i="78"/>
  <c r="H488" i="78"/>
  <c r="N171" i="77"/>
  <c r="J325" i="77"/>
  <c r="H453" i="77"/>
  <c r="H198" i="78"/>
  <c r="L114" i="79"/>
  <c r="P131" i="77"/>
  <c r="H249" i="77"/>
  <c r="F377" i="77"/>
  <c r="F505" i="77"/>
  <c r="H352" i="78"/>
  <c r="R407" i="77"/>
  <c r="R408" i="77" s="1"/>
  <c r="H153" i="77"/>
  <c r="L203" i="77"/>
  <c r="H255" i="77"/>
  <c r="N305" i="77"/>
  <c r="J357" i="77"/>
  <c r="N407" i="77"/>
  <c r="J459" i="77"/>
  <c r="F511" i="77"/>
  <c r="F160" i="78"/>
  <c r="H262" i="78"/>
  <c r="J364" i="78"/>
  <c r="L466" i="78"/>
  <c r="F294" i="79"/>
  <c r="V459" i="76"/>
  <c r="V460" i="76" s="1"/>
  <c r="P409" i="76"/>
  <c r="V423" i="76"/>
  <c r="R375" i="76"/>
  <c r="P253" i="76"/>
  <c r="P197" i="76"/>
  <c r="V191" i="76"/>
  <c r="T381" i="76"/>
  <c r="U382" i="76" s="1"/>
  <c r="T291" i="76"/>
  <c r="R215" i="76"/>
  <c r="R197" i="77"/>
  <c r="R198" i="77" s="1"/>
  <c r="V331" i="77"/>
  <c r="L332" i="77" s="1"/>
  <c r="R449" i="77"/>
  <c r="H450" i="77" s="1"/>
  <c r="V120" i="78"/>
  <c r="T236" i="78"/>
  <c r="P320" i="78"/>
  <c r="R476" i="78"/>
  <c r="H477" i="78" s="1"/>
  <c r="R240" i="79"/>
  <c r="V434" i="79"/>
  <c r="L435" i="79" s="1"/>
  <c r="P183" i="76"/>
  <c r="Q184" i="76" s="1"/>
  <c r="T171" i="76"/>
  <c r="T193" i="76"/>
  <c r="U194" i="76" s="1"/>
  <c r="V231" i="76"/>
  <c r="M232" i="76" s="1"/>
  <c r="P381" i="76"/>
  <c r="G382" i="76" s="1"/>
  <c r="V409" i="76"/>
  <c r="L410" i="76" s="1"/>
  <c r="R451" i="76"/>
  <c r="P517" i="76"/>
  <c r="V131" i="76"/>
  <c r="W132" i="76" s="1"/>
  <c r="T523" i="76"/>
  <c r="K524" i="76" s="1"/>
  <c r="V499" i="76"/>
  <c r="T455" i="76"/>
  <c r="J456" i="76" s="1"/>
  <c r="T121" i="76"/>
  <c r="T122" i="76" s="1"/>
  <c r="V481" i="76"/>
  <c r="V482" i="76" s="1"/>
  <c r="V457" i="76"/>
  <c r="P413" i="76"/>
  <c r="Q414" i="76" s="1"/>
  <c r="P455" i="76"/>
  <c r="P531" i="76"/>
  <c r="T297" i="76"/>
  <c r="V331" i="76"/>
  <c r="R233" i="76"/>
  <c r="V235" i="76"/>
  <c r="L236" i="76" s="1"/>
  <c r="P255" i="76"/>
  <c r="V123" i="76"/>
  <c r="L124" i="76" s="1"/>
  <c r="P177" i="76"/>
  <c r="T145" i="77"/>
  <c r="R259" i="77"/>
  <c r="R371" i="77"/>
  <c r="S372" i="77" s="1"/>
  <c r="R517" i="77"/>
  <c r="V212" i="78"/>
  <c r="R402" i="78"/>
  <c r="S403" i="78" s="1"/>
  <c r="T132" i="79"/>
  <c r="K133" i="79" s="1"/>
  <c r="T366" i="79"/>
  <c r="V455" i="76"/>
  <c r="V456" i="76" s="1"/>
  <c r="V511" i="76"/>
  <c r="W512" i="76" s="1"/>
  <c r="T461" i="76"/>
  <c r="T462" i="76" s="1"/>
  <c r="P507" i="76"/>
  <c r="R205" i="76"/>
  <c r="I206" i="76" s="1"/>
  <c r="P303" i="76"/>
  <c r="G304" i="76" s="1"/>
  <c r="T153" i="76"/>
  <c r="V349" i="76"/>
  <c r="R147" i="77"/>
  <c r="T235" i="77"/>
  <c r="K236" i="77" s="1"/>
  <c r="P379" i="77"/>
  <c r="F380" i="77" s="1"/>
  <c r="T501" i="77"/>
  <c r="T152" i="78"/>
  <c r="T153" i="78" s="1"/>
  <c r="V274" i="78"/>
  <c r="L275" i="78" s="1"/>
  <c r="P340" i="78"/>
  <c r="G341" i="78" s="1"/>
  <c r="R120" i="79"/>
  <c r="P290" i="79"/>
  <c r="G291" i="79" s="1"/>
  <c r="R295" i="76"/>
  <c r="R339" i="76"/>
  <c r="I340" i="76" s="1"/>
  <c r="T219" i="76"/>
  <c r="P243" i="76"/>
  <c r="P244" i="76" s="1"/>
  <c r="L464" i="79"/>
  <c r="N216" i="79"/>
  <c r="J102" i="79"/>
  <c r="H448" i="78"/>
  <c r="L396" i="78"/>
  <c r="F346" i="78"/>
  <c r="J294" i="78"/>
  <c r="N242" i="78"/>
  <c r="H192" i="78"/>
  <c r="L140" i="78"/>
  <c r="J501" i="77"/>
  <c r="L475" i="77"/>
  <c r="N449" i="77"/>
  <c r="F425" i="77"/>
  <c r="H399" i="77"/>
  <c r="J373" i="77"/>
  <c r="N347" i="77"/>
  <c r="F323" i="77"/>
  <c r="H297" i="77"/>
  <c r="J271" i="77"/>
  <c r="L245" i="77"/>
  <c r="N219" i="77"/>
  <c r="H195" i="77"/>
  <c r="J169" i="77"/>
  <c r="L143" i="77"/>
  <c r="N253" i="76"/>
  <c r="V124" i="78"/>
  <c r="W125" i="78" s="1"/>
  <c r="P139" i="77"/>
  <c r="Q140" i="77" s="1"/>
  <c r="T487" i="76"/>
  <c r="V355" i="76"/>
  <c r="P187" i="76"/>
  <c r="G188" i="76" s="1"/>
  <c r="P131" i="76"/>
  <c r="P355" i="77"/>
  <c r="R144" i="78"/>
  <c r="P332" i="78"/>
  <c r="R270" i="79"/>
  <c r="I271" i="79" s="1"/>
  <c r="T233" i="76"/>
  <c r="T501" i="76"/>
  <c r="V321" i="76"/>
  <c r="L322" i="76" s="1"/>
  <c r="R425" i="76"/>
  <c r="H426" i="76" s="1"/>
  <c r="V351" i="76"/>
  <c r="V501" i="76"/>
  <c r="M502" i="76" s="1"/>
  <c r="V465" i="76"/>
  <c r="W466" i="76" s="1"/>
  <c r="P121" i="76"/>
  <c r="Q122" i="76" s="1"/>
  <c r="T505" i="76"/>
  <c r="T419" i="76"/>
  <c r="U420" i="76" s="1"/>
  <c r="R405" i="76"/>
  <c r="H406" i="76" s="1"/>
  <c r="P361" i="76"/>
  <c r="P341" i="76"/>
  <c r="R189" i="76"/>
  <c r="S190" i="76" s="1"/>
  <c r="P343" i="76"/>
  <c r="V127" i="76"/>
  <c r="V121" i="76"/>
  <c r="V122" i="76" s="1"/>
  <c r="T133" i="77"/>
  <c r="U134" i="77" s="1"/>
  <c r="V245" i="77"/>
  <c r="L246" i="77" s="1"/>
  <c r="T399" i="77"/>
  <c r="V182" i="78"/>
  <c r="R398" i="78"/>
  <c r="V200" i="79"/>
  <c r="L201" i="79" s="1"/>
  <c r="T500" i="79"/>
  <c r="T225" i="76"/>
  <c r="V163" i="76"/>
  <c r="V164" i="76" s="1"/>
  <c r="V185" i="76"/>
  <c r="V225" i="76"/>
  <c r="T373" i="76"/>
  <c r="P399" i="76"/>
  <c r="Q400" i="76" s="1"/>
  <c r="R435" i="76"/>
  <c r="I436" i="76" s="1"/>
  <c r="R509" i="76"/>
  <c r="P225" i="76"/>
  <c r="P226" i="76" s="1"/>
  <c r="V215" i="77"/>
  <c r="R357" i="77"/>
  <c r="V465" i="77"/>
  <c r="M466" i="77" s="1"/>
  <c r="R102" i="78"/>
  <c r="R230" i="78"/>
  <c r="R231" i="78" s="1"/>
  <c r="P310" i="78"/>
  <c r="G311" i="78" s="1"/>
  <c r="V450" i="78"/>
  <c r="V284" i="79"/>
  <c r="N513" i="76"/>
  <c r="L513" i="76"/>
  <c r="F489" i="76"/>
  <c r="H463" i="76"/>
  <c r="J437" i="76"/>
  <c r="N489" i="76"/>
  <c r="N463" i="76"/>
  <c r="F439" i="76"/>
  <c r="F517" i="76"/>
  <c r="J449" i="76"/>
  <c r="F407" i="76"/>
  <c r="H381" i="76"/>
  <c r="J355" i="76"/>
  <c r="L477" i="76"/>
  <c r="F427" i="76"/>
  <c r="H395" i="76"/>
  <c r="J369" i="76"/>
  <c r="J441" i="76"/>
  <c r="H377" i="76"/>
  <c r="N339" i="76"/>
  <c r="F315" i="76"/>
  <c r="H289" i="76"/>
  <c r="J263" i="76"/>
  <c r="L237" i="76"/>
  <c r="N211" i="76"/>
  <c r="L453" i="76"/>
  <c r="N385" i="76"/>
  <c r="N345" i="76"/>
  <c r="F321" i="76"/>
  <c r="H295" i="76"/>
  <c r="J269" i="76"/>
  <c r="L243" i="76"/>
  <c r="N217" i="76"/>
  <c r="J425" i="76"/>
  <c r="N335" i="76"/>
  <c r="H285" i="76"/>
  <c r="L233" i="76"/>
  <c r="N191" i="76"/>
  <c r="F167" i="76"/>
  <c r="H141" i="76"/>
  <c r="J479" i="76"/>
  <c r="F349" i="76"/>
  <c r="J297" i="76"/>
  <c r="N245" i="76"/>
  <c r="N197" i="76"/>
  <c r="F173" i="76"/>
  <c r="H147" i="76"/>
  <c r="J121" i="76"/>
  <c r="L321" i="76"/>
  <c r="F223" i="76"/>
  <c r="F163" i="76"/>
  <c r="L415" i="76"/>
  <c r="L279" i="76"/>
  <c r="N193" i="76"/>
  <c r="H268" i="79"/>
  <c r="F128" i="79"/>
  <c r="J460" i="78"/>
  <c r="N408" i="78"/>
  <c r="H358" i="78"/>
  <c r="L306" i="78"/>
  <c r="F256" i="78"/>
  <c r="J204" i="78"/>
  <c r="N152" i="78"/>
  <c r="H102" i="78"/>
  <c r="J507" i="77"/>
  <c r="L481" i="77"/>
  <c r="N455" i="77"/>
  <c r="F431" i="77"/>
  <c r="H405" i="77"/>
  <c r="J379" i="77"/>
  <c r="N353" i="77"/>
  <c r="F329" i="77"/>
  <c r="H303" i="77"/>
  <c r="J277" i="77"/>
  <c r="L251" i="77"/>
  <c r="N225" i="77"/>
  <c r="H201" i="77"/>
  <c r="J175" i="77"/>
  <c r="L149" i="77"/>
  <c r="N123" i="77"/>
  <c r="V295" i="77"/>
  <c r="T453" i="76"/>
  <c r="T454" i="76" s="1"/>
  <c r="R305" i="76"/>
  <c r="R306" i="76" s="1"/>
  <c r="V319" i="76"/>
  <c r="T341" i="76"/>
  <c r="T342" i="76" s="1"/>
  <c r="R333" i="76"/>
  <c r="S334" i="76" s="1"/>
  <c r="P143" i="76"/>
  <c r="P189" i="77"/>
  <c r="V439" i="77"/>
  <c r="W440" i="77" s="1"/>
  <c r="R228" i="78"/>
  <c r="I229" i="78" s="1"/>
  <c r="V448" i="78"/>
  <c r="L449" i="78" s="1"/>
  <c r="V414" i="79"/>
  <c r="M415" i="79" s="1"/>
  <c r="V193" i="76"/>
  <c r="L194" i="76" s="1"/>
  <c r="T253" i="76"/>
  <c r="T525" i="76"/>
  <c r="J526" i="76" s="1"/>
  <c r="T411" i="76"/>
  <c r="T463" i="76"/>
  <c r="K464" i="76" s="1"/>
  <c r="P515" i="76"/>
  <c r="P516" i="76" s="1"/>
  <c r="P449" i="76"/>
  <c r="Q450" i="76" s="1"/>
  <c r="P365" i="76"/>
  <c r="T471" i="76"/>
  <c r="J472" i="76" s="1"/>
  <c r="V491" i="76"/>
  <c r="P317" i="76"/>
  <c r="P318" i="76" s="1"/>
  <c r="T503" i="76"/>
  <c r="P435" i="76"/>
  <c r="P436" i="76" s="1"/>
  <c r="R279" i="76"/>
  <c r="I280" i="76" s="1"/>
  <c r="V221" i="76"/>
  <c r="R203" i="76"/>
  <c r="T129" i="76"/>
  <c r="V145" i="76"/>
  <c r="V146" i="76" s="1"/>
  <c r="V181" i="77"/>
  <c r="R329" i="77"/>
  <c r="T114" i="78"/>
  <c r="J115" i="78" s="1"/>
  <c r="P346" i="78"/>
  <c r="G347" i="78" s="1"/>
  <c r="T496" i="78"/>
  <c r="P388" i="79"/>
  <c r="P123" i="76"/>
  <c r="G124" i="76" s="1"/>
  <c r="R125" i="76"/>
  <c r="V327" i="76"/>
  <c r="V187" i="76"/>
  <c r="T333" i="76"/>
  <c r="P357" i="76"/>
  <c r="P358" i="76" s="1"/>
  <c r="V403" i="76"/>
  <c r="P459" i="76"/>
  <c r="P460" i="76" s="1"/>
  <c r="R533" i="76"/>
  <c r="R229" i="77"/>
  <c r="H230" i="77" s="1"/>
  <c r="V361" i="77"/>
  <c r="R471" i="77"/>
  <c r="R106" i="78"/>
  <c r="T238" i="78"/>
  <c r="T239" i="78" s="1"/>
  <c r="P314" i="78"/>
  <c r="P456" i="78"/>
  <c r="T294" i="79"/>
  <c r="J295" i="79" s="1"/>
  <c r="F513" i="76"/>
  <c r="N511" i="76"/>
  <c r="H487" i="76"/>
  <c r="J461" i="76"/>
  <c r="L435" i="76"/>
  <c r="N487" i="76"/>
  <c r="F463" i="76"/>
  <c r="H437" i="76"/>
  <c r="N509" i="76"/>
  <c r="N445" i="76"/>
  <c r="H405" i="76"/>
  <c r="J379" i="76"/>
  <c r="L353" i="76"/>
  <c r="F475" i="76"/>
  <c r="J423" i="76"/>
  <c r="J393" i="76"/>
  <c r="L367" i="76"/>
  <c r="L431" i="76"/>
  <c r="L373" i="76"/>
  <c r="F339" i="76"/>
  <c r="H313" i="76"/>
  <c r="J287" i="76"/>
  <c r="L261" i="76"/>
  <c r="N235" i="76"/>
  <c r="F211" i="76"/>
  <c r="F451" i="76"/>
  <c r="H383" i="76"/>
  <c r="F345" i="76"/>
  <c r="H319" i="76"/>
  <c r="J293" i="76"/>
  <c r="L267" i="76"/>
  <c r="N241" i="76"/>
  <c r="F217" i="76"/>
  <c r="J417" i="76"/>
  <c r="H333" i="76"/>
  <c r="L281" i="76"/>
  <c r="F231" i="76"/>
  <c r="F191" i="76"/>
  <c r="H165" i="76"/>
  <c r="J139" i="76"/>
  <c r="L469" i="76"/>
  <c r="J345" i="76"/>
  <c r="N293" i="76"/>
  <c r="H243" i="76"/>
  <c r="F197" i="76"/>
  <c r="H171" i="76"/>
  <c r="J145" i="76"/>
  <c r="L119" i="76"/>
  <c r="F319" i="76"/>
  <c r="N215" i="76"/>
  <c r="J159" i="76"/>
  <c r="N409" i="76"/>
  <c r="F277" i="76"/>
  <c r="H191" i="76"/>
  <c r="L139" i="76"/>
  <c r="F271" i="76"/>
  <c r="J135" i="76"/>
  <c r="J241" i="76"/>
  <c r="H119" i="76"/>
  <c r="J151" i="76"/>
  <c r="T482" i="79"/>
  <c r="J483" i="79" s="1"/>
  <c r="P450" i="79"/>
  <c r="R418" i="79"/>
  <c r="V384" i="79"/>
  <c r="V344" i="79"/>
  <c r="W345" i="79" s="1"/>
  <c r="R314" i="79"/>
  <c r="S315" i="79" s="1"/>
  <c r="P282" i="79"/>
  <c r="Q283" i="79" s="1"/>
  <c r="R262" i="79"/>
  <c r="I263" i="79" s="1"/>
  <c r="P240" i="79"/>
  <c r="V212" i="79"/>
  <c r="R186" i="79"/>
  <c r="T152" i="79"/>
  <c r="J153" i="79" s="1"/>
  <c r="R128" i="79"/>
  <c r="T94" i="79"/>
  <c r="T482" i="78"/>
  <c r="J483" i="78" s="1"/>
  <c r="N377" i="76"/>
  <c r="V486" i="79"/>
  <c r="M487" i="79" s="1"/>
  <c r="R456" i="79"/>
  <c r="T420" i="79"/>
  <c r="K421" i="79" s="1"/>
  <c r="T388" i="79"/>
  <c r="T389" i="79" s="1"/>
  <c r="R360" i="79"/>
  <c r="V326" i="79"/>
  <c r="V302" i="79"/>
  <c r="V303" i="79" s="1"/>
  <c r="P248" i="79"/>
  <c r="F249" i="79" s="1"/>
  <c r="T210" i="79"/>
  <c r="P170" i="79"/>
  <c r="P146" i="79"/>
  <c r="P147" i="79" s="1"/>
  <c r="R104" i="79"/>
  <c r="S105" i="79" s="1"/>
  <c r="V496" i="78"/>
  <c r="M497" i="78" s="1"/>
  <c r="V466" i="78"/>
  <c r="L173" i="76"/>
  <c r="V448" i="79"/>
  <c r="T384" i="79"/>
  <c r="V328" i="79"/>
  <c r="V268" i="79"/>
  <c r="R220" i="79"/>
  <c r="I221" i="79" s="1"/>
  <c r="T170" i="79"/>
  <c r="T112" i="79"/>
  <c r="V478" i="78"/>
  <c r="W479" i="78" s="1"/>
  <c r="T442" i="78"/>
  <c r="K443" i="78" s="1"/>
  <c r="P386" i="78"/>
  <c r="G387" i="78" s="1"/>
  <c r="R336" i="78"/>
  <c r="R320" i="78"/>
  <c r="S321" i="78" s="1"/>
  <c r="R304" i="78"/>
  <c r="S305" i="78" s="1"/>
  <c r="R288" i="78"/>
  <c r="S289" i="78" s="1"/>
  <c r="V266" i="78"/>
  <c r="V267" i="78" s="1"/>
  <c r="P244" i="78"/>
  <c r="Q245" i="78" s="1"/>
  <c r="V216" i="78"/>
  <c r="R170" i="78"/>
  <c r="P148" i="78"/>
  <c r="P120" i="78"/>
  <c r="Q121" i="78" s="1"/>
  <c r="T98" i="78"/>
  <c r="U99" i="78" s="1"/>
  <c r="V525" i="77"/>
  <c r="W526" i="77" s="1"/>
  <c r="V485" i="77"/>
  <c r="V451" i="77"/>
  <c r="L452" i="77" s="1"/>
  <c r="T431" i="77"/>
  <c r="P401" i="77"/>
  <c r="T357" i="77"/>
  <c r="T333" i="77"/>
  <c r="T303" i="77"/>
  <c r="T253" i="77"/>
  <c r="J254" i="77" s="1"/>
  <c r="T215" i="77"/>
  <c r="V185" i="77"/>
  <c r="R506" i="79"/>
  <c r="I507" i="79" s="1"/>
  <c r="T446" i="79"/>
  <c r="P392" i="79"/>
  <c r="T326" i="79"/>
  <c r="K327" i="79" s="1"/>
  <c r="T234" i="79"/>
  <c r="J235" i="79" s="1"/>
  <c r="R148" i="79"/>
  <c r="H149" i="79" s="1"/>
  <c r="R502" i="78"/>
  <c r="R440" i="78"/>
  <c r="S441" i="78" s="1"/>
  <c r="P418" i="78"/>
  <c r="P419" i="78" s="1"/>
  <c r="P402" i="78"/>
  <c r="V372" i="78"/>
  <c r="R354" i="78"/>
  <c r="S355" i="78" s="1"/>
  <c r="T264" i="78"/>
  <c r="P216" i="78"/>
  <c r="R192" i="78"/>
  <c r="P147" i="77"/>
  <c r="L127" i="77"/>
  <c r="H179" i="77"/>
  <c r="L229" i="77"/>
  <c r="H281" i="77"/>
  <c r="N331" i="77"/>
  <c r="L395" i="77"/>
  <c r="H447" i="77"/>
  <c r="N497" i="77"/>
  <c r="J134" i="78"/>
  <c r="L236" i="78"/>
  <c r="N338" i="78"/>
  <c r="F442" i="78"/>
  <c r="F198" i="79"/>
  <c r="V144" i="78"/>
  <c r="R292" i="79"/>
  <c r="I293" i="79" s="1"/>
  <c r="R205" i="77"/>
  <c r="S206" i="77" s="1"/>
  <c r="H185" i="77"/>
  <c r="F313" i="77"/>
  <c r="N439" i="77"/>
  <c r="F224" i="78"/>
  <c r="F488" i="78"/>
  <c r="V335" i="77"/>
  <c r="V336" i="77" s="1"/>
  <c r="F211" i="77"/>
  <c r="F339" i="77"/>
  <c r="N465" i="77"/>
  <c r="N274" i="78"/>
  <c r="J166" i="79"/>
  <c r="T382" i="79"/>
  <c r="H223" i="77"/>
  <c r="H351" i="77"/>
  <c r="F479" i="77"/>
  <c r="J300" i="78"/>
  <c r="J242" i="79"/>
  <c r="H147" i="77"/>
  <c r="F275" i="77"/>
  <c r="N401" i="77"/>
  <c r="N146" i="78"/>
  <c r="N402" i="78"/>
  <c r="T206" i="78"/>
  <c r="U207" i="78" s="1"/>
  <c r="L165" i="77"/>
  <c r="F217" i="77"/>
  <c r="L267" i="77"/>
  <c r="H319" i="77"/>
  <c r="N369" i="77"/>
  <c r="H421" i="77"/>
  <c r="N471" i="77"/>
  <c r="L533" i="77"/>
  <c r="N184" i="78"/>
  <c r="F288" i="78"/>
  <c r="H390" i="78"/>
  <c r="P499" i="76"/>
  <c r="P383" i="76"/>
  <c r="G384" i="76" s="1"/>
  <c r="R307" i="76"/>
  <c r="T329" i="76"/>
  <c r="R403" i="76"/>
  <c r="I404" i="76" s="1"/>
  <c r="R385" i="76"/>
  <c r="P155" i="76"/>
  <c r="R145" i="76"/>
  <c r="P129" i="76"/>
  <c r="F130" i="76" s="1"/>
  <c r="T189" i="76"/>
  <c r="T190" i="76" s="1"/>
  <c r="R227" i="77"/>
  <c r="I228" i="77" s="1"/>
  <c r="T359" i="77"/>
  <c r="J360" i="77" s="1"/>
  <c r="T473" i="77"/>
  <c r="R148" i="78"/>
  <c r="T270" i="78"/>
  <c r="P336" i="78"/>
  <c r="P112" i="79"/>
  <c r="P280" i="79"/>
  <c r="P125" i="76"/>
  <c r="R209" i="76"/>
  <c r="I210" i="76" s="1"/>
  <c r="P235" i="76"/>
  <c r="T281" i="76"/>
  <c r="R437" i="76"/>
  <c r="P519" i="76"/>
  <c r="T321" i="76"/>
  <c r="T322" i="76" s="1"/>
  <c r="V497" i="76"/>
  <c r="P135" i="76"/>
  <c r="P136" i="76" s="1"/>
  <c r="T489" i="76"/>
  <c r="U490" i="76" s="1"/>
  <c r="T467" i="76"/>
  <c r="J468" i="76" s="1"/>
  <c r="R427" i="76"/>
  <c r="R273" i="76"/>
  <c r="T451" i="76"/>
  <c r="K452" i="76" s="1"/>
  <c r="P511" i="76"/>
  <c r="F512" i="76" s="1"/>
  <c r="R381" i="76"/>
  <c r="P415" i="76"/>
  <c r="Q416" i="76" s="1"/>
  <c r="T427" i="76"/>
  <c r="P461" i="76"/>
  <c r="F462" i="76" s="1"/>
  <c r="T277" i="76"/>
  <c r="R207" i="76"/>
  <c r="T199" i="76"/>
  <c r="K200" i="76" s="1"/>
  <c r="P221" i="76"/>
  <c r="T169" i="76"/>
  <c r="P521" i="76"/>
  <c r="T121" i="77"/>
  <c r="K122" i="77" s="1"/>
  <c r="T169" i="77"/>
  <c r="V289" i="77"/>
  <c r="V290" i="77" s="1"/>
  <c r="V389" i="77"/>
  <c r="P142" i="78"/>
  <c r="F143" i="78" s="1"/>
  <c r="T272" i="78"/>
  <c r="R418" i="78"/>
  <c r="P176" i="79"/>
  <c r="R420" i="79"/>
  <c r="H421" i="79" s="1"/>
  <c r="V507" i="76"/>
  <c r="L508" i="76" s="1"/>
  <c r="T415" i="76"/>
  <c r="P439" i="76"/>
  <c r="P423" i="76"/>
  <c r="F424" i="76" s="1"/>
  <c r="V367" i="76"/>
  <c r="L368" i="76" s="1"/>
  <c r="T325" i="76"/>
  <c r="U326" i="76" s="1"/>
  <c r="R261" i="76"/>
  <c r="P165" i="76"/>
  <c r="F166" i="76" s="1"/>
  <c r="T165" i="76"/>
  <c r="R155" i="77"/>
  <c r="T265" i="77"/>
  <c r="J266" i="77" s="1"/>
  <c r="V411" i="77"/>
  <c r="W412" i="77" s="1"/>
  <c r="T533" i="77"/>
  <c r="J534" i="77" s="1"/>
  <c r="V176" i="78"/>
  <c r="P292" i="78"/>
  <c r="R388" i="78"/>
  <c r="H389" i="78" s="1"/>
  <c r="P172" i="79"/>
  <c r="T340" i="79"/>
  <c r="P161" i="76"/>
  <c r="V171" i="76"/>
  <c r="T265" i="76"/>
  <c r="K266" i="76" s="1"/>
  <c r="V291" i="76"/>
  <c r="V292" i="76" s="1"/>
  <c r="L370" i="79"/>
  <c r="J180" i="79"/>
  <c r="L500" i="78"/>
  <c r="N434" i="78"/>
  <c r="H384" i="78"/>
  <c r="L332" i="78"/>
  <c r="F282" i="78"/>
  <c r="J230" i="78"/>
  <c r="N178" i="78"/>
  <c r="H128" i="78"/>
  <c r="L527" i="77"/>
  <c r="H495" i="77"/>
  <c r="J469" i="77"/>
  <c r="L443" i="77"/>
  <c r="N417" i="77"/>
  <c r="F393" i="77"/>
  <c r="J367" i="77"/>
  <c r="L341" i="77"/>
  <c r="N315" i="77"/>
  <c r="F291" i="77"/>
  <c r="H265" i="77"/>
  <c r="J239" i="77"/>
  <c r="L213" i="77"/>
  <c r="F189" i="77"/>
  <c r="H163" i="77"/>
  <c r="J137" i="77"/>
  <c r="T196" i="79"/>
  <c r="R473" i="77"/>
  <c r="S474" i="77" s="1"/>
  <c r="P123" i="77"/>
  <c r="R481" i="76"/>
  <c r="V493" i="76"/>
  <c r="L494" i="76" s="1"/>
  <c r="R149" i="76"/>
  <c r="T165" i="77"/>
  <c r="T421" i="77"/>
  <c r="J422" i="77" s="1"/>
  <c r="R194" i="78"/>
  <c r="T420" i="78"/>
  <c r="J421" i="78" s="1"/>
  <c r="V382" i="79"/>
  <c r="T227" i="76"/>
  <c r="P265" i="76"/>
  <c r="P395" i="76"/>
  <c r="Q396" i="76" s="1"/>
  <c r="P313" i="76"/>
  <c r="Q314" i="76" s="1"/>
  <c r="T433" i="76"/>
  <c r="J434" i="76" s="1"/>
  <c r="V255" i="76"/>
  <c r="P509" i="76"/>
  <c r="T413" i="76"/>
  <c r="P527" i="76"/>
  <c r="G528" i="76" s="1"/>
  <c r="P467" i="76"/>
  <c r="Q468" i="76" s="1"/>
  <c r="T367" i="76"/>
  <c r="P355" i="76"/>
  <c r="R311" i="76"/>
  <c r="I312" i="76" s="1"/>
  <c r="P271" i="76"/>
  <c r="V287" i="76"/>
  <c r="T263" i="76"/>
  <c r="V181" i="76"/>
  <c r="V182" i="76" s="1"/>
  <c r="P167" i="76"/>
  <c r="P168" i="76" s="1"/>
  <c r="T143" i="77"/>
  <c r="V293" i="77"/>
  <c r="P461" i="77"/>
  <c r="T204" i="78"/>
  <c r="U205" i="78" s="1"/>
  <c r="T426" i="78"/>
  <c r="T264" i="79"/>
  <c r="L387" i="76"/>
  <c r="R135" i="76"/>
  <c r="R136" i="76" s="1"/>
  <c r="R201" i="76"/>
  <c r="I202" i="76" s="1"/>
  <c r="R221" i="76"/>
  <c r="V267" i="76"/>
  <c r="V268" i="76" s="1"/>
  <c r="V425" i="76"/>
  <c r="R469" i="76"/>
  <c r="R470" i="76" s="1"/>
  <c r="R313" i="76"/>
  <c r="T485" i="76"/>
  <c r="J486" i="76" s="1"/>
  <c r="R365" i="76"/>
  <c r="P251" i="77"/>
  <c r="R395" i="77"/>
  <c r="R396" i="77" s="1"/>
  <c r="T485" i="77"/>
  <c r="T486" i="77" s="1"/>
  <c r="V122" i="78"/>
  <c r="P252" i="78"/>
  <c r="Q253" i="78" s="1"/>
  <c r="P326" i="78"/>
  <c r="T98" i="79"/>
  <c r="P378" i="79"/>
  <c r="F379" i="79" s="1"/>
  <c r="J533" i="76"/>
  <c r="L507" i="76"/>
  <c r="H533" i="76"/>
  <c r="J507" i="76"/>
  <c r="L527" i="76"/>
  <c r="N481" i="76"/>
  <c r="F457" i="76"/>
  <c r="H431" i="76"/>
  <c r="J527" i="76"/>
  <c r="J483" i="76"/>
  <c r="L457" i="76"/>
  <c r="N431" i="76"/>
  <c r="L487" i="76"/>
  <c r="F437" i="76"/>
  <c r="N399" i="76"/>
  <c r="F375" i="76"/>
  <c r="H465" i="76"/>
  <c r="F415" i="76"/>
  <c r="F389" i="76"/>
  <c r="H363" i="76"/>
  <c r="H413" i="76"/>
  <c r="N363" i="76"/>
  <c r="L333" i="76"/>
  <c r="N307" i="76"/>
  <c r="F283" i="76"/>
  <c r="H257" i="76"/>
  <c r="J231" i="76"/>
  <c r="L205" i="76"/>
  <c r="J431" i="76"/>
  <c r="J373" i="76"/>
  <c r="L339" i="76"/>
  <c r="N313" i="76"/>
  <c r="F289" i="76"/>
  <c r="H263" i="76"/>
  <c r="J237" i="76"/>
  <c r="L211" i="76"/>
  <c r="H401" i="76"/>
  <c r="J323" i="76"/>
  <c r="N271" i="76"/>
  <c r="H221" i="76"/>
  <c r="L185" i="76"/>
  <c r="N159" i="76"/>
  <c r="F135" i="76"/>
  <c r="H425" i="76"/>
  <c r="L335" i="76"/>
  <c r="F285" i="76"/>
  <c r="J233" i="76"/>
  <c r="L191" i="76"/>
  <c r="N165" i="76"/>
  <c r="F141" i="76"/>
  <c r="N493" i="76"/>
  <c r="J299" i="76"/>
  <c r="H201" i="76"/>
  <c r="L149" i="76"/>
  <c r="J365" i="76"/>
  <c r="J257" i="76"/>
  <c r="J464" i="79"/>
  <c r="L216" i="79"/>
  <c r="H102" i="79"/>
  <c r="F448" i="78"/>
  <c r="J396" i="78"/>
  <c r="N344" i="78"/>
  <c r="H294" i="78"/>
  <c r="L242" i="78"/>
  <c r="F192" i="78"/>
  <c r="J140" i="78"/>
  <c r="H501" i="77"/>
  <c r="J475" i="77"/>
  <c r="L449" i="77"/>
  <c r="N423" i="77"/>
  <c r="F399" i="77"/>
  <c r="H373" i="77"/>
  <c r="L347" i="77"/>
  <c r="N321" i="77"/>
  <c r="F297" i="77"/>
  <c r="H271" i="77"/>
  <c r="J245" i="77"/>
  <c r="L219" i="77"/>
  <c r="F195" i="77"/>
  <c r="H169" i="77"/>
  <c r="J143" i="77"/>
  <c r="R162" i="79"/>
  <c r="V247" i="77"/>
  <c r="W248" i="77" s="1"/>
  <c r="P479" i="76"/>
  <c r="P419" i="76"/>
  <c r="P420" i="76" s="1"/>
  <c r="V475" i="76"/>
  <c r="V239" i="76"/>
  <c r="L240" i="76" s="1"/>
  <c r="V247" i="76"/>
  <c r="M248" i="76" s="1"/>
  <c r="R121" i="76"/>
  <c r="S122" i="76" s="1"/>
  <c r="V243" i="77"/>
  <c r="V505" i="77"/>
  <c r="L506" i="77" s="1"/>
  <c r="V278" i="78"/>
  <c r="T128" i="79"/>
  <c r="V147" i="76"/>
  <c r="M148" i="76" s="1"/>
  <c r="T279" i="76"/>
  <c r="V437" i="76"/>
  <c r="R367" i="76"/>
  <c r="S368" i="76" s="1"/>
  <c r="R527" i="76"/>
  <c r="R528" i="76" s="1"/>
  <c r="P475" i="76"/>
  <c r="T495" i="76"/>
  <c r="K496" i="76" s="1"/>
  <c r="R175" i="76"/>
  <c r="V451" i="76"/>
  <c r="M452" i="76" s="1"/>
  <c r="P437" i="76"/>
  <c r="F438" i="76" s="1"/>
  <c r="T403" i="76"/>
  <c r="J404" i="76" s="1"/>
  <c r="R379" i="76"/>
  <c r="R227" i="76"/>
  <c r="H228" i="76" s="1"/>
  <c r="T191" i="76"/>
  <c r="U192" i="76" s="1"/>
  <c r="P171" i="76"/>
  <c r="V213" i="76"/>
  <c r="T125" i="77"/>
  <c r="J126" i="77" s="1"/>
  <c r="V219" i="77"/>
  <c r="W220" i="77" s="1"/>
  <c r="V375" i="77"/>
  <c r="T158" i="78"/>
  <c r="U159" i="78" s="1"/>
  <c r="P370" i="78"/>
  <c r="V140" i="79"/>
  <c r="W141" i="79" s="1"/>
  <c r="V438" i="79"/>
  <c r="W439" i="79" s="1"/>
  <c r="T175" i="76"/>
  <c r="P173" i="76"/>
  <c r="P195" i="76"/>
  <c r="G196" i="76" s="1"/>
  <c r="V233" i="76"/>
  <c r="T383" i="76"/>
  <c r="R413" i="76"/>
  <c r="H414" i="76" s="1"/>
  <c r="V469" i="76"/>
  <c r="M470" i="76" s="1"/>
  <c r="P523" i="76"/>
  <c r="G524" i="76" s="1"/>
  <c r="V147" i="77"/>
  <c r="R255" i="77"/>
  <c r="V399" i="77"/>
  <c r="L400" i="77" s="1"/>
  <c r="V489" i="77"/>
  <c r="P138" i="78"/>
  <c r="P256" i="78"/>
  <c r="P330" i="78"/>
  <c r="R124" i="79"/>
  <c r="R388" i="79"/>
  <c r="L531" i="76"/>
  <c r="N505" i="76"/>
  <c r="J531" i="76"/>
  <c r="L505" i="76"/>
  <c r="F525" i="76"/>
  <c r="F481" i="76"/>
  <c r="H455" i="76"/>
  <c r="J429" i="76"/>
  <c r="N523" i="76"/>
  <c r="L481" i="76"/>
  <c r="N455" i="76"/>
  <c r="F431" i="76"/>
  <c r="F485" i="76"/>
  <c r="J433" i="76"/>
  <c r="F399" i="76"/>
  <c r="H373" i="76"/>
  <c r="L461" i="76"/>
  <c r="L413" i="76"/>
  <c r="H387" i="76"/>
  <c r="N411" i="76"/>
  <c r="J361" i="76"/>
  <c r="N331" i="76"/>
  <c r="F307" i="76"/>
  <c r="H281" i="76"/>
  <c r="J255" i="76"/>
  <c r="L229" i="76"/>
  <c r="N203" i="76"/>
  <c r="L421" i="76"/>
  <c r="N369" i="76"/>
  <c r="N337" i="76"/>
  <c r="F313" i="76"/>
  <c r="H287" i="76"/>
  <c r="J261" i="76"/>
  <c r="L235" i="76"/>
  <c r="N209" i="76"/>
  <c r="J391" i="76"/>
  <c r="N319" i="76"/>
  <c r="H269" i="76"/>
  <c r="L217" i="76"/>
  <c r="N183" i="76"/>
  <c r="F159" i="76"/>
  <c r="H133" i="76"/>
  <c r="H417" i="76"/>
  <c r="F333" i="76"/>
  <c r="J281" i="76"/>
  <c r="N229" i="76"/>
  <c r="N189" i="76"/>
  <c r="F165" i="76"/>
  <c r="H139" i="76"/>
  <c r="N415" i="76"/>
  <c r="L289" i="76"/>
  <c r="L197" i="76"/>
  <c r="F147" i="76"/>
  <c r="L357" i="76"/>
  <c r="L247" i="76"/>
  <c r="N177" i="76"/>
  <c r="H127" i="76"/>
  <c r="N231" i="76"/>
  <c r="F523" i="76"/>
  <c r="J189" i="76"/>
  <c r="L397" i="76"/>
  <c r="R476" i="79"/>
  <c r="V442" i="79"/>
  <c r="P412" i="79"/>
  <c r="V376" i="79"/>
  <c r="R336" i="79"/>
  <c r="T298" i="79"/>
  <c r="K299" i="79" s="1"/>
  <c r="V276" i="79"/>
  <c r="L277" i="79" s="1"/>
  <c r="V256" i="79"/>
  <c r="W257" i="79" s="1"/>
  <c r="R230" i="79"/>
  <c r="V202" i="79"/>
  <c r="V203" i="79" s="1"/>
  <c r="P182" i="79"/>
  <c r="P144" i="79"/>
  <c r="P145" i="79" s="1"/>
  <c r="P122" i="79"/>
  <c r="T478" i="78"/>
  <c r="L327" i="76"/>
  <c r="T506" i="79"/>
  <c r="V478" i="79"/>
  <c r="W479" i="79" s="1"/>
  <c r="R448" i="79"/>
  <c r="R408" i="79"/>
  <c r="V378" i="79"/>
  <c r="T352" i="79"/>
  <c r="U353" i="79" s="1"/>
  <c r="T320" i="79"/>
  <c r="R298" i="79"/>
  <c r="R236" i="79"/>
  <c r="I237" i="79" s="1"/>
  <c r="V204" i="79"/>
  <c r="L205" i="79" s="1"/>
  <c r="T162" i="79"/>
  <c r="P126" i="79"/>
  <c r="T96" i="79"/>
  <c r="P488" i="78"/>
  <c r="F489" i="78" s="1"/>
  <c r="V462" i="78"/>
  <c r="M463" i="78" s="1"/>
  <c r="P498" i="79"/>
  <c r="F499" i="79" s="1"/>
  <c r="R434" i="79"/>
  <c r="V370" i="79"/>
  <c r="V371" i="79" s="1"/>
  <c r="R308" i="79"/>
  <c r="V258" i="79"/>
  <c r="T202" i="79"/>
  <c r="T150" i="79"/>
  <c r="U151" i="79" s="1"/>
  <c r="P100" i="79"/>
  <c r="T454" i="78"/>
  <c r="V422" i="78"/>
  <c r="R366" i="78"/>
  <c r="R367" i="78" s="1"/>
  <c r="R332" i="78"/>
  <c r="R316" i="78"/>
  <c r="R300" i="78"/>
  <c r="R284" i="78"/>
  <c r="T260" i="78"/>
  <c r="V236" i="78"/>
  <c r="R202" i="78"/>
  <c r="S203" i="78" s="1"/>
  <c r="R166" i="78"/>
  <c r="I167" i="78" s="1"/>
  <c r="P144" i="78"/>
  <c r="V112" i="78"/>
  <c r="W113" i="78" s="1"/>
  <c r="T94" i="78"/>
  <c r="V517" i="77"/>
  <c r="W518" i="77" s="1"/>
  <c r="P477" i="77"/>
  <c r="G478" i="77" s="1"/>
  <c r="T447" i="77"/>
  <c r="T448" i="77" s="1"/>
  <c r="P425" i="77"/>
  <c r="R391" i="77"/>
  <c r="H392" i="77" s="1"/>
  <c r="R353" i="77"/>
  <c r="R323" i="77"/>
  <c r="R283" i="77"/>
  <c r="P243" i="77"/>
  <c r="G244" i="77" s="1"/>
  <c r="P201" i="77"/>
  <c r="P179" i="77"/>
  <c r="T490" i="79"/>
  <c r="V428" i="79"/>
  <c r="V429" i="79" s="1"/>
  <c r="T370" i="79"/>
  <c r="P308" i="79"/>
  <c r="P218" i="79"/>
  <c r="V124" i="79"/>
  <c r="V484" i="78"/>
  <c r="R436" i="78"/>
  <c r="H437" i="78" s="1"/>
  <c r="P414" i="78"/>
  <c r="P398" i="78"/>
  <c r="V368" i="78"/>
  <c r="R350" i="78"/>
  <c r="P250" i="78"/>
  <c r="P212" i="78"/>
  <c r="R188" i="78"/>
  <c r="P417" i="77"/>
  <c r="G418" i="77" s="1"/>
  <c r="F141" i="77"/>
  <c r="L191" i="77"/>
  <c r="F243" i="77"/>
  <c r="L293" i="77"/>
  <c r="H345" i="77"/>
  <c r="F409" i="77"/>
  <c r="L459" i="77"/>
  <c r="H511" i="77"/>
  <c r="H160" i="78"/>
  <c r="J262" i="78"/>
  <c r="L364" i="78"/>
  <c r="N466" i="78"/>
  <c r="H294" i="79"/>
  <c r="V480" i="79"/>
  <c r="P376" i="78"/>
  <c r="Q377" i="78" s="1"/>
  <c r="L274" i="78"/>
  <c r="N363" i="77"/>
  <c r="H121" i="77"/>
  <c r="F352" i="78"/>
  <c r="F173" i="77"/>
  <c r="J454" i="78"/>
  <c r="J229" i="77"/>
  <c r="L433" i="77"/>
  <c r="N312" i="78"/>
  <c r="V479" i="76"/>
  <c r="L480" i="76" s="1"/>
  <c r="R423" i="76"/>
  <c r="R424" i="76" s="1"/>
  <c r="R169" i="76"/>
  <c r="T407" i="77"/>
  <c r="R384" i="78"/>
  <c r="P189" i="76"/>
  <c r="P190" i="76" s="1"/>
  <c r="T295" i="76"/>
  <c r="U296" i="76" s="1"/>
  <c r="T283" i="76"/>
  <c r="J284" i="76" s="1"/>
  <c r="T375" i="76"/>
  <c r="T376" i="76" s="1"/>
  <c r="V387" i="76"/>
  <c r="L388" i="76" s="1"/>
  <c r="P147" i="76"/>
  <c r="V441" i="77"/>
  <c r="P236" i="79"/>
  <c r="V365" i="76"/>
  <c r="L366" i="76" s="1"/>
  <c r="V203" i="76"/>
  <c r="M204" i="76" s="1"/>
  <c r="V313" i="77"/>
  <c r="V314" i="77" s="1"/>
  <c r="P308" i="78"/>
  <c r="P309" i="78" s="1"/>
  <c r="R119" i="76"/>
  <c r="F320" i="79"/>
  <c r="N370" i="78"/>
  <c r="J166" i="78"/>
  <c r="H463" i="77"/>
  <c r="H361" i="77"/>
  <c r="F259" i="77"/>
  <c r="F157" i="77"/>
  <c r="T149" i="76"/>
  <c r="U150" i="76" s="1"/>
  <c r="P223" i="77"/>
  <c r="V460" i="79"/>
  <c r="R389" i="76"/>
  <c r="R390" i="76" s="1"/>
  <c r="P369" i="76"/>
  <c r="P301" i="76"/>
  <c r="P217" i="76"/>
  <c r="P325" i="77"/>
  <c r="G326" i="77" s="1"/>
  <c r="V334" i="79"/>
  <c r="P269" i="76"/>
  <c r="P270" i="76" s="1"/>
  <c r="P373" i="76"/>
  <c r="V423" i="77"/>
  <c r="V424" i="77" s="1"/>
  <c r="P342" i="78"/>
  <c r="P343" i="78" s="1"/>
  <c r="J501" i="76"/>
  <c r="L475" i="76"/>
  <c r="H477" i="76"/>
  <c r="L423" i="76"/>
  <c r="N451" i="76"/>
  <c r="F403" i="76"/>
  <c r="N275" i="76"/>
  <c r="L411" i="76"/>
  <c r="N281" i="76"/>
  <c r="N371" i="76"/>
  <c r="J179" i="76"/>
  <c r="H323" i="76"/>
  <c r="L159" i="76"/>
  <c r="N187" i="76"/>
  <c r="J370" i="79"/>
  <c r="F384" i="78"/>
  <c r="L178" i="78"/>
  <c r="H469" i="77"/>
  <c r="H367" i="77"/>
  <c r="F265" i="77"/>
  <c r="F163" i="77"/>
  <c r="P477" i="76"/>
  <c r="R197" i="76"/>
  <c r="S198" i="76" s="1"/>
  <c r="P312" i="78"/>
  <c r="F313" i="78" s="1"/>
  <c r="R343" i="76"/>
  <c r="I344" i="76" s="1"/>
  <c r="R401" i="76"/>
  <c r="P525" i="76"/>
  <c r="T135" i="77"/>
  <c r="U136" i="77" s="1"/>
  <c r="R406" i="78"/>
  <c r="V209" i="76"/>
  <c r="P291" i="76"/>
  <c r="R281" i="77"/>
  <c r="V276" i="78"/>
  <c r="L277" i="78" s="1"/>
  <c r="J525" i="76"/>
  <c r="L511" i="76"/>
  <c r="J511" i="76"/>
  <c r="L471" i="76"/>
  <c r="L509" i="76"/>
  <c r="N485" i="76"/>
  <c r="N299" i="76"/>
  <c r="N515" i="76"/>
  <c r="N305" i="76"/>
  <c r="L203" i="76"/>
  <c r="H205" i="76"/>
  <c r="H391" i="76"/>
  <c r="L183" i="76"/>
  <c r="J267" i="76"/>
  <c r="J225" i="76"/>
  <c r="N349" i="76"/>
  <c r="V466" i="79"/>
  <c r="V467" i="79" s="1"/>
  <c r="T328" i="79"/>
  <c r="P224" i="79"/>
  <c r="V112" i="79"/>
  <c r="V113" i="79" s="1"/>
  <c r="R502" i="79"/>
  <c r="T372" i="79"/>
  <c r="K373" i="79" s="1"/>
  <c r="R232" i="79"/>
  <c r="R233" i="79" s="1"/>
  <c r="T416" i="79"/>
  <c r="J417" i="79" s="1"/>
  <c r="P192" i="79"/>
  <c r="P193" i="79" s="1"/>
  <c r="P394" i="78"/>
  <c r="R296" i="78"/>
  <c r="T192" i="78"/>
  <c r="U193" i="78" s="1"/>
  <c r="V419" i="77"/>
  <c r="M420" i="77" s="1"/>
  <c r="R267" i="77"/>
  <c r="V472" i="79"/>
  <c r="W473" i="79" s="1"/>
  <c r="V182" i="79"/>
  <c r="P410" i="78"/>
  <c r="F411" i="78" s="1"/>
  <c r="T234" i="78"/>
  <c r="J153" i="77"/>
  <c r="L357" i="77"/>
  <c r="F186" i="78"/>
  <c r="F414" i="79"/>
  <c r="R159" i="77"/>
  <c r="S160" i="77" s="1"/>
  <c r="T313" i="77"/>
  <c r="T240" i="78"/>
  <c r="K241" i="78" s="1"/>
  <c r="J119" i="77"/>
  <c r="J135" i="77"/>
  <c r="J151" i="77"/>
  <c r="F171" i="77"/>
  <c r="F187" i="77"/>
  <c r="J205" i="77"/>
  <c r="F225" i="77"/>
  <c r="F241" i="77"/>
  <c r="F257" i="77"/>
  <c r="L275" i="77"/>
  <c r="L291" i="77"/>
  <c r="L307" i="77"/>
  <c r="H327" i="77"/>
  <c r="H343" i="77"/>
  <c r="H359" i="77"/>
  <c r="L377" i="77"/>
  <c r="L393" i="77"/>
  <c r="L409" i="77"/>
  <c r="H429" i="77"/>
  <c r="H445" i="77"/>
  <c r="H461" i="77"/>
  <c r="N479" i="77"/>
  <c r="N495" i="77"/>
  <c r="N511" i="77"/>
  <c r="L98" i="78"/>
  <c r="L130" i="78"/>
  <c r="L162" i="78"/>
  <c r="N200" i="78"/>
  <c r="N232" i="78"/>
  <c r="N264" i="78"/>
  <c r="F304" i="78"/>
  <c r="F336" i="78"/>
  <c r="F368" i="78"/>
  <c r="H406" i="78"/>
  <c r="H438" i="78"/>
  <c r="H470" i="78"/>
  <c r="N120" i="79"/>
  <c r="J188" i="79"/>
  <c r="J306" i="79"/>
  <c r="F506" i="79"/>
  <c r="F498" i="79"/>
  <c r="H488" i="79"/>
  <c r="H480" i="79"/>
  <c r="H472" i="79"/>
  <c r="J462" i="79"/>
  <c r="J454" i="79"/>
  <c r="J446" i="79"/>
  <c r="L436" i="79"/>
  <c r="L428" i="79"/>
  <c r="L420" i="79"/>
  <c r="N410" i="79"/>
  <c r="N402" i="79"/>
  <c r="N394" i="79"/>
  <c r="F386" i="79"/>
  <c r="L506" i="79"/>
  <c r="N496" i="79"/>
  <c r="N488" i="79"/>
  <c r="N480" i="79"/>
  <c r="F472" i="79"/>
  <c r="F464" i="79"/>
  <c r="F456" i="79"/>
  <c r="H446" i="79"/>
  <c r="H438" i="79"/>
  <c r="H430" i="79"/>
  <c r="J420" i="79"/>
  <c r="J412" i="79"/>
  <c r="J404" i="79"/>
  <c r="L394" i="79"/>
  <c r="L386" i="79"/>
  <c r="N494" i="79"/>
  <c r="N478" i="79"/>
  <c r="N462" i="79"/>
  <c r="H444" i="79"/>
  <c r="H428" i="79"/>
  <c r="H412" i="79"/>
  <c r="L392" i="79"/>
  <c r="H378" i="79"/>
  <c r="H370" i="79"/>
  <c r="J360" i="79"/>
  <c r="J352" i="79"/>
  <c r="J344" i="79"/>
  <c r="L334" i="79"/>
  <c r="L326" i="79"/>
  <c r="L318" i="79"/>
  <c r="N308" i="79"/>
  <c r="N300" i="79"/>
  <c r="N292" i="79"/>
  <c r="F284" i="79"/>
  <c r="F276" i="79"/>
  <c r="F268" i="79"/>
  <c r="H258" i="79"/>
  <c r="H250" i="79"/>
  <c r="H242" i="79"/>
  <c r="J232" i="79"/>
  <c r="J224" i="79"/>
  <c r="J216" i="79"/>
  <c r="L494" i="79"/>
  <c r="L478" i="79"/>
  <c r="F460" i="79"/>
  <c r="F444" i="79"/>
  <c r="F428" i="79"/>
  <c r="J408" i="79"/>
  <c r="J392" i="79"/>
  <c r="F378" i="79"/>
  <c r="H368" i="79"/>
  <c r="H360" i="79"/>
  <c r="H352" i="79"/>
  <c r="J342" i="79"/>
  <c r="J334" i="79"/>
  <c r="J326" i="79"/>
  <c r="L316" i="79"/>
  <c r="L308" i="79"/>
  <c r="L300" i="79"/>
  <c r="N290" i="79"/>
  <c r="N282" i="79"/>
  <c r="N274" i="79"/>
  <c r="F266" i="79"/>
  <c r="F258" i="79"/>
  <c r="F250" i="79"/>
  <c r="H240" i="79"/>
  <c r="H232" i="79"/>
  <c r="H224" i="79"/>
  <c r="J214" i="79"/>
  <c r="J206" i="79"/>
  <c r="J198" i="79"/>
  <c r="L188" i="79"/>
  <c r="L180" i="79"/>
  <c r="J506" i="79"/>
  <c r="H468" i="79"/>
  <c r="H436" i="79"/>
  <c r="H404" i="79"/>
  <c r="J372" i="79"/>
  <c r="J356" i="79"/>
  <c r="J340" i="79"/>
  <c r="N320" i="79"/>
  <c r="N304" i="79"/>
  <c r="N288" i="79"/>
  <c r="H270" i="79"/>
  <c r="H254" i="79"/>
  <c r="H238" i="79"/>
  <c r="L218" i="79"/>
  <c r="N204" i="79"/>
  <c r="J194" i="79"/>
  <c r="F182" i="79"/>
  <c r="H172" i="79"/>
  <c r="H164" i="79"/>
  <c r="J154" i="79"/>
  <c r="J146" i="79"/>
  <c r="J138" i="79"/>
  <c r="L128" i="79"/>
  <c r="L120" i="79"/>
  <c r="L112" i="79"/>
  <c r="N102" i="79"/>
  <c r="N94" i="79"/>
  <c r="F502" i="78"/>
  <c r="F494" i="78"/>
  <c r="F486" i="78"/>
  <c r="H476" i="78"/>
  <c r="F500" i="79"/>
  <c r="F468" i="79"/>
  <c r="N428" i="79"/>
  <c r="N396" i="79"/>
  <c r="H372" i="79"/>
  <c r="L352" i="79"/>
  <c r="L336" i="79"/>
  <c r="L320" i="79"/>
  <c r="H308" i="79"/>
  <c r="N294" i="79"/>
  <c r="J282" i="79"/>
  <c r="F270" i="79"/>
  <c r="L256" i="79"/>
  <c r="H244" i="79"/>
  <c r="N230" i="79"/>
  <c r="J218" i="79"/>
  <c r="L206" i="79"/>
  <c r="H198" i="79"/>
  <c r="F190" i="79"/>
  <c r="N180" i="79"/>
  <c r="N172" i="79"/>
  <c r="L166" i="79"/>
  <c r="J160" i="79"/>
  <c r="H154" i="79"/>
  <c r="F148" i="79"/>
  <c r="N140" i="79"/>
  <c r="L134" i="79"/>
  <c r="J128" i="79"/>
  <c r="H122" i="79"/>
  <c r="F116" i="79"/>
  <c r="N108" i="79"/>
  <c r="L102" i="79"/>
  <c r="J96" i="79"/>
  <c r="N500" i="78"/>
  <c r="L494" i="78"/>
  <c r="J488" i="78"/>
  <c r="H482" i="78"/>
  <c r="F476" i="78"/>
  <c r="L496" i="79"/>
  <c r="F446" i="79"/>
  <c r="J394" i="79"/>
  <c r="N360" i="79"/>
  <c r="F336" i="79"/>
  <c r="H310" i="79"/>
  <c r="J284" i="79"/>
  <c r="L258" i="79"/>
  <c r="N232" i="79"/>
  <c r="J208" i="79"/>
  <c r="N190" i="79"/>
  <c r="J174" i="79"/>
  <c r="F162" i="79"/>
  <c r="L148" i="79"/>
  <c r="H136" i="79"/>
  <c r="N122" i="79"/>
  <c r="J110" i="79"/>
  <c r="F98" i="79"/>
  <c r="H496" i="78"/>
  <c r="N482" i="78"/>
  <c r="N470" i="78"/>
  <c r="L464" i="78"/>
  <c r="J458" i="78"/>
  <c r="H452" i="78"/>
  <c r="F446" i="78"/>
  <c r="N438" i="78"/>
  <c r="L432" i="78"/>
  <c r="J426" i="78"/>
  <c r="H420" i="78"/>
  <c r="F414" i="78"/>
  <c r="N406" i="78"/>
  <c r="L400" i="78"/>
  <c r="J394" i="78"/>
  <c r="H388" i="78"/>
  <c r="F382" i="78"/>
  <c r="N374" i="78"/>
  <c r="L368" i="78"/>
  <c r="J362" i="78"/>
  <c r="H356" i="78"/>
  <c r="F350" i="78"/>
  <c r="N342" i="78"/>
  <c r="L336" i="78"/>
  <c r="J330" i="78"/>
  <c r="H324" i="78"/>
  <c r="F318" i="78"/>
  <c r="N310" i="78"/>
  <c r="L304" i="78"/>
  <c r="J298" i="78"/>
  <c r="H292" i="78"/>
  <c r="F286" i="78"/>
  <c r="N278" i="78"/>
  <c r="L272" i="78"/>
  <c r="J266" i="78"/>
  <c r="H260" i="78"/>
  <c r="F254" i="78"/>
  <c r="N246" i="78"/>
  <c r="L240" i="78"/>
  <c r="J234" i="78"/>
  <c r="H228" i="78"/>
  <c r="F222" i="78"/>
  <c r="N214" i="78"/>
  <c r="L208" i="78"/>
  <c r="J202" i="78"/>
  <c r="H196" i="78"/>
  <c r="F190" i="78"/>
  <c r="N182" i="78"/>
  <c r="L176" i="78"/>
  <c r="J170" i="78"/>
  <c r="H164" i="78"/>
  <c r="F158" i="78"/>
  <c r="N150" i="78"/>
  <c r="L144" i="78"/>
  <c r="J138" i="78"/>
  <c r="H132" i="78"/>
  <c r="F126" i="78"/>
  <c r="N118" i="78"/>
  <c r="L112" i="78"/>
  <c r="J106" i="78"/>
  <c r="H100" i="78"/>
  <c r="F94" i="78"/>
  <c r="L531" i="77"/>
  <c r="J525" i="77"/>
  <c r="H519" i="77"/>
  <c r="H458" i="79"/>
  <c r="L406" i="79"/>
  <c r="N366" i="79"/>
  <c r="F342" i="79"/>
  <c r="H316" i="79"/>
  <c r="J290" i="79"/>
  <c r="L264" i="79"/>
  <c r="N238" i="79"/>
  <c r="F214" i="79"/>
  <c r="L194" i="79"/>
  <c r="H178" i="79"/>
  <c r="J164" i="79"/>
  <c r="F152" i="79"/>
  <c r="L138" i="79"/>
  <c r="H126" i="79"/>
  <c r="N112" i="79"/>
  <c r="J100" i="79"/>
  <c r="L498" i="78"/>
  <c r="H486" i="78"/>
  <c r="N472" i="78"/>
  <c r="H466" i="78"/>
  <c r="F460" i="78"/>
  <c r="N452" i="78"/>
  <c r="L446" i="78"/>
  <c r="J440" i="78"/>
  <c r="H434" i="78"/>
  <c r="F428" i="78"/>
  <c r="N420" i="78"/>
  <c r="L414" i="78"/>
  <c r="J408" i="78"/>
  <c r="H402" i="78"/>
  <c r="F396" i="78"/>
  <c r="N388" i="78"/>
  <c r="L382" i="78"/>
  <c r="J376" i="78"/>
  <c r="H370" i="78"/>
  <c r="F364" i="78"/>
  <c r="N356" i="78"/>
  <c r="L350" i="78"/>
  <c r="J344" i="78"/>
  <c r="H338" i="78"/>
  <c r="F332" i="78"/>
  <c r="N324" i="78"/>
  <c r="L318" i="78"/>
  <c r="J312" i="78"/>
  <c r="H306" i="78"/>
  <c r="F300" i="78"/>
  <c r="N292" i="78"/>
  <c r="L286" i="78"/>
  <c r="J280" i="78"/>
  <c r="H274" i="78"/>
  <c r="F268" i="78"/>
  <c r="N260" i="78"/>
  <c r="L254" i="78"/>
  <c r="J248" i="78"/>
  <c r="H242" i="78"/>
  <c r="F236" i="78"/>
  <c r="N228" i="78"/>
  <c r="L222" i="78"/>
  <c r="J216" i="78"/>
  <c r="H210" i="78"/>
  <c r="F204" i="78"/>
  <c r="N196" i="78"/>
  <c r="L190" i="78"/>
  <c r="J184" i="78"/>
  <c r="H178" i="78"/>
  <c r="F172" i="78"/>
  <c r="N164" i="78"/>
  <c r="L158" i="78"/>
  <c r="J152" i="78"/>
  <c r="H146" i="78"/>
  <c r="F140" i="78"/>
  <c r="N132" i="78"/>
  <c r="L126" i="78"/>
  <c r="J120" i="78"/>
  <c r="H114" i="78"/>
  <c r="F108" i="78"/>
  <c r="N100" i="78"/>
  <c r="L94" i="78"/>
  <c r="H533" i="77"/>
  <c r="F527" i="77"/>
  <c r="N519" i="77"/>
  <c r="L513" i="77"/>
  <c r="J426" i="79"/>
  <c r="F352" i="79"/>
  <c r="J300" i="79"/>
  <c r="N248" i="79"/>
  <c r="H202" i="79"/>
  <c r="F170" i="79"/>
  <c r="H144" i="79"/>
  <c r="J118" i="79"/>
  <c r="L92" i="79"/>
  <c r="N490" i="78"/>
  <c r="L468" i="78"/>
  <c r="H456" i="78"/>
  <c r="N442" i="78"/>
  <c r="J430" i="78"/>
  <c r="F418" i="78"/>
  <c r="L404" i="78"/>
  <c r="H392" i="78"/>
  <c r="N378" i="78"/>
  <c r="J366" i="78"/>
  <c r="F354" i="78"/>
  <c r="L340" i="78"/>
  <c r="H328" i="78"/>
  <c r="N314" i="78"/>
  <c r="J302" i="78"/>
  <c r="F290" i="78"/>
  <c r="L276" i="78"/>
  <c r="H264" i="78"/>
  <c r="N250" i="78"/>
  <c r="J238" i="78"/>
  <c r="F226" i="78"/>
  <c r="L212" i="78"/>
  <c r="H200" i="78"/>
  <c r="N186" i="78"/>
  <c r="J174" i="78"/>
  <c r="F162" i="78"/>
  <c r="L148" i="78"/>
  <c r="H136" i="78"/>
  <c r="N122" i="78"/>
  <c r="J110" i="78"/>
  <c r="F98" i="78"/>
  <c r="H523" i="77"/>
  <c r="L511" i="77"/>
  <c r="J505" i="77"/>
  <c r="H499" i="77"/>
  <c r="N485" i="77"/>
  <c r="L479" i="77"/>
  <c r="J473" i="77"/>
  <c r="H467" i="77"/>
  <c r="F461" i="77"/>
  <c r="N453" i="77"/>
  <c r="L447" i="77"/>
  <c r="J441" i="77"/>
  <c r="H435" i="77"/>
  <c r="F429" i="77"/>
  <c r="N421" i="77"/>
  <c r="L415" i="77"/>
  <c r="J409" i="77"/>
  <c r="H403" i="77"/>
  <c r="F397" i="77"/>
  <c r="N389" i="77"/>
  <c r="L383" i="77"/>
  <c r="J377" i="77"/>
  <c r="H371" i="77"/>
  <c r="H365" i="77"/>
  <c r="F359" i="77"/>
  <c r="N351" i="77"/>
  <c r="L345" i="77"/>
  <c r="J339" i="77"/>
  <c r="H333" i="77"/>
  <c r="F327" i="77"/>
  <c r="N319" i="77"/>
  <c r="L313" i="77"/>
  <c r="J307" i="77"/>
  <c r="H301" i="77"/>
  <c r="F295" i="77"/>
  <c r="N287" i="77"/>
  <c r="L281" i="77"/>
  <c r="J275" i="77"/>
  <c r="H269" i="77"/>
  <c r="F263" i="77"/>
  <c r="N255" i="77"/>
  <c r="L249" i="77"/>
  <c r="J243" i="77"/>
  <c r="H237" i="77"/>
  <c r="F231" i="77"/>
  <c r="N223" i="77"/>
  <c r="L217" i="77"/>
  <c r="J211" i="77"/>
  <c r="H205" i="77"/>
  <c r="H199" i="77"/>
  <c r="F193" i="77"/>
  <c r="N185" i="77"/>
  <c r="L179" i="77"/>
  <c r="J173" i="77"/>
  <c r="H167" i="77"/>
  <c r="F161" i="77"/>
  <c r="N153" i="77"/>
  <c r="L147" i="77"/>
  <c r="J141" i="77"/>
  <c r="H135" i="77"/>
  <c r="F129" i="77"/>
  <c r="N121" i="77"/>
  <c r="R372" i="79"/>
  <c r="R373" i="79" s="1"/>
  <c r="T440" i="78"/>
  <c r="P372" i="78"/>
  <c r="R198" i="78"/>
  <c r="P497" i="77"/>
  <c r="T373" i="77"/>
  <c r="P141" i="77"/>
  <c r="Q142" i="77" s="1"/>
  <c r="P129" i="77"/>
  <c r="R181" i="76"/>
  <c r="R501" i="76"/>
  <c r="R491" i="76"/>
  <c r="H492" i="76" s="1"/>
  <c r="R411" i="76"/>
  <c r="V315" i="76"/>
  <c r="M316" i="76" s="1"/>
  <c r="V383" i="76"/>
  <c r="V384" i="76" s="1"/>
  <c r="T359" i="76"/>
  <c r="U360" i="76" s="1"/>
  <c r="T293" i="76"/>
  <c r="V407" i="76"/>
  <c r="W408" i="76" s="1"/>
  <c r="R327" i="76"/>
  <c r="V275" i="76"/>
  <c r="V276" i="76" s="1"/>
  <c r="V223" i="76"/>
  <c r="P275" i="76"/>
  <c r="G276" i="76" s="1"/>
  <c r="R193" i="76"/>
  <c r="H194" i="76" s="1"/>
  <c r="P205" i="76"/>
  <c r="V119" i="76"/>
  <c r="V120" i="76" s="1"/>
  <c r="L502" i="79"/>
  <c r="J400" i="79"/>
  <c r="J338" i="79"/>
  <c r="N286" i="79"/>
  <c r="H236" i="79"/>
  <c r="L192" i="79"/>
  <c r="L162" i="79"/>
  <c r="N136" i="79"/>
  <c r="F112" i="79"/>
  <c r="J484" i="78"/>
  <c r="N464" i="78"/>
  <c r="J452" i="78"/>
  <c r="F440" i="78"/>
  <c r="L426" i="78"/>
  <c r="H414" i="78"/>
  <c r="N400" i="78"/>
  <c r="J388" i="78"/>
  <c r="F376" i="78"/>
  <c r="L362" i="78"/>
  <c r="H350" i="78"/>
  <c r="N336" i="78"/>
  <c r="J324" i="78"/>
  <c r="F312" i="78"/>
  <c r="L298" i="78"/>
  <c r="H286" i="78"/>
  <c r="N272" i="78"/>
  <c r="J260" i="78"/>
  <c r="F248" i="78"/>
  <c r="L234" i="78"/>
  <c r="H222" i="78"/>
  <c r="N208" i="78"/>
  <c r="J196" i="78"/>
  <c r="F184" i="78"/>
  <c r="L170" i="78"/>
  <c r="H158" i="78"/>
  <c r="N144" i="78"/>
  <c r="J132" i="78"/>
  <c r="F120" i="78"/>
  <c r="L106" i="78"/>
  <c r="H94" i="78"/>
  <c r="N531" i="77"/>
  <c r="J519" i="77"/>
  <c r="L509" i="77"/>
  <c r="J503" i="77"/>
  <c r="H497" i="77"/>
  <c r="F491" i="77"/>
  <c r="N483" i="77"/>
  <c r="L477" i="77"/>
  <c r="J471" i="77"/>
  <c r="H465" i="77"/>
  <c r="F459" i="77"/>
  <c r="N451" i="77"/>
  <c r="L445" i="77"/>
  <c r="J439" i="77"/>
  <c r="H433" i="77"/>
  <c r="F427" i="77"/>
  <c r="N419" i="77"/>
  <c r="L413" i="77"/>
  <c r="J407" i="77"/>
  <c r="H401" i="77"/>
  <c r="F395" i="77"/>
  <c r="N387" i="77"/>
  <c r="L381" i="77"/>
  <c r="J375" i="77"/>
  <c r="J369" i="77"/>
  <c r="H363" i="77"/>
  <c r="F357" i="77"/>
  <c r="N349" i="77"/>
  <c r="L343" i="77"/>
  <c r="J337" i="77"/>
  <c r="H331" i="77"/>
  <c r="F325" i="77"/>
  <c r="N317" i="77"/>
  <c r="L311" i="77"/>
  <c r="J305" i="77"/>
  <c r="H299" i="77"/>
  <c r="F293" i="77"/>
  <c r="N285" i="77"/>
  <c r="L279" i="77"/>
  <c r="J273" i="77"/>
  <c r="H267" i="77"/>
  <c r="F261" i="77"/>
  <c r="N253" i="77"/>
  <c r="L247" i="77"/>
  <c r="J241" i="77"/>
  <c r="H235" i="77"/>
  <c r="F229" i="77"/>
  <c r="N221" i="77"/>
  <c r="L215" i="77"/>
  <c r="J209" i="77"/>
  <c r="H203" i="77"/>
  <c r="H197" i="77"/>
  <c r="F191" i="77"/>
  <c r="N183" i="77"/>
  <c r="L177" i="77"/>
  <c r="J171" i="77"/>
  <c r="H165" i="77"/>
  <c r="F159" i="77"/>
  <c r="N151" i="77"/>
  <c r="L145" i="77"/>
  <c r="J139" i="77"/>
  <c r="H133" i="77"/>
  <c r="F127" i="77"/>
  <c r="N119" i="77"/>
  <c r="P470" i="79"/>
  <c r="V144" i="79"/>
  <c r="V128" i="78"/>
  <c r="V477" i="77"/>
  <c r="M478" i="77" s="1"/>
  <c r="P327" i="77"/>
  <c r="V217" i="77"/>
  <c r="V218" i="77" s="1"/>
  <c r="R157" i="77"/>
  <c r="T147" i="76"/>
  <c r="J148" i="76" s="1"/>
  <c r="T515" i="76"/>
  <c r="V429" i="76"/>
  <c r="R489" i="76"/>
  <c r="T397" i="76"/>
  <c r="V309" i="76"/>
  <c r="P377" i="76"/>
  <c r="R443" i="76"/>
  <c r="R337" i="76"/>
  <c r="I338" i="76" s="1"/>
  <c r="P273" i="76"/>
  <c r="Q274" i="76" s="1"/>
  <c r="R229" i="76"/>
  <c r="T315" i="76"/>
  <c r="V307" i="76"/>
  <c r="V308" i="76" s="1"/>
  <c r="V259" i="76"/>
  <c r="L260" i="76" s="1"/>
  <c r="P219" i="76"/>
  <c r="R165" i="76"/>
  <c r="P143" i="77"/>
  <c r="P144" i="77" s="1"/>
  <c r="V491" i="77"/>
  <c r="L492" i="77" s="1"/>
  <c r="V248" i="78"/>
  <c r="R496" i="79"/>
  <c r="J129" i="77"/>
  <c r="N141" i="77"/>
  <c r="H155" i="77"/>
  <c r="L167" i="77"/>
  <c r="F181" i="77"/>
  <c r="J193" i="77"/>
  <c r="L205" i="77"/>
  <c r="F219" i="77"/>
  <c r="J231" i="77"/>
  <c r="N243" i="77"/>
  <c r="H257" i="77"/>
  <c r="L269" i="77"/>
  <c r="F283" i="77"/>
  <c r="J295" i="77"/>
  <c r="N307" i="77"/>
  <c r="H321" i="77"/>
  <c r="L333" i="77"/>
  <c r="F347" i="77"/>
  <c r="J359" i="77"/>
  <c r="L371" i="77"/>
  <c r="F385" i="77"/>
  <c r="J397" i="77"/>
  <c r="N409" i="77"/>
  <c r="H423" i="77"/>
  <c r="L435" i="77"/>
  <c r="F449" i="77"/>
  <c r="J461" i="77"/>
  <c r="N473" i="77"/>
  <c r="H487" i="77"/>
  <c r="L499" i="77"/>
  <c r="F513" i="77"/>
  <c r="H112" i="78"/>
  <c r="F138" i="78"/>
  <c r="N162" i="78"/>
  <c r="L188" i="78"/>
  <c r="J214" i="78"/>
  <c r="H240" i="78"/>
  <c r="F266" i="78"/>
  <c r="N290" i="78"/>
  <c r="L316" i="78"/>
  <c r="J342" i="78"/>
  <c r="H368" i="78"/>
  <c r="F394" i="78"/>
  <c r="N418" i="78"/>
  <c r="L444" i="78"/>
  <c r="J470" i="78"/>
  <c r="H96" i="79"/>
  <c r="N146" i="79"/>
  <c r="H206" i="79"/>
  <c r="L306" i="79"/>
  <c r="N438" i="79"/>
  <c r="T297" i="77"/>
  <c r="N209" i="77"/>
  <c r="H166" i="79"/>
  <c r="J521" i="77"/>
  <c r="F249" i="77"/>
  <c r="N299" i="77"/>
  <c r="P460" i="78"/>
  <c r="F281" i="77"/>
  <c r="H485" i="77"/>
  <c r="F416" i="78"/>
  <c r="T459" i="76"/>
  <c r="R277" i="76"/>
  <c r="V153" i="76"/>
  <c r="L154" i="76" s="1"/>
  <c r="R515" i="77"/>
  <c r="R154" i="79"/>
  <c r="R155" i="79" s="1"/>
  <c r="V249" i="76"/>
  <c r="T345" i="76"/>
  <c r="K346" i="76" s="1"/>
  <c r="R461" i="76"/>
  <c r="V521" i="76"/>
  <c r="R387" i="76"/>
  <c r="S388" i="76" s="1"/>
  <c r="P401" i="76"/>
  <c r="T129" i="77"/>
  <c r="T130" i="77" s="1"/>
  <c r="T174" i="78"/>
  <c r="T175" i="78" s="1"/>
  <c r="T456" i="79"/>
  <c r="V377" i="76"/>
  <c r="T235" i="76"/>
  <c r="T435" i="77"/>
  <c r="V444" i="78"/>
  <c r="P139" i="76"/>
  <c r="P140" i="76" s="1"/>
  <c r="F154" i="79"/>
  <c r="H320" i="78"/>
  <c r="N114" i="78"/>
  <c r="J437" i="77"/>
  <c r="J335" i="77"/>
  <c r="H233" i="77"/>
  <c r="H131" i="77"/>
  <c r="T307" i="76"/>
  <c r="U308" i="76" s="1"/>
  <c r="P469" i="77"/>
  <c r="G470" i="77" s="1"/>
  <c r="T155" i="76"/>
  <c r="U156" i="76" s="1"/>
  <c r="P489" i="76"/>
  <c r="V441" i="76"/>
  <c r="V401" i="76"/>
  <c r="P513" i="77"/>
  <c r="R183" i="76"/>
  <c r="H184" i="76" s="1"/>
  <c r="P483" i="76"/>
  <c r="Q484" i="76" s="1"/>
  <c r="V447" i="76"/>
  <c r="W448" i="76" s="1"/>
  <c r="T517" i="77"/>
  <c r="T184" i="79"/>
  <c r="J185" i="79" s="1"/>
  <c r="F527" i="76"/>
  <c r="N449" i="76"/>
  <c r="J451" i="76"/>
  <c r="L393" i="76"/>
  <c r="L407" i="76"/>
  <c r="H353" i="76"/>
  <c r="F251" i="76"/>
  <c r="H361" i="76"/>
  <c r="F257" i="76"/>
  <c r="F311" i="76"/>
  <c r="L153" i="76"/>
  <c r="L271" i="76"/>
  <c r="N133" i="76"/>
  <c r="H137" i="76"/>
  <c r="H180" i="79"/>
  <c r="J332" i="78"/>
  <c r="F128" i="78"/>
  <c r="J443" i="77"/>
  <c r="J341" i="77"/>
  <c r="H239" i="77"/>
  <c r="H137" i="77"/>
  <c r="P297" i="76"/>
  <c r="Q298" i="76" s="1"/>
  <c r="R211" i="76"/>
  <c r="V222" i="79"/>
  <c r="W223" i="79" s="1"/>
  <c r="R445" i="76"/>
  <c r="R447" i="76"/>
  <c r="R395" i="76"/>
  <c r="R396" i="76" s="1"/>
  <c r="V317" i="76"/>
  <c r="L318" i="76" s="1"/>
  <c r="T271" i="77"/>
  <c r="R210" i="79"/>
  <c r="P237" i="76"/>
  <c r="P323" i="76"/>
  <c r="P429" i="77"/>
  <c r="G430" i="77" s="1"/>
  <c r="P366" i="78"/>
  <c r="G367" i="78" s="1"/>
  <c r="L499" i="76"/>
  <c r="N473" i="76"/>
  <c r="J475" i="76"/>
  <c r="F421" i="76"/>
  <c r="H449" i="76"/>
  <c r="J399" i="76"/>
  <c r="F275" i="76"/>
  <c r="F409" i="76"/>
  <c r="F281" i="76"/>
  <c r="H369" i="76"/>
  <c r="L177" i="76"/>
  <c r="L319" i="76"/>
  <c r="N157" i="76"/>
  <c r="H185" i="76"/>
  <c r="J165" i="76"/>
  <c r="H167" i="76"/>
  <c r="P436" i="79"/>
  <c r="P292" i="79"/>
  <c r="P293" i="79" s="1"/>
  <c r="V194" i="79"/>
  <c r="L195" i="79" s="1"/>
  <c r="T500" i="78"/>
  <c r="P472" i="79"/>
  <c r="F473" i="79" s="1"/>
  <c r="R346" i="79"/>
  <c r="R196" i="79"/>
  <c r="P484" i="78"/>
  <c r="P360" i="79"/>
  <c r="R138" i="79"/>
  <c r="R344" i="78"/>
  <c r="S345" i="78" s="1"/>
  <c r="P278" i="78"/>
  <c r="Q279" i="78" s="1"/>
  <c r="T136" i="78"/>
  <c r="V509" i="77"/>
  <c r="T381" i="77"/>
  <c r="R235" i="77"/>
  <c r="R416" i="79"/>
  <c r="R108" i="79"/>
  <c r="S109" i="79" s="1"/>
  <c r="V380" i="78"/>
  <c r="V204" i="78"/>
  <c r="L205" i="78" s="1"/>
  <c r="N203" i="77"/>
  <c r="J421" i="77"/>
  <c r="H288" i="78"/>
  <c r="T175" i="77"/>
  <c r="R397" i="77"/>
  <c r="R400" i="78"/>
  <c r="F123" i="77"/>
  <c r="F139" i="77"/>
  <c r="L157" i="77"/>
  <c r="L173" i="77"/>
  <c r="L189" i="77"/>
  <c r="L211" i="77"/>
  <c r="L227" i="77"/>
  <c r="L243" i="77"/>
  <c r="H263" i="77"/>
  <c r="H279" i="77"/>
  <c r="H295" i="77"/>
  <c r="N313" i="77"/>
  <c r="N329" i="77"/>
  <c r="N345" i="77"/>
  <c r="J365" i="77"/>
  <c r="H381" i="77"/>
  <c r="H397" i="77"/>
  <c r="N415" i="77"/>
  <c r="N431" i="77"/>
  <c r="N447" i="77"/>
  <c r="J467" i="77"/>
  <c r="J483" i="77"/>
  <c r="J499" i="77"/>
  <c r="N523" i="77"/>
  <c r="N104" i="78"/>
  <c r="N136" i="78"/>
  <c r="F176" i="78"/>
  <c r="F208" i="78"/>
  <c r="F240" i="78"/>
  <c r="H278" i="78"/>
  <c r="H310" i="78"/>
  <c r="H342" i="78"/>
  <c r="J380" i="78"/>
  <c r="J412" i="78"/>
  <c r="J444" i="78"/>
  <c r="H494" i="78"/>
  <c r="H134" i="79"/>
  <c r="F206" i="79"/>
  <c r="F358" i="79"/>
  <c r="H504" i="79"/>
  <c r="J494" i="79"/>
  <c r="J486" i="79"/>
  <c r="J478" i="79"/>
  <c r="L468" i="79"/>
  <c r="L460" i="79"/>
  <c r="L452" i="79"/>
  <c r="N442" i="79"/>
  <c r="N434" i="79"/>
  <c r="N426" i="79"/>
  <c r="F418" i="79"/>
  <c r="F410" i="79"/>
  <c r="F402" i="79"/>
  <c r="H392" i="79"/>
  <c r="H384" i="79"/>
  <c r="F504" i="79"/>
  <c r="F496" i="79"/>
  <c r="F488" i="79"/>
  <c r="H478" i="79"/>
  <c r="H470" i="79"/>
  <c r="H462" i="79"/>
  <c r="J452" i="79"/>
  <c r="J444" i="79"/>
  <c r="J436" i="79"/>
  <c r="L426" i="79"/>
  <c r="L418" i="79"/>
  <c r="L410" i="79"/>
  <c r="N400" i="79"/>
  <c r="N392" i="79"/>
  <c r="N384" i="79"/>
  <c r="H492" i="79"/>
  <c r="H476" i="79"/>
  <c r="L456" i="79"/>
  <c r="L440" i="79"/>
  <c r="L424" i="79"/>
  <c r="F406" i="79"/>
  <c r="F390" i="79"/>
  <c r="J376" i="79"/>
  <c r="L366" i="79"/>
  <c r="L358" i="79"/>
  <c r="L350" i="79"/>
  <c r="N340" i="79"/>
  <c r="N332" i="79"/>
  <c r="N324" i="79"/>
  <c r="F316" i="79"/>
  <c r="F308" i="79"/>
  <c r="F300" i="79"/>
  <c r="H290" i="79"/>
  <c r="H282" i="79"/>
  <c r="H274" i="79"/>
  <c r="J264" i="79"/>
  <c r="J256" i="79"/>
  <c r="J248" i="79"/>
  <c r="L238" i="79"/>
  <c r="L230" i="79"/>
  <c r="L222" i="79"/>
  <c r="N212" i="79"/>
  <c r="F492" i="79"/>
  <c r="J472" i="79"/>
  <c r="J456" i="79"/>
  <c r="J440" i="79"/>
  <c r="N420" i="79"/>
  <c r="N404" i="79"/>
  <c r="N388" i="79"/>
  <c r="J374" i="79"/>
  <c r="J366" i="79"/>
  <c r="J358" i="79"/>
  <c r="L348" i="79"/>
  <c r="L340" i="79"/>
  <c r="L332" i="79"/>
  <c r="N322" i="79"/>
  <c r="N314" i="79"/>
  <c r="N306" i="79"/>
  <c r="F298" i="79"/>
  <c r="F290" i="79"/>
  <c r="F282" i="79"/>
  <c r="H272" i="79"/>
  <c r="H264" i="79"/>
  <c r="H256" i="79"/>
  <c r="J246" i="79"/>
  <c r="J238" i="79"/>
  <c r="J230" i="79"/>
  <c r="L220" i="79"/>
  <c r="L212" i="79"/>
  <c r="L204" i="79"/>
  <c r="N194" i="79"/>
  <c r="N186" i="79"/>
  <c r="N178" i="79"/>
  <c r="F494" i="79"/>
  <c r="F462" i="79"/>
  <c r="F430" i="79"/>
  <c r="N390" i="79"/>
  <c r="N368" i="79"/>
  <c r="N352" i="79"/>
  <c r="H334" i="79"/>
  <c r="H318" i="79"/>
  <c r="H302" i="79"/>
  <c r="L282" i="79"/>
  <c r="L266" i="79"/>
  <c r="L250" i="79"/>
  <c r="F232" i="79"/>
  <c r="F216" i="79"/>
  <c r="L202" i="79"/>
  <c r="H190" i="79"/>
  <c r="F180" i="79"/>
  <c r="J170" i="79"/>
  <c r="L160" i="79"/>
  <c r="L152" i="79"/>
  <c r="L144" i="79"/>
  <c r="N134" i="79"/>
  <c r="N126" i="79"/>
  <c r="N118" i="79"/>
  <c r="F110" i="79"/>
  <c r="F102" i="79"/>
  <c r="F94" i="79"/>
  <c r="H500" i="78"/>
  <c r="H492" i="78"/>
  <c r="J482" i="78"/>
  <c r="J474" i="78"/>
  <c r="N492" i="79"/>
  <c r="L454" i="79"/>
  <c r="L422" i="79"/>
  <c r="L390" i="79"/>
  <c r="F366" i="79"/>
  <c r="F350" i="79"/>
  <c r="F334" i="79"/>
  <c r="F318" i="79"/>
  <c r="L304" i="79"/>
  <c r="H292" i="79"/>
  <c r="N278" i="79"/>
  <c r="J266" i="79"/>
  <c r="F254" i="79"/>
  <c r="L240" i="79"/>
  <c r="H228" i="79"/>
  <c r="N214" i="79"/>
  <c r="J204" i="79"/>
  <c r="H196" i="79"/>
  <c r="F188" i="79"/>
  <c r="L178" i="79"/>
  <c r="F172" i="79"/>
  <c r="N164" i="79"/>
  <c r="L158" i="79"/>
  <c r="J152" i="79"/>
  <c r="H146" i="79"/>
  <c r="F140" i="79"/>
  <c r="N132" i="79"/>
  <c r="L126" i="79"/>
  <c r="J120" i="79"/>
  <c r="H114" i="79"/>
  <c r="F108" i="79"/>
  <c r="N100" i="79"/>
  <c r="L94" i="79"/>
  <c r="H506" i="78"/>
  <c r="F500" i="78"/>
  <c r="N492" i="78"/>
  <c r="L486" i="78"/>
  <c r="J480" i="78"/>
  <c r="H474" i="78"/>
  <c r="H484" i="79"/>
  <c r="L432" i="79"/>
  <c r="F382" i="79"/>
  <c r="L354" i="79"/>
  <c r="N328" i="79"/>
  <c r="F304" i="79"/>
  <c r="H278" i="79"/>
  <c r="J252" i="79"/>
  <c r="L226" i="79"/>
  <c r="H204" i="79"/>
  <c r="L186" i="79"/>
  <c r="N170" i="79"/>
  <c r="J158" i="79"/>
  <c r="F146" i="79"/>
  <c r="L132" i="79"/>
  <c r="H120" i="79"/>
  <c r="N106" i="79"/>
  <c r="J94" i="79"/>
  <c r="F506" i="78"/>
  <c r="L492" i="78"/>
  <c r="H480" i="78"/>
  <c r="F470" i="78"/>
  <c r="N462" i="78"/>
  <c r="L456" i="78"/>
  <c r="J450" i="78"/>
  <c r="H444" i="78"/>
  <c r="F438" i="78"/>
  <c r="N430" i="78"/>
  <c r="L424" i="78"/>
  <c r="J418" i="78"/>
  <c r="H412" i="78"/>
  <c r="F406" i="78"/>
  <c r="N398" i="78"/>
  <c r="L392" i="78"/>
  <c r="J386" i="78"/>
  <c r="H380" i="78"/>
  <c r="F374" i="78"/>
  <c r="N366" i="78"/>
  <c r="L360" i="78"/>
  <c r="J354" i="78"/>
  <c r="H348" i="78"/>
  <c r="F342" i="78"/>
  <c r="N334" i="78"/>
  <c r="L328" i="78"/>
  <c r="J322" i="78"/>
  <c r="H316" i="78"/>
  <c r="F310" i="78"/>
  <c r="N302" i="78"/>
  <c r="L296" i="78"/>
  <c r="J290" i="78"/>
  <c r="H284" i="78"/>
  <c r="F278" i="78"/>
  <c r="N270" i="78"/>
  <c r="L264" i="78"/>
  <c r="J258" i="78"/>
  <c r="H252" i="78"/>
  <c r="F246" i="78"/>
  <c r="N238" i="78"/>
  <c r="L232" i="78"/>
  <c r="J226" i="78"/>
  <c r="H220" i="78"/>
  <c r="F214" i="78"/>
  <c r="N206" i="78"/>
  <c r="L200" i="78"/>
  <c r="J194" i="78"/>
  <c r="H188" i="78"/>
  <c r="F182" i="78"/>
  <c r="N174" i="78"/>
  <c r="L168" i="78"/>
  <c r="J162" i="78"/>
  <c r="H156" i="78"/>
  <c r="F150" i="78"/>
  <c r="N142" i="78"/>
  <c r="L136" i="78"/>
  <c r="J130" i="78"/>
  <c r="H124" i="78"/>
  <c r="F118" i="78"/>
  <c r="N110" i="78"/>
  <c r="L104" i="78"/>
  <c r="J98" i="78"/>
  <c r="H92" i="78"/>
  <c r="N529" i="77"/>
  <c r="L523" i="77"/>
  <c r="J517" i="77"/>
  <c r="J496" i="79"/>
  <c r="N444" i="79"/>
  <c r="H394" i="79"/>
  <c r="L360" i="79"/>
  <c r="N334" i="79"/>
  <c r="F310" i="79"/>
  <c r="H284" i="79"/>
  <c r="J258" i="79"/>
  <c r="L232" i="79"/>
  <c r="F208" i="79"/>
  <c r="L190" i="79"/>
  <c r="H174" i="79"/>
  <c r="N160" i="79"/>
  <c r="J148" i="79"/>
  <c r="F136" i="79"/>
  <c r="L122" i="79"/>
  <c r="H110" i="79"/>
  <c r="N96" i="79"/>
  <c r="F496" i="78"/>
  <c r="L482" i="78"/>
  <c r="L470" i="78"/>
  <c r="J464" i="78"/>
  <c r="H458" i="78"/>
  <c r="F452" i="78"/>
  <c r="N444" i="78"/>
  <c r="L438" i="78"/>
  <c r="J432" i="78"/>
  <c r="H426" i="78"/>
  <c r="F420" i="78"/>
  <c r="N412" i="78"/>
  <c r="L406" i="78"/>
  <c r="J400" i="78"/>
  <c r="H394" i="78"/>
  <c r="F388" i="78"/>
  <c r="N380" i="78"/>
  <c r="L374" i="78"/>
  <c r="J368" i="78"/>
  <c r="H362" i="78"/>
  <c r="F356" i="78"/>
  <c r="N348" i="78"/>
  <c r="L342" i="78"/>
  <c r="J336" i="78"/>
  <c r="H330" i="78"/>
  <c r="F324" i="78"/>
  <c r="N316" i="78"/>
  <c r="L310" i="78"/>
  <c r="J304" i="78"/>
  <c r="H298" i="78"/>
  <c r="F292" i="78"/>
  <c r="N284" i="78"/>
  <c r="L278" i="78"/>
  <c r="J272" i="78"/>
  <c r="H266" i="78"/>
  <c r="F260" i="78"/>
  <c r="N252" i="78"/>
  <c r="L246" i="78"/>
  <c r="J240" i="78"/>
  <c r="H234" i="78"/>
  <c r="F228" i="78"/>
  <c r="N220" i="78"/>
  <c r="L214" i="78"/>
  <c r="J208" i="78"/>
  <c r="H202" i="78"/>
  <c r="F196" i="78"/>
  <c r="N188" i="78"/>
  <c r="L182" i="78"/>
  <c r="J176" i="78"/>
  <c r="H170" i="78"/>
  <c r="F164" i="78"/>
  <c r="N156" i="78"/>
  <c r="L150" i="78"/>
  <c r="J144" i="78"/>
  <c r="H138" i="78"/>
  <c r="F132" i="78"/>
  <c r="N124" i="78"/>
  <c r="L118" i="78"/>
  <c r="J112" i="78"/>
  <c r="H106" i="78"/>
  <c r="F100" i="78"/>
  <c r="N92" i="78"/>
  <c r="J531" i="77"/>
  <c r="H525" i="77"/>
  <c r="F519" i="77"/>
  <c r="N502" i="79"/>
  <c r="L400" i="79"/>
  <c r="L338" i="79"/>
  <c r="F288" i="79"/>
  <c r="J236" i="79"/>
  <c r="N192" i="79"/>
  <c r="N162" i="79"/>
  <c r="F138" i="79"/>
  <c r="H112" i="79"/>
  <c r="L484" i="78"/>
  <c r="F466" i="78"/>
  <c r="L452" i="78"/>
  <c r="H440" i="78"/>
  <c r="N426" i="78"/>
  <c r="J414" i="78"/>
  <c r="F402" i="78"/>
  <c r="L388" i="78"/>
  <c r="H376" i="78"/>
  <c r="N362" i="78"/>
  <c r="J350" i="78"/>
  <c r="F338" i="78"/>
  <c r="L324" i="78"/>
  <c r="H312" i="78"/>
  <c r="N298" i="78"/>
  <c r="J286" i="78"/>
  <c r="F274" i="78"/>
  <c r="L260" i="78"/>
  <c r="H248" i="78"/>
  <c r="N234" i="78"/>
  <c r="J222" i="78"/>
  <c r="F210" i="78"/>
  <c r="L196" i="78"/>
  <c r="H184" i="78"/>
  <c r="N170" i="78"/>
  <c r="J158" i="78"/>
  <c r="F146" i="78"/>
  <c r="L132" i="78"/>
  <c r="H120" i="78"/>
  <c r="N106" i="78"/>
  <c r="J94" i="78"/>
  <c r="F533" i="77"/>
  <c r="L519" i="77"/>
  <c r="N509" i="77"/>
  <c r="L503" i="77"/>
  <c r="J497" i="77"/>
  <c r="H491" i="77"/>
  <c r="F485" i="77"/>
  <c r="N477" i="77"/>
  <c r="L471" i="77"/>
  <c r="J465" i="77"/>
  <c r="H459" i="77"/>
  <c r="F453" i="77"/>
  <c r="N445" i="77"/>
  <c r="L439" i="77"/>
  <c r="J433" i="77"/>
  <c r="H427" i="77"/>
  <c r="F421" i="77"/>
  <c r="N413" i="77"/>
  <c r="L407" i="77"/>
  <c r="J401" i="77"/>
  <c r="H395" i="77"/>
  <c r="F389" i="77"/>
  <c r="N381" i="77"/>
  <c r="L375" i="77"/>
  <c r="L369" i="77"/>
  <c r="J363" i="77"/>
  <c r="H357" i="77"/>
  <c r="F351" i="77"/>
  <c r="N343" i="77"/>
  <c r="L337" i="77"/>
  <c r="J331" i="77"/>
  <c r="H325" i="77"/>
  <c r="F319" i="77"/>
  <c r="N311" i="77"/>
  <c r="L305" i="77"/>
  <c r="J299" i="77"/>
  <c r="H293" i="77"/>
  <c r="F287" i="77"/>
  <c r="N279" i="77"/>
  <c r="L273" i="77"/>
  <c r="J267" i="77"/>
  <c r="H261" i="77"/>
  <c r="F255" i="77"/>
  <c r="N247" i="77"/>
  <c r="L241" i="77"/>
  <c r="J235" i="77"/>
  <c r="H229" i="77"/>
  <c r="F223" i="77"/>
  <c r="N215" i="77"/>
  <c r="L209" i="77"/>
  <c r="J203" i="77"/>
  <c r="J197" i="77"/>
  <c r="H191" i="77"/>
  <c r="F185" i="77"/>
  <c r="N177" i="77"/>
  <c r="L171" i="77"/>
  <c r="J165" i="77"/>
  <c r="H159" i="77"/>
  <c r="F153" i="77"/>
  <c r="N145" i="77"/>
  <c r="L139" i="77"/>
  <c r="J133" i="77"/>
  <c r="H127" i="77"/>
  <c r="F121" i="77"/>
  <c r="V298" i="79"/>
  <c r="R420" i="78"/>
  <c r="P352" i="78"/>
  <c r="F353" i="78" s="1"/>
  <c r="T156" i="78"/>
  <c r="T157" i="78" s="1"/>
  <c r="P483" i="77"/>
  <c r="R359" i="77"/>
  <c r="V291" i="77"/>
  <c r="P125" i="77"/>
  <c r="P493" i="76"/>
  <c r="V483" i="76"/>
  <c r="V495" i="76"/>
  <c r="M496" i="76" s="1"/>
  <c r="R383" i="76"/>
  <c r="H384" i="76" s="1"/>
  <c r="V427" i="76"/>
  <c r="M428" i="76" s="1"/>
  <c r="P351" i="76"/>
  <c r="Q352" i="76" s="1"/>
  <c r="R515" i="76"/>
  <c r="R453" i="76"/>
  <c r="T377" i="76"/>
  <c r="T267" i="76"/>
  <c r="U268" i="76" s="1"/>
  <c r="V261" i="76"/>
  <c r="M262" i="76" s="1"/>
  <c r="V189" i="76"/>
  <c r="W190" i="76" s="1"/>
  <c r="T247" i="76"/>
  <c r="K248" i="76" s="1"/>
  <c r="P375" i="76"/>
  <c r="G376" i="76" s="1"/>
  <c r="R147" i="76"/>
  <c r="P133" i="76"/>
  <c r="N476" i="79"/>
  <c r="L376" i="79"/>
  <c r="F326" i="79"/>
  <c r="J274" i="79"/>
  <c r="N222" i="79"/>
  <c r="J184" i="79"/>
  <c r="J156" i="79"/>
  <c r="L130" i="79"/>
  <c r="N104" i="79"/>
  <c r="F504" i="78"/>
  <c r="H478" i="78"/>
  <c r="H462" i="78"/>
  <c r="N448" i="78"/>
  <c r="J436" i="78"/>
  <c r="F424" i="78"/>
  <c r="L410" i="78"/>
  <c r="H398" i="78"/>
  <c r="N384" i="78"/>
  <c r="J372" i="78"/>
  <c r="F360" i="78"/>
  <c r="L346" i="78"/>
  <c r="H334" i="78"/>
  <c r="N320" i="78"/>
  <c r="J308" i="78"/>
  <c r="F296" i="78"/>
  <c r="L282" i="78"/>
  <c r="H270" i="78"/>
  <c r="N256" i="78"/>
  <c r="J244" i="78"/>
  <c r="F232" i="78"/>
  <c r="L218" i="78"/>
  <c r="H206" i="78"/>
  <c r="N192" i="78"/>
  <c r="J180" i="78"/>
  <c r="F168" i="78"/>
  <c r="L154" i="78"/>
  <c r="H142" i="78"/>
  <c r="N128" i="78"/>
  <c r="J116" i="78"/>
  <c r="F104" i="78"/>
  <c r="H529" i="77"/>
  <c r="N515" i="77"/>
  <c r="N507" i="77"/>
  <c r="L501" i="77"/>
  <c r="J495" i="77"/>
  <c r="H489" i="77"/>
  <c r="F483" i="77"/>
  <c r="N475" i="77"/>
  <c r="L469" i="77"/>
  <c r="J463" i="77"/>
  <c r="H457" i="77"/>
  <c r="F451" i="77"/>
  <c r="N443" i="77"/>
  <c r="L437" i="77"/>
  <c r="J431" i="77"/>
  <c r="H425" i="77"/>
  <c r="F419" i="77"/>
  <c r="N411" i="77"/>
  <c r="L405" i="77"/>
  <c r="J399" i="77"/>
  <c r="H393" i="77"/>
  <c r="F387" i="77"/>
  <c r="N379" i="77"/>
  <c r="L373" i="77"/>
  <c r="L367" i="77"/>
  <c r="J361" i="77"/>
  <c r="H355" i="77"/>
  <c r="F349" i="77"/>
  <c r="N341" i="77"/>
  <c r="L335" i="77"/>
  <c r="J329" i="77"/>
  <c r="H323" i="77"/>
  <c r="F317" i="77"/>
  <c r="N309" i="77"/>
  <c r="L303" i="77"/>
  <c r="J297" i="77"/>
  <c r="H291" i="77"/>
  <c r="F285" i="77"/>
  <c r="N277" i="77"/>
  <c r="L271" i="77"/>
  <c r="J265" i="77"/>
  <c r="H259" i="77"/>
  <c r="F253" i="77"/>
  <c r="N245" i="77"/>
  <c r="L239" i="77"/>
  <c r="J233" i="77"/>
  <c r="H227" i="77"/>
  <c r="F221" i="77"/>
  <c r="N213" i="77"/>
  <c r="L207" i="77"/>
  <c r="L201" i="77"/>
  <c r="J195" i="77"/>
  <c r="H189" i="77"/>
  <c r="F183" i="77"/>
  <c r="N175" i="77"/>
  <c r="L169" i="77"/>
  <c r="J163" i="77"/>
  <c r="H157" i="77"/>
  <c r="F151" i="77"/>
  <c r="N143" i="77"/>
  <c r="L137" i="77"/>
  <c r="J131" i="77"/>
  <c r="H125" i="77"/>
  <c r="F119" i="77"/>
  <c r="V360" i="79"/>
  <c r="L361" i="79" s="1"/>
  <c r="R484" i="78"/>
  <c r="R404" i="78"/>
  <c r="P258" i="78"/>
  <c r="Q259" i="78" s="1"/>
  <c r="V401" i="77"/>
  <c r="L402" i="77" s="1"/>
  <c r="R369" i="77"/>
  <c r="T287" i="77"/>
  <c r="R265" i="77"/>
  <c r="P463" i="76"/>
  <c r="G464" i="76" s="1"/>
  <c r="T509" i="76"/>
  <c r="R399" i="76"/>
  <c r="V313" i="76"/>
  <c r="V299" i="76"/>
  <c r="W300" i="76" s="1"/>
  <c r="T401" i="76"/>
  <c r="K402" i="76" s="1"/>
  <c r="P347" i="76"/>
  <c r="G348" i="76" s="1"/>
  <c r="T521" i="76"/>
  <c r="P321" i="76"/>
  <c r="P322" i="76" s="1"/>
  <c r="T497" i="76"/>
  <c r="V257" i="76"/>
  <c r="P211" i="76"/>
  <c r="F212" i="76" s="1"/>
  <c r="V263" i="76"/>
  <c r="R219" i="76"/>
  <c r="R220" i="76" s="1"/>
  <c r="P191" i="76"/>
  <c r="R247" i="76"/>
  <c r="V197" i="76"/>
  <c r="V161" i="76"/>
  <c r="T239" i="76"/>
  <c r="P119" i="77"/>
  <c r="V183" i="77"/>
  <c r="P360" i="78"/>
  <c r="T102" i="79"/>
  <c r="J103" i="79" s="1"/>
  <c r="L119" i="77"/>
  <c r="F133" i="77"/>
  <c r="J145" i="77"/>
  <c r="N157" i="77"/>
  <c r="H171" i="77"/>
  <c r="L183" i="77"/>
  <c r="F197" i="77"/>
  <c r="H209" i="77"/>
  <c r="L221" i="77"/>
  <c r="F235" i="77"/>
  <c r="J247" i="77"/>
  <c r="N259" i="77"/>
  <c r="H273" i="77"/>
  <c r="L285" i="77"/>
  <c r="F299" i="77"/>
  <c r="J311" i="77"/>
  <c r="N323" i="77"/>
  <c r="H337" i="77"/>
  <c r="L349" i="77"/>
  <c r="F363" i="77"/>
  <c r="H375" i="77"/>
  <c r="L387" i="77"/>
  <c r="F401" i="77"/>
  <c r="J413" i="77"/>
  <c r="N425" i="77"/>
  <c r="H439" i="77"/>
  <c r="L451" i="77"/>
  <c r="F465" i="77"/>
  <c r="J477" i="77"/>
  <c r="N489" i="77"/>
  <c r="H503" i="77"/>
  <c r="N517" i="77"/>
  <c r="L92" i="78"/>
  <c r="J118" i="78"/>
  <c r="H144" i="78"/>
  <c r="F170" i="78"/>
  <c r="N194" i="78"/>
  <c r="L220" i="78"/>
  <c r="J246" i="78"/>
  <c r="H272" i="78"/>
  <c r="F298" i="78"/>
  <c r="N322" i="78"/>
  <c r="L348" i="78"/>
  <c r="J374" i="78"/>
  <c r="H400" i="78"/>
  <c r="F426" i="78"/>
  <c r="N450" i="78"/>
  <c r="F482" i="78"/>
  <c r="L108" i="79"/>
  <c r="H160" i="79"/>
  <c r="H230" i="79"/>
  <c r="J332" i="79"/>
  <c r="J490" i="79"/>
  <c r="N337" i="77"/>
  <c r="P380" i="78"/>
  <c r="J326" i="78"/>
  <c r="N375" i="77"/>
  <c r="J453" i="77"/>
  <c r="J127" i="77"/>
  <c r="L331" i="77"/>
  <c r="J108" i="78"/>
  <c r="J140" i="79"/>
  <c r="V337" i="76"/>
  <c r="R243" i="76"/>
  <c r="R153" i="77"/>
  <c r="V172" i="78"/>
  <c r="L173" i="78" s="1"/>
  <c r="T330" i="79"/>
  <c r="J331" i="79" s="1"/>
  <c r="P283" i="76"/>
  <c r="P385" i="76"/>
  <c r="T519" i="76"/>
  <c r="T477" i="76"/>
  <c r="T478" i="76" s="1"/>
  <c r="V411" i="76"/>
  <c r="R195" i="76"/>
  <c r="R203" i="77"/>
  <c r="I204" i="77" s="1"/>
  <c r="P354" i="78"/>
  <c r="P355" i="78" s="1"/>
  <c r="P469" i="76"/>
  <c r="F470" i="76" s="1"/>
  <c r="R291" i="76"/>
  <c r="T257" i="76"/>
  <c r="J258" i="76" s="1"/>
  <c r="R104" i="78"/>
  <c r="T214" i="79"/>
  <c r="T353" i="76"/>
  <c r="N474" i="78"/>
  <c r="L268" i="78"/>
  <c r="H515" i="77"/>
  <c r="L411" i="77"/>
  <c r="L309" i="77"/>
  <c r="J207" i="77"/>
  <c r="R412" i="78"/>
  <c r="R127" i="76"/>
  <c r="R262" i="78"/>
  <c r="R225" i="76"/>
  <c r="T531" i="76"/>
  <c r="R503" i="76"/>
  <c r="P289" i="76"/>
  <c r="P290" i="76" s="1"/>
  <c r="V375" i="76"/>
  <c r="V280" i="78"/>
  <c r="T223" i="76"/>
  <c r="V153" i="77"/>
  <c r="V154" i="77" s="1"/>
  <c r="V158" i="78"/>
  <c r="V159" i="78" s="1"/>
  <c r="V482" i="79"/>
  <c r="H501" i="76"/>
  <c r="F425" i="76"/>
  <c r="L425" i="76"/>
  <c r="N367" i="76"/>
  <c r="N381" i="76"/>
  <c r="J327" i="76"/>
  <c r="H225" i="76"/>
  <c r="J333" i="76"/>
  <c r="H231" i="76"/>
  <c r="J259" i="76"/>
  <c r="N127" i="76"/>
  <c r="F221" i="76"/>
  <c r="J375" i="76"/>
  <c r="N333" i="76"/>
  <c r="J500" i="78"/>
  <c r="N280" i="78"/>
  <c r="J527" i="77"/>
  <c r="L417" i="77"/>
  <c r="L315" i="77"/>
  <c r="J213" i="77"/>
  <c r="T116" i="78"/>
  <c r="K117" i="78" s="1"/>
  <c r="T389" i="76"/>
  <c r="K390" i="76" s="1"/>
  <c r="V317" i="77"/>
  <c r="R151" i="76"/>
  <c r="P367" i="76"/>
  <c r="T163" i="76"/>
  <c r="R349" i="76"/>
  <c r="R133" i="76"/>
  <c r="P405" i="77"/>
  <c r="R475" i="76"/>
  <c r="I476" i="76" s="1"/>
  <c r="V283" i="76"/>
  <c r="P503" i="76"/>
  <c r="V521" i="77"/>
  <c r="T192" i="79"/>
  <c r="H525" i="76"/>
  <c r="F449" i="76"/>
  <c r="L449" i="76"/>
  <c r="N391" i="76"/>
  <c r="N405" i="76"/>
  <c r="L351" i="76"/>
  <c r="H249" i="76"/>
  <c r="L359" i="76"/>
  <c r="H255" i="76"/>
  <c r="J307" i="76"/>
  <c r="N151" i="76"/>
  <c r="F269" i="76"/>
  <c r="F133" i="76"/>
  <c r="L133" i="76"/>
  <c r="H467" i="76"/>
  <c r="N327" i="76"/>
  <c r="R406" i="79"/>
  <c r="P272" i="79"/>
  <c r="G273" i="79" s="1"/>
  <c r="R172" i="79"/>
  <c r="T474" i="78"/>
  <c r="T475" i="78" s="1"/>
  <c r="T440" i="79"/>
  <c r="P314" i="79"/>
  <c r="T158" i="79"/>
  <c r="V458" i="78"/>
  <c r="R288" i="79"/>
  <c r="R328" i="78"/>
  <c r="S329" i="78" s="1"/>
  <c r="R254" i="78"/>
  <c r="R255" i="78" s="1"/>
  <c r="V134" i="78"/>
  <c r="R469" i="77"/>
  <c r="I470" i="77" s="1"/>
  <c r="T345" i="77"/>
  <c r="K346" i="77" s="1"/>
  <c r="P197" i="77"/>
  <c r="R354" i="79"/>
  <c r="I355" i="79" s="1"/>
  <c r="T468" i="78"/>
  <c r="R362" i="78"/>
  <c r="P182" i="78"/>
  <c r="V210" i="78"/>
  <c r="J255" i="77"/>
  <c r="F473" i="77"/>
  <c r="J390" i="78"/>
  <c r="H490" i="79"/>
  <c r="R231" i="77"/>
  <c r="P529" i="77"/>
  <c r="T428" i="78"/>
  <c r="L125" i="77"/>
  <c r="H145" i="77"/>
  <c r="H161" i="77"/>
  <c r="H177" i="77"/>
  <c r="N195" i="77"/>
  <c r="H215" i="77"/>
  <c r="H231" i="77"/>
  <c r="N249" i="77"/>
  <c r="N265" i="77"/>
  <c r="N281" i="77"/>
  <c r="J301" i="77"/>
  <c r="J317" i="77"/>
  <c r="J333" i="77"/>
  <c r="F353" i="77"/>
  <c r="F369" i="77"/>
  <c r="N383" i="77"/>
  <c r="J403" i="77"/>
  <c r="J419" i="77"/>
  <c r="J435" i="77"/>
  <c r="F455" i="77"/>
  <c r="F471" i="77"/>
  <c r="F487" i="77"/>
  <c r="L505" i="77"/>
  <c r="F531" i="77"/>
  <c r="F112" i="78"/>
  <c r="H150" i="78"/>
  <c r="H182" i="78"/>
  <c r="H214" i="78"/>
  <c r="J252" i="78"/>
  <c r="J284" i="78"/>
  <c r="J316" i="78"/>
  <c r="L354" i="78"/>
  <c r="L386" i="78"/>
  <c r="L418" i="78"/>
  <c r="N456" i="78"/>
  <c r="L506" i="78"/>
  <c r="L146" i="79"/>
  <c r="N254" i="79"/>
  <c r="F388" i="79"/>
  <c r="L500" i="79"/>
  <c r="L492" i="79"/>
  <c r="L484" i="79"/>
  <c r="N474" i="79"/>
  <c r="N466" i="79"/>
  <c r="N458" i="79"/>
  <c r="F450" i="79"/>
  <c r="F442" i="79"/>
  <c r="F434" i="79"/>
  <c r="H424" i="79"/>
  <c r="H416" i="79"/>
  <c r="H408" i="79"/>
  <c r="J398" i="79"/>
  <c r="J390" i="79"/>
  <c r="J382" i="79"/>
  <c r="H502" i="79"/>
  <c r="H494" i="79"/>
  <c r="J484" i="79"/>
  <c r="J476" i="79"/>
  <c r="J468" i="79"/>
  <c r="L458" i="79"/>
  <c r="L450" i="79"/>
  <c r="L442" i="79"/>
  <c r="N432" i="79"/>
  <c r="N424" i="79"/>
  <c r="N416" i="79"/>
  <c r="F408" i="79"/>
  <c r="F400" i="79"/>
  <c r="F392" i="79"/>
  <c r="H382" i="79"/>
  <c r="L504" i="79"/>
  <c r="L488" i="79"/>
  <c r="F470" i="79"/>
  <c r="F454" i="79"/>
  <c r="F438" i="79"/>
  <c r="J418" i="79"/>
  <c r="J402" i="79"/>
  <c r="J386" i="79"/>
  <c r="N372" i="79"/>
  <c r="N364" i="79"/>
  <c r="N356" i="79"/>
  <c r="F348" i="79"/>
  <c r="F340" i="79"/>
  <c r="F332" i="79"/>
  <c r="H322" i="79"/>
  <c r="H314" i="79"/>
  <c r="H306" i="79"/>
  <c r="J296" i="79"/>
  <c r="J288" i="79"/>
  <c r="J280" i="79"/>
  <c r="L270" i="79"/>
  <c r="L262" i="79"/>
  <c r="L254" i="79"/>
  <c r="N244" i="79"/>
  <c r="N236" i="79"/>
  <c r="N228" i="79"/>
  <c r="F220" i="79"/>
  <c r="F212" i="79"/>
  <c r="J504" i="79"/>
  <c r="N484" i="79"/>
  <c r="N468" i="79"/>
  <c r="N452" i="79"/>
  <c r="H434" i="79"/>
  <c r="H418" i="79"/>
  <c r="H402" i="79"/>
  <c r="L382" i="79"/>
  <c r="L372" i="79"/>
  <c r="L364" i="79"/>
  <c r="N354" i="79"/>
  <c r="N346" i="79"/>
  <c r="N338" i="79"/>
  <c r="F330" i="79"/>
  <c r="F322" i="79"/>
  <c r="F314" i="79"/>
  <c r="H304" i="79"/>
  <c r="H296" i="79"/>
  <c r="H288" i="79"/>
  <c r="J278" i="79"/>
  <c r="J270" i="79"/>
  <c r="J262" i="79"/>
  <c r="L252" i="79"/>
  <c r="L244" i="79"/>
  <c r="L236" i="79"/>
  <c r="N226" i="79"/>
  <c r="N218" i="79"/>
  <c r="N210" i="79"/>
  <c r="F202" i="79"/>
  <c r="F194" i="79"/>
  <c r="F186" i="79"/>
  <c r="H176" i="79"/>
  <c r="N486" i="79"/>
  <c r="N454" i="79"/>
  <c r="L416" i="79"/>
  <c r="L384" i="79"/>
  <c r="H366" i="79"/>
  <c r="L346" i="79"/>
  <c r="L330" i="79"/>
  <c r="L314" i="79"/>
  <c r="F296" i="79"/>
  <c r="F280" i="79"/>
  <c r="F264" i="79"/>
  <c r="J244" i="79"/>
  <c r="J228" i="79"/>
  <c r="J212" i="79"/>
  <c r="L198" i="79"/>
  <c r="H188" i="79"/>
  <c r="N176" i="79"/>
  <c r="N166" i="79"/>
  <c r="N158" i="79"/>
  <c r="N150" i="79"/>
  <c r="F142" i="79"/>
  <c r="F134" i="79"/>
  <c r="F126" i="79"/>
  <c r="H116" i="79"/>
  <c r="H108" i="79"/>
  <c r="H100" i="79"/>
  <c r="J506" i="78"/>
  <c r="J498" i="78"/>
  <c r="L488" i="78"/>
  <c r="L480" i="78"/>
  <c r="L472" i="78"/>
  <c r="J480" i="79"/>
  <c r="J448" i="79"/>
  <c r="J416" i="79"/>
  <c r="J378" i="79"/>
  <c r="J362" i="79"/>
  <c r="J346" i="79"/>
  <c r="N326" i="79"/>
  <c r="J314" i="79"/>
  <c r="F302" i="79"/>
  <c r="L288" i="79"/>
  <c r="H276" i="79"/>
  <c r="N262" i="79"/>
  <c r="J250" i="79"/>
  <c r="F238" i="79"/>
  <c r="L224" i="79"/>
  <c r="H212" i="79"/>
  <c r="J202" i="79"/>
  <c r="H194" i="79"/>
  <c r="N184" i="79"/>
  <c r="L176" i="79"/>
  <c r="H170" i="79"/>
  <c r="F164" i="79"/>
  <c r="N156" i="79"/>
  <c r="L150" i="79"/>
  <c r="J144" i="79"/>
  <c r="H138" i="79"/>
  <c r="F132" i="79"/>
  <c r="N124" i="79"/>
  <c r="L118" i="79"/>
  <c r="J112" i="79"/>
  <c r="H106" i="79"/>
  <c r="F100" i="79"/>
  <c r="N92" i="79"/>
  <c r="J504" i="78"/>
  <c r="H498" i="78"/>
  <c r="F492" i="78"/>
  <c r="N484" i="78"/>
  <c r="L478" i="78"/>
  <c r="J472" i="78"/>
  <c r="N470" i="79"/>
  <c r="H420" i="79"/>
  <c r="H374" i="79"/>
  <c r="J348" i="79"/>
  <c r="L322" i="79"/>
  <c r="N296" i="79"/>
  <c r="F272" i="79"/>
  <c r="H246" i="79"/>
  <c r="J220" i="79"/>
  <c r="F200" i="79"/>
  <c r="L182" i="79"/>
  <c r="H168" i="79"/>
  <c r="N154" i="79"/>
  <c r="J142" i="79"/>
  <c r="F130" i="79"/>
  <c r="L116" i="79"/>
  <c r="H104" i="79"/>
  <c r="J502" i="78"/>
  <c r="F490" i="78"/>
  <c r="L476" i="78"/>
  <c r="H468" i="78"/>
  <c r="F462" i="78"/>
  <c r="N454" i="78"/>
  <c r="L448" i="78"/>
  <c r="J442" i="78"/>
  <c r="H436" i="78"/>
  <c r="F430" i="78"/>
  <c r="N422" i="78"/>
  <c r="L416" i="78"/>
  <c r="J410" i="78"/>
  <c r="H404" i="78"/>
  <c r="F398" i="78"/>
  <c r="N390" i="78"/>
  <c r="L384" i="78"/>
  <c r="J378" i="78"/>
  <c r="H372" i="78"/>
  <c r="F366" i="78"/>
  <c r="N358" i="78"/>
  <c r="L352" i="78"/>
  <c r="J346" i="78"/>
  <c r="H340" i="78"/>
  <c r="F334" i="78"/>
  <c r="N326" i="78"/>
  <c r="L320" i="78"/>
  <c r="J314" i="78"/>
  <c r="H308" i="78"/>
  <c r="F302" i="78"/>
  <c r="N294" i="78"/>
  <c r="L288" i="78"/>
  <c r="J282" i="78"/>
  <c r="H276" i="78"/>
  <c r="F270" i="78"/>
  <c r="N262" i="78"/>
  <c r="L256" i="78"/>
  <c r="J250" i="78"/>
  <c r="H244" i="78"/>
  <c r="F238" i="78"/>
  <c r="N230" i="78"/>
  <c r="L224" i="78"/>
  <c r="J218" i="78"/>
  <c r="H212" i="78"/>
  <c r="F206" i="78"/>
  <c r="N198" i="78"/>
  <c r="L192" i="78"/>
  <c r="J186" i="78"/>
  <c r="H180" i="78"/>
  <c r="F174" i="78"/>
  <c r="N166" i="78"/>
  <c r="L160" i="78"/>
  <c r="J154" i="78"/>
  <c r="H148" i="78"/>
  <c r="F142" i="78"/>
  <c r="N134" i="78"/>
  <c r="L128" i="78"/>
  <c r="J122" i="78"/>
  <c r="H116" i="78"/>
  <c r="F110" i="78"/>
  <c r="N102" i="78"/>
  <c r="L96" i="78"/>
  <c r="F529" i="77"/>
  <c r="N521" i="77"/>
  <c r="L515" i="77"/>
  <c r="F484" i="79"/>
  <c r="J432" i="79"/>
  <c r="N380" i="79"/>
  <c r="J354" i="79"/>
  <c r="L328" i="79"/>
  <c r="N302" i="79"/>
  <c r="F278" i="79"/>
  <c r="H252" i="79"/>
  <c r="J226" i="79"/>
  <c r="F204" i="79"/>
  <c r="J186" i="79"/>
  <c r="L170" i="79"/>
  <c r="H158" i="79"/>
  <c r="N144" i="79"/>
  <c r="J132" i="79"/>
  <c r="F120" i="79"/>
  <c r="L106" i="79"/>
  <c r="H94" i="79"/>
  <c r="N504" i="78"/>
  <c r="J492" i="78"/>
  <c r="F480" i="78"/>
  <c r="N468" i="78"/>
  <c r="L462" i="78"/>
  <c r="J456" i="78"/>
  <c r="H450" i="78"/>
  <c r="F444" i="78"/>
  <c r="N436" i="78"/>
  <c r="L430" i="78"/>
  <c r="J424" i="78"/>
  <c r="H418" i="78"/>
  <c r="F412" i="78"/>
  <c r="N404" i="78"/>
  <c r="L398" i="78"/>
  <c r="J392" i="78"/>
  <c r="H386" i="78"/>
  <c r="F380" i="78"/>
  <c r="N372" i="78"/>
  <c r="L366" i="78"/>
  <c r="J360" i="78"/>
  <c r="H354" i="78"/>
  <c r="F348" i="78"/>
  <c r="N340" i="78"/>
  <c r="L334" i="78"/>
  <c r="J328" i="78"/>
  <c r="H322" i="78"/>
  <c r="F316" i="78"/>
  <c r="N308" i="78"/>
  <c r="L302" i="78"/>
  <c r="J296" i="78"/>
  <c r="H290" i="78"/>
  <c r="F284" i="78"/>
  <c r="N276" i="78"/>
  <c r="L270" i="78"/>
  <c r="J264" i="78"/>
  <c r="H258" i="78"/>
  <c r="F252" i="78"/>
  <c r="N244" i="78"/>
  <c r="L238" i="78"/>
  <c r="J232" i="78"/>
  <c r="H226" i="78"/>
  <c r="F220" i="78"/>
  <c r="N212" i="78"/>
  <c r="L206" i="78"/>
  <c r="J200" i="78"/>
  <c r="H194" i="78"/>
  <c r="F188" i="78"/>
  <c r="N180" i="78"/>
  <c r="L174" i="78"/>
  <c r="J168" i="78"/>
  <c r="H162" i="78"/>
  <c r="F156" i="78"/>
  <c r="N148" i="78"/>
  <c r="L142" i="78"/>
  <c r="J136" i="78"/>
  <c r="H130" i="78"/>
  <c r="F124" i="78"/>
  <c r="N116" i="78"/>
  <c r="L110" i="78"/>
  <c r="J104" i="78"/>
  <c r="H98" i="78"/>
  <c r="F92" i="78"/>
  <c r="L529" i="77"/>
  <c r="J523" i="77"/>
  <c r="H517" i="77"/>
  <c r="F478" i="79"/>
  <c r="N376" i="79"/>
  <c r="H326" i="79"/>
  <c r="L274" i="79"/>
  <c r="F224" i="79"/>
  <c r="L184" i="79"/>
  <c r="L156" i="79"/>
  <c r="N130" i="79"/>
  <c r="F106" i="79"/>
  <c r="H504" i="78"/>
  <c r="J478" i="78"/>
  <c r="J462" i="78"/>
  <c r="F450" i="78"/>
  <c r="L436" i="78"/>
  <c r="H424" i="78"/>
  <c r="N410" i="78"/>
  <c r="J398" i="78"/>
  <c r="F386" i="78"/>
  <c r="L372" i="78"/>
  <c r="H360" i="78"/>
  <c r="N346" i="78"/>
  <c r="J334" i="78"/>
  <c r="F322" i="78"/>
  <c r="L308" i="78"/>
  <c r="H296" i="78"/>
  <c r="N282" i="78"/>
  <c r="J270" i="78"/>
  <c r="F258" i="78"/>
  <c r="L244" i="78"/>
  <c r="H232" i="78"/>
  <c r="N218" i="78"/>
  <c r="J206" i="78"/>
  <c r="F194" i="78"/>
  <c r="L180" i="78"/>
  <c r="H168" i="78"/>
  <c r="N154" i="78"/>
  <c r="J142" i="78"/>
  <c r="F130" i="78"/>
  <c r="L116" i="78"/>
  <c r="H104" i="78"/>
  <c r="J529" i="77"/>
  <c r="F517" i="77"/>
  <c r="F509" i="77"/>
  <c r="N501" i="77"/>
  <c r="L495" i="77"/>
  <c r="J489" i="77"/>
  <c r="H483" i="77"/>
  <c r="F477" i="77"/>
  <c r="N469" i="77"/>
  <c r="L463" i="77"/>
  <c r="J457" i="77"/>
  <c r="H451" i="77"/>
  <c r="F445" i="77"/>
  <c r="N437" i="77"/>
  <c r="L431" i="77"/>
  <c r="J425" i="77"/>
  <c r="H419" i="77"/>
  <c r="F413" i="77"/>
  <c r="N405" i="77"/>
  <c r="L399" i="77"/>
  <c r="J393" i="77"/>
  <c r="H387" i="77"/>
  <c r="F381" i="77"/>
  <c r="N373" i="77"/>
  <c r="N367" i="77"/>
  <c r="L361" i="77"/>
  <c r="J355" i="77"/>
  <c r="H349" i="77"/>
  <c r="F343" i="77"/>
  <c r="N335" i="77"/>
  <c r="L329" i="77"/>
  <c r="J323" i="77"/>
  <c r="H317" i="77"/>
  <c r="F311" i="77"/>
  <c r="N303" i="77"/>
  <c r="L297" i="77"/>
  <c r="J291" i="77"/>
  <c r="H285" i="77"/>
  <c r="F279" i="77"/>
  <c r="N271" i="77"/>
  <c r="L265" i="77"/>
  <c r="J259" i="77"/>
  <c r="H253" i="77"/>
  <c r="F247" i="77"/>
  <c r="N239" i="77"/>
  <c r="L233" i="77"/>
  <c r="J227" i="77"/>
  <c r="H221" i="77"/>
  <c r="F215" i="77"/>
  <c r="N207" i="77"/>
  <c r="N201" i="77"/>
  <c r="L195" i="77"/>
  <c r="J189" i="77"/>
  <c r="H183" i="77"/>
  <c r="F177" i="77"/>
  <c r="N169" i="77"/>
  <c r="L163" i="77"/>
  <c r="J157" i="77"/>
  <c r="H151" i="77"/>
  <c r="F145" i="77"/>
  <c r="N137" i="77"/>
  <c r="L131" i="77"/>
  <c r="J125" i="77"/>
  <c r="H119" i="77"/>
  <c r="R408" i="78"/>
  <c r="H409" i="78" s="1"/>
  <c r="R266" i="78"/>
  <c r="R108" i="78"/>
  <c r="V457" i="77"/>
  <c r="M458" i="77" s="1"/>
  <c r="T331" i="77"/>
  <c r="R201" i="77"/>
  <c r="P137" i="77"/>
  <c r="F138" i="77" s="1"/>
  <c r="V179" i="76"/>
  <c r="V533" i="76"/>
  <c r="R473" i="76"/>
  <c r="R467" i="76"/>
  <c r="R468" i="76" s="1"/>
  <c r="T407" i="76"/>
  <c r="R335" i="76"/>
  <c r="T437" i="76"/>
  <c r="R331" i="76"/>
  <c r="P429" i="76"/>
  <c r="P379" i="76"/>
  <c r="Q380" i="76" s="1"/>
  <c r="P251" i="76"/>
  <c r="V417" i="76"/>
  <c r="L418" i="76" s="1"/>
  <c r="T237" i="76"/>
  <c r="R239" i="76"/>
  <c r="I240" i="76" s="1"/>
  <c r="V125" i="76"/>
  <c r="M126" i="76" s="1"/>
  <c r="R421" i="76"/>
  <c r="H422" i="76" s="1"/>
  <c r="F452" i="79"/>
  <c r="H364" i="79"/>
  <c r="L312" i="79"/>
  <c r="F262" i="79"/>
  <c r="J210" i="79"/>
  <c r="F176" i="79"/>
  <c r="H150" i="79"/>
  <c r="J124" i="79"/>
  <c r="L98" i="79"/>
  <c r="N496" i="78"/>
  <c r="F472" i="78"/>
  <c r="L458" i="78"/>
  <c r="H446" i="78"/>
  <c r="N432" i="78"/>
  <c r="J420" i="78"/>
  <c r="F408" i="78"/>
  <c r="L394" i="78"/>
  <c r="H382" i="78"/>
  <c r="N368" i="78"/>
  <c r="J356" i="78"/>
  <c r="F344" i="78"/>
  <c r="L330" i="78"/>
  <c r="H318" i="78"/>
  <c r="N304" i="78"/>
  <c r="J292" i="78"/>
  <c r="F280" i="78"/>
  <c r="L266" i="78"/>
  <c r="H254" i="78"/>
  <c r="N240" i="78"/>
  <c r="J228" i="78"/>
  <c r="F216" i="78"/>
  <c r="L202" i="78"/>
  <c r="H190" i="78"/>
  <c r="N176" i="78"/>
  <c r="J164" i="78"/>
  <c r="F152" i="78"/>
  <c r="L138" i="78"/>
  <c r="H126" i="78"/>
  <c r="N112" i="78"/>
  <c r="J100" i="78"/>
  <c r="L525" i="77"/>
  <c r="H513" i="77"/>
  <c r="F507" i="77"/>
  <c r="N499" i="77"/>
  <c r="J487" i="77"/>
  <c r="H481" i="77"/>
  <c r="F475" i="77"/>
  <c r="N467" i="77"/>
  <c r="L461" i="77"/>
  <c r="J455" i="77"/>
  <c r="H449" i="77"/>
  <c r="F443" i="77"/>
  <c r="N435" i="77"/>
  <c r="L429" i="77"/>
  <c r="J423" i="77"/>
  <c r="H417" i="77"/>
  <c r="F411" i="77"/>
  <c r="N403" i="77"/>
  <c r="L397" i="77"/>
  <c r="J391" i="77"/>
  <c r="H385" i="77"/>
  <c r="F379" i="77"/>
  <c r="N371" i="77"/>
  <c r="N365" i="77"/>
  <c r="L359" i="77"/>
  <c r="J353" i="77"/>
  <c r="H347" i="77"/>
  <c r="F341" i="77"/>
  <c r="N333" i="77"/>
  <c r="L327" i="77"/>
  <c r="J321" i="77"/>
  <c r="H315" i="77"/>
  <c r="F309" i="77"/>
  <c r="N301" i="77"/>
  <c r="L295" i="77"/>
  <c r="J289" i="77"/>
  <c r="H283" i="77"/>
  <c r="F277" i="77"/>
  <c r="N269" i="77"/>
  <c r="L263" i="77"/>
  <c r="J257" i="77"/>
  <c r="H251" i="77"/>
  <c r="F245" i="77"/>
  <c r="N237" i="77"/>
  <c r="L231" i="77"/>
  <c r="J225" i="77"/>
  <c r="H219" i="77"/>
  <c r="F213" i="77"/>
  <c r="N205" i="77"/>
  <c r="N199" i="77"/>
  <c r="L193" i="77"/>
  <c r="J187" i="77"/>
  <c r="H181" i="77"/>
  <c r="F175" i="77"/>
  <c r="N167" i="77"/>
  <c r="L161" i="77"/>
  <c r="J155" i="77"/>
  <c r="H149" i="77"/>
  <c r="F143" i="77"/>
  <c r="N135" i="77"/>
  <c r="L129" i="77"/>
  <c r="J123" i="77"/>
  <c r="V504" i="79"/>
  <c r="P206" i="79"/>
  <c r="F207" i="79" s="1"/>
  <c r="T436" i="78"/>
  <c r="P368" i="78"/>
  <c r="F369" i="78" s="1"/>
  <c r="V214" i="78"/>
  <c r="T349" i="77"/>
  <c r="P253" i="77"/>
  <c r="T171" i="77"/>
  <c r="T125" i="76"/>
  <c r="P169" i="76"/>
  <c r="Q170" i="76" s="1"/>
  <c r="V509" i="76"/>
  <c r="R359" i="76"/>
  <c r="S360" i="76" s="1"/>
  <c r="V523" i="76"/>
  <c r="M524" i="76" s="1"/>
  <c r="V443" i="76"/>
  <c r="L444" i="76" s="1"/>
  <c r="T363" i="76"/>
  <c r="V389" i="76"/>
  <c r="M390" i="76" s="1"/>
  <c r="P329" i="76"/>
  <c r="T479" i="76"/>
  <c r="R393" i="76"/>
  <c r="R394" i="76" s="1"/>
  <c r="T183" i="76"/>
  <c r="P203" i="76"/>
  <c r="Q204" i="76" s="1"/>
  <c r="P425" i="76"/>
  <c r="R287" i="76"/>
  <c r="R231" i="76"/>
  <c r="P141" i="76"/>
  <c r="V281" i="76"/>
  <c r="P127" i="77"/>
  <c r="G128" i="77" s="1"/>
  <c r="V363" i="77"/>
  <c r="W364" i="77" s="1"/>
  <c r="R533" i="77"/>
  <c r="S534" i="77" s="1"/>
  <c r="H123" i="77"/>
  <c r="L135" i="77"/>
  <c r="F149" i="77"/>
  <c r="J161" i="77"/>
  <c r="N173" i="77"/>
  <c r="H187" i="77"/>
  <c r="L199" i="77"/>
  <c r="N211" i="77"/>
  <c r="H225" i="77"/>
  <c r="L237" i="77"/>
  <c r="F251" i="77"/>
  <c r="J263" i="77"/>
  <c r="N275" i="77"/>
  <c r="H289" i="77"/>
  <c r="L301" i="77"/>
  <c r="F315" i="77"/>
  <c r="J327" i="77"/>
  <c r="N339" i="77"/>
  <c r="H353" i="77"/>
  <c r="L365" i="77"/>
  <c r="N377" i="77"/>
  <c r="H391" i="77"/>
  <c r="L403" i="77"/>
  <c r="F417" i="77"/>
  <c r="J429" i="77"/>
  <c r="N441" i="77"/>
  <c r="H455" i="77"/>
  <c r="L467" i="77"/>
  <c r="F481" i="77"/>
  <c r="N505" i="77"/>
  <c r="F525" i="77"/>
  <c r="N98" i="78"/>
  <c r="L124" i="78"/>
  <c r="J150" i="78"/>
  <c r="H176" i="78"/>
  <c r="F202" i="78"/>
  <c r="N226" i="78"/>
  <c r="L252" i="78"/>
  <c r="J278" i="78"/>
  <c r="H304" i="78"/>
  <c r="F330" i="78"/>
  <c r="N354" i="78"/>
  <c r="L380" i="78"/>
  <c r="J406" i="78"/>
  <c r="H432" i="78"/>
  <c r="F458" i="78"/>
  <c r="J494" i="78"/>
  <c r="F122" i="79"/>
  <c r="L172" i="79"/>
  <c r="F256" i="79"/>
  <c r="H358" i="79"/>
  <c r="Z282" i="76"/>
  <c r="Z122" i="76"/>
  <c r="AA438" i="77"/>
  <c r="Z359" i="77"/>
  <c r="Z191" i="77"/>
  <c r="Z280" i="78"/>
  <c r="AB362" i="79"/>
  <c r="Z98" i="79"/>
  <c r="AB111" i="79"/>
  <c r="Z137" i="79"/>
  <c r="Z115" i="79"/>
  <c r="Z143" i="79"/>
  <c r="AB169" i="79"/>
  <c r="Z191" i="79"/>
  <c r="AA208" i="79"/>
  <c r="Z235" i="79"/>
  <c r="AA256" i="79"/>
  <c r="Z279" i="79"/>
  <c r="AA304" i="79"/>
  <c r="AB321" i="79"/>
  <c r="Z347" i="79"/>
  <c r="AB369" i="79"/>
  <c r="AB393" i="79"/>
  <c r="AA412" i="79"/>
  <c r="AA428" i="79"/>
  <c r="AB441" i="79"/>
  <c r="AB453" i="79"/>
  <c r="AA468" i="79"/>
  <c r="Z479" i="79"/>
  <c r="Z491" i="79"/>
  <c r="AB505" i="79"/>
  <c r="AB93" i="78"/>
  <c r="AA104" i="78"/>
  <c r="Z119" i="78"/>
  <c r="Z131" i="78"/>
  <c r="Z143" i="78"/>
  <c r="AB157" i="78"/>
  <c r="AA168" i="78"/>
  <c r="AA180" i="78"/>
  <c r="Z195" i="78"/>
  <c r="Z207" i="78"/>
  <c r="AB217" i="78"/>
  <c r="AA232" i="78"/>
  <c r="AA244" i="78"/>
  <c r="AB257" i="78"/>
  <c r="Z271" i="78"/>
  <c r="AA280" i="78"/>
  <c r="AB289" i="78"/>
  <c r="AA300" i="78"/>
  <c r="AA308" i="78"/>
  <c r="AB317" i="78"/>
  <c r="AA328" i="78"/>
  <c r="AB337" i="78"/>
  <c r="AB345" i="78"/>
  <c r="AA356" i="78"/>
  <c r="AB365" i="78"/>
  <c r="Z375" i="78"/>
  <c r="AB385" i="78"/>
  <c r="Z99" i="79"/>
  <c r="Z112" i="79"/>
  <c r="AB122" i="79"/>
  <c r="AB136" i="79"/>
  <c r="AA147" i="79"/>
  <c r="AB156" i="79"/>
  <c r="AA167" i="79"/>
  <c r="AA175" i="79"/>
  <c r="AB184" i="79"/>
  <c r="AA195" i="79"/>
  <c r="AB204" i="79"/>
  <c r="AB212" i="79"/>
  <c r="AA223" i="79"/>
  <c r="AB232" i="79"/>
  <c r="Z242" i="79"/>
  <c r="AB252" i="79"/>
  <c r="AB260" i="79"/>
  <c r="Z270" i="79"/>
  <c r="AB280" i="79"/>
  <c r="Z290" i="79"/>
  <c r="AB296" i="79"/>
  <c r="AB304" i="79"/>
  <c r="AA311" i="79"/>
  <c r="Z318" i="79"/>
  <c r="Z326" i="79"/>
  <c r="AB332" i="79"/>
  <c r="AA339" i="79"/>
  <c r="AA347" i="79"/>
  <c r="Z354" i="79"/>
  <c r="AB360" i="79"/>
  <c r="AB368" i="79"/>
  <c r="AA375" i="79"/>
  <c r="Z382" i="79"/>
  <c r="Z390" i="79"/>
  <c r="AB396" i="79"/>
  <c r="AA403" i="79"/>
  <c r="AA411" i="79"/>
  <c r="Z418" i="79"/>
  <c r="AB424" i="79"/>
  <c r="AB432" i="79"/>
  <c r="AA439" i="79"/>
  <c r="Z446" i="79"/>
  <c r="Z454" i="79"/>
  <c r="AB460" i="79"/>
  <c r="AA467" i="79"/>
  <c r="AA475" i="79"/>
  <c r="Z482" i="79"/>
  <c r="AB488" i="79"/>
  <c r="AB496" i="79"/>
  <c r="AA503" i="79"/>
  <c r="AB100" i="78"/>
  <c r="AA107" i="78"/>
  <c r="AA115" i="78"/>
  <c r="Z122" i="78"/>
  <c r="AB128" i="78"/>
  <c r="AB136" i="78"/>
  <c r="AA143" i="78"/>
  <c r="Z150" i="78"/>
  <c r="Z158" i="78"/>
  <c r="AB164" i="78"/>
  <c r="AA171" i="78"/>
  <c r="AA179" i="78"/>
  <c r="Z186" i="78"/>
  <c r="AB192" i="78"/>
  <c r="AB200" i="78"/>
  <c r="AA207" i="78"/>
  <c r="Z214" i="78"/>
  <c r="Z222" i="78"/>
  <c r="AB228" i="78"/>
  <c r="AA235" i="78"/>
  <c r="AA243" i="78"/>
  <c r="Z250" i="78"/>
  <c r="AB256" i="78"/>
  <c r="AB264" i="78"/>
  <c r="AA271" i="78"/>
  <c r="Z278" i="78"/>
  <c r="Z286" i="78"/>
  <c r="AB292" i="78"/>
  <c r="AA299" i="78"/>
  <c r="AA307" i="78"/>
  <c r="Z314" i="78"/>
  <c r="AB320" i="78"/>
  <c r="AB328" i="78"/>
  <c r="AA335" i="78"/>
  <c r="Z342" i="78"/>
  <c r="Z350" i="78"/>
  <c r="AB356" i="78"/>
  <c r="AA363" i="78"/>
  <c r="AA371" i="78"/>
  <c r="Z474" i="76"/>
  <c r="Z162" i="76"/>
  <c r="AA482" i="77"/>
  <c r="Z319" i="77"/>
  <c r="Z484" i="78"/>
  <c r="AB490" i="79"/>
  <c r="Z101" i="79"/>
  <c r="AB127" i="79"/>
  <c r="Z124" i="79"/>
  <c r="AA156" i="79"/>
  <c r="AB185" i="79"/>
  <c r="Z219" i="79"/>
  <c r="AA244" i="79"/>
  <c r="AA272" i="79"/>
  <c r="AA308" i="79"/>
  <c r="AA336" i="79"/>
  <c r="AB361" i="79"/>
  <c r="AA396" i="79"/>
  <c r="AB421" i="79"/>
  <c r="Z439" i="79"/>
  <c r="AB457" i="79"/>
  <c r="Z471" i="79"/>
  <c r="AB489" i="79"/>
  <c r="Z507" i="79"/>
  <c r="AA100" i="78"/>
  <c r="Z115" i="78"/>
  <c r="AA132" i="78"/>
  <c r="Z151" i="78"/>
  <c r="Z167" i="78"/>
  <c r="AB185" i="78"/>
  <c r="AA200" i="78"/>
  <c r="AA216" i="78"/>
  <c r="AA236" i="78"/>
  <c r="AA252" i="78"/>
  <c r="AB265" i="78"/>
  <c r="AB281" i="78"/>
  <c r="Z295" i="78"/>
  <c r="Z307" i="78"/>
  <c r="AB321" i="78"/>
  <c r="AA332" i="78"/>
  <c r="AA344" i="78"/>
  <c r="Z359" i="78"/>
  <c r="Z371" i="78"/>
  <c r="AB381" i="78"/>
  <c r="AA101" i="79"/>
  <c r="Z119" i="79"/>
  <c r="AA133" i="79"/>
  <c r="AB148" i="79"/>
  <c r="Z162" i="79"/>
  <c r="Z174" i="79"/>
  <c r="AB188" i="79"/>
  <c r="AA199" i="79"/>
  <c r="AA211" i="79"/>
  <c r="Z226" i="79"/>
  <c r="Z238" i="79"/>
  <c r="AB248" i="79"/>
  <c r="AA263" i="79"/>
  <c r="AA275" i="79"/>
  <c r="AA287" i="79"/>
  <c r="AA299" i="79"/>
  <c r="AA307" i="79"/>
  <c r="AB316" i="79"/>
  <c r="AA327" i="79"/>
  <c r="AB336" i="79"/>
  <c r="AB344" i="79"/>
  <c r="AA355" i="79"/>
  <c r="AB364" i="79"/>
  <c r="Z374" i="79"/>
  <c r="AB384" i="79"/>
  <c r="AB392" i="79"/>
  <c r="Z402" i="79"/>
  <c r="AB412" i="79"/>
  <c r="Z422" i="79"/>
  <c r="Z430" i="79"/>
  <c r="AB440" i="79"/>
  <c r="Z450" i="79"/>
  <c r="AA459" i="79"/>
  <c r="Z470" i="79"/>
  <c r="Z478" i="79"/>
  <c r="AA487" i="79"/>
  <c r="Z498" i="79"/>
  <c r="AA507" i="79"/>
  <c r="AA99" i="78"/>
  <c r="Z110" i="78"/>
  <c r="Z118" i="78"/>
  <c r="AA127" i="78"/>
  <c r="Z138" i="78"/>
  <c r="AA147" i="78"/>
  <c r="AA155" i="78"/>
  <c r="Z166" i="78"/>
  <c r="AA175" i="78"/>
  <c r="AB184" i="78"/>
  <c r="AA195" i="78"/>
  <c r="AA203" i="78"/>
  <c r="AB212" i="78"/>
  <c r="AA223" i="78"/>
  <c r="AB232" i="78"/>
  <c r="AB240" i="78"/>
  <c r="AA251" i="78"/>
  <c r="AB260" i="78"/>
  <c r="Z270" i="78"/>
  <c r="AB280" i="78"/>
  <c r="AB288" i="78"/>
  <c r="Z298" i="78"/>
  <c r="AB308" i="78"/>
  <c r="Z318" i="78"/>
  <c r="Z326" i="78"/>
  <c r="AB336" i="78"/>
  <c r="Z346" i="78"/>
  <c r="AA355" i="78"/>
  <c r="Z366" i="78"/>
  <c r="Z374" i="78"/>
  <c r="Z382" i="78"/>
  <c r="AB388" i="78"/>
  <c r="AB110" i="79"/>
  <c r="Z132" i="79"/>
  <c r="AB147" i="79"/>
  <c r="Z161" i="79"/>
  <c r="Z177" i="79"/>
  <c r="AA190" i="79"/>
  <c r="AB203" i="79"/>
  <c r="AB219" i="79"/>
  <c r="Z233" i="79"/>
  <c r="AA246" i="79"/>
  <c r="AA262" i="79"/>
  <c r="AB275" i="79"/>
  <c r="Z289" i="79"/>
  <c r="Z305" i="79"/>
  <c r="AA318" i="79"/>
  <c r="AB331" i="79"/>
  <c r="AB347" i="79"/>
  <c r="Z361" i="79"/>
  <c r="AA374" i="79"/>
  <c r="AA390" i="79"/>
  <c r="AB403" i="79"/>
  <c r="Z417" i="79"/>
  <c r="Z433" i="79"/>
  <c r="AA446" i="79"/>
  <c r="AB459" i="79"/>
  <c r="AB475" i="79"/>
  <c r="Z489" i="79"/>
  <c r="AA502" i="79"/>
  <c r="AB107" i="78"/>
  <c r="Z121" i="78"/>
  <c r="Z137" i="78"/>
  <c r="AA150" i="78"/>
  <c r="AB163" i="78"/>
  <c r="AB179" i="78"/>
  <c r="Z193" i="78"/>
  <c r="AA206" i="78"/>
  <c r="AA222" i="78"/>
  <c r="AB235" i="78"/>
  <c r="Z249" i="78"/>
  <c r="Z265" i="78"/>
  <c r="AA278" i="78"/>
  <c r="AB291" i="78"/>
  <c r="AB307" i="78"/>
  <c r="Z321" i="78"/>
  <c r="AA334" i="78"/>
  <c r="AA350" i="78"/>
  <c r="AB363" i="78"/>
  <c r="Z377" i="78"/>
  <c r="Z391" i="78"/>
  <c r="AB397" i="78"/>
  <c r="AA404" i="78"/>
  <c r="AA412" i="78"/>
  <c r="Z419" i="78"/>
  <c r="AB425" i="78"/>
  <c r="AB433" i="78"/>
  <c r="AA440" i="78"/>
  <c r="Z447" i="78"/>
  <c r="Z455" i="78"/>
  <c r="AB461" i="78"/>
  <c r="AA468" i="78"/>
  <c r="AA476" i="78"/>
  <c r="Z483" i="78"/>
  <c r="AB489" i="78"/>
  <c r="AB497" i="78"/>
  <c r="AA504" i="78"/>
  <c r="AA126" i="77"/>
  <c r="AA131" i="77"/>
  <c r="AA137" i="77"/>
  <c r="AA142" i="77"/>
  <c r="AA147" i="77"/>
  <c r="AA153" i="77"/>
  <c r="AA158" i="77"/>
  <c r="AA163" i="77"/>
  <c r="AA169" i="77"/>
  <c r="AA174" i="77"/>
  <c r="AA179" i="77"/>
  <c r="AA185" i="77"/>
  <c r="AA190" i="77"/>
  <c r="AA195" i="77"/>
  <c r="AA201" i="77"/>
  <c r="AA206" i="77"/>
  <c r="AA211" i="77"/>
  <c r="AA217" i="77"/>
  <c r="AA222" i="77"/>
  <c r="AA227" i="77"/>
  <c r="AA233" i="77"/>
  <c r="AA238" i="77"/>
  <c r="AA243" i="77"/>
  <c r="AA249" i="77"/>
  <c r="AA254" i="77"/>
  <c r="AA259" i="77"/>
  <c r="AA265" i="77"/>
  <c r="AA270" i="77"/>
  <c r="AA275" i="77"/>
  <c r="AA281" i="77"/>
  <c r="AA286" i="77"/>
  <c r="AA291" i="77"/>
  <c r="AA297" i="77"/>
  <c r="AA302" i="77"/>
  <c r="AA307" i="77"/>
  <c r="AA313" i="77"/>
  <c r="AA318" i="77"/>
  <c r="AA322" i="77"/>
  <c r="AA326" i="77"/>
  <c r="AA330" i="77"/>
  <c r="AA334" i="77"/>
  <c r="AA338" i="77"/>
  <c r="AA342" i="77"/>
  <c r="AA346" i="77"/>
  <c r="AA350" i="77"/>
  <c r="AA354" i="77"/>
  <c r="AA358" i="77"/>
  <c r="AA362" i="77"/>
  <c r="Z95" i="79"/>
  <c r="Z111" i="79"/>
  <c r="AA125" i="79"/>
  <c r="AA139" i="79"/>
  <c r="AB150" i="79"/>
  <c r="AA161" i="79"/>
  <c r="Z172" i="79"/>
  <c r="AB182" i="79"/>
  <c r="AA193" i="79"/>
  <c r="Z204" i="79"/>
  <c r="AB214" i="79"/>
  <c r="AA225" i="79"/>
  <c r="Z236" i="79"/>
  <c r="AB246" i="79"/>
  <c r="AA257" i="79"/>
  <c r="Z268" i="79"/>
  <c r="AB278" i="79"/>
  <c r="AA289" i="79"/>
  <c r="Z300" i="79"/>
  <c r="AB310" i="79"/>
  <c r="AA321" i="79"/>
  <c r="Z332" i="79"/>
  <c r="AB342" i="79"/>
  <c r="AA353" i="79"/>
  <c r="Z364" i="79"/>
  <c r="AB374" i="79"/>
  <c r="AA385" i="79"/>
  <c r="Z396" i="79"/>
  <c r="AB406" i="79"/>
  <c r="AA417" i="79"/>
  <c r="Z428" i="79"/>
  <c r="AB438" i="79"/>
  <c r="AA449" i="79"/>
  <c r="Z460" i="79"/>
  <c r="AB470" i="79"/>
  <c r="AA481" i="79"/>
  <c r="Z492" i="79"/>
  <c r="AB502" i="79"/>
  <c r="Z100" i="78"/>
  <c r="AB110" i="78"/>
  <c r="AA121" i="78"/>
  <c r="Z132" i="78"/>
  <c r="AB142" i="78"/>
  <c r="AA153" i="78"/>
  <c r="Z164" i="78"/>
  <c r="AB174" i="78"/>
  <c r="AA185" i="78"/>
  <c r="Z196" i="78"/>
  <c r="AB206" i="78"/>
  <c r="AA217" i="78"/>
  <c r="Z228" i="78"/>
  <c r="AB238" i="78"/>
  <c r="AA249" i="78"/>
  <c r="Z260" i="78"/>
  <c r="AB270" i="78"/>
  <c r="AA281" i="78"/>
  <c r="Z292" i="78"/>
  <c r="AB302" i="78"/>
  <c r="AA313" i="78"/>
  <c r="Z324" i="78"/>
  <c r="AB334" i="78"/>
  <c r="AA345" i="78"/>
  <c r="Z356" i="78"/>
  <c r="AB366" i="78"/>
  <c r="AA377" i="78"/>
  <c r="Z388" i="78"/>
  <c r="Z394" i="78"/>
  <c r="AA399" i="78"/>
  <c r="AB404" i="78"/>
  <c r="Z410" i="78"/>
  <c r="AA415" i="78"/>
  <c r="AB420" i="78"/>
  <c r="Z426" i="78"/>
  <c r="AA431" i="78"/>
  <c r="AB436" i="78"/>
  <c r="Z442" i="78"/>
  <c r="AA447" i="78"/>
  <c r="AB452" i="78"/>
  <c r="Z458" i="78"/>
  <c r="AA463" i="78"/>
  <c r="AB468" i="78"/>
  <c r="Z474" i="78"/>
  <c r="AA479" i="78"/>
  <c r="AB484" i="78"/>
  <c r="Z490" i="78"/>
  <c r="AA495" i="78"/>
  <c r="AB500" i="78"/>
  <c r="Z506" i="78"/>
  <c r="AB92" i="78"/>
  <c r="AB127" i="77"/>
  <c r="AB131" i="77"/>
  <c r="AB135" i="77"/>
  <c r="AB139" i="77"/>
  <c r="AB143" i="77"/>
  <c r="AB147" i="77"/>
  <c r="AB151" i="77"/>
  <c r="AB155" i="77"/>
  <c r="AB159" i="77"/>
  <c r="AB163" i="77"/>
  <c r="AB167" i="77"/>
  <c r="AB171" i="77"/>
  <c r="AB175" i="77"/>
  <c r="AB179" i="77"/>
  <c r="AB183" i="77"/>
  <c r="AB187" i="77"/>
  <c r="AB191" i="77"/>
  <c r="AB195" i="77"/>
  <c r="AB199" i="77"/>
  <c r="AB203" i="77"/>
  <c r="AB207" i="77"/>
  <c r="AB211" i="77"/>
  <c r="AB215" i="77"/>
  <c r="AB219" i="77"/>
  <c r="AB223" i="77"/>
  <c r="AB227" i="77"/>
  <c r="AB231" i="77"/>
  <c r="AB235" i="77"/>
  <c r="AB239" i="77"/>
  <c r="AB243" i="77"/>
  <c r="AB247" i="77"/>
  <c r="AB251" i="77"/>
  <c r="AB255" i="77"/>
  <c r="AB259" i="77"/>
  <c r="AB263" i="77"/>
  <c r="AB267" i="77"/>
  <c r="AB271" i="77"/>
  <c r="AB275" i="77"/>
  <c r="AB279" i="77"/>
  <c r="AB283" i="77"/>
  <c r="AB287" i="77"/>
  <c r="AB291" i="77"/>
  <c r="AB295" i="77"/>
  <c r="AB299" i="77"/>
  <c r="AB303" i="77"/>
  <c r="AB307" i="77"/>
  <c r="AB311" i="77"/>
  <c r="AB315" i="77"/>
  <c r="AB319" i="77"/>
  <c r="AB323" i="77"/>
  <c r="AB327" i="77"/>
  <c r="AB331" i="77"/>
  <c r="AB335" i="77"/>
  <c r="AB339" i="77"/>
  <c r="AB343" i="77"/>
  <c r="AB347" i="77"/>
  <c r="AB351" i="77"/>
  <c r="AB355" i="77"/>
  <c r="AB359" i="77"/>
  <c r="AB363" i="77"/>
  <c r="AA112" i="79"/>
  <c r="AB140" i="79"/>
  <c r="AA162" i="79"/>
  <c r="AB183" i="79"/>
  <c r="Z205" i="79"/>
  <c r="AA226" i="79"/>
  <c r="AB247" i="79"/>
  <c r="Z269" i="79"/>
  <c r="AA290" i="79"/>
  <c r="AB311" i="79"/>
  <c r="Z333" i="79"/>
  <c r="AA354" i="79"/>
  <c r="AB375" i="79"/>
  <c r="Z397" i="79"/>
  <c r="AA418" i="79"/>
  <c r="AB439" i="79"/>
  <c r="Z461" i="79"/>
  <c r="AA482" i="79"/>
  <c r="AB503" i="79"/>
  <c r="Z101" i="78"/>
  <c r="AA122" i="78"/>
  <c r="AB143" i="78"/>
  <c r="Z165" i="78"/>
  <c r="AA186" i="78"/>
  <c r="AB207" i="78"/>
  <c r="Z229" i="78"/>
  <c r="AA250" i="78"/>
  <c r="AB271" i="78"/>
  <c r="Z293" i="78"/>
  <c r="AA314" i="78"/>
  <c r="AB335" i="78"/>
  <c r="Z357" i="78"/>
  <c r="AA378" i="78"/>
  <c r="AA394" i="78"/>
  <c r="Z405" i="78"/>
  <c r="AB415" i="78"/>
  <c r="AA426" i="78"/>
  <c r="Z437" i="78"/>
  <c r="AB447" i="78"/>
  <c r="AA458" i="78"/>
  <c r="Z469" i="78"/>
  <c r="AB479" i="78"/>
  <c r="AA490" i="78"/>
  <c r="Z501" i="78"/>
  <c r="Y124" i="77"/>
  <c r="Y132" i="77"/>
  <c r="Y140" i="77"/>
  <c r="Y148" i="77"/>
  <c r="Y156" i="77"/>
  <c r="Y164" i="77"/>
  <c r="Y172" i="77"/>
  <c r="Y180" i="77"/>
  <c r="Y188" i="77"/>
  <c r="Y196" i="77"/>
  <c r="Y204" i="77"/>
  <c r="Y212" i="77"/>
  <c r="Y220" i="77"/>
  <c r="Y228" i="77"/>
  <c r="Y236" i="77"/>
  <c r="Y244" i="77"/>
  <c r="Y252" i="77"/>
  <c r="Y260" i="77"/>
  <c r="Z442" i="76"/>
  <c r="Z154" i="76"/>
  <c r="AA426" i="77"/>
  <c r="Z263" i="77"/>
  <c r="AB430" i="78"/>
  <c r="AA341" i="79"/>
  <c r="AA106" i="79"/>
  <c r="Z141" i="79"/>
  <c r="Z131" i="79"/>
  <c r="Z159" i="79"/>
  <c r="AB193" i="79"/>
  <c r="Z223" i="79"/>
  <c r="Z255" i="79"/>
  <c r="AA284" i="79"/>
  <c r="Z311" i="79"/>
  <c r="AB341" i="79"/>
  <c r="Z375" i="79"/>
  <c r="AB405" i="79"/>
  <c r="AB425" i="79"/>
  <c r="Z443" i="79"/>
  <c r="AA460" i="79"/>
  <c r="AA476" i="79"/>
  <c r="AA496" i="79"/>
  <c r="Z103" i="78"/>
  <c r="AB121" i="78"/>
  <c r="AB137" i="78"/>
  <c r="AA152" i="78"/>
  <c r="AA172" i="78"/>
  <c r="AA188" i="78"/>
  <c r="AA204" i="78"/>
  <c r="Z223" i="78"/>
  <c r="AB237" i="78"/>
  <c r="AB253" i="78"/>
  <c r="AB273" i="78"/>
  <c r="AB285" i="78"/>
  <c r="AA296" i="78"/>
  <c r="Z311" i="78"/>
  <c r="Z323" i="78"/>
  <c r="Z335" i="78"/>
  <c r="AB349" i="78"/>
  <c r="AA360" i="78"/>
  <c r="AA372" i="78"/>
  <c r="Z387" i="78"/>
  <c r="AB104" i="79"/>
  <c r="AB120" i="79"/>
  <c r="AA140" i="79"/>
  <c r="AB152" i="79"/>
  <c r="AA163" i="79"/>
  <c r="Z178" i="79"/>
  <c r="Z190" i="79"/>
  <c r="Z202" i="79"/>
  <c r="AB216" i="79"/>
  <c r="AA227" i="79"/>
  <c r="AA239" i="79"/>
  <c r="Z254" i="79"/>
  <c r="Z266" i="79"/>
  <c r="AB276" i="79"/>
  <c r="AA291" i="79"/>
  <c r="AB300" i="79"/>
  <c r="Z310" i="79"/>
  <c r="AB320" i="79"/>
  <c r="AB328" i="79"/>
  <c r="Z338" i="79"/>
  <c r="AB348" i="79"/>
  <c r="Z358" i="79"/>
  <c r="Z366" i="79"/>
  <c r="AB376" i="79"/>
  <c r="Z386" i="79"/>
  <c r="AA395" i="79"/>
  <c r="Z406" i="79"/>
  <c r="Z414" i="79"/>
  <c r="AA423" i="79"/>
  <c r="Z434" i="79"/>
  <c r="AA443" i="79"/>
  <c r="AA451" i="79"/>
  <c r="Z462" i="79"/>
  <c r="AA471" i="79"/>
  <c r="AB480" i="79"/>
  <c r="AA491" i="79"/>
  <c r="AA499" i="79"/>
  <c r="Z102" i="78"/>
  <c r="AA111" i="78"/>
  <c r="AB120" i="78"/>
  <c r="AA131" i="78"/>
  <c r="AA139" i="78"/>
  <c r="AB148" i="78"/>
  <c r="AA159" i="78"/>
  <c r="AB168" i="78"/>
  <c r="AB176" i="78"/>
  <c r="AA187" i="78"/>
  <c r="AB196" i="78"/>
  <c r="Z206" i="78"/>
  <c r="AB216" i="78"/>
  <c r="AB224" i="78"/>
  <c r="Z234" i="78"/>
  <c r="AB244" i="78"/>
  <c r="Z254" i="78"/>
  <c r="Z262" i="78"/>
  <c r="AB272" i="78"/>
  <c r="Z282" i="78"/>
  <c r="AA291" i="78"/>
  <c r="Z302" i="78"/>
  <c r="Z310" i="78"/>
  <c r="AA319" i="78"/>
  <c r="Z330" i="78"/>
  <c r="AA339" i="78"/>
  <c r="AA347" i="78"/>
  <c r="Z358" i="78"/>
  <c r="AA367" i="78"/>
  <c r="AB376" i="78"/>
  <c r="AA383" i="78"/>
  <c r="AB117" i="79"/>
  <c r="AA135" i="79"/>
  <c r="AA150" i="79"/>
  <c r="AA166" i="79"/>
  <c r="AB179" i="79"/>
  <c r="Z193" i="79"/>
  <c r="Z209" i="79"/>
  <c r="AA222" i="79"/>
  <c r="AB235" i="79"/>
  <c r="AB251" i="79"/>
  <c r="Z265" i="79"/>
  <c r="AA278" i="79"/>
  <c r="AA294" i="79"/>
  <c r="AB307" i="79"/>
  <c r="Z321" i="79"/>
  <c r="Z337" i="79"/>
  <c r="AA350" i="79"/>
  <c r="AB363" i="79"/>
  <c r="AB379" i="79"/>
  <c r="Z393" i="79"/>
  <c r="AA406" i="79"/>
  <c r="AA422" i="79"/>
  <c r="AB435" i="79"/>
  <c r="Z449" i="79"/>
  <c r="Z465" i="79"/>
  <c r="AA478" i="79"/>
  <c r="AB491" i="79"/>
  <c r="AB507" i="79"/>
  <c r="Z97" i="78"/>
  <c r="AA110" i="78"/>
  <c r="AA126" i="78"/>
  <c r="AB139" i="78"/>
  <c r="Z153" i="78"/>
  <c r="Z169" i="78"/>
  <c r="AA182" i="78"/>
  <c r="AB195" i="78"/>
  <c r="AB211" i="78"/>
  <c r="Z225" i="78"/>
  <c r="AA238" i="78"/>
  <c r="AA254" i="78"/>
  <c r="AB267" i="78"/>
  <c r="Z281" i="78"/>
  <c r="Z297" i="78"/>
  <c r="AA310" i="78"/>
  <c r="AB323" i="78"/>
  <c r="AB339" i="78"/>
  <c r="Z353" i="78"/>
  <c r="AA366" i="78"/>
  <c r="AA382" i="78"/>
  <c r="AA392" i="78"/>
  <c r="Z399" i="78"/>
  <c r="Z407" i="78"/>
  <c r="AB413" i="78"/>
  <c r="AA420" i="78"/>
  <c r="AA428" i="78"/>
  <c r="Z435" i="78"/>
  <c r="AB441" i="78"/>
  <c r="AB449" i="78"/>
  <c r="AA456" i="78"/>
  <c r="Z463" i="78"/>
  <c r="Z471" i="78"/>
  <c r="AB477" i="78"/>
  <c r="AA484" i="78"/>
  <c r="AA492" i="78"/>
  <c r="Z499" i="78"/>
  <c r="AB505" i="78"/>
  <c r="AA122" i="77"/>
  <c r="AA127" i="77"/>
  <c r="AA133" i="77"/>
  <c r="AA138" i="77"/>
  <c r="AA143" i="77"/>
  <c r="AA149" i="77"/>
  <c r="AA154" i="77"/>
  <c r="AA159" i="77"/>
  <c r="AA165" i="77"/>
  <c r="AA170" i="77"/>
  <c r="AA175" i="77"/>
  <c r="AA181" i="77"/>
  <c r="AA186" i="77"/>
  <c r="AA191" i="77"/>
  <c r="AA197" i="77"/>
  <c r="AA202" i="77"/>
  <c r="AA207" i="77"/>
  <c r="AA213" i="77"/>
  <c r="AA218" i="77"/>
  <c r="AA223" i="77"/>
  <c r="AA229" i="77"/>
  <c r="AA234" i="77"/>
  <c r="AA239" i="77"/>
  <c r="AA245" i="77"/>
  <c r="AA250" i="77"/>
  <c r="AA255" i="77"/>
  <c r="AA261" i="77"/>
  <c r="AA266" i="77"/>
  <c r="AA271" i="77"/>
  <c r="AA277" i="77"/>
  <c r="AA282" i="77"/>
  <c r="AA287" i="77"/>
  <c r="AA293" i="77"/>
  <c r="AA298" i="77"/>
  <c r="AA303" i="77"/>
  <c r="AA309" i="77"/>
  <c r="AA314" i="77"/>
  <c r="AA319" i="77"/>
  <c r="AA323" i="77"/>
  <c r="AA327" i="77"/>
  <c r="AA331" i="77"/>
  <c r="AA335" i="77"/>
  <c r="AA339" i="77"/>
  <c r="AA343" i="77"/>
  <c r="AA347" i="77"/>
  <c r="AA351" i="77"/>
  <c r="AA355" i="77"/>
  <c r="AA359" i="77"/>
  <c r="AA363" i="77"/>
  <c r="AA100" i="79"/>
  <c r="AB114" i="79"/>
  <c r="AB128" i="79"/>
  <c r="AB142" i="79"/>
  <c r="AA153" i="79"/>
  <c r="Z164" i="79"/>
  <c r="AB174" i="79"/>
  <c r="AA185" i="79"/>
  <c r="Z196" i="79"/>
  <c r="AB206" i="79"/>
  <c r="AA217" i="79"/>
  <c r="Z228" i="79"/>
  <c r="AB238" i="79"/>
  <c r="AA249" i="79"/>
  <c r="Z260" i="79"/>
  <c r="AB270" i="79"/>
  <c r="AA281" i="79"/>
  <c r="Z292" i="79"/>
  <c r="AB302" i="79"/>
  <c r="AA313" i="79"/>
  <c r="Z324" i="79"/>
  <c r="AB334" i="79"/>
  <c r="AA345" i="79"/>
  <c r="Z356" i="79"/>
  <c r="AB366" i="79"/>
  <c r="AA377" i="79"/>
  <c r="Z388" i="79"/>
  <c r="AB398" i="79"/>
  <c r="AA409" i="79"/>
  <c r="Z420" i="79"/>
  <c r="AB430" i="79"/>
  <c r="AA441" i="79"/>
  <c r="Z452" i="79"/>
  <c r="AB462" i="79"/>
  <c r="AA473" i="79"/>
  <c r="Z484" i="79"/>
  <c r="AB494" i="79"/>
  <c r="AA505" i="79"/>
  <c r="AB92" i="79"/>
  <c r="AB102" i="78"/>
  <c r="AA113" i="78"/>
  <c r="Z124" i="78"/>
  <c r="AB134" i="78"/>
  <c r="AA145" i="78"/>
  <c r="Z156" i="78"/>
  <c r="AB166" i="78"/>
  <c r="AA177" i="78"/>
  <c r="Z188" i="78"/>
  <c r="AB198" i="78"/>
  <c r="AA209" i="78"/>
  <c r="Z220" i="78"/>
  <c r="AB230" i="78"/>
  <c r="AA241" i="78"/>
  <c r="Z252" i="78"/>
  <c r="AB262" i="78"/>
  <c r="AA273" i="78"/>
  <c r="Z284" i="78"/>
  <c r="AB294" i="78"/>
  <c r="AA305" i="78"/>
  <c r="Z316" i="78"/>
  <c r="AB326" i="78"/>
  <c r="AA337" i="78"/>
  <c r="Z348" i="78"/>
  <c r="AB358" i="78"/>
  <c r="AA369" i="78"/>
  <c r="Z380" i="78"/>
  <c r="Z390" i="78"/>
  <c r="AA395" i="78"/>
  <c r="AB400" i="78"/>
  <c r="Z406" i="78"/>
  <c r="AA411" i="78"/>
  <c r="AB416" i="78"/>
  <c r="Z422" i="78"/>
  <c r="AA427" i="78"/>
  <c r="AB432" i="78"/>
  <c r="Z438" i="78"/>
  <c r="AA443" i="78"/>
  <c r="AB448" i="78"/>
  <c r="Z454" i="78"/>
  <c r="AA459" i="78"/>
  <c r="AB464" i="78"/>
  <c r="Z470" i="78"/>
  <c r="AA475" i="78"/>
  <c r="AB480" i="78"/>
  <c r="Z486" i="78"/>
  <c r="AA491" i="78"/>
  <c r="AB496" i="78"/>
  <c r="Z502" i="78"/>
  <c r="AA507" i="78"/>
  <c r="AB120" i="77"/>
  <c r="AB124" i="77"/>
  <c r="AB128" i="77"/>
  <c r="AB132" i="77"/>
  <c r="AB136" i="77"/>
  <c r="AB140" i="77"/>
  <c r="AB144" i="77"/>
  <c r="AB148" i="77"/>
  <c r="AB152" i="77"/>
  <c r="AB156" i="77"/>
  <c r="AB160" i="77"/>
  <c r="AB164" i="77"/>
  <c r="AB168" i="77"/>
  <c r="AB172" i="77"/>
  <c r="AB176" i="77"/>
  <c r="AB180" i="77"/>
  <c r="AB184" i="77"/>
  <c r="AB188" i="77"/>
  <c r="AB192" i="77"/>
  <c r="AB196" i="77"/>
  <c r="AB200" i="77"/>
  <c r="AB204" i="77"/>
  <c r="AB208" i="77"/>
  <c r="AB212" i="77"/>
  <c r="AB216" i="77"/>
  <c r="AB220" i="77"/>
  <c r="AB224" i="77"/>
  <c r="AB228" i="77"/>
  <c r="AB232" i="77"/>
  <c r="AB236" i="77"/>
  <c r="AB240" i="77"/>
  <c r="AB244" i="77"/>
  <c r="AB248" i="77"/>
  <c r="AB252" i="77"/>
  <c r="AB256" i="77"/>
  <c r="AB260" i="77"/>
  <c r="AB264" i="77"/>
  <c r="AB268" i="77"/>
  <c r="AB272" i="77"/>
  <c r="AB276" i="77"/>
  <c r="AB280" i="77"/>
  <c r="AB284" i="77"/>
  <c r="AB288" i="77"/>
  <c r="AB292" i="77"/>
  <c r="AB296" i="77"/>
  <c r="AB300" i="77"/>
  <c r="AB304" i="77"/>
  <c r="AB308" i="77"/>
  <c r="AB312" i="77"/>
  <c r="AB316" i="77"/>
  <c r="AB320" i="77"/>
  <c r="AB324" i="77"/>
  <c r="AB328" i="77"/>
  <c r="AB332" i="77"/>
  <c r="AB336" i="77"/>
  <c r="AB340" i="77"/>
  <c r="AB344" i="77"/>
  <c r="AB348" i="77"/>
  <c r="AB352" i="77"/>
  <c r="AB356" i="77"/>
  <c r="AB360" i="77"/>
  <c r="AB364" i="77"/>
  <c r="AA119" i="79"/>
  <c r="AA146" i="79"/>
  <c r="AB167" i="79"/>
  <c r="Z189" i="79"/>
  <c r="AA210" i="79"/>
  <c r="AB231" i="79"/>
  <c r="Z253" i="79"/>
  <c r="AA274" i="79"/>
  <c r="AB295" i="79"/>
  <c r="Z317" i="79"/>
  <c r="AA338" i="79"/>
  <c r="AB359" i="79"/>
  <c r="Z381" i="79"/>
  <c r="AA402" i="79"/>
  <c r="AB423" i="79"/>
  <c r="Z445" i="79"/>
  <c r="AA466" i="79"/>
  <c r="AB487" i="79"/>
  <c r="AA106" i="78"/>
  <c r="AB127" i="78"/>
  <c r="Z149" i="78"/>
  <c r="AA170" i="78"/>
  <c r="AB191" i="78"/>
  <c r="Z213" i="78"/>
  <c r="AA234" i="78"/>
  <c r="AB255" i="78"/>
  <c r="Z277" i="78"/>
  <c r="AA298" i="78"/>
  <c r="AB319" i="78"/>
  <c r="Z341" i="78"/>
  <c r="AA362" i="78"/>
  <c r="AB383" i="78"/>
  <c r="Z397" i="78"/>
  <c r="AB407" i="78"/>
  <c r="AA418" i="78"/>
  <c r="Z429" i="78"/>
  <c r="AB439" i="78"/>
  <c r="AA450" i="78"/>
  <c r="Z461" i="78"/>
  <c r="AB471" i="78"/>
  <c r="AA482" i="78"/>
  <c r="Z493" i="78"/>
  <c r="AB503" i="78"/>
  <c r="Y126" i="77"/>
  <c r="Y134" i="77"/>
  <c r="Y142" i="77"/>
  <c r="Y150" i="77"/>
  <c r="Y158" i="77"/>
  <c r="Y166" i="77"/>
  <c r="Y174" i="77"/>
  <c r="Y182" i="77"/>
  <c r="Y190" i="77"/>
  <c r="Y198" i="77"/>
  <c r="Y206" i="77"/>
  <c r="Y214" i="77"/>
  <c r="Y222" i="77"/>
  <c r="Y230" i="77"/>
  <c r="Y238" i="77"/>
  <c r="Y246" i="77"/>
  <c r="Y254" i="77"/>
  <c r="Y262" i="77"/>
  <c r="Z346" i="76"/>
  <c r="AA422" i="77"/>
  <c r="AB258" i="78"/>
  <c r="AA95" i="79"/>
  <c r="Z171" i="79"/>
  <c r="AA228" i="79"/>
  <c r="AA292" i="79"/>
  <c r="AA356" i="79"/>
  <c r="Z407" i="79"/>
  <c r="AA448" i="79"/>
  <c r="AB481" i="79"/>
  <c r="AA124" i="78"/>
  <c r="Z159" i="78"/>
  <c r="AB189" i="78"/>
  <c r="AB225" i="78"/>
  <c r="AA260" i="78"/>
  <c r="Z287" i="78"/>
  <c r="AB313" i="78"/>
  <c r="Z339" i="78"/>
  <c r="AA364" i="78"/>
  <c r="AA388" i="78"/>
  <c r="Z128" i="79"/>
  <c r="Z154" i="79"/>
  <c r="AB180" i="79"/>
  <c r="Z206" i="79"/>
  <c r="AA231" i="79"/>
  <c r="AA255" i="79"/>
  <c r="Z282" i="79"/>
  <c r="Z302" i="79"/>
  <c r="Z322" i="79"/>
  <c r="Z342" i="79"/>
  <c r="AA359" i="79"/>
  <c r="AA379" i="79"/>
  <c r="Z398" i="79"/>
  <c r="AB416" i="79"/>
  <c r="AA435" i="79"/>
  <c r="AA455" i="79"/>
  <c r="AB472" i="79"/>
  <c r="AB492" i="79"/>
  <c r="AB116" i="78"/>
  <c r="Z134" i="78"/>
  <c r="Z154" i="78"/>
  <c r="Z174" i="78"/>
  <c r="AA191" i="78"/>
  <c r="AA211" i="78"/>
  <c r="Z230" i="78"/>
  <c r="AB248" i="78"/>
  <c r="AA267" i="78"/>
  <c r="AA287" i="78"/>
  <c r="AB304" i="78"/>
  <c r="AB324" i="78"/>
  <c r="AB344" i="78"/>
  <c r="Z362" i="78"/>
  <c r="AA379" i="78"/>
  <c r="Z107" i="79"/>
  <c r="Z145" i="79"/>
  <c r="AB171" i="79"/>
  <c r="Z201" i="79"/>
  <c r="AA230" i="79"/>
  <c r="Z257" i="79"/>
  <c r="AA286" i="79"/>
  <c r="AB315" i="79"/>
  <c r="AA342" i="79"/>
  <c r="AB371" i="79"/>
  <c r="Z401" i="79"/>
  <c r="AB427" i="79"/>
  <c r="Z457" i="79"/>
  <c r="AA486" i="79"/>
  <c r="AA118" i="78"/>
  <c r="AB147" i="78"/>
  <c r="AA174" i="78"/>
  <c r="AB203" i="78"/>
  <c r="Z233" i="78"/>
  <c r="AB259" i="78"/>
  <c r="Z289" i="78"/>
  <c r="AA318" i="78"/>
  <c r="Z345" i="78"/>
  <c r="AA374" i="78"/>
  <c r="AA396" i="78"/>
  <c r="AB409" i="78"/>
  <c r="AA424" i="78"/>
  <c r="Z439" i="78"/>
  <c r="AA490" i="77"/>
  <c r="Z152" i="78"/>
  <c r="AB119" i="79"/>
  <c r="Z140" i="79"/>
  <c r="Z207" i="79"/>
  <c r="AB293" i="79"/>
  <c r="Z379" i="79"/>
  <c r="AB433" i="79"/>
  <c r="AB485" i="79"/>
  <c r="AB109" i="78"/>
  <c r="Z147" i="78"/>
  <c r="AA196" i="78"/>
  <c r="Z243" i="78"/>
  <c r="Z279" i="78"/>
  <c r="AA316" i="78"/>
  <c r="Z351" i="78"/>
  <c r="AA380" i="78"/>
  <c r="AB129" i="79"/>
  <c r="AB168" i="79"/>
  <c r="AB196" i="79"/>
  <c r="Z234" i="79"/>
  <c r="AB268" i="79"/>
  <c r="AA295" i="79"/>
  <c r="AA323" i="79"/>
  <c r="Z350" i="79"/>
  <c r="AA371" i="79"/>
  <c r="AB400" i="79"/>
  <c r="AA427" i="79"/>
  <c r="AB448" i="79"/>
  <c r="AB476" i="79"/>
  <c r="Z502" i="79"/>
  <c r="AA95" i="78"/>
  <c r="AA123" i="78"/>
  <c r="AB144" i="78"/>
  <c r="Z170" i="78"/>
  <c r="Z198" i="78"/>
  <c r="AA219" i="78"/>
  <c r="Z246" i="78"/>
  <c r="AA275" i="78"/>
  <c r="AB296" i="78"/>
  <c r="AA323" i="78"/>
  <c r="AA351" i="78"/>
  <c r="AB372" i="78"/>
  <c r="AA103" i="79"/>
  <c r="AB155" i="79"/>
  <c r="AB187" i="79"/>
  <c r="Z225" i="79"/>
  <c r="AB267" i="79"/>
  <c r="AB299" i="79"/>
  <c r="AB339" i="79"/>
  <c r="AA382" i="79"/>
  <c r="AA414" i="79"/>
  <c r="AA454" i="79"/>
  <c r="Z497" i="79"/>
  <c r="Z105" i="78"/>
  <c r="AA142" i="78"/>
  <c r="Z185" i="78"/>
  <c r="Z217" i="78"/>
  <c r="Z257" i="78"/>
  <c r="AB299" i="78"/>
  <c r="AB331" i="78"/>
  <c r="AB371" i="78"/>
  <c r="AB401" i="78"/>
  <c r="AB417" i="78"/>
  <c r="AA436" i="78"/>
  <c r="AA452" i="78"/>
  <c r="Z467" i="78"/>
  <c r="AB481" i="78"/>
  <c r="Z495" i="78"/>
  <c r="AA134" i="77"/>
  <c r="AA145" i="77"/>
  <c r="AA155" i="77"/>
  <c r="AA166" i="77"/>
  <c r="AA177" i="77"/>
  <c r="AA187" i="77"/>
  <c r="AA198" i="77"/>
  <c r="AA209" i="77"/>
  <c r="AA219" i="77"/>
  <c r="AA230" i="77"/>
  <c r="AA241" i="77"/>
  <c r="AA251" i="77"/>
  <c r="AA262" i="77"/>
  <c r="AA273" i="77"/>
  <c r="AA283" i="77"/>
  <c r="AA294" i="77"/>
  <c r="AA305" i="77"/>
  <c r="AA315" i="77"/>
  <c r="AA324" i="77"/>
  <c r="AA332" i="77"/>
  <c r="AA340" i="77"/>
  <c r="AA348" i="77"/>
  <c r="AA356" i="77"/>
  <c r="AA364" i="77"/>
  <c r="Z118" i="79"/>
  <c r="AA145" i="79"/>
  <c r="AB166" i="79"/>
  <c r="Z188" i="79"/>
  <c r="AA209" i="79"/>
  <c r="AB230" i="79"/>
  <c r="Z252" i="79"/>
  <c r="AA273" i="79"/>
  <c r="AB294" i="79"/>
  <c r="Z316" i="79"/>
  <c r="AA337" i="79"/>
  <c r="AB358" i="79"/>
  <c r="Z380" i="79"/>
  <c r="AA401" i="79"/>
  <c r="AB422" i="79"/>
  <c r="Z444" i="79"/>
  <c r="AA465" i="79"/>
  <c r="AB486" i="79"/>
  <c r="AA105" i="78"/>
  <c r="AB126" i="78"/>
  <c r="Z148" i="78"/>
  <c r="AA169" i="78"/>
  <c r="AB190" i="78"/>
  <c r="Z212" i="78"/>
  <c r="AA233" i="78"/>
  <c r="AB254" i="78"/>
  <c r="Z276" i="78"/>
  <c r="AA297" i="78"/>
  <c r="AB318" i="78"/>
  <c r="Z340" i="78"/>
  <c r="AA361" i="78"/>
  <c r="AB382" i="78"/>
  <c r="AB396" i="78"/>
  <c r="AA407" i="78"/>
  <c r="Z418" i="78"/>
  <c r="AB428" i="78"/>
  <c r="AA439" i="78"/>
  <c r="Z450" i="78"/>
  <c r="AB460" i="78"/>
  <c r="AA471" i="78"/>
  <c r="Z482" i="78"/>
  <c r="AB492" i="78"/>
  <c r="AA503" i="78"/>
  <c r="AB130" i="77"/>
  <c r="AB138" i="77"/>
  <c r="AB146" i="77"/>
  <c r="AB154" i="77"/>
  <c r="AB162" i="77"/>
  <c r="AB170" i="77"/>
  <c r="AB178" i="77"/>
  <c r="AB186" i="77"/>
  <c r="AB194" i="77"/>
  <c r="AB202" i="77"/>
  <c r="AB210" i="77"/>
  <c r="AB218" i="77"/>
  <c r="AB226" i="77"/>
  <c r="AB234" i="77"/>
  <c r="AB242" i="77"/>
  <c r="AB250" i="77"/>
  <c r="AB258" i="77"/>
  <c r="AB266" i="77"/>
  <c r="AB274" i="77"/>
  <c r="AB282" i="77"/>
  <c r="AB290" i="77"/>
  <c r="AB298" i="77"/>
  <c r="AB306" i="77"/>
  <c r="AB314" i="77"/>
  <c r="AB322" i="77"/>
  <c r="AB330" i="77"/>
  <c r="AB338" i="77"/>
  <c r="AB346" i="77"/>
  <c r="AB354" i="77"/>
  <c r="AB362" i="77"/>
  <c r="AB133" i="79"/>
  <c r="AA178" i="79"/>
  <c r="Z221" i="79"/>
  <c r="AB263" i="79"/>
  <c r="AA306" i="79"/>
  <c r="Z349" i="79"/>
  <c r="AB391" i="79"/>
  <c r="AA434" i="79"/>
  <c r="Z477" i="79"/>
  <c r="AB95" i="78"/>
  <c r="AA138" i="78"/>
  <c r="Z181" i="78"/>
  <c r="AB223" i="78"/>
  <c r="AA266" i="78"/>
  <c r="Z309" i="78"/>
  <c r="AB351" i="78"/>
  <c r="AB391" i="78"/>
  <c r="Z413" i="78"/>
  <c r="AA434" i="78"/>
  <c r="AB455" i="78"/>
  <c r="Z477" i="78"/>
  <c r="AA498" i="78"/>
  <c r="Y122" i="77"/>
  <c r="Y138" i="77"/>
  <c r="Y154" i="77"/>
  <c r="Y170" i="77"/>
  <c r="Y186" i="77"/>
  <c r="Y202" i="77"/>
  <c r="Y218" i="77"/>
  <c r="Y234" i="77"/>
  <c r="Y250" i="77"/>
  <c r="Y266" i="77"/>
  <c r="Y274" i="77"/>
  <c r="Y282" i="77"/>
  <c r="Y290" i="77"/>
  <c r="Y298" i="77"/>
  <c r="Y306" i="77"/>
  <c r="Y314" i="77"/>
  <c r="Y322" i="77"/>
  <c r="Y330" i="77"/>
  <c r="Y338" i="77"/>
  <c r="Y346" i="77"/>
  <c r="Y354" i="77"/>
  <c r="Y362" i="77"/>
  <c r="AB367" i="77"/>
  <c r="AB371" i="77"/>
  <c r="AB375" i="77"/>
  <c r="AB379" i="77"/>
  <c r="AB383" i="77"/>
  <c r="AB387" i="77"/>
  <c r="AB391" i="77"/>
  <c r="AB395" i="77"/>
  <c r="AB399" i="77"/>
  <c r="AB403" i="77"/>
  <c r="AB407" i="77"/>
  <c r="AB411" i="77"/>
  <c r="AB415" i="77"/>
  <c r="AB419" i="77"/>
  <c r="AB423" i="77"/>
  <c r="AB427" i="77"/>
  <c r="AB431" i="77"/>
  <c r="AB435" i="77"/>
  <c r="AB439" i="77"/>
  <c r="AB443" i="77"/>
  <c r="AB447" i="77"/>
  <c r="AB451" i="77"/>
  <c r="AB455" i="77"/>
  <c r="AB459" i="77"/>
  <c r="AB463" i="77"/>
  <c r="AB467" i="77"/>
  <c r="AB471" i="77"/>
  <c r="AB475" i="77"/>
  <c r="AB479" i="77"/>
  <c r="AB483" i="77"/>
  <c r="AB487" i="77"/>
  <c r="AB491" i="77"/>
  <c r="AB495" i="77"/>
  <c r="AB499" i="77"/>
  <c r="AB503" i="77"/>
  <c r="AB507" i="77"/>
  <c r="AB511" i="77"/>
  <c r="AB515" i="77"/>
  <c r="AB519" i="77"/>
  <c r="AB523" i="77"/>
  <c r="AB527" i="77"/>
  <c r="AB531" i="77"/>
  <c r="Y119" i="77"/>
  <c r="AA127" i="76"/>
  <c r="AA131" i="76"/>
  <c r="AA135" i="76"/>
  <c r="AA139" i="76"/>
  <c r="AA143" i="76"/>
  <c r="AA147" i="76"/>
  <c r="AA151" i="76"/>
  <c r="AA155" i="76"/>
  <c r="AA159" i="76"/>
  <c r="AA163" i="76"/>
  <c r="AA167" i="76"/>
  <c r="AA171" i="76"/>
  <c r="AA175" i="76"/>
  <c r="AA179" i="76"/>
  <c r="AA183" i="76"/>
  <c r="AA187" i="76"/>
  <c r="AA191" i="76"/>
  <c r="AA195" i="76"/>
  <c r="AA378" i="77"/>
  <c r="AB170" i="79"/>
  <c r="AA126" i="79"/>
  <c r="Z151" i="79"/>
  <c r="AB241" i="79"/>
  <c r="AA320" i="79"/>
  <c r="AB385" i="79"/>
  <c r="AB449" i="79"/>
  <c r="AB497" i="79"/>
  <c r="Z111" i="78"/>
  <c r="AB161" i="78"/>
  <c r="AB209" i="78"/>
  <c r="Z247" i="78"/>
  <c r="AA292" i="78"/>
  <c r="AA324" i="78"/>
  <c r="AB353" i="78"/>
  <c r="Z142" i="79"/>
  <c r="Z170" i="79"/>
  <c r="Z210" i="79"/>
  <c r="AB244" i="79"/>
  <c r="Z274" i="79"/>
  <c r="Z306" i="79"/>
  <c r="AA331" i="79"/>
  <c r="AB352" i="79"/>
  <c r="AB380" i="79"/>
  <c r="AA407" i="79"/>
  <c r="AB428" i="79"/>
  <c r="AB456" i="79"/>
  <c r="AA483" i="79"/>
  <c r="AB504" i="79"/>
  <c r="AB104" i="78"/>
  <c r="Z126" i="78"/>
  <c r="AB152" i="78"/>
  <c r="AB180" i="78"/>
  <c r="Z202" i="78"/>
  <c r="AA227" i="78"/>
  <c r="AA255" i="78"/>
  <c r="AB276" i="78"/>
  <c r="AA303" i="78"/>
  <c r="AA331" i="78"/>
  <c r="AB352" i="78"/>
  <c r="Z378" i="78"/>
  <c r="AA121" i="79"/>
  <c r="AA158" i="79"/>
  <c r="AA198" i="79"/>
  <c r="Z241" i="79"/>
  <c r="Z273" i="79"/>
  <c r="AA310" i="79"/>
  <c r="Z353" i="79"/>
  <c r="Z385" i="79"/>
  <c r="Z425" i="79"/>
  <c r="AB467" i="79"/>
  <c r="AB499" i="79"/>
  <c r="AB115" i="78"/>
  <c r="AA158" i="78"/>
  <c r="AA190" i="78"/>
  <c r="AB227" i="78"/>
  <c r="AA270" i="78"/>
  <c r="AA302" i="78"/>
  <c r="AA342" i="78"/>
  <c r="Z385" i="78"/>
  <c r="Z403" i="78"/>
  <c r="Z423" i="78"/>
  <c r="AA444" i="78"/>
  <c r="AB457" i="78"/>
  <c r="AA472" i="78"/>
  <c r="Z487" i="78"/>
  <c r="AA500" i="78"/>
  <c r="AA125" i="77"/>
  <c r="AA135" i="77"/>
  <c r="AA146" i="77"/>
  <c r="AA157" i="77"/>
  <c r="AA167" i="77"/>
  <c r="AA178" i="77"/>
  <c r="AA189" i="77"/>
  <c r="AA199" i="77"/>
  <c r="AA210" i="77"/>
  <c r="AA221" i="77"/>
  <c r="AA231" i="77"/>
  <c r="AA242" i="77"/>
  <c r="AA253" i="77"/>
  <c r="AA263" i="77"/>
  <c r="AA274" i="77"/>
  <c r="AA285" i="77"/>
  <c r="AA295" i="77"/>
  <c r="AA306" i="77"/>
  <c r="AA317" i="77"/>
  <c r="AA325" i="77"/>
  <c r="AA333" i="77"/>
  <c r="AA341" i="77"/>
  <c r="AA349" i="77"/>
  <c r="AA357" i="77"/>
  <c r="AA365" i="77"/>
  <c r="AB121" i="79"/>
  <c r="Z148" i="79"/>
  <c r="AA169" i="79"/>
  <c r="AB190" i="79"/>
  <c r="Z212" i="79"/>
  <c r="AA233" i="79"/>
  <c r="AB254" i="79"/>
  <c r="Z276" i="79"/>
  <c r="AA297" i="79"/>
  <c r="AB318" i="79"/>
  <c r="Z340" i="79"/>
  <c r="AA361" i="79"/>
  <c r="AB382" i="79"/>
  <c r="Z404" i="79"/>
  <c r="AA425" i="79"/>
  <c r="AB446" i="79"/>
  <c r="Z468" i="79"/>
  <c r="AA489" i="79"/>
  <c r="Z108" i="78"/>
  <c r="AA129" i="78"/>
  <c r="AB150" i="78"/>
  <c r="Z172" i="78"/>
  <c r="AA193" i="78"/>
  <c r="AB214" i="78"/>
  <c r="Z236" i="78"/>
  <c r="AA257" i="78"/>
  <c r="AB278" i="78"/>
  <c r="Z300" i="78"/>
  <c r="AA321" i="78"/>
  <c r="AB342" i="78"/>
  <c r="Z364" i="78"/>
  <c r="AA385" i="78"/>
  <c r="Z398" i="78"/>
  <c r="AB408" i="78"/>
  <c r="AA419" i="78"/>
  <c r="Z430" i="78"/>
  <c r="AB440" i="78"/>
  <c r="AA451" i="78"/>
  <c r="Z462" i="78"/>
  <c r="AB472" i="78"/>
  <c r="AA483" i="78"/>
  <c r="Z494" i="78"/>
  <c r="AB504" i="78"/>
  <c r="AB125" i="77"/>
  <c r="AB133" i="77"/>
  <c r="AB141" i="77"/>
  <c r="AB149" i="77"/>
  <c r="AB157" i="77"/>
  <c r="AB165" i="77"/>
  <c r="AB173" i="77"/>
  <c r="AB181" i="77"/>
  <c r="AB189" i="77"/>
  <c r="AB197" i="77"/>
  <c r="AB205" i="77"/>
  <c r="AB213" i="77"/>
  <c r="AB221" i="77"/>
  <c r="AB229" i="77"/>
  <c r="AB237" i="77"/>
  <c r="AB245" i="77"/>
  <c r="AB253" i="77"/>
  <c r="AB261" i="77"/>
  <c r="AB269" i="77"/>
  <c r="AB277" i="77"/>
  <c r="AB285" i="77"/>
  <c r="AB293" i="77"/>
  <c r="AB301" i="77"/>
  <c r="AB309" i="77"/>
  <c r="AB317" i="77"/>
  <c r="AB325" i="77"/>
  <c r="AB333" i="77"/>
  <c r="AB341" i="77"/>
  <c r="AB349" i="77"/>
  <c r="AB357" i="77"/>
  <c r="AA97" i="79"/>
  <c r="AB151" i="79"/>
  <c r="AA194" i="79"/>
  <c r="Z237" i="79"/>
  <c r="AB279" i="79"/>
  <c r="AA322" i="79"/>
  <c r="Z365" i="79"/>
  <c r="AB407" i="79"/>
  <c r="AA450" i="79"/>
  <c r="Z493" i="79"/>
  <c r="AB111" i="78"/>
  <c r="AA154" i="78"/>
  <c r="Z197" i="78"/>
  <c r="AB239" i="78"/>
  <c r="AA282" i="78"/>
  <c r="Z325" i="78"/>
  <c r="AB367" i="78"/>
  <c r="AB399" i="78"/>
  <c r="Z421" i="78"/>
  <c r="AA442" i="78"/>
  <c r="AB463" i="78"/>
  <c r="Z485" i="78"/>
  <c r="AA506" i="78"/>
  <c r="Y128" i="77"/>
  <c r="Y144" i="77"/>
  <c r="Y160" i="77"/>
  <c r="Y176" i="77"/>
  <c r="Y192" i="77"/>
  <c r="Y208" i="77"/>
  <c r="Y224" i="77"/>
  <c r="Y240" i="77"/>
  <c r="Y256" i="77"/>
  <c r="Y268" i="77"/>
  <c r="Y276" i="77"/>
  <c r="Y284" i="77"/>
  <c r="Y292" i="77"/>
  <c r="Y300" i="77"/>
  <c r="Y308" i="77"/>
  <c r="Y316" i="77"/>
  <c r="Y324" i="77"/>
  <c r="Y332" i="77"/>
  <c r="Y340" i="77"/>
  <c r="Y348" i="77"/>
  <c r="Y356" i="77"/>
  <c r="Y364" i="77"/>
  <c r="AB368" i="77"/>
  <c r="AB372" i="77"/>
  <c r="AB376" i="77"/>
  <c r="AB380" i="77"/>
  <c r="AB384" i="77"/>
  <c r="AB388" i="77"/>
  <c r="AB392" i="77"/>
  <c r="AB396" i="77"/>
  <c r="AB400" i="77"/>
  <c r="AB404" i="77"/>
  <c r="AB408" i="77"/>
  <c r="AB412" i="77"/>
  <c r="AB416" i="77"/>
  <c r="AB420" i="77"/>
  <c r="AB424" i="77"/>
  <c r="AB428" i="77"/>
  <c r="AB432" i="77"/>
  <c r="AB436" i="77"/>
  <c r="AB440" i="77"/>
  <c r="AB444" i="77"/>
  <c r="AB448" i="77"/>
  <c r="AB452" i="77"/>
  <c r="AB456" i="77"/>
  <c r="AB460" i="77"/>
  <c r="AB464" i="77"/>
  <c r="AB468" i="77"/>
  <c r="AB472" i="77"/>
  <c r="AB476" i="77"/>
  <c r="AB480" i="77"/>
  <c r="AB484" i="77"/>
  <c r="AB488" i="77"/>
  <c r="AB492" i="77"/>
  <c r="AB496" i="77"/>
  <c r="AB500" i="77"/>
  <c r="AB504" i="77"/>
  <c r="AB508" i="77"/>
  <c r="AB512" i="77"/>
  <c r="AB516" i="77"/>
  <c r="AB520" i="77"/>
  <c r="AB524" i="77"/>
  <c r="AB528" i="77"/>
  <c r="AB532" i="77"/>
  <c r="AA120" i="76"/>
  <c r="AA124" i="76"/>
  <c r="AA128" i="76"/>
  <c r="AA132" i="76"/>
  <c r="AA136" i="76"/>
  <c r="AA140" i="76"/>
  <c r="AA144" i="76"/>
  <c r="AA148" i="76"/>
  <c r="AA152" i="76"/>
  <c r="AA156" i="76"/>
  <c r="AA160" i="76"/>
  <c r="AA164" i="76"/>
  <c r="AA168" i="76"/>
  <c r="AA172" i="76"/>
  <c r="AA176" i="76"/>
  <c r="AA180" i="76"/>
  <c r="AA184" i="76"/>
  <c r="AA188" i="76"/>
  <c r="AA192" i="76"/>
  <c r="AA196" i="76"/>
  <c r="Z250" i="76"/>
  <c r="Z215" i="77"/>
  <c r="AB177" i="79"/>
  <c r="AB261" i="79"/>
  <c r="AB329" i="79"/>
  <c r="AA420" i="79"/>
  <c r="Z463" i="79"/>
  <c r="AA500" i="79"/>
  <c r="AB129" i="78"/>
  <c r="Z175" i="78"/>
  <c r="Z215" i="78"/>
  <c r="AA264" i="78"/>
  <c r="AB301" i="78"/>
  <c r="AB329" i="78"/>
  <c r="Z367" i="78"/>
  <c r="AA108" i="79"/>
  <c r="Z146" i="79"/>
  <c r="AA183" i="79"/>
  <c r="Z218" i="79"/>
  <c r="AA247" i="79"/>
  <c r="AB284" i="79"/>
  <c r="AB312" i="79"/>
  <c r="Z334" i="79"/>
  <c r="AA363" i="79"/>
  <c r="AA387" i="79"/>
  <c r="AB408" i="79"/>
  <c r="Z438" i="79"/>
  <c r="AB464" i="79"/>
  <c r="Z486" i="79"/>
  <c r="Z106" i="78"/>
  <c r="AB132" i="78"/>
  <c r="AB160" i="78"/>
  <c r="Z182" i="78"/>
  <c r="AB208" i="78"/>
  <c r="Z238" i="78"/>
  <c r="AA259" i="78"/>
  <c r="AA283" i="78"/>
  <c r="AB312" i="78"/>
  <c r="Z334" i="78"/>
  <c r="AB360" i="78"/>
  <c r="AB384" i="78"/>
  <c r="AB124" i="79"/>
  <c r="Z169" i="79"/>
  <c r="AB211" i="79"/>
  <c r="AB243" i="79"/>
  <c r="AB283" i="79"/>
  <c r="AA326" i="79"/>
  <c r="AA358" i="79"/>
  <c r="AB395" i="79"/>
  <c r="AA438" i="79"/>
  <c r="AA470" i="79"/>
  <c r="Z129" i="78"/>
  <c r="Z161" i="78"/>
  <c r="Z201" i="78"/>
  <c r="AB243" i="78"/>
  <c r="AB275" i="78"/>
  <c r="Z313" i="78"/>
  <c r="AB355" i="78"/>
  <c r="AB387" i="78"/>
  <c r="AA408" i="78"/>
  <c r="AB429" i="78"/>
  <c r="AB445" i="78"/>
  <c r="AA460" i="78"/>
  <c r="AB473" i="78"/>
  <c r="AA488" i="78"/>
  <c r="Z503" i="78"/>
  <c r="AA92" i="78"/>
  <c r="AA129" i="77"/>
  <c r="AA139" i="77"/>
  <c r="AA150" i="77"/>
  <c r="AA161" i="77"/>
  <c r="AA171" i="77"/>
  <c r="AA182" i="77"/>
  <c r="AA193" i="77"/>
  <c r="AA203" i="77"/>
  <c r="AA214" i="77"/>
  <c r="AA225" i="77"/>
  <c r="AA235" i="77"/>
  <c r="AA246" i="77"/>
  <c r="AA257" i="77"/>
  <c r="AA267" i="77"/>
  <c r="AA278" i="77"/>
  <c r="AA289" i="77"/>
  <c r="AA299" i="77"/>
  <c r="AA310" i="77"/>
  <c r="AA320" i="77"/>
  <c r="AA328" i="77"/>
  <c r="AA336" i="77"/>
  <c r="AA344" i="77"/>
  <c r="AA352" i="77"/>
  <c r="AA360" i="77"/>
  <c r="Z104" i="79"/>
  <c r="AA132" i="79"/>
  <c r="Z156" i="79"/>
  <c r="AA177" i="79"/>
  <c r="AB198" i="79"/>
  <c r="Z220" i="79"/>
  <c r="AA241" i="79"/>
  <c r="AB262" i="79"/>
  <c r="Z284" i="79"/>
  <c r="AA305" i="79"/>
  <c r="AB326" i="79"/>
  <c r="Z348" i="79"/>
  <c r="AA369" i="79"/>
  <c r="AB390" i="79"/>
  <c r="Z412" i="79"/>
  <c r="AA433" i="79"/>
  <c r="AB454" i="79"/>
  <c r="Z476" i="79"/>
  <c r="AA497" i="79"/>
  <c r="Z116" i="78"/>
  <c r="AA137" i="78"/>
  <c r="AB158" i="78"/>
  <c r="Z180" i="78"/>
  <c r="AA201" i="78"/>
  <c r="AB222" i="78"/>
  <c r="Z244" i="78"/>
  <c r="AA265" i="78"/>
  <c r="AB286" i="78"/>
  <c r="Z308" i="78"/>
  <c r="AA329" i="78"/>
  <c r="AB350" i="78"/>
  <c r="Z372" i="78"/>
  <c r="AA391" i="78"/>
  <c r="Z402" i="78"/>
  <c r="AB412" i="78"/>
  <c r="AA423" i="78"/>
  <c r="Z434" i="78"/>
  <c r="AB444" i="78"/>
  <c r="AA455" i="78"/>
  <c r="Z466" i="78"/>
  <c r="AB476" i="78"/>
  <c r="AA487" i="78"/>
  <c r="Z498" i="78"/>
  <c r="AB126" i="77"/>
  <c r="AB134" i="77"/>
  <c r="AB142" i="77"/>
  <c r="AB150" i="77"/>
  <c r="AB158" i="77"/>
  <c r="AB166" i="77"/>
  <c r="AB174" i="77"/>
  <c r="AB182" i="77"/>
  <c r="AB190" i="77"/>
  <c r="AB198" i="77"/>
  <c r="AB206" i="77"/>
  <c r="AB214" i="77"/>
  <c r="AB222" i="77"/>
  <c r="AB230" i="77"/>
  <c r="AB238" i="77"/>
  <c r="AB246" i="77"/>
  <c r="AB254" i="77"/>
  <c r="AB262" i="77"/>
  <c r="AB270" i="77"/>
  <c r="AB278" i="77"/>
  <c r="AB286" i="77"/>
  <c r="AB294" i="77"/>
  <c r="AB302" i="77"/>
  <c r="AB310" i="77"/>
  <c r="AB318" i="77"/>
  <c r="AB326" i="77"/>
  <c r="AB334" i="77"/>
  <c r="AB342" i="77"/>
  <c r="AB350" i="77"/>
  <c r="AB358" i="77"/>
  <c r="AA105" i="79"/>
  <c r="Z157" i="79"/>
  <c r="AB199" i="79"/>
  <c r="AA242" i="79"/>
  <c r="Z285" i="79"/>
  <c r="AB327" i="79"/>
  <c r="AA370" i="79"/>
  <c r="Z413" i="79"/>
  <c r="AB455" i="79"/>
  <c r="AA498" i="79"/>
  <c r="Z117" i="78"/>
  <c r="AB159" i="78"/>
  <c r="AA202" i="78"/>
  <c r="Z245" i="78"/>
  <c r="AB287" i="78"/>
  <c r="AA330" i="78"/>
  <c r="Z373" i="78"/>
  <c r="AA402" i="78"/>
  <c r="AB423" i="78"/>
  <c r="Z445" i="78"/>
  <c r="AA466" i="78"/>
  <c r="AB487" i="78"/>
  <c r="Y130" i="77"/>
  <c r="Y146" i="77"/>
  <c r="Y162" i="77"/>
  <c r="Y178" i="77"/>
  <c r="Y194" i="77"/>
  <c r="Y210" i="77"/>
  <c r="Y226" i="77"/>
  <c r="Y242" i="77"/>
  <c r="Y258" i="77"/>
  <c r="Y270" i="77"/>
  <c r="Y278" i="77"/>
  <c r="Y286" i="77"/>
  <c r="Y294" i="77"/>
  <c r="Y302" i="77"/>
  <c r="Y310" i="77"/>
  <c r="Y318" i="77"/>
  <c r="Y326" i="77"/>
  <c r="Y334" i="77"/>
  <c r="Y342" i="77"/>
  <c r="Y350" i="77"/>
  <c r="Y358" i="77"/>
  <c r="AB365" i="77"/>
  <c r="AB369" i="77"/>
  <c r="AB373" i="77"/>
  <c r="AB377" i="77"/>
  <c r="AB381" i="77"/>
  <c r="AB385" i="77"/>
  <c r="AB389" i="77"/>
  <c r="AB393" i="77"/>
  <c r="AB397" i="77"/>
  <c r="AB401" i="77"/>
  <c r="AB405" i="77"/>
  <c r="AB409" i="77"/>
  <c r="AB413" i="77"/>
  <c r="AB417" i="77"/>
  <c r="AB421" i="77"/>
  <c r="AB425" i="77"/>
  <c r="AB429" i="77"/>
  <c r="AB433" i="77"/>
  <c r="AB437" i="77"/>
  <c r="AB441" i="77"/>
  <c r="AB445" i="77"/>
  <c r="AB449" i="77"/>
  <c r="AB453" i="77"/>
  <c r="AB457" i="77"/>
  <c r="AB461" i="77"/>
  <c r="AB465" i="77"/>
  <c r="AB469" i="77"/>
  <c r="AB473" i="77"/>
  <c r="AB477" i="77"/>
  <c r="AB481" i="77"/>
  <c r="AB485" i="77"/>
  <c r="AB489" i="77"/>
  <c r="AB493" i="77"/>
  <c r="AB497" i="77"/>
  <c r="AB501" i="77"/>
  <c r="AB505" i="77"/>
  <c r="AB509" i="77"/>
  <c r="AB513" i="77"/>
  <c r="AB517" i="77"/>
  <c r="AB521" i="77"/>
  <c r="AB525" i="77"/>
  <c r="AB529" i="77"/>
  <c r="AB533" i="77"/>
  <c r="AA125" i="76"/>
  <c r="AA129" i="76"/>
  <c r="AA133" i="76"/>
  <c r="AA137" i="76"/>
  <c r="AA141" i="76"/>
  <c r="AA145" i="76"/>
  <c r="AA149" i="76"/>
  <c r="AA153" i="76"/>
  <c r="AA157" i="76"/>
  <c r="AA161" i="76"/>
  <c r="AA165" i="76"/>
  <c r="AA169" i="76"/>
  <c r="AA173" i="76"/>
  <c r="AA177" i="76"/>
  <c r="AA181" i="76"/>
  <c r="AA185" i="76"/>
  <c r="AA189" i="76"/>
  <c r="AA193" i="76"/>
  <c r="AA197" i="76"/>
  <c r="AA201" i="76"/>
  <c r="AA205" i="76"/>
  <c r="AA209" i="76"/>
  <c r="AA213" i="76"/>
  <c r="AA217" i="76"/>
  <c r="AA221" i="76"/>
  <c r="AA225" i="76"/>
  <c r="AA229" i="76"/>
  <c r="AA233" i="76"/>
  <c r="AA237" i="76"/>
  <c r="AA241" i="76"/>
  <c r="AA245" i="76"/>
  <c r="AA249" i="76"/>
  <c r="AA253" i="76"/>
  <c r="AA257" i="76"/>
  <c r="AA261" i="76"/>
  <c r="AA265" i="76"/>
  <c r="AA269" i="76"/>
  <c r="AA273" i="76"/>
  <c r="AA277" i="76"/>
  <c r="AA281" i="76"/>
  <c r="AA285" i="76"/>
  <c r="AA289" i="76"/>
  <c r="AA293" i="76"/>
  <c r="AA297" i="76"/>
  <c r="AA301" i="76"/>
  <c r="AA305" i="76"/>
  <c r="AA309" i="76"/>
  <c r="AA313" i="76"/>
  <c r="AA317" i="76"/>
  <c r="AA321" i="76"/>
  <c r="AA325" i="76"/>
  <c r="AA329" i="76"/>
  <c r="AA333" i="76"/>
  <c r="AA337" i="76"/>
  <c r="AA341" i="76"/>
  <c r="AA345" i="76"/>
  <c r="AA349" i="76"/>
  <c r="AA353" i="76"/>
  <c r="AA357" i="76"/>
  <c r="AA361" i="76"/>
  <c r="AA365" i="76"/>
  <c r="AA369" i="76"/>
  <c r="AA373" i="76"/>
  <c r="AA377" i="76"/>
  <c r="AA381" i="76"/>
  <c r="AA385" i="76"/>
  <c r="AA389" i="76"/>
  <c r="AA393" i="76"/>
  <c r="AA397" i="76"/>
  <c r="AA401" i="76"/>
  <c r="AA405" i="76"/>
  <c r="AA409" i="76"/>
  <c r="AA413" i="76"/>
  <c r="AA417" i="76"/>
  <c r="AA421" i="76"/>
  <c r="AA425" i="76"/>
  <c r="AA429" i="76"/>
  <c r="AA433" i="76"/>
  <c r="AA437" i="76"/>
  <c r="AA441" i="76"/>
  <c r="AA445" i="76"/>
  <c r="AA449" i="76"/>
  <c r="AA453" i="76"/>
  <c r="AA457" i="76"/>
  <c r="AA461" i="76"/>
  <c r="AA465" i="76"/>
  <c r="AA469" i="76"/>
  <c r="AA473" i="76"/>
  <c r="AA477" i="76"/>
  <c r="AA481" i="76"/>
  <c r="AA485" i="76"/>
  <c r="AA489" i="76"/>
  <c r="AA493" i="76"/>
  <c r="AA497" i="76"/>
  <c r="AA501" i="76"/>
  <c r="AA505" i="76"/>
  <c r="AA509" i="76"/>
  <c r="AA513" i="76"/>
  <c r="AA517" i="76"/>
  <c r="AA521" i="76"/>
  <c r="AA525" i="76"/>
  <c r="AA529" i="76"/>
  <c r="AA533" i="76"/>
  <c r="AB105" i="79"/>
  <c r="Z134" i="79"/>
  <c r="AA157" i="79"/>
  <c r="AB178" i="79"/>
  <c r="Z200" i="79"/>
  <c r="AA221" i="79"/>
  <c r="AB242" i="79"/>
  <c r="Z264" i="79"/>
  <c r="AA285" i="79"/>
  <c r="AB306" i="79"/>
  <c r="Z328" i="79"/>
  <c r="AA349" i="79"/>
  <c r="AB370" i="79"/>
  <c r="Z392" i="79"/>
  <c r="AA413" i="79"/>
  <c r="AB434" i="79"/>
  <c r="Z456" i="79"/>
  <c r="AA477" i="79"/>
  <c r="AB498" i="79"/>
  <c r="AA117" i="78"/>
  <c r="AB138" i="78"/>
  <c r="Z160" i="78"/>
  <c r="AA181" i="78"/>
  <c r="AB202" i="78"/>
  <c r="Z224" i="78"/>
  <c r="AA245" i="78"/>
  <c r="AB266" i="78"/>
  <c r="Z288" i="78"/>
  <c r="AA309" i="78"/>
  <c r="AB330" i="78"/>
  <c r="Z352" i="78"/>
  <c r="AA373" i="78"/>
  <c r="Z392" i="78"/>
  <c r="AB402" i="78"/>
  <c r="AA413" i="78"/>
  <c r="Z424" i="78"/>
  <c r="AB434" i="78"/>
  <c r="AA445" i="78"/>
  <c r="Z456" i="78"/>
  <c r="AB466" i="78"/>
  <c r="AA477" i="78"/>
  <c r="Z488" i="78"/>
  <c r="AB498" i="78"/>
  <c r="Z122" i="77"/>
  <c r="Z130" i="77"/>
  <c r="Z138" i="77"/>
  <c r="Z146" i="77"/>
  <c r="Z154" i="77"/>
  <c r="Z162" i="77"/>
  <c r="Z170" i="77"/>
  <c r="Z178" i="77"/>
  <c r="Z186" i="77"/>
  <c r="Z194" i="77"/>
  <c r="Z202" i="77"/>
  <c r="Z210" i="77"/>
  <c r="Z218" i="77"/>
  <c r="Z226" i="77"/>
  <c r="Z234" i="77"/>
  <c r="Z242" i="77"/>
  <c r="Z250" i="77"/>
  <c r="Z258" i="77"/>
  <c r="Z266" i="77"/>
  <c r="Z274" i="77"/>
  <c r="Z282" i="77"/>
  <c r="Z290" i="77"/>
  <c r="Z298" i="77"/>
  <c r="Z306" i="77"/>
  <c r="Z314" i="77"/>
  <c r="Z322" i="77"/>
  <c r="Z330" i="77"/>
  <c r="Z338" i="77"/>
  <c r="Z346" i="77"/>
  <c r="Z354" i="77"/>
  <c r="Z362" i="77"/>
  <c r="Y368" i="77"/>
  <c r="Y372" i="77"/>
  <c r="Y376" i="77"/>
  <c r="Y380" i="77"/>
  <c r="Y384" i="77"/>
  <c r="Y388" i="77"/>
  <c r="Y392" i="77"/>
  <c r="Y396" i="77"/>
  <c r="Y400" i="77"/>
  <c r="Y404" i="77"/>
  <c r="Y408" i="77"/>
  <c r="Y412" i="77"/>
  <c r="Y416" i="77"/>
  <c r="Y420" i="77"/>
  <c r="Y424" i="77"/>
  <c r="Y428" i="77"/>
  <c r="Y432" i="77"/>
  <c r="Y436" i="77"/>
  <c r="Y440" i="77"/>
  <c r="Y444" i="77"/>
  <c r="Y448" i="77"/>
  <c r="Y452" i="77"/>
  <c r="Y456" i="77"/>
  <c r="Y460" i="77"/>
  <c r="Y464" i="77"/>
  <c r="Y468" i="77"/>
  <c r="Y472" i="77"/>
  <c r="Y476" i="77"/>
  <c r="Y480" i="77"/>
  <c r="Y484" i="77"/>
  <c r="Y488" i="77"/>
  <c r="Y492" i="77"/>
  <c r="Y496" i="77"/>
  <c r="Y500" i="77"/>
  <c r="Y504" i="77"/>
  <c r="Y508" i="77"/>
  <c r="Y512" i="77"/>
  <c r="Y516" i="77"/>
  <c r="Y520" i="77"/>
  <c r="Y524" i="77"/>
  <c r="Y528" i="77"/>
  <c r="Y532" i="77"/>
  <c r="AB119" i="76"/>
  <c r="AB127" i="76"/>
  <c r="AB131" i="76"/>
  <c r="AB135" i="76"/>
  <c r="AB139" i="76"/>
  <c r="AB143" i="76"/>
  <c r="AB147" i="76"/>
  <c r="AB151" i="76"/>
  <c r="AB155" i="76"/>
  <c r="AB159" i="76"/>
  <c r="AB163" i="76"/>
  <c r="AB167" i="76"/>
  <c r="AB171" i="76"/>
  <c r="AB175" i="76"/>
  <c r="AB179" i="76"/>
  <c r="AB183" i="76"/>
  <c r="AB187" i="76"/>
  <c r="AB191" i="76"/>
  <c r="AB195" i="76"/>
  <c r="AB199" i="76"/>
  <c r="AB203" i="76"/>
  <c r="AB207" i="76"/>
  <c r="AB211" i="76"/>
  <c r="AB215" i="76"/>
  <c r="AB219" i="76"/>
  <c r="AB223" i="76"/>
  <c r="AB227" i="76"/>
  <c r="AB231" i="76"/>
  <c r="AB235" i="76"/>
  <c r="AB239" i="76"/>
  <c r="AB243" i="76"/>
  <c r="AB247" i="76"/>
  <c r="AB251" i="76"/>
  <c r="AB255" i="76"/>
  <c r="AB259" i="76"/>
  <c r="AB263" i="76"/>
  <c r="AB267" i="76"/>
  <c r="AB271" i="76"/>
  <c r="AB275" i="76"/>
  <c r="AB279" i="76"/>
  <c r="AB283" i="76"/>
  <c r="AB287" i="76"/>
  <c r="AB291" i="76"/>
  <c r="AB295" i="76"/>
  <c r="AB299" i="76"/>
  <c r="AB303" i="76"/>
  <c r="AB307" i="76"/>
  <c r="AB311" i="76"/>
  <c r="AB315" i="76"/>
  <c r="AB319" i="76"/>
  <c r="AB323" i="76"/>
  <c r="AB327" i="76"/>
  <c r="AB331" i="76"/>
  <c r="AB335" i="76"/>
  <c r="AB339" i="76"/>
  <c r="AB343" i="76"/>
  <c r="AB347" i="76"/>
  <c r="AB351" i="76"/>
  <c r="AB355" i="76"/>
  <c r="AB359" i="76"/>
  <c r="AB363" i="76"/>
  <c r="AB367" i="76"/>
  <c r="AB371" i="76"/>
  <c r="AB375" i="76"/>
  <c r="AB379" i="76"/>
  <c r="AB383" i="76"/>
  <c r="AB387" i="76"/>
  <c r="AB391" i="76"/>
  <c r="AB395" i="76"/>
  <c r="AB399" i="76"/>
  <c r="AB403" i="76"/>
  <c r="AB407" i="76"/>
  <c r="AB411" i="76"/>
  <c r="AB415" i="76"/>
  <c r="AB419" i="76"/>
  <c r="AB423" i="76"/>
  <c r="AB427" i="76"/>
  <c r="AB431" i="76"/>
  <c r="AB435" i="76"/>
  <c r="AB439" i="76"/>
  <c r="AB443" i="76"/>
  <c r="AB447" i="76"/>
  <c r="AB451" i="76"/>
  <c r="AB455" i="76"/>
  <c r="AB459" i="76"/>
  <c r="AB463" i="76"/>
  <c r="AB467" i="76"/>
  <c r="AB471" i="76"/>
  <c r="AB475" i="76"/>
  <c r="AB479" i="76"/>
  <c r="AB483" i="76"/>
  <c r="AB487" i="76"/>
  <c r="AB491" i="76"/>
  <c r="AB495" i="76"/>
  <c r="AB499" i="76"/>
  <c r="AB503" i="76"/>
  <c r="AB507" i="76"/>
  <c r="AB511" i="76"/>
  <c r="AB515" i="76"/>
  <c r="AB519" i="76"/>
  <c r="AB523" i="76"/>
  <c r="AB527" i="76"/>
  <c r="AB531" i="76"/>
  <c r="AB101" i="79"/>
  <c r="AA154" i="79"/>
  <c r="Z197" i="79"/>
  <c r="AB239" i="79"/>
  <c r="AA282" i="79"/>
  <c r="Z325" i="79"/>
  <c r="AB367" i="79"/>
  <c r="AA410" i="79"/>
  <c r="Z453" i="79"/>
  <c r="AB495" i="79"/>
  <c r="AA114" i="78"/>
  <c r="Z157" i="78"/>
  <c r="AB199" i="78"/>
  <c r="AA242" i="78"/>
  <c r="Z285" i="78"/>
  <c r="AB327" i="78"/>
  <c r="AA370" i="78"/>
  <c r="Z401" i="78"/>
  <c r="AA422" i="78"/>
  <c r="AB443" i="78"/>
  <c r="Z465" i="78"/>
  <c r="AB357" i="79"/>
  <c r="AA140" i="78"/>
  <c r="Z303" i="78"/>
  <c r="AB113" i="79"/>
  <c r="AA259" i="79"/>
  <c r="Z370" i="79"/>
  <c r="Z466" i="79"/>
  <c r="Z142" i="78"/>
  <c r="AA239" i="78"/>
  <c r="AB340" i="78"/>
  <c r="AA182" i="79"/>
  <c r="Z329" i="79"/>
  <c r="Z481" i="79"/>
  <c r="AA214" i="78"/>
  <c r="Z361" i="78"/>
  <c r="Z451" i="78"/>
  <c r="AA151" i="77"/>
  <c r="AA194" i="77"/>
  <c r="AA237" i="77"/>
  <c r="AA279" i="77"/>
  <c r="AA321" i="77"/>
  <c r="AA353" i="77"/>
  <c r="AB158" i="79"/>
  <c r="Z244" i="79"/>
  <c r="AA329" i="79"/>
  <c r="AB414" i="79"/>
  <c r="Z500" i="79"/>
  <c r="Z140" i="78"/>
  <c r="AA225" i="78"/>
  <c r="AB310" i="78"/>
  <c r="AB392" i="78"/>
  <c r="AA435" i="78"/>
  <c r="Z478" i="78"/>
  <c r="AB137" i="77"/>
  <c r="AB169" i="77"/>
  <c r="AB201" i="77"/>
  <c r="AB233" i="77"/>
  <c r="AB265" i="77"/>
  <c r="AB297" i="77"/>
  <c r="AB329" i="77"/>
  <c r="AB361" i="77"/>
  <c r="AA258" i="79"/>
  <c r="Z429" i="79"/>
  <c r="AB175" i="78"/>
  <c r="AA346" i="78"/>
  <c r="Z453" i="78"/>
  <c r="Y136" i="77"/>
  <c r="Y200" i="77"/>
  <c r="Y264" i="77"/>
  <c r="Y296" i="77"/>
  <c r="Y328" i="77"/>
  <c r="Y360" i="77"/>
  <c r="AB378" i="77"/>
  <c r="AB394" i="77"/>
  <c r="AB410" i="77"/>
  <c r="AB426" i="77"/>
  <c r="AB442" i="77"/>
  <c r="AB458" i="77"/>
  <c r="AB474" i="77"/>
  <c r="AB490" i="77"/>
  <c r="AB506" i="77"/>
  <c r="AB522" i="77"/>
  <c r="AA126" i="76"/>
  <c r="AA142" i="76"/>
  <c r="AA158" i="76"/>
  <c r="AA174" i="76"/>
  <c r="AA190" i="76"/>
  <c r="AA200" i="76"/>
  <c r="AA206" i="76"/>
  <c r="AA211" i="76"/>
  <c r="AA216" i="76"/>
  <c r="AA222" i="76"/>
  <c r="AA227" i="76"/>
  <c r="AA232" i="76"/>
  <c r="AA238" i="76"/>
  <c r="AA243" i="76"/>
  <c r="AA248" i="76"/>
  <c r="AA254" i="76"/>
  <c r="AA259" i="76"/>
  <c r="AA264" i="76"/>
  <c r="AA270" i="76"/>
  <c r="AA275" i="76"/>
  <c r="AA280" i="76"/>
  <c r="AA286" i="76"/>
  <c r="AA291" i="76"/>
  <c r="AA296" i="76"/>
  <c r="AA302" i="76"/>
  <c r="AA307" i="76"/>
  <c r="AA312" i="76"/>
  <c r="AA318" i="76"/>
  <c r="AA323" i="76"/>
  <c r="AA328" i="76"/>
  <c r="AA334" i="76"/>
  <c r="AA339" i="76"/>
  <c r="AA344" i="76"/>
  <c r="AA350" i="76"/>
  <c r="AA355" i="76"/>
  <c r="AA360" i="76"/>
  <c r="AA366" i="76"/>
  <c r="AA371" i="76"/>
  <c r="AA376" i="76"/>
  <c r="AA382" i="76"/>
  <c r="AA387" i="76"/>
  <c r="AA392" i="76"/>
  <c r="AA398" i="76"/>
  <c r="AA403" i="76"/>
  <c r="AA408" i="76"/>
  <c r="AA414" i="76"/>
  <c r="AA419" i="76"/>
  <c r="AA424" i="76"/>
  <c r="AA430" i="76"/>
  <c r="AA435" i="76"/>
  <c r="AA440" i="76"/>
  <c r="AA446" i="76"/>
  <c r="AA451" i="76"/>
  <c r="AA456" i="76"/>
  <c r="AA462" i="76"/>
  <c r="AA467" i="76"/>
  <c r="AA472" i="76"/>
  <c r="AA478" i="76"/>
  <c r="AA483" i="76"/>
  <c r="AA488" i="76"/>
  <c r="AA494" i="76"/>
  <c r="AA499" i="76"/>
  <c r="AA504" i="76"/>
  <c r="AA510" i="76"/>
  <c r="AA515" i="76"/>
  <c r="AA520" i="76"/>
  <c r="AA526" i="76"/>
  <c r="AA531" i="76"/>
  <c r="Z120" i="79"/>
  <c r="Z152" i="79"/>
  <c r="Z184" i="79"/>
  <c r="AB210" i="79"/>
  <c r="AA237" i="79"/>
  <c r="AA269" i="79"/>
  <c r="Z296" i="79"/>
  <c r="AB322" i="79"/>
  <c r="AB354" i="79"/>
  <c r="AA381" i="79"/>
  <c r="Z408" i="79"/>
  <c r="Z440" i="79"/>
  <c r="AB466" i="79"/>
  <c r="AA493" i="79"/>
  <c r="AB122" i="78"/>
  <c r="AA149" i="78"/>
  <c r="Z176" i="78"/>
  <c r="Z208" i="78"/>
  <c r="AB234" i="78"/>
  <c r="AA261" i="78"/>
  <c r="AA293" i="78"/>
  <c r="Z320" i="78"/>
  <c r="AB346" i="78"/>
  <c r="AB378" i="78"/>
  <c r="AA397" i="78"/>
  <c r="AB410" i="78"/>
  <c r="AB426" i="78"/>
  <c r="Z440" i="78"/>
  <c r="AA453" i="78"/>
  <c r="AA469" i="78"/>
  <c r="AB482" i="78"/>
  <c r="Z496" i="78"/>
  <c r="Z126" i="77"/>
  <c r="Z136" i="77"/>
  <c r="Z148" i="77"/>
  <c r="Z158" i="77"/>
  <c r="Z168" i="77"/>
  <c r="Z180" i="77"/>
  <c r="Z190" i="77"/>
  <c r="Z200" i="77"/>
  <c r="Z212" i="77"/>
  <c r="Z222" i="77"/>
  <c r="Z232" i="77"/>
  <c r="Z244" i="77"/>
  <c r="Z254" i="77"/>
  <c r="Z264" i="77"/>
  <c r="Z276" i="77"/>
  <c r="Z286" i="77"/>
  <c r="Z296" i="77"/>
  <c r="Z308" i="77"/>
  <c r="Z318" i="77"/>
  <c r="Z328" i="77"/>
  <c r="Z340" i="77"/>
  <c r="Z350" i="77"/>
  <c r="Z360" i="77"/>
  <c r="Y369" i="77"/>
  <c r="Y374" i="77"/>
  <c r="Y379" i="77"/>
  <c r="Y385" i="77"/>
  <c r="Y390" i="77"/>
  <c r="Y395" i="77"/>
  <c r="Y401" i="77"/>
  <c r="Y406" i="77"/>
  <c r="Y411" i="77"/>
  <c r="Y417" i="77"/>
  <c r="Y422" i="77"/>
  <c r="Y427" i="77"/>
  <c r="Y433" i="77"/>
  <c r="Y438" i="77"/>
  <c r="Y443" i="77"/>
  <c r="Y449" i="77"/>
  <c r="Y454" i="77"/>
  <c r="Y459" i="77"/>
  <c r="Y465" i="77"/>
  <c r="Y470" i="77"/>
  <c r="Y475" i="77"/>
  <c r="Y481" i="77"/>
  <c r="Y486" i="77"/>
  <c r="Y491" i="77"/>
  <c r="Y497" i="77"/>
  <c r="Y502" i="77"/>
  <c r="Y507" i="77"/>
  <c r="Y513" i="77"/>
  <c r="Y518" i="77"/>
  <c r="Y523" i="77"/>
  <c r="Y529" i="77"/>
  <c r="Y534" i="77"/>
  <c r="AB120" i="76"/>
  <c r="AB124" i="76"/>
  <c r="AB129" i="76"/>
  <c r="AB134" i="76"/>
  <c r="AB140" i="76"/>
  <c r="AB145" i="76"/>
  <c r="AB150" i="76"/>
  <c r="AB156" i="76"/>
  <c r="AB161" i="76"/>
  <c r="AB166" i="76"/>
  <c r="AB172" i="76"/>
  <c r="AB177" i="76"/>
  <c r="AB182" i="76"/>
  <c r="AB188" i="76"/>
  <c r="AB193" i="76"/>
  <c r="AB198" i="76"/>
  <c r="AB204" i="76"/>
  <c r="AB209" i="76"/>
  <c r="AB214" i="76"/>
  <c r="AB220" i="76"/>
  <c r="AB225" i="76"/>
  <c r="AB230" i="76"/>
  <c r="AB236" i="76"/>
  <c r="AB241" i="76"/>
  <c r="AB246" i="76"/>
  <c r="AB252" i="76"/>
  <c r="AB257" i="76"/>
  <c r="AB262" i="76"/>
  <c r="AB268" i="76"/>
  <c r="AB273" i="76"/>
  <c r="AB278" i="76"/>
  <c r="AB284" i="76"/>
  <c r="AB289" i="76"/>
  <c r="AB294" i="76"/>
  <c r="AB300" i="76"/>
  <c r="AB305" i="76"/>
  <c r="AB310" i="76"/>
  <c r="AB316" i="76"/>
  <c r="AB321" i="76"/>
  <c r="AB326" i="76"/>
  <c r="AB332" i="76"/>
  <c r="AB337" i="76"/>
  <c r="AB342" i="76"/>
  <c r="AB348" i="76"/>
  <c r="AB353" i="76"/>
  <c r="AB358" i="76"/>
  <c r="AB364" i="76"/>
  <c r="AB369" i="76"/>
  <c r="AB374" i="76"/>
  <c r="AB380" i="76"/>
  <c r="AB385" i="76"/>
  <c r="AB390" i="76"/>
  <c r="AB396" i="76"/>
  <c r="AB401" i="76"/>
  <c r="AB406" i="76"/>
  <c r="AB412" i="76"/>
  <c r="AB417" i="76"/>
  <c r="AB422" i="76"/>
  <c r="AB428" i="76"/>
  <c r="AB433" i="76"/>
  <c r="AB438" i="76"/>
  <c r="AB444" i="76"/>
  <c r="AB449" i="76"/>
  <c r="AB454" i="76"/>
  <c r="AB460" i="76"/>
  <c r="AB465" i="76"/>
  <c r="AB470" i="76"/>
  <c r="AB476" i="76"/>
  <c r="AB481" i="76"/>
  <c r="AB486" i="76"/>
  <c r="AB492" i="76"/>
  <c r="AB497" i="76"/>
  <c r="AB502" i="76"/>
  <c r="AB508" i="76"/>
  <c r="AB513" i="76"/>
  <c r="AB518" i="76"/>
  <c r="AB524" i="76"/>
  <c r="AB529" i="76"/>
  <c r="AB534" i="76"/>
  <c r="Z130" i="79"/>
  <c r="AA186" i="79"/>
  <c r="AA250" i="79"/>
  <c r="AB303" i="79"/>
  <c r="Z357" i="79"/>
  <c r="Z421" i="79"/>
  <c r="AA474" i="79"/>
  <c r="AB103" i="78"/>
  <c r="AB167" i="78"/>
  <c r="Z221" i="78"/>
  <c r="AA274" i="78"/>
  <c r="AA338" i="78"/>
  <c r="AA390" i="78"/>
  <c r="Z417" i="78"/>
  <c r="Z449" i="78"/>
  <c r="AB475" i="78"/>
  <c r="Z497" i="78"/>
  <c r="Y137" i="77"/>
  <c r="Y153" i="77"/>
  <c r="Y169" i="77"/>
  <c r="Y185" i="77"/>
  <c r="Y201" i="77"/>
  <c r="Y217" i="77"/>
  <c r="Y233" i="77"/>
  <c r="Y249" i="77"/>
  <c r="AA514" i="77"/>
  <c r="AA111" i="79"/>
  <c r="AA432" i="79"/>
  <c r="Z179" i="78"/>
  <c r="Z343" i="78"/>
  <c r="AA159" i="79"/>
  <c r="Z294" i="79"/>
  <c r="AA391" i="79"/>
  <c r="Z494" i="79"/>
  <c r="AA163" i="78"/>
  <c r="Z266" i="78"/>
  <c r="AB368" i="78"/>
  <c r="AA214" i="79"/>
  <c r="Z369" i="79"/>
  <c r="AB99" i="78"/>
  <c r="AA246" i="78"/>
  <c r="AB393" i="78"/>
  <c r="AB465" i="78"/>
  <c r="AA162" i="77"/>
  <c r="AA205" i="77"/>
  <c r="AA247" i="77"/>
  <c r="AA290" i="77"/>
  <c r="AA329" i="77"/>
  <c r="AA361" i="77"/>
  <c r="Z180" i="79"/>
  <c r="AA265" i="79"/>
  <c r="AB350" i="79"/>
  <c r="Z436" i="79"/>
  <c r="AA161" i="78"/>
  <c r="AB246" i="78"/>
  <c r="Z332" i="78"/>
  <c r="AA403" i="78"/>
  <c r="Z446" i="78"/>
  <c r="AB488" i="78"/>
  <c r="AB122" i="77"/>
  <c r="AB145" i="77"/>
  <c r="AB177" i="77"/>
  <c r="AB209" i="77"/>
  <c r="AB241" i="77"/>
  <c r="AB273" i="77"/>
  <c r="AB305" i="77"/>
  <c r="AB337" i="77"/>
  <c r="AB126" i="79"/>
  <c r="Z301" i="79"/>
  <c r="AB471" i="79"/>
  <c r="AA218" i="78"/>
  <c r="Z389" i="78"/>
  <c r="AA474" i="78"/>
  <c r="Y152" i="77"/>
  <c r="Y216" i="77"/>
  <c r="Y272" i="77"/>
  <c r="Y304" i="77"/>
  <c r="Y336" i="77"/>
  <c r="AB366" i="77"/>
  <c r="AB382" i="77"/>
  <c r="AB398" i="77"/>
  <c r="AB414" i="77"/>
  <c r="AB430" i="77"/>
  <c r="AB446" i="77"/>
  <c r="AB462" i="77"/>
  <c r="AB478" i="77"/>
  <c r="AB494" i="77"/>
  <c r="AB510" i="77"/>
  <c r="AB526" i="77"/>
  <c r="AA130" i="76"/>
  <c r="AA146" i="76"/>
  <c r="AA162" i="76"/>
  <c r="AA178" i="76"/>
  <c r="AA194" i="76"/>
  <c r="AA202" i="76"/>
  <c r="AA207" i="76"/>
  <c r="AA212" i="76"/>
  <c r="AA218" i="76"/>
  <c r="AA223" i="76"/>
  <c r="AA228" i="76"/>
  <c r="AA234" i="76"/>
  <c r="AA239" i="76"/>
  <c r="AA244" i="76"/>
  <c r="AA250" i="76"/>
  <c r="AA255" i="76"/>
  <c r="AA260" i="76"/>
  <c r="AA266" i="76"/>
  <c r="AA271" i="76"/>
  <c r="AA276" i="76"/>
  <c r="AA282" i="76"/>
  <c r="AA287" i="76"/>
  <c r="AA292" i="76"/>
  <c r="AA298" i="76"/>
  <c r="AA303" i="76"/>
  <c r="AA308" i="76"/>
  <c r="AA314" i="76"/>
  <c r="AA319" i="76"/>
  <c r="AA324" i="76"/>
  <c r="AA330" i="76"/>
  <c r="AA335" i="76"/>
  <c r="AA340" i="76"/>
  <c r="AA346" i="76"/>
  <c r="AA351" i="76"/>
  <c r="AA356" i="76"/>
  <c r="AA362" i="76"/>
  <c r="AA367" i="76"/>
  <c r="AA372" i="76"/>
  <c r="AA378" i="76"/>
  <c r="AA383" i="76"/>
  <c r="AA388" i="76"/>
  <c r="AA394" i="76"/>
  <c r="AA399" i="76"/>
  <c r="AA404" i="76"/>
  <c r="AA410" i="76"/>
  <c r="AA415" i="76"/>
  <c r="AA420" i="76"/>
  <c r="AA426" i="76"/>
  <c r="AA431" i="76"/>
  <c r="AA436" i="76"/>
  <c r="AA442" i="76"/>
  <c r="AA447" i="76"/>
  <c r="AA452" i="76"/>
  <c r="AA458" i="76"/>
  <c r="AA463" i="76"/>
  <c r="AA468" i="76"/>
  <c r="AA474" i="76"/>
  <c r="AA479" i="76"/>
  <c r="AA484" i="76"/>
  <c r="AA490" i="76"/>
  <c r="AA495" i="76"/>
  <c r="AA500" i="76"/>
  <c r="AA506" i="76"/>
  <c r="AA511" i="76"/>
  <c r="AA516" i="76"/>
  <c r="AA522" i="76"/>
  <c r="AA527" i="76"/>
  <c r="AA532" i="76"/>
  <c r="Y119" i="76"/>
  <c r="Z127" i="79"/>
  <c r="AB162" i="79"/>
  <c r="AA189" i="79"/>
  <c r="Z216" i="79"/>
  <c r="Z248" i="79"/>
  <c r="AB274" i="79"/>
  <c r="AA301" i="79"/>
  <c r="AA333" i="79"/>
  <c r="Z360" i="79"/>
  <c r="AB386" i="79"/>
  <c r="AB418" i="79"/>
  <c r="AA445" i="79"/>
  <c r="Z472" i="79"/>
  <c r="Z504" i="79"/>
  <c r="AA101" i="78"/>
  <c r="Z128" i="78"/>
  <c r="AB154" i="78"/>
  <c r="AB186" i="78"/>
  <c r="AA213" i="78"/>
  <c r="Z240" i="78"/>
  <c r="Z272" i="78"/>
  <c r="AB298" i="78"/>
  <c r="AA325" i="78"/>
  <c r="AA357" i="78"/>
  <c r="Z384" i="78"/>
  <c r="Z400" i="78"/>
  <c r="Z416" i="78"/>
  <c r="AA429" i="78"/>
  <c r="AB442" i="78"/>
  <c r="AB458" i="78"/>
  <c r="Z472" i="78"/>
  <c r="AA485" i="78"/>
  <c r="AA501" i="78"/>
  <c r="Z128" i="77"/>
  <c r="Z140" i="77"/>
  <c r="Z150" i="77"/>
  <c r="Z160" i="77"/>
  <c r="Z172" i="77"/>
  <c r="Z182" i="77"/>
  <c r="Z192" i="77"/>
  <c r="Z204" i="77"/>
  <c r="Z214" i="77"/>
  <c r="Z224" i="77"/>
  <c r="Z236" i="77"/>
  <c r="Z246" i="77"/>
  <c r="Z256" i="77"/>
  <c r="Z268" i="77"/>
  <c r="Z278" i="77"/>
  <c r="Z288" i="77"/>
  <c r="Z300" i="77"/>
  <c r="Z310" i="77"/>
  <c r="Z320" i="77"/>
  <c r="Z332" i="77"/>
  <c r="Z342" i="77"/>
  <c r="Z352" i="77"/>
  <c r="Z364" i="77"/>
  <c r="Y370" i="77"/>
  <c r="Y375" i="77"/>
  <c r="Y381" i="77"/>
  <c r="Y386" i="77"/>
  <c r="Y391" i="77"/>
  <c r="Y397" i="77"/>
  <c r="Y402" i="77"/>
  <c r="Y407" i="77"/>
  <c r="Y413" i="77"/>
  <c r="Y418" i="77"/>
  <c r="Y423" i="77"/>
  <c r="Y429" i="77"/>
  <c r="Y434" i="77"/>
  <c r="Y439" i="77"/>
  <c r="Y445" i="77"/>
  <c r="Y450" i="77"/>
  <c r="Y455" i="77"/>
  <c r="Y461" i="77"/>
  <c r="Y466" i="77"/>
  <c r="Y471" i="77"/>
  <c r="Y477" i="77"/>
  <c r="Y482" i="77"/>
  <c r="Y487" i="77"/>
  <c r="Y493" i="77"/>
  <c r="Y498" i="77"/>
  <c r="Y503" i="77"/>
  <c r="Y509" i="77"/>
  <c r="Y514" i="77"/>
  <c r="Y519" i="77"/>
  <c r="Y525" i="77"/>
  <c r="Y530" i="77"/>
  <c r="AB125" i="76"/>
  <c r="AB130" i="76"/>
  <c r="AB136" i="76"/>
  <c r="AB141" i="76"/>
  <c r="AB146" i="76"/>
  <c r="AB152" i="76"/>
  <c r="AB157" i="76"/>
  <c r="AB162" i="76"/>
  <c r="AB168" i="76"/>
  <c r="AB173" i="76"/>
  <c r="AB178" i="76"/>
  <c r="AB184" i="76"/>
  <c r="AB189" i="76"/>
  <c r="AB194" i="76"/>
  <c r="AB200" i="76"/>
  <c r="AB205" i="76"/>
  <c r="AB210" i="76"/>
  <c r="AB216" i="76"/>
  <c r="AB221" i="76"/>
  <c r="AB226" i="76"/>
  <c r="AB232" i="76"/>
  <c r="AB237" i="76"/>
  <c r="AB242" i="76"/>
  <c r="AB248" i="76"/>
  <c r="AB253" i="76"/>
  <c r="AB258" i="76"/>
  <c r="AB264" i="76"/>
  <c r="AB269" i="76"/>
  <c r="AB274" i="76"/>
  <c r="AB280" i="76"/>
  <c r="AB285" i="76"/>
  <c r="AB290" i="76"/>
  <c r="AB296" i="76"/>
  <c r="AB301" i="76"/>
  <c r="AB306" i="76"/>
  <c r="AB312" i="76"/>
  <c r="AB317" i="76"/>
  <c r="AB322" i="76"/>
  <c r="AB328" i="76"/>
  <c r="AB333" i="76"/>
  <c r="AB338" i="76"/>
  <c r="AB344" i="76"/>
  <c r="AB349" i="76"/>
  <c r="AB354" i="76"/>
  <c r="AB360" i="76"/>
  <c r="AB365" i="76"/>
  <c r="AB370" i="76"/>
  <c r="AB376" i="76"/>
  <c r="AB381" i="76"/>
  <c r="AB386" i="76"/>
  <c r="AB392" i="76"/>
  <c r="AB397" i="76"/>
  <c r="AB402" i="76"/>
  <c r="AB408" i="76"/>
  <c r="AB413" i="76"/>
  <c r="AB418" i="76"/>
  <c r="AB424" i="76"/>
  <c r="AB429" i="76"/>
  <c r="AB434" i="76"/>
  <c r="AB440" i="76"/>
  <c r="AB445" i="76"/>
  <c r="AB450" i="76"/>
  <c r="AB456" i="76"/>
  <c r="AB461" i="76"/>
  <c r="AB466" i="76"/>
  <c r="AB472" i="76"/>
  <c r="AB477" i="76"/>
  <c r="AB482" i="76"/>
  <c r="AB488" i="76"/>
  <c r="AB493" i="76"/>
  <c r="AB498" i="76"/>
  <c r="AB504" i="76"/>
  <c r="AB509" i="76"/>
  <c r="AB514" i="76"/>
  <c r="AB520" i="76"/>
  <c r="AB525" i="76"/>
  <c r="AB530" i="76"/>
  <c r="AB143" i="79"/>
  <c r="AB207" i="79"/>
  <c r="Z261" i="79"/>
  <c r="AA314" i="79"/>
  <c r="AA378" i="79"/>
  <c r="AB431" i="79"/>
  <c r="Z485" i="79"/>
  <c r="Z125" i="78"/>
  <c r="AA178" i="78"/>
  <c r="AB231" i="78"/>
  <c r="AB295" i="78"/>
  <c r="Z349" i="78"/>
  <c r="AB395" i="78"/>
  <c r="AB427" i="78"/>
  <c r="AA454" i="78"/>
  <c r="Z481" i="78"/>
  <c r="AA502" i="78"/>
  <c r="Y125" i="77"/>
  <c r="Y141" i="77"/>
  <c r="Y157" i="77"/>
  <c r="Y173" i="77"/>
  <c r="Y189" i="77"/>
  <c r="Y205" i="77"/>
  <c r="Y221" i="77"/>
  <c r="Y237" i="77"/>
  <c r="Y253" i="77"/>
  <c r="AB494" i="78"/>
  <c r="AA204" i="79"/>
  <c r="AB469" i="79"/>
  <c r="AA228" i="78"/>
  <c r="AB377" i="78"/>
  <c r="AA191" i="79"/>
  <c r="AA315" i="79"/>
  <c r="AA419" i="79"/>
  <c r="Z190" i="78"/>
  <c r="Z294" i="78"/>
  <c r="AA387" i="78"/>
  <c r="AA254" i="79"/>
  <c r="AB411" i="79"/>
  <c r="AB131" i="78"/>
  <c r="AA286" i="78"/>
  <c r="Z415" i="78"/>
  <c r="Z479" i="78"/>
  <c r="AA130" i="77"/>
  <c r="AA173" i="77"/>
  <c r="AA215" i="77"/>
  <c r="AA258" i="77"/>
  <c r="AA301" i="77"/>
  <c r="AA337" i="77"/>
  <c r="AA107" i="79"/>
  <c r="AA201" i="79"/>
  <c r="AB286" i="79"/>
  <c r="Z372" i="79"/>
  <c r="AA457" i="79"/>
  <c r="AA97" i="78"/>
  <c r="AB182" i="78"/>
  <c r="Z268" i="78"/>
  <c r="AA353" i="78"/>
  <c r="Z414" i="78"/>
  <c r="AB456" i="78"/>
  <c r="AA499" i="78"/>
  <c r="AB153" i="77"/>
  <c r="AB185" i="77"/>
  <c r="AB217" i="77"/>
  <c r="AB249" i="77"/>
  <c r="AB281" i="77"/>
  <c r="AB313" i="77"/>
  <c r="AB345" i="77"/>
  <c r="Z173" i="79"/>
  <c r="AB343" i="79"/>
  <c r="Z261" i="78"/>
  <c r="AA410" i="78"/>
  <c r="AB495" i="78"/>
  <c r="Y168" i="77"/>
  <c r="Y232" i="77"/>
  <c r="Y280" i="77"/>
  <c r="Y312" i="77"/>
  <c r="Y344" i="77"/>
  <c r="AB370" i="77"/>
  <c r="AB386" i="77"/>
  <c r="AB402" i="77"/>
  <c r="AB418" i="77"/>
  <c r="AB434" i="77"/>
  <c r="AB450" i="77"/>
  <c r="AB466" i="77"/>
  <c r="AB482" i="77"/>
  <c r="AB498" i="77"/>
  <c r="AB514" i="77"/>
  <c r="AB530" i="77"/>
  <c r="AA134" i="76"/>
  <c r="AA150" i="76"/>
  <c r="AA166" i="76"/>
  <c r="AA182" i="76"/>
  <c r="AA198" i="76"/>
  <c r="AA203" i="76"/>
  <c r="AA208" i="76"/>
  <c r="AA214" i="76"/>
  <c r="AA219" i="76"/>
  <c r="AA224" i="76"/>
  <c r="AA230" i="76"/>
  <c r="AA235" i="76"/>
  <c r="AA240" i="76"/>
  <c r="AA246" i="76"/>
  <c r="AA251" i="76"/>
  <c r="AA256" i="76"/>
  <c r="AA262" i="76"/>
  <c r="AA267" i="76"/>
  <c r="AA272" i="76"/>
  <c r="AA278" i="76"/>
  <c r="AA283" i="76"/>
  <c r="AA288" i="76"/>
  <c r="AA294" i="76"/>
  <c r="AA299" i="76"/>
  <c r="AA304" i="76"/>
  <c r="AA310" i="76"/>
  <c r="AA315" i="76"/>
  <c r="AA320" i="76"/>
  <c r="AA326" i="76"/>
  <c r="AA331" i="76"/>
  <c r="AA336" i="76"/>
  <c r="AA342" i="76"/>
  <c r="AA347" i="76"/>
  <c r="AA352" i="76"/>
  <c r="AA358" i="76"/>
  <c r="AA363" i="76"/>
  <c r="AA368" i="76"/>
  <c r="AA374" i="76"/>
  <c r="AA379" i="76"/>
  <c r="AA384" i="76"/>
  <c r="AA390" i="76"/>
  <c r="AA395" i="76"/>
  <c r="AA400" i="76"/>
  <c r="AA406" i="76"/>
  <c r="AA411" i="76"/>
  <c r="AA416" i="76"/>
  <c r="AA422" i="76"/>
  <c r="AA427" i="76"/>
  <c r="AA432" i="76"/>
  <c r="AA438" i="76"/>
  <c r="AA443" i="76"/>
  <c r="AA448" i="76"/>
  <c r="AA454" i="76"/>
  <c r="AA459" i="76"/>
  <c r="AA464" i="76"/>
  <c r="AA470" i="76"/>
  <c r="AA475" i="76"/>
  <c r="AA480" i="76"/>
  <c r="AA486" i="76"/>
  <c r="AA491" i="76"/>
  <c r="AA496" i="76"/>
  <c r="AA502" i="76"/>
  <c r="AA507" i="76"/>
  <c r="AA512" i="76"/>
  <c r="AA518" i="76"/>
  <c r="AA523" i="76"/>
  <c r="AA528" i="76"/>
  <c r="AA534" i="76"/>
  <c r="AB97" i="79"/>
  <c r="AA141" i="79"/>
  <c r="Z168" i="79"/>
  <c r="AB194" i="79"/>
  <c r="AB226" i="79"/>
  <c r="AA253" i="79"/>
  <c r="Z280" i="79"/>
  <c r="Z312" i="79"/>
  <c r="AB338" i="79"/>
  <c r="AA365" i="79"/>
  <c r="AA397" i="79"/>
  <c r="Z424" i="79"/>
  <c r="AB450" i="79"/>
  <c r="AB482" i="79"/>
  <c r="AB106" i="78"/>
  <c r="AA133" i="78"/>
  <c r="AA165" i="78"/>
  <c r="Z192" i="78"/>
  <c r="AB218" i="78"/>
  <c r="AB250" i="78"/>
  <c r="AA277" i="78"/>
  <c r="Z304" i="78"/>
  <c r="Z336" i="78"/>
  <c r="AB362" i="78"/>
  <c r="AA389" i="78"/>
  <c r="AA405" i="78"/>
  <c r="AB418" i="78"/>
  <c r="Z432" i="78"/>
  <c r="Z448" i="78"/>
  <c r="AA461" i="78"/>
  <c r="AB474" i="78"/>
  <c r="AB490" i="78"/>
  <c r="Z504" i="78"/>
  <c r="Z120" i="77"/>
  <c r="Z132" i="77"/>
  <c r="Z142" i="77"/>
  <c r="Z152" i="77"/>
  <c r="Z164" i="77"/>
  <c r="Z174" i="77"/>
  <c r="Z184" i="77"/>
  <c r="Z196" i="77"/>
  <c r="Z206" i="77"/>
  <c r="Z216" i="77"/>
  <c r="Z228" i="77"/>
  <c r="Z238" i="77"/>
  <c r="Z248" i="77"/>
  <c r="Z260" i="77"/>
  <c r="Z270" i="77"/>
  <c r="Z280" i="77"/>
  <c r="Z292" i="77"/>
  <c r="Z302" i="77"/>
  <c r="Z312" i="77"/>
  <c r="Z324" i="77"/>
  <c r="Z334" i="77"/>
  <c r="Z344" i="77"/>
  <c r="Z356" i="77"/>
  <c r="Y366" i="77"/>
  <c r="Y371" i="77"/>
  <c r="Y377" i="77"/>
  <c r="Y382" i="77"/>
  <c r="Y387" i="77"/>
  <c r="Y393" i="77"/>
  <c r="Y398" i="77"/>
  <c r="Y403" i="77"/>
  <c r="Y409" i="77"/>
  <c r="Y414" i="77"/>
  <c r="Y419" i="77"/>
  <c r="Y425" i="77"/>
  <c r="Y430" i="77"/>
  <c r="Y435" i="77"/>
  <c r="Y441" i="77"/>
  <c r="Y446" i="77"/>
  <c r="Y451" i="77"/>
  <c r="Y457" i="77"/>
  <c r="Y462" i="77"/>
  <c r="Y467" i="77"/>
  <c r="Y473" i="77"/>
  <c r="Y478" i="77"/>
  <c r="Y483" i="77"/>
  <c r="Y489" i="77"/>
  <c r="Y494" i="77"/>
  <c r="Y499" i="77"/>
  <c r="Y505" i="77"/>
  <c r="Y510" i="77"/>
  <c r="Y515" i="77"/>
  <c r="Y521" i="77"/>
  <c r="Y526" i="77"/>
  <c r="Y531" i="77"/>
  <c r="AB122" i="76"/>
  <c r="AB126" i="76"/>
  <c r="AB132" i="76"/>
  <c r="AB137" i="76"/>
  <c r="AB142" i="76"/>
  <c r="AB148" i="76"/>
  <c r="AB153" i="76"/>
  <c r="AB158" i="76"/>
  <c r="AB164" i="76"/>
  <c r="AB169" i="76"/>
  <c r="AB174" i="76"/>
  <c r="AB180" i="76"/>
  <c r="AB185" i="76"/>
  <c r="AB190" i="76"/>
  <c r="AB196" i="76"/>
  <c r="AB201" i="76"/>
  <c r="AB206" i="76"/>
  <c r="AB212" i="76"/>
  <c r="AB217" i="76"/>
  <c r="AB222" i="76"/>
  <c r="AB228" i="76"/>
  <c r="AB233" i="76"/>
  <c r="AB238" i="76"/>
  <c r="AB244" i="76"/>
  <c r="AB249" i="76"/>
  <c r="AB254" i="76"/>
  <c r="AB260" i="76"/>
  <c r="AB265" i="76"/>
  <c r="AB270" i="76"/>
  <c r="AB276" i="76"/>
  <c r="AB281" i="76"/>
  <c r="AB286" i="76"/>
  <c r="AB292" i="76"/>
  <c r="AB297" i="76"/>
  <c r="AB302" i="76"/>
  <c r="AB308" i="76"/>
  <c r="AB313" i="76"/>
  <c r="AB318" i="76"/>
  <c r="AB324" i="76"/>
  <c r="AB329" i="76"/>
  <c r="AB334" i="76"/>
  <c r="AB340" i="76"/>
  <c r="AB345" i="76"/>
  <c r="AB350" i="76"/>
  <c r="AB356" i="76"/>
  <c r="AB361" i="76"/>
  <c r="AB366" i="76"/>
  <c r="AB372" i="76"/>
  <c r="AB377" i="76"/>
  <c r="AB382" i="76"/>
  <c r="AB388" i="76"/>
  <c r="AB393" i="76"/>
  <c r="AB398" i="76"/>
  <c r="AB404" i="76"/>
  <c r="AB409" i="76"/>
  <c r="AB414" i="76"/>
  <c r="AB420" i="76"/>
  <c r="AB425" i="76"/>
  <c r="AB430" i="76"/>
  <c r="AB436" i="76"/>
  <c r="AB441" i="76"/>
  <c r="AB446" i="76"/>
  <c r="AB452" i="76"/>
  <c r="AB457" i="76"/>
  <c r="AB462" i="76"/>
  <c r="AB468" i="76"/>
  <c r="AB473" i="76"/>
  <c r="AB478" i="76"/>
  <c r="AB484" i="76"/>
  <c r="AB489" i="76"/>
  <c r="AB494" i="76"/>
  <c r="AB500" i="76"/>
  <c r="AB505" i="76"/>
  <c r="AB510" i="76"/>
  <c r="AB516" i="76"/>
  <c r="AB521" i="76"/>
  <c r="AB526" i="76"/>
  <c r="AB532" i="76"/>
  <c r="Z165" i="79"/>
  <c r="AA218" i="79"/>
  <c r="AB271" i="79"/>
  <c r="AB335" i="79"/>
  <c r="Z389" i="79"/>
  <c r="AA442" i="79"/>
  <c r="AA506" i="79"/>
  <c r="AB135" i="78"/>
  <c r="Z189" i="78"/>
  <c r="Z253" i="78"/>
  <c r="AA306" i="78"/>
  <c r="AB359" i="78"/>
  <c r="AA406" i="78"/>
  <c r="Z433" i="78"/>
  <c r="AB459" i="78"/>
  <c r="AA486" i="78"/>
  <c r="AB507" i="78"/>
  <c r="Y129" i="77"/>
  <c r="Y145" i="77"/>
  <c r="Y161" i="77"/>
  <c r="Y177" i="77"/>
  <c r="Y193" i="77"/>
  <c r="Y209" i="77"/>
  <c r="Y225" i="77"/>
  <c r="Y241" i="77"/>
  <c r="Y257" i="77"/>
  <c r="Y273" i="77"/>
  <c r="Y289" i="77"/>
  <c r="Y305" i="77"/>
  <c r="Y321" i="77"/>
  <c r="Y337" i="77"/>
  <c r="Y353" i="77"/>
  <c r="Z367" i="77"/>
  <c r="Z375" i="77"/>
  <c r="Z383" i="77"/>
  <c r="Z391" i="77"/>
  <c r="Z399" i="77"/>
  <c r="Z407" i="77"/>
  <c r="Z415" i="77"/>
  <c r="Z423" i="77"/>
  <c r="Z431" i="77"/>
  <c r="Z439" i="77"/>
  <c r="Z447" i="77"/>
  <c r="Z455" i="77"/>
  <c r="Z463" i="77"/>
  <c r="Z471" i="77"/>
  <c r="Z479" i="77"/>
  <c r="Z487" i="77"/>
  <c r="Z495" i="77"/>
  <c r="Z503" i="77"/>
  <c r="Z511" i="77"/>
  <c r="Z519" i="77"/>
  <c r="Z527" i="77"/>
  <c r="AA119" i="77"/>
  <c r="Y127" i="76"/>
  <c r="Y135" i="76"/>
  <c r="Y143" i="76"/>
  <c r="Y151" i="76"/>
  <c r="Y159" i="76"/>
  <c r="Y167" i="76"/>
  <c r="Y175" i="76"/>
  <c r="Y183" i="76"/>
  <c r="Y191" i="76"/>
  <c r="Y199" i="76"/>
  <c r="Y207" i="76"/>
  <c r="Y215" i="76"/>
  <c r="Y223" i="76"/>
  <c r="Y231" i="76"/>
  <c r="Y239" i="76"/>
  <c r="Y247" i="76"/>
  <c r="Y255" i="76"/>
  <c r="Y263" i="76"/>
  <c r="Y271" i="76"/>
  <c r="Y279" i="76"/>
  <c r="Y287" i="76"/>
  <c r="Y295" i="76"/>
  <c r="Y303" i="76"/>
  <c r="Y311" i="76"/>
  <c r="Y319" i="76"/>
  <c r="Y327" i="76"/>
  <c r="Y335" i="76"/>
  <c r="Y343" i="76"/>
  <c r="Y351" i="76"/>
  <c r="Y359" i="76"/>
  <c r="Y367" i="76"/>
  <c r="Y375" i="76"/>
  <c r="Y383" i="76"/>
  <c r="Y391" i="76"/>
  <c r="Y399" i="76"/>
  <c r="Y407" i="76"/>
  <c r="Y415" i="76"/>
  <c r="Y423" i="76"/>
  <c r="Y431" i="76"/>
  <c r="Y439" i="76"/>
  <c r="Y447" i="76"/>
  <c r="Y455" i="76"/>
  <c r="Y463" i="76"/>
  <c r="Y471" i="76"/>
  <c r="Y479" i="76"/>
  <c r="Y487" i="76"/>
  <c r="Y495" i="76"/>
  <c r="Y503" i="76"/>
  <c r="Y511" i="76"/>
  <c r="Y519" i="76"/>
  <c r="Y527" i="76"/>
  <c r="AA119" i="76"/>
  <c r="Z144" i="79"/>
  <c r="AB186" i="79"/>
  <c r="AA229" i="79"/>
  <c r="Z272" i="79"/>
  <c r="AB314" i="79"/>
  <c r="AA357" i="79"/>
  <c r="Z400" i="79"/>
  <c r="AB442" i="79"/>
  <c r="AA485" i="79"/>
  <c r="Z104" i="78"/>
  <c r="AB146" i="78"/>
  <c r="AA189" i="78"/>
  <c r="Z232" i="78"/>
  <c r="AB274" i="78"/>
  <c r="AA317" i="78"/>
  <c r="Z360" i="78"/>
  <c r="Z396" i="78"/>
  <c r="AA417" i="78"/>
  <c r="AB438" i="78"/>
  <c r="Z460" i="78"/>
  <c r="AA481" i="78"/>
  <c r="AB502" i="78"/>
  <c r="Z125" i="77"/>
  <c r="Z141" i="77"/>
  <c r="Z157" i="77"/>
  <c r="Z173" i="77"/>
  <c r="Z189" i="77"/>
  <c r="Z205" i="77"/>
  <c r="Z221" i="77"/>
  <c r="Z237" i="77"/>
  <c r="Z253" i="77"/>
  <c r="Z269" i="77"/>
  <c r="Z285" i="77"/>
  <c r="Z301" i="77"/>
  <c r="Z317" i="77"/>
  <c r="Z333" i="77"/>
  <c r="Z349" i="77"/>
  <c r="Z365" i="77"/>
  <c r="AA373" i="77"/>
  <c r="AA381" i="77"/>
  <c r="AA389" i="77"/>
  <c r="AA397" i="77"/>
  <c r="AA405" i="77"/>
  <c r="AA413" i="77"/>
  <c r="AA421" i="77"/>
  <c r="AA429" i="77"/>
  <c r="AA437" i="77"/>
  <c r="AA445" i="77"/>
  <c r="AA453" i="77"/>
  <c r="AA461" i="77"/>
  <c r="AA469" i="77"/>
  <c r="AA477" i="77"/>
  <c r="AA485" i="77"/>
  <c r="AA493" i="77"/>
  <c r="AA501" i="77"/>
  <c r="AA509" i="77"/>
  <c r="AA517" i="77"/>
  <c r="AA525" i="77"/>
  <c r="AA533" i="77"/>
  <c r="Z125" i="76"/>
  <c r="Z133" i="76"/>
  <c r="Z141" i="76"/>
  <c r="Z149" i="76"/>
  <c r="Z157" i="76"/>
  <c r="Z165" i="76"/>
  <c r="Z173" i="76"/>
  <c r="Z181" i="76"/>
  <c r="Z189" i="76"/>
  <c r="Z197" i="76"/>
  <c r="Z205" i="76"/>
  <c r="Z213" i="76"/>
  <c r="Z221" i="76"/>
  <c r="Z229" i="76"/>
  <c r="Z237" i="76"/>
  <c r="Z245" i="76"/>
  <c r="Z253" i="76"/>
  <c r="Z261" i="76"/>
  <c r="Z269" i="76"/>
  <c r="Z277" i="76"/>
  <c r="Z285" i="76"/>
  <c r="Z293" i="76"/>
  <c r="Z301" i="76"/>
  <c r="Z309" i="76"/>
  <c r="Z317" i="76"/>
  <c r="Z325" i="76"/>
  <c r="Z333" i="76"/>
  <c r="Z341" i="76"/>
  <c r="Z349" i="76"/>
  <c r="Z357" i="76"/>
  <c r="Z365" i="76"/>
  <c r="Z373" i="76"/>
  <c r="Z381" i="76"/>
  <c r="Z389" i="76"/>
  <c r="Z397" i="76"/>
  <c r="Z405" i="76"/>
  <c r="Z413" i="76"/>
  <c r="Z421" i="76"/>
  <c r="Z429" i="76"/>
  <c r="Z437" i="76"/>
  <c r="Z445" i="76"/>
  <c r="Z453" i="76"/>
  <c r="Z461" i="76"/>
  <c r="Z469" i="76"/>
  <c r="Z477" i="76"/>
  <c r="Z485" i="76"/>
  <c r="Z493" i="76"/>
  <c r="Z501" i="76"/>
  <c r="Z509" i="76"/>
  <c r="Z517" i="76"/>
  <c r="Z525" i="76"/>
  <c r="Z533" i="76"/>
  <c r="Y534" i="76"/>
  <c r="Y518" i="76"/>
  <c r="Y502" i="76"/>
  <c r="Y486" i="76"/>
  <c r="Y470" i="76"/>
  <c r="Y454" i="76"/>
  <c r="Y438" i="76"/>
  <c r="Y422" i="76"/>
  <c r="Y406" i="76"/>
  <c r="Y390" i="76"/>
  <c r="Y374" i="76"/>
  <c r="Y358" i="76"/>
  <c r="Y342" i="76"/>
  <c r="Y326" i="76"/>
  <c r="Y310" i="76"/>
  <c r="Y294" i="76"/>
  <c r="Y278" i="76"/>
  <c r="Y262" i="76"/>
  <c r="Y246" i="76"/>
  <c r="Y230" i="76"/>
  <c r="Y214" i="76"/>
  <c r="Y198" i="76"/>
  <c r="Y182" i="76"/>
  <c r="Y166" i="76"/>
  <c r="Y150" i="76"/>
  <c r="Y134" i="76"/>
  <c r="Z526" i="77"/>
  <c r="Z510" i="77"/>
  <c r="Z494" i="77"/>
  <c r="Z478" i="77"/>
  <c r="Z462" i="77"/>
  <c r="Z446" i="77"/>
  <c r="Z430" i="77"/>
  <c r="Z414" i="77"/>
  <c r="Z398" i="77"/>
  <c r="Z382" i="77"/>
  <c r="Z366" i="77"/>
  <c r="Y335" i="77"/>
  <c r="Y303" i="77"/>
  <c r="Z271" i="79"/>
  <c r="AB220" i="79"/>
  <c r="AB112" i="78"/>
  <c r="Z297" i="79"/>
  <c r="Z431" i="78"/>
  <c r="AA183" i="77"/>
  <c r="AA345" i="77"/>
  <c r="AA393" i="79"/>
  <c r="Z204" i="78"/>
  <c r="AA467" i="78"/>
  <c r="AB129" i="77"/>
  <c r="AB257" i="77"/>
  <c r="AB215" i="79"/>
  <c r="AB431" i="78"/>
  <c r="Y288" i="77"/>
  <c r="AB390" i="77"/>
  <c r="AB454" i="77"/>
  <c r="AB518" i="77"/>
  <c r="AA138" i="76"/>
  <c r="AA199" i="76"/>
  <c r="AA220" i="76"/>
  <c r="AA242" i="76"/>
  <c r="AA263" i="76"/>
  <c r="AA284" i="76"/>
  <c r="AA306" i="76"/>
  <c r="AA327" i="76"/>
  <c r="AA348" i="76"/>
  <c r="AA370" i="76"/>
  <c r="AA391" i="76"/>
  <c r="AA412" i="76"/>
  <c r="AA434" i="76"/>
  <c r="AA455" i="76"/>
  <c r="AA476" i="76"/>
  <c r="AA498" i="76"/>
  <c r="AA519" i="76"/>
  <c r="AA205" i="79"/>
  <c r="AA317" i="79"/>
  <c r="AA429" i="79"/>
  <c r="AA197" i="78"/>
  <c r="AB314" i="78"/>
  <c r="Z408" i="78"/>
  <c r="Z464" i="78"/>
  <c r="Z124" i="77"/>
  <c r="Z166" i="77"/>
  <c r="Z208" i="77"/>
  <c r="Z95" i="78"/>
  <c r="AA343" i="79"/>
  <c r="Z218" i="78"/>
  <c r="AB443" i="79"/>
  <c r="AB493" i="78"/>
  <c r="AA226" i="77"/>
  <c r="Z136" i="79"/>
  <c r="AB478" i="79"/>
  <c r="AA289" i="78"/>
  <c r="AB161" i="77"/>
  <c r="AB289" i="77"/>
  <c r="AA386" i="79"/>
  <c r="Y120" i="77"/>
  <c r="Y320" i="77"/>
  <c r="AB406" i="77"/>
  <c r="AB470" i="77"/>
  <c r="AB534" i="77"/>
  <c r="AA154" i="76"/>
  <c r="AA204" i="76"/>
  <c r="AA226" i="76"/>
  <c r="AA247" i="76"/>
  <c r="AA268" i="76"/>
  <c r="AA290" i="76"/>
  <c r="AA311" i="76"/>
  <c r="AA332" i="76"/>
  <c r="AA354" i="76"/>
  <c r="AA375" i="76"/>
  <c r="AA396" i="76"/>
  <c r="AA418" i="76"/>
  <c r="AA439" i="76"/>
  <c r="AA460" i="76"/>
  <c r="AA482" i="76"/>
  <c r="AA503" i="76"/>
  <c r="AA524" i="76"/>
  <c r="AB112" i="79"/>
  <c r="Z232" i="79"/>
  <c r="Z344" i="79"/>
  <c r="AA461" i="79"/>
  <c r="Z112" i="78"/>
  <c r="AA229" i="78"/>
  <c r="AA341" i="78"/>
  <c r="AA421" i="78"/>
  <c r="Z480" i="78"/>
  <c r="Z134" i="77"/>
  <c r="Z176" i="77"/>
  <c r="Z220" i="77"/>
  <c r="Z262" i="77"/>
  <c r="Z304" i="77"/>
  <c r="Z348" i="77"/>
  <c r="Y378" i="77"/>
  <c r="Y399" i="77"/>
  <c r="Y421" i="77"/>
  <c r="Y442" i="77"/>
  <c r="Y463" i="77"/>
  <c r="Y485" i="77"/>
  <c r="Y506" i="77"/>
  <c r="Y527" i="77"/>
  <c r="AB138" i="76"/>
  <c r="AB160" i="76"/>
  <c r="AB181" i="76"/>
  <c r="AB202" i="76"/>
  <c r="AB224" i="76"/>
  <c r="AB245" i="76"/>
  <c r="AB266" i="76"/>
  <c r="AB288" i="76"/>
  <c r="AB309" i="76"/>
  <c r="AB330" i="76"/>
  <c r="AB352" i="76"/>
  <c r="AB373" i="76"/>
  <c r="AB394" i="76"/>
  <c r="AB416" i="76"/>
  <c r="AB437" i="76"/>
  <c r="AB458" i="76"/>
  <c r="AB480" i="76"/>
  <c r="AB501" i="76"/>
  <c r="AB522" i="76"/>
  <c r="Z116" i="79"/>
  <c r="AA346" i="79"/>
  <c r="AA146" i="78"/>
  <c r="Z381" i="78"/>
  <c r="AB491" i="78"/>
  <c r="Y149" i="77"/>
  <c r="Y213" i="77"/>
  <c r="Y265" i="77"/>
  <c r="Y285" i="77"/>
  <c r="Y309" i="77"/>
  <c r="Y329" i="77"/>
  <c r="Y349" i="77"/>
  <c r="Z369" i="77"/>
  <c r="Z379" i="77"/>
  <c r="Z389" i="77"/>
  <c r="Z401" i="77"/>
  <c r="Z411" i="77"/>
  <c r="Z421" i="77"/>
  <c r="Z433" i="77"/>
  <c r="Z443" i="77"/>
  <c r="Z453" i="77"/>
  <c r="Z465" i="77"/>
  <c r="Z475" i="77"/>
  <c r="Z485" i="77"/>
  <c r="Z497" i="77"/>
  <c r="Z507" i="77"/>
  <c r="Z517" i="77"/>
  <c r="Z529" i="77"/>
  <c r="Y125" i="76"/>
  <c r="Y137" i="76"/>
  <c r="Y147" i="76"/>
  <c r="Y157" i="76"/>
  <c r="Y169" i="76"/>
  <c r="Y179" i="76"/>
  <c r="Y189" i="76"/>
  <c r="Y201" i="76"/>
  <c r="Y211" i="76"/>
  <c r="Y221" i="76"/>
  <c r="Y233" i="76"/>
  <c r="Y243" i="76"/>
  <c r="Y253" i="76"/>
  <c r="Y265" i="76"/>
  <c r="Y275" i="76"/>
  <c r="Y285" i="76"/>
  <c r="Y297" i="76"/>
  <c r="Y307" i="76"/>
  <c r="Y317" i="76"/>
  <c r="Y329" i="76"/>
  <c r="Y339" i="76"/>
  <c r="Y349" i="76"/>
  <c r="Y361" i="76"/>
  <c r="Y371" i="76"/>
  <c r="Y381" i="76"/>
  <c r="Y393" i="76"/>
  <c r="Y403" i="76"/>
  <c r="Y413" i="76"/>
  <c r="Y425" i="76"/>
  <c r="Y435" i="76"/>
  <c r="Y445" i="76"/>
  <c r="Y457" i="76"/>
  <c r="Y467" i="76"/>
  <c r="Y477" i="76"/>
  <c r="Y489" i="76"/>
  <c r="Y499" i="76"/>
  <c r="Y509" i="76"/>
  <c r="Y521" i="76"/>
  <c r="Y531" i="76"/>
  <c r="AB154" i="79"/>
  <c r="Z208" i="79"/>
  <c r="AA261" i="79"/>
  <c r="AA325" i="79"/>
  <c r="AB378" i="79"/>
  <c r="Z432" i="79"/>
  <c r="Z496" i="79"/>
  <c r="AA125" i="78"/>
  <c r="AB178" i="78"/>
  <c r="AB242" i="78"/>
  <c r="Z296" i="78"/>
  <c r="AA349" i="78"/>
  <c r="AA401" i="78"/>
  <c r="Z428" i="78"/>
  <c r="AB454" i="78"/>
  <c r="AB486" i="78"/>
  <c r="Z137" i="77"/>
  <c r="Z161" i="77"/>
  <c r="Z181" i="77"/>
  <c r="Z201" i="77"/>
  <c r="Z225" i="77"/>
  <c r="Z245" i="77"/>
  <c r="Z265" i="77"/>
  <c r="Z289" i="77"/>
  <c r="Z309" i="77"/>
  <c r="Z329" i="77"/>
  <c r="Z353" i="77"/>
  <c r="AA369" i="77"/>
  <c r="AA379" i="77"/>
  <c r="AA391" i="77"/>
  <c r="AA401" i="77"/>
  <c r="AA411" i="77"/>
  <c r="AA423" i="77"/>
  <c r="AA433" i="77"/>
  <c r="AA443" i="77"/>
  <c r="AA455" i="77"/>
  <c r="AA465" i="77"/>
  <c r="AA475" i="77"/>
  <c r="AA487" i="77"/>
  <c r="AA497" i="77"/>
  <c r="AA507" i="77"/>
  <c r="AA519" i="77"/>
  <c r="AA529" i="77"/>
  <c r="Z127" i="76"/>
  <c r="Z137" i="76"/>
  <c r="Z147" i="76"/>
  <c r="Z159" i="76"/>
  <c r="Z169" i="76"/>
  <c r="Z179" i="76"/>
  <c r="Z191" i="76"/>
  <c r="Z201" i="76"/>
  <c r="Z211" i="76"/>
  <c r="Z223" i="76"/>
  <c r="Z233" i="76"/>
  <c r="Z243" i="76"/>
  <c r="Z255" i="76"/>
  <c r="Z265" i="76"/>
  <c r="Z275" i="76"/>
  <c r="Z287" i="76"/>
  <c r="Z297" i="76"/>
  <c r="Z307" i="76"/>
  <c r="Z319" i="76"/>
  <c r="Z329" i="76"/>
  <c r="Z339" i="76"/>
  <c r="Z351" i="76"/>
  <c r="Z361" i="76"/>
  <c r="Z371" i="76"/>
  <c r="Z383" i="76"/>
  <c r="Z393" i="76"/>
  <c r="Z403" i="76"/>
  <c r="Z415" i="76"/>
  <c r="Z425" i="76"/>
  <c r="Z435" i="76"/>
  <c r="Z447" i="76"/>
  <c r="Z457" i="76"/>
  <c r="Z467" i="76"/>
  <c r="Z479" i="76"/>
  <c r="Z489" i="76"/>
  <c r="Z499" i="76"/>
  <c r="Z511" i="76"/>
  <c r="Z521" i="76"/>
  <c r="Z531" i="76"/>
  <c r="Z119" i="76"/>
  <c r="Y522" i="76"/>
  <c r="Y498" i="76"/>
  <c r="Y478" i="76"/>
  <c r="Y458" i="76"/>
  <c r="Y434" i="76"/>
  <c r="Y414" i="76"/>
  <c r="Y394" i="76"/>
  <c r="Y370" i="76"/>
  <c r="Y350" i="76"/>
  <c r="Y330" i="76"/>
  <c r="Y306" i="76"/>
  <c r="Y286" i="76"/>
  <c r="Y266" i="76"/>
  <c r="Y242" i="76"/>
  <c r="Y222" i="76"/>
  <c r="Y202" i="76"/>
  <c r="Y178" i="76"/>
  <c r="Y158" i="76"/>
  <c r="Y138" i="76"/>
  <c r="Z518" i="77"/>
  <c r="Z498" i="77"/>
  <c r="Z474" i="77"/>
  <c r="Z454" i="77"/>
  <c r="Z434" i="77"/>
  <c r="Z410" i="77"/>
  <c r="Z390" i="77"/>
  <c r="Z370" i="77"/>
  <c r="Y327" i="77"/>
  <c r="Y287" i="77"/>
  <c r="Y255" i="77"/>
  <c r="Y223" i="77"/>
  <c r="Y191" i="77"/>
  <c r="Y159" i="77"/>
  <c r="Y127" i="77"/>
  <c r="AB483" i="78"/>
  <c r="Z441" i="78"/>
  <c r="AA398" i="78"/>
  <c r="AA322" i="78"/>
  <c r="Z237" i="78"/>
  <c r="AB151" i="78"/>
  <c r="AA490" i="79"/>
  <c r="Z405" i="79"/>
  <c r="AB319" i="79"/>
  <c r="AA234" i="79"/>
  <c r="Z149" i="79"/>
  <c r="Z93" i="79"/>
  <c r="Z275" i="78"/>
  <c r="AB444" i="79"/>
  <c r="AA315" i="78"/>
  <c r="AB171" i="78"/>
  <c r="AA269" i="77"/>
  <c r="AB222" i="79"/>
  <c r="AB374" i="78"/>
  <c r="AB193" i="77"/>
  <c r="AB321" i="77"/>
  <c r="Z133" i="78"/>
  <c r="Y184" i="77"/>
  <c r="Y352" i="77"/>
  <c r="AB422" i="77"/>
  <c r="AB486" i="77"/>
  <c r="AA170" i="76"/>
  <c r="AA210" i="76"/>
  <c r="AA231" i="76"/>
  <c r="AA252" i="76"/>
  <c r="AA274" i="76"/>
  <c r="AA295" i="76"/>
  <c r="AA316" i="76"/>
  <c r="AA338" i="76"/>
  <c r="AA359" i="76"/>
  <c r="AA380" i="76"/>
  <c r="AA402" i="76"/>
  <c r="AA423" i="76"/>
  <c r="AA444" i="76"/>
  <c r="AA466" i="76"/>
  <c r="AA487" i="76"/>
  <c r="AA508" i="76"/>
  <c r="AA530" i="76"/>
  <c r="AB146" i="79"/>
  <c r="AB258" i="79"/>
  <c r="Z376" i="79"/>
  <c r="Z488" i="79"/>
  <c r="Z144" i="78"/>
  <c r="Z256" i="78"/>
  <c r="Z368" i="78"/>
  <c r="AA437" i="78"/>
  <c r="AA493" i="78"/>
  <c r="Z144" i="77"/>
  <c r="Z188" i="77"/>
  <c r="Z230" i="77"/>
  <c r="Z272" i="77"/>
  <c r="Z316" i="77"/>
  <c r="Z358" i="77"/>
  <c r="Y383" i="77"/>
  <c r="Y405" i="77"/>
  <c r="Y426" i="77"/>
  <c r="Y447" i="77"/>
  <c r="Y469" i="77"/>
  <c r="Y490" i="77"/>
  <c r="Y511" i="77"/>
  <c r="Y533" i="77"/>
  <c r="AB144" i="76"/>
  <c r="AB165" i="76"/>
  <c r="AB186" i="76"/>
  <c r="AB208" i="76"/>
  <c r="AB229" i="76"/>
  <c r="AB250" i="76"/>
  <c r="AB272" i="76"/>
  <c r="AB293" i="76"/>
  <c r="AB314" i="76"/>
  <c r="AB336" i="76"/>
  <c r="AB357" i="76"/>
  <c r="AB378" i="76"/>
  <c r="AB400" i="76"/>
  <c r="AB421" i="76"/>
  <c r="AB442" i="76"/>
  <c r="AB464" i="76"/>
  <c r="AB485" i="76"/>
  <c r="AB506" i="76"/>
  <c r="AB528" i="76"/>
  <c r="AB175" i="79"/>
  <c r="AB399" i="79"/>
  <c r="AA210" i="78"/>
  <c r="AB411" i="78"/>
  <c r="Y165" i="77"/>
  <c r="Y229" i="77"/>
  <c r="Y269" i="77"/>
  <c r="Y293" i="77"/>
  <c r="Y313" i="77"/>
  <c r="Y333" i="77"/>
  <c r="Y357" i="77"/>
  <c r="Z371" i="77"/>
  <c r="Z381" i="77"/>
  <c r="Z393" i="77"/>
  <c r="Z403" i="77"/>
  <c r="Z413" i="77"/>
  <c r="Z425" i="77"/>
  <c r="Z435" i="77"/>
  <c r="Z445" i="77"/>
  <c r="Z457" i="77"/>
  <c r="Z467" i="77"/>
  <c r="Z477" i="77"/>
  <c r="Z489" i="77"/>
  <c r="Z499" i="77"/>
  <c r="Z509" i="77"/>
  <c r="Z521" i="77"/>
  <c r="Z531" i="77"/>
  <c r="Y129" i="76"/>
  <c r="Y139" i="76"/>
  <c r="Y149" i="76"/>
  <c r="Y161" i="76"/>
  <c r="Y171" i="76"/>
  <c r="Y181" i="76"/>
  <c r="Y193" i="76"/>
  <c r="Y203" i="76"/>
  <c r="Y213" i="76"/>
  <c r="Y225" i="76"/>
  <c r="Y235" i="76"/>
  <c r="Y245" i="76"/>
  <c r="Y257" i="76"/>
  <c r="Y267" i="76"/>
  <c r="Y277" i="76"/>
  <c r="Y289" i="76"/>
  <c r="Y299" i="76"/>
  <c r="Y309" i="76"/>
  <c r="Y321" i="76"/>
  <c r="Y331" i="76"/>
  <c r="Y341" i="76"/>
  <c r="Y353" i="76"/>
  <c r="Y363" i="76"/>
  <c r="Y373" i="76"/>
  <c r="Y385" i="76"/>
  <c r="Y395" i="76"/>
  <c r="Y405" i="76"/>
  <c r="Y417" i="76"/>
  <c r="Y427" i="76"/>
  <c r="Y437" i="76"/>
  <c r="Y449" i="76"/>
  <c r="Y459" i="76"/>
  <c r="Y469" i="76"/>
  <c r="Y481" i="76"/>
  <c r="Y491" i="76"/>
  <c r="Y501" i="76"/>
  <c r="Y513" i="76"/>
  <c r="Y523" i="76"/>
  <c r="Y533" i="76"/>
  <c r="Z102" i="79"/>
  <c r="AA165" i="79"/>
  <c r="AB218" i="79"/>
  <c r="AB282" i="79"/>
  <c r="Z336" i="79"/>
  <c r="AA389" i="79"/>
  <c r="AA453" i="79"/>
  <c r="AB506" i="79"/>
  <c r="Z136" i="78"/>
  <c r="Z200" i="78"/>
  <c r="AA253" i="78"/>
  <c r="AB306" i="78"/>
  <c r="AB370" i="78"/>
  <c r="AB406" i="78"/>
  <c r="AA433" i="78"/>
  <c r="AA465" i="78"/>
  <c r="Z492" i="78"/>
  <c r="Z145" i="77"/>
  <c r="Z165" i="77"/>
  <c r="Z185" i="77"/>
  <c r="Z209" i="77"/>
  <c r="Z229" i="77"/>
  <c r="Z249" i="77"/>
  <c r="Z273" i="77"/>
  <c r="Z293" i="77"/>
  <c r="Z313" i="77"/>
  <c r="Z337" i="77"/>
  <c r="Z357" i="77"/>
  <c r="AA371" i="77"/>
  <c r="AA383" i="77"/>
  <c r="AA393" i="77"/>
  <c r="AA403" i="77"/>
  <c r="AA415" i="77"/>
  <c r="AA425" i="77"/>
  <c r="AA435" i="77"/>
  <c r="AA447" i="77"/>
  <c r="AA457" i="77"/>
  <c r="AA467" i="77"/>
  <c r="AA479" i="77"/>
  <c r="AA489" i="77"/>
  <c r="AA499" i="77"/>
  <c r="AA511" i="77"/>
  <c r="AA521" i="77"/>
  <c r="AA531" i="77"/>
  <c r="Z119" i="77"/>
  <c r="Z129" i="76"/>
  <c r="Z139" i="76"/>
  <c r="Z151" i="76"/>
  <c r="Z161" i="76"/>
  <c r="Z171" i="76"/>
  <c r="Z183" i="76"/>
  <c r="Z193" i="76"/>
  <c r="Z203" i="76"/>
  <c r="Z215" i="76"/>
  <c r="Z225" i="76"/>
  <c r="Z235" i="76"/>
  <c r="Z247" i="76"/>
  <c r="Z257" i="76"/>
  <c r="Z267" i="76"/>
  <c r="Z279" i="76"/>
  <c r="Z289" i="76"/>
  <c r="Z299" i="76"/>
  <c r="Z311" i="76"/>
  <c r="Z321" i="76"/>
  <c r="Z331" i="76"/>
  <c r="Z343" i="76"/>
  <c r="Z353" i="76"/>
  <c r="Z363" i="76"/>
  <c r="Z375" i="76"/>
  <c r="Z385" i="76"/>
  <c r="Z395" i="76"/>
  <c r="Z407" i="76"/>
  <c r="Z417" i="76"/>
  <c r="Z427" i="76"/>
  <c r="Z439" i="76"/>
  <c r="Z449" i="76"/>
  <c r="Z459" i="76"/>
  <c r="Z471" i="76"/>
  <c r="Z481" i="76"/>
  <c r="Z491" i="76"/>
  <c r="Z503" i="76"/>
  <c r="Z513" i="76"/>
  <c r="Z523" i="76"/>
  <c r="Y514" i="76"/>
  <c r="Y494" i="76"/>
  <c r="Y474" i="76"/>
  <c r="Y450" i="76"/>
  <c r="Y430" i="76"/>
  <c r="Y410" i="76"/>
  <c r="Y386" i="76"/>
  <c r="Y366" i="76"/>
  <c r="Y346" i="76"/>
  <c r="Y322" i="76"/>
  <c r="Y302" i="76"/>
  <c r="Y282" i="76"/>
  <c r="Y258" i="76"/>
  <c r="Y238" i="76"/>
  <c r="Y218" i="76"/>
  <c r="Y194" i="76"/>
  <c r="Y174" i="76"/>
  <c r="Y154" i="76"/>
  <c r="Y130" i="76"/>
  <c r="Z534" i="77"/>
  <c r="Z514" i="77"/>
  <c r="Z490" i="77"/>
  <c r="Z470" i="77"/>
  <c r="Z450" i="77"/>
  <c r="Z426" i="77"/>
  <c r="Z406" i="77"/>
  <c r="Z386" i="77"/>
  <c r="Y359" i="77"/>
  <c r="Y319" i="77"/>
  <c r="Y279" i="77"/>
  <c r="Y247" i="77"/>
  <c r="Y215" i="77"/>
  <c r="Y183" i="77"/>
  <c r="Y151" i="77"/>
  <c r="Z473" i="78"/>
  <c r="AA430" i="78"/>
  <c r="AA386" i="78"/>
  <c r="Z301" i="78"/>
  <c r="AB215" i="78"/>
  <c r="AA130" i="78"/>
  <c r="Z469" i="79"/>
  <c r="AB383" i="79"/>
  <c r="AA298" i="79"/>
  <c r="Z213" i="79"/>
  <c r="Z123" i="79"/>
  <c r="AA141" i="77"/>
  <c r="AB118" i="78"/>
  <c r="AB225" i="77"/>
  <c r="AB374" i="77"/>
  <c r="AA122" i="76"/>
  <c r="AA258" i="76"/>
  <c r="AA343" i="76"/>
  <c r="AA428" i="76"/>
  <c r="AA514" i="76"/>
  <c r="AB402" i="79"/>
  <c r="AB282" i="78"/>
  <c r="Z156" i="77"/>
  <c r="Z284" i="77"/>
  <c r="Y367" i="77"/>
  <c r="Y410" i="77"/>
  <c r="Y453" i="77"/>
  <c r="Y495" i="77"/>
  <c r="AB128" i="76"/>
  <c r="AB170" i="76"/>
  <c r="AB213" i="76"/>
  <c r="AB256" i="76"/>
  <c r="AB298" i="76"/>
  <c r="AB341" i="76"/>
  <c r="AB384" i="76"/>
  <c r="AB426" i="76"/>
  <c r="AB469" i="76"/>
  <c r="AB512" i="76"/>
  <c r="Z229" i="79"/>
  <c r="AB263" i="78"/>
  <c r="Y245" i="77"/>
  <c r="Y297" i="77"/>
  <c r="Y341" i="77"/>
  <c r="Z373" i="77"/>
  <c r="Z395" i="77"/>
  <c r="Z417" i="77"/>
  <c r="Z437" i="77"/>
  <c r="Z459" i="77"/>
  <c r="Z481" i="77"/>
  <c r="Z501" i="77"/>
  <c r="Z523" i="77"/>
  <c r="Y141" i="76"/>
  <c r="Y163" i="76"/>
  <c r="Y185" i="76"/>
  <c r="Y205" i="76"/>
  <c r="Y227" i="76"/>
  <c r="Y249" i="76"/>
  <c r="Y269" i="76"/>
  <c r="Y291" i="76"/>
  <c r="Y313" i="76"/>
  <c r="Y333" i="76"/>
  <c r="Y355" i="76"/>
  <c r="Y377" i="76"/>
  <c r="Y397" i="76"/>
  <c r="Y419" i="76"/>
  <c r="Y441" i="76"/>
  <c r="Y461" i="76"/>
  <c r="Y483" i="76"/>
  <c r="Y505" i="76"/>
  <c r="Y525" i="76"/>
  <c r="AA116" i="79"/>
  <c r="Z240" i="79"/>
  <c r="AB346" i="79"/>
  <c r="Z464" i="79"/>
  <c r="AA157" i="78"/>
  <c r="Z264" i="78"/>
  <c r="AA381" i="78"/>
  <c r="Z444" i="78"/>
  <c r="AA497" i="78"/>
  <c r="Z149" i="77"/>
  <c r="Z193" i="77"/>
  <c r="Z233" i="77"/>
  <c r="Z277" i="77"/>
  <c r="Z321" i="77"/>
  <c r="Z361" i="77"/>
  <c r="AA385" i="77"/>
  <c r="AA407" i="77"/>
  <c r="AA427" i="77"/>
  <c r="AA449" i="77"/>
  <c r="AA471" i="77"/>
  <c r="AA491" i="77"/>
  <c r="AA513" i="77"/>
  <c r="Z131" i="76"/>
  <c r="Z153" i="76"/>
  <c r="Z175" i="76"/>
  <c r="Z195" i="76"/>
  <c r="Z217" i="76"/>
  <c r="Z239" i="76"/>
  <c r="Z259" i="76"/>
  <c r="Z281" i="76"/>
  <c r="Z303" i="76"/>
  <c r="Z323" i="76"/>
  <c r="Z345" i="76"/>
  <c r="Z367" i="76"/>
  <c r="Z387" i="76"/>
  <c r="Z409" i="76"/>
  <c r="Z431" i="76"/>
  <c r="Z451" i="76"/>
  <c r="Z473" i="76"/>
  <c r="Z495" i="76"/>
  <c r="Z515" i="76"/>
  <c r="Y526" i="76"/>
  <c r="Y482" i="76"/>
  <c r="Y442" i="76"/>
  <c r="Y398" i="76"/>
  <c r="Y354" i="76"/>
  <c r="Y314" i="76"/>
  <c r="Y270" i="76"/>
  <c r="Y226" i="76"/>
  <c r="Y186" i="76"/>
  <c r="Y142" i="76"/>
  <c r="Z522" i="77"/>
  <c r="Z482" i="77"/>
  <c r="Z438" i="77"/>
  <c r="Z394" i="77"/>
  <c r="Y343" i="77"/>
  <c r="Y263" i="77"/>
  <c r="Y199" i="77"/>
  <c r="Y135" i="77"/>
  <c r="AB451" i="78"/>
  <c r="AB343" i="78"/>
  <c r="Z173" i="78"/>
  <c r="AA426" i="79"/>
  <c r="AB255" i="79"/>
  <c r="Z139" i="79"/>
  <c r="AA311" i="77"/>
  <c r="AB424" i="78"/>
  <c r="AB353" i="77"/>
  <c r="AB438" i="77"/>
  <c r="AA186" i="76"/>
  <c r="AA279" i="76"/>
  <c r="AA364" i="76"/>
  <c r="AA450" i="76"/>
  <c r="AB394" i="78"/>
  <c r="Z198" i="77"/>
  <c r="Z294" i="77"/>
  <c r="Y373" i="77"/>
  <c r="Y415" i="77"/>
  <c r="Y458" i="77"/>
  <c r="Y501" i="77"/>
  <c r="AB119" i="77"/>
  <c r="AB133" i="76"/>
  <c r="AB176" i="76"/>
  <c r="AB218" i="76"/>
  <c r="AB261" i="76"/>
  <c r="AB304" i="76"/>
  <c r="AB346" i="76"/>
  <c r="AB389" i="76"/>
  <c r="AB432" i="76"/>
  <c r="AB474" i="76"/>
  <c r="AB517" i="76"/>
  <c r="Z293" i="79"/>
  <c r="Z317" i="78"/>
  <c r="Y133" i="77"/>
  <c r="Y261" i="77"/>
  <c r="Y301" i="77"/>
  <c r="Y345" i="77"/>
  <c r="Z377" i="77"/>
  <c r="Z397" i="77"/>
  <c r="Z419" i="77"/>
  <c r="Z441" i="77"/>
  <c r="Z461" i="77"/>
  <c r="Z483" i="77"/>
  <c r="Z505" i="77"/>
  <c r="Z525" i="77"/>
  <c r="Y145" i="76"/>
  <c r="Y165" i="76"/>
  <c r="Y187" i="76"/>
  <c r="Y209" i="76"/>
  <c r="Y229" i="76"/>
  <c r="Y251" i="76"/>
  <c r="Y273" i="76"/>
  <c r="Y293" i="76"/>
  <c r="Y315" i="76"/>
  <c r="Y337" i="76"/>
  <c r="Y357" i="76"/>
  <c r="Y379" i="76"/>
  <c r="Y401" i="76"/>
  <c r="Y421" i="76"/>
  <c r="Y443" i="76"/>
  <c r="Y465" i="76"/>
  <c r="Y485" i="76"/>
  <c r="Y507" i="76"/>
  <c r="Y529" i="76"/>
  <c r="AB130" i="79"/>
  <c r="AB250" i="79"/>
  <c r="Z368" i="79"/>
  <c r="AB474" i="79"/>
  <c r="Z168" i="78"/>
  <c r="AA285" i="78"/>
  <c r="AB390" i="78"/>
  <c r="AA449" i="78"/>
  <c r="Z153" i="77"/>
  <c r="Z197" i="77"/>
  <c r="Z241" i="77"/>
  <c r="Z281" i="77"/>
  <c r="Z325" i="77"/>
  <c r="AA367" i="77"/>
  <c r="AA387" i="77"/>
  <c r="AA409" i="77"/>
  <c r="AA431" i="77"/>
  <c r="AA451" i="77"/>
  <c r="AA473" i="77"/>
  <c r="AA495" i="77"/>
  <c r="AA515" i="77"/>
  <c r="Z135" i="76"/>
  <c r="Z155" i="76"/>
  <c r="Z177" i="76"/>
  <c r="Z199" i="76"/>
  <c r="Z219" i="76"/>
  <c r="Z241" i="76"/>
  <c r="Z263" i="76"/>
  <c r="Z283" i="76"/>
  <c r="Z305" i="76"/>
  <c r="Z327" i="76"/>
  <c r="Z347" i="76"/>
  <c r="Z369" i="76"/>
  <c r="Z391" i="76"/>
  <c r="Z411" i="76"/>
  <c r="Z433" i="76"/>
  <c r="Z455" i="76"/>
  <c r="Z475" i="76"/>
  <c r="Z497" i="76"/>
  <c r="Z519" i="76"/>
  <c r="Y510" i="76"/>
  <c r="Y466" i="76"/>
  <c r="Y426" i="76"/>
  <c r="Y382" i="76"/>
  <c r="Y338" i="76"/>
  <c r="Y298" i="76"/>
  <c r="Y254" i="76"/>
  <c r="Y210" i="76"/>
  <c r="Y170" i="76"/>
  <c r="Y126" i="76"/>
  <c r="Z506" i="77"/>
  <c r="Z466" i="77"/>
  <c r="Z422" i="77"/>
  <c r="Z378" i="77"/>
  <c r="Y311" i="77"/>
  <c r="Y239" i="77"/>
  <c r="Y175" i="77"/>
  <c r="Z505" i="78"/>
  <c r="AB419" i="78"/>
  <c r="AB279" i="78"/>
  <c r="Z109" i="78"/>
  <c r="AA362" i="79"/>
  <c r="AB191" i="79"/>
  <c r="Z329" i="78"/>
  <c r="Z308" i="79"/>
  <c r="AB303" i="78"/>
  <c r="AB502" i="77"/>
  <c r="AA215" i="76"/>
  <c r="AA300" i="76"/>
  <c r="AA386" i="76"/>
  <c r="AA471" i="76"/>
  <c r="AA173" i="79"/>
  <c r="AB450" i="78"/>
  <c r="Z240" i="77"/>
  <c r="Z326" i="77"/>
  <c r="Y389" i="77"/>
  <c r="Y431" i="77"/>
  <c r="Y474" i="77"/>
  <c r="Y517" i="77"/>
  <c r="AB149" i="76"/>
  <c r="AB192" i="76"/>
  <c r="AB234" i="76"/>
  <c r="AB277" i="76"/>
  <c r="AB320" i="76"/>
  <c r="AB362" i="76"/>
  <c r="AB405" i="76"/>
  <c r="AB448" i="76"/>
  <c r="AB490" i="76"/>
  <c r="AB533" i="76"/>
  <c r="AB463" i="79"/>
  <c r="AA438" i="78"/>
  <c r="Y181" i="77"/>
  <c r="Y277" i="77"/>
  <c r="Y317" i="77"/>
  <c r="Y361" i="77"/>
  <c r="Z385" i="77"/>
  <c r="Z405" i="77"/>
  <c r="Z427" i="77"/>
  <c r="Z449" i="77"/>
  <c r="Z469" i="77"/>
  <c r="Z491" i="77"/>
  <c r="Z513" i="77"/>
  <c r="Z533" i="77"/>
  <c r="Y131" i="76"/>
  <c r="Y153" i="76"/>
  <c r="Y173" i="76"/>
  <c r="Y195" i="76"/>
  <c r="Y217" i="76"/>
  <c r="Y237" i="76"/>
  <c r="Y259" i="76"/>
  <c r="Y281" i="76"/>
  <c r="Y301" i="76"/>
  <c r="Y323" i="76"/>
  <c r="Y345" i="76"/>
  <c r="Y365" i="76"/>
  <c r="Y387" i="76"/>
  <c r="Y409" i="76"/>
  <c r="Y429" i="76"/>
  <c r="Y451" i="76"/>
  <c r="Y473" i="76"/>
  <c r="Y493" i="76"/>
  <c r="Y515" i="76"/>
  <c r="Z176" i="79"/>
  <c r="AA293" i="79"/>
  <c r="AB410" i="79"/>
  <c r="AA93" i="78"/>
  <c r="AB210" i="78"/>
  <c r="Z328" i="78"/>
  <c r="Z412" i="78"/>
  <c r="AB470" i="78"/>
  <c r="Z129" i="77"/>
  <c r="Z169" i="77"/>
  <c r="Z213" i="77"/>
  <c r="Z257" i="77"/>
  <c r="Z297" i="77"/>
  <c r="Z341" i="77"/>
  <c r="AA375" i="77"/>
  <c r="AA395" i="77"/>
  <c r="AA417" i="77"/>
  <c r="AA439" i="77"/>
  <c r="AA459" i="77"/>
  <c r="AA481" i="77"/>
  <c r="AA503" i="77"/>
  <c r="AA523" i="77"/>
  <c r="Z143" i="76"/>
  <c r="Z163" i="76"/>
  <c r="Z185" i="76"/>
  <c r="Z207" i="76"/>
  <c r="Z227" i="76"/>
  <c r="Z249" i="76"/>
  <c r="Z271" i="76"/>
  <c r="Z291" i="76"/>
  <c r="Z313" i="76"/>
  <c r="Z335" i="76"/>
  <c r="Z355" i="76"/>
  <c r="Z377" i="76"/>
  <c r="Z399" i="76"/>
  <c r="Z419" i="76"/>
  <c r="Z441" i="76"/>
  <c r="Z463" i="76"/>
  <c r="Z483" i="76"/>
  <c r="Z505" i="76"/>
  <c r="Z527" i="76"/>
  <c r="Y506" i="76"/>
  <c r="Y462" i="76"/>
  <c r="Y418" i="76"/>
  <c r="Y378" i="76"/>
  <c r="Y334" i="76"/>
  <c r="Y290" i="76"/>
  <c r="Y250" i="76"/>
  <c r="Y206" i="76"/>
  <c r="Y162" i="76"/>
  <c r="Y122" i="76"/>
  <c r="Z502" i="77"/>
  <c r="Z458" i="77"/>
  <c r="Z418" i="77"/>
  <c r="Z374" i="77"/>
  <c r="Y295" i="77"/>
  <c r="Y231" i="77"/>
  <c r="Y167" i="77"/>
  <c r="AA494" i="78"/>
  <c r="Z409" i="78"/>
  <c r="AA258" i="78"/>
  <c r="Z341" i="79"/>
  <c r="AA170" i="79"/>
  <c r="AA236" i="76"/>
  <c r="AB290" i="79"/>
  <c r="Z252" i="77"/>
  <c r="Y479" i="77"/>
  <c r="AB154" i="76"/>
  <c r="AB325" i="76"/>
  <c r="AB496" i="76"/>
  <c r="Y365" i="77"/>
  <c r="Z451" i="77"/>
  <c r="Y155" i="76"/>
  <c r="Y241" i="76"/>
  <c r="Y325" i="76"/>
  <c r="Y411" i="76"/>
  <c r="Y497" i="76"/>
  <c r="Z304" i="79"/>
  <c r="AB338" i="78"/>
  <c r="Z177" i="77"/>
  <c r="Z345" i="77"/>
  <c r="AA441" i="77"/>
  <c r="AA527" i="77"/>
  <c r="Z187" i="76"/>
  <c r="Z273" i="76"/>
  <c r="Z359" i="76"/>
  <c r="Z443" i="76"/>
  <c r="Z529" i="76"/>
  <c r="Y530" i="76"/>
  <c r="Y362" i="76"/>
  <c r="Y190" i="76"/>
  <c r="Z442" i="77"/>
  <c r="Y207" i="77"/>
  <c r="AA194" i="78"/>
  <c r="AA322" i="76"/>
  <c r="Z336" i="77"/>
  <c r="Y522" i="77"/>
  <c r="AB197" i="76"/>
  <c r="AB368" i="76"/>
  <c r="Y197" i="77"/>
  <c r="Z387" i="77"/>
  <c r="Z473" i="77"/>
  <c r="Y177" i="76"/>
  <c r="Y261" i="76"/>
  <c r="Y347" i="76"/>
  <c r="Y433" i="76"/>
  <c r="Y517" i="76"/>
  <c r="AA421" i="79"/>
  <c r="AB422" i="78"/>
  <c r="Z217" i="77"/>
  <c r="AA377" i="77"/>
  <c r="AA463" i="77"/>
  <c r="Z209" i="76"/>
  <c r="Z295" i="76"/>
  <c r="Z379" i="76"/>
  <c r="Z465" i="76"/>
  <c r="Y490" i="76"/>
  <c r="Y318" i="76"/>
  <c r="Y146" i="76"/>
  <c r="Z402" i="77"/>
  <c r="Y143" i="77"/>
  <c r="AB447" i="79"/>
  <c r="Y248" i="77"/>
  <c r="AA407" i="76"/>
  <c r="AB170" i="78"/>
  <c r="Y394" i="77"/>
  <c r="AB240" i="76"/>
  <c r="AB410" i="76"/>
  <c r="Z93" i="78"/>
  <c r="Y281" i="77"/>
  <c r="Z409" i="77"/>
  <c r="Z493" i="77"/>
  <c r="Y197" i="76"/>
  <c r="Y283" i="76"/>
  <c r="Y369" i="76"/>
  <c r="Y453" i="76"/>
  <c r="AB114" i="78"/>
  <c r="Z476" i="78"/>
  <c r="Z261" i="77"/>
  <c r="AA399" i="77"/>
  <c r="AA483" i="77"/>
  <c r="Z145" i="76"/>
  <c r="Z231" i="76"/>
  <c r="Z315" i="76"/>
  <c r="Z401" i="76"/>
  <c r="Z487" i="76"/>
  <c r="Y446" i="76"/>
  <c r="Y274" i="76"/>
  <c r="Z530" i="77"/>
  <c r="Y351" i="77"/>
  <c r="AA462" i="78"/>
  <c r="Z277" i="79"/>
  <c r="AB506" i="78"/>
  <c r="AB282" i="76"/>
  <c r="Y325" i="77"/>
  <c r="Y389" i="76"/>
  <c r="Z133" i="77"/>
  <c r="Z423" i="76"/>
  <c r="Y402" i="76"/>
  <c r="Z365" i="78"/>
  <c r="Z464" i="76"/>
  <c r="Z160" i="79"/>
  <c r="Z376" i="78"/>
  <c r="Z275" i="77"/>
  <c r="AA448" i="77"/>
  <c r="Z152" i="76"/>
  <c r="Z280" i="76"/>
  <c r="Z408" i="76"/>
  <c r="Z248" i="78"/>
  <c r="Z227" i="77"/>
  <c r="AA424" i="77"/>
  <c r="Z128" i="76"/>
  <c r="Z256" i="76"/>
  <c r="Z384" i="76"/>
  <c r="Z512" i="76"/>
  <c r="Z179" i="77"/>
  <c r="AA528" i="77"/>
  <c r="Z360" i="76"/>
  <c r="Y480" i="76"/>
  <c r="Y352" i="76"/>
  <c r="Y224" i="76"/>
  <c r="Z520" i="77"/>
  <c r="Z392" i="77"/>
  <c r="Y163" i="77"/>
  <c r="Z501" i="79"/>
  <c r="Z500" i="76"/>
  <c r="Z372" i="76"/>
  <c r="AB162" i="78"/>
  <c r="AA408" i="77"/>
  <c r="Z240" i="76"/>
  <c r="Z496" i="76"/>
  <c r="Y440" i="76"/>
  <c r="Y312" i="76"/>
  <c r="Y184" i="76"/>
  <c r="Z480" i="77"/>
  <c r="Y339" i="77"/>
  <c r="AB467" i="78"/>
  <c r="Z245" i="79"/>
  <c r="Z136" i="76"/>
  <c r="Y488" i="76"/>
  <c r="Y232" i="76"/>
  <c r="Z400" i="77"/>
  <c r="AB119" i="78"/>
  <c r="Z420" i="76"/>
  <c r="Z260" i="76"/>
  <c r="Z132" i="76"/>
  <c r="AA428" i="77"/>
  <c r="Z235" i="77"/>
  <c r="AA269" i="78"/>
  <c r="Y532" i="76"/>
  <c r="Y404" i="76"/>
  <c r="Y276" i="76"/>
  <c r="Y148" i="76"/>
  <c r="Z444" i="77"/>
  <c r="Y267" i="77"/>
  <c r="AA354" i="78"/>
  <c r="AA109" i="79"/>
  <c r="Z144" i="76"/>
  <c r="Y528" i="76"/>
  <c r="Y272" i="76"/>
  <c r="Z440" i="77"/>
  <c r="Z333" i="78"/>
  <c r="Z452" i="76"/>
  <c r="Z284" i="76"/>
  <c r="Z156" i="76"/>
  <c r="AA452" i="77"/>
  <c r="Z283" i="77"/>
  <c r="AA393" i="78"/>
  <c r="AB137" i="79"/>
  <c r="Y428" i="76"/>
  <c r="Y300" i="76"/>
  <c r="Y172" i="76"/>
  <c r="Z468" i="77"/>
  <c r="Y315" i="77"/>
  <c r="AB435" i="78"/>
  <c r="AB223" i="79"/>
  <c r="AA373" i="79"/>
  <c r="Y437" i="77"/>
  <c r="AB453" i="76"/>
  <c r="Z429" i="77"/>
  <c r="Y133" i="76"/>
  <c r="Y475" i="76"/>
  <c r="Z305" i="77"/>
  <c r="Z167" i="76"/>
  <c r="Z507" i="76"/>
  <c r="Y234" i="76"/>
  <c r="Z208" i="76"/>
  <c r="AA330" i="79"/>
  <c r="Z468" i="78"/>
  <c r="Z339" i="77"/>
  <c r="AA480" i="77"/>
  <c r="Z184" i="76"/>
  <c r="Z312" i="76"/>
  <c r="Z440" i="76"/>
  <c r="AB202" i="79"/>
  <c r="Z404" i="78"/>
  <c r="Z291" i="77"/>
  <c r="AA456" i="77"/>
  <c r="Z160" i="76"/>
  <c r="Z288" i="76"/>
  <c r="Z416" i="76"/>
  <c r="AA245" i="79"/>
  <c r="Z307" i="77"/>
  <c r="Z168" i="76"/>
  <c r="Z424" i="76"/>
  <c r="Y448" i="76"/>
  <c r="Y320" i="76"/>
  <c r="Y192" i="76"/>
  <c r="Z488" i="77"/>
  <c r="Y355" i="77"/>
  <c r="Z489" i="78"/>
  <c r="AB287" i="79"/>
  <c r="Z468" i="76"/>
  <c r="Z340" i="76"/>
  <c r="AB446" i="78"/>
  <c r="AA472" i="77"/>
  <c r="Z304" i="76"/>
  <c r="Y408" i="76"/>
  <c r="Y280" i="76"/>
  <c r="Y152" i="76"/>
  <c r="Z448" i="77"/>
  <c r="Y275" i="77"/>
  <c r="AB375" i="78"/>
  <c r="AB290" i="78"/>
  <c r="Z264" i="76"/>
  <c r="Y424" i="76"/>
  <c r="Y168" i="76"/>
  <c r="Y307" i="77"/>
  <c r="AB159" i="79"/>
  <c r="Z380" i="76"/>
  <c r="Z228" i="76"/>
  <c r="AA524" i="77"/>
  <c r="AA396" i="77"/>
  <c r="Z171" i="77"/>
  <c r="AB98" i="78"/>
  <c r="Y500" i="76"/>
  <c r="Y372" i="76"/>
  <c r="Y244" i="76"/>
  <c r="Z412" i="77"/>
  <c r="Y203" i="77"/>
  <c r="AB183" i="78"/>
  <c r="AA333" i="78"/>
  <c r="Z272" i="76"/>
  <c r="Y464" i="76"/>
  <c r="Y208" i="76"/>
  <c r="Z376" i="77"/>
  <c r="AB415" i="79"/>
  <c r="Z412" i="76"/>
  <c r="Z252" i="76"/>
  <c r="Z124" i="76"/>
  <c r="AA420" i="77"/>
  <c r="Z219" i="77"/>
  <c r="AB226" i="78"/>
  <c r="Y524" i="76"/>
  <c r="Y396" i="76"/>
  <c r="Y268" i="76"/>
  <c r="Y140" i="76"/>
  <c r="Z436" i="77"/>
  <c r="Y251" i="77"/>
  <c r="AB311" i="78"/>
  <c r="Z456" i="76"/>
  <c r="AA492" i="76"/>
  <c r="AA470" i="78"/>
  <c r="Z515" i="77"/>
  <c r="Y219" i="76"/>
  <c r="AA197" i="79"/>
  <c r="AA419" i="77"/>
  <c r="Z251" i="76"/>
  <c r="Z486" i="77"/>
  <c r="AA137" i="79"/>
  <c r="AA376" i="77"/>
  <c r="AB458" i="79"/>
  <c r="Z147" i="77"/>
  <c r="AA384" i="77"/>
  <c r="AA512" i="77"/>
  <c r="Z216" i="76"/>
  <c r="Z344" i="76"/>
  <c r="Z472" i="76"/>
  <c r="AB330" i="79"/>
  <c r="AA489" i="78"/>
  <c r="Z355" i="77"/>
  <c r="AA488" i="77"/>
  <c r="Z192" i="76"/>
  <c r="Z320" i="76"/>
  <c r="Z448" i="76"/>
  <c r="Z120" i="78"/>
  <c r="AA400" i="77"/>
  <c r="Z232" i="76"/>
  <c r="Z488" i="76"/>
  <c r="Y416" i="76"/>
  <c r="Y288" i="76"/>
  <c r="Y160" i="76"/>
  <c r="Z456" i="77"/>
  <c r="Y291" i="77"/>
  <c r="AB403" i="78"/>
  <c r="AB108" i="79"/>
  <c r="Z436" i="76"/>
  <c r="Z308" i="76"/>
  <c r="Z195" i="77"/>
  <c r="Z368" i="76"/>
  <c r="Y504" i="76"/>
  <c r="Y376" i="76"/>
  <c r="Y248" i="76"/>
  <c r="Y120" i="76"/>
  <c r="Z416" i="77"/>
  <c r="Y211" i="77"/>
  <c r="Z205" i="78"/>
  <c r="Z243" i="77"/>
  <c r="Z392" i="76"/>
  <c r="Y360" i="76"/>
  <c r="Z528" i="77"/>
  <c r="Y179" i="77"/>
  <c r="Z508" i="76"/>
  <c r="Z332" i="76"/>
  <c r="Z196" i="76"/>
  <c r="AA492" i="77"/>
  <c r="Z363" i="77"/>
  <c r="Z500" i="78"/>
  <c r="Z352" i="79"/>
  <c r="Y468" i="76"/>
  <c r="Y340" i="76"/>
  <c r="Y212" i="76"/>
  <c r="Z508" i="77"/>
  <c r="Z380" i="77"/>
  <c r="Y139" i="77"/>
  <c r="Z437" i="79"/>
  <c r="Z259" i="77"/>
  <c r="Z400" i="76"/>
  <c r="Y400" i="76"/>
  <c r="Y144" i="76"/>
  <c r="Y259" i="77"/>
  <c r="Z364" i="76"/>
  <c r="Z220" i="76"/>
  <c r="AA516" i="77"/>
  <c r="AA388" i="77"/>
  <c r="Z155" i="77"/>
  <c r="Z480" i="79"/>
  <c r="Y492" i="76"/>
  <c r="Y364" i="76"/>
  <c r="Y236" i="76"/>
  <c r="Z532" i="77"/>
  <c r="Z404" i="77"/>
  <c r="Y187" i="77"/>
  <c r="Z141" i="78"/>
  <c r="Z200" i="76"/>
  <c r="Y305" i="76"/>
  <c r="Z337" i="76"/>
  <c r="AA123" i="79"/>
  <c r="Z211" i="77"/>
  <c r="Z376" i="76"/>
  <c r="AA392" i="77"/>
  <c r="Z480" i="76"/>
  <c r="Y512" i="76"/>
  <c r="Z424" i="77"/>
  <c r="Z404" i="76"/>
  <c r="Z432" i="76"/>
  <c r="Z512" i="77"/>
  <c r="AA432" i="77"/>
  <c r="Z425" i="78"/>
  <c r="AA460" i="77"/>
  <c r="Y436" i="76"/>
  <c r="Y331" i="77"/>
  <c r="Z528" i="76"/>
  <c r="Z492" i="76"/>
  <c r="Z347" i="77"/>
  <c r="Y332" i="76"/>
  <c r="AA221" i="78"/>
  <c r="Y271" i="77"/>
  <c r="AA416" i="77"/>
  <c r="Z504" i="76"/>
  <c r="AA520" i="77"/>
  <c r="AA425" i="78"/>
  <c r="Y384" i="76"/>
  <c r="Y227" i="77"/>
  <c r="Z288" i="79"/>
  <c r="Y472" i="76"/>
  <c r="Z384" i="77"/>
  <c r="Z520" i="76"/>
  <c r="Z460" i="76"/>
  <c r="Z299" i="77"/>
  <c r="Y308" i="76"/>
  <c r="Z457" i="78"/>
  <c r="Y336" i="76"/>
  <c r="Z324" i="76"/>
  <c r="AB478" i="78"/>
  <c r="Y204" i="76"/>
  <c r="AA394" i="79"/>
  <c r="AA505" i="77"/>
  <c r="Z120" i="76"/>
  <c r="AA501" i="79"/>
  <c r="Z224" i="76"/>
  <c r="AA464" i="77"/>
  <c r="Y256" i="76"/>
  <c r="AB247" i="78"/>
  <c r="Z323" i="77"/>
  <c r="Y344" i="76"/>
  <c r="Y147" i="77"/>
  <c r="Y296" i="76"/>
  <c r="Z292" i="76"/>
  <c r="AB414" i="78"/>
  <c r="Y180" i="76"/>
  <c r="AA266" i="79"/>
  <c r="Z504" i="77"/>
  <c r="Z188" i="76"/>
  <c r="AA309" i="79"/>
  <c r="Z500" i="77"/>
  <c r="Y304" i="76"/>
  <c r="AA446" i="78"/>
  <c r="Z348" i="76"/>
  <c r="AA500" i="77"/>
  <c r="Z312" i="78"/>
  <c r="Y412" i="76"/>
  <c r="Y156" i="76"/>
  <c r="Y283" i="77"/>
  <c r="Z478" i="76"/>
  <c r="Z414" i="76"/>
  <c r="Z350" i="76"/>
  <c r="Z286" i="76"/>
  <c r="Z222" i="76"/>
  <c r="Z158" i="76"/>
  <c r="Y240" i="76"/>
  <c r="AA162" i="78"/>
  <c r="Z236" i="76"/>
  <c r="AA404" i="77"/>
  <c r="AA141" i="78"/>
  <c r="Y380" i="76"/>
  <c r="Y124" i="76"/>
  <c r="Y219" i="77"/>
  <c r="Z534" i="76"/>
  <c r="Z470" i="76"/>
  <c r="Z406" i="76"/>
  <c r="Z342" i="76"/>
  <c r="Z278" i="76"/>
  <c r="Z214" i="76"/>
  <c r="Z150" i="76"/>
  <c r="AA510" i="77"/>
  <c r="AA446" i="77"/>
  <c r="AA382" i="77"/>
  <c r="Z271" i="77"/>
  <c r="Z143" i="77"/>
  <c r="AA365" i="78"/>
  <c r="Y328" i="76"/>
  <c r="Z356" i="76"/>
  <c r="AA508" i="77"/>
  <c r="Z139" i="77"/>
  <c r="Y420" i="76"/>
  <c r="Y164" i="76"/>
  <c r="Y299" i="77"/>
  <c r="Z181" i="79"/>
  <c r="Z482" i="76"/>
  <c r="Z418" i="76"/>
  <c r="Z354" i="76"/>
  <c r="Z290" i="76"/>
  <c r="Z226" i="76"/>
  <c r="L63" i="66"/>
  <c r="M64" i="66" s="1"/>
  <c r="L73" i="66"/>
  <c r="M74" i="66" s="1"/>
  <c r="P487" i="76"/>
  <c r="T371" i="76"/>
  <c r="T395" i="76"/>
  <c r="R452" i="79"/>
  <c r="P140" i="78"/>
  <c r="F141" i="78" s="1"/>
  <c r="V213" i="77"/>
  <c r="V289" i="76"/>
  <c r="T527" i="76"/>
  <c r="R267" i="76"/>
  <c r="R180" i="79"/>
  <c r="R417" i="77"/>
  <c r="V167" i="76"/>
  <c r="R351" i="76"/>
  <c r="O59" i="66"/>
  <c r="L91" i="66"/>
  <c r="M92" i="66" s="1"/>
  <c r="J107" i="66"/>
  <c r="J108" i="66" s="1"/>
  <c r="O105" i="66"/>
  <c r="O65" i="66"/>
  <c r="O63" i="66"/>
  <c r="O103" i="66"/>
  <c r="Z336" i="76"/>
  <c r="Z274" i="76"/>
  <c r="Z370" i="76"/>
  <c r="Z450" i="76"/>
  <c r="Z530" i="76"/>
  <c r="Z396" i="77"/>
  <c r="Y292" i="76"/>
  <c r="AB354" i="78"/>
  <c r="Z148" i="76"/>
  <c r="Z524" i="76"/>
  <c r="Y200" i="76"/>
  <c r="Z420" i="78"/>
  <c r="Z207" i="77"/>
  <c r="AA366" i="77"/>
  <c r="AA462" i="77"/>
  <c r="Z198" i="76"/>
  <c r="Z294" i="76"/>
  <c r="Z374" i="76"/>
  <c r="Z454" i="76"/>
  <c r="Z309" i="79"/>
  <c r="Z420" i="77"/>
  <c r="Y316" i="76"/>
  <c r="Z436" i="78"/>
  <c r="AA532" i="77"/>
  <c r="Z476" i="76"/>
  <c r="Y368" i="76"/>
  <c r="Z190" i="76"/>
  <c r="Z270" i="76"/>
  <c r="Z366" i="76"/>
  <c r="Z446" i="76"/>
  <c r="Z526" i="76"/>
  <c r="Z388" i="77"/>
  <c r="Y284" i="76"/>
  <c r="AB394" i="79"/>
  <c r="Z140" i="76"/>
  <c r="Z516" i="76"/>
  <c r="Y176" i="76"/>
  <c r="H388" i="79"/>
  <c r="N506" i="78"/>
  <c r="N386" i="78"/>
  <c r="L284" i="78"/>
  <c r="J182" i="78"/>
  <c r="H531" i="77"/>
  <c r="L483" i="77"/>
  <c r="F433" i="77"/>
  <c r="J381" i="77"/>
  <c r="F331" i="77"/>
  <c r="J279" i="77"/>
  <c r="N227" i="77"/>
  <c r="J177" i="77"/>
  <c r="N125" i="77"/>
  <c r="P431" i="77"/>
  <c r="F432" i="77" s="1"/>
  <c r="V141" i="76"/>
  <c r="M142" i="76" s="1"/>
  <c r="P349" i="76"/>
  <c r="P241" i="76"/>
  <c r="G242" i="76" s="1"/>
  <c r="R161" i="77"/>
  <c r="P393" i="77"/>
  <c r="R416" i="78"/>
  <c r="N127" i="77"/>
  <c r="L153" i="77"/>
  <c r="J179" i="77"/>
  <c r="F205" i="77"/>
  <c r="N229" i="77"/>
  <c r="L255" i="77"/>
  <c r="J281" i="77"/>
  <c r="H307" i="77"/>
  <c r="F333" i="77"/>
  <c r="N357" i="77"/>
  <c r="J383" i="77"/>
  <c r="H409" i="77"/>
  <c r="F435" i="77"/>
  <c r="N459" i="77"/>
  <c r="L485" i="77"/>
  <c r="H505" i="77"/>
  <c r="N96" i="78"/>
  <c r="J148" i="78"/>
  <c r="F200" i="78"/>
  <c r="L250" i="78"/>
  <c r="H302" i="78"/>
  <c r="N352" i="78"/>
  <c r="J404" i="78"/>
  <c r="F456" i="78"/>
  <c r="H118" i="79"/>
  <c r="L248" i="79"/>
  <c r="V143" i="76"/>
  <c r="M144" i="76" s="1"/>
  <c r="V229" i="76"/>
  <c r="T339" i="76"/>
  <c r="R319" i="76"/>
  <c r="P133" i="77"/>
  <c r="F134" i="77" s="1"/>
  <c r="T478" i="79"/>
  <c r="H143" i="77"/>
  <c r="F169" i="77"/>
  <c r="N193" i="77"/>
  <c r="J219" i="77"/>
  <c r="H245" i="77"/>
  <c r="F271" i="77"/>
  <c r="N295" i="77"/>
  <c r="L321" i="77"/>
  <c r="J347" i="77"/>
  <c r="F373" i="77"/>
  <c r="N397" i="77"/>
  <c r="L423" i="77"/>
  <c r="J449" i="77"/>
  <c r="H475" i="77"/>
  <c r="N525" i="77"/>
  <c r="J126" i="78"/>
  <c r="F178" i="78"/>
  <c r="L228" i="78"/>
  <c r="H280" i="78"/>
  <c r="N330" i="78"/>
  <c r="J382" i="78"/>
  <c r="F434" i="78"/>
  <c r="F498" i="78"/>
  <c r="J176" i="79"/>
  <c r="J364" i="79"/>
  <c r="N527" i="77"/>
  <c r="L102" i="78"/>
  <c r="J128" i="78"/>
  <c r="H154" i="78"/>
  <c r="F180" i="78"/>
  <c r="N204" i="78"/>
  <c r="L230" i="78"/>
  <c r="J256" i="78"/>
  <c r="H282" i="78"/>
  <c r="F308" i="78"/>
  <c r="N332" i="78"/>
  <c r="L358" i="78"/>
  <c r="J384" i="78"/>
  <c r="H410" i="78"/>
  <c r="F436" i="78"/>
  <c r="N460" i="78"/>
  <c r="H502" i="78"/>
  <c r="N128" i="79"/>
  <c r="H182" i="79"/>
  <c r="N270" i="79"/>
  <c r="F374" i="79"/>
  <c r="F521" i="77"/>
  <c r="N94" i="78"/>
  <c r="L120" i="78"/>
  <c r="J146" i="78"/>
  <c r="H172" i="78"/>
  <c r="F198" i="78"/>
  <c r="N222" i="78"/>
  <c r="L248" i="78"/>
  <c r="J274" i="78"/>
  <c r="H300" i="78"/>
  <c r="F326" i="78"/>
  <c r="N350" i="78"/>
  <c r="L376" i="78"/>
  <c r="J402" i="78"/>
  <c r="H428" i="78"/>
  <c r="F454" i="78"/>
  <c r="J486" i="78"/>
  <c r="F114" i="79"/>
  <c r="L164" i="79"/>
  <c r="F240" i="79"/>
  <c r="H342" i="79"/>
  <c r="J496" i="78"/>
  <c r="H98" i="79"/>
  <c r="F124" i="79"/>
  <c r="N148" i="79"/>
  <c r="L174" i="79"/>
  <c r="L208" i="79"/>
  <c r="H260" i="79"/>
  <c r="N310" i="79"/>
  <c r="N374" i="79"/>
  <c r="H506" i="79"/>
  <c r="L504" i="78"/>
  <c r="J114" i="79"/>
  <c r="H148" i="79"/>
  <c r="H186" i="79"/>
  <c r="N240" i="79"/>
  <c r="J308" i="79"/>
  <c r="L378" i="79"/>
  <c r="H208" i="79"/>
  <c r="N242" i="79"/>
  <c r="L276" i="79"/>
  <c r="J310" i="79"/>
  <c r="F346" i="79"/>
  <c r="F380" i="79"/>
  <c r="L446" i="79"/>
  <c r="H210" i="79"/>
  <c r="F244" i="79"/>
  <c r="N276" i="79"/>
  <c r="J312" i="79"/>
  <c r="H346" i="79"/>
  <c r="H380" i="79"/>
  <c r="J450" i="79"/>
  <c r="J380" i="79"/>
  <c r="H414" i="79"/>
  <c r="N448" i="79"/>
  <c r="L482" i="79"/>
  <c r="N378" i="79"/>
  <c r="J414" i="79"/>
  <c r="H448" i="79"/>
  <c r="F482" i="79"/>
  <c r="F11" i="66"/>
  <c r="F12" i="66" s="1"/>
  <c r="L55" i="66"/>
  <c r="M56" i="66" s="1"/>
  <c r="J172" i="79"/>
  <c r="N392" i="78"/>
  <c r="L258" i="78"/>
  <c r="J124" i="78"/>
  <c r="L473" i="77"/>
  <c r="F407" i="77"/>
  <c r="L339" i="77"/>
  <c r="J269" i="77"/>
  <c r="J199" i="77"/>
  <c r="N131" i="77"/>
  <c r="Y131" i="77"/>
  <c r="Z164" i="76"/>
  <c r="Z176" i="76"/>
  <c r="Z352" i="76"/>
  <c r="R346" i="78"/>
  <c r="R347" i="78" s="1"/>
  <c r="P317" i="77"/>
  <c r="P318" i="77" s="1"/>
  <c r="R312" i="78"/>
  <c r="H313" i="78" s="1"/>
  <c r="R116" i="79"/>
  <c r="P140" i="79"/>
  <c r="F187" i="76"/>
  <c r="F127" i="76"/>
  <c r="J223" i="76"/>
  <c r="N423" i="76"/>
  <c r="P162" i="78"/>
  <c r="P163" i="78" s="1"/>
  <c r="P188" i="78"/>
  <c r="G189" i="78" s="1"/>
  <c r="R163" i="77"/>
  <c r="H164" i="77" s="1"/>
  <c r="F495" i="77"/>
  <c r="H277" i="76"/>
  <c r="J205" i="76"/>
  <c r="H491" i="76"/>
  <c r="H515" i="76"/>
  <c r="P333" i="76"/>
  <c r="P334" i="76" s="1"/>
  <c r="T241" i="76"/>
  <c r="U242" i="76" s="1"/>
  <c r="R94" i="79"/>
  <c r="H95" i="79" s="1"/>
  <c r="N283" i="77"/>
  <c r="J422" i="78"/>
  <c r="V179" i="77"/>
  <c r="M180" i="77" s="1"/>
  <c r="R307" i="77"/>
  <c r="R308" i="77" s="1"/>
  <c r="P387" i="76"/>
  <c r="F388" i="76" s="1"/>
  <c r="P288" i="78"/>
  <c r="F96" i="78"/>
  <c r="T254" i="78"/>
  <c r="O93" i="66"/>
  <c r="L61" i="66"/>
  <c r="L62" i="66" s="1"/>
  <c r="L43" i="66"/>
  <c r="L44" i="66" s="1"/>
  <c r="T499" i="76"/>
  <c r="T301" i="76"/>
  <c r="U302" i="76" s="1"/>
  <c r="P151" i="76"/>
  <c r="P328" i="78"/>
  <c r="Q329" i="78" s="1"/>
  <c r="T463" i="77"/>
  <c r="T229" i="76"/>
  <c r="T230" i="76" s="1"/>
  <c r="V393" i="76"/>
  <c r="R255" i="76"/>
  <c r="I256" i="76" s="1"/>
  <c r="V253" i="76"/>
  <c r="W254" i="76" s="1"/>
  <c r="P186" i="78"/>
  <c r="Q187" i="78" s="1"/>
  <c r="T283" i="77"/>
  <c r="P231" i="76"/>
  <c r="F232" i="76" s="1"/>
  <c r="V527" i="76"/>
  <c r="M528" i="76" s="1"/>
  <c r="F119" i="66"/>
  <c r="F120" i="66" s="1"/>
  <c r="O91" i="66"/>
  <c r="L17" i="66"/>
  <c r="L18" i="66" s="1"/>
  <c r="L35" i="66"/>
  <c r="M36" i="66" s="1"/>
  <c r="F21" i="66"/>
  <c r="G22" i="66" s="1"/>
  <c r="O19" i="66"/>
  <c r="P107" i="66"/>
  <c r="Z210" i="76"/>
  <c r="Z306" i="76"/>
  <c r="Z386" i="76"/>
  <c r="Z466" i="76"/>
  <c r="AA98" i="78"/>
  <c r="Z460" i="77"/>
  <c r="Y356" i="76"/>
  <c r="Z267" i="77"/>
  <c r="Z212" i="76"/>
  <c r="Z373" i="79"/>
  <c r="Y456" i="76"/>
  <c r="AB462" i="78"/>
  <c r="Z239" i="77"/>
  <c r="AA398" i="77"/>
  <c r="AA478" i="77"/>
  <c r="Z134" i="76"/>
  <c r="Z230" i="76"/>
  <c r="Z310" i="76"/>
  <c r="Z390" i="76"/>
  <c r="Z486" i="76"/>
  <c r="AA226" i="78"/>
  <c r="Z484" i="77"/>
  <c r="Y444" i="76"/>
  <c r="Z187" i="77"/>
  <c r="Z172" i="76"/>
  <c r="Y195" i="77"/>
  <c r="Y496" i="76"/>
  <c r="Z206" i="76"/>
  <c r="Z302" i="76"/>
  <c r="Z382" i="76"/>
  <c r="Z462" i="76"/>
  <c r="AB479" i="79"/>
  <c r="Z452" i="77"/>
  <c r="Y348" i="76"/>
  <c r="Z251" i="77"/>
  <c r="Z204" i="76"/>
  <c r="AA202" i="79"/>
  <c r="Y432" i="76"/>
  <c r="T493" i="76"/>
  <c r="U494" i="76" s="1"/>
  <c r="Q225" i="78"/>
  <c r="N280" i="79"/>
  <c r="H464" i="78"/>
  <c r="F362" i="78"/>
  <c r="N258" i="78"/>
  <c r="L156" i="78"/>
  <c r="J509" i="77"/>
  <c r="H471" i="77"/>
  <c r="L419" i="77"/>
  <c r="H369" i="77"/>
  <c r="L317" i="77"/>
  <c r="F267" i="77"/>
  <c r="J215" i="77"/>
  <c r="F165" i="77"/>
  <c r="R330" i="79"/>
  <c r="H331" i="79" s="1"/>
  <c r="P135" i="77"/>
  <c r="Q136" i="77" s="1"/>
  <c r="T173" i="76"/>
  <c r="T174" i="76" s="1"/>
  <c r="T197" i="76"/>
  <c r="R347" i="76"/>
  <c r="I348" i="76" s="1"/>
  <c r="R317" i="76"/>
  <c r="R417" i="76"/>
  <c r="P451" i="76"/>
  <c r="T239" i="77"/>
  <c r="T240" i="77" s="1"/>
  <c r="V523" i="77"/>
  <c r="L524" i="77" s="1"/>
  <c r="F135" i="77"/>
  <c r="N159" i="77"/>
  <c r="L185" i="77"/>
  <c r="H211" i="77"/>
  <c r="F237" i="77"/>
  <c r="N261" i="77"/>
  <c r="L287" i="77"/>
  <c r="J313" i="77"/>
  <c r="H339" i="77"/>
  <c r="F365" i="77"/>
  <c r="L389" i="77"/>
  <c r="J415" i="77"/>
  <c r="H441" i="77"/>
  <c r="F467" i="77"/>
  <c r="N491" i="77"/>
  <c r="J511" i="77"/>
  <c r="H110" i="78"/>
  <c r="N160" i="78"/>
  <c r="J212" i="78"/>
  <c r="F264" i="78"/>
  <c r="L314" i="78"/>
  <c r="H366" i="78"/>
  <c r="N416" i="78"/>
  <c r="J468" i="78"/>
  <c r="F144" i="79"/>
  <c r="H300" i="79"/>
  <c r="V173" i="76"/>
  <c r="L174" i="76" s="1"/>
  <c r="P287" i="76"/>
  <c r="R415" i="76"/>
  <c r="V519" i="76"/>
  <c r="P145" i="77"/>
  <c r="P146" i="77" s="1"/>
  <c r="P220" i="78"/>
  <c r="G221" i="78" s="1"/>
  <c r="L123" i="77"/>
  <c r="J149" i="77"/>
  <c r="H175" i="77"/>
  <c r="F201" i="77"/>
  <c r="L225" i="77"/>
  <c r="J251" i="77"/>
  <c r="H277" i="77"/>
  <c r="F303" i="77"/>
  <c r="N327" i="77"/>
  <c r="L353" i="77"/>
  <c r="H379" i="77"/>
  <c r="F405" i="77"/>
  <c r="N429" i="77"/>
  <c r="L455" i="77"/>
  <c r="J481" i="77"/>
  <c r="F501" i="77"/>
  <c r="N138" i="78"/>
  <c r="J190" i="78"/>
  <c r="F242" i="78"/>
  <c r="L292" i="78"/>
  <c r="H344" i="78"/>
  <c r="N394" i="78"/>
  <c r="J446" i="78"/>
  <c r="N98" i="79"/>
  <c r="L210" i="79"/>
  <c r="H452" i="79"/>
  <c r="N108" i="78"/>
  <c r="L134" i="78"/>
  <c r="J160" i="78"/>
  <c r="H186" i="78"/>
  <c r="F212" i="78"/>
  <c r="N236" i="78"/>
  <c r="L262" i="78"/>
  <c r="J288" i="78"/>
  <c r="H314" i="78"/>
  <c r="F340" i="78"/>
  <c r="N364" i="78"/>
  <c r="L390" i="78"/>
  <c r="J416" i="78"/>
  <c r="H442" i="78"/>
  <c r="F468" i="78"/>
  <c r="H142" i="79"/>
  <c r="N198" i="79"/>
  <c r="L296" i="79"/>
  <c r="F420" i="79"/>
  <c r="H527" i="77"/>
  <c r="F102" i="78"/>
  <c r="N126" i="78"/>
  <c r="L152" i="78"/>
  <c r="J178" i="78"/>
  <c r="H204" i="78"/>
  <c r="F230" i="78"/>
  <c r="N254" i="78"/>
  <c r="L280" i="78"/>
  <c r="J306" i="78"/>
  <c r="H332" i="78"/>
  <c r="F358" i="78"/>
  <c r="N382" i="78"/>
  <c r="L408" i="78"/>
  <c r="J434" i="78"/>
  <c r="H460" i="78"/>
  <c r="N498" i="78"/>
  <c r="J126" i="79"/>
  <c r="J178" i="79"/>
  <c r="N264" i="79"/>
  <c r="F368" i="79"/>
  <c r="N476" i="78"/>
  <c r="L502" i="78"/>
  <c r="J104" i="79"/>
  <c r="H130" i="79"/>
  <c r="F156" i="79"/>
  <c r="N182" i="79"/>
  <c r="F222" i="79"/>
  <c r="L272" i="79"/>
  <c r="H324" i="79"/>
  <c r="F404" i="79"/>
  <c r="N478" i="78"/>
  <c r="J122" i="79"/>
  <c r="F158" i="79"/>
  <c r="J196" i="79"/>
  <c r="N256" i="79"/>
  <c r="F328" i="79"/>
  <c r="J410" i="79"/>
  <c r="J182" i="79"/>
  <c r="F218" i="79"/>
  <c r="N250" i="79"/>
  <c r="L284" i="79"/>
  <c r="H320" i="79"/>
  <c r="F354" i="79"/>
  <c r="F396" i="79"/>
  <c r="H466" i="79"/>
  <c r="H218" i="79"/>
  <c r="F252" i="79"/>
  <c r="L286" i="79"/>
  <c r="J320" i="79"/>
  <c r="H354" i="79"/>
  <c r="N398" i="79"/>
  <c r="J466" i="79"/>
  <c r="J388" i="79"/>
  <c r="F424" i="79"/>
  <c r="N456" i="79"/>
  <c r="L490" i="79"/>
  <c r="L388" i="79"/>
  <c r="J422" i="79"/>
  <c r="H456" i="79"/>
  <c r="N490" i="79"/>
  <c r="O111" i="66"/>
  <c r="H87" i="66"/>
  <c r="I88" i="66" s="1"/>
  <c r="F96" i="79"/>
  <c r="N360" i="78"/>
  <c r="L226" i="78"/>
  <c r="L457" i="77"/>
  <c r="F391" i="77"/>
  <c r="F321" i="77"/>
  <c r="J253" i="77"/>
  <c r="J183" i="77"/>
  <c r="P320" i="79"/>
  <c r="N533" i="77"/>
  <c r="Z372" i="77"/>
  <c r="AA440" i="77"/>
  <c r="Z464" i="77"/>
  <c r="Z532" i="76"/>
  <c r="Z163" i="77"/>
  <c r="R432" i="78"/>
  <c r="T441" i="77"/>
  <c r="T450" i="78"/>
  <c r="T288" i="79"/>
  <c r="R252" i="79"/>
  <c r="H331" i="76"/>
  <c r="N255" i="76"/>
  <c r="L325" i="76"/>
  <c r="H423" i="76"/>
  <c r="V155" i="77"/>
  <c r="V129" i="76"/>
  <c r="P209" i="76"/>
  <c r="N187" i="77"/>
  <c r="H230" i="78"/>
  <c r="J185" i="76"/>
  <c r="L307" i="76"/>
  <c r="J519" i="76"/>
  <c r="H527" i="76"/>
  <c r="R245" i="76"/>
  <c r="R246" i="76" s="1"/>
  <c r="V329" i="76"/>
  <c r="T181" i="76"/>
  <c r="N385" i="77"/>
  <c r="V205" i="76"/>
  <c r="L206" i="76" s="1"/>
  <c r="R217" i="76"/>
  <c r="I218" i="76" s="1"/>
  <c r="P263" i="76"/>
  <c r="P264" i="76" s="1"/>
  <c r="R455" i="76"/>
  <c r="T261" i="77"/>
  <c r="L210" i="78"/>
  <c r="J198" i="78"/>
  <c r="N344" i="79"/>
  <c r="J21" i="66"/>
  <c r="J22" i="66" s="1"/>
  <c r="O23" i="66"/>
  <c r="P29" i="66"/>
  <c r="V395" i="76"/>
  <c r="L396" i="76" s="1"/>
  <c r="T213" i="76"/>
  <c r="R260" i="79"/>
  <c r="P254" i="78"/>
  <c r="P255" i="78" s="1"/>
  <c r="R253" i="76"/>
  <c r="T429" i="76"/>
  <c r="J430" i="76" s="1"/>
  <c r="T369" i="76"/>
  <c r="U370" i="76" s="1"/>
  <c r="R237" i="76"/>
  <c r="R392" i="78"/>
  <c r="T92" i="78"/>
  <c r="V159" i="76"/>
  <c r="L160" i="76" s="1"/>
  <c r="T271" i="76"/>
  <c r="H19" i="66"/>
  <c r="H20" i="66" s="1"/>
  <c r="L103" i="66"/>
  <c r="M104" i="66" s="1"/>
  <c r="J51" i="66"/>
  <c r="K52" i="66" s="1"/>
  <c r="J85" i="66"/>
  <c r="L77" i="66"/>
  <c r="M78" i="66" s="1"/>
  <c r="J117" i="66"/>
  <c r="O15" i="66"/>
  <c r="J7" i="66"/>
  <c r="J8" i="66" s="1"/>
  <c r="Z242" i="76"/>
  <c r="Z322" i="76"/>
  <c r="Z402" i="76"/>
  <c r="Z498" i="76"/>
  <c r="AA414" i="78"/>
  <c r="Z524" i="77"/>
  <c r="Y484" i="76"/>
  <c r="AA380" i="77"/>
  <c r="Z276" i="76"/>
  <c r="Z368" i="77"/>
  <c r="Z416" i="79"/>
  <c r="AA505" i="78"/>
  <c r="Z303" i="77"/>
  <c r="AA414" i="77"/>
  <c r="AA494" i="77"/>
  <c r="Z166" i="76"/>
  <c r="Z246" i="76"/>
  <c r="Z326" i="76"/>
  <c r="Z422" i="76"/>
  <c r="Z502" i="76"/>
  <c r="AA478" i="78"/>
  <c r="Y188" i="76"/>
  <c r="Y508" i="76"/>
  <c r="Z315" i="77"/>
  <c r="Z300" i="76"/>
  <c r="Z408" i="77"/>
  <c r="Z142" i="76"/>
  <c r="Z238" i="76"/>
  <c r="Z318" i="76"/>
  <c r="Z398" i="76"/>
  <c r="Z494" i="76"/>
  <c r="Z393" i="78"/>
  <c r="Z516" i="77"/>
  <c r="Y476" i="76"/>
  <c r="AA372" i="77"/>
  <c r="Z268" i="76"/>
  <c r="Y323" i="77"/>
  <c r="AA504" i="77"/>
  <c r="S276" i="76"/>
  <c r="N188" i="79"/>
  <c r="J438" i="78"/>
  <c r="H336" i="78"/>
  <c r="F234" i="78"/>
  <c r="N130" i="78"/>
  <c r="F497" i="77"/>
  <c r="N457" i="77"/>
  <c r="H407" i="77"/>
  <c r="N355" i="77"/>
  <c r="H305" i="77"/>
  <c r="L253" i="77"/>
  <c r="F203" i="77"/>
  <c r="L151" i="77"/>
  <c r="T432" i="78"/>
  <c r="J433" i="78" s="1"/>
  <c r="R131" i="76"/>
  <c r="P245" i="76"/>
  <c r="R297" i="76"/>
  <c r="V273" i="77"/>
  <c r="M274" i="77" s="1"/>
  <c r="P190" i="78"/>
  <c r="P191" i="78" s="1"/>
  <c r="H141" i="77"/>
  <c r="F167" i="77"/>
  <c r="N191" i="77"/>
  <c r="J217" i="77"/>
  <c r="H243" i="77"/>
  <c r="F269" i="77"/>
  <c r="N293" i="77"/>
  <c r="L319" i="77"/>
  <c r="J345" i="77"/>
  <c r="F371" i="77"/>
  <c r="N395" i="77"/>
  <c r="L421" i="77"/>
  <c r="J447" i="77"/>
  <c r="H473" i="77"/>
  <c r="F523" i="77"/>
  <c r="L122" i="78"/>
  <c r="H174" i="78"/>
  <c r="N224" i="78"/>
  <c r="J276" i="78"/>
  <c r="F328" i="78"/>
  <c r="L378" i="78"/>
  <c r="H430" i="78"/>
  <c r="L490" i="78"/>
  <c r="N168" i="79"/>
  <c r="N350" i="79"/>
  <c r="T131" i="76"/>
  <c r="R303" i="76"/>
  <c r="V343" i="76"/>
  <c r="R309" i="77"/>
  <c r="R396" i="78"/>
  <c r="H397" i="78" s="1"/>
  <c r="N129" i="77"/>
  <c r="L155" i="77"/>
  <c r="J181" i="77"/>
  <c r="F207" i="77"/>
  <c r="N231" i="77"/>
  <c r="L257" i="77"/>
  <c r="J283" i="77"/>
  <c r="H309" i="77"/>
  <c r="F335" i="77"/>
  <c r="N359" i="77"/>
  <c r="J385" i="77"/>
  <c r="H411" i="77"/>
  <c r="F437" i="77"/>
  <c r="N461" i="77"/>
  <c r="L487" i="77"/>
  <c r="H507" i="77"/>
  <c r="L100" i="78"/>
  <c r="H152" i="78"/>
  <c r="N202" i="78"/>
  <c r="J254" i="78"/>
  <c r="F306" i="78"/>
  <c r="L356" i="78"/>
  <c r="H408" i="78"/>
  <c r="N458" i="78"/>
  <c r="L124" i="79"/>
  <c r="H262" i="79"/>
  <c r="J515" i="77"/>
  <c r="F116" i="78"/>
  <c r="N140" i="78"/>
  <c r="L166" i="78"/>
  <c r="J192" i="78"/>
  <c r="H218" i="78"/>
  <c r="F244" i="78"/>
  <c r="N268" i="78"/>
  <c r="L294" i="78"/>
  <c r="J320" i="78"/>
  <c r="H346" i="78"/>
  <c r="F372" i="78"/>
  <c r="N396" i="78"/>
  <c r="L422" i="78"/>
  <c r="J448" i="78"/>
  <c r="J476" i="78"/>
  <c r="F104" i="79"/>
  <c r="L154" i="79"/>
  <c r="H220" i="79"/>
  <c r="J322" i="79"/>
  <c r="L470" i="79"/>
  <c r="J533" i="77"/>
  <c r="H108" i="78"/>
  <c r="F134" i="78"/>
  <c r="N158" i="78"/>
  <c r="L184" i="78"/>
  <c r="J210" i="78"/>
  <c r="H236" i="78"/>
  <c r="F262" i="78"/>
  <c r="N286" i="78"/>
  <c r="L312" i="78"/>
  <c r="J338" i="78"/>
  <c r="H364" i="78"/>
  <c r="F390" i="78"/>
  <c r="N414" i="78"/>
  <c r="L440" i="78"/>
  <c r="J466" i="78"/>
  <c r="N138" i="79"/>
  <c r="F196" i="79"/>
  <c r="L290" i="79"/>
  <c r="N406" i="79"/>
  <c r="F484" i="78"/>
  <c r="L110" i="79"/>
  <c r="J136" i="79"/>
  <c r="H162" i="79"/>
  <c r="F192" i="79"/>
  <c r="J234" i="79"/>
  <c r="F286" i="79"/>
  <c r="H340" i="79"/>
  <c r="H442" i="79"/>
  <c r="N486" i="78"/>
  <c r="L96" i="79"/>
  <c r="H132" i="79"/>
  <c r="F166" i="79"/>
  <c r="N206" i="79"/>
  <c r="J276" i="79"/>
  <c r="F344" i="79"/>
  <c r="J442" i="79"/>
  <c r="H192" i="79"/>
  <c r="F226" i="79"/>
  <c r="N258" i="79"/>
  <c r="J294" i="79"/>
  <c r="H328" i="79"/>
  <c r="F362" i="79"/>
  <c r="L414" i="79"/>
  <c r="H482" i="79"/>
  <c r="H226" i="79"/>
  <c r="N260" i="79"/>
  <c r="L294" i="79"/>
  <c r="J328" i="79"/>
  <c r="F364" i="79"/>
  <c r="N414" i="79"/>
  <c r="J482" i="79"/>
  <c r="H398" i="79"/>
  <c r="F432" i="79"/>
  <c r="N464" i="79"/>
  <c r="J500" i="79"/>
  <c r="L396" i="79"/>
  <c r="J430" i="79"/>
  <c r="F466" i="79"/>
  <c r="N498" i="79"/>
  <c r="L119" i="66"/>
  <c r="L438" i="79"/>
  <c r="F464" i="78"/>
  <c r="N328" i="78"/>
  <c r="J188" i="78"/>
  <c r="H509" i="77"/>
  <c r="L441" i="77"/>
  <c r="J371" i="77"/>
  <c r="F305" i="77"/>
  <c r="J237" i="77"/>
  <c r="N163" i="77"/>
  <c r="R164" i="78"/>
  <c r="R165" i="78" s="1"/>
  <c r="F307" i="77"/>
  <c r="Y460" i="76"/>
  <c r="Z476" i="77"/>
  <c r="AA458" i="79"/>
  <c r="Y128" i="76"/>
  <c r="Z248" i="76"/>
  <c r="P298" i="79"/>
  <c r="V108" i="78"/>
  <c r="V109" i="78" s="1"/>
  <c r="V248" i="79"/>
  <c r="V249" i="79" s="1"/>
  <c r="P402" i="79"/>
  <c r="F403" i="79" s="1"/>
  <c r="V364" i="79"/>
  <c r="L365" i="76"/>
  <c r="J229" i="76"/>
  <c r="F381" i="76"/>
  <c r="J499" i="76"/>
  <c r="P441" i="76"/>
  <c r="P325" i="76"/>
  <c r="F326" i="76" s="1"/>
  <c r="T112" i="78"/>
  <c r="T113" i="78" s="1"/>
  <c r="N289" i="77"/>
  <c r="L434" i="78"/>
  <c r="N393" i="76"/>
  <c r="L525" i="76"/>
  <c r="H475" i="76"/>
  <c r="T268" i="78"/>
  <c r="T269" i="78" s="1"/>
  <c r="P472" i="78"/>
  <c r="R459" i="76"/>
  <c r="R460" i="76" s="1"/>
  <c r="V387" i="77"/>
  <c r="M388" i="77" s="1"/>
  <c r="F489" i="77"/>
  <c r="P404" i="79"/>
  <c r="T365" i="76"/>
  <c r="P363" i="76"/>
  <c r="G364" i="76" s="1"/>
  <c r="R269" i="76"/>
  <c r="R270" i="76" s="1"/>
  <c r="R129" i="76"/>
  <c r="F383" i="77"/>
  <c r="N235" i="77"/>
  <c r="Y392" i="76"/>
  <c r="Z203" i="77"/>
  <c r="L85" i="66"/>
  <c r="L86" i="66" s="1"/>
  <c r="L7" i="66"/>
  <c r="M8" i="66" s="1"/>
  <c r="O51" i="66"/>
  <c r="P87" i="66"/>
  <c r="J71" i="66"/>
  <c r="O117" i="66"/>
  <c r="H85" i="66"/>
  <c r="H86" i="66" s="1"/>
  <c r="H73" i="66"/>
  <c r="O71" i="66"/>
  <c r="H71" i="66"/>
  <c r="H75" i="66"/>
  <c r="H76" i="66" s="1"/>
  <c r="O61" i="66"/>
  <c r="J41" i="66"/>
  <c r="P113" i="66"/>
  <c r="L51" i="66"/>
  <c r="M52" i="66" s="1"/>
  <c r="F113" i="66"/>
  <c r="P93" i="66"/>
  <c r="F97" i="66"/>
  <c r="G98" i="66" s="1"/>
  <c r="J19" i="66"/>
  <c r="K20" i="66" s="1"/>
  <c r="H43" i="66"/>
  <c r="H44" i="66" s="1"/>
  <c r="H53" i="66"/>
  <c r="O9" i="66"/>
  <c r="H57" i="66"/>
  <c r="I58" i="66" s="1"/>
  <c r="O33" i="66"/>
  <c r="L101" i="66"/>
  <c r="L102" i="66" s="1"/>
  <c r="H21" i="66"/>
  <c r="O47" i="66"/>
  <c r="O83" i="66"/>
  <c r="H31" i="66"/>
  <c r="I32" i="66" s="1"/>
  <c r="P55" i="66"/>
  <c r="P75" i="66"/>
  <c r="P77" i="66"/>
  <c r="L83" i="66"/>
  <c r="M84" i="66" s="1"/>
  <c r="F19" i="66"/>
  <c r="G20" i="66" s="1"/>
  <c r="L81" i="66"/>
  <c r="L82" i="66" s="1"/>
  <c r="P19" i="66"/>
  <c r="O55" i="66"/>
  <c r="H111" i="66"/>
  <c r="I112" i="66" s="1"/>
  <c r="L69" i="66"/>
  <c r="M70" i="66" s="1"/>
  <c r="J33" i="66"/>
  <c r="F81" i="66"/>
  <c r="F82" i="66" s="1"/>
  <c r="L45" i="66"/>
  <c r="M46" i="66" s="1"/>
  <c r="O13" i="66"/>
  <c r="L13" i="66"/>
  <c r="L14" i="66" s="1"/>
  <c r="F77" i="66"/>
  <c r="F78" i="66" s="1"/>
  <c r="P97" i="66"/>
  <c r="O17" i="66"/>
  <c r="L33" i="66"/>
  <c r="O119" i="66"/>
  <c r="L99" i="66"/>
  <c r="L100" i="66" s="1"/>
  <c r="O53" i="66"/>
  <c r="H17" i="66"/>
  <c r="H18" i="66" s="1"/>
  <c r="F73" i="66"/>
  <c r="G74" i="66" s="1"/>
  <c r="P17" i="66"/>
  <c r="J97" i="66"/>
  <c r="J98" i="66" s="1"/>
  <c r="P91" i="66"/>
  <c r="F51" i="66"/>
  <c r="G52" i="66" s="1"/>
  <c r="L21" i="66"/>
  <c r="J95" i="66"/>
  <c r="J96" i="66" s="1"/>
  <c r="H15" i="66"/>
  <c r="I16" i="66" s="1"/>
  <c r="H33" i="66"/>
  <c r="O11" i="66"/>
  <c r="L59" i="66"/>
  <c r="L60" i="66" s="1"/>
  <c r="O41" i="66"/>
  <c r="O29" i="66"/>
  <c r="F35" i="66"/>
  <c r="H95" i="66"/>
  <c r="I96" i="66" s="1"/>
  <c r="H115" i="66"/>
  <c r="I116" i="66" s="1"/>
  <c r="H47" i="66"/>
  <c r="H55" i="66"/>
  <c r="I56" i="66" s="1"/>
  <c r="F23" i="66"/>
  <c r="F24" i="66" s="1"/>
  <c r="L109" i="66"/>
  <c r="F33" i="66"/>
  <c r="G34" i="66" s="1"/>
  <c r="J63" i="66"/>
  <c r="O27" i="66"/>
  <c r="L117" i="66"/>
  <c r="M118" i="66" s="1"/>
  <c r="L9" i="66"/>
  <c r="L10" i="66" s="1"/>
  <c r="L25" i="66"/>
  <c r="L26" i="66" s="1"/>
  <c r="F91" i="66"/>
  <c r="F92" i="66" s="1"/>
  <c r="F75" i="66"/>
  <c r="O109" i="66"/>
  <c r="P47" i="66"/>
  <c r="P35" i="66"/>
  <c r="H39" i="66"/>
  <c r="H40" i="66" s="1"/>
  <c r="F25" i="66"/>
  <c r="G26" i="66" s="1"/>
  <c r="L105" i="66"/>
  <c r="M106" i="66" s="1"/>
  <c r="F7" i="66"/>
  <c r="G8" i="66" s="1"/>
  <c r="H59" i="66"/>
  <c r="H65" i="66"/>
  <c r="I66" i="66" s="1"/>
  <c r="J29" i="66"/>
  <c r="J30" i="66" s="1"/>
  <c r="O21" i="66"/>
  <c r="H27" i="66"/>
  <c r="H28" i="66" s="1"/>
  <c r="P69" i="66"/>
  <c r="F41" i="66"/>
  <c r="G42" i="66" s="1"/>
  <c r="F65" i="66"/>
  <c r="G66" i="66" s="1"/>
  <c r="J79" i="66"/>
  <c r="H109" i="66"/>
  <c r="I110" i="66" s="1"/>
  <c r="H23" i="66"/>
  <c r="J61" i="66"/>
  <c r="K62" i="66" s="1"/>
  <c r="O95" i="66"/>
  <c r="L115" i="66"/>
  <c r="L116" i="66" s="1"/>
  <c r="O75" i="66"/>
  <c r="S482" i="77"/>
  <c r="J378" i="77"/>
  <c r="V275" i="79"/>
  <c r="U226" i="77"/>
  <c r="R410" i="76"/>
  <c r="J204" i="76"/>
  <c r="T204" i="76"/>
  <c r="K204" i="76"/>
  <c r="M530" i="76"/>
  <c r="D6" i="30"/>
  <c r="M446" i="77" l="1"/>
  <c r="K439" i="78"/>
  <c r="Q283" i="78"/>
  <c r="W486" i="76"/>
  <c r="H469" i="79"/>
  <c r="S250" i="76"/>
  <c r="I469" i="79"/>
  <c r="H430" i="77"/>
  <c r="H467" i="79"/>
  <c r="F434" i="77"/>
  <c r="M261" i="79"/>
  <c r="G122" i="77"/>
  <c r="V340" i="77"/>
  <c r="K375" i="79"/>
  <c r="T439" i="78"/>
  <c r="T226" i="77"/>
  <c r="R467" i="79"/>
  <c r="H250" i="76"/>
  <c r="G168" i="77"/>
  <c r="U178" i="77"/>
  <c r="J482" i="76"/>
  <c r="F122" i="77"/>
  <c r="G434" i="76"/>
  <c r="W443" i="78"/>
  <c r="V431" i="78"/>
  <c r="U439" i="78"/>
  <c r="F435" i="79"/>
  <c r="P261" i="79"/>
  <c r="I191" i="79"/>
  <c r="K238" i="77"/>
  <c r="F413" i="78"/>
  <c r="P195" i="79"/>
  <c r="F333" i="79"/>
  <c r="F351" i="78"/>
  <c r="K105" i="78"/>
  <c r="I302" i="76"/>
  <c r="S493" i="78"/>
  <c r="W432" i="76"/>
  <c r="T206" i="77"/>
  <c r="M308" i="77"/>
  <c r="H302" i="76"/>
  <c r="V380" i="77"/>
  <c r="T260" i="77"/>
  <c r="V432" i="76"/>
  <c r="H430" i="76"/>
  <c r="L150" i="76"/>
  <c r="H524" i="76"/>
  <c r="V117" i="78"/>
  <c r="R493" i="78"/>
  <c r="R302" i="76"/>
  <c r="G468" i="77"/>
  <c r="K206" i="77"/>
  <c r="I430" i="76"/>
  <c r="S410" i="76"/>
  <c r="S147" i="78"/>
  <c r="R430" i="76"/>
  <c r="Q307" i="78"/>
  <c r="W446" i="77"/>
  <c r="Q258" i="76"/>
  <c r="V156" i="76"/>
  <c r="G435" i="79"/>
  <c r="H427" i="78"/>
  <c r="P413" i="78"/>
  <c r="U119" i="79"/>
  <c r="V97" i="79"/>
  <c r="L97" i="79"/>
  <c r="P331" i="79"/>
  <c r="T119" i="79"/>
  <c r="Q461" i="79"/>
  <c r="S199" i="79"/>
  <c r="F225" i="78"/>
  <c r="Q261" i="79"/>
  <c r="K119" i="79"/>
  <c r="P283" i="78"/>
  <c r="G461" i="79"/>
  <c r="K387" i="78"/>
  <c r="L303" i="78"/>
  <c r="G261" i="79"/>
  <c r="W275" i="79"/>
  <c r="U171" i="78"/>
  <c r="M443" i="78"/>
  <c r="I423" i="78"/>
  <c r="L153" i="78"/>
  <c r="J456" i="77"/>
  <c r="L275" i="79"/>
  <c r="I467" i="79"/>
  <c r="P122" i="77"/>
  <c r="J171" i="78"/>
  <c r="P435" i="79"/>
  <c r="S191" i="79"/>
  <c r="G265" i="78"/>
  <c r="H528" i="77"/>
  <c r="H147" i="79"/>
  <c r="J369" i="79"/>
  <c r="P225" i="78"/>
  <c r="F158" i="77"/>
  <c r="Q331" i="79"/>
  <c r="R191" i="79"/>
  <c r="R467" i="78"/>
  <c r="S471" i="78"/>
  <c r="F331" i="79"/>
  <c r="M317" i="78"/>
  <c r="V303" i="78"/>
  <c r="P461" i="79"/>
  <c r="Q143" i="79"/>
  <c r="K403" i="79"/>
  <c r="F143" i="79"/>
  <c r="F467" i="79"/>
  <c r="P161" i="79"/>
  <c r="Q383" i="79"/>
  <c r="L445" i="79"/>
  <c r="F161" i="79"/>
  <c r="P187" i="79"/>
  <c r="U311" i="79"/>
  <c r="P107" i="79"/>
  <c r="I315" i="78"/>
  <c r="L355" i="78"/>
  <c r="R111" i="78"/>
  <c r="S111" i="78"/>
  <c r="W340" i="77"/>
  <c r="V322" i="77"/>
  <c r="G192" i="77"/>
  <c r="W308" i="77"/>
  <c r="Q192" i="77"/>
  <c r="P192" i="77"/>
  <c r="T178" i="77"/>
  <c r="M172" i="77"/>
  <c r="K226" i="77"/>
  <c r="Q434" i="77"/>
  <c r="G434" i="77"/>
  <c r="I528" i="77"/>
  <c r="T268" i="77"/>
  <c r="I264" i="76"/>
  <c r="Q428" i="76"/>
  <c r="V486" i="76"/>
  <c r="Q150" i="76"/>
  <c r="V196" i="76"/>
  <c r="T482" i="76"/>
  <c r="U355" i="79"/>
  <c r="W150" i="76"/>
  <c r="S278" i="77"/>
  <c r="V426" i="77"/>
  <c r="M150" i="76"/>
  <c r="R225" i="79"/>
  <c r="L380" i="77"/>
  <c r="R130" i="77"/>
  <c r="K406" i="76"/>
  <c r="W289" i="78"/>
  <c r="L440" i="76"/>
  <c r="Q296" i="76"/>
  <c r="T417" i="78"/>
  <c r="F308" i="77"/>
  <c r="I130" i="77"/>
  <c r="U532" i="77"/>
  <c r="K232" i="76"/>
  <c r="M398" i="76"/>
  <c r="J406" i="76"/>
  <c r="R481" i="78"/>
  <c r="K306" i="76"/>
  <c r="M520" i="77"/>
  <c r="P308" i="77"/>
  <c r="H130" i="77"/>
  <c r="L455" i="79"/>
  <c r="P354" i="76"/>
  <c r="W398" i="76"/>
  <c r="U406" i="76"/>
  <c r="L432" i="76"/>
  <c r="I410" i="76"/>
  <c r="T306" i="76"/>
  <c r="V520" i="77"/>
  <c r="G308" i="77"/>
  <c r="U194" i="77"/>
  <c r="G429" i="79"/>
  <c r="R223" i="78"/>
  <c r="H443" i="79"/>
  <c r="P434" i="76"/>
  <c r="G307" i="78"/>
  <c r="G296" i="76"/>
  <c r="H278" i="77"/>
  <c r="L398" i="76"/>
  <c r="R124" i="76"/>
  <c r="I335" i="78"/>
  <c r="I278" i="77"/>
  <c r="T438" i="77"/>
  <c r="F354" i="76"/>
  <c r="L446" i="77"/>
  <c r="J260" i="77"/>
  <c r="T194" i="77"/>
  <c r="I195" i="79"/>
  <c r="I223" i="78"/>
  <c r="R178" i="76"/>
  <c r="F434" i="76"/>
  <c r="W162" i="77"/>
  <c r="J263" i="78"/>
  <c r="G281" i="78"/>
  <c r="M140" i="76"/>
  <c r="P266" i="77"/>
  <c r="U512" i="77"/>
  <c r="U268" i="77"/>
  <c r="K391" i="78"/>
  <c r="M407" i="78"/>
  <c r="I208" i="77"/>
  <c r="L140" i="76"/>
  <c r="L469" i="79"/>
  <c r="F210" i="77"/>
  <c r="U310" i="77"/>
  <c r="K268" i="77"/>
  <c r="S315" i="78"/>
  <c r="W131" i="78"/>
  <c r="H208" i="77"/>
  <c r="W440" i="76"/>
  <c r="M175" i="79"/>
  <c r="S416" i="77"/>
  <c r="H315" i="78"/>
  <c r="V131" i="78"/>
  <c r="W119" i="78"/>
  <c r="M187" i="78"/>
  <c r="P319" i="78"/>
  <c r="W405" i="79"/>
  <c r="P396" i="77"/>
  <c r="F233" i="79"/>
  <c r="R491" i="78"/>
  <c r="V325" i="79"/>
  <c r="V171" i="78"/>
  <c r="G319" i="78"/>
  <c r="Q319" i="78"/>
  <c r="H482" i="77"/>
  <c r="V119" i="78"/>
  <c r="F396" i="77"/>
  <c r="S491" i="78"/>
  <c r="I210" i="77"/>
  <c r="Q351" i="78"/>
  <c r="L325" i="79"/>
  <c r="W171" i="78"/>
  <c r="R482" i="77"/>
  <c r="H465" i="78"/>
  <c r="W441" i="78"/>
  <c r="M263" i="79"/>
  <c r="G233" i="79"/>
  <c r="W187" i="78"/>
  <c r="S295" i="79"/>
  <c r="L117" i="78"/>
  <c r="P351" i="78"/>
  <c r="M119" i="78"/>
  <c r="L375" i="78"/>
  <c r="M117" i="78"/>
  <c r="F357" i="79"/>
  <c r="L172" i="77"/>
  <c r="L187" i="78"/>
  <c r="M131" i="78"/>
  <c r="L171" i="78"/>
  <c r="I491" i="78"/>
  <c r="Q483" i="78"/>
  <c r="Q396" i="77"/>
  <c r="L103" i="79"/>
  <c r="V172" i="77"/>
  <c r="P333" i="79"/>
  <c r="I276" i="76"/>
  <c r="U187" i="78"/>
  <c r="R276" i="76"/>
  <c r="G197" i="79"/>
  <c r="U361" i="78"/>
  <c r="U504" i="77"/>
  <c r="L307" i="78"/>
  <c r="S235" i="79"/>
  <c r="Q503" i="79"/>
  <c r="U403" i="79"/>
  <c r="H235" i="79"/>
  <c r="F303" i="79"/>
  <c r="U291" i="79"/>
  <c r="L349" i="79"/>
  <c r="T403" i="79"/>
  <c r="Q227" i="79"/>
  <c r="V485" i="79"/>
  <c r="W239" i="79"/>
  <c r="Q423" i="79"/>
  <c r="M417" i="79"/>
  <c r="J355" i="79"/>
  <c r="H215" i="79"/>
  <c r="F227" i="79"/>
  <c r="I113" i="79"/>
  <c r="M427" i="79"/>
  <c r="V445" i="79"/>
  <c r="F195" i="79"/>
  <c r="K349" i="79"/>
  <c r="F301" i="79"/>
  <c r="J337" i="79"/>
  <c r="L175" i="79"/>
  <c r="U337" i="79"/>
  <c r="F119" i="79"/>
  <c r="W175" i="79"/>
  <c r="T377" i="79"/>
  <c r="G501" i="79"/>
  <c r="J377" i="79"/>
  <c r="Q501" i="79"/>
  <c r="G301" i="79"/>
  <c r="P501" i="79"/>
  <c r="M469" i="79"/>
  <c r="T337" i="79"/>
  <c r="J213" i="79"/>
  <c r="S215" i="79"/>
  <c r="F131" i="79"/>
  <c r="I471" i="79"/>
  <c r="V427" i="79"/>
  <c r="P467" i="79"/>
  <c r="R215" i="79"/>
  <c r="V331" i="79"/>
  <c r="T355" i="79"/>
  <c r="W427" i="79"/>
  <c r="P235" i="79"/>
  <c r="G467" i="79"/>
  <c r="V417" i="79"/>
  <c r="R113" i="79"/>
  <c r="F271" i="79"/>
  <c r="M239" i="79"/>
  <c r="H295" i="79"/>
  <c r="T315" i="79"/>
  <c r="H471" i="79"/>
  <c r="M445" i="79"/>
  <c r="W103" i="79"/>
  <c r="W325" i="79"/>
  <c r="M97" i="79"/>
  <c r="F359" i="79"/>
  <c r="G341" i="79"/>
  <c r="S443" i="79"/>
  <c r="F475" i="79"/>
  <c r="W241" i="79"/>
  <c r="V107" i="79"/>
  <c r="J489" i="79"/>
  <c r="H195" i="79"/>
  <c r="M103" i="79"/>
  <c r="T489" i="79"/>
  <c r="P233" i="79"/>
  <c r="T505" i="79"/>
  <c r="I443" i="79"/>
  <c r="Q313" i="79"/>
  <c r="W263" i="79"/>
  <c r="M241" i="79"/>
  <c r="L107" i="79"/>
  <c r="K311" i="79"/>
  <c r="F313" i="79"/>
  <c r="I235" i="79"/>
  <c r="L263" i="79"/>
  <c r="V405" i="79"/>
  <c r="W107" i="79"/>
  <c r="T311" i="79"/>
  <c r="W149" i="79"/>
  <c r="H387" i="79"/>
  <c r="L227" i="79"/>
  <c r="J399" i="79"/>
  <c r="R353" i="79"/>
  <c r="P407" i="79"/>
  <c r="F463" i="79"/>
  <c r="W227" i="79"/>
  <c r="I159" i="79"/>
  <c r="G485" i="79"/>
  <c r="K213" i="79"/>
  <c r="T343" i="79"/>
  <c r="S475" i="79"/>
  <c r="U207" i="79"/>
  <c r="M273" i="79"/>
  <c r="U219" i="79"/>
  <c r="S499" i="79"/>
  <c r="W425" i="79"/>
  <c r="V187" i="79"/>
  <c r="K141" i="79"/>
  <c r="M115" i="79"/>
  <c r="U183" i="79"/>
  <c r="M451" i="79"/>
  <c r="J107" i="79"/>
  <c r="F229" i="79"/>
  <c r="R227" i="79"/>
  <c r="Q251" i="79"/>
  <c r="W131" i="79"/>
  <c r="J219" i="79"/>
  <c r="F305" i="79"/>
  <c r="H499" i="79"/>
  <c r="Q287" i="79"/>
  <c r="Q319" i="79"/>
  <c r="V409" i="79"/>
  <c r="T183" i="79"/>
  <c r="U107" i="79"/>
  <c r="V173" i="79"/>
  <c r="L409" i="79"/>
  <c r="Q497" i="79"/>
  <c r="T399" i="79"/>
  <c r="G305" i="79"/>
  <c r="U209" i="79"/>
  <c r="Q375" i="79"/>
  <c r="R499" i="79"/>
  <c r="S227" i="79"/>
  <c r="R301" i="79"/>
  <c r="G385" i="79"/>
  <c r="H479" i="79"/>
  <c r="G497" i="79"/>
  <c r="L115" i="79"/>
  <c r="W451" i="79"/>
  <c r="K399" i="79"/>
  <c r="M131" i="79"/>
  <c r="K231" i="79"/>
  <c r="M455" i="79"/>
  <c r="R479" i="79"/>
  <c r="K503" i="79"/>
  <c r="L373" i="79"/>
  <c r="S489" i="79"/>
  <c r="J231" i="79"/>
  <c r="T451" i="79"/>
  <c r="H353" i="79"/>
  <c r="L187" i="79"/>
  <c r="R159" i="79"/>
  <c r="L279" i="79"/>
  <c r="F407" i="79"/>
  <c r="H379" i="79"/>
  <c r="U161" i="79"/>
  <c r="P253" i="79"/>
  <c r="H475" i="79"/>
  <c r="G463" i="79"/>
  <c r="L399" i="79"/>
  <c r="U241" i="79"/>
  <c r="R169" i="79"/>
  <c r="U251" i="79"/>
  <c r="M279" i="79"/>
  <c r="Q391" i="79"/>
  <c r="P415" i="79"/>
  <c r="V359" i="79"/>
  <c r="K313" i="79"/>
  <c r="M149" i="79"/>
  <c r="K241" i="79"/>
  <c r="M409" i="79"/>
  <c r="H159" i="79"/>
  <c r="Q485" i="79"/>
  <c r="I217" i="79"/>
  <c r="L331" i="79"/>
  <c r="I107" i="79"/>
  <c r="Q271" i="79"/>
  <c r="W273" i="79"/>
  <c r="F209" i="79"/>
  <c r="T469" i="79"/>
  <c r="G319" i="79"/>
  <c r="I169" i="79"/>
  <c r="P485" i="79"/>
  <c r="G407" i="79"/>
  <c r="M331" i="79"/>
  <c r="V115" i="79"/>
  <c r="V451" i="79"/>
  <c r="W359" i="79"/>
  <c r="T207" i="79"/>
  <c r="P287" i="79"/>
  <c r="V227" i="79"/>
  <c r="V149" i="79"/>
  <c r="W173" i="79"/>
  <c r="H169" i="79"/>
  <c r="T213" i="79"/>
  <c r="P391" i="79"/>
  <c r="F251" i="79"/>
  <c r="G253" i="79"/>
  <c r="J245" i="79"/>
  <c r="R475" i="79"/>
  <c r="L359" i="79"/>
  <c r="J207" i="79"/>
  <c r="V425" i="79"/>
  <c r="M173" i="79"/>
  <c r="J145" i="79"/>
  <c r="Q253" i="79"/>
  <c r="K493" i="79"/>
  <c r="R387" i="79"/>
  <c r="F287" i="79"/>
  <c r="M425" i="79"/>
  <c r="S369" i="79"/>
  <c r="V167" i="79"/>
  <c r="F497" i="79"/>
  <c r="S247" i="79"/>
  <c r="U145" i="79"/>
  <c r="P257" i="79"/>
  <c r="P463" i="79"/>
  <c r="L273" i="79"/>
  <c r="V131" i="79"/>
  <c r="K291" i="79"/>
  <c r="G187" i="79"/>
  <c r="U263" i="79"/>
  <c r="S387" i="79"/>
  <c r="T419" i="79"/>
  <c r="I353" i="79"/>
  <c r="H369" i="79"/>
  <c r="T291" i="79"/>
  <c r="G139" i="79"/>
  <c r="K451" i="79"/>
  <c r="S217" i="79"/>
  <c r="G375" i="79"/>
  <c r="J241" i="79"/>
  <c r="W373" i="79"/>
  <c r="J313" i="79"/>
  <c r="T503" i="79"/>
  <c r="P229" i="79"/>
  <c r="U451" i="79"/>
  <c r="J139" i="79"/>
  <c r="S301" i="79"/>
  <c r="S429" i="79"/>
  <c r="V489" i="79"/>
  <c r="V373" i="79"/>
  <c r="R217" i="79"/>
  <c r="H489" i="79"/>
  <c r="U313" i="79"/>
  <c r="F375" i="79"/>
  <c r="U503" i="79"/>
  <c r="G229" i="79"/>
  <c r="U333" i="79"/>
  <c r="U315" i="79"/>
  <c r="K251" i="79"/>
  <c r="I489" i="79"/>
  <c r="P209" i="79"/>
  <c r="K219" i="79"/>
  <c r="J333" i="79"/>
  <c r="T251" i="79"/>
  <c r="G271" i="79"/>
  <c r="P305" i="79"/>
  <c r="U419" i="79"/>
  <c r="K315" i="79"/>
  <c r="V279" i="79"/>
  <c r="U141" i="79"/>
  <c r="P455" i="79"/>
  <c r="W399" i="79"/>
  <c r="Q209" i="79"/>
  <c r="U231" i="79"/>
  <c r="K419" i="79"/>
  <c r="S479" i="79"/>
  <c r="J141" i="79"/>
  <c r="J183" i="79"/>
  <c r="W475" i="79"/>
  <c r="M399" i="79"/>
  <c r="T107" i="79"/>
  <c r="H481" i="78"/>
  <c r="F307" i="78"/>
  <c r="V481" i="78"/>
  <c r="P165" i="78"/>
  <c r="Q247" i="78"/>
  <c r="Q185" i="78"/>
  <c r="I493" i="78"/>
  <c r="W475" i="78"/>
  <c r="M111" i="78"/>
  <c r="I481" i="78"/>
  <c r="G165" i="78"/>
  <c r="P247" i="78"/>
  <c r="M475" i="78"/>
  <c r="M153" i="78"/>
  <c r="P483" i="78"/>
  <c r="R465" i="78"/>
  <c r="H423" i="78"/>
  <c r="S427" i="78"/>
  <c r="M431" i="78"/>
  <c r="M289" i="78"/>
  <c r="G409" i="78"/>
  <c r="H257" i="78"/>
  <c r="S467" i="78"/>
  <c r="S423" i="78"/>
  <c r="Q165" i="78"/>
  <c r="Q287" i="78"/>
  <c r="V317" i="78"/>
  <c r="J151" i="78"/>
  <c r="S169" i="78"/>
  <c r="W127" i="78"/>
  <c r="Q265" i="78"/>
  <c r="H415" i="78"/>
  <c r="F265" i="78"/>
  <c r="H113" i="78"/>
  <c r="K459" i="78"/>
  <c r="U263" i="78"/>
  <c r="G413" i="78"/>
  <c r="J481" i="78"/>
  <c r="R147" i="78"/>
  <c r="U173" i="78"/>
  <c r="V355" i="78"/>
  <c r="V409" i="78"/>
  <c r="M309" i="78"/>
  <c r="I147" i="78"/>
  <c r="I465" i="78"/>
  <c r="J173" i="78"/>
  <c r="M355" i="78"/>
  <c r="L409" i="78"/>
  <c r="T397" i="78"/>
  <c r="L329" i="78"/>
  <c r="H169" i="78"/>
  <c r="V339" i="78"/>
  <c r="K417" i="78"/>
  <c r="I233" i="78"/>
  <c r="I157" i="78"/>
  <c r="R99" i="78"/>
  <c r="J135" i="78"/>
  <c r="J417" i="78"/>
  <c r="I213" i="78"/>
  <c r="U267" i="78"/>
  <c r="U477" i="78"/>
  <c r="F105" i="78"/>
  <c r="M127" i="78"/>
  <c r="S383" i="78"/>
  <c r="R163" i="78"/>
  <c r="F211" i="78"/>
  <c r="P287" i="78"/>
  <c r="I99" i="78"/>
  <c r="H339" i="78"/>
  <c r="T387" i="78"/>
  <c r="R383" i="78"/>
  <c r="P463" i="78"/>
  <c r="G287" i="78"/>
  <c r="F107" i="78"/>
  <c r="J387" i="78"/>
  <c r="T171" i="78"/>
  <c r="L127" i="78"/>
  <c r="M391" i="78"/>
  <c r="R311" i="78"/>
  <c r="L243" i="78"/>
  <c r="V295" i="78"/>
  <c r="I163" i="78"/>
  <c r="F449" i="78"/>
  <c r="S99" i="78"/>
  <c r="W457" i="78"/>
  <c r="S303" i="78"/>
  <c r="M501" i="78"/>
  <c r="H489" i="78"/>
  <c r="R415" i="78"/>
  <c r="R157" i="78"/>
  <c r="P433" i="78"/>
  <c r="P201" i="78"/>
  <c r="T225" i="78"/>
  <c r="K477" i="78"/>
  <c r="S257" i="78"/>
  <c r="I415" i="78"/>
  <c r="H157" i="78"/>
  <c r="F201" i="78"/>
  <c r="K225" i="78"/>
  <c r="T477" i="78"/>
  <c r="I257" i="78"/>
  <c r="W243" i="78"/>
  <c r="R113" i="78"/>
  <c r="K507" i="78"/>
  <c r="R213" i="78"/>
  <c r="P507" i="78"/>
  <c r="R339" i="78"/>
  <c r="Q93" i="78"/>
  <c r="U435" i="78"/>
  <c r="U507" i="78"/>
  <c r="W295" i="78"/>
  <c r="P95" i="78"/>
  <c r="I383" i="78"/>
  <c r="W149" i="78"/>
  <c r="L257" i="78"/>
  <c r="P437" i="78"/>
  <c r="H271" i="78"/>
  <c r="S369" i="78"/>
  <c r="J435" i="78"/>
  <c r="L295" i="78"/>
  <c r="Q95" i="78"/>
  <c r="R259" i="78"/>
  <c r="L149" i="78"/>
  <c r="M257" i="78"/>
  <c r="G437" i="78"/>
  <c r="R271" i="78"/>
  <c r="H369" i="78"/>
  <c r="K435" i="78"/>
  <c r="R197" i="78"/>
  <c r="W481" i="78"/>
  <c r="H259" i="78"/>
  <c r="V351" i="78"/>
  <c r="T359" i="78"/>
  <c r="G243" i="78"/>
  <c r="W257" i="78"/>
  <c r="F437" i="78"/>
  <c r="I271" i="78"/>
  <c r="I205" i="78"/>
  <c r="I311" i="78"/>
  <c r="I169" i="78"/>
  <c r="H233" i="78"/>
  <c r="H197" i="78"/>
  <c r="M481" i="78"/>
  <c r="V239" i="78"/>
  <c r="J459" i="78"/>
  <c r="W351" i="78"/>
  <c r="K359" i="78"/>
  <c r="P449" i="78"/>
  <c r="Q201" i="78"/>
  <c r="F463" i="78"/>
  <c r="Q507" i="78"/>
  <c r="J179" i="78"/>
  <c r="J505" i="78"/>
  <c r="W223" i="78"/>
  <c r="H311" i="78"/>
  <c r="Q105" i="78"/>
  <c r="S505" i="78"/>
  <c r="I113" i="78"/>
  <c r="S339" i="78"/>
  <c r="M243" i="78"/>
  <c r="S233" i="78"/>
  <c r="I197" i="78"/>
  <c r="L239" i="78"/>
  <c r="U459" i="78"/>
  <c r="S163" i="78"/>
  <c r="F433" i="78"/>
  <c r="G449" i="78"/>
  <c r="S489" i="78"/>
  <c r="V325" i="78"/>
  <c r="G463" i="78"/>
  <c r="Q211" i="78"/>
  <c r="K121" i="78"/>
  <c r="G507" i="78"/>
  <c r="P105" i="78"/>
  <c r="P409" i="78"/>
  <c r="F468" i="77"/>
  <c r="I192" i="77"/>
  <c r="U438" i="77"/>
  <c r="P334" i="77"/>
  <c r="L162" i="77"/>
  <c r="F168" i="77"/>
  <c r="Q468" i="77"/>
  <c r="S192" i="77"/>
  <c r="J384" i="77"/>
  <c r="L126" i="77"/>
  <c r="S362" i="77"/>
  <c r="K532" i="77"/>
  <c r="M126" i="77"/>
  <c r="T508" i="77"/>
  <c r="T386" i="77"/>
  <c r="K312" i="77"/>
  <c r="F370" i="77"/>
  <c r="K384" i="77"/>
  <c r="P176" i="77"/>
  <c r="S254" i="77"/>
  <c r="T274" i="77"/>
  <c r="K386" i="77"/>
  <c r="U312" i="77"/>
  <c r="M162" i="77"/>
  <c r="P370" i="77"/>
  <c r="U384" i="77"/>
  <c r="F176" i="77"/>
  <c r="I362" i="77"/>
  <c r="R530" i="77"/>
  <c r="Q370" i="77"/>
  <c r="I296" i="77"/>
  <c r="W124" i="77"/>
  <c r="K456" i="77"/>
  <c r="J274" i="77"/>
  <c r="U386" i="77"/>
  <c r="T312" i="77"/>
  <c r="T512" i="77"/>
  <c r="H530" i="77"/>
  <c r="F274" i="77"/>
  <c r="T200" i="77"/>
  <c r="R430" i="77"/>
  <c r="T532" i="77"/>
  <c r="Q210" i="77"/>
  <c r="S296" i="77"/>
  <c r="R254" i="77"/>
  <c r="K512" i="77"/>
  <c r="J200" i="77"/>
  <c r="I530" i="77"/>
  <c r="S460" i="77"/>
  <c r="H210" i="77"/>
  <c r="S430" i="77"/>
  <c r="G210" i="77"/>
  <c r="R416" i="77"/>
  <c r="I254" i="77"/>
  <c r="K200" i="77"/>
  <c r="K274" i="77"/>
  <c r="H460" i="77"/>
  <c r="R210" i="77"/>
  <c r="G482" i="77"/>
  <c r="H234" i="77"/>
  <c r="I304" i="77"/>
  <c r="S200" i="77"/>
  <c r="H200" i="77"/>
  <c r="R304" i="77"/>
  <c r="G282" i="77"/>
  <c r="R234" i="77"/>
  <c r="K402" i="77"/>
  <c r="R208" i="77"/>
  <c r="R170" i="77"/>
  <c r="H170" i="77"/>
  <c r="H304" i="77"/>
  <c r="Q486" i="77"/>
  <c r="Q412" i="77"/>
  <c r="R218" i="77"/>
  <c r="S170" i="77"/>
  <c r="J330" i="77"/>
  <c r="U286" i="77"/>
  <c r="Q196" i="77"/>
  <c r="I264" i="77"/>
  <c r="P304" i="77"/>
  <c r="K220" i="77"/>
  <c r="J244" i="77"/>
  <c r="T222" i="77"/>
  <c r="J286" i="77"/>
  <c r="I434" i="77"/>
  <c r="M456" i="77"/>
  <c r="T402" i="77"/>
  <c r="Q398" i="77"/>
  <c r="U364" i="77"/>
  <c r="F282" i="77"/>
  <c r="I200" i="77"/>
  <c r="P482" i="77"/>
  <c r="F304" i="77"/>
  <c r="T466" i="77"/>
  <c r="T330" i="77"/>
  <c r="K286" i="77"/>
  <c r="F196" i="77"/>
  <c r="P282" i="77"/>
  <c r="K120" i="77"/>
  <c r="F482" i="77"/>
  <c r="J466" i="77"/>
  <c r="K330" i="77"/>
  <c r="G196" i="77"/>
  <c r="H422" i="77"/>
  <c r="Q368" i="77"/>
  <c r="U220" i="77"/>
  <c r="R434" i="77"/>
  <c r="G368" i="77"/>
  <c r="J220" i="77"/>
  <c r="V414" i="77"/>
  <c r="H434" i="77"/>
  <c r="F368" i="77"/>
  <c r="K160" i="77"/>
  <c r="L414" i="77"/>
  <c r="S462" i="77"/>
  <c r="F194" i="77"/>
  <c r="K318" i="77"/>
  <c r="U402" i="77"/>
  <c r="V146" i="77"/>
  <c r="P398" i="77"/>
  <c r="T348" i="77"/>
  <c r="I462" i="77"/>
  <c r="P194" i="77"/>
  <c r="G230" i="77"/>
  <c r="M378" i="77"/>
  <c r="J276" i="77"/>
  <c r="F270" i="77"/>
  <c r="M258" i="77"/>
  <c r="Q292" i="77"/>
  <c r="W414" i="77"/>
  <c r="U348" i="77"/>
  <c r="M234" i="77"/>
  <c r="U120" i="77"/>
  <c r="W456" i="77"/>
  <c r="R462" i="77"/>
  <c r="S348" i="77"/>
  <c r="Q194" i="77"/>
  <c r="Q492" i="77"/>
  <c r="W378" i="77"/>
  <c r="K478" i="77"/>
  <c r="T276" i="77"/>
  <c r="Q458" i="77"/>
  <c r="R344" i="77"/>
  <c r="Q376" i="77"/>
  <c r="K348" i="77"/>
  <c r="J204" i="77"/>
  <c r="J120" i="77"/>
  <c r="L456" i="77"/>
  <c r="I272" i="77"/>
  <c r="R348" i="77"/>
  <c r="G492" i="77"/>
  <c r="R264" i="77"/>
  <c r="T478" i="77"/>
  <c r="K276" i="77"/>
  <c r="F376" i="77"/>
  <c r="W206" i="77"/>
  <c r="I348" i="77"/>
  <c r="S234" i="77"/>
  <c r="F492" i="77"/>
  <c r="S264" i="77"/>
  <c r="U478" i="77"/>
  <c r="W366" i="77"/>
  <c r="W224" i="77"/>
  <c r="G376" i="77"/>
  <c r="M206" i="77"/>
  <c r="F490" i="77"/>
  <c r="T156" i="77"/>
  <c r="J120" i="76"/>
  <c r="J350" i="76"/>
  <c r="I284" i="76"/>
  <c r="V358" i="76"/>
  <c r="S370" i="76"/>
  <c r="H284" i="76"/>
  <c r="W364" i="76"/>
  <c r="I370" i="76"/>
  <c r="F312" i="76"/>
  <c r="F150" i="76"/>
  <c r="V364" i="76"/>
  <c r="H472" i="76"/>
  <c r="L364" i="76"/>
  <c r="G306" i="76"/>
  <c r="L272" i="76"/>
  <c r="H398" i="76"/>
  <c r="V272" i="76"/>
  <c r="S398" i="76"/>
  <c r="V326" i="76"/>
  <c r="K350" i="76"/>
  <c r="K120" i="76"/>
  <c r="U304" i="76"/>
  <c r="W416" i="76"/>
  <c r="M272" i="76"/>
  <c r="R370" i="76"/>
  <c r="U120" i="76"/>
  <c r="M416" i="76"/>
  <c r="T206" i="76"/>
  <c r="T350" i="76"/>
  <c r="S284" i="76"/>
  <c r="J206" i="76"/>
  <c r="K482" i="76"/>
  <c r="J534" i="76"/>
  <c r="P306" i="76"/>
  <c r="F306" i="76"/>
  <c r="K534" i="76"/>
  <c r="I472" i="76"/>
  <c r="S472" i="76"/>
  <c r="T530" i="76"/>
  <c r="T318" i="76"/>
  <c r="W506" i="76"/>
  <c r="J356" i="76"/>
  <c r="V218" i="76"/>
  <c r="P150" i="76"/>
  <c r="M286" i="76"/>
  <c r="M514" i="76"/>
  <c r="W238" i="76"/>
  <c r="L286" i="76"/>
  <c r="H316" i="76"/>
  <c r="G448" i="76"/>
  <c r="Q448" i="76"/>
  <c r="W474" i="76"/>
  <c r="I524" i="76"/>
  <c r="K260" i="76"/>
  <c r="K392" i="76"/>
  <c r="P496" i="76"/>
  <c r="F300" i="76"/>
  <c r="V238" i="76"/>
  <c r="F448" i="76"/>
  <c r="H258" i="76"/>
  <c r="T276" i="76"/>
  <c r="R154" i="76"/>
  <c r="V346" i="76"/>
  <c r="R480" i="76"/>
  <c r="I432" i="76"/>
  <c r="I310" i="76"/>
  <c r="J318" i="76"/>
  <c r="I316" i="76"/>
  <c r="V514" i="76"/>
  <c r="V296" i="76"/>
  <c r="L358" i="76"/>
  <c r="R450" i="76"/>
  <c r="T186" i="76"/>
  <c r="T392" i="76"/>
  <c r="H310" i="76"/>
  <c r="T144" i="76"/>
  <c r="Q444" i="76"/>
  <c r="L156" i="76"/>
  <c r="L346" i="76"/>
  <c r="S480" i="76"/>
  <c r="R432" i="76"/>
  <c r="R316" i="76"/>
  <c r="W514" i="76"/>
  <c r="P486" i="76"/>
  <c r="W296" i="76"/>
  <c r="M358" i="76"/>
  <c r="L506" i="76"/>
  <c r="R224" i="76"/>
  <c r="F316" i="76"/>
  <c r="F496" i="76"/>
  <c r="W216" i="76"/>
  <c r="U144" i="76"/>
  <c r="W196" i="76"/>
  <c r="T534" i="76"/>
  <c r="I480" i="76"/>
  <c r="F486" i="76"/>
  <c r="S432" i="76"/>
  <c r="H154" i="76"/>
  <c r="W326" i="76"/>
  <c r="K400" i="76"/>
  <c r="P346" i="76"/>
  <c r="U318" i="76"/>
  <c r="M238" i="76"/>
  <c r="W286" i="76"/>
  <c r="G486" i="76"/>
  <c r="J144" i="76"/>
  <c r="T466" i="76"/>
  <c r="S224" i="76"/>
  <c r="U392" i="76"/>
  <c r="G316" i="76"/>
  <c r="Q496" i="76"/>
  <c r="S264" i="76"/>
  <c r="L486" i="76"/>
  <c r="I250" i="76"/>
  <c r="J276" i="76"/>
  <c r="J466" i="76"/>
  <c r="H224" i="76"/>
  <c r="G354" i="76"/>
  <c r="T260" i="76"/>
  <c r="W218" i="76"/>
  <c r="K530" i="76"/>
  <c r="K186" i="76"/>
  <c r="Q316" i="76"/>
  <c r="R264" i="76"/>
  <c r="K276" i="76"/>
  <c r="U466" i="76"/>
  <c r="J232" i="76"/>
  <c r="S154" i="76"/>
  <c r="F346" i="76"/>
  <c r="W346" i="76"/>
  <c r="U260" i="76"/>
  <c r="M218" i="76"/>
  <c r="U530" i="76"/>
  <c r="U186" i="76"/>
  <c r="V140" i="76"/>
  <c r="U232" i="76"/>
  <c r="R258" i="76"/>
  <c r="V440" i="76"/>
  <c r="U356" i="76"/>
  <c r="R144" i="76"/>
  <c r="S310" i="76"/>
  <c r="U152" i="76"/>
  <c r="V506" i="76"/>
  <c r="I258" i="76"/>
  <c r="T356" i="76"/>
  <c r="I144" i="76"/>
  <c r="K250" i="76"/>
  <c r="P390" i="76"/>
  <c r="P444" i="76"/>
  <c r="T400" i="76"/>
  <c r="G130" i="76"/>
  <c r="L326" i="76"/>
  <c r="F444" i="76"/>
  <c r="G346" i="76"/>
  <c r="K440" i="76"/>
  <c r="U440" i="76"/>
  <c r="I124" i="76"/>
  <c r="M296" i="76"/>
  <c r="H124" i="76"/>
  <c r="I398" i="76"/>
  <c r="J400" i="76"/>
  <c r="M156" i="76"/>
  <c r="G390" i="76"/>
  <c r="P296" i="76"/>
  <c r="J306" i="76"/>
  <c r="Q312" i="76"/>
  <c r="V357" i="79"/>
  <c r="I459" i="78"/>
  <c r="W209" i="79"/>
  <c r="J304" i="76"/>
  <c r="S235" i="78"/>
  <c r="W354" i="76"/>
  <c r="R427" i="79"/>
  <c r="I500" i="77"/>
  <c r="U167" i="79"/>
  <c r="T264" i="77"/>
  <c r="S214" i="76"/>
  <c r="W280" i="76"/>
  <c r="S427" i="79"/>
  <c r="I391" i="78"/>
  <c r="W242" i="77"/>
  <c r="R159" i="78"/>
  <c r="I500" i="76"/>
  <c r="T450" i="76"/>
  <c r="V291" i="78"/>
  <c r="W302" i="76"/>
  <c r="K262" i="76"/>
  <c r="W362" i="76"/>
  <c r="G428" i="76"/>
  <c r="Q166" i="77"/>
  <c r="T503" i="78"/>
  <c r="S261" i="78"/>
  <c r="F201" i="79"/>
  <c r="Q466" i="76"/>
  <c r="V487" i="78"/>
  <c r="F280" i="76"/>
  <c r="G278" i="76"/>
  <c r="Q446" i="77"/>
  <c r="H235" i="78"/>
  <c r="U474" i="76"/>
  <c r="T418" i="76"/>
  <c r="W457" i="79"/>
  <c r="R405" i="79"/>
  <c r="T506" i="77"/>
  <c r="J453" i="79"/>
  <c r="L437" i="79"/>
  <c r="U223" i="79"/>
  <c r="S420" i="77"/>
  <c r="M150" i="77"/>
  <c r="J351" i="78"/>
  <c r="T262" i="76"/>
  <c r="P260" i="76"/>
  <c r="P219" i="78"/>
  <c r="F455" i="78"/>
  <c r="S379" i="78"/>
  <c r="P297" i="79"/>
  <c r="K132" i="77"/>
  <c r="T167" i="78"/>
  <c r="F339" i="78"/>
  <c r="K410" i="77"/>
  <c r="W304" i="76"/>
  <c r="R300" i="76"/>
  <c r="L93" i="79"/>
  <c r="W152" i="77"/>
  <c r="W160" i="77"/>
  <c r="K224" i="77"/>
  <c r="U314" i="76"/>
  <c r="W477" i="79"/>
  <c r="U470" i="76"/>
  <c r="I252" i="76"/>
  <c r="K210" i="77"/>
  <c r="P292" i="77"/>
  <c r="M247" i="79"/>
  <c r="U344" i="77"/>
  <c r="J364" i="77"/>
  <c r="R336" i="77"/>
  <c r="G117" i="79"/>
  <c r="L232" i="76"/>
  <c r="Q97" i="79"/>
  <c r="T304" i="76"/>
  <c r="V362" i="76"/>
  <c r="K450" i="76"/>
  <c r="F260" i="76"/>
  <c r="S95" i="78"/>
  <c r="H319" i="79"/>
  <c r="Q455" i="78"/>
  <c r="L465" i="78"/>
  <c r="M465" i="79"/>
  <c r="I243" i="79"/>
  <c r="I235" i="78"/>
  <c r="T142" i="76"/>
  <c r="J167" i="79"/>
  <c r="M99" i="79"/>
  <c r="L457" i="79"/>
  <c r="G317" i="79"/>
  <c r="Q383" i="78"/>
  <c r="U349" i="78"/>
  <c r="H463" i="78"/>
  <c r="T394" i="76"/>
  <c r="U439" i="79"/>
  <c r="K198" i="77"/>
  <c r="F125" i="79"/>
  <c r="M312" i="76"/>
  <c r="W273" i="78"/>
  <c r="I393" i="79"/>
  <c r="V508" i="77"/>
  <c r="I387" i="78"/>
  <c r="I438" i="77"/>
  <c r="I160" i="76"/>
  <c r="Q448" i="77"/>
  <c r="H454" i="77"/>
  <c r="M264" i="77"/>
  <c r="Q401" i="79"/>
  <c r="W439" i="78"/>
  <c r="M129" i="79"/>
  <c r="H461" i="78"/>
  <c r="I134" i="77"/>
  <c r="U147" i="79"/>
  <c r="S239" i="78"/>
  <c r="T306" i="77"/>
  <c r="G203" i="79"/>
  <c r="P243" i="79"/>
  <c r="G191" i="79"/>
  <c r="J349" i="78"/>
  <c r="G262" i="77"/>
  <c r="G199" i="79"/>
  <c r="G310" i="77"/>
  <c r="K327" i="78"/>
  <c r="L95" i="78"/>
  <c r="H520" i="76"/>
  <c r="U418" i="76"/>
  <c r="L354" i="76"/>
  <c r="L179" i="78"/>
  <c r="H500" i="77"/>
  <c r="G528" i="77"/>
  <c r="J152" i="76"/>
  <c r="F166" i="77"/>
  <c r="L507" i="79"/>
  <c r="L370" i="76"/>
  <c r="T283" i="79"/>
  <c r="R483" i="79"/>
  <c r="M335" i="78"/>
  <c r="L235" i="78"/>
  <c r="J530" i="77"/>
  <c r="Q358" i="77"/>
  <c r="R188" i="77"/>
  <c r="W207" i="79"/>
  <c r="F325" i="79"/>
  <c r="M155" i="78"/>
  <c r="V407" i="79"/>
  <c r="M391" i="79"/>
  <c r="L165" i="78"/>
  <c r="J405" i="79"/>
  <c r="T393" i="78"/>
  <c r="G340" i="77"/>
  <c r="T528" i="77"/>
  <c r="H413" i="79"/>
  <c r="I359" i="79"/>
  <c r="K363" i="79"/>
  <c r="F255" i="79"/>
  <c r="U369" i="79"/>
  <c r="G358" i="77"/>
  <c r="H188" i="77"/>
  <c r="R379" i="78"/>
  <c r="V242" i="77"/>
  <c r="U317" i="79"/>
  <c r="J161" i="79"/>
  <c r="G325" i="79"/>
  <c r="J179" i="79"/>
  <c r="R302" i="77"/>
  <c r="P383" i="78"/>
  <c r="W465" i="78"/>
  <c r="U506" i="77"/>
  <c r="G206" i="77"/>
  <c r="W306" i="77"/>
  <c r="P503" i="78"/>
  <c r="M217" i="79"/>
  <c r="H115" i="79"/>
  <c r="K173" i="79"/>
  <c r="J363" i="79"/>
  <c r="K446" i="77"/>
  <c r="M302" i="76"/>
  <c r="L362" i="76"/>
  <c r="V280" i="76"/>
  <c r="H144" i="76"/>
  <c r="J250" i="76"/>
  <c r="J142" i="76"/>
  <c r="T167" i="79"/>
  <c r="L99" i="79"/>
  <c r="M457" i="79"/>
  <c r="K503" i="78"/>
  <c r="Q317" i="79"/>
  <c r="P455" i="78"/>
  <c r="Q147" i="78"/>
  <c r="M242" i="77"/>
  <c r="V129" i="79"/>
  <c r="K151" i="78"/>
  <c r="M430" i="77"/>
  <c r="H285" i="79"/>
  <c r="I239" i="78"/>
  <c r="S159" i="78"/>
  <c r="U363" i="78"/>
  <c r="F243" i="79"/>
  <c r="U401" i="78"/>
  <c r="K349" i="78"/>
  <c r="R351" i="79"/>
  <c r="U453" i="78"/>
  <c r="L372" i="77"/>
  <c r="K434" i="76"/>
  <c r="L436" i="76"/>
  <c r="P317" i="79"/>
  <c r="F147" i="78"/>
  <c r="R137" i="79"/>
  <c r="H391" i="78"/>
  <c r="P421" i="79"/>
  <c r="H185" i="79"/>
  <c r="K249" i="78"/>
  <c r="J437" i="79"/>
  <c r="S229" i="79"/>
  <c r="J424" i="77"/>
  <c r="K214" i="77"/>
  <c r="U233" i="78"/>
  <c r="V252" i="77"/>
  <c r="L208" i="77"/>
  <c r="U201" i="79"/>
  <c r="Q505" i="79"/>
  <c r="U147" i="78"/>
  <c r="R314" i="77"/>
  <c r="F460" i="77"/>
  <c r="Q260" i="77"/>
  <c r="L450" i="77"/>
  <c r="J445" i="79"/>
  <c r="M313" i="78"/>
  <c r="S338" i="77"/>
  <c r="K463" i="79"/>
  <c r="T177" i="78"/>
  <c r="M194" i="77"/>
  <c r="L397" i="78"/>
  <c r="K219" i="78"/>
  <c r="J418" i="76"/>
  <c r="H165" i="79"/>
  <c r="L291" i="78"/>
  <c r="S454" i="77"/>
  <c r="V264" i="77"/>
  <c r="M439" i="78"/>
  <c r="T437" i="79"/>
  <c r="R229" i="79"/>
  <c r="U424" i="77"/>
  <c r="U214" i="77"/>
  <c r="V374" i="77"/>
  <c r="Q303" i="78"/>
  <c r="P505" i="79"/>
  <c r="T147" i="79"/>
  <c r="F518" i="77"/>
  <c r="L130" i="77"/>
  <c r="M450" i="77"/>
  <c r="J177" i="78"/>
  <c r="J227" i="78"/>
  <c r="V397" i="78"/>
  <c r="V101" i="79"/>
  <c r="J262" i="76"/>
  <c r="V179" i="78"/>
  <c r="S500" i="77"/>
  <c r="J238" i="77"/>
  <c r="P528" i="77"/>
  <c r="G166" i="77"/>
  <c r="W507" i="79"/>
  <c r="F421" i="79"/>
  <c r="U283" i="79"/>
  <c r="H483" i="79"/>
  <c r="V179" i="79"/>
  <c r="W335" i="78"/>
  <c r="K530" i="77"/>
  <c r="S188" i="77"/>
  <c r="H229" i="79"/>
  <c r="P393" i="78"/>
  <c r="V155" i="78"/>
  <c r="K424" i="77"/>
  <c r="R514" i="77"/>
  <c r="W407" i="79"/>
  <c r="J201" i="79"/>
  <c r="S299" i="78"/>
  <c r="I314" i="77"/>
  <c r="Q267" i="78"/>
  <c r="F260" i="77"/>
  <c r="P335" i="78"/>
  <c r="R487" i="78"/>
  <c r="I215" i="78"/>
  <c r="U363" i="79"/>
  <c r="U491" i="78"/>
  <c r="V160" i="77"/>
  <c r="M152" i="77"/>
  <c r="J256" i="76"/>
  <c r="R252" i="76"/>
  <c r="K212" i="76"/>
  <c r="H300" i="76"/>
  <c r="P323" i="78"/>
  <c r="L160" i="77"/>
  <c r="S300" i="76"/>
  <c r="L477" i="79"/>
  <c r="J167" i="78"/>
  <c r="S201" i="78"/>
  <c r="K167" i="78"/>
  <c r="Q323" i="78"/>
  <c r="R141" i="79"/>
  <c r="M309" i="79"/>
  <c r="Q379" i="78"/>
  <c r="P180" i="76"/>
  <c r="M386" i="76"/>
  <c r="G280" i="76"/>
  <c r="U212" i="76"/>
  <c r="V152" i="77"/>
  <c r="K256" i="76"/>
  <c r="P239" i="79"/>
  <c r="U362" i="76"/>
  <c r="T256" i="76"/>
  <c r="R420" i="76"/>
  <c r="K362" i="76"/>
  <c r="W472" i="76"/>
  <c r="V265" i="79"/>
  <c r="L304" i="76"/>
  <c r="J210" i="76"/>
  <c r="H364" i="76"/>
  <c r="U142" i="77"/>
  <c r="H201" i="78"/>
  <c r="T210" i="76"/>
  <c r="M188" i="77"/>
  <c r="T212" i="76"/>
  <c r="T142" i="77"/>
  <c r="I201" i="78"/>
  <c r="U476" i="76"/>
  <c r="M163" i="79"/>
  <c r="W320" i="77"/>
  <c r="M304" i="76"/>
  <c r="J132" i="77"/>
  <c r="V477" i="79"/>
  <c r="T362" i="76"/>
  <c r="S252" i="76"/>
  <c r="L265" i="79"/>
  <c r="G323" i="78"/>
  <c r="S364" i="76"/>
  <c r="P379" i="78"/>
  <c r="Q180" i="76"/>
  <c r="V320" i="77"/>
  <c r="L386" i="76"/>
  <c r="U210" i="76"/>
  <c r="V360" i="77"/>
  <c r="F385" i="78"/>
  <c r="S493" i="79"/>
  <c r="I420" i="76"/>
  <c r="K142" i="77"/>
  <c r="U410" i="77"/>
  <c r="V386" i="76"/>
  <c r="Q278" i="76"/>
  <c r="H420" i="76"/>
  <c r="T470" i="76"/>
  <c r="T132" i="77"/>
  <c r="G379" i="78"/>
  <c r="V472" i="76"/>
  <c r="K314" i="76"/>
  <c r="P280" i="76"/>
  <c r="G180" i="76"/>
  <c r="M320" i="77"/>
  <c r="T410" i="77"/>
  <c r="W265" i="79"/>
  <c r="J476" i="76"/>
  <c r="P278" i="76"/>
  <c r="P339" i="78"/>
  <c r="J336" i="77"/>
  <c r="K470" i="76"/>
  <c r="L472" i="76"/>
  <c r="T314" i="76"/>
  <c r="T476" i="76"/>
  <c r="T146" i="76"/>
  <c r="R493" i="79"/>
  <c r="G339" i="78"/>
  <c r="T125" i="79"/>
  <c r="P224" i="76"/>
  <c r="V518" i="76"/>
  <c r="I420" i="77"/>
  <c r="L189" i="79"/>
  <c r="H459" i="78"/>
  <c r="P97" i="78"/>
  <c r="V122" i="77"/>
  <c r="L302" i="76"/>
  <c r="M280" i="76"/>
  <c r="W179" i="78"/>
  <c r="H427" i="79"/>
  <c r="T250" i="76"/>
  <c r="J450" i="76"/>
  <c r="W167" i="79"/>
  <c r="K142" i="76"/>
  <c r="T152" i="76"/>
  <c r="V507" i="79"/>
  <c r="I483" i="79"/>
  <c r="M235" i="78"/>
  <c r="U530" i="77"/>
  <c r="R454" i="77"/>
  <c r="L207" i="79"/>
  <c r="L439" i="78"/>
  <c r="L311" i="78"/>
  <c r="V430" i="77"/>
  <c r="L391" i="79"/>
  <c r="H239" i="78"/>
  <c r="K506" i="77"/>
  <c r="H314" i="77"/>
  <c r="P518" i="77"/>
  <c r="V306" i="77"/>
  <c r="M165" i="78"/>
  <c r="Q349" i="79"/>
  <c r="K401" i="78"/>
  <c r="H338" i="77"/>
  <c r="H351" i="79"/>
  <c r="K177" i="78"/>
  <c r="M372" i="77"/>
  <c r="R115" i="79"/>
  <c r="M310" i="77"/>
  <c r="W167" i="78"/>
  <c r="G359" i="78"/>
  <c r="R500" i="76"/>
  <c r="F466" i="76"/>
  <c r="L530" i="76"/>
  <c r="V342" i="76"/>
  <c r="Q201" i="79"/>
  <c r="T351" i="78"/>
  <c r="M354" i="76"/>
  <c r="P428" i="76"/>
  <c r="J474" i="76"/>
  <c r="Q528" i="77"/>
  <c r="M167" i="79"/>
  <c r="Q219" i="78"/>
  <c r="L220" i="76"/>
  <c r="H95" i="78"/>
  <c r="I165" i="79"/>
  <c r="U503" i="78"/>
  <c r="L179" i="79"/>
  <c r="V335" i="78"/>
  <c r="W291" i="78"/>
  <c r="W264" i="77"/>
  <c r="P401" i="79"/>
  <c r="M207" i="79"/>
  <c r="U249" i="78"/>
  <c r="T233" i="78"/>
  <c r="L430" i="77"/>
  <c r="V208" i="77"/>
  <c r="F303" i="78"/>
  <c r="R285" i="79"/>
  <c r="P97" i="79"/>
  <c r="H299" i="78"/>
  <c r="Q518" i="77"/>
  <c r="Q203" i="79"/>
  <c r="L490" i="76"/>
  <c r="W240" i="77"/>
  <c r="S487" i="78"/>
  <c r="I351" i="79"/>
  <c r="H186" i="77"/>
  <c r="H480" i="77"/>
  <c r="R215" i="78"/>
  <c r="W379" i="78"/>
  <c r="L404" i="77"/>
  <c r="H339" i="79"/>
  <c r="U290" i="76"/>
  <c r="P216" i="76"/>
  <c r="K128" i="77"/>
  <c r="M504" i="76"/>
  <c r="P446" i="77"/>
  <c r="G382" i="77"/>
  <c r="R377" i="79"/>
  <c r="W327" i="78"/>
  <c r="T238" i="77"/>
  <c r="Q260" i="76"/>
  <c r="K474" i="76"/>
  <c r="S391" i="78"/>
  <c r="W370" i="76"/>
  <c r="T369" i="79"/>
  <c r="J283" i="79"/>
  <c r="S165" i="79"/>
  <c r="G147" i="78"/>
  <c r="G401" i="79"/>
  <c r="H379" i="78"/>
  <c r="K437" i="79"/>
  <c r="W129" i="79"/>
  <c r="K161" i="79"/>
  <c r="Q325" i="79"/>
  <c r="T179" i="79"/>
  <c r="L374" i="77"/>
  <c r="T202" i="77"/>
  <c r="G297" i="79"/>
  <c r="V465" i="78"/>
  <c r="K147" i="78"/>
  <c r="I159" i="78"/>
  <c r="P260" i="77"/>
  <c r="K405" i="79"/>
  <c r="F503" i="78"/>
  <c r="G480" i="77"/>
  <c r="I487" i="78"/>
  <c r="R213" i="79"/>
  <c r="M397" i="78"/>
  <c r="G228" i="76"/>
  <c r="T111" i="78"/>
  <c r="M247" i="78"/>
  <c r="Q418" i="76"/>
  <c r="T243" i="78"/>
  <c r="W497" i="79"/>
  <c r="T140" i="76"/>
  <c r="F482" i="76"/>
  <c r="F418" i="76"/>
  <c r="U243" i="78"/>
  <c r="P534" i="76"/>
  <c r="U111" i="78"/>
  <c r="U431" i="79"/>
  <c r="L497" i="79"/>
  <c r="P359" i="78"/>
  <c r="K290" i="76"/>
  <c r="I374" i="76"/>
  <c r="F216" i="76"/>
  <c r="W518" i="76"/>
  <c r="K111" i="78"/>
  <c r="T128" i="77"/>
  <c r="K394" i="76"/>
  <c r="F228" i="76"/>
  <c r="S374" i="76"/>
  <c r="P448" i="77"/>
  <c r="G216" i="76"/>
  <c r="M518" i="76"/>
  <c r="R200" i="76"/>
  <c r="L208" i="76"/>
  <c r="U458" i="76"/>
  <c r="Q422" i="76"/>
  <c r="K380" i="76"/>
  <c r="Q224" i="76"/>
  <c r="P228" i="76"/>
  <c r="F317" i="78"/>
  <c r="G448" i="77"/>
  <c r="I214" i="76"/>
  <c r="G502" i="76"/>
  <c r="L247" i="78"/>
  <c r="P278" i="77"/>
  <c r="H391" i="79"/>
  <c r="H253" i="78"/>
  <c r="K249" i="79"/>
  <c r="S438" i="77"/>
  <c r="K244" i="76"/>
  <c r="U249" i="79"/>
  <c r="P482" i="76"/>
  <c r="J458" i="76"/>
  <c r="P422" i="76"/>
  <c r="T380" i="76"/>
  <c r="F224" i="76"/>
  <c r="G317" i="78"/>
  <c r="G151" i="79"/>
  <c r="U140" i="76"/>
  <c r="G482" i="76"/>
  <c r="U380" i="76"/>
  <c r="T431" i="79"/>
  <c r="J209" i="78"/>
  <c r="K209" i="78"/>
  <c r="U209" i="78"/>
  <c r="H428" i="77"/>
  <c r="I428" i="77"/>
  <c r="V211" i="79"/>
  <c r="W453" i="78"/>
  <c r="W422" i="76"/>
  <c r="L166" i="76"/>
  <c r="F483" i="79"/>
  <c r="G215" i="78"/>
  <c r="M404" i="76"/>
  <c r="L404" i="76"/>
  <c r="Q422" i="77"/>
  <c r="F422" i="77"/>
  <c r="F471" i="78"/>
  <c r="G471" i="78"/>
  <c r="V392" i="77"/>
  <c r="W392" i="77"/>
  <c r="G417" i="79"/>
  <c r="F417" i="79"/>
  <c r="L337" i="78"/>
  <c r="M197" i="78"/>
  <c r="V136" i="76"/>
  <c r="P161" i="78"/>
  <c r="M151" i="78"/>
  <c r="L211" i="79"/>
  <c r="V197" i="78"/>
  <c r="F186" i="76"/>
  <c r="W530" i="76"/>
  <c r="T439" i="79"/>
  <c r="V243" i="79"/>
  <c r="J223" i="79"/>
  <c r="J485" i="78"/>
  <c r="W191" i="78"/>
  <c r="T280" i="77"/>
  <c r="K293" i="79"/>
  <c r="W480" i="77"/>
  <c r="R425" i="79"/>
  <c r="U275" i="79"/>
  <c r="G466" i="76"/>
  <c r="K439" i="79"/>
  <c r="G483" i="79"/>
  <c r="L323" i="78"/>
  <c r="L268" i="77"/>
  <c r="K223" i="79"/>
  <c r="R393" i="79"/>
  <c r="R463" i="78"/>
  <c r="G256" i="77"/>
  <c r="I425" i="79"/>
  <c r="V404" i="76"/>
  <c r="M394" i="77"/>
  <c r="V394" i="77"/>
  <c r="W469" i="78"/>
  <c r="M469" i="78"/>
  <c r="V469" i="78"/>
  <c r="L469" i="78"/>
  <c r="H162" i="76"/>
  <c r="S162" i="76"/>
  <c r="I350" i="77"/>
  <c r="R350" i="77"/>
  <c r="I383" i="79"/>
  <c r="H383" i="79"/>
  <c r="S383" i="79"/>
  <c r="R281" i="79"/>
  <c r="I281" i="79"/>
  <c r="T277" i="78"/>
  <c r="K277" i="78"/>
  <c r="G223" i="79"/>
  <c r="P223" i="79"/>
  <c r="J471" i="79"/>
  <c r="T471" i="79"/>
  <c r="R297" i="79"/>
  <c r="H297" i="79"/>
  <c r="I133" i="78"/>
  <c r="S133" i="78"/>
  <c r="R133" i="78"/>
  <c r="R402" i="77"/>
  <c r="H402" i="77"/>
  <c r="I402" i="77"/>
  <c r="W270" i="77"/>
  <c r="L270" i="77"/>
  <c r="W324" i="77"/>
  <c r="V324" i="77"/>
  <c r="P474" i="77"/>
  <c r="Q474" i="77"/>
  <c r="G474" i="77"/>
  <c r="W349" i="78"/>
  <c r="V349" i="78"/>
  <c r="S439" i="78"/>
  <c r="H439" i="78"/>
  <c r="M321" i="79"/>
  <c r="L321" i="79"/>
  <c r="L222" i="77"/>
  <c r="V222" i="77"/>
  <c r="F346" i="77"/>
  <c r="P346" i="77"/>
  <c r="L253" i="78"/>
  <c r="W253" i="78"/>
  <c r="I201" i="79"/>
  <c r="S201" i="79"/>
  <c r="S167" i="79"/>
  <c r="R167" i="79"/>
  <c r="R317" i="79"/>
  <c r="S317" i="79"/>
  <c r="H415" i="79"/>
  <c r="S415" i="79"/>
  <c r="R415" i="79"/>
  <c r="M315" i="79"/>
  <c r="W315" i="79"/>
  <c r="V315" i="79"/>
  <c r="U435" i="79"/>
  <c r="T435" i="79"/>
  <c r="J435" i="79"/>
  <c r="M200" i="76"/>
  <c r="L200" i="76"/>
  <c r="S126" i="77"/>
  <c r="I126" i="77"/>
  <c r="H126" i="77"/>
  <c r="V210" i="77"/>
  <c r="W210" i="77"/>
  <c r="L210" i="77"/>
  <c r="U320" i="77"/>
  <c r="T320" i="77"/>
  <c r="L460" i="77"/>
  <c r="M460" i="77"/>
  <c r="W460" i="77"/>
  <c r="G526" i="77"/>
  <c r="Q526" i="77"/>
  <c r="I357" i="78"/>
  <c r="S357" i="78"/>
  <c r="W427" i="78"/>
  <c r="M427" i="78"/>
  <c r="V427" i="78"/>
  <c r="S465" i="79"/>
  <c r="H465" i="79"/>
  <c r="R465" i="79"/>
  <c r="L236" i="77"/>
  <c r="V236" i="77"/>
  <c r="W348" i="77"/>
  <c r="V348" i="77"/>
  <c r="F173" i="78"/>
  <c r="Q173" i="78"/>
  <c r="G173" i="78"/>
  <c r="H273" i="78"/>
  <c r="R273" i="78"/>
  <c r="I273" i="78"/>
  <c r="Q445" i="78"/>
  <c r="G445" i="78"/>
  <c r="F189" i="79"/>
  <c r="G189" i="79"/>
  <c r="P189" i="79"/>
  <c r="R473" i="78"/>
  <c r="I473" i="78"/>
  <c r="H473" i="78"/>
  <c r="L197" i="79"/>
  <c r="W197" i="79"/>
  <c r="Q327" i="79"/>
  <c r="F327" i="79"/>
  <c r="P443" i="79"/>
  <c r="Q443" i="79"/>
  <c r="G443" i="79"/>
  <c r="F443" i="79"/>
  <c r="R151" i="79"/>
  <c r="H151" i="79"/>
  <c r="I151" i="79"/>
  <c r="W251" i="79"/>
  <c r="M251" i="79"/>
  <c r="F345" i="79"/>
  <c r="P345" i="79"/>
  <c r="Q360" i="76"/>
  <c r="G360" i="76"/>
  <c r="P360" i="76"/>
  <c r="F360" i="76"/>
  <c r="M273" i="78"/>
  <c r="L273" i="78"/>
  <c r="T399" i="78"/>
  <c r="K399" i="78"/>
  <c r="U467" i="78"/>
  <c r="T467" i="78"/>
  <c r="J467" i="78"/>
  <c r="W243" i="79"/>
  <c r="M243" i="79"/>
  <c r="P433" i="79"/>
  <c r="F433" i="79"/>
  <c r="T198" i="77"/>
  <c r="J198" i="77"/>
  <c r="R286" i="77"/>
  <c r="H286" i="77"/>
  <c r="I286" i="77"/>
  <c r="P384" i="77"/>
  <c r="G384" i="77"/>
  <c r="W474" i="77"/>
  <c r="M474" i="77"/>
  <c r="L474" i="77"/>
  <c r="F99" i="78"/>
  <c r="P99" i="78"/>
  <c r="W161" i="78"/>
  <c r="M161" i="78"/>
  <c r="L161" i="78"/>
  <c r="S253" i="78"/>
  <c r="R253" i="78"/>
  <c r="M305" i="78"/>
  <c r="W305" i="78"/>
  <c r="L343" i="78"/>
  <c r="W343" i="78"/>
  <c r="V343" i="78"/>
  <c r="S501" i="78"/>
  <c r="I501" i="78"/>
  <c r="Q215" i="79"/>
  <c r="P215" i="79"/>
  <c r="G215" i="79"/>
  <c r="M357" i="79"/>
  <c r="L357" i="79"/>
  <c r="P99" i="79"/>
  <c r="Q99" i="79"/>
  <c r="M189" i="79"/>
  <c r="V189" i="79"/>
  <c r="F307" i="79"/>
  <c r="G307" i="79"/>
  <c r="R391" i="79"/>
  <c r="I391" i="79"/>
  <c r="I457" i="78"/>
  <c r="H457" i="78"/>
  <c r="S457" i="78"/>
  <c r="G125" i="79"/>
  <c r="Q125" i="79"/>
  <c r="G267" i="79"/>
  <c r="Q267" i="79"/>
  <c r="F267" i="79"/>
  <c r="R341" i="79"/>
  <c r="S341" i="79"/>
  <c r="L150" i="77"/>
  <c r="V150" i="77"/>
  <c r="I236" i="76"/>
  <c r="H236" i="76"/>
  <c r="S236" i="76"/>
  <c r="G453" i="79"/>
  <c r="Q453" i="79"/>
  <c r="F453" i="79"/>
  <c r="F496" i="77"/>
  <c r="P496" i="77"/>
  <c r="P382" i="77"/>
  <c r="F382" i="77"/>
  <c r="V166" i="76"/>
  <c r="W166" i="76"/>
  <c r="I261" i="78"/>
  <c r="R261" i="78"/>
  <c r="M422" i="76"/>
  <c r="L422" i="76"/>
  <c r="R160" i="76"/>
  <c r="S160" i="76"/>
  <c r="I354" i="76"/>
  <c r="S354" i="76"/>
  <c r="R387" i="78"/>
  <c r="S387" i="78"/>
  <c r="T372" i="77"/>
  <c r="J372" i="77"/>
  <c r="H378" i="76"/>
  <c r="S378" i="76"/>
  <c r="R378" i="76"/>
  <c r="Q372" i="76"/>
  <c r="F372" i="76"/>
  <c r="P372" i="76"/>
  <c r="T288" i="76"/>
  <c r="K288" i="76"/>
  <c r="M342" i="76"/>
  <c r="L342" i="76"/>
  <c r="J244" i="76"/>
  <c r="T244" i="76"/>
  <c r="P465" i="78"/>
  <c r="Q465" i="78"/>
  <c r="H434" i="76"/>
  <c r="S434" i="76"/>
  <c r="I322" i="76"/>
  <c r="S322" i="76"/>
  <c r="H322" i="76"/>
  <c r="W352" i="77"/>
  <c r="V352" i="77"/>
  <c r="M352" i="77"/>
  <c r="I192" i="76"/>
  <c r="R192" i="76"/>
  <c r="V453" i="78"/>
  <c r="L453" i="78"/>
  <c r="L508" i="77"/>
  <c r="W508" i="77"/>
  <c r="I200" i="76"/>
  <c r="H200" i="76"/>
  <c r="K337" i="78"/>
  <c r="T337" i="78"/>
  <c r="P429" i="78"/>
  <c r="F429" i="78"/>
  <c r="Q109" i="78"/>
  <c r="G109" i="78"/>
  <c r="K175" i="79"/>
  <c r="T175" i="79"/>
  <c r="P435" i="78"/>
  <c r="G435" i="78"/>
  <c r="M429" i="78"/>
  <c r="V429" i="78"/>
  <c r="Q213" i="79"/>
  <c r="H220" i="77"/>
  <c r="R220" i="77"/>
  <c r="J221" i="78"/>
  <c r="U221" i="78"/>
  <c r="H292" i="77"/>
  <c r="W312" i="76"/>
  <c r="G496" i="77"/>
  <c r="U475" i="79"/>
  <c r="L305" i="78"/>
  <c r="U399" i="78"/>
  <c r="S151" i="79"/>
  <c r="S473" i="78"/>
  <c r="F97" i="78"/>
  <c r="H357" i="78"/>
  <c r="G174" i="77"/>
  <c r="V127" i="79"/>
  <c r="H438" i="77"/>
  <c r="V270" i="77"/>
  <c r="W419" i="78"/>
  <c r="F93" i="79"/>
  <c r="T392" i="77"/>
  <c r="K392" i="77"/>
  <c r="H248" i="77"/>
  <c r="I248" i="77"/>
  <c r="M392" i="77"/>
  <c r="F446" i="77"/>
  <c r="G465" i="78"/>
  <c r="U288" i="76"/>
  <c r="U372" i="77"/>
  <c r="H354" i="76"/>
  <c r="S192" i="76"/>
  <c r="R434" i="76"/>
  <c r="R420" i="77"/>
  <c r="J288" i="76"/>
  <c r="K372" i="77"/>
  <c r="R354" i="76"/>
  <c r="L312" i="76"/>
  <c r="P201" i="79"/>
  <c r="K475" i="79"/>
  <c r="G99" i="79"/>
  <c r="V305" i="78"/>
  <c r="S286" i="77"/>
  <c r="J399" i="78"/>
  <c r="R459" i="78"/>
  <c r="H377" i="79"/>
  <c r="Q97" i="78"/>
  <c r="R357" i="78"/>
  <c r="P174" i="77"/>
  <c r="L127" i="79"/>
  <c r="V327" i="78"/>
  <c r="Q346" i="77"/>
  <c r="V212" i="77"/>
  <c r="I297" i="79"/>
  <c r="K155" i="78"/>
  <c r="H450" i="76"/>
  <c r="I450" i="76"/>
  <c r="I249" i="79"/>
  <c r="R249" i="79"/>
  <c r="G263" i="78"/>
  <c r="Q476" i="77"/>
  <c r="I341" i="79"/>
  <c r="T475" i="79"/>
  <c r="Q307" i="79"/>
  <c r="R501" i="78"/>
  <c r="Q99" i="78"/>
  <c r="Q384" i="77"/>
  <c r="Q433" i="79"/>
  <c r="V251" i="79"/>
  <c r="G327" i="79"/>
  <c r="S377" i="79"/>
  <c r="F445" i="78"/>
  <c r="P173" i="78"/>
  <c r="M236" i="77"/>
  <c r="T249" i="79"/>
  <c r="F526" i="77"/>
  <c r="M268" i="77"/>
  <c r="F174" i="77"/>
  <c r="L315" i="79"/>
  <c r="M127" i="79"/>
  <c r="I167" i="79"/>
  <c r="M222" i="77"/>
  <c r="M270" i="77"/>
  <c r="U280" i="77"/>
  <c r="L419" i="78"/>
  <c r="T293" i="79"/>
  <c r="H281" i="79"/>
  <c r="H350" i="77"/>
  <c r="W472" i="77"/>
  <c r="S349" i="78"/>
  <c r="V387" i="78"/>
  <c r="L292" i="76"/>
  <c r="F466" i="77"/>
  <c r="T140" i="77"/>
  <c r="W504" i="76"/>
  <c r="K140" i="76"/>
  <c r="W139" i="78"/>
  <c r="L215" i="79"/>
  <c r="K458" i="76"/>
  <c r="U128" i="77"/>
  <c r="F359" i="78"/>
  <c r="J290" i="76"/>
  <c r="K243" i="78"/>
  <c r="F534" i="76"/>
  <c r="K431" i="79"/>
  <c r="K140" i="77"/>
  <c r="H214" i="76"/>
  <c r="L504" i="76"/>
  <c r="H222" i="77"/>
  <c r="J383" i="78"/>
  <c r="Q397" i="79"/>
  <c r="R227" i="78"/>
  <c r="G366" i="77"/>
  <c r="R532" i="77"/>
  <c r="G414" i="77"/>
  <c r="W304" i="77"/>
  <c r="G418" i="76"/>
  <c r="F422" i="76"/>
  <c r="U394" i="76"/>
  <c r="H374" i="76"/>
  <c r="G534" i="76"/>
  <c r="Q317" i="78"/>
  <c r="U140" i="77"/>
  <c r="V497" i="79"/>
  <c r="V247" i="78"/>
  <c r="P159" i="79"/>
  <c r="L287" i="78"/>
  <c r="T124" i="76"/>
  <c r="M454" i="76"/>
  <c r="K199" i="79"/>
  <c r="S265" i="79"/>
  <c r="T267" i="78"/>
  <c r="G292" i="77"/>
  <c r="V247" i="79"/>
  <c r="V493" i="78"/>
  <c r="L371" i="78"/>
  <c r="P503" i="79"/>
  <c r="P93" i="78"/>
  <c r="R119" i="78"/>
  <c r="K127" i="79"/>
  <c r="K321" i="78"/>
  <c r="M397" i="79"/>
  <c r="J199" i="79"/>
  <c r="Q335" i="79"/>
  <c r="M409" i="78"/>
  <c r="U222" i="76"/>
  <c r="F503" i="79"/>
  <c r="V193" i="78"/>
  <c r="H119" i="78"/>
  <c r="T127" i="79"/>
  <c r="W338" i="77"/>
  <c r="I275" i="78"/>
  <c r="M441" i="79"/>
  <c r="W441" i="79"/>
  <c r="M138" i="77"/>
  <c r="V138" i="77"/>
  <c r="L141" i="78"/>
  <c r="V141" i="78"/>
  <c r="G109" i="79"/>
  <c r="P109" i="79"/>
  <c r="G373" i="79"/>
  <c r="P373" i="79"/>
  <c r="F202" i="76"/>
  <c r="G202" i="76"/>
  <c r="F290" i="77"/>
  <c r="G290" i="77"/>
  <c r="Q290" i="77"/>
  <c r="V271" i="79"/>
  <c r="L271" i="79"/>
  <c r="I203" i="79"/>
  <c r="R203" i="79"/>
  <c r="Q149" i="79"/>
  <c r="F149" i="79"/>
  <c r="Q105" i="79"/>
  <c r="M289" i="79"/>
  <c r="L323" i="79"/>
  <c r="M323" i="79"/>
  <c r="K495" i="78"/>
  <c r="J495" i="78"/>
  <c r="L512" i="77"/>
  <c r="V512" i="77"/>
  <c r="T182" i="77"/>
  <c r="K182" i="77"/>
  <c r="U370" i="77"/>
  <c r="T370" i="77"/>
  <c r="F399" i="79"/>
  <c r="G399" i="79"/>
  <c r="M295" i="79"/>
  <c r="W295" i="79"/>
  <c r="S435" i="78"/>
  <c r="R435" i="78"/>
  <c r="R245" i="79"/>
  <c r="H245" i="79"/>
  <c r="S331" i="78"/>
  <c r="I331" i="78"/>
  <c r="S327" i="78"/>
  <c r="R327" i="78"/>
  <c r="F428" i="77"/>
  <c r="P428" i="77"/>
  <c r="H400" i="77"/>
  <c r="S400" i="77"/>
  <c r="R400" i="77"/>
  <c r="J181" i="79"/>
  <c r="K181" i="79"/>
  <c r="G377" i="79"/>
  <c r="P377" i="79"/>
  <c r="M299" i="78"/>
  <c r="W299" i="78"/>
  <c r="T381" i="79"/>
  <c r="J381" i="79"/>
  <c r="F369" i="79"/>
  <c r="Q369" i="79"/>
  <c r="G516" i="77"/>
  <c r="P516" i="77"/>
  <c r="U381" i="79"/>
  <c r="P385" i="78"/>
  <c r="G239" i="79"/>
  <c r="P507" i="79"/>
  <c r="K125" i="79"/>
  <c r="U141" i="78"/>
  <c r="V293" i="79"/>
  <c r="H99" i="79"/>
  <c r="Q507" i="79"/>
  <c r="W271" i="79"/>
  <c r="W174" i="77"/>
  <c r="F109" i="79"/>
  <c r="G428" i="77"/>
  <c r="M346" i="77"/>
  <c r="I327" i="78"/>
  <c r="W193" i="79"/>
  <c r="W398" i="77"/>
  <c r="L503" i="78"/>
  <c r="V516" i="77"/>
  <c r="L516" i="77"/>
  <c r="H343" i="79"/>
  <c r="R343" i="79"/>
  <c r="S343" i="79"/>
  <c r="M266" i="77"/>
  <c r="W266" i="77"/>
  <c r="G285" i="79"/>
  <c r="P285" i="79"/>
  <c r="M489" i="78"/>
  <c r="W489" i="78"/>
  <c r="U290" i="77"/>
  <c r="J290" i="77"/>
  <c r="L483" i="78"/>
  <c r="W483" i="78"/>
  <c r="R365" i="78"/>
  <c r="H365" i="78"/>
  <c r="J273" i="79"/>
  <c r="U273" i="79"/>
  <c r="F135" i="79"/>
  <c r="Q135" i="79"/>
  <c r="M133" i="78"/>
  <c r="L133" i="78"/>
  <c r="S437" i="79"/>
  <c r="R437" i="79"/>
  <c r="F239" i="79"/>
  <c r="U125" i="79"/>
  <c r="V266" i="77"/>
  <c r="M95" i="79"/>
  <c r="J145" i="78"/>
  <c r="G105" i="79"/>
  <c r="T440" i="77"/>
  <c r="L170" i="76"/>
  <c r="I99" i="79"/>
  <c r="M174" i="77"/>
  <c r="Q428" i="77"/>
  <c r="K381" i="78"/>
  <c r="H327" i="78"/>
  <c r="H331" i="78"/>
  <c r="I286" i="76"/>
  <c r="I220" i="77"/>
  <c r="S220" i="77"/>
  <c r="S221" i="78"/>
  <c r="R221" i="78"/>
  <c r="I371" i="79"/>
  <c r="H371" i="79"/>
  <c r="G186" i="77"/>
  <c r="P186" i="77"/>
  <c r="T409" i="78"/>
  <c r="K409" i="78"/>
  <c r="J484" i="77"/>
  <c r="T484" i="77"/>
  <c r="K484" i="77"/>
  <c r="I269" i="79"/>
  <c r="R269" i="79"/>
  <c r="G240" i="77"/>
  <c r="P240" i="77"/>
  <c r="U500" i="77"/>
  <c r="K500" i="77"/>
  <c r="T500" i="77"/>
  <c r="P246" i="77"/>
  <c r="Q246" i="77"/>
  <c r="T211" i="78"/>
  <c r="U211" i="78"/>
  <c r="T243" i="79"/>
  <c r="K243" i="79"/>
  <c r="I141" i="79"/>
  <c r="Q291" i="78"/>
  <c r="V483" i="78"/>
  <c r="F285" i="79"/>
  <c r="V282" i="77"/>
  <c r="I151" i="78"/>
  <c r="Q373" i="79"/>
  <c r="M237" i="78"/>
  <c r="V237" i="78"/>
  <c r="I334" i="77"/>
  <c r="H334" i="77"/>
  <c r="S328" i="77"/>
  <c r="R328" i="77"/>
  <c r="L444" i="77"/>
  <c r="M444" i="77"/>
  <c r="K211" i="78"/>
  <c r="M361" i="78"/>
  <c r="T409" i="79"/>
  <c r="K273" i="79"/>
  <c r="R241" i="78"/>
  <c r="V235" i="79"/>
  <c r="T123" i="78"/>
  <c r="U381" i="78"/>
  <c r="G475" i="78"/>
  <c r="P475" i="78"/>
  <c r="J189" i="78"/>
  <c r="T189" i="78"/>
  <c r="K482" i="77"/>
  <c r="U482" i="77"/>
  <c r="G298" i="77"/>
  <c r="F298" i="77"/>
  <c r="I227" i="78"/>
  <c r="S227" i="78"/>
  <c r="R481" i="79"/>
  <c r="S481" i="79"/>
  <c r="I412" i="77"/>
  <c r="H412" i="77"/>
  <c r="Q401" i="78"/>
  <c r="G401" i="78"/>
  <c r="R488" i="77"/>
  <c r="S488" i="77"/>
  <c r="Q289" i="79"/>
  <c r="F289" i="79"/>
  <c r="R431" i="78"/>
  <c r="I431" i="78"/>
  <c r="S425" i="78"/>
  <c r="I425" i="78"/>
  <c r="F275" i="79"/>
  <c r="G275" i="79"/>
  <c r="R433" i="79"/>
  <c r="H433" i="79"/>
  <c r="L403" i="79"/>
  <c r="M403" i="79"/>
  <c r="L299" i="78"/>
  <c r="Q186" i="77"/>
  <c r="W293" i="79"/>
  <c r="V133" i="78"/>
  <c r="G135" i="79"/>
  <c r="P291" i="78"/>
  <c r="Q109" i="79"/>
  <c r="Q385" i="78"/>
  <c r="L266" i="77"/>
  <c r="F186" i="77"/>
  <c r="P300" i="77"/>
  <c r="G487" i="78"/>
  <c r="M271" i="79"/>
  <c r="Q240" i="77"/>
  <c r="M141" i="78"/>
  <c r="I382" i="76"/>
  <c r="H382" i="76"/>
  <c r="J287" i="79"/>
  <c r="K287" i="79"/>
  <c r="H445" i="78"/>
  <c r="R445" i="78"/>
  <c r="T237" i="79"/>
  <c r="K237" i="79"/>
  <c r="J237" i="79"/>
  <c r="Q397" i="78"/>
  <c r="G397" i="78"/>
  <c r="W403" i="79"/>
  <c r="L351" i="79"/>
  <c r="Q487" i="78"/>
  <c r="J440" i="77"/>
  <c r="G246" i="77"/>
  <c r="V170" i="76"/>
  <c r="R99" i="79"/>
  <c r="I365" i="78"/>
  <c r="Q377" i="79"/>
  <c r="P129" i="78"/>
  <c r="R412" i="77"/>
  <c r="L174" i="77"/>
  <c r="F373" i="79"/>
  <c r="L489" i="78"/>
  <c r="J111" i="79"/>
  <c r="R287" i="78"/>
  <c r="I400" i="77"/>
  <c r="P457" i="79"/>
  <c r="U409" i="78"/>
  <c r="L138" i="77"/>
  <c r="L441" i="79"/>
  <c r="Q481" i="79"/>
  <c r="H388" i="77"/>
  <c r="H283" i="78"/>
  <c r="P153" i="78"/>
  <c r="F492" i="76"/>
  <c r="M271" i="78"/>
  <c r="V403" i="79"/>
  <c r="W163" i="79"/>
  <c r="M351" i="79"/>
  <c r="P487" i="78"/>
  <c r="H425" i="78"/>
  <c r="W283" i="78"/>
  <c r="F246" i="77"/>
  <c r="P369" i="79"/>
  <c r="L361" i="78"/>
  <c r="U409" i="79"/>
  <c r="S203" i="79"/>
  <c r="S241" i="78"/>
  <c r="F401" i="78"/>
  <c r="Q129" i="78"/>
  <c r="S412" i="77"/>
  <c r="Q202" i="76"/>
  <c r="I481" i="79"/>
  <c r="W235" i="79"/>
  <c r="K111" i="79"/>
  <c r="S287" i="78"/>
  <c r="Q457" i="79"/>
  <c r="Q366" i="77"/>
  <c r="W138" i="77"/>
  <c r="T381" i="78"/>
  <c r="W135" i="79"/>
  <c r="U233" i="79"/>
  <c r="I340" i="77"/>
  <c r="W444" i="77"/>
  <c r="L230" i="77"/>
  <c r="I283" i="78"/>
  <c r="S249" i="78"/>
  <c r="J338" i="76"/>
  <c r="K138" i="77"/>
  <c r="U138" i="77"/>
  <c r="W447" i="78"/>
  <c r="V447" i="78"/>
  <c r="L447" i="78"/>
  <c r="M147" i="79"/>
  <c r="L147" i="79"/>
  <c r="K191" i="78"/>
  <c r="J191" i="78"/>
  <c r="U246" i="77"/>
  <c r="J246" i="77"/>
  <c r="L504" i="77"/>
  <c r="V504" i="77"/>
  <c r="R219" i="78"/>
  <c r="I219" i="78"/>
  <c r="K365" i="79"/>
  <c r="T365" i="79"/>
  <c r="S142" i="77"/>
  <c r="H142" i="77"/>
  <c r="J232" i="77"/>
  <c r="T232" i="77"/>
  <c r="H207" i="78"/>
  <c r="I207" i="78"/>
  <c r="F408" i="77"/>
  <c r="P408" i="77"/>
  <c r="U125" i="78"/>
  <c r="K125" i="78"/>
  <c r="L491" i="79"/>
  <c r="V491" i="79"/>
  <c r="U336" i="77"/>
  <c r="T336" i="77"/>
  <c r="S323" i="78"/>
  <c r="I323" i="78"/>
  <c r="Q408" i="77"/>
  <c r="J500" i="77"/>
  <c r="I343" i="79"/>
  <c r="J243" i="79"/>
  <c r="H141" i="79"/>
  <c r="H323" i="78"/>
  <c r="M483" i="78"/>
  <c r="H269" i="79"/>
  <c r="H219" i="78"/>
  <c r="W147" i="79"/>
  <c r="L293" i="79"/>
  <c r="W351" i="79"/>
  <c r="Q275" i="79"/>
  <c r="J211" i="78"/>
  <c r="G507" i="79"/>
  <c r="S365" i="78"/>
  <c r="F377" i="79"/>
  <c r="F129" i="78"/>
  <c r="K290" i="77"/>
  <c r="V489" i="78"/>
  <c r="U111" i="79"/>
  <c r="U123" i="78"/>
  <c r="J409" i="78"/>
  <c r="J308" i="77"/>
  <c r="R237" i="78"/>
  <c r="V163" i="79"/>
  <c r="S433" i="79"/>
  <c r="P149" i="79"/>
  <c r="H437" i="79"/>
  <c r="R425" i="78"/>
  <c r="V283" i="78"/>
  <c r="Q516" i="77"/>
  <c r="S431" i="78"/>
  <c r="V361" i="78"/>
  <c r="K409" i="79"/>
  <c r="M491" i="79"/>
  <c r="W93" i="79"/>
  <c r="I241" i="78"/>
  <c r="H488" i="77"/>
  <c r="L188" i="77"/>
  <c r="W360" i="77"/>
  <c r="U232" i="77"/>
  <c r="P202" i="76"/>
  <c r="U181" i="79"/>
  <c r="M235" i="79"/>
  <c r="H287" i="78"/>
  <c r="F457" i="79"/>
  <c r="M504" i="77"/>
  <c r="P366" i="77"/>
  <c r="J224" i="77"/>
  <c r="M447" i="78"/>
  <c r="W493" i="79"/>
  <c r="P282" i="76"/>
  <c r="G282" i="76"/>
  <c r="F280" i="77"/>
  <c r="P280" i="77"/>
  <c r="U407" i="79"/>
  <c r="K407" i="79"/>
  <c r="S137" i="78"/>
  <c r="H137" i="78"/>
  <c r="G155" i="78"/>
  <c r="Q155" i="78"/>
  <c r="I129" i="78"/>
  <c r="R129" i="78"/>
  <c r="L265" i="78"/>
  <c r="V265" i="78"/>
  <c r="M347" i="79"/>
  <c r="W347" i="79"/>
  <c r="T215" i="78"/>
  <c r="J215" i="78"/>
  <c r="F522" i="77"/>
  <c r="Q522" i="77"/>
  <c r="F182" i="77"/>
  <c r="Q182" i="77"/>
  <c r="H322" i="77"/>
  <c r="I322" i="77"/>
  <c r="M286" i="77"/>
  <c r="L286" i="77"/>
  <c r="Q199" i="79"/>
  <c r="P199" i="79"/>
  <c r="K168" i="77"/>
  <c r="U168" i="77"/>
  <c r="P526" i="77"/>
  <c r="K320" i="77"/>
  <c r="R126" i="77"/>
  <c r="V200" i="76"/>
  <c r="H167" i="79"/>
  <c r="S393" i="79"/>
  <c r="M253" i="78"/>
  <c r="W222" i="77"/>
  <c r="L349" i="78"/>
  <c r="J280" i="77"/>
  <c r="M419" i="78"/>
  <c r="L429" i="78"/>
  <c r="I162" i="76"/>
  <c r="Q435" i="78"/>
  <c r="W285" i="78"/>
  <c r="S248" i="77"/>
  <c r="F314" i="77"/>
  <c r="G152" i="77"/>
  <c r="I442" i="77"/>
  <c r="H225" i="78"/>
  <c r="K184" i="77"/>
  <c r="T184" i="77"/>
  <c r="L401" i="79"/>
  <c r="W401" i="79"/>
  <c r="K376" i="77"/>
  <c r="T376" i="77"/>
  <c r="H277" i="79"/>
  <c r="S277" i="79"/>
  <c r="M501" i="79"/>
  <c r="L501" i="79"/>
  <c r="L122" i="77"/>
  <c r="M122" i="77"/>
  <c r="W212" i="77"/>
  <c r="M212" i="77"/>
  <c r="M324" i="77"/>
  <c r="L324" i="77"/>
  <c r="Q390" i="77"/>
  <c r="G390" i="77"/>
  <c r="M191" i="78"/>
  <c r="V191" i="78"/>
  <c r="V321" i="79"/>
  <c r="W321" i="79"/>
  <c r="J449" i="78"/>
  <c r="K449" i="78"/>
  <c r="H201" i="79"/>
  <c r="R201" i="79"/>
  <c r="T485" i="78"/>
  <c r="U485" i="78"/>
  <c r="Q344" i="77"/>
  <c r="F344" i="77"/>
  <c r="S386" i="77"/>
  <c r="R386" i="77"/>
  <c r="R175" i="78"/>
  <c r="I175" i="78"/>
  <c r="P442" i="77"/>
  <c r="Q442" i="77"/>
  <c r="M323" i="78"/>
  <c r="V323" i="78"/>
  <c r="W236" i="77"/>
  <c r="L427" i="78"/>
  <c r="I386" i="77"/>
  <c r="W268" i="77"/>
  <c r="M210" i="77"/>
  <c r="I317" i="79"/>
  <c r="T449" i="78"/>
  <c r="M327" i="78"/>
  <c r="Q161" i="78"/>
  <c r="R439" i="78"/>
  <c r="P390" i="77"/>
  <c r="H168" i="77"/>
  <c r="K351" i="78"/>
  <c r="U471" i="79"/>
  <c r="U293" i="79"/>
  <c r="S350" i="77"/>
  <c r="S522" i="77"/>
  <c r="V472" i="77"/>
  <c r="V401" i="79"/>
  <c r="S303" i="79"/>
  <c r="M480" i="77"/>
  <c r="L392" i="77"/>
  <c r="H265" i="78"/>
  <c r="V372" i="77"/>
  <c r="S172" i="76"/>
  <c r="I461" i="79"/>
  <c r="T136" i="77"/>
  <c r="M438" i="77"/>
  <c r="V438" i="77"/>
  <c r="T371" i="78"/>
  <c r="K371" i="78"/>
  <c r="H373" i="78"/>
  <c r="S373" i="78"/>
  <c r="P209" i="78"/>
  <c r="G209" i="78"/>
  <c r="Q209" i="78"/>
  <c r="M311" i="79"/>
  <c r="L311" i="79"/>
  <c r="M411" i="78"/>
  <c r="V411" i="78"/>
  <c r="L411" i="78"/>
  <c r="G276" i="77"/>
  <c r="Q276" i="77"/>
  <c r="U463" i="78"/>
  <c r="K463" i="78"/>
  <c r="T463" i="78"/>
  <c r="L333" i="78"/>
  <c r="V333" i="78"/>
  <c r="U303" i="79"/>
  <c r="J303" i="79"/>
  <c r="K487" i="78"/>
  <c r="V250" i="77"/>
  <c r="Q534" i="77"/>
  <c r="I499" i="78"/>
  <c r="J101" i="78"/>
  <c r="S361" i="78"/>
  <c r="F272" i="77"/>
  <c r="R445" i="79"/>
  <c r="R172" i="77"/>
  <c r="I172" i="77"/>
  <c r="U338" i="77"/>
  <c r="J338" i="77"/>
  <c r="J229" i="79"/>
  <c r="U229" i="79"/>
  <c r="W185" i="78"/>
  <c r="P441" i="79"/>
  <c r="P263" i="78"/>
  <c r="S249" i="79"/>
  <c r="M487" i="78"/>
  <c r="S401" i="79"/>
  <c r="K197" i="78"/>
  <c r="H390" i="77"/>
  <c r="M231" i="79"/>
  <c r="S176" i="77"/>
  <c r="I176" i="77"/>
  <c r="F162" i="77"/>
  <c r="P162" i="77"/>
  <c r="S484" i="77"/>
  <c r="I484" i="77"/>
  <c r="I325" i="79"/>
  <c r="H325" i="79"/>
  <c r="S325" i="79"/>
  <c r="G164" i="77"/>
  <c r="Q164" i="77"/>
  <c r="P164" i="77"/>
  <c r="U450" i="77"/>
  <c r="J450" i="77"/>
  <c r="K450" i="77"/>
  <c r="H294" i="77"/>
  <c r="K229" i="79"/>
  <c r="U121" i="79"/>
  <c r="V231" i="79"/>
  <c r="G352" i="77"/>
  <c r="T403" i="78"/>
  <c r="J403" i="78"/>
  <c r="K403" i="78"/>
  <c r="K259" i="78"/>
  <c r="T259" i="78"/>
  <c r="T347" i="79"/>
  <c r="U347" i="79"/>
  <c r="K457" i="78"/>
  <c r="J457" i="78"/>
  <c r="H214" i="77"/>
  <c r="S214" i="77"/>
  <c r="S371" i="78"/>
  <c r="R371" i="78"/>
  <c r="P103" i="78"/>
  <c r="Q103" i="78"/>
  <c r="T229" i="79"/>
  <c r="W234" i="77"/>
  <c r="F101" i="78"/>
  <c r="T255" i="79"/>
  <c r="U255" i="79"/>
  <c r="V278" i="77"/>
  <c r="M278" i="77"/>
  <c r="M365" i="78"/>
  <c r="W365" i="78"/>
  <c r="H291" i="78"/>
  <c r="S291" i="78"/>
  <c r="P139" i="79"/>
  <c r="V234" i="77"/>
  <c r="T338" i="77"/>
  <c r="H249" i="79"/>
  <c r="T115" i="79"/>
  <c r="J454" i="76"/>
  <c r="H296" i="76"/>
  <c r="I296" i="76"/>
  <c r="L161" i="79"/>
  <c r="M161" i="79"/>
  <c r="T253" i="79"/>
  <c r="J253" i="79"/>
  <c r="K253" i="79"/>
  <c r="F131" i="78"/>
  <c r="G131" i="78"/>
  <c r="L417" i="78"/>
  <c r="M417" i="78"/>
  <c r="I187" i="78"/>
  <c r="R187" i="78"/>
  <c r="K109" i="78"/>
  <c r="U109" i="78"/>
  <c r="G185" i="79"/>
  <c r="F185" i="79"/>
  <c r="S447" i="79"/>
  <c r="R447" i="79"/>
  <c r="R466" i="77"/>
  <c r="H466" i="77"/>
  <c r="V433" i="78"/>
  <c r="M433" i="78"/>
  <c r="R356" i="77"/>
  <c r="S356" i="77"/>
  <c r="F451" i="78"/>
  <c r="G451" i="78"/>
  <c r="P451" i="78"/>
  <c r="G211" i="79"/>
  <c r="F211" i="79"/>
  <c r="P211" i="79"/>
  <c r="Q211" i="79"/>
  <c r="W341" i="79"/>
  <c r="V341" i="79"/>
  <c r="Q365" i="79"/>
  <c r="P365" i="79"/>
  <c r="Q431" i="78"/>
  <c r="P431" i="78"/>
  <c r="G431" i="78"/>
  <c r="W297" i="78"/>
  <c r="L297" i="78"/>
  <c r="M446" i="76"/>
  <c r="W446" i="76"/>
  <c r="R327" i="79"/>
  <c r="H327" i="79"/>
  <c r="V99" i="78"/>
  <c r="W99" i="78"/>
  <c r="L99" i="78"/>
  <c r="G200" i="77"/>
  <c r="P200" i="77"/>
  <c r="T204" i="77"/>
  <c r="K204" i="77"/>
  <c r="I504" i="77"/>
  <c r="S504" i="77"/>
  <c r="F411" i="79"/>
  <c r="Q411" i="79"/>
  <c r="S145" i="79"/>
  <c r="I145" i="79"/>
  <c r="F220" i="77"/>
  <c r="P220" i="77"/>
  <c r="G220" i="77"/>
  <c r="P450" i="77"/>
  <c r="Q450" i="77"/>
  <c r="R499" i="78"/>
  <c r="S499" i="78"/>
  <c r="T239" i="79"/>
  <c r="J239" i="79"/>
  <c r="K239" i="79"/>
  <c r="H326" i="77"/>
  <c r="R326" i="77"/>
  <c r="T487" i="78"/>
  <c r="L185" i="78"/>
  <c r="P534" i="77"/>
  <c r="R325" i="79"/>
  <c r="W169" i="78"/>
  <c r="W487" i="78"/>
  <c r="W347" i="78"/>
  <c r="J283" i="78"/>
  <c r="L261" i="79"/>
  <c r="R171" i="79"/>
  <c r="K481" i="78"/>
  <c r="V107" i="78"/>
  <c r="U293" i="78"/>
  <c r="T339" i="78"/>
  <c r="U444" i="76"/>
  <c r="R221" i="79"/>
  <c r="W331" i="78"/>
  <c r="V260" i="77"/>
  <c r="H178" i="77"/>
  <c r="G439" i="78"/>
  <c r="U325" i="78"/>
  <c r="L423" i="79"/>
  <c r="M167" i="78"/>
  <c r="G241" i="78"/>
  <c r="L344" i="77"/>
  <c r="G194" i="76"/>
  <c r="U447" i="78"/>
  <c r="P124" i="76"/>
  <c r="L331" i="78"/>
  <c r="T319" i="79"/>
  <c r="S374" i="77"/>
  <c r="R196" i="77"/>
  <c r="F236" i="77"/>
  <c r="T307" i="79"/>
  <c r="M356" i="77"/>
  <c r="S395" i="78"/>
  <c r="I372" i="77"/>
  <c r="U425" i="78"/>
  <c r="W348" i="76"/>
  <c r="G203" i="78"/>
  <c r="G332" i="76"/>
  <c r="U338" i="76"/>
  <c r="U434" i="76"/>
  <c r="P462" i="77"/>
  <c r="F462" i="77"/>
  <c r="T128" i="76"/>
  <c r="J128" i="76"/>
  <c r="J327" i="78"/>
  <c r="T327" i="78"/>
  <c r="H250" i="77"/>
  <c r="I250" i="77"/>
  <c r="R93" i="78"/>
  <c r="H93" i="78"/>
  <c r="Q467" i="78"/>
  <c r="F467" i="78"/>
  <c r="P262" i="77"/>
  <c r="Q262" i="77"/>
  <c r="V221" i="78"/>
  <c r="L221" i="78"/>
  <c r="F479" i="79"/>
  <c r="G479" i="79"/>
  <c r="T463" i="79"/>
  <c r="U463" i="79"/>
  <c r="J528" i="77"/>
  <c r="U528" i="77"/>
  <c r="L132" i="77"/>
  <c r="M132" i="77"/>
  <c r="L189" i="78"/>
  <c r="W189" i="78"/>
  <c r="U357" i="79"/>
  <c r="T357" i="79"/>
  <c r="Q191" i="79"/>
  <c r="F191" i="79"/>
  <c r="J335" i="79"/>
  <c r="U335" i="79"/>
  <c r="W465" i="79"/>
  <c r="V465" i="79"/>
  <c r="Q181" i="79"/>
  <c r="G181" i="79"/>
  <c r="L202" i="77"/>
  <c r="W202" i="77"/>
  <c r="T378" i="77"/>
  <c r="U378" i="77"/>
  <c r="G267" i="78"/>
  <c r="P267" i="78"/>
  <c r="L422" i="77"/>
  <c r="W422" i="77"/>
  <c r="M421" i="78"/>
  <c r="L421" i="78"/>
  <c r="G351" i="79"/>
  <c r="F351" i="79"/>
  <c r="H134" i="77"/>
  <c r="R134" i="77"/>
  <c r="M252" i="77"/>
  <c r="W252" i="77"/>
  <c r="I302" i="77"/>
  <c r="S302" i="77"/>
  <c r="S514" i="77"/>
  <c r="I514" i="77"/>
  <c r="J411" i="78"/>
  <c r="T411" i="78"/>
  <c r="M421" i="79"/>
  <c r="W421" i="79"/>
  <c r="P330" i="77"/>
  <c r="F330" i="77"/>
  <c r="I520" i="77"/>
  <c r="R520" i="77"/>
  <c r="W255" i="78"/>
  <c r="L255" i="78"/>
  <c r="Q393" i="78"/>
  <c r="G393" i="78"/>
  <c r="R461" i="78"/>
  <c r="S461" i="78"/>
  <c r="W307" i="79"/>
  <c r="L307" i="79"/>
  <c r="J317" i="79"/>
  <c r="T317" i="79"/>
  <c r="R185" i="79"/>
  <c r="I185" i="79"/>
  <c r="Q255" i="79"/>
  <c r="G255" i="79"/>
  <c r="S319" i="79"/>
  <c r="R319" i="79"/>
  <c r="S411" i="78"/>
  <c r="I411" i="78"/>
  <c r="M436" i="76"/>
  <c r="V436" i="76"/>
  <c r="Q262" i="76"/>
  <c r="F262" i="76"/>
  <c r="I488" i="76"/>
  <c r="H488" i="76"/>
  <c r="V505" i="78"/>
  <c r="W435" i="79"/>
  <c r="R286" i="76"/>
  <c r="V466" i="77"/>
  <c r="I137" i="78"/>
  <c r="I206" i="77"/>
  <c r="H206" i="77"/>
  <c r="W429" i="79"/>
  <c r="I437" i="79"/>
  <c r="P275" i="79"/>
  <c r="R323" i="78"/>
  <c r="M283" i="78"/>
  <c r="U440" i="77"/>
  <c r="G369" i="79"/>
  <c r="M170" i="76"/>
  <c r="F291" i="78"/>
  <c r="P289" i="79"/>
  <c r="H203" i="79"/>
  <c r="T273" i="79"/>
  <c r="V93" i="79"/>
  <c r="T125" i="78"/>
  <c r="I488" i="77"/>
  <c r="P290" i="77"/>
  <c r="V188" i="77"/>
  <c r="R207" i="78"/>
  <c r="L360" i="77"/>
  <c r="R142" i="77"/>
  <c r="F240" i="77"/>
  <c r="H481" i="79"/>
  <c r="J365" i="79"/>
  <c r="K123" i="78"/>
  <c r="P105" i="79"/>
  <c r="W141" i="78"/>
  <c r="W504" i="77"/>
  <c r="P298" i="77"/>
  <c r="K246" i="77"/>
  <c r="V441" i="79"/>
  <c r="V398" i="77"/>
  <c r="H205" i="79"/>
  <c r="V289" i="79"/>
  <c r="P374" i="77"/>
  <c r="G264" i="77"/>
  <c r="H532" i="76"/>
  <c r="L392" i="76"/>
  <c r="J452" i="77"/>
  <c r="J440" i="76"/>
  <c r="G304" i="77"/>
  <c r="T507" i="78"/>
  <c r="Q195" i="79"/>
  <c r="W339" i="78"/>
  <c r="R192" i="77"/>
  <c r="H227" i="79"/>
  <c r="S259" i="78"/>
  <c r="T333" i="79"/>
  <c r="U139" i="79"/>
  <c r="L317" i="78"/>
  <c r="M340" i="77"/>
  <c r="S225" i="79"/>
  <c r="U260" i="77"/>
  <c r="J194" i="77"/>
  <c r="L417" i="79"/>
  <c r="H113" i="79"/>
  <c r="G161" i="79"/>
  <c r="Q187" i="79"/>
  <c r="F247" i="78"/>
  <c r="L322" i="77"/>
  <c r="W431" i="78"/>
  <c r="Q266" i="77"/>
  <c r="H296" i="77"/>
  <c r="J359" i="78"/>
  <c r="J438" i="77"/>
  <c r="Q357" i="79"/>
  <c r="L325" i="78"/>
  <c r="M405" i="79"/>
  <c r="R362" i="77"/>
  <c r="L308" i="77"/>
  <c r="R429" i="79"/>
  <c r="M187" i="79"/>
  <c r="P211" i="78"/>
  <c r="S147" i="79"/>
  <c r="I382" i="77"/>
  <c r="R460" i="77"/>
  <c r="T375" i="79"/>
  <c r="V370" i="76"/>
  <c r="F219" i="78"/>
  <c r="V220" i="76"/>
  <c r="I95" i="78"/>
  <c r="G421" i="79"/>
  <c r="W179" i="79"/>
  <c r="V235" i="78"/>
  <c r="F358" i="77"/>
  <c r="T249" i="78"/>
  <c r="S137" i="79"/>
  <c r="M311" i="78"/>
  <c r="V421" i="79"/>
  <c r="K411" i="78"/>
  <c r="U151" i="78"/>
  <c r="W374" i="77"/>
  <c r="J202" i="77"/>
  <c r="M208" i="77"/>
  <c r="P303" i="78"/>
  <c r="I285" i="79"/>
  <c r="V391" i="79"/>
  <c r="J147" i="79"/>
  <c r="M153" i="79"/>
  <c r="V422" i="77"/>
  <c r="J177" i="79"/>
  <c r="Q460" i="77"/>
  <c r="M306" i="77"/>
  <c r="W165" i="78"/>
  <c r="T405" i="79"/>
  <c r="K335" i="79"/>
  <c r="T401" i="78"/>
  <c r="F480" i="77"/>
  <c r="V240" i="77"/>
  <c r="I338" i="77"/>
  <c r="H455" i="79"/>
  <c r="P479" i="79"/>
  <c r="H436" i="77"/>
  <c r="F502" i="77"/>
  <c r="I480" i="77"/>
  <c r="H215" i="78"/>
  <c r="S191" i="78"/>
  <c r="P314" i="77"/>
  <c r="J325" i="78"/>
  <c r="V322" i="76"/>
  <c r="F309" i="78"/>
  <c r="H385" i="79"/>
  <c r="J196" i="77"/>
  <c r="F277" i="79"/>
  <c r="I139" i="78"/>
  <c r="V326" i="77"/>
  <c r="I429" i="78"/>
  <c r="M164" i="76"/>
  <c r="U486" i="77"/>
  <c r="F414" i="76"/>
  <c r="M205" i="79"/>
  <c r="J138" i="76"/>
  <c r="K342" i="76"/>
  <c r="J202" i="76"/>
  <c r="H408" i="77"/>
  <c r="I421" i="79"/>
  <c r="R122" i="76"/>
  <c r="L347" i="79"/>
  <c r="T477" i="79"/>
  <c r="Q250" i="76"/>
  <c r="L372" i="76"/>
  <c r="K467" i="79"/>
  <c r="S198" i="77"/>
  <c r="L479" i="78"/>
  <c r="R167" i="78"/>
  <c r="I405" i="79"/>
  <c r="H137" i="79"/>
  <c r="S520" i="77"/>
  <c r="G330" i="77"/>
  <c r="J214" i="77"/>
  <c r="K179" i="79"/>
  <c r="J233" i="78"/>
  <c r="U202" i="77"/>
  <c r="G383" i="78"/>
  <c r="L407" i="79"/>
  <c r="Q297" i="79"/>
  <c r="P351" i="79"/>
  <c r="V153" i="79"/>
  <c r="T147" i="78"/>
  <c r="G460" i="77"/>
  <c r="F206" i="77"/>
  <c r="V202" i="77"/>
  <c r="P181" i="79"/>
  <c r="F203" i="79"/>
  <c r="Q243" i="79"/>
  <c r="G503" i="78"/>
  <c r="V313" i="78"/>
  <c r="K357" i="79"/>
  <c r="M189" i="78"/>
  <c r="F340" i="77"/>
  <c r="W132" i="77"/>
  <c r="S455" i="79"/>
  <c r="Q502" i="77"/>
  <c r="G467" i="78"/>
  <c r="P182" i="77"/>
  <c r="V347" i="79"/>
  <c r="I198" i="77"/>
  <c r="H342" i="76"/>
  <c r="S373" i="79"/>
  <c r="R210" i="76"/>
  <c r="M400" i="77"/>
  <c r="H127" i="79"/>
  <c r="J206" i="77"/>
  <c r="S524" i="76"/>
  <c r="R295" i="79"/>
  <c r="I369" i="79"/>
  <c r="M303" i="78"/>
  <c r="S528" i="77"/>
  <c r="K178" i="77"/>
  <c r="F283" i="78"/>
  <c r="G266" i="77"/>
  <c r="G176" i="77"/>
  <c r="M149" i="78"/>
  <c r="G313" i="79"/>
  <c r="S195" i="79"/>
  <c r="G357" i="79"/>
  <c r="M325" i="78"/>
  <c r="K508" i="77"/>
  <c r="V124" i="77"/>
  <c r="Q243" i="78"/>
  <c r="R147" i="79"/>
  <c r="R382" i="77"/>
  <c r="G274" i="77"/>
  <c r="F170" i="77"/>
  <c r="J345" i="79"/>
  <c r="S202" i="76"/>
  <c r="I233" i="79"/>
  <c r="F358" i="76"/>
  <c r="R321" i="79"/>
  <c r="W506" i="77"/>
  <c r="W487" i="79"/>
  <c r="J311" i="78"/>
  <c r="V236" i="76"/>
  <c r="R190" i="76"/>
  <c r="I342" i="76"/>
  <c r="R342" i="76"/>
  <c r="S500" i="76"/>
  <c r="W274" i="77"/>
  <c r="L274" i="77"/>
  <c r="L474" i="76"/>
  <c r="F122" i="76"/>
  <c r="R202" i="76"/>
  <c r="F191" i="78"/>
  <c r="R312" i="77"/>
  <c r="H505" i="78"/>
  <c r="T283" i="78"/>
  <c r="Q359" i="79"/>
  <c r="V455" i="79"/>
  <c r="H401" i="79"/>
  <c r="W329" i="78"/>
  <c r="M185" i="78"/>
  <c r="H356" i="77"/>
  <c r="T303" i="79"/>
  <c r="H371" i="78"/>
  <c r="S466" i="77"/>
  <c r="S326" i="77"/>
  <c r="I214" i="77"/>
  <c r="S327" i="79"/>
  <c r="F139" i="79"/>
  <c r="Q263" i="78"/>
  <c r="I361" i="78"/>
  <c r="W411" i="78"/>
  <c r="P411" i="79"/>
  <c r="F235" i="78"/>
  <c r="V417" i="78"/>
  <c r="Q320" i="77"/>
  <c r="S406" i="77"/>
  <c r="Q214" i="77"/>
  <c r="U253" i="79"/>
  <c r="M347" i="78"/>
  <c r="F431" i="78"/>
  <c r="L438" i="77"/>
  <c r="V319" i="78"/>
  <c r="T391" i="79"/>
  <c r="K217" i="78"/>
  <c r="J322" i="77"/>
  <c r="J307" i="79"/>
  <c r="T329" i="78"/>
  <c r="K297" i="79"/>
  <c r="W356" i="77"/>
  <c r="W334" i="76"/>
  <c r="T382" i="76"/>
  <c r="Q524" i="76"/>
  <c r="J373" i="79"/>
  <c r="S312" i="77"/>
  <c r="J240" i="77"/>
  <c r="K469" i="79"/>
  <c r="U283" i="78"/>
  <c r="K205" i="79"/>
  <c r="F103" i="78"/>
  <c r="K303" i="79"/>
  <c r="S122" i="77"/>
  <c r="S294" i="77"/>
  <c r="I327" i="79"/>
  <c r="P185" i="79"/>
  <c r="U457" i="78"/>
  <c r="L354" i="77"/>
  <c r="F276" i="77"/>
  <c r="V225" i="79"/>
  <c r="U305" i="79"/>
  <c r="Q163" i="79"/>
  <c r="V408" i="77"/>
  <c r="V232" i="77"/>
  <c r="M353" i="79"/>
  <c r="F323" i="79"/>
  <c r="F320" i="77"/>
  <c r="V396" i="77"/>
  <c r="P392" i="77"/>
  <c r="L413" i="78"/>
  <c r="T516" i="77"/>
  <c r="L319" i="79"/>
  <c r="T444" i="77"/>
  <c r="T250" i="77"/>
  <c r="M266" i="76"/>
  <c r="F176" i="76"/>
  <c r="I293" i="78"/>
  <c r="V466" i="76"/>
  <c r="R280" i="76"/>
  <c r="K235" i="79"/>
  <c r="U113" i="78"/>
  <c r="S306" i="76"/>
  <c r="H312" i="77"/>
  <c r="I505" i="78"/>
  <c r="I171" i="79"/>
  <c r="M329" i="78"/>
  <c r="W250" i="77"/>
  <c r="F181" i="78"/>
  <c r="U425" i="79"/>
  <c r="M169" i="78"/>
  <c r="J347" i="79"/>
  <c r="J197" i="78"/>
  <c r="V446" i="76"/>
  <c r="G487" i="79"/>
  <c r="M206" i="76"/>
  <c r="J469" i="79"/>
  <c r="L274" i="76"/>
  <c r="H171" i="79"/>
  <c r="M341" i="79"/>
  <c r="U487" i="78"/>
  <c r="U205" i="79"/>
  <c r="F281" i="78"/>
  <c r="G103" i="78"/>
  <c r="L433" i="78"/>
  <c r="Q181" i="78"/>
  <c r="T390" i="77"/>
  <c r="R272" i="77"/>
  <c r="I122" i="77"/>
  <c r="H508" i="76"/>
  <c r="F441" i="79"/>
  <c r="Q185" i="79"/>
  <c r="T457" i="78"/>
  <c r="L169" i="78"/>
  <c r="K347" i="79"/>
  <c r="U197" i="78"/>
  <c r="H394" i="77"/>
  <c r="P276" i="77"/>
  <c r="G162" i="77"/>
  <c r="I127" i="78"/>
  <c r="L225" i="79"/>
  <c r="S475" i="78"/>
  <c r="V495" i="79"/>
  <c r="L232" i="77"/>
  <c r="I373" i="78"/>
  <c r="U296" i="77"/>
  <c r="R183" i="78"/>
  <c r="L251" i="78"/>
  <c r="U162" i="77"/>
  <c r="U514" i="77"/>
  <c r="R399" i="79"/>
  <c r="W199" i="78"/>
  <c r="M319" i="79"/>
  <c r="V226" i="77"/>
  <c r="P387" i="79"/>
  <c r="J526" i="77"/>
  <c r="J131" i="79"/>
  <c r="R282" i="76"/>
  <c r="M201" i="79"/>
  <c r="I331" i="79"/>
  <c r="M232" i="77"/>
  <c r="W417" i="78"/>
  <c r="G320" i="77"/>
  <c r="V413" i="78"/>
  <c r="W438" i="77"/>
  <c r="W319" i="78"/>
  <c r="W319" i="79"/>
  <c r="U217" i="78"/>
  <c r="K322" i="77"/>
  <c r="K307" i="79"/>
  <c r="L356" i="77"/>
  <c r="L334" i="76"/>
  <c r="J382" i="76"/>
  <c r="H271" i="79"/>
  <c r="G476" i="77"/>
  <c r="Q357" i="78"/>
  <c r="R168" i="77"/>
  <c r="S297" i="79"/>
  <c r="K471" i="79"/>
  <c r="W501" i="79"/>
  <c r="I463" i="78"/>
  <c r="U277" i="78"/>
  <c r="S281" i="79"/>
  <c r="R383" i="79"/>
  <c r="H522" i="77"/>
  <c r="R162" i="76"/>
  <c r="T221" i="78"/>
  <c r="H303" i="79"/>
  <c r="L480" i="77"/>
  <c r="V209" i="79"/>
  <c r="S428" i="77"/>
  <c r="W317" i="79"/>
  <c r="I221" i="78"/>
  <c r="S459" i="79"/>
  <c r="F120" i="76"/>
  <c r="S228" i="77"/>
  <c r="H233" i="79"/>
  <c r="V206" i="76"/>
  <c r="F409" i="78"/>
  <c r="M274" i="76"/>
  <c r="V261" i="79"/>
  <c r="U481" i="78"/>
  <c r="L341" i="79"/>
  <c r="Q451" i="78"/>
  <c r="P281" i="78"/>
  <c r="W433" i="78"/>
  <c r="G181" i="78"/>
  <c r="J390" i="77"/>
  <c r="S272" i="77"/>
  <c r="H122" i="77"/>
  <c r="R508" i="76"/>
  <c r="U239" i="79"/>
  <c r="G441" i="79"/>
  <c r="M333" i="78"/>
  <c r="Q220" i="77"/>
  <c r="Q162" i="77"/>
  <c r="U259" i="78"/>
  <c r="M225" i="79"/>
  <c r="S333" i="79"/>
  <c r="P456" i="77"/>
  <c r="H445" i="79"/>
  <c r="S223" i="79"/>
  <c r="R373" i="78"/>
  <c r="J296" i="77"/>
  <c r="F200" i="77"/>
  <c r="U403" i="78"/>
  <c r="H172" i="77"/>
  <c r="U139" i="78"/>
  <c r="W195" i="79"/>
  <c r="Q365" i="78"/>
  <c r="U160" i="76"/>
  <c r="G136" i="77"/>
  <c r="M434" i="76"/>
  <c r="J360" i="76"/>
  <c r="V524" i="77"/>
  <c r="W434" i="76"/>
  <c r="J228" i="76"/>
  <c r="U228" i="76"/>
  <c r="S119" i="78"/>
  <c r="H449" i="78"/>
  <c r="T321" i="78"/>
  <c r="U135" i="78"/>
  <c r="M338" i="77"/>
  <c r="T210" i="77"/>
  <c r="G300" i="76"/>
  <c r="K270" i="76"/>
  <c r="J270" i="76"/>
  <c r="U270" i="76"/>
  <c r="U164" i="77"/>
  <c r="T164" i="77"/>
  <c r="K164" i="77"/>
  <c r="W454" i="76"/>
  <c r="L454" i="76"/>
  <c r="M202" i="76"/>
  <c r="V202" i="76"/>
  <c r="Q143" i="78"/>
  <c r="J169" i="78"/>
  <c r="K169" i="78"/>
  <c r="I347" i="79"/>
  <c r="R347" i="79"/>
  <c r="J298" i="77"/>
  <c r="T298" i="77"/>
  <c r="G141" i="78"/>
  <c r="R471" i="79"/>
  <c r="V475" i="78"/>
  <c r="S223" i="78"/>
  <c r="L378" i="77"/>
  <c r="G333" i="79"/>
  <c r="K145" i="79"/>
  <c r="T209" i="79"/>
  <c r="L366" i="77"/>
  <c r="F415" i="79"/>
  <c r="I369" i="78"/>
  <c r="G143" i="79"/>
  <c r="G383" i="79"/>
  <c r="G398" i="77"/>
  <c r="V136" i="77"/>
  <c r="P223" i="78"/>
  <c r="P195" i="78"/>
  <c r="W193" i="78"/>
  <c r="U127" i="79"/>
  <c r="R309" i="78"/>
  <c r="T486" i="76"/>
  <c r="Q290" i="76"/>
  <c r="F113" i="79"/>
  <c r="P113" i="79"/>
  <c r="P300" i="76"/>
  <c r="M304" i="77"/>
  <c r="K430" i="77"/>
  <c r="F318" i="77"/>
  <c r="L338" i="77"/>
  <c r="U380" i="77"/>
  <c r="P127" i="78"/>
  <c r="K234" i="77"/>
  <c r="T107" i="78"/>
  <c r="H506" i="76"/>
  <c r="V125" i="78"/>
  <c r="P232" i="76"/>
  <c r="F390" i="76"/>
  <c r="F483" i="78"/>
  <c r="G391" i="79"/>
  <c r="K263" i="78"/>
  <c r="K173" i="78"/>
  <c r="I111" i="78"/>
  <c r="K489" i="79"/>
  <c r="G227" i="79"/>
  <c r="V239" i="79"/>
  <c r="V289" i="78"/>
  <c r="U466" i="77"/>
  <c r="U206" i="76"/>
  <c r="L416" i="76"/>
  <c r="G251" i="79"/>
  <c r="J209" i="79"/>
  <c r="M366" i="77"/>
  <c r="Q415" i="79"/>
  <c r="M146" i="77"/>
  <c r="F383" i="79"/>
  <c r="M223" i="78"/>
  <c r="P412" i="77"/>
  <c r="W247" i="79"/>
  <c r="M307" i="78"/>
  <c r="G329" i="79"/>
  <c r="F93" i="78"/>
  <c r="V253" i="79"/>
  <c r="V304" i="77"/>
  <c r="U421" i="79"/>
  <c r="Q163" i="78"/>
  <c r="T105" i="79"/>
  <c r="L381" i="79"/>
  <c r="R260" i="77"/>
  <c r="H260" i="77"/>
  <c r="L237" i="79"/>
  <c r="M237" i="79"/>
  <c r="L143" i="79"/>
  <c r="W143" i="79"/>
  <c r="M328" i="77"/>
  <c r="V328" i="77"/>
  <c r="P203" i="78"/>
  <c r="F203" i="78"/>
  <c r="U188" i="77"/>
  <c r="K188" i="77"/>
  <c r="L391" i="78"/>
  <c r="W391" i="78"/>
  <c r="U222" i="77"/>
  <c r="K222" i="77"/>
  <c r="Q464" i="77"/>
  <c r="P464" i="77"/>
  <c r="Q490" i="77"/>
  <c r="G490" i="77"/>
  <c r="Q127" i="78"/>
  <c r="G127" i="78"/>
  <c r="U377" i="78"/>
  <c r="K377" i="78"/>
  <c r="J377" i="78"/>
  <c r="W371" i="78"/>
  <c r="M371" i="78"/>
  <c r="M493" i="78"/>
  <c r="W493" i="78"/>
  <c r="K361" i="78"/>
  <c r="T361" i="78"/>
  <c r="R212" i="77"/>
  <c r="S212" i="77"/>
  <c r="K344" i="77"/>
  <c r="T344" i="77"/>
  <c r="Q257" i="79"/>
  <c r="F257" i="79"/>
  <c r="U245" i="79"/>
  <c r="K245" i="79"/>
  <c r="M195" i="78"/>
  <c r="V195" i="78"/>
  <c r="I194" i="77"/>
  <c r="H194" i="77"/>
  <c r="S194" i="77"/>
  <c r="R117" i="78"/>
  <c r="H117" i="78"/>
  <c r="G107" i="79"/>
  <c r="Q107" i="79"/>
  <c r="I444" i="77"/>
  <c r="H444" i="77"/>
  <c r="R444" i="77"/>
  <c r="Q447" i="78"/>
  <c r="F447" i="78"/>
  <c r="R199" i="79"/>
  <c r="H199" i="79"/>
  <c r="T443" i="79"/>
  <c r="K443" i="79"/>
  <c r="G335" i="79"/>
  <c r="F335" i="79"/>
  <c r="H303" i="78"/>
  <c r="I303" i="78"/>
  <c r="T505" i="78"/>
  <c r="K505" i="78"/>
  <c r="P337" i="79"/>
  <c r="Q337" i="79"/>
  <c r="G337" i="79"/>
  <c r="H265" i="79"/>
  <c r="I265" i="79"/>
  <c r="L485" i="79"/>
  <c r="M485" i="79"/>
  <c r="V407" i="78"/>
  <c r="L407" i="78"/>
  <c r="W258" i="77"/>
  <c r="L258" i="77"/>
  <c r="L224" i="77"/>
  <c r="V224" i="77"/>
  <c r="M280" i="77"/>
  <c r="W280" i="77"/>
  <c r="S344" i="77"/>
  <c r="H344" i="77"/>
  <c r="R490" i="77"/>
  <c r="I490" i="77"/>
  <c r="T127" i="78"/>
  <c r="J127" i="78"/>
  <c r="S205" i="78"/>
  <c r="R205" i="78"/>
  <c r="J473" i="78"/>
  <c r="K473" i="78"/>
  <c r="K244" i="77"/>
  <c r="T244" i="77"/>
  <c r="P458" i="77"/>
  <c r="G458" i="77"/>
  <c r="Q107" i="78"/>
  <c r="G107" i="78"/>
  <c r="U179" i="78"/>
  <c r="K179" i="78"/>
  <c r="F491" i="78"/>
  <c r="Q491" i="78"/>
  <c r="P491" i="78"/>
  <c r="J339" i="79"/>
  <c r="K339" i="79"/>
  <c r="T339" i="79"/>
  <c r="F455" i="79"/>
  <c r="Q455" i="79"/>
  <c r="V457" i="78"/>
  <c r="M457" i="78"/>
  <c r="K343" i="79"/>
  <c r="J343" i="79"/>
  <c r="L475" i="79"/>
  <c r="V475" i="79"/>
  <c r="G270" i="77"/>
  <c r="Q270" i="77"/>
  <c r="U160" i="77"/>
  <c r="T160" i="77"/>
  <c r="K396" i="77"/>
  <c r="U396" i="77"/>
  <c r="T396" i="77"/>
  <c r="W375" i="78"/>
  <c r="M375" i="78"/>
  <c r="L441" i="78"/>
  <c r="V441" i="78"/>
  <c r="L111" i="78"/>
  <c r="W111" i="78"/>
  <c r="S335" i="78"/>
  <c r="R335" i="78"/>
  <c r="R103" i="79"/>
  <c r="H103" i="79"/>
  <c r="S103" i="79"/>
  <c r="I379" i="79"/>
  <c r="R379" i="79"/>
  <c r="G258" i="76"/>
  <c r="F258" i="76"/>
  <c r="P230" i="77"/>
  <c r="F230" i="77"/>
  <c r="J318" i="77"/>
  <c r="U318" i="77"/>
  <c r="S422" i="77"/>
  <c r="R422" i="77"/>
  <c r="U391" i="78"/>
  <c r="J391" i="78"/>
  <c r="R107" i="79"/>
  <c r="H107" i="79"/>
  <c r="I247" i="79"/>
  <c r="R247" i="79"/>
  <c r="Q338" i="76"/>
  <c r="U432" i="76"/>
  <c r="H442" i="76"/>
  <c r="V278" i="76"/>
  <c r="R503" i="79"/>
  <c r="H503" i="79"/>
  <c r="W210" i="76"/>
  <c r="V210" i="76"/>
  <c r="M481" i="79"/>
  <c r="L481" i="79"/>
  <c r="W481" i="79"/>
  <c r="L125" i="79"/>
  <c r="W125" i="79"/>
  <c r="Q331" i="78"/>
  <c r="P331" i="78"/>
  <c r="J129" i="79"/>
  <c r="T129" i="79"/>
  <c r="K99" i="79"/>
  <c r="T99" i="79"/>
  <c r="K486" i="76"/>
  <c r="U486" i="76"/>
  <c r="R482" i="76"/>
  <c r="S482" i="76"/>
  <c r="I482" i="76"/>
  <c r="H482" i="76"/>
  <c r="P520" i="76"/>
  <c r="F520" i="76"/>
  <c r="P500" i="76"/>
  <c r="Q500" i="76"/>
  <c r="G500" i="76"/>
  <c r="U383" i="79"/>
  <c r="K383" i="79"/>
  <c r="U327" i="79"/>
  <c r="T327" i="79"/>
  <c r="T334" i="77"/>
  <c r="K334" i="77"/>
  <c r="U334" i="77"/>
  <c r="W269" i="79"/>
  <c r="V269" i="79"/>
  <c r="L269" i="79"/>
  <c r="L385" i="79"/>
  <c r="M385" i="79"/>
  <c r="V385" i="79"/>
  <c r="I107" i="78"/>
  <c r="S107" i="78"/>
  <c r="K334" i="76"/>
  <c r="T334" i="76"/>
  <c r="K115" i="78"/>
  <c r="T115" i="78"/>
  <c r="F436" i="76"/>
  <c r="G436" i="76"/>
  <c r="Q436" i="76"/>
  <c r="M440" i="77"/>
  <c r="L440" i="77"/>
  <c r="L296" i="77"/>
  <c r="V296" i="77"/>
  <c r="S399" i="78"/>
  <c r="R399" i="78"/>
  <c r="P333" i="78"/>
  <c r="F333" i="78"/>
  <c r="G333" i="78"/>
  <c r="Q333" i="78"/>
  <c r="L125" i="78"/>
  <c r="M125" i="78"/>
  <c r="P291" i="79"/>
  <c r="Q291" i="79"/>
  <c r="S148" i="77"/>
  <c r="R148" i="77"/>
  <c r="I148" i="77"/>
  <c r="W332" i="76"/>
  <c r="V332" i="76"/>
  <c r="L332" i="76"/>
  <c r="T237" i="78"/>
  <c r="J237" i="78"/>
  <c r="V192" i="76"/>
  <c r="M192" i="76"/>
  <c r="L192" i="76"/>
  <c r="R262" i="77"/>
  <c r="H262" i="77"/>
  <c r="W312" i="77"/>
  <c r="V312" i="77"/>
  <c r="M312" i="77"/>
  <c r="L312" i="77"/>
  <c r="T103" i="78"/>
  <c r="U103" i="78"/>
  <c r="T109" i="79"/>
  <c r="U109" i="79"/>
  <c r="V397" i="79"/>
  <c r="W397" i="79"/>
  <c r="H133" i="79"/>
  <c r="I133" i="79"/>
  <c r="R133" i="79"/>
  <c r="I357" i="79"/>
  <c r="H357" i="79"/>
  <c r="V209" i="78"/>
  <c r="L209" i="78"/>
  <c r="S266" i="76"/>
  <c r="I266" i="76"/>
  <c r="H266" i="76"/>
  <c r="F160" i="76"/>
  <c r="P160" i="76"/>
  <c r="V137" i="78"/>
  <c r="L137" i="78"/>
  <c r="L526" i="76"/>
  <c r="M526" i="76"/>
  <c r="Q295" i="78"/>
  <c r="F295" i="78"/>
  <c r="G394" i="76"/>
  <c r="F394" i="76"/>
  <c r="U196" i="76"/>
  <c r="K196" i="76"/>
  <c r="Q445" i="79"/>
  <c r="P445" i="79"/>
  <c r="F445" i="79"/>
  <c r="R330" i="76"/>
  <c r="I330" i="76"/>
  <c r="F268" i="76"/>
  <c r="Q268" i="76"/>
  <c r="Q305" i="78"/>
  <c r="F305" i="78"/>
  <c r="P305" i="78"/>
  <c r="G305" i="78"/>
  <c r="R502" i="77"/>
  <c r="S502" i="77"/>
  <c r="I502" i="77"/>
  <c r="R468" i="77"/>
  <c r="S468" i="77"/>
  <c r="W499" i="78"/>
  <c r="V499" i="78"/>
  <c r="S329" i="79"/>
  <c r="H329" i="79"/>
  <c r="H218" i="77"/>
  <c r="S218" i="77"/>
  <c r="G239" i="78"/>
  <c r="P239" i="78"/>
  <c r="Q239" i="78"/>
  <c r="K156" i="77"/>
  <c r="U156" i="77"/>
  <c r="U359" i="79"/>
  <c r="J359" i="79"/>
  <c r="U317" i="78"/>
  <c r="T317" i="78"/>
  <c r="S336" i="77"/>
  <c r="H336" i="77"/>
  <c r="K107" i="78"/>
  <c r="U107" i="78"/>
  <c r="S449" i="78"/>
  <c r="I449" i="78"/>
  <c r="U287" i="78"/>
  <c r="J287" i="78"/>
  <c r="T428" i="77"/>
  <c r="K428" i="77"/>
  <c r="H495" i="79"/>
  <c r="S495" i="79"/>
  <c r="R495" i="79"/>
  <c r="T297" i="78"/>
  <c r="K297" i="78"/>
  <c r="J297" i="78"/>
  <c r="R376" i="77"/>
  <c r="S376" i="77"/>
  <c r="M349" i="79"/>
  <c r="V349" i="79"/>
  <c r="T251" i="78"/>
  <c r="U251" i="78"/>
  <c r="J251" i="78"/>
  <c r="T208" i="77"/>
  <c r="K208" i="77"/>
  <c r="F453" i="78"/>
  <c r="Q453" i="78"/>
  <c r="K415" i="79"/>
  <c r="T415" i="79"/>
  <c r="J415" i="79"/>
  <c r="G159" i="78"/>
  <c r="Q159" i="78"/>
  <c r="V128" i="77"/>
  <c r="L128" i="77"/>
  <c r="M128" i="77"/>
  <c r="P486" i="77"/>
  <c r="G486" i="77"/>
  <c r="U269" i="79"/>
  <c r="K269" i="79"/>
  <c r="J269" i="79"/>
  <c r="F195" i="78"/>
  <c r="G195" i="78"/>
  <c r="R443" i="78"/>
  <c r="S443" i="78"/>
  <c r="T105" i="78"/>
  <c r="U105" i="78"/>
  <c r="T429" i="79"/>
  <c r="J429" i="79"/>
  <c r="G223" i="78"/>
  <c r="Q223" i="78"/>
  <c r="W405" i="78"/>
  <c r="V405" i="78"/>
  <c r="G506" i="77"/>
  <c r="Q506" i="77"/>
  <c r="K420" i="77"/>
  <c r="T420" i="77"/>
  <c r="U420" i="77"/>
  <c r="J316" i="77"/>
  <c r="U316" i="77"/>
  <c r="K316" i="77"/>
  <c r="I209" i="79"/>
  <c r="H209" i="79"/>
  <c r="S209" i="79"/>
  <c r="U163" i="78"/>
  <c r="J163" i="78"/>
  <c r="T380" i="77"/>
  <c r="J380" i="77"/>
  <c r="F178" i="77"/>
  <c r="G178" i="77"/>
  <c r="I424" i="77"/>
  <c r="H424" i="77"/>
  <c r="R424" i="77"/>
  <c r="K149" i="78"/>
  <c r="U149" i="78"/>
  <c r="U397" i="78"/>
  <c r="J397" i="78"/>
  <c r="I345" i="79"/>
  <c r="H345" i="79"/>
  <c r="V93" i="78"/>
  <c r="L93" i="78"/>
  <c r="W93" i="78"/>
  <c r="V309" i="78"/>
  <c r="L309" i="78"/>
  <c r="F265" i="79"/>
  <c r="G265" i="79"/>
  <c r="T349" i="79"/>
  <c r="J349" i="79"/>
  <c r="G479" i="78"/>
  <c r="F479" i="78"/>
  <c r="Q479" i="78"/>
  <c r="U493" i="79"/>
  <c r="T493" i="79"/>
  <c r="V282" i="76"/>
  <c r="L282" i="76"/>
  <c r="I421" i="78"/>
  <c r="H421" i="78"/>
  <c r="I117" i="79"/>
  <c r="H117" i="79"/>
  <c r="S117" i="79"/>
  <c r="H441" i="79"/>
  <c r="I441" i="79"/>
  <c r="P423" i="79"/>
  <c r="G423" i="79"/>
  <c r="S139" i="79"/>
  <c r="H139" i="79"/>
  <c r="P329" i="78"/>
  <c r="G329" i="78"/>
  <c r="F329" i="78"/>
  <c r="G152" i="76"/>
  <c r="F152" i="76"/>
  <c r="R117" i="79"/>
  <c r="V232" i="76"/>
  <c r="P400" i="76"/>
  <c r="V440" i="77"/>
  <c r="H355" i="78"/>
  <c r="J99" i="79"/>
  <c r="H417" i="78"/>
  <c r="S417" i="78"/>
  <c r="R417" i="78"/>
  <c r="I417" i="78"/>
  <c r="R355" i="78"/>
  <c r="L499" i="78"/>
  <c r="W456" i="76"/>
  <c r="J464" i="76"/>
  <c r="U299" i="79"/>
  <c r="M184" i="77"/>
  <c r="W184" i="77"/>
  <c r="W192" i="76"/>
  <c r="M456" i="76"/>
  <c r="V518" i="77"/>
  <c r="J117" i="78"/>
  <c r="P388" i="76"/>
  <c r="G388" i="76"/>
  <c r="J321" i="78"/>
  <c r="W232" i="76"/>
  <c r="H329" i="78"/>
  <c r="Q221" i="78"/>
  <c r="F221" i="78"/>
  <c r="P221" i="78"/>
  <c r="W174" i="76"/>
  <c r="S269" i="78"/>
  <c r="S218" i="76"/>
  <c r="Q265" i="79"/>
  <c r="M93" i="78"/>
  <c r="R345" i="79"/>
  <c r="J149" i="78"/>
  <c r="L302" i="77"/>
  <c r="H212" i="77"/>
  <c r="K163" i="78"/>
  <c r="U429" i="79"/>
  <c r="Q288" i="77"/>
  <c r="J222" i="76"/>
  <c r="T269" i="79"/>
  <c r="F159" i="78"/>
  <c r="J208" i="77"/>
  <c r="F464" i="77"/>
  <c r="Q329" i="79"/>
  <c r="L253" i="79"/>
  <c r="R184" i="77"/>
  <c r="J317" i="78"/>
  <c r="T430" i="77"/>
  <c r="F259" i="79"/>
  <c r="P504" i="77"/>
  <c r="R492" i="77"/>
  <c r="V216" i="76"/>
  <c r="S330" i="76"/>
  <c r="P302" i="77"/>
  <c r="G227" i="78"/>
  <c r="M209" i="78"/>
  <c r="J109" i="79"/>
  <c r="K259" i="79"/>
  <c r="K456" i="76"/>
  <c r="G400" i="76"/>
  <c r="U464" i="76"/>
  <c r="I321" i="78"/>
  <c r="U452" i="76"/>
  <c r="V412" i="77"/>
  <c r="G380" i="76"/>
  <c r="P189" i="78"/>
  <c r="G246" i="76"/>
  <c r="F246" i="76"/>
  <c r="U284" i="77"/>
  <c r="J284" i="77"/>
  <c r="F504" i="77"/>
  <c r="L328" i="77"/>
  <c r="L216" i="76"/>
  <c r="H356" i="76"/>
  <c r="F117" i="79"/>
  <c r="K109" i="79"/>
  <c r="U334" i="76"/>
  <c r="P528" i="76"/>
  <c r="Q348" i="76"/>
  <c r="K505" i="79"/>
  <c r="P341" i="79"/>
  <c r="S345" i="79"/>
  <c r="T149" i="78"/>
  <c r="V302" i="77"/>
  <c r="P178" i="77"/>
  <c r="T163" i="78"/>
  <c r="K429" i="79"/>
  <c r="I443" i="78"/>
  <c r="P453" i="78"/>
  <c r="G303" i="79"/>
  <c r="U234" i="77"/>
  <c r="F329" i="79"/>
  <c r="I376" i="77"/>
  <c r="W253" i="79"/>
  <c r="S184" i="77"/>
  <c r="J428" i="77"/>
  <c r="T263" i="79"/>
  <c r="J188" i="77"/>
  <c r="K317" i="78"/>
  <c r="K359" i="79"/>
  <c r="U430" i="77"/>
  <c r="Q259" i="79"/>
  <c r="Q504" i="77"/>
  <c r="S492" i="77"/>
  <c r="H330" i="76"/>
  <c r="T189" i="79"/>
  <c r="Q227" i="78"/>
  <c r="U237" i="78"/>
  <c r="T456" i="76"/>
  <c r="H231" i="78"/>
  <c r="T464" i="76"/>
  <c r="T153" i="79"/>
  <c r="P121" i="78"/>
  <c r="U200" i="76"/>
  <c r="M412" i="77"/>
  <c r="K353" i="79"/>
  <c r="Q264" i="76"/>
  <c r="V470" i="76"/>
  <c r="W209" i="78"/>
  <c r="F400" i="76"/>
  <c r="R321" i="78"/>
  <c r="P424" i="76"/>
  <c r="U99" i="79"/>
  <c r="W390" i="76"/>
  <c r="J505" i="79"/>
  <c r="Q341" i="79"/>
  <c r="L142" i="76"/>
  <c r="M302" i="77"/>
  <c r="Q178" i="77"/>
  <c r="R209" i="79"/>
  <c r="W307" i="78"/>
  <c r="M136" i="77"/>
  <c r="L405" i="78"/>
  <c r="G453" i="78"/>
  <c r="Q303" i="79"/>
  <c r="T234" i="77"/>
  <c r="H376" i="77"/>
  <c r="M193" i="78"/>
  <c r="I184" i="77"/>
  <c r="U428" i="77"/>
  <c r="K287" i="78"/>
  <c r="K263" i="79"/>
  <c r="T188" i="77"/>
  <c r="T359" i="79"/>
  <c r="P259" i="79"/>
  <c r="I329" i="79"/>
  <c r="T135" i="78"/>
  <c r="V143" i="79"/>
  <c r="P295" i="78"/>
  <c r="S357" i="79"/>
  <c r="S275" i="78"/>
  <c r="K237" i="78"/>
  <c r="F291" i="79"/>
  <c r="M296" i="77"/>
  <c r="U153" i="79"/>
  <c r="G121" i="78"/>
  <c r="T200" i="76"/>
  <c r="L412" i="77"/>
  <c r="V125" i="79"/>
  <c r="G293" i="79"/>
  <c r="G318" i="77"/>
  <c r="L326" i="77"/>
  <c r="W326" i="77"/>
  <c r="V295" i="79"/>
  <c r="L295" i="79"/>
  <c r="T216" i="76"/>
  <c r="J216" i="76"/>
  <c r="V516" i="76"/>
  <c r="L516" i="76"/>
  <c r="W516" i="76"/>
  <c r="K424" i="76"/>
  <c r="T424" i="76"/>
  <c r="J424" i="76"/>
  <c r="P286" i="76"/>
  <c r="Q286" i="76"/>
  <c r="F138" i="76"/>
  <c r="P138" i="76"/>
  <c r="S469" i="79"/>
  <c r="P312" i="76"/>
  <c r="L196" i="76"/>
  <c r="Q168" i="77"/>
  <c r="V443" i="78"/>
  <c r="U473" i="78"/>
  <c r="K127" i="78"/>
  <c r="S490" i="77"/>
  <c r="V280" i="77"/>
  <c r="W146" i="77"/>
  <c r="U225" i="78"/>
  <c r="T199" i="79"/>
  <c r="P197" i="79"/>
  <c r="U443" i="79"/>
  <c r="L223" i="78"/>
  <c r="J267" i="78"/>
  <c r="S117" i="78"/>
  <c r="V206" i="77"/>
  <c r="F412" i="77"/>
  <c r="L195" i="78"/>
  <c r="P399" i="79"/>
  <c r="R189" i="79"/>
  <c r="U387" i="79"/>
  <c r="L461" i="78"/>
  <c r="U242" i="77"/>
  <c r="W370" i="77"/>
  <c r="T158" i="76"/>
  <c r="J158" i="76"/>
  <c r="W206" i="76"/>
  <c r="Q197" i="79"/>
  <c r="J443" i="79"/>
  <c r="P447" i="78"/>
  <c r="T432" i="76"/>
  <c r="T252" i="76"/>
  <c r="R290" i="76"/>
  <c r="T332" i="76"/>
  <c r="H493" i="79"/>
  <c r="M400" i="76"/>
  <c r="K332" i="76"/>
  <c r="G338" i="76"/>
  <c r="I440" i="76"/>
  <c r="G454" i="76"/>
  <c r="F338" i="76"/>
  <c r="H152" i="77"/>
  <c r="Q146" i="77"/>
  <c r="I270" i="76"/>
  <c r="H363" i="78"/>
  <c r="I363" i="78"/>
  <c r="K308" i="76"/>
  <c r="T308" i="76"/>
  <c r="Q402" i="76"/>
  <c r="G402" i="76"/>
  <c r="U398" i="76"/>
  <c r="T398" i="76"/>
  <c r="K193" i="78"/>
  <c r="T193" i="78"/>
  <c r="J193" i="78"/>
  <c r="L424" i="77"/>
  <c r="M424" i="77"/>
  <c r="H468" i="76"/>
  <c r="F146" i="77"/>
  <c r="K269" i="78"/>
  <c r="V142" i="76"/>
  <c r="P247" i="79"/>
  <c r="K422" i="77"/>
  <c r="G232" i="76"/>
  <c r="Q232" i="76"/>
  <c r="K242" i="76"/>
  <c r="T242" i="76"/>
  <c r="G432" i="77"/>
  <c r="P432" i="77"/>
  <c r="P326" i="76"/>
  <c r="S308" i="77"/>
  <c r="S331" i="79"/>
  <c r="U430" i="76"/>
  <c r="H165" i="78"/>
  <c r="G352" i="76"/>
  <c r="M534" i="76"/>
  <c r="W534" i="76"/>
  <c r="P406" i="77"/>
  <c r="Q406" i="77"/>
  <c r="W173" i="78"/>
  <c r="M173" i="78"/>
  <c r="V484" i="76"/>
  <c r="M484" i="76"/>
  <c r="I401" i="78"/>
  <c r="S401" i="78"/>
  <c r="S184" i="76"/>
  <c r="R184" i="76"/>
  <c r="I503" i="79"/>
  <c r="S503" i="79"/>
  <c r="I390" i="76"/>
  <c r="S390" i="76"/>
  <c r="F237" i="79"/>
  <c r="P237" i="79"/>
  <c r="K240" i="77"/>
  <c r="K430" i="76"/>
  <c r="M194" i="76"/>
  <c r="U295" i="79"/>
  <c r="H312" i="76"/>
  <c r="M479" i="79"/>
  <c r="W467" i="79"/>
  <c r="M308" i="76"/>
  <c r="S363" i="78"/>
  <c r="I468" i="76"/>
  <c r="U240" i="77"/>
  <c r="W142" i="76"/>
  <c r="V223" i="79"/>
  <c r="Q464" i="76"/>
  <c r="S393" i="78"/>
  <c r="I393" i="78"/>
  <c r="F289" i="78"/>
  <c r="G289" i="78"/>
  <c r="Q334" i="76"/>
  <c r="G334" i="76"/>
  <c r="T479" i="79"/>
  <c r="K479" i="79"/>
  <c r="U479" i="79"/>
  <c r="T332" i="77"/>
  <c r="K332" i="77"/>
  <c r="V522" i="77"/>
  <c r="W522" i="77"/>
  <c r="M522" i="77"/>
  <c r="W510" i="77"/>
  <c r="V510" i="77"/>
  <c r="M510" i="77"/>
  <c r="Q324" i="76"/>
  <c r="G324" i="76"/>
  <c r="F324" i="76"/>
  <c r="P324" i="76"/>
  <c r="T185" i="79"/>
  <c r="K185" i="79"/>
  <c r="Q490" i="76"/>
  <c r="F490" i="76"/>
  <c r="P490" i="76"/>
  <c r="L378" i="76"/>
  <c r="M378" i="76"/>
  <c r="U346" i="76"/>
  <c r="J346" i="76"/>
  <c r="T346" i="76"/>
  <c r="G144" i="77"/>
  <c r="Q144" i="77"/>
  <c r="H338" i="76"/>
  <c r="R338" i="76"/>
  <c r="S338" i="76"/>
  <c r="T148" i="76"/>
  <c r="K148" i="76"/>
  <c r="M408" i="76"/>
  <c r="V408" i="76"/>
  <c r="L408" i="76"/>
  <c r="S182" i="76"/>
  <c r="R182" i="76"/>
  <c r="H182" i="76"/>
  <c r="I182" i="76"/>
  <c r="H373" i="79"/>
  <c r="I373" i="79"/>
  <c r="I160" i="77"/>
  <c r="R160" i="77"/>
  <c r="H160" i="77"/>
  <c r="L473" i="79"/>
  <c r="V473" i="79"/>
  <c r="U417" i="79"/>
  <c r="K417" i="79"/>
  <c r="T417" i="79"/>
  <c r="M467" i="79"/>
  <c r="L467" i="79"/>
  <c r="S402" i="76"/>
  <c r="I402" i="76"/>
  <c r="H402" i="76"/>
  <c r="R402" i="76"/>
  <c r="P326" i="77"/>
  <c r="F326" i="77"/>
  <c r="Q326" i="77"/>
  <c r="G309" i="78"/>
  <c r="Q309" i="78"/>
  <c r="U376" i="76"/>
  <c r="K376" i="76"/>
  <c r="J376" i="76"/>
  <c r="H424" i="76"/>
  <c r="I424" i="76"/>
  <c r="Q399" i="78"/>
  <c r="F399" i="78"/>
  <c r="P399" i="78"/>
  <c r="G399" i="78"/>
  <c r="L429" i="79"/>
  <c r="M429" i="79"/>
  <c r="R392" i="77"/>
  <c r="I392" i="77"/>
  <c r="S392" i="77"/>
  <c r="H167" i="78"/>
  <c r="S167" i="78"/>
  <c r="I367" i="78"/>
  <c r="H367" i="78"/>
  <c r="S367" i="78"/>
  <c r="L371" i="79"/>
  <c r="M371" i="79"/>
  <c r="W205" i="79"/>
  <c r="V205" i="79"/>
  <c r="V479" i="79"/>
  <c r="L479" i="79"/>
  <c r="L203" i="79"/>
  <c r="W203" i="79"/>
  <c r="W443" i="79"/>
  <c r="M443" i="79"/>
  <c r="V443" i="79"/>
  <c r="L443" i="79"/>
  <c r="W400" i="77"/>
  <c r="V400" i="77"/>
  <c r="F196" i="76"/>
  <c r="Q196" i="76"/>
  <c r="P196" i="76"/>
  <c r="L220" i="77"/>
  <c r="V220" i="77"/>
  <c r="G438" i="76"/>
  <c r="Q438" i="76"/>
  <c r="P438" i="76"/>
  <c r="I368" i="76"/>
  <c r="H368" i="76"/>
  <c r="R368" i="76"/>
  <c r="I122" i="76"/>
  <c r="H122" i="76"/>
  <c r="K486" i="77"/>
  <c r="J486" i="77"/>
  <c r="M268" i="76"/>
  <c r="L268" i="76"/>
  <c r="W268" i="76"/>
  <c r="G462" i="77"/>
  <c r="Q462" i="77"/>
  <c r="R312" i="76"/>
  <c r="S312" i="76"/>
  <c r="T422" i="77"/>
  <c r="U422" i="77"/>
  <c r="R389" i="78"/>
  <c r="I389" i="78"/>
  <c r="S389" i="78"/>
  <c r="P166" i="76"/>
  <c r="Q166" i="76"/>
  <c r="G166" i="76"/>
  <c r="S421" i="79"/>
  <c r="R421" i="79"/>
  <c r="T122" i="77"/>
  <c r="U122" i="77"/>
  <c r="J122" i="77"/>
  <c r="J428" i="76"/>
  <c r="K428" i="76"/>
  <c r="T428" i="76"/>
  <c r="K490" i="76"/>
  <c r="J490" i="76"/>
  <c r="T490" i="76"/>
  <c r="S210" i="76"/>
  <c r="H210" i="76"/>
  <c r="K474" i="77"/>
  <c r="T474" i="77"/>
  <c r="U474" i="77"/>
  <c r="H404" i="76"/>
  <c r="R404" i="76"/>
  <c r="S404" i="76"/>
  <c r="P148" i="77"/>
  <c r="Q148" i="77"/>
  <c r="G148" i="77"/>
  <c r="F148" i="77"/>
  <c r="H441" i="78"/>
  <c r="I441" i="78"/>
  <c r="R441" i="78"/>
  <c r="V186" i="77"/>
  <c r="W186" i="77"/>
  <c r="M186" i="77"/>
  <c r="M452" i="77"/>
  <c r="W452" i="77"/>
  <c r="V452" i="77"/>
  <c r="P245" i="78"/>
  <c r="F245" i="78"/>
  <c r="G245" i="78"/>
  <c r="M479" i="78"/>
  <c r="V479" i="78"/>
  <c r="M303" i="79"/>
  <c r="W303" i="79"/>
  <c r="L303" i="79"/>
  <c r="H263" i="79"/>
  <c r="R263" i="79"/>
  <c r="S263" i="79"/>
  <c r="T295" i="79"/>
  <c r="K295" i="79"/>
  <c r="H534" i="76"/>
  <c r="S534" i="76"/>
  <c r="I534" i="76"/>
  <c r="R534" i="76"/>
  <c r="Q124" i="76"/>
  <c r="F124" i="76"/>
  <c r="K130" i="76"/>
  <c r="U130" i="76"/>
  <c r="T130" i="76"/>
  <c r="J130" i="76"/>
  <c r="U472" i="76"/>
  <c r="K472" i="76"/>
  <c r="T472" i="76"/>
  <c r="W194" i="76"/>
  <c r="V194" i="76"/>
  <c r="J342" i="76"/>
  <c r="U342" i="76"/>
  <c r="M216" i="77"/>
  <c r="W216" i="77"/>
  <c r="L216" i="77"/>
  <c r="L164" i="76"/>
  <c r="W164" i="76"/>
  <c r="T134" i="77"/>
  <c r="J134" i="77"/>
  <c r="K134" i="77"/>
  <c r="K420" i="76"/>
  <c r="T420" i="76"/>
  <c r="J420" i="76"/>
  <c r="M322" i="76"/>
  <c r="W322" i="76"/>
  <c r="Q188" i="76"/>
  <c r="F188" i="76"/>
  <c r="P188" i="76"/>
  <c r="Q244" i="76"/>
  <c r="F244" i="76"/>
  <c r="G244" i="76"/>
  <c r="J153" i="78"/>
  <c r="U153" i="78"/>
  <c r="K153" i="78"/>
  <c r="H206" i="76"/>
  <c r="S206" i="76"/>
  <c r="R206" i="76"/>
  <c r="I403" i="78"/>
  <c r="H403" i="78"/>
  <c r="R403" i="78"/>
  <c r="M124" i="76"/>
  <c r="V124" i="76"/>
  <c r="W124" i="76"/>
  <c r="P414" i="76"/>
  <c r="G414" i="76"/>
  <c r="P518" i="76"/>
  <c r="F518" i="76"/>
  <c r="G518" i="76"/>
  <c r="Q518" i="76"/>
  <c r="M435" i="79"/>
  <c r="V435" i="79"/>
  <c r="W424" i="76"/>
  <c r="V424" i="76"/>
  <c r="M424" i="76"/>
  <c r="L424" i="76"/>
  <c r="I408" i="77"/>
  <c r="S408" i="77"/>
  <c r="R429" i="78"/>
  <c r="H429" i="78"/>
  <c r="L436" i="77"/>
  <c r="V436" i="77"/>
  <c r="W436" i="77"/>
  <c r="M436" i="77"/>
  <c r="S225" i="78"/>
  <c r="R225" i="78"/>
  <c r="K447" i="78"/>
  <c r="J447" i="78"/>
  <c r="U467" i="79"/>
  <c r="T467" i="79"/>
  <c r="T267" i="79"/>
  <c r="U267" i="79"/>
  <c r="J267" i="79"/>
  <c r="Q247" i="79"/>
  <c r="F247" i="79"/>
  <c r="G495" i="79"/>
  <c r="F495" i="79"/>
  <c r="Q495" i="79"/>
  <c r="P188" i="77"/>
  <c r="F188" i="77"/>
  <c r="Q188" i="77"/>
  <c r="I186" i="76"/>
  <c r="H186" i="76"/>
  <c r="S186" i="76"/>
  <c r="W178" i="76"/>
  <c r="M178" i="76"/>
  <c r="L178" i="76"/>
  <c r="U448" i="76"/>
  <c r="K448" i="76"/>
  <c r="J448" i="76"/>
  <c r="T448" i="76"/>
  <c r="W372" i="76"/>
  <c r="M372" i="76"/>
  <c r="T202" i="76"/>
  <c r="U202" i="76"/>
  <c r="V316" i="77"/>
  <c r="L316" i="77"/>
  <c r="M316" i="77"/>
  <c r="M298" i="76"/>
  <c r="W298" i="76"/>
  <c r="V298" i="76"/>
  <c r="J212" i="77"/>
  <c r="T212" i="77"/>
  <c r="H494" i="76"/>
  <c r="R494" i="76"/>
  <c r="S494" i="76"/>
  <c r="M336" i="76"/>
  <c r="W336" i="76"/>
  <c r="U436" i="76"/>
  <c r="T436" i="76"/>
  <c r="K436" i="76"/>
  <c r="J436" i="76"/>
  <c r="F250" i="76"/>
  <c r="P250" i="76"/>
  <c r="W245" i="78"/>
  <c r="L245" i="78"/>
  <c r="V245" i="78"/>
  <c r="M245" i="78"/>
  <c r="F194" i="76"/>
  <c r="P194" i="76"/>
  <c r="L505" i="78"/>
  <c r="M505" i="78"/>
  <c r="U138" i="76"/>
  <c r="T138" i="76"/>
  <c r="U312" i="76"/>
  <c r="J312" i="76"/>
  <c r="S520" i="76"/>
  <c r="R520" i="76"/>
  <c r="K128" i="76"/>
  <c r="U128" i="76"/>
  <c r="S306" i="77"/>
  <c r="H306" i="77"/>
  <c r="I306" i="77"/>
  <c r="J410" i="76"/>
  <c r="T410" i="76"/>
  <c r="U410" i="76"/>
  <c r="M437" i="79"/>
  <c r="W437" i="79"/>
  <c r="T407" i="79"/>
  <c r="J407" i="79"/>
  <c r="V423" i="79"/>
  <c r="M423" i="79"/>
  <c r="J307" i="78"/>
  <c r="U307" i="78"/>
  <c r="T307" i="78"/>
  <c r="S442" i="77"/>
  <c r="H442" i="77"/>
  <c r="S142" i="76"/>
  <c r="H142" i="76"/>
  <c r="T491" i="78"/>
  <c r="K491" i="78"/>
  <c r="W344" i="77"/>
  <c r="V344" i="77"/>
  <c r="P157" i="79"/>
  <c r="F157" i="79"/>
  <c r="G157" i="79"/>
  <c r="G459" i="78"/>
  <c r="F459" i="78"/>
  <c r="Q459" i="78"/>
  <c r="W95" i="78"/>
  <c r="M95" i="78"/>
  <c r="R316" i="77"/>
  <c r="H316" i="77"/>
  <c r="K477" i="79"/>
  <c r="U477" i="79"/>
  <c r="S243" i="79"/>
  <c r="H243" i="79"/>
  <c r="M393" i="78"/>
  <c r="W393" i="78"/>
  <c r="V393" i="78"/>
  <c r="S277" i="78"/>
  <c r="R277" i="78"/>
  <c r="W143" i="78"/>
  <c r="M143" i="78"/>
  <c r="L143" i="78"/>
  <c r="T446" i="77"/>
  <c r="U446" i="77"/>
  <c r="G268" i="77"/>
  <c r="F268" i="77"/>
  <c r="Q268" i="77"/>
  <c r="F152" i="77"/>
  <c r="Q152" i="77"/>
  <c r="R451" i="79"/>
  <c r="S451" i="79"/>
  <c r="I451" i="79"/>
  <c r="V139" i="79"/>
  <c r="W139" i="79"/>
  <c r="J219" i="78"/>
  <c r="T219" i="78"/>
  <c r="K510" i="77"/>
  <c r="J510" i="77"/>
  <c r="T510" i="77"/>
  <c r="S364" i="77"/>
  <c r="H364" i="77"/>
  <c r="I364" i="77"/>
  <c r="J168" i="77"/>
  <c r="T168" i="77"/>
  <c r="P439" i="78"/>
  <c r="F439" i="78"/>
  <c r="S339" i="79"/>
  <c r="I339" i="79"/>
  <c r="H479" i="78"/>
  <c r="R479" i="78"/>
  <c r="Q241" i="78"/>
  <c r="F241" i="78"/>
  <c r="F155" i="78"/>
  <c r="P155" i="78"/>
  <c r="U480" i="77"/>
  <c r="J480" i="77"/>
  <c r="I178" i="77"/>
  <c r="S178" i="77"/>
  <c r="M404" i="77"/>
  <c r="V404" i="77"/>
  <c r="S129" i="78"/>
  <c r="H129" i="78"/>
  <c r="L260" i="77"/>
  <c r="M260" i="77"/>
  <c r="L101" i="79"/>
  <c r="M101" i="79"/>
  <c r="M265" i="78"/>
  <c r="W265" i="78"/>
  <c r="J340" i="77"/>
  <c r="U340" i="77"/>
  <c r="L379" i="78"/>
  <c r="M379" i="78"/>
  <c r="T356" i="77"/>
  <c r="K356" i="77"/>
  <c r="U356" i="77"/>
  <c r="P310" i="77"/>
  <c r="Q310" i="77"/>
  <c r="V310" i="77"/>
  <c r="W310" i="77"/>
  <c r="H213" i="79"/>
  <c r="S213" i="79"/>
  <c r="G522" i="77"/>
  <c r="P522" i="77"/>
  <c r="V194" i="77"/>
  <c r="L194" i="77"/>
  <c r="H191" i="78"/>
  <c r="R191" i="78"/>
  <c r="T173" i="79"/>
  <c r="J173" i="79"/>
  <c r="Q493" i="79"/>
  <c r="P493" i="79"/>
  <c r="R359" i="79"/>
  <c r="S359" i="79"/>
  <c r="W286" i="77"/>
  <c r="V286" i="77"/>
  <c r="U165" i="78"/>
  <c r="J165" i="78"/>
  <c r="S93" i="78"/>
  <c r="I93" i="78"/>
  <c r="S413" i="79"/>
  <c r="I413" i="79"/>
  <c r="T227" i="78"/>
  <c r="K227" i="78"/>
  <c r="S298" i="77"/>
  <c r="I298" i="77"/>
  <c r="R298" i="77"/>
  <c r="S120" i="77"/>
  <c r="R120" i="77"/>
  <c r="H120" i="77"/>
  <c r="I186" i="77"/>
  <c r="S186" i="77"/>
  <c r="I436" i="77"/>
  <c r="R436" i="77"/>
  <c r="T453" i="78"/>
  <c r="J453" i="78"/>
  <c r="V217" i="79"/>
  <c r="W217" i="79"/>
  <c r="U155" i="79"/>
  <c r="J155" i="79"/>
  <c r="Q306" i="77"/>
  <c r="G306" i="77"/>
  <c r="P306" i="77"/>
  <c r="J97" i="78"/>
  <c r="U97" i="78"/>
  <c r="K97" i="78"/>
  <c r="W490" i="76"/>
  <c r="V490" i="76"/>
  <c r="K393" i="78"/>
  <c r="U393" i="78"/>
  <c r="T445" i="79"/>
  <c r="K445" i="79"/>
  <c r="U453" i="79"/>
  <c r="K453" i="79"/>
  <c r="F335" i="78"/>
  <c r="Q335" i="78"/>
  <c r="F349" i="79"/>
  <c r="P349" i="79"/>
  <c r="G441" i="78"/>
  <c r="Q441" i="78"/>
  <c r="T363" i="78"/>
  <c r="K363" i="78"/>
  <c r="M130" i="77"/>
  <c r="W130" i="77"/>
  <c r="J306" i="77"/>
  <c r="K306" i="77"/>
  <c r="P421" i="78"/>
  <c r="Q421" i="78"/>
  <c r="T177" i="79"/>
  <c r="U177" i="79"/>
  <c r="U300" i="77"/>
  <c r="J300" i="77"/>
  <c r="G131" i="79"/>
  <c r="Q131" i="79"/>
  <c r="W489" i="79"/>
  <c r="M489" i="79"/>
  <c r="F385" i="79"/>
  <c r="P385" i="79"/>
  <c r="J413" i="78"/>
  <c r="U413" i="78"/>
  <c r="F334" i="77"/>
  <c r="Q334" i="77"/>
  <c r="T504" i="77"/>
  <c r="J504" i="77"/>
  <c r="P475" i="79"/>
  <c r="Q475" i="79"/>
  <c r="F429" i="79"/>
  <c r="P429" i="79"/>
  <c r="K310" i="77"/>
  <c r="J310" i="77"/>
  <c r="M464" i="77"/>
  <c r="V464" i="77"/>
  <c r="G185" i="78"/>
  <c r="P185" i="78"/>
  <c r="H471" i="78"/>
  <c r="I471" i="78"/>
  <c r="S305" i="79"/>
  <c r="I305" i="79"/>
  <c r="R130" i="76"/>
  <c r="I130" i="76"/>
  <c r="S130" i="76"/>
  <c r="R331" i="79"/>
  <c r="G146" i="77"/>
  <c r="T430" i="76"/>
  <c r="Q191" i="78"/>
  <c r="R131" i="79"/>
  <c r="H131" i="79"/>
  <c r="R371" i="79"/>
  <c r="S371" i="79"/>
  <c r="Q429" i="78"/>
  <c r="G429" i="78"/>
  <c r="H288" i="77"/>
  <c r="I288" i="77"/>
  <c r="R349" i="78"/>
  <c r="H349" i="78"/>
  <c r="J175" i="79"/>
  <c r="U175" i="79"/>
  <c r="P417" i="79"/>
  <c r="Q417" i="79"/>
  <c r="R270" i="77"/>
  <c r="I270" i="77"/>
  <c r="P215" i="78"/>
  <c r="F215" i="78"/>
  <c r="I135" i="79"/>
  <c r="H135" i="79"/>
  <c r="G103" i="79"/>
  <c r="Q103" i="79"/>
  <c r="Q223" i="79"/>
  <c r="F223" i="79"/>
  <c r="V208" i="76"/>
  <c r="W208" i="76"/>
  <c r="H419" i="78"/>
  <c r="R419" i="78"/>
  <c r="W497" i="78"/>
  <c r="V497" i="78"/>
  <c r="U501" i="79"/>
  <c r="J501" i="79"/>
  <c r="J449" i="79"/>
  <c r="T449" i="79"/>
  <c r="W337" i="78"/>
  <c r="M337" i="78"/>
  <c r="G93" i="79"/>
  <c r="W151" i="78"/>
  <c r="W429" i="78"/>
  <c r="J376" i="77"/>
  <c r="I292" i="77"/>
  <c r="K221" i="78"/>
  <c r="J155" i="78"/>
  <c r="L285" i="78"/>
  <c r="Q256" i="77"/>
  <c r="P109" i="78"/>
  <c r="U184" i="77"/>
  <c r="R428" i="77"/>
  <c r="M317" i="79"/>
  <c r="H221" i="78"/>
  <c r="Q471" i="78"/>
  <c r="J258" i="77"/>
  <c r="I328" i="77"/>
  <c r="I363" i="79"/>
  <c r="L204" i="76"/>
  <c r="Q432" i="77"/>
  <c r="J242" i="76"/>
  <c r="G191" i="78"/>
  <c r="V469" i="79"/>
  <c r="K377" i="79"/>
  <c r="Q301" i="79"/>
  <c r="M339" i="78"/>
  <c r="M239" i="78"/>
  <c r="F95" i="78"/>
  <c r="K139" i="79"/>
  <c r="P319" i="79"/>
  <c r="H467" i="78"/>
  <c r="I225" i="79"/>
  <c r="M351" i="78"/>
  <c r="L520" i="77"/>
  <c r="M380" i="77"/>
  <c r="H305" i="79"/>
  <c r="I427" i="78"/>
  <c r="W153" i="78"/>
  <c r="W322" i="77"/>
  <c r="H301" i="79"/>
  <c r="L464" i="77"/>
  <c r="V126" i="77"/>
  <c r="H416" i="77"/>
  <c r="G433" i="78"/>
  <c r="I489" i="78"/>
  <c r="L241" i="79"/>
  <c r="T413" i="78"/>
  <c r="J508" i="77"/>
  <c r="M124" i="77"/>
  <c r="P243" i="78"/>
  <c r="I429" i="79"/>
  <c r="T456" i="77"/>
  <c r="S382" i="77"/>
  <c r="Q274" i="77"/>
  <c r="S213" i="78"/>
  <c r="J375" i="79"/>
  <c r="H451" i="78"/>
  <c r="V528" i="76"/>
  <c r="M109" i="78"/>
  <c r="T201" i="79"/>
  <c r="F97" i="79"/>
  <c r="F505" i="79"/>
  <c r="L153" i="79"/>
  <c r="V421" i="78"/>
  <c r="R299" i="78"/>
  <c r="F421" i="78"/>
  <c r="K378" i="77"/>
  <c r="P206" i="77"/>
  <c r="W450" i="77"/>
  <c r="F441" i="78"/>
  <c r="T335" i="79"/>
  <c r="L313" i="78"/>
  <c r="Q480" i="77"/>
  <c r="Q340" i="77"/>
  <c r="L240" i="77"/>
  <c r="R455" i="79"/>
  <c r="K155" i="79"/>
  <c r="Q479" i="79"/>
  <c r="W221" i="78"/>
  <c r="G502" i="77"/>
  <c r="I120" i="77"/>
  <c r="S480" i="77"/>
  <c r="S115" i="79"/>
  <c r="K165" i="78"/>
  <c r="S322" i="77"/>
  <c r="F493" i="79"/>
  <c r="U215" i="78"/>
  <c r="K340" i="77"/>
  <c r="R250" i="77"/>
  <c r="L167" i="78"/>
  <c r="Q314" i="77"/>
  <c r="K480" i="77"/>
  <c r="S479" i="78"/>
  <c r="R364" i="77"/>
  <c r="T325" i="78"/>
  <c r="M139" i="79"/>
  <c r="P268" i="77"/>
  <c r="I277" i="78"/>
  <c r="S316" i="77"/>
  <c r="Q157" i="79"/>
  <c r="I142" i="76"/>
  <c r="K312" i="76"/>
  <c r="V336" i="76"/>
  <c r="K212" i="77"/>
  <c r="H198" i="77"/>
  <c r="V216" i="77"/>
  <c r="L186" i="77"/>
  <c r="R206" i="77"/>
  <c r="J474" i="77"/>
  <c r="U428" i="76"/>
  <c r="T434" i="76"/>
  <c r="M220" i="77"/>
  <c r="M203" i="79"/>
  <c r="W371" i="79"/>
  <c r="S424" i="76"/>
  <c r="M473" i="79"/>
  <c r="U148" i="76"/>
  <c r="G490" i="76"/>
  <c r="R433" i="78"/>
  <c r="H433" i="78"/>
  <c r="M343" i="78"/>
  <c r="F384" i="77"/>
  <c r="G433" i="79"/>
  <c r="Q483" i="79"/>
  <c r="G345" i="79"/>
  <c r="M197" i="79"/>
  <c r="Q189" i="79"/>
  <c r="F442" i="77"/>
  <c r="L348" i="77"/>
  <c r="H175" i="78"/>
  <c r="H386" i="77"/>
  <c r="W200" i="76"/>
  <c r="G344" i="77"/>
  <c r="V253" i="78"/>
  <c r="G161" i="78"/>
  <c r="I439" i="78"/>
  <c r="S168" i="77"/>
  <c r="H133" i="78"/>
  <c r="W220" i="76"/>
  <c r="R411" i="78"/>
  <c r="V99" i="79"/>
  <c r="H405" i="79"/>
  <c r="M307" i="79"/>
  <c r="W311" i="78"/>
  <c r="V255" i="78"/>
  <c r="L155" i="78"/>
  <c r="J174" i="76"/>
  <c r="K174" i="76"/>
  <c r="T246" i="76"/>
  <c r="U246" i="76"/>
  <c r="K246" i="76"/>
  <c r="G320" i="76"/>
  <c r="P320" i="76"/>
  <c r="F190" i="76"/>
  <c r="Q190" i="76"/>
  <c r="G213" i="78"/>
  <c r="Q213" i="78"/>
  <c r="P244" i="77"/>
  <c r="F244" i="77"/>
  <c r="S285" i="78"/>
  <c r="R285" i="78"/>
  <c r="J124" i="76"/>
  <c r="U124" i="76"/>
  <c r="F278" i="77"/>
  <c r="Q278" i="77"/>
  <c r="Q349" i="78"/>
  <c r="P349" i="78"/>
  <c r="G349" i="78"/>
  <c r="I158" i="76"/>
  <c r="S158" i="76"/>
  <c r="S321" i="79"/>
  <c r="H321" i="79"/>
  <c r="K336" i="76"/>
  <c r="T336" i="76"/>
  <c r="U351" i="79"/>
  <c r="T351" i="79"/>
  <c r="K351" i="79"/>
  <c r="K228" i="76"/>
  <c r="T228" i="76"/>
  <c r="V172" i="76"/>
  <c r="L172" i="76"/>
  <c r="Q424" i="76"/>
  <c r="G424" i="76"/>
  <c r="G143" i="78"/>
  <c r="P143" i="78"/>
  <c r="L420" i="76"/>
  <c r="M420" i="76"/>
  <c r="W420" i="76"/>
  <c r="L382" i="76"/>
  <c r="W382" i="76"/>
  <c r="V382" i="76"/>
  <c r="M382" i="76"/>
  <c r="Q458" i="76"/>
  <c r="P458" i="76"/>
  <c r="G214" i="76"/>
  <c r="P214" i="76"/>
  <c r="U424" i="76"/>
  <c r="G138" i="76"/>
  <c r="S494" i="77"/>
  <c r="H514" i="76"/>
  <c r="I364" i="76"/>
  <c r="J452" i="76"/>
  <c r="H362" i="76"/>
  <c r="G286" i="76"/>
  <c r="U216" i="76"/>
  <c r="S362" i="76"/>
  <c r="M474" i="76"/>
  <c r="Q154" i="76"/>
  <c r="F504" i="76"/>
  <c r="Q504" i="76"/>
  <c r="G386" i="76"/>
  <c r="F386" i="76"/>
  <c r="G177" i="79"/>
  <c r="P177" i="79"/>
  <c r="Q177" i="79"/>
  <c r="P457" i="78"/>
  <c r="Q457" i="78"/>
  <c r="J502" i="76"/>
  <c r="U502" i="76"/>
  <c r="K502" i="76"/>
  <c r="T502" i="76"/>
  <c r="V213" i="78"/>
  <c r="M213" i="78"/>
  <c r="W213" i="78"/>
  <c r="L213" i="78"/>
  <c r="F495" i="78"/>
  <c r="G495" i="78"/>
  <c r="P495" i="78"/>
  <c r="Q495" i="78"/>
  <c r="S174" i="76"/>
  <c r="R174" i="76"/>
  <c r="H174" i="76"/>
  <c r="I174" i="76"/>
  <c r="P135" i="78"/>
  <c r="F135" i="78"/>
  <c r="G135" i="78"/>
  <c r="R455" i="78"/>
  <c r="H455" i="78"/>
  <c r="I455" i="78"/>
  <c r="S455" i="78"/>
  <c r="P283" i="79"/>
  <c r="F293" i="78"/>
  <c r="G293" i="78"/>
  <c r="P293" i="78"/>
  <c r="K330" i="76"/>
  <c r="U330" i="76"/>
  <c r="S503" i="78"/>
  <c r="R503" i="78"/>
  <c r="I503" i="78"/>
  <c r="M327" i="79"/>
  <c r="V327" i="79"/>
  <c r="L327" i="79"/>
  <c r="U226" i="76"/>
  <c r="J226" i="76"/>
  <c r="T226" i="76"/>
  <c r="K226" i="76"/>
  <c r="K220" i="76"/>
  <c r="T220" i="76"/>
  <c r="U220" i="76"/>
  <c r="J220" i="76"/>
  <c r="I241" i="79"/>
  <c r="S241" i="79"/>
  <c r="R241" i="79"/>
  <c r="J461" i="78"/>
  <c r="T461" i="78"/>
  <c r="U461" i="78"/>
  <c r="K461" i="78"/>
  <c r="M267" i="79"/>
  <c r="V267" i="79"/>
  <c r="W267" i="79"/>
  <c r="L267" i="79"/>
  <c r="J310" i="76"/>
  <c r="U310" i="76"/>
  <c r="K310" i="76"/>
  <c r="T310" i="76"/>
  <c r="K124" i="77"/>
  <c r="U124" i="77"/>
  <c r="J124" i="77"/>
  <c r="T124" i="77"/>
  <c r="F375" i="78"/>
  <c r="Q375" i="78"/>
  <c r="P375" i="78"/>
  <c r="G375" i="78"/>
  <c r="U446" i="76"/>
  <c r="J446" i="76"/>
  <c r="T446" i="76"/>
  <c r="K446" i="76"/>
  <c r="V450" i="76"/>
  <c r="L450" i="76"/>
  <c r="M450" i="76"/>
  <c r="W450" i="76"/>
  <c r="M168" i="77"/>
  <c r="V168" i="77"/>
  <c r="L168" i="77"/>
  <c r="W168" i="77"/>
  <c r="W395" i="78"/>
  <c r="V395" i="78"/>
  <c r="L395" i="78"/>
  <c r="M395" i="78"/>
  <c r="S381" i="79"/>
  <c r="R381" i="79"/>
  <c r="I381" i="79"/>
  <c r="H381" i="79"/>
  <c r="H247" i="78"/>
  <c r="I247" i="78"/>
  <c r="R247" i="78"/>
  <c r="G424" i="77"/>
  <c r="Q424" i="77"/>
  <c r="F424" i="77"/>
  <c r="P424" i="77"/>
  <c r="S447" i="78"/>
  <c r="H447" i="78"/>
  <c r="I447" i="78"/>
  <c r="R447" i="78"/>
  <c r="H123" i="78"/>
  <c r="I123" i="78"/>
  <c r="S123" i="78"/>
  <c r="R123" i="78"/>
  <c r="I318" i="77"/>
  <c r="R318" i="77"/>
  <c r="S318" i="77"/>
  <c r="H318" i="77"/>
  <c r="T315" i="78"/>
  <c r="U315" i="78"/>
  <c r="J315" i="78"/>
  <c r="K315" i="78"/>
  <c r="Q520" i="77"/>
  <c r="G520" i="77"/>
  <c r="P520" i="77"/>
  <c r="R274" i="77"/>
  <c r="H274" i="77"/>
  <c r="S274" i="77"/>
  <c r="I274" i="77"/>
  <c r="K455" i="79"/>
  <c r="J455" i="79"/>
  <c r="U455" i="79"/>
  <c r="T455" i="79"/>
  <c r="T217" i="79"/>
  <c r="K217" i="79"/>
  <c r="U217" i="79"/>
  <c r="J217" i="79"/>
  <c r="T345" i="78"/>
  <c r="K345" i="78"/>
  <c r="U345" i="78"/>
  <c r="J345" i="78"/>
  <c r="U294" i="76"/>
  <c r="J294" i="76"/>
  <c r="W423" i="78"/>
  <c r="V423" i="78"/>
  <c r="F174" i="76"/>
  <c r="P174" i="76"/>
  <c r="Q174" i="76"/>
  <c r="G174" i="76"/>
  <c r="Q389" i="79"/>
  <c r="F389" i="79"/>
  <c r="H452" i="76"/>
  <c r="R452" i="76"/>
  <c r="S452" i="76"/>
  <c r="I452" i="76"/>
  <c r="Q469" i="78"/>
  <c r="G469" i="78"/>
  <c r="F469" i="78"/>
  <c r="P469" i="78"/>
  <c r="K309" i="79"/>
  <c r="J309" i="79"/>
  <c r="U309" i="79"/>
  <c r="T309" i="79"/>
  <c r="W158" i="76"/>
  <c r="L158" i="76"/>
  <c r="V158" i="76"/>
  <c r="M158" i="76"/>
  <c r="T136" i="76"/>
  <c r="J136" i="76"/>
  <c r="U136" i="76"/>
  <c r="K136" i="76"/>
  <c r="T270" i="77"/>
  <c r="U270" i="77"/>
  <c r="J270" i="77"/>
  <c r="K270" i="77"/>
  <c r="H203" i="78"/>
  <c r="U491" i="79"/>
  <c r="T491" i="79"/>
  <c r="I231" i="79"/>
  <c r="H231" i="79"/>
  <c r="T166" i="77"/>
  <c r="U166" i="77"/>
  <c r="G522" i="76"/>
  <c r="Q522" i="76"/>
  <c r="W486" i="77"/>
  <c r="L486" i="77"/>
  <c r="M486" i="77"/>
  <c r="V356" i="76"/>
  <c r="L356" i="76"/>
  <c r="M356" i="76"/>
  <c r="F508" i="76"/>
  <c r="Q508" i="76"/>
  <c r="P508" i="76"/>
  <c r="G508" i="76"/>
  <c r="F489" i="79"/>
  <c r="Q489" i="79"/>
  <c r="P489" i="79"/>
  <c r="G489" i="79"/>
  <c r="M212" i="76"/>
  <c r="W212" i="76"/>
  <c r="V212" i="76"/>
  <c r="L212" i="76"/>
  <c r="V178" i="77"/>
  <c r="W178" i="77"/>
  <c r="M178" i="77"/>
  <c r="K134" i="76"/>
  <c r="J134" i="76"/>
  <c r="T134" i="76"/>
  <c r="U134" i="76"/>
  <c r="M228" i="76"/>
  <c r="L228" i="76"/>
  <c r="V228" i="76"/>
  <c r="W228" i="76"/>
  <c r="K113" i="79"/>
  <c r="U113" i="79"/>
  <c r="V285" i="79"/>
  <c r="M285" i="79"/>
  <c r="L285" i="79"/>
  <c r="V458" i="76"/>
  <c r="L458" i="76"/>
  <c r="W458" i="76"/>
  <c r="M458" i="76"/>
  <c r="G249" i="78"/>
  <c r="P249" i="78"/>
  <c r="Q249" i="78"/>
  <c r="F249" i="78"/>
  <c r="L462" i="76"/>
  <c r="M462" i="76"/>
  <c r="W462" i="76"/>
  <c r="V462" i="76"/>
  <c r="P395" i="79"/>
  <c r="G395" i="79"/>
  <c r="F395" i="79"/>
  <c r="Q238" i="76"/>
  <c r="G238" i="76"/>
  <c r="K502" i="77"/>
  <c r="T502" i="77"/>
  <c r="J502" i="77"/>
  <c r="U502" i="77"/>
  <c r="Q410" i="76"/>
  <c r="G410" i="76"/>
  <c r="F410" i="76"/>
  <c r="P410" i="76"/>
  <c r="K458" i="77"/>
  <c r="J458" i="77"/>
  <c r="T458" i="77"/>
  <c r="L255" i="79"/>
  <c r="M255" i="79"/>
  <c r="W255" i="79"/>
  <c r="W464" i="76"/>
  <c r="M464" i="76"/>
  <c r="V464" i="76"/>
  <c r="L464" i="76"/>
  <c r="K508" i="76"/>
  <c r="J508" i="76"/>
  <c r="U508" i="76"/>
  <c r="T508" i="76"/>
  <c r="S247" i="78"/>
  <c r="H241" i="79"/>
  <c r="J507" i="79"/>
  <c r="U507" i="79"/>
  <c r="S222" i="76"/>
  <c r="I222" i="76"/>
  <c r="H222" i="76"/>
  <c r="R222" i="76"/>
  <c r="Q126" i="76"/>
  <c r="G126" i="76"/>
  <c r="S193" i="78"/>
  <c r="R193" i="78"/>
  <c r="S204" i="76"/>
  <c r="I204" i="76"/>
  <c r="W320" i="76"/>
  <c r="L320" i="76"/>
  <c r="M320" i="76"/>
  <c r="V320" i="76"/>
  <c r="K506" i="76"/>
  <c r="U506" i="76"/>
  <c r="T506" i="76"/>
  <c r="Q256" i="76"/>
  <c r="F256" i="76"/>
  <c r="P256" i="76"/>
  <c r="G256" i="76"/>
  <c r="H216" i="76"/>
  <c r="S216" i="76"/>
  <c r="R216" i="76"/>
  <c r="I216" i="76"/>
  <c r="V190" i="77"/>
  <c r="W190" i="77"/>
  <c r="M190" i="77"/>
  <c r="L190" i="77"/>
  <c r="V455" i="78"/>
  <c r="L455" i="78"/>
  <c r="W455" i="78"/>
  <c r="M455" i="78"/>
  <c r="I522" i="76"/>
  <c r="S522" i="76"/>
  <c r="R522" i="76"/>
  <c r="H522" i="76"/>
  <c r="K358" i="76"/>
  <c r="T358" i="76"/>
  <c r="J358" i="76"/>
  <c r="U358" i="76"/>
  <c r="F200" i="76"/>
  <c r="P200" i="76"/>
  <c r="G200" i="76"/>
  <c r="Q200" i="76"/>
  <c r="H164" i="76"/>
  <c r="R164" i="76"/>
  <c r="I164" i="76"/>
  <c r="S164" i="76"/>
  <c r="Q395" i="79"/>
  <c r="W356" i="76"/>
  <c r="P438" i="77"/>
  <c r="F438" i="77"/>
  <c r="L252" i="76"/>
  <c r="V252" i="76"/>
  <c r="M252" i="76"/>
  <c r="G350" i="77"/>
  <c r="F350" i="77"/>
  <c r="P350" i="77"/>
  <c r="T323" i="79"/>
  <c r="J323" i="79"/>
  <c r="K323" i="79"/>
  <c r="U323" i="79"/>
  <c r="T328" i="77"/>
  <c r="J328" i="77"/>
  <c r="K328" i="77"/>
  <c r="U328" i="77"/>
  <c r="Q207" i="78"/>
  <c r="G207" i="78"/>
  <c r="F207" i="78"/>
  <c r="P207" i="78"/>
  <c r="F497" i="78"/>
  <c r="G497" i="78"/>
  <c r="Q497" i="78"/>
  <c r="P497" i="78"/>
  <c r="V350" i="77"/>
  <c r="L350" i="77"/>
  <c r="M350" i="77"/>
  <c r="W350" i="77"/>
  <c r="R380" i="77"/>
  <c r="S380" i="77"/>
  <c r="F222" i="77"/>
  <c r="Q222" i="77"/>
  <c r="P222" i="77"/>
  <c r="G222" i="77"/>
  <c r="G409" i="79"/>
  <c r="F409" i="79"/>
  <c r="Q409" i="79"/>
  <c r="P409" i="79"/>
  <c r="S185" i="78"/>
  <c r="I185" i="78"/>
  <c r="H185" i="78"/>
  <c r="R185" i="78"/>
  <c r="U247" i="79"/>
  <c r="J247" i="79"/>
  <c r="T247" i="79"/>
  <c r="G170" i="77"/>
  <c r="G378" i="76"/>
  <c r="F378" i="76"/>
  <c r="G206" i="76"/>
  <c r="Q206" i="76"/>
  <c r="P206" i="76"/>
  <c r="F206" i="76"/>
  <c r="K284" i="76"/>
  <c r="T284" i="76"/>
  <c r="U284" i="76"/>
  <c r="L237" i="78"/>
  <c r="W237" i="78"/>
  <c r="K455" i="78"/>
  <c r="J455" i="78"/>
  <c r="U455" i="78"/>
  <c r="T455" i="78"/>
  <c r="V148" i="77"/>
  <c r="M148" i="77"/>
  <c r="U176" i="76"/>
  <c r="J176" i="76"/>
  <c r="L336" i="77"/>
  <c r="W336" i="77"/>
  <c r="I361" i="79"/>
  <c r="H361" i="79"/>
  <c r="S361" i="79"/>
  <c r="R361" i="79"/>
  <c r="J497" i="78"/>
  <c r="U497" i="78"/>
  <c r="T497" i="78"/>
  <c r="L451" i="78"/>
  <c r="V451" i="78"/>
  <c r="W451" i="78"/>
  <c r="W482" i="76"/>
  <c r="M482" i="76"/>
  <c r="L482" i="76"/>
  <c r="V271" i="78"/>
  <c r="W271" i="78"/>
  <c r="V337" i="79"/>
  <c r="W337" i="79"/>
  <c r="M337" i="79"/>
  <c r="L337" i="79"/>
  <c r="Q406" i="76"/>
  <c r="P406" i="76"/>
  <c r="F406" i="76"/>
  <c r="V134" i="76"/>
  <c r="W134" i="76"/>
  <c r="L134" i="76"/>
  <c r="M134" i="76"/>
  <c r="S207" i="79"/>
  <c r="R207" i="79"/>
  <c r="K180" i="76"/>
  <c r="T180" i="76"/>
  <c r="U180" i="76"/>
  <c r="K299" i="78"/>
  <c r="J299" i="78"/>
  <c r="U299" i="78"/>
  <c r="T299" i="78"/>
  <c r="W459" i="79"/>
  <c r="M459" i="79"/>
  <c r="L459" i="79"/>
  <c r="V459" i="79"/>
  <c r="U253" i="78"/>
  <c r="T253" i="78"/>
  <c r="P186" i="76"/>
  <c r="L460" i="76"/>
  <c r="M448" i="76"/>
  <c r="P158" i="77"/>
  <c r="I445" i="78"/>
  <c r="K168" i="76"/>
  <c r="M257" i="79"/>
  <c r="P378" i="76"/>
  <c r="J262" i="77"/>
  <c r="K262" i="77"/>
  <c r="U262" i="77"/>
  <c r="U464" i="77"/>
  <c r="T464" i="77"/>
  <c r="K464" i="77"/>
  <c r="J464" i="77"/>
  <c r="I149" i="79"/>
  <c r="K258" i="77"/>
  <c r="P443" i="78"/>
  <c r="M233" i="78"/>
  <c r="V227" i="78"/>
  <c r="G447" i="79"/>
  <c r="I289" i="78"/>
  <c r="T258" i="77"/>
  <c r="L233" i="78"/>
  <c r="H363" i="79"/>
  <c r="G153" i="78"/>
  <c r="Q120" i="76"/>
  <c r="J253" i="78"/>
  <c r="P476" i="77"/>
  <c r="L394" i="77"/>
  <c r="U311" i="78"/>
  <c r="M244" i="76"/>
  <c r="P122" i="76"/>
  <c r="K497" i="78"/>
  <c r="H289" i="78"/>
  <c r="M336" i="77"/>
  <c r="R382" i="76"/>
  <c r="W292" i="76"/>
  <c r="H202" i="76"/>
  <c r="L148" i="77"/>
  <c r="Q499" i="79"/>
  <c r="T360" i="76"/>
  <c r="S384" i="76"/>
  <c r="S468" i="76"/>
  <c r="Q119" i="79"/>
  <c r="S127" i="79"/>
  <c r="J187" i="78"/>
  <c r="G438" i="77"/>
  <c r="Q246" i="76"/>
  <c r="R121" i="78"/>
  <c r="I121" i="78"/>
  <c r="U319" i="78"/>
  <c r="J319" i="78"/>
  <c r="T319" i="78"/>
  <c r="W471" i="79"/>
  <c r="M471" i="79"/>
  <c r="L471" i="79"/>
  <c r="Q416" i="77"/>
  <c r="F416" i="77"/>
  <c r="P416" i="77"/>
  <c r="U357" i="78"/>
  <c r="K357" i="78"/>
  <c r="P197" i="78"/>
  <c r="Q197" i="78"/>
  <c r="G197" i="78"/>
  <c r="F197" i="78"/>
  <c r="K187" i="78"/>
  <c r="M364" i="77"/>
  <c r="V364" i="77"/>
  <c r="W284" i="76"/>
  <c r="V284" i="76"/>
  <c r="M284" i="76"/>
  <c r="Q461" i="78"/>
  <c r="F461" i="78"/>
  <c r="P461" i="78"/>
  <c r="S282" i="77"/>
  <c r="I282" i="77"/>
  <c r="R282" i="77"/>
  <c r="H282" i="77"/>
  <c r="K448" i="77"/>
  <c r="J448" i="77"/>
  <c r="S389" i="79"/>
  <c r="I389" i="79"/>
  <c r="H389" i="79"/>
  <c r="R389" i="79"/>
  <c r="J170" i="76"/>
  <c r="U170" i="76"/>
  <c r="K170" i="76"/>
  <c r="T170" i="76"/>
  <c r="U254" i="77"/>
  <c r="T254" i="77"/>
  <c r="K254" i="77"/>
  <c r="J234" i="76"/>
  <c r="U234" i="76"/>
  <c r="K234" i="76"/>
  <c r="T234" i="76"/>
  <c r="P357" i="78"/>
  <c r="G357" i="78"/>
  <c r="P129" i="79"/>
  <c r="F129" i="79"/>
  <c r="G129" i="79"/>
  <c r="Q129" i="79"/>
  <c r="K275" i="79"/>
  <c r="T275" i="79"/>
  <c r="I526" i="76"/>
  <c r="S526" i="76"/>
  <c r="F404" i="76"/>
  <c r="Q404" i="76"/>
  <c r="G404" i="76"/>
  <c r="M229" i="78"/>
  <c r="V229" i="78"/>
  <c r="L229" i="78"/>
  <c r="W229" i="78"/>
  <c r="S281" i="78"/>
  <c r="R281" i="78"/>
  <c r="I281" i="78"/>
  <c r="H281" i="78"/>
  <c r="S244" i="77"/>
  <c r="H244" i="77"/>
  <c r="I244" i="77"/>
  <c r="R244" i="77"/>
  <c r="T195" i="79"/>
  <c r="U195" i="79"/>
  <c r="J195" i="79"/>
  <c r="K195" i="79"/>
  <c r="K413" i="79"/>
  <c r="U413" i="79"/>
  <c r="T413" i="79"/>
  <c r="J413" i="79"/>
  <c r="J301" i="78"/>
  <c r="U301" i="78"/>
  <c r="T301" i="78"/>
  <c r="S456" i="77"/>
  <c r="H456" i="77"/>
  <c r="R456" i="77"/>
  <c r="I456" i="77"/>
  <c r="P150" i="77"/>
  <c r="G150" i="77"/>
  <c r="F150" i="77"/>
  <c r="Q150" i="77"/>
  <c r="R283" i="79"/>
  <c r="I283" i="79"/>
  <c r="H283" i="79"/>
  <c r="K313" i="78"/>
  <c r="U313" i="78"/>
  <c r="T313" i="78"/>
  <c r="G115" i="78"/>
  <c r="Q115" i="78"/>
  <c r="P115" i="78"/>
  <c r="P422" i="77"/>
  <c r="G422" i="77"/>
  <c r="R246" i="77"/>
  <c r="S246" i="77"/>
  <c r="H246" i="77"/>
  <c r="P154" i="77"/>
  <c r="G154" i="77"/>
  <c r="R410" i="77"/>
  <c r="S410" i="77"/>
  <c r="H410" i="77"/>
  <c r="W136" i="76"/>
  <c r="M136" i="76"/>
  <c r="R459" i="79"/>
  <c r="H459" i="79"/>
  <c r="F175" i="78"/>
  <c r="Q175" i="78"/>
  <c r="G175" i="78"/>
  <c r="P175" i="78"/>
  <c r="W482" i="77"/>
  <c r="M482" i="77"/>
  <c r="L482" i="77"/>
  <c r="V482" i="77"/>
  <c r="U245" i="78"/>
  <c r="K245" i="78"/>
  <c r="T245" i="78"/>
  <c r="U433" i="79"/>
  <c r="K433" i="79"/>
  <c r="J433" i="79"/>
  <c r="M230" i="77"/>
  <c r="V230" i="77"/>
  <c r="S388" i="77"/>
  <c r="R388" i="77"/>
  <c r="F397" i="78"/>
  <c r="P397" i="78"/>
  <c r="K434" i="77"/>
  <c r="U434" i="77"/>
  <c r="P213" i="79"/>
  <c r="F213" i="79"/>
  <c r="U392" i="77"/>
  <c r="J392" i="77"/>
  <c r="W357" i="78"/>
  <c r="V357" i="78"/>
  <c r="M357" i="78"/>
  <c r="J143" i="78"/>
  <c r="K143" i="78"/>
  <c r="T143" i="78"/>
  <c r="F372" i="77"/>
  <c r="G372" i="77"/>
  <c r="P372" i="77"/>
  <c r="U309" i="78"/>
  <c r="J309" i="78"/>
  <c r="T309" i="78"/>
  <c r="K309" i="78"/>
  <c r="T300" i="77"/>
  <c r="K300" i="77"/>
  <c r="J470" i="77"/>
  <c r="K470" i="77"/>
  <c r="U470" i="77"/>
  <c r="T121" i="78"/>
  <c r="U121" i="78"/>
  <c r="S451" i="78"/>
  <c r="T184" i="76"/>
  <c r="J184" i="76"/>
  <c r="U184" i="76"/>
  <c r="G284" i="76"/>
  <c r="P284" i="76"/>
  <c r="S155" i="79"/>
  <c r="I155" i="79"/>
  <c r="G220" i="76"/>
  <c r="Q220" i="76"/>
  <c r="F220" i="76"/>
  <c r="Q180" i="77"/>
  <c r="P180" i="77"/>
  <c r="G180" i="77"/>
  <c r="F180" i="77"/>
  <c r="S150" i="76"/>
  <c r="H150" i="76"/>
  <c r="I150" i="76"/>
  <c r="R150" i="76"/>
  <c r="I419" i="78"/>
  <c r="S419" i="78"/>
  <c r="L526" i="77"/>
  <c r="V526" i="77"/>
  <c r="M526" i="77"/>
  <c r="F315" i="78"/>
  <c r="P315" i="78"/>
  <c r="Q315" i="78"/>
  <c r="G315" i="78"/>
  <c r="T488" i="76"/>
  <c r="U488" i="76"/>
  <c r="H518" i="77"/>
  <c r="R518" i="77"/>
  <c r="S518" i="77"/>
  <c r="I518" i="77"/>
  <c r="V246" i="76"/>
  <c r="M246" i="76"/>
  <c r="L246" i="76"/>
  <c r="W245" i="79"/>
  <c r="V245" i="79"/>
  <c r="M245" i="79"/>
  <c r="G492" i="76"/>
  <c r="Q492" i="76"/>
  <c r="F111" i="78"/>
  <c r="Q111" i="78"/>
  <c r="P111" i="78"/>
  <c r="G111" i="78"/>
  <c r="F350" i="76"/>
  <c r="G350" i="76"/>
  <c r="P350" i="76"/>
  <c r="M214" i="77"/>
  <c r="W214" i="77"/>
  <c r="V214" i="77"/>
  <c r="L214" i="77"/>
  <c r="M263" i="78"/>
  <c r="L263" i="78"/>
  <c r="W263" i="78"/>
  <c r="V263" i="78"/>
  <c r="M433" i="79"/>
  <c r="V433" i="79"/>
  <c r="K154" i="77"/>
  <c r="T154" i="77"/>
  <c r="H290" i="77"/>
  <c r="R290" i="77"/>
  <c r="S290" i="77"/>
  <c r="I290" i="77"/>
  <c r="S495" i="78"/>
  <c r="R495" i="78"/>
  <c r="H495" i="78"/>
  <c r="I495" i="78"/>
  <c r="P336" i="77"/>
  <c r="Q336" i="77"/>
  <c r="V339" i="79"/>
  <c r="M339" i="79"/>
  <c r="L339" i="79"/>
  <c r="T357" i="78"/>
  <c r="W344" i="76"/>
  <c r="L344" i="76"/>
  <c r="M344" i="76"/>
  <c r="V344" i="76"/>
  <c r="T501" i="78"/>
  <c r="J501" i="78"/>
  <c r="J280" i="76"/>
  <c r="U280" i="76"/>
  <c r="K280" i="76"/>
  <c r="T280" i="76"/>
  <c r="T144" i="77"/>
  <c r="K144" i="77"/>
  <c r="U144" i="77"/>
  <c r="T326" i="76"/>
  <c r="K326" i="76"/>
  <c r="I308" i="76"/>
  <c r="S308" i="76"/>
  <c r="H308" i="76"/>
  <c r="R308" i="76"/>
  <c r="Q217" i="78"/>
  <c r="G217" i="78"/>
  <c r="P217" i="78"/>
  <c r="F217" i="78"/>
  <c r="R315" i="79"/>
  <c r="H315" i="79"/>
  <c r="H306" i="76"/>
  <c r="I306" i="76"/>
  <c r="G380" i="77"/>
  <c r="Q380" i="77"/>
  <c r="W460" i="76"/>
  <c r="M460" i="76"/>
  <c r="G228" i="77"/>
  <c r="Q228" i="77"/>
  <c r="P228" i="77"/>
  <c r="F228" i="77"/>
  <c r="U426" i="76"/>
  <c r="J426" i="76"/>
  <c r="T426" i="76"/>
  <c r="K426" i="76"/>
  <c r="W294" i="76"/>
  <c r="V294" i="76"/>
  <c r="L294" i="76"/>
  <c r="M294" i="76"/>
  <c r="U278" i="77"/>
  <c r="K278" i="77"/>
  <c r="J278" i="77"/>
  <c r="M236" i="76"/>
  <c r="S304" i="76"/>
  <c r="H304" i="76"/>
  <c r="G288" i="76"/>
  <c r="Q288" i="76"/>
  <c r="F288" i="76"/>
  <c r="S93" i="79"/>
  <c r="M333" i="79"/>
  <c r="W236" i="76"/>
  <c r="L497" i="78"/>
  <c r="W240" i="76"/>
  <c r="S332" i="77"/>
  <c r="L528" i="76"/>
  <c r="W528" i="76"/>
  <c r="G141" i="79"/>
  <c r="Q141" i="79"/>
  <c r="F141" i="79"/>
  <c r="P141" i="79"/>
  <c r="L254" i="77"/>
  <c r="V254" i="77"/>
  <c r="W254" i="77"/>
  <c r="M254" i="77"/>
  <c r="H478" i="77"/>
  <c r="I478" i="77"/>
  <c r="R478" i="77"/>
  <c r="S478" i="77"/>
  <c r="Q237" i="78"/>
  <c r="F237" i="78"/>
  <c r="G237" i="78"/>
  <c r="P237" i="78"/>
  <c r="F217" i="79"/>
  <c r="P217" i="79"/>
  <c r="S135" i="78"/>
  <c r="H135" i="78"/>
  <c r="W353" i="78"/>
  <c r="L353" i="78"/>
  <c r="W241" i="78"/>
  <c r="V241" i="78"/>
  <c r="H121" i="78"/>
  <c r="V135" i="78"/>
  <c r="W135" i="78"/>
  <c r="H405" i="78"/>
  <c r="R405" i="78"/>
  <c r="S405" i="78"/>
  <c r="I405" i="78"/>
  <c r="J175" i="78"/>
  <c r="K175" i="78"/>
  <c r="U175" i="78"/>
  <c r="M218" i="77"/>
  <c r="L218" i="77"/>
  <c r="W218" i="77"/>
  <c r="L420" i="77"/>
  <c r="W420" i="77"/>
  <c r="V420" i="77"/>
  <c r="W498" i="76"/>
  <c r="V498" i="76"/>
  <c r="M498" i="76"/>
  <c r="V145" i="78"/>
  <c r="M145" i="78"/>
  <c r="V222" i="76"/>
  <c r="M222" i="76"/>
  <c r="R510" i="76"/>
  <c r="H510" i="76"/>
  <c r="R340" i="76"/>
  <c r="S340" i="76"/>
  <c r="V410" i="76"/>
  <c r="M410" i="76"/>
  <c r="W410" i="76"/>
  <c r="W491" i="78"/>
  <c r="V491" i="78"/>
  <c r="Q311" i="79"/>
  <c r="P311" i="79"/>
  <c r="J344" i="76"/>
  <c r="T344" i="76"/>
  <c r="K344" i="76"/>
  <c r="W380" i="76"/>
  <c r="V380" i="76"/>
  <c r="M380" i="76"/>
  <c r="L101" i="78"/>
  <c r="W101" i="78"/>
  <c r="V101" i="78"/>
  <c r="Q238" i="77"/>
  <c r="P238" i="77"/>
  <c r="G238" i="77"/>
  <c r="F238" i="77"/>
  <c r="K301" i="78"/>
  <c r="J180" i="76"/>
  <c r="W404" i="76"/>
  <c r="R149" i="79"/>
  <c r="G396" i="76"/>
  <c r="S233" i="79"/>
  <c r="Q284" i="76"/>
  <c r="H332" i="77"/>
  <c r="Q170" i="77"/>
  <c r="R334" i="77"/>
  <c r="L387" i="78"/>
  <c r="J488" i="76"/>
  <c r="H228" i="77"/>
  <c r="U448" i="77"/>
  <c r="G204" i="77"/>
  <c r="H246" i="76"/>
  <c r="S246" i="76"/>
  <c r="I246" i="76"/>
  <c r="R95" i="79"/>
  <c r="S95" i="79"/>
  <c r="I95" i="79"/>
  <c r="F443" i="78"/>
  <c r="S131" i="79"/>
  <c r="H132" i="77"/>
  <c r="H328" i="77"/>
  <c r="L227" i="78"/>
  <c r="S334" i="77"/>
  <c r="R93" i="79"/>
  <c r="P410" i="77"/>
  <c r="P419" i="79"/>
  <c r="Q447" i="79"/>
  <c r="V333" i="79"/>
  <c r="H207" i="79"/>
  <c r="P193" i="78"/>
  <c r="U168" i="76"/>
  <c r="G311" i="79"/>
  <c r="T388" i="76"/>
  <c r="M471" i="78"/>
  <c r="S477" i="78"/>
  <c r="K488" i="76"/>
  <c r="I315" i="79"/>
  <c r="J326" i="76"/>
  <c r="F396" i="76"/>
  <c r="M240" i="76"/>
  <c r="T176" i="76"/>
  <c r="G499" i="79"/>
  <c r="I437" i="78"/>
  <c r="R344" i="76"/>
  <c r="P220" i="76"/>
  <c r="G298" i="76"/>
  <c r="I332" i="77"/>
  <c r="L241" i="78"/>
  <c r="I380" i="77"/>
  <c r="I125" i="78"/>
  <c r="J154" i="77"/>
  <c r="L433" i="79"/>
  <c r="R123" i="79"/>
  <c r="H123" i="79"/>
  <c r="S123" i="79"/>
  <c r="P232" i="77"/>
  <c r="G232" i="77"/>
  <c r="Q232" i="77"/>
  <c r="I440" i="77"/>
  <c r="S440" i="77"/>
  <c r="H440" i="77"/>
  <c r="F204" i="77"/>
  <c r="P204" i="77"/>
  <c r="H276" i="77"/>
  <c r="S276" i="77"/>
  <c r="I276" i="77"/>
  <c r="I127" i="79"/>
  <c r="L215" i="78"/>
  <c r="M215" i="78"/>
  <c r="M211" i="78"/>
  <c r="W211" i="78"/>
  <c r="W258" i="76"/>
  <c r="M258" i="76"/>
  <c r="K156" i="76"/>
  <c r="J156" i="76"/>
  <c r="T156" i="76"/>
  <c r="F302" i="76"/>
  <c r="Q302" i="76"/>
  <c r="P302" i="76"/>
  <c r="G302" i="76"/>
  <c r="F418" i="77"/>
  <c r="P418" i="77"/>
  <c r="Q418" i="77"/>
  <c r="V257" i="79"/>
  <c r="L257" i="79"/>
  <c r="U368" i="76"/>
  <c r="K368" i="76"/>
  <c r="T368" i="76"/>
  <c r="W177" i="78"/>
  <c r="M177" i="78"/>
  <c r="V177" i="78"/>
  <c r="L177" i="78"/>
  <c r="J95" i="79"/>
  <c r="K95" i="79"/>
  <c r="V449" i="78"/>
  <c r="W449" i="78"/>
  <c r="M449" i="78"/>
  <c r="W128" i="76"/>
  <c r="L128" i="76"/>
  <c r="V128" i="76"/>
  <c r="M128" i="76"/>
  <c r="J462" i="76"/>
  <c r="K462" i="76"/>
  <c r="T292" i="76"/>
  <c r="U292" i="76"/>
  <c r="K292" i="76"/>
  <c r="J292" i="76"/>
  <c r="V502" i="77"/>
  <c r="M502" i="77"/>
  <c r="K423" i="78"/>
  <c r="U423" i="78"/>
  <c r="T423" i="78"/>
  <c r="J423" i="78"/>
  <c r="J337" i="78"/>
  <c r="U337" i="78"/>
  <c r="W230" i="76"/>
  <c r="V230" i="76"/>
  <c r="L230" i="76"/>
  <c r="M230" i="76"/>
  <c r="I410" i="77"/>
  <c r="F410" i="77"/>
  <c r="I207" i="79"/>
  <c r="M491" i="78"/>
  <c r="S510" i="76"/>
  <c r="S149" i="79"/>
  <c r="H380" i="77"/>
  <c r="K451" i="78"/>
  <c r="T451" i="78"/>
  <c r="T255" i="78"/>
  <c r="K255" i="78"/>
  <c r="U255" i="78"/>
  <c r="L357" i="78"/>
  <c r="Q443" i="78"/>
  <c r="T434" i="77"/>
  <c r="W233" i="78"/>
  <c r="R132" i="77"/>
  <c r="F154" i="77"/>
  <c r="W227" i="78"/>
  <c r="S283" i="79"/>
  <c r="Q153" i="78"/>
  <c r="H93" i="79"/>
  <c r="G410" i="77"/>
  <c r="G419" i="79"/>
  <c r="P447" i="79"/>
  <c r="W394" i="77"/>
  <c r="L333" i="79"/>
  <c r="P404" i="76"/>
  <c r="Q193" i="78"/>
  <c r="W244" i="76"/>
  <c r="G406" i="76"/>
  <c r="J388" i="76"/>
  <c r="L471" i="78"/>
  <c r="R477" i="78"/>
  <c r="U462" i="76"/>
  <c r="G122" i="76"/>
  <c r="L222" i="76"/>
  <c r="T95" i="79"/>
  <c r="R289" i="78"/>
  <c r="W145" i="78"/>
  <c r="L498" i="76"/>
  <c r="M292" i="76"/>
  <c r="J368" i="76"/>
  <c r="V240" i="76"/>
  <c r="K176" i="76"/>
  <c r="P499" i="79"/>
  <c r="S437" i="78"/>
  <c r="H344" i="76"/>
  <c r="G461" i="78"/>
  <c r="L284" i="76"/>
  <c r="R276" i="77"/>
  <c r="M241" i="78"/>
  <c r="V353" i="78"/>
  <c r="I135" i="78"/>
  <c r="Q217" i="79"/>
  <c r="R125" i="78"/>
  <c r="U154" i="77"/>
  <c r="W433" i="79"/>
  <c r="J255" i="78"/>
  <c r="Q158" i="77"/>
  <c r="U441" i="79"/>
  <c r="J441" i="79"/>
  <c r="T441" i="79"/>
  <c r="W159" i="78"/>
  <c r="M159" i="78"/>
  <c r="L159" i="78"/>
  <c r="R211" i="79"/>
  <c r="H211" i="79"/>
  <c r="V448" i="76"/>
  <c r="L448" i="76"/>
  <c r="F142" i="77"/>
  <c r="P142" i="77"/>
  <c r="G142" i="77"/>
  <c r="I299" i="79"/>
  <c r="H299" i="79"/>
  <c r="R299" i="79"/>
  <c r="S299" i="79"/>
  <c r="L214" i="76"/>
  <c r="M214" i="76"/>
  <c r="W214" i="76"/>
  <c r="G252" i="77"/>
  <c r="Q252" i="77"/>
  <c r="F252" i="77"/>
  <c r="P252" i="77"/>
  <c r="J171" i="79"/>
  <c r="K171" i="79"/>
  <c r="U171" i="79"/>
  <c r="T171" i="79"/>
  <c r="F450" i="76"/>
  <c r="P450" i="76"/>
  <c r="K501" i="79"/>
  <c r="T501" i="79"/>
  <c r="K199" i="78"/>
  <c r="T199" i="78"/>
  <c r="J199" i="78"/>
  <c r="U287" i="79"/>
  <c r="T287" i="79"/>
  <c r="S392" i="76"/>
  <c r="H392" i="76"/>
  <c r="R392" i="76"/>
  <c r="U454" i="77"/>
  <c r="J454" i="77"/>
  <c r="K454" i="77"/>
  <c r="M387" i="78"/>
  <c r="T168" i="76"/>
  <c r="L491" i="78"/>
  <c r="H340" i="76"/>
  <c r="R228" i="77"/>
  <c r="V214" i="76"/>
  <c r="W204" i="76"/>
  <c r="Q378" i="76"/>
  <c r="J357" i="78"/>
  <c r="I451" i="78"/>
  <c r="V365" i="79"/>
  <c r="L365" i="79"/>
  <c r="F115" i="78"/>
  <c r="F419" i="79"/>
  <c r="Q186" i="76"/>
  <c r="W502" i="77"/>
  <c r="G450" i="76"/>
  <c r="P396" i="76"/>
  <c r="V204" i="76"/>
  <c r="G336" i="77"/>
  <c r="R440" i="77"/>
  <c r="S348" i="76"/>
  <c r="H348" i="76"/>
  <c r="R164" i="77"/>
  <c r="S164" i="77"/>
  <c r="I164" i="77"/>
  <c r="I510" i="76"/>
  <c r="J434" i="77"/>
  <c r="I132" i="77"/>
  <c r="Q154" i="77"/>
  <c r="R363" i="79"/>
  <c r="G120" i="76"/>
  <c r="K253" i="78"/>
  <c r="K311" i="78"/>
  <c r="F193" i="78"/>
  <c r="L244" i="76"/>
  <c r="H526" i="76"/>
  <c r="W246" i="76"/>
  <c r="U388" i="76"/>
  <c r="V471" i="78"/>
  <c r="I477" i="78"/>
  <c r="P380" i="77"/>
  <c r="M451" i="78"/>
  <c r="W222" i="76"/>
  <c r="U95" i="79"/>
  <c r="L145" i="78"/>
  <c r="S382" i="76"/>
  <c r="J144" i="77"/>
  <c r="W148" i="77"/>
  <c r="R437" i="78"/>
  <c r="S344" i="76"/>
  <c r="K360" i="76"/>
  <c r="H155" i="79"/>
  <c r="V211" i="78"/>
  <c r="K247" i="79"/>
  <c r="P119" i="79"/>
  <c r="T470" i="77"/>
  <c r="M353" i="78"/>
  <c r="R135" i="78"/>
  <c r="G217" i="79"/>
  <c r="S125" i="78"/>
  <c r="Q350" i="77"/>
  <c r="W252" i="76"/>
  <c r="Q350" i="76"/>
  <c r="P246" i="76"/>
  <c r="L317" i="79"/>
  <c r="T209" i="78"/>
  <c r="F364" i="76"/>
  <c r="P364" i="76"/>
  <c r="Q364" i="76"/>
  <c r="M524" i="77"/>
  <c r="W524" i="77"/>
  <c r="T302" i="76"/>
  <c r="K302" i="76"/>
  <c r="Q134" i="77"/>
  <c r="P134" i="77"/>
  <c r="G134" i="77"/>
  <c r="Q93" i="79"/>
  <c r="S135" i="79"/>
  <c r="R522" i="77"/>
  <c r="H270" i="77"/>
  <c r="S292" i="77"/>
  <c r="V285" i="78"/>
  <c r="P256" i="77"/>
  <c r="L197" i="78"/>
  <c r="S425" i="79"/>
  <c r="J269" i="78"/>
  <c r="Q318" i="77"/>
  <c r="J302" i="76"/>
  <c r="J479" i="79"/>
  <c r="P183" i="78"/>
  <c r="G183" i="78"/>
  <c r="J480" i="76"/>
  <c r="T480" i="76"/>
  <c r="T437" i="78"/>
  <c r="U437" i="78"/>
  <c r="Q530" i="77"/>
  <c r="F530" i="77"/>
  <c r="I173" i="79"/>
  <c r="S173" i="79"/>
  <c r="H173" i="79"/>
  <c r="R173" i="79"/>
  <c r="W144" i="76"/>
  <c r="V144" i="76"/>
  <c r="L144" i="76"/>
  <c r="S352" i="76"/>
  <c r="I352" i="76"/>
  <c r="I329" i="78"/>
  <c r="R329" i="78"/>
  <c r="V501" i="79"/>
  <c r="P103" i="79"/>
  <c r="I277" i="79"/>
  <c r="V151" i="78"/>
  <c r="U449" i="79"/>
  <c r="L472" i="77"/>
  <c r="F435" i="78"/>
  <c r="T155" i="78"/>
  <c r="M211" i="79"/>
  <c r="I303" i="79"/>
  <c r="M209" i="79"/>
  <c r="F109" i="78"/>
  <c r="R288" i="77"/>
  <c r="V274" i="77"/>
  <c r="R363" i="78"/>
  <c r="Q388" i="76"/>
  <c r="U174" i="76"/>
  <c r="F334" i="76"/>
  <c r="S270" i="76"/>
  <c r="H270" i="76"/>
  <c r="Q442" i="76"/>
  <c r="G442" i="76"/>
  <c r="P442" i="76"/>
  <c r="F442" i="76"/>
  <c r="L109" i="78"/>
  <c r="W109" i="78"/>
  <c r="I165" i="78"/>
  <c r="S165" i="78"/>
  <c r="G264" i="76"/>
  <c r="F264" i="76"/>
  <c r="T284" i="77"/>
  <c r="K284" i="77"/>
  <c r="P152" i="76"/>
  <c r="Q152" i="76"/>
  <c r="Q289" i="78"/>
  <c r="P289" i="78"/>
  <c r="F189" i="78"/>
  <c r="Q189" i="78"/>
  <c r="I313" i="78"/>
  <c r="R313" i="78"/>
  <c r="S313" i="78"/>
  <c r="U269" i="78"/>
  <c r="R218" i="76"/>
  <c r="H218" i="76"/>
  <c r="F136" i="77"/>
  <c r="P136" i="77"/>
  <c r="P187" i="78"/>
  <c r="G187" i="78"/>
  <c r="F187" i="78"/>
  <c r="G163" i="78"/>
  <c r="F163" i="78"/>
  <c r="V154" i="76"/>
  <c r="J308" i="76"/>
  <c r="I184" i="76"/>
  <c r="R109" i="79"/>
  <c r="M198" i="76"/>
  <c r="W198" i="76"/>
  <c r="F322" i="76"/>
  <c r="Q322" i="76"/>
  <c r="W308" i="76"/>
  <c r="L308" i="76"/>
  <c r="K398" i="76"/>
  <c r="J398" i="76"/>
  <c r="L478" i="77"/>
  <c r="W478" i="77"/>
  <c r="F498" i="77"/>
  <c r="G498" i="77"/>
  <c r="F473" i="78"/>
  <c r="P473" i="78"/>
  <c r="R236" i="77"/>
  <c r="S236" i="77"/>
  <c r="F310" i="76"/>
  <c r="G310" i="76"/>
  <c r="Q310" i="76"/>
  <c r="H478" i="76"/>
  <c r="I478" i="76"/>
  <c r="M426" i="77"/>
  <c r="W426" i="77"/>
  <c r="R272" i="76"/>
  <c r="S272" i="76"/>
  <c r="H272" i="76"/>
  <c r="K432" i="76"/>
  <c r="L400" i="76"/>
  <c r="J332" i="76"/>
  <c r="Q138" i="76"/>
  <c r="J246" i="76"/>
  <c r="F286" i="76"/>
  <c r="J252" i="76"/>
  <c r="F432" i="76"/>
  <c r="Q297" i="78"/>
  <c r="L501" i="78"/>
  <c r="H494" i="77"/>
  <c r="K252" i="76"/>
  <c r="G262" i="76"/>
  <c r="J164" i="77"/>
  <c r="H290" i="76"/>
  <c r="U158" i="76"/>
  <c r="Q214" i="76"/>
  <c r="W400" i="76"/>
  <c r="J442" i="76"/>
  <c r="P154" i="76"/>
  <c r="H232" i="76"/>
  <c r="S232" i="76"/>
  <c r="I232" i="76"/>
  <c r="R232" i="76"/>
  <c r="I407" i="79"/>
  <c r="S407" i="79"/>
  <c r="H407" i="79"/>
  <c r="R407" i="79"/>
  <c r="R413" i="78"/>
  <c r="H413" i="78"/>
  <c r="I413" i="78"/>
  <c r="S413" i="78"/>
  <c r="H244" i="76"/>
  <c r="R244" i="76"/>
  <c r="S244" i="76"/>
  <c r="I244" i="76"/>
  <c r="U288" i="77"/>
  <c r="J288" i="77"/>
  <c r="K288" i="77"/>
  <c r="T288" i="77"/>
  <c r="G134" i="76"/>
  <c r="F134" i="76"/>
  <c r="P134" i="76"/>
  <c r="H448" i="76"/>
  <c r="I448" i="76"/>
  <c r="R448" i="76"/>
  <c r="S448" i="76"/>
  <c r="L402" i="76"/>
  <c r="W402" i="76"/>
  <c r="M402" i="76"/>
  <c r="V402" i="76"/>
  <c r="V522" i="76"/>
  <c r="W522" i="76"/>
  <c r="L522" i="76"/>
  <c r="L249" i="78"/>
  <c r="V249" i="78"/>
  <c r="M249" i="78"/>
  <c r="W249" i="78"/>
  <c r="W145" i="79"/>
  <c r="M145" i="79"/>
  <c r="V145" i="79"/>
  <c r="L145" i="79"/>
  <c r="G373" i="78"/>
  <c r="P373" i="78"/>
  <c r="F373" i="78"/>
  <c r="Q373" i="78"/>
  <c r="F224" i="77"/>
  <c r="G224" i="77"/>
  <c r="Q224" i="77"/>
  <c r="I351" i="78"/>
  <c r="S351" i="78"/>
  <c r="H351" i="78"/>
  <c r="R351" i="78"/>
  <c r="H317" i="78"/>
  <c r="R317" i="78"/>
  <c r="I317" i="78"/>
  <c r="S317" i="78"/>
  <c r="L377" i="79"/>
  <c r="M377" i="79"/>
  <c r="V377" i="79"/>
  <c r="I380" i="76"/>
  <c r="R380" i="76"/>
  <c r="H380" i="76"/>
  <c r="S380" i="76"/>
  <c r="F253" i="78"/>
  <c r="P253" i="78"/>
  <c r="G253" i="78"/>
  <c r="K421" i="78"/>
  <c r="U421" i="78"/>
  <c r="T421" i="78"/>
  <c r="U416" i="76"/>
  <c r="T416" i="76"/>
  <c r="H428" i="76"/>
  <c r="I428" i="76"/>
  <c r="R428" i="76"/>
  <c r="K447" i="79"/>
  <c r="U447" i="79"/>
  <c r="J447" i="79"/>
  <c r="T447" i="79"/>
  <c r="U385" i="79"/>
  <c r="J385" i="79"/>
  <c r="K385" i="79"/>
  <c r="T385" i="79"/>
  <c r="L213" i="79"/>
  <c r="M213" i="79"/>
  <c r="W213" i="79"/>
  <c r="V213" i="79"/>
  <c r="L182" i="77"/>
  <c r="V182" i="77"/>
  <c r="W182" i="77"/>
  <c r="V226" i="76"/>
  <c r="L226" i="76"/>
  <c r="V352" i="76"/>
  <c r="W352" i="76"/>
  <c r="M352" i="76"/>
  <c r="J154" i="76"/>
  <c r="U154" i="76"/>
  <c r="T154" i="76"/>
  <c r="K154" i="76"/>
  <c r="K172" i="76"/>
  <c r="U172" i="76"/>
  <c r="T524" i="76"/>
  <c r="S428" i="76"/>
  <c r="V506" i="77"/>
  <c r="W377" i="79"/>
  <c r="F270" i="76"/>
  <c r="I236" i="77"/>
  <c r="S397" i="78"/>
  <c r="I397" i="78"/>
  <c r="R397" i="78"/>
  <c r="U372" i="76"/>
  <c r="K372" i="76"/>
  <c r="T372" i="76"/>
  <c r="J372" i="76"/>
  <c r="T371" i="79"/>
  <c r="K371" i="79"/>
  <c r="R449" i="79"/>
  <c r="I449" i="79"/>
  <c r="W123" i="78"/>
  <c r="V123" i="78"/>
  <c r="H195" i="78"/>
  <c r="R195" i="78"/>
  <c r="S195" i="78"/>
  <c r="W289" i="79"/>
  <c r="Q300" i="77"/>
  <c r="S286" i="76"/>
  <c r="W226" i="76"/>
  <c r="L466" i="77"/>
  <c r="S470" i="76"/>
  <c r="V248" i="77"/>
  <c r="M506" i="77"/>
  <c r="G270" i="76"/>
  <c r="J136" i="77"/>
  <c r="J241" i="78"/>
  <c r="M522" i="76"/>
  <c r="H236" i="77"/>
  <c r="S254" i="76"/>
  <c r="I254" i="76"/>
  <c r="V520" i="76"/>
  <c r="M520" i="76"/>
  <c r="W520" i="76"/>
  <c r="L520" i="76"/>
  <c r="Q452" i="76"/>
  <c r="G452" i="76"/>
  <c r="V254" i="76"/>
  <c r="M254" i="76"/>
  <c r="L254" i="76"/>
  <c r="T500" i="76"/>
  <c r="J500" i="76"/>
  <c r="U500" i="76"/>
  <c r="Q394" i="77"/>
  <c r="F394" i="77"/>
  <c r="P394" i="77"/>
  <c r="G394" i="77"/>
  <c r="P488" i="76"/>
  <c r="F488" i="76"/>
  <c r="G488" i="76"/>
  <c r="P426" i="76"/>
  <c r="Q426" i="76"/>
  <c r="G426" i="76"/>
  <c r="F426" i="76"/>
  <c r="M444" i="76"/>
  <c r="W444" i="76"/>
  <c r="U350" i="77"/>
  <c r="T350" i="77"/>
  <c r="K350" i="77"/>
  <c r="J350" i="77"/>
  <c r="W505" i="79"/>
  <c r="L505" i="79"/>
  <c r="V505" i="79"/>
  <c r="H350" i="76"/>
  <c r="S350" i="76"/>
  <c r="I350" i="76"/>
  <c r="R350" i="76"/>
  <c r="J215" i="79"/>
  <c r="K215" i="79"/>
  <c r="Q485" i="78"/>
  <c r="G485" i="78"/>
  <c r="F485" i="78"/>
  <c r="P485" i="78"/>
  <c r="J460" i="76"/>
  <c r="T460" i="76"/>
  <c r="K460" i="76"/>
  <c r="U460" i="76"/>
  <c r="I492" i="76"/>
  <c r="R492" i="76"/>
  <c r="P411" i="78"/>
  <c r="Q411" i="78"/>
  <c r="G411" i="78"/>
  <c r="Q148" i="76"/>
  <c r="P148" i="76"/>
  <c r="F148" i="76"/>
  <c r="G148" i="76"/>
  <c r="R324" i="77"/>
  <c r="S324" i="77"/>
  <c r="H324" i="77"/>
  <c r="R409" i="79"/>
  <c r="H409" i="79"/>
  <c r="I409" i="79"/>
  <c r="K159" i="78"/>
  <c r="T159" i="78"/>
  <c r="J159" i="78"/>
  <c r="W288" i="76"/>
  <c r="L288" i="76"/>
  <c r="V288" i="76"/>
  <c r="M288" i="76"/>
  <c r="U341" i="79"/>
  <c r="T341" i="79"/>
  <c r="K341" i="79"/>
  <c r="T271" i="78"/>
  <c r="J271" i="78"/>
  <c r="K271" i="78"/>
  <c r="U271" i="78"/>
  <c r="R171" i="78"/>
  <c r="S171" i="78"/>
  <c r="T526" i="76"/>
  <c r="K526" i="76"/>
  <c r="Q254" i="76"/>
  <c r="F254" i="76"/>
  <c r="P254" i="76"/>
  <c r="G254" i="76"/>
  <c r="G300" i="77"/>
  <c r="M248" i="77"/>
  <c r="Q270" i="76"/>
  <c r="P367" i="78"/>
  <c r="T215" i="79"/>
  <c r="M505" i="79"/>
  <c r="G255" i="78"/>
  <c r="F255" i="78"/>
  <c r="R253" i="79"/>
  <c r="H253" i="79"/>
  <c r="R418" i="76"/>
  <c r="S418" i="76"/>
  <c r="I418" i="76"/>
  <c r="H418" i="76"/>
  <c r="V180" i="77"/>
  <c r="L180" i="77"/>
  <c r="W180" i="77"/>
  <c r="K238" i="76"/>
  <c r="J238" i="76"/>
  <c r="U238" i="76"/>
  <c r="T238" i="76"/>
  <c r="R470" i="77"/>
  <c r="S470" i="77"/>
  <c r="H470" i="77"/>
  <c r="H152" i="76"/>
  <c r="I152" i="76"/>
  <c r="S152" i="76"/>
  <c r="S504" i="76"/>
  <c r="R504" i="76"/>
  <c r="I504" i="76"/>
  <c r="H504" i="76"/>
  <c r="V314" i="76"/>
  <c r="W314" i="76"/>
  <c r="M314" i="76"/>
  <c r="L314" i="76"/>
  <c r="R422" i="76"/>
  <c r="S422" i="76"/>
  <c r="S289" i="79"/>
  <c r="H289" i="79"/>
  <c r="I289" i="79"/>
  <c r="R289" i="79"/>
  <c r="L281" i="78"/>
  <c r="W281" i="78"/>
  <c r="M412" i="76"/>
  <c r="W412" i="76"/>
  <c r="V412" i="76"/>
  <c r="R454" i="76"/>
  <c r="S454" i="76"/>
  <c r="I454" i="76"/>
  <c r="H454" i="76"/>
  <c r="T176" i="77"/>
  <c r="J176" i="77"/>
  <c r="U176" i="77"/>
  <c r="K176" i="77"/>
  <c r="H230" i="76"/>
  <c r="S230" i="76"/>
  <c r="Q395" i="78"/>
  <c r="G395" i="78"/>
  <c r="F395" i="78"/>
  <c r="P395" i="78"/>
  <c r="U408" i="77"/>
  <c r="K408" i="77"/>
  <c r="T408" i="77"/>
  <c r="L113" i="78"/>
  <c r="M113" i="78"/>
  <c r="V113" i="78"/>
  <c r="Q127" i="79"/>
  <c r="G127" i="79"/>
  <c r="P127" i="79"/>
  <c r="F139" i="78"/>
  <c r="G139" i="78"/>
  <c r="P139" i="78"/>
  <c r="Q139" i="78"/>
  <c r="K427" i="78"/>
  <c r="T427" i="78"/>
  <c r="J427" i="78"/>
  <c r="I474" i="77"/>
  <c r="R474" i="77"/>
  <c r="S156" i="77"/>
  <c r="R156" i="77"/>
  <c r="I156" i="77"/>
  <c r="H156" i="77"/>
  <c r="T278" i="76"/>
  <c r="J278" i="76"/>
  <c r="P156" i="76"/>
  <c r="G156" i="76"/>
  <c r="F156" i="76"/>
  <c r="P403" i="78"/>
  <c r="F403" i="78"/>
  <c r="Q403" i="78"/>
  <c r="P387" i="78"/>
  <c r="F387" i="78"/>
  <c r="V487" i="79"/>
  <c r="L487" i="79"/>
  <c r="M328" i="76"/>
  <c r="W328" i="76"/>
  <c r="V328" i="76"/>
  <c r="L328" i="76"/>
  <c r="P144" i="76"/>
  <c r="G144" i="76"/>
  <c r="Q144" i="76"/>
  <c r="F144" i="76"/>
  <c r="F362" i="76"/>
  <c r="G362" i="76"/>
  <c r="Q362" i="76"/>
  <c r="P362" i="76"/>
  <c r="P341" i="78"/>
  <c r="F341" i="78"/>
  <c r="Q341" i="78"/>
  <c r="Q532" i="76"/>
  <c r="P532" i="76"/>
  <c r="G532" i="76"/>
  <c r="F532" i="76"/>
  <c r="L248" i="77"/>
  <c r="L412" i="76"/>
  <c r="I422" i="76"/>
  <c r="V340" i="76"/>
  <c r="T172" i="76"/>
  <c r="M182" i="77"/>
  <c r="G403" i="78"/>
  <c r="U272" i="76"/>
  <c r="T272" i="76"/>
  <c r="J272" i="76"/>
  <c r="J182" i="76"/>
  <c r="T182" i="76"/>
  <c r="K182" i="76"/>
  <c r="U182" i="76"/>
  <c r="R416" i="76"/>
  <c r="I416" i="76"/>
  <c r="H416" i="76"/>
  <c r="S416" i="76"/>
  <c r="S320" i="76"/>
  <c r="R320" i="76"/>
  <c r="I320" i="76"/>
  <c r="H320" i="76"/>
  <c r="F204" i="76"/>
  <c r="P204" i="76"/>
  <c r="G204" i="76"/>
  <c r="G504" i="76"/>
  <c r="P504" i="76"/>
  <c r="W483" i="79"/>
  <c r="V483" i="79"/>
  <c r="L483" i="79"/>
  <c r="R292" i="76"/>
  <c r="I292" i="76"/>
  <c r="H292" i="76"/>
  <c r="P212" i="76"/>
  <c r="G212" i="76"/>
  <c r="Q212" i="76"/>
  <c r="P484" i="77"/>
  <c r="F484" i="77"/>
  <c r="G484" i="77"/>
  <c r="Q484" i="77"/>
  <c r="F238" i="76"/>
  <c r="P238" i="76"/>
  <c r="U518" i="77"/>
  <c r="K518" i="77"/>
  <c r="J518" i="77"/>
  <c r="T518" i="77"/>
  <c r="V250" i="76"/>
  <c r="W250" i="76"/>
  <c r="R158" i="77"/>
  <c r="S158" i="77"/>
  <c r="H158" i="77"/>
  <c r="T294" i="76"/>
  <c r="K294" i="76"/>
  <c r="S268" i="77"/>
  <c r="R268" i="77"/>
  <c r="H268" i="77"/>
  <c r="I268" i="77"/>
  <c r="F218" i="76"/>
  <c r="G218" i="76"/>
  <c r="Q218" i="76"/>
  <c r="P218" i="76"/>
  <c r="V480" i="76"/>
  <c r="W480" i="76"/>
  <c r="M480" i="76"/>
  <c r="P415" i="78"/>
  <c r="G415" i="78"/>
  <c r="Q415" i="78"/>
  <c r="F415" i="78"/>
  <c r="K145" i="78"/>
  <c r="M398" i="77"/>
  <c r="L484" i="77"/>
  <c r="T522" i="77"/>
  <c r="S155" i="78"/>
  <c r="R368" i="77"/>
  <c r="J172" i="76"/>
  <c r="Q156" i="76"/>
  <c r="W290" i="77"/>
  <c r="J416" i="76"/>
  <c r="F127" i="79"/>
  <c r="P224" i="77"/>
  <c r="R230" i="76"/>
  <c r="U103" i="79"/>
  <c r="U215" i="79"/>
  <c r="Q138" i="77"/>
  <c r="Q473" i="79"/>
  <c r="W458" i="77"/>
  <c r="Q255" i="78"/>
  <c r="P389" i="78"/>
  <c r="U145" i="78"/>
  <c r="V484" i="77"/>
  <c r="R469" i="78"/>
  <c r="U192" i="77"/>
  <c r="K341" i="78"/>
  <c r="U178" i="76"/>
  <c r="S341" i="78"/>
  <c r="I155" i="78"/>
  <c r="L352" i="76"/>
  <c r="G318" i="76"/>
  <c r="H171" i="78"/>
  <c r="L290" i="77"/>
  <c r="J341" i="79"/>
  <c r="U427" i="78"/>
  <c r="I230" i="76"/>
  <c r="T103" i="79"/>
  <c r="V281" i="78"/>
  <c r="Q488" i="76"/>
  <c r="I158" i="77"/>
  <c r="S292" i="76"/>
  <c r="L458" i="77"/>
  <c r="S253" i="79"/>
  <c r="K272" i="76"/>
  <c r="U371" i="79"/>
  <c r="F452" i="76"/>
  <c r="K172" i="77"/>
  <c r="J172" i="77"/>
  <c r="T172" i="77"/>
  <c r="U172" i="77"/>
  <c r="P138" i="77"/>
  <c r="G138" i="77"/>
  <c r="R355" i="79"/>
  <c r="S355" i="79"/>
  <c r="H355" i="79"/>
  <c r="Q126" i="77"/>
  <c r="G126" i="77"/>
  <c r="F367" i="78"/>
  <c r="Q367" i="78"/>
  <c r="K436" i="77"/>
  <c r="U436" i="77"/>
  <c r="T436" i="77"/>
  <c r="J436" i="77"/>
  <c r="W430" i="76"/>
  <c r="L430" i="76"/>
  <c r="P225" i="79"/>
  <c r="G225" i="79"/>
  <c r="F225" i="79"/>
  <c r="M259" i="79"/>
  <c r="V259" i="79"/>
  <c r="L259" i="79"/>
  <c r="W259" i="79"/>
  <c r="H470" i="76"/>
  <c r="I470" i="76"/>
  <c r="U211" i="79"/>
  <c r="T211" i="79"/>
  <c r="K211" i="79"/>
  <c r="L362" i="77"/>
  <c r="W362" i="77"/>
  <c r="V362" i="77"/>
  <c r="M362" i="77"/>
  <c r="J400" i="77"/>
  <c r="K400" i="77"/>
  <c r="T400" i="77"/>
  <c r="U400" i="77"/>
  <c r="U524" i="76"/>
  <c r="J524" i="76"/>
  <c r="U366" i="76"/>
  <c r="K366" i="76"/>
  <c r="T366" i="76"/>
  <c r="J366" i="76"/>
  <c r="K416" i="76"/>
  <c r="J408" i="77"/>
  <c r="S162" i="77"/>
  <c r="H162" i="77"/>
  <c r="I162" i="77"/>
  <c r="R534" i="77"/>
  <c r="I534" i="77"/>
  <c r="H534" i="77"/>
  <c r="J408" i="76"/>
  <c r="K408" i="76"/>
  <c r="T408" i="76"/>
  <c r="U408" i="76"/>
  <c r="F315" i="79"/>
  <c r="P315" i="79"/>
  <c r="Q315" i="79"/>
  <c r="G315" i="79"/>
  <c r="P259" i="78"/>
  <c r="F259" i="78"/>
  <c r="G259" i="78"/>
  <c r="J248" i="76"/>
  <c r="U248" i="76"/>
  <c r="U137" i="78"/>
  <c r="T137" i="78"/>
  <c r="J137" i="78"/>
  <c r="K137" i="78"/>
  <c r="T457" i="79"/>
  <c r="K457" i="79"/>
  <c r="J457" i="79"/>
  <c r="U457" i="79"/>
  <c r="H166" i="76"/>
  <c r="R166" i="76"/>
  <c r="I166" i="76"/>
  <c r="S166" i="76"/>
  <c r="G130" i="77"/>
  <c r="Q130" i="77"/>
  <c r="F130" i="77"/>
  <c r="P130" i="77"/>
  <c r="P275" i="78"/>
  <c r="T248" i="77"/>
  <c r="W484" i="77"/>
  <c r="L192" i="77"/>
  <c r="J138" i="77"/>
  <c r="I341" i="78"/>
  <c r="H155" i="78"/>
  <c r="J211" i="79"/>
  <c r="I171" i="78"/>
  <c r="U278" i="76"/>
  <c r="M290" i="77"/>
  <c r="I324" i="77"/>
  <c r="M430" i="76"/>
  <c r="F126" i="77"/>
  <c r="K103" i="79"/>
  <c r="M281" i="78"/>
  <c r="R162" i="77"/>
  <c r="L250" i="76"/>
  <c r="M483" i="79"/>
  <c r="V458" i="77"/>
  <c r="I253" i="79"/>
  <c r="P452" i="76"/>
  <c r="G192" i="76"/>
  <c r="P192" i="76"/>
  <c r="F192" i="76"/>
  <c r="Q192" i="76"/>
  <c r="W276" i="76"/>
  <c r="M276" i="76"/>
  <c r="L276" i="76"/>
  <c r="T241" i="78"/>
  <c r="U241" i="78"/>
  <c r="F309" i="79"/>
  <c r="G309" i="79"/>
  <c r="Q309" i="79"/>
  <c r="P309" i="79"/>
  <c r="G145" i="79"/>
  <c r="F145" i="79"/>
  <c r="Q145" i="79"/>
  <c r="J384" i="76"/>
  <c r="U384" i="76"/>
  <c r="T384" i="76"/>
  <c r="K384" i="76"/>
  <c r="Q510" i="76"/>
  <c r="P510" i="76"/>
  <c r="G510" i="76"/>
  <c r="F510" i="76"/>
  <c r="J282" i="76"/>
  <c r="T282" i="76"/>
  <c r="K282" i="76"/>
  <c r="U282" i="76"/>
  <c r="P402" i="77"/>
  <c r="F402" i="77"/>
  <c r="Q402" i="77"/>
  <c r="G402" i="77"/>
  <c r="F451" i="79"/>
  <c r="G451" i="79"/>
  <c r="P451" i="79"/>
  <c r="Q451" i="79"/>
  <c r="Q318" i="76"/>
  <c r="F318" i="76"/>
  <c r="F356" i="77"/>
  <c r="P356" i="77"/>
  <c r="Q356" i="77"/>
  <c r="G356" i="77"/>
  <c r="T367" i="79"/>
  <c r="U367" i="79"/>
  <c r="J367" i="79"/>
  <c r="S450" i="77"/>
  <c r="R450" i="77"/>
  <c r="I450" i="77"/>
  <c r="W466" i="77"/>
  <c r="K136" i="77"/>
  <c r="P348" i="76"/>
  <c r="H181" i="79"/>
  <c r="S181" i="79"/>
  <c r="I181" i="79"/>
  <c r="R181" i="79"/>
  <c r="M226" i="76"/>
  <c r="H474" i="77"/>
  <c r="Q134" i="76"/>
  <c r="S256" i="76"/>
  <c r="R256" i="76"/>
  <c r="H256" i="76"/>
  <c r="U528" i="76"/>
  <c r="J528" i="76"/>
  <c r="K528" i="76"/>
  <c r="T528" i="76"/>
  <c r="V524" i="76"/>
  <c r="L524" i="76"/>
  <c r="W524" i="76"/>
  <c r="Q386" i="76"/>
  <c r="P386" i="76"/>
  <c r="G120" i="77"/>
  <c r="F120" i="77"/>
  <c r="P120" i="77"/>
  <c r="Q120" i="77"/>
  <c r="W428" i="76"/>
  <c r="L428" i="76"/>
  <c r="V428" i="76"/>
  <c r="P473" i="79"/>
  <c r="G473" i="79"/>
  <c r="H212" i="76"/>
  <c r="R212" i="76"/>
  <c r="I212" i="76"/>
  <c r="S212" i="76"/>
  <c r="R444" i="76"/>
  <c r="H444" i="76"/>
  <c r="S444" i="76"/>
  <c r="I444" i="76"/>
  <c r="M120" i="76"/>
  <c r="W120" i="76"/>
  <c r="L120" i="76"/>
  <c r="V277" i="78"/>
  <c r="W277" i="78"/>
  <c r="M314" i="77"/>
  <c r="W314" i="77"/>
  <c r="L314" i="77"/>
  <c r="W516" i="77"/>
  <c r="R331" i="78"/>
  <c r="S283" i="78"/>
  <c r="K338" i="76"/>
  <c r="T138" i="77"/>
  <c r="H341" i="78"/>
  <c r="K367" i="79"/>
  <c r="U526" i="76"/>
  <c r="Q387" i="78"/>
  <c r="K278" i="76"/>
  <c r="S409" i="79"/>
  <c r="Q225" i="79"/>
  <c r="S492" i="76"/>
  <c r="V430" i="76"/>
  <c r="P126" i="77"/>
  <c r="F348" i="76"/>
  <c r="M277" i="78"/>
  <c r="M250" i="76"/>
  <c r="T248" i="76"/>
  <c r="R152" i="76"/>
  <c r="V444" i="76"/>
  <c r="L390" i="76"/>
  <c r="V390" i="76"/>
  <c r="I332" i="76"/>
  <c r="H332" i="76"/>
  <c r="R332" i="76"/>
  <c r="S332" i="76"/>
  <c r="V377" i="78"/>
  <c r="L377" i="78"/>
  <c r="M377" i="78"/>
  <c r="W377" i="78"/>
  <c r="R403" i="79"/>
  <c r="H403" i="79"/>
  <c r="S403" i="79"/>
  <c r="I368" i="77"/>
  <c r="S368" i="77"/>
  <c r="T345" i="79"/>
  <c r="K345" i="79"/>
  <c r="M177" i="79"/>
  <c r="V177" i="79"/>
  <c r="L177" i="79"/>
  <c r="F465" i="79"/>
  <c r="Q465" i="79"/>
  <c r="G465" i="79"/>
  <c r="P465" i="79"/>
  <c r="V191" i="79"/>
  <c r="L191" i="79"/>
  <c r="M191" i="79"/>
  <c r="W191" i="79"/>
  <c r="T427" i="79"/>
  <c r="K427" i="79"/>
  <c r="U427" i="79"/>
  <c r="K452" i="77"/>
  <c r="U452" i="77"/>
  <c r="W340" i="76"/>
  <c r="M340" i="76"/>
  <c r="S326" i="76"/>
  <c r="H326" i="76"/>
  <c r="R326" i="76"/>
  <c r="H150" i="77"/>
  <c r="I150" i="77"/>
  <c r="S150" i="77"/>
  <c r="R150" i="77"/>
  <c r="T324" i="76"/>
  <c r="K324" i="76"/>
  <c r="U324" i="76"/>
  <c r="J324" i="76"/>
  <c r="S151" i="78"/>
  <c r="R151" i="78"/>
  <c r="V392" i="76"/>
  <c r="M392" i="76"/>
  <c r="Q530" i="76"/>
  <c r="G530" i="76"/>
  <c r="P530" i="76"/>
  <c r="F530" i="76"/>
  <c r="S97" i="78"/>
  <c r="R97" i="78"/>
  <c r="I97" i="78"/>
  <c r="U493" i="78"/>
  <c r="K493" i="78"/>
  <c r="T493" i="78"/>
  <c r="J493" i="78"/>
  <c r="S242" i="76"/>
  <c r="H242" i="76"/>
  <c r="I242" i="76"/>
  <c r="K178" i="76"/>
  <c r="T178" i="76"/>
  <c r="I532" i="76"/>
  <c r="S532" i="76"/>
  <c r="I324" i="76"/>
  <c r="H324" i="76"/>
  <c r="R324" i="76"/>
  <c r="I101" i="78"/>
  <c r="R101" i="78"/>
  <c r="S101" i="78"/>
  <c r="H101" i="78"/>
  <c r="P240" i="76"/>
  <c r="F240" i="76"/>
  <c r="G240" i="76"/>
  <c r="Q240" i="76"/>
  <c r="F427" i="79"/>
  <c r="Q427" i="79"/>
  <c r="P427" i="79"/>
  <c r="J331" i="78"/>
  <c r="T331" i="78"/>
  <c r="U331" i="78"/>
  <c r="K331" i="78"/>
  <c r="U152" i="77"/>
  <c r="J152" i="77"/>
  <c r="K152" i="77"/>
  <c r="T152" i="77"/>
  <c r="M228" i="77"/>
  <c r="V228" i="77"/>
  <c r="W228" i="77"/>
  <c r="I279" i="78"/>
  <c r="R279" i="78"/>
  <c r="S279" i="78"/>
  <c r="T343" i="78"/>
  <c r="U343" i="78"/>
  <c r="K343" i="78"/>
  <c r="F488" i="77"/>
  <c r="Q488" i="77"/>
  <c r="G488" i="77"/>
  <c r="T190" i="77"/>
  <c r="U190" i="77"/>
  <c r="J190" i="77"/>
  <c r="L221" i="79"/>
  <c r="W221" i="79"/>
  <c r="V221" i="79"/>
  <c r="F271" i="78"/>
  <c r="P271" i="78"/>
  <c r="Q271" i="78"/>
  <c r="W432" i="77"/>
  <c r="V432" i="77"/>
  <c r="M432" i="77"/>
  <c r="M164" i="77"/>
  <c r="V164" i="77"/>
  <c r="W164" i="77"/>
  <c r="G175" i="79"/>
  <c r="Q175" i="79"/>
  <c r="P175" i="79"/>
  <c r="G171" i="78"/>
  <c r="F171" i="78"/>
  <c r="Q171" i="78"/>
  <c r="W368" i="77"/>
  <c r="L368" i="77"/>
  <c r="V368" i="77"/>
  <c r="P378" i="77"/>
  <c r="Q378" i="77"/>
  <c r="F378" i="77"/>
  <c r="V287" i="79"/>
  <c r="L287" i="79"/>
  <c r="W287" i="79"/>
  <c r="H453" i="78"/>
  <c r="S453" i="78"/>
  <c r="I453" i="78"/>
  <c r="U295" i="78"/>
  <c r="K295" i="78"/>
  <c r="J295" i="78"/>
  <c r="L163" i="78"/>
  <c r="W163" i="78"/>
  <c r="V163" i="78"/>
  <c r="V470" i="77"/>
  <c r="L470" i="77"/>
  <c r="W470" i="77"/>
  <c r="F312" i="77"/>
  <c r="Q312" i="77"/>
  <c r="G312" i="77"/>
  <c r="H166" i="77"/>
  <c r="I166" i="77"/>
  <c r="S166" i="77"/>
  <c r="F205" i="79"/>
  <c r="P205" i="79"/>
  <c r="G205" i="79"/>
  <c r="Q205" i="79"/>
  <c r="M383" i="78"/>
  <c r="W383" i="78"/>
  <c r="L383" i="78"/>
  <c r="V383" i="78"/>
  <c r="H249" i="78"/>
  <c r="I249" i="78"/>
  <c r="V97" i="78"/>
  <c r="L97" i="78"/>
  <c r="M97" i="78"/>
  <c r="L406" i="77"/>
  <c r="M406" i="77"/>
  <c r="W406" i="77"/>
  <c r="V406" i="77"/>
  <c r="F264" i="77"/>
  <c r="P264" i="77"/>
  <c r="U522" i="77"/>
  <c r="K522" i="77"/>
  <c r="P371" i="79"/>
  <c r="F371" i="79"/>
  <c r="Q371" i="79"/>
  <c r="G371" i="79"/>
  <c r="R153" i="79"/>
  <c r="I153" i="79"/>
  <c r="S153" i="79"/>
  <c r="U341" i="78"/>
  <c r="T341" i="78"/>
  <c r="P269" i="78"/>
  <c r="G269" i="78"/>
  <c r="Q269" i="78"/>
  <c r="Q169" i="78"/>
  <c r="F169" i="78"/>
  <c r="G169" i="78"/>
  <c r="P169" i="78"/>
  <c r="V514" i="77"/>
  <c r="M514" i="77"/>
  <c r="L514" i="77"/>
  <c r="W514" i="77"/>
  <c r="K354" i="77"/>
  <c r="J354" i="77"/>
  <c r="T354" i="77"/>
  <c r="T192" i="77"/>
  <c r="J192" i="77"/>
  <c r="G388" i="77"/>
  <c r="F388" i="77"/>
  <c r="Q388" i="77"/>
  <c r="F179" i="79"/>
  <c r="P179" i="79"/>
  <c r="G179" i="79"/>
  <c r="Q179" i="79"/>
  <c r="V192" i="77"/>
  <c r="M192" i="77"/>
  <c r="H237" i="78"/>
  <c r="I237" i="78"/>
  <c r="M503" i="78"/>
  <c r="W503" i="78"/>
  <c r="G374" i="77"/>
  <c r="Q374" i="77"/>
  <c r="M272" i="77"/>
  <c r="W272" i="77"/>
  <c r="L272" i="77"/>
  <c r="V272" i="77"/>
  <c r="V207" i="78"/>
  <c r="W207" i="78"/>
  <c r="L207" i="78"/>
  <c r="M207" i="78"/>
  <c r="M282" i="77"/>
  <c r="W282" i="77"/>
  <c r="H469" i="78"/>
  <c r="I469" i="78"/>
  <c r="F475" i="78"/>
  <c r="Q475" i="78"/>
  <c r="U248" i="77"/>
  <c r="J248" i="77"/>
  <c r="T133" i="78"/>
  <c r="K133" i="78"/>
  <c r="J133" i="78"/>
  <c r="U133" i="78"/>
  <c r="J423" i="79"/>
  <c r="U423" i="79"/>
  <c r="T423" i="79"/>
  <c r="U189" i="78"/>
  <c r="K189" i="78"/>
  <c r="L144" i="77"/>
  <c r="V144" i="77"/>
  <c r="M144" i="77"/>
  <c r="L496" i="77"/>
  <c r="W496" i="77"/>
  <c r="V496" i="77"/>
  <c r="M496" i="77"/>
  <c r="L313" i="79"/>
  <c r="W313" i="79"/>
  <c r="M313" i="79"/>
  <c r="V313" i="79"/>
  <c r="K229" i="78"/>
  <c r="J229" i="78"/>
  <c r="U229" i="78"/>
  <c r="S205" i="79"/>
  <c r="R205" i="79"/>
  <c r="J320" i="76"/>
  <c r="T320" i="76"/>
  <c r="U320" i="76"/>
  <c r="K320" i="76"/>
  <c r="J355" i="78"/>
  <c r="K355" i="78"/>
  <c r="T355" i="78"/>
  <c r="U355" i="78"/>
  <c r="I404" i="77"/>
  <c r="R404" i="77"/>
  <c r="H404" i="77"/>
  <c r="S404" i="77"/>
  <c r="G184" i="77"/>
  <c r="P184" i="77"/>
  <c r="Q184" i="77"/>
  <c r="F184" i="77"/>
  <c r="L528" i="77"/>
  <c r="V528" i="77"/>
  <c r="M528" i="77"/>
  <c r="W528" i="77"/>
  <c r="L435" i="78"/>
  <c r="V435" i="78"/>
  <c r="W435" i="78"/>
  <c r="M435" i="78"/>
  <c r="H452" i="77"/>
  <c r="S452" i="77"/>
  <c r="R452" i="77"/>
  <c r="I452" i="77"/>
  <c r="P295" i="79"/>
  <c r="G295" i="79"/>
  <c r="F295" i="79"/>
  <c r="Q295" i="79"/>
  <c r="U271" i="79"/>
  <c r="J271" i="79"/>
  <c r="K271" i="79"/>
  <c r="T271" i="79"/>
  <c r="P491" i="79"/>
  <c r="G491" i="79"/>
  <c r="F491" i="79"/>
  <c r="V109" i="79"/>
  <c r="L109" i="79"/>
  <c r="M109" i="79"/>
  <c r="W109" i="79"/>
  <c r="F275" i="78"/>
  <c r="Q275" i="78"/>
  <c r="R340" i="77"/>
  <c r="H340" i="77"/>
  <c r="R136" i="77"/>
  <c r="H136" i="77"/>
  <c r="I136" i="77"/>
  <c r="W238" i="77"/>
  <c r="M238" i="77"/>
  <c r="V238" i="77"/>
  <c r="L238" i="77"/>
  <c r="G338" i="77"/>
  <c r="Q338" i="77"/>
  <c r="F338" i="77"/>
  <c r="P338" i="77"/>
  <c r="J472" i="77"/>
  <c r="K472" i="77"/>
  <c r="U472" i="77"/>
  <c r="J183" i="78"/>
  <c r="U183" i="78"/>
  <c r="T183" i="78"/>
  <c r="K183" i="78"/>
  <c r="M437" i="78"/>
  <c r="L437" i="78"/>
  <c r="V437" i="78"/>
  <c r="W437" i="78"/>
  <c r="F481" i="79"/>
  <c r="P481" i="79"/>
  <c r="G389" i="78"/>
  <c r="F389" i="78"/>
  <c r="F367" i="79"/>
  <c r="G367" i="79"/>
  <c r="Q367" i="79"/>
  <c r="P367" i="79"/>
  <c r="K157" i="79"/>
  <c r="J157" i="79"/>
  <c r="U157" i="79"/>
  <c r="T157" i="79"/>
  <c r="K401" i="79"/>
  <c r="T401" i="79"/>
  <c r="J401" i="79"/>
  <c r="L111" i="79"/>
  <c r="W111" i="79"/>
  <c r="M111" i="79"/>
  <c r="V111" i="79"/>
  <c r="H291" i="79"/>
  <c r="R291" i="79"/>
  <c r="S291" i="79"/>
  <c r="I291" i="79"/>
  <c r="G408" i="76"/>
  <c r="F408" i="76"/>
  <c r="P408" i="76"/>
  <c r="J135" i="79"/>
  <c r="T135" i="79"/>
  <c r="K135" i="79"/>
  <c r="U135" i="79"/>
  <c r="T379" i="78"/>
  <c r="U379" i="78"/>
  <c r="K379" i="78"/>
  <c r="J141" i="78"/>
  <c r="T141" i="78"/>
  <c r="H378" i="77"/>
  <c r="I378" i="77"/>
  <c r="S378" i="77"/>
  <c r="F160" i="77"/>
  <c r="G160" i="77"/>
  <c r="P160" i="77"/>
  <c r="Q160" i="77"/>
  <c r="K218" i="77"/>
  <c r="J218" i="77"/>
  <c r="T218" i="77"/>
  <c r="T308" i="77"/>
  <c r="U308" i="77"/>
  <c r="Q436" i="77"/>
  <c r="F436" i="77"/>
  <c r="P436" i="77"/>
  <c r="L157" i="78"/>
  <c r="M157" i="78"/>
  <c r="W157" i="78"/>
  <c r="V157" i="78"/>
  <c r="V363" i="78"/>
  <c r="M363" i="78"/>
  <c r="L363" i="78"/>
  <c r="K233" i="79"/>
  <c r="J233" i="79"/>
  <c r="F216" i="77"/>
  <c r="P216" i="77"/>
  <c r="G216" i="77"/>
  <c r="I512" i="77"/>
  <c r="S512" i="77"/>
  <c r="H512" i="77"/>
  <c r="R512" i="77"/>
  <c r="G277" i="78"/>
  <c r="F277" i="78"/>
  <c r="Q277" i="78"/>
  <c r="L95" i="79"/>
  <c r="V95" i="79"/>
  <c r="M493" i="79"/>
  <c r="L493" i="79"/>
  <c r="K277" i="79"/>
  <c r="J277" i="79"/>
  <c r="U277" i="79"/>
  <c r="T277" i="79"/>
  <c r="K497" i="79"/>
  <c r="J497" i="79"/>
  <c r="U497" i="79"/>
  <c r="M193" i="79"/>
  <c r="L193" i="79"/>
  <c r="G397" i="79"/>
  <c r="F397" i="79"/>
  <c r="R240" i="76"/>
  <c r="S240" i="76"/>
  <c r="H240" i="76"/>
  <c r="H336" i="76"/>
  <c r="I336" i="76"/>
  <c r="U332" i="77"/>
  <c r="J332" i="77"/>
  <c r="T346" i="77"/>
  <c r="U346" i="77"/>
  <c r="J346" i="77"/>
  <c r="U159" i="79"/>
  <c r="J159" i="79"/>
  <c r="F368" i="76"/>
  <c r="P368" i="76"/>
  <c r="Q368" i="76"/>
  <c r="G290" i="76"/>
  <c r="F290" i="76"/>
  <c r="T258" i="76"/>
  <c r="K258" i="76"/>
  <c r="T520" i="76"/>
  <c r="J520" i="76"/>
  <c r="K520" i="76"/>
  <c r="V184" i="77"/>
  <c r="L184" i="77"/>
  <c r="V264" i="76"/>
  <c r="M264" i="76"/>
  <c r="L300" i="76"/>
  <c r="M300" i="76"/>
  <c r="V300" i="76"/>
  <c r="W402" i="77"/>
  <c r="M402" i="77"/>
  <c r="P376" i="76"/>
  <c r="F376" i="76"/>
  <c r="P352" i="76"/>
  <c r="F352" i="76"/>
  <c r="R360" i="77"/>
  <c r="S360" i="77"/>
  <c r="I360" i="77"/>
  <c r="H360" i="77"/>
  <c r="Q426" i="77"/>
  <c r="P426" i="77"/>
  <c r="G426" i="77"/>
  <c r="F426" i="77"/>
  <c r="R203" i="78"/>
  <c r="I203" i="78"/>
  <c r="I435" i="79"/>
  <c r="R435" i="79"/>
  <c r="H435" i="79"/>
  <c r="R237" i="79"/>
  <c r="H237" i="79"/>
  <c r="S237" i="79"/>
  <c r="K507" i="79"/>
  <c r="T507" i="79"/>
  <c r="S231" i="79"/>
  <c r="R231" i="79"/>
  <c r="S477" i="79"/>
  <c r="H477" i="79"/>
  <c r="I477" i="79"/>
  <c r="R256" i="77"/>
  <c r="H256" i="77"/>
  <c r="S256" i="77"/>
  <c r="U126" i="77"/>
  <c r="K126" i="77"/>
  <c r="T126" i="77"/>
  <c r="V452" i="76"/>
  <c r="L452" i="76"/>
  <c r="W452" i="76"/>
  <c r="L438" i="76"/>
  <c r="W438" i="76"/>
  <c r="L248" i="76"/>
  <c r="V248" i="76"/>
  <c r="I396" i="77"/>
  <c r="S396" i="77"/>
  <c r="H396" i="77"/>
  <c r="W294" i="77"/>
  <c r="L294" i="77"/>
  <c r="M294" i="77"/>
  <c r="F356" i="76"/>
  <c r="G356" i="76"/>
  <c r="F314" i="76"/>
  <c r="P314" i="76"/>
  <c r="G314" i="76"/>
  <c r="K166" i="77"/>
  <c r="J166" i="77"/>
  <c r="I262" i="76"/>
  <c r="S262" i="76"/>
  <c r="R262" i="76"/>
  <c r="H262" i="76"/>
  <c r="F522" i="76"/>
  <c r="P522" i="76"/>
  <c r="G416" i="76"/>
  <c r="F416" i="76"/>
  <c r="P416" i="76"/>
  <c r="P126" i="76"/>
  <c r="F126" i="76"/>
  <c r="K360" i="77"/>
  <c r="U360" i="77"/>
  <c r="T360" i="77"/>
  <c r="T330" i="76"/>
  <c r="J330" i="76"/>
  <c r="R293" i="79"/>
  <c r="S293" i="79"/>
  <c r="H293" i="79"/>
  <c r="H193" i="78"/>
  <c r="I193" i="78"/>
  <c r="J216" i="77"/>
  <c r="T216" i="77"/>
  <c r="U216" i="77"/>
  <c r="L267" i="78"/>
  <c r="M267" i="78"/>
  <c r="W267" i="78"/>
  <c r="J113" i="79"/>
  <c r="T113" i="79"/>
  <c r="V467" i="78"/>
  <c r="W467" i="78"/>
  <c r="L467" i="78"/>
  <c r="U483" i="78"/>
  <c r="T483" i="78"/>
  <c r="K483" i="78"/>
  <c r="G283" i="79"/>
  <c r="F283" i="79"/>
  <c r="Q460" i="76"/>
  <c r="G460" i="76"/>
  <c r="F460" i="76"/>
  <c r="P389" i="79"/>
  <c r="G389" i="79"/>
  <c r="H204" i="76"/>
  <c r="R204" i="76"/>
  <c r="Q366" i="76"/>
  <c r="G366" i="76"/>
  <c r="W415" i="79"/>
  <c r="V415" i="79"/>
  <c r="L415" i="79"/>
  <c r="W215" i="78"/>
  <c r="V215" i="78"/>
  <c r="L318" i="77"/>
  <c r="W318" i="77"/>
  <c r="M318" i="77"/>
  <c r="V318" i="77"/>
  <c r="Q470" i="76"/>
  <c r="P470" i="76"/>
  <c r="G470" i="76"/>
  <c r="H400" i="76"/>
  <c r="R400" i="76"/>
  <c r="S400" i="76"/>
  <c r="K157" i="78"/>
  <c r="U157" i="78"/>
  <c r="W205" i="78"/>
  <c r="V205" i="78"/>
  <c r="M205" i="78"/>
  <c r="P279" i="78"/>
  <c r="F279" i="78"/>
  <c r="G279" i="78"/>
  <c r="U501" i="78"/>
  <c r="K501" i="78"/>
  <c r="S211" i="79"/>
  <c r="I211" i="79"/>
  <c r="P298" i="76"/>
  <c r="F298" i="76"/>
  <c r="M365" i="79"/>
  <c r="W365" i="79"/>
  <c r="H261" i="79"/>
  <c r="R261" i="79"/>
  <c r="I261" i="79"/>
  <c r="S261" i="79"/>
  <c r="R360" i="76"/>
  <c r="I360" i="76"/>
  <c r="H360" i="76"/>
  <c r="V258" i="76"/>
  <c r="L258" i="76"/>
  <c r="V190" i="76"/>
  <c r="L190" i="76"/>
  <c r="F284" i="76"/>
  <c r="K441" i="79"/>
  <c r="V418" i="76"/>
  <c r="K184" i="76"/>
  <c r="V486" i="77"/>
  <c r="Q136" i="76"/>
  <c r="Q356" i="76"/>
  <c r="P288" i="76"/>
  <c r="Q376" i="76"/>
  <c r="U520" i="76"/>
  <c r="K159" i="79"/>
  <c r="S336" i="76"/>
  <c r="U132" i="76"/>
  <c r="T132" i="76"/>
  <c r="W130" i="76"/>
  <c r="V130" i="76"/>
  <c r="M130" i="76"/>
  <c r="U451" i="78"/>
  <c r="J451" i="78"/>
  <c r="K491" i="79"/>
  <c r="V388" i="77"/>
  <c r="W388" i="77"/>
  <c r="L388" i="77"/>
  <c r="R304" i="76"/>
  <c r="I304" i="76"/>
  <c r="S132" i="76"/>
  <c r="H132" i="76"/>
  <c r="I318" i="76"/>
  <c r="H318" i="76"/>
  <c r="M135" i="78"/>
  <c r="L135" i="78"/>
  <c r="U532" i="76"/>
  <c r="T532" i="76"/>
  <c r="J532" i="76"/>
  <c r="J240" i="76"/>
  <c r="T240" i="76"/>
  <c r="K240" i="76"/>
  <c r="I384" i="76"/>
  <c r="R384" i="76"/>
  <c r="L211" i="78"/>
  <c r="W327" i="79"/>
  <c r="J207" i="78"/>
  <c r="F177" i="79"/>
  <c r="W248" i="76"/>
  <c r="S435" i="79"/>
  <c r="J491" i="79"/>
  <c r="S318" i="76"/>
  <c r="G368" i="76"/>
  <c r="V346" i="77"/>
  <c r="T482" i="77"/>
  <c r="T191" i="78"/>
  <c r="M418" i="76"/>
  <c r="R132" i="76"/>
  <c r="P366" i="76"/>
  <c r="F457" i="78"/>
  <c r="K216" i="77"/>
  <c r="K207" i="78"/>
  <c r="F136" i="76"/>
  <c r="P356" i="76"/>
  <c r="M438" i="76"/>
  <c r="I256" i="77"/>
  <c r="M423" i="78"/>
  <c r="R318" i="76"/>
  <c r="W264" i="76"/>
  <c r="T159" i="79"/>
  <c r="R336" i="76"/>
  <c r="W160" i="76"/>
  <c r="V160" i="76"/>
  <c r="M160" i="76"/>
  <c r="P242" i="76"/>
  <c r="Q242" i="76"/>
  <c r="F242" i="76"/>
  <c r="L290" i="76"/>
  <c r="V290" i="76"/>
  <c r="W290" i="76"/>
  <c r="M290" i="76"/>
  <c r="S109" i="78"/>
  <c r="R109" i="78"/>
  <c r="H109" i="78"/>
  <c r="I109" i="78"/>
  <c r="U224" i="77"/>
  <c r="W346" i="77"/>
  <c r="J482" i="77"/>
  <c r="J157" i="78"/>
  <c r="M190" i="76"/>
  <c r="I400" i="76"/>
  <c r="U240" i="76"/>
  <c r="K532" i="76"/>
  <c r="W418" i="76"/>
  <c r="L364" i="77"/>
  <c r="L130" i="76"/>
  <c r="T262" i="77"/>
  <c r="I132" i="76"/>
  <c r="F366" i="76"/>
  <c r="G457" i="78"/>
  <c r="M467" i="78"/>
  <c r="H503" i="78"/>
  <c r="T207" i="78"/>
  <c r="G136" i="76"/>
  <c r="Q293" i="78"/>
  <c r="V294" i="77"/>
  <c r="V438" i="76"/>
  <c r="R477" i="79"/>
  <c r="L423" i="78"/>
  <c r="V402" i="77"/>
  <c r="L264" i="76"/>
  <c r="U258" i="76"/>
  <c r="L522" i="77"/>
  <c r="I124" i="77"/>
  <c r="U433" i="78"/>
  <c r="L135" i="79"/>
  <c r="M135" i="79"/>
  <c r="L387" i="79"/>
  <c r="M387" i="79"/>
  <c r="V387" i="79"/>
  <c r="T123" i="79"/>
  <c r="J123" i="79"/>
  <c r="K123" i="79"/>
  <c r="W309" i="79"/>
  <c r="V309" i="79"/>
  <c r="K188" i="76"/>
  <c r="J188" i="76"/>
  <c r="T286" i="76"/>
  <c r="K286" i="76"/>
  <c r="J286" i="76"/>
  <c r="K289" i="78"/>
  <c r="U289" i="78"/>
  <c r="T335" i="78"/>
  <c r="U335" i="78"/>
  <c r="U333" i="78"/>
  <c r="J333" i="78"/>
  <c r="J186" i="77"/>
  <c r="T186" i="77"/>
  <c r="M468" i="77"/>
  <c r="L468" i="77"/>
  <c r="I510" i="77"/>
  <c r="S510" i="77"/>
  <c r="K281" i="78"/>
  <c r="U281" i="78"/>
  <c r="J281" i="78"/>
  <c r="T281" i="78"/>
  <c r="R343" i="78"/>
  <c r="H343" i="78"/>
  <c r="K257" i="78"/>
  <c r="T257" i="78"/>
  <c r="U129" i="78"/>
  <c r="J129" i="78"/>
  <c r="W500" i="77"/>
  <c r="L500" i="77"/>
  <c r="Q226" i="76"/>
  <c r="F226" i="76"/>
  <c r="W122" i="76"/>
  <c r="M122" i="76"/>
  <c r="L122" i="76"/>
  <c r="V174" i="76"/>
  <c r="M174" i="76"/>
  <c r="J506" i="76"/>
  <c r="G226" i="76"/>
  <c r="K325" i="79"/>
  <c r="V425" i="78"/>
  <c r="W285" i="79"/>
  <c r="F420" i="77"/>
  <c r="P420" i="77"/>
  <c r="M419" i="79"/>
  <c r="W419" i="79"/>
  <c r="L419" i="79"/>
  <c r="W431" i="79"/>
  <c r="L431" i="79"/>
  <c r="V431" i="79"/>
  <c r="K481" i="79"/>
  <c r="U481" i="79"/>
  <c r="F117" i="78"/>
  <c r="G117" i="78"/>
  <c r="P117" i="78"/>
  <c r="J230" i="77"/>
  <c r="T230" i="77"/>
  <c r="L175" i="78"/>
  <c r="V175" i="78"/>
  <c r="M175" i="78"/>
  <c r="G532" i="77"/>
  <c r="F532" i="77"/>
  <c r="Q532" i="77"/>
  <c r="R143" i="79"/>
  <c r="S143" i="79"/>
  <c r="I143" i="79"/>
  <c r="H143" i="79"/>
  <c r="Q425" i="79"/>
  <c r="G425" i="79"/>
  <c r="H347" i="79"/>
  <c r="S347" i="79"/>
  <c r="L223" i="79"/>
  <c r="M223" i="79"/>
  <c r="V378" i="76"/>
  <c r="W378" i="76"/>
  <c r="U298" i="77"/>
  <c r="K298" i="77"/>
  <c r="Q494" i="77"/>
  <c r="G494" i="77"/>
  <c r="F494" i="77"/>
  <c r="P494" i="77"/>
  <c r="T494" i="76"/>
  <c r="K494" i="76"/>
  <c r="J494" i="76"/>
  <c r="J230" i="76"/>
  <c r="K230" i="76"/>
  <c r="U230" i="76"/>
  <c r="R348" i="76"/>
  <c r="Q473" i="78"/>
  <c r="G473" i="78"/>
  <c r="M249" i="79"/>
  <c r="W249" i="79"/>
  <c r="L249" i="79"/>
  <c r="W413" i="79"/>
  <c r="Q326" i="76"/>
  <c r="G326" i="76"/>
  <c r="F144" i="77"/>
  <c r="U185" i="79"/>
  <c r="L510" i="77"/>
  <c r="H130" i="76"/>
  <c r="K383" i="78"/>
  <c r="T383" i="78"/>
  <c r="U373" i="78"/>
  <c r="J373" i="78"/>
  <c r="K373" i="78"/>
  <c r="T373" i="78"/>
  <c r="Q466" i="77"/>
  <c r="P466" i="77"/>
  <c r="H196" i="77"/>
  <c r="I196" i="77"/>
  <c r="I374" i="77"/>
  <c r="R374" i="77"/>
  <c r="Q151" i="78"/>
  <c r="F151" i="78"/>
  <c r="K415" i="78"/>
  <c r="T415" i="78"/>
  <c r="J117" i="79"/>
  <c r="K117" i="79"/>
  <c r="Q414" i="77"/>
  <c r="F414" i="77"/>
  <c r="G231" i="78"/>
  <c r="F231" i="78"/>
  <c r="J389" i="78"/>
  <c r="K389" i="78"/>
  <c r="V375" i="79"/>
  <c r="L375" i="79"/>
  <c r="M375" i="79"/>
  <c r="R491" i="79"/>
  <c r="I491" i="79"/>
  <c r="S491" i="79"/>
  <c r="H491" i="79"/>
  <c r="H189" i="79"/>
  <c r="I189" i="79"/>
  <c r="V219" i="79"/>
  <c r="W219" i="79"/>
  <c r="M219" i="79"/>
  <c r="T162" i="76"/>
  <c r="J162" i="76"/>
  <c r="P248" i="77"/>
  <c r="F248" i="77"/>
  <c r="K370" i="77"/>
  <c r="J370" i="77"/>
  <c r="H506" i="77"/>
  <c r="I506" i="77"/>
  <c r="R143" i="78"/>
  <c r="S143" i="78"/>
  <c r="T213" i="78"/>
  <c r="J213" i="78"/>
  <c r="U196" i="77"/>
  <c r="K196" i="77"/>
  <c r="P316" i="77"/>
  <c r="Q316" i="77"/>
  <c r="Q508" i="77"/>
  <c r="G508" i="77"/>
  <c r="F508" i="77"/>
  <c r="H307" i="78"/>
  <c r="S307" i="78"/>
  <c r="V119" i="79"/>
  <c r="W119" i="79"/>
  <c r="V297" i="79"/>
  <c r="W297" i="79"/>
  <c r="S423" i="79"/>
  <c r="R423" i="79"/>
  <c r="I423" i="79"/>
  <c r="I375" i="78"/>
  <c r="R375" i="78"/>
  <c r="T352" i="77"/>
  <c r="J352" i="77"/>
  <c r="Q159" i="79"/>
  <c r="R258" i="77"/>
  <c r="H258" i="77"/>
  <c r="S258" i="77"/>
  <c r="L406" i="76"/>
  <c r="M406" i="76"/>
  <c r="T514" i="76"/>
  <c r="U514" i="76"/>
  <c r="J514" i="76"/>
  <c r="K514" i="76"/>
  <c r="P446" i="76"/>
  <c r="Q446" i="76"/>
  <c r="F446" i="76"/>
  <c r="U257" i="79"/>
  <c r="J257" i="79"/>
  <c r="T257" i="79"/>
  <c r="I265" i="78"/>
  <c r="S265" i="78"/>
  <c r="F502" i="76"/>
  <c r="Q502" i="76"/>
  <c r="J146" i="76"/>
  <c r="U146" i="76"/>
  <c r="I258" i="77"/>
  <c r="G234" i="76"/>
  <c r="Q234" i="76"/>
  <c r="F234" i="76"/>
  <c r="V242" i="76"/>
  <c r="P474" i="76"/>
  <c r="G474" i="76"/>
  <c r="Q474" i="76"/>
  <c r="S140" i="76"/>
  <c r="R140" i="76"/>
  <c r="H140" i="76"/>
  <c r="P308" i="76"/>
  <c r="G308" i="76"/>
  <c r="F308" i="76"/>
  <c r="W501" i="78"/>
  <c r="R488" i="76"/>
  <c r="S488" i="76"/>
  <c r="Q432" i="76"/>
  <c r="M478" i="76"/>
  <c r="W478" i="76"/>
  <c r="J274" i="76"/>
  <c r="K274" i="76"/>
  <c r="U274" i="76"/>
  <c r="U169" i="78"/>
  <c r="T169" i="78"/>
  <c r="M242" i="76"/>
  <c r="L242" i="76"/>
  <c r="H466" i="76"/>
  <c r="S466" i="76"/>
  <c r="I466" i="76"/>
  <c r="J398" i="77"/>
  <c r="K398" i="77"/>
  <c r="T398" i="77"/>
  <c r="U398" i="77"/>
  <c r="I433" i="78"/>
  <c r="S433" i="78"/>
  <c r="F514" i="76"/>
  <c r="P514" i="76"/>
  <c r="L202" i="76"/>
  <c r="W202" i="76"/>
  <c r="G514" i="76"/>
  <c r="K386" i="76"/>
  <c r="U386" i="76"/>
  <c r="T386" i="76"/>
  <c r="R294" i="76"/>
  <c r="S294" i="76"/>
  <c r="I294" i="76"/>
  <c r="H294" i="76"/>
  <c r="F151" i="79"/>
  <c r="Q151" i="79"/>
  <c r="U264" i="77"/>
  <c r="K264" i="77"/>
  <c r="Q282" i="76"/>
  <c r="F282" i="76"/>
  <c r="V478" i="76"/>
  <c r="P432" i="76"/>
  <c r="S178" i="76"/>
  <c r="H178" i="76"/>
  <c r="R514" i="76"/>
  <c r="S290" i="76"/>
  <c r="P310" i="76"/>
  <c r="K442" i="76"/>
  <c r="S152" i="77"/>
  <c r="I494" i="77"/>
  <c r="Q280" i="77"/>
  <c r="G297" i="78"/>
  <c r="U442" i="76"/>
  <c r="G280" i="77"/>
  <c r="W278" i="76"/>
  <c r="P297" i="78"/>
  <c r="J336" i="76"/>
  <c r="S478" i="76"/>
  <c r="Q230" i="76"/>
  <c r="S514" i="76"/>
  <c r="S442" i="76"/>
  <c r="F214" i="76"/>
  <c r="M516" i="76"/>
  <c r="F458" i="76"/>
  <c r="R362" i="76"/>
  <c r="P230" i="76"/>
  <c r="K216" i="76"/>
  <c r="I442" i="76"/>
  <c r="T270" i="76"/>
  <c r="G458" i="76"/>
  <c r="R478" i="76"/>
  <c r="F230" i="76"/>
  <c r="K22" i="69"/>
  <c r="K74" i="66"/>
  <c r="F28" i="66"/>
  <c r="F52" i="66"/>
  <c r="H36" i="69"/>
  <c r="H20" i="69"/>
  <c r="K18" i="69"/>
  <c r="D6" i="68"/>
  <c r="O9" i="68" s="1"/>
  <c r="D6" i="87"/>
  <c r="O21" i="87" s="1"/>
  <c r="K28" i="69"/>
  <c r="I8" i="69"/>
  <c r="G8" i="69"/>
  <c r="L30" i="69"/>
  <c r="K16" i="69"/>
  <c r="G16" i="69"/>
  <c r="J42" i="69"/>
  <c r="I24" i="69"/>
  <c r="K30" i="69"/>
  <c r="F28" i="69"/>
  <c r="H30" i="69"/>
  <c r="I28" i="69"/>
  <c r="F26" i="69"/>
  <c r="M16" i="69"/>
  <c r="H18" i="69"/>
  <c r="H32" i="69"/>
  <c r="G44" i="69"/>
  <c r="N31" i="69"/>
  <c r="I34" i="69"/>
  <c r="K20" i="69"/>
  <c r="J10" i="69"/>
  <c r="H14" i="69"/>
  <c r="N17" i="69"/>
  <c r="H12" i="69"/>
  <c r="J8" i="69"/>
  <c r="N13" i="69"/>
  <c r="N27" i="69"/>
  <c r="I42" i="69"/>
  <c r="I38" i="69"/>
  <c r="N7" i="69"/>
  <c r="L10" i="69"/>
  <c r="L20" i="69"/>
  <c r="G24" i="69"/>
  <c r="I16" i="69"/>
  <c r="L42" i="69"/>
  <c r="I22" i="69"/>
  <c r="L18" i="69"/>
  <c r="L8" i="69"/>
  <c r="F22" i="69"/>
  <c r="M28" i="69"/>
  <c r="F36" i="69"/>
  <c r="J40" i="69"/>
  <c r="L14" i="69"/>
  <c r="J44" i="69"/>
  <c r="N39" i="69"/>
  <c r="L26" i="69"/>
  <c r="G38" i="69"/>
  <c r="H10" i="69"/>
  <c r="F18" i="69"/>
  <c r="L34" i="69"/>
  <c r="F40" i="69"/>
  <c r="N21" i="69"/>
  <c r="M22" i="69"/>
  <c r="K36" i="69"/>
  <c r="J116" i="66"/>
  <c r="H10" i="66"/>
  <c r="F110" i="66"/>
  <c r="J92" i="66"/>
  <c r="L66" i="66"/>
  <c r="M18" i="66"/>
  <c r="K82" i="66"/>
  <c r="K24" i="66"/>
  <c r="L28" i="66"/>
  <c r="G90" i="66"/>
  <c r="G12" i="66"/>
  <c r="M102" i="66"/>
  <c r="M86" i="66"/>
  <c r="K114" i="66"/>
  <c r="J58" i="66"/>
  <c r="L42" i="66"/>
  <c r="M116" i="66"/>
  <c r="H82" i="66"/>
  <c r="L104" i="66"/>
  <c r="G32" i="66"/>
  <c r="J50" i="66"/>
  <c r="L76" i="66"/>
  <c r="I100" i="66"/>
  <c r="H70" i="66"/>
  <c r="I40" i="66"/>
  <c r="G14" i="66"/>
  <c r="K12" i="66"/>
  <c r="H26" i="66"/>
  <c r="K102" i="66"/>
  <c r="L12" i="66"/>
  <c r="H50" i="66"/>
  <c r="H92" i="66"/>
  <c r="F50" i="66"/>
  <c r="G120" i="66"/>
  <c r="L70" i="66"/>
  <c r="K14" i="66"/>
  <c r="L98" i="66"/>
  <c r="F26" i="66"/>
  <c r="L46" i="66"/>
  <c r="F80" i="66"/>
  <c r="I28" i="66"/>
  <c r="K48" i="66"/>
  <c r="L114" i="66"/>
  <c r="J84" i="66"/>
  <c r="G94" i="66"/>
  <c r="K16" i="66"/>
  <c r="J52" i="66"/>
  <c r="H110" i="66"/>
  <c r="M44" i="66"/>
  <c r="M40" i="66"/>
  <c r="H102" i="66"/>
  <c r="H8" i="66"/>
  <c r="J66" i="66"/>
  <c r="I44" i="66"/>
  <c r="H90" i="66"/>
  <c r="M26" i="66"/>
  <c r="L64" i="66"/>
  <c r="L96" i="66"/>
  <c r="L24" i="66"/>
  <c r="L92" i="66"/>
  <c r="I18" i="66"/>
  <c r="G78" i="66"/>
  <c r="M38" i="66"/>
  <c r="H112" i="66"/>
  <c r="H96" i="66"/>
  <c r="H30" i="66"/>
  <c r="I14" i="66"/>
  <c r="F44" i="66"/>
  <c r="M50" i="66"/>
  <c r="H116" i="66"/>
  <c r="H64" i="66"/>
  <c r="H32" i="66"/>
  <c r="K94" i="66"/>
  <c r="J88" i="66"/>
  <c r="G68" i="66"/>
  <c r="M32" i="66"/>
  <c r="H46" i="66"/>
  <c r="L74" i="66"/>
  <c r="J62" i="66"/>
  <c r="F74" i="66"/>
  <c r="G40" i="66"/>
  <c r="G108" i="66"/>
  <c r="L106" i="66"/>
  <c r="F58" i="66"/>
  <c r="H56" i="66"/>
  <c r="F118" i="66"/>
  <c r="K106" i="66"/>
  <c r="K38" i="66"/>
  <c r="F42" i="66"/>
  <c r="H16" i="66"/>
  <c r="F100" i="66"/>
  <c r="H98" i="66"/>
  <c r="K78" i="66"/>
  <c r="K108" i="66"/>
  <c r="K28" i="66"/>
  <c r="J44" i="66"/>
  <c r="G60" i="66"/>
  <c r="M10" i="66"/>
  <c r="J46" i="66"/>
  <c r="H78" i="66"/>
  <c r="M54" i="66"/>
  <c r="H52" i="66"/>
  <c r="G30" i="66"/>
  <c r="M94" i="66"/>
  <c r="I86" i="66"/>
  <c r="M20" i="66"/>
  <c r="G38" i="66"/>
  <c r="K68" i="66"/>
  <c r="L48" i="66"/>
  <c r="K30" i="66"/>
  <c r="L16" i="66"/>
  <c r="G24" i="66"/>
  <c r="M108" i="66"/>
  <c r="G116" i="66"/>
  <c r="L68" i="66"/>
  <c r="M82" i="66"/>
  <c r="J20" i="66"/>
  <c r="L30" i="66"/>
  <c r="H62" i="66"/>
  <c r="G88" i="66"/>
  <c r="H80" i="66"/>
  <c r="H106" i="66"/>
  <c r="K8" i="66"/>
  <c r="K22" i="66"/>
  <c r="F66" i="66"/>
  <c r="K32" i="66"/>
  <c r="F56" i="66"/>
  <c r="G96" i="66"/>
  <c r="J10" i="66"/>
  <c r="H120" i="66"/>
  <c r="F20" i="66"/>
  <c r="F64" i="66"/>
  <c r="L78" i="66"/>
  <c r="G54" i="66"/>
  <c r="M100" i="66"/>
  <c r="H114" i="66"/>
  <c r="L88" i="66"/>
  <c r="J18" i="66"/>
  <c r="I84" i="66"/>
  <c r="I12" i="66"/>
  <c r="M58" i="66"/>
  <c r="I76" i="66"/>
  <c r="H108" i="66"/>
  <c r="L112" i="66"/>
  <c r="H104" i="66"/>
  <c r="F16" i="66"/>
  <c r="F22" i="66"/>
  <c r="H66" i="66"/>
  <c r="K98" i="66"/>
  <c r="F8" i="66"/>
  <c r="K36" i="66"/>
  <c r="G46" i="66"/>
  <c r="H38" i="66"/>
  <c r="L80" i="66"/>
  <c r="J112" i="66"/>
  <c r="I42" i="66"/>
  <c r="K104" i="66"/>
  <c r="M60" i="66"/>
  <c r="M90" i="66"/>
  <c r="F72" i="66"/>
  <c r="I36" i="66"/>
  <c r="F18" i="66"/>
  <c r="H94" i="66"/>
  <c r="K54" i="66"/>
  <c r="M14" i="66"/>
  <c r="L118" i="66"/>
  <c r="H88" i="66"/>
  <c r="L52" i="66"/>
  <c r="M62" i="66"/>
  <c r="L84" i="66"/>
  <c r="F86" i="66"/>
  <c r="F84" i="66"/>
  <c r="K70" i="66"/>
  <c r="K90" i="66"/>
  <c r="L8" i="66"/>
  <c r="L36" i="66"/>
  <c r="F34" i="66"/>
  <c r="H58" i="66"/>
  <c r="G92" i="66"/>
  <c r="I68" i="66"/>
  <c r="L72" i="66"/>
  <c r="K110" i="66"/>
  <c r="G112" i="66"/>
  <c r="G82" i="66"/>
  <c r="F62" i="66"/>
  <c r="K96" i="66"/>
  <c r="F98" i="66"/>
  <c r="L56" i="66"/>
  <c r="I20" i="66"/>
  <c r="J56" i="66"/>
  <c r="G102" i="66"/>
  <c r="Q405" i="79"/>
  <c r="F405" i="79"/>
  <c r="G405" i="79"/>
  <c r="P405" i="79"/>
  <c r="T354" i="76"/>
  <c r="U354" i="76"/>
  <c r="K354" i="76"/>
  <c r="J354" i="76"/>
  <c r="I196" i="76"/>
  <c r="R196" i="76"/>
  <c r="S196" i="76"/>
  <c r="J378" i="76"/>
  <c r="K378" i="76"/>
  <c r="U378" i="76"/>
  <c r="T378" i="76"/>
  <c r="G494" i="76"/>
  <c r="Q494" i="76"/>
  <c r="F494" i="76"/>
  <c r="P494" i="76"/>
  <c r="R398" i="77"/>
  <c r="H398" i="77"/>
  <c r="I398" i="77"/>
  <c r="S398" i="77"/>
  <c r="F514" i="77"/>
  <c r="Q514" i="77"/>
  <c r="P514" i="77"/>
  <c r="G514" i="77"/>
  <c r="V445" i="78"/>
  <c r="W445" i="78"/>
  <c r="L445" i="78"/>
  <c r="M445" i="78"/>
  <c r="T95" i="78"/>
  <c r="J95" i="78"/>
  <c r="U95" i="78"/>
  <c r="K95" i="78"/>
  <c r="Q476" i="76"/>
  <c r="F476" i="76"/>
  <c r="G476" i="76"/>
  <c r="P476" i="76"/>
  <c r="V373" i="78"/>
  <c r="M373" i="78"/>
  <c r="L373" i="78"/>
  <c r="W373" i="78"/>
  <c r="S457" i="79"/>
  <c r="H457" i="79"/>
  <c r="R457" i="79"/>
  <c r="I457" i="79"/>
  <c r="H419" i="79"/>
  <c r="I419" i="79"/>
  <c r="S419" i="79"/>
  <c r="M188" i="76"/>
  <c r="V188" i="76"/>
  <c r="L188" i="76"/>
  <c r="W188" i="76"/>
  <c r="J504" i="76"/>
  <c r="K504" i="76"/>
  <c r="U504" i="76"/>
  <c r="T504" i="76"/>
  <c r="V350" i="76"/>
  <c r="L350" i="76"/>
  <c r="M350" i="76"/>
  <c r="W350" i="76"/>
  <c r="T298" i="76"/>
  <c r="K298" i="76"/>
  <c r="U298" i="76"/>
  <c r="J298" i="76"/>
  <c r="P125" i="78"/>
  <c r="F125" i="78"/>
  <c r="G125" i="78"/>
  <c r="Q125" i="78"/>
  <c r="L151" i="79"/>
  <c r="V151" i="79"/>
  <c r="M151" i="79"/>
  <c r="U201" i="78"/>
  <c r="T201" i="78"/>
  <c r="K201" i="78"/>
  <c r="F226" i="77"/>
  <c r="G226" i="77"/>
  <c r="Q226" i="77"/>
  <c r="P226" i="77"/>
  <c r="H372" i="76"/>
  <c r="R372" i="76"/>
  <c r="S372" i="76"/>
  <c r="I372" i="76"/>
  <c r="J404" i="77"/>
  <c r="K404" i="77"/>
  <c r="U404" i="77"/>
  <c r="W199" i="79"/>
  <c r="M199" i="79"/>
  <c r="L199" i="79"/>
  <c r="V199" i="79"/>
  <c r="U324" i="77"/>
  <c r="T324" i="77"/>
  <c r="K324" i="77"/>
  <c r="J324" i="77"/>
  <c r="U397" i="79"/>
  <c r="K397" i="79"/>
  <c r="T397" i="79"/>
  <c r="J397" i="79"/>
  <c r="P231" i="79"/>
  <c r="F231" i="79"/>
  <c r="G231" i="79"/>
  <c r="J285" i="78"/>
  <c r="T285" i="78"/>
  <c r="K285" i="78"/>
  <c r="U285" i="78"/>
  <c r="L203" i="78"/>
  <c r="M203" i="78"/>
  <c r="V203" i="78"/>
  <c r="W203" i="78"/>
  <c r="I157" i="79"/>
  <c r="S157" i="79"/>
  <c r="R157" i="79"/>
  <c r="F153" i="79"/>
  <c r="G153" i="79"/>
  <c r="Q153" i="79"/>
  <c r="P153" i="79"/>
  <c r="T375" i="78"/>
  <c r="U375" i="78"/>
  <c r="K375" i="78"/>
  <c r="J375" i="78"/>
  <c r="P167" i="78"/>
  <c r="Q167" i="78"/>
  <c r="G167" i="78"/>
  <c r="F364" i="77"/>
  <c r="P364" i="77"/>
  <c r="Q364" i="77"/>
  <c r="G364" i="77"/>
  <c r="J414" i="77"/>
  <c r="U414" i="77"/>
  <c r="T414" i="77"/>
  <c r="V233" i="79"/>
  <c r="L233" i="79"/>
  <c r="W233" i="79"/>
  <c r="M233" i="79"/>
  <c r="M281" i="79"/>
  <c r="L281" i="79"/>
  <c r="W281" i="79"/>
  <c r="V281" i="79"/>
  <c r="W463" i="79"/>
  <c r="L463" i="79"/>
  <c r="V463" i="79"/>
  <c r="M463" i="79"/>
  <c r="U496" i="77"/>
  <c r="J496" i="77"/>
  <c r="T131" i="78"/>
  <c r="J131" i="78"/>
  <c r="K131" i="78"/>
  <c r="U131" i="78"/>
  <c r="W384" i="77"/>
  <c r="M384" i="77"/>
  <c r="V384" i="77"/>
  <c r="W345" i="78"/>
  <c r="L345" i="78"/>
  <c r="V345" i="78"/>
  <c r="M345" i="78"/>
  <c r="T465" i="79"/>
  <c r="J465" i="79"/>
  <c r="K465" i="79"/>
  <c r="U465" i="79"/>
  <c r="I259" i="79"/>
  <c r="R259" i="79"/>
  <c r="S259" i="79"/>
  <c r="H259" i="79"/>
  <c r="U252" i="77"/>
  <c r="J252" i="77"/>
  <c r="T252" i="77"/>
  <c r="R226" i="77"/>
  <c r="H226" i="77"/>
  <c r="I226" i="77"/>
  <c r="S226" i="77"/>
  <c r="G404" i="77"/>
  <c r="P404" i="77"/>
  <c r="Q404" i="77"/>
  <c r="F404" i="77"/>
  <c r="H381" i="78"/>
  <c r="R381" i="78"/>
  <c r="I381" i="78"/>
  <c r="S381" i="78"/>
  <c r="J465" i="78"/>
  <c r="U465" i="78"/>
  <c r="K465" i="78"/>
  <c r="T465" i="78"/>
  <c r="G353" i="79"/>
  <c r="Q353" i="79"/>
  <c r="P353" i="79"/>
  <c r="F353" i="79"/>
  <c r="U180" i="77"/>
  <c r="T180" i="77"/>
  <c r="K180" i="77"/>
  <c r="J180" i="77"/>
  <c r="W276" i="77"/>
  <c r="L276" i="77"/>
  <c r="T388" i="77"/>
  <c r="K388" i="77"/>
  <c r="J388" i="77"/>
  <c r="U388" i="77"/>
  <c r="H476" i="77"/>
  <c r="I476" i="77"/>
  <c r="S476" i="77"/>
  <c r="R476" i="77"/>
  <c r="U119" i="78"/>
  <c r="J119" i="78"/>
  <c r="K119" i="78"/>
  <c r="T119" i="78"/>
  <c r="G233" i="78"/>
  <c r="Q233" i="78"/>
  <c r="P233" i="78"/>
  <c r="F233" i="78"/>
  <c r="R295" i="78"/>
  <c r="H295" i="78"/>
  <c r="I295" i="78"/>
  <c r="S295" i="78"/>
  <c r="M341" i="78"/>
  <c r="L341" i="78"/>
  <c r="W341" i="78"/>
  <c r="G493" i="78"/>
  <c r="P493" i="78"/>
  <c r="Q493" i="78"/>
  <c r="R255" i="79"/>
  <c r="H255" i="79"/>
  <c r="S463" i="79"/>
  <c r="H463" i="79"/>
  <c r="R463" i="79"/>
  <c r="I463" i="79"/>
  <c r="P111" i="79"/>
  <c r="F111" i="79"/>
  <c r="G111" i="79"/>
  <c r="Q111" i="79"/>
  <c r="Q245" i="79"/>
  <c r="G245" i="79"/>
  <c r="F245" i="79"/>
  <c r="P245" i="79"/>
  <c r="W367" i="79"/>
  <c r="L367" i="79"/>
  <c r="V367" i="79"/>
  <c r="M367" i="79"/>
  <c r="T485" i="79"/>
  <c r="U485" i="79"/>
  <c r="J485" i="79"/>
  <c r="K485" i="79"/>
  <c r="S193" i="79"/>
  <c r="I193" i="79"/>
  <c r="H193" i="79"/>
  <c r="R193" i="79"/>
  <c r="S279" i="79"/>
  <c r="H279" i="79"/>
  <c r="I279" i="79"/>
  <c r="R279" i="79"/>
  <c r="L393" i="79"/>
  <c r="V393" i="79"/>
  <c r="M393" i="79"/>
  <c r="W393" i="79"/>
  <c r="K489" i="78"/>
  <c r="U489" i="78"/>
  <c r="J489" i="78"/>
  <c r="L138" i="76"/>
  <c r="M138" i="76"/>
  <c r="V138" i="76"/>
  <c r="L359" i="78"/>
  <c r="M359" i="78"/>
  <c r="G417" i="78"/>
  <c r="Q417" i="78"/>
  <c r="F417" i="78"/>
  <c r="P417" i="78"/>
  <c r="H111" i="79"/>
  <c r="I111" i="79"/>
  <c r="R111" i="79"/>
  <c r="S111" i="79"/>
  <c r="I335" i="79"/>
  <c r="S335" i="79"/>
  <c r="H335" i="79"/>
  <c r="R335" i="79"/>
  <c r="I505" i="79"/>
  <c r="R505" i="79"/>
  <c r="S505" i="79"/>
  <c r="H505" i="79"/>
  <c r="I238" i="77"/>
  <c r="R238" i="77"/>
  <c r="S238" i="77"/>
  <c r="H238" i="77"/>
  <c r="M330" i="77"/>
  <c r="L330" i="77"/>
  <c r="J426" i="77"/>
  <c r="T426" i="77"/>
  <c r="U426" i="77"/>
  <c r="K426" i="77"/>
  <c r="K498" i="77"/>
  <c r="J498" i="77"/>
  <c r="T498" i="77"/>
  <c r="H115" i="78"/>
  <c r="R115" i="78"/>
  <c r="S115" i="78"/>
  <c r="I115" i="78"/>
  <c r="L201" i="78"/>
  <c r="M201" i="78"/>
  <c r="V201" i="78"/>
  <c r="W201" i="78"/>
  <c r="W269" i="78"/>
  <c r="M269" i="78"/>
  <c r="L269" i="78"/>
  <c r="V269" i="78"/>
  <c r="H319" i="78"/>
  <c r="I319" i="78"/>
  <c r="S319" i="78"/>
  <c r="R319" i="78"/>
  <c r="J395" i="78"/>
  <c r="U395" i="78"/>
  <c r="K395" i="78"/>
  <c r="L123" i="79"/>
  <c r="M123" i="79"/>
  <c r="V123" i="79"/>
  <c r="F263" i="79"/>
  <c r="Q263" i="79"/>
  <c r="G263" i="79"/>
  <c r="L411" i="79"/>
  <c r="W411" i="79"/>
  <c r="V411" i="79"/>
  <c r="M411" i="79"/>
  <c r="M473" i="78"/>
  <c r="L473" i="78"/>
  <c r="W473" i="78"/>
  <c r="V473" i="78"/>
  <c r="V133" i="79"/>
  <c r="W133" i="79"/>
  <c r="L133" i="79"/>
  <c r="M133" i="79"/>
  <c r="H60" i="66"/>
  <c r="I60" i="66"/>
  <c r="L34" i="66"/>
  <c r="M34" i="66"/>
  <c r="Q210" i="76"/>
  <c r="P210" i="76"/>
  <c r="G210" i="76"/>
  <c r="F210" i="76"/>
  <c r="U396" i="76"/>
  <c r="J396" i="76"/>
  <c r="K396" i="76"/>
  <c r="T396" i="76"/>
  <c r="S128" i="76"/>
  <c r="R128" i="76"/>
  <c r="I128" i="76"/>
  <c r="H128" i="76"/>
  <c r="S266" i="77"/>
  <c r="H266" i="77"/>
  <c r="I266" i="77"/>
  <c r="R266" i="77"/>
  <c r="J316" i="76"/>
  <c r="T316" i="76"/>
  <c r="K316" i="76"/>
  <c r="P374" i="76"/>
  <c r="F374" i="76"/>
  <c r="G374" i="76"/>
  <c r="Q374" i="76"/>
  <c r="U97" i="79"/>
  <c r="J97" i="79"/>
  <c r="T97" i="79"/>
  <c r="K97" i="79"/>
  <c r="Q371" i="78"/>
  <c r="F371" i="78"/>
  <c r="G371" i="78"/>
  <c r="P371" i="78"/>
  <c r="W279" i="78"/>
  <c r="M279" i="78"/>
  <c r="L279" i="78"/>
  <c r="V279" i="78"/>
  <c r="H314" i="76"/>
  <c r="R314" i="76"/>
  <c r="S314" i="76"/>
  <c r="I314" i="76"/>
  <c r="T265" i="79"/>
  <c r="K265" i="79"/>
  <c r="J265" i="79"/>
  <c r="U265" i="79"/>
  <c r="Q440" i="76"/>
  <c r="F440" i="76"/>
  <c r="P440" i="76"/>
  <c r="G440" i="76"/>
  <c r="R208" i="76"/>
  <c r="H208" i="76"/>
  <c r="S208" i="76"/>
  <c r="I208" i="76"/>
  <c r="I146" i="76"/>
  <c r="H146" i="76"/>
  <c r="S146" i="76"/>
  <c r="T358" i="77"/>
  <c r="J358" i="77"/>
  <c r="K358" i="77"/>
  <c r="U358" i="77"/>
  <c r="S337" i="78"/>
  <c r="R337" i="78"/>
  <c r="H337" i="78"/>
  <c r="I337" i="78"/>
  <c r="H187" i="79"/>
  <c r="I187" i="79"/>
  <c r="S187" i="79"/>
  <c r="R187" i="79"/>
  <c r="I330" i="77"/>
  <c r="R330" i="77"/>
  <c r="H330" i="77"/>
  <c r="S330" i="77"/>
  <c r="J374" i="76"/>
  <c r="K374" i="76"/>
  <c r="U374" i="76"/>
  <c r="T374" i="76"/>
  <c r="F342" i="76"/>
  <c r="Q342" i="76"/>
  <c r="P342" i="76"/>
  <c r="R121" i="79"/>
  <c r="H121" i="79"/>
  <c r="I121" i="79"/>
  <c r="G198" i="76"/>
  <c r="P198" i="76"/>
  <c r="Q198" i="76"/>
  <c r="F198" i="76"/>
  <c r="R359" i="78"/>
  <c r="S359" i="78"/>
  <c r="I359" i="78"/>
  <c r="G431" i="79"/>
  <c r="F431" i="79"/>
  <c r="P431" i="79"/>
  <c r="Q431" i="79"/>
  <c r="V468" i="76"/>
  <c r="M468" i="76"/>
  <c r="W468" i="76"/>
  <c r="T275" i="78"/>
  <c r="U275" i="78"/>
  <c r="J275" i="78"/>
  <c r="K275" i="78"/>
  <c r="G506" i="76"/>
  <c r="P506" i="76"/>
  <c r="M488" i="76"/>
  <c r="L488" i="76"/>
  <c r="W488" i="76"/>
  <c r="V488" i="76"/>
  <c r="K218" i="76"/>
  <c r="T218" i="76"/>
  <c r="U218" i="76"/>
  <c r="P454" i="77"/>
  <c r="Q454" i="77"/>
  <c r="F454" i="77"/>
  <c r="G454" i="77"/>
  <c r="I97" i="79"/>
  <c r="S97" i="79"/>
  <c r="R97" i="79"/>
  <c r="H97" i="79"/>
  <c r="R173" i="78"/>
  <c r="S173" i="78"/>
  <c r="H173" i="78"/>
  <c r="I173" i="78"/>
  <c r="Q425" i="78"/>
  <c r="G425" i="78"/>
  <c r="P425" i="78"/>
  <c r="F425" i="78"/>
  <c r="V367" i="78"/>
  <c r="M367" i="78"/>
  <c r="W367" i="78"/>
  <c r="L367" i="78"/>
  <c r="R179" i="78"/>
  <c r="H179" i="78"/>
  <c r="I179" i="78"/>
  <c r="S179" i="78"/>
  <c r="V200" i="77"/>
  <c r="M200" i="77"/>
  <c r="W200" i="77"/>
  <c r="L200" i="77"/>
  <c r="L507" i="78"/>
  <c r="M507" i="78"/>
  <c r="W507" i="78"/>
  <c r="V507" i="78"/>
  <c r="L434" i="77"/>
  <c r="M434" i="77"/>
  <c r="I526" i="77"/>
  <c r="R526" i="77"/>
  <c r="S526" i="77"/>
  <c r="H526" i="77"/>
  <c r="L204" i="77"/>
  <c r="M204" i="77"/>
  <c r="V204" i="77"/>
  <c r="W204" i="77"/>
  <c r="G449" i="79"/>
  <c r="P449" i="79"/>
  <c r="Q449" i="79"/>
  <c r="L121" i="79"/>
  <c r="M121" i="79"/>
  <c r="V121" i="79"/>
  <c r="W121" i="79"/>
  <c r="V169" i="79"/>
  <c r="L169" i="79"/>
  <c r="W169" i="79"/>
  <c r="T368" i="77"/>
  <c r="K368" i="77"/>
  <c r="J368" i="77"/>
  <c r="U368" i="77"/>
  <c r="S224" i="77"/>
  <c r="R224" i="77"/>
  <c r="H224" i="77"/>
  <c r="I224" i="77"/>
  <c r="Q322" i="77"/>
  <c r="F322" i="77"/>
  <c r="G322" i="77"/>
  <c r="P322" i="77"/>
  <c r="P123" i="78"/>
  <c r="G123" i="78"/>
  <c r="Q123" i="78"/>
  <c r="F123" i="78"/>
  <c r="T301" i="79"/>
  <c r="J301" i="79"/>
  <c r="U301" i="79"/>
  <c r="K301" i="79"/>
  <c r="H275" i="79"/>
  <c r="I275" i="79"/>
  <c r="S275" i="79"/>
  <c r="R275" i="79"/>
  <c r="L403" i="78"/>
  <c r="M403" i="78"/>
  <c r="V403" i="78"/>
  <c r="W403" i="78"/>
  <c r="P133" i="78"/>
  <c r="F133" i="78"/>
  <c r="Q133" i="78"/>
  <c r="G133" i="78"/>
  <c r="K490" i="77"/>
  <c r="T490" i="77"/>
  <c r="J490" i="77"/>
  <c r="U490" i="77"/>
  <c r="J361" i="79"/>
  <c r="K361" i="79"/>
  <c r="T361" i="79"/>
  <c r="U361" i="79"/>
  <c r="M315" i="78"/>
  <c r="L315" i="78"/>
  <c r="W315" i="78"/>
  <c r="V315" i="78"/>
  <c r="T165" i="79"/>
  <c r="U165" i="79"/>
  <c r="J165" i="79"/>
  <c r="K165" i="79"/>
  <c r="I174" i="77"/>
  <c r="R174" i="77"/>
  <c r="H174" i="77"/>
  <c r="S174" i="77"/>
  <c r="W219" i="78"/>
  <c r="L219" i="78"/>
  <c r="V219" i="78"/>
  <c r="M219" i="78"/>
  <c r="T195" i="78"/>
  <c r="J195" i="78"/>
  <c r="U195" i="78"/>
  <c r="F481" i="78"/>
  <c r="Q481" i="78"/>
  <c r="G481" i="78"/>
  <c r="P481" i="78"/>
  <c r="U169" i="79"/>
  <c r="K169" i="79"/>
  <c r="J169" i="79"/>
  <c r="T169" i="79"/>
  <c r="H146" i="77"/>
  <c r="I146" i="77"/>
  <c r="S146" i="77"/>
  <c r="R146" i="77"/>
  <c r="T492" i="77"/>
  <c r="J492" i="77"/>
  <c r="V276" i="77"/>
  <c r="K195" i="78"/>
  <c r="K414" i="77"/>
  <c r="Q506" i="76"/>
  <c r="R146" i="76"/>
  <c r="U316" i="76"/>
  <c r="H196" i="76"/>
  <c r="U93" i="78"/>
  <c r="J93" i="78"/>
  <c r="T93" i="78"/>
  <c r="K93" i="78"/>
  <c r="F142" i="76"/>
  <c r="P142" i="76"/>
  <c r="Q142" i="76"/>
  <c r="G142" i="76"/>
  <c r="F430" i="76"/>
  <c r="P430" i="76"/>
  <c r="Q430" i="76"/>
  <c r="G430" i="76"/>
  <c r="J224" i="76"/>
  <c r="T224" i="76"/>
  <c r="U224" i="76"/>
  <c r="P437" i="79"/>
  <c r="F437" i="79"/>
  <c r="Q437" i="79"/>
  <c r="G437" i="79"/>
  <c r="W129" i="78"/>
  <c r="M129" i="78"/>
  <c r="V129" i="78"/>
  <c r="L129" i="78"/>
  <c r="V224" i="76"/>
  <c r="W224" i="76"/>
  <c r="M224" i="76"/>
  <c r="L224" i="76"/>
  <c r="K235" i="78"/>
  <c r="U235" i="78"/>
  <c r="I407" i="78"/>
  <c r="H407" i="78"/>
  <c r="S407" i="78"/>
  <c r="R407" i="78"/>
  <c r="L461" i="79"/>
  <c r="M461" i="79"/>
  <c r="W461" i="79"/>
  <c r="V461" i="79"/>
  <c r="Q251" i="78"/>
  <c r="G251" i="78"/>
  <c r="F251" i="78"/>
  <c r="U203" i="79"/>
  <c r="T203" i="79"/>
  <c r="K203" i="79"/>
  <c r="R228" i="76"/>
  <c r="I228" i="76"/>
  <c r="S228" i="76"/>
  <c r="R438" i="76"/>
  <c r="S438" i="76"/>
  <c r="I438" i="76"/>
  <c r="H438" i="76"/>
  <c r="W329" i="79"/>
  <c r="M329" i="79"/>
  <c r="L329" i="79"/>
  <c r="V329" i="79"/>
  <c r="V121" i="78"/>
  <c r="M121" i="78"/>
  <c r="W121" i="78"/>
  <c r="L121" i="78"/>
  <c r="H395" i="79"/>
  <c r="I395" i="79"/>
  <c r="S395" i="79"/>
  <c r="R395" i="79"/>
  <c r="R384" i="77"/>
  <c r="S384" i="77"/>
  <c r="I384" i="77"/>
  <c r="R484" i="76"/>
  <c r="H484" i="76"/>
  <c r="I484" i="76"/>
  <c r="S484" i="76"/>
  <c r="V358" i="77"/>
  <c r="M358" i="77"/>
  <c r="L358" i="77"/>
  <c r="W358" i="77"/>
  <c r="L256" i="77"/>
  <c r="W256" i="77"/>
  <c r="M256" i="77"/>
  <c r="V256" i="77"/>
  <c r="I182" i="77"/>
  <c r="H182" i="77"/>
  <c r="R182" i="77"/>
  <c r="S182" i="77"/>
  <c r="R414" i="77"/>
  <c r="I414" i="77"/>
  <c r="H414" i="77"/>
  <c r="M498" i="77"/>
  <c r="L498" i="77"/>
  <c r="V498" i="77"/>
  <c r="W498" i="77"/>
  <c r="I239" i="79"/>
  <c r="S239" i="79"/>
  <c r="H239" i="79"/>
  <c r="L103" i="78"/>
  <c r="W103" i="78"/>
  <c r="V103" i="78"/>
  <c r="M103" i="78"/>
  <c r="Q177" i="78"/>
  <c r="G177" i="78"/>
  <c r="F177" i="78"/>
  <c r="P177" i="78"/>
  <c r="M176" i="77"/>
  <c r="W176" i="77"/>
  <c r="V176" i="77"/>
  <c r="L176" i="77"/>
  <c r="W120" i="77"/>
  <c r="L120" i="77"/>
  <c r="M120" i="77"/>
  <c r="V120" i="77"/>
  <c r="T353" i="78"/>
  <c r="J353" i="78"/>
  <c r="U353" i="78"/>
  <c r="S375" i="79"/>
  <c r="H375" i="79"/>
  <c r="I375" i="79"/>
  <c r="R375" i="79"/>
  <c r="H161" i="79"/>
  <c r="S161" i="79"/>
  <c r="R161" i="79"/>
  <c r="I161" i="79"/>
  <c r="M171" i="79"/>
  <c r="W171" i="79"/>
  <c r="V171" i="79"/>
  <c r="L171" i="79"/>
  <c r="F95" i="79"/>
  <c r="P95" i="79"/>
  <c r="G95" i="79"/>
  <c r="Q95" i="79"/>
  <c r="V142" i="77"/>
  <c r="M142" i="77"/>
  <c r="L142" i="77"/>
  <c r="W142" i="77"/>
  <c r="P499" i="78"/>
  <c r="G499" i="78"/>
  <c r="Q499" i="78"/>
  <c r="F499" i="78"/>
  <c r="P258" i="77"/>
  <c r="G258" i="77"/>
  <c r="F258" i="77"/>
  <c r="Q258" i="77"/>
  <c r="K279" i="78"/>
  <c r="J279" i="78"/>
  <c r="T279" i="78"/>
  <c r="U279" i="78"/>
  <c r="G355" i="79"/>
  <c r="P355" i="79"/>
  <c r="F355" i="79"/>
  <c r="G348" i="77"/>
  <c r="P348" i="77"/>
  <c r="Q348" i="77"/>
  <c r="F348" i="77"/>
  <c r="V341" i="78"/>
  <c r="U492" i="77"/>
  <c r="U498" i="77"/>
  <c r="M276" i="77"/>
  <c r="K353" i="78"/>
  <c r="F506" i="76"/>
  <c r="J194" i="76"/>
  <c r="K224" i="76"/>
  <c r="P263" i="79"/>
  <c r="V330" i="77"/>
  <c r="W138" i="76"/>
  <c r="F493" i="78"/>
  <c r="P208" i="77"/>
  <c r="H157" i="79"/>
  <c r="Q231" i="79"/>
  <c r="T404" i="77"/>
  <c r="J201" i="78"/>
  <c r="R419" i="79"/>
  <c r="J203" i="79"/>
  <c r="J235" i="78"/>
  <c r="M110" i="66"/>
  <c r="L110" i="66"/>
  <c r="F114" i="66"/>
  <c r="G114" i="66"/>
  <c r="H74" i="66"/>
  <c r="I74" i="66"/>
  <c r="K118" i="66"/>
  <c r="J118" i="66"/>
  <c r="R418" i="77"/>
  <c r="H418" i="77"/>
  <c r="I418" i="77"/>
  <c r="S418" i="77"/>
  <c r="L180" i="76"/>
  <c r="M180" i="76"/>
  <c r="W180" i="76"/>
  <c r="V180" i="76"/>
  <c r="J469" i="78"/>
  <c r="T469" i="78"/>
  <c r="K469" i="78"/>
  <c r="U469" i="78"/>
  <c r="K522" i="76"/>
  <c r="J522" i="76"/>
  <c r="T522" i="76"/>
  <c r="I396" i="76"/>
  <c r="H396" i="76"/>
  <c r="S396" i="76"/>
  <c r="M113" i="79"/>
  <c r="W113" i="79"/>
  <c r="L113" i="79"/>
  <c r="S385" i="78"/>
  <c r="H385" i="78"/>
  <c r="I385" i="78"/>
  <c r="R385" i="78"/>
  <c r="P123" i="79"/>
  <c r="F123" i="79"/>
  <c r="G123" i="79"/>
  <c r="Q123" i="79"/>
  <c r="S414" i="76"/>
  <c r="R414" i="76"/>
  <c r="I414" i="76"/>
  <c r="Q124" i="77"/>
  <c r="F124" i="77"/>
  <c r="P124" i="77"/>
  <c r="Q393" i="79"/>
  <c r="F393" i="79"/>
  <c r="G393" i="79"/>
  <c r="H472" i="77"/>
  <c r="I472" i="77"/>
  <c r="S472" i="77"/>
  <c r="R472" i="77"/>
  <c r="W183" i="78"/>
  <c r="V183" i="78"/>
  <c r="M183" i="78"/>
  <c r="L183" i="78"/>
  <c r="S145" i="78"/>
  <c r="H145" i="78"/>
  <c r="I145" i="78"/>
  <c r="R145" i="78"/>
  <c r="R325" i="78"/>
  <c r="I325" i="78"/>
  <c r="H325" i="78"/>
  <c r="S325" i="78"/>
  <c r="M270" i="76"/>
  <c r="W270" i="76"/>
  <c r="L270" i="76"/>
  <c r="V270" i="76"/>
  <c r="S188" i="76"/>
  <c r="R188" i="76"/>
  <c r="H188" i="76"/>
  <c r="I188" i="76"/>
  <c r="U365" i="78"/>
  <c r="T365" i="78"/>
  <c r="J365" i="78"/>
  <c r="W530" i="77"/>
  <c r="L530" i="77"/>
  <c r="V530" i="77"/>
  <c r="M530" i="77"/>
  <c r="S313" i="79"/>
  <c r="H313" i="79"/>
  <c r="I313" i="79"/>
  <c r="V229" i="79"/>
  <c r="M229" i="79"/>
  <c r="L229" i="79"/>
  <c r="W229" i="79"/>
  <c r="M385" i="78"/>
  <c r="V385" i="78"/>
  <c r="W385" i="78"/>
  <c r="L385" i="78"/>
  <c r="Q218" i="77"/>
  <c r="G218" i="77"/>
  <c r="P218" i="77"/>
  <c r="F218" i="77"/>
  <c r="T411" i="79"/>
  <c r="U411" i="79"/>
  <c r="K411" i="79"/>
  <c r="J411" i="79"/>
  <c r="G155" i="79"/>
  <c r="F155" i="79"/>
  <c r="Q155" i="79"/>
  <c r="T347" i="78"/>
  <c r="K347" i="78"/>
  <c r="U347" i="78"/>
  <c r="Q137" i="79"/>
  <c r="F137" i="79"/>
  <c r="G137" i="79"/>
  <c r="P137" i="79"/>
  <c r="L185" i="79"/>
  <c r="V185" i="79"/>
  <c r="M185" i="79"/>
  <c r="P347" i="79"/>
  <c r="F347" i="79"/>
  <c r="Q347" i="79"/>
  <c r="G347" i="79"/>
  <c r="V321" i="78"/>
  <c r="M321" i="78"/>
  <c r="L321" i="78"/>
  <c r="W321" i="78"/>
  <c r="T394" i="77"/>
  <c r="U394" i="77"/>
  <c r="K394" i="77"/>
  <c r="J394" i="77"/>
  <c r="V298" i="77"/>
  <c r="W298" i="77"/>
  <c r="M298" i="77"/>
  <c r="S439" i="79"/>
  <c r="I439" i="79"/>
  <c r="H439" i="79"/>
  <c r="H366" i="77"/>
  <c r="S366" i="77"/>
  <c r="I366" i="77"/>
  <c r="F405" i="78"/>
  <c r="P405" i="78"/>
  <c r="Q405" i="78"/>
  <c r="G405" i="78"/>
  <c r="P472" i="77"/>
  <c r="G472" i="77"/>
  <c r="F472" i="77"/>
  <c r="Q472" i="77"/>
  <c r="U487" i="79"/>
  <c r="J487" i="79"/>
  <c r="T487" i="79"/>
  <c r="K487" i="79"/>
  <c r="T282" i="77"/>
  <c r="J282" i="77"/>
  <c r="U282" i="77"/>
  <c r="K282" i="77"/>
  <c r="R366" i="77"/>
  <c r="H384" i="77"/>
  <c r="P251" i="78"/>
  <c r="W330" i="77"/>
  <c r="F167" i="78"/>
  <c r="W185" i="79"/>
  <c r="S121" i="79"/>
  <c r="P393" i="79"/>
  <c r="G124" i="77"/>
  <c r="T235" i="78"/>
  <c r="U522" i="76"/>
  <c r="J80" i="66"/>
  <c r="K80" i="66"/>
  <c r="R298" i="76"/>
  <c r="S298" i="76"/>
  <c r="I298" i="76"/>
  <c r="H298" i="76"/>
  <c r="T214" i="76"/>
  <c r="U214" i="76"/>
  <c r="K214" i="76"/>
  <c r="J214" i="76"/>
  <c r="J126" i="76"/>
  <c r="K126" i="76"/>
  <c r="U126" i="76"/>
  <c r="T126" i="76"/>
  <c r="R232" i="77"/>
  <c r="H232" i="77"/>
  <c r="S232" i="77"/>
  <c r="I232" i="77"/>
  <c r="S154" i="77"/>
  <c r="H154" i="77"/>
  <c r="R154" i="77"/>
  <c r="I154" i="77"/>
  <c r="L299" i="79"/>
  <c r="V299" i="79"/>
  <c r="W299" i="79"/>
  <c r="M299" i="79"/>
  <c r="S417" i="79"/>
  <c r="H417" i="79"/>
  <c r="I417" i="79"/>
  <c r="R417" i="79"/>
  <c r="H497" i="79"/>
  <c r="S497" i="79"/>
  <c r="R497" i="79"/>
  <c r="I497" i="79"/>
  <c r="H412" i="76"/>
  <c r="I412" i="76"/>
  <c r="R412" i="76"/>
  <c r="S412" i="76"/>
  <c r="W442" i="77"/>
  <c r="L442" i="77"/>
  <c r="M442" i="77"/>
  <c r="V442" i="77"/>
  <c r="R284" i="77"/>
  <c r="I284" i="77"/>
  <c r="S284" i="77"/>
  <c r="H284" i="77"/>
  <c r="S301" i="78"/>
  <c r="I301" i="78"/>
  <c r="R301" i="78"/>
  <c r="H301" i="78"/>
  <c r="S337" i="79"/>
  <c r="I337" i="79"/>
  <c r="R337" i="79"/>
  <c r="H337" i="79"/>
  <c r="F327" i="78"/>
  <c r="P327" i="78"/>
  <c r="Q327" i="78"/>
  <c r="G327" i="78"/>
  <c r="T264" i="76"/>
  <c r="K264" i="76"/>
  <c r="J264" i="76"/>
  <c r="U264" i="76"/>
  <c r="Q171" i="79"/>
  <c r="F171" i="79"/>
  <c r="P171" i="79"/>
  <c r="G171" i="79"/>
  <c r="J412" i="76"/>
  <c r="U412" i="76"/>
  <c r="K412" i="76"/>
  <c r="T412" i="76"/>
  <c r="G190" i="77"/>
  <c r="P190" i="77"/>
  <c r="Q190" i="77"/>
  <c r="F190" i="77"/>
  <c r="L502" i="76"/>
  <c r="V502" i="76"/>
  <c r="W502" i="76"/>
  <c r="K194" i="76"/>
  <c r="T194" i="76"/>
  <c r="Q343" i="79"/>
  <c r="G343" i="79"/>
  <c r="F343" i="79"/>
  <c r="P343" i="79"/>
  <c r="P294" i="76"/>
  <c r="Q294" i="76"/>
  <c r="G294" i="76"/>
  <c r="F294" i="76"/>
  <c r="Q248" i="76"/>
  <c r="G248" i="76"/>
  <c r="F248" i="76"/>
  <c r="P248" i="76"/>
  <c r="F301" i="78"/>
  <c r="G301" i="78"/>
  <c r="Q301" i="78"/>
  <c r="P301" i="78"/>
  <c r="P398" i="76"/>
  <c r="G398" i="76"/>
  <c r="Q398" i="76"/>
  <c r="W389" i="78"/>
  <c r="V389" i="78"/>
  <c r="L389" i="78"/>
  <c r="M389" i="78"/>
  <c r="G279" i="79"/>
  <c r="Q279" i="79"/>
  <c r="P279" i="79"/>
  <c r="U148" i="77"/>
  <c r="T148" i="77"/>
  <c r="J148" i="77"/>
  <c r="K148" i="77"/>
  <c r="Q273" i="78"/>
  <c r="G273" i="78"/>
  <c r="F273" i="78"/>
  <c r="P273" i="78"/>
  <c r="L418" i="77"/>
  <c r="V418" i="77"/>
  <c r="M418" i="77"/>
  <c r="W418" i="77"/>
  <c r="R524" i="77"/>
  <c r="H524" i="77"/>
  <c r="I524" i="77"/>
  <c r="S177" i="78"/>
  <c r="R177" i="78"/>
  <c r="I177" i="78"/>
  <c r="H177" i="78"/>
  <c r="G452" i="77"/>
  <c r="F452" i="77"/>
  <c r="P452" i="77"/>
  <c r="Q452" i="77"/>
  <c r="U468" i="77"/>
  <c r="J468" i="77"/>
  <c r="T468" i="77"/>
  <c r="K468" i="77"/>
  <c r="J407" i="78"/>
  <c r="T407" i="78"/>
  <c r="U407" i="78"/>
  <c r="K407" i="78"/>
  <c r="W454" i="77"/>
  <c r="L454" i="77"/>
  <c r="V454" i="77"/>
  <c r="M454" i="77"/>
  <c r="K419" i="78"/>
  <c r="U419" i="78"/>
  <c r="T419" i="78"/>
  <c r="W117" i="79"/>
  <c r="M117" i="79"/>
  <c r="L117" i="79"/>
  <c r="V117" i="79"/>
  <c r="K328" i="76"/>
  <c r="U328" i="76"/>
  <c r="V159" i="79"/>
  <c r="L159" i="79"/>
  <c r="M159" i="79"/>
  <c r="W159" i="79"/>
  <c r="V363" i="79"/>
  <c r="L363" i="79"/>
  <c r="W363" i="79"/>
  <c r="M363" i="79"/>
  <c r="P205" i="78"/>
  <c r="F205" i="78"/>
  <c r="G205" i="78"/>
  <c r="Q205" i="78"/>
  <c r="R240" i="77"/>
  <c r="S240" i="77"/>
  <c r="H240" i="77"/>
  <c r="I240" i="77"/>
  <c r="V410" i="77"/>
  <c r="L410" i="77"/>
  <c r="M410" i="77"/>
  <c r="P119" i="78"/>
  <c r="G119" i="78"/>
  <c r="F119" i="78"/>
  <c r="Q119" i="78"/>
  <c r="R267" i="79"/>
  <c r="I267" i="79"/>
  <c r="H267" i="79"/>
  <c r="V355" i="79"/>
  <c r="M355" i="79"/>
  <c r="L355" i="79"/>
  <c r="W355" i="79"/>
  <c r="F199" i="78"/>
  <c r="G199" i="78"/>
  <c r="Q199" i="78"/>
  <c r="P199" i="78"/>
  <c r="T395" i="78"/>
  <c r="V359" i="78"/>
  <c r="S255" i="79"/>
  <c r="K252" i="77"/>
  <c r="T328" i="76"/>
  <c r="F279" i="79"/>
  <c r="L468" i="76"/>
  <c r="F76" i="66"/>
  <c r="G76" i="66"/>
  <c r="K34" i="66"/>
  <c r="J34" i="66"/>
  <c r="L120" i="66"/>
  <c r="M120" i="66"/>
  <c r="R310" i="77"/>
  <c r="S310" i="77"/>
  <c r="H310" i="77"/>
  <c r="I310" i="77"/>
  <c r="L330" i="76"/>
  <c r="M330" i="76"/>
  <c r="W330" i="76"/>
  <c r="V330" i="76"/>
  <c r="U289" i="79"/>
  <c r="K289" i="79"/>
  <c r="T289" i="79"/>
  <c r="J289" i="79"/>
  <c r="G330" i="76"/>
  <c r="P330" i="76"/>
  <c r="F330" i="76"/>
  <c r="Q330" i="76"/>
  <c r="G207" i="79"/>
  <c r="Q207" i="79"/>
  <c r="P207" i="79"/>
  <c r="Q273" i="79"/>
  <c r="F273" i="79"/>
  <c r="P273" i="79"/>
  <c r="R134" i="76"/>
  <c r="I134" i="76"/>
  <c r="S134" i="76"/>
  <c r="H134" i="76"/>
  <c r="R248" i="76"/>
  <c r="H248" i="76"/>
  <c r="S248" i="76"/>
  <c r="I248" i="76"/>
  <c r="Q361" i="79"/>
  <c r="F361" i="79"/>
  <c r="P361" i="79"/>
  <c r="G361" i="79"/>
  <c r="I388" i="76"/>
  <c r="R388" i="76"/>
  <c r="H388" i="76"/>
  <c r="H278" i="76"/>
  <c r="R278" i="76"/>
  <c r="S278" i="76"/>
  <c r="I278" i="76"/>
  <c r="R490" i="76"/>
  <c r="H490" i="76"/>
  <c r="S490" i="76"/>
  <c r="I490" i="76"/>
  <c r="S199" i="78"/>
  <c r="I199" i="78"/>
  <c r="H199" i="78"/>
  <c r="R199" i="78"/>
  <c r="H297" i="78"/>
  <c r="R297" i="78"/>
  <c r="I297" i="78"/>
  <c r="Q478" i="76"/>
  <c r="P478" i="76"/>
  <c r="G478" i="76"/>
  <c r="F478" i="76"/>
  <c r="Q219" i="79"/>
  <c r="F219" i="79"/>
  <c r="P219" i="79"/>
  <c r="G219" i="79"/>
  <c r="W379" i="79"/>
  <c r="L379" i="79"/>
  <c r="V379" i="79"/>
  <c r="M379" i="79"/>
  <c r="P257" i="78"/>
  <c r="F257" i="78"/>
  <c r="Q257" i="78"/>
  <c r="G257" i="78"/>
  <c r="Q480" i="76"/>
  <c r="G480" i="76"/>
  <c r="F480" i="76"/>
  <c r="P480" i="76"/>
  <c r="J414" i="76"/>
  <c r="T414" i="76"/>
  <c r="K414" i="76"/>
  <c r="U414" i="76"/>
  <c r="M383" i="79"/>
  <c r="V383" i="79"/>
  <c r="L383" i="79"/>
  <c r="W383" i="79"/>
  <c r="Q162" i="76"/>
  <c r="P162" i="76"/>
  <c r="F162" i="76"/>
  <c r="G162" i="76"/>
  <c r="K266" i="77"/>
  <c r="U266" i="77"/>
  <c r="W390" i="77"/>
  <c r="L390" i="77"/>
  <c r="V390" i="77"/>
  <c r="M390" i="77"/>
  <c r="R274" i="76"/>
  <c r="H274" i="76"/>
  <c r="S274" i="76"/>
  <c r="I274" i="76"/>
  <c r="P337" i="78"/>
  <c r="F337" i="78"/>
  <c r="Q337" i="78"/>
  <c r="G337" i="78"/>
  <c r="P149" i="78"/>
  <c r="F149" i="78"/>
  <c r="Q149" i="78"/>
  <c r="G149" i="78"/>
  <c r="R103" i="78"/>
  <c r="S103" i="78"/>
  <c r="H103" i="78"/>
  <c r="I103" i="78"/>
  <c r="T146" i="77"/>
  <c r="J146" i="77"/>
  <c r="U146" i="77"/>
  <c r="K146" i="77"/>
  <c r="V500" i="76"/>
  <c r="L500" i="76"/>
  <c r="M500" i="76"/>
  <c r="W500" i="76"/>
  <c r="P132" i="77"/>
  <c r="Q132" i="77"/>
  <c r="G132" i="77"/>
  <c r="F132" i="77"/>
  <c r="H342" i="77"/>
  <c r="R342" i="77"/>
  <c r="I342" i="77"/>
  <c r="S342" i="77"/>
  <c r="U279" i="79"/>
  <c r="J279" i="79"/>
  <c r="K279" i="79"/>
  <c r="F169" i="79"/>
  <c r="G169" i="79"/>
  <c r="Q169" i="79"/>
  <c r="U476" i="77"/>
  <c r="J476" i="77"/>
  <c r="K476" i="77"/>
  <c r="T476" i="77"/>
  <c r="I464" i="77"/>
  <c r="H464" i="77"/>
  <c r="R464" i="77"/>
  <c r="S464" i="77"/>
  <c r="Q340" i="76"/>
  <c r="P340" i="76"/>
  <c r="P363" i="78"/>
  <c r="G363" i="78"/>
  <c r="F363" i="78"/>
  <c r="Q363" i="78"/>
  <c r="S251" i="79"/>
  <c r="R251" i="79"/>
  <c r="H251" i="79"/>
  <c r="K203" i="78"/>
  <c r="U203" i="78"/>
  <c r="T203" i="78"/>
  <c r="J203" i="78"/>
  <c r="U291" i="78"/>
  <c r="J291" i="78"/>
  <c r="K291" i="78"/>
  <c r="T291" i="78"/>
  <c r="R211" i="78"/>
  <c r="I211" i="78"/>
  <c r="H211" i="78"/>
  <c r="S211" i="78"/>
  <c r="K305" i="78"/>
  <c r="U305" i="78"/>
  <c r="T305" i="78"/>
  <c r="J305" i="78"/>
  <c r="I180" i="77"/>
  <c r="H180" i="77"/>
  <c r="R180" i="77"/>
  <c r="Q284" i="77"/>
  <c r="P284" i="77"/>
  <c r="F284" i="77"/>
  <c r="J366" i="77"/>
  <c r="K366" i="77"/>
  <c r="U366" i="77"/>
  <c r="P167" i="79"/>
  <c r="F167" i="79"/>
  <c r="G167" i="79"/>
  <c r="S242" i="77"/>
  <c r="I242" i="77"/>
  <c r="R242" i="77"/>
  <c r="H242" i="77"/>
  <c r="R257" i="79"/>
  <c r="H257" i="79"/>
  <c r="S257" i="79"/>
  <c r="I257" i="79"/>
  <c r="K524" i="77"/>
  <c r="T524" i="77"/>
  <c r="U524" i="77"/>
  <c r="J524" i="77"/>
  <c r="H269" i="78"/>
  <c r="R269" i="78"/>
  <c r="W503" i="79"/>
  <c r="L503" i="79"/>
  <c r="V503" i="79"/>
  <c r="M503" i="79"/>
  <c r="R153" i="78"/>
  <c r="H153" i="78"/>
  <c r="S153" i="78"/>
  <c r="I153" i="78"/>
  <c r="P477" i="78"/>
  <c r="F477" i="78"/>
  <c r="G477" i="78"/>
  <c r="V462" i="77"/>
  <c r="M462" i="77"/>
  <c r="Q360" i="77"/>
  <c r="P360" i="77"/>
  <c r="F360" i="77"/>
  <c r="G360" i="77"/>
  <c r="W532" i="77"/>
  <c r="V532" i="77"/>
  <c r="M532" i="77"/>
  <c r="R144" i="77"/>
  <c r="I144" i="77"/>
  <c r="H144" i="77"/>
  <c r="S144" i="77"/>
  <c r="T395" i="79"/>
  <c r="K395" i="79"/>
  <c r="U395" i="79"/>
  <c r="J395" i="79"/>
  <c r="G501" i="78"/>
  <c r="F501" i="78"/>
  <c r="Q501" i="78"/>
  <c r="P501" i="78"/>
  <c r="H161" i="78"/>
  <c r="R161" i="78"/>
  <c r="I161" i="78"/>
  <c r="S161" i="78"/>
  <c r="G172" i="77"/>
  <c r="Q172" i="77"/>
  <c r="F172" i="77"/>
  <c r="P172" i="77"/>
  <c r="Q208" i="77"/>
  <c r="G208" i="77"/>
  <c r="S353" i="78"/>
  <c r="H353" i="78"/>
  <c r="R353" i="78"/>
  <c r="I353" i="78"/>
  <c r="I190" i="77"/>
  <c r="R190" i="77"/>
  <c r="S190" i="77"/>
  <c r="H190" i="77"/>
  <c r="Q261" i="78"/>
  <c r="G261" i="78"/>
  <c r="V477" i="78"/>
  <c r="L477" i="78"/>
  <c r="M477" i="78"/>
  <c r="T473" i="79"/>
  <c r="K473" i="79"/>
  <c r="U473" i="79"/>
  <c r="J473" i="79"/>
  <c r="V105" i="79"/>
  <c r="L105" i="79"/>
  <c r="M105" i="79"/>
  <c r="W105" i="79"/>
  <c r="M283" i="79"/>
  <c r="L283" i="79"/>
  <c r="V401" i="78"/>
  <c r="W401" i="78"/>
  <c r="L401" i="78"/>
  <c r="M401" i="78"/>
  <c r="Q242" i="77"/>
  <c r="F242" i="77"/>
  <c r="P242" i="77"/>
  <c r="G242" i="77"/>
  <c r="P294" i="77"/>
  <c r="F294" i="77"/>
  <c r="Q294" i="77"/>
  <c r="P354" i="77"/>
  <c r="F354" i="77"/>
  <c r="Q354" i="77"/>
  <c r="R498" i="77"/>
  <c r="S498" i="77"/>
  <c r="H498" i="77"/>
  <c r="I498" i="77"/>
  <c r="R441" i="79"/>
  <c r="S441" i="79"/>
  <c r="U225" i="79"/>
  <c r="K225" i="79"/>
  <c r="J225" i="79"/>
  <c r="T225" i="79"/>
  <c r="M499" i="79"/>
  <c r="V499" i="79"/>
  <c r="L499" i="79"/>
  <c r="W499" i="79"/>
  <c r="L414" i="76"/>
  <c r="W414" i="76"/>
  <c r="M414" i="76"/>
  <c r="W170" i="77"/>
  <c r="V170" i="77"/>
  <c r="M170" i="77"/>
  <c r="L170" i="77"/>
  <c r="V115" i="78"/>
  <c r="L115" i="78"/>
  <c r="W115" i="78"/>
  <c r="M115" i="78"/>
  <c r="V283" i="79"/>
  <c r="F261" i="78"/>
  <c r="S414" i="77"/>
  <c r="J218" i="76"/>
  <c r="K496" i="77"/>
  <c r="R439" i="79"/>
  <c r="L532" i="77"/>
  <c r="W462" i="77"/>
  <c r="J347" i="78"/>
  <c r="W434" i="77"/>
  <c r="T366" i="77"/>
  <c r="R239" i="79"/>
  <c r="H359" i="78"/>
  <c r="W359" i="78"/>
  <c r="I255" i="79"/>
  <c r="L384" i="77"/>
  <c r="G354" i="77"/>
  <c r="T496" i="77"/>
  <c r="L298" i="77"/>
  <c r="J328" i="76"/>
  <c r="L462" i="77"/>
  <c r="V434" i="77"/>
  <c r="S180" i="77"/>
  <c r="K365" i="78"/>
  <c r="F340" i="76"/>
  <c r="P169" i="79"/>
  <c r="G342" i="76"/>
  <c r="T266" i="77"/>
  <c r="S297" i="78"/>
  <c r="J86" i="66"/>
  <c r="K86" i="66"/>
  <c r="H238" i="76"/>
  <c r="S238" i="76"/>
  <c r="R238" i="76"/>
  <c r="I238" i="76"/>
  <c r="S456" i="76"/>
  <c r="I456" i="76"/>
  <c r="H456" i="76"/>
  <c r="R456" i="76"/>
  <c r="M156" i="77"/>
  <c r="L156" i="77"/>
  <c r="V156" i="77"/>
  <c r="W156" i="77"/>
  <c r="R288" i="76"/>
  <c r="S288" i="76"/>
  <c r="I288" i="76"/>
  <c r="H288" i="76"/>
  <c r="U364" i="76"/>
  <c r="J364" i="76"/>
  <c r="T364" i="76"/>
  <c r="K364" i="76"/>
  <c r="G254" i="77"/>
  <c r="F254" i="77"/>
  <c r="Q254" i="77"/>
  <c r="P254" i="77"/>
  <c r="V126" i="76"/>
  <c r="W126" i="76"/>
  <c r="L126" i="76"/>
  <c r="J438" i="76"/>
  <c r="T438" i="76"/>
  <c r="U438" i="76"/>
  <c r="K438" i="76"/>
  <c r="R202" i="77"/>
  <c r="S202" i="77"/>
  <c r="H202" i="77"/>
  <c r="I202" i="77"/>
  <c r="P198" i="77"/>
  <c r="Q198" i="77"/>
  <c r="F198" i="77"/>
  <c r="V459" i="78"/>
  <c r="M459" i="78"/>
  <c r="W459" i="78"/>
  <c r="L459" i="78"/>
  <c r="K193" i="79"/>
  <c r="J193" i="79"/>
  <c r="T193" i="79"/>
  <c r="U193" i="79"/>
  <c r="J164" i="76"/>
  <c r="K164" i="76"/>
  <c r="T164" i="76"/>
  <c r="U164" i="76"/>
  <c r="W376" i="76"/>
  <c r="V376" i="76"/>
  <c r="L376" i="76"/>
  <c r="S105" i="78"/>
  <c r="I105" i="78"/>
  <c r="H105" i="78"/>
  <c r="R105" i="78"/>
  <c r="J478" i="76"/>
  <c r="K478" i="76"/>
  <c r="U478" i="76"/>
  <c r="V338" i="76"/>
  <c r="W338" i="76"/>
  <c r="L338" i="76"/>
  <c r="M338" i="76"/>
  <c r="P381" i="78"/>
  <c r="F381" i="78"/>
  <c r="G381" i="78"/>
  <c r="Q381" i="78"/>
  <c r="F361" i="78"/>
  <c r="P361" i="78"/>
  <c r="G361" i="78"/>
  <c r="Q361" i="78"/>
  <c r="S220" i="76"/>
  <c r="H220" i="76"/>
  <c r="I220" i="76"/>
  <c r="T402" i="76"/>
  <c r="J402" i="76"/>
  <c r="U402" i="76"/>
  <c r="I370" i="77"/>
  <c r="R370" i="77"/>
  <c r="S370" i="77"/>
  <c r="H370" i="77"/>
  <c r="R148" i="76"/>
  <c r="H148" i="76"/>
  <c r="I148" i="76"/>
  <c r="S148" i="76"/>
  <c r="S516" i="76"/>
  <c r="H516" i="76"/>
  <c r="R516" i="76"/>
  <c r="I516" i="76"/>
  <c r="M292" i="77"/>
  <c r="L292" i="77"/>
  <c r="V292" i="77"/>
  <c r="W292" i="77"/>
  <c r="U382" i="77"/>
  <c r="K382" i="77"/>
  <c r="J382" i="77"/>
  <c r="T382" i="77"/>
  <c r="H197" i="79"/>
  <c r="I197" i="79"/>
  <c r="R197" i="79"/>
  <c r="S197" i="79"/>
  <c r="Q430" i="77"/>
  <c r="P430" i="77"/>
  <c r="F430" i="77"/>
  <c r="S446" i="76"/>
  <c r="I446" i="76"/>
  <c r="R446" i="76"/>
  <c r="H446" i="76"/>
  <c r="W442" i="76"/>
  <c r="V442" i="76"/>
  <c r="M442" i="76"/>
  <c r="L442" i="76"/>
  <c r="U236" i="76"/>
  <c r="J236" i="76"/>
  <c r="K236" i="76"/>
  <c r="T236" i="76"/>
  <c r="H462" i="76"/>
  <c r="S462" i="76"/>
  <c r="I462" i="76"/>
  <c r="R462" i="76"/>
  <c r="W492" i="77"/>
  <c r="M492" i="77"/>
  <c r="V492" i="77"/>
  <c r="P274" i="76"/>
  <c r="G274" i="76"/>
  <c r="F274" i="76"/>
  <c r="J516" i="76"/>
  <c r="T516" i="76"/>
  <c r="U516" i="76"/>
  <c r="K516" i="76"/>
  <c r="P471" i="79"/>
  <c r="G471" i="79"/>
  <c r="F471" i="79"/>
  <c r="Q471" i="79"/>
  <c r="S328" i="76"/>
  <c r="I328" i="76"/>
  <c r="H328" i="76"/>
  <c r="R328" i="76"/>
  <c r="H502" i="76"/>
  <c r="I502" i="76"/>
  <c r="S502" i="76"/>
  <c r="K441" i="78"/>
  <c r="T441" i="78"/>
  <c r="J441" i="78"/>
  <c r="U441" i="78"/>
  <c r="G321" i="79"/>
  <c r="Q321" i="79"/>
  <c r="F321" i="79"/>
  <c r="T198" i="76"/>
  <c r="U198" i="76"/>
  <c r="J198" i="76"/>
  <c r="K198" i="76"/>
  <c r="R268" i="76"/>
  <c r="S268" i="76"/>
  <c r="I268" i="76"/>
  <c r="R502" i="76"/>
  <c r="J442" i="77"/>
  <c r="K442" i="77"/>
  <c r="U442" i="77"/>
  <c r="T442" i="77"/>
  <c r="M376" i="76"/>
  <c r="H268" i="76"/>
  <c r="P321" i="79"/>
  <c r="H24" i="66"/>
  <c r="I24" i="66"/>
  <c r="K64" i="66"/>
  <c r="J64" i="66"/>
  <c r="F36" i="66"/>
  <c r="G36" i="66"/>
  <c r="M22" i="66"/>
  <c r="L22" i="66"/>
  <c r="I22" i="66"/>
  <c r="H22" i="66"/>
  <c r="H72" i="66"/>
  <c r="I72" i="66"/>
  <c r="P299" i="79"/>
  <c r="Q299" i="79"/>
  <c r="F299" i="79"/>
  <c r="G299" i="79"/>
  <c r="H352" i="76"/>
  <c r="R352" i="76"/>
  <c r="Q141" i="78"/>
  <c r="P141" i="78"/>
  <c r="G198" i="77"/>
  <c r="J371" i="79"/>
  <c r="J314" i="77"/>
  <c r="U314" i="77"/>
  <c r="T314" i="77"/>
  <c r="K314" i="77"/>
  <c r="G193" i="79"/>
  <c r="F193" i="79"/>
  <c r="Q193" i="79"/>
  <c r="T329" i="79"/>
  <c r="J329" i="79"/>
  <c r="U329" i="79"/>
  <c r="K329" i="79"/>
  <c r="S120" i="76"/>
  <c r="I120" i="76"/>
  <c r="H120" i="76"/>
  <c r="R120" i="76"/>
  <c r="H170" i="76"/>
  <c r="I170" i="76"/>
  <c r="R170" i="76"/>
  <c r="S170" i="76"/>
  <c r="H309" i="79"/>
  <c r="I309" i="79"/>
  <c r="K163" i="79"/>
  <c r="U163" i="79"/>
  <c r="T163" i="79"/>
  <c r="J163" i="79"/>
  <c r="G413" i="79"/>
  <c r="P413" i="79"/>
  <c r="Q413" i="79"/>
  <c r="U404" i="76"/>
  <c r="K404" i="76"/>
  <c r="T205" i="78"/>
  <c r="J205" i="78"/>
  <c r="K205" i="78"/>
  <c r="V256" i="76"/>
  <c r="W256" i="76"/>
  <c r="L256" i="76"/>
  <c r="M256" i="76"/>
  <c r="K197" i="79"/>
  <c r="J197" i="79"/>
  <c r="U197" i="79"/>
  <c r="T197" i="79"/>
  <c r="U170" i="77"/>
  <c r="T170" i="77"/>
  <c r="J170" i="77"/>
  <c r="K170" i="77"/>
  <c r="G462" i="76"/>
  <c r="P462" i="76"/>
  <c r="Q462" i="76"/>
  <c r="F236" i="76"/>
  <c r="P236" i="76"/>
  <c r="Q236" i="76"/>
  <c r="S386" i="76"/>
  <c r="H386" i="76"/>
  <c r="I386" i="76"/>
  <c r="R386" i="76"/>
  <c r="R507" i="79"/>
  <c r="H507" i="79"/>
  <c r="S507" i="79"/>
  <c r="U443" i="78"/>
  <c r="J443" i="78"/>
  <c r="T443" i="78"/>
  <c r="Q249" i="79"/>
  <c r="P249" i="79"/>
  <c r="G249" i="79"/>
  <c r="Q241" i="79"/>
  <c r="P241" i="79"/>
  <c r="F241" i="79"/>
  <c r="T483" i="79"/>
  <c r="K483" i="79"/>
  <c r="U483" i="79"/>
  <c r="H126" i="76"/>
  <c r="S126" i="76"/>
  <c r="I126" i="76"/>
  <c r="R126" i="76"/>
  <c r="L492" i="76"/>
  <c r="M492" i="76"/>
  <c r="V492" i="76"/>
  <c r="W492" i="76"/>
  <c r="J254" i="76"/>
  <c r="U254" i="76"/>
  <c r="K254" i="76"/>
  <c r="T254" i="76"/>
  <c r="R334" i="76"/>
  <c r="I334" i="76"/>
  <c r="H334" i="76"/>
  <c r="I358" i="77"/>
  <c r="S358" i="77"/>
  <c r="R358" i="77"/>
  <c r="H358" i="77"/>
  <c r="S406" i="76"/>
  <c r="R406" i="76"/>
  <c r="I406" i="76"/>
  <c r="G132" i="76"/>
  <c r="F132" i="76"/>
  <c r="P132" i="76"/>
  <c r="Q132" i="76"/>
  <c r="F304" i="76"/>
  <c r="Q304" i="76"/>
  <c r="P304" i="76"/>
  <c r="Q456" i="76"/>
  <c r="G456" i="76"/>
  <c r="F456" i="76"/>
  <c r="P456" i="76"/>
  <c r="W332" i="77"/>
  <c r="V332" i="77"/>
  <c r="M332" i="77"/>
  <c r="S376" i="76"/>
  <c r="I376" i="76"/>
  <c r="H376" i="76"/>
  <c r="R376" i="76"/>
  <c r="U412" i="77"/>
  <c r="J412" i="77"/>
  <c r="T412" i="77"/>
  <c r="K412" i="77"/>
  <c r="Q391" i="78"/>
  <c r="P391" i="78"/>
  <c r="R219" i="79"/>
  <c r="I219" i="79"/>
  <c r="S219" i="79"/>
  <c r="H260" i="76"/>
  <c r="S260" i="76"/>
  <c r="I260" i="76"/>
  <c r="L360" i="76"/>
  <c r="M360" i="76"/>
  <c r="S464" i="76"/>
  <c r="H464" i="76"/>
  <c r="R464" i="76"/>
  <c r="K422" i="76"/>
  <c r="J422" i="76"/>
  <c r="T422" i="76"/>
  <c r="U422" i="76"/>
  <c r="H180" i="76"/>
  <c r="R180" i="76"/>
  <c r="S180" i="76"/>
  <c r="K285" i="79"/>
  <c r="J285" i="79"/>
  <c r="V184" i="76"/>
  <c r="M184" i="76"/>
  <c r="W184" i="76"/>
  <c r="Q128" i="76"/>
  <c r="F128" i="76"/>
  <c r="T323" i="78"/>
  <c r="U323" i="78"/>
  <c r="J323" i="78"/>
  <c r="J416" i="77"/>
  <c r="T416" i="77"/>
  <c r="U416" i="77"/>
  <c r="K416" i="77"/>
  <c r="Q115" i="79"/>
  <c r="F115" i="79"/>
  <c r="P115" i="79"/>
  <c r="G115" i="79"/>
  <c r="J342" i="77"/>
  <c r="U342" i="77"/>
  <c r="T342" i="77"/>
  <c r="H273" i="79"/>
  <c r="I273" i="79"/>
  <c r="R273" i="79"/>
  <c r="S273" i="79"/>
  <c r="J289" i="78"/>
  <c r="T289" i="78"/>
  <c r="Q157" i="78"/>
  <c r="G157" i="78"/>
  <c r="P157" i="78"/>
  <c r="F157" i="78"/>
  <c r="K335" i="78"/>
  <c r="J335" i="78"/>
  <c r="W231" i="78"/>
  <c r="L231" i="78"/>
  <c r="M231" i="78"/>
  <c r="W382" i="77"/>
  <c r="L382" i="77"/>
  <c r="V382" i="77"/>
  <c r="H349" i="79"/>
  <c r="S349" i="79"/>
  <c r="R349" i="79"/>
  <c r="T101" i="79"/>
  <c r="J101" i="79"/>
  <c r="U101" i="79"/>
  <c r="W259" i="78"/>
  <c r="M259" i="78"/>
  <c r="L259" i="78"/>
  <c r="P332" i="77"/>
  <c r="Q332" i="77"/>
  <c r="F332" i="77"/>
  <c r="K367" i="78"/>
  <c r="J367" i="78"/>
  <c r="T367" i="78"/>
  <c r="J302" i="77"/>
  <c r="T302" i="77"/>
  <c r="U302" i="77"/>
  <c r="M415" i="78"/>
  <c r="W415" i="78"/>
  <c r="L415" i="78"/>
  <c r="H131" i="78"/>
  <c r="I131" i="78"/>
  <c r="R131" i="78"/>
  <c r="H473" i="79"/>
  <c r="R473" i="79"/>
  <c r="S473" i="79"/>
  <c r="V370" i="77"/>
  <c r="L370" i="77"/>
  <c r="P234" i="77"/>
  <c r="F234" i="77"/>
  <c r="G234" i="77"/>
  <c r="K129" i="78"/>
  <c r="T129" i="78"/>
  <c r="P500" i="77"/>
  <c r="F500" i="77"/>
  <c r="Q500" i="77"/>
  <c r="H320" i="77"/>
  <c r="I320" i="77"/>
  <c r="H352" i="77"/>
  <c r="R352" i="77"/>
  <c r="I352" i="77"/>
  <c r="J471" i="78"/>
  <c r="U471" i="78"/>
  <c r="W425" i="78"/>
  <c r="M425" i="78"/>
  <c r="J137" i="79"/>
  <c r="K137" i="79"/>
  <c r="T137" i="79"/>
  <c r="J105" i="79"/>
  <c r="K105" i="79"/>
  <c r="I377" i="78"/>
  <c r="S377" i="78"/>
  <c r="W301" i="78"/>
  <c r="V301" i="78"/>
  <c r="M301" i="78"/>
  <c r="V369" i="79"/>
  <c r="W369" i="79"/>
  <c r="P381" i="79"/>
  <c r="G381" i="79"/>
  <c r="Q381" i="79"/>
  <c r="I181" i="78"/>
  <c r="H181" i="78"/>
  <c r="Q212" i="77"/>
  <c r="G212" i="77"/>
  <c r="F212" i="77"/>
  <c r="V134" i="77"/>
  <c r="W134" i="77"/>
  <c r="V300" i="77"/>
  <c r="L300" i="77"/>
  <c r="W512" i="77"/>
  <c r="M512" i="77"/>
  <c r="L284" i="77"/>
  <c r="V284" i="77"/>
  <c r="H496" i="77"/>
  <c r="S496" i="77"/>
  <c r="T389" i="78"/>
  <c r="U389" i="78"/>
  <c r="W389" i="79"/>
  <c r="V389" i="79"/>
  <c r="M389" i="79"/>
  <c r="L183" i="79"/>
  <c r="M183" i="79"/>
  <c r="W183" i="79"/>
  <c r="Q526" i="76"/>
  <c r="F526" i="76"/>
  <c r="P526" i="76"/>
  <c r="V335" i="79"/>
  <c r="M335" i="79"/>
  <c r="W335" i="79"/>
  <c r="L335" i="79"/>
  <c r="T150" i="76"/>
  <c r="J150" i="76"/>
  <c r="K150" i="76"/>
  <c r="M388" i="76"/>
  <c r="W388" i="76"/>
  <c r="M369" i="78"/>
  <c r="W369" i="78"/>
  <c r="V369" i="78"/>
  <c r="L369" i="78"/>
  <c r="R354" i="77"/>
  <c r="S354" i="77"/>
  <c r="I354" i="77"/>
  <c r="F145" i="78"/>
  <c r="G145" i="78"/>
  <c r="P145" i="78"/>
  <c r="Q145" i="78"/>
  <c r="H333" i="78"/>
  <c r="R333" i="78"/>
  <c r="I333" i="78"/>
  <c r="S449" i="79"/>
  <c r="H449" i="79"/>
  <c r="P183" i="79"/>
  <c r="Q183" i="79"/>
  <c r="F183" i="79"/>
  <c r="L490" i="77"/>
  <c r="M490" i="77"/>
  <c r="W490" i="77"/>
  <c r="V234" i="76"/>
  <c r="W234" i="76"/>
  <c r="L234" i="76"/>
  <c r="M234" i="76"/>
  <c r="W376" i="77"/>
  <c r="V376" i="77"/>
  <c r="M376" i="77"/>
  <c r="L376" i="77"/>
  <c r="H528" i="76"/>
  <c r="S528" i="76"/>
  <c r="W244" i="77"/>
  <c r="V244" i="77"/>
  <c r="M244" i="77"/>
  <c r="L244" i="77"/>
  <c r="H163" i="79"/>
  <c r="I163" i="79"/>
  <c r="R163" i="79"/>
  <c r="L123" i="78"/>
  <c r="M123" i="78"/>
  <c r="L426" i="76"/>
  <c r="M426" i="76"/>
  <c r="V426" i="76"/>
  <c r="W426" i="76"/>
  <c r="F272" i="76"/>
  <c r="P272" i="76"/>
  <c r="G272" i="76"/>
  <c r="Q272" i="76"/>
  <c r="Q173" i="79"/>
  <c r="G173" i="79"/>
  <c r="P173" i="79"/>
  <c r="F173" i="79"/>
  <c r="K166" i="76"/>
  <c r="J166" i="76"/>
  <c r="T166" i="76"/>
  <c r="W508" i="76"/>
  <c r="V508" i="76"/>
  <c r="T468" i="76"/>
  <c r="K468" i="76"/>
  <c r="U468" i="76"/>
  <c r="R149" i="78"/>
  <c r="H149" i="78"/>
  <c r="S149" i="78"/>
  <c r="Q419" i="78"/>
  <c r="G419" i="78"/>
  <c r="F419" i="78"/>
  <c r="U432" i="77"/>
  <c r="J432" i="77"/>
  <c r="T432" i="77"/>
  <c r="W217" i="78"/>
  <c r="M217" i="78"/>
  <c r="L217" i="78"/>
  <c r="V449" i="79"/>
  <c r="W449" i="79"/>
  <c r="L449" i="79"/>
  <c r="M449" i="79"/>
  <c r="S230" i="77"/>
  <c r="I230" i="77"/>
  <c r="R230" i="77"/>
  <c r="M146" i="76"/>
  <c r="L146" i="76"/>
  <c r="W146" i="76"/>
  <c r="W186" i="76"/>
  <c r="V186" i="76"/>
  <c r="L186" i="76"/>
  <c r="M246" i="77"/>
  <c r="W246" i="77"/>
  <c r="V246" i="77"/>
  <c r="I426" i="76"/>
  <c r="R426" i="76"/>
  <c r="S426" i="76"/>
  <c r="W275" i="78"/>
  <c r="M275" i="78"/>
  <c r="V275" i="78"/>
  <c r="T133" i="79"/>
  <c r="U133" i="79"/>
  <c r="J133" i="79"/>
  <c r="Q178" i="76"/>
  <c r="P178" i="76"/>
  <c r="L132" i="76"/>
  <c r="M132" i="76"/>
  <c r="V132" i="76"/>
  <c r="F184" i="76"/>
  <c r="P184" i="76"/>
  <c r="G184" i="76"/>
  <c r="Q407" i="78"/>
  <c r="P407" i="78"/>
  <c r="F407" i="78"/>
  <c r="F459" i="79"/>
  <c r="G459" i="79"/>
  <c r="Q459" i="79"/>
  <c r="G179" i="78"/>
  <c r="F179" i="78"/>
  <c r="P179" i="78"/>
  <c r="V395" i="79"/>
  <c r="L395" i="79"/>
  <c r="M395" i="79"/>
  <c r="W395" i="79"/>
  <c r="U495" i="79"/>
  <c r="T495" i="79"/>
  <c r="J495" i="79"/>
  <c r="F221" i="79"/>
  <c r="P221" i="79"/>
  <c r="K461" i="79"/>
  <c r="U461" i="79"/>
  <c r="J461" i="79"/>
  <c r="L334" i="77"/>
  <c r="M334" i="77"/>
  <c r="V334" i="77"/>
  <c r="W158" i="77"/>
  <c r="L158" i="77"/>
  <c r="M158" i="77"/>
  <c r="V158" i="77"/>
  <c r="G412" i="76"/>
  <c r="P412" i="76"/>
  <c r="Q412" i="76"/>
  <c r="Q182" i="76"/>
  <c r="F182" i="76"/>
  <c r="P182" i="76"/>
  <c r="S448" i="77"/>
  <c r="R448" i="77"/>
  <c r="I448" i="77"/>
  <c r="H448" i="77"/>
  <c r="J362" i="77"/>
  <c r="U362" i="77"/>
  <c r="T362" i="77"/>
  <c r="F498" i="76"/>
  <c r="G498" i="76"/>
  <c r="P498" i="76"/>
  <c r="M288" i="77"/>
  <c r="L288" i="77"/>
  <c r="V288" i="77"/>
  <c r="F325" i="78"/>
  <c r="G325" i="78"/>
  <c r="P325" i="78"/>
  <c r="U188" i="76"/>
  <c r="T188" i="76"/>
  <c r="G328" i="76"/>
  <c r="F328" i="76"/>
  <c r="P328" i="76"/>
  <c r="Q328" i="76"/>
  <c r="H432" i="77"/>
  <c r="R432" i="77"/>
  <c r="S432" i="77"/>
  <c r="I432" i="77"/>
  <c r="H426" i="77"/>
  <c r="I426" i="77"/>
  <c r="M342" i="77"/>
  <c r="W342" i="77"/>
  <c r="L342" i="77"/>
  <c r="I172" i="76"/>
  <c r="H172" i="76"/>
  <c r="K520" i="77"/>
  <c r="T520" i="77"/>
  <c r="J520" i="77"/>
  <c r="U520" i="77"/>
  <c r="V196" i="77"/>
  <c r="L196" i="77"/>
  <c r="W196" i="77"/>
  <c r="U460" i="77"/>
  <c r="K460" i="77"/>
  <c r="J460" i="77"/>
  <c r="T460" i="77"/>
  <c r="V166" i="77"/>
  <c r="W166" i="77"/>
  <c r="M166" i="77"/>
  <c r="K187" i="79"/>
  <c r="J187" i="79"/>
  <c r="U187" i="79"/>
  <c r="T187" i="79"/>
  <c r="I245" i="78"/>
  <c r="S245" i="78"/>
  <c r="R245" i="78"/>
  <c r="R217" i="78"/>
  <c r="H217" i="78"/>
  <c r="I217" i="78"/>
  <c r="V147" i="78"/>
  <c r="M147" i="78"/>
  <c r="L147" i="78"/>
  <c r="T499" i="79"/>
  <c r="J499" i="79"/>
  <c r="U499" i="79"/>
  <c r="G427" i="78"/>
  <c r="P427" i="78"/>
  <c r="F427" i="78"/>
  <c r="Q427" i="78"/>
  <c r="I458" i="77"/>
  <c r="S458" i="77"/>
  <c r="H458" i="77"/>
  <c r="G286" i="77"/>
  <c r="P286" i="77"/>
  <c r="F286" i="77"/>
  <c r="F156" i="77"/>
  <c r="G156" i="77"/>
  <c r="Q156" i="77"/>
  <c r="P469" i="79"/>
  <c r="G469" i="79"/>
  <c r="Q469" i="79"/>
  <c r="K191" i="79"/>
  <c r="U191" i="79"/>
  <c r="J191" i="79"/>
  <c r="L198" i="77"/>
  <c r="V198" i="77"/>
  <c r="W198" i="77"/>
  <c r="M198" i="77"/>
  <c r="T161" i="78"/>
  <c r="J161" i="78"/>
  <c r="K161" i="78"/>
  <c r="I508" i="77"/>
  <c r="S508" i="77"/>
  <c r="K186" i="77"/>
  <c r="U186" i="77"/>
  <c r="I140" i="77"/>
  <c r="R140" i="77"/>
  <c r="S140" i="77"/>
  <c r="V468" i="77"/>
  <c r="W468" i="77"/>
  <c r="R510" i="77"/>
  <c r="H510" i="77"/>
  <c r="P477" i="79"/>
  <c r="Q477" i="79"/>
  <c r="W399" i="78"/>
  <c r="V399" i="78"/>
  <c r="M399" i="78"/>
  <c r="R300" i="77"/>
  <c r="I300" i="77"/>
  <c r="S300" i="77"/>
  <c r="H300" i="77"/>
  <c r="V428" i="77"/>
  <c r="M428" i="77"/>
  <c r="L428" i="77"/>
  <c r="I177" i="79"/>
  <c r="R177" i="79"/>
  <c r="S177" i="79"/>
  <c r="K406" i="77"/>
  <c r="U406" i="77"/>
  <c r="I280" i="77"/>
  <c r="R280" i="77"/>
  <c r="H280" i="77"/>
  <c r="K181" i="78"/>
  <c r="U181" i="78"/>
  <c r="T181" i="78"/>
  <c r="K228" i="77"/>
  <c r="U228" i="77"/>
  <c r="J228" i="77"/>
  <c r="F439" i="79"/>
  <c r="P439" i="79"/>
  <c r="Q439" i="79"/>
  <c r="G339" i="79"/>
  <c r="F339" i="79"/>
  <c r="V453" i="79"/>
  <c r="L453" i="79"/>
  <c r="M453" i="79"/>
  <c r="V323" i="79"/>
  <c r="W323" i="79"/>
  <c r="U257" i="78"/>
  <c r="J257" i="78"/>
  <c r="R507" i="78"/>
  <c r="H507" i="78"/>
  <c r="S507" i="78"/>
  <c r="J459" i="79"/>
  <c r="K459" i="79"/>
  <c r="U459" i="79"/>
  <c r="T459" i="79"/>
  <c r="T499" i="78"/>
  <c r="K499" i="78"/>
  <c r="S251" i="78"/>
  <c r="R251" i="78"/>
  <c r="M500" i="77"/>
  <c r="V500" i="77"/>
  <c r="I128" i="77"/>
  <c r="S128" i="77"/>
  <c r="R128" i="77"/>
  <c r="P250" i="77"/>
  <c r="G250" i="77"/>
  <c r="F250" i="77"/>
  <c r="W488" i="77"/>
  <c r="M488" i="77"/>
  <c r="H209" i="78"/>
  <c r="S209" i="78"/>
  <c r="I209" i="78"/>
  <c r="G420" i="77"/>
  <c r="Q420" i="77"/>
  <c r="Q137" i="78"/>
  <c r="F137" i="78"/>
  <c r="R179" i="79"/>
  <c r="I179" i="79"/>
  <c r="S179" i="79"/>
  <c r="T325" i="79"/>
  <c r="J325" i="79"/>
  <c r="K369" i="78"/>
  <c r="J369" i="78"/>
  <c r="T369" i="78"/>
  <c r="Q362" i="77"/>
  <c r="P362" i="77"/>
  <c r="M140" i="77"/>
  <c r="W140" i="77"/>
  <c r="V140" i="77"/>
  <c r="T462" i="77"/>
  <c r="U462" i="77"/>
  <c r="V305" i="79"/>
  <c r="M305" i="79"/>
  <c r="W305" i="79"/>
  <c r="I311" i="79"/>
  <c r="H311" i="79"/>
  <c r="R311" i="79"/>
  <c r="U221" i="79"/>
  <c r="J221" i="79"/>
  <c r="K221" i="79"/>
  <c r="W476" i="77"/>
  <c r="M476" i="77"/>
  <c r="V476" i="77"/>
  <c r="V165" i="79"/>
  <c r="M165" i="79"/>
  <c r="W165" i="79"/>
  <c r="U143" i="79"/>
  <c r="K143" i="79"/>
  <c r="T143" i="79"/>
  <c r="U495" i="78"/>
  <c r="T495" i="78"/>
  <c r="S252" i="77"/>
  <c r="H252" i="77"/>
  <c r="R252" i="77"/>
  <c r="F444" i="77"/>
  <c r="Q444" i="77"/>
  <c r="I243" i="78"/>
  <c r="R243" i="78"/>
  <c r="U415" i="78"/>
  <c r="J415" i="78"/>
  <c r="R487" i="79"/>
  <c r="I487" i="79"/>
  <c r="S487" i="79"/>
  <c r="H139" i="78"/>
  <c r="R139" i="78"/>
  <c r="Q231" i="78"/>
  <c r="P231" i="78"/>
  <c r="L293" i="78"/>
  <c r="W293" i="78"/>
  <c r="F133" i="79"/>
  <c r="P133" i="79"/>
  <c r="U319" i="79"/>
  <c r="J319" i="79"/>
  <c r="R119" i="79"/>
  <c r="H119" i="79"/>
  <c r="I119" i="79"/>
  <c r="S119" i="79"/>
  <c r="T261" i="79"/>
  <c r="U261" i="79"/>
  <c r="J261" i="79"/>
  <c r="Q277" i="79"/>
  <c r="G277" i="79"/>
  <c r="I222" i="77"/>
  <c r="S222" i="77"/>
  <c r="R138" i="77"/>
  <c r="H138" i="77"/>
  <c r="S138" i="77"/>
  <c r="J182" i="77"/>
  <c r="U182" i="77"/>
  <c r="Q248" i="77"/>
  <c r="G248" i="77"/>
  <c r="K294" i="77"/>
  <c r="T294" i="77"/>
  <c r="W416" i="77"/>
  <c r="M416" i="77"/>
  <c r="R506" i="77"/>
  <c r="S506" i="77"/>
  <c r="K405" i="78"/>
  <c r="U405" i="78"/>
  <c r="J405" i="78"/>
  <c r="M157" i="79"/>
  <c r="W157" i="79"/>
  <c r="G316" i="77"/>
  <c r="F316" i="77"/>
  <c r="T418" i="77"/>
  <c r="J418" i="77"/>
  <c r="H141" i="78"/>
  <c r="R141" i="78"/>
  <c r="J247" i="78"/>
  <c r="K247" i="78"/>
  <c r="T247" i="78"/>
  <c r="I307" i="78"/>
  <c r="R307" i="78"/>
  <c r="U385" i="78"/>
  <c r="J385" i="78"/>
  <c r="L119" i="79"/>
  <c r="M119" i="79"/>
  <c r="M291" i="79"/>
  <c r="W291" i="79"/>
  <c r="T149" i="79"/>
  <c r="U149" i="79"/>
  <c r="K149" i="79"/>
  <c r="M297" i="79"/>
  <c r="L297" i="79"/>
  <c r="U393" i="79"/>
  <c r="T393" i="79"/>
  <c r="J393" i="79"/>
  <c r="G121" i="79"/>
  <c r="P121" i="79"/>
  <c r="F121" i="79"/>
  <c r="M215" i="79"/>
  <c r="V215" i="79"/>
  <c r="H532" i="77"/>
  <c r="S532" i="77"/>
  <c r="G324" i="77"/>
  <c r="F324" i="77"/>
  <c r="H435" i="78"/>
  <c r="I435" i="78"/>
  <c r="L155" i="79"/>
  <c r="M155" i="79"/>
  <c r="W155" i="79"/>
  <c r="S385" i="79"/>
  <c r="R385" i="79"/>
  <c r="K256" i="77"/>
  <c r="U256" i="77"/>
  <c r="T256" i="77"/>
  <c r="U352" i="77"/>
  <c r="K352" i="77"/>
  <c r="R446" i="77"/>
  <c r="S446" i="77"/>
  <c r="H446" i="77"/>
  <c r="Q524" i="77"/>
  <c r="G524" i="77"/>
  <c r="V139" i="78"/>
  <c r="L139" i="78"/>
  <c r="P229" i="78"/>
  <c r="F229" i="78"/>
  <c r="G229" i="78"/>
  <c r="M287" i="78"/>
  <c r="W287" i="78"/>
  <c r="U445" i="78"/>
  <c r="J445" i="78"/>
  <c r="P165" i="79"/>
  <c r="G165" i="79"/>
  <c r="F165" i="79"/>
  <c r="Q165" i="79"/>
  <c r="H287" i="79"/>
  <c r="R287" i="79"/>
  <c r="I287" i="79"/>
  <c r="I497" i="78"/>
  <c r="R497" i="78"/>
  <c r="H497" i="78"/>
  <c r="P363" i="79"/>
  <c r="F363" i="79"/>
  <c r="G363" i="79"/>
  <c r="V447" i="79"/>
  <c r="W447" i="79"/>
  <c r="T93" i="79"/>
  <c r="K93" i="79"/>
  <c r="J93" i="79"/>
  <c r="I175" i="79"/>
  <c r="R175" i="79"/>
  <c r="S175" i="79"/>
  <c r="R307" i="79"/>
  <c r="I307" i="79"/>
  <c r="R411" i="79"/>
  <c r="H411" i="79"/>
  <c r="T227" i="79"/>
  <c r="H347" i="78"/>
  <c r="H308" i="77"/>
  <c r="K500" i="76"/>
  <c r="Q237" i="79"/>
  <c r="H390" i="76"/>
  <c r="W424" i="77"/>
  <c r="V478" i="77"/>
  <c r="L198" i="76"/>
  <c r="V173" i="78"/>
  <c r="G170" i="76"/>
  <c r="U480" i="76"/>
  <c r="S307" i="79"/>
  <c r="I245" i="79"/>
  <c r="H461" i="79"/>
  <c r="K445" i="78"/>
  <c r="M331" i="78"/>
  <c r="I446" i="77"/>
  <c r="V155" i="79"/>
  <c r="Q324" i="77"/>
  <c r="H423" i="79"/>
  <c r="Q121" i="79"/>
  <c r="L291" i="79"/>
  <c r="I141" i="78"/>
  <c r="V157" i="79"/>
  <c r="U213" i="78"/>
  <c r="H143" i="78"/>
  <c r="L416" i="77"/>
  <c r="I138" i="77"/>
  <c r="U162" i="76"/>
  <c r="K261" i="79"/>
  <c r="Q133" i="79"/>
  <c r="I496" i="77"/>
  <c r="M284" i="77"/>
  <c r="G151" i="78"/>
  <c r="G444" i="77"/>
  <c r="L134" i="77"/>
  <c r="U326" i="77"/>
  <c r="F381" i="79"/>
  <c r="V413" i="79"/>
  <c r="J387" i="79"/>
  <c r="L476" i="77"/>
  <c r="V461" i="78"/>
  <c r="L301" i="78"/>
  <c r="J242" i="77"/>
  <c r="R377" i="78"/>
  <c r="K462" i="77"/>
  <c r="U230" i="77"/>
  <c r="G362" i="77"/>
  <c r="U369" i="78"/>
  <c r="J481" i="79"/>
  <c r="H179" i="79"/>
  <c r="S320" i="77"/>
  <c r="I251" i="78"/>
  <c r="W381" i="79"/>
  <c r="Q234" i="77"/>
  <c r="S343" i="78"/>
  <c r="G332" i="77"/>
  <c r="V259" i="78"/>
  <c r="T191" i="79"/>
  <c r="Q286" i="77"/>
  <c r="V342" i="77"/>
  <c r="G128" i="76"/>
  <c r="T285" i="79"/>
  <c r="Q498" i="76"/>
  <c r="V360" i="76"/>
  <c r="F391" i="78"/>
  <c r="G407" i="78"/>
  <c r="M508" i="76"/>
  <c r="I195" i="78"/>
  <c r="S163" i="79"/>
  <c r="S309" i="79"/>
  <c r="G526" i="76"/>
  <c r="J437" i="78"/>
  <c r="P170" i="76"/>
  <c r="K480" i="76"/>
  <c r="M134" i="77"/>
  <c r="T326" i="77"/>
  <c r="R181" i="78"/>
  <c r="L369" i="79"/>
  <c r="L413" i="79"/>
  <c r="T387" i="79"/>
  <c r="P425" i="79"/>
  <c r="W461" i="78"/>
  <c r="K242" i="77"/>
  <c r="H377" i="78"/>
  <c r="J462" i="77"/>
  <c r="K230" i="77"/>
  <c r="F362" i="77"/>
  <c r="T481" i="79"/>
  <c r="Q250" i="77"/>
  <c r="R320" i="77"/>
  <c r="M381" i="79"/>
  <c r="I507" i="78"/>
  <c r="I343" i="78"/>
  <c r="R124" i="77"/>
  <c r="Q339" i="79"/>
  <c r="T228" i="77"/>
  <c r="T406" i="77"/>
  <c r="H177" i="79"/>
  <c r="G477" i="79"/>
  <c r="T333" i="78"/>
  <c r="W147" i="78"/>
  <c r="H245" i="78"/>
  <c r="K323" i="78"/>
  <c r="S426" i="77"/>
  <c r="Q221" i="79"/>
  <c r="F178" i="76"/>
  <c r="G241" i="79"/>
  <c r="V217" i="78"/>
  <c r="I149" i="78"/>
  <c r="V490" i="77"/>
  <c r="R309" i="79"/>
  <c r="K227" i="79"/>
  <c r="I347" i="78"/>
  <c r="I308" i="77"/>
  <c r="U227" i="79"/>
  <c r="S347" i="78"/>
  <c r="Q244" i="77"/>
  <c r="M125" i="79"/>
  <c r="V481" i="79"/>
  <c r="G190" i="76"/>
  <c r="G237" i="79"/>
  <c r="G322" i="76"/>
  <c r="V198" i="76"/>
  <c r="K437" i="78"/>
  <c r="F170" i="76"/>
  <c r="S411" i="79"/>
  <c r="U93" i="79"/>
  <c r="L447" i="79"/>
  <c r="F159" i="79"/>
  <c r="S461" i="79"/>
  <c r="P524" i="77"/>
  <c r="H375" i="78"/>
  <c r="T385" i="78"/>
  <c r="U418" i="77"/>
  <c r="Q399" i="79"/>
  <c r="K213" i="78"/>
  <c r="U294" i="77"/>
  <c r="K162" i="76"/>
  <c r="L389" i="79"/>
  <c r="W375" i="79"/>
  <c r="M293" i="78"/>
  <c r="U117" i="79"/>
  <c r="H243" i="78"/>
  <c r="M300" i="77"/>
  <c r="J326" i="77"/>
  <c r="S181" i="78"/>
  <c r="M369" i="79"/>
  <c r="F425" i="79"/>
  <c r="U137" i="79"/>
  <c r="V419" i="79"/>
  <c r="P137" i="78"/>
  <c r="T471" i="78"/>
  <c r="V488" i="77"/>
  <c r="J499" i="78"/>
  <c r="S124" i="77"/>
  <c r="P339" i="79"/>
  <c r="J406" i="77"/>
  <c r="F477" i="79"/>
  <c r="H508" i="77"/>
  <c r="K333" i="78"/>
  <c r="R458" i="77"/>
  <c r="R426" i="77"/>
  <c r="L184" i="76"/>
  <c r="I180" i="76"/>
  <c r="G221" i="79"/>
  <c r="G178" i="76"/>
  <c r="M186" i="76"/>
  <c r="K432" i="77"/>
  <c r="G236" i="76"/>
  <c r="U166" i="76"/>
  <c r="I528" i="76"/>
  <c r="F413" i="79"/>
  <c r="S333" i="78"/>
  <c r="V388" i="76"/>
  <c r="P128" i="77"/>
  <c r="Q128" i="77"/>
  <c r="F128" i="77"/>
  <c r="S394" i="76"/>
  <c r="H394" i="76"/>
  <c r="I394" i="76"/>
  <c r="M510" i="76"/>
  <c r="V510" i="76"/>
  <c r="W510" i="76"/>
  <c r="L510" i="76"/>
  <c r="P369" i="78"/>
  <c r="Q369" i="78"/>
  <c r="G369" i="78"/>
  <c r="P252" i="76"/>
  <c r="G252" i="76"/>
  <c r="Q252" i="76"/>
  <c r="F252" i="76"/>
  <c r="R474" i="76"/>
  <c r="S474" i="76"/>
  <c r="I474" i="76"/>
  <c r="H474" i="76"/>
  <c r="H267" i="78"/>
  <c r="S267" i="78"/>
  <c r="R267" i="78"/>
  <c r="I267" i="78"/>
  <c r="T429" i="78"/>
  <c r="J429" i="78"/>
  <c r="U429" i="78"/>
  <c r="K429" i="78"/>
  <c r="Q183" i="78"/>
  <c r="F183" i="78"/>
  <c r="S255" i="78"/>
  <c r="I255" i="78"/>
  <c r="H255" i="78"/>
  <c r="K475" i="78"/>
  <c r="J475" i="78"/>
  <c r="U475" i="78"/>
  <c r="R476" i="76"/>
  <c r="S476" i="76"/>
  <c r="H476" i="76"/>
  <c r="U390" i="76"/>
  <c r="J390" i="76"/>
  <c r="T390" i="76"/>
  <c r="W154" i="77"/>
  <c r="M154" i="77"/>
  <c r="L154" i="77"/>
  <c r="I226" i="76"/>
  <c r="R226" i="76"/>
  <c r="S226" i="76"/>
  <c r="H226" i="76"/>
  <c r="Q355" i="78"/>
  <c r="G355" i="78"/>
  <c r="F355" i="78"/>
  <c r="U331" i="79"/>
  <c r="K331" i="79"/>
  <c r="T331" i="79"/>
  <c r="M162" i="76"/>
  <c r="V162" i="76"/>
  <c r="W162" i="76"/>
  <c r="L162" i="76"/>
  <c r="U498" i="76"/>
  <c r="J498" i="76"/>
  <c r="T498" i="76"/>
  <c r="K498" i="76"/>
  <c r="T510" i="76"/>
  <c r="J510" i="76"/>
  <c r="U510" i="76"/>
  <c r="K510" i="76"/>
  <c r="I485" i="78"/>
  <c r="R485" i="78"/>
  <c r="S485" i="78"/>
  <c r="H485" i="78"/>
  <c r="W262" i="76"/>
  <c r="V262" i="76"/>
  <c r="L262" i="76"/>
  <c r="V496" i="76"/>
  <c r="W496" i="76"/>
  <c r="L496" i="76"/>
  <c r="Q353" i="78"/>
  <c r="G353" i="78"/>
  <c r="P353" i="78"/>
  <c r="V381" i="78"/>
  <c r="W381" i="78"/>
  <c r="M381" i="78"/>
  <c r="L381" i="78"/>
  <c r="H345" i="78"/>
  <c r="R345" i="78"/>
  <c r="I345" i="78"/>
  <c r="V195" i="79"/>
  <c r="M195" i="79"/>
  <c r="T272" i="77"/>
  <c r="U272" i="77"/>
  <c r="J272" i="77"/>
  <c r="K272" i="77"/>
  <c r="G484" i="76"/>
  <c r="P484" i="76"/>
  <c r="F484" i="76"/>
  <c r="F470" i="77"/>
  <c r="P470" i="77"/>
  <c r="Q470" i="77"/>
  <c r="K130" i="77"/>
  <c r="U130" i="77"/>
  <c r="J130" i="77"/>
  <c r="R516" i="77"/>
  <c r="I516" i="77"/>
  <c r="S516" i="77"/>
  <c r="H516" i="77"/>
  <c r="W260" i="76"/>
  <c r="M260" i="76"/>
  <c r="V260" i="76"/>
  <c r="V310" i="76"/>
  <c r="W310" i="76"/>
  <c r="L310" i="76"/>
  <c r="M310" i="76"/>
  <c r="P328" i="77"/>
  <c r="Q328" i="77"/>
  <c r="F328" i="77"/>
  <c r="G328" i="77"/>
  <c r="S194" i="76"/>
  <c r="R194" i="76"/>
  <c r="I194" i="76"/>
  <c r="L384" i="76"/>
  <c r="W384" i="76"/>
  <c r="M384" i="76"/>
  <c r="K374" i="77"/>
  <c r="T374" i="77"/>
  <c r="U374" i="77"/>
  <c r="J374" i="77"/>
  <c r="U373" i="79"/>
  <c r="T373" i="79"/>
  <c r="F292" i="76"/>
  <c r="G292" i="76"/>
  <c r="Q292" i="76"/>
  <c r="P292" i="76"/>
  <c r="P313" i="78"/>
  <c r="Q313" i="78"/>
  <c r="G313" i="78"/>
  <c r="Q343" i="78"/>
  <c r="G343" i="78"/>
  <c r="F343" i="78"/>
  <c r="Q370" i="76"/>
  <c r="G370" i="76"/>
  <c r="F370" i="76"/>
  <c r="P370" i="76"/>
  <c r="W366" i="76"/>
  <c r="V366" i="76"/>
  <c r="M366" i="76"/>
  <c r="J296" i="76"/>
  <c r="T296" i="76"/>
  <c r="K296" i="76"/>
  <c r="F377" i="78"/>
  <c r="G377" i="78"/>
  <c r="P377" i="78"/>
  <c r="I189" i="78"/>
  <c r="S189" i="78"/>
  <c r="R189" i="78"/>
  <c r="H189" i="78"/>
  <c r="M485" i="78"/>
  <c r="V485" i="78"/>
  <c r="L485" i="78"/>
  <c r="W485" i="78"/>
  <c r="P202" i="77"/>
  <c r="Q202" i="77"/>
  <c r="G202" i="77"/>
  <c r="F202" i="77"/>
  <c r="P478" i="77"/>
  <c r="F478" i="77"/>
  <c r="Q478" i="77"/>
  <c r="K261" i="78"/>
  <c r="J261" i="78"/>
  <c r="U261" i="78"/>
  <c r="T261" i="78"/>
  <c r="G101" i="79"/>
  <c r="P101" i="79"/>
  <c r="Q101" i="79"/>
  <c r="F101" i="79"/>
  <c r="L463" i="78"/>
  <c r="W463" i="78"/>
  <c r="V463" i="78"/>
  <c r="J321" i="79"/>
  <c r="U321" i="79"/>
  <c r="T321" i="79"/>
  <c r="K321" i="79"/>
  <c r="U479" i="78"/>
  <c r="T479" i="78"/>
  <c r="K479" i="78"/>
  <c r="J479" i="78"/>
  <c r="M277" i="79"/>
  <c r="W277" i="79"/>
  <c r="V277" i="79"/>
  <c r="S125" i="79"/>
  <c r="H125" i="79"/>
  <c r="R125" i="79"/>
  <c r="I125" i="79"/>
  <c r="P524" i="76"/>
  <c r="F524" i="76"/>
  <c r="V439" i="79"/>
  <c r="L439" i="79"/>
  <c r="M439" i="79"/>
  <c r="P172" i="76"/>
  <c r="Q172" i="76"/>
  <c r="G172" i="76"/>
  <c r="F172" i="76"/>
  <c r="S176" i="76"/>
  <c r="R176" i="76"/>
  <c r="H176" i="76"/>
  <c r="I176" i="76"/>
  <c r="V148" i="76"/>
  <c r="W148" i="76"/>
  <c r="L148" i="76"/>
  <c r="V476" i="76"/>
  <c r="M476" i="76"/>
  <c r="L476" i="76"/>
  <c r="W476" i="76"/>
  <c r="Q379" i="79"/>
  <c r="P379" i="79"/>
  <c r="G379" i="79"/>
  <c r="H366" i="76"/>
  <c r="S366" i="76"/>
  <c r="I366" i="76"/>
  <c r="R366" i="76"/>
  <c r="S136" i="76"/>
  <c r="I136" i="76"/>
  <c r="H136" i="76"/>
  <c r="G168" i="76"/>
  <c r="Q168" i="76"/>
  <c r="F168" i="76"/>
  <c r="F468" i="76"/>
  <c r="P468" i="76"/>
  <c r="G468" i="76"/>
  <c r="F266" i="76"/>
  <c r="P266" i="76"/>
  <c r="Q266" i="76"/>
  <c r="G266" i="76"/>
  <c r="V494" i="76"/>
  <c r="W494" i="76"/>
  <c r="M494" i="76"/>
  <c r="T266" i="76"/>
  <c r="J266" i="76"/>
  <c r="U266" i="76"/>
  <c r="U534" i="77"/>
  <c r="T534" i="77"/>
  <c r="K534" i="77"/>
  <c r="V368" i="76"/>
  <c r="W368" i="76"/>
  <c r="M368" i="76"/>
  <c r="U273" i="78"/>
  <c r="T273" i="78"/>
  <c r="J273" i="78"/>
  <c r="K273" i="78"/>
  <c r="P222" i="76"/>
  <c r="F222" i="76"/>
  <c r="Q222" i="76"/>
  <c r="G222" i="76"/>
  <c r="P512" i="76"/>
  <c r="G512" i="76"/>
  <c r="Q512" i="76"/>
  <c r="J322" i="76"/>
  <c r="K322" i="76"/>
  <c r="U322" i="76"/>
  <c r="P281" i="79"/>
  <c r="Q281" i="79"/>
  <c r="F281" i="79"/>
  <c r="G281" i="79"/>
  <c r="K190" i="76"/>
  <c r="J190" i="76"/>
  <c r="U190" i="76"/>
  <c r="Q384" i="76"/>
  <c r="P384" i="76"/>
  <c r="F384" i="76"/>
  <c r="T404" i="76"/>
  <c r="G183" i="79"/>
  <c r="H354" i="77"/>
  <c r="V183" i="79"/>
  <c r="L168" i="76"/>
  <c r="V168" i="76"/>
  <c r="M168" i="76"/>
  <c r="W168" i="76"/>
  <c r="R453" i="79"/>
  <c r="S453" i="79"/>
  <c r="H453" i="79"/>
  <c r="I453" i="79"/>
  <c r="W282" i="76"/>
  <c r="M282" i="76"/>
  <c r="P380" i="76"/>
  <c r="F380" i="76"/>
  <c r="V534" i="76"/>
  <c r="L534" i="76"/>
  <c r="S409" i="78"/>
  <c r="R409" i="78"/>
  <c r="I409" i="78"/>
  <c r="P530" i="77"/>
  <c r="G530" i="77"/>
  <c r="G406" i="77"/>
  <c r="F406" i="77"/>
  <c r="T117" i="78"/>
  <c r="U117" i="78"/>
  <c r="I263" i="78"/>
  <c r="S263" i="78"/>
  <c r="H263" i="78"/>
  <c r="R263" i="78"/>
  <c r="S204" i="77"/>
  <c r="H204" i="77"/>
  <c r="R204" i="77"/>
  <c r="F464" i="76"/>
  <c r="P464" i="76"/>
  <c r="M361" i="79"/>
  <c r="W361" i="79"/>
  <c r="V361" i="79"/>
  <c r="T268" i="76"/>
  <c r="K268" i="76"/>
  <c r="J268" i="76"/>
  <c r="W484" i="76"/>
  <c r="L484" i="76"/>
  <c r="S421" i="78"/>
  <c r="R421" i="78"/>
  <c r="H401" i="78"/>
  <c r="R401" i="78"/>
  <c r="H109" i="79"/>
  <c r="I109" i="79"/>
  <c r="I139" i="79"/>
  <c r="R139" i="79"/>
  <c r="Q293" i="79"/>
  <c r="F293" i="79"/>
  <c r="V318" i="76"/>
  <c r="M318" i="76"/>
  <c r="W318" i="76"/>
  <c r="Q140" i="76"/>
  <c r="F140" i="76"/>
  <c r="G140" i="76"/>
  <c r="P402" i="76"/>
  <c r="F402" i="76"/>
  <c r="W154" i="76"/>
  <c r="M154" i="76"/>
  <c r="Q276" i="76"/>
  <c r="P276" i="76"/>
  <c r="F276" i="76"/>
  <c r="W316" i="76"/>
  <c r="V316" i="76"/>
  <c r="L316" i="76"/>
  <c r="P498" i="77"/>
  <c r="Q498" i="77"/>
  <c r="M210" i="76"/>
  <c r="L210" i="76"/>
  <c r="R198" i="76"/>
  <c r="H198" i="76"/>
  <c r="I198" i="76"/>
  <c r="F213" i="78"/>
  <c r="P213" i="78"/>
  <c r="L518" i="77"/>
  <c r="M518" i="77"/>
  <c r="H285" i="78"/>
  <c r="I285" i="78"/>
  <c r="K151" i="79"/>
  <c r="T151" i="79"/>
  <c r="J151" i="79"/>
  <c r="P489" i="78"/>
  <c r="G489" i="78"/>
  <c r="Q489" i="78"/>
  <c r="T353" i="79"/>
  <c r="J353" i="79"/>
  <c r="T299" i="79"/>
  <c r="J299" i="79"/>
  <c r="F331" i="78"/>
  <c r="G331" i="78"/>
  <c r="L470" i="76"/>
  <c r="W470" i="76"/>
  <c r="M141" i="79"/>
  <c r="V141" i="79"/>
  <c r="L141" i="79"/>
  <c r="K192" i="76"/>
  <c r="J192" i="76"/>
  <c r="T192" i="76"/>
  <c r="J496" i="76"/>
  <c r="U496" i="76"/>
  <c r="T496" i="76"/>
  <c r="K129" i="79"/>
  <c r="U129" i="79"/>
  <c r="G420" i="76"/>
  <c r="F420" i="76"/>
  <c r="Q420" i="76"/>
  <c r="L182" i="76"/>
  <c r="W182" i="76"/>
  <c r="M182" i="76"/>
  <c r="Q528" i="76"/>
  <c r="F528" i="76"/>
  <c r="L136" i="77"/>
  <c r="P506" i="77"/>
  <c r="M405" i="78"/>
  <c r="F288" i="77"/>
  <c r="T377" i="78"/>
  <c r="K222" i="76"/>
  <c r="Q235" i="79"/>
  <c r="I468" i="77"/>
  <c r="I492" i="77"/>
  <c r="Q302" i="77"/>
  <c r="Q394" i="76"/>
  <c r="G295" i="78"/>
  <c r="Q160" i="76"/>
  <c r="R266" i="76"/>
  <c r="F227" i="78"/>
  <c r="U259" i="79"/>
  <c r="H275" i="78"/>
  <c r="S260" i="77"/>
  <c r="L456" i="76"/>
  <c r="H148" i="77"/>
  <c r="W296" i="77"/>
  <c r="R107" i="78"/>
  <c r="W385" i="79"/>
  <c r="K153" i="79"/>
  <c r="M269" i="79"/>
  <c r="H321" i="78"/>
  <c r="F121" i="78"/>
  <c r="J334" i="77"/>
  <c r="J327" i="79"/>
  <c r="I355" i="78"/>
  <c r="F500" i="76"/>
  <c r="T452" i="76"/>
  <c r="J200" i="76"/>
  <c r="G235" i="78"/>
  <c r="F209" i="78"/>
  <c r="W353" i="79"/>
  <c r="I445" i="79"/>
  <c r="W231" i="79"/>
  <c r="P131" i="78"/>
  <c r="M396" i="77"/>
  <c r="S399" i="79"/>
  <c r="U115" i="79"/>
  <c r="G365" i="79"/>
  <c r="L319" i="78"/>
  <c r="J217" i="78"/>
  <c r="K139" i="78"/>
  <c r="M99" i="78"/>
  <c r="H48" i="66"/>
  <c r="I48" i="66"/>
  <c r="H34" i="66"/>
  <c r="I34" i="66"/>
  <c r="H54" i="66"/>
  <c r="I54" i="66"/>
  <c r="K42" i="66"/>
  <c r="J42" i="66"/>
  <c r="J72" i="66"/>
  <c r="K72" i="66"/>
  <c r="H443" i="78"/>
  <c r="T364" i="77"/>
  <c r="P288" i="77"/>
  <c r="W128" i="77"/>
  <c r="P159" i="78"/>
  <c r="G235" i="79"/>
  <c r="J210" i="77"/>
  <c r="G445" i="79"/>
  <c r="F302" i="77"/>
  <c r="P117" i="79"/>
  <c r="P394" i="76"/>
  <c r="W526" i="76"/>
  <c r="W137" i="78"/>
  <c r="G160" i="76"/>
  <c r="S133" i="79"/>
  <c r="J259" i="79"/>
  <c r="I262" i="77"/>
  <c r="U456" i="76"/>
  <c r="M332" i="76"/>
  <c r="I260" i="77"/>
  <c r="U115" i="78"/>
  <c r="J334" i="76"/>
  <c r="H107" i="78"/>
  <c r="Q235" i="78"/>
  <c r="L353" i="79"/>
  <c r="T296" i="77"/>
  <c r="W396" i="77"/>
  <c r="L347" i="78"/>
  <c r="M413" i="78"/>
  <c r="H399" i="79"/>
  <c r="J115" i="79"/>
  <c r="F365" i="79"/>
  <c r="S172" i="77"/>
  <c r="T322" i="77"/>
  <c r="T139" i="78"/>
  <c r="V334" i="76"/>
  <c r="K382" i="76"/>
  <c r="K265" i="78"/>
  <c r="T265" i="78"/>
  <c r="J265" i="78"/>
  <c r="U265" i="78"/>
  <c r="U235" i="79"/>
  <c r="T235" i="79"/>
  <c r="U304" i="77"/>
  <c r="K304" i="77"/>
  <c r="T304" i="77"/>
  <c r="J304" i="77"/>
  <c r="J99" i="78"/>
  <c r="T99" i="78"/>
  <c r="K99" i="78"/>
  <c r="R305" i="78"/>
  <c r="I305" i="78"/>
  <c r="H305" i="78"/>
  <c r="H221" i="79"/>
  <c r="S221" i="79"/>
  <c r="I105" i="79"/>
  <c r="H105" i="79"/>
  <c r="R105" i="79"/>
  <c r="K389" i="79"/>
  <c r="U389" i="79"/>
  <c r="J389" i="79"/>
  <c r="S129" i="79"/>
  <c r="I129" i="79"/>
  <c r="H129" i="79"/>
  <c r="R129" i="79"/>
  <c r="L345" i="79"/>
  <c r="M345" i="79"/>
  <c r="V345" i="79"/>
  <c r="U239" i="78"/>
  <c r="K239" i="78"/>
  <c r="J239" i="78"/>
  <c r="Q358" i="76"/>
  <c r="G358" i="76"/>
  <c r="P347" i="78"/>
  <c r="Q347" i="78"/>
  <c r="F347" i="78"/>
  <c r="S280" i="76"/>
  <c r="H280" i="76"/>
  <c r="F516" i="76"/>
  <c r="G516" i="76"/>
  <c r="Q516" i="76"/>
  <c r="S229" i="78"/>
  <c r="R229" i="78"/>
  <c r="H229" i="78"/>
  <c r="K454" i="76"/>
  <c r="U454" i="76"/>
  <c r="P311" i="78"/>
  <c r="Q311" i="78"/>
  <c r="F311" i="78"/>
  <c r="H436" i="76"/>
  <c r="R436" i="76"/>
  <c r="S436" i="76"/>
  <c r="V201" i="79"/>
  <c r="W201" i="79"/>
  <c r="Q344" i="76"/>
  <c r="F344" i="76"/>
  <c r="P344" i="76"/>
  <c r="G344" i="76"/>
  <c r="L466" i="76"/>
  <c r="M466" i="76"/>
  <c r="S271" i="79"/>
  <c r="R271" i="79"/>
  <c r="P140" i="77"/>
  <c r="G140" i="77"/>
  <c r="F140" i="77"/>
  <c r="S296" i="76"/>
  <c r="R296" i="76"/>
  <c r="U236" i="77"/>
  <c r="T236" i="77"/>
  <c r="J236" i="77"/>
  <c r="M512" i="76"/>
  <c r="V512" i="76"/>
  <c r="L512" i="76"/>
  <c r="H372" i="77"/>
  <c r="R372" i="77"/>
  <c r="H234" i="76"/>
  <c r="R234" i="76"/>
  <c r="S234" i="76"/>
  <c r="I234" i="76"/>
  <c r="J122" i="76"/>
  <c r="K122" i="76"/>
  <c r="U122" i="76"/>
  <c r="F382" i="76"/>
  <c r="P382" i="76"/>
  <c r="Q382" i="76"/>
  <c r="G321" i="78"/>
  <c r="Q321" i="78"/>
  <c r="P321" i="78"/>
  <c r="F321" i="78"/>
  <c r="T488" i="77"/>
  <c r="K488" i="77"/>
  <c r="J488" i="77"/>
  <c r="V225" i="78"/>
  <c r="L225" i="78"/>
  <c r="M225" i="78"/>
  <c r="W225" i="78"/>
  <c r="W161" i="79"/>
  <c r="V161" i="79"/>
  <c r="L262" i="77"/>
  <c r="M262" i="77"/>
  <c r="V262" i="77"/>
  <c r="M534" i="77"/>
  <c r="L534" i="77"/>
  <c r="V534" i="77"/>
  <c r="R293" i="78"/>
  <c r="S293" i="78"/>
  <c r="W181" i="79"/>
  <c r="V181" i="79"/>
  <c r="L181" i="79"/>
  <c r="M181" i="79"/>
  <c r="G505" i="78"/>
  <c r="F505" i="78"/>
  <c r="Q505" i="78"/>
  <c r="H367" i="79"/>
  <c r="S367" i="79"/>
  <c r="R367" i="79"/>
  <c r="S101" i="79"/>
  <c r="H101" i="79"/>
  <c r="R101" i="79"/>
  <c r="I101" i="79"/>
  <c r="R323" i="79"/>
  <c r="S323" i="79"/>
  <c r="I323" i="79"/>
  <c r="G299" i="78"/>
  <c r="F299" i="78"/>
  <c r="P299" i="78"/>
  <c r="Q299" i="78"/>
  <c r="M348" i="76"/>
  <c r="V348" i="76"/>
  <c r="J431" i="78"/>
  <c r="T431" i="78"/>
  <c r="U431" i="78"/>
  <c r="S282" i="76"/>
  <c r="H282" i="76"/>
  <c r="K492" i="76"/>
  <c r="T492" i="76"/>
  <c r="U492" i="76"/>
  <c r="F345" i="78"/>
  <c r="G345" i="78"/>
  <c r="P345" i="78"/>
  <c r="G392" i="76"/>
  <c r="Q392" i="76"/>
  <c r="P392" i="76"/>
  <c r="I395" i="78"/>
  <c r="R395" i="78"/>
  <c r="T444" i="76"/>
  <c r="J444" i="76"/>
  <c r="I431" i="79"/>
  <c r="R431" i="79"/>
  <c r="H431" i="79"/>
  <c r="P176" i="76"/>
  <c r="G176" i="76"/>
  <c r="T208" i="76"/>
  <c r="J208" i="76"/>
  <c r="K208" i="76"/>
  <c r="U208" i="76"/>
  <c r="F164" i="76"/>
  <c r="Q164" i="76"/>
  <c r="G164" i="76"/>
  <c r="G342" i="77"/>
  <c r="F342" i="77"/>
  <c r="Q342" i="77"/>
  <c r="W306" i="76"/>
  <c r="L306" i="76"/>
  <c r="V306" i="76"/>
  <c r="H486" i="77"/>
  <c r="S486" i="77"/>
  <c r="I486" i="77"/>
  <c r="R486" i="77"/>
  <c r="L266" i="76"/>
  <c r="V266" i="76"/>
  <c r="J512" i="76"/>
  <c r="K512" i="76"/>
  <c r="T512" i="76"/>
  <c r="T352" i="76"/>
  <c r="K352" i="76"/>
  <c r="U352" i="76"/>
  <c r="J425" i="78"/>
  <c r="T425" i="78"/>
  <c r="Q208" i="76"/>
  <c r="G208" i="76"/>
  <c r="P208" i="76"/>
  <c r="P113" i="78"/>
  <c r="G113" i="78"/>
  <c r="Q113" i="78"/>
  <c r="F113" i="78"/>
  <c r="L343" i="79"/>
  <c r="V343" i="79"/>
  <c r="W343" i="79"/>
  <c r="T131" i="79"/>
  <c r="K131" i="79"/>
  <c r="J185" i="78"/>
  <c r="T185" i="78"/>
  <c r="K185" i="78"/>
  <c r="S365" i="79"/>
  <c r="R365" i="79"/>
  <c r="H365" i="79"/>
  <c r="I365" i="79"/>
  <c r="J339" i="78"/>
  <c r="K339" i="78"/>
  <c r="T526" i="77"/>
  <c r="U526" i="77"/>
  <c r="U250" i="77"/>
  <c r="J250" i="77"/>
  <c r="T297" i="79"/>
  <c r="U297" i="79"/>
  <c r="L261" i="78"/>
  <c r="W261" i="78"/>
  <c r="V261" i="78"/>
  <c r="L448" i="77"/>
  <c r="V448" i="77"/>
  <c r="M448" i="77"/>
  <c r="S216" i="77"/>
  <c r="H216" i="77"/>
  <c r="I216" i="77"/>
  <c r="Q387" i="79"/>
  <c r="G387" i="79"/>
  <c r="S183" i="79"/>
  <c r="R183" i="79"/>
  <c r="I183" i="79"/>
  <c r="J329" i="78"/>
  <c r="U329" i="78"/>
  <c r="K223" i="78"/>
  <c r="J223" i="78"/>
  <c r="U223" i="78"/>
  <c r="Q386" i="77"/>
  <c r="P386" i="77"/>
  <c r="G386" i="77"/>
  <c r="W226" i="77"/>
  <c r="L226" i="77"/>
  <c r="P440" i="77"/>
  <c r="G440" i="77"/>
  <c r="Q440" i="77"/>
  <c r="S483" i="78"/>
  <c r="R483" i="78"/>
  <c r="I483" i="78"/>
  <c r="H483" i="78"/>
  <c r="T293" i="78"/>
  <c r="K293" i="78"/>
  <c r="U444" i="77"/>
  <c r="J444" i="77"/>
  <c r="I397" i="79"/>
  <c r="S397" i="79"/>
  <c r="H397" i="79"/>
  <c r="P269" i="79"/>
  <c r="G269" i="79"/>
  <c r="Q269" i="79"/>
  <c r="Q423" i="78"/>
  <c r="P423" i="78"/>
  <c r="F423" i="78"/>
  <c r="K303" i="78"/>
  <c r="J303" i="78"/>
  <c r="T303" i="78"/>
  <c r="V105" i="78"/>
  <c r="M105" i="78"/>
  <c r="W105" i="78"/>
  <c r="Q400" i="77"/>
  <c r="P400" i="77"/>
  <c r="G400" i="77"/>
  <c r="G236" i="77"/>
  <c r="P236" i="77"/>
  <c r="K150" i="77"/>
  <c r="U150" i="77"/>
  <c r="T150" i="77"/>
  <c r="J150" i="77"/>
  <c r="P296" i="77"/>
  <c r="G296" i="77"/>
  <c r="F296" i="77"/>
  <c r="G510" i="77"/>
  <c r="F510" i="77"/>
  <c r="P510" i="77"/>
  <c r="Q510" i="77"/>
  <c r="U391" i="79"/>
  <c r="J391" i="79"/>
  <c r="W107" i="78"/>
  <c r="L107" i="78"/>
  <c r="J516" i="77"/>
  <c r="U516" i="77"/>
  <c r="K379" i="79"/>
  <c r="U379" i="79"/>
  <c r="J379" i="79"/>
  <c r="T379" i="79"/>
  <c r="J255" i="79"/>
  <c r="K255" i="79"/>
  <c r="L199" i="78"/>
  <c r="M199" i="78"/>
  <c r="K158" i="77"/>
  <c r="J158" i="77"/>
  <c r="T158" i="77"/>
  <c r="G101" i="78"/>
  <c r="Q101" i="78"/>
  <c r="P352" i="77"/>
  <c r="F352" i="77"/>
  <c r="U292" i="77"/>
  <c r="J292" i="77"/>
  <c r="T292" i="77"/>
  <c r="J514" i="77"/>
  <c r="K514" i="77"/>
  <c r="V301" i="79"/>
  <c r="L301" i="79"/>
  <c r="W301" i="79"/>
  <c r="J162" i="77"/>
  <c r="T162" i="77"/>
  <c r="Q392" i="77"/>
  <c r="F392" i="77"/>
  <c r="M251" i="78"/>
  <c r="W251" i="78"/>
  <c r="F487" i="79"/>
  <c r="P487" i="79"/>
  <c r="U371" i="78"/>
  <c r="J371" i="78"/>
  <c r="I183" i="78"/>
  <c r="S183" i="78"/>
  <c r="P214" i="77"/>
  <c r="G214" i="77"/>
  <c r="R406" i="77"/>
  <c r="H406" i="77"/>
  <c r="J281" i="79"/>
  <c r="T281" i="79"/>
  <c r="K281" i="79"/>
  <c r="R504" i="77"/>
  <c r="H504" i="77"/>
  <c r="M297" i="78"/>
  <c r="V297" i="78"/>
  <c r="R223" i="79"/>
  <c r="I223" i="79"/>
  <c r="L495" i="78"/>
  <c r="W495" i="78"/>
  <c r="M495" i="78"/>
  <c r="Q323" i="79"/>
  <c r="G323" i="79"/>
  <c r="H168" i="76"/>
  <c r="I168" i="76"/>
  <c r="S168" i="76"/>
  <c r="Q456" i="77"/>
  <c r="F456" i="77"/>
  <c r="R176" i="77"/>
  <c r="H176" i="77"/>
  <c r="W278" i="77"/>
  <c r="L278" i="77"/>
  <c r="V386" i="77"/>
  <c r="W386" i="77"/>
  <c r="L386" i="77"/>
  <c r="M495" i="79"/>
  <c r="W495" i="79"/>
  <c r="M408" i="77"/>
  <c r="L408" i="77"/>
  <c r="S187" i="78"/>
  <c r="H187" i="78"/>
  <c r="V365" i="78"/>
  <c r="L365" i="78"/>
  <c r="R333" i="79"/>
  <c r="H333" i="79"/>
  <c r="P163" i="79"/>
  <c r="G163" i="79"/>
  <c r="J121" i="79"/>
  <c r="K121" i="79"/>
  <c r="J305" i="79"/>
  <c r="K305" i="79"/>
  <c r="R291" i="78"/>
  <c r="I291" i="78"/>
  <c r="R145" i="79"/>
  <c r="H145" i="79"/>
  <c r="H475" i="78"/>
  <c r="I475" i="78"/>
  <c r="V311" i="79"/>
  <c r="W311" i="79"/>
  <c r="W172" i="76"/>
  <c r="M172" i="76"/>
  <c r="G520" i="76"/>
  <c r="Q520" i="76"/>
  <c r="G113" i="79"/>
  <c r="Q113" i="79"/>
  <c r="P130" i="76"/>
  <c r="Q130" i="76"/>
  <c r="J383" i="79"/>
  <c r="T383" i="79"/>
  <c r="G147" i="79"/>
  <c r="F147" i="79"/>
  <c r="Q147" i="79"/>
  <c r="J421" i="79"/>
  <c r="T421" i="79"/>
  <c r="I231" i="78"/>
  <c r="S231" i="78"/>
  <c r="I399" i="78"/>
  <c r="H399" i="78"/>
  <c r="I190" i="76"/>
  <c r="H190" i="76"/>
  <c r="J103" i="78"/>
  <c r="K103" i="78"/>
  <c r="S309" i="78"/>
  <c r="H309" i="78"/>
  <c r="W237" i="79"/>
  <c r="V237" i="79"/>
  <c r="T196" i="76"/>
  <c r="J196" i="76"/>
  <c r="R506" i="76"/>
  <c r="I506" i="76"/>
  <c r="U189" i="79"/>
  <c r="J189" i="79"/>
  <c r="G268" i="76"/>
  <c r="P268" i="76"/>
  <c r="R356" i="76"/>
  <c r="S356" i="76"/>
  <c r="P332" i="76"/>
  <c r="Q332" i="76"/>
  <c r="L324" i="76"/>
  <c r="V324" i="76"/>
  <c r="M324" i="76"/>
  <c r="W324" i="76"/>
  <c r="P512" i="77"/>
  <c r="F512" i="77"/>
  <c r="G512" i="77"/>
  <c r="Q512" i="77"/>
  <c r="M181" i="78"/>
  <c r="V181" i="78"/>
  <c r="W181" i="78"/>
  <c r="L181" i="78"/>
  <c r="J174" i="77"/>
  <c r="T174" i="77"/>
  <c r="U174" i="77"/>
  <c r="K174" i="77"/>
  <c r="L12" i="69"/>
  <c r="M12" i="69"/>
  <c r="F42" i="69"/>
  <c r="G42" i="69"/>
  <c r="N41" i="69"/>
  <c r="W333" i="78"/>
  <c r="J463" i="78"/>
  <c r="H361" i="78"/>
  <c r="L446" i="76"/>
  <c r="J259" i="78"/>
  <c r="R127" i="78"/>
  <c r="S127" i="78"/>
  <c r="I390" i="77"/>
  <c r="R390" i="77"/>
  <c r="Q272" i="77"/>
  <c r="P272" i="77"/>
  <c r="S394" i="77"/>
  <c r="I394" i="77"/>
  <c r="R484" i="77"/>
  <c r="H484" i="77"/>
  <c r="T109" i="78"/>
  <c r="J109" i="78"/>
  <c r="M354" i="77"/>
  <c r="W354" i="77"/>
  <c r="G450" i="77"/>
  <c r="F450" i="77"/>
  <c r="U101" i="78"/>
  <c r="K101" i="78"/>
  <c r="K425" i="79"/>
  <c r="J425" i="79"/>
  <c r="R393" i="78"/>
  <c r="H393" i="78"/>
  <c r="W396" i="76"/>
  <c r="M396" i="76"/>
  <c r="L394" i="76"/>
  <c r="W394" i="76"/>
  <c r="M394" i="76"/>
  <c r="V394" i="76"/>
  <c r="J340" i="76"/>
  <c r="T340" i="76"/>
  <c r="K340" i="76"/>
  <c r="R530" i="76"/>
  <c r="I530" i="76"/>
  <c r="H530" i="76"/>
  <c r="I346" i="77"/>
  <c r="R346" i="77"/>
  <c r="H346" i="77"/>
  <c r="S346" i="77"/>
  <c r="V274" i="76"/>
  <c r="P359" i="79"/>
  <c r="I401" i="79"/>
  <c r="T205" i="79"/>
  <c r="T450" i="77"/>
  <c r="I356" i="77"/>
  <c r="M250" i="77"/>
  <c r="F534" i="77"/>
  <c r="I466" i="77"/>
  <c r="K390" i="77"/>
  <c r="R294" i="77"/>
  <c r="S508" i="76"/>
  <c r="H447" i="79"/>
  <c r="U340" i="76"/>
  <c r="V396" i="76"/>
  <c r="I460" i="76"/>
  <c r="H460" i="76"/>
  <c r="S460" i="76"/>
  <c r="K113" i="78"/>
  <c r="J113" i="78"/>
  <c r="Q403" i="79"/>
  <c r="P403" i="79"/>
  <c r="G403" i="79"/>
  <c r="J132" i="76"/>
  <c r="K132" i="76"/>
  <c r="K433" i="78"/>
  <c r="T433" i="78"/>
  <c r="K370" i="76"/>
  <c r="T370" i="76"/>
  <c r="J370" i="76"/>
  <c r="H254" i="76"/>
  <c r="R254" i="76"/>
  <c r="F285" i="78"/>
  <c r="G285" i="78"/>
  <c r="P285" i="78"/>
  <c r="Q285" i="78"/>
  <c r="Q336" i="76"/>
  <c r="F336" i="76"/>
  <c r="G336" i="76"/>
  <c r="P336" i="76"/>
  <c r="L36" i="69"/>
  <c r="N35" i="69"/>
  <c r="M36" i="69"/>
  <c r="K14" i="69"/>
  <c r="J14" i="69"/>
  <c r="I44" i="69"/>
  <c r="H44" i="69"/>
  <c r="I346" i="76"/>
  <c r="H346" i="76"/>
  <c r="R346" i="76"/>
  <c r="G10" i="66"/>
  <c r="F10" i="66"/>
  <c r="G10" i="69"/>
  <c r="N9" i="69"/>
  <c r="T348" i="76"/>
  <c r="K348" i="76"/>
  <c r="U348" i="76"/>
  <c r="J348" i="76"/>
  <c r="S358" i="76"/>
  <c r="H358" i="76"/>
  <c r="I358" i="76"/>
  <c r="R358" i="76"/>
  <c r="I486" i="76"/>
  <c r="H486" i="76"/>
  <c r="R486" i="76"/>
  <c r="S486" i="76"/>
  <c r="N29" i="69"/>
  <c r="F30" i="69"/>
  <c r="L44" i="69"/>
  <c r="M44" i="69"/>
  <c r="L40" i="69"/>
  <c r="M40" i="69"/>
  <c r="T231" i="78"/>
  <c r="U231" i="78"/>
  <c r="J231" i="78"/>
  <c r="K38" i="69"/>
  <c r="N37" i="69"/>
  <c r="J38" i="69"/>
  <c r="H498" i="76"/>
  <c r="S498" i="76"/>
  <c r="I498" i="76"/>
  <c r="R498" i="76"/>
  <c r="M24" i="69"/>
  <c r="L24" i="69"/>
  <c r="G106" i="66"/>
  <c r="F106" i="66"/>
  <c r="N25" i="69"/>
  <c r="H26" i="69"/>
  <c r="S496" i="76"/>
  <c r="I496" i="76"/>
  <c r="H496" i="76"/>
  <c r="I458" i="76"/>
  <c r="R458" i="76"/>
  <c r="S458" i="76"/>
  <c r="H458" i="76"/>
  <c r="Q146" i="76"/>
  <c r="P146" i="76"/>
  <c r="F146" i="76"/>
  <c r="G146" i="76"/>
  <c r="I118" i="66"/>
  <c r="H118" i="66"/>
  <c r="K32" i="69"/>
  <c r="W152" i="76"/>
  <c r="V152" i="76"/>
  <c r="L152" i="76"/>
  <c r="M152" i="76"/>
  <c r="K24" i="69"/>
  <c r="J24" i="69"/>
  <c r="N23" i="69"/>
  <c r="F32" i="69"/>
  <c r="G32" i="69"/>
  <c r="J40" i="66"/>
  <c r="K40" i="66"/>
  <c r="J120" i="66"/>
  <c r="K120" i="66"/>
  <c r="F48" i="66"/>
  <c r="G48" i="66"/>
  <c r="H485" i="79"/>
  <c r="I485" i="79"/>
  <c r="S485" i="79"/>
  <c r="R485" i="79"/>
  <c r="K300" i="76"/>
  <c r="T300" i="76"/>
  <c r="J300" i="76"/>
  <c r="U300" i="76"/>
  <c r="S408" i="76"/>
  <c r="I408" i="76"/>
  <c r="R408" i="76"/>
  <c r="F20" i="69"/>
  <c r="N19" i="69"/>
  <c r="K34" i="69"/>
  <c r="R152" i="77"/>
  <c r="R440" i="76"/>
  <c r="H440" i="76"/>
  <c r="J484" i="76"/>
  <c r="T484" i="76"/>
  <c r="U484" i="76"/>
  <c r="J518" i="76"/>
  <c r="U518" i="76"/>
  <c r="K518" i="76"/>
  <c r="T518" i="76"/>
  <c r="P454" i="76"/>
  <c r="F454" i="76"/>
  <c r="L38" i="69"/>
  <c r="M38" i="69"/>
  <c r="K494" i="77"/>
  <c r="T494" i="77"/>
  <c r="U494" i="77"/>
  <c r="J494" i="77"/>
  <c r="L494" i="77"/>
  <c r="W494" i="77"/>
  <c r="V494" i="77"/>
  <c r="M494" i="77"/>
  <c r="N33" i="69"/>
  <c r="H518" i="76"/>
  <c r="R518" i="76"/>
  <c r="I518" i="76"/>
  <c r="S518" i="76"/>
  <c r="K12" i="69"/>
  <c r="J12" i="69"/>
  <c r="N11" i="69"/>
  <c r="J26" i="66"/>
  <c r="K26" i="66"/>
  <c r="G70" i="66"/>
  <c r="F70" i="66"/>
  <c r="M32" i="69"/>
  <c r="P158" i="76"/>
  <c r="Q158" i="76"/>
  <c r="F158" i="76"/>
  <c r="M374" i="76"/>
  <c r="V374" i="76"/>
  <c r="S138" i="76"/>
  <c r="H138" i="76"/>
  <c r="I138" i="76"/>
  <c r="F104" i="66"/>
  <c r="G104" i="66"/>
  <c r="H156" i="76"/>
  <c r="S156" i="76"/>
  <c r="R156" i="76"/>
  <c r="I156" i="76"/>
  <c r="R501" i="79"/>
  <c r="I501" i="79"/>
  <c r="S501" i="79"/>
  <c r="H501" i="79"/>
  <c r="N43" i="69"/>
  <c r="V532" i="76"/>
  <c r="L532" i="76"/>
  <c r="W532" i="76"/>
  <c r="L278" i="76"/>
  <c r="I40" i="69"/>
  <c r="K76" i="66"/>
  <c r="J76" i="66"/>
  <c r="W176" i="76"/>
  <c r="V176" i="76"/>
  <c r="M176" i="76"/>
  <c r="L176" i="76"/>
  <c r="F34" i="69"/>
  <c r="G34" i="69"/>
  <c r="T160" i="76"/>
  <c r="K160" i="76"/>
  <c r="H158" i="76"/>
  <c r="R158" i="76"/>
  <c r="I512" i="76"/>
  <c r="R512" i="76"/>
  <c r="S512" i="76"/>
  <c r="V406" i="76"/>
  <c r="W406" i="76"/>
  <c r="Q472" i="76"/>
  <c r="P472" i="76"/>
  <c r="G472" i="76"/>
  <c r="P365" i="78"/>
  <c r="F365" i="78"/>
  <c r="K158" i="76"/>
  <c r="L434" i="76"/>
  <c r="F472" i="76"/>
  <c r="W374" i="76"/>
  <c r="J60" i="66"/>
  <c r="L137" i="79"/>
  <c r="M137" i="79"/>
  <c r="V137" i="79"/>
  <c r="F320" i="76"/>
  <c r="Q320" i="76"/>
  <c r="K26" i="69"/>
  <c r="J26" i="69"/>
  <c r="N15" i="69"/>
  <c r="F12" i="69"/>
  <c r="G12" i="69"/>
  <c r="J100" i="66"/>
  <c r="K100" i="66"/>
  <c r="G14" i="69"/>
  <c r="F14" i="69"/>
  <c r="L478" i="76"/>
  <c r="V420" i="76"/>
  <c r="F154" i="76"/>
  <c r="F7" i="68" l="1"/>
  <c r="G8" i="68" s="1"/>
  <c r="L21" i="87"/>
  <c r="L22" i="87" s="1"/>
  <c r="H21" i="87"/>
  <c r="I22" i="87" s="1"/>
  <c r="L23" i="87"/>
  <c r="L24" i="87" s="1"/>
  <c r="J11" i="87"/>
  <c r="F19" i="87"/>
  <c r="L11" i="87"/>
  <c r="M12" i="87" s="1"/>
  <c r="H19" i="87"/>
  <c r="F7" i="87"/>
  <c r="F8" i="87" s="1"/>
  <c r="H7" i="87"/>
  <c r="I8" i="87" s="1"/>
  <c r="J9" i="87"/>
  <c r="K10" i="87" s="1"/>
  <c r="L17" i="87"/>
  <c r="L18" i="87" s="1"/>
  <c r="H17" i="87"/>
  <c r="L19" i="87"/>
  <c r="M20" i="87" s="1"/>
  <c r="J7" i="87"/>
  <c r="K8" i="87" s="1"/>
  <c r="F15" i="87"/>
  <c r="G16" i="87" s="1"/>
  <c r="H9" i="87"/>
  <c r="J13" i="87"/>
  <c r="J14" i="87" s="1"/>
  <c r="F23" i="87"/>
  <c r="L13" i="87"/>
  <c r="M14" i="87" s="1"/>
  <c r="H13" i="87"/>
  <c r="I14" i="87" s="1"/>
  <c r="L15" i="87"/>
  <c r="M16" i="87" s="1"/>
  <c r="H23" i="87"/>
  <c r="H24" i="87" s="1"/>
  <c r="F11" i="87"/>
  <c r="F12" i="87" s="1"/>
  <c r="L9" i="87"/>
  <c r="J19" i="87"/>
  <c r="K20" i="87" s="1"/>
  <c r="J15" i="87"/>
  <c r="J16" i="87" s="1"/>
  <c r="J21" i="87"/>
  <c r="J22" i="87" s="1"/>
  <c r="F21" i="87"/>
  <c r="G22" i="87" s="1"/>
  <c r="L7" i="87"/>
  <c r="M8" i="87" s="1"/>
  <c r="H15" i="87"/>
  <c r="I16" i="87" s="1"/>
  <c r="J17" i="87"/>
  <c r="J18" i="87" s="1"/>
  <c r="F17" i="87"/>
  <c r="F18" i="87" s="1"/>
  <c r="J23" i="87"/>
  <c r="J24" i="87" s="1"/>
  <c r="H11" i="87"/>
  <c r="I12" i="87" s="1"/>
  <c r="F13" i="87"/>
  <c r="F14" i="87" s="1"/>
  <c r="F9" i="87"/>
  <c r="G10" i="87" s="1"/>
  <c r="L13" i="68"/>
  <c r="M14" i="68" s="1"/>
  <c r="P15" i="68"/>
  <c r="H17" i="68"/>
  <c r="H18" i="68" s="1"/>
  <c r="H7" i="68"/>
  <c r="H8" i="68" s="1"/>
  <c r="L7" i="68"/>
  <c r="L8" i="68" s="1"/>
  <c r="P9" i="68"/>
  <c r="F9" i="68"/>
  <c r="F10" i="68" s="1"/>
  <c r="J15" i="68"/>
  <c r="K16" i="68" s="1"/>
  <c r="F11" i="68"/>
  <c r="F12" i="68" s="1"/>
  <c r="H15" i="68"/>
  <c r="I16" i="68" s="1"/>
  <c r="P17" i="68"/>
  <c r="P11" i="68"/>
  <c r="F15" i="68"/>
  <c r="G16" i="68" s="1"/>
  <c r="J9" i="68"/>
  <c r="K10" i="68" s="1"/>
  <c r="J7" i="68"/>
  <c r="K8" i="68" s="1"/>
  <c r="L17" i="68"/>
  <c r="M18" i="68" s="1"/>
  <c r="O17" i="68"/>
  <c r="F13" i="68"/>
  <c r="G14" i="68" s="1"/>
  <c r="F17" i="68"/>
  <c r="F18" i="68" s="1"/>
  <c r="O15" i="68"/>
  <c r="J11" i="68"/>
  <c r="K12" i="68" s="1"/>
  <c r="J17" i="68"/>
  <c r="J18" i="68" s="1"/>
  <c r="P11" i="87"/>
  <c r="K12" i="87"/>
  <c r="O11" i="87"/>
  <c r="H9" i="68"/>
  <c r="H10" i="68" s="1"/>
  <c r="O7" i="68"/>
  <c r="O23" i="87"/>
  <c r="O13" i="87"/>
  <c r="P19" i="87"/>
  <c r="L15" i="68"/>
  <c r="L16" i="68" s="1"/>
  <c r="P7" i="68"/>
  <c r="H11" i="68"/>
  <c r="I12" i="68" s="1"/>
  <c r="O7" i="87"/>
  <c r="L9" i="68"/>
  <c r="L11" i="68"/>
  <c r="O13" i="68"/>
  <c r="H13" i="68"/>
  <c r="J13" i="68"/>
  <c r="O11" i="68"/>
  <c r="P13" i="68"/>
  <c r="P9" i="87"/>
  <c r="O15" i="87"/>
  <c r="O9" i="87"/>
  <c r="P15" i="87"/>
  <c r="P23" i="87"/>
  <c r="O19" i="87"/>
  <c r="P7" i="87"/>
  <c r="P13" i="87"/>
  <c r="P17" i="87"/>
  <c r="O17" i="87"/>
  <c r="P21" i="87"/>
  <c r="F8" i="68"/>
  <c r="I8" i="68" l="1"/>
  <c r="G10" i="68"/>
  <c r="K24" i="87"/>
  <c r="H16" i="68"/>
  <c r="G12" i="87"/>
  <c r="I18" i="68"/>
  <c r="J10" i="68"/>
  <c r="J16" i="68"/>
  <c r="I10" i="68"/>
  <c r="J12" i="87"/>
  <c r="L14" i="68"/>
  <c r="M8" i="68"/>
  <c r="F16" i="87"/>
  <c r="F16" i="68"/>
  <c r="K16" i="87"/>
  <c r="H14" i="87"/>
  <c r="L14" i="87"/>
  <c r="H8" i="87"/>
  <c r="N17" i="68"/>
  <c r="H16" i="87"/>
  <c r="G12" i="68"/>
  <c r="L18" i="68"/>
  <c r="L12" i="87"/>
  <c r="J20" i="87"/>
  <c r="F14" i="68"/>
  <c r="M16" i="68"/>
  <c r="K18" i="87"/>
  <c r="N15" i="68"/>
  <c r="N17" i="87"/>
  <c r="H12" i="68"/>
  <c r="G18" i="68"/>
  <c r="N7" i="68"/>
  <c r="H12" i="87"/>
  <c r="J8" i="68"/>
  <c r="L16" i="87"/>
  <c r="J10" i="87"/>
  <c r="J12" i="68"/>
  <c r="N13" i="68"/>
  <c r="M18" i="87"/>
  <c r="F22" i="87"/>
  <c r="L8" i="87"/>
  <c r="K18" i="68"/>
  <c r="G8" i="87"/>
  <c r="N11" i="68"/>
  <c r="N15" i="87"/>
  <c r="N7" i="87"/>
  <c r="M10" i="68"/>
  <c r="L10" i="68"/>
  <c r="I14" i="68"/>
  <c r="H14" i="68"/>
  <c r="I24" i="87"/>
  <c r="K22" i="87"/>
  <c r="N9" i="68"/>
  <c r="K14" i="87"/>
  <c r="H22" i="87"/>
  <c r="F10" i="87"/>
  <c r="G18" i="87"/>
  <c r="N11" i="87"/>
  <c r="J14" i="68"/>
  <c r="K14" i="68"/>
  <c r="I18" i="87"/>
  <c r="L12" i="68"/>
  <c r="M12" i="68"/>
  <c r="N13" i="87"/>
  <c r="M24" i="87"/>
  <c r="N23" i="87"/>
  <c r="M22" i="87"/>
  <c r="N21" i="87"/>
  <c r="G14" i="87"/>
  <c r="N19" i="87"/>
  <c r="J8" i="87"/>
  <c r="H18" i="87"/>
  <c r="G24" i="87"/>
  <c r="F24" i="87"/>
  <c r="H10" i="87"/>
  <c r="I10" i="87"/>
  <c r="L20" i="87"/>
  <c r="G20" i="87"/>
  <c r="F20" i="87"/>
  <c r="N9" i="87"/>
  <c r="H20" i="87"/>
  <c r="I20" i="87"/>
  <c r="L10" i="87"/>
  <c r="M10" i="87"/>
  <c r="R47" i="30" l="1"/>
  <c r="H77" i="30"/>
  <c r="F85" i="30"/>
  <c r="T49" i="30"/>
  <c r="L69" i="30"/>
  <c r="F7" i="6"/>
  <c r="L79" i="30"/>
  <c r="W13" i="6"/>
  <c r="J81" i="30"/>
  <c r="P35" i="30"/>
  <c r="P7" i="30"/>
  <c r="L17" i="6"/>
  <c r="T65" i="30"/>
  <c r="H71" i="30"/>
  <c r="R21" i="30"/>
  <c r="N59" i="30"/>
  <c r="J17" i="6"/>
  <c r="R29" i="30"/>
  <c r="P27" i="30"/>
  <c r="N29" i="6"/>
  <c r="P41" i="30"/>
  <c r="W57" i="30"/>
  <c r="H33" i="6"/>
  <c r="R45" i="30"/>
  <c r="N11" i="30"/>
  <c r="T15" i="30"/>
  <c r="W9" i="6"/>
  <c r="P51" i="30"/>
  <c r="H47" i="30"/>
  <c r="J87" i="30"/>
  <c r="W23" i="30"/>
  <c r="H61" i="30"/>
  <c r="L81" i="30"/>
  <c r="F31" i="30"/>
  <c r="L25" i="6"/>
  <c r="F87" i="30"/>
  <c r="R83" i="30"/>
  <c r="W53" i="30"/>
  <c r="F13" i="6"/>
  <c r="N19" i="30"/>
  <c r="H25" i="6"/>
  <c r="N7" i="30"/>
  <c r="L63" i="30"/>
  <c r="L53" i="30"/>
  <c r="P75" i="30"/>
  <c r="H53" i="30"/>
  <c r="R17" i="30"/>
  <c r="H21" i="30"/>
  <c r="N41" i="30"/>
  <c r="N15" i="6"/>
  <c r="J53" i="30"/>
  <c r="F15" i="6"/>
  <c r="H15" i="30"/>
  <c r="P19" i="6"/>
  <c r="J31" i="30"/>
  <c r="H7" i="30"/>
  <c r="P53" i="30"/>
  <c r="T15" i="6"/>
  <c r="T45" i="30"/>
  <c r="H9" i="30"/>
  <c r="H25" i="30"/>
  <c r="N47" i="30"/>
  <c r="N33" i="6"/>
  <c r="L87" i="30"/>
  <c r="T13" i="30"/>
  <c r="N25" i="6"/>
  <c r="T11" i="6"/>
  <c r="H81" i="30"/>
  <c r="H57" i="30"/>
  <c r="T41" i="30"/>
  <c r="P29" i="30"/>
  <c r="N15" i="30"/>
  <c r="T61" i="30"/>
  <c r="J37" i="30"/>
  <c r="P39" i="30"/>
  <c r="N87" i="30"/>
  <c r="N53" i="30"/>
  <c r="W89" i="30"/>
  <c r="W35" i="30"/>
  <c r="N23" i="6"/>
  <c r="J73" i="30"/>
  <c r="F51" i="30"/>
  <c r="F9" i="30"/>
  <c r="P25" i="30"/>
  <c r="H45" i="30"/>
  <c r="F55" i="30"/>
  <c r="W39" i="30"/>
  <c r="T39" i="30"/>
  <c r="H33" i="30"/>
  <c r="J9" i="30"/>
  <c r="F47" i="30"/>
  <c r="P77" i="30"/>
  <c r="P9" i="30"/>
  <c r="T7" i="6"/>
  <c r="J21" i="30"/>
  <c r="P13" i="30"/>
  <c r="R29" i="6"/>
  <c r="H89" i="30"/>
  <c r="P31" i="6"/>
  <c r="L61" i="30"/>
  <c r="F75" i="30"/>
  <c r="F23" i="6"/>
  <c r="T17" i="30"/>
  <c r="L25" i="30"/>
  <c r="N51" i="30"/>
  <c r="F17" i="30"/>
  <c r="N43" i="30"/>
  <c r="H67" i="30"/>
  <c r="N85" i="30"/>
  <c r="J67" i="30"/>
  <c r="N49" i="30"/>
  <c r="P13" i="6"/>
  <c r="W85" i="30"/>
  <c r="N57" i="30"/>
  <c r="N45" i="30"/>
  <c r="R63" i="30"/>
  <c r="F37" i="30"/>
  <c r="T51" i="30"/>
  <c r="J71" i="30"/>
  <c r="F25" i="30"/>
  <c r="W61" i="30"/>
  <c r="P7" i="6"/>
  <c r="H17" i="30"/>
  <c r="W17" i="6"/>
  <c r="T27" i="6"/>
  <c r="L77" i="30"/>
  <c r="R39" i="30"/>
  <c r="H79" i="30"/>
  <c r="J35" i="30"/>
  <c r="T9" i="30"/>
  <c r="H13" i="6"/>
  <c r="R7" i="30"/>
  <c r="R25" i="6"/>
  <c r="N9" i="30"/>
  <c r="R27" i="6"/>
  <c r="L21" i="30"/>
  <c r="P45" i="30"/>
  <c r="P11" i="30"/>
  <c r="H75" i="30"/>
  <c r="J25" i="30"/>
  <c r="F35" i="30"/>
  <c r="L9" i="6"/>
  <c r="N33" i="30"/>
  <c r="W27" i="6"/>
  <c r="H39" i="30"/>
  <c r="W73" i="30"/>
  <c r="L71" i="30"/>
  <c r="N7" i="6"/>
  <c r="T53" i="30"/>
  <c r="W29" i="6"/>
  <c r="W37" i="30"/>
  <c r="J69" i="30"/>
  <c r="R17" i="6"/>
  <c r="T33" i="30"/>
  <c r="T43" i="30"/>
  <c r="W69" i="30"/>
  <c r="J65" i="30"/>
  <c r="R23" i="30"/>
  <c r="W11" i="6"/>
  <c r="W27" i="30"/>
  <c r="N11" i="6"/>
  <c r="T63" i="30"/>
  <c r="T19" i="6"/>
  <c r="W33" i="30"/>
  <c r="P67" i="30"/>
  <c r="L89" i="30"/>
  <c r="P55" i="30"/>
  <c r="T31" i="30"/>
  <c r="J45" i="30"/>
  <c r="J51" i="30"/>
  <c r="R71" i="30"/>
  <c r="F19" i="6"/>
  <c r="J13" i="6"/>
  <c r="J17" i="30"/>
  <c r="L73" i="30"/>
  <c r="R59" i="30"/>
  <c r="J85" i="30"/>
  <c r="F79" i="30"/>
  <c r="P21" i="30"/>
  <c r="F33" i="6"/>
  <c r="L29" i="6"/>
  <c r="J11" i="6"/>
  <c r="R77" i="30"/>
  <c r="H13" i="30"/>
  <c r="T7" i="30"/>
  <c r="L75" i="30"/>
  <c r="H11" i="30"/>
  <c r="T57" i="30"/>
  <c r="N67" i="30"/>
  <c r="P69" i="30"/>
  <c r="R13" i="6"/>
  <c r="R57" i="30"/>
  <c r="W41" i="30"/>
  <c r="N23" i="30"/>
  <c r="J7" i="30"/>
  <c r="T59" i="30"/>
  <c r="R9" i="30"/>
  <c r="W13" i="30"/>
  <c r="W31" i="30"/>
  <c r="T73" i="30"/>
  <c r="R33" i="6"/>
  <c r="F25" i="6"/>
  <c r="J33" i="6"/>
  <c r="N89" i="30"/>
  <c r="H27" i="30"/>
  <c r="F9" i="6"/>
  <c r="R15" i="6"/>
  <c r="R23" i="6"/>
  <c r="J63" i="30"/>
  <c r="R49" i="30"/>
  <c r="R15" i="30"/>
  <c r="J43" i="30"/>
  <c r="P29" i="6"/>
  <c r="R19" i="6"/>
  <c r="H9" i="6"/>
  <c r="F21" i="30"/>
  <c r="W17" i="30"/>
  <c r="J23" i="30"/>
  <c r="J33" i="30"/>
  <c r="T25" i="6"/>
  <c r="H15" i="6"/>
  <c r="L11" i="6"/>
  <c r="L23" i="6"/>
  <c r="H41" i="30"/>
  <c r="W75" i="30"/>
  <c r="H85" i="30"/>
  <c r="R31" i="30"/>
  <c r="N75" i="30"/>
  <c r="T17" i="6"/>
  <c r="P79" i="30"/>
  <c r="L23" i="30"/>
  <c r="R27" i="30"/>
  <c r="F65" i="30"/>
  <c r="L15" i="6"/>
  <c r="N21" i="30"/>
  <c r="J29" i="6"/>
  <c r="N37" i="30"/>
  <c r="H7" i="6"/>
  <c r="F39" i="30"/>
  <c r="T85" i="30"/>
  <c r="L19" i="6"/>
  <c r="L83" i="30"/>
  <c r="J83" i="30"/>
  <c r="H73" i="30"/>
  <c r="W19" i="6"/>
  <c r="F21" i="6"/>
  <c r="F7" i="30"/>
  <c r="L59" i="30"/>
  <c r="F63" i="30"/>
  <c r="T69" i="30"/>
  <c r="T37" i="30"/>
  <c r="R75" i="30"/>
  <c r="N27" i="6"/>
  <c r="H19" i="6"/>
  <c r="T29" i="6"/>
  <c r="P23" i="30"/>
  <c r="J59" i="30"/>
  <c r="L45" i="30"/>
  <c r="T35" i="30"/>
  <c r="N29" i="30"/>
  <c r="H87" i="30"/>
  <c r="W79" i="30"/>
  <c r="F41" i="30"/>
  <c r="R31" i="6"/>
  <c r="F11" i="6"/>
  <c r="N83" i="30"/>
  <c r="L17" i="30"/>
  <c r="N79" i="30"/>
  <c r="P47" i="30"/>
  <c r="W15" i="6"/>
  <c r="P87" i="30"/>
  <c r="N73" i="30"/>
  <c r="J7" i="6"/>
  <c r="W45" i="30"/>
  <c r="T19" i="30"/>
  <c r="J29" i="30"/>
  <c r="J23" i="6"/>
  <c r="F67" i="30"/>
  <c r="R85" i="30"/>
  <c r="W29" i="30"/>
  <c r="H49" i="30"/>
  <c r="T29" i="30"/>
  <c r="R11" i="6"/>
  <c r="P61" i="30"/>
  <c r="W59" i="30"/>
  <c r="W7" i="6"/>
  <c r="P89" i="30"/>
  <c r="F17" i="6"/>
  <c r="J13" i="30"/>
  <c r="J21" i="6"/>
  <c r="W51" i="30"/>
  <c r="L31" i="30"/>
  <c r="N19" i="6"/>
  <c r="L55" i="30"/>
  <c r="L47" i="30"/>
  <c r="L41" i="30"/>
  <c r="P17" i="30"/>
  <c r="W47" i="30"/>
  <c r="H23" i="6"/>
  <c r="F13" i="30"/>
  <c r="N71" i="30"/>
  <c r="R89" i="30"/>
  <c r="H59" i="30"/>
  <c r="P17" i="6"/>
  <c r="L57" i="30"/>
  <c r="F83" i="30"/>
  <c r="L11" i="30"/>
  <c r="T23" i="30"/>
  <c r="N69" i="30"/>
  <c r="N39" i="30"/>
  <c r="N17" i="30"/>
  <c r="L39" i="30"/>
  <c r="W65" i="30"/>
  <c r="T33" i="6"/>
  <c r="N21" i="6"/>
  <c r="P83" i="30"/>
  <c r="H27" i="6"/>
  <c r="F27" i="6"/>
  <c r="T77" i="30"/>
  <c r="L85" i="30"/>
  <c r="L27" i="30"/>
  <c r="P81" i="30"/>
  <c r="T87" i="30"/>
  <c r="N81" i="30"/>
  <c r="J15" i="6"/>
  <c r="N77" i="30"/>
  <c r="P59" i="30"/>
  <c r="H43" i="30"/>
  <c r="R25" i="30"/>
  <c r="L7" i="6"/>
  <c r="R87" i="30"/>
  <c r="J55" i="30"/>
  <c r="F31" i="6"/>
  <c r="J77" i="30"/>
  <c r="P63" i="30"/>
  <c r="R55" i="30"/>
  <c r="W33" i="6"/>
  <c r="N27" i="30"/>
  <c r="N9" i="6"/>
  <c r="L9" i="30"/>
  <c r="T67" i="30"/>
  <c r="H19" i="30"/>
  <c r="W83" i="30"/>
  <c r="L21" i="6"/>
  <c r="R7" i="6"/>
  <c r="R61" i="30"/>
  <c r="T31" i="6"/>
  <c r="J31" i="6"/>
  <c r="P11" i="6"/>
  <c r="P31" i="30"/>
  <c r="N31" i="30"/>
  <c r="F33" i="30"/>
  <c r="W25" i="30"/>
  <c r="T25" i="30"/>
  <c r="P33" i="6"/>
  <c r="F59" i="30"/>
  <c r="W63" i="30"/>
  <c r="R41" i="30"/>
  <c r="F11" i="30"/>
  <c r="J47" i="30"/>
  <c r="J49" i="30"/>
  <c r="J11" i="30"/>
  <c r="R9" i="6"/>
  <c r="P49" i="30"/>
  <c r="L49" i="30"/>
  <c r="R51" i="30"/>
  <c r="P71" i="30"/>
  <c r="J19" i="6"/>
  <c r="N13" i="30"/>
  <c r="T13" i="6"/>
  <c r="P43" i="30"/>
  <c r="J75" i="30"/>
  <c r="T79" i="30"/>
  <c r="T47" i="30"/>
  <c r="W87" i="30"/>
  <c r="F77" i="30"/>
  <c r="J57" i="30"/>
  <c r="P23" i="6"/>
  <c r="R19" i="30"/>
  <c r="P65" i="30"/>
  <c r="T27" i="30"/>
  <c r="R35" i="30"/>
  <c r="P19" i="30"/>
  <c r="L33" i="6"/>
  <c r="H35" i="30"/>
  <c r="W49" i="30"/>
  <c r="F53" i="30"/>
  <c r="T9" i="6"/>
  <c r="N17" i="6"/>
  <c r="P21" i="6"/>
  <c r="R67" i="30"/>
  <c r="N35" i="30"/>
  <c r="W67" i="30"/>
  <c r="R13" i="30"/>
  <c r="H55" i="30"/>
  <c r="T23" i="6"/>
  <c r="F15" i="30"/>
  <c r="W71" i="30"/>
  <c r="W55" i="30"/>
  <c r="W77" i="30"/>
  <c r="F89" i="30"/>
  <c r="W31" i="6"/>
  <c r="T11" i="30"/>
  <c r="F23" i="30"/>
  <c r="W9" i="30"/>
  <c r="L13" i="6"/>
  <c r="L65" i="30"/>
  <c r="W19" i="30"/>
  <c r="L33" i="30"/>
  <c r="L43" i="30"/>
  <c r="L37" i="30"/>
  <c r="W81" i="30"/>
  <c r="L31" i="6"/>
  <c r="N31" i="6"/>
  <c r="R69" i="30"/>
  <c r="R37" i="30"/>
  <c r="W43" i="30"/>
  <c r="P85" i="30"/>
  <c r="W25" i="6"/>
  <c r="W7" i="30"/>
  <c r="H63" i="30"/>
  <c r="L7" i="30"/>
  <c r="R11" i="30"/>
  <c r="F73" i="30"/>
  <c r="W11" i="30"/>
  <c r="F43" i="30"/>
  <c r="L27" i="6"/>
  <c r="H83" i="30"/>
  <c r="N13" i="6"/>
  <c r="J61" i="30"/>
  <c r="W23" i="6"/>
  <c r="L19" i="30"/>
  <c r="R81" i="30"/>
  <c r="R53" i="30"/>
  <c r="N63" i="30"/>
  <c r="J41" i="30"/>
  <c r="L35" i="30"/>
  <c r="H51" i="30"/>
  <c r="R65" i="30"/>
  <c r="F61" i="30"/>
  <c r="F19" i="30"/>
  <c r="H31" i="30"/>
  <c r="H69" i="30"/>
  <c r="T21" i="6"/>
  <c r="F29" i="6"/>
  <c r="R21" i="6"/>
  <c r="J27" i="6"/>
  <c r="L51" i="30"/>
  <c r="H65" i="30"/>
  <c r="R79" i="30"/>
  <c r="R43" i="30"/>
  <c r="P27" i="6"/>
  <c r="F71" i="30"/>
  <c r="J27" i="30"/>
  <c r="T55" i="30"/>
  <c r="F81" i="30"/>
  <c r="N65" i="30"/>
  <c r="W21" i="30"/>
  <c r="R73" i="30"/>
  <c r="H23" i="30"/>
  <c r="F49" i="30"/>
  <c r="H29" i="6"/>
  <c r="F29" i="30"/>
  <c r="H11" i="6"/>
  <c r="R33" i="30"/>
  <c r="F45" i="30"/>
  <c r="F69" i="30"/>
  <c r="W21" i="6"/>
  <c r="H37" i="30"/>
  <c r="J15" i="30"/>
  <c r="W15" i="30"/>
  <c r="P33" i="30"/>
  <c r="J25" i="6"/>
  <c r="L67" i="30"/>
  <c r="T75" i="30"/>
  <c r="J89" i="30"/>
  <c r="H29" i="30"/>
  <c r="T81" i="30"/>
  <c r="P25" i="6"/>
  <c r="L13" i="30"/>
  <c r="F27" i="30"/>
  <c r="T89" i="30"/>
  <c r="N55" i="30"/>
  <c r="P15" i="6"/>
  <c r="J79" i="30"/>
  <c r="P9" i="6"/>
  <c r="H21" i="6"/>
  <c r="P15" i="30"/>
  <c r="J39" i="30"/>
  <c r="L15" i="30"/>
  <c r="P37" i="30"/>
  <c r="L29" i="30"/>
  <c r="T71" i="30"/>
  <c r="P73" i="30"/>
  <c r="N61" i="30"/>
  <c r="P57" i="30"/>
  <c r="T83" i="30"/>
  <c r="F57" i="30"/>
  <c r="T21" i="30"/>
  <c r="H17" i="6"/>
  <c r="N25" i="30"/>
  <c r="H31" i="6"/>
  <c r="J9" i="6"/>
  <c r="J19" i="30"/>
  <c r="V45" i="6" l="1"/>
  <c r="V39" i="6"/>
  <c r="V37" i="6"/>
  <c r="V43" i="6"/>
  <c r="V35" i="6"/>
  <c r="V41" i="6"/>
  <c r="I18" i="6"/>
  <c r="H18" i="6"/>
  <c r="K10" i="6"/>
  <c r="J10" i="6"/>
  <c r="N62" i="30"/>
  <c r="O62" i="30"/>
  <c r="P16" i="30"/>
  <c r="Q16" i="30"/>
  <c r="M14" i="30"/>
  <c r="L14" i="30"/>
  <c r="H38" i="30"/>
  <c r="I38" i="30"/>
  <c r="F50" i="30"/>
  <c r="G50" i="30"/>
  <c r="F72" i="30"/>
  <c r="G72" i="30"/>
  <c r="R22" i="6"/>
  <c r="S22" i="6"/>
  <c r="I52" i="30"/>
  <c r="H52" i="30"/>
  <c r="R12" i="30"/>
  <c r="S12" i="30"/>
  <c r="S70" i="30"/>
  <c r="R70" i="30"/>
  <c r="M34" i="30"/>
  <c r="L34" i="30"/>
  <c r="G90" i="30"/>
  <c r="F90" i="30"/>
  <c r="P44" i="30"/>
  <c r="Q44" i="30"/>
  <c r="S10" i="6"/>
  <c r="R10" i="6"/>
  <c r="F60" i="30"/>
  <c r="G60" i="30"/>
  <c r="P12" i="6"/>
  <c r="Q12" i="6"/>
  <c r="I20" i="30"/>
  <c r="H20" i="30"/>
  <c r="K78" i="30"/>
  <c r="J78" i="30"/>
  <c r="P60" i="30"/>
  <c r="Q60" i="30"/>
  <c r="M28" i="30"/>
  <c r="L28" i="30"/>
  <c r="G84" i="30"/>
  <c r="F84" i="30"/>
  <c r="G14" i="30"/>
  <c r="F14" i="30"/>
  <c r="V63" i="30"/>
  <c r="L32" i="30"/>
  <c r="M32" i="30"/>
  <c r="K8" i="6"/>
  <c r="J8" i="6"/>
  <c r="G12" i="6"/>
  <c r="F12" i="6"/>
  <c r="J60" i="30"/>
  <c r="K60" i="30"/>
  <c r="O38" i="30"/>
  <c r="N38" i="30"/>
  <c r="P80" i="30"/>
  <c r="Q80" i="30"/>
  <c r="L24" i="6"/>
  <c r="M24" i="6"/>
  <c r="R16" i="30"/>
  <c r="S16" i="30"/>
  <c r="N90" i="30"/>
  <c r="O90" i="30"/>
  <c r="R14" i="6"/>
  <c r="S14" i="6"/>
  <c r="S78" i="30"/>
  <c r="R78" i="30"/>
  <c r="M74" i="30"/>
  <c r="L74" i="30"/>
  <c r="K66" i="30"/>
  <c r="J66" i="30"/>
  <c r="G36" i="30"/>
  <c r="F36" i="30"/>
  <c r="V83" i="30"/>
  <c r="P46" i="30"/>
  <c r="Q46" i="30"/>
  <c r="U10" i="30"/>
  <c r="T10" i="30"/>
  <c r="P8" i="6"/>
  <c r="Q8" i="6"/>
  <c r="O58" i="30"/>
  <c r="N58" i="30"/>
  <c r="I68" i="30"/>
  <c r="H68" i="30"/>
  <c r="F76" i="30"/>
  <c r="G76" i="30"/>
  <c r="Q10" i="30"/>
  <c r="P10" i="30"/>
  <c r="F56" i="30"/>
  <c r="G56" i="30"/>
  <c r="P40" i="30"/>
  <c r="Q40" i="30"/>
  <c r="I82" i="30"/>
  <c r="H82" i="30"/>
  <c r="H26" i="30"/>
  <c r="I26" i="30"/>
  <c r="Q20" i="6"/>
  <c r="P20" i="6"/>
  <c r="O8" i="30"/>
  <c r="N8" i="30"/>
  <c r="I48" i="30"/>
  <c r="H48" i="30"/>
  <c r="O60" i="30"/>
  <c r="N60" i="30"/>
  <c r="I32" i="6"/>
  <c r="H32" i="6"/>
  <c r="H22" i="6"/>
  <c r="I22" i="6"/>
  <c r="P26" i="6"/>
  <c r="Q26" i="6"/>
  <c r="K26" i="6"/>
  <c r="J26" i="6"/>
  <c r="I24" i="30"/>
  <c r="H24" i="30"/>
  <c r="Q28" i="6"/>
  <c r="P28" i="6"/>
  <c r="G30" i="6"/>
  <c r="F30" i="6"/>
  <c r="L36" i="30"/>
  <c r="M36" i="30"/>
  <c r="J62" i="30"/>
  <c r="K62" i="30"/>
  <c r="L8" i="30"/>
  <c r="M8" i="30"/>
  <c r="O32" i="6"/>
  <c r="N32" i="6"/>
  <c r="O36" i="30"/>
  <c r="N36" i="30"/>
  <c r="I36" i="30"/>
  <c r="H36" i="30"/>
  <c r="Q24" i="6"/>
  <c r="P24" i="6"/>
  <c r="T14" i="6"/>
  <c r="U14" i="6"/>
  <c r="K12" i="30"/>
  <c r="J12" i="30"/>
  <c r="P34" i="6"/>
  <c r="Q34" i="6"/>
  <c r="J32" i="6"/>
  <c r="K32" i="6"/>
  <c r="T68" i="30"/>
  <c r="U68" i="30"/>
  <c r="F32" i="6"/>
  <c r="G32" i="6"/>
  <c r="O78" i="30"/>
  <c r="N78" i="30"/>
  <c r="L86" i="30"/>
  <c r="M86" i="30"/>
  <c r="M40" i="30"/>
  <c r="L40" i="30"/>
  <c r="H24" i="6"/>
  <c r="I24" i="6"/>
  <c r="R86" i="30"/>
  <c r="S86" i="30"/>
  <c r="N74" i="30"/>
  <c r="O74" i="30"/>
  <c r="R32" i="6"/>
  <c r="S32" i="6"/>
  <c r="P24" i="30"/>
  <c r="Q24" i="30"/>
  <c r="G64" i="30"/>
  <c r="F64" i="30"/>
  <c r="M84" i="30"/>
  <c r="L84" i="30"/>
  <c r="J30" i="6"/>
  <c r="K30" i="6"/>
  <c r="T18" i="6"/>
  <c r="U18" i="6"/>
  <c r="M12" i="6"/>
  <c r="L12" i="6"/>
  <c r="G22" i="30"/>
  <c r="F22" i="30"/>
  <c r="V71" i="30"/>
  <c r="J34" i="6"/>
  <c r="K34" i="6"/>
  <c r="S10" i="30"/>
  <c r="R10" i="30"/>
  <c r="P70" i="30"/>
  <c r="Q70" i="30"/>
  <c r="J12" i="6"/>
  <c r="K12" i="6"/>
  <c r="J18" i="30"/>
  <c r="K18" i="30"/>
  <c r="K70" i="30"/>
  <c r="J70" i="30"/>
  <c r="J26" i="30"/>
  <c r="K26" i="30"/>
  <c r="L22" i="30"/>
  <c r="M22" i="30"/>
  <c r="J36" i="30"/>
  <c r="K36" i="30"/>
  <c r="N44" i="30"/>
  <c r="O44" i="30"/>
  <c r="M62" i="30"/>
  <c r="L62" i="30"/>
  <c r="P78" i="30"/>
  <c r="Q78" i="30"/>
  <c r="H46" i="30"/>
  <c r="I46" i="30"/>
  <c r="N24" i="6"/>
  <c r="O24" i="6"/>
  <c r="J38" i="30"/>
  <c r="K38" i="30"/>
  <c r="T12" i="6"/>
  <c r="U12" i="6"/>
  <c r="H10" i="30"/>
  <c r="I10" i="30"/>
  <c r="H16" i="30"/>
  <c r="I16" i="30"/>
  <c r="O42" i="30"/>
  <c r="N42" i="30"/>
  <c r="I26" i="6"/>
  <c r="H26" i="6"/>
  <c r="M26" i="6"/>
  <c r="L26" i="6"/>
  <c r="Q52" i="30"/>
  <c r="P52" i="30"/>
  <c r="P42" i="30"/>
  <c r="Q42" i="30"/>
  <c r="R22" i="30"/>
  <c r="S22" i="30"/>
  <c r="L80" i="30"/>
  <c r="M80" i="30"/>
  <c r="P74" i="30"/>
  <c r="Q74" i="30"/>
  <c r="P10" i="6"/>
  <c r="Q10" i="6"/>
  <c r="T82" i="30"/>
  <c r="U82" i="30"/>
  <c r="P34" i="30"/>
  <c r="Q34" i="30"/>
  <c r="F70" i="30"/>
  <c r="G70" i="30"/>
  <c r="R74" i="30"/>
  <c r="S74" i="30"/>
  <c r="R44" i="30"/>
  <c r="S44" i="30"/>
  <c r="T22" i="6"/>
  <c r="U22" i="6"/>
  <c r="K42" i="30"/>
  <c r="J42" i="30"/>
  <c r="O14" i="6"/>
  <c r="N14" i="6"/>
  <c r="I64" i="30"/>
  <c r="H64" i="30"/>
  <c r="L66" i="30"/>
  <c r="M66" i="30"/>
  <c r="L34" i="6"/>
  <c r="M34" i="6"/>
  <c r="J58" i="30"/>
  <c r="K58" i="30"/>
  <c r="O14" i="30"/>
  <c r="N14" i="30"/>
  <c r="K50" i="30"/>
  <c r="J50" i="30"/>
  <c r="T26" i="30"/>
  <c r="U26" i="30"/>
  <c r="T32" i="6"/>
  <c r="U32" i="6"/>
  <c r="M10" i="30"/>
  <c r="L10" i="30"/>
  <c r="K56" i="30"/>
  <c r="J56" i="30"/>
  <c r="U78" i="30"/>
  <c r="T78" i="30"/>
  <c r="O18" i="30"/>
  <c r="N18" i="30"/>
  <c r="M58" i="30"/>
  <c r="L58" i="30"/>
  <c r="K22" i="6"/>
  <c r="J22" i="6"/>
  <c r="P62" i="30"/>
  <c r="Q62" i="30"/>
  <c r="F68" i="30"/>
  <c r="G68" i="30"/>
  <c r="P88" i="30"/>
  <c r="Q88" i="30"/>
  <c r="V89" i="30"/>
  <c r="G42" i="30"/>
  <c r="F42" i="30"/>
  <c r="T30" i="6"/>
  <c r="U30" i="6"/>
  <c r="L60" i="30"/>
  <c r="M60" i="30"/>
  <c r="N76" i="30"/>
  <c r="O76" i="30"/>
  <c r="I16" i="6"/>
  <c r="H16" i="6"/>
  <c r="H10" i="6"/>
  <c r="I10" i="6"/>
  <c r="S50" i="30"/>
  <c r="R50" i="30"/>
  <c r="U60" i="30"/>
  <c r="T60" i="30"/>
  <c r="N68" i="30"/>
  <c r="O68" i="30"/>
  <c r="L30" i="6"/>
  <c r="M30" i="6"/>
  <c r="J14" i="6"/>
  <c r="K14" i="6"/>
  <c r="T32" i="30"/>
  <c r="U32" i="30"/>
  <c r="U20" i="6"/>
  <c r="T20" i="6"/>
  <c r="I40" i="30"/>
  <c r="H40" i="30"/>
  <c r="R28" i="6"/>
  <c r="S28" i="6"/>
  <c r="H80" i="30"/>
  <c r="I80" i="30"/>
  <c r="G26" i="30"/>
  <c r="F26" i="30"/>
  <c r="V73" i="30"/>
  <c r="G18" i="30"/>
  <c r="F18" i="30"/>
  <c r="V67" i="30"/>
  <c r="Q32" i="6"/>
  <c r="P32" i="6"/>
  <c r="Q26" i="30"/>
  <c r="P26" i="30"/>
  <c r="N26" i="6"/>
  <c r="O26" i="6"/>
  <c r="T46" i="30"/>
  <c r="U46" i="30"/>
  <c r="G16" i="6"/>
  <c r="F16" i="6"/>
  <c r="V33" i="6"/>
  <c r="H22" i="30"/>
  <c r="I22" i="30"/>
  <c r="O20" i="30"/>
  <c r="N20" i="30"/>
  <c r="G32" i="30"/>
  <c r="V79" i="30"/>
  <c r="F32" i="30"/>
  <c r="N30" i="6"/>
  <c r="O30" i="6"/>
  <c r="H72" i="30"/>
  <c r="I72" i="30"/>
  <c r="G8" i="6"/>
  <c r="F8" i="6"/>
  <c r="M30" i="30"/>
  <c r="L30" i="30"/>
  <c r="K80" i="30"/>
  <c r="J80" i="30"/>
  <c r="I30" i="30"/>
  <c r="H30" i="30"/>
  <c r="G46" i="30"/>
  <c r="F46" i="30"/>
  <c r="R80" i="30"/>
  <c r="S80" i="30"/>
  <c r="H70" i="30"/>
  <c r="I70" i="30"/>
  <c r="N64" i="30"/>
  <c r="O64" i="30"/>
  <c r="I84" i="30"/>
  <c r="H84" i="30"/>
  <c r="L32" i="6"/>
  <c r="M32" i="6"/>
  <c r="M14" i="6"/>
  <c r="L14" i="6"/>
  <c r="S68" i="30"/>
  <c r="R68" i="30"/>
  <c r="Q20" i="30"/>
  <c r="P20" i="30"/>
  <c r="G78" i="30"/>
  <c r="F78" i="30"/>
  <c r="K20" i="6"/>
  <c r="J20" i="6"/>
  <c r="S62" i="30"/>
  <c r="R62" i="30"/>
  <c r="N10" i="6"/>
  <c r="O10" i="6"/>
  <c r="S88" i="30"/>
  <c r="R88" i="30"/>
  <c r="K16" i="6"/>
  <c r="J16" i="6"/>
  <c r="F28" i="6"/>
  <c r="G28" i="6"/>
  <c r="N40" i="30"/>
  <c r="O40" i="30"/>
  <c r="P18" i="6"/>
  <c r="Q18" i="6"/>
  <c r="Q18" i="30"/>
  <c r="P18" i="30"/>
  <c r="K14" i="30"/>
  <c r="J14" i="30"/>
  <c r="S12" i="6"/>
  <c r="R12" i="6"/>
  <c r="J24" i="6"/>
  <c r="K24" i="6"/>
  <c r="H20" i="6"/>
  <c r="I20" i="6"/>
  <c r="G8" i="30"/>
  <c r="F8" i="30"/>
  <c r="L20" i="6"/>
  <c r="M20" i="6"/>
  <c r="N22" i="30"/>
  <c r="O22" i="30"/>
  <c r="S32" i="30"/>
  <c r="R32" i="30"/>
  <c r="U26" i="6"/>
  <c r="T26" i="6"/>
  <c r="R20" i="6"/>
  <c r="S20" i="6"/>
  <c r="J64" i="30"/>
  <c r="K64" i="30"/>
  <c r="F26" i="6"/>
  <c r="G26" i="6"/>
  <c r="J8" i="30"/>
  <c r="K8" i="30"/>
  <c r="U58" i="30"/>
  <c r="T58" i="30"/>
  <c r="F34" i="6"/>
  <c r="G34" i="6"/>
  <c r="F20" i="6"/>
  <c r="G20" i="6"/>
  <c r="V7" i="6"/>
  <c r="P56" i="30"/>
  <c r="Q56" i="30"/>
  <c r="T64" i="30"/>
  <c r="U64" i="30"/>
  <c r="N10" i="30"/>
  <c r="O10" i="30"/>
  <c r="S40" i="30"/>
  <c r="R40" i="30"/>
  <c r="K72" i="30"/>
  <c r="J72" i="30"/>
  <c r="P14" i="6"/>
  <c r="Q14" i="6"/>
  <c r="H90" i="30"/>
  <c r="I90" i="30"/>
  <c r="F48" i="30"/>
  <c r="G48" i="30"/>
  <c r="F10" i="30"/>
  <c r="G10" i="30"/>
  <c r="U62" i="30"/>
  <c r="T62" i="30"/>
  <c r="T14" i="30"/>
  <c r="U14" i="30"/>
  <c r="U16" i="6"/>
  <c r="T16" i="6"/>
  <c r="R18" i="30"/>
  <c r="S18" i="30"/>
  <c r="T66" i="30"/>
  <c r="U66" i="30"/>
  <c r="M70" i="30"/>
  <c r="L70" i="30"/>
  <c r="P38" i="30"/>
  <c r="Q38" i="30"/>
  <c r="R34" i="30"/>
  <c r="S34" i="30"/>
  <c r="H66" i="30"/>
  <c r="I66" i="30"/>
  <c r="I32" i="30"/>
  <c r="H32" i="30"/>
  <c r="R54" i="30"/>
  <c r="S54" i="30"/>
  <c r="M28" i="6"/>
  <c r="L28" i="6"/>
  <c r="G16" i="30"/>
  <c r="F16" i="30"/>
  <c r="V65" i="30"/>
  <c r="Q22" i="6"/>
  <c r="P22" i="6"/>
  <c r="R36" i="30"/>
  <c r="S36" i="30"/>
  <c r="P72" i="30"/>
  <c r="Q72" i="30"/>
  <c r="J48" i="30"/>
  <c r="K48" i="30"/>
  <c r="F34" i="30"/>
  <c r="V81" i="30"/>
  <c r="G34" i="30"/>
  <c r="R8" i="6"/>
  <c r="S8" i="6"/>
  <c r="O28" i="30"/>
  <c r="N28" i="30"/>
  <c r="L8" i="6"/>
  <c r="M8" i="6"/>
  <c r="N82" i="30"/>
  <c r="O82" i="30"/>
  <c r="H28" i="6"/>
  <c r="I28" i="6"/>
  <c r="I60" i="30"/>
  <c r="H60" i="30"/>
  <c r="M42" i="30"/>
  <c r="L42" i="30"/>
  <c r="F18" i="6"/>
  <c r="G18" i="6"/>
  <c r="T30" i="30"/>
  <c r="U30" i="30"/>
  <c r="P48" i="30"/>
  <c r="Q48" i="30"/>
  <c r="I88" i="30"/>
  <c r="H88" i="30"/>
  <c r="O28" i="6"/>
  <c r="N28" i="6"/>
  <c r="G22" i="6"/>
  <c r="F22" i="6"/>
  <c r="U86" i="30"/>
  <c r="T86" i="30"/>
  <c r="L16" i="6"/>
  <c r="M16" i="6"/>
  <c r="H86" i="30"/>
  <c r="I86" i="30"/>
  <c r="P30" i="6"/>
  <c r="Q30" i="6"/>
  <c r="R24" i="6"/>
  <c r="S24" i="6"/>
  <c r="S34" i="6"/>
  <c r="R34" i="6"/>
  <c r="H12" i="30"/>
  <c r="I12" i="30"/>
  <c r="Q22" i="30"/>
  <c r="P22" i="30"/>
  <c r="R72" i="30"/>
  <c r="S72" i="30"/>
  <c r="O12" i="6"/>
  <c r="N12" i="6"/>
  <c r="T44" i="30"/>
  <c r="U44" i="30"/>
  <c r="T54" i="30"/>
  <c r="U54" i="30"/>
  <c r="I76" i="30"/>
  <c r="H76" i="30"/>
  <c r="R26" i="6"/>
  <c r="S26" i="6"/>
  <c r="L78" i="30"/>
  <c r="M78" i="30"/>
  <c r="T52" i="30"/>
  <c r="U52" i="30"/>
  <c r="O52" i="30"/>
  <c r="N52" i="30"/>
  <c r="R30" i="6"/>
  <c r="S30" i="6"/>
  <c r="J10" i="30"/>
  <c r="K10" i="30"/>
  <c r="N16" i="30"/>
  <c r="O16" i="30"/>
  <c r="L88" i="30"/>
  <c r="M88" i="30"/>
  <c r="Q54" i="30"/>
  <c r="P54" i="30"/>
  <c r="I54" i="30"/>
  <c r="H54" i="30"/>
  <c r="V19" i="6"/>
  <c r="V15" i="6"/>
  <c r="V17" i="6"/>
  <c r="V11" i="6"/>
  <c r="V31" i="6"/>
  <c r="V23" i="6"/>
  <c r="V21" i="6"/>
  <c r="V29" i="6"/>
  <c r="V9" i="6"/>
  <c r="V25" i="6"/>
  <c r="G14" i="6"/>
  <c r="V27" i="6"/>
  <c r="F14" i="6"/>
  <c r="V13" i="6"/>
  <c r="M82" i="30"/>
  <c r="L82" i="30"/>
  <c r="U16" i="30"/>
  <c r="T16" i="30"/>
  <c r="M18" i="6"/>
  <c r="L18" i="6"/>
  <c r="U50" i="30"/>
  <c r="T50" i="30"/>
  <c r="U72" i="30"/>
  <c r="T72" i="30"/>
  <c r="Q16" i="6"/>
  <c r="P16" i="6"/>
  <c r="F58" i="30"/>
  <c r="G58" i="30"/>
  <c r="N56" i="30"/>
  <c r="O56" i="30"/>
  <c r="U76" i="30"/>
  <c r="T76" i="30"/>
  <c r="I12" i="6"/>
  <c r="H12" i="6"/>
  <c r="F82" i="30"/>
  <c r="G82" i="30"/>
  <c r="F20" i="30"/>
  <c r="G20" i="30"/>
  <c r="V69" i="30"/>
  <c r="S82" i="30"/>
  <c r="R82" i="30"/>
  <c r="F44" i="30"/>
  <c r="G44" i="30"/>
  <c r="P86" i="30"/>
  <c r="Q86" i="30"/>
  <c r="M38" i="30"/>
  <c r="L38" i="30"/>
  <c r="G24" i="30"/>
  <c r="F24" i="30"/>
  <c r="T24" i="6"/>
  <c r="U24" i="6"/>
  <c r="N18" i="6"/>
  <c r="O18" i="6"/>
  <c r="T28" i="30"/>
  <c r="U28" i="30"/>
  <c r="U48" i="30"/>
  <c r="T48" i="30"/>
  <c r="R52" i="30"/>
  <c r="S52" i="30"/>
  <c r="F12" i="30"/>
  <c r="V31" i="30"/>
  <c r="V59" i="30"/>
  <c r="V21" i="30"/>
  <c r="V11" i="30"/>
  <c r="V53" i="30"/>
  <c r="V17" i="30"/>
  <c r="V13" i="30"/>
  <c r="V47" i="30"/>
  <c r="V55" i="30"/>
  <c r="V23" i="30"/>
  <c r="V35" i="30"/>
  <c r="G12" i="30"/>
  <c r="V19" i="30"/>
  <c r="V9" i="30"/>
  <c r="V33" i="30"/>
  <c r="V15" i="30"/>
  <c r="V7" i="30"/>
  <c r="V41" i="30"/>
  <c r="V43" i="30"/>
  <c r="V49" i="30"/>
  <c r="V27" i="30"/>
  <c r="V39" i="30"/>
  <c r="V25" i="30"/>
  <c r="V57" i="30"/>
  <c r="V61" i="30"/>
  <c r="V45" i="30"/>
  <c r="V51" i="30"/>
  <c r="V29" i="30"/>
  <c r="V37" i="30"/>
  <c r="N32" i="30"/>
  <c r="O32" i="30"/>
  <c r="M22" i="6"/>
  <c r="L22" i="6"/>
  <c r="S26" i="30"/>
  <c r="R26" i="30"/>
  <c r="P84" i="30"/>
  <c r="Q84" i="30"/>
  <c r="N70" i="30"/>
  <c r="O70" i="30"/>
  <c r="R90" i="30"/>
  <c r="S90" i="30"/>
  <c r="M48" i="30"/>
  <c r="L48" i="30"/>
  <c r="H50" i="30"/>
  <c r="I50" i="30"/>
  <c r="J30" i="30"/>
  <c r="K30" i="30"/>
  <c r="N80" i="30"/>
  <c r="O80" i="30"/>
  <c r="N30" i="30"/>
  <c r="O30" i="30"/>
  <c r="R76" i="30"/>
  <c r="S76" i="30"/>
  <c r="F40" i="30"/>
  <c r="V87" i="30"/>
  <c r="G40" i="30"/>
  <c r="F66" i="30"/>
  <c r="G66" i="30"/>
  <c r="J34" i="30"/>
  <c r="K34" i="30"/>
  <c r="S16" i="6"/>
  <c r="R16" i="6"/>
  <c r="T74" i="30"/>
  <c r="U74" i="30"/>
  <c r="O24" i="30"/>
  <c r="N24" i="30"/>
  <c r="L76" i="30"/>
  <c r="M76" i="30"/>
  <c r="F80" i="30"/>
  <c r="G80" i="30"/>
  <c r="M90" i="30"/>
  <c r="L90" i="30"/>
  <c r="U34" i="30"/>
  <c r="T34" i="30"/>
  <c r="N8" i="6"/>
  <c r="O8" i="6"/>
  <c r="N34" i="30"/>
  <c r="O34" i="30"/>
  <c r="Q12" i="30"/>
  <c r="P12" i="30"/>
  <c r="U28" i="6"/>
  <c r="T28" i="6"/>
  <c r="F38" i="30"/>
  <c r="G38" i="30"/>
  <c r="V85" i="30"/>
  <c r="N50" i="30"/>
  <c r="O50" i="30"/>
  <c r="L26" i="30"/>
  <c r="M26" i="30"/>
  <c r="Q14" i="30"/>
  <c r="P14" i="30"/>
  <c r="I34" i="30"/>
  <c r="H34" i="30"/>
  <c r="F52" i="30"/>
  <c r="G52" i="30"/>
  <c r="N54" i="30"/>
  <c r="O54" i="30"/>
  <c r="Q30" i="30"/>
  <c r="P30" i="30"/>
  <c r="O34" i="6"/>
  <c r="N34" i="6"/>
  <c r="J54" i="30"/>
  <c r="K54" i="30"/>
  <c r="Q76" i="30"/>
  <c r="P76" i="30"/>
  <c r="I62" i="30"/>
  <c r="H62" i="30"/>
  <c r="O12" i="30"/>
  <c r="N12" i="30"/>
  <c r="Q28" i="30"/>
  <c r="P28" i="30"/>
  <c r="P8" i="30"/>
  <c r="Q8" i="30"/>
  <c r="F86" i="30"/>
  <c r="G86" i="30"/>
  <c r="U22" i="30"/>
  <c r="T22" i="30"/>
  <c r="U84" i="30"/>
  <c r="T84" i="30"/>
  <c r="M16" i="30"/>
  <c r="L16" i="30"/>
  <c r="U90" i="30"/>
  <c r="T90" i="30"/>
  <c r="L68" i="30"/>
  <c r="M68" i="30"/>
  <c r="G30" i="30"/>
  <c r="F30" i="30"/>
  <c r="V77" i="30"/>
  <c r="U56" i="30"/>
  <c r="T56" i="30"/>
  <c r="M52" i="30"/>
  <c r="L52" i="30"/>
  <c r="G62" i="30"/>
  <c r="F62" i="30"/>
  <c r="L20" i="30"/>
  <c r="M20" i="30"/>
  <c r="M44" i="30"/>
  <c r="L44" i="30"/>
  <c r="U12" i="30"/>
  <c r="T12" i="30"/>
  <c r="H56" i="30"/>
  <c r="I56" i="30"/>
  <c r="T10" i="6"/>
  <c r="U10" i="6"/>
  <c r="P66" i="30"/>
  <c r="Q66" i="30"/>
  <c r="U80" i="30"/>
  <c r="T80" i="30"/>
  <c r="L50" i="30"/>
  <c r="M50" i="30"/>
  <c r="R42" i="30"/>
  <c r="S42" i="30"/>
  <c r="Q32" i="30"/>
  <c r="P32" i="30"/>
  <c r="R56" i="30"/>
  <c r="S56" i="30"/>
  <c r="H44" i="30"/>
  <c r="I44" i="30"/>
  <c r="U88" i="30"/>
  <c r="T88" i="30"/>
  <c r="N22" i="6"/>
  <c r="O22" i="6"/>
  <c r="U24" i="30"/>
  <c r="T24" i="30"/>
  <c r="O72" i="30"/>
  <c r="N72" i="30"/>
  <c r="L56" i="30"/>
  <c r="M56" i="30"/>
  <c r="U20" i="30"/>
  <c r="T20" i="30"/>
  <c r="L18" i="30"/>
  <c r="M18" i="30"/>
  <c r="U36" i="30"/>
  <c r="T36" i="30"/>
  <c r="T38" i="30"/>
  <c r="U38" i="30"/>
  <c r="H74" i="30"/>
  <c r="I74" i="30"/>
  <c r="S28" i="30"/>
  <c r="R28" i="30"/>
  <c r="H42" i="30"/>
  <c r="I42" i="30"/>
  <c r="J44" i="30"/>
  <c r="K44" i="30"/>
  <c r="G10" i="6"/>
  <c r="F10" i="6"/>
  <c r="U8" i="30"/>
  <c r="T8" i="30"/>
  <c r="J86" i="30"/>
  <c r="K86" i="30"/>
  <c r="K52" i="30"/>
  <c r="J52" i="30"/>
  <c r="Q68" i="30"/>
  <c r="P68" i="30"/>
  <c r="S8" i="30"/>
  <c r="R8" i="30"/>
  <c r="R64" i="30"/>
  <c r="S64" i="30"/>
  <c r="J68" i="30"/>
  <c r="K68" i="30"/>
  <c r="T18" i="30"/>
  <c r="U18" i="30"/>
  <c r="J22" i="30"/>
  <c r="K22" i="30"/>
  <c r="T40" i="30"/>
  <c r="U40" i="30"/>
  <c r="K74" i="30"/>
  <c r="J74" i="30"/>
  <c r="U42" i="30"/>
  <c r="T42" i="30"/>
  <c r="H8" i="30"/>
  <c r="I8" i="30"/>
  <c r="M54" i="30"/>
  <c r="L54" i="30"/>
  <c r="R84" i="30"/>
  <c r="S84" i="30"/>
  <c r="S46" i="30"/>
  <c r="R46" i="30"/>
  <c r="S30" i="30"/>
  <c r="R30" i="30"/>
  <c r="P36" i="30"/>
  <c r="Q36" i="30"/>
  <c r="I78" i="30"/>
  <c r="H78" i="30"/>
  <c r="N26" i="30"/>
  <c r="O26" i="30"/>
  <c r="K90" i="30"/>
  <c r="J90" i="30"/>
  <c r="O66" i="30"/>
  <c r="N66" i="30"/>
  <c r="J20" i="30"/>
  <c r="K20" i="30"/>
  <c r="P58" i="30"/>
  <c r="Q58" i="30"/>
  <c r="J40" i="30"/>
  <c r="K40" i="30"/>
  <c r="G28" i="30"/>
  <c r="F28" i="30"/>
  <c r="V75" i="30"/>
  <c r="K16" i="30"/>
  <c r="J16" i="30"/>
  <c r="H30" i="6"/>
  <c r="I30" i="6"/>
  <c r="J28" i="30"/>
  <c r="K28" i="30"/>
  <c r="J28" i="6"/>
  <c r="K28" i="6"/>
  <c r="S66" i="30"/>
  <c r="R66" i="30"/>
  <c r="G74" i="30"/>
  <c r="F74" i="30"/>
  <c r="S38" i="30"/>
  <c r="R38" i="30"/>
  <c r="S14" i="30"/>
  <c r="R14" i="30"/>
  <c r="G54" i="30"/>
  <c r="F54" i="30"/>
  <c r="S20" i="30"/>
  <c r="R20" i="30"/>
  <c r="J76" i="30"/>
  <c r="K76" i="30"/>
  <c r="Q50" i="30"/>
  <c r="P50" i="30"/>
  <c r="P64" i="30"/>
  <c r="Q64" i="30"/>
  <c r="Q82" i="30"/>
  <c r="P82" i="30"/>
  <c r="T34" i="6"/>
  <c r="U34" i="6"/>
  <c r="L12" i="30"/>
  <c r="M12" i="30"/>
  <c r="N20" i="6"/>
  <c r="O20" i="6"/>
  <c r="P90" i="30"/>
  <c r="Q90" i="30"/>
  <c r="O84" i="30"/>
  <c r="N84" i="30"/>
  <c r="M46" i="30"/>
  <c r="L46" i="30"/>
  <c r="U70" i="30"/>
  <c r="T70" i="30"/>
  <c r="J84" i="30"/>
  <c r="K84" i="30"/>
  <c r="H8" i="6"/>
  <c r="I8" i="6"/>
  <c r="L24" i="30"/>
  <c r="M24" i="30"/>
  <c r="K24" i="30"/>
  <c r="J24" i="30"/>
  <c r="I28" i="30"/>
  <c r="H28" i="30"/>
  <c r="R58" i="30"/>
  <c r="S58" i="30"/>
  <c r="H14" i="30"/>
  <c r="I14" i="30"/>
  <c r="S60" i="30"/>
  <c r="R60" i="30"/>
  <c r="J46" i="30"/>
  <c r="K46" i="30"/>
  <c r="R24" i="30"/>
  <c r="S24" i="30"/>
  <c r="S18" i="6"/>
  <c r="R18" i="6"/>
  <c r="L72" i="30"/>
  <c r="M72" i="30"/>
  <c r="L10" i="6"/>
  <c r="M10" i="6"/>
  <c r="I14" i="6"/>
  <c r="H14" i="6"/>
  <c r="I18" i="30"/>
  <c r="H18" i="30"/>
  <c r="O46" i="30"/>
  <c r="N46" i="30"/>
  <c r="O86" i="30"/>
  <c r="N86" i="30"/>
  <c r="G24" i="6"/>
  <c r="F24" i="6"/>
  <c r="U8" i="6"/>
  <c r="T8" i="6"/>
  <c r="O88" i="30"/>
  <c r="N88" i="30"/>
  <c r="H58" i="30"/>
  <c r="I58" i="30"/>
  <c r="N48" i="30"/>
  <c r="O48" i="30"/>
  <c r="J32" i="30"/>
  <c r="K32" i="30"/>
  <c r="O16" i="6"/>
  <c r="N16" i="6"/>
  <c r="L64" i="30"/>
  <c r="M64" i="30"/>
  <c r="G88" i="30"/>
  <c r="F88" i="30"/>
  <c r="J88" i="30"/>
  <c r="K88" i="30"/>
  <c r="I34" i="6"/>
  <c r="H34" i="6"/>
  <c r="K18" i="6"/>
  <c r="J18" i="6"/>
  <c r="J82" i="30"/>
  <c r="K82" i="30"/>
  <c r="S48" i="30"/>
  <c r="R48" i="30"/>
  <c r="W45" i="6" l="1"/>
  <c r="T41" i="6"/>
  <c r="F45" i="6"/>
  <c r="P43" i="6"/>
  <c r="R45" i="6"/>
  <c r="R37" i="6"/>
  <c r="T43" i="6"/>
  <c r="J37" i="6"/>
  <c r="H43" i="6"/>
  <c r="P39" i="6"/>
  <c r="W39" i="6"/>
  <c r="P45" i="6"/>
  <c r="H37" i="6"/>
  <c r="P41" i="6"/>
  <c r="W41" i="6"/>
  <c r="H35" i="6"/>
  <c r="L39" i="6"/>
  <c r="F35" i="6"/>
  <c r="R35" i="6"/>
  <c r="T37" i="6"/>
  <c r="F43" i="6"/>
  <c r="H41" i="6"/>
  <c r="N35" i="6"/>
  <c r="L41" i="6"/>
  <c r="N39" i="6"/>
  <c r="N41" i="6"/>
  <c r="P37" i="6"/>
  <c r="H45" i="6"/>
  <c r="J41" i="6"/>
  <c r="J39" i="6"/>
  <c r="R43" i="6"/>
  <c r="H39" i="6"/>
  <c r="L43" i="6"/>
  <c r="F41" i="6"/>
  <c r="F37" i="6"/>
  <c r="T39" i="6"/>
  <c r="N37" i="6"/>
  <c r="F39" i="6"/>
  <c r="J35" i="6"/>
  <c r="N43" i="6"/>
  <c r="J43" i="6"/>
  <c r="W35" i="6"/>
  <c r="T45" i="6"/>
  <c r="L35" i="6"/>
  <c r="R41" i="6"/>
  <c r="L45" i="6"/>
  <c r="J45" i="6"/>
  <c r="T35" i="6"/>
  <c r="R39" i="6"/>
  <c r="W37" i="6"/>
  <c r="P35" i="6"/>
  <c r="W43" i="6"/>
  <c r="N45" i="6"/>
  <c r="L37" i="6"/>
  <c r="L42" i="6" l="1"/>
  <c r="M42" i="6"/>
  <c r="M46" i="6"/>
  <c r="L46" i="6"/>
  <c r="F40" i="6"/>
  <c r="G40" i="6"/>
  <c r="K40" i="6"/>
  <c r="J40" i="6"/>
  <c r="I42" i="6"/>
  <c r="H42" i="6"/>
  <c r="P42" i="6"/>
  <c r="Q42" i="6"/>
  <c r="R38" i="6"/>
  <c r="S38" i="6"/>
  <c r="K46" i="6"/>
  <c r="J46" i="6"/>
  <c r="O38" i="6"/>
  <c r="N38" i="6"/>
  <c r="K42" i="6"/>
  <c r="J42" i="6"/>
  <c r="G44" i="6"/>
  <c r="F44" i="6"/>
  <c r="I38" i="6"/>
  <c r="H38" i="6"/>
  <c r="R46" i="6"/>
  <c r="S46" i="6"/>
  <c r="I36" i="6"/>
  <c r="H36" i="6"/>
  <c r="U44" i="6"/>
  <c r="T44" i="6"/>
  <c r="H46" i="6"/>
  <c r="I46" i="6"/>
  <c r="U38" i="6"/>
  <c r="T38" i="6"/>
  <c r="Q46" i="6"/>
  <c r="P46" i="6"/>
  <c r="Q44" i="6"/>
  <c r="P44" i="6"/>
  <c r="O44" i="6"/>
  <c r="N44" i="6"/>
  <c r="K38" i="6"/>
  <c r="J38" i="6"/>
  <c r="K36" i="6"/>
  <c r="J36" i="6"/>
  <c r="M38" i="6"/>
  <c r="L38" i="6"/>
  <c r="S42" i="6"/>
  <c r="R42" i="6"/>
  <c r="L36" i="6"/>
  <c r="M36" i="6"/>
  <c r="Q36" i="6"/>
  <c r="P36" i="6"/>
  <c r="U46" i="6"/>
  <c r="T46" i="6"/>
  <c r="G38" i="6"/>
  <c r="F38" i="6"/>
  <c r="Q38" i="6"/>
  <c r="P38" i="6"/>
  <c r="S36" i="6"/>
  <c r="R36" i="6"/>
  <c r="G46" i="6"/>
  <c r="F46" i="6"/>
  <c r="T36" i="6"/>
  <c r="U36" i="6"/>
  <c r="I40" i="6"/>
  <c r="H40" i="6"/>
  <c r="S44" i="6"/>
  <c r="R44" i="6"/>
  <c r="O36" i="6"/>
  <c r="N36" i="6"/>
  <c r="O46" i="6"/>
  <c r="N46" i="6"/>
  <c r="U40" i="6"/>
  <c r="T40" i="6"/>
  <c r="G42" i="6"/>
  <c r="F42" i="6"/>
  <c r="O42" i="6"/>
  <c r="N42" i="6"/>
  <c r="G36" i="6"/>
  <c r="F36" i="6"/>
  <c r="Q40" i="6"/>
  <c r="P40" i="6"/>
  <c r="T42" i="6"/>
  <c r="U42" i="6"/>
  <c r="S40" i="6"/>
  <c r="R40" i="6"/>
  <c r="K44" i="6"/>
  <c r="J44" i="6"/>
  <c r="M44" i="6"/>
  <c r="L44" i="6"/>
  <c r="O40" i="6"/>
  <c r="N40" i="6"/>
  <c r="M40" i="6"/>
  <c r="L40" i="6"/>
  <c r="I44" i="6"/>
  <c r="H44" i="6"/>
  <c r="W24" i="90" l="1"/>
  <c r="N24" i="90"/>
  <c r="F24" i="90"/>
  <c r="H24" i="90"/>
  <c r="P24" i="90"/>
  <c r="R24" i="90"/>
  <c r="J24" i="90"/>
  <c r="L24" i="90"/>
  <c r="T24" i="90"/>
  <c r="N18" i="90"/>
  <c r="P22" i="90"/>
  <c r="T12" i="90"/>
  <c r="W12" i="90"/>
  <c r="F12" i="90"/>
  <c r="W16" i="90"/>
  <c r="P18" i="90"/>
  <c r="L18" i="90"/>
  <c r="R10" i="90"/>
  <c r="W18" i="90"/>
  <c r="J22" i="90"/>
  <c r="N10" i="90"/>
  <c r="R12" i="90"/>
  <c r="R14" i="90"/>
  <c r="N12" i="90"/>
  <c r="J10" i="90"/>
  <c r="J18" i="90"/>
  <c r="W8" i="90"/>
  <c r="H12" i="90"/>
  <c r="J14" i="90"/>
  <c r="F10" i="90"/>
  <c r="H18" i="90"/>
  <c r="T20" i="90"/>
  <c r="H20" i="90"/>
  <c r="R22" i="90"/>
  <c r="J12" i="90"/>
  <c r="H14" i="90"/>
  <c r="L8" i="90"/>
  <c r="H8" i="90"/>
  <c r="R8" i="90"/>
  <c r="N14" i="90"/>
  <c r="L20" i="90"/>
  <c r="J8" i="90"/>
  <c r="F8" i="90"/>
  <c r="T14" i="90"/>
  <c r="P10" i="90"/>
  <c r="J16" i="90"/>
  <c r="N20" i="90"/>
  <c r="F18" i="90"/>
  <c r="J20" i="90"/>
  <c r="T8" i="90"/>
  <c r="F16" i="90"/>
  <c r="F14" i="90"/>
  <c r="P16" i="90"/>
  <c r="H22" i="90"/>
  <c r="P12" i="90"/>
  <c r="T10" i="90"/>
  <c r="N22" i="90"/>
  <c r="P14" i="90"/>
  <c r="R18" i="90"/>
  <c r="P8" i="90"/>
  <c r="W20" i="90"/>
  <c r="R16" i="90"/>
  <c r="N8" i="90"/>
  <c r="H16" i="90"/>
  <c r="F22" i="90"/>
  <c r="H10" i="90"/>
  <c r="W10" i="90"/>
  <c r="L22" i="90"/>
  <c r="T16" i="90"/>
  <c r="N16" i="90"/>
  <c r="L16" i="90"/>
  <c r="F20" i="90"/>
  <c r="W22" i="90"/>
  <c r="R20" i="90"/>
  <c r="L10" i="90"/>
  <c r="P20" i="90"/>
  <c r="L12" i="90"/>
  <c r="W14" i="90"/>
  <c r="T18" i="90"/>
  <c r="L14" i="90"/>
  <c r="T22" i="90"/>
  <c r="L17" i="90" l="1"/>
  <c r="AB17" i="90" s="1"/>
  <c r="M17" i="90"/>
  <c r="AK17" i="90" s="1"/>
  <c r="M15" i="90"/>
  <c r="AK15" i="90" s="1"/>
  <c r="L15" i="90"/>
  <c r="AB15" i="90" s="1"/>
  <c r="V20" i="90"/>
  <c r="G21" i="90"/>
  <c r="F21" i="90"/>
  <c r="H17" i="90"/>
  <c r="Z17" i="90" s="1"/>
  <c r="I17" i="90"/>
  <c r="AI17" i="90" s="1"/>
  <c r="U11" i="90"/>
  <c r="AO11" i="90" s="1"/>
  <c r="T11" i="90"/>
  <c r="AF11" i="90" s="1"/>
  <c r="G19" i="90"/>
  <c r="AH19" i="90" s="1"/>
  <c r="F19" i="90"/>
  <c r="Y19" i="90" s="1"/>
  <c r="V18" i="90"/>
  <c r="O15" i="90"/>
  <c r="AL15" i="90" s="1"/>
  <c r="N15" i="90"/>
  <c r="AC15" i="90" s="1"/>
  <c r="U21" i="90"/>
  <c r="T21" i="90"/>
  <c r="O13" i="90"/>
  <c r="AL13" i="90" s="1"/>
  <c r="N13" i="90"/>
  <c r="AC13" i="90" s="1"/>
  <c r="Q19" i="90"/>
  <c r="AM19" i="90" s="1"/>
  <c r="P19" i="90"/>
  <c r="AD19" i="90" s="1"/>
  <c r="L25" i="90"/>
  <c r="M25" i="90"/>
  <c r="O9" i="90"/>
  <c r="AL9" i="90" s="1"/>
  <c r="N9" i="90"/>
  <c r="AC9" i="90" s="1"/>
  <c r="S15" i="90"/>
  <c r="AN15" i="90" s="1"/>
  <c r="R15" i="90"/>
  <c r="AE15" i="90" s="1"/>
  <c r="N17" i="90"/>
  <c r="AC17" i="90" s="1"/>
  <c r="O17" i="90"/>
  <c r="AL17" i="90" s="1"/>
  <c r="R17" i="90"/>
  <c r="AE17" i="90" s="1"/>
  <c r="S17" i="90"/>
  <c r="AN17" i="90" s="1"/>
  <c r="H23" i="90"/>
  <c r="I23" i="90"/>
  <c r="J17" i="90"/>
  <c r="AA17" i="90" s="1"/>
  <c r="K17" i="90"/>
  <c r="AJ17" i="90" s="1"/>
  <c r="I9" i="90"/>
  <c r="AI9" i="90" s="1"/>
  <c r="H9" i="90"/>
  <c r="Z9" i="90" s="1"/>
  <c r="F11" i="90"/>
  <c r="Y11" i="90" s="1"/>
  <c r="G11" i="90"/>
  <c r="AH11" i="90" s="1"/>
  <c r="V10" i="90"/>
  <c r="S13" i="90"/>
  <c r="AN13" i="90" s="1"/>
  <c r="R13" i="90"/>
  <c r="AE13" i="90" s="1"/>
  <c r="F13" i="90"/>
  <c r="Y13" i="90" s="1"/>
  <c r="V12" i="90"/>
  <c r="G13" i="90"/>
  <c r="AH13" i="90" s="1"/>
  <c r="S25" i="90"/>
  <c r="R25" i="90"/>
  <c r="S9" i="90"/>
  <c r="AN9" i="90" s="1"/>
  <c r="R9" i="90"/>
  <c r="AE9" i="90" s="1"/>
  <c r="L13" i="90"/>
  <c r="AB13" i="90" s="1"/>
  <c r="M13" i="90"/>
  <c r="AK13" i="90" s="1"/>
  <c r="Q17" i="90"/>
  <c r="AM17" i="90" s="1"/>
  <c r="P17" i="90"/>
  <c r="AD17" i="90" s="1"/>
  <c r="P11" i="90"/>
  <c r="AD11" i="90" s="1"/>
  <c r="Q11" i="90"/>
  <c r="AM11" i="90" s="1"/>
  <c r="M9" i="90"/>
  <c r="AK9" i="90" s="1"/>
  <c r="L9" i="90"/>
  <c r="AB9" i="90" s="1"/>
  <c r="K15" i="90"/>
  <c r="AJ15" i="90" s="1"/>
  <c r="J15" i="90"/>
  <c r="AA15" i="90" s="1"/>
  <c r="N11" i="90"/>
  <c r="AC11" i="90" s="1"/>
  <c r="O11" i="90"/>
  <c r="AL11" i="90" s="1"/>
  <c r="Q25" i="90"/>
  <c r="P25" i="90"/>
  <c r="T19" i="90"/>
  <c r="AF19" i="90" s="1"/>
  <c r="U19" i="90"/>
  <c r="AO19" i="90" s="1"/>
  <c r="I19" i="90"/>
  <c r="AI19" i="90" s="1"/>
  <c r="H19" i="90"/>
  <c r="Z19" i="90" s="1"/>
  <c r="P21" i="90"/>
  <c r="Q21" i="90"/>
  <c r="Q9" i="90"/>
  <c r="AM9" i="90" s="1"/>
  <c r="P9" i="90"/>
  <c r="AD9" i="90" s="1"/>
  <c r="F15" i="90"/>
  <c r="Y15" i="90" s="1"/>
  <c r="G15" i="90"/>
  <c r="AH15" i="90" s="1"/>
  <c r="V14" i="90"/>
  <c r="U15" i="90"/>
  <c r="AO15" i="90" s="1"/>
  <c r="T15" i="90"/>
  <c r="AF15" i="90" s="1"/>
  <c r="I15" i="90"/>
  <c r="AI15" i="90" s="1"/>
  <c r="H15" i="90"/>
  <c r="Z15" i="90" s="1"/>
  <c r="H13" i="90"/>
  <c r="Z13" i="90" s="1"/>
  <c r="I13" i="90"/>
  <c r="AI13" i="90" s="1"/>
  <c r="J23" i="90"/>
  <c r="K23" i="90"/>
  <c r="U13" i="90"/>
  <c r="AO13" i="90" s="1"/>
  <c r="T13" i="90"/>
  <c r="AF13" i="90" s="1"/>
  <c r="I25" i="90"/>
  <c r="H25" i="90"/>
  <c r="O21" i="90"/>
  <c r="N21" i="90"/>
  <c r="L11" i="90"/>
  <c r="AB11" i="90" s="1"/>
  <c r="M11" i="90"/>
  <c r="AK11" i="90" s="1"/>
  <c r="R19" i="90"/>
  <c r="AE19" i="90" s="1"/>
  <c r="S19" i="90"/>
  <c r="AN19" i="90" s="1"/>
  <c r="F17" i="90"/>
  <c r="Y17" i="90" s="1"/>
  <c r="G17" i="90"/>
  <c r="AH17" i="90" s="1"/>
  <c r="V16" i="90"/>
  <c r="F9" i="90"/>
  <c r="Y9" i="90" s="1"/>
  <c r="G9" i="90"/>
  <c r="AH9" i="90" s="1"/>
  <c r="V8" i="90"/>
  <c r="J13" i="90"/>
  <c r="AA13" i="90" s="1"/>
  <c r="K13" i="90"/>
  <c r="AJ13" i="90" s="1"/>
  <c r="Q23" i="90"/>
  <c r="P23" i="90"/>
  <c r="V24" i="90"/>
  <c r="G25" i="90"/>
  <c r="F25" i="90"/>
  <c r="Q13" i="90"/>
  <c r="AM13" i="90" s="1"/>
  <c r="P13" i="90"/>
  <c r="AD13" i="90" s="1"/>
  <c r="J25" i="90"/>
  <c r="K25" i="90"/>
  <c r="U17" i="90"/>
  <c r="AO17" i="90" s="1"/>
  <c r="T17" i="90"/>
  <c r="AF17" i="90" s="1"/>
  <c r="L23" i="90"/>
  <c r="M23" i="90"/>
  <c r="R21" i="90"/>
  <c r="S21" i="90"/>
  <c r="H11" i="90"/>
  <c r="Z11" i="90" s="1"/>
  <c r="I11" i="90"/>
  <c r="AI11" i="90" s="1"/>
  <c r="Q15" i="90"/>
  <c r="AM15" i="90" s="1"/>
  <c r="P15" i="90"/>
  <c r="AD15" i="90" s="1"/>
  <c r="U9" i="90"/>
  <c r="AO9" i="90" s="1"/>
  <c r="T9" i="90"/>
  <c r="AF9" i="90" s="1"/>
  <c r="J9" i="90"/>
  <c r="AA9" i="90" s="1"/>
  <c r="K9" i="90"/>
  <c r="AJ9" i="90" s="1"/>
  <c r="R23" i="90"/>
  <c r="S23" i="90"/>
  <c r="J19" i="90"/>
  <c r="AA19" i="90" s="1"/>
  <c r="K19" i="90"/>
  <c r="AJ19" i="90" s="1"/>
  <c r="R11" i="90"/>
  <c r="AE11" i="90" s="1"/>
  <c r="S11" i="90"/>
  <c r="AN11" i="90" s="1"/>
  <c r="O19" i="90"/>
  <c r="AL19" i="90" s="1"/>
  <c r="N19" i="90"/>
  <c r="AC19" i="90" s="1"/>
  <c r="O25" i="90"/>
  <c r="N25" i="90"/>
  <c r="T23" i="90"/>
  <c r="U23" i="90"/>
  <c r="G23" i="90"/>
  <c r="F23" i="90"/>
  <c r="V22" i="90"/>
  <c r="O23" i="90"/>
  <c r="N23" i="90"/>
  <c r="K21" i="90"/>
  <c r="J21" i="90"/>
  <c r="M21" i="90"/>
  <c r="L21" i="90"/>
  <c r="I21" i="90"/>
  <c r="H21" i="90"/>
  <c r="K11" i="90"/>
  <c r="AJ11" i="90" s="1"/>
  <c r="J11" i="90"/>
  <c r="AA11" i="90" s="1"/>
  <c r="L19" i="90"/>
  <c r="AB19" i="90" s="1"/>
  <c r="M19" i="90"/>
  <c r="AK19" i="90" s="1"/>
  <c r="U25" i="90"/>
  <c r="T25" i="90"/>
</calcChain>
</file>

<file path=xl/sharedStrings.xml><?xml version="1.0" encoding="utf-8"?>
<sst xmlns="http://schemas.openxmlformats.org/spreadsheetml/2006/main" count="22690" uniqueCount="5707">
  <si>
    <t>Unknown</t>
  </si>
  <si>
    <t>Uterus</t>
  </si>
  <si>
    <t>Breast</t>
  </si>
  <si>
    <t>GP referral</t>
  </si>
  <si>
    <t>Colorectal</t>
  </si>
  <si>
    <t>Stomach</t>
  </si>
  <si>
    <t>Pancreas</t>
  </si>
  <si>
    <t>Bladder</t>
  </si>
  <si>
    <t>Oesophagus</t>
  </si>
  <si>
    <t>Emergency presentation</t>
  </si>
  <si>
    <t>Ovary</t>
  </si>
  <si>
    <t>Lung</t>
  </si>
  <si>
    <t>All Cancers</t>
  </si>
  <si>
    <t>Multiple myeloma</t>
  </si>
  <si>
    <t>Prostate</t>
  </si>
  <si>
    <t>Testis</t>
  </si>
  <si>
    <t>Melanoma</t>
  </si>
  <si>
    <t>Cervix</t>
  </si>
  <si>
    <t>85+</t>
  </si>
  <si>
    <t>Two Week Wait</t>
  </si>
  <si>
    <t>Screen detected</t>
  </si>
  <si>
    <t>Total</t>
  </si>
  <si>
    <t>East Midlands</t>
  </si>
  <si>
    <t>Thames Valley</t>
  </si>
  <si>
    <t>Select cancer site from box below</t>
  </si>
  <si>
    <t>Death Certificate Only</t>
  </si>
  <si>
    <t>Non-Hodgkin lymphoma</t>
  </si>
  <si>
    <t>Confidence interval</t>
  </si>
  <si>
    <t>50-59</t>
  </si>
  <si>
    <t>60-69</t>
  </si>
  <si>
    <t>70-79</t>
  </si>
  <si>
    <t>Cancer sites</t>
  </si>
  <si>
    <t>CHECK</t>
  </si>
  <si>
    <t>Under 50</t>
  </si>
  <si>
    <t>80-84</t>
  </si>
  <si>
    <t>Year</t>
  </si>
  <si>
    <t>Hodgkin lymphoma</t>
  </si>
  <si>
    <t>Mesothelioma</t>
  </si>
  <si>
    <t>Other malignant neoplasms</t>
  </si>
  <si>
    <t>Vulva</t>
  </si>
  <si>
    <t>England</t>
  </si>
  <si>
    <t>Leukaemia: other (all excluding AML and CLL)</t>
  </si>
  <si>
    <t>Head and neck - Hypopharynx</t>
  </si>
  <si>
    <t>Head and neck - Oropharynx</t>
  </si>
  <si>
    <t>Head and neck - Oral cavity</t>
  </si>
  <si>
    <t>Head and neck - Salivary glands</t>
  </si>
  <si>
    <t>GP Referral</t>
  </si>
  <si>
    <t>Other Outpatient</t>
  </si>
  <si>
    <t>Inpatient Elective</t>
  </si>
  <si>
    <t>Back to Contents page</t>
  </si>
  <si>
    <t xml:space="preserve"> </t>
  </si>
  <si>
    <t>- All the figures have been rounded to the nearest whole number. This may result in the upper or lower confidence interval being equal to its main figure.</t>
  </si>
  <si>
    <t>Note</t>
  </si>
  <si>
    <t>All percentages are shown with no decimal places. This may result in the upper or lower confidence interval being equal to the spot estimate.</t>
  </si>
  <si>
    <t>- All percentages are shown with no decimal places. This may result in the upper or lower confidence interval being equal to the spot estimate.</t>
  </si>
  <si>
    <t>Peer-reviewed paper in the British Journal of Cancer</t>
  </si>
  <si>
    <t>Route</t>
  </si>
  <si>
    <t>Description</t>
  </si>
  <si>
    <t>Screen Detected</t>
  </si>
  <si>
    <t>Detected via the breast, cervical or bowel screening programmes</t>
  </si>
  <si>
    <t>Routine and urgent referrals where the patient was not referred under the Two Week Wait referral route</t>
  </si>
  <si>
    <t>Where no earlier admission can be found prior to admission from a waiting list, booked or planned</t>
  </si>
  <si>
    <t>Emergency Presentation</t>
  </si>
  <si>
    <t xml:space="preserve">If you have any queries regarding any of these data, please contact: </t>
  </si>
  <si>
    <t>Description of each Route</t>
  </si>
  <si>
    <t>The following ICD 10 groups were used for the cancer sites/groups contained within this spreadsheet:</t>
  </si>
  <si>
    <t>C15</t>
  </si>
  <si>
    <t>C16</t>
  </si>
  <si>
    <t>C25</t>
  </si>
  <si>
    <t>C32</t>
  </si>
  <si>
    <t>C43</t>
  </si>
  <si>
    <t>C45</t>
  </si>
  <si>
    <t>C50</t>
  </si>
  <si>
    <t>C51</t>
  </si>
  <si>
    <t>C53</t>
  </si>
  <si>
    <t>C61</t>
  </si>
  <si>
    <t>C62</t>
  </si>
  <si>
    <t>C67</t>
  </si>
  <si>
    <t>C73</t>
  </si>
  <si>
    <t>C81</t>
  </si>
  <si>
    <t>C911</t>
  </si>
  <si>
    <t>Cancer site/group</t>
  </si>
  <si>
    <t>ICD10 codes included</t>
  </si>
  <si>
    <t>ICD10 codes</t>
  </si>
  <si>
    <t>Children (0-14 yrs)</t>
  </si>
  <si>
    <t>TYA (15-24 yrs)</t>
  </si>
  <si>
    <t>C910</t>
  </si>
  <si>
    <t>C921</t>
  </si>
  <si>
    <t>Available results</t>
  </si>
  <si>
    <t>Other documentation on Routes to Diagnosis are also available. These include:</t>
  </si>
  <si>
    <t>Number of cases</t>
  </si>
  <si>
    <t>Anus</t>
  </si>
  <si>
    <t>Cervix (in-situ)</t>
  </si>
  <si>
    <t>Female breast cancer</t>
  </si>
  <si>
    <t>Gallbladder</t>
  </si>
  <si>
    <t>Head and neck - Eye</t>
  </si>
  <si>
    <t>Head and neck - Nasopharynx</t>
  </si>
  <si>
    <t>Head and Neck - non specific</t>
  </si>
  <si>
    <t>Head and neck - Palate</t>
  </si>
  <si>
    <t>Heart, Mediastinum and Pleura</t>
  </si>
  <si>
    <t>Leukaemia: acute lymphoblastic</t>
  </si>
  <si>
    <t>Leukaemia: acute myeloid</t>
  </si>
  <si>
    <t>Leukaemia: chronic lymphocytic</t>
  </si>
  <si>
    <t>Leukaemia: chronic myeloid</t>
  </si>
  <si>
    <t>Male breast cancer</t>
  </si>
  <si>
    <t>Nasal Cavity and Middle Ear</t>
  </si>
  <si>
    <t>Penis</t>
  </si>
  <si>
    <t>Sarcoma: Bone</t>
  </si>
  <si>
    <t>Sarcoma: connective and soft tissue</t>
  </si>
  <si>
    <t>Small Intestine</t>
  </si>
  <si>
    <t>Vagina</t>
  </si>
  <si>
    <t>Cancer of Unknown Primary</t>
  </si>
  <si>
    <t>Head and neck - Other (excl. oral cavity, oropharynx, larynx &amp; thyroid)</t>
  </si>
  <si>
    <t>East of England</t>
  </si>
  <si>
    <t>Wessex</t>
  </si>
  <si>
    <t>West Midlands</t>
  </si>
  <si>
    <t>Total Tumours</t>
  </si>
  <si>
    <t>1 A&amp;E</t>
  </si>
  <si>
    <t>2 GP</t>
  </si>
  <si>
    <t>3 IP Emergency</t>
  </si>
  <si>
    <t>4 OP Emergency</t>
  </si>
  <si>
    <t>Inpatient Emergency</t>
  </si>
  <si>
    <t>Outpatient Emergency</t>
  </si>
  <si>
    <t>Accident &amp; Emergency</t>
  </si>
  <si>
    <t>C21</t>
  </si>
  <si>
    <t>D090</t>
  </si>
  <si>
    <t>Breast (in-situ)</t>
  </si>
  <si>
    <t>D05</t>
  </si>
  <si>
    <t>D06</t>
  </si>
  <si>
    <t>C23</t>
  </si>
  <si>
    <t>C69</t>
  </si>
  <si>
    <t>C11</t>
  </si>
  <si>
    <t>C00, C14, C31</t>
  </si>
  <si>
    <t>C05</t>
  </si>
  <si>
    <t>C38</t>
  </si>
  <si>
    <t>C60</t>
  </si>
  <si>
    <t>C17</t>
  </si>
  <si>
    <t>C52</t>
  </si>
  <si>
    <t>Female breast (in-situ)</t>
  </si>
  <si>
    <t>Number of emergencies</t>
  </si>
  <si>
    <t>Percent emergencies 
(of all cases)</t>
  </si>
  <si>
    <t>All Malignant Neoplasms (excl. NMSC)</t>
  </si>
  <si>
    <t>w</t>
  </si>
  <si>
    <t/>
  </si>
  <si>
    <t>C01, C09, C10</t>
  </si>
  <si>
    <t>C30</t>
  </si>
  <si>
    <t>Breakdown of Emergency route - age</t>
  </si>
  <si>
    <t>Breakdown of Emergency route - Overall</t>
  </si>
  <si>
    <t>Breakdown of Emergency route - children and TYA</t>
  </si>
  <si>
    <t>Managed</t>
  </si>
  <si>
    <t>Other</t>
  </si>
  <si>
    <t>NHS Ashford CCG</t>
  </si>
  <si>
    <t>NHS Aylesbury Vale CCG</t>
  </si>
  <si>
    <t>NHS Barnet CCG</t>
  </si>
  <si>
    <t>NHS Barnsley CCG</t>
  </si>
  <si>
    <t>NHS Bassetlaw CCG</t>
  </si>
  <si>
    <t>NHS Bedfordshire CCG</t>
  </si>
  <si>
    <t>NHS Bexley CCG</t>
  </si>
  <si>
    <t>NHS Blackpool CCG</t>
  </si>
  <si>
    <t>NHS Bolton CCG</t>
  </si>
  <si>
    <t>NHS Bradford City CCG</t>
  </si>
  <si>
    <t>NHS Bradford Districts CCG</t>
  </si>
  <si>
    <t>NHS Brent CCG</t>
  </si>
  <si>
    <t>NHS Bristol CCG</t>
  </si>
  <si>
    <t>NHS Bromley CCG</t>
  </si>
  <si>
    <t>NHS Bury CCG</t>
  </si>
  <si>
    <t>NHS Calderdale CCG</t>
  </si>
  <si>
    <t>NHS Camden CCG</t>
  </si>
  <si>
    <t>NHS Cannock Chase CCG</t>
  </si>
  <si>
    <t>NHS Central London (Westminster) CCG</t>
  </si>
  <si>
    <t>NHS Chiltern CCG</t>
  </si>
  <si>
    <t>NHS Coastal West Sussex CCG</t>
  </si>
  <si>
    <t>NHS Corby CCG</t>
  </si>
  <si>
    <t>NHS Crawley CCG</t>
  </si>
  <si>
    <t>NHS Croydon CCG</t>
  </si>
  <si>
    <t>NHS Cumbria CCG</t>
  </si>
  <si>
    <t>NHS Darlington CCG</t>
  </si>
  <si>
    <t>NHS Doncaster CCG</t>
  </si>
  <si>
    <t>NHS Dorset CCG</t>
  </si>
  <si>
    <t>NHS Dudley CCG</t>
  </si>
  <si>
    <t>NHS Ealing CCG</t>
  </si>
  <si>
    <t>NHS East Lancashire CCG</t>
  </si>
  <si>
    <t>NHS East Staffordshire CCG</t>
  </si>
  <si>
    <t>NHS East Surrey CCG</t>
  </si>
  <si>
    <t>NHS Eastern Cheshire CCG</t>
  </si>
  <si>
    <t>NHS Enfield CCG</t>
  </si>
  <si>
    <t>NHS Erewash CCG</t>
  </si>
  <si>
    <t>NHS Fylde &amp; Wyre CCG</t>
  </si>
  <si>
    <t>NHS Gloucestershire CCG</t>
  </si>
  <si>
    <t>NHS Greater Huddersfield CCG</t>
  </si>
  <si>
    <t>NHS Greater Preston CCG</t>
  </si>
  <si>
    <t>NHS Greenwich CCG</t>
  </si>
  <si>
    <t>NHS Halton CCG</t>
  </si>
  <si>
    <t>NHS Hardwick CCG</t>
  </si>
  <si>
    <t>NHS Haringey CCG</t>
  </si>
  <si>
    <t>NHS Harrow CCG</t>
  </si>
  <si>
    <t>NHS Havering CCG</t>
  </si>
  <si>
    <t>NHS Herefordshire CCG</t>
  </si>
  <si>
    <t>NHS Herts Valleys CCG</t>
  </si>
  <si>
    <t>NHS High Weald Lewes Havens CCG</t>
  </si>
  <si>
    <t>NHS Hillingdon CCG</t>
  </si>
  <si>
    <t>NHS Hounslow CCG</t>
  </si>
  <si>
    <t>NHS Hull CCG</t>
  </si>
  <si>
    <t>NHS Islington CCG</t>
  </si>
  <si>
    <t>NHS Kernow CCG</t>
  </si>
  <si>
    <t>NHS Kingston CCG</t>
  </si>
  <si>
    <t>NHS Knowsley CCG</t>
  </si>
  <si>
    <t>NHS Lambeth CCG</t>
  </si>
  <si>
    <t>NHS Leeds North CCG</t>
  </si>
  <si>
    <t>NHS Leeds West CCG</t>
  </si>
  <si>
    <t>NHS Leicester City CCG</t>
  </si>
  <si>
    <t>NHS Lewisham CCG</t>
  </si>
  <si>
    <t>NHS Lincolnshire East CCG</t>
  </si>
  <si>
    <t>NHS Lincolnshire West CCG</t>
  </si>
  <si>
    <t>NHS Liverpool CCG</t>
  </si>
  <si>
    <t>NHS Luton CCG</t>
  </si>
  <si>
    <t>NHS Medway CCG</t>
  </si>
  <si>
    <t>NHS Merton CCG</t>
  </si>
  <si>
    <t>NHS Mid Essex CCG</t>
  </si>
  <si>
    <t>NHS Milton Keynes CCG</t>
  </si>
  <si>
    <t>NHS Nene CCG</t>
  </si>
  <si>
    <t>NHS Newark &amp; Sherwood CCG</t>
  </si>
  <si>
    <t>NHS Newham CCG</t>
  </si>
  <si>
    <t>NHS North &amp; West Reading CCG</t>
  </si>
  <si>
    <t>NHS North Derbyshire CCG</t>
  </si>
  <si>
    <t>NHS North Durham CCG</t>
  </si>
  <si>
    <t>NHS North East Essex CCG</t>
  </si>
  <si>
    <t>NHS North East Lincolnshire CCG</t>
  </si>
  <si>
    <t>NHS North Hampshire CCG</t>
  </si>
  <si>
    <t>NHS North Kirklees CCG</t>
  </si>
  <si>
    <t>NHS North Lincolnshire CCG</t>
  </si>
  <si>
    <t>NHS North Norfolk CCG</t>
  </si>
  <si>
    <t>NHS North Somerset CCG</t>
  </si>
  <si>
    <t>NHS North Staffordshire CCG</t>
  </si>
  <si>
    <t>NHS North Tyneside CCG</t>
  </si>
  <si>
    <t>NHS North West Surrey CCG</t>
  </si>
  <si>
    <t>NHS Northumberland CCG</t>
  </si>
  <si>
    <t>NHS Norwich CCG</t>
  </si>
  <si>
    <t>NHS Nottingham City CCG</t>
  </si>
  <si>
    <t>NHS Nottingham West CCG</t>
  </si>
  <si>
    <t>NHS Oldham CCG</t>
  </si>
  <si>
    <t>NHS Oxfordshire CCG</t>
  </si>
  <si>
    <t>NHS Portsmouth CCG</t>
  </si>
  <si>
    <t>NHS Redbridge CCG</t>
  </si>
  <si>
    <t>NHS Richmond CCG</t>
  </si>
  <si>
    <t>NHS Rotherham CCG</t>
  </si>
  <si>
    <t>NHS Rushcliffe CCG</t>
  </si>
  <si>
    <t>NHS Salford CCG</t>
  </si>
  <si>
    <t>NHS Sheffield CCG</t>
  </si>
  <si>
    <t>NHS Shropshire CCG</t>
  </si>
  <si>
    <t>NHS Slough CCG</t>
  </si>
  <si>
    <t>NHS Solihull CCG</t>
  </si>
  <si>
    <t>NHS Somerset CCG</t>
  </si>
  <si>
    <t>NHS South Cheshire CCG</t>
  </si>
  <si>
    <t>NHS South Eastern Hampshire CCG</t>
  </si>
  <si>
    <t>NHS South Gloucestershire CCG</t>
  </si>
  <si>
    <t>NHS South Kent Coast CCG</t>
  </si>
  <si>
    <t>NHS South Lincolnshire CCG</t>
  </si>
  <si>
    <t>NHS South Norfolk CCG</t>
  </si>
  <si>
    <t>NHS South Reading CCG</t>
  </si>
  <si>
    <t>NHS South Sefton CCG</t>
  </si>
  <si>
    <t>NHS South Tees CCG</t>
  </si>
  <si>
    <t>NHS South Tyneside CCG</t>
  </si>
  <si>
    <t>NHS South Warwickshire CCG</t>
  </si>
  <si>
    <t>NHS South Worcestershire CCG</t>
  </si>
  <si>
    <t>NHS Southampton CCG</t>
  </si>
  <si>
    <t>NHS Southend CCG</t>
  </si>
  <si>
    <t>NHS Southern Derbyshire CCG</t>
  </si>
  <si>
    <t>NHS Southwark CCG</t>
  </si>
  <si>
    <t>NHS St Helens CCG</t>
  </si>
  <si>
    <t>NHS Stockport CCG</t>
  </si>
  <si>
    <t>NHS Sunderland CCG</t>
  </si>
  <si>
    <t>NHS Surrey Downs CCG</t>
  </si>
  <si>
    <t>NHS Surrey Heath CCG</t>
  </si>
  <si>
    <t>NHS Sutton CCG</t>
  </si>
  <si>
    <t>NHS Swale CCG</t>
  </si>
  <si>
    <t>NHS Swindon CCG</t>
  </si>
  <si>
    <t>NHS Thanet CCG</t>
  </si>
  <si>
    <t>NHS Thurrock CCG</t>
  </si>
  <si>
    <t>NHS Tower Hamlets CCG</t>
  </si>
  <si>
    <t>NHS Trafford CCG</t>
  </si>
  <si>
    <t>NHS Vale Royal CCG</t>
  </si>
  <si>
    <t>NHS Walsall CCG</t>
  </si>
  <si>
    <t>NHS Waltham Forest CCG</t>
  </si>
  <si>
    <t>NHS Wandsworth CCG</t>
  </si>
  <si>
    <t>NHS Warrington CCG</t>
  </si>
  <si>
    <t>NHS Warwickshire North CCG</t>
  </si>
  <si>
    <t>NHS West Cheshire CCG</t>
  </si>
  <si>
    <t>NHS West Essex CCG</t>
  </si>
  <si>
    <t>NHS West Hampshire CCG</t>
  </si>
  <si>
    <t>NHS West Kent CCG</t>
  </si>
  <si>
    <t>NHS West Lancashire CCG</t>
  </si>
  <si>
    <t>NHS West Leicestershire CCG</t>
  </si>
  <si>
    <t>NHS West Norfolk CCG</t>
  </si>
  <si>
    <t>NHS West Suffolk CCG</t>
  </si>
  <si>
    <t>NHS Wigan Borough CCG</t>
  </si>
  <si>
    <t>NHS Wiltshire CCG</t>
  </si>
  <si>
    <t>NHS Wirral CCG</t>
  </si>
  <si>
    <t>NHS Wokingham CCG</t>
  </si>
  <si>
    <t>NHS Wolverhampton CCG</t>
  </si>
  <si>
    <t>NHS Wyre Forest CCG</t>
  </si>
  <si>
    <t>CCGs</t>
  </si>
  <si>
    <t>Female Breast Cancer</t>
  </si>
  <si>
    <t>Directly age-standardised rate per 100, 000 population, female breast cancer by screening route
 - by  Clinical Commissioning Group</t>
  </si>
  <si>
    <t>Directly age-standardised rate per 100, 000 population, female breast cancer by managed route
 - by  Clinical Commissioning Group</t>
  </si>
  <si>
    <t>Directly age-standardised rate per 100, 000 population, female breast cancer by emergency route
 - by  Clinical Commissioning Group</t>
  </si>
  <si>
    <t>Directly age-standardised rate per 100, 000 population, female breast cancer by other route
 - by  Clinical Commissioning Group</t>
  </si>
  <si>
    <t>Directly age-standardised rate per 100, 000 population, colorectal cancer by screening route
 - by  Clinical Commissioning Group</t>
  </si>
  <si>
    <t>Directly age-standardised rate per 100, 000 population, colorectal cancer by managed route
 - by  Clinical Commissioning Group</t>
  </si>
  <si>
    <t>Directly age-standardised rate per 100, 000 population, colorectal cancer by emergency route
 - by  Clinical Commissioning Group</t>
  </si>
  <si>
    <t>Directly age-standardised rate per 100, 000 population, colorectal cancer by other route
 - by  Clinical Commissioning Group</t>
  </si>
  <si>
    <t>Directly age-standardised rate per 100, 000 population, lung cancer by managed route
 - by  Clinical Commissioning Group</t>
  </si>
  <si>
    <t>Directly age-standardised rate per 100, 000 population, lung cancer by emergency route
 - by  Clinical Commissioning Group</t>
  </si>
  <si>
    <t>Directly age-standardised rate per 100, 000 population, lung cancer by other route
 - by  Clinical Commissioning Group</t>
  </si>
  <si>
    <r>
      <t xml:space="preserve">Directly age-standardised rate per 100, 000 population of all colorectal cancer diagnoses by route
 - </t>
    </r>
    <r>
      <rPr>
        <b/>
        <i/>
        <sz val="12"/>
        <color indexed="8"/>
        <rFont val="Arial"/>
        <family val="2"/>
      </rPr>
      <t>by  Clinical Commissioning Group</t>
    </r>
  </si>
  <si>
    <r>
      <t xml:space="preserve">Directly age-standardised rate per 100, 000 population of all lung cancer diagnoses by route
 - </t>
    </r>
    <r>
      <rPr>
        <b/>
        <i/>
        <sz val="12"/>
        <color indexed="8"/>
        <rFont val="Arial"/>
        <family val="2"/>
      </rPr>
      <t>by  Clinical Commissioning Group</t>
    </r>
  </si>
  <si>
    <r>
      <t xml:space="preserve">Directly age-standardised rate per 100, 000 population of all prostate cancer diagnoses by route
 - </t>
    </r>
    <r>
      <rPr>
        <b/>
        <i/>
        <sz val="12"/>
        <color indexed="8"/>
        <rFont val="Arial"/>
        <family val="2"/>
      </rPr>
      <t>by  Clinical Commissioning Group</t>
    </r>
  </si>
  <si>
    <t>Directly age-standardised rate per 100, 000 population, prostate cancer by managed route
 - by  Clinical Commissioning Group</t>
  </si>
  <si>
    <t>Directly age-standardised rate per 100, 000 population, prostate cancer by emergency route
 - by  Clinical Commissioning Group</t>
  </si>
  <si>
    <t>Directly age-standardised rate per 100, 000 population, prostate cancer by other route
 - by  Clinical Commissioning Group</t>
  </si>
  <si>
    <t>Breast ASR by CCG</t>
  </si>
  <si>
    <t>Colorectal ASR by CCG</t>
  </si>
  <si>
    <t>Lung ASR by CCG</t>
  </si>
  <si>
    <t>Prostate ASR by CCG</t>
  </si>
  <si>
    <t>- Comparisons for the All Malignant Neoplasms (excl. NMSC) group are not recommended due to variation in case-mix.</t>
  </si>
  <si>
    <t>Percentage by Route</t>
  </si>
  <si>
    <t>Directly age-standardised rate per 100, 000 population by route
Bordered cells indicate 3 SD outliers on respective funnel plots</t>
  </si>
  <si>
    <t>Cancer sites for breakdown</t>
  </si>
  <si>
    <t>Sites by year and survival</t>
  </si>
  <si>
    <r>
      <t xml:space="preserve">Directly age-standardised rate per 100, 000 population of all female breast cancer diagnoses by route - </t>
    </r>
    <r>
      <rPr>
        <b/>
        <i/>
        <sz val="12"/>
        <color indexed="8"/>
        <rFont val="Arial"/>
        <family val="2"/>
      </rPr>
      <t>by  Clinical Commissioning Group</t>
    </r>
  </si>
  <si>
    <t>Breakdown of Emergency Route</t>
  </si>
  <si>
    <t>Technical document explaining how Routes are calculated</t>
  </si>
  <si>
    <t>This workbook contains both incidence breakdowns and relative survival estimates</t>
  </si>
  <si>
    <t xml:space="preserve">Incidence shows the percentage of patients assigned to each Route. </t>
  </si>
  <si>
    <t>Survival shows the relative survival estimates for patients assigned to each route.</t>
  </si>
  <si>
    <t>Brain</t>
  </si>
  <si>
    <t>C71, D330-D332, D430-D432</t>
  </si>
  <si>
    <t>Intracranial endocrine</t>
  </si>
  <si>
    <t>C751-C753, D352-D354, D443-D445</t>
  </si>
  <si>
    <t>Meninges</t>
  </si>
  <si>
    <t>C70, D32, D42</t>
  </si>
  <si>
    <t>Spinal cord and Cranial nerves</t>
  </si>
  <si>
    <t>C720-C725, D333, D334, D433-D434</t>
  </si>
  <si>
    <t>Other CNS and intracranial tumours</t>
  </si>
  <si>
    <t>C77, C78, C79, C80</t>
  </si>
  <si>
    <t>C18, C19, C20</t>
  </si>
  <si>
    <t>C12, C13</t>
  </si>
  <si>
    <t>C02, C03, C04, C06</t>
  </si>
  <si>
    <t>C07, C08</t>
  </si>
  <si>
    <t>C05, C07, C08, C11, C12, C13</t>
  </si>
  <si>
    <t>C82, C83, C84, C85</t>
  </si>
  <si>
    <t>Kidney</t>
  </si>
  <si>
    <t>C64</t>
  </si>
  <si>
    <t>Other and unspecified urinary</t>
  </si>
  <si>
    <t>C65, C66, C68</t>
  </si>
  <si>
    <t>C920, C924, C925 C930, C940, C942</t>
  </si>
  <si>
    <t>C910, C921</t>
  </si>
  <si>
    <t>Other haematological malignancies</t>
  </si>
  <si>
    <t>C88, C912-C919, C922, C923, C927-C929, C931-C939, C943-C947, C95, C96</t>
  </si>
  <si>
    <t>Liver (excl intrahepatic bile duct)</t>
  </si>
  <si>
    <t>C220, C222-C229</t>
  </si>
  <si>
    <t>Biliary tract cancer</t>
  </si>
  <si>
    <t>C221, C240, C248-C249</t>
  </si>
  <si>
    <t>C33, C34</t>
  </si>
  <si>
    <t>C90</t>
  </si>
  <si>
    <t>C56, C57</t>
  </si>
  <si>
    <t>C40, C41</t>
  </si>
  <si>
    <t>C48, C49</t>
  </si>
  <si>
    <t>C54, C55</t>
  </si>
  <si>
    <t>Bladder (in-situ)</t>
  </si>
  <si>
    <t>Cheshire and Merseyside</t>
  </si>
  <si>
    <t>% overall EP</t>
  </si>
  <si>
    <t>Head and neck - Larynx</t>
  </si>
  <si>
    <t>Head and neck - Thyroid</t>
  </si>
  <si>
    <t>% all Routes</t>
  </si>
  <si>
    <t>2006</t>
  </si>
  <si>
    <t>2007</t>
  </si>
  <si>
    <t>2008</t>
  </si>
  <si>
    <t>2009</t>
  </si>
  <si>
    <t>2010</t>
  </si>
  <si>
    <t>2011</t>
  </si>
  <si>
    <t>2012</t>
  </si>
  <si>
    <t>2013</t>
  </si>
  <si>
    <t>Screening</t>
  </si>
  <si>
    <t>Total tumours</t>
  </si>
  <si>
    <t>ASR</t>
  </si>
  <si>
    <t>Emergency</t>
  </si>
  <si>
    <t>name</t>
  </si>
  <si>
    <t>NHS Airedale, Wharfedale and Craven CCG</t>
  </si>
  <si>
    <t>NHS Basildon and Brentwood CCG</t>
  </si>
  <si>
    <t>NHS Bath and North East Somerset CCG</t>
  </si>
  <si>
    <t>NHS Birmingham CrossCity CCG</t>
  </si>
  <si>
    <t>NHS Birmingham South and Central CCG</t>
  </si>
  <si>
    <t>NHS Blackburn with Darwen CCG</t>
  </si>
  <si>
    <t>NHS Bracknell and Ascot CCG</t>
  </si>
  <si>
    <t>NHS Cambridgeshire and Peterborough CCG</t>
  </si>
  <si>
    <t>NHS Canterbury and Coastal CCG</t>
  </si>
  <si>
    <t>NHS Chorley and South Ribble CCG</t>
  </si>
  <si>
    <t>NHS City and Hackney CCG</t>
  </si>
  <si>
    <t>NHS Coventry and Rugby CCG</t>
  </si>
  <si>
    <t>NHS Dartford, Gravesham and Swanley CCG</t>
  </si>
  <si>
    <t>NHS Durham Dales, Easington and Sedgefield CCG</t>
  </si>
  <si>
    <t>NHS East and North Hertfordshire CCG</t>
  </si>
  <si>
    <t>NHS East Leicestershire and Rutland CCG</t>
  </si>
  <si>
    <t>NHS East Riding of Yorkshire CCG</t>
  </si>
  <si>
    <t>NHS Eastbourne, Hailsham and Seaford CCG</t>
  </si>
  <si>
    <t>NHS Fareham and Gosport CCG</t>
  </si>
  <si>
    <t>NHS Guildford and Waverley CCG</t>
  </si>
  <si>
    <t>NHS Hambleton, Richmondshire and Whitby CCG</t>
  </si>
  <si>
    <t>NHS Hammersmith and Fulham CCG</t>
  </si>
  <si>
    <t>NHS Harrogate and Rural District CCG</t>
  </si>
  <si>
    <t>NHS Hartlepool and Stockton-on-Tees CCG</t>
  </si>
  <si>
    <t>NHS Horsham and Mid Sussex CCG</t>
  </si>
  <si>
    <t>NHS Ipswich and East Suffolk CCG</t>
  </si>
  <si>
    <t>NHS Isle of Wight CCG</t>
  </si>
  <si>
    <t>NHS Leeds South and East CCG</t>
  </si>
  <si>
    <t>NHS Newbury and District CCG</t>
  </si>
  <si>
    <t>NHS North East Hampshire and Farnham CCG</t>
  </si>
  <si>
    <t>NHS Redditch and Bromsgrove CCG</t>
  </si>
  <si>
    <t>NHS Sandwell and West Birmingham CCG</t>
  </si>
  <si>
    <t>NHS Scarborough and Ryedale CCG</t>
  </si>
  <si>
    <t>NHS South Devon and Torbay CCG</t>
  </si>
  <si>
    <t>NHS Southport and Formby CCG</t>
  </si>
  <si>
    <t>NHS Stafford and Surrounds CCG</t>
  </si>
  <si>
    <t>NHS Stoke on Trent CCG</t>
  </si>
  <si>
    <t>NHS Tameside and Glossop CCG</t>
  </si>
  <si>
    <t>NHS Vale of York CCG</t>
  </si>
  <si>
    <t>NHS Windsor, Ascot and Maidenhead CCG</t>
  </si>
  <si>
    <t>Breakdown of Emergency route - year</t>
  </si>
  <si>
    <t>TYA</t>
  </si>
  <si>
    <t>Children</t>
  </si>
  <si>
    <t>Emergency
 Presentation overall</t>
  </si>
  <si>
    <t>Emergency 
Presentation by year</t>
  </si>
  <si>
    <t>Emergency
 Presentation by age</t>
  </si>
  <si>
    <t>Emergency
 Presentation CTYA</t>
  </si>
  <si>
    <t>Results
 by CCG</t>
  </si>
  <si>
    <t>C, TYA</t>
  </si>
  <si>
    <t>% all EP</t>
  </si>
  <si>
    <t>Lower bounds</t>
  </si>
  <si>
    <t>Upper bounds</t>
  </si>
  <si>
    <t>Other outpatient</t>
  </si>
  <si>
    <t>Inpatient elective</t>
  </si>
  <si>
    <t>DCO</t>
  </si>
  <si>
    <t>- Due to known data issues, the screen detected percentage for cervical cancer under reports the proportion of screen detected cervical cancers.</t>
  </si>
  <si>
    <t>- Results by year are only available for selected cancer sites.</t>
  </si>
  <si>
    <t>-Black bordering on the table indicates a 3SD outlier on the relevant funnel plot.</t>
  </si>
  <si>
    <t>Admitted to inpatients from a GP as an emergency referral</t>
  </si>
  <si>
    <t>Referred from A&amp;E attendance to outpatients under the care of referring consultant, following an emergency inpatient admission or from A&amp;E attendance to outpatients under the care of different consultant</t>
  </si>
  <si>
    <t>Admitted from the A&amp;E department</t>
  </si>
  <si>
    <t>Emergency Presentation Route</t>
  </si>
  <si>
    <t>Name</t>
  </si>
  <si>
    <t>EP</t>
  </si>
  <si>
    <t>2006-2014</t>
  </si>
  <si>
    <r>
      <t>Percentage of diagnoses by Emergency route -</t>
    </r>
    <r>
      <rPr>
        <b/>
        <sz val="12"/>
        <color indexed="8"/>
        <rFont val="Arial"/>
        <family val="2"/>
      </rPr>
      <t xml:space="preserve"> 2006 to 2014</t>
    </r>
  </si>
  <si>
    <t>Liver</t>
  </si>
  <si>
    <t>Percentage of diagnoses by Emergency route and Year - 2006 to 2014</t>
  </si>
  <si>
    <t>Percentage of diagnoses by Emergency route and Age group - 2006 to 2014</t>
  </si>
  <si>
    <r>
      <t xml:space="preserve">Percentage of diagnoses by Emergency route 2006-2014 - </t>
    </r>
    <r>
      <rPr>
        <b/>
        <i/>
        <sz val="12"/>
        <color indexed="8"/>
        <rFont val="Arial"/>
        <family val="2"/>
      </rPr>
      <t>Children (0-14 yrs) and Teenagers and Young Adults (TYA, 15-24yrs)</t>
    </r>
  </si>
  <si>
    <t>Humber, Coast and Vale</t>
  </si>
  <si>
    <t>Kent and Medway</t>
  </si>
  <si>
    <t>Lancashire and South Cumbria</t>
  </si>
  <si>
    <t>National Cancer Vanguard: Greater Manchester</t>
  </si>
  <si>
    <t>National Cancer Vanguard: North Central and North East London</t>
  </si>
  <si>
    <t>National Cancer Vanguard: North West and South West London</t>
  </si>
  <si>
    <t>North East and Cumbria</t>
  </si>
  <si>
    <t>Peninsula</t>
  </si>
  <si>
    <t>Somerset, Wiltshire, Avon and Gloucestershire</t>
  </si>
  <si>
    <t>South East London</t>
  </si>
  <si>
    <t>South Yorkshire, Bassetlaw, North Derbyshire and Hardwick</t>
  </si>
  <si>
    <t>Surrey and Sussex</t>
  </si>
  <si>
    <t>West Yorkshire</t>
  </si>
  <si>
    <t>Cancer Alliance</t>
  </si>
  <si>
    <t>Select Cancer Alliance from box below</t>
  </si>
  <si>
    <r>
      <t xml:space="preserve">Percentage of all diagnoses by route and site 2006-2014 - </t>
    </r>
    <r>
      <rPr>
        <b/>
        <i/>
        <sz val="12"/>
        <color indexed="8"/>
        <rFont val="Arial"/>
        <family val="2"/>
      </rPr>
      <t>by Cancer Alliance</t>
    </r>
  </si>
  <si>
    <t>- Due to differences in the age structure of populations between Cancer Alliances, comparisons across geographies are not recommended.</t>
  </si>
  <si>
    <t>- Due to known data issues, the screening percentage for cervical cancer under reports the proportion of screen detected cervical cancers for many allainces.</t>
  </si>
  <si>
    <t>- Due to known data issues, the screening percentage for cervical cancer under reports the proportion of screen detected cervical cancers for many alliances.</t>
  </si>
  <si>
    <t>Select alliance and cancer site from boxes below</t>
  </si>
  <si>
    <r>
      <t xml:space="preserve">Percentage of diagnoses by route - </t>
    </r>
    <r>
      <rPr>
        <b/>
        <sz val="12"/>
        <color indexed="8"/>
        <rFont val="Arial"/>
        <family val="2"/>
      </rPr>
      <t>by Cancer Alliance, Site and Year</t>
    </r>
  </si>
  <si>
    <t>CAL by year sites</t>
  </si>
  <si>
    <r>
      <t xml:space="preserve">Percentage of all diagnoses by Emergency route 2006-2014 - </t>
    </r>
    <r>
      <rPr>
        <b/>
        <i/>
        <sz val="12"/>
        <color indexed="8"/>
        <rFont val="Arial"/>
        <family val="2"/>
      </rPr>
      <t>by site for selected Cancer Alliance</t>
    </r>
  </si>
  <si>
    <t>Stage</t>
  </si>
  <si>
    <t>1</t>
  </si>
  <si>
    <t>2</t>
  </si>
  <si>
    <t>3</t>
  </si>
  <si>
    <t>4</t>
  </si>
  <si>
    <t>Select cancer site from boxes below</t>
  </si>
  <si>
    <t>Percentage of diagnoses by Stage and Route - 2012 to 2014</t>
  </si>
  <si>
    <t>NHS Barking and Dagenham CCG</t>
  </si>
  <si>
    <t>NHS Brighton and Hove CCG</t>
  </si>
  <si>
    <t>NHS Castle Point and Rochford CCG</t>
  </si>
  <si>
    <t>NHS Great Yarmouth and Waveney CCG</t>
  </si>
  <si>
    <t>NHS Hastings and Rother CCG</t>
  </si>
  <si>
    <t>NHS Heywood, Middleton and Rochdale CCG</t>
  </si>
  <si>
    <t>NHS Manchester CCG</t>
  </si>
  <si>
    <t>NHS Mansfield and Ashfield CCG</t>
  </si>
  <si>
    <t>NHS Morecambe Bay CCG</t>
  </si>
  <si>
    <t>NHS Newcastle Gateshead CCG</t>
  </si>
  <si>
    <t>NHS Northern, Eastern and Western Devon CCG</t>
  </si>
  <si>
    <t>NHS Nottingham North and East CCG</t>
  </si>
  <si>
    <t>NHS South East Staffordshire and Seisdon Peninsula CCG</t>
  </si>
  <si>
    <t>NHS South West Lincolnshire CCG</t>
  </si>
  <si>
    <t>NHS Telford and Wrekin CCG</t>
  </si>
  <si>
    <t>NHS Wakefield CCG</t>
  </si>
  <si>
    <t>NHS West London CCG</t>
  </si>
  <si>
    <t>following the methodology of Spiegelhalter.</t>
  </si>
  <si>
    <t>Results by Cancer Alliance</t>
  </si>
  <si>
    <t>Breakdown of Emergency route - Cancer Alliance</t>
  </si>
  <si>
    <t>Incidence by route and site - for selected Cancer Alliance</t>
  </si>
  <si>
    <t>Incidence by route - comparing results across Cancer Alliances</t>
  </si>
  <si>
    <t>Incidence by route - comparing results across year and Cancer Alliance</t>
  </si>
  <si>
    <t>Incidence by route and site - stage</t>
  </si>
  <si>
    <t>C720-C725, C75, D333-D334, D352-D354, D433-D434, D443-D445</t>
  </si>
  <si>
    <t>C241, C26, C37, C39, C46, C47,
 C58, C63, C74, C750, C754-C759,C728-C729, C76, C97</t>
  </si>
  <si>
    <t>C17, C21, C23, C26, C30, C37, C38, C39, C46, C47, C52, C58, C60, C63, C69, C728-C729, C74, C75, C76, C97</t>
  </si>
  <si>
    <t>Results
 by CAL</t>
  </si>
  <si>
    <t>Results
 by Stage</t>
  </si>
  <si>
    <t xml:space="preserve">Routes to Diagnosis 2006-2014 workbook </t>
  </si>
  <si>
    <t>This workbook presents updated results  for Routes to Diagnosis. All malignant tumours newly diagnosed between 2006 and 2014 are included as well as selected benign and in-situ tumours. The methodology is consistent with previous Routes to Diagnosis work. Improved linkage to HES data has helped to reduce the proportion of tumours with an unknown Route and provided a better understanding of how other Routes originated.</t>
  </si>
  <si>
    <t>Routes to Diagnosis 2006-2014 workbook 2.0a</t>
  </si>
  <si>
    <t>Results by Clinical Commissioning Group</t>
  </si>
  <si>
    <t>Results by TNM stage</t>
  </si>
  <si>
    <t>Admitted to inpatients from the Bed Bureau as an emergency referral, via Mental Health Crisis Resolution Team or admitted to inpatients from a consultant outpatient clinic</t>
  </si>
  <si>
    <t>Urgent GP referral with a suspicion of cancer, using the two week wait (TWW) guidelines</t>
  </si>
  <si>
    <t>An elective route starting with an outpatient appointment: either self-referral, consultant to consultant or other referral</t>
  </si>
  <si>
    <t>An emergency route via A&amp;E, emergency GP referral, emergency transfer, emergency consultant outpatient referral or emergency admission or attendance</t>
  </si>
  <si>
    <t>No data available from Inpatient or outpatient Hospital Episode Statistics (HES), cancer waiting times (CWT), screening and with a death certificate only diagnosis flagged by the registry in the cancer analysis system</t>
  </si>
  <si>
    <t>No data available from inpatient or outpatient HES, CWT, screening within set time parameters or unknown referral</t>
  </si>
  <si>
    <t>ncrasenquiries@phe.gov.uk</t>
  </si>
  <si>
    <r>
      <t xml:space="preserve">Percentage of all diagnoses by route and site 2006-2014 - </t>
    </r>
    <r>
      <rPr>
        <b/>
        <i/>
        <sz val="12"/>
        <color indexed="8"/>
        <rFont val="Arial"/>
        <family val="2"/>
      </rPr>
      <t>by selected Cancer Alliance</t>
    </r>
  </si>
  <si>
    <r>
      <rPr>
        <b/>
        <sz val="11"/>
        <color theme="1"/>
        <rFont val="Calibri"/>
        <family val="2"/>
        <scheme val="minor"/>
      </rPr>
      <t>Funnel plots</t>
    </r>
    <r>
      <rPr>
        <sz val="11"/>
        <color theme="1"/>
        <rFont val="Calibri"/>
        <family val="2"/>
        <scheme val="minor"/>
      </rPr>
      <t xml:space="preserve">
Due to the differences in populations between CCGs, especially in the age distribution, it is not sensible to compare the overall percentages between CCGs. A CCG with an older population would expect to have a different distribution of results to a CCG with a younger population. 
Directly age-standardised rates have therefore been calculated for each CCG. Directly standardised  rates are calculated by dividing the number of cases by the  CCG population in an  age group, multiplied by the European Standard Population for that age group and summing all the age groups. The rate is expressed per 100,000. The age-groups used for direct standardisation are 0-4, 5-9, 10-14, 15-19, 20-24, 25-29, 30-34, 35-39, 40-44, 45-49, 50-54, 55-59, 60-64, 65-69, 70-74, 75-79, 80-84 and 85+.
Funnel plots have been used to compare each of the CCGs by route to diagnosis, with the direct age-standardised rates plotted against the populations. The graph shows two (2SD) and three standard deviations (3SD) from the England value. The funnel shape is due to the standard deviations being wider for CCGs with smaller populations. There is no statistical significant difference from the England value for CCGs that lie between the ‘2SD’ control limit and the blue line.
CCGs that are within ‘2SD’ and ‘3SD’ limits can be considered to be in a ‘warning zone’, while CCGs that fall outside the ‘3SD’ limits can be considered to be in an 'alarm' zone, with the difference warranting further investigation. 
Due to the smaller number of cases by Route at CCG level, Two Week Wait and GP referral Routes were combined into a ‘Managed' presentation Route.
The two funnel plots are linked. A CCG with a high proportion of the ‘Managed' presentation Route would expect to have a low proportion of Emergency Presentations. 
Incidence and the proportion of cases in each Route drive some of the outliers in the funnel plots here. Some outliers will be due to large differences in the number of tumours diagnosed between different CCGs.</t>
    </r>
  </si>
  <si>
    <t xml:space="preserve">- Only cancer types with more than 100 cases across the nine year period are shown. </t>
  </si>
  <si>
    <t>- Approximately half of childhood tumours are not included except in the ‘all malignant neoplasms' figures.</t>
  </si>
  <si>
    <t>- Site and Alliance combinations with fewer than 100 cases across the nine year period have been excluded.</t>
  </si>
  <si>
    <t>All stages</t>
  </si>
  <si>
    <t>Version 2.0b, September 2017</t>
  </si>
  <si>
    <t>C221-C229</t>
  </si>
  <si>
    <t>Children (0-14 yrs)All Malignant Neoplasms (excl. NMSC)2006-2014</t>
  </si>
  <si>
    <t>Children (0-14 yrs)Brain2006-2014</t>
  </si>
  <si>
    <t>Children (0-14 yrs)Hodgkin lymphoma2006-2014</t>
  </si>
  <si>
    <t>Children (0-14 yrs)Kidney2006-2014</t>
  </si>
  <si>
    <t>Children (0-14 yrs)Leukaemia: acute myeloid2006-2014</t>
  </si>
  <si>
    <t>Children (0-14 yrs)Non-Hodgkin lymphoma2006-2014</t>
  </si>
  <si>
    <t>Children (0-14 yrs)Sarcoma: Bone2006-2014</t>
  </si>
  <si>
    <t>Children (0-14 yrs)Sarcoma: connective and soft tissue2006-2014</t>
  </si>
  <si>
    <t>TYA (15-24 yrs)All Malignant Neoplasms (excl. NMSC)2006-2014</t>
  </si>
  <si>
    <t>TYA (15-24 yrs)Brain2006-2014</t>
  </si>
  <si>
    <t>TYA (15-24 yrs)Cervix (in-situ)2006-2014</t>
  </si>
  <si>
    <t>TYA (15-24 yrs)Colorectal2006-2014</t>
  </si>
  <si>
    <t>TYA (15-24 yrs)Hodgkin lymphoma2006-2014</t>
  </si>
  <si>
    <t>TYA (15-24 yrs)Leukaemia: acute myeloid2006-2014</t>
  </si>
  <si>
    <t>TYA (15-24 yrs)Non-Hodgkin lymphoma2006-2014</t>
  </si>
  <si>
    <t>TYA (15-24 yrs)Ovary2006-2014</t>
  </si>
  <si>
    <t>TYA (15-24 yrs)Sarcoma: Bone2006-2014</t>
  </si>
  <si>
    <t>TYA (15-24 yrs)Sarcoma: connective and soft tissue2006-2014</t>
  </si>
  <si>
    <t>TYA (15-24 yrs)Testis2006-2014</t>
  </si>
  <si>
    <t>Funnel plots have been created using the Funnel compar command in STATA,</t>
  </si>
  <si>
    <t>NHS Airedale, Wharfedale and Craven CCG2006-2014</t>
  </si>
  <si>
    <t>NHS Ashford CCG2006-2014</t>
  </si>
  <si>
    <t>NHS Aylesbury Vale CCG2006-2014</t>
  </si>
  <si>
    <t>NHS Barking and Dagenham CCG2006-2014</t>
  </si>
  <si>
    <t>NHS Barnet CCG2006-2014</t>
  </si>
  <si>
    <t>NHS Barnsley CCG2006-2014</t>
  </si>
  <si>
    <t>NHS Basildon and Brentwood CCG2006-2014</t>
  </si>
  <si>
    <t>NHS Bassetlaw CCG2006-2014</t>
  </si>
  <si>
    <t>NHS Bath and North East Somerset CCG2006-2014</t>
  </si>
  <si>
    <t>NHS Bedfordshire CCG2006-2014</t>
  </si>
  <si>
    <t>NHS Bexley CCG2006-2014</t>
  </si>
  <si>
    <t>NHS Birmingham CrossCity CCG2006-2014</t>
  </si>
  <si>
    <t>NHS Birmingham South and Central CCG2006-2014</t>
  </si>
  <si>
    <t>NHS Blackburn with Darwen CCG2006-2014</t>
  </si>
  <si>
    <t>NHS Blackpool CCG2006-2014</t>
  </si>
  <si>
    <t>NHS Bolton CCG2006-2014</t>
  </si>
  <si>
    <t>NHS Bracknell and Ascot CCG2006-2014</t>
  </si>
  <si>
    <t>NHS Bradford City CCG2006-2014</t>
  </si>
  <si>
    <t>NHS Bradford Districts CCG2006-2014</t>
  </si>
  <si>
    <t>NHS Brent CCG2006-2014</t>
  </si>
  <si>
    <t>NHS Brighton and Hove CCG2006-2014</t>
  </si>
  <si>
    <t>NHS Bristol CCG2006-2014</t>
  </si>
  <si>
    <t>NHS Bromley CCG2006-2014</t>
  </si>
  <si>
    <t>NHS Bury CCG2006-2014</t>
  </si>
  <si>
    <t>NHS Calderdale CCG2006-2014</t>
  </si>
  <si>
    <t>NHS Cambridgeshire and Peterborough CCG2006-2014</t>
  </si>
  <si>
    <t>NHS Camden CCG2006-2014</t>
  </si>
  <si>
    <t>NHS Cannock Chase CCG2006-2014</t>
  </si>
  <si>
    <t>NHS Canterbury and Coastal CCG2006-2014</t>
  </si>
  <si>
    <t>NHS Castle Point and Rochford CCG2006-2014</t>
  </si>
  <si>
    <t>NHS Central London (Westminster) CCG2006-2014</t>
  </si>
  <si>
    <t>NHS Chiltern CCG2006-2014</t>
  </si>
  <si>
    <t>NHS Chorley and South Ribble CCG2006-2014</t>
  </si>
  <si>
    <t>NHS City and Hackney CCG2006-2014</t>
  </si>
  <si>
    <t>NHS Coastal West Sussex CCG2006-2014</t>
  </si>
  <si>
    <t>NHS Corby CCG2006-2014</t>
  </si>
  <si>
    <t>NHS Coventry and Rugby CCG2006-2014</t>
  </si>
  <si>
    <t>NHS Crawley CCG2006-2014</t>
  </si>
  <si>
    <t>NHS Croydon CCG2006-2014</t>
  </si>
  <si>
    <t>NHS Cumbria CCG2006-2014</t>
  </si>
  <si>
    <t>NHS Darlington CCG2006-2014</t>
  </si>
  <si>
    <t>NHS Dartford, Gravesham and Swanley CCG2006-2014</t>
  </si>
  <si>
    <t>NHS Doncaster CCG2006-2014</t>
  </si>
  <si>
    <t>NHS Dorset CCG2006-2014</t>
  </si>
  <si>
    <t>NHS Dudley CCG2006-2014</t>
  </si>
  <si>
    <t>NHS Durham Dales, Easington and Sedgefield CCG2006-2014</t>
  </si>
  <si>
    <t>NHS Ealing CCG2006-2014</t>
  </si>
  <si>
    <t>NHS East and North Hertfordshire CCG2006-2014</t>
  </si>
  <si>
    <t>NHS East Lancashire CCG2006-2014</t>
  </si>
  <si>
    <t>NHS East Leicestershire and Rutland CCG2006-2014</t>
  </si>
  <si>
    <t>NHS East Riding of Yorkshire CCG2006-2014</t>
  </si>
  <si>
    <t>NHS East Staffordshire CCG2006-2014</t>
  </si>
  <si>
    <t>NHS East Surrey CCG2006-2014</t>
  </si>
  <si>
    <t>NHS Eastbourne, Hailsham and Seaford CCG2006-2014</t>
  </si>
  <si>
    <t>NHS Eastern Cheshire CCG2006-2014</t>
  </si>
  <si>
    <t>NHS Enfield CCG2006-2014</t>
  </si>
  <si>
    <t>NHS Erewash CCG2006-2014</t>
  </si>
  <si>
    <t>NHS Fareham and Gosport CCG2006-2014</t>
  </si>
  <si>
    <t>NHS Fylde &amp; Wyre CCG2006-2014</t>
  </si>
  <si>
    <t>NHS Gloucestershire CCG2006-2014</t>
  </si>
  <si>
    <t>NHS Great Yarmouth and Waveney CCG2006-2014</t>
  </si>
  <si>
    <t>NHS Greater Huddersfield CCG2006-2014</t>
  </si>
  <si>
    <t>NHS Greater Preston CCG2006-2014</t>
  </si>
  <si>
    <t>NHS Greenwich CCG2006-2014</t>
  </si>
  <si>
    <t>NHS Guildford and Waverley CCG2006-2014</t>
  </si>
  <si>
    <t>NHS Halton CCG2006-2014</t>
  </si>
  <si>
    <t>NHS Hambleton, Richmondshire and Whitby CCG2006-2014</t>
  </si>
  <si>
    <t>NHS Hammersmith and Fulham CCG2006-2014</t>
  </si>
  <si>
    <t>NHS Hardwick CCG2006-2014</t>
  </si>
  <si>
    <t>NHS Haringey CCG2006-2014</t>
  </si>
  <si>
    <t>NHS Harrogate and Rural District CCG2006-2014</t>
  </si>
  <si>
    <t>NHS Harrow CCG2006-2014</t>
  </si>
  <si>
    <t>NHS Hartlepool and Stockton-on-Tees CCG2006-2014</t>
  </si>
  <si>
    <t>NHS Hastings and Rother CCG2006-2014</t>
  </si>
  <si>
    <t>NHS Havering CCG2006-2014</t>
  </si>
  <si>
    <t>NHS Herefordshire CCG2006-2014</t>
  </si>
  <si>
    <t>NHS Herts Valleys CCG2006-2014</t>
  </si>
  <si>
    <t>NHS Heywood, Middleton and Rochdale CCG2006-2014</t>
  </si>
  <si>
    <t>NHS High Weald Lewes Havens CCG2006-2014</t>
  </si>
  <si>
    <t>NHS Hillingdon CCG2006-2014</t>
  </si>
  <si>
    <t>NHS Horsham and Mid Sussex CCG2006-2014</t>
  </si>
  <si>
    <t>NHS Hounslow CCG2006-2014</t>
  </si>
  <si>
    <t>NHS Hull CCG2006-2014</t>
  </si>
  <si>
    <t>NHS Ipswich and East Suffolk CCG2006-2014</t>
  </si>
  <si>
    <t>NHS Isle of Wight CCG2006-2014</t>
  </si>
  <si>
    <t>NHS Islington CCG2006-2014</t>
  </si>
  <si>
    <t>NHS Kernow CCG2006-2014</t>
  </si>
  <si>
    <t>NHS Kingston CCG2006-2014</t>
  </si>
  <si>
    <t>NHS Knowsley CCG2006-2014</t>
  </si>
  <si>
    <t>NHS Lambeth CCG2006-2014</t>
  </si>
  <si>
    <t>NHS Leeds North CCG2006-2014</t>
  </si>
  <si>
    <t>NHS Leeds South and East CCG2006-2014</t>
  </si>
  <si>
    <t>NHS Leeds West CCG2006-2014</t>
  </si>
  <si>
    <t>NHS Leicester City CCG2006-2014</t>
  </si>
  <si>
    <t>NHS Lewisham CCG2006-2014</t>
  </si>
  <si>
    <t>NHS Lincolnshire East CCG2006-2014</t>
  </si>
  <si>
    <t>NHS Lincolnshire West CCG2006-2014</t>
  </si>
  <si>
    <t>NHS Liverpool CCG2006-2014</t>
  </si>
  <si>
    <t>NHS Luton CCG2006-2014</t>
  </si>
  <si>
    <t>NHS Manchester CCG2006-2014</t>
  </si>
  <si>
    <t>NHS Mansfield and Ashfield CCG2006-2014</t>
  </si>
  <si>
    <t>NHS Medway CCG2006-2014</t>
  </si>
  <si>
    <t>NHS Merton CCG2006-2014</t>
  </si>
  <si>
    <t>NHS Mid Essex CCG2006-2014</t>
  </si>
  <si>
    <t>NHS Milton Keynes CCG2006-2014</t>
  </si>
  <si>
    <t>NHS Morecambe Bay CCG2006-2014</t>
  </si>
  <si>
    <t>NHS Nene CCG2006-2014</t>
  </si>
  <si>
    <t>NHS Newark &amp; Sherwood CCG2006-2014</t>
  </si>
  <si>
    <t>NHS Newbury and District CCG2006-2014</t>
  </si>
  <si>
    <t>NHS Newcastle Gateshead CCG2006-2014</t>
  </si>
  <si>
    <t>NHS Newham CCG2006-2014</t>
  </si>
  <si>
    <t>NHS North &amp; West Reading CCG2006-2014</t>
  </si>
  <si>
    <t>NHS North Derbyshire CCG2006-2014</t>
  </si>
  <si>
    <t>NHS North Durham CCG2006-2014</t>
  </si>
  <si>
    <t>NHS North East Essex CCG2006-2014</t>
  </si>
  <si>
    <t>NHS North East Hampshire and Farnham CCG2006-2014</t>
  </si>
  <si>
    <t>NHS North East Lincolnshire CCG2006-2014</t>
  </si>
  <si>
    <t>NHS North Hampshire CCG2006-2014</t>
  </si>
  <si>
    <t>NHS North Kirklees CCG2006-2014</t>
  </si>
  <si>
    <t>NHS North Lincolnshire CCG2006-2014</t>
  </si>
  <si>
    <t>NHS North Norfolk CCG2006-2014</t>
  </si>
  <si>
    <t>NHS North Somerset CCG2006-2014</t>
  </si>
  <si>
    <t>NHS North Staffordshire CCG2006-2014</t>
  </si>
  <si>
    <t>NHS North Tyneside CCG2006-2014</t>
  </si>
  <si>
    <t>NHS North West Surrey CCG2006-2014</t>
  </si>
  <si>
    <t>NHS Northern, Eastern and Western Devon CCG2006-2014</t>
  </si>
  <si>
    <t>NHS Northumberland CCG2006-2014</t>
  </si>
  <si>
    <t>NHS Norwich CCG2006-2014</t>
  </si>
  <si>
    <t>NHS Nottingham City CCG2006-2014</t>
  </si>
  <si>
    <t>NHS Nottingham North and East CCG2006-2014</t>
  </si>
  <si>
    <t>NHS Nottingham West CCG2006-2014</t>
  </si>
  <si>
    <t>NHS Oldham CCG2006-2014</t>
  </si>
  <si>
    <t>NHS Oxfordshire CCG2006-2014</t>
  </si>
  <si>
    <t>NHS Portsmouth CCG2006-2014</t>
  </si>
  <si>
    <t>NHS Redbridge CCG2006-2014</t>
  </si>
  <si>
    <t>NHS Redditch and Bromsgrove CCG2006-2014</t>
  </si>
  <si>
    <t>NHS Richmond CCG2006-2014</t>
  </si>
  <si>
    <t>NHS Rotherham CCG2006-2014</t>
  </si>
  <si>
    <t>NHS Rushcliffe CCG2006-2014</t>
  </si>
  <si>
    <t>NHS Salford CCG2006-2014</t>
  </si>
  <si>
    <t>NHS Sandwell and West Birmingham CCG2006-2014</t>
  </si>
  <si>
    <t>NHS Scarborough and Ryedale CCG2006-2014</t>
  </si>
  <si>
    <t>NHS Sheffield CCG2006-2014</t>
  </si>
  <si>
    <t>NHS Shropshire CCG2006-2014</t>
  </si>
  <si>
    <t>NHS Slough CCG2006-2014</t>
  </si>
  <si>
    <t>NHS Solihull CCG2006-2014</t>
  </si>
  <si>
    <t>NHS Somerset CCG2006-2014</t>
  </si>
  <si>
    <t>NHS South Cheshire CCG2006-2014</t>
  </si>
  <si>
    <t>NHS South Devon and Torbay CCG2006-2014</t>
  </si>
  <si>
    <t>NHS South East Staffordshire and Seisdon Peninsula CCG2006-2014</t>
  </si>
  <si>
    <t>NHS South Eastern Hampshire CCG2006-2014</t>
  </si>
  <si>
    <t>NHS South Gloucestershire CCG2006-2014</t>
  </si>
  <si>
    <t>NHS South Kent Coast CCG2006-2014</t>
  </si>
  <si>
    <t>NHS South Lincolnshire CCG2006-2014</t>
  </si>
  <si>
    <t>NHS South Norfolk CCG2006-2014</t>
  </si>
  <si>
    <t>NHS South Reading CCG2006-2014</t>
  </si>
  <si>
    <t>NHS South Sefton CCG2006-2014</t>
  </si>
  <si>
    <t>NHS South Tees CCG2006-2014</t>
  </si>
  <si>
    <t>NHS South Tyneside CCG2006-2014</t>
  </si>
  <si>
    <t>NHS South Warwickshire CCG2006-2014</t>
  </si>
  <si>
    <t>NHS South West Lincolnshire CCG2006-2014</t>
  </si>
  <si>
    <t>NHS South Worcestershire CCG2006-2014</t>
  </si>
  <si>
    <t>NHS Southampton CCG2006-2014</t>
  </si>
  <si>
    <t>NHS Southend CCG2006-2014</t>
  </si>
  <si>
    <t>NHS Southern Derbyshire CCG2006-2014</t>
  </si>
  <si>
    <t>NHS Southport and Formby CCG2006-2014</t>
  </si>
  <si>
    <t>NHS Southwark CCG2006-2014</t>
  </si>
  <si>
    <t>NHS St Helens CCG2006-2014</t>
  </si>
  <si>
    <t>NHS Stafford and Surrounds CCG2006-2014</t>
  </si>
  <si>
    <t>NHS Stockport CCG2006-2014</t>
  </si>
  <si>
    <t>NHS Stoke on Trent CCG2006-2014</t>
  </si>
  <si>
    <t>NHS Sunderland CCG2006-2014</t>
  </si>
  <si>
    <t>NHS Surrey Downs CCG2006-2014</t>
  </si>
  <si>
    <t>NHS Surrey Heath CCG2006-2014</t>
  </si>
  <si>
    <t>NHS Sutton CCG2006-2014</t>
  </si>
  <si>
    <t>NHS Swale CCG2006-2014</t>
  </si>
  <si>
    <t>NHS Swindon CCG2006-2014</t>
  </si>
  <si>
    <t>NHS Tameside and Glossop CCG2006-2014</t>
  </si>
  <si>
    <t>NHS Telford and Wrekin CCG2006-2014</t>
  </si>
  <si>
    <t>NHS Thanet CCG2006-2014</t>
  </si>
  <si>
    <t>NHS Thurrock CCG2006-2014</t>
  </si>
  <si>
    <t>NHS Tower Hamlets CCG2006-2014</t>
  </si>
  <si>
    <t>NHS Trafford CCG2006-2014</t>
  </si>
  <si>
    <t>NHS Vale of York CCG2006-2014</t>
  </si>
  <si>
    <t>NHS Vale Royal CCG2006-2014</t>
  </si>
  <si>
    <t>NHS Wakefield CCG2006-2014</t>
  </si>
  <si>
    <t>NHS Walsall CCG2006-2014</t>
  </si>
  <si>
    <t>NHS Waltham Forest CCG2006-2014</t>
  </si>
  <si>
    <t>NHS Wandsworth CCG2006-2014</t>
  </si>
  <si>
    <t>NHS Warrington CCG2006-2014</t>
  </si>
  <si>
    <t>NHS Warwickshire North CCG2006-2014</t>
  </si>
  <si>
    <t>NHS West Cheshire CCG2006-2014</t>
  </si>
  <si>
    <t>NHS West Essex CCG2006-2014</t>
  </si>
  <si>
    <t>NHS West Hampshire CCG2006-2014</t>
  </si>
  <si>
    <t>NHS West Kent CCG2006-2014</t>
  </si>
  <si>
    <t>NHS West Lancashire CCG2006-2014</t>
  </si>
  <si>
    <t>NHS West Leicestershire CCG2006-2014</t>
  </si>
  <si>
    <t>NHS West London CCG2006-2014</t>
  </si>
  <si>
    <t>NHS West Norfolk CCG2006-2014</t>
  </si>
  <si>
    <t>NHS West Suffolk CCG2006-2014</t>
  </si>
  <si>
    <t>NHS Wigan Borough CCG2006-2014</t>
  </si>
  <si>
    <t>NHS Wiltshire CCG2006-2014</t>
  </si>
  <si>
    <t>NHS Windsor, Ascot and Maidenhead CCG2006-2014</t>
  </si>
  <si>
    <t>NHS Wirral CCG2006-2014</t>
  </si>
  <si>
    <t>NHS Wokingham CCG2006-2014</t>
  </si>
  <si>
    <t>NHS Wolverhampton CCG2006-2014</t>
  </si>
  <si>
    <t>NHS Wyre Forest CCG2006-2014</t>
  </si>
  <si>
    <t>All Malignant Neoplasms (excl. NMSC)2006-2014</t>
  </si>
  <si>
    <t>Anus2006-2014</t>
  </si>
  <si>
    <t>Biliary tract cancer2006-2014</t>
  </si>
  <si>
    <t>Bladder2006-2014</t>
  </si>
  <si>
    <t>Bladder (in-situ)2006-2014</t>
  </si>
  <si>
    <t>Brain2006-2014</t>
  </si>
  <si>
    <t>Cancer of Unknown Primary2006-2014</t>
  </si>
  <si>
    <t>Cervix2006-2014</t>
  </si>
  <si>
    <t>Cervix (in-situ)2006-2014</t>
  </si>
  <si>
    <t>Colorectal2006-2014</t>
  </si>
  <si>
    <t>Female breast (in-situ)2006-2014</t>
  </si>
  <si>
    <t>Female breast cancer2006-2014</t>
  </si>
  <si>
    <t>Gallbladder2006-2014</t>
  </si>
  <si>
    <t>Head and neck - Eye2006-2014</t>
  </si>
  <si>
    <t>Head and neck - Hypopharynx2006-2014</t>
  </si>
  <si>
    <t>Head and neck - Larynx2006-2014</t>
  </si>
  <si>
    <t>Head and neck - Nasopharynx2006-2014</t>
  </si>
  <si>
    <t>Head and Neck - non specific2006-2014</t>
  </si>
  <si>
    <t>Head and neck - Oral cavity2006-2014</t>
  </si>
  <si>
    <t>Head and neck - Oropharynx2006-2014</t>
  </si>
  <si>
    <t>Head and neck - Palate2006-2014</t>
  </si>
  <si>
    <t>Head and neck - Salivary glands2006-2014</t>
  </si>
  <si>
    <t>Head and neck - Thyroid2006-2014</t>
  </si>
  <si>
    <t>Heart, Mediastinum and Pleura2006-2014</t>
  </si>
  <si>
    <t>Hodgkin lymphoma2006-2014</t>
  </si>
  <si>
    <t>Intracranial endocrine2006-2014</t>
  </si>
  <si>
    <t>Kidney2006-2014</t>
  </si>
  <si>
    <t>Leukaemia: acute lymphoblastic2006-2014</t>
  </si>
  <si>
    <t>Leukaemia: acute myeloid2006-2014</t>
  </si>
  <si>
    <t>Leukaemia: chronic lymphocytic2006-2014</t>
  </si>
  <si>
    <t>Leukaemia: chronic myeloid2006-2014</t>
  </si>
  <si>
    <t>Liver (excl intrahepatic bile duct)2006-2014</t>
  </si>
  <si>
    <t>Lung2006-2014</t>
  </si>
  <si>
    <t>Male breast cancer2006-2014</t>
  </si>
  <si>
    <t>Melanoma2006-2014</t>
  </si>
  <si>
    <t>Meninges2006-2014</t>
  </si>
  <si>
    <t>Mesothelioma2006-2014</t>
  </si>
  <si>
    <t>Multiple myeloma2006-2014</t>
  </si>
  <si>
    <t>Nasal Cavity and Middle Ear2006-2014</t>
  </si>
  <si>
    <t>Non-Hodgkin lymphoma2006-2014</t>
  </si>
  <si>
    <t>Oesophagus2006-2014</t>
  </si>
  <si>
    <t>Other and unspecified urinary2006-2014</t>
  </si>
  <si>
    <t>Other haematological malignancies2006-2014</t>
  </si>
  <si>
    <t>Other malignant neoplasms2006-2014</t>
  </si>
  <si>
    <t>Ovary2006-2014</t>
  </si>
  <si>
    <t>Pancreas2006-2014</t>
  </si>
  <si>
    <t>Penis2006-2014</t>
  </si>
  <si>
    <t>Prostate2006-2014</t>
  </si>
  <si>
    <t>Sarcoma: Bone2006-2014</t>
  </si>
  <si>
    <t>Sarcoma: connective and soft tissue2006-2014</t>
  </si>
  <si>
    <t>Small Intestine2006-2014</t>
  </si>
  <si>
    <t>Spinal cord and Cranial nerves2006-2014</t>
  </si>
  <si>
    <t>Stomach2006-2014</t>
  </si>
  <si>
    <t>Testis2006-2014</t>
  </si>
  <si>
    <t>Uterus2006-2014</t>
  </si>
  <si>
    <t>Vagina2006-2014</t>
  </si>
  <si>
    <t>Vulva2006-2014</t>
  </si>
  <si>
    <t>All Malignant Neoplasms (excl. NMSC)2006</t>
  </si>
  <si>
    <t>Bladder2006</t>
  </si>
  <si>
    <t>Bladder (in-situ)2006</t>
  </si>
  <si>
    <t>Brain2006</t>
  </si>
  <si>
    <t>Cancer of Unknown Primary2006</t>
  </si>
  <si>
    <t>Cervix2006</t>
  </si>
  <si>
    <t>Cervix (in-situ)2006</t>
  </si>
  <si>
    <t>Colorectal2006</t>
  </si>
  <si>
    <t>Female breast (in-situ)2006</t>
  </si>
  <si>
    <t>Female breast cancer2006</t>
  </si>
  <si>
    <t>Head and neck - Larynx2006</t>
  </si>
  <si>
    <t>Head and Neck - non specific2006</t>
  </si>
  <si>
    <t>Head and neck - Oral cavity2006</t>
  </si>
  <si>
    <t>Head and neck - Oropharynx2006</t>
  </si>
  <si>
    <t>Head and neck - Other (excl. oral cavity, oropharynx, larynx &amp; thyroid)2006</t>
  </si>
  <si>
    <t>Head and neck - Thyroid2006</t>
  </si>
  <si>
    <t>Hodgkin lymphoma2006</t>
  </si>
  <si>
    <t>Kidney2006</t>
  </si>
  <si>
    <t>Leukaemia: acute myeloid2006</t>
  </si>
  <si>
    <t>Leukaemia: chronic lymphocytic2006</t>
  </si>
  <si>
    <t>Leukaemia: other (all excluding AML and CLL)2006</t>
  </si>
  <si>
    <t>Liver2006</t>
  </si>
  <si>
    <t>Lung2006</t>
  </si>
  <si>
    <t>Melanoma2006</t>
  </si>
  <si>
    <t>Meninges2006</t>
  </si>
  <si>
    <t>Mesothelioma2006</t>
  </si>
  <si>
    <t>Multiple myeloma2006</t>
  </si>
  <si>
    <t>Non-Hodgkin lymphoma2006</t>
  </si>
  <si>
    <t>Oesophagus2006</t>
  </si>
  <si>
    <t>Other and unspecified urinary2006</t>
  </si>
  <si>
    <t>Other CNS and intracranial tumours2006</t>
  </si>
  <si>
    <t>Other haematological malignancies2006</t>
  </si>
  <si>
    <t>Other malignant neoplasms2006</t>
  </si>
  <si>
    <t>Ovary2006</t>
  </si>
  <si>
    <t>Pancreas2006</t>
  </si>
  <si>
    <t>Prostate2006</t>
  </si>
  <si>
    <t>Sarcoma: Bone2006</t>
  </si>
  <si>
    <t>Sarcoma: connective and soft tissue2006</t>
  </si>
  <si>
    <t>Stomach2006</t>
  </si>
  <si>
    <t>Testis2006</t>
  </si>
  <si>
    <t>Uterus2006</t>
  </si>
  <si>
    <t>Vulva2006</t>
  </si>
  <si>
    <t>All Malignant Neoplasms (excl. NMSC)2007</t>
  </si>
  <si>
    <t>Bladder2007</t>
  </si>
  <si>
    <t>Bladder (in-situ)2007</t>
  </si>
  <si>
    <t>Brain2007</t>
  </si>
  <si>
    <t>Cancer of Unknown Primary2007</t>
  </si>
  <si>
    <t>Cervix2007</t>
  </si>
  <si>
    <t>Cervix (in-situ)2007</t>
  </si>
  <si>
    <t>Colorectal2007</t>
  </si>
  <si>
    <t>Female breast (in-situ)2007</t>
  </si>
  <si>
    <t>Female breast cancer2007</t>
  </si>
  <si>
    <t>Head and neck - Larynx2007</t>
  </si>
  <si>
    <t>Head and Neck - non specific2007</t>
  </si>
  <si>
    <t>Head and neck - Oral cavity2007</t>
  </si>
  <si>
    <t>Head and neck - Oropharynx2007</t>
  </si>
  <si>
    <t>Head and neck - Other (excl. oral cavity, oropharynx, larynx &amp; thyroid)2007</t>
  </si>
  <si>
    <t>Head and neck - Thyroid2007</t>
  </si>
  <si>
    <t>Hodgkin lymphoma2007</t>
  </si>
  <si>
    <t>Kidney2007</t>
  </si>
  <si>
    <t>Leukaemia: acute myeloid2007</t>
  </si>
  <si>
    <t>Leukaemia: chronic lymphocytic2007</t>
  </si>
  <si>
    <t>Leukaemia: other (all excluding AML and CLL)2007</t>
  </si>
  <si>
    <t>Liver2007</t>
  </si>
  <si>
    <t>Lung2007</t>
  </si>
  <si>
    <t>Melanoma2007</t>
  </si>
  <si>
    <t>Meninges2007</t>
  </si>
  <si>
    <t>Mesothelioma2007</t>
  </si>
  <si>
    <t>Multiple myeloma2007</t>
  </si>
  <si>
    <t>Non-Hodgkin lymphoma2007</t>
  </si>
  <si>
    <t>Oesophagus2007</t>
  </si>
  <si>
    <t>Other and unspecified urinary2007</t>
  </si>
  <si>
    <t>Other CNS and intracranial tumours2007</t>
  </si>
  <si>
    <t>Other haematological malignancies2007</t>
  </si>
  <si>
    <t>Other malignant neoplasms2007</t>
  </si>
  <si>
    <t>Ovary2007</t>
  </si>
  <si>
    <t>Pancreas2007</t>
  </si>
  <si>
    <t>Prostate2007</t>
  </si>
  <si>
    <t>Sarcoma: Bone2007</t>
  </si>
  <si>
    <t>Sarcoma: connective and soft tissue2007</t>
  </si>
  <si>
    <t>Stomach2007</t>
  </si>
  <si>
    <t>Testis2007</t>
  </si>
  <si>
    <t>Uterus2007</t>
  </si>
  <si>
    <t>Vulva2007</t>
  </si>
  <si>
    <t>All Malignant Neoplasms (excl. NMSC)2008</t>
  </si>
  <si>
    <t>Bladder2008</t>
  </si>
  <si>
    <t>Bladder (in-situ)2008</t>
  </si>
  <si>
    <t>Brain2008</t>
  </si>
  <si>
    <t>Cancer of Unknown Primary2008</t>
  </si>
  <si>
    <t>Cervix2008</t>
  </si>
  <si>
    <t>Cervix (in-situ)2008</t>
  </si>
  <si>
    <t>Colorectal2008</t>
  </si>
  <si>
    <t>Female breast (in-situ)2008</t>
  </si>
  <si>
    <t>Female breast cancer2008</t>
  </si>
  <si>
    <t>Head and neck - Larynx2008</t>
  </si>
  <si>
    <t>Head and Neck - non specific2008</t>
  </si>
  <si>
    <t>Head and neck - Oral cavity2008</t>
  </si>
  <si>
    <t>Head and neck - Oropharynx2008</t>
  </si>
  <si>
    <t>Head and neck - Other (excl. oral cavity, oropharynx, larynx &amp; thyroid)2008</t>
  </si>
  <si>
    <t>Head and neck - Thyroid2008</t>
  </si>
  <si>
    <t>Hodgkin lymphoma2008</t>
  </si>
  <si>
    <t>Kidney2008</t>
  </si>
  <si>
    <t>Leukaemia: acute myeloid2008</t>
  </si>
  <si>
    <t>Leukaemia: chronic lymphocytic2008</t>
  </si>
  <si>
    <t>Leukaemia: other (all excluding AML and CLL)2008</t>
  </si>
  <si>
    <t>Liver2008</t>
  </si>
  <si>
    <t>Lung2008</t>
  </si>
  <si>
    <t>Melanoma2008</t>
  </si>
  <si>
    <t>Meninges2008</t>
  </si>
  <si>
    <t>Mesothelioma2008</t>
  </si>
  <si>
    <t>Multiple myeloma2008</t>
  </si>
  <si>
    <t>Non-Hodgkin lymphoma2008</t>
  </si>
  <si>
    <t>Oesophagus2008</t>
  </si>
  <si>
    <t>Other and unspecified urinary2008</t>
  </si>
  <si>
    <t>Other CNS and intracranial tumours2008</t>
  </si>
  <si>
    <t>Other haematological malignancies2008</t>
  </si>
  <si>
    <t>Other malignant neoplasms2008</t>
  </si>
  <si>
    <t>Ovary2008</t>
  </si>
  <si>
    <t>Pancreas2008</t>
  </si>
  <si>
    <t>Prostate2008</t>
  </si>
  <si>
    <t>Sarcoma: Bone2008</t>
  </si>
  <si>
    <t>Sarcoma: connective and soft tissue2008</t>
  </si>
  <si>
    <t>Stomach2008</t>
  </si>
  <si>
    <t>Testis2008</t>
  </si>
  <si>
    <t>Uterus2008</t>
  </si>
  <si>
    <t>Vulva2008</t>
  </si>
  <si>
    <t>All Malignant Neoplasms (excl. NMSC)2009</t>
  </si>
  <si>
    <t>Bladder2009</t>
  </si>
  <si>
    <t>Bladder (in-situ)2009</t>
  </si>
  <si>
    <t>Brain2009</t>
  </si>
  <si>
    <t>Cancer of Unknown Primary2009</t>
  </si>
  <si>
    <t>Cervix2009</t>
  </si>
  <si>
    <t>Cervix (in-situ)2009</t>
  </si>
  <si>
    <t>Colorectal2009</t>
  </si>
  <si>
    <t>Female breast (in-situ)2009</t>
  </si>
  <si>
    <t>Female breast cancer2009</t>
  </si>
  <si>
    <t>Head and neck - Larynx2009</t>
  </si>
  <si>
    <t>Head and Neck - non specific2009</t>
  </si>
  <si>
    <t>Head and neck - Oral cavity2009</t>
  </si>
  <si>
    <t>Head and neck - Oropharynx2009</t>
  </si>
  <si>
    <t>Head and neck - Other (excl. oral cavity, oropharynx, larynx &amp; thyroid)2009</t>
  </si>
  <si>
    <t>Head and neck - Thyroid2009</t>
  </si>
  <si>
    <t>Hodgkin lymphoma2009</t>
  </si>
  <si>
    <t>Kidney2009</t>
  </si>
  <si>
    <t>Leukaemia: acute myeloid2009</t>
  </si>
  <si>
    <t>Leukaemia: chronic lymphocytic2009</t>
  </si>
  <si>
    <t>Leukaemia: other (all excluding AML and CLL)2009</t>
  </si>
  <si>
    <t>Liver2009</t>
  </si>
  <si>
    <t>Lung2009</t>
  </si>
  <si>
    <t>Melanoma2009</t>
  </si>
  <si>
    <t>Meninges2009</t>
  </si>
  <si>
    <t>Mesothelioma2009</t>
  </si>
  <si>
    <t>Multiple myeloma2009</t>
  </si>
  <si>
    <t>Non-Hodgkin lymphoma2009</t>
  </si>
  <si>
    <t>Oesophagus2009</t>
  </si>
  <si>
    <t>Other and unspecified urinary2009</t>
  </si>
  <si>
    <t>Other CNS and intracranial tumours2009</t>
  </si>
  <si>
    <t>Other haematological malignancies2009</t>
  </si>
  <si>
    <t>Other malignant neoplasms2009</t>
  </si>
  <si>
    <t>Ovary2009</t>
  </si>
  <si>
    <t>Pancreas2009</t>
  </si>
  <si>
    <t>Prostate2009</t>
  </si>
  <si>
    <t>Sarcoma: Bone2009</t>
  </si>
  <si>
    <t>Sarcoma: connective and soft tissue2009</t>
  </si>
  <si>
    <t>Stomach2009</t>
  </si>
  <si>
    <t>Testis2009</t>
  </si>
  <si>
    <t>Uterus2009</t>
  </si>
  <si>
    <t>Vulva2009</t>
  </si>
  <si>
    <t>All Malignant Neoplasms (excl. NMSC)2010</t>
  </si>
  <si>
    <t>Bladder2010</t>
  </si>
  <si>
    <t>Bladder (in-situ)2010</t>
  </si>
  <si>
    <t>Brain2010</t>
  </si>
  <si>
    <t>Cancer of Unknown Primary2010</t>
  </si>
  <si>
    <t>Cervix2010</t>
  </si>
  <si>
    <t>Cervix (in-situ)2010</t>
  </si>
  <si>
    <t>Colorectal2010</t>
  </si>
  <si>
    <t>Female breast (in-situ)2010</t>
  </si>
  <si>
    <t>Female breast cancer2010</t>
  </si>
  <si>
    <t>Head and neck - Larynx2010</t>
  </si>
  <si>
    <t>Head and Neck - non specific2010</t>
  </si>
  <si>
    <t>Head and neck - Oral cavity2010</t>
  </si>
  <si>
    <t>Head and neck - Oropharynx2010</t>
  </si>
  <si>
    <t>Head and neck - Other (excl. oral cavity, oropharynx, larynx &amp; thyroid)2010</t>
  </si>
  <si>
    <t>Head and neck - Thyroid2010</t>
  </si>
  <si>
    <t>Hodgkin lymphoma2010</t>
  </si>
  <si>
    <t>Kidney2010</t>
  </si>
  <si>
    <t>Leukaemia: acute myeloid2010</t>
  </si>
  <si>
    <t>Leukaemia: chronic lymphocytic2010</t>
  </si>
  <si>
    <t>Leukaemia: other (all excluding AML and CLL)2010</t>
  </si>
  <si>
    <t>Liver2010</t>
  </si>
  <si>
    <t>Lung2010</t>
  </si>
  <si>
    <t>Melanoma2010</t>
  </si>
  <si>
    <t>Meninges2010</t>
  </si>
  <si>
    <t>Mesothelioma2010</t>
  </si>
  <si>
    <t>Multiple myeloma2010</t>
  </si>
  <si>
    <t>Non-Hodgkin lymphoma2010</t>
  </si>
  <si>
    <t>Oesophagus2010</t>
  </si>
  <si>
    <t>Other and unspecified urinary2010</t>
  </si>
  <si>
    <t>Other CNS and intracranial tumours2010</t>
  </si>
  <si>
    <t>Other haematological malignancies2010</t>
  </si>
  <si>
    <t>Other malignant neoplasms2010</t>
  </si>
  <si>
    <t>Ovary2010</t>
  </si>
  <si>
    <t>Pancreas2010</t>
  </si>
  <si>
    <t>Prostate2010</t>
  </si>
  <si>
    <t>Sarcoma: Bone2010</t>
  </si>
  <si>
    <t>Sarcoma: connective and soft tissue2010</t>
  </si>
  <si>
    <t>Stomach2010</t>
  </si>
  <si>
    <t>Testis2010</t>
  </si>
  <si>
    <t>Uterus2010</t>
  </si>
  <si>
    <t>Vulva2010</t>
  </si>
  <si>
    <t>All Malignant Neoplasms (excl. NMSC)2011</t>
  </si>
  <si>
    <t>Bladder2011</t>
  </si>
  <si>
    <t>Bladder (in-situ)2011</t>
  </si>
  <si>
    <t>Brain2011</t>
  </si>
  <si>
    <t>Cancer of Unknown Primary2011</t>
  </si>
  <si>
    <t>Cervix2011</t>
  </si>
  <si>
    <t>Cervix (in-situ)2011</t>
  </si>
  <si>
    <t>Colorectal2011</t>
  </si>
  <si>
    <t>Female breast (in-situ)2011</t>
  </si>
  <si>
    <t>Female breast cancer2011</t>
  </si>
  <si>
    <t>Head and neck - Larynx2011</t>
  </si>
  <si>
    <t>Head and Neck - non specific2011</t>
  </si>
  <si>
    <t>Head and neck - Oral cavity2011</t>
  </si>
  <si>
    <t>Head and neck - Oropharynx2011</t>
  </si>
  <si>
    <t>Head and neck - Other (excl. oral cavity, oropharynx, larynx &amp; thyroid)2011</t>
  </si>
  <si>
    <t>Head and neck - Thyroid2011</t>
  </si>
  <si>
    <t>Hodgkin lymphoma2011</t>
  </si>
  <si>
    <t>Kidney2011</t>
  </si>
  <si>
    <t>Leukaemia: acute myeloid2011</t>
  </si>
  <si>
    <t>Leukaemia: chronic lymphocytic2011</t>
  </si>
  <si>
    <t>Leukaemia: other (all excluding AML and CLL)2011</t>
  </si>
  <si>
    <t>Liver2011</t>
  </si>
  <si>
    <t>Lung2011</t>
  </si>
  <si>
    <t>Melanoma2011</t>
  </si>
  <si>
    <t>Meninges2011</t>
  </si>
  <si>
    <t>Mesothelioma2011</t>
  </si>
  <si>
    <t>Multiple myeloma2011</t>
  </si>
  <si>
    <t>Non-Hodgkin lymphoma2011</t>
  </si>
  <si>
    <t>Oesophagus2011</t>
  </si>
  <si>
    <t>Other and unspecified urinary2011</t>
  </si>
  <si>
    <t>Other CNS and intracranial tumours2011</t>
  </si>
  <si>
    <t>Other haematological malignancies2011</t>
  </si>
  <si>
    <t>Other malignant neoplasms2011</t>
  </si>
  <si>
    <t>Ovary2011</t>
  </si>
  <si>
    <t>Pancreas2011</t>
  </si>
  <si>
    <t>Prostate2011</t>
  </si>
  <si>
    <t>Sarcoma: Bone2011</t>
  </si>
  <si>
    <t>Sarcoma: connective and soft tissue2011</t>
  </si>
  <si>
    <t>Stomach2011</t>
  </si>
  <si>
    <t>Testis2011</t>
  </si>
  <si>
    <t>Uterus2011</t>
  </si>
  <si>
    <t>Vulva2011</t>
  </si>
  <si>
    <t>All Malignant Neoplasms (excl. NMSC)2012</t>
  </si>
  <si>
    <t>Bladder2012</t>
  </si>
  <si>
    <t>Bladder (in-situ)2012</t>
  </si>
  <si>
    <t>Brain2012</t>
  </si>
  <si>
    <t>Cancer of Unknown Primary2012</t>
  </si>
  <si>
    <t>Cervix2012</t>
  </si>
  <si>
    <t>Cervix (in-situ)2012</t>
  </si>
  <si>
    <t>Colorectal2012</t>
  </si>
  <si>
    <t>Female breast (in-situ)2012</t>
  </si>
  <si>
    <t>Female breast cancer2012</t>
  </si>
  <si>
    <t>Head and neck - Larynx2012</t>
  </si>
  <si>
    <t>Head and Neck - non specific2012</t>
  </si>
  <si>
    <t>Head and neck - Oral cavity2012</t>
  </si>
  <si>
    <t>Head and neck - Oropharynx2012</t>
  </si>
  <si>
    <t>Head and neck - Other (excl. oral cavity, oropharynx, larynx &amp; thyroid)2012</t>
  </si>
  <si>
    <t>Head and neck - Thyroid2012</t>
  </si>
  <si>
    <t>Hodgkin lymphoma2012</t>
  </si>
  <si>
    <t>Kidney2012</t>
  </si>
  <si>
    <t>Leukaemia: acute myeloid2012</t>
  </si>
  <si>
    <t>Leukaemia: chronic lymphocytic2012</t>
  </si>
  <si>
    <t>Leukaemia: other (all excluding AML and CLL)2012</t>
  </si>
  <si>
    <t>Liver2012</t>
  </si>
  <si>
    <t>Lung2012</t>
  </si>
  <si>
    <t>Melanoma2012</t>
  </si>
  <si>
    <t>Meninges2012</t>
  </si>
  <si>
    <t>Mesothelioma2012</t>
  </si>
  <si>
    <t>Multiple myeloma2012</t>
  </si>
  <si>
    <t>Non-Hodgkin lymphoma2012</t>
  </si>
  <si>
    <t>Oesophagus2012</t>
  </si>
  <si>
    <t>Other and unspecified urinary2012</t>
  </si>
  <si>
    <t>Other CNS and intracranial tumours2012</t>
  </si>
  <si>
    <t>Other haematological malignancies2012</t>
  </si>
  <si>
    <t>Other malignant neoplasms2012</t>
  </si>
  <si>
    <t>Ovary2012</t>
  </si>
  <si>
    <t>Pancreas2012</t>
  </si>
  <si>
    <t>Prostate2012</t>
  </si>
  <si>
    <t>Sarcoma: Bone2012</t>
  </si>
  <si>
    <t>Sarcoma: connective and soft tissue2012</t>
  </si>
  <si>
    <t>Stomach2012</t>
  </si>
  <si>
    <t>Testis2012</t>
  </si>
  <si>
    <t>Uterus2012</t>
  </si>
  <si>
    <t>Vulva2012</t>
  </si>
  <si>
    <t>All Malignant Neoplasms (excl. NMSC)2013</t>
  </si>
  <si>
    <t>Bladder2013</t>
  </si>
  <si>
    <t>Bladder (in-situ)2013</t>
  </si>
  <si>
    <t>Brain2013</t>
  </si>
  <si>
    <t>Cancer of Unknown Primary2013</t>
  </si>
  <si>
    <t>Cervix2013</t>
  </si>
  <si>
    <t>Cervix (in-situ)2013</t>
  </si>
  <si>
    <t>Colorectal2013</t>
  </si>
  <si>
    <t>Female breast (in-situ)2013</t>
  </si>
  <si>
    <t>Female breast cancer2013</t>
  </si>
  <si>
    <t>Head and neck - Larynx2013</t>
  </si>
  <si>
    <t>Head and Neck - non specific2013</t>
  </si>
  <si>
    <t>Head and neck - Oral cavity2013</t>
  </si>
  <si>
    <t>Head and neck - Oropharynx2013</t>
  </si>
  <si>
    <t>Head and neck - Other (excl. oral cavity, oropharynx, larynx &amp; thyroid)2013</t>
  </si>
  <si>
    <t>Head and neck - Thyroid2013</t>
  </si>
  <si>
    <t>Hodgkin lymphoma2013</t>
  </si>
  <si>
    <t>Kidney2013</t>
  </si>
  <si>
    <t>Leukaemia: acute myeloid2013</t>
  </si>
  <si>
    <t>Leukaemia: chronic lymphocytic2013</t>
  </si>
  <si>
    <t>Leukaemia: other (all excluding AML and CLL)2013</t>
  </si>
  <si>
    <t>Liver2013</t>
  </si>
  <si>
    <t>Lung2013</t>
  </si>
  <si>
    <t>Melanoma2013</t>
  </si>
  <si>
    <t>Meninges2013</t>
  </si>
  <si>
    <t>Mesothelioma2013</t>
  </si>
  <si>
    <t>Multiple myeloma2013</t>
  </si>
  <si>
    <t>Non-Hodgkin lymphoma2013</t>
  </si>
  <si>
    <t>Oesophagus2013</t>
  </si>
  <si>
    <t>Other and unspecified urinary2013</t>
  </si>
  <si>
    <t>Other CNS and intracranial tumours2013</t>
  </si>
  <si>
    <t>Other haematological malignancies2013</t>
  </si>
  <si>
    <t>Other malignant neoplasms2013</t>
  </si>
  <si>
    <t>Ovary2013</t>
  </si>
  <si>
    <t>Pancreas2013</t>
  </si>
  <si>
    <t>Prostate2013</t>
  </si>
  <si>
    <t>Sarcoma: Bone2013</t>
  </si>
  <si>
    <t>Sarcoma: connective and soft tissue2013</t>
  </si>
  <si>
    <t>Stomach2013</t>
  </si>
  <si>
    <t>Testis2013</t>
  </si>
  <si>
    <t>Uterus2013</t>
  </si>
  <si>
    <t>Vulva2013</t>
  </si>
  <si>
    <t>All Malignant Neoplasms (excl. NMSC)2014</t>
  </si>
  <si>
    <t>Bladder2014</t>
  </si>
  <si>
    <t>Bladder (in-situ)2014</t>
  </si>
  <si>
    <t>Brain2014</t>
  </si>
  <si>
    <t>Cancer of Unknown Primary2014</t>
  </si>
  <si>
    <t>Cervix2014</t>
  </si>
  <si>
    <t>Cervix (in-situ)2014</t>
  </si>
  <si>
    <t>Colorectal2014</t>
  </si>
  <si>
    <t>Female breast (in-situ)2014</t>
  </si>
  <si>
    <t>Female breast cancer2014</t>
  </si>
  <si>
    <t>Head and neck - Larynx2014</t>
  </si>
  <si>
    <t>Head and Neck - non specific2014</t>
  </si>
  <si>
    <t>Head and neck - Oral cavity2014</t>
  </si>
  <si>
    <t>Head and neck - Oropharynx2014</t>
  </si>
  <si>
    <t>Head and neck - Other (excl. oral cavity, oropharynx, larynx &amp; thyroid)2014</t>
  </si>
  <si>
    <t>Head and neck - Thyroid2014</t>
  </si>
  <si>
    <t>Hodgkin lymphoma2014</t>
  </si>
  <si>
    <t>Kidney2014</t>
  </si>
  <si>
    <t>Leukaemia: acute myeloid2014</t>
  </si>
  <si>
    <t>Leukaemia: chronic lymphocytic2014</t>
  </si>
  <si>
    <t>Leukaemia: other (all excluding AML and CLL)2014</t>
  </si>
  <si>
    <t>Liver2014</t>
  </si>
  <si>
    <t>Lung2014</t>
  </si>
  <si>
    <t>Melanoma2014</t>
  </si>
  <si>
    <t>Meninges2014</t>
  </si>
  <si>
    <t>Mesothelioma2014</t>
  </si>
  <si>
    <t>Multiple myeloma2014</t>
  </si>
  <si>
    <t>Non-Hodgkin lymphoma2014</t>
  </si>
  <si>
    <t>Oesophagus2014</t>
  </si>
  <si>
    <t>Other and unspecified urinary2014</t>
  </si>
  <si>
    <t>Other CNS and intracranial tumours2014</t>
  </si>
  <si>
    <t>Other haematological malignancies2014</t>
  </si>
  <si>
    <t>Other malignant neoplasms2014</t>
  </si>
  <si>
    <t>Ovary2014</t>
  </si>
  <si>
    <t>Pancreas2014</t>
  </si>
  <si>
    <t>Prostate2014</t>
  </si>
  <si>
    <t>Sarcoma: Bone2014</t>
  </si>
  <si>
    <t>Sarcoma: connective and soft tissue2014</t>
  </si>
  <si>
    <t>Stomach2014</t>
  </si>
  <si>
    <t>Testis2014</t>
  </si>
  <si>
    <t>Uterus2014</t>
  </si>
  <si>
    <t>Vulva2014</t>
  </si>
  <si>
    <t>50-59All Malignant Neoplasms (excl. NMSC)2006-2014</t>
  </si>
  <si>
    <t>60-69All Malignant Neoplasms (excl. NMSC)2006-2014</t>
  </si>
  <si>
    <t>70-79All Malignant Neoplasms (excl. NMSC)2006-2014</t>
  </si>
  <si>
    <t>80-84All Malignant Neoplasms (excl. NMSC)2006-2014</t>
  </si>
  <si>
    <t>85+All Malignant Neoplasms (excl. NMSC)2006-2014</t>
  </si>
  <si>
    <t>Under 50All Malignant Neoplasms (excl. NMSC)2006-2014</t>
  </si>
  <si>
    <t>50-59Bladder2006-2014</t>
  </si>
  <si>
    <t>60-69Bladder2006-2014</t>
  </si>
  <si>
    <t>70-79Bladder2006-2014</t>
  </si>
  <si>
    <t>80-84Bladder2006-2014</t>
  </si>
  <si>
    <t>85+Bladder2006-2014</t>
  </si>
  <si>
    <t>Under 50Bladder2006-2014</t>
  </si>
  <si>
    <t>50-59Bladder (in-situ)2006-2014</t>
  </si>
  <si>
    <t>60-69Bladder (in-situ)2006-2014</t>
  </si>
  <si>
    <t>70-79Bladder (in-situ)2006-2014</t>
  </si>
  <si>
    <t>80-84Bladder (in-situ)2006-2014</t>
  </si>
  <si>
    <t>85+Bladder (in-situ)2006-2014</t>
  </si>
  <si>
    <t>Under 50Bladder (in-situ)2006-2014</t>
  </si>
  <si>
    <t>50-59Brain2006-2014</t>
  </si>
  <si>
    <t>60-69Brain2006-2014</t>
  </si>
  <si>
    <t>70-79Brain2006-2014</t>
  </si>
  <si>
    <t>80-84Brain2006-2014</t>
  </si>
  <si>
    <t>85+Brain2006-2014</t>
  </si>
  <si>
    <t>Under 50Brain2006-2014</t>
  </si>
  <si>
    <t>50-59Cancer of Unknown Primary2006-2014</t>
  </si>
  <si>
    <t>60-69Cancer of Unknown Primary2006-2014</t>
  </si>
  <si>
    <t>70-79Cancer of Unknown Primary2006-2014</t>
  </si>
  <si>
    <t>80-84Cancer of Unknown Primary2006-2014</t>
  </si>
  <si>
    <t>85+Cancer of Unknown Primary2006-2014</t>
  </si>
  <si>
    <t>Under 50Cancer of Unknown Primary2006-2014</t>
  </si>
  <si>
    <t>50-59Cervix2006-2014</t>
  </si>
  <si>
    <t>60-69Cervix2006-2014</t>
  </si>
  <si>
    <t>70-79Cervix2006-2014</t>
  </si>
  <si>
    <t>80-84Cervix2006-2014</t>
  </si>
  <si>
    <t>85+Cervix2006-2014</t>
  </si>
  <si>
    <t>Under 50Cervix2006-2014</t>
  </si>
  <si>
    <t>50-59Cervix (in-situ)2006-2014</t>
  </si>
  <si>
    <t>60-69Cervix (in-situ)2006-2014</t>
  </si>
  <si>
    <t>70-79Cervix (in-situ)2006-2014</t>
  </si>
  <si>
    <t>80-84Cervix (in-situ)2006-2014</t>
  </si>
  <si>
    <t>85+Cervix (in-situ)2006-2014</t>
  </si>
  <si>
    <t>Under 50Cervix (in-situ)2006-2014</t>
  </si>
  <si>
    <t>50-59Colorectal2006-2014</t>
  </si>
  <si>
    <t>60-69Colorectal2006-2014</t>
  </si>
  <si>
    <t>70-79Colorectal2006-2014</t>
  </si>
  <si>
    <t>80-84Colorectal2006-2014</t>
  </si>
  <si>
    <t>85+Colorectal2006-2014</t>
  </si>
  <si>
    <t>Under 50Colorectal2006-2014</t>
  </si>
  <si>
    <t>50-59Female breast (in-situ)2006-2014</t>
  </si>
  <si>
    <t>60-69Female breast (in-situ)2006-2014</t>
  </si>
  <si>
    <t>70-79Female breast (in-situ)2006-2014</t>
  </si>
  <si>
    <t>80-84Female breast (in-situ)2006-2014</t>
  </si>
  <si>
    <t>85+Female breast (in-situ)2006-2014</t>
  </si>
  <si>
    <t>Under 50Female breast (in-situ)2006-2014</t>
  </si>
  <si>
    <t>50-59Female breast cancer2006-2014</t>
  </si>
  <si>
    <t>60-69Female breast cancer2006-2014</t>
  </si>
  <si>
    <t>70-79Female breast cancer2006-2014</t>
  </si>
  <si>
    <t>80-84Female breast cancer2006-2014</t>
  </si>
  <si>
    <t>85+Female breast cancer2006-2014</t>
  </si>
  <si>
    <t>Under 50Female breast cancer2006-2014</t>
  </si>
  <si>
    <t>50-59Head and neck - Larynx2006-2014</t>
  </si>
  <si>
    <t>60-69Head and neck - Larynx2006-2014</t>
  </si>
  <si>
    <t>70-79Head and neck - Larynx2006-2014</t>
  </si>
  <si>
    <t>80-84Head and neck - Larynx2006-2014</t>
  </si>
  <si>
    <t>85+Head and neck - Larynx2006-2014</t>
  </si>
  <si>
    <t>Under 50Head and neck - Larynx2006-2014</t>
  </si>
  <si>
    <t>50-59Head and Neck - non specific2006-2014</t>
  </si>
  <si>
    <t>60-69Head and Neck - non specific2006-2014</t>
  </si>
  <si>
    <t>70-79Head and Neck - non specific2006-2014</t>
  </si>
  <si>
    <t>80-84Head and Neck - non specific2006-2014</t>
  </si>
  <si>
    <t>85+Head and Neck - non specific2006-2014</t>
  </si>
  <si>
    <t>Under 50Head and Neck - non specific2006-2014</t>
  </si>
  <si>
    <t>50-59Head and neck - Oral cavity2006-2014</t>
  </si>
  <si>
    <t>60-69Head and neck - Oral cavity2006-2014</t>
  </si>
  <si>
    <t>70-79Head and neck - Oral cavity2006-2014</t>
  </si>
  <si>
    <t>80-84Head and neck - Oral cavity2006-2014</t>
  </si>
  <si>
    <t>85+Head and neck - Oral cavity2006-2014</t>
  </si>
  <si>
    <t>Under 50Head and neck - Oral cavity2006-2014</t>
  </si>
  <si>
    <t>50-59Head and neck - Oropharynx2006-2014</t>
  </si>
  <si>
    <t>60-69Head and neck - Oropharynx2006-2014</t>
  </si>
  <si>
    <t>70-79Head and neck - Oropharynx2006-2014</t>
  </si>
  <si>
    <t>80-84Head and neck - Oropharynx2006-2014</t>
  </si>
  <si>
    <t>85+Head and neck - Oropharynx2006-2014</t>
  </si>
  <si>
    <t>Under 50Head and neck - Oropharynx2006-2014</t>
  </si>
  <si>
    <t>50-59Head and neck - Other (excl. oral cavity, oropharynx, larynx &amp; thyroid)2006-2014</t>
  </si>
  <si>
    <t>60-69Head and neck - Other (excl. oral cavity, oropharynx, larynx &amp; thyroid)2006-2014</t>
  </si>
  <si>
    <t>70-79Head and neck - Other (excl. oral cavity, oropharynx, larynx &amp; thyroid)2006-2014</t>
  </si>
  <si>
    <t>80-84Head and neck - Other (excl. oral cavity, oropharynx, larynx &amp; thyroid)2006-2014</t>
  </si>
  <si>
    <t>85+Head and neck - Other (excl. oral cavity, oropharynx, larynx &amp; thyroid)2006-2014</t>
  </si>
  <si>
    <t>Under 50Head and neck - Other (excl. oral cavity, oropharynx, larynx &amp; thyroid)2006-2014</t>
  </si>
  <si>
    <t>50-59Head and neck - Thyroid2006-2014</t>
  </si>
  <si>
    <t>60-69Head and neck - Thyroid2006-2014</t>
  </si>
  <si>
    <t>70-79Head and neck - Thyroid2006-2014</t>
  </si>
  <si>
    <t>80-84Head and neck - Thyroid2006-2014</t>
  </si>
  <si>
    <t>85+Head and neck - Thyroid2006-2014</t>
  </si>
  <si>
    <t>Under 50Head and neck - Thyroid2006-2014</t>
  </si>
  <si>
    <t>50-59Hodgkin lymphoma2006-2014</t>
  </si>
  <si>
    <t>60-69Hodgkin lymphoma2006-2014</t>
  </si>
  <si>
    <t>70-79Hodgkin lymphoma2006-2014</t>
  </si>
  <si>
    <t>80-84Hodgkin lymphoma2006-2014</t>
  </si>
  <si>
    <t>85+Hodgkin lymphoma2006-2014</t>
  </si>
  <si>
    <t>Under 50Hodgkin lymphoma2006-2014</t>
  </si>
  <si>
    <t>50-59Kidney2006-2014</t>
  </si>
  <si>
    <t>60-69Kidney2006-2014</t>
  </si>
  <si>
    <t>70-79Kidney2006-2014</t>
  </si>
  <si>
    <t>80-84Kidney2006-2014</t>
  </si>
  <si>
    <t>85+Kidney2006-2014</t>
  </si>
  <si>
    <t>Under 50Kidney2006-2014</t>
  </si>
  <si>
    <t>50-59Leukaemia: acute myeloid2006-2014</t>
  </si>
  <si>
    <t>60-69Leukaemia: acute myeloid2006-2014</t>
  </si>
  <si>
    <t>70-79Leukaemia: acute myeloid2006-2014</t>
  </si>
  <si>
    <t>80-84Leukaemia: acute myeloid2006-2014</t>
  </si>
  <si>
    <t>85+Leukaemia: acute myeloid2006-2014</t>
  </si>
  <si>
    <t>Under 50Leukaemia: acute myeloid2006-2014</t>
  </si>
  <si>
    <t>50-59Leukaemia: chronic lymphocytic2006-2014</t>
  </si>
  <si>
    <t>60-69Leukaemia: chronic lymphocytic2006-2014</t>
  </si>
  <si>
    <t>70-79Leukaemia: chronic lymphocytic2006-2014</t>
  </si>
  <si>
    <t>80-84Leukaemia: chronic lymphocytic2006-2014</t>
  </si>
  <si>
    <t>85+Leukaemia: chronic lymphocytic2006-2014</t>
  </si>
  <si>
    <t>Under 50Leukaemia: chronic lymphocytic2006-2014</t>
  </si>
  <si>
    <t>50-59Leukaemia: other (all excluding AML and CLL)2006-2014</t>
  </si>
  <si>
    <t>60-69Leukaemia: other (all excluding AML and CLL)2006-2014</t>
  </si>
  <si>
    <t>70-79Leukaemia: other (all excluding AML and CLL)2006-2014</t>
  </si>
  <si>
    <t>80-84Leukaemia: other (all excluding AML and CLL)2006-2014</t>
  </si>
  <si>
    <t>85+Leukaemia: other (all excluding AML and CLL)2006-2014</t>
  </si>
  <si>
    <t>Under 50Leukaemia: other (all excluding AML and CLL)2006-2014</t>
  </si>
  <si>
    <t>50-59Liver2006-2014</t>
  </si>
  <si>
    <t>60-69Liver2006-2014</t>
  </si>
  <si>
    <t>70-79Liver2006-2014</t>
  </si>
  <si>
    <t>80-84Liver2006-2014</t>
  </si>
  <si>
    <t>85+Liver2006-2014</t>
  </si>
  <si>
    <t>Under 50Liver2006-2014</t>
  </si>
  <si>
    <t>50-59Lung2006-2014</t>
  </si>
  <si>
    <t>60-69Lung2006-2014</t>
  </si>
  <si>
    <t>70-79Lung2006-2014</t>
  </si>
  <si>
    <t>80-84Lung2006-2014</t>
  </si>
  <si>
    <t>85+Lung2006-2014</t>
  </si>
  <si>
    <t>Under 50Lung2006-2014</t>
  </si>
  <si>
    <t>50-59Melanoma2006-2014</t>
  </si>
  <si>
    <t>60-69Melanoma2006-2014</t>
  </si>
  <si>
    <t>70-79Melanoma2006-2014</t>
  </si>
  <si>
    <t>80-84Melanoma2006-2014</t>
  </si>
  <si>
    <t>85+Melanoma2006-2014</t>
  </si>
  <si>
    <t>Under 50Melanoma2006-2014</t>
  </si>
  <si>
    <t>50-59Meninges2006-2014</t>
  </si>
  <si>
    <t>60-69Meninges2006-2014</t>
  </si>
  <si>
    <t>70-79Meninges2006-2014</t>
  </si>
  <si>
    <t>80-84Meninges2006-2014</t>
  </si>
  <si>
    <t>85+Meninges2006-2014</t>
  </si>
  <si>
    <t>Under 50Meninges2006-2014</t>
  </si>
  <si>
    <t>50-59Mesothelioma2006-2014</t>
  </si>
  <si>
    <t>60-69Mesothelioma2006-2014</t>
  </si>
  <si>
    <t>70-79Mesothelioma2006-2014</t>
  </si>
  <si>
    <t>80-84Mesothelioma2006-2014</t>
  </si>
  <si>
    <t>85+Mesothelioma2006-2014</t>
  </si>
  <si>
    <t>Under 50Mesothelioma2006-2014</t>
  </si>
  <si>
    <t>50-59Multiple myeloma2006-2014</t>
  </si>
  <si>
    <t>60-69Multiple myeloma2006-2014</t>
  </si>
  <si>
    <t>70-79Multiple myeloma2006-2014</t>
  </si>
  <si>
    <t>80-84Multiple myeloma2006-2014</t>
  </si>
  <si>
    <t>85+Multiple myeloma2006-2014</t>
  </si>
  <si>
    <t>Under 50Multiple myeloma2006-2014</t>
  </si>
  <si>
    <t>50-59Non-Hodgkin lymphoma2006-2014</t>
  </si>
  <si>
    <t>60-69Non-Hodgkin lymphoma2006-2014</t>
  </si>
  <si>
    <t>70-79Non-Hodgkin lymphoma2006-2014</t>
  </si>
  <si>
    <t>80-84Non-Hodgkin lymphoma2006-2014</t>
  </si>
  <si>
    <t>85+Non-Hodgkin lymphoma2006-2014</t>
  </si>
  <si>
    <t>Under 50Non-Hodgkin lymphoma2006-2014</t>
  </si>
  <si>
    <t>50-59Oesophagus2006-2014</t>
  </si>
  <si>
    <t>60-69Oesophagus2006-2014</t>
  </si>
  <si>
    <t>70-79Oesophagus2006-2014</t>
  </si>
  <si>
    <t>80-84Oesophagus2006-2014</t>
  </si>
  <si>
    <t>85+Oesophagus2006-2014</t>
  </si>
  <si>
    <t>Under 50Oesophagus2006-2014</t>
  </si>
  <si>
    <t>50-59Other and unspecified urinary2006-2014</t>
  </si>
  <si>
    <t>60-69Other and unspecified urinary2006-2014</t>
  </si>
  <si>
    <t>70-79Other and unspecified urinary2006-2014</t>
  </si>
  <si>
    <t>80-84Other and unspecified urinary2006-2014</t>
  </si>
  <si>
    <t>85+Other and unspecified urinary2006-2014</t>
  </si>
  <si>
    <t>Under 50Other and unspecified urinary2006-2014</t>
  </si>
  <si>
    <t>50-59Other CNS and intracranial tumours2006-2014</t>
  </si>
  <si>
    <t>60-69Other CNS and intracranial tumours2006-2014</t>
  </si>
  <si>
    <t>70-79Other CNS and intracranial tumours2006-2014</t>
  </si>
  <si>
    <t>80-84Other CNS and intracranial tumours2006-2014</t>
  </si>
  <si>
    <t>85+Other CNS and intracranial tumours2006-2014</t>
  </si>
  <si>
    <t>Under 50Other CNS and intracranial tumours2006-2014</t>
  </si>
  <si>
    <t>50-59Other haematological malignancies2006-2014</t>
  </si>
  <si>
    <t>60-69Other haematological malignancies2006-2014</t>
  </si>
  <si>
    <t>70-79Other haematological malignancies2006-2014</t>
  </si>
  <si>
    <t>80-84Other haematological malignancies2006-2014</t>
  </si>
  <si>
    <t>85+Other haematological malignancies2006-2014</t>
  </si>
  <si>
    <t>Under 50Other haematological malignancies2006-2014</t>
  </si>
  <si>
    <t>50-59Other malignant neoplasms2006-2014</t>
  </si>
  <si>
    <t>60-69Other malignant neoplasms2006-2014</t>
  </si>
  <si>
    <t>70-79Other malignant neoplasms2006-2014</t>
  </si>
  <si>
    <t>80-84Other malignant neoplasms2006-2014</t>
  </si>
  <si>
    <t>85+Other malignant neoplasms2006-2014</t>
  </si>
  <si>
    <t>Under 50Other malignant neoplasms2006-2014</t>
  </si>
  <si>
    <t>50-59Ovary2006-2014</t>
  </si>
  <si>
    <t>60-69Ovary2006-2014</t>
  </si>
  <si>
    <t>70-79Ovary2006-2014</t>
  </si>
  <si>
    <t>80-84Ovary2006-2014</t>
  </si>
  <si>
    <t>85+Ovary2006-2014</t>
  </si>
  <si>
    <t>Under 50Ovary2006-2014</t>
  </si>
  <si>
    <t>50-59Pancreas2006-2014</t>
  </si>
  <si>
    <t>60-69Pancreas2006-2014</t>
  </si>
  <si>
    <t>70-79Pancreas2006-2014</t>
  </si>
  <si>
    <t>80-84Pancreas2006-2014</t>
  </si>
  <si>
    <t>85+Pancreas2006-2014</t>
  </si>
  <si>
    <t>Under 50Pancreas2006-2014</t>
  </si>
  <si>
    <t>50-59Prostate2006-2014</t>
  </si>
  <si>
    <t>60-69Prostate2006-2014</t>
  </si>
  <si>
    <t>70-79Prostate2006-2014</t>
  </si>
  <si>
    <t>80-84Prostate2006-2014</t>
  </si>
  <si>
    <t>85+Prostate2006-2014</t>
  </si>
  <si>
    <t>Under 50Prostate2006-2014</t>
  </si>
  <si>
    <t>50-59Sarcoma: Bone2006-2014</t>
  </si>
  <si>
    <t>60-69Sarcoma: Bone2006-2014</t>
  </si>
  <si>
    <t>70-79Sarcoma: Bone2006-2014</t>
  </si>
  <si>
    <t>80-84Sarcoma: Bone2006-2014</t>
  </si>
  <si>
    <t>85+Sarcoma: Bone2006-2014</t>
  </si>
  <si>
    <t>Under 50Sarcoma: Bone2006-2014</t>
  </si>
  <si>
    <t>50-59Sarcoma: connective and soft tissue2006-2014</t>
  </si>
  <si>
    <t>60-69Sarcoma: connective and soft tissue2006-2014</t>
  </si>
  <si>
    <t>70-79Sarcoma: connective and soft tissue2006-2014</t>
  </si>
  <si>
    <t>80-84Sarcoma: connective and soft tissue2006-2014</t>
  </si>
  <si>
    <t>85+Sarcoma: connective and soft tissue2006-2014</t>
  </si>
  <si>
    <t>Under 50Sarcoma: connective and soft tissue2006-2014</t>
  </si>
  <si>
    <t>50-59Stomach2006-2014</t>
  </si>
  <si>
    <t>60-69Stomach2006-2014</t>
  </si>
  <si>
    <t>70-79Stomach2006-2014</t>
  </si>
  <si>
    <t>80-84Stomach2006-2014</t>
  </si>
  <si>
    <t>85+Stomach2006-2014</t>
  </si>
  <si>
    <t>Under 50Stomach2006-2014</t>
  </si>
  <si>
    <t>50-59Testis2006-2014</t>
  </si>
  <si>
    <t>60-69Testis2006-2014</t>
  </si>
  <si>
    <t>70-79Testis2006-2014</t>
  </si>
  <si>
    <t>80-84Testis2006-2014</t>
  </si>
  <si>
    <t>85+Testis2006-2014</t>
  </si>
  <si>
    <t>Under 50Testis2006-2014</t>
  </si>
  <si>
    <t>50-59Uterus2006-2014</t>
  </si>
  <si>
    <t>60-69Uterus2006-2014</t>
  </si>
  <si>
    <t>70-79Uterus2006-2014</t>
  </si>
  <si>
    <t>80-84Uterus2006-2014</t>
  </si>
  <si>
    <t>85+Uterus2006-2014</t>
  </si>
  <si>
    <t>Under 50Uterus2006-2014</t>
  </si>
  <si>
    <t>50-59Vulva2006-2014</t>
  </si>
  <si>
    <t>60-69Vulva2006-2014</t>
  </si>
  <si>
    <t>70-79Vulva2006-2014</t>
  </si>
  <si>
    <t>80-84Vulva2006-2014</t>
  </si>
  <si>
    <t>85+Vulva2006-2014</t>
  </si>
  <si>
    <t>Under 50Vulva2006-2014</t>
  </si>
  <si>
    <t>EnglandAll Malignant Neoplasms (excl. NMSC)2006-2014</t>
  </si>
  <si>
    <t>EnglandBladder2006-2014</t>
  </si>
  <si>
    <t>EnglandBladder (in-situ)2006-2014</t>
  </si>
  <si>
    <t>EnglandBrain2006-2014</t>
  </si>
  <si>
    <t>EnglandCancer of Unknown Primary2006-2014</t>
  </si>
  <si>
    <t>EnglandCervix2006-2014</t>
  </si>
  <si>
    <t>EnglandCervix (in-situ)2006-2014</t>
  </si>
  <si>
    <t>EnglandColorectal2006-2014</t>
  </si>
  <si>
    <t>EnglandFemale breast (in-situ)2006-2014</t>
  </si>
  <si>
    <t>EnglandFemale breast cancer2006-2014</t>
  </si>
  <si>
    <t>EnglandHead and neck - Larynx2006-2014</t>
  </si>
  <si>
    <t>EnglandHead and Neck - non specific2006-2014</t>
  </si>
  <si>
    <t>EnglandHead and neck - Oral cavity2006-2014</t>
  </si>
  <si>
    <t>EnglandHead and neck - Oropharynx2006-2014</t>
  </si>
  <si>
    <t>EnglandHead and neck - Other (excl. oral cavity, oropharynx, larynx &amp; thyroid)2006-2014</t>
  </si>
  <si>
    <t>EnglandHead and neck - Thyroid2006-2014</t>
  </si>
  <si>
    <t>EnglandHodgkin lymphoma2006-2014</t>
  </si>
  <si>
    <t>EnglandKidney2006-2014</t>
  </si>
  <si>
    <t>EnglandLeukaemia: acute myeloid2006-2014</t>
  </si>
  <si>
    <t>EnglandLeukaemia: chronic lymphocytic2006-2014</t>
  </si>
  <si>
    <t>EnglandLeukaemia: other (all excluding AML and CLL)2006-2014</t>
  </si>
  <si>
    <t>EnglandLiver2006-2014</t>
  </si>
  <si>
    <t>EnglandLung2006-2014</t>
  </si>
  <si>
    <t>EnglandMale breast cancer2006-2014</t>
  </si>
  <si>
    <t>EnglandMelanoma2006-2014</t>
  </si>
  <si>
    <t>EnglandMeninges2006-2014</t>
  </si>
  <si>
    <t>EnglandMesothelioma2006-2014</t>
  </si>
  <si>
    <t>EnglandMultiple myeloma2006-2014</t>
  </si>
  <si>
    <t>EnglandNon-Hodgkin lymphoma2006-2014</t>
  </si>
  <si>
    <t>EnglandOesophagus2006-2014</t>
  </si>
  <si>
    <t>EnglandOther and unspecified urinary2006-2014</t>
  </si>
  <si>
    <t>EnglandOther CNS and intracranial tumours2006-2014</t>
  </si>
  <si>
    <t>EnglandOther haematological malignancies2006-2014</t>
  </si>
  <si>
    <t>EnglandOther malignant neoplasms2006-2014</t>
  </si>
  <si>
    <t>EnglandOvary2006-2014</t>
  </si>
  <si>
    <t>EnglandPancreas2006-2014</t>
  </si>
  <si>
    <t>EnglandProstate2006-2014</t>
  </si>
  <si>
    <t>EnglandSarcoma: Bone2006-2014</t>
  </si>
  <si>
    <t>EnglandSarcoma: connective and soft tissue2006-2014</t>
  </si>
  <si>
    <t>EnglandStomach2006-2014</t>
  </si>
  <si>
    <t>EnglandTestis2006-2014</t>
  </si>
  <si>
    <t>EnglandUterus2006-2014</t>
  </si>
  <si>
    <t>EnglandVulva2006-2014</t>
  </si>
  <si>
    <t>Cheshire and MerseysideAll Malignant Neoplasms (excl. NMSC)2006-2014</t>
  </si>
  <si>
    <t>Cheshire and MerseysideBladder2006-2014</t>
  </si>
  <si>
    <t>Cheshire and MerseysideBladder (in-situ)2006-2014</t>
  </si>
  <si>
    <t>Cheshire and MerseysideBrain2006-2014</t>
  </si>
  <si>
    <t>Cheshire and MerseysideCancer of Unknown Primary2006-2014</t>
  </si>
  <si>
    <t>Cheshire and MerseysideCervix2006-2014</t>
  </si>
  <si>
    <t>Cheshire and MerseysideCervix (in-situ)2006-2014</t>
  </si>
  <si>
    <t>Cheshire and MerseysideColorectal2006-2014</t>
  </si>
  <si>
    <t>Cheshire and MerseysideFemale breast (in-situ)2006-2014</t>
  </si>
  <si>
    <t>Cheshire and MerseysideFemale breast cancer2006-2014</t>
  </si>
  <si>
    <t>Cheshire and MerseysideHead and neck - Larynx2006-2014</t>
  </si>
  <si>
    <t>Cheshire and MerseysideHead and Neck - non specific2006-2014</t>
  </si>
  <si>
    <t>Cheshire and MerseysideHead and neck - Oral cavity2006-2014</t>
  </si>
  <si>
    <t>Cheshire and MerseysideHead and neck - Oropharynx2006-2014</t>
  </si>
  <si>
    <t>Cheshire and MerseysideHead and neck - Other (excl. oral cavity, oropharynx, larynx &amp; thyroid)2006-2014</t>
  </si>
  <si>
    <t>Cheshire and MerseysideHead and neck - Thyroid2006-2014</t>
  </si>
  <si>
    <t>Cheshire and MerseysideHodgkin lymphoma2006-2014</t>
  </si>
  <si>
    <t>Cheshire and MerseysideKidney2006-2014</t>
  </si>
  <si>
    <t>Cheshire and MerseysideLeukaemia: acute myeloid2006-2014</t>
  </si>
  <si>
    <t>Cheshire and MerseysideLeukaemia: chronic lymphocytic2006-2014</t>
  </si>
  <si>
    <t>Cheshire and MerseysideLeukaemia: other (all excluding AML and CLL)2006-2014</t>
  </si>
  <si>
    <t>Cheshire and MerseysideLiver2006-2014</t>
  </si>
  <si>
    <t>Cheshire and MerseysideLung2006-2014</t>
  </si>
  <si>
    <t>Cheshire and MerseysideMale breast cancer2006-2014</t>
  </si>
  <si>
    <t>Cheshire and MerseysideMelanoma2006-2014</t>
  </si>
  <si>
    <t>Cheshire and MerseysideMeninges2006-2014</t>
  </si>
  <si>
    <t>Cheshire and MerseysideMesothelioma2006-2014</t>
  </si>
  <si>
    <t>Cheshire and MerseysideMultiple myeloma2006-2014</t>
  </si>
  <si>
    <t>Cheshire and MerseysideNon-Hodgkin lymphoma2006-2014</t>
  </si>
  <si>
    <t>Cheshire and MerseysideOesophagus2006-2014</t>
  </si>
  <si>
    <t>Cheshire and MerseysideOther and unspecified urinary2006-2014</t>
  </si>
  <si>
    <t>Cheshire and MerseysideOther CNS and intracranial tumours2006-2014</t>
  </si>
  <si>
    <t>Cheshire and MerseysideOther haematological malignancies2006-2014</t>
  </si>
  <si>
    <t>Cheshire and MerseysideOther malignant neoplasms2006-2014</t>
  </si>
  <si>
    <t>Cheshire and MerseysideOvary2006-2014</t>
  </si>
  <si>
    <t>Cheshire and MerseysidePancreas2006-2014</t>
  </si>
  <si>
    <t>Cheshire and MerseysideProstate2006-2014</t>
  </si>
  <si>
    <t>Cheshire and MerseysideSarcoma: Bone2006-2014</t>
  </si>
  <si>
    <t>Cheshire and MerseysideSarcoma: connective and soft tissue2006-2014</t>
  </si>
  <si>
    <t>Cheshire and MerseysideStomach2006-2014</t>
  </si>
  <si>
    <t>Cheshire and MerseysideTestis2006-2014</t>
  </si>
  <si>
    <t>Cheshire and MerseysideUterus2006-2014</t>
  </si>
  <si>
    <t>Cheshire and MerseysideVulva2006-2014</t>
  </si>
  <si>
    <t>East MidlandsAll Malignant Neoplasms (excl. NMSC)2006-2014</t>
  </si>
  <si>
    <t>East MidlandsBladder2006-2014</t>
  </si>
  <si>
    <t>East MidlandsBladder (in-situ)2006-2014</t>
  </si>
  <si>
    <t>East MidlandsBrain2006-2014</t>
  </si>
  <si>
    <t>East MidlandsCancer of Unknown Primary2006-2014</t>
  </si>
  <si>
    <t>East MidlandsCervix2006-2014</t>
  </si>
  <si>
    <t>East MidlandsCervix (in-situ)2006-2014</t>
  </si>
  <si>
    <t>East MidlandsColorectal2006-2014</t>
  </si>
  <si>
    <t>East MidlandsFemale breast (in-situ)2006-2014</t>
  </si>
  <si>
    <t>East MidlandsFemale breast cancer2006-2014</t>
  </si>
  <si>
    <t>East MidlandsHead and neck - Larynx2006-2014</t>
  </si>
  <si>
    <t>East MidlandsHead and Neck - non specific2006-2014</t>
  </si>
  <si>
    <t>East MidlandsHead and neck - Oral cavity2006-2014</t>
  </si>
  <si>
    <t>East MidlandsHead and neck - Oropharynx2006-2014</t>
  </si>
  <si>
    <t>East MidlandsHead and neck - Other (excl. oral cavity, oropharynx, larynx &amp; thyroid)2006-2014</t>
  </si>
  <si>
    <t>East MidlandsHead and neck - Thyroid2006-2014</t>
  </si>
  <si>
    <t>East MidlandsHodgkin lymphoma2006-2014</t>
  </si>
  <si>
    <t>East MidlandsKidney2006-2014</t>
  </si>
  <si>
    <t>East MidlandsLeukaemia: acute myeloid2006-2014</t>
  </si>
  <si>
    <t>East MidlandsLeukaemia: chronic lymphocytic2006-2014</t>
  </si>
  <si>
    <t>East MidlandsLeukaemia: other (all excluding AML and CLL)2006-2014</t>
  </si>
  <si>
    <t>East MidlandsLiver2006-2014</t>
  </si>
  <si>
    <t>East MidlandsLung2006-2014</t>
  </si>
  <si>
    <t>East MidlandsMale breast cancer2006-2014</t>
  </si>
  <si>
    <t>East MidlandsMelanoma2006-2014</t>
  </si>
  <si>
    <t>East MidlandsMeninges2006-2014</t>
  </si>
  <si>
    <t>East MidlandsMesothelioma2006-2014</t>
  </si>
  <si>
    <t>East MidlandsMultiple myeloma2006-2014</t>
  </si>
  <si>
    <t>East MidlandsNon-Hodgkin lymphoma2006-2014</t>
  </si>
  <si>
    <t>East MidlandsOesophagus2006-2014</t>
  </si>
  <si>
    <t>East MidlandsOther and unspecified urinary2006-2014</t>
  </si>
  <si>
    <t>East MidlandsOther CNS and intracranial tumours2006-2014</t>
  </si>
  <si>
    <t>East MidlandsOther haematological malignancies2006-2014</t>
  </si>
  <si>
    <t>East MidlandsOther malignant neoplasms2006-2014</t>
  </si>
  <si>
    <t>East MidlandsOvary2006-2014</t>
  </si>
  <si>
    <t>East MidlandsPancreas2006-2014</t>
  </si>
  <si>
    <t>East MidlandsProstate2006-2014</t>
  </si>
  <si>
    <t>East MidlandsSarcoma: Bone2006-2014</t>
  </si>
  <si>
    <t>East MidlandsSarcoma: connective and soft tissue2006-2014</t>
  </si>
  <si>
    <t>East MidlandsStomach2006-2014</t>
  </si>
  <si>
    <t>East MidlandsTestis2006-2014</t>
  </si>
  <si>
    <t>East MidlandsUterus2006-2014</t>
  </si>
  <si>
    <t>East MidlandsVulva2006-2014</t>
  </si>
  <si>
    <t>East of EnglandAll Malignant Neoplasms (excl. NMSC)2006-2014</t>
  </si>
  <si>
    <t>East of EnglandBladder2006-2014</t>
  </si>
  <si>
    <t>East of EnglandBladder (in-situ)2006-2014</t>
  </si>
  <si>
    <t>East of EnglandBrain2006-2014</t>
  </si>
  <si>
    <t>East of EnglandCancer of Unknown Primary2006-2014</t>
  </si>
  <si>
    <t>East of EnglandCervix2006-2014</t>
  </si>
  <si>
    <t>East of EnglandCervix (in-situ)2006-2014</t>
  </si>
  <si>
    <t>East of EnglandColorectal2006-2014</t>
  </si>
  <si>
    <t>East of EnglandFemale breast (in-situ)2006-2014</t>
  </si>
  <si>
    <t>East of EnglandFemale breast cancer2006-2014</t>
  </si>
  <si>
    <t>East of EnglandHead and neck - Larynx2006-2014</t>
  </si>
  <si>
    <t>East of EnglandHead and Neck - non specific2006-2014</t>
  </si>
  <si>
    <t>East of EnglandHead and neck - Oral cavity2006-2014</t>
  </si>
  <si>
    <t>East of EnglandHead and neck - Oropharynx2006-2014</t>
  </si>
  <si>
    <t>East of EnglandHead and neck - Other (excl. oral cavity, oropharynx, larynx &amp; thyroid)2006-2014</t>
  </si>
  <si>
    <t>East of EnglandHead and neck - Thyroid2006-2014</t>
  </si>
  <si>
    <t>East of EnglandHodgkin lymphoma2006-2014</t>
  </si>
  <si>
    <t>East of EnglandKidney2006-2014</t>
  </si>
  <si>
    <t>East of EnglandLeukaemia: acute myeloid2006-2014</t>
  </si>
  <si>
    <t>East of EnglandLeukaemia: chronic lymphocytic2006-2014</t>
  </si>
  <si>
    <t>East of EnglandLeukaemia: other (all excluding AML and CLL)2006-2014</t>
  </si>
  <si>
    <t>East of EnglandLiver2006-2014</t>
  </si>
  <si>
    <t>East of EnglandLung2006-2014</t>
  </si>
  <si>
    <t>East of EnglandMale breast cancer2006-2014</t>
  </si>
  <si>
    <t>East of EnglandMelanoma2006-2014</t>
  </si>
  <si>
    <t>East of EnglandMeninges2006-2014</t>
  </si>
  <si>
    <t>East of EnglandMesothelioma2006-2014</t>
  </si>
  <si>
    <t>East of EnglandMultiple myeloma2006-2014</t>
  </si>
  <si>
    <t>East of EnglandNon-Hodgkin lymphoma2006-2014</t>
  </si>
  <si>
    <t>East of EnglandOesophagus2006-2014</t>
  </si>
  <si>
    <t>East of EnglandOther and unspecified urinary2006-2014</t>
  </si>
  <si>
    <t>East of EnglandOther CNS and intracranial tumours2006-2014</t>
  </si>
  <si>
    <t>East of EnglandOther haematological malignancies2006-2014</t>
  </si>
  <si>
    <t>East of EnglandOther malignant neoplasms2006-2014</t>
  </si>
  <si>
    <t>East of EnglandOvary2006-2014</t>
  </si>
  <si>
    <t>East of EnglandPancreas2006-2014</t>
  </si>
  <si>
    <t>East of EnglandProstate2006-2014</t>
  </si>
  <si>
    <t>East of EnglandSarcoma: Bone2006-2014</t>
  </si>
  <si>
    <t>East of EnglandSarcoma: connective and soft tissue2006-2014</t>
  </si>
  <si>
    <t>East of EnglandStomach2006-2014</t>
  </si>
  <si>
    <t>East of EnglandTestis2006-2014</t>
  </si>
  <si>
    <t>East of EnglandUterus2006-2014</t>
  </si>
  <si>
    <t>East of EnglandVulva2006-2014</t>
  </si>
  <si>
    <t>Humber, Coast and ValeAll Malignant Neoplasms (excl. NMSC)2006-2014</t>
  </si>
  <si>
    <t>Humber, Coast and ValeBladder2006-2014</t>
  </si>
  <si>
    <t>Humber, Coast and ValeBladder (in-situ)2006-2014</t>
  </si>
  <si>
    <t>Humber, Coast and ValeBrain2006-2014</t>
  </si>
  <si>
    <t>Humber, Coast and ValeCancer of Unknown Primary2006-2014</t>
  </si>
  <si>
    <t>Humber, Coast and ValeCervix2006-2014</t>
  </si>
  <si>
    <t>Humber, Coast and ValeCervix (in-situ)2006-2014</t>
  </si>
  <si>
    <t>Humber, Coast and ValeColorectal2006-2014</t>
  </si>
  <si>
    <t>Humber, Coast and ValeFemale breast (in-situ)2006-2014</t>
  </si>
  <si>
    <t>Humber, Coast and ValeFemale breast cancer2006-2014</t>
  </si>
  <si>
    <t>Humber, Coast and ValeHead and neck - Larynx2006-2014</t>
  </si>
  <si>
    <t>Humber, Coast and ValeHead and Neck - non specific2006-2014</t>
  </si>
  <si>
    <t>Humber, Coast and ValeHead and neck - Oral cavity2006-2014</t>
  </si>
  <si>
    <t>Humber, Coast and ValeHead and neck - Oropharynx2006-2014</t>
  </si>
  <si>
    <t>Humber, Coast and ValeHead and neck - Other (excl. oral cavity, oropharynx, larynx &amp; thyroid)2006-2014</t>
  </si>
  <si>
    <t>Humber, Coast and ValeHead and neck - Thyroid2006-2014</t>
  </si>
  <si>
    <t>Humber, Coast and ValeHodgkin lymphoma2006-2014</t>
  </si>
  <si>
    <t>Humber, Coast and ValeKidney2006-2014</t>
  </si>
  <si>
    <t>Humber, Coast and ValeLeukaemia: acute myeloid2006-2014</t>
  </si>
  <si>
    <t>Humber, Coast and ValeLeukaemia: chronic lymphocytic2006-2014</t>
  </si>
  <si>
    <t>Humber, Coast and ValeLeukaemia: other (all excluding AML and CLL)2006-2014</t>
  </si>
  <si>
    <t>Humber, Coast and ValeLiver2006-2014</t>
  </si>
  <si>
    <t>Humber, Coast and ValeLung2006-2014</t>
  </si>
  <si>
    <t>Humber, Coast and ValeMale breast cancer2006-2014</t>
  </si>
  <si>
    <t>Humber, Coast and ValeMelanoma2006-2014</t>
  </si>
  <si>
    <t>Humber, Coast and ValeMeninges2006-2014</t>
  </si>
  <si>
    <t>Humber, Coast and ValeMesothelioma2006-2014</t>
  </si>
  <si>
    <t>Humber, Coast and ValeMultiple myeloma2006-2014</t>
  </si>
  <si>
    <t>Humber, Coast and ValeNon-Hodgkin lymphoma2006-2014</t>
  </si>
  <si>
    <t>Humber, Coast and ValeOesophagus2006-2014</t>
  </si>
  <si>
    <t>Humber, Coast and ValeOther and unspecified urinary2006-2014</t>
  </si>
  <si>
    <t>Humber, Coast and ValeOther CNS and intracranial tumours2006-2014</t>
  </si>
  <si>
    <t>Humber, Coast and ValeOther haematological malignancies2006-2014</t>
  </si>
  <si>
    <t>Humber, Coast and ValeOther malignant neoplasms2006-2014</t>
  </si>
  <si>
    <t>Humber, Coast and ValeOvary2006-2014</t>
  </si>
  <si>
    <t>Humber, Coast and ValePancreas2006-2014</t>
  </si>
  <si>
    <t>Humber, Coast and ValeProstate2006-2014</t>
  </si>
  <si>
    <t>Humber, Coast and ValeSarcoma: Bone2006-2014</t>
  </si>
  <si>
    <t>Humber, Coast and ValeSarcoma: connective and soft tissue2006-2014</t>
  </si>
  <si>
    <t>Humber, Coast and ValeStomach2006-2014</t>
  </si>
  <si>
    <t>Humber, Coast and ValeTestis2006-2014</t>
  </si>
  <si>
    <t>Humber, Coast and ValeUterus2006-2014</t>
  </si>
  <si>
    <t>Humber, Coast and ValeVulva2006-2014</t>
  </si>
  <si>
    <t>Kent and MedwayAll Malignant Neoplasms (excl. NMSC)2006-2014</t>
  </si>
  <si>
    <t>Kent and MedwayBladder2006-2014</t>
  </si>
  <si>
    <t>Kent and MedwayBladder (in-situ)2006-2014</t>
  </si>
  <si>
    <t>Kent and MedwayBrain2006-2014</t>
  </si>
  <si>
    <t>Kent and MedwayCancer of Unknown Primary2006-2014</t>
  </si>
  <si>
    <t>Kent and MedwayCervix2006-2014</t>
  </si>
  <si>
    <t>Kent and MedwayCervix (in-situ)2006-2014</t>
  </si>
  <si>
    <t>Kent and MedwayColorectal2006-2014</t>
  </si>
  <si>
    <t>Kent and MedwayFemale breast (in-situ)2006-2014</t>
  </si>
  <si>
    <t>Kent and MedwayFemale breast cancer2006-2014</t>
  </si>
  <si>
    <t>Kent and MedwayHead and neck - Larynx2006-2014</t>
  </si>
  <si>
    <t>Kent and MedwayHead and Neck - non specific2006-2014</t>
  </si>
  <si>
    <t>Kent and MedwayHead and neck - Oral cavity2006-2014</t>
  </si>
  <si>
    <t>Kent and MedwayHead and neck - Oropharynx2006-2014</t>
  </si>
  <si>
    <t>Kent and MedwayHead and neck - Other (excl. oral cavity, oropharynx, larynx &amp; thyroid)2006-2014</t>
  </si>
  <si>
    <t>Kent and MedwayHead and neck - Thyroid2006-2014</t>
  </si>
  <si>
    <t>Kent and MedwayHodgkin lymphoma2006-2014</t>
  </si>
  <si>
    <t>Kent and MedwayKidney2006-2014</t>
  </si>
  <si>
    <t>Kent and MedwayLeukaemia: acute myeloid2006-2014</t>
  </si>
  <si>
    <t>Kent and MedwayLeukaemia: chronic lymphocytic2006-2014</t>
  </si>
  <si>
    <t>Kent and MedwayLeukaemia: other (all excluding AML and CLL)2006-2014</t>
  </si>
  <si>
    <t>Kent and MedwayLiver2006-2014</t>
  </si>
  <si>
    <t>Kent and MedwayLung2006-2014</t>
  </si>
  <si>
    <t>Kent and MedwayMale breast cancer2006-2014</t>
  </si>
  <si>
    <t>Kent and MedwayMelanoma2006-2014</t>
  </si>
  <si>
    <t>Kent and MedwayMeninges2006-2014</t>
  </si>
  <si>
    <t>Kent and MedwayMesothelioma2006-2014</t>
  </si>
  <si>
    <t>Kent and MedwayMultiple myeloma2006-2014</t>
  </si>
  <si>
    <t>Kent and MedwayNon-Hodgkin lymphoma2006-2014</t>
  </si>
  <si>
    <t>Kent and MedwayOesophagus2006-2014</t>
  </si>
  <si>
    <t>Kent and MedwayOther and unspecified urinary2006-2014</t>
  </si>
  <si>
    <t>Kent and MedwayOther CNS and intracranial tumours2006-2014</t>
  </si>
  <si>
    <t>Kent and MedwayOther haematological malignancies2006-2014</t>
  </si>
  <si>
    <t>Kent and MedwayOther malignant neoplasms2006-2014</t>
  </si>
  <si>
    <t>Kent and MedwayOvary2006-2014</t>
  </si>
  <si>
    <t>Kent and MedwayPancreas2006-2014</t>
  </si>
  <si>
    <t>Kent and MedwayProstate2006-2014</t>
  </si>
  <si>
    <t>Kent and MedwaySarcoma: Bone2006-2014</t>
  </si>
  <si>
    <t>Kent and MedwaySarcoma: connective and soft tissue2006-2014</t>
  </si>
  <si>
    <t>Kent and MedwayStomach2006-2014</t>
  </si>
  <si>
    <t>Kent and MedwayTestis2006-2014</t>
  </si>
  <si>
    <t>Kent and MedwayUterus2006-2014</t>
  </si>
  <si>
    <t>Kent and MedwayVulva2006-2014</t>
  </si>
  <si>
    <t>Lancashire and South CumbriaAll Malignant Neoplasms (excl. NMSC)2006-2014</t>
  </si>
  <si>
    <t>Lancashire and South CumbriaBladder2006-2014</t>
  </si>
  <si>
    <t>Lancashire and South CumbriaBladder (in-situ)2006-2014</t>
  </si>
  <si>
    <t>Lancashire and South CumbriaBrain2006-2014</t>
  </si>
  <si>
    <t>Lancashire and South CumbriaCancer of Unknown Primary2006-2014</t>
  </si>
  <si>
    <t>Lancashire and South CumbriaCervix2006-2014</t>
  </si>
  <si>
    <t>Lancashire and South CumbriaCervix (in-situ)2006-2014</t>
  </si>
  <si>
    <t>Lancashire and South CumbriaColorectal2006-2014</t>
  </si>
  <si>
    <t>Lancashire and South CumbriaFemale breast (in-situ)2006-2014</t>
  </si>
  <si>
    <t>Lancashire and South CumbriaFemale breast cancer2006-2014</t>
  </si>
  <si>
    <t>Lancashire and South CumbriaHead and neck - Larynx2006-2014</t>
  </si>
  <si>
    <t>Lancashire and South CumbriaHead and Neck - non specific2006-2014</t>
  </si>
  <si>
    <t>Lancashire and South CumbriaHead and neck - Oral cavity2006-2014</t>
  </si>
  <si>
    <t>Lancashire and South CumbriaHead and neck - Oropharynx2006-2014</t>
  </si>
  <si>
    <t>Lancashire and South CumbriaHead and neck - Other (excl. oral cavity, oropharynx, larynx &amp; thyroid)2006-2014</t>
  </si>
  <si>
    <t>Lancashire and South CumbriaHead and neck - Thyroid2006-2014</t>
  </si>
  <si>
    <t>Lancashire and South CumbriaHodgkin lymphoma2006-2014</t>
  </si>
  <si>
    <t>Lancashire and South CumbriaKidney2006-2014</t>
  </si>
  <si>
    <t>Lancashire and South CumbriaLeukaemia: acute myeloid2006-2014</t>
  </si>
  <si>
    <t>Lancashire and South CumbriaLeukaemia: chronic lymphocytic2006-2014</t>
  </si>
  <si>
    <t>Lancashire and South CumbriaLeukaemia: other (all excluding AML and CLL)2006-2014</t>
  </si>
  <si>
    <t>Lancashire and South CumbriaLiver2006-2014</t>
  </si>
  <si>
    <t>Lancashire and South CumbriaLung2006-2014</t>
  </si>
  <si>
    <t>Lancashire and South CumbriaMale breast cancer2006-2014</t>
  </si>
  <si>
    <t>Lancashire and South CumbriaMelanoma2006-2014</t>
  </si>
  <si>
    <t>Lancashire and South CumbriaMeninges2006-2014</t>
  </si>
  <si>
    <t>Lancashire and South CumbriaMesothelioma2006-2014</t>
  </si>
  <si>
    <t>Lancashire and South CumbriaMultiple myeloma2006-2014</t>
  </si>
  <si>
    <t>Lancashire and South CumbriaNon-Hodgkin lymphoma2006-2014</t>
  </si>
  <si>
    <t>Lancashire and South CumbriaOesophagus2006-2014</t>
  </si>
  <si>
    <t>Lancashire and South CumbriaOther and unspecified urinary2006-2014</t>
  </si>
  <si>
    <t>Lancashire and South CumbriaOther CNS and intracranial tumours2006-2014</t>
  </si>
  <si>
    <t>Lancashire and South CumbriaOther haematological malignancies2006-2014</t>
  </si>
  <si>
    <t>Lancashire and South CumbriaOther malignant neoplasms2006-2014</t>
  </si>
  <si>
    <t>Lancashire and South CumbriaOvary2006-2014</t>
  </si>
  <si>
    <t>Lancashire and South CumbriaPancreas2006-2014</t>
  </si>
  <si>
    <t>Lancashire and South CumbriaProstate2006-2014</t>
  </si>
  <si>
    <t>Lancashire and South CumbriaSarcoma: Bone2006-2014</t>
  </si>
  <si>
    <t>Lancashire and South CumbriaSarcoma: connective and soft tissue2006-2014</t>
  </si>
  <si>
    <t>Lancashire and South CumbriaStomach2006-2014</t>
  </si>
  <si>
    <t>Lancashire and South CumbriaTestis2006-2014</t>
  </si>
  <si>
    <t>Lancashire and South CumbriaUterus2006-2014</t>
  </si>
  <si>
    <t>Lancashire and South CumbriaVulva2006-2014</t>
  </si>
  <si>
    <t>National Cancer Vanguard: Greater ManchesterAll Malignant Neoplasms (excl. NMSC)2006-2014</t>
  </si>
  <si>
    <t>National Cancer Vanguard: Greater ManchesterBladder2006-2014</t>
  </si>
  <si>
    <t>National Cancer Vanguard: Greater ManchesterBladder (in-situ)2006-2014</t>
  </si>
  <si>
    <t>National Cancer Vanguard: Greater ManchesterBrain2006-2014</t>
  </si>
  <si>
    <t>National Cancer Vanguard: Greater ManchesterCancer of Unknown Primary2006-2014</t>
  </si>
  <si>
    <t>National Cancer Vanguard: Greater ManchesterCervix2006-2014</t>
  </si>
  <si>
    <t>National Cancer Vanguard: Greater ManchesterCervix (in-situ)2006-2014</t>
  </si>
  <si>
    <t>National Cancer Vanguard: Greater ManchesterColorectal2006-2014</t>
  </si>
  <si>
    <t>National Cancer Vanguard: Greater ManchesterFemale breast (in-situ)2006-2014</t>
  </si>
  <si>
    <t>National Cancer Vanguard: Greater ManchesterFemale breast cancer2006-2014</t>
  </si>
  <si>
    <t>National Cancer Vanguard: Greater ManchesterHead and neck - Larynx2006-2014</t>
  </si>
  <si>
    <t>National Cancer Vanguard: Greater ManchesterHead and Neck - non specific2006-2014</t>
  </si>
  <si>
    <t>National Cancer Vanguard: Greater ManchesterHead and neck - Oral cavity2006-2014</t>
  </si>
  <si>
    <t>National Cancer Vanguard: Greater ManchesterHead and neck - Oropharynx2006-2014</t>
  </si>
  <si>
    <t>National Cancer Vanguard: Greater ManchesterHead and neck - Other (excl. oral cavity, oropharynx, larynx &amp; thyroid)2006-2014</t>
  </si>
  <si>
    <t>National Cancer Vanguard: Greater ManchesterHead and neck - Thyroid2006-2014</t>
  </si>
  <si>
    <t>National Cancer Vanguard: Greater ManchesterHodgkin lymphoma2006-2014</t>
  </si>
  <si>
    <t>National Cancer Vanguard: Greater ManchesterKidney2006-2014</t>
  </si>
  <si>
    <t>National Cancer Vanguard: Greater ManchesterLeukaemia: acute myeloid2006-2014</t>
  </si>
  <si>
    <t>National Cancer Vanguard: Greater ManchesterLeukaemia: chronic lymphocytic2006-2014</t>
  </si>
  <si>
    <t>National Cancer Vanguard: Greater ManchesterLeukaemia: other (all excluding AML and CLL)2006-2014</t>
  </si>
  <si>
    <t>National Cancer Vanguard: Greater ManchesterLiver2006-2014</t>
  </si>
  <si>
    <t>National Cancer Vanguard: Greater ManchesterLung2006-2014</t>
  </si>
  <si>
    <t>National Cancer Vanguard: Greater ManchesterMale breast cancer2006-2014</t>
  </si>
  <si>
    <t>National Cancer Vanguard: Greater ManchesterMelanoma2006-2014</t>
  </si>
  <si>
    <t>National Cancer Vanguard: Greater ManchesterMeninges2006-2014</t>
  </si>
  <si>
    <t>National Cancer Vanguard: Greater ManchesterMesothelioma2006-2014</t>
  </si>
  <si>
    <t>National Cancer Vanguard: Greater ManchesterMultiple myeloma2006-2014</t>
  </si>
  <si>
    <t>National Cancer Vanguard: Greater ManchesterNon-Hodgkin lymphoma2006-2014</t>
  </si>
  <si>
    <t>National Cancer Vanguard: Greater ManchesterOesophagus2006-2014</t>
  </si>
  <si>
    <t>National Cancer Vanguard: Greater ManchesterOther and unspecified urinary2006-2014</t>
  </si>
  <si>
    <t>National Cancer Vanguard: Greater ManchesterOther CNS and intracranial tumours2006-2014</t>
  </si>
  <si>
    <t>National Cancer Vanguard: Greater ManchesterOther haematological malignancies2006-2014</t>
  </si>
  <si>
    <t>National Cancer Vanguard: Greater ManchesterOther malignant neoplasms2006-2014</t>
  </si>
  <si>
    <t>National Cancer Vanguard: Greater ManchesterOvary2006-2014</t>
  </si>
  <si>
    <t>National Cancer Vanguard: Greater ManchesterPancreas2006-2014</t>
  </si>
  <si>
    <t>National Cancer Vanguard: Greater ManchesterProstate2006-2014</t>
  </si>
  <si>
    <t>National Cancer Vanguard: Greater ManchesterSarcoma: Bone2006-2014</t>
  </si>
  <si>
    <t>National Cancer Vanguard: Greater ManchesterSarcoma: connective and soft tissue2006-2014</t>
  </si>
  <si>
    <t>National Cancer Vanguard: Greater ManchesterStomach2006-2014</t>
  </si>
  <si>
    <t>National Cancer Vanguard: Greater ManchesterTestis2006-2014</t>
  </si>
  <si>
    <t>National Cancer Vanguard: Greater ManchesterUterus2006-2014</t>
  </si>
  <si>
    <t>National Cancer Vanguard: Greater ManchesterVulva2006-2014</t>
  </si>
  <si>
    <t>National Cancer Vanguard: North Central and North East LondonAll Malignant Neoplasms (excl. NMSC)2006-2014</t>
  </si>
  <si>
    <t>National Cancer Vanguard: North Central and North East LondonBladder2006-2014</t>
  </si>
  <si>
    <t>National Cancer Vanguard: North Central and North East LondonBladder (in-situ)2006-2014</t>
  </si>
  <si>
    <t>National Cancer Vanguard: North Central and North East LondonBrain2006-2014</t>
  </si>
  <si>
    <t>National Cancer Vanguard: North Central and North East LondonCancer of Unknown Primary2006-2014</t>
  </si>
  <si>
    <t>National Cancer Vanguard: North Central and North East LondonCervix2006-2014</t>
  </si>
  <si>
    <t>National Cancer Vanguard: North Central and North East LondonCervix (in-situ)2006-2014</t>
  </si>
  <si>
    <t>National Cancer Vanguard: North Central and North East LondonColorectal2006-2014</t>
  </si>
  <si>
    <t>National Cancer Vanguard: North Central and North East LondonFemale breast (in-situ)2006-2014</t>
  </si>
  <si>
    <t>National Cancer Vanguard: North Central and North East LondonFemale breast cancer2006-2014</t>
  </si>
  <si>
    <t>National Cancer Vanguard: North Central and North East LondonHead and neck - Larynx2006-2014</t>
  </si>
  <si>
    <t>National Cancer Vanguard: North Central and North East LondonHead and Neck - non specific2006-2014</t>
  </si>
  <si>
    <t>National Cancer Vanguard: North Central and North East LondonHead and neck - Oral cavity2006-2014</t>
  </si>
  <si>
    <t>National Cancer Vanguard: North Central and North East LondonHead and neck - Oropharynx2006-2014</t>
  </si>
  <si>
    <t>National Cancer Vanguard: North Central and North East LondonHead and neck - Other (excl. oral cavity, oropharynx, larynx &amp; thyroid)2006-2014</t>
  </si>
  <si>
    <t>National Cancer Vanguard: North Central and North East LondonHead and neck - Thyroid2006-2014</t>
  </si>
  <si>
    <t>National Cancer Vanguard: North Central and North East LondonHodgkin lymphoma2006-2014</t>
  </si>
  <si>
    <t>National Cancer Vanguard: North Central and North East LondonKidney2006-2014</t>
  </si>
  <si>
    <t>National Cancer Vanguard: North Central and North East LondonLeukaemia: acute myeloid2006-2014</t>
  </si>
  <si>
    <t>National Cancer Vanguard: North Central and North East LondonLeukaemia: chronic lymphocytic2006-2014</t>
  </si>
  <si>
    <t>National Cancer Vanguard: North Central and North East LondonLeukaemia: other (all excluding AML and CLL)2006-2014</t>
  </si>
  <si>
    <t>National Cancer Vanguard: North Central and North East LondonLiver2006-2014</t>
  </si>
  <si>
    <t>National Cancer Vanguard: North Central and North East LondonLung2006-2014</t>
  </si>
  <si>
    <t>National Cancer Vanguard: North Central and North East LondonMale breast cancer2006-2014</t>
  </si>
  <si>
    <t>National Cancer Vanguard: North Central and North East LondonMelanoma2006-2014</t>
  </si>
  <si>
    <t>National Cancer Vanguard: North Central and North East LondonMeninges2006-2014</t>
  </si>
  <si>
    <t>National Cancer Vanguard: North Central and North East LondonMesothelioma2006-2014</t>
  </si>
  <si>
    <t>National Cancer Vanguard: North Central and North East LondonMultiple myeloma2006-2014</t>
  </si>
  <si>
    <t>National Cancer Vanguard: North Central and North East LondonNon-Hodgkin lymphoma2006-2014</t>
  </si>
  <si>
    <t>National Cancer Vanguard: North Central and North East LondonOesophagus2006-2014</t>
  </si>
  <si>
    <t>National Cancer Vanguard: North Central and North East LondonOther and unspecified urinary2006-2014</t>
  </si>
  <si>
    <t>National Cancer Vanguard: North Central and North East LondonOther CNS and intracranial tumours2006-2014</t>
  </si>
  <si>
    <t>National Cancer Vanguard: North Central and North East LondonOther haematological malignancies2006-2014</t>
  </si>
  <si>
    <t>National Cancer Vanguard: North Central and North East LondonOther malignant neoplasms2006-2014</t>
  </si>
  <si>
    <t>National Cancer Vanguard: North Central and North East LondonOvary2006-2014</t>
  </si>
  <si>
    <t>National Cancer Vanguard: North Central and North East LondonPancreas2006-2014</t>
  </si>
  <si>
    <t>National Cancer Vanguard: North Central and North East LondonProstate2006-2014</t>
  </si>
  <si>
    <t>National Cancer Vanguard: North Central and North East LondonSarcoma: Bone2006-2014</t>
  </si>
  <si>
    <t>National Cancer Vanguard: North Central and North East LondonSarcoma: connective and soft tissue2006-2014</t>
  </si>
  <si>
    <t>National Cancer Vanguard: North Central and North East LondonStomach2006-2014</t>
  </si>
  <si>
    <t>National Cancer Vanguard: North Central and North East LondonTestis2006-2014</t>
  </si>
  <si>
    <t>National Cancer Vanguard: North Central and North East LondonUterus2006-2014</t>
  </si>
  <si>
    <t>National Cancer Vanguard: North Central and North East LondonVulva2006-2014</t>
  </si>
  <si>
    <t>National Cancer Vanguard: North West and South West LondonAll Malignant Neoplasms (excl. NMSC)2006-2014</t>
  </si>
  <si>
    <t>National Cancer Vanguard: North West and South West LondonBladder2006-2014</t>
  </si>
  <si>
    <t>National Cancer Vanguard: North West and South West LondonBladder (in-situ)2006-2014</t>
  </si>
  <si>
    <t>National Cancer Vanguard: North West and South West LondonBrain2006-2014</t>
  </si>
  <si>
    <t>National Cancer Vanguard: North West and South West LondonCancer of Unknown Primary2006-2014</t>
  </si>
  <si>
    <t>National Cancer Vanguard: North West and South West LondonCervix2006-2014</t>
  </si>
  <si>
    <t>National Cancer Vanguard: North West and South West LondonCervix (in-situ)2006-2014</t>
  </si>
  <si>
    <t>National Cancer Vanguard: North West and South West LondonColorectal2006-2014</t>
  </si>
  <si>
    <t>National Cancer Vanguard: North West and South West LondonFemale breast (in-situ)2006-2014</t>
  </si>
  <si>
    <t>National Cancer Vanguard: North West and South West LondonFemale breast cancer2006-2014</t>
  </si>
  <si>
    <t>National Cancer Vanguard: North West and South West LondonHead and neck - Larynx2006-2014</t>
  </si>
  <si>
    <t>National Cancer Vanguard: North West and South West LondonHead and Neck - non specific2006-2014</t>
  </si>
  <si>
    <t>National Cancer Vanguard: North West and South West LondonHead and neck - Oral cavity2006-2014</t>
  </si>
  <si>
    <t>National Cancer Vanguard: North West and South West LondonHead and neck - Oropharynx2006-2014</t>
  </si>
  <si>
    <t>National Cancer Vanguard: North West and South West LondonHead and neck - Other (excl. oral cavity, oropharynx, larynx &amp; thyroid)2006-2014</t>
  </si>
  <si>
    <t>National Cancer Vanguard: North West and South West LondonHead and neck - Thyroid2006-2014</t>
  </si>
  <si>
    <t>National Cancer Vanguard: North West and South West LondonHodgkin lymphoma2006-2014</t>
  </si>
  <si>
    <t>National Cancer Vanguard: North West and South West LondonKidney2006-2014</t>
  </si>
  <si>
    <t>National Cancer Vanguard: North West and South West LondonLeukaemia: acute myeloid2006-2014</t>
  </si>
  <si>
    <t>National Cancer Vanguard: North West and South West LondonLeukaemia: chronic lymphocytic2006-2014</t>
  </si>
  <si>
    <t>National Cancer Vanguard: North West and South West LondonLeukaemia: other (all excluding AML and CLL)2006-2014</t>
  </si>
  <si>
    <t>National Cancer Vanguard: North West and South West LondonLiver2006-2014</t>
  </si>
  <si>
    <t>National Cancer Vanguard: North West and South West LondonLung2006-2014</t>
  </si>
  <si>
    <t>National Cancer Vanguard: North West and South West LondonMale breast cancer2006-2014</t>
  </si>
  <si>
    <t>National Cancer Vanguard: North West and South West LondonMelanoma2006-2014</t>
  </si>
  <si>
    <t>National Cancer Vanguard: North West and South West LondonMeninges2006-2014</t>
  </si>
  <si>
    <t>National Cancer Vanguard: North West and South West LondonMesothelioma2006-2014</t>
  </si>
  <si>
    <t>National Cancer Vanguard: North West and South West LondonMultiple myeloma2006-2014</t>
  </si>
  <si>
    <t>National Cancer Vanguard: North West and South West LondonNon-Hodgkin lymphoma2006-2014</t>
  </si>
  <si>
    <t>National Cancer Vanguard: North West and South West LondonOesophagus2006-2014</t>
  </si>
  <si>
    <t>National Cancer Vanguard: North West and South West LondonOther and unspecified urinary2006-2014</t>
  </si>
  <si>
    <t>National Cancer Vanguard: North West and South West LondonOther CNS and intracranial tumours2006-2014</t>
  </si>
  <si>
    <t>National Cancer Vanguard: North West and South West LondonOther haematological malignancies2006-2014</t>
  </si>
  <si>
    <t>National Cancer Vanguard: North West and South West LondonOther malignant neoplasms2006-2014</t>
  </si>
  <si>
    <t>National Cancer Vanguard: North West and South West LondonOvary2006-2014</t>
  </si>
  <si>
    <t>National Cancer Vanguard: North West and South West LondonPancreas2006-2014</t>
  </si>
  <si>
    <t>National Cancer Vanguard: North West and South West LondonProstate2006-2014</t>
  </si>
  <si>
    <t>National Cancer Vanguard: North West and South West LondonSarcoma: Bone2006-2014</t>
  </si>
  <si>
    <t>National Cancer Vanguard: North West and South West LondonSarcoma: connective and soft tissue2006-2014</t>
  </si>
  <si>
    <t>National Cancer Vanguard: North West and South West LondonStomach2006-2014</t>
  </si>
  <si>
    <t>National Cancer Vanguard: North West and South West LondonTestis2006-2014</t>
  </si>
  <si>
    <t>National Cancer Vanguard: North West and South West LondonUterus2006-2014</t>
  </si>
  <si>
    <t>National Cancer Vanguard: North West and South West LondonVulva2006-2014</t>
  </si>
  <si>
    <t>North East and CumbriaAll Malignant Neoplasms (excl. NMSC)2006-2014</t>
  </si>
  <si>
    <t>North East and CumbriaBladder2006-2014</t>
  </si>
  <si>
    <t>North East and CumbriaBladder (in-situ)2006-2014</t>
  </si>
  <si>
    <t>North East and CumbriaBrain2006-2014</t>
  </si>
  <si>
    <t>North East and CumbriaCancer of Unknown Primary2006-2014</t>
  </si>
  <si>
    <t>North East and CumbriaCervix2006-2014</t>
  </si>
  <si>
    <t>North East and CumbriaCervix (in-situ)2006-2014</t>
  </si>
  <si>
    <t>North East and CumbriaColorectal2006-2014</t>
  </si>
  <si>
    <t>North East and CumbriaFemale breast (in-situ)2006-2014</t>
  </si>
  <si>
    <t>North East and CumbriaFemale breast cancer2006-2014</t>
  </si>
  <si>
    <t>North East and CumbriaHead and neck - Larynx2006-2014</t>
  </si>
  <si>
    <t>North East and CumbriaHead and Neck - non specific2006-2014</t>
  </si>
  <si>
    <t>North East and CumbriaHead and neck - Oral cavity2006-2014</t>
  </si>
  <si>
    <t>North East and CumbriaHead and neck - Oropharynx2006-2014</t>
  </si>
  <si>
    <t>North East and CumbriaHead and neck - Other (excl. oral cavity, oropharynx, larynx &amp; thyroid)2006-2014</t>
  </si>
  <si>
    <t>North East and CumbriaHead and neck - Thyroid2006-2014</t>
  </si>
  <si>
    <t>North East and CumbriaHodgkin lymphoma2006-2014</t>
  </si>
  <si>
    <t>North East and CumbriaKidney2006-2014</t>
  </si>
  <si>
    <t>North East and CumbriaLeukaemia: acute myeloid2006-2014</t>
  </si>
  <si>
    <t>North East and CumbriaLeukaemia: chronic lymphocytic2006-2014</t>
  </si>
  <si>
    <t>North East and CumbriaLeukaemia: other (all excluding AML and CLL)2006-2014</t>
  </si>
  <si>
    <t>North East and CumbriaLiver2006-2014</t>
  </si>
  <si>
    <t>North East and CumbriaLung2006-2014</t>
  </si>
  <si>
    <t>North East and CumbriaMale breast cancer2006-2014</t>
  </si>
  <si>
    <t>North East and CumbriaMelanoma2006-2014</t>
  </si>
  <si>
    <t>North East and CumbriaMeninges2006-2014</t>
  </si>
  <si>
    <t>North East and CumbriaMesothelioma2006-2014</t>
  </si>
  <si>
    <t>North East and CumbriaMultiple myeloma2006-2014</t>
  </si>
  <si>
    <t>North East and CumbriaNon-Hodgkin lymphoma2006-2014</t>
  </si>
  <si>
    <t>North East and CumbriaOesophagus2006-2014</t>
  </si>
  <si>
    <t>North East and CumbriaOther and unspecified urinary2006-2014</t>
  </si>
  <si>
    <t>North East and CumbriaOther CNS and intracranial tumours2006-2014</t>
  </si>
  <si>
    <t>North East and CumbriaOther haematological malignancies2006-2014</t>
  </si>
  <si>
    <t>North East and CumbriaOther malignant neoplasms2006-2014</t>
  </si>
  <si>
    <t>North East and CumbriaOvary2006-2014</t>
  </si>
  <si>
    <t>North East and CumbriaPancreas2006-2014</t>
  </si>
  <si>
    <t>North East and CumbriaProstate2006-2014</t>
  </si>
  <si>
    <t>North East and CumbriaSarcoma: Bone2006-2014</t>
  </si>
  <si>
    <t>North East and CumbriaSarcoma: connective and soft tissue2006-2014</t>
  </si>
  <si>
    <t>North East and CumbriaStomach2006-2014</t>
  </si>
  <si>
    <t>North East and CumbriaTestis2006-2014</t>
  </si>
  <si>
    <t>North East and CumbriaUterus2006-2014</t>
  </si>
  <si>
    <t>North East and CumbriaVulva2006-2014</t>
  </si>
  <si>
    <t>PeninsulaAll Malignant Neoplasms (excl. NMSC)2006-2014</t>
  </si>
  <si>
    <t>PeninsulaBladder2006-2014</t>
  </si>
  <si>
    <t>PeninsulaBladder (in-situ)2006-2014</t>
  </si>
  <si>
    <t>PeninsulaBrain2006-2014</t>
  </si>
  <si>
    <t>PeninsulaCancer of Unknown Primary2006-2014</t>
  </si>
  <si>
    <t>PeninsulaCervix2006-2014</t>
  </si>
  <si>
    <t>PeninsulaCervix (in-situ)2006-2014</t>
  </si>
  <si>
    <t>PeninsulaColorectal2006-2014</t>
  </si>
  <si>
    <t>PeninsulaFemale breast (in-situ)2006-2014</t>
  </si>
  <si>
    <t>PeninsulaFemale breast cancer2006-2014</t>
  </si>
  <si>
    <t>PeninsulaHead and neck - Larynx2006-2014</t>
  </si>
  <si>
    <t>PeninsulaHead and Neck - non specific2006-2014</t>
  </si>
  <si>
    <t>PeninsulaHead and neck - Oral cavity2006-2014</t>
  </si>
  <si>
    <t>PeninsulaHead and neck - Oropharynx2006-2014</t>
  </si>
  <si>
    <t>PeninsulaHead and neck - Other (excl. oral cavity, oropharynx, larynx &amp; thyroid)2006-2014</t>
  </si>
  <si>
    <t>PeninsulaHead and neck - Thyroid2006-2014</t>
  </si>
  <si>
    <t>PeninsulaHodgkin lymphoma2006-2014</t>
  </si>
  <si>
    <t>PeninsulaKidney2006-2014</t>
  </si>
  <si>
    <t>PeninsulaLeukaemia: acute myeloid2006-2014</t>
  </si>
  <si>
    <t>PeninsulaLeukaemia: chronic lymphocytic2006-2014</t>
  </si>
  <si>
    <t>PeninsulaLeukaemia: other (all excluding AML and CLL)2006-2014</t>
  </si>
  <si>
    <t>PeninsulaLiver2006-2014</t>
  </si>
  <si>
    <t>PeninsulaLung2006-2014</t>
  </si>
  <si>
    <t>PeninsulaMale breast cancer2006-2014</t>
  </si>
  <si>
    <t>PeninsulaMelanoma2006-2014</t>
  </si>
  <si>
    <t>PeninsulaMeninges2006-2014</t>
  </si>
  <si>
    <t>PeninsulaMesothelioma2006-2014</t>
  </si>
  <si>
    <t>PeninsulaMultiple myeloma2006-2014</t>
  </si>
  <si>
    <t>PeninsulaNon-Hodgkin lymphoma2006-2014</t>
  </si>
  <si>
    <t>PeninsulaOesophagus2006-2014</t>
  </si>
  <si>
    <t>PeninsulaOther and unspecified urinary2006-2014</t>
  </si>
  <si>
    <t>PeninsulaOther CNS and intracranial tumours2006-2014</t>
  </si>
  <si>
    <t>PeninsulaOther haematological malignancies2006-2014</t>
  </si>
  <si>
    <t>PeninsulaOther malignant neoplasms2006-2014</t>
  </si>
  <si>
    <t>PeninsulaOvary2006-2014</t>
  </si>
  <si>
    <t>PeninsulaPancreas2006-2014</t>
  </si>
  <si>
    <t>PeninsulaProstate2006-2014</t>
  </si>
  <si>
    <t>PeninsulaSarcoma: Bone2006-2014</t>
  </si>
  <si>
    <t>PeninsulaSarcoma: connective and soft tissue2006-2014</t>
  </si>
  <si>
    <t>PeninsulaStomach2006-2014</t>
  </si>
  <si>
    <t>PeninsulaTestis2006-2014</t>
  </si>
  <si>
    <t>PeninsulaUterus2006-2014</t>
  </si>
  <si>
    <t>PeninsulaVulva2006-2014</t>
  </si>
  <si>
    <t>Somerset, Wiltshire, Avon and GloucestershireAll Malignant Neoplasms (excl. NMSC)2006-2014</t>
  </si>
  <si>
    <t>Somerset, Wiltshire, Avon and GloucestershireBladder2006-2014</t>
  </si>
  <si>
    <t>Somerset, Wiltshire, Avon and GloucestershireBladder (in-situ)2006-2014</t>
  </si>
  <si>
    <t>Somerset, Wiltshire, Avon and GloucestershireBrain2006-2014</t>
  </si>
  <si>
    <t>Somerset, Wiltshire, Avon and GloucestershireCancer of Unknown Primary2006-2014</t>
  </si>
  <si>
    <t>Somerset, Wiltshire, Avon and GloucestershireCervix2006-2014</t>
  </si>
  <si>
    <t>Somerset, Wiltshire, Avon and GloucestershireCervix (in-situ)2006-2014</t>
  </si>
  <si>
    <t>Somerset, Wiltshire, Avon and GloucestershireColorectal2006-2014</t>
  </si>
  <si>
    <t>Somerset, Wiltshire, Avon and GloucestershireFemale breast (in-situ)2006-2014</t>
  </si>
  <si>
    <t>Somerset, Wiltshire, Avon and GloucestershireFemale breast cancer2006-2014</t>
  </si>
  <si>
    <t>Somerset, Wiltshire, Avon and GloucestershireHead and neck - Larynx2006-2014</t>
  </si>
  <si>
    <t>Somerset, Wiltshire, Avon and GloucestershireHead and Neck - non specific2006-2014</t>
  </si>
  <si>
    <t>Somerset, Wiltshire, Avon and GloucestershireHead and neck - Oral cavity2006-2014</t>
  </si>
  <si>
    <t>Somerset, Wiltshire, Avon and GloucestershireHead and neck - Oropharynx2006-2014</t>
  </si>
  <si>
    <t>Somerset, Wiltshire, Avon and GloucestershireHead and neck - Other (excl. oral cavity, oropharynx, larynx &amp; thyroid)2006-2014</t>
  </si>
  <si>
    <t>Somerset, Wiltshire, Avon and GloucestershireHead and neck - Thyroid2006-2014</t>
  </si>
  <si>
    <t>Somerset, Wiltshire, Avon and GloucestershireHodgkin lymphoma2006-2014</t>
  </si>
  <si>
    <t>Somerset, Wiltshire, Avon and GloucestershireKidney2006-2014</t>
  </si>
  <si>
    <t>Somerset, Wiltshire, Avon and GloucestershireLeukaemia: acute myeloid2006-2014</t>
  </si>
  <si>
    <t>Somerset, Wiltshire, Avon and GloucestershireLeukaemia: chronic lymphocytic2006-2014</t>
  </si>
  <si>
    <t>Somerset, Wiltshire, Avon and GloucestershireLeukaemia: other (all excluding AML and CLL)2006-2014</t>
  </si>
  <si>
    <t>Somerset, Wiltshire, Avon and GloucestershireLiver2006-2014</t>
  </si>
  <si>
    <t>Somerset, Wiltshire, Avon and GloucestershireLung2006-2014</t>
  </si>
  <si>
    <t>Somerset, Wiltshire, Avon and GloucestershireMale breast cancer2006-2014</t>
  </si>
  <si>
    <t>Somerset, Wiltshire, Avon and GloucestershireMelanoma2006-2014</t>
  </si>
  <si>
    <t>Somerset, Wiltshire, Avon and GloucestershireMeninges2006-2014</t>
  </si>
  <si>
    <t>Somerset, Wiltshire, Avon and GloucestershireMesothelioma2006-2014</t>
  </si>
  <si>
    <t>Somerset, Wiltshire, Avon and GloucestershireMultiple myeloma2006-2014</t>
  </si>
  <si>
    <t>Somerset, Wiltshire, Avon and GloucestershireNon-Hodgkin lymphoma2006-2014</t>
  </si>
  <si>
    <t>Somerset, Wiltshire, Avon and GloucestershireOesophagus2006-2014</t>
  </si>
  <si>
    <t>Somerset, Wiltshire, Avon and GloucestershireOther and unspecified urinary2006-2014</t>
  </si>
  <si>
    <t>Somerset, Wiltshire, Avon and GloucestershireOther CNS and intracranial tumours2006-2014</t>
  </si>
  <si>
    <t>Somerset, Wiltshire, Avon and GloucestershireOther haematological malignancies2006-2014</t>
  </si>
  <si>
    <t>Somerset, Wiltshire, Avon and GloucestershireOther malignant neoplasms2006-2014</t>
  </si>
  <si>
    <t>Somerset, Wiltshire, Avon and GloucestershireOvary2006-2014</t>
  </si>
  <si>
    <t>Somerset, Wiltshire, Avon and GloucestershirePancreas2006-2014</t>
  </si>
  <si>
    <t>Somerset, Wiltshire, Avon and GloucestershireProstate2006-2014</t>
  </si>
  <si>
    <t>Somerset, Wiltshire, Avon and GloucestershireSarcoma: Bone2006-2014</t>
  </si>
  <si>
    <t>Somerset, Wiltshire, Avon and GloucestershireSarcoma: connective and soft tissue2006-2014</t>
  </si>
  <si>
    <t>Somerset, Wiltshire, Avon and GloucestershireStomach2006-2014</t>
  </si>
  <si>
    <t>Somerset, Wiltshire, Avon and GloucestershireTestis2006-2014</t>
  </si>
  <si>
    <t>Somerset, Wiltshire, Avon and GloucestershireUterus2006-2014</t>
  </si>
  <si>
    <t>Somerset, Wiltshire, Avon and GloucestershireVulva2006-2014</t>
  </si>
  <si>
    <t>South East LondonAll Malignant Neoplasms (excl. NMSC)2006-2014</t>
  </si>
  <si>
    <t>South East LondonBladder2006-2014</t>
  </si>
  <si>
    <t>South East LondonBladder (in-situ)2006-2014</t>
  </si>
  <si>
    <t>South East LondonBrain2006-2014</t>
  </si>
  <si>
    <t>South East LondonCancer of Unknown Primary2006-2014</t>
  </si>
  <si>
    <t>South East LondonCervix2006-2014</t>
  </si>
  <si>
    <t>South East LondonCervix (in-situ)2006-2014</t>
  </si>
  <si>
    <t>South East LondonColorectal2006-2014</t>
  </si>
  <si>
    <t>South East LondonFemale breast (in-situ)2006-2014</t>
  </si>
  <si>
    <t>South East LondonFemale breast cancer2006-2014</t>
  </si>
  <si>
    <t>South East LondonHead and neck - Larynx2006-2014</t>
  </si>
  <si>
    <t>South East LondonHead and Neck - non specific2006-2014</t>
  </si>
  <si>
    <t>South East LondonHead and neck - Oral cavity2006-2014</t>
  </si>
  <si>
    <t>South East LondonHead and neck - Oropharynx2006-2014</t>
  </si>
  <si>
    <t>South East LondonHead and neck - Other (excl. oral cavity, oropharynx, larynx &amp; thyroid)2006-2014</t>
  </si>
  <si>
    <t>South East LondonHead and neck - Thyroid2006-2014</t>
  </si>
  <si>
    <t>South East LondonHodgkin lymphoma2006-2014</t>
  </si>
  <si>
    <t>South East LondonKidney2006-2014</t>
  </si>
  <si>
    <t>South East LondonLeukaemia: acute myeloid2006-2014</t>
  </si>
  <si>
    <t>South East LondonLeukaemia: chronic lymphocytic2006-2014</t>
  </si>
  <si>
    <t>South East LondonLeukaemia: other (all excluding AML and CLL)2006-2014</t>
  </si>
  <si>
    <t>South East LondonLiver2006-2014</t>
  </si>
  <si>
    <t>South East LondonLung2006-2014</t>
  </si>
  <si>
    <t>South East LondonMale breast cancer2006-2014</t>
  </si>
  <si>
    <t>South East LondonMelanoma2006-2014</t>
  </si>
  <si>
    <t>South East LondonMeninges2006-2014</t>
  </si>
  <si>
    <t>South East LondonMesothelioma2006-2014</t>
  </si>
  <si>
    <t>South East LondonMultiple myeloma2006-2014</t>
  </si>
  <si>
    <t>South East LondonNon-Hodgkin lymphoma2006-2014</t>
  </si>
  <si>
    <t>South East LondonOesophagus2006-2014</t>
  </si>
  <si>
    <t>South East LondonOther and unspecified urinary2006-2014</t>
  </si>
  <si>
    <t>South East LondonOther CNS and intracranial tumours2006-2014</t>
  </si>
  <si>
    <t>South East LondonOther haematological malignancies2006-2014</t>
  </si>
  <si>
    <t>South East LondonOther malignant neoplasms2006-2014</t>
  </si>
  <si>
    <t>South East LondonOvary2006-2014</t>
  </si>
  <si>
    <t>South East LondonPancreas2006-2014</t>
  </si>
  <si>
    <t>South East LondonProstate2006-2014</t>
  </si>
  <si>
    <t>South East LondonSarcoma: Bone2006-2014</t>
  </si>
  <si>
    <t>South East LondonSarcoma: connective and soft tissue2006-2014</t>
  </si>
  <si>
    <t>South East LondonStomach2006-2014</t>
  </si>
  <si>
    <t>South East LondonTestis2006-2014</t>
  </si>
  <si>
    <t>South East LondonUterus2006-2014</t>
  </si>
  <si>
    <t>South East LondonVulva2006-2014</t>
  </si>
  <si>
    <t>South Yorkshire, Bassetlaw, North Derbyshire and HardwickAll Malignant Neoplasms (excl. NMSC)2006-2014</t>
  </si>
  <si>
    <t>South Yorkshire, Bassetlaw, North Derbyshire and HardwickBladder2006-2014</t>
  </si>
  <si>
    <t>South Yorkshire, Bassetlaw, North Derbyshire and HardwickBladder (in-situ)2006-2014</t>
  </si>
  <si>
    <t>South Yorkshire, Bassetlaw, North Derbyshire and HardwickBrain2006-2014</t>
  </si>
  <si>
    <t>South Yorkshire, Bassetlaw, North Derbyshire and HardwickCancer of Unknown Primary2006-2014</t>
  </si>
  <si>
    <t>South Yorkshire, Bassetlaw, North Derbyshire and HardwickCervix2006-2014</t>
  </si>
  <si>
    <t>South Yorkshire, Bassetlaw, North Derbyshire and HardwickCervix (in-situ)2006-2014</t>
  </si>
  <si>
    <t>South Yorkshire, Bassetlaw, North Derbyshire and HardwickColorectal2006-2014</t>
  </si>
  <si>
    <t>South Yorkshire, Bassetlaw, North Derbyshire and HardwickFemale breast (in-situ)2006-2014</t>
  </si>
  <si>
    <t>South Yorkshire, Bassetlaw, North Derbyshire and HardwickFemale breast cancer2006-2014</t>
  </si>
  <si>
    <t>South Yorkshire, Bassetlaw, North Derbyshire and HardwickHead and neck - Larynx2006-2014</t>
  </si>
  <si>
    <t>South Yorkshire, Bassetlaw, North Derbyshire and HardwickHead and Neck - non specific2006-2014</t>
  </si>
  <si>
    <t>South Yorkshire, Bassetlaw, North Derbyshire and HardwickHead and neck - Oral cavity2006-2014</t>
  </si>
  <si>
    <t>South Yorkshire, Bassetlaw, North Derbyshire and HardwickHead and neck - Oropharynx2006-2014</t>
  </si>
  <si>
    <t>South Yorkshire, Bassetlaw, North Derbyshire and HardwickHead and neck - Other (excl. oral cavity, oropharynx, larynx &amp; thyroid)2006-2014</t>
  </si>
  <si>
    <t>South Yorkshire, Bassetlaw, North Derbyshire and HardwickHead and neck - Thyroid2006-2014</t>
  </si>
  <si>
    <t>South Yorkshire, Bassetlaw, North Derbyshire and HardwickHodgkin lymphoma2006-2014</t>
  </si>
  <si>
    <t>South Yorkshire, Bassetlaw, North Derbyshire and HardwickKidney2006-2014</t>
  </si>
  <si>
    <t>South Yorkshire, Bassetlaw, North Derbyshire and HardwickLeukaemia: acute myeloid2006-2014</t>
  </si>
  <si>
    <t>South Yorkshire, Bassetlaw, North Derbyshire and HardwickLeukaemia: chronic lymphocytic2006-2014</t>
  </si>
  <si>
    <t>South Yorkshire, Bassetlaw, North Derbyshire and HardwickLeukaemia: other (all excluding AML and CLL)2006-2014</t>
  </si>
  <si>
    <t>South Yorkshire, Bassetlaw, North Derbyshire and HardwickLiver2006-2014</t>
  </si>
  <si>
    <t>South Yorkshire, Bassetlaw, North Derbyshire and HardwickLung2006-2014</t>
  </si>
  <si>
    <t>South Yorkshire, Bassetlaw, North Derbyshire and HardwickMale breast cancer2006-2014</t>
  </si>
  <si>
    <t>South Yorkshire, Bassetlaw, North Derbyshire and HardwickMelanoma2006-2014</t>
  </si>
  <si>
    <t>South Yorkshire, Bassetlaw, North Derbyshire and HardwickMeninges2006-2014</t>
  </si>
  <si>
    <t>South Yorkshire, Bassetlaw, North Derbyshire and HardwickMesothelioma2006-2014</t>
  </si>
  <si>
    <t>South Yorkshire, Bassetlaw, North Derbyshire and HardwickMultiple myeloma2006-2014</t>
  </si>
  <si>
    <t>South Yorkshire, Bassetlaw, North Derbyshire and HardwickNon-Hodgkin lymphoma2006-2014</t>
  </si>
  <si>
    <t>South Yorkshire, Bassetlaw, North Derbyshire and HardwickOesophagus2006-2014</t>
  </si>
  <si>
    <t>South Yorkshire, Bassetlaw, North Derbyshire and HardwickOther and unspecified urinary2006-2014</t>
  </si>
  <si>
    <t>South Yorkshire, Bassetlaw, North Derbyshire and HardwickOther CNS and intracranial tumours2006-2014</t>
  </si>
  <si>
    <t>South Yorkshire, Bassetlaw, North Derbyshire and HardwickOther haematological malignancies2006-2014</t>
  </si>
  <si>
    <t>South Yorkshire, Bassetlaw, North Derbyshire and HardwickOther malignant neoplasms2006-2014</t>
  </si>
  <si>
    <t>South Yorkshire, Bassetlaw, North Derbyshire and HardwickOvary2006-2014</t>
  </si>
  <si>
    <t>South Yorkshire, Bassetlaw, North Derbyshire and HardwickPancreas2006-2014</t>
  </si>
  <si>
    <t>South Yorkshire, Bassetlaw, North Derbyshire and HardwickProstate2006-2014</t>
  </si>
  <si>
    <t>South Yorkshire, Bassetlaw, North Derbyshire and HardwickSarcoma: Bone2006-2014</t>
  </si>
  <si>
    <t>South Yorkshire, Bassetlaw, North Derbyshire and HardwickSarcoma: connective and soft tissue2006-2014</t>
  </si>
  <si>
    <t>South Yorkshire, Bassetlaw, North Derbyshire and HardwickStomach2006-2014</t>
  </si>
  <si>
    <t>South Yorkshire, Bassetlaw, North Derbyshire and HardwickTestis2006-2014</t>
  </si>
  <si>
    <t>South Yorkshire, Bassetlaw, North Derbyshire and HardwickUterus2006-2014</t>
  </si>
  <si>
    <t>South Yorkshire, Bassetlaw, North Derbyshire and HardwickVulva2006-2014</t>
  </si>
  <si>
    <t>Surrey and SussexAll Malignant Neoplasms (excl. NMSC)2006-2014</t>
  </si>
  <si>
    <t>Surrey and SussexBladder2006-2014</t>
  </si>
  <si>
    <t>Surrey and SussexBladder (in-situ)2006-2014</t>
  </si>
  <si>
    <t>Surrey and SussexBrain2006-2014</t>
  </si>
  <si>
    <t>Surrey and SussexCancer of Unknown Primary2006-2014</t>
  </si>
  <si>
    <t>Surrey and SussexCervix2006-2014</t>
  </si>
  <si>
    <t>Surrey and SussexCervix (in-situ)2006-2014</t>
  </si>
  <si>
    <t>Surrey and SussexColorectal2006-2014</t>
  </si>
  <si>
    <t>Surrey and SussexFemale breast (in-situ)2006-2014</t>
  </si>
  <si>
    <t>Surrey and SussexFemale breast cancer2006-2014</t>
  </si>
  <si>
    <t>Surrey and SussexHead and neck - Larynx2006-2014</t>
  </si>
  <si>
    <t>Surrey and SussexHead and Neck - non specific2006-2014</t>
  </si>
  <si>
    <t>Surrey and SussexHead and neck - Oral cavity2006-2014</t>
  </si>
  <si>
    <t>Surrey and SussexHead and neck - Oropharynx2006-2014</t>
  </si>
  <si>
    <t>Surrey and SussexHead and neck - Other (excl. oral cavity, oropharynx, larynx &amp; thyroid)2006-2014</t>
  </si>
  <si>
    <t>Surrey and SussexHead and neck - Thyroid2006-2014</t>
  </si>
  <si>
    <t>Surrey and SussexHodgkin lymphoma2006-2014</t>
  </si>
  <si>
    <t>Surrey and SussexKidney2006-2014</t>
  </si>
  <si>
    <t>Surrey and SussexLeukaemia: acute myeloid2006-2014</t>
  </si>
  <si>
    <t>Surrey and SussexLeukaemia: chronic lymphocytic2006-2014</t>
  </si>
  <si>
    <t>Surrey and SussexLeukaemia: other (all excluding AML and CLL)2006-2014</t>
  </si>
  <si>
    <t>Surrey and SussexLiver2006-2014</t>
  </si>
  <si>
    <t>Surrey and SussexLung2006-2014</t>
  </si>
  <si>
    <t>Surrey and SussexMale breast cancer2006-2014</t>
  </si>
  <si>
    <t>Surrey and SussexMelanoma2006-2014</t>
  </si>
  <si>
    <t>Surrey and SussexMeninges2006-2014</t>
  </si>
  <si>
    <t>Surrey and SussexMesothelioma2006-2014</t>
  </si>
  <si>
    <t>Surrey and SussexMultiple myeloma2006-2014</t>
  </si>
  <si>
    <t>Surrey and SussexNon-Hodgkin lymphoma2006-2014</t>
  </si>
  <si>
    <t>Surrey and SussexOesophagus2006-2014</t>
  </si>
  <si>
    <t>Surrey and SussexOther and unspecified urinary2006-2014</t>
  </si>
  <si>
    <t>Surrey and SussexOther CNS and intracranial tumours2006-2014</t>
  </si>
  <si>
    <t>Surrey and SussexOther haematological malignancies2006-2014</t>
  </si>
  <si>
    <t>Surrey and SussexOther malignant neoplasms2006-2014</t>
  </si>
  <si>
    <t>Surrey and SussexOvary2006-2014</t>
  </si>
  <si>
    <t>Surrey and SussexPancreas2006-2014</t>
  </si>
  <si>
    <t>Surrey and SussexProstate2006-2014</t>
  </si>
  <si>
    <t>Surrey and SussexSarcoma: Bone2006-2014</t>
  </si>
  <si>
    <t>Surrey and SussexSarcoma: connective and soft tissue2006-2014</t>
  </si>
  <si>
    <t>Surrey and SussexStomach2006-2014</t>
  </si>
  <si>
    <t>Surrey and SussexTestis2006-2014</t>
  </si>
  <si>
    <t>Surrey and SussexUterus2006-2014</t>
  </si>
  <si>
    <t>Surrey and SussexVulva2006-2014</t>
  </si>
  <si>
    <t>Thames ValleyAll Malignant Neoplasms (excl. NMSC)2006-2014</t>
  </si>
  <si>
    <t>Thames ValleyBladder2006-2014</t>
  </si>
  <si>
    <t>Thames ValleyBladder (in-situ)2006-2014</t>
  </si>
  <si>
    <t>Thames ValleyBrain2006-2014</t>
  </si>
  <si>
    <t>Thames ValleyCancer of Unknown Primary2006-2014</t>
  </si>
  <si>
    <t>Thames ValleyCervix2006-2014</t>
  </si>
  <si>
    <t>Thames ValleyCervix (in-situ)2006-2014</t>
  </si>
  <si>
    <t>Thames ValleyColorectal2006-2014</t>
  </si>
  <si>
    <t>Thames ValleyFemale breast (in-situ)2006-2014</t>
  </si>
  <si>
    <t>Thames ValleyFemale breast cancer2006-2014</t>
  </si>
  <si>
    <t>Thames ValleyHead and neck - Larynx2006-2014</t>
  </si>
  <si>
    <t>Thames ValleyHead and Neck - non specific2006-2014</t>
  </si>
  <si>
    <t>Thames ValleyHead and neck - Oral cavity2006-2014</t>
  </si>
  <si>
    <t>Thames ValleyHead and neck - Oropharynx2006-2014</t>
  </si>
  <si>
    <t>Thames ValleyHead and neck - Other (excl. oral cavity, oropharynx, larynx &amp; thyroid)2006-2014</t>
  </si>
  <si>
    <t>Thames ValleyHead and neck - Thyroid2006-2014</t>
  </si>
  <si>
    <t>Thames ValleyHodgkin lymphoma2006-2014</t>
  </si>
  <si>
    <t>Thames ValleyKidney2006-2014</t>
  </si>
  <si>
    <t>Thames ValleyLeukaemia: acute myeloid2006-2014</t>
  </si>
  <si>
    <t>Thames ValleyLeukaemia: chronic lymphocytic2006-2014</t>
  </si>
  <si>
    <t>Thames ValleyLeukaemia: other (all excluding AML and CLL)2006-2014</t>
  </si>
  <si>
    <t>Thames ValleyLiver2006-2014</t>
  </si>
  <si>
    <t>Thames ValleyLung2006-2014</t>
  </si>
  <si>
    <t>Thames ValleyMale breast cancer2006-2014</t>
  </si>
  <si>
    <t>Thames ValleyMelanoma2006-2014</t>
  </si>
  <si>
    <t>Thames ValleyMeninges2006-2014</t>
  </si>
  <si>
    <t>Thames ValleyMesothelioma2006-2014</t>
  </si>
  <si>
    <t>Thames ValleyMultiple myeloma2006-2014</t>
  </si>
  <si>
    <t>Thames ValleyNon-Hodgkin lymphoma2006-2014</t>
  </si>
  <si>
    <t>Thames ValleyOesophagus2006-2014</t>
  </si>
  <si>
    <t>Thames ValleyOther and unspecified urinary2006-2014</t>
  </si>
  <si>
    <t>Thames ValleyOther CNS and intracranial tumours2006-2014</t>
  </si>
  <si>
    <t>Thames ValleyOther haematological malignancies2006-2014</t>
  </si>
  <si>
    <t>Thames ValleyOther malignant neoplasms2006-2014</t>
  </si>
  <si>
    <t>Thames ValleyOvary2006-2014</t>
  </si>
  <si>
    <t>Thames ValleyPancreas2006-2014</t>
  </si>
  <si>
    <t>Thames ValleyProstate2006-2014</t>
  </si>
  <si>
    <t>Thames ValleySarcoma: Bone2006-2014</t>
  </si>
  <si>
    <t>Thames ValleySarcoma: connective and soft tissue2006-2014</t>
  </si>
  <si>
    <t>Thames ValleyStomach2006-2014</t>
  </si>
  <si>
    <t>Thames ValleyTestis2006-2014</t>
  </si>
  <si>
    <t>Thames ValleyUterus2006-2014</t>
  </si>
  <si>
    <t>Thames ValleyVulva2006-2014</t>
  </si>
  <si>
    <t>WessexAll Malignant Neoplasms (excl. NMSC)2006-2014</t>
  </si>
  <si>
    <t>WessexBladder2006-2014</t>
  </si>
  <si>
    <t>WessexBladder (in-situ)2006-2014</t>
  </si>
  <si>
    <t>WessexBrain2006-2014</t>
  </si>
  <si>
    <t>WessexCancer of Unknown Primary2006-2014</t>
  </si>
  <si>
    <t>WessexCervix2006-2014</t>
  </si>
  <si>
    <t>WessexCervix (in-situ)2006-2014</t>
  </si>
  <si>
    <t>WessexColorectal2006-2014</t>
  </si>
  <si>
    <t>WessexFemale breast (in-situ)2006-2014</t>
  </si>
  <si>
    <t>WessexFemale breast cancer2006-2014</t>
  </si>
  <si>
    <t>WessexHead and neck - Larynx2006-2014</t>
  </si>
  <si>
    <t>WessexHead and Neck - non specific2006-2014</t>
  </si>
  <si>
    <t>WessexHead and neck - Oral cavity2006-2014</t>
  </si>
  <si>
    <t>WessexHead and neck - Oropharynx2006-2014</t>
  </si>
  <si>
    <t>WessexHead and neck - Other (excl. oral cavity, oropharynx, larynx &amp; thyroid)2006-2014</t>
  </si>
  <si>
    <t>WessexHead and neck - Thyroid2006-2014</t>
  </si>
  <si>
    <t>WessexHodgkin lymphoma2006-2014</t>
  </si>
  <si>
    <t>WessexKidney2006-2014</t>
  </si>
  <si>
    <t>WessexLeukaemia: acute myeloid2006-2014</t>
  </si>
  <si>
    <t>WessexLeukaemia: chronic lymphocytic2006-2014</t>
  </si>
  <si>
    <t>WessexLeukaemia: other (all excluding AML and CLL)2006-2014</t>
  </si>
  <si>
    <t>WessexLiver2006-2014</t>
  </si>
  <si>
    <t>WessexLung2006-2014</t>
  </si>
  <si>
    <t>WessexMale breast cancer2006-2014</t>
  </si>
  <si>
    <t>WessexMelanoma2006-2014</t>
  </si>
  <si>
    <t>WessexMeninges2006-2014</t>
  </si>
  <si>
    <t>WessexMesothelioma2006-2014</t>
  </si>
  <si>
    <t>WessexMultiple myeloma2006-2014</t>
  </si>
  <si>
    <t>WessexNon-Hodgkin lymphoma2006-2014</t>
  </si>
  <si>
    <t>WessexOesophagus2006-2014</t>
  </si>
  <si>
    <t>WessexOther and unspecified urinary2006-2014</t>
  </si>
  <si>
    <t>WessexOther CNS and intracranial tumours2006-2014</t>
  </si>
  <si>
    <t>WessexOther haematological malignancies2006-2014</t>
  </si>
  <si>
    <t>WessexOther malignant neoplasms2006-2014</t>
  </si>
  <si>
    <t>WessexOvary2006-2014</t>
  </si>
  <si>
    <t>WessexPancreas2006-2014</t>
  </si>
  <si>
    <t>WessexProstate2006-2014</t>
  </si>
  <si>
    <t>WessexSarcoma: Bone2006-2014</t>
  </si>
  <si>
    <t>WessexSarcoma: connective and soft tissue2006-2014</t>
  </si>
  <si>
    <t>WessexStomach2006-2014</t>
  </si>
  <si>
    <t>WessexTestis2006-2014</t>
  </si>
  <si>
    <t>WessexUterus2006-2014</t>
  </si>
  <si>
    <t>WessexVulva2006-2014</t>
  </si>
  <si>
    <t>West MidlandsAll Malignant Neoplasms (excl. NMSC)2006-2014</t>
  </si>
  <si>
    <t>West MidlandsBladder2006-2014</t>
  </si>
  <si>
    <t>West MidlandsBladder (in-situ)2006-2014</t>
  </si>
  <si>
    <t>West MidlandsBrain2006-2014</t>
  </si>
  <si>
    <t>West MidlandsCancer of Unknown Primary2006-2014</t>
  </si>
  <si>
    <t>West MidlandsCervix2006-2014</t>
  </si>
  <si>
    <t>West MidlandsCervix (in-situ)2006-2014</t>
  </si>
  <si>
    <t>West MidlandsColorectal2006-2014</t>
  </si>
  <si>
    <t>West MidlandsFemale breast (in-situ)2006-2014</t>
  </si>
  <si>
    <t>West MidlandsFemale breast cancer2006-2014</t>
  </si>
  <si>
    <t>West MidlandsHead and neck - Larynx2006-2014</t>
  </si>
  <si>
    <t>West MidlandsHead and Neck - non specific2006-2014</t>
  </si>
  <si>
    <t>West MidlandsHead and neck - Oral cavity2006-2014</t>
  </si>
  <si>
    <t>West MidlandsHead and neck - Oropharynx2006-2014</t>
  </si>
  <si>
    <t>West MidlandsHead and neck - Other (excl. oral cavity, oropharynx, larynx &amp; thyroid)2006-2014</t>
  </si>
  <si>
    <t>West MidlandsHead and neck - Thyroid2006-2014</t>
  </si>
  <si>
    <t>West MidlandsHodgkin lymphoma2006-2014</t>
  </si>
  <si>
    <t>West MidlandsKidney2006-2014</t>
  </si>
  <si>
    <t>West MidlandsLeukaemia: acute myeloid2006-2014</t>
  </si>
  <si>
    <t>West MidlandsLeukaemia: chronic lymphocytic2006-2014</t>
  </si>
  <si>
    <t>West MidlandsLeukaemia: other (all excluding AML and CLL)2006-2014</t>
  </si>
  <si>
    <t>West MidlandsLiver2006-2014</t>
  </si>
  <si>
    <t>West MidlandsLung2006-2014</t>
  </si>
  <si>
    <t>West MidlandsMale breast cancer2006-2014</t>
  </si>
  <si>
    <t>West MidlandsMelanoma2006-2014</t>
  </si>
  <si>
    <t>West MidlandsMeninges2006-2014</t>
  </si>
  <si>
    <t>West MidlandsMesothelioma2006-2014</t>
  </si>
  <si>
    <t>West MidlandsMultiple myeloma2006-2014</t>
  </si>
  <si>
    <t>West MidlandsNon-Hodgkin lymphoma2006-2014</t>
  </si>
  <si>
    <t>West MidlandsOesophagus2006-2014</t>
  </si>
  <si>
    <t>West MidlandsOther and unspecified urinary2006-2014</t>
  </si>
  <si>
    <t>West MidlandsOther CNS and intracranial tumours2006-2014</t>
  </si>
  <si>
    <t>West MidlandsOther haematological malignancies2006-2014</t>
  </si>
  <si>
    <t>West MidlandsOther malignant neoplasms2006-2014</t>
  </si>
  <si>
    <t>West MidlandsOvary2006-2014</t>
  </si>
  <si>
    <t>West MidlandsPancreas2006-2014</t>
  </si>
  <si>
    <t>West MidlandsProstate2006-2014</t>
  </si>
  <si>
    <t>West MidlandsSarcoma: Bone2006-2014</t>
  </si>
  <si>
    <t>West MidlandsSarcoma: connective and soft tissue2006-2014</t>
  </si>
  <si>
    <t>West MidlandsStomach2006-2014</t>
  </si>
  <si>
    <t>West MidlandsTestis2006-2014</t>
  </si>
  <si>
    <t>West MidlandsUterus2006-2014</t>
  </si>
  <si>
    <t>West MidlandsVulva2006-2014</t>
  </si>
  <si>
    <t>West YorkshireAll Malignant Neoplasms (excl. NMSC)2006-2014</t>
  </si>
  <si>
    <t>West YorkshireBladder2006-2014</t>
  </si>
  <si>
    <t>West YorkshireBladder (in-situ)2006-2014</t>
  </si>
  <si>
    <t>West YorkshireBrain2006-2014</t>
  </si>
  <si>
    <t>West YorkshireCancer of Unknown Primary2006-2014</t>
  </si>
  <si>
    <t>West YorkshireCervix2006-2014</t>
  </si>
  <si>
    <t>West YorkshireCervix (in-situ)2006-2014</t>
  </si>
  <si>
    <t>West YorkshireColorectal2006-2014</t>
  </si>
  <si>
    <t>West YorkshireFemale breast (in-situ)2006-2014</t>
  </si>
  <si>
    <t>West YorkshireFemale breast cancer2006-2014</t>
  </si>
  <si>
    <t>West YorkshireHead and neck - Larynx2006-2014</t>
  </si>
  <si>
    <t>West YorkshireHead and Neck - non specific2006-2014</t>
  </si>
  <si>
    <t>West YorkshireHead and neck - Oral cavity2006-2014</t>
  </si>
  <si>
    <t>West YorkshireHead and neck - Oropharynx2006-2014</t>
  </si>
  <si>
    <t>West YorkshireHead and neck - Other (excl. oral cavity, oropharynx, larynx &amp; thyroid)2006-2014</t>
  </si>
  <si>
    <t>West YorkshireHead and neck - Thyroid2006-2014</t>
  </si>
  <si>
    <t>West YorkshireHodgkin lymphoma2006-2014</t>
  </si>
  <si>
    <t>West YorkshireKidney2006-2014</t>
  </si>
  <si>
    <t>West YorkshireLeukaemia: acute myeloid2006-2014</t>
  </si>
  <si>
    <t>West YorkshireLeukaemia: chronic lymphocytic2006-2014</t>
  </si>
  <si>
    <t>West YorkshireLeukaemia: other (all excluding AML and CLL)2006-2014</t>
  </si>
  <si>
    <t>West YorkshireLiver2006-2014</t>
  </si>
  <si>
    <t>West YorkshireLung2006-2014</t>
  </si>
  <si>
    <t>West YorkshireMale breast cancer2006-2014</t>
  </si>
  <si>
    <t>West YorkshireMelanoma2006-2014</t>
  </si>
  <si>
    <t>West YorkshireMeninges2006-2014</t>
  </si>
  <si>
    <t>West YorkshireMesothelioma2006-2014</t>
  </si>
  <si>
    <t>West YorkshireMultiple myeloma2006-2014</t>
  </si>
  <si>
    <t>West YorkshireNon-Hodgkin lymphoma2006-2014</t>
  </si>
  <si>
    <t>West YorkshireOesophagus2006-2014</t>
  </si>
  <si>
    <t>West YorkshireOther and unspecified urinary2006-2014</t>
  </si>
  <si>
    <t>West YorkshireOther CNS and intracranial tumours2006-2014</t>
  </si>
  <si>
    <t>West YorkshireOther haematological malignancies2006-2014</t>
  </si>
  <si>
    <t>West YorkshireOther malignant neoplasms2006-2014</t>
  </si>
  <si>
    <t>West YorkshireOvary2006-2014</t>
  </si>
  <si>
    <t>West YorkshirePancreas2006-2014</t>
  </si>
  <si>
    <t>West YorkshireProstate2006-2014</t>
  </si>
  <si>
    <t>West YorkshireSarcoma: Bone2006-2014</t>
  </si>
  <si>
    <t>West YorkshireSarcoma: connective and soft tissue2006-2014</t>
  </si>
  <si>
    <t>West YorkshireStomach2006-2014</t>
  </si>
  <si>
    <t>West YorkshireTestis2006-2014</t>
  </si>
  <si>
    <t>West YorkshireUterus2006-2014</t>
  </si>
  <si>
    <t>West YorkshireVulva2006-2014</t>
  </si>
  <si>
    <t>Cheshire and MerseysideAll Malignant Neoplasms (excl. NMSC)2006</t>
  </si>
  <si>
    <t>Cheshire and MerseysideBladder2006</t>
  </si>
  <si>
    <t>Cheshire and MerseysideCancer of Unknown Primary2006</t>
  </si>
  <si>
    <t>Cheshire and MerseysideCervix (in-situ)2006</t>
  </si>
  <si>
    <t>Cheshire and MerseysideColorectal2006</t>
  </si>
  <si>
    <t>Cheshire and MerseysideFemale breast cancer2006</t>
  </si>
  <si>
    <t>Cheshire and MerseysideKidney2006</t>
  </si>
  <si>
    <t>Cheshire and MerseysideLung2006</t>
  </si>
  <si>
    <t>Cheshire and MerseysideMelanoma2006</t>
  </si>
  <si>
    <t>Cheshire and MerseysideNon-Hodgkin lymphoma2006</t>
  </si>
  <si>
    <t>Cheshire and MerseysideOesophagus2006</t>
  </si>
  <si>
    <t>Cheshire and MerseysidePancreas2006</t>
  </si>
  <si>
    <t>Cheshire and MerseysideProstate2006</t>
  </si>
  <si>
    <t>Cheshire and MerseysideUterus2006</t>
  </si>
  <si>
    <t>East MidlandsAll Malignant Neoplasms (excl. NMSC)2006</t>
  </si>
  <si>
    <t>East MidlandsBladder2006</t>
  </si>
  <si>
    <t>East MidlandsCancer of Unknown Primary2006</t>
  </si>
  <si>
    <t>East MidlandsCervix (in-situ)2006</t>
  </si>
  <si>
    <t>East MidlandsColorectal2006</t>
  </si>
  <si>
    <t>East MidlandsFemale breast cancer2006</t>
  </si>
  <si>
    <t>East MidlandsKidney2006</t>
  </si>
  <si>
    <t>East MidlandsLung2006</t>
  </si>
  <si>
    <t>East MidlandsMelanoma2006</t>
  </si>
  <si>
    <t>East MidlandsNon-Hodgkin lymphoma2006</t>
  </si>
  <si>
    <t>East MidlandsOesophagus2006</t>
  </si>
  <si>
    <t>East MidlandsPancreas2006</t>
  </si>
  <si>
    <t>East MidlandsProstate2006</t>
  </si>
  <si>
    <t>East MidlandsUterus2006</t>
  </si>
  <si>
    <t>East of EnglandAll Malignant Neoplasms (excl. NMSC)2006</t>
  </si>
  <si>
    <t>East of EnglandBladder2006</t>
  </si>
  <si>
    <t>East of EnglandCancer of Unknown Primary2006</t>
  </si>
  <si>
    <t>East of EnglandCervix (in-situ)2006</t>
  </si>
  <si>
    <t>East of EnglandColorectal2006</t>
  </si>
  <si>
    <t>East of EnglandFemale breast cancer2006</t>
  </si>
  <si>
    <t>East of EnglandKidney2006</t>
  </si>
  <si>
    <t>East of EnglandLung2006</t>
  </si>
  <si>
    <t>East of EnglandMelanoma2006</t>
  </si>
  <si>
    <t>East of EnglandNon-Hodgkin lymphoma2006</t>
  </si>
  <si>
    <t>East of EnglandOesophagus2006</t>
  </si>
  <si>
    <t>East of EnglandPancreas2006</t>
  </si>
  <si>
    <t>East of EnglandProstate2006</t>
  </si>
  <si>
    <t>East of EnglandUterus2006</t>
  </si>
  <si>
    <t>Humber, Coast and ValeAll Malignant Neoplasms (excl. NMSC)2006</t>
  </si>
  <si>
    <t>Humber, Coast and ValeBladder2006</t>
  </si>
  <si>
    <t>Humber, Coast and ValeCancer of Unknown Primary2006</t>
  </si>
  <si>
    <t>Humber, Coast and ValeCervix (in-situ)2006</t>
  </si>
  <si>
    <t>Humber, Coast and ValeColorectal2006</t>
  </si>
  <si>
    <t>Humber, Coast and ValeFemale breast cancer2006</t>
  </si>
  <si>
    <t>Humber, Coast and ValeKidney2006</t>
  </si>
  <si>
    <t>Humber, Coast and ValeLung2006</t>
  </si>
  <si>
    <t>Humber, Coast and ValeMelanoma2006</t>
  </si>
  <si>
    <t>Humber, Coast and ValeNon-Hodgkin lymphoma2006</t>
  </si>
  <si>
    <t>Humber, Coast and ValeOesophagus2006</t>
  </si>
  <si>
    <t>Humber, Coast and ValePancreas2006</t>
  </si>
  <si>
    <t>Humber, Coast and ValeProstate2006</t>
  </si>
  <si>
    <t>Humber, Coast and ValeUterus2006</t>
  </si>
  <si>
    <t>Kent and MedwayAll Malignant Neoplasms (excl. NMSC)2006</t>
  </si>
  <si>
    <t>Kent and MedwayBladder2006</t>
  </si>
  <si>
    <t>Kent and MedwayCancer of Unknown Primary2006</t>
  </si>
  <si>
    <t>Kent and MedwayCervix (in-situ)2006</t>
  </si>
  <si>
    <t>Kent and MedwayColorectal2006</t>
  </si>
  <si>
    <t>Kent and MedwayFemale breast cancer2006</t>
  </si>
  <si>
    <t>Kent and MedwayKidney2006</t>
  </si>
  <si>
    <t>Kent and MedwayLung2006</t>
  </si>
  <si>
    <t>Kent and MedwayMelanoma2006</t>
  </si>
  <si>
    <t>Kent and MedwayNon-Hodgkin lymphoma2006</t>
  </si>
  <si>
    <t>Kent and MedwayOesophagus2006</t>
  </si>
  <si>
    <t>Kent and MedwayPancreas2006</t>
  </si>
  <si>
    <t>Kent and MedwayProstate2006</t>
  </si>
  <si>
    <t>Kent and MedwayUterus2006</t>
  </si>
  <si>
    <t>Lancashire and South CumbriaAll Malignant Neoplasms (excl. NMSC)2006</t>
  </si>
  <si>
    <t>Lancashire and South CumbriaBladder2006</t>
  </si>
  <si>
    <t>Lancashire and South CumbriaCancer of Unknown Primary2006</t>
  </si>
  <si>
    <t>Lancashire and South CumbriaCervix (in-situ)2006</t>
  </si>
  <si>
    <t>Lancashire and South CumbriaColorectal2006</t>
  </si>
  <si>
    <t>Lancashire and South CumbriaFemale breast cancer2006</t>
  </si>
  <si>
    <t>Lancashire and South CumbriaKidney2006</t>
  </si>
  <si>
    <t>Lancashire and South CumbriaLung2006</t>
  </si>
  <si>
    <t>Lancashire and South CumbriaMelanoma2006</t>
  </si>
  <si>
    <t>Lancashire and South CumbriaNon-Hodgkin lymphoma2006</t>
  </si>
  <si>
    <t>Lancashire and South CumbriaOesophagus2006</t>
  </si>
  <si>
    <t>Lancashire and South CumbriaPancreas2006</t>
  </si>
  <si>
    <t>Lancashire and South CumbriaProstate2006</t>
  </si>
  <si>
    <t>Lancashire and South CumbriaUterus2006</t>
  </si>
  <si>
    <t>National Cancer Vanguard: Greater ManchesterAll Malignant Neoplasms (excl. NMSC)2006</t>
  </si>
  <si>
    <t>National Cancer Vanguard: Greater ManchesterBladder2006</t>
  </si>
  <si>
    <t>National Cancer Vanguard: Greater ManchesterCancer of Unknown Primary2006</t>
  </si>
  <si>
    <t>National Cancer Vanguard: Greater ManchesterCervix (in-situ)2006</t>
  </si>
  <si>
    <t>National Cancer Vanguard: Greater ManchesterColorectal2006</t>
  </si>
  <si>
    <t>National Cancer Vanguard: Greater ManchesterFemale breast cancer2006</t>
  </si>
  <si>
    <t>National Cancer Vanguard: Greater ManchesterKidney2006</t>
  </si>
  <si>
    <t>National Cancer Vanguard: Greater ManchesterLung2006</t>
  </si>
  <si>
    <t>National Cancer Vanguard: Greater ManchesterMelanoma2006</t>
  </si>
  <si>
    <t>National Cancer Vanguard: Greater ManchesterNon-Hodgkin lymphoma2006</t>
  </si>
  <si>
    <t>National Cancer Vanguard: Greater ManchesterOesophagus2006</t>
  </si>
  <si>
    <t>National Cancer Vanguard: Greater ManchesterPancreas2006</t>
  </si>
  <si>
    <t>National Cancer Vanguard: Greater ManchesterProstate2006</t>
  </si>
  <si>
    <t>National Cancer Vanguard: Greater ManchesterUterus2006</t>
  </si>
  <si>
    <t>National Cancer Vanguard: North Central and North East LondonAll Malignant Neoplasms (excl. NMSC)2006</t>
  </si>
  <si>
    <t>National Cancer Vanguard: North Central and North East LondonBladder2006</t>
  </si>
  <si>
    <t>National Cancer Vanguard: North Central and North East LondonCancer of Unknown Primary2006</t>
  </si>
  <si>
    <t>National Cancer Vanguard: North Central and North East LondonCervix (in-situ)2006</t>
  </si>
  <si>
    <t>National Cancer Vanguard: North Central and North East LondonColorectal2006</t>
  </si>
  <si>
    <t>National Cancer Vanguard: North Central and North East LondonFemale breast cancer2006</t>
  </si>
  <si>
    <t>National Cancer Vanguard: North Central and North East LondonKidney2006</t>
  </si>
  <si>
    <t>National Cancer Vanguard: North Central and North East LondonLung2006</t>
  </si>
  <si>
    <t>National Cancer Vanguard: North Central and North East LondonMelanoma2006</t>
  </si>
  <si>
    <t>National Cancer Vanguard: North Central and North East LondonNon-Hodgkin lymphoma2006</t>
  </si>
  <si>
    <t>National Cancer Vanguard: North Central and North East LondonOesophagus2006</t>
  </si>
  <si>
    <t>National Cancer Vanguard: North Central and North East LondonPancreas2006</t>
  </si>
  <si>
    <t>National Cancer Vanguard: North Central and North East LondonProstate2006</t>
  </si>
  <si>
    <t>National Cancer Vanguard: North Central and North East LondonUterus2006</t>
  </si>
  <si>
    <t>National Cancer Vanguard: North West and South West LondonAll Malignant Neoplasms (excl. NMSC)2006</t>
  </si>
  <si>
    <t>National Cancer Vanguard: North West and South West LondonBladder2006</t>
  </si>
  <si>
    <t>National Cancer Vanguard: North West and South West LondonCancer of Unknown Primary2006</t>
  </si>
  <si>
    <t>National Cancer Vanguard: North West and South West LondonCervix (in-situ)2006</t>
  </si>
  <si>
    <t>National Cancer Vanguard: North West and South West LondonColorectal2006</t>
  </si>
  <si>
    <t>National Cancer Vanguard: North West and South West LondonFemale breast cancer2006</t>
  </si>
  <si>
    <t>National Cancer Vanguard: North West and South West LondonKidney2006</t>
  </si>
  <si>
    <t>National Cancer Vanguard: North West and South West LondonLung2006</t>
  </si>
  <si>
    <t>National Cancer Vanguard: North West and South West LondonMelanoma2006</t>
  </si>
  <si>
    <t>National Cancer Vanguard: North West and South West LondonNon-Hodgkin lymphoma2006</t>
  </si>
  <si>
    <t>National Cancer Vanguard: North West and South West LondonOesophagus2006</t>
  </si>
  <si>
    <t>National Cancer Vanguard: North West and South West LondonPancreas2006</t>
  </si>
  <si>
    <t>National Cancer Vanguard: North West and South West LondonProstate2006</t>
  </si>
  <si>
    <t>National Cancer Vanguard: North West and South West LondonUterus2006</t>
  </si>
  <si>
    <t>North East and CumbriaAll Malignant Neoplasms (excl. NMSC)2006</t>
  </si>
  <si>
    <t>North East and CumbriaBladder2006</t>
  </si>
  <si>
    <t>North East and CumbriaCancer of Unknown Primary2006</t>
  </si>
  <si>
    <t>North East and CumbriaCervix (in-situ)2006</t>
  </si>
  <si>
    <t>North East and CumbriaColorectal2006</t>
  </si>
  <si>
    <t>North East and CumbriaFemale breast cancer2006</t>
  </si>
  <si>
    <t>North East and CumbriaKidney2006</t>
  </si>
  <si>
    <t>North East and CumbriaLung2006</t>
  </si>
  <si>
    <t>North East and CumbriaMelanoma2006</t>
  </si>
  <si>
    <t>North East and CumbriaNon-Hodgkin lymphoma2006</t>
  </si>
  <si>
    <t>North East and CumbriaOesophagus2006</t>
  </si>
  <si>
    <t>North East and CumbriaPancreas2006</t>
  </si>
  <si>
    <t>North East and CumbriaProstate2006</t>
  </si>
  <si>
    <t>North East and CumbriaUterus2006</t>
  </si>
  <si>
    <t>PeninsulaAll Malignant Neoplasms (excl. NMSC)2006</t>
  </si>
  <si>
    <t>PeninsulaBladder2006</t>
  </si>
  <si>
    <t>PeninsulaCancer of Unknown Primary2006</t>
  </si>
  <si>
    <t>PeninsulaCervix (in-situ)2006</t>
  </si>
  <si>
    <t>PeninsulaColorectal2006</t>
  </si>
  <si>
    <t>PeninsulaFemale breast cancer2006</t>
  </si>
  <si>
    <t>PeninsulaKidney2006</t>
  </si>
  <si>
    <t>PeninsulaLung2006</t>
  </si>
  <si>
    <t>PeninsulaMelanoma2006</t>
  </si>
  <si>
    <t>PeninsulaNon-Hodgkin lymphoma2006</t>
  </si>
  <si>
    <t>PeninsulaOesophagus2006</t>
  </si>
  <si>
    <t>PeninsulaPancreas2006</t>
  </si>
  <si>
    <t>PeninsulaProstate2006</t>
  </si>
  <si>
    <t>PeninsulaUterus2006</t>
  </si>
  <si>
    <t>Somerset, Wiltshire, Avon and GloucestershireAll Malignant Neoplasms (excl. NMSC)2006</t>
  </si>
  <si>
    <t>Somerset, Wiltshire, Avon and GloucestershireBladder2006</t>
  </si>
  <si>
    <t>Somerset, Wiltshire, Avon and GloucestershireCancer of Unknown Primary2006</t>
  </si>
  <si>
    <t>Somerset, Wiltshire, Avon and GloucestershireCervix (in-situ)2006</t>
  </si>
  <si>
    <t>Somerset, Wiltshire, Avon and GloucestershireColorectal2006</t>
  </si>
  <si>
    <t>Somerset, Wiltshire, Avon and GloucestershireFemale breast cancer2006</t>
  </si>
  <si>
    <t>Somerset, Wiltshire, Avon and GloucestershireKidney2006</t>
  </si>
  <si>
    <t>Somerset, Wiltshire, Avon and GloucestershireLung2006</t>
  </si>
  <si>
    <t>Somerset, Wiltshire, Avon and GloucestershireMelanoma2006</t>
  </si>
  <si>
    <t>Somerset, Wiltshire, Avon and GloucestershireNon-Hodgkin lymphoma2006</t>
  </si>
  <si>
    <t>Somerset, Wiltshire, Avon and GloucestershireOesophagus2006</t>
  </si>
  <si>
    <t>Somerset, Wiltshire, Avon and GloucestershirePancreas2006</t>
  </si>
  <si>
    <t>Somerset, Wiltshire, Avon and GloucestershireProstate2006</t>
  </si>
  <si>
    <t>Somerset, Wiltshire, Avon and GloucestershireUterus2006</t>
  </si>
  <si>
    <t>South East LondonAll Malignant Neoplasms (excl. NMSC)2006</t>
  </si>
  <si>
    <t>South East LondonBladder2006</t>
  </si>
  <si>
    <t>South East LondonCancer of Unknown Primary2006</t>
  </si>
  <si>
    <t>South East LondonCervix (in-situ)2006</t>
  </si>
  <si>
    <t>South East LondonColorectal2006</t>
  </si>
  <si>
    <t>South East LondonFemale breast cancer2006</t>
  </si>
  <si>
    <t>South East LondonKidney2006</t>
  </si>
  <si>
    <t>South East LondonLung2006</t>
  </si>
  <si>
    <t>South East LondonMelanoma2006</t>
  </si>
  <si>
    <t>South East LondonNon-Hodgkin lymphoma2006</t>
  </si>
  <si>
    <t>South East LondonOesophagus2006</t>
  </si>
  <si>
    <t>South East LondonPancreas2006</t>
  </si>
  <si>
    <t>South East LondonProstate2006</t>
  </si>
  <si>
    <t>South East LondonUterus2006</t>
  </si>
  <si>
    <t>South Yorkshire, Bassetlaw, North Derbyshire and HardwickAll Malignant Neoplasms (excl. NMSC)2006</t>
  </si>
  <si>
    <t>South Yorkshire, Bassetlaw, North Derbyshire and HardwickBladder2006</t>
  </si>
  <si>
    <t>South Yorkshire, Bassetlaw, North Derbyshire and HardwickCancer of Unknown Primary2006</t>
  </si>
  <si>
    <t>South Yorkshire, Bassetlaw, North Derbyshire and HardwickCervix (in-situ)2006</t>
  </si>
  <si>
    <t>South Yorkshire, Bassetlaw, North Derbyshire and HardwickColorectal2006</t>
  </si>
  <si>
    <t>South Yorkshire, Bassetlaw, North Derbyshire and HardwickFemale breast cancer2006</t>
  </si>
  <si>
    <t>South Yorkshire, Bassetlaw, North Derbyshire and HardwickKidney2006</t>
  </si>
  <si>
    <t>South Yorkshire, Bassetlaw, North Derbyshire and HardwickLung2006</t>
  </si>
  <si>
    <t>South Yorkshire, Bassetlaw, North Derbyshire and HardwickMelanoma2006</t>
  </si>
  <si>
    <t>South Yorkshire, Bassetlaw, North Derbyshire and HardwickNon-Hodgkin lymphoma2006</t>
  </si>
  <si>
    <t>South Yorkshire, Bassetlaw, North Derbyshire and HardwickOesophagus2006</t>
  </si>
  <si>
    <t>South Yorkshire, Bassetlaw, North Derbyshire and HardwickPancreas2006</t>
  </si>
  <si>
    <t>South Yorkshire, Bassetlaw, North Derbyshire and HardwickProstate2006</t>
  </si>
  <si>
    <t>South Yorkshire, Bassetlaw, North Derbyshire and HardwickUterus2006</t>
  </si>
  <si>
    <t>Surrey and SussexAll Malignant Neoplasms (excl. NMSC)2006</t>
  </si>
  <si>
    <t>Surrey and SussexBladder2006</t>
  </si>
  <si>
    <t>Surrey and SussexCancer of Unknown Primary2006</t>
  </si>
  <si>
    <t>Surrey and SussexCervix (in-situ)2006</t>
  </si>
  <si>
    <t>Surrey and SussexColorectal2006</t>
  </si>
  <si>
    <t>Surrey and SussexFemale breast cancer2006</t>
  </si>
  <si>
    <t>Surrey and SussexKidney2006</t>
  </si>
  <si>
    <t>Surrey and SussexLung2006</t>
  </si>
  <si>
    <t>Surrey and SussexMelanoma2006</t>
  </si>
  <si>
    <t>Surrey and SussexNon-Hodgkin lymphoma2006</t>
  </si>
  <si>
    <t>Surrey and SussexOesophagus2006</t>
  </si>
  <si>
    <t>Surrey and SussexPancreas2006</t>
  </si>
  <si>
    <t>Surrey and SussexProstate2006</t>
  </si>
  <si>
    <t>Surrey and SussexUterus2006</t>
  </si>
  <si>
    <t>Thames ValleyAll Malignant Neoplasms (excl. NMSC)2006</t>
  </si>
  <si>
    <t>Thames ValleyBladder2006</t>
  </si>
  <si>
    <t>Thames ValleyCancer of Unknown Primary2006</t>
  </si>
  <si>
    <t>Thames ValleyCervix (in-situ)2006</t>
  </si>
  <si>
    <t>Thames ValleyColorectal2006</t>
  </si>
  <si>
    <t>Thames ValleyFemale breast cancer2006</t>
  </si>
  <si>
    <t>Thames ValleyKidney2006</t>
  </si>
  <si>
    <t>Thames ValleyLung2006</t>
  </si>
  <si>
    <t>Thames ValleyMelanoma2006</t>
  </si>
  <si>
    <t>Thames ValleyNon-Hodgkin lymphoma2006</t>
  </si>
  <si>
    <t>Thames ValleyOesophagus2006</t>
  </si>
  <si>
    <t>Thames ValleyPancreas2006</t>
  </si>
  <si>
    <t>Thames ValleyProstate2006</t>
  </si>
  <si>
    <t>Thames ValleyUterus2006</t>
  </si>
  <si>
    <t>WessexAll Malignant Neoplasms (excl. NMSC)2006</t>
  </si>
  <si>
    <t>WessexBladder2006</t>
  </si>
  <si>
    <t>WessexCancer of Unknown Primary2006</t>
  </si>
  <si>
    <t>WessexCervix (in-situ)2006</t>
  </si>
  <si>
    <t>WessexColorectal2006</t>
  </si>
  <si>
    <t>WessexFemale breast cancer2006</t>
  </si>
  <si>
    <t>WessexKidney2006</t>
  </si>
  <si>
    <t>WessexLung2006</t>
  </si>
  <si>
    <t>WessexMelanoma2006</t>
  </si>
  <si>
    <t>WessexNon-Hodgkin lymphoma2006</t>
  </si>
  <si>
    <t>WessexOesophagus2006</t>
  </si>
  <si>
    <t>WessexPancreas2006</t>
  </si>
  <si>
    <t>WessexProstate2006</t>
  </si>
  <si>
    <t>WessexUterus2006</t>
  </si>
  <si>
    <t>West MidlandsAll Malignant Neoplasms (excl. NMSC)2006</t>
  </si>
  <si>
    <t>West MidlandsBladder2006</t>
  </si>
  <si>
    <t>West MidlandsCancer of Unknown Primary2006</t>
  </si>
  <si>
    <t>West MidlandsCervix (in-situ)2006</t>
  </si>
  <si>
    <t>West MidlandsColorectal2006</t>
  </si>
  <si>
    <t>West MidlandsFemale breast cancer2006</t>
  </si>
  <si>
    <t>West MidlandsKidney2006</t>
  </si>
  <si>
    <t>West MidlandsLung2006</t>
  </si>
  <si>
    <t>West MidlandsMelanoma2006</t>
  </si>
  <si>
    <t>West MidlandsNon-Hodgkin lymphoma2006</t>
  </si>
  <si>
    <t>West MidlandsOesophagus2006</t>
  </si>
  <si>
    <t>West MidlandsPancreas2006</t>
  </si>
  <si>
    <t>West MidlandsProstate2006</t>
  </si>
  <si>
    <t>West MidlandsUterus2006</t>
  </si>
  <si>
    <t>West YorkshireAll Malignant Neoplasms (excl. NMSC)2006</t>
  </si>
  <si>
    <t>West YorkshireBladder2006</t>
  </si>
  <si>
    <t>West YorkshireCancer of Unknown Primary2006</t>
  </si>
  <si>
    <t>West YorkshireCervix (in-situ)2006</t>
  </si>
  <si>
    <t>West YorkshireColorectal2006</t>
  </si>
  <si>
    <t>West YorkshireFemale breast cancer2006</t>
  </si>
  <si>
    <t>West YorkshireKidney2006</t>
  </si>
  <si>
    <t>West YorkshireLung2006</t>
  </si>
  <si>
    <t>West YorkshireMelanoma2006</t>
  </si>
  <si>
    <t>West YorkshireNon-Hodgkin lymphoma2006</t>
  </si>
  <si>
    <t>West YorkshireOesophagus2006</t>
  </si>
  <si>
    <t>West YorkshirePancreas2006</t>
  </si>
  <si>
    <t>West YorkshireProstate2006</t>
  </si>
  <si>
    <t>West YorkshireUterus2006</t>
  </si>
  <si>
    <t>Cheshire and MerseysideAll Malignant Neoplasms (excl. NMSC)2007</t>
  </si>
  <si>
    <t>Cheshire and MerseysideBladder2007</t>
  </si>
  <si>
    <t>Cheshire and MerseysideCancer of Unknown Primary2007</t>
  </si>
  <si>
    <t>Cheshire and MerseysideCervix (in-situ)2007</t>
  </si>
  <si>
    <t>Cheshire and MerseysideColorectal2007</t>
  </si>
  <si>
    <t>Cheshire and MerseysideFemale breast cancer2007</t>
  </si>
  <si>
    <t>Cheshire and MerseysideKidney2007</t>
  </si>
  <si>
    <t>Cheshire and MerseysideLung2007</t>
  </si>
  <si>
    <t>Cheshire and MerseysideMelanoma2007</t>
  </si>
  <si>
    <t>Cheshire and MerseysideNon-Hodgkin lymphoma2007</t>
  </si>
  <si>
    <t>Cheshire and MerseysideOesophagus2007</t>
  </si>
  <si>
    <t>Cheshire and MerseysidePancreas2007</t>
  </si>
  <si>
    <t>Cheshire and MerseysideProstate2007</t>
  </si>
  <si>
    <t>Cheshire and MerseysideUterus2007</t>
  </si>
  <si>
    <t>East MidlandsAll Malignant Neoplasms (excl. NMSC)2007</t>
  </si>
  <si>
    <t>East MidlandsBladder2007</t>
  </si>
  <si>
    <t>East MidlandsCancer of Unknown Primary2007</t>
  </si>
  <si>
    <t>East MidlandsCervix (in-situ)2007</t>
  </si>
  <si>
    <t>East MidlandsColorectal2007</t>
  </si>
  <si>
    <t>East MidlandsFemale breast cancer2007</t>
  </si>
  <si>
    <t>East MidlandsKidney2007</t>
  </si>
  <si>
    <t>East MidlandsLung2007</t>
  </si>
  <si>
    <t>East MidlandsMelanoma2007</t>
  </si>
  <si>
    <t>East MidlandsNon-Hodgkin lymphoma2007</t>
  </si>
  <si>
    <t>East MidlandsOesophagus2007</t>
  </si>
  <si>
    <t>East MidlandsPancreas2007</t>
  </si>
  <si>
    <t>East MidlandsProstate2007</t>
  </si>
  <si>
    <t>East MidlandsUterus2007</t>
  </si>
  <si>
    <t>East of EnglandAll Malignant Neoplasms (excl. NMSC)2007</t>
  </si>
  <si>
    <t>East of EnglandBladder2007</t>
  </si>
  <si>
    <t>East of EnglandCancer of Unknown Primary2007</t>
  </si>
  <si>
    <t>East of EnglandCervix (in-situ)2007</t>
  </si>
  <si>
    <t>East of EnglandColorectal2007</t>
  </si>
  <si>
    <t>East of EnglandFemale breast cancer2007</t>
  </si>
  <si>
    <t>East of EnglandKidney2007</t>
  </si>
  <si>
    <t>East of EnglandLung2007</t>
  </si>
  <si>
    <t>East of EnglandMelanoma2007</t>
  </si>
  <si>
    <t>East of EnglandNon-Hodgkin lymphoma2007</t>
  </si>
  <si>
    <t>East of EnglandOesophagus2007</t>
  </si>
  <si>
    <t>East of EnglandPancreas2007</t>
  </si>
  <si>
    <t>East of EnglandProstate2007</t>
  </si>
  <si>
    <t>East of EnglandUterus2007</t>
  </si>
  <si>
    <t>Humber, Coast and ValeAll Malignant Neoplasms (excl. NMSC)2007</t>
  </si>
  <si>
    <t>Humber, Coast and ValeBladder2007</t>
  </si>
  <si>
    <t>Humber, Coast and ValeCancer of Unknown Primary2007</t>
  </si>
  <si>
    <t>Humber, Coast and ValeCervix (in-situ)2007</t>
  </si>
  <si>
    <t>Humber, Coast and ValeColorectal2007</t>
  </si>
  <si>
    <t>Humber, Coast and ValeFemale breast cancer2007</t>
  </si>
  <si>
    <t>Humber, Coast and ValeKidney2007</t>
  </si>
  <si>
    <t>Humber, Coast and ValeLung2007</t>
  </si>
  <si>
    <t>Humber, Coast and ValeMelanoma2007</t>
  </si>
  <si>
    <t>Humber, Coast and ValeNon-Hodgkin lymphoma2007</t>
  </si>
  <si>
    <t>Humber, Coast and ValeOesophagus2007</t>
  </si>
  <si>
    <t>Humber, Coast and ValePancreas2007</t>
  </si>
  <si>
    <t>Humber, Coast and ValeProstate2007</t>
  </si>
  <si>
    <t>Humber, Coast and ValeUterus2007</t>
  </si>
  <si>
    <t>Kent and MedwayAll Malignant Neoplasms (excl. NMSC)2007</t>
  </si>
  <si>
    <t>Kent and MedwayBladder2007</t>
  </si>
  <si>
    <t>Kent and MedwayCancer of Unknown Primary2007</t>
  </si>
  <si>
    <t>Kent and MedwayCervix (in-situ)2007</t>
  </si>
  <si>
    <t>Kent and MedwayColorectal2007</t>
  </si>
  <si>
    <t>Kent and MedwayFemale breast cancer2007</t>
  </si>
  <si>
    <t>Kent and MedwayKidney2007</t>
  </si>
  <si>
    <t>Kent and MedwayLung2007</t>
  </si>
  <si>
    <t>Kent and MedwayMelanoma2007</t>
  </si>
  <si>
    <t>Kent and MedwayNon-Hodgkin lymphoma2007</t>
  </si>
  <si>
    <t>Kent and MedwayOesophagus2007</t>
  </si>
  <si>
    <t>Kent and MedwayPancreas2007</t>
  </si>
  <si>
    <t>Kent and MedwayProstate2007</t>
  </si>
  <si>
    <t>Kent and MedwayUterus2007</t>
  </si>
  <si>
    <t>Lancashire and South CumbriaAll Malignant Neoplasms (excl. NMSC)2007</t>
  </si>
  <si>
    <t>Lancashire and South CumbriaBladder2007</t>
  </si>
  <si>
    <t>Lancashire and South CumbriaCancer of Unknown Primary2007</t>
  </si>
  <si>
    <t>Lancashire and South CumbriaCervix (in-situ)2007</t>
  </si>
  <si>
    <t>Lancashire and South CumbriaColorectal2007</t>
  </si>
  <si>
    <t>Lancashire and South CumbriaFemale breast cancer2007</t>
  </si>
  <si>
    <t>Lancashire and South CumbriaKidney2007</t>
  </si>
  <si>
    <t>Lancashire and South CumbriaLung2007</t>
  </si>
  <si>
    <t>Lancashire and South CumbriaMelanoma2007</t>
  </si>
  <si>
    <t>Lancashire and South CumbriaNon-Hodgkin lymphoma2007</t>
  </si>
  <si>
    <t>Lancashire and South CumbriaOesophagus2007</t>
  </si>
  <si>
    <t>Lancashire and South CumbriaPancreas2007</t>
  </si>
  <si>
    <t>Lancashire and South CumbriaProstate2007</t>
  </si>
  <si>
    <t>Lancashire and South CumbriaUterus2007</t>
  </si>
  <si>
    <t>National Cancer Vanguard: Greater ManchesterAll Malignant Neoplasms (excl. NMSC)2007</t>
  </si>
  <si>
    <t>National Cancer Vanguard: Greater ManchesterBladder2007</t>
  </si>
  <si>
    <t>National Cancer Vanguard: Greater ManchesterCancer of Unknown Primary2007</t>
  </si>
  <si>
    <t>National Cancer Vanguard: Greater ManchesterCervix (in-situ)2007</t>
  </si>
  <si>
    <t>National Cancer Vanguard: Greater ManchesterColorectal2007</t>
  </si>
  <si>
    <t>National Cancer Vanguard: Greater ManchesterFemale breast cancer2007</t>
  </si>
  <si>
    <t>National Cancer Vanguard: Greater ManchesterKidney2007</t>
  </si>
  <si>
    <t>National Cancer Vanguard: Greater ManchesterLung2007</t>
  </si>
  <si>
    <t>National Cancer Vanguard: Greater ManchesterMelanoma2007</t>
  </si>
  <si>
    <t>National Cancer Vanguard: Greater ManchesterNon-Hodgkin lymphoma2007</t>
  </si>
  <si>
    <t>National Cancer Vanguard: Greater ManchesterOesophagus2007</t>
  </si>
  <si>
    <t>National Cancer Vanguard: Greater ManchesterPancreas2007</t>
  </si>
  <si>
    <t>National Cancer Vanguard: Greater ManchesterProstate2007</t>
  </si>
  <si>
    <t>National Cancer Vanguard: Greater ManchesterUterus2007</t>
  </si>
  <si>
    <t>National Cancer Vanguard: North Central and North East LondonAll Malignant Neoplasms (excl. NMSC)2007</t>
  </si>
  <si>
    <t>National Cancer Vanguard: North Central and North East LondonBladder2007</t>
  </si>
  <si>
    <t>National Cancer Vanguard: North Central and North East LondonCancer of Unknown Primary2007</t>
  </si>
  <si>
    <t>National Cancer Vanguard: North Central and North East LondonCervix (in-situ)2007</t>
  </si>
  <si>
    <t>National Cancer Vanguard: North Central and North East LondonColorectal2007</t>
  </si>
  <si>
    <t>National Cancer Vanguard: North Central and North East LondonFemale breast cancer2007</t>
  </si>
  <si>
    <t>National Cancer Vanguard: North Central and North East LondonKidney2007</t>
  </si>
  <si>
    <t>National Cancer Vanguard: North Central and North East LondonLung2007</t>
  </si>
  <si>
    <t>National Cancer Vanguard: North Central and North East LondonMelanoma2007</t>
  </si>
  <si>
    <t>National Cancer Vanguard: North Central and North East LondonNon-Hodgkin lymphoma2007</t>
  </si>
  <si>
    <t>National Cancer Vanguard: North Central and North East LondonOesophagus2007</t>
  </si>
  <si>
    <t>National Cancer Vanguard: North Central and North East LondonPancreas2007</t>
  </si>
  <si>
    <t>National Cancer Vanguard: North Central and North East LondonProstate2007</t>
  </si>
  <si>
    <t>National Cancer Vanguard: North Central and North East LondonUterus2007</t>
  </si>
  <si>
    <t>National Cancer Vanguard: North West and South West LondonAll Malignant Neoplasms (excl. NMSC)2007</t>
  </si>
  <si>
    <t>National Cancer Vanguard: North West and South West LondonBladder2007</t>
  </si>
  <si>
    <t>National Cancer Vanguard: North West and South West LondonCancer of Unknown Primary2007</t>
  </si>
  <si>
    <t>National Cancer Vanguard: North West and South West LondonCervix (in-situ)2007</t>
  </si>
  <si>
    <t>National Cancer Vanguard: North West and South West LondonColorectal2007</t>
  </si>
  <si>
    <t>National Cancer Vanguard: North West and South West LondonFemale breast cancer2007</t>
  </si>
  <si>
    <t>National Cancer Vanguard: North West and South West LondonKidney2007</t>
  </si>
  <si>
    <t>National Cancer Vanguard: North West and South West LondonLung2007</t>
  </si>
  <si>
    <t>National Cancer Vanguard: North West and South West LondonMelanoma2007</t>
  </si>
  <si>
    <t>National Cancer Vanguard: North West and South West LondonNon-Hodgkin lymphoma2007</t>
  </si>
  <si>
    <t>National Cancer Vanguard: North West and South West LondonOesophagus2007</t>
  </si>
  <si>
    <t>National Cancer Vanguard: North West and South West LondonPancreas2007</t>
  </si>
  <si>
    <t>National Cancer Vanguard: North West and South West LondonProstate2007</t>
  </si>
  <si>
    <t>National Cancer Vanguard: North West and South West LondonUterus2007</t>
  </si>
  <si>
    <t>North East and CumbriaAll Malignant Neoplasms (excl. NMSC)2007</t>
  </si>
  <si>
    <t>North East and CumbriaBladder2007</t>
  </si>
  <si>
    <t>North East and CumbriaCancer of Unknown Primary2007</t>
  </si>
  <si>
    <t>North East and CumbriaCervix (in-situ)2007</t>
  </si>
  <si>
    <t>North East and CumbriaColorectal2007</t>
  </si>
  <si>
    <t>North East and CumbriaFemale breast cancer2007</t>
  </si>
  <si>
    <t>North East and CumbriaKidney2007</t>
  </si>
  <si>
    <t>North East and CumbriaLung2007</t>
  </si>
  <si>
    <t>North East and CumbriaMelanoma2007</t>
  </si>
  <si>
    <t>North East and CumbriaNon-Hodgkin lymphoma2007</t>
  </si>
  <si>
    <t>North East and CumbriaOesophagus2007</t>
  </si>
  <si>
    <t>North East and CumbriaPancreas2007</t>
  </si>
  <si>
    <t>North East and CumbriaProstate2007</t>
  </si>
  <si>
    <t>North East and CumbriaUterus2007</t>
  </si>
  <si>
    <t>PeninsulaAll Malignant Neoplasms (excl. NMSC)2007</t>
  </si>
  <si>
    <t>PeninsulaBladder2007</t>
  </si>
  <si>
    <t>PeninsulaCancer of Unknown Primary2007</t>
  </si>
  <si>
    <t>PeninsulaCervix (in-situ)2007</t>
  </si>
  <si>
    <t>PeninsulaColorectal2007</t>
  </si>
  <si>
    <t>PeninsulaFemale breast cancer2007</t>
  </si>
  <si>
    <t>PeninsulaKidney2007</t>
  </si>
  <si>
    <t>PeninsulaLung2007</t>
  </si>
  <si>
    <t>PeninsulaMelanoma2007</t>
  </si>
  <si>
    <t>PeninsulaNon-Hodgkin lymphoma2007</t>
  </si>
  <si>
    <t>PeninsulaOesophagus2007</t>
  </si>
  <si>
    <t>PeninsulaPancreas2007</t>
  </si>
  <si>
    <t>PeninsulaProstate2007</t>
  </si>
  <si>
    <t>PeninsulaUterus2007</t>
  </si>
  <si>
    <t>Somerset, Wiltshire, Avon and GloucestershireAll Malignant Neoplasms (excl. NMSC)2007</t>
  </si>
  <si>
    <t>Somerset, Wiltshire, Avon and GloucestershireBladder2007</t>
  </si>
  <si>
    <t>Somerset, Wiltshire, Avon and GloucestershireCancer of Unknown Primary2007</t>
  </si>
  <si>
    <t>Somerset, Wiltshire, Avon and GloucestershireCervix (in-situ)2007</t>
  </si>
  <si>
    <t>Somerset, Wiltshire, Avon and GloucestershireColorectal2007</t>
  </si>
  <si>
    <t>Somerset, Wiltshire, Avon and GloucestershireFemale breast cancer2007</t>
  </si>
  <si>
    <t>Somerset, Wiltshire, Avon and GloucestershireKidney2007</t>
  </si>
  <si>
    <t>Somerset, Wiltshire, Avon and GloucestershireLung2007</t>
  </si>
  <si>
    <t>Somerset, Wiltshire, Avon and GloucestershireMelanoma2007</t>
  </si>
  <si>
    <t>Somerset, Wiltshire, Avon and GloucestershireNon-Hodgkin lymphoma2007</t>
  </si>
  <si>
    <t>Somerset, Wiltshire, Avon and GloucestershireOesophagus2007</t>
  </si>
  <si>
    <t>Somerset, Wiltshire, Avon and GloucestershirePancreas2007</t>
  </si>
  <si>
    <t>Somerset, Wiltshire, Avon and GloucestershireProstate2007</t>
  </si>
  <si>
    <t>Somerset, Wiltshire, Avon and GloucestershireUterus2007</t>
  </si>
  <si>
    <t>South East LondonAll Malignant Neoplasms (excl. NMSC)2007</t>
  </si>
  <si>
    <t>South East LondonBladder2007</t>
  </si>
  <si>
    <t>South East LondonCancer of Unknown Primary2007</t>
  </si>
  <si>
    <t>South East LondonCervix (in-situ)2007</t>
  </si>
  <si>
    <t>South East LondonColorectal2007</t>
  </si>
  <si>
    <t>South East LondonFemale breast cancer2007</t>
  </si>
  <si>
    <t>South East LondonKidney2007</t>
  </si>
  <si>
    <t>South East LondonLung2007</t>
  </si>
  <si>
    <t>South East LondonMelanoma2007</t>
  </si>
  <si>
    <t>South East LondonNon-Hodgkin lymphoma2007</t>
  </si>
  <si>
    <t>South East LondonOesophagus2007</t>
  </si>
  <si>
    <t>South East LondonPancreas2007</t>
  </si>
  <si>
    <t>South East LondonProstate2007</t>
  </si>
  <si>
    <t>South East LondonUterus2007</t>
  </si>
  <si>
    <t>South Yorkshire, Bassetlaw, North Derbyshire and HardwickAll Malignant Neoplasms (excl. NMSC)2007</t>
  </si>
  <si>
    <t>South Yorkshire, Bassetlaw, North Derbyshire and HardwickBladder2007</t>
  </si>
  <si>
    <t>South Yorkshire, Bassetlaw, North Derbyshire and HardwickCancer of Unknown Primary2007</t>
  </si>
  <si>
    <t>South Yorkshire, Bassetlaw, North Derbyshire and HardwickCervix (in-situ)2007</t>
  </si>
  <si>
    <t>South Yorkshire, Bassetlaw, North Derbyshire and HardwickColorectal2007</t>
  </si>
  <si>
    <t>South Yorkshire, Bassetlaw, North Derbyshire and HardwickFemale breast cancer2007</t>
  </si>
  <si>
    <t>South Yorkshire, Bassetlaw, North Derbyshire and HardwickKidney2007</t>
  </si>
  <si>
    <t>South Yorkshire, Bassetlaw, North Derbyshire and HardwickLung2007</t>
  </si>
  <si>
    <t>South Yorkshire, Bassetlaw, North Derbyshire and HardwickMelanoma2007</t>
  </si>
  <si>
    <t>South Yorkshire, Bassetlaw, North Derbyshire and HardwickNon-Hodgkin lymphoma2007</t>
  </si>
  <si>
    <t>South Yorkshire, Bassetlaw, North Derbyshire and HardwickOesophagus2007</t>
  </si>
  <si>
    <t>South Yorkshire, Bassetlaw, North Derbyshire and HardwickPancreas2007</t>
  </si>
  <si>
    <t>South Yorkshire, Bassetlaw, North Derbyshire and HardwickProstate2007</t>
  </si>
  <si>
    <t>South Yorkshire, Bassetlaw, North Derbyshire and HardwickUterus2007</t>
  </si>
  <si>
    <t>Surrey and SussexAll Malignant Neoplasms (excl. NMSC)2007</t>
  </si>
  <si>
    <t>Surrey and SussexBladder2007</t>
  </si>
  <si>
    <t>Surrey and SussexCancer of Unknown Primary2007</t>
  </si>
  <si>
    <t>Surrey and SussexCervix (in-situ)2007</t>
  </si>
  <si>
    <t>Surrey and SussexColorectal2007</t>
  </si>
  <si>
    <t>Surrey and SussexFemale breast cancer2007</t>
  </si>
  <si>
    <t>Surrey and SussexKidney2007</t>
  </si>
  <si>
    <t>Surrey and SussexLung2007</t>
  </si>
  <si>
    <t>Surrey and SussexMelanoma2007</t>
  </si>
  <si>
    <t>Surrey and SussexNon-Hodgkin lymphoma2007</t>
  </si>
  <si>
    <t>Surrey and SussexOesophagus2007</t>
  </si>
  <si>
    <t>Surrey and SussexPancreas2007</t>
  </si>
  <si>
    <t>Surrey and SussexProstate2007</t>
  </si>
  <si>
    <t>Surrey and SussexUterus2007</t>
  </si>
  <si>
    <t>Thames ValleyAll Malignant Neoplasms (excl. NMSC)2007</t>
  </si>
  <si>
    <t>Thames ValleyBladder2007</t>
  </si>
  <si>
    <t>Thames ValleyCancer of Unknown Primary2007</t>
  </si>
  <si>
    <t>Thames ValleyCervix (in-situ)2007</t>
  </si>
  <si>
    <t>Thames ValleyColorectal2007</t>
  </si>
  <si>
    <t>Thames ValleyFemale breast cancer2007</t>
  </si>
  <si>
    <t>Thames ValleyKidney2007</t>
  </si>
  <si>
    <t>Thames ValleyLung2007</t>
  </si>
  <si>
    <t>Thames ValleyMelanoma2007</t>
  </si>
  <si>
    <t>Thames ValleyNon-Hodgkin lymphoma2007</t>
  </si>
  <si>
    <t>Thames ValleyOesophagus2007</t>
  </si>
  <si>
    <t>Thames ValleyPancreas2007</t>
  </si>
  <si>
    <t>Thames ValleyProstate2007</t>
  </si>
  <si>
    <t>Thames ValleyUterus2007</t>
  </si>
  <si>
    <t>WessexAll Malignant Neoplasms (excl. NMSC)2007</t>
  </si>
  <si>
    <t>WessexBladder2007</t>
  </si>
  <si>
    <t>WessexCancer of Unknown Primary2007</t>
  </si>
  <si>
    <t>WessexCervix (in-situ)2007</t>
  </si>
  <si>
    <t>WessexColorectal2007</t>
  </si>
  <si>
    <t>WessexFemale breast cancer2007</t>
  </si>
  <si>
    <t>WessexKidney2007</t>
  </si>
  <si>
    <t>WessexLung2007</t>
  </si>
  <si>
    <t>WessexMelanoma2007</t>
  </si>
  <si>
    <t>WessexNon-Hodgkin lymphoma2007</t>
  </si>
  <si>
    <t>WessexOesophagus2007</t>
  </si>
  <si>
    <t>WessexPancreas2007</t>
  </si>
  <si>
    <t>WessexProstate2007</t>
  </si>
  <si>
    <t>WessexUterus2007</t>
  </si>
  <si>
    <t>West MidlandsAll Malignant Neoplasms (excl. NMSC)2007</t>
  </si>
  <si>
    <t>West MidlandsBladder2007</t>
  </si>
  <si>
    <t>West MidlandsCancer of Unknown Primary2007</t>
  </si>
  <si>
    <t>West MidlandsCervix (in-situ)2007</t>
  </si>
  <si>
    <t>West MidlandsColorectal2007</t>
  </si>
  <si>
    <t>West MidlandsFemale breast cancer2007</t>
  </si>
  <si>
    <t>West MidlandsKidney2007</t>
  </si>
  <si>
    <t>West MidlandsLung2007</t>
  </si>
  <si>
    <t>West MidlandsMelanoma2007</t>
  </si>
  <si>
    <t>West MidlandsNon-Hodgkin lymphoma2007</t>
  </si>
  <si>
    <t>West MidlandsOesophagus2007</t>
  </si>
  <si>
    <t>West MidlandsPancreas2007</t>
  </si>
  <si>
    <t>West MidlandsProstate2007</t>
  </si>
  <si>
    <t>West MidlandsUterus2007</t>
  </si>
  <si>
    <t>West YorkshireAll Malignant Neoplasms (excl. NMSC)2007</t>
  </si>
  <si>
    <t>West YorkshireBladder2007</t>
  </si>
  <si>
    <t>West YorkshireCancer of Unknown Primary2007</t>
  </si>
  <si>
    <t>West YorkshireCervix (in-situ)2007</t>
  </si>
  <si>
    <t>West YorkshireColorectal2007</t>
  </si>
  <si>
    <t>West YorkshireFemale breast cancer2007</t>
  </si>
  <si>
    <t>West YorkshireKidney2007</t>
  </si>
  <si>
    <t>West YorkshireLung2007</t>
  </si>
  <si>
    <t>West YorkshireMelanoma2007</t>
  </si>
  <si>
    <t>West YorkshireNon-Hodgkin lymphoma2007</t>
  </si>
  <si>
    <t>West YorkshireOesophagus2007</t>
  </si>
  <si>
    <t>West YorkshirePancreas2007</t>
  </si>
  <si>
    <t>West YorkshireProstate2007</t>
  </si>
  <si>
    <t>West YorkshireUterus2007</t>
  </si>
  <si>
    <t>Cheshire and MerseysideAll Malignant Neoplasms (excl. NMSC)2008</t>
  </si>
  <si>
    <t>Cheshire and MerseysideBladder2008</t>
  </si>
  <si>
    <t>Cheshire and MerseysideCancer of Unknown Primary2008</t>
  </si>
  <si>
    <t>Cheshire and MerseysideCervix (in-situ)2008</t>
  </si>
  <si>
    <t>Cheshire and MerseysideColorectal2008</t>
  </si>
  <si>
    <t>Cheshire and MerseysideFemale breast cancer2008</t>
  </si>
  <si>
    <t>Cheshire and MerseysideKidney2008</t>
  </si>
  <si>
    <t>Cheshire and MerseysideLung2008</t>
  </si>
  <si>
    <t>Cheshire and MerseysideMelanoma2008</t>
  </si>
  <si>
    <t>Cheshire and MerseysideNon-Hodgkin lymphoma2008</t>
  </si>
  <si>
    <t>Cheshire and MerseysideOesophagus2008</t>
  </si>
  <si>
    <t>Cheshire and MerseysidePancreas2008</t>
  </si>
  <si>
    <t>Cheshire and MerseysideProstate2008</t>
  </si>
  <si>
    <t>Cheshire and MerseysideUterus2008</t>
  </si>
  <si>
    <t>East MidlandsAll Malignant Neoplasms (excl. NMSC)2008</t>
  </si>
  <si>
    <t>East MidlandsBladder2008</t>
  </si>
  <si>
    <t>East MidlandsCancer of Unknown Primary2008</t>
  </si>
  <si>
    <t>East MidlandsCervix (in-situ)2008</t>
  </si>
  <si>
    <t>East MidlandsColorectal2008</t>
  </si>
  <si>
    <t>East MidlandsFemale breast cancer2008</t>
  </si>
  <si>
    <t>East MidlandsKidney2008</t>
  </si>
  <si>
    <t>East MidlandsLung2008</t>
  </si>
  <si>
    <t>East MidlandsMelanoma2008</t>
  </si>
  <si>
    <t>East MidlandsNon-Hodgkin lymphoma2008</t>
  </si>
  <si>
    <t>East MidlandsOesophagus2008</t>
  </si>
  <si>
    <t>East MidlandsPancreas2008</t>
  </si>
  <si>
    <t>East MidlandsProstate2008</t>
  </si>
  <si>
    <t>East MidlandsUterus2008</t>
  </si>
  <si>
    <t>East of EnglandAll Malignant Neoplasms (excl. NMSC)2008</t>
  </si>
  <si>
    <t>East of EnglandBladder2008</t>
  </si>
  <si>
    <t>East of EnglandCancer of Unknown Primary2008</t>
  </si>
  <si>
    <t>East of EnglandCervix (in-situ)2008</t>
  </si>
  <si>
    <t>East of EnglandColorectal2008</t>
  </si>
  <si>
    <t>East of EnglandFemale breast cancer2008</t>
  </si>
  <si>
    <t>East of EnglandKidney2008</t>
  </si>
  <si>
    <t>East of EnglandLung2008</t>
  </si>
  <si>
    <t>East of EnglandMelanoma2008</t>
  </si>
  <si>
    <t>East of EnglandNon-Hodgkin lymphoma2008</t>
  </si>
  <si>
    <t>East of EnglandOesophagus2008</t>
  </si>
  <si>
    <t>East of EnglandPancreas2008</t>
  </si>
  <si>
    <t>East of EnglandProstate2008</t>
  </si>
  <si>
    <t>East of EnglandUterus2008</t>
  </si>
  <si>
    <t>Humber, Coast and ValeAll Malignant Neoplasms (excl. NMSC)2008</t>
  </si>
  <si>
    <t>Humber, Coast and ValeBladder2008</t>
  </si>
  <si>
    <t>Humber, Coast and ValeCancer of Unknown Primary2008</t>
  </si>
  <si>
    <t>Humber, Coast and ValeCervix (in-situ)2008</t>
  </si>
  <si>
    <t>Humber, Coast and ValeColorectal2008</t>
  </si>
  <si>
    <t>Humber, Coast and ValeFemale breast cancer2008</t>
  </si>
  <si>
    <t>Humber, Coast and ValeKidney2008</t>
  </si>
  <si>
    <t>Humber, Coast and ValeLung2008</t>
  </si>
  <si>
    <t>Humber, Coast and ValeMelanoma2008</t>
  </si>
  <si>
    <t>Humber, Coast and ValeNon-Hodgkin lymphoma2008</t>
  </si>
  <si>
    <t>Humber, Coast and ValeOesophagus2008</t>
  </si>
  <si>
    <t>Humber, Coast and ValePancreas2008</t>
  </si>
  <si>
    <t>Humber, Coast and ValeProstate2008</t>
  </si>
  <si>
    <t>Humber, Coast and ValeUterus2008</t>
  </si>
  <si>
    <t>Kent and MedwayAll Malignant Neoplasms (excl. NMSC)2008</t>
  </si>
  <si>
    <t>Kent and MedwayBladder2008</t>
  </si>
  <si>
    <t>Kent and MedwayCancer of Unknown Primary2008</t>
  </si>
  <si>
    <t>Kent and MedwayCervix (in-situ)2008</t>
  </si>
  <si>
    <t>Kent and MedwayColorectal2008</t>
  </si>
  <si>
    <t>Kent and MedwayFemale breast cancer2008</t>
  </si>
  <si>
    <t>Kent and MedwayKidney2008</t>
  </si>
  <si>
    <t>Kent and MedwayLung2008</t>
  </si>
  <si>
    <t>Kent and MedwayMelanoma2008</t>
  </si>
  <si>
    <t>Kent and MedwayNon-Hodgkin lymphoma2008</t>
  </si>
  <si>
    <t>Kent and MedwayOesophagus2008</t>
  </si>
  <si>
    <t>Kent and MedwayPancreas2008</t>
  </si>
  <si>
    <t>Kent and MedwayProstate2008</t>
  </si>
  <si>
    <t>Kent and MedwayUterus2008</t>
  </si>
  <si>
    <t>Lancashire and South CumbriaAll Malignant Neoplasms (excl. NMSC)2008</t>
  </si>
  <si>
    <t>Lancashire and South CumbriaBladder2008</t>
  </si>
  <si>
    <t>Lancashire and South CumbriaCancer of Unknown Primary2008</t>
  </si>
  <si>
    <t>Lancashire and South CumbriaCervix (in-situ)2008</t>
  </si>
  <si>
    <t>Lancashire and South CumbriaColorectal2008</t>
  </si>
  <si>
    <t>Lancashire and South CumbriaFemale breast cancer2008</t>
  </si>
  <si>
    <t>Lancashire and South CumbriaKidney2008</t>
  </si>
  <si>
    <t>Lancashire and South CumbriaLung2008</t>
  </si>
  <si>
    <t>Lancashire and South CumbriaMelanoma2008</t>
  </si>
  <si>
    <t>Lancashire and South CumbriaNon-Hodgkin lymphoma2008</t>
  </si>
  <si>
    <t>Lancashire and South CumbriaOesophagus2008</t>
  </si>
  <si>
    <t>Lancashire and South CumbriaPancreas2008</t>
  </si>
  <si>
    <t>Lancashire and South CumbriaProstate2008</t>
  </si>
  <si>
    <t>Lancashire and South CumbriaUterus2008</t>
  </si>
  <si>
    <t>National Cancer Vanguard: Greater ManchesterAll Malignant Neoplasms (excl. NMSC)2008</t>
  </si>
  <si>
    <t>National Cancer Vanguard: Greater ManchesterBladder2008</t>
  </si>
  <si>
    <t>National Cancer Vanguard: Greater ManchesterCancer of Unknown Primary2008</t>
  </si>
  <si>
    <t>National Cancer Vanguard: Greater ManchesterCervix (in-situ)2008</t>
  </si>
  <si>
    <t>National Cancer Vanguard: Greater ManchesterColorectal2008</t>
  </si>
  <si>
    <t>National Cancer Vanguard: Greater ManchesterFemale breast cancer2008</t>
  </si>
  <si>
    <t>National Cancer Vanguard: Greater ManchesterKidney2008</t>
  </si>
  <si>
    <t>National Cancer Vanguard: Greater ManchesterLung2008</t>
  </si>
  <si>
    <t>National Cancer Vanguard: Greater ManchesterMelanoma2008</t>
  </si>
  <si>
    <t>National Cancer Vanguard: Greater ManchesterNon-Hodgkin lymphoma2008</t>
  </si>
  <si>
    <t>National Cancer Vanguard: Greater ManchesterOesophagus2008</t>
  </si>
  <si>
    <t>National Cancer Vanguard: Greater ManchesterPancreas2008</t>
  </si>
  <si>
    <t>National Cancer Vanguard: Greater ManchesterProstate2008</t>
  </si>
  <si>
    <t>National Cancer Vanguard: Greater ManchesterUterus2008</t>
  </si>
  <si>
    <t>National Cancer Vanguard: North Central and North East LondonAll Malignant Neoplasms (excl. NMSC)2008</t>
  </si>
  <si>
    <t>National Cancer Vanguard: North Central and North East LondonBladder2008</t>
  </si>
  <si>
    <t>National Cancer Vanguard: North Central and North East LondonCancer of Unknown Primary2008</t>
  </si>
  <si>
    <t>National Cancer Vanguard: North Central and North East LondonCervix (in-situ)2008</t>
  </si>
  <si>
    <t>National Cancer Vanguard: North Central and North East LondonColorectal2008</t>
  </si>
  <si>
    <t>National Cancer Vanguard: North Central and North East LondonFemale breast cancer2008</t>
  </si>
  <si>
    <t>National Cancer Vanguard: North Central and North East LondonKidney2008</t>
  </si>
  <si>
    <t>National Cancer Vanguard: North Central and North East LondonLung2008</t>
  </si>
  <si>
    <t>National Cancer Vanguard: North Central and North East LondonMelanoma2008</t>
  </si>
  <si>
    <t>National Cancer Vanguard: North Central and North East LondonNon-Hodgkin lymphoma2008</t>
  </si>
  <si>
    <t>National Cancer Vanguard: North Central and North East LondonOesophagus2008</t>
  </si>
  <si>
    <t>National Cancer Vanguard: North Central and North East LondonPancreas2008</t>
  </si>
  <si>
    <t>National Cancer Vanguard: North Central and North East LondonProstate2008</t>
  </si>
  <si>
    <t>National Cancer Vanguard: North Central and North East LondonUterus2008</t>
  </si>
  <si>
    <t>National Cancer Vanguard: North West and South West LondonAll Malignant Neoplasms (excl. NMSC)2008</t>
  </si>
  <si>
    <t>National Cancer Vanguard: North West and South West LondonBladder2008</t>
  </si>
  <si>
    <t>National Cancer Vanguard: North West and South West LondonCancer of Unknown Primary2008</t>
  </si>
  <si>
    <t>National Cancer Vanguard: North West and South West LondonCervix (in-situ)2008</t>
  </si>
  <si>
    <t>National Cancer Vanguard: North West and South West LondonColorectal2008</t>
  </si>
  <si>
    <t>National Cancer Vanguard: North West and South West LondonFemale breast cancer2008</t>
  </si>
  <si>
    <t>National Cancer Vanguard: North West and South West LondonKidney2008</t>
  </si>
  <si>
    <t>National Cancer Vanguard: North West and South West LondonLung2008</t>
  </si>
  <si>
    <t>National Cancer Vanguard: North West and South West LondonMelanoma2008</t>
  </si>
  <si>
    <t>National Cancer Vanguard: North West and South West LondonNon-Hodgkin lymphoma2008</t>
  </si>
  <si>
    <t>National Cancer Vanguard: North West and South West LondonOesophagus2008</t>
  </si>
  <si>
    <t>National Cancer Vanguard: North West and South West LondonPancreas2008</t>
  </si>
  <si>
    <t>National Cancer Vanguard: North West and South West LondonProstate2008</t>
  </si>
  <si>
    <t>National Cancer Vanguard: North West and South West LondonUterus2008</t>
  </si>
  <si>
    <t>North East and CumbriaAll Malignant Neoplasms (excl. NMSC)2008</t>
  </si>
  <si>
    <t>North East and CumbriaBladder2008</t>
  </si>
  <si>
    <t>North East and CumbriaCancer of Unknown Primary2008</t>
  </si>
  <si>
    <t>North East and CumbriaCervix (in-situ)2008</t>
  </si>
  <si>
    <t>North East and CumbriaColorectal2008</t>
  </si>
  <si>
    <t>North East and CumbriaFemale breast cancer2008</t>
  </si>
  <si>
    <t>North East and CumbriaKidney2008</t>
  </si>
  <si>
    <t>North East and CumbriaLung2008</t>
  </si>
  <si>
    <t>North East and CumbriaMelanoma2008</t>
  </si>
  <si>
    <t>North East and CumbriaNon-Hodgkin lymphoma2008</t>
  </si>
  <si>
    <t>North East and CumbriaOesophagus2008</t>
  </si>
  <si>
    <t>North East and CumbriaPancreas2008</t>
  </si>
  <si>
    <t>North East and CumbriaProstate2008</t>
  </si>
  <si>
    <t>North East and CumbriaUterus2008</t>
  </si>
  <si>
    <t>PeninsulaAll Malignant Neoplasms (excl. NMSC)2008</t>
  </si>
  <si>
    <t>PeninsulaBladder2008</t>
  </si>
  <si>
    <t>PeninsulaCancer of Unknown Primary2008</t>
  </si>
  <si>
    <t>PeninsulaCervix (in-situ)2008</t>
  </si>
  <si>
    <t>PeninsulaColorectal2008</t>
  </si>
  <si>
    <t>PeninsulaFemale breast cancer2008</t>
  </si>
  <si>
    <t>PeninsulaKidney2008</t>
  </si>
  <si>
    <t>PeninsulaLung2008</t>
  </si>
  <si>
    <t>PeninsulaMelanoma2008</t>
  </si>
  <si>
    <t>PeninsulaNon-Hodgkin lymphoma2008</t>
  </si>
  <si>
    <t>PeninsulaOesophagus2008</t>
  </si>
  <si>
    <t>PeninsulaPancreas2008</t>
  </si>
  <si>
    <t>PeninsulaProstate2008</t>
  </si>
  <si>
    <t>PeninsulaUterus2008</t>
  </si>
  <si>
    <t>Somerset, Wiltshire, Avon and GloucestershireAll Malignant Neoplasms (excl. NMSC)2008</t>
  </si>
  <si>
    <t>Somerset, Wiltshire, Avon and GloucestershireBladder2008</t>
  </si>
  <si>
    <t>Somerset, Wiltshire, Avon and GloucestershireCancer of Unknown Primary2008</t>
  </si>
  <si>
    <t>Somerset, Wiltshire, Avon and GloucestershireCervix (in-situ)2008</t>
  </si>
  <si>
    <t>Somerset, Wiltshire, Avon and GloucestershireColorectal2008</t>
  </si>
  <si>
    <t>Somerset, Wiltshire, Avon and GloucestershireFemale breast cancer2008</t>
  </si>
  <si>
    <t>Somerset, Wiltshire, Avon and GloucestershireKidney2008</t>
  </si>
  <si>
    <t>Somerset, Wiltshire, Avon and GloucestershireLung2008</t>
  </si>
  <si>
    <t>Somerset, Wiltshire, Avon and GloucestershireMelanoma2008</t>
  </si>
  <si>
    <t>Somerset, Wiltshire, Avon and GloucestershireNon-Hodgkin lymphoma2008</t>
  </si>
  <si>
    <t>Somerset, Wiltshire, Avon and GloucestershireOesophagus2008</t>
  </si>
  <si>
    <t>Somerset, Wiltshire, Avon and GloucestershirePancreas2008</t>
  </si>
  <si>
    <t>Somerset, Wiltshire, Avon and GloucestershireProstate2008</t>
  </si>
  <si>
    <t>Somerset, Wiltshire, Avon and GloucestershireUterus2008</t>
  </si>
  <si>
    <t>South East LondonAll Malignant Neoplasms (excl. NMSC)2008</t>
  </si>
  <si>
    <t>South East LondonBladder2008</t>
  </si>
  <si>
    <t>South East LondonCancer of Unknown Primary2008</t>
  </si>
  <si>
    <t>South East LondonCervix (in-situ)2008</t>
  </si>
  <si>
    <t>South East LondonColorectal2008</t>
  </si>
  <si>
    <t>South East LondonFemale breast cancer2008</t>
  </si>
  <si>
    <t>South East LondonKidney2008</t>
  </si>
  <si>
    <t>South East LondonLung2008</t>
  </si>
  <si>
    <t>South East LondonMelanoma2008</t>
  </si>
  <si>
    <t>South East LondonNon-Hodgkin lymphoma2008</t>
  </si>
  <si>
    <t>South East LondonOesophagus2008</t>
  </si>
  <si>
    <t>South East LondonPancreas2008</t>
  </si>
  <si>
    <t>South East LondonProstate2008</t>
  </si>
  <si>
    <t>South East LondonUterus2008</t>
  </si>
  <si>
    <t>South Yorkshire, Bassetlaw, North Derbyshire and HardwickAll Malignant Neoplasms (excl. NMSC)2008</t>
  </si>
  <si>
    <t>South Yorkshire, Bassetlaw, North Derbyshire and HardwickBladder2008</t>
  </si>
  <si>
    <t>South Yorkshire, Bassetlaw, North Derbyshire and HardwickCancer of Unknown Primary2008</t>
  </si>
  <si>
    <t>South Yorkshire, Bassetlaw, North Derbyshire and HardwickCervix (in-situ)2008</t>
  </si>
  <si>
    <t>South Yorkshire, Bassetlaw, North Derbyshire and HardwickColorectal2008</t>
  </si>
  <si>
    <t>South Yorkshire, Bassetlaw, North Derbyshire and HardwickFemale breast cancer2008</t>
  </si>
  <si>
    <t>South Yorkshire, Bassetlaw, North Derbyshire and HardwickKidney2008</t>
  </si>
  <si>
    <t>South Yorkshire, Bassetlaw, North Derbyshire and HardwickLung2008</t>
  </si>
  <si>
    <t>South Yorkshire, Bassetlaw, North Derbyshire and HardwickMelanoma2008</t>
  </si>
  <si>
    <t>South Yorkshire, Bassetlaw, North Derbyshire and HardwickNon-Hodgkin lymphoma2008</t>
  </si>
  <si>
    <t>South Yorkshire, Bassetlaw, North Derbyshire and HardwickOesophagus2008</t>
  </si>
  <si>
    <t>South Yorkshire, Bassetlaw, North Derbyshire and HardwickPancreas2008</t>
  </si>
  <si>
    <t>South Yorkshire, Bassetlaw, North Derbyshire and HardwickProstate2008</t>
  </si>
  <si>
    <t>South Yorkshire, Bassetlaw, North Derbyshire and HardwickUterus2008</t>
  </si>
  <si>
    <t>Surrey and SussexAll Malignant Neoplasms (excl. NMSC)2008</t>
  </si>
  <si>
    <t>Surrey and SussexBladder2008</t>
  </si>
  <si>
    <t>Surrey and SussexCancer of Unknown Primary2008</t>
  </si>
  <si>
    <t>Surrey and SussexCervix (in-situ)2008</t>
  </si>
  <si>
    <t>Surrey and SussexColorectal2008</t>
  </si>
  <si>
    <t>Surrey and SussexFemale breast cancer2008</t>
  </si>
  <si>
    <t>Surrey and SussexKidney2008</t>
  </si>
  <si>
    <t>Surrey and SussexLung2008</t>
  </si>
  <si>
    <t>Surrey and SussexMelanoma2008</t>
  </si>
  <si>
    <t>Surrey and SussexNon-Hodgkin lymphoma2008</t>
  </si>
  <si>
    <t>Surrey and SussexOesophagus2008</t>
  </si>
  <si>
    <t>Surrey and SussexPancreas2008</t>
  </si>
  <si>
    <t>Surrey and SussexProstate2008</t>
  </si>
  <si>
    <t>Surrey and SussexUterus2008</t>
  </si>
  <si>
    <t>Thames ValleyAll Malignant Neoplasms (excl. NMSC)2008</t>
  </si>
  <si>
    <t>Thames ValleyBladder2008</t>
  </si>
  <si>
    <t>Thames ValleyCancer of Unknown Primary2008</t>
  </si>
  <si>
    <t>Thames ValleyCervix (in-situ)2008</t>
  </si>
  <si>
    <t>Thames ValleyColorectal2008</t>
  </si>
  <si>
    <t>Thames ValleyFemale breast cancer2008</t>
  </si>
  <si>
    <t>Thames ValleyKidney2008</t>
  </si>
  <si>
    <t>Thames ValleyLung2008</t>
  </si>
  <si>
    <t>Thames ValleyMelanoma2008</t>
  </si>
  <si>
    <t>Thames ValleyNon-Hodgkin lymphoma2008</t>
  </si>
  <si>
    <t>Thames ValleyOesophagus2008</t>
  </si>
  <si>
    <t>Thames ValleyPancreas2008</t>
  </si>
  <si>
    <t>Thames ValleyProstate2008</t>
  </si>
  <si>
    <t>Thames ValleyUterus2008</t>
  </si>
  <si>
    <t>WessexAll Malignant Neoplasms (excl. NMSC)2008</t>
  </si>
  <si>
    <t>WessexBladder2008</t>
  </si>
  <si>
    <t>WessexCancer of Unknown Primary2008</t>
  </si>
  <si>
    <t>WessexCervix (in-situ)2008</t>
  </si>
  <si>
    <t>WessexColorectal2008</t>
  </si>
  <si>
    <t>WessexFemale breast cancer2008</t>
  </si>
  <si>
    <t>WessexKidney2008</t>
  </si>
  <si>
    <t>WessexLung2008</t>
  </si>
  <si>
    <t>WessexMelanoma2008</t>
  </si>
  <si>
    <t>WessexNon-Hodgkin lymphoma2008</t>
  </si>
  <si>
    <t>WessexOesophagus2008</t>
  </si>
  <si>
    <t>WessexPancreas2008</t>
  </si>
  <si>
    <t>WessexProstate2008</t>
  </si>
  <si>
    <t>WessexUterus2008</t>
  </si>
  <si>
    <t>West MidlandsAll Malignant Neoplasms (excl. NMSC)2008</t>
  </si>
  <si>
    <t>West MidlandsBladder2008</t>
  </si>
  <si>
    <t>West MidlandsCancer of Unknown Primary2008</t>
  </si>
  <si>
    <t>West MidlandsCervix (in-situ)2008</t>
  </si>
  <si>
    <t>West MidlandsColorectal2008</t>
  </si>
  <si>
    <t>West MidlandsFemale breast cancer2008</t>
  </si>
  <si>
    <t>West MidlandsKidney2008</t>
  </si>
  <si>
    <t>West MidlandsLung2008</t>
  </si>
  <si>
    <t>West MidlandsMelanoma2008</t>
  </si>
  <si>
    <t>West MidlandsNon-Hodgkin lymphoma2008</t>
  </si>
  <si>
    <t>West MidlandsOesophagus2008</t>
  </si>
  <si>
    <t>West MidlandsPancreas2008</t>
  </si>
  <si>
    <t>West MidlandsProstate2008</t>
  </si>
  <si>
    <t>West MidlandsUterus2008</t>
  </si>
  <si>
    <t>West YorkshireAll Malignant Neoplasms (excl. NMSC)2008</t>
  </si>
  <si>
    <t>West YorkshireBladder2008</t>
  </si>
  <si>
    <t>West YorkshireCancer of Unknown Primary2008</t>
  </si>
  <si>
    <t>West YorkshireCervix (in-situ)2008</t>
  </si>
  <si>
    <t>West YorkshireColorectal2008</t>
  </si>
  <si>
    <t>West YorkshireFemale breast cancer2008</t>
  </si>
  <si>
    <t>West YorkshireKidney2008</t>
  </si>
  <si>
    <t>West YorkshireLung2008</t>
  </si>
  <si>
    <t>West YorkshireMelanoma2008</t>
  </si>
  <si>
    <t>West YorkshireNon-Hodgkin lymphoma2008</t>
  </si>
  <si>
    <t>West YorkshireOesophagus2008</t>
  </si>
  <si>
    <t>West YorkshirePancreas2008</t>
  </si>
  <si>
    <t>West YorkshireProstate2008</t>
  </si>
  <si>
    <t>West YorkshireUterus2008</t>
  </si>
  <si>
    <t>Cheshire and MerseysideAll Malignant Neoplasms (excl. NMSC)2009</t>
  </si>
  <si>
    <t>Cheshire and MerseysideBladder2009</t>
  </si>
  <si>
    <t>Cheshire and MerseysideCancer of Unknown Primary2009</t>
  </si>
  <si>
    <t>Cheshire and MerseysideCervix (in-situ)2009</t>
  </si>
  <si>
    <t>Cheshire and MerseysideColorectal2009</t>
  </si>
  <si>
    <t>Cheshire and MerseysideFemale breast cancer2009</t>
  </si>
  <si>
    <t>Cheshire and MerseysideKidney2009</t>
  </si>
  <si>
    <t>Cheshire and MerseysideLung2009</t>
  </si>
  <si>
    <t>Cheshire and MerseysideMelanoma2009</t>
  </si>
  <si>
    <t>Cheshire and MerseysideNon-Hodgkin lymphoma2009</t>
  </si>
  <si>
    <t>Cheshire and MerseysideOesophagus2009</t>
  </si>
  <si>
    <t>Cheshire and MerseysidePancreas2009</t>
  </si>
  <si>
    <t>Cheshire and MerseysideProstate2009</t>
  </si>
  <si>
    <t>Cheshire and MerseysideUterus2009</t>
  </si>
  <si>
    <t>East MidlandsAll Malignant Neoplasms (excl. NMSC)2009</t>
  </si>
  <si>
    <t>East MidlandsBladder2009</t>
  </si>
  <si>
    <t>East MidlandsCancer of Unknown Primary2009</t>
  </si>
  <si>
    <t>East MidlandsCervix (in-situ)2009</t>
  </si>
  <si>
    <t>East MidlandsColorectal2009</t>
  </si>
  <si>
    <t>East MidlandsFemale breast cancer2009</t>
  </si>
  <si>
    <t>East MidlandsKidney2009</t>
  </si>
  <si>
    <t>East MidlandsLung2009</t>
  </si>
  <si>
    <t>East MidlandsMelanoma2009</t>
  </si>
  <si>
    <t>East MidlandsNon-Hodgkin lymphoma2009</t>
  </si>
  <si>
    <t>East MidlandsOesophagus2009</t>
  </si>
  <si>
    <t>East MidlandsPancreas2009</t>
  </si>
  <si>
    <t>East MidlandsProstate2009</t>
  </si>
  <si>
    <t>East MidlandsUterus2009</t>
  </si>
  <si>
    <t>East of EnglandAll Malignant Neoplasms (excl. NMSC)2009</t>
  </si>
  <si>
    <t>East of EnglandBladder2009</t>
  </si>
  <si>
    <t>East of EnglandCancer of Unknown Primary2009</t>
  </si>
  <si>
    <t>East of EnglandCervix (in-situ)2009</t>
  </si>
  <si>
    <t>East of EnglandColorectal2009</t>
  </si>
  <si>
    <t>East of EnglandFemale breast cancer2009</t>
  </si>
  <si>
    <t>East of EnglandKidney2009</t>
  </si>
  <si>
    <t>East of EnglandLung2009</t>
  </si>
  <si>
    <t>East of EnglandMelanoma2009</t>
  </si>
  <si>
    <t>East of EnglandNon-Hodgkin lymphoma2009</t>
  </si>
  <si>
    <t>East of EnglandOesophagus2009</t>
  </si>
  <si>
    <t>East of EnglandPancreas2009</t>
  </si>
  <si>
    <t>East of EnglandProstate2009</t>
  </si>
  <si>
    <t>East of EnglandUterus2009</t>
  </si>
  <si>
    <t>Humber, Coast and ValeAll Malignant Neoplasms (excl. NMSC)2009</t>
  </si>
  <si>
    <t>Humber, Coast and ValeBladder2009</t>
  </si>
  <si>
    <t>Humber, Coast and ValeCancer of Unknown Primary2009</t>
  </si>
  <si>
    <t>Humber, Coast and ValeCervix (in-situ)2009</t>
  </si>
  <si>
    <t>Humber, Coast and ValeColorectal2009</t>
  </si>
  <si>
    <t>Humber, Coast and ValeFemale breast cancer2009</t>
  </si>
  <si>
    <t>Humber, Coast and ValeKidney2009</t>
  </si>
  <si>
    <t>Humber, Coast and ValeLung2009</t>
  </si>
  <si>
    <t>Humber, Coast and ValeMelanoma2009</t>
  </si>
  <si>
    <t>Humber, Coast and ValeNon-Hodgkin lymphoma2009</t>
  </si>
  <si>
    <t>Humber, Coast and ValeOesophagus2009</t>
  </si>
  <si>
    <t>Humber, Coast and ValePancreas2009</t>
  </si>
  <si>
    <t>Humber, Coast and ValeProstate2009</t>
  </si>
  <si>
    <t>Humber, Coast and ValeUterus2009</t>
  </si>
  <si>
    <t>Kent and MedwayAll Malignant Neoplasms (excl. NMSC)2009</t>
  </si>
  <si>
    <t>Kent and MedwayBladder2009</t>
  </si>
  <si>
    <t>Kent and MedwayCancer of Unknown Primary2009</t>
  </si>
  <si>
    <t>Kent and MedwayCervix (in-situ)2009</t>
  </si>
  <si>
    <t>Kent and MedwayColorectal2009</t>
  </si>
  <si>
    <t>Kent and MedwayFemale breast cancer2009</t>
  </si>
  <si>
    <t>Kent and MedwayKidney2009</t>
  </si>
  <si>
    <t>Kent and MedwayLung2009</t>
  </si>
  <si>
    <t>Kent and MedwayMelanoma2009</t>
  </si>
  <si>
    <t>Kent and MedwayNon-Hodgkin lymphoma2009</t>
  </si>
  <si>
    <t>Kent and MedwayOesophagus2009</t>
  </si>
  <si>
    <t>Kent and MedwayPancreas2009</t>
  </si>
  <si>
    <t>Kent and MedwayProstate2009</t>
  </si>
  <si>
    <t>Kent and MedwayUterus2009</t>
  </si>
  <si>
    <t>Lancashire and South CumbriaAll Malignant Neoplasms (excl. NMSC)2009</t>
  </si>
  <si>
    <t>Lancashire and South CumbriaBladder2009</t>
  </si>
  <si>
    <t>Lancashire and South CumbriaCancer of Unknown Primary2009</t>
  </si>
  <si>
    <t>Lancashire and South CumbriaCervix (in-situ)2009</t>
  </si>
  <si>
    <t>Lancashire and South CumbriaColorectal2009</t>
  </si>
  <si>
    <t>Lancashire and South CumbriaFemale breast cancer2009</t>
  </si>
  <si>
    <t>Lancashire and South CumbriaKidney2009</t>
  </si>
  <si>
    <t>Lancashire and South CumbriaLung2009</t>
  </si>
  <si>
    <t>Lancashire and South CumbriaMelanoma2009</t>
  </si>
  <si>
    <t>Lancashire and South CumbriaNon-Hodgkin lymphoma2009</t>
  </si>
  <si>
    <t>Lancashire and South CumbriaOesophagus2009</t>
  </si>
  <si>
    <t>Lancashire and South CumbriaPancreas2009</t>
  </si>
  <si>
    <t>Lancashire and South CumbriaProstate2009</t>
  </si>
  <si>
    <t>Lancashire and South CumbriaUterus2009</t>
  </si>
  <si>
    <t>National Cancer Vanguard: Greater ManchesterAll Malignant Neoplasms (excl. NMSC)2009</t>
  </si>
  <si>
    <t>National Cancer Vanguard: Greater ManchesterBladder2009</t>
  </si>
  <si>
    <t>National Cancer Vanguard: Greater ManchesterCancer of Unknown Primary2009</t>
  </si>
  <si>
    <t>National Cancer Vanguard: Greater ManchesterCervix (in-situ)2009</t>
  </si>
  <si>
    <t>National Cancer Vanguard: Greater ManchesterColorectal2009</t>
  </si>
  <si>
    <t>National Cancer Vanguard: Greater ManchesterFemale breast cancer2009</t>
  </si>
  <si>
    <t>National Cancer Vanguard: Greater ManchesterKidney2009</t>
  </si>
  <si>
    <t>National Cancer Vanguard: Greater ManchesterLung2009</t>
  </si>
  <si>
    <t>National Cancer Vanguard: Greater ManchesterMelanoma2009</t>
  </si>
  <si>
    <t>National Cancer Vanguard: Greater ManchesterNon-Hodgkin lymphoma2009</t>
  </si>
  <si>
    <t>National Cancer Vanguard: Greater ManchesterOesophagus2009</t>
  </si>
  <si>
    <t>National Cancer Vanguard: Greater ManchesterPancreas2009</t>
  </si>
  <si>
    <t>National Cancer Vanguard: Greater ManchesterProstate2009</t>
  </si>
  <si>
    <t>National Cancer Vanguard: Greater ManchesterUterus2009</t>
  </si>
  <si>
    <t>National Cancer Vanguard: North Central and North East LondonAll Malignant Neoplasms (excl. NMSC)2009</t>
  </si>
  <si>
    <t>National Cancer Vanguard: North Central and North East LondonBladder2009</t>
  </si>
  <si>
    <t>National Cancer Vanguard: North Central and North East LondonCancer of Unknown Primary2009</t>
  </si>
  <si>
    <t>National Cancer Vanguard: North Central and North East LondonCervix (in-situ)2009</t>
  </si>
  <si>
    <t>National Cancer Vanguard: North Central and North East LondonColorectal2009</t>
  </si>
  <si>
    <t>National Cancer Vanguard: North Central and North East LondonFemale breast cancer2009</t>
  </si>
  <si>
    <t>National Cancer Vanguard: North Central and North East LondonKidney2009</t>
  </si>
  <si>
    <t>National Cancer Vanguard: North Central and North East LondonLung2009</t>
  </si>
  <si>
    <t>National Cancer Vanguard: North Central and North East LondonMelanoma2009</t>
  </si>
  <si>
    <t>National Cancer Vanguard: North Central and North East LondonNon-Hodgkin lymphoma2009</t>
  </si>
  <si>
    <t>National Cancer Vanguard: North Central and North East LondonOesophagus2009</t>
  </si>
  <si>
    <t>National Cancer Vanguard: North Central and North East LondonPancreas2009</t>
  </si>
  <si>
    <t>National Cancer Vanguard: North Central and North East LondonProstate2009</t>
  </si>
  <si>
    <t>National Cancer Vanguard: North Central and North East LondonUterus2009</t>
  </si>
  <si>
    <t>National Cancer Vanguard: North West and South West LondonAll Malignant Neoplasms (excl. NMSC)2009</t>
  </si>
  <si>
    <t>National Cancer Vanguard: North West and South West LondonBladder2009</t>
  </si>
  <si>
    <t>National Cancer Vanguard: North West and South West LondonCancer of Unknown Primary2009</t>
  </si>
  <si>
    <t>National Cancer Vanguard: North West and South West LondonCervix (in-situ)2009</t>
  </si>
  <si>
    <t>National Cancer Vanguard: North West and South West LondonColorectal2009</t>
  </si>
  <si>
    <t>National Cancer Vanguard: North West and South West LondonFemale breast cancer2009</t>
  </si>
  <si>
    <t>National Cancer Vanguard: North West and South West LondonKidney2009</t>
  </si>
  <si>
    <t>National Cancer Vanguard: North West and South West LondonLung2009</t>
  </si>
  <si>
    <t>National Cancer Vanguard: North West and South West LondonMelanoma2009</t>
  </si>
  <si>
    <t>National Cancer Vanguard: North West and South West LondonNon-Hodgkin lymphoma2009</t>
  </si>
  <si>
    <t>National Cancer Vanguard: North West and South West LondonOesophagus2009</t>
  </si>
  <si>
    <t>National Cancer Vanguard: North West and South West LondonPancreas2009</t>
  </si>
  <si>
    <t>National Cancer Vanguard: North West and South West LondonProstate2009</t>
  </si>
  <si>
    <t>National Cancer Vanguard: North West and South West LondonUterus2009</t>
  </si>
  <si>
    <t>North East and CumbriaAll Malignant Neoplasms (excl. NMSC)2009</t>
  </si>
  <si>
    <t>North East and CumbriaBladder2009</t>
  </si>
  <si>
    <t>North East and CumbriaCancer of Unknown Primary2009</t>
  </si>
  <si>
    <t>North East and CumbriaCervix (in-situ)2009</t>
  </si>
  <si>
    <t>North East and CumbriaColorectal2009</t>
  </si>
  <si>
    <t>North East and CumbriaFemale breast cancer2009</t>
  </si>
  <si>
    <t>North East and CumbriaKidney2009</t>
  </si>
  <si>
    <t>North East and CumbriaLung2009</t>
  </si>
  <si>
    <t>North East and CumbriaMelanoma2009</t>
  </si>
  <si>
    <t>North East and CumbriaNon-Hodgkin lymphoma2009</t>
  </si>
  <si>
    <t>North East and CumbriaOesophagus2009</t>
  </si>
  <si>
    <t>North East and CumbriaPancreas2009</t>
  </si>
  <si>
    <t>North East and CumbriaProstate2009</t>
  </si>
  <si>
    <t>North East and CumbriaUterus2009</t>
  </si>
  <si>
    <t>PeninsulaAll Malignant Neoplasms (excl. NMSC)2009</t>
  </si>
  <si>
    <t>PeninsulaBladder2009</t>
  </si>
  <si>
    <t>PeninsulaCancer of Unknown Primary2009</t>
  </si>
  <si>
    <t>PeninsulaCervix (in-situ)2009</t>
  </si>
  <si>
    <t>PeninsulaColorectal2009</t>
  </si>
  <si>
    <t>PeninsulaFemale breast cancer2009</t>
  </si>
  <si>
    <t>PeninsulaKidney2009</t>
  </si>
  <si>
    <t>PeninsulaLung2009</t>
  </si>
  <si>
    <t>PeninsulaMelanoma2009</t>
  </si>
  <si>
    <t>PeninsulaNon-Hodgkin lymphoma2009</t>
  </si>
  <si>
    <t>PeninsulaOesophagus2009</t>
  </si>
  <si>
    <t>PeninsulaPancreas2009</t>
  </si>
  <si>
    <t>PeninsulaProstate2009</t>
  </si>
  <si>
    <t>PeninsulaUterus2009</t>
  </si>
  <si>
    <t>Somerset, Wiltshire, Avon and GloucestershireAll Malignant Neoplasms (excl. NMSC)2009</t>
  </si>
  <si>
    <t>Somerset, Wiltshire, Avon and GloucestershireBladder2009</t>
  </si>
  <si>
    <t>Somerset, Wiltshire, Avon and GloucestershireCancer of Unknown Primary2009</t>
  </si>
  <si>
    <t>Somerset, Wiltshire, Avon and GloucestershireCervix (in-situ)2009</t>
  </si>
  <si>
    <t>Somerset, Wiltshire, Avon and GloucestershireColorectal2009</t>
  </si>
  <si>
    <t>Somerset, Wiltshire, Avon and GloucestershireFemale breast cancer2009</t>
  </si>
  <si>
    <t>Somerset, Wiltshire, Avon and GloucestershireKidney2009</t>
  </si>
  <si>
    <t>Somerset, Wiltshire, Avon and GloucestershireLung2009</t>
  </si>
  <si>
    <t>Somerset, Wiltshire, Avon and GloucestershireMelanoma2009</t>
  </si>
  <si>
    <t>Somerset, Wiltshire, Avon and GloucestershireNon-Hodgkin lymphoma2009</t>
  </si>
  <si>
    <t>Somerset, Wiltshire, Avon and GloucestershireOesophagus2009</t>
  </si>
  <si>
    <t>Somerset, Wiltshire, Avon and GloucestershirePancreas2009</t>
  </si>
  <si>
    <t>Somerset, Wiltshire, Avon and GloucestershireProstate2009</t>
  </si>
  <si>
    <t>Somerset, Wiltshire, Avon and GloucestershireUterus2009</t>
  </si>
  <si>
    <t>South East LondonAll Malignant Neoplasms (excl. NMSC)2009</t>
  </si>
  <si>
    <t>South East LondonBladder2009</t>
  </si>
  <si>
    <t>South East LondonCancer of Unknown Primary2009</t>
  </si>
  <si>
    <t>South East LondonCervix (in-situ)2009</t>
  </si>
  <si>
    <t>South East LondonColorectal2009</t>
  </si>
  <si>
    <t>South East LondonFemale breast cancer2009</t>
  </si>
  <si>
    <t>South East LondonKidney2009</t>
  </si>
  <si>
    <t>South East LondonLung2009</t>
  </si>
  <si>
    <t>South East LondonMelanoma2009</t>
  </si>
  <si>
    <t>South East LondonNon-Hodgkin lymphoma2009</t>
  </si>
  <si>
    <t>South East LondonOesophagus2009</t>
  </si>
  <si>
    <t>South East LondonPancreas2009</t>
  </si>
  <si>
    <t>South East LondonProstate2009</t>
  </si>
  <si>
    <t>South East LondonUterus2009</t>
  </si>
  <si>
    <t>South Yorkshire, Bassetlaw, North Derbyshire and HardwickAll Malignant Neoplasms (excl. NMSC)2009</t>
  </si>
  <si>
    <t>South Yorkshire, Bassetlaw, North Derbyshire and HardwickBladder2009</t>
  </si>
  <si>
    <t>South Yorkshire, Bassetlaw, North Derbyshire and HardwickCancer of Unknown Primary2009</t>
  </si>
  <si>
    <t>South Yorkshire, Bassetlaw, North Derbyshire and HardwickCervix (in-situ)2009</t>
  </si>
  <si>
    <t>South Yorkshire, Bassetlaw, North Derbyshire and HardwickColorectal2009</t>
  </si>
  <si>
    <t>South Yorkshire, Bassetlaw, North Derbyshire and HardwickFemale breast cancer2009</t>
  </si>
  <si>
    <t>South Yorkshire, Bassetlaw, North Derbyshire and HardwickKidney2009</t>
  </si>
  <si>
    <t>South Yorkshire, Bassetlaw, North Derbyshire and HardwickLung2009</t>
  </si>
  <si>
    <t>South Yorkshire, Bassetlaw, North Derbyshire and HardwickMelanoma2009</t>
  </si>
  <si>
    <t>South Yorkshire, Bassetlaw, North Derbyshire and HardwickNon-Hodgkin lymphoma2009</t>
  </si>
  <si>
    <t>South Yorkshire, Bassetlaw, North Derbyshire and HardwickOesophagus2009</t>
  </si>
  <si>
    <t>South Yorkshire, Bassetlaw, North Derbyshire and HardwickPancreas2009</t>
  </si>
  <si>
    <t>South Yorkshire, Bassetlaw, North Derbyshire and HardwickProstate2009</t>
  </si>
  <si>
    <t>South Yorkshire, Bassetlaw, North Derbyshire and HardwickUterus2009</t>
  </si>
  <si>
    <t>Surrey and SussexAll Malignant Neoplasms (excl. NMSC)2009</t>
  </si>
  <si>
    <t>Surrey and SussexBladder2009</t>
  </si>
  <si>
    <t>Surrey and SussexCancer of Unknown Primary2009</t>
  </si>
  <si>
    <t>Surrey and SussexCervix (in-situ)2009</t>
  </si>
  <si>
    <t>Surrey and SussexColorectal2009</t>
  </si>
  <si>
    <t>Surrey and SussexFemale breast cancer2009</t>
  </si>
  <si>
    <t>Surrey and SussexKidney2009</t>
  </si>
  <si>
    <t>Surrey and SussexLung2009</t>
  </si>
  <si>
    <t>Surrey and SussexMelanoma2009</t>
  </si>
  <si>
    <t>Surrey and SussexNon-Hodgkin lymphoma2009</t>
  </si>
  <si>
    <t>Surrey and SussexOesophagus2009</t>
  </si>
  <si>
    <t>Surrey and SussexPancreas2009</t>
  </si>
  <si>
    <t>Surrey and SussexProstate2009</t>
  </si>
  <si>
    <t>Surrey and SussexUterus2009</t>
  </si>
  <si>
    <t>Thames ValleyAll Malignant Neoplasms (excl. NMSC)2009</t>
  </si>
  <si>
    <t>Thames ValleyBladder2009</t>
  </si>
  <si>
    <t>Thames ValleyCancer of Unknown Primary2009</t>
  </si>
  <si>
    <t>Thames ValleyCervix (in-situ)2009</t>
  </si>
  <si>
    <t>Thames ValleyColorectal2009</t>
  </si>
  <si>
    <t>Thames ValleyFemale breast cancer2009</t>
  </si>
  <si>
    <t>Thames ValleyKidney2009</t>
  </si>
  <si>
    <t>Thames ValleyLung2009</t>
  </si>
  <si>
    <t>Thames ValleyMelanoma2009</t>
  </si>
  <si>
    <t>Thames ValleyNon-Hodgkin lymphoma2009</t>
  </si>
  <si>
    <t>Thames ValleyOesophagus2009</t>
  </si>
  <si>
    <t>Thames ValleyPancreas2009</t>
  </si>
  <si>
    <t>Thames ValleyProstate2009</t>
  </si>
  <si>
    <t>Thames ValleyUterus2009</t>
  </si>
  <si>
    <t>WessexAll Malignant Neoplasms (excl. NMSC)2009</t>
  </si>
  <si>
    <t>WessexBladder2009</t>
  </si>
  <si>
    <t>WessexCancer of Unknown Primary2009</t>
  </si>
  <si>
    <t>WessexCervix (in-situ)2009</t>
  </si>
  <si>
    <t>WessexColorectal2009</t>
  </si>
  <si>
    <t>WessexFemale breast cancer2009</t>
  </si>
  <si>
    <t>WessexKidney2009</t>
  </si>
  <si>
    <t>WessexLung2009</t>
  </si>
  <si>
    <t>WessexMelanoma2009</t>
  </si>
  <si>
    <t>WessexNon-Hodgkin lymphoma2009</t>
  </si>
  <si>
    <t>WessexOesophagus2009</t>
  </si>
  <si>
    <t>WessexPancreas2009</t>
  </si>
  <si>
    <t>WessexProstate2009</t>
  </si>
  <si>
    <t>WessexUterus2009</t>
  </si>
  <si>
    <t>West MidlandsAll Malignant Neoplasms (excl. NMSC)2009</t>
  </si>
  <si>
    <t>West MidlandsBladder2009</t>
  </si>
  <si>
    <t>West MidlandsCancer of Unknown Primary2009</t>
  </si>
  <si>
    <t>West MidlandsCervix (in-situ)2009</t>
  </si>
  <si>
    <t>West MidlandsColorectal2009</t>
  </si>
  <si>
    <t>West MidlandsFemale breast cancer2009</t>
  </si>
  <si>
    <t>West MidlandsKidney2009</t>
  </si>
  <si>
    <t>West MidlandsLung2009</t>
  </si>
  <si>
    <t>West MidlandsMelanoma2009</t>
  </si>
  <si>
    <t>West MidlandsNon-Hodgkin lymphoma2009</t>
  </si>
  <si>
    <t>West MidlandsOesophagus2009</t>
  </si>
  <si>
    <t>West MidlandsPancreas2009</t>
  </si>
  <si>
    <t>West MidlandsProstate2009</t>
  </si>
  <si>
    <t>West MidlandsUterus2009</t>
  </si>
  <si>
    <t>West YorkshireAll Malignant Neoplasms (excl. NMSC)2009</t>
  </si>
  <si>
    <t>West YorkshireBladder2009</t>
  </si>
  <si>
    <t>West YorkshireCancer of Unknown Primary2009</t>
  </si>
  <si>
    <t>West YorkshireCervix (in-situ)2009</t>
  </si>
  <si>
    <t>West YorkshireColorectal2009</t>
  </si>
  <si>
    <t>West YorkshireFemale breast cancer2009</t>
  </si>
  <si>
    <t>West YorkshireKidney2009</t>
  </si>
  <si>
    <t>West YorkshireLung2009</t>
  </si>
  <si>
    <t>West YorkshireMelanoma2009</t>
  </si>
  <si>
    <t>West YorkshireNon-Hodgkin lymphoma2009</t>
  </si>
  <si>
    <t>West YorkshireOesophagus2009</t>
  </si>
  <si>
    <t>West YorkshirePancreas2009</t>
  </si>
  <si>
    <t>West YorkshireProstate2009</t>
  </si>
  <si>
    <t>West YorkshireUterus2009</t>
  </si>
  <si>
    <t>Cheshire and MerseysideAll Malignant Neoplasms (excl. NMSC)2010</t>
  </si>
  <si>
    <t>Cheshire and MerseysideBladder2010</t>
  </si>
  <si>
    <t>Cheshire and MerseysideCancer of Unknown Primary2010</t>
  </si>
  <si>
    <t>Cheshire and MerseysideCervix (in-situ)2010</t>
  </si>
  <si>
    <t>Cheshire and MerseysideColorectal2010</t>
  </si>
  <si>
    <t>Cheshire and MerseysideFemale breast cancer2010</t>
  </si>
  <si>
    <t>Cheshire and MerseysideKidney2010</t>
  </si>
  <si>
    <t>Cheshire and MerseysideLung2010</t>
  </si>
  <si>
    <t>Cheshire and MerseysideMelanoma2010</t>
  </si>
  <si>
    <t>Cheshire and MerseysideNon-Hodgkin lymphoma2010</t>
  </si>
  <si>
    <t>Cheshire and MerseysideOesophagus2010</t>
  </si>
  <si>
    <t>Cheshire and MerseysidePancreas2010</t>
  </si>
  <si>
    <t>Cheshire and MerseysideProstate2010</t>
  </si>
  <si>
    <t>Cheshire and MerseysideUterus2010</t>
  </si>
  <si>
    <t>East MidlandsAll Malignant Neoplasms (excl. NMSC)2010</t>
  </si>
  <si>
    <t>East MidlandsBladder2010</t>
  </si>
  <si>
    <t>East MidlandsCancer of Unknown Primary2010</t>
  </si>
  <si>
    <t>East MidlandsCervix (in-situ)2010</t>
  </si>
  <si>
    <t>East MidlandsColorectal2010</t>
  </si>
  <si>
    <t>East MidlandsFemale breast cancer2010</t>
  </si>
  <si>
    <t>East MidlandsKidney2010</t>
  </si>
  <si>
    <t>East MidlandsLung2010</t>
  </si>
  <si>
    <t>East MidlandsMelanoma2010</t>
  </si>
  <si>
    <t>East MidlandsNon-Hodgkin lymphoma2010</t>
  </si>
  <si>
    <t>East MidlandsOesophagus2010</t>
  </si>
  <si>
    <t>East MidlandsPancreas2010</t>
  </si>
  <si>
    <t>East MidlandsProstate2010</t>
  </si>
  <si>
    <t>East MidlandsUterus2010</t>
  </si>
  <si>
    <t>East of EnglandAll Malignant Neoplasms (excl. NMSC)2010</t>
  </si>
  <si>
    <t>East of EnglandBladder2010</t>
  </si>
  <si>
    <t>East of EnglandCancer of Unknown Primary2010</t>
  </si>
  <si>
    <t>East of EnglandCervix (in-situ)2010</t>
  </si>
  <si>
    <t>East of EnglandColorectal2010</t>
  </si>
  <si>
    <t>East of EnglandFemale breast cancer2010</t>
  </si>
  <si>
    <t>East of EnglandKidney2010</t>
  </si>
  <si>
    <t>East of EnglandLung2010</t>
  </si>
  <si>
    <t>East of EnglandMelanoma2010</t>
  </si>
  <si>
    <t>East of EnglandNon-Hodgkin lymphoma2010</t>
  </si>
  <si>
    <t>East of EnglandOesophagus2010</t>
  </si>
  <si>
    <t>East of EnglandPancreas2010</t>
  </si>
  <si>
    <t>East of EnglandProstate2010</t>
  </si>
  <si>
    <t>East of EnglandUterus2010</t>
  </si>
  <si>
    <t>Humber, Coast and ValeAll Malignant Neoplasms (excl. NMSC)2010</t>
  </si>
  <si>
    <t>Humber, Coast and ValeBladder2010</t>
  </si>
  <si>
    <t>Humber, Coast and ValeCancer of Unknown Primary2010</t>
  </si>
  <si>
    <t>Humber, Coast and ValeCervix (in-situ)2010</t>
  </si>
  <si>
    <t>Humber, Coast and ValeColorectal2010</t>
  </si>
  <si>
    <t>Humber, Coast and ValeFemale breast cancer2010</t>
  </si>
  <si>
    <t>Humber, Coast and ValeKidney2010</t>
  </si>
  <si>
    <t>Humber, Coast and ValeLung2010</t>
  </si>
  <si>
    <t>Humber, Coast and ValeMelanoma2010</t>
  </si>
  <si>
    <t>Humber, Coast and ValeNon-Hodgkin lymphoma2010</t>
  </si>
  <si>
    <t>Humber, Coast and ValeOesophagus2010</t>
  </si>
  <si>
    <t>Humber, Coast and ValePancreas2010</t>
  </si>
  <si>
    <t>Humber, Coast and ValeProstate2010</t>
  </si>
  <si>
    <t>Humber, Coast and ValeUterus2010</t>
  </si>
  <si>
    <t>Kent and MedwayAll Malignant Neoplasms (excl. NMSC)2010</t>
  </si>
  <si>
    <t>Kent and MedwayBladder2010</t>
  </si>
  <si>
    <t>Kent and MedwayCancer of Unknown Primary2010</t>
  </si>
  <si>
    <t>Kent and MedwayCervix (in-situ)2010</t>
  </si>
  <si>
    <t>Kent and MedwayColorectal2010</t>
  </si>
  <si>
    <t>Kent and MedwayFemale breast cancer2010</t>
  </si>
  <si>
    <t>Kent and MedwayKidney2010</t>
  </si>
  <si>
    <t>Kent and MedwayLung2010</t>
  </si>
  <si>
    <t>Kent and MedwayMelanoma2010</t>
  </si>
  <si>
    <t>Kent and MedwayNon-Hodgkin lymphoma2010</t>
  </si>
  <si>
    <t>Kent and MedwayOesophagus2010</t>
  </si>
  <si>
    <t>Kent and MedwayPancreas2010</t>
  </si>
  <si>
    <t>Kent and MedwayProstate2010</t>
  </si>
  <si>
    <t>Kent and MedwayUterus2010</t>
  </si>
  <si>
    <t>Lancashire and South CumbriaAll Malignant Neoplasms (excl. NMSC)2010</t>
  </si>
  <si>
    <t>Lancashire and South CumbriaBladder2010</t>
  </si>
  <si>
    <t>Lancashire and South CumbriaCancer of Unknown Primary2010</t>
  </si>
  <si>
    <t>Lancashire and South CumbriaCervix (in-situ)2010</t>
  </si>
  <si>
    <t>Lancashire and South CumbriaColorectal2010</t>
  </si>
  <si>
    <t>Lancashire and South CumbriaFemale breast cancer2010</t>
  </si>
  <si>
    <t>Lancashire and South CumbriaKidney2010</t>
  </si>
  <si>
    <t>Lancashire and South CumbriaLung2010</t>
  </si>
  <si>
    <t>Lancashire and South CumbriaMelanoma2010</t>
  </si>
  <si>
    <t>Lancashire and South CumbriaNon-Hodgkin lymphoma2010</t>
  </si>
  <si>
    <t>Lancashire and South CumbriaOesophagus2010</t>
  </si>
  <si>
    <t>Lancashire and South CumbriaPancreas2010</t>
  </si>
  <si>
    <t>Lancashire and South CumbriaProstate2010</t>
  </si>
  <si>
    <t>Lancashire and South CumbriaUterus2010</t>
  </si>
  <si>
    <t>National Cancer Vanguard: Greater ManchesterAll Malignant Neoplasms (excl. NMSC)2010</t>
  </si>
  <si>
    <t>National Cancer Vanguard: Greater ManchesterBladder2010</t>
  </si>
  <si>
    <t>National Cancer Vanguard: Greater ManchesterCancer of Unknown Primary2010</t>
  </si>
  <si>
    <t>National Cancer Vanguard: Greater ManchesterCervix (in-situ)2010</t>
  </si>
  <si>
    <t>National Cancer Vanguard: Greater ManchesterColorectal2010</t>
  </si>
  <si>
    <t>National Cancer Vanguard: Greater ManchesterFemale breast cancer2010</t>
  </si>
  <si>
    <t>National Cancer Vanguard: Greater ManchesterKidney2010</t>
  </si>
  <si>
    <t>National Cancer Vanguard: Greater ManchesterLung2010</t>
  </si>
  <si>
    <t>National Cancer Vanguard: Greater ManchesterMelanoma2010</t>
  </si>
  <si>
    <t>National Cancer Vanguard: Greater ManchesterNon-Hodgkin lymphoma2010</t>
  </si>
  <si>
    <t>National Cancer Vanguard: Greater ManchesterOesophagus2010</t>
  </si>
  <si>
    <t>National Cancer Vanguard: Greater ManchesterPancreas2010</t>
  </si>
  <si>
    <t>National Cancer Vanguard: Greater ManchesterProstate2010</t>
  </si>
  <si>
    <t>National Cancer Vanguard: Greater ManchesterUterus2010</t>
  </si>
  <si>
    <t>National Cancer Vanguard: North Central and North East LondonAll Malignant Neoplasms (excl. NMSC)2010</t>
  </si>
  <si>
    <t>National Cancer Vanguard: North Central and North East LondonBladder2010</t>
  </si>
  <si>
    <t>National Cancer Vanguard: North Central and North East LondonCancer of Unknown Primary2010</t>
  </si>
  <si>
    <t>National Cancer Vanguard: North Central and North East LondonCervix (in-situ)2010</t>
  </si>
  <si>
    <t>National Cancer Vanguard: North Central and North East LondonColorectal2010</t>
  </si>
  <si>
    <t>National Cancer Vanguard: North Central and North East LondonFemale breast cancer2010</t>
  </si>
  <si>
    <t>National Cancer Vanguard: North Central and North East LondonKidney2010</t>
  </si>
  <si>
    <t>National Cancer Vanguard: North Central and North East LondonLung2010</t>
  </si>
  <si>
    <t>National Cancer Vanguard: North Central and North East LondonMelanoma2010</t>
  </si>
  <si>
    <t>National Cancer Vanguard: North Central and North East LondonNon-Hodgkin lymphoma2010</t>
  </si>
  <si>
    <t>National Cancer Vanguard: North Central and North East LondonOesophagus2010</t>
  </si>
  <si>
    <t>National Cancer Vanguard: North Central and North East LondonPancreas2010</t>
  </si>
  <si>
    <t>National Cancer Vanguard: North Central and North East LondonProstate2010</t>
  </si>
  <si>
    <t>National Cancer Vanguard: North Central and North East LondonUterus2010</t>
  </si>
  <si>
    <t>National Cancer Vanguard: North West and South West LondonAll Malignant Neoplasms (excl. NMSC)2010</t>
  </si>
  <si>
    <t>National Cancer Vanguard: North West and South West LondonBladder2010</t>
  </si>
  <si>
    <t>National Cancer Vanguard: North West and South West LondonCancer of Unknown Primary2010</t>
  </si>
  <si>
    <t>National Cancer Vanguard: North West and South West LondonCervix (in-situ)2010</t>
  </si>
  <si>
    <t>National Cancer Vanguard: North West and South West LondonColorectal2010</t>
  </si>
  <si>
    <t>National Cancer Vanguard: North West and South West LondonFemale breast cancer2010</t>
  </si>
  <si>
    <t>National Cancer Vanguard: North West and South West LondonKidney2010</t>
  </si>
  <si>
    <t>National Cancer Vanguard: North West and South West LondonLung2010</t>
  </si>
  <si>
    <t>National Cancer Vanguard: North West and South West LondonMelanoma2010</t>
  </si>
  <si>
    <t>National Cancer Vanguard: North West and South West LondonNon-Hodgkin lymphoma2010</t>
  </si>
  <si>
    <t>National Cancer Vanguard: North West and South West LondonOesophagus2010</t>
  </si>
  <si>
    <t>National Cancer Vanguard: North West and South West LondonPancreas2010</t>
  </si>
  <si>
    <t>National Cancer Vanguard: North West and South West LondonProstate2010</t>
  </si>
  <si>
    <t>National Cancer Vanguard: North West and South West LondonUterus2010</t>
  </si>
  <si>
    <t>North East and CumbriaAll Malignant Neoplasms (excl. NMSC)2010</t>
  </si>
  <si>
    <t>North East and CumbriaBladder2010</t>
  </si>
  <si>
    <t>North East and CumbriaCancer of Unknown Primary2010</t>
  </si>
  <si>
    <t>North East and CumbriaCervix (in-situ)2010</t>
  </si>
  <si>
    <t>North East and CumbriaColorectal2010</t>
  </si>
  <si>
    <t>North East and CumbriaFemale breast cancer2010</t>
  </si>
  <si>
    <t>North East and CumbriaKidney2010</t>
  </si>
  <si>
    <t>North East and CumbriaLung2010</t>
  </si>
  <si>
    <t>North East and CumbriaMelanoma2010</t>
  </si>
  <si>
    <t>North East and CumbriaNon-Hodgkin lymphoma2010</t>
  </si>
  <si>
    <t>North East and CumbriaOesophagus2010</t>
  </si>
  <si>
    <t>North East and CumbriaPancreas2010</t>
  </si>
  <si>
    <t>North East and CumbriaProstate2010</t>
  </si>
  <si>
    <t>North East and CumbriaUterus2010</t>
  </si>
  <si>
    <t>PeninsulaAll Malignant Neoplasms (excl. NMSC)2010</t>
  </si>
  <si>
    <t>PeninsulaBladder2010</t>
  </si>
  <si>
    <t>PeninsulaCancer of Unknown Primary2010</t>
  </si>
  <si>
    <t>PeninsulaCervix (in-situ)2010</t>
  </si>
  <si>
    <t>PeninsulaColorectal2010</t>
  </si>
  <si>
    <t>PeninsulaFemale breast cancer2010</t>
  </si>
  <si>
    <t>PeninsulaKidney2010</t>
  </si>
  <si>
    <t>PeninsulaLung2010</t>
  </si>
  <si>
    <t>PeninsulaMelanoma2010</t>
  </si>
  <si>
    <t>PeninsulaNon-Hodgkin lymphoma2010</t>
  </si>
  <si>
    <t>PeninsulaOesophagus2010</t>
  </si>
  <si>
    <t>PeninsulaPancreas2010</t>
  </si>
  <si>
    <t>PeninsulaProstate2010</t>
  </si>
  <si>
    <t>PeninsulaUterus2010</t>
  </si>
  <si>
    <t>Somerset, Wiltshire, Avon and GloucestershireAll Malignant Neoplasms (excl. NMSC)2010</t>
  </si>
  <si>
    <t>Somerset, Wiltshire, Avon and GloucestershireBladder2010</t>
  </si>
  <si>
    <t>Somerset, Wiltshire, Avon and GloucestershireCancer of Unknown Primary2010</t>
  </si>
  <si>
    <t>Somerset, Wiltshire, Avon and GloucestershireCervix (in-situ)2010</t>
  </si>
  <si>
    <t>Somerset, Wiltshire, Avon and GloucestershireColorectal2010</t>
  </si>
  <si>
    <t>Somerset, Wiltshire, Avon and GloucestershireFemale breast cancer2010</t>
  </si>
  <si>
    <t>Somerset, Wiltshire, Avon and GloucestershireKidney2010</t>
  </si>
  <si>
    <t>Somerset, Wiltshire, Avon and GloucestershireLung2010</t>
  </si>
  <si>
    <t>Somerset, Wiltshire, Avon and GloucestershireMelanoma2010</t>
  </si>
  <si>
    <t>Somerset, Wiltshire, Avon and GloucestershireNon-Hodgkin lymphoma2010</t>
  </si>
  <si>
    <t>Somerset, Wiltshire, Avon and GloucestershireOesophagus2010</t>
  </si>
  <si>
    <t>Somerset, Wiltshire, Avon and GloucestershirePancreas2010</t>
  </si>
  <si>
    <t>Somerset, Wiltshire, Avon and GloucestershireProstate2010</t>
  </si>
  <si>
    <t>Somerset, Wiltshire, Avon and GloucestershireUterus2010</t>
  </si>
  <si>
    <t>South East LondonAll Malignant Neoplasms (excl. NMSC)2010</t>
  </si>
  <si>
    <t>South East LondonBladder2010</t>
  </si>
  <si>
    <t>South East LondonCancer of Unknown Primary2010</t>
  </si>
  <si>
    <t>South East LondonCervix (in-situ)2010</t>
  </si>
  <si>
    <t>South East LondonColorectal2010</t>
  </si>
  <si>
    <t>South East LondonFemale breast cancer2010</t>
  </si>
  <si>
    <t>South East LondonKidney2010</t>
  </si>
  <si>
    <t>South East LondonLung2010</t>
  </si>
  <si>
    <t>South East LondonMelanoma2010</t>
  </si>
  <si>
    <t>South East LondonNon-Hodgkin lymphoma2010</t>
  </si>
  <si>
    <t>South East LondonOesophagus2010</t>
  </si>
  <si>
    <t>South East LondonPancreas2010</t>
  </si>
  <si>
    <t>South East LondonProstate2010</t>
  </si>
  <si>
    <t>South East LondonUterus2010</t>
  </si>
  <si>
    <t>South Yorkshire, Bassetlaw, North Derbyshire and HardwickAll Malignant Neoplasms (excl. NMSC)2010</t>
  </si>
  <si>
    <t>South Yorkshire, Bassetlaw, North Derbyshire and HardwickBladder2010</t>
  </si>
  <si>
    <t>South Yorkshire, Bassetlaw, North Derbyshire and HardwickCancer of Unknown Primary2010</t>
  </si>
  <si>
    <t>South Yorkshire, Bassetlaw, North Derbyshire and HardwickCervix (in-situ)2010</t>
  </si>
  <si>
    <t>South Yorkshire, Bassetlaw, North Derbyshire and HardwickColorectal2010</t>
  </si>
  <si>
    <t>South Yorkshire, Bassetlaw, North Derbyshire and HardwickFemale breast cancer2010</t>
  </si>
  <si>
    <t>South Yorkshire, Bassetlaw, North Derbyshire and HardwickKidney2010</t>
  </si>
  <si>
    <t>South Yorkshire, Bassetlaw, North Derbyshire and HardwickLung2010</t>
  </si>
  <si>
    <t>South Yorkshire, Bassetlaw, North Derbyshire and HardwickMelanoma2010</t>
  </si>
  <si>
    <t>South Yorkshire, Bassetlaw, North Derbyshire and HardwickNon-Hodgkin lymphoma2010</t>
  </si>
  <si>
    <t>South Yorkshire, Bassetlaw, North Derbyshire and HardwickOesophagus2010</t>
  </si>
  <si>
    <t>South Yorkshire, Bassetlaw, North Derbyshire and HardwickPancreas2010</t>
  </si>
  <si>
    <t>South Yorkshire, Bassetlaw, North Derbyshire and HardwickProstate2010</t>
  </si>
  <si>
    <t>South Yorkshire, Bassetlaw, North Derbyshire and HardwickUterus2010</t>
  </si>
  <si>
    <t>Surrey and SussexAll Malignant Neoplasms (excl. NMSC)2010</t>
  </si>
  <si>
    <t>Surrey and SussexBladder2010</t>
  </si>
  <si>
    <t>Surrey and SussexCancer of Unknown Primary2010</t>
  </si>
  <si>
    <t>Surrey and SussexCervix (in-situ)2010</t>
  </si>
  <si>
    <t>Surrey and SussexColorectal2010</t>
  </si>
  <si>
    <t>Surrey and SussexFemale breast cancer2010</t>
  </si>
  <si>
    <t>Surrey and SussexKidney2010</t>
  </si>
  <si>
    <t>Surrey and SussexLung2010</t>
  </si>
  <si>
    <t>Surrey and SussexMelanoma2010</t>
  </si>
  <si>
    <t>Surrey and SussexNon-Hodgkin lymphoma2010</t>
  </si>
  <si>
    <t>Surrey and SussexOesophagus2010</t>
  </si>
  <si>
    <t>Surrey and SussexPancreas2010</t>
  </si>
  <si>
    <t>Surrey and SussexProstate2010</t>
  </si>
  <si>
    <t>Surrey and SussexUterus2010</t>
  </si>
  <si>
    <t>Thames ValleyAll Malignant Neoplasms (excl. NMSC)2010</t>
  </si>
  <si>
    <t>Thames ValleyBladder2010</t>
  </si>
  <si>
    <t>Thames ValleyCancer of Unknown Primary2010</t>
  </si>
  <si>
    <t>Thames ValleyCervix (in-situ)2010</t>
  </si>
  <si>
    <t>Thames ValleyColorectal2010</t>
  </si>
  <si>
    <t>Thames ValleyFemale breast cancer2010</t>
  </si>
  <si>
    <t>Thames ValleyKidney2010</t>
  </si>
  <si>
    <t>Thames ValleyLung2010</t>
  </si>
  <si>
    <t>Thames ValleyMelanoma2010</t>
  </si>
  <si>
    <t>Thames ValleyNon-Hodgkin lymphoma2010</t>
  </si>
  <si>
    <t>Thames ValleyOesophagus2010</t>
  </si>
  <si>
    <t>Thames ValleyPancreas2010</t>
  </si>
  <si>
    <t>Thames ValleyProstate2010</t>
  </si>
  <si>
    <t>Thames ValleyUterus2010</t>
  </si>
  <si>
    <t>WessexAll Malignant Neoplasms (excl. NMSC)2010</t>
  </si>
  <si>
    <t>WessexBladder2010</t>
  </si>
  <si>
    <t>WessexCancer of Unknown Primary2010</t>
  </si>
  <si>
    <t>WessexCervix (in-situ)2010</t>
  </si>
  <si>
    <t>WessexColorectal2010</t>
  </si>
  <si>
    <t>WessexFemale breast cancer2010</t>
  </si>
  <si>
    <t>WessexKidney2010</t>
  </si>
  <si>
    <t>WessexLung2010</t>
  </si>
  <si>
    <t>WessexMelanoma2010</t>
  </si>
  <si>
    <t>WessexNon-Hodgkin lymphoma2010</t>
  </si>
  <si>
    <t>WessexOesophagus2010</t>
  </si>
  <si>
    <t>WessexPancreas2010</t>
  </si>
  <si>
    <t>WessexProstate2010</t>
  </si>
  <si>
    <t>WessexUterus2010</t>
  </si>
  <si>
    <t>West MidlandsAll Malignant Neoplasms (excl. NMSC)2010</t>
  </si>
  <si>
    <t>West MidlandsBladder2010</t>
  </si>
  <si>
    <t>West MidlandsCancer of Unknown Primary2010</t>
  </si>
  <si>
    <t>West MidlandsCervix (in-situ)2010</t>
  </si>
  <si>
    <t>West MidlandsColorectal2010</t>
  </si>
  <si>
    <t>West MidlandsFemale breast cancer2010</t>
  </si>
  <si>
    <t>West MidlandsKidney2010</t>
  </si>
  <si>
    <t>West MidlandsLung2010</t>
  </si>
  <si>
    <t>West MidlandsMelanoma2010</t>
  </si>
  <si>
    <t>West MidlandsNon-Hodgkin lymphoma2010</t>
  </si>
  <si>
    <t>West MidlandsOesophagus2010</t>
  </si>
  <si>
    <t>West MidlandsPancreas2010</t>
  </si>
  <si>
    <t>West MidlandsProstate2010</t>
  </si>
  <si>
    <t>West MidlandsUterus2010</t>
  </si>
  <si>
    <t>West YorkshireAll Malignant Neoplasms (excl. NMSC)2010</t>
  </si>
  <si>
    <t>West YorkshireBladder2010</t>
  </si>
  <si>
    <t>West YorkshireCancer of Unknown Primary2010</t>
  </si>
  <si>
    <t>West YorkshireCervix (in-situ)2010</t>
  </si>
  <si>
    <t>West YorkshireColorectal2010</t>
  </si>
  <si>
    <t>West YorkshireFemale breast cancer2010</t>
  </si>
  <si>
    <t>West YorkshireKidney2010</t>
  </si>
  <si>
    <t>West YorkshireLung2010</t>
  </si>
  <si>
    <t>West YorkshireMelanoma2010</t>
  </si>
  <si>
    <t>West YorkshireNon-Hodgkin lymphoma2010</t>
  </si>
  <si>
    <t>West YorkshireOesophagus2010</t>
  </si>
  <si>
    <t>West YorkshirePancreas2010</t>
  </si>
  <si>
    <t>West YorkshireProstate2010</t>
  </si>
  <si>
    <t>West YorkshireUterus2010</t>
  </si>
  <si>
    <t>Cheshire and MerseysideAll Malignant Neoplasms (excl. NMSC)2011</t>
  </si>
  <si>
    <t>Cheshire and MerseysideBladder2011</t>
  </si>
  <si>
    <t>Cheshire and MerseysideCancer of Unknown Primary2011</t>
  </si>
  <si>
    <t>Cheshire and MerseysideCervix (in-situ)2011</t>
  </si>
  <si>
    <t>Cheshire and MerseysideColorectal2011</t>
  </si>
  <si>
    <t>Cheshire and MerseysideFemale breast cancer2011</t>
  </si>
  <si>
    <t>Cheshire and MerseysideKidney2011</t>
  </si>
  <si>
    <t>Cheshire and MerseysideLung2011</t>
  </si>
  <si>
    <t>Cheshire and MerseysideMelanoma2011</t>
  </si>
  <si>
    <t>Cheshire and MerseysideNon-Hodgkin lymphoma2011</t>
  </si>
  <si>
    <t>Cheshire and MerseysideOesophagus2011</t>
  </si>
  <si>
    <t>Cheshire and MerseysidePancreas2011</t>
  </si>
  <si>
    <t>Cheshire and MerseysideProstate2011</t>
  </si>
  <si>
    <t>Cheshire and MerseysideUterus2011</t>
  </si>
  <si>
    <t>East MidlandsAll Malignant Neoplasms (excl. NMSC)2011</t>
  </si>
  <si>
    <t>East MidlandsBladder2011</t>
  </si>
  <si>
    <t>East MidlandsCancer of Unknown Primary2011</t>
  </si>
  <si>
    <t>East MidlandsCervix (in-situ)2011</t>
  </si>
  <si>
    <t>East MidlandsColorectal2011</t>
  </si>
  <si>
    <t>East MidlandsFemale breast cancer2011</t>
  </si>
  <si>
    <t>East MidlandsKidney2011</t>
  </si>
  <si>
    <t>East MidlandsLung2011</t>
  </si>
  <si>
    <t>East MidlandsMelanoma2011</t>
  </si>
  <si>
    <t>East MidlandsNon-Hodgkin lymphoma2011</t>
  </si>
  <si>
    <t>East MidlandsOesophagus2011</t>
  </si>
  <si>
    <t>East MidlandsPancreas2011</t>
  </si>
  <si>
    <t>East MidlandsProstate2011</t>
  </si>
  <si>
    <t>East MidlandsUterus2011</t>
  </si>
  <si>
    <t>East of EnglandAll Malignant Neoplasms (excl. NMSC)2011</t>
  </si>
  <si>
    <t>East of EnglandBladder2011</t>
  </si>
  <si>
    <t>East of EnglandCancer of Unknown Primary2011</t>
  </si>
  <si>
    <t>East of EnglandCervix (in-situ)2011</t>
  </si>
  <si>
    <t>East of EnglandColorectal2011</t>
  </si>
  <si>
    <t>East of EnglandFemale breast cancer2011</t>
  </si>
  <si>
    <t>East of EnglandKidney2011</t>
  </si>
  <si>
    <t>East of EnglandLung2011</t>
  </si>
  <si>
    <t>East of EnglandMelanoma2011</t>
  </si>
  <si>
    <t>East of EnglandNon-Hodgkin lymphoma2011</t>
  </si>
  <si>
    <t>East of EnglandOesophagus2011</t>
  </si>
  <si>
    <t>East of EnglandPancreas2011</t>
  </si>
  <si>
    <t>East of EnglandProstate2011</t>
  </si>
  <si>
    <t>East of EnglandUterus2011</t>
  </si>
  <si>
    <t>Humber, Coast and ValeAll Malignant Neoplasms (excl. NMSC)2011</t>
  </si>
  <si>
    <t>Humber, Coast and ValeBladder2011</t>
  </si>
  <si>
    <t>Humber, Coast and ValeCancer of Unknown Primary2011</t>
  </si>
  <si>
    <t>Humber, Coast and ValeCervix (in-situ)2011</t>
  </si>
  <si>
    <t>Humber, Coast and ValeColorectal2011</t>
  </si>
  <si>
    <t>Humber, Coast and ValeFemale breast cancer2011</t>
  </si>
  <si>
    <t>Humber, Coast and ValeKidney2011</t>
  </si>
  <si>
    <t>Humber, Coast and ValeLung2011</t>
  </si>
  <si>
    <t>Humber, Coast and ValeMelanoma2011</t>
  </si>
  <si>
    <t>Humber, Coast and ValeNon-Hodgkin lymphoma2011</t>
  </si>
  <si>
    <t>Humber, Coast and ValeOesophagus2011</t>
  </si>
  <si>
    <t>Humber, Coast and ValePancreas2011</t>
  </si>
  <si>
    <t>Humber, Coast and ValeProstate2011</t>
  </si>
  <si>
    <t>Humber, Coast and ValeUterus2011</t>
  </si>
  <si>
    <t>Kent and MedwayAll Malignant Neoplasms (excl. NMSC)2011</t>
  </si>
  <si>
    <t>Kent and MedwayBladder2011</t>
  </si>
  <si>
    <t>Kent and MedwayCancer of Unknown Primary2011</t>
  </si>
  <si>
    <t>Kent and MedwayCervix (in-situ)2011</t>
  </si>
  <si>
    <t>Kent and MedwayColorectal2011</t>
  </si>
  <si>
    <t>Kent and MedwayFemale breast cancer2011</t>
  </si>
  <si>
    <t>Kent and MedwayKidney2011</t>
  </si>
  <si>
    <t>Kent and MedwayLung2011</t>
  </si>
  <si>
    <t>Kent and MedwayMelanoma2011</t>
  </si>
  <si>
    <t>Kent and MedwayNon-Hodgkin lymphoma2011</t>
  </si>
  <si>
    <t>Kent and MedwayOesophagus2011</t>
  </si>
  <si>
    <t>Kent and MedwayPancreas2011</t>
  </si>
  <si>
    <t>Kent and MedwayProstate2011</t>
  </si>
  <si>
    <t>Kent and MedwayUterus2011</t>
  </si>
  <si>
    <t>Lancashire and South CumbriaAll Malignant Neoplasms (excl. NMSC)2011</t>
  </si>
  <si>
    <t>Lancashire and South CumbriaBladder2011</t>
  </si>
  <si>
    <t>Lancashire and South CumbriaCancer of Unknown Primary2011</t>
  </si>
  <si>
    <t>Lancashire and South CumbriaCervix (in-situ)2011</t>
  </si>
  <si>
    <t>Lancashire and South CumbriaColorectal2011</t>
  </si>
  <si>
    <t>Lancashire and South CumbriaFemale breast cancer2011</t>
  </si>
  <si>
    <t>Lancashire and South CumbriaKidney2011</t>
  </si>
  <si>
    <t>Lancashire and South CumbriaLung2011</t>
  </si>
  <si>
    <t>Lancashire and South CumbriaMelanoma2011</t>
  </si>
  <si>
    <t>Lancashire and South CumbriaNon-Hodgkin lymphoma2011</t>
  </si>
  <si>
    <t>Lancashire and South CumbriaOesophagus2011</t>
  </si>
  <si>
    <t>Lancashire and South CumbriaPancreas2011</t>
  </si>
  <si>
    <t>Lancashire and South CumbriaProstate2011</t>
  </si>
  <si>
    <t>Lancashire and South CumbriaUterus2011</t>
  </si>
  <si>
    <t>National Cancer Vanguard: Greater ManchesterAll Malignant Neoplasms (excl. NMSC)2011</t>
  </si>
  <si>
    <t>National Cancer Vanguard: Greater ManchesterBladder2011</t>
  </si>
  <si>
    <t>National Cancer Vanguard: Greater ManchesterCancer of Unknown Primary2011</t>
  </si>
  <si>
    <t>National Cancer Vanguard: Greater ManchesterCervix (in-situ)2011</t>
  </si>
  <si>
    <t>National Cancer Vanguard: Greater ManchesterColorectal2011</t>
  </si>
  <si>
    <t>National Cancer Vanguard: Greater ManchesterFemale breast cancer2011</t>
  </si>
  <si>
    <t>National Cancer Vanguard: Greater ManchesterKidney2011</t>
  </si>
  <si>
    <t>National Cancer Vanguard: Greater ManchesterLung2011</t>
  </si>
  <si>
    <t>National Cancer Vanguard: Greater ManchesterMelanoma2011</t>
  </si>
  <si>
    <t>National Cancer Vanguard: Greater ManchesterNon-Hodgkin lymphoma2011</t>
  </si>
  <si>
    <t>National Cancer Vanguard: Greater ManchesterOesophagus2011</t>
  </si>
  <si>
    <t>National Cancer Vanguard: Greater ManchesterPancreas2011</t>
  </si>
  <si>
    <t>National Cancer Vanguard: Greater ManchesterProstate2011</t>
  </si>
  <si>
    <t>National Cancer Vanguard: Greater ManchesterUterus2011</t>
  </si>
  <si>
    <t>National Cancer Vanguard: North Central and North East LondonAll Malignant Neoplasms (excl. NMSC)2011</t>
  </si>
  <si>
    <t>National Cancer Vanguard: North Central and North East LondonBladder2011</t>
  </si>
  <si>
    <t>National Cancer Vanguard: North Central and North East LondonCancer of Unknown Primary2011</t>
  </si>
  <si>
    <t>National Cancer Vanguard: North Central and North East LondonCervix (in-situ)2011</t>
  </si>
  <si>
    <t>National Cancer Vanguard: North Central and North East LondonColorectal2011</t>
  </si>
  <si>
    <t>National Cancer Vanguard: North Central and North East LondonFemale breast cancer2011</t>
  </si>
  <si>
    <t>National Cancer Vanguard: North Central and North East LondonKidney2011</t>
  </si>
  <si>
    <t>National Cancer Vanguard: North Central and North East LondonLung2011</t>
  </si>
  <si>
    <t>National Cancer Vanguard: North Central and North East LondonMelanoma2011</t>
  </si>
  <si>
    <t>National Cancer Vanguard: North Central and North East LondonNon-Hodgkin lymphoma2011</t>
  </si>
  <si>
    <t>National Cancer Vanguard: North Central and North East LondonOesophagus2011</t>
  </si>
  <si>
    <t>National Cancer Vanguard: North Central and North East LondonPancreas2011</t>
  </si>
  <si>
    <t>National Cancer Vanguard: North Central and North East LondonProstate2011</t>
  </si>
  <si>
    <t>National Cancer Vanguard: North Central and North East LondonUterus2011</t>
  </si>
  <si>
    <t>National Cancer Vanguard: North West and South West LondonAll Malignant Neoplasms (excl. NMSC)2011</t>
  </si>
  <si>
    <t>National Cancer Vanguard: North West and South West LondonBladder2011</t>
  </si>
  <si>
    <t>National Cancer Vanguard: North West and South West LondonCancer of Unknown Primary2011</t>
  </si>
  <si>
    <t>National Cancer Vanguard: North West and South West LondonCervix (in-situ)2011</t>
  </si>
  <si>
    <t>National Cancer Vanguard: North West and South West LondonColorectal2011</t>
  </si>
  <si>
    <t>National Cancer Vanguard: North West and South West LondonFemale breast cancer2011</t>
  </si>
  <si>
    <t>National Cancer Vanguard: North West and South West LondonKidney2011</t>
  </si>
  <si>
    <t>National Cancer Vanguard: North West and South West LondonLung2011</t>
  </si>
  <si>
    <t>National Cancer Vanguard: North West and South West LondonMelanoma2011</t>
  </si>
  <si>
    <t>National Cancer Vanguard: North West and South West LondonNon-Hodgkin lymphoma2011</t>
  </si>
  <si>
    <t>National Cancer Vanguard: North West and South West LondonOesophagus2011</t>
  </si>
  <si>
    <t>National Cancer Vanguard: North West and South West LondonPancreas2011</t>
  </si>
  <si>
    <t>National Cancer Vanguard: North West and South West LondonProstate2011</t>
  </si>
  <si>
    <t>National Cancer Vanguard: North West and South West LondonUterus2011</t>
  </si>
  <si>
    <t>North East and CumbriaAll Malignant Neoplasms (excl. NMSC)2011</t>
  </si>
  <si>
    <t>North East and CumbriaBladder2011</t>
  </si>
  <si>
    <t>North East and CumbriaCancer of Unknown Primary2011</t>
  </si>
  <si>
    <t>North East and CumbriaCervix (in-situ)2011</t>
  </si>
  <si>
    <t>North East and CumbriaColorectal2011</t>
  </si>
  <si>
    <t>North East and CumbriaFemale breast cancer2011</t>
  </si>
  <si>
    <t>North East and CumbriaKidney2011</t>
  </si>
  <si>
    <t>North East and CumbriaLung2011</t>
  </si>
  <si>
    <t>North East and CumbriaMelanoma2011</t>
  </si>
  <si>
    <t>North East and CumbriaNon-Hodgkin lymphoma2011</t>
  </si>
  <si>
    <t>North East and CumbriaOesophagus2011</t>
  </si>
  <si>
    <t>North East and CumbriaPancreas2011</t>
  </si>
  <si>
    <t>North East and CumbriaProstate2011</t>
  </si>
  <si>
    <t>North East and CumbriaUterus2011</t>
  </si>
  <si>
    <t>PeninsulaAll Malignant Neoplasms (excl. NMSC)2011</t>
  </si>
  <si>
    <t>PeninsulaBladder2011</t>
  </si>
  <si>
    <t>PeninsulaCancer of Unknown Primary2011</t>
  </si>
  <si>
    <t>PeninsulaCervix (in-situ)2011</t>
  </si>
  <si>
    <t>PeninsulaColorectal2011</t>
  </si>
  <si>
    <t>PeninsulaFemale breast cancer2011</t>
  </si>
  <si>
    <t>PeninsulaKidney2011</t>
  </si>
  <si>
    <t>PeninsulaLung2011</t>
  </si>
  <si>
    <t>PeninsulaMelanoma2011</t>
  </si>
  <si>
    <t>PeninsulaNon-Hodgkin lymphoma2011</t>
  </si>
  <si>
    <t>PeninsulaOesophagus2011</t>
  </si>
  <si>
    <t>PeninsulaPancreas2011</t>
  </si>
  <si>
    <t>PeninsulaProstate2011</t>
  </si>
  <si>
    <t>PeninsulaUterus2011</t>
  </si>
  <si>
    <t>Somerset, Wiltshire, Avon and GloucestershireAll Malignant Neoplasms (excl. NMSC)2011</t>
  </si>
  <si>
    <t>Somerset, Wiltshire, Avon and GloucestershireBladder2011</t>
  </si>
  <si>
    <t>Somerset, Wiltshire, Avon and GloucestershireCancer of Unknown Primary2011</t>
  </si>
  <si>
    <t>Somerset, Wiltshire, Avon and GloucestershireCervix (in-situ)2011</t>
  </si>
  <si>
    <t>Somerset, Wiltshire, Avon and GloucestershireColorectal2011</t>
  </si>
  <si>
    <t>Somerset, Wiltshire, Avon and GloucestershireFemale breast cancer2011</t>
  </si>
  <si>
    <t>Somerset, Wiltshire, Avon and GloucestershireKidney2011</t>
  </si>
  <si>
    <t>Somerset, Wiltshire, Avon and GloucestershireLung2011</t>
  </si>
  <si>
    <t>Somerset, Wiltshire, Avon and GloucestershireMelanoma2011</t>
  </si>
  <si>
    <t>Somerset, Wiltshire, Avon and GloucestershireNon-Hodgkin lymphoma2011</t>
  </si>
  <si>
    <t>Somerset, Wiltshire, Avon and GloucestershireOesophagus2011</t>
  </si>
  <si>
    <t>Somerset, Wiltshire, Avon and GloucestershirePancreas2011</t>
  </si>
  <si>
    <t>Somerset, Wiltshire, Avon and GloucestershireProstate2011</t>
  </si>
  <si>
    <t>Somerset, Wiltshire, Avon and GloucestershireUterus2011</t>
  </si>
  <si>
    <t>South East LondonAll Malignant Neoplasms (excl. NMSC)2011</t>
  </si>
  <si>
    <t>South East LondonBladder2011</t>
  </si>
  <si>
    <t>South East LondonCancer of Unknown Primary2011</t>
  </si>
  <si>
    <t>South East LondonCervix (in-situ)2011</t>
  </si>
  <si>
    <t>South East LondonColorectal2011</t>
  </si>
  <si>
    <t>South East LondonFemale breast cancer2011</t>
  </si>
  <si>
    <t>South East LondonKidney2011</t>
  </si>
  <si>
    <t>South East LondonLung2011</t>
  </si>
  <si>
    <t>South East LondonMelanoma2011</t>
  </si>
  <si>
    <t>South East LondonNon-Hodgkin lymphoma2011</t>
  </si>
  <si>
    <t>South East LondonOesophagus2011</t>
  </si>
  <si>
    <t>South East LondonPancreas2011</t>
  </si>
  <si>
    <t>South East LondonProstate2011</t>
  </si>
  <si>
    <t>South East LondonUterus2011</t>
  </si>
  <si>
    <t>South Yorkshire, Bassetlaw, North Derbyshire and HardwickAll Malignant Neoplasms (excl. NMSC)2011</t>
  </si>
  <si>
    <t>South Yorkshire, Bassetlaw, North Derbyshire and HardwickBladder2011</t>
  </si>
  <si>
    <t>South Yorkshire, Bassetlaw, North Derbyshire and HardwickCancer of Unknown Primary2011</t>
  </si>
  <si>
    <t>South Yorkshire, Bassetlaw, North Derbyshire and HardwickCervix (in-situ)2011</t>
  </si>
  <si>
    <t>South Yorkshire, Bassetlaw, North Derbyshire and HardwickColorectal2011</t>
  </si>
  <si>
    <t>South Yorkshire, Bassetlaw, North Derbyshire and HardwickFemale breast cancer2011</t>
  </si>
  <si>
    <t>South Yorkshire, Bassetlaw, North Derbyshire and HardwickKidney2011</t>
  </si>
  <si>
    <t>South Yorkshire, Bassetlaw, North Derbyshire and HardwickLung2011</t>
  </si>
  <si>
    <t>South Yorkshire, Bassetlaw, North Derbyshire and HardwickMelanoma2011</t>
  </si>
  <si>
    <t>South Yorkshire, Bassetlaw, North Derbyshire and HardwickNon-Hodgkin lymphoma2011</t>
  </si>
  <si>
    <t>South Yorkshire, Bassetlaw, North Derbyshire and HardwickOesophagus2011</t>
  </si>
  <si>
    <t>South Yorkshire, Bassetlaw, North Derbyshire and HardwickPancreas2011</t>
  </si>
  <si>
    <t>South Yorkshire, Bassetlaw, North Derbyshire and HardwickProstate2011</t>
  </si>
  <si>
    <t>South Yorkshire, Bassetlaw, North Derbyshire and HardwickUterus2011</t>
  </si>
  <si>
    <t>Surrey and SussexAll Malignant Neoplasms (excl. NMSC)2011</t>
  </si>
  <si>
    <t>Surrey and SussexBladder2011</t>
  </si>
  <si>
    <t>Surrey and SussexCancer of Unknown Primary2011</t>
  </si>
  <si>
    <t>Surrey and SussexCervix (in-situ)2011</t>
  </si>
  <si>
    <t>Surrey and SussexColorectal2011</t>
  </si>
  <si>
    <t>Surrey and SussexFemale breast cancer2011</t>
  </si>
  <si>
    <t>Surrey and SussexKidney2011</t>
  </si>
  <si>
    <t>Surrey and SussexLung2011</t>
  </si>
  <si>
    <t>Surrey and SussexMelanoma2011</t>
  </si>
  <si>
    <t>Surrey and SussexNon-Hodgkin lymphoma2011</t>
  </si>
  <si>
    <t>Surrey and SussexOesophagus2011</t>
  </si>
  <si>
    <t>Surrey and SussexPancreas2011</t>
  </si>
  <si>
    <t>Surrey and SussexProstate2011</t>
  </si>
  <si>
    <t>Surrey and SussexUterus2011</t>
  </si>
  <si>
    <t>Thames ValleyAll Malignant Neoplasms (excl. NMSC)2011</t>
  </si>
  <si>
    <t>Thames ValleyBladder2011</t>
  </si>
  <si>
    <t>Thames ValleyCancer of Unknown Primary2011</t>
  </si>
  <si>
    <t>Thames ValleyCervix (in-situ)2011</t>
  </si>
  <si>
    <t>Thames ValleyColorectal2011</t>
  </si>
  <si>
    <t>Thames ValleyFemale breast cancer2011</t>
  </si>
  <si>
    <t>Thames ValleyKidney2011</t>
  </si>
  <si>
    <t>Thames ValleyLung2011</t>
  </si>
  <si>
    <t>Thames ValleyMelanoma2011</t>
  </si>
  <si>
    <t>Thames ValleyNon-Hodgkin lymphoma2011</t>
  </si>
  <si>
    <t>Thames ValleyOesophagus2011</t>
  </si>
  <si>
    <t>Thames ValleyPancreas2011</t>
  </si>
  <si>
    <t>Thames ValleyProstate2011</t>
  </si>
  <si>
    <t>Thames ValleyUterus2011</t>
  </si>
  <si>
    <t>WessexAll Malignant Neoplasms (excl. NMSC)2011</t>
  </si>
  <si>
    <t>WessexBladder2011</t>
  </si>
  <si>
    <t>WessexCancer of Unknown Primary2011</t>
  </si>
  <si>
    <t>WessexCervix (in-situ)2011</t>
  </si>
  <si>
    <t>WessexColorectal2011</t>
  </si>
  <si>
    <t>WessexFemale breast cancer2011</t>
  </si>
  <si>
    <t>WessexKidney2011</t>
  </si>
  <si>
    <t>WessexLung2011</t>
  </si>
  <si>
    <t>WessexMelanoma2011</t>
  </si>
  <si>
    <t>WessexNon-Hodgkin lymphoma2011</t>
  </si>
  <si>
    <t>WessexOesophagus2011</t>
  </si>
  <si>
    <t>WessexPancreas2011</t>
  </si>
  <si>
    <t>WessexProstate2011</t>
  </si>
  <si>
    <t>WessexUterus2011</t>
  </si>
  <si>
    <t>West MidlandsAll Malignant Neoplasms (excl. NMSC)2011</t>
  </si>
  <si>
    <t>West MidlandsBladder2011</t>
  </si>
  <si>
    <t>West MidlandsCancer of Unknown Primary2011</t>
  </si>
  <si>
    <t>West MidlandsCervix (in-situ)2011</t>
  </si>
  <si>
    <t>West MidlandsColorectal2011</t>
  </si>
  <si>
    <t>West MidlandsFemale breast cancer2011</t>
  </si>
  <si>
    <t>West MidlandsKidney2011</t>
  </si>
  <si>
    <t>West MidlandsLung2011</t>
  </si>
  <si>
    <t>West MidlandsMelanoma2011</t>
  </si>
  <si>
    <t>West MidlandsNon-Hodgkin lymphoma2011</t>
  </si>
  <si>
    <t>West MidlandsOesophagus2011</t>
  </si>
  <si>
    <t>West MidlandsPancreas2011</t>
  </si>
  <si>
    <t>West MidlandsProstate2011</t>
  </si>
  <si>
    <t>West MidlandsUterus2011</t>
  </si>
  <si>
    <t>West YorkshireAll Malignant Neoplasms (excl. NMSC)2011</t>
  </si>
  <si>
    <t>West YorkshireBladder2011</t>
  </si>
  <si>
    <t>West YorkshireCancer of Unknown Primary2011</t>
  </si>
  <si>
    <t>West YorkshireCervix (in-situ)2011</t>
  </si>
  <si>
    <t>West YorkshireColorectal2011</t>
  </si>
  <si>
    <t>West YorkshireFemale breast cancer2011</t>
  </si>
  <si>
    <t>West YorkshireKidney2011</t>
  </si>
  <si>
    <t>West YorkshireLung2011</t>
  </si>
  <si>
    <t>West YorkshireMelanoma2011</t>
  </si>
  <si>
    <t>West YorkshireNon-Hodgkin lymphoma2011</t>
  </si>
  <si>
    <t>West YorkshireOesophagus2011</t>
  </si>
  <si>
    <t>West YorkshirePancreas2011</t>
  </si>
  <si>
    <t>West YorkshireProstate2011</t>
  </si>
  <si>
    <t>West YorkshireUterus2011</t>
  </si>
  <si>
    <t>Cheshire and MerseysideAll Malignant Neoplasms (excl. NMSC)2012</t>
  </si>
  <si>
    <t>Cheshire and MerseysideBladder2012</t>
  </si>
  <si>
    <t>Cheshire and MerseysideCancer of Unknown Primary2012</t>
  </si>
  <si>
    <t>Cheshire and MerseysideCervix (in-situ)2012</t>
  </si>
  <si>
    <t>Cheshire and MerseysideColorectal2012</t>
  </si>
  <si>
    <t>Cheshire and MerseysideFemale breast cancer2012</t>
  </si>
  <si>
    <t>Cheshire and MerseysideKidney2012</t>
  </si>
  <si>
    <t>Cheshire and MerseysideLung2012</t>
  </si>
  <si>
    <t>Cheshire and MerseysideMelanoma2012</t>
  </si>
  <si>
    <t>Cheshire and MerseysideNon-Hodgkin lymphoma2012</t>
  </si>
  <si>
    <t>Cheshire and MerseysideOesophagus2012</t>
  </si>
  <si>
    <t>Cheshire and MerseysidePancreas2012</t>
  </si>
  <si>
    <t>Cheshire and MerseysideProstate2012</t>
  </si>
  <si>
    <t>Cheshire and MerseysideUterus2012</t>
  </si>
  <si>
    <t>East MidlandsAll Malignant Neoplasms (excl. NMSC)2012</t>
  </si>
  <si>
    <t>East MidlandsBladder2012</t>
  </si>
  <si>
    <t>East MidlandsCancer of Unknown Primary2012</t>
  </si>
  <si>
    <t>East MidlandsCervix (in-situ)2012</t>
  </si>
  <si>
    <t>East MidlandsColorectal2012</t>
  </si>
  <si>
    <t>East MidlandsFemale breast cancer2012</t>
  </si>
  <si>
    <t>East MidlandsKidney2012</t>
  </si>
  <si>
    <t>East MidlandsLung2012</t>
  </si>
  <si>
    <t>East MidlandsMelanoma2012</t>
  </si>
  <si>
    <t>East MidlandsNon-Hodgkin lymphoma2012</t>
  </si>
  <si>
    <t>East MidlandsOesophagus2012</t>
  </si>
  <si>
    <t>East MidlandsPancreas2012</t>
  </si>
  <si>
    <t>East MidlandsProstate2012</t>
  </si>
  <si>
    <t>East MidlandsUterus2012</t>
  </si>
  <si>
    <t>East of EnglandAll Malignant Neoplasms (excl. NMSC)2012</t>
  </si>
  <si>
    <t>East of EnglandBladder2012</t>
  </si>
  <si>
    <t>East of EnglandCancer of Unknown Primary2012</t>
  </si>
  <si>
    <t>East of EnglandCervix (in-situ)2012</t>
  </si>
  <si>
    <t>East of EnglandColorectal2012</t>
  </si>
  <si>
    <t>East of EnglandFemale breast cancer2012</t>
  </si>
  <si>
    <t>East of EnglandKidney2012</t>
  </si>
  <si>
    <t>East of EnglandLung2012</t>
  </si>
  <si>
    <t>East of EnglandMelanoma2012</t>
  </si>
  <si>
    <t>East of EnglandNon-Hodgkin lymphoma2012</t>
  </si>
  <si>
    <t>East of EnglandOesophagus2012</t>
  </si>
  <si>
    <t>East of EnglandPancreas2012</t>
  </si>
  <si>
    <t>East of EnglandProstate2012</t>
  </si>
  <si>
    <t>East of EnglandUterus2012</t>
  </si>
  <si>
    <t>Humber, Coast and ValeAll Malignant Neoplasms (excl. NMSC)2012</t>
  </si>
  <si>
    <t>Humber, Coast and ValeBladder2012</t>
  </si>
  <si>
    <t>Humber, Coast and ValeCancer of Unknown Primary2012</t>
  </si>
  <si>
    <t>Humber, Coast and ValeCervix (in-situ)2012</t>
  </si>
  <si>
    <t>Humber, Coast and ValeColorectal2012</t>
  </si>
  <si>
    <t>Humber, Coast and ValeFemale breast cancer2012</t>
  </si>
  <si>
    <t>Humber, Coast and ValeKidney2012</t>
  </si>
  <si>
    <t>Humber, Coast and ValeLung2012</t>
  </si>
  <si>
    <t>Humber, Coast and ValeMelanoma2012</t>
  </si>
  <si>
    <t>Humber, Coast and ValeNon-Hodgkin lymphoma2012</t>
  </si>
  <si>
    <t>Humber, Coast and ValeOesophagus2012</t>
  </si>
  <si>
    <t>Humber, Coast and ValePancreas2012</t>
  </si>
  <si>
    <t>Humber, Coast and ValeProstate2012</t>
  </si>
  <si>
    <t>Humber, Coast and ValeUterus2012</t>
  </si>
  <si>
    <t>Kent and MedwayAll Malignant Neoplasms (excl. NMSC)2012</t>
  </si>
  <si>
    <t>Kent and MedwayBladder2012</t>
  </si>
  <si>
    <t>Kent and MedwayCancer of Unknown Primary2012</t>
  </si>
  <si>
    <t>Kent and MedwayCervix (in-situ)2012</t>
  </si>
  <si>
    <t>Kent and MedwayColorectal2012</t>
  </si>
  <si>
    <t>Kent and MedwayFemale breast cancer2012</t>
  </si>
  <si>
    <t>Kent and MedwayKidney2012</t>
  </si>
  <si>
    <t>Kent and MedwayLung2012</t>
  </si>
  <si>
    <t>Kent and MedwayMelanoma2012</t>
  </si>
  <si>
    <t>Kent and MedwayNon-Hodgkin lymphoma2012</t>
  </si>
  <si>
    <t>Kent and MedwayOesophagus2012</t>
  </si>
  <si>
    <t>Kent and MedwayPancreas2012</t>
  </si>
  <si>
    <t>Kent and MedwayProstate2012</t>
  </si>
  <si>
    <t>Kent and MedwayUterus2012</t>
  </si>
  <si>
    <t>Lancashire and South CumbriaAll Malignant Neoplasms (excl. NMSC)2012</t>
  </si>
  <si>
    <t>Lancashire and South CumbriaBladder2012</t>
  </si>
  <si>
    <t>Lancashire and South CumbriaCancer of Unknown Primary2012</t>
  </si>
  <si>
    <t>Lancashire and South CumbriaCervix (in-situ)2012</t>
  </si>
  <si>
    <t>Lancashire and South CumbriaColorectal2012</t>
  </si>
  <si>
    <t>Lancashire and South CumbriaFemale breast cancer2012</t>
  </si>
  <si>
    <t>Lancashire and South CumbriaKidney2012</t>
  </si>
  <si>
    <t>Lancashire and South CumbriaLung2012</t>
  </si>
  <si>
    <t>Lancashire and South CumbriaMelanoma2012</t>
  </si>
  <si>
    <t>Lancashire and South CumbriaNon-Hodgkin lymphoma2012</t>
  </si>
  <si>
    <t>Lancashire and South CumbriaOesophagus2012</t>
  </si>
  <si>
    <t>Lancashire and South CumbriaPancreas2012</t>
  </si>
  <si>
    <t>Lancashire and South CumbriaProstate2012</t>
  </si>
  <si>
    <t>Lancashire and South CumbriaUterus2012</t>
  </si>
  <si>
    <t>National Cancer Vanguard: Greater ManchesterAll Malignant Neoplasms (excl. NMSC)2012</t>
  </si>
  <si>
    <t>National Cancer Vanguard: Greater ManchesterBladder2012</t>
  </si>
  <si>
    <t>National Cancer Vanguard: Greater ManchesterCancer of Unknown Primary2012</t>
  </si>
  <si>
    <t>National Cancer Vanguard: Greater ManchesterCervix (in-situ)2012</t>
  </si>
  <si>
    <t>National Cancer Vanguard: Greater ManchesterColorectal2012</t>
  </si>
  <si>
    <t>National Cancer Vanguard: Greater ManchesterFemale breast cancer2012</t>
  </si>
  <si>
    <t>National Cancer Vanguard: Greater ManchesterKidney2012</t>
  </si>
  <si>
    <t>National Cancer Vanguard: Greater ManchesterLung2012</t>
  </si>
  <si>
    <t>National Cancer Vanguard: Greater ManchesterMelanoma2012</t>
  </si>
  <si>
    <t>National Cancer Vanguard: Greater ManchesterNon-Hodgkin lymphoma2012</t>
  </si>
  <si>
    <t>National Cancer Vanguard: Greater ManchesterOesophagus2012</t>
  </si>
  <si>
    <t>National Cancer Vanguard: Greater ManchesterPancreas2012</t>
  </si>
  <si>
    <t>National Cancer Vanguard: Greater ManchesterProstate2012</t>
  </si>
  <si>
    <t>National Cancer Vanguard: Greater ManchesterUterus2012</t>
  </si>
  <si>
    <t>National Cancer Vanguard: North Central and North East LondonAll Malignant Neoplasms (excl. NMSC)2012</t>
  </si>
  <si>
    <t>National Cancer Vanguard: North Central and North East LondonBladder2012</t>
  </si>
  <si>
    <t>National Cancer Vanguard: North Central and North East LondonCancer of Unknown Primary2012</t>
  </si>
  <si>
    <t>National Cancer Vanguard: North Central and North East LondonCervix (in-situ)2012</t>
  </si>
  <si>
    <t>National Cancer Vanguard: North Central and North East LondonColorectal2012</t>
  </si>
  <si>
    <t>National Cancer Vanguard: North Central and North East LondonFemale breast cancer2012</t>
  </si>
  <si>
    <t>National Cancer Vanguard: North Central and North East LondonKidney2012</t>
  </si>
  <si>
    <t>National Cancer Vanguard: North Central and North East LondonLung2012</t>
  </si>
  <si>
    <t>National Cancer Vanguard: North Central and North East LondonMelanoma2012</t>
  </si>
  <si>
    <t>National Cancer Vanguard: North Central and North East LondonNon-Hodgkin lymphoma2012</t>
  </si>
  <si>
    <t>National Cancer Vanguard: North Central and North East LondonOesophagus2012</t>
  </si>
  <si>
    <t>National Cancer Vanguard: North Central and North East LondonPancreas2012</t>
  </si>
  <si>
    <t>National Cancer Vanguard: North Central and North East LondonProstate2012</t>
  </si>
  <si>
    <t>National Cancer Vanguard: North Central and North East LondonUterus2012</t>
  </si>
  <si>
    <t>National Cancer Vanguard: North West and South West LondonAll Malignant Neoplasms (excl. NMSC)2012</t>
  </si>
  <si>
    <t>National Cancer Vanguard: North West and South West LondonBladder2012</t>
  </si>
  <si>
    <t>National Cancer Vanguard: North West and South West LondonCancer of Unknown Primary2012</t>
  </si>
  <si>
    <t>National Cancer Vanguard: North West and South West LondonCervix (in-situ)2012</t>
  </si>
  <si>
    <t>National Cancer Vanguard: North West and South West LondonColorectal2012</t>
  </si>
  <si>
    <t>National Cancer Vanguard: North West and South West LondonFemale breast cancer2012</t>
  </si>
  <si>
    <t>National Cancer Vanguard: North West and South West LondonKidney2012</t>
  </si>
  <si>
    <t>National Cancer Vanguard: North West and South West LondonLung2012</t>
  </si>
  <si>
    <t>National Cancer Vanguard: North West and South West LondonMelanoma2012</t>
  </si>
  <si>
    <t>National Cancer Vanguard: North West and South West LondonNon-Hodgkin lymphoma2012</t>
  </si>
  <si>
    <t>National Cancer Vanguard: North West and South West LondonOesophagus2012</t>
  </si>
  <si>
    <t>National Cancer Vanguard: North West and South West LondonPancreas2012</t>
  </si>
  <si>
    <t>National Cancer Vanguard: North West and South West LondonProstate2012</t>
  </si>
  <si>
    <t>National Cancer Vanguard: North West and South West LondonUterus2012</t>
  </si>
  <si>
    <t>North East and CumbriaAll Malignant Neoplasms (excl. NMSC)2012</t>
  </si>
  <si>
    <t>North East and CumbriaBladder2012</t>
  </si>
  <si>
    <t>North East and CumbriaCancer of Unknown Primary2012</t>
  </si>
  <si>
    <t>North East and CumbriaCervix (in-situ)2012</t>
  </si>
  <si>
    <t>North East and CumbriaColorectal2012</t>
  </si>
  <si>
    <t>North East and CumbriaFemale breast cancer2012</t>
  </si>
  <si>
    <t>North East and CumbriaKidney2012</t>
  </si>
  <si>
    <t>North East and CumbriaLung2012</t>
  </si>
  <si>
    <t>North East and CumbriaMelanoma2012</t>
  </si>
  <si>
    <t>North East and CumbriaNon-Hodgkin lymphoma2012</t>
  </si>
  <si>
    <t>North East and CumbriaOesophagus2012</t>
  </si>
  <si>
    <t>North East and CumbriaPancreas2012</t>
  </si>
  <si>
    <t>North East and CumbriaProstate2012</t>
  </si>
  <si>
    <t>North East and CumbriaUterus2012</t>
  </si>
  <si>
    <t>PeninsulaAll Malignant Neoplasms (excl. NMSC)2012</t>
  </si>
  <si>
    <t>PeninsulaBladder2012</t>
  </si>
  <si>
    <t>PeninsulaCancer of Unknown Primary2012</t>
  </si>
  <si>
    <t>PeninsulaCervix (in-situ)2012</t>
  </si>
  <si>
    <t>PeninsulaColorectal2012</t>
  </si>
  <si>
    <t>PeninsulaFemale breast cancer2012</t>
  </si>
  <si>
    <t>PeninsulaKidney2012</t>
  </si>
  <si>
    <t>PeninsulaLung2012</t>
  </si>
  <si>
    <t>PeninsulaMelanoma2012</t>
  </si>
  <si>
    <t>PeninsulaNon-Hodgkin lymphoma2012</t>
  </si>
  <si>
    <t>PeninsulaOesophagus2012</t>
  </si>
  <si>
    <t>PeninsulaPancreas2012</t>
  </si>
  <si>
    <t>PeninsulaProstate2012</t>
  </si>
  <si>
    <t>PeninsulaUterus2012</t>
  </si>
  <si>
    <t>Somerset, Wiltshire, Avon and GloucestershireAll Malignant Neoplasms (excl. NMSC)2012</t>
  </si>
  <si>
    <t>Somerset, Wiltshire, Avon and GloucestershireBladder2012</t>
  </si>
  <si>
    <t>Somerset, Wiltshire, Avon and GloucestershireCancer of Unknown Primary2012</t>
  </si>
  <si>
    <t>Somerset, Wiltshire, Avon and GloucestershireCervix (in-situ)2012</t>
  </si>
  <si>
    <t>Somerset, Wiltshire, Avon and GloucestershireColorectal2012</t>
  </si>
  <si>
    <t>Somerset, Wiltshire, Avon and GloucestershireFemale breast cancer2012</t>
  </si>
  <si>
    <t>Somerset, Wiltshire, Avon and GloucestershireKidney2012</t>
  </si>
  <si>
    <t>Somerset, Wiltshire, Avon and GloucestershireLung2012</t>
  </si>
  <si>
    <t>Somerset, Wiltshire, Avon and GloucestershireMelanoma2012</t>
  </si>
  <si>
    <t>Somerset, Wiltshire, Avon and GloucestershireNon-Hodgkin lymphoma2012</t>
  </si>
  <si>
    <t>Somerset, Wiltshire, Avon and GloucestershireOesophagus2012</t>
  </si>
  <si>
    <t>Somerset, Wiltshire, Avon and GloucestershirePancreas2012</t>
  </si>
  <si>
    <t>Somerset, Wiltshire, Avon and GloucestershireProstate2012</t>
  </si>
  <si>
    <t>Somerset, Wiltshire, Avon and GloucestershireUterus2012</t>
  </si>
  <si>
    <t>South East LondonAll Malignant Neoplasms (excl. NMSC)2012</t>
  </si>
  <si>
    <t>South East LondonBladder2012</t>
  </si>
  <si>
    <t>South East LondonCancer of Unknown Primary2012</t>
  </si>
  <si>
    <t>South East LondonCervix (in-situ)2012</t>
  </si>
  <si>
    <t>South East LondonColorectal2012</t>
  </si>
  <si>
    <t>South East LondonFemale breast cancer2012</t>
  </si>
  <si>
    <t>South East LondonKidney2012</t>
  </si>
  <si>
    <t>South East LondonLung2012</t>
  </si>
  <si>
    <t>South East LondonMelanoma2012</t>
  </si>
  <si>
    <t>South East LondonNon-Hodgkin lymphoma2012</t>
  </si>
  <si>
    <t>South East LondonOesophagus2012</t>
  </si>
  <si>
    <t>South East LondonPancreas2012</t>
  </si>
  <si>
    <t>South East LondonProstate2012</t>
  </si>
  <si>
    <t>South East LondonUterus2012</t>
  </si>
  <si>
    <t>South Yorkshire, Bassetlaw, North Derbyshire and HardwickAll Malignant Neoplasms (excl. NMSC)2012</t>
  </si>
  <si>
    <t>South Yorkshire, Bassetlaw, North Derbyshire and HardwickBladder2012</t>
  </si>
  <si>
    <t>South Yorkshire, Bassetlaw, North Derbyshire and HardwickCancer of Unknown Primary2012</t>
  </si>
  <si>
    <t>South Yorkshire, Bassetlaw, North Derbyshire and HardwickCervix (in-situ)2012</t>
  </si>
  <si>
    <t>South Yorkshire, Bassetlaw, North Derbyshire and HardwickColorectal2012</t>
  </si>
  <si>
    <t>South Yorkshire, Bassetlaw, North Derbyshire and HardwickFemale breast cancer2012</t>
  </si>
  <si>
    <t>South Yorkshire, Bassetlaw, North Derbyshire and HardwickKidney2012</t>
  </si>
  <si>
    <t>South Yorkshire, Bassetlaw, North Derbyshire and HardwickLung2012</t>
  </si>
  <si>
    <t>South Yorkshire, Bassetlaw, North Derbyshire and HardwickMelanoma2012</t>
  </si>
  <si>
    <t>South Yorkshire, Bassetlaw, North Derbyshire and HardwickNon-Hodgkin lymphoma2012</t>
  </si>
  <si>
    <t>South Yorkshire, Bassetlaw, North Derbyshire and HardwickOesophagus2012</t>
  </si>
  <si>
    <t>South Yorkshire, Bassetlaw, North Derbyshire and HardwickPancreas2012</t>
  </si>
  <si>
    <t>South Yorkshire, Bassetlaw, North Derbyshire and HardwickProstate2012</t>
  </si>
  <si>
    <t>South Yorkshire, Bassetlaw, North Derbyshire and HardwickUterus2012</t>
  </si>
  <si>
    <t>Surrey and SussexAll Malignant Neoplasms (excl. NMSC)2012</t>
  </si>
  <si>
    <t>Surrey and SussexBladder2012</t>
  </si>
  <si>
    <t>Surrey and SussexCancer of Unknown Primary2012</t>
  </si>
  <si>
    <t>Surrey and SussexCervix (in-situ)2012</t>
  </si>
  <si>
    <t>Surrey and SussexColorectal2012</t>
  </si>
  <si>
    <t>Surrey and SussexFemale breast cancer2012</t>
  </si>
  <si>
    <t>Surrey and SussexKidney2012</t>
  </si>
  <si>
    <t>Surrey and SussexLung2012</t>
  </si>
  <si>
    <t>Surrey and SussexMelanoma2012</t>
  </si>
  <si>
    <t>Surrey and SussexNon-Hodgkin lymphoma2012</t>
  </si>
  <si>
    <t>Surrey and SussexOesophagus2012</t>
  </si>
  <si>
    <t>Surrey and SussexPancreas2012</t>
  </si>
  <si>
    <t>Surrey and SussexProstate2012</t>
  </si>
  <si>
    <t>Surrey and SussexUterus2012</t>
  </si>
  <si>
    <t>Thames ValleyAll Malignant Neoplasms (excl. NMSC)2012</t>
  </si>
  <si>
    <t>Thames ValleyBladder2012</t>
  </si>
  <si>
    <t>Thames ValleyCancer of Unknown Primary2012</t>
  </si>
  <si>
    <t>Thames ValleyCervix (in-situ)2012</t>
  </si>
  <si>
    <t>Thames ValleyColorectal2012</t>
  </si>
  <si>
    <t>Thames ValleyFemale breast cancer2012</t>
  </si>
  <si>
    <t>Thames ValleyKidney2012</t>
  </si>
  <si>
    <t>Thames ValleyLung2012</t>
  </si>
  <si>
    <t>Thames ValleyMelanoma2012</t>
  </si>
  <si>
    <t>Thames ValleyNon-Hodgkin lymphoma2012</t>
  </si>
  <si>
    <t>Thames ValleyOesophagus2012</t>
  </si>
  <si>
    <t>Thames ValleyPancreas2012</t>
  </si>
  <si>
    <t>Thames ValleyProstate2012</t>
  </si>
  <si>
    <t>Thames ValleyUterus2012</t>
  </si>
  <si>
    <t>WessexAll Malignant Neoplasms (excl. NMSC)2012</t>
  </si>
  <si>
    <t>WessexBladder2012</t>
  </si>
  <si>
    <t>WessexCancer of Unknown Primary2012</t>
  </si>
  <si>
    <t>WessexCervix (in-situ)2012</t>
  </si>
  <si>
    <t>WessexColorectal2012</t>
  </si>
  <si>
    <t>WessexFemale breast cancer2012</t>
  </si>
  <si>
    <t>WessexKidney2012</t>
  </si>
  <si>
    <t>WessexLung2012</t>
  </si>
  <si>
    <t>WessexMelanoma2012</t>
  </si>
  <si>
    <t>WessexNon-Hodgkin lymphoma2012</t>
  </si>
  <si>
    <t>WessexOesophagus2012</t>
  </si>
  <si>
    <t>WessexPancreas2012</t>
  </si>
  <si>
    <t>WessexProstate2012</t>
  </si>
  <si>
    <t>WessexUterus2012</t>
  </si>
  <si>
    <t>West MidlandsAll Malignant Neoplasms (excl. NMSC)2012</t>
  </si>
  <si>
    <t>West MidlandsBladder2012</t>
  </si>
  <si>
    <t>West MidlandsCancer of Unknown Primary2012</t>
  </si>
  <si>
    <t>West MidlandsCervix (in-situ)2012</t>
  </si>
  <si>
    <t>West MidlandsColorectal2012</t>
  </si>
  <si>
    <t>West MidlandsFemale breast cancer2012</t>
  </si>
  <si>
    <t>West MidlandsKidney2012</t>
  </si>
  <si>
    <t>West MidlandsLung2012</t>
  </si>
  <si>
    <t>West MidlandsMelanoma2012</t>
  </si>
  <si>
    <t>West MidlandsNon-Hodgkin lymphoma2012</t>
  </si>
  <si>
    <t>West MidlandsOesophagus2012</t>
  </si>
  <si>
    <t>West MidlandsPancreas2012</t>
  </si>
  <si>
    <t>West MidlandsProstate2012</t>
  </si>
  <si>
    <t>West MidlandsUterus2012</t>
  </si>
  <si>
    <t>West YorkshireAll Malignant Neoplasms (excl. NMSC)2012</t>
  </si>
  <si>
    <t>West YorkshireBladder2012</t>
  </si>
  <si>
    <t>West YorkshireCancer of Unknown Primary2012</t>
  </si>
  <si>
    <t>West YorkshireCervix (in-situ)2012</t>
  </si>
  <si>
    <t>West YorkshireColorectal2012</t>
  </si>
  <si>
    <t>West YorkshireFemale breast cancer2012</t>
  </si>
  <si>
    <t>West YorkshireKidney2012</t>
  </si>
  <si>
    <t>West YorkshireLung2012</t>
  </si>
  <si>
    <t>West YorkshireMelanoma2012</t>
  </si>
  <si>
    <t>West YorkshireNon-Hodgkin lymphoma2012</t>
  </si>
  <si>
    <t>West YorkshireOesophagus2012</t>
  </si>
  <si>
    <t>West YorkshirePancreas2012</t>
  </si>
  <si>
    <t>West YorkshireProstate2012</t>
  </si>
  <si>
    <t>West YorkshireUterus2012</t>
  </si>
  <si>
    <t>Cheshire and MerseysideAll Malignant Neoplasms (excl. NMSC)2013</t>
  </si>
  <si>
    <t>Cheshire and MerseysideBladder2013</t>
  </si>
  <si>
    <t>Cheshire and MerseysideCancer of Unknown Primary2013</t>
  </si>
  <si>
    <t>Cheshire and MerseysideCervix (in-situ)2013</t>
  </si>
  <si>
    <t>Cheshire and MerseysideColorectal2013</t>
  </si>
  <si>
    <t>Cheshire and MerseysideFemale breast cancer2013</t>
  </si>
  <si>
    <t>Cheshire and MerseysideKidney2013</t>
  </si>
  <si>
    <t>Cheshire and MerseysideLung2013</t>
  </si>
  <si>
    <t>Cheshire and MerseysideMelanoma2013</t>
  </si>
  <si>
    <t>Cheshire and MerseysideNon-Hodgkin lymphoma2013</t>
  </si>
  <si>
    <t>Cheshire and MerseysideOesophagus2013</t>
  </si>
  <si>
    <t>Cheshire and MerseysidePancreas2013</t>
  </si>
  <si>
    <t>Cheshire and MerseysideProstate2013</t>
  </si>
  <si>
    <t>Cheshire and MerseysideUterus2013</t>
  </si>
  <si>
    <t>East MidlandsAll Malignant Neoplasms (excl. NMSC)2013</t>
  </si>
  <si>
    <t>East MidlandsBladder2013</t>
  </si>
  <si>
    <t>East MidlandsCancer of Unknown Primary2013</t>
  </si>
  <si>
    <t>East MidlandsCervix (in-situ)2013</t>
  </si>
  <si>
    <t>East MidlandsColorectal2013</t>
  </si>
  <si>
    <t>East MidlandsFemale breast cancer2013</t>
  </si>
  <si>
    <t>East MidlandsKidney2013</t>
  </si>
  <si>
    <t>East MidlandsLung2013</t>
  </si>
  <si>
    <t>East MidlandsMelanoma2013</t>
  </si>
  <si>
    <t>East MidlandsNon-Hodgkin lymphoma2013</t>
  </si>
  <si>
    <t>East MidlandsOesophagus2013</t>
  </si>
  <si>
    <t>East MidlandsPancreas2013</t>
  </si>
  <si>
    <t>East MidlandsProstate2013</t>
  </si>
  <si>
    <t>East MidlandsUterus2013</t>
  </si>
  <si>
    <t>East of EnglandAll Malignant Neoplasms (excl. NMSC)2013</t>
  </si>
  <si>
    <t>East of EnglandBladder2013</t>
  </si>
  <si>
    <t>East of EnglandCancer of Unknown Primary2013</t>
  </si>
  <si>
    <t>East of EnglandCervix (in-situ)2013</t>
  </si>
  <si>
    <t>East of EnglandColorectal2013</t>
  </si>
  <si>
    <t>East of EnglandFemale breast cancer2013</t>
  </si>
  <si>
    <t>East of EnglandKidney2013</t>
  </si>
  <si>
    <t>East of EnglandLung2013</t>
  </si>
  <si>
    <t>East of EnglandMelanoma2013</t>
  </si>
  <si>
    <t>East of EnglandNon-Hodgkin lymphoma2013</t>
  </si>
  <si>
    <t>East of EnglandOesophagus2013</t>
  </si>
  <si>
    <t>East of EnglandPancreas2013</t>
  </si>
  <si>
    <t>East of EnglandProstate2013</t>
  </si>
  <si>
    <t>East of EnglandUterus2013</t>
  </si>
  <si>
    <t>Humber, Coast and ValeAll Malignant Neoplasms (excl. NMSC)2013</t>
  </si>
  <si>
    <t>Humber, Coast and ValeBladder2013</t>
  </si>
  <si>
    <t>Humber, Coast and ValeCancer of Unknown Primary2013</t>
  </si>
  <si>
    <t>Humber, Coast and ValeCervix (in-situ)2013</t>
  </si>
  <si>
    <t>Humber, Coast and ValeColorectal2013</t>
  </si>
  <si>
    <t>Humber, Coast and ValeFemale breast cancer2013</t>
  </si>
  <si>
    <t>Humber, Coast and ValeKidney2013</t>
  </si>
  <si>
    <t>Humber, Coast and ValeLung2013</t>
  </si>
  <si>
    <t>Humber, Coast and ValeMelanoma2013</t>
  </si>
  <si>
    <t>Humber, Coast and ValeNon-Hodgkin lymphoma2013</t>
  </si>
  <si>
    <t>Humber, Coast and ValeOesophagus2013</t>
  </si>
  <si>
    <t>Humber, Coast and ValePancreas2013</t>
  </si>
  <si>
    <t>Humber, Coast and ValeProstate2013</t>
  </si>
  <si>
    <t>Humber, Coast and ValeUterus2013</t>
  </si>
  <si>
    <t>Kent and MedwayAll Malignant Neoplasms (excl. NMSC)2013</t>
  </si>
  <si>
    <t>Kent and MedwayBladder2013</t>
  </si>
  <si>
    <t>Kent and MedwayCancer of Unknown Primary2013</t>
  </si>
  <si>
    <t>Kent and MedwayCervix (in-situ)2013</t>
  </si>
  <si>
    <t>Kent and MedwayColorectal2013</t>
  </si>
  <si>
    <t>Kent and MedwayFemale breast cancer2013</t>
  </si>
  <si>
    <t>Kent and MedwayKidney2013</t>
  </si>
  <si>
    <t>Kent and MedwayLung2013</t>
  </si>
  <si>
    <t>Kent and MedwayMelanoma2013</t>
  </si>
  <si>
    <t>Kent and MedwayNon-Hodgkin lymphoma2013</t>
  </si>
  <si>
    <t>Kent and MedwayOesophagus2013</t>
  </si>
  <si>
    <t>Kent and MedwayPancreas2013</t>
  </si>
  <si>
    <t>Kent and MedwayProstate2013</t>
  </si>
  <si>
    <t>Kent and MedwayUterus2013</t>
  </si>
  <si>
    <t>Lancashire and South CumbriaAll Malignant Neoplasms (excl. NMSC)2013</t>
  </si>
  <si>
    <t>Lancashire and South CumbriaBladder2013</t>
  </si>
  <si>
    <t>Lancashire and South CumbriaCancer of Unknown Primary2013</t>
  </si>
  <si>
    <t>Lancashire and South CumbriaCervix (in-situ)2013</t>
  </si>
  <si>
    <t>Lancashire and South CumbriaColorectal2013</t>
  </si>
  <si>
    <t>Lancashire and South CumbriaFemale breast cancer2013</t>
  </si>
  <si>
    <t>Lancashire and South CumbriaKidney2013</t>
  </si>
  <si>
    <t>Lancashire and South CumbriaLung2013</t>
  </si>
  <si>
    <t>Lancashire and South CumbriaMelanoma2013</t>
  </si>
  <si>
    <t>Lancashire and South CumbriaNon-Hodgkin lymphoma2013</t>
  </si>
  <si>
    <t>Lancashire and South CumbriaOesophagus2013</t>
  </si>
  <si>
    <t>Lancashire and South CumbriaPancreas2013</t>
  </si>
  <si>
    <t>Lancashire and South CumbriaProstate2013</t>
  </si>
  <si>
    <t>Lancashire and South CumbriaUterus2013</t>
  </si>
  <si>
    <t>National Cancer Vanguard: Greater ManchesterAll Malignant Neoplasms (excl. NMSC)2013</t>
  </si>
  <si>
    <t>National Cancer Vanguard: Greater ManchesterBladder2013</t>
  </si>
  <si>
    <t>National Cancer Vanguard: Greater ManchesterCancer of Unknown Primary2013</t>
  </si>
  <si>
    <t>National Cancer Vanguard: Greater ManchesterCervix (in-situ)2013</t>
  </si>
  <si>
    <t>National Cancer Vanguard: Greater ManchesterColorectal2013</t>
  </si>
  <si>
    <t>National Cancer Vanguard: Greater ManchesterFemale breast cancer2013</t>
  </si>
  <si>
    <t>National Cancer Vanguard: Greater ManchesterKidney2013</t>
  </si>
  <si>
    <t>National Cancer Vanguard: Greater ManchesterLung2013</t>
  </si>
  <si>
    <t>National Cancer Vanguard: Greater ManchesterMelanoma2013</t>
  </si>
  <si>
    <t>National Cancer Vanguard: Greater ManchesterNon-Hodgkin lymphoma2013</t>
  </si>
  <si>
    <t>National Cancer Vanguard: Greater ManchesterOesophagus2013</t>
  </si>
  <si>
    <t>National Cancer Vanguard: Greater ManchesterPancreas2013</t>
  </si>
  <si>
    <t>National Cancer Vanguard: Greater ManchesterProstate2013</t>
  </si>
  <si>
    <t>National Cancer Vanguard: Greater ManchesterUterus2013</t>
  </si>
  <si>
    <t>National Cancer Vanguard: North Central and North East LondonAll Malignant Neoplasms (excl. NMSC)2013</t>
  </si>
  <si>
    <t>National Cancer Vanguard: North Central and North East LondonBladder2013</t>
  </si>
  <si>
    <t>National Cancer Vanguard: North Central and North East LondonCancer of Unknown Primary2013</t>
  </si>
  <si>
    <t>National Cancer Vanguard: North Central and North East LondonCervix (in-situ)2013</t>
  </si>
  <si>
    <t>National Cancer Vanguard: North Central and North East LondonColorectal2013</t>
  </si>
  <si>
    <t>National Cancer Vanguard: North Central and North East LondonFemale breast cancer2013</t>
  </si>
  <si>
    <t>National Cancer Vanguard: North Central and North East LondonKidney2013</t>
  </si>
  <si>
    <t>National Cancer Vanguard: North Central and North East LondonLung2013</t>
  </si>
  <si>
    <t>National Cancer Vanguard: North Central and North East LondonMelanoma2013</t>
  </si>
  <si>
    <t>National Cancer Vanguard: North Central and North East LondonNon-Hodgkin lymphoma2013</t>
  </si>
  <si>
    <t>National Cancer Vanguard: North Central and North East LondonOesophagus2013</t>
  </si>
  <si>
    <t>National Cancer Vanguard: North Central and North East LondonPancreas2013</t>
  </si>
  <si>
    <t>National Cancer Vanguard: North Central and North East LondonProstate2013</t>
  </si>
  <si>
    <t>National Cancer Vanguard: North Central and North East LondonUterus2013</t>
  </si>
  <si>
    <t>National Cancer Vanguard: North West and South West LondonAll Malignant Neoplasms (excl. NMSC)2013</t>
  </si>
  <si>
    <t>National Cancer Vanguard: North West and South West LondonBladder2013</t>
  </si>
  <si>
    <t>National Cancer Vanguard: North West and South West LondonCancer of Unknown Primary2013</t>
  </si>
  <si>
    <t>National Cancer Vanguard: North West and South West LondonCervix (in-situ)2013</t>
  </si>
  <si>
    <t>National Cancer Vanguard: North West and South West LondonColorectal2013</t>
  </si>
  <si>
    <t>National Cancer Vanguard: North West and South West LondonFemale breast cancer2013</t>
  </si>
  <si>
    <t>National Cancer Vanguard: North West and South West LondonKidney2013</t>
  </si>
  <si>
    <t>National Cancer Vanguard: North West and South West LondonLung2013</t>
  </si>
  <si>
    <t>National Cancer Vanguard: North West and South West LondonMelanoma2013</t>
  </si>
  <si>
    <t>National Cancer Vanguard: North West and South West LondonNon-Hodgkin lymphoma2013</t>
  </si>
  <si>
    <t>National Cancer Vanguard: North West and South West LondonOesophagus2013</t>
  </si>
  <si>
    <t>National Cancer Vanguard: North West and South West LondonPancreas2013</t>
  </si>
  <si>
    <t>National Cancer Vanguard: North West and South West LondonProstate2013</t>
  </si>
  <si>
    <t>National Cancer Vanguard: North West and South West LondonUterus2013</t>
  </si>
  <si>
    <t>North East and CumbriaAll Malignant Neoplasms (excl. NMSC)2013</t>
  </si>
  <si>
    <t>North East and CumbriaBladder2013</t>
  </si>
  <si>
    <t>North East and CumbriaCancer of Unknown Primary2013</t>
  </si>
  <si>
    <t>North East and CumbriaCervix (in-situ)2013</t>
  </si>
  <si>
    <t>North East and CumbriaColorectal2013</t>
  </si>
  <si>
    <t>North East and CumbriaFemale breast cancer2013</t>
  </si>
  <si>
    <t>North East and CumbriaKidney2013</t>
  </si>
  <si>
    <t>North East and CumbriaLung2013</t>
  </si>
  <si>
    <t>North East and CumbriaMelanoma2013</t>
  </si>
  <si>
    <t>North East and CumbriaNon-Hodgkin lymphoma2013</t>
  </si>
  <si>
    <t>North East and CumbriaOesophagus2013</t>
  </si>
  <si>
    <t>North East and CumbriaPancreas2013</t>
  </si>
  <si>
    <t>North East and CumbriaProstate2013</t>
  </si>
  <si>
    <t>North East and CumbriaUterus2013</t>
  </si>
  <si>
    <t>PeninsulaAll Malignant Neoplasms (excl. NMSC)2013</t>
  </si>
  <si>
    <t>PeninsulaBladder2013</t>
  </si>
  <si>
    <t>PeninsulaCancer of Unknown Primary2013</t>
  </si>
  <si>
    <t>PeninsulaCervix (in-situ)2013</t>
  </si>
  <si>
    <t>PeninsulaColorectal2013</t>
  </si>
  <si>
    <t>PeninsulaFemale breast cancer2013</t>
  </si>
  <si>
    <t>PeninsulaKidney2013</t>
  </si>
  <si>
    <t>PeninsulaLung2013</t>
  </si>
  <si>
    <t>PeninsulaMelanoma2013</t>
  </si>
  <si>
    <t>PeninsulaNon-Hodgkin lymphoma2013</t>
  </si>
  <si>
    <t>PeninsulaOesophagus2013</t>
  </si>
  <si>
    <t>PeninsulaPancreas2013</t>
  </si>
  <si>
    <t>PeninsulaProstate2013</t>
  </si>
  <si>
    <t>PeninsulaUterus2013</t>
  </si>
  <si>
    <t>Somerset, Wiltshire, Avon and GloucestershireAll Malignant Neoplasms (excl. NMSC)2013</t>
  </si>
  <si>
    <t>Somerset, Wiltshire, Avon and GloucestershireBladder2013</t>
  </si>
  <si>
    <t>Somerset, Wiltshire, Avon and GloucestershireCancer of Unknown Primary2013</t>
  </si>
  <si>
    <t>Somerset, Wiltshire, Avon and GloucestershireCervix (in-situ)2013</t>
  </si>
  <si>
    <t>Somerset, Wiltshire, Avon and GloucestershireColorectal2013</t>
  </si>
  <si>
    <t>Somerset, Wiltshire, Avon and GloucestershireFemale breast cancer2013</t>
  </si>
  <si>
    <t>Somerset, Wiltshire, Avon and GloucestershireKidney2013</t>
  </si>
  <si>
    <t>Somerset, Wiltshire, Avon and GloucestershireLung2013</t>
  </si>
  <si>
    <t>Somerset, Wiltshire, Avon and GloucestershireMelanoma2013</t>
  </si>
  <si>
    <t>Somerset, Wiltshire, Avon and GloucestershireNon-Hodgkin lymphoma2013</t>
  </si>
  <si>
    <t>Somerset, Wiltshire, Avon and GloucestershireOesophagus2013</t>
  </si>
  <si>
    <t>Somerset, Wiltshire, Avon and GloucestershirePancreas2013</t>
  </si>
  <si>
    <t>Somerset, Wiltshire, Avon and GloucestershireProstate2013</t>
  </si>
  <si>
    <t>Somerset, Wiltshire, Avon and GloucestershireUterus2013</t>
  </si>
  <si>
    <t>South East LondonAll Malignant Neoplasms (excl. NMSC)2013</t>
  </si>
  <si>
    <t>South East LondonBladder2013</t>
  </si>
  <si>
    <t>South East LondonCancer of Unknown Primary2013</t>
  </si>
  <si>
    <t>South East LondonCervix (in-situ)2013</t>
  </si>
  <si>
    <t>South East LondonColorectal2013</t>
  </si>
  <si>
    <t>South East LondonFemale breast cancer2013</t>
  </si>
  <si>
    <t>South East LondonKidney2013</t>
  </si>
  <si>
    <t>South East LondonLung2013</t>
  </si>
  <si>
    <t>South East LondonMelanoma2013</t>
  </si>
  <si>
    <t>South East LondonNon-Hodgkin lymphoma2013</t>
  </si>
  <si>
    <t>South East LondonOesophagus2013</t>
  </si>
  <si>
    <t>South East LondonPancreas2013</t>
  </si>
  <si>
    <t>South East LondonProstate2013</t>
  </si>
  <si>
    <t>South East LondonUterus2013</t>
  </si>
  <si>
    <t>South Yorkshire, Bassetlaw, North Derbyshire and HardwickAll Malignant Neoplasms (excl. NMSC)2013</t>
  </si>
  <si>
    <t>South Yorkshire, Bassetlaw, North Derbyshire and HardwickBladder2013</t>
  </si>
  <si>
    <t>South Yorkshire, Bassetlaw, North Derbyshire and HardwickCancer of Unknown Primary2013</t>
  </si>
  <si>
    <t>South Yorkshire, Bassetlaw, North Derbyshire and HardwickCervix (in-situ)2013</t>
  </si>
  <si>
    <t>South Yorkshire, Bassetlaw, North Derbyshire and HardwickColorectal2013</t>
  </si>
  <si>
    <t>South Yorkshire, Bassetlaw, North Derbyshire and HardwickFemale breast cancer2013</t>
  </si>
  <si>
    <t>South Yorkshire, Bassetlaw, North Derbyshire and HardwickKidney2013</t>
  </si>
  <si>
    <t>South Yorkshire, Bassetlaw, North Derbyshire and HardwickLung2013</t>
  </si>
  <si>
    <t>South Yorkshire, Bassetlaw, North Derbyshire and HardwickMelanoma2013</t>
  </si>
  <si>
    <t>South Yorkshire, Bassetlaw, North Derbyshire and HardwickNon-Hodgkin lymphoma2013</t>
  </si>
  <si>
    <t>South Yorkshire, Bassetlaw, North Derbyshire and HardwickOesophagus2013</t>
  </si>
  <si>
    <t>South Yorkshire, Bassetlaw, North Derbyshire and HardwickPancreas2013</t>
  </si>
  <si>
    <t>South Yorkshire, Bassetlaw, North Derbyshire and HardwickProstate2013</t>
  </si>
  <si>
    <t>South Yorkshire, Bassetlaw, North Derbyshire and HardwickUterus2013</t>
  </si>
  <si>
    <t>Surrey and SussexAll Malignant Neoplasms (excl. NMSC)2013</t>
  </si>
  <si>
    <t>Surrey and SussexBladder2013</t>
  </si>
  <si>
    <t>Surrey and SussexCancer of Unknown Primary2013</t>
  </si>
  <si>
    <t>Surrey and SussexCervix (in-situ)2013</t>
  </si>
  <si>
    <t>Surrey and SussexColorectal2013</t>
  </si>
  <si>
    <t>Surrey and SussexFemale breast cancer2013</t>
  </si>
  <si>
    <t>Surrey and SussexKidney2013</t>
  </si>
  <si>
    <t>Surrey and SussexLung2013</t>
  </si>
  <si>
    <t>Surrey and SussexMelanoma2013</t>
  </si>
  <si>
    <t>Surrey and SussexNon-Hodgkin lymphoma2013</t>
  </si>
  <si>
    <t>Surrey and SussexOesophagus2013</t>
  </si>
  <si>
    <t>Surrey and SussexPancreas2013</t>
  </si>
  <si>
    <t>Surrey and SussexProstate2013</t>
  </si>
  <si>
    <t>Surrey and SussexUterus2013</t>
  </si>
  <si>
    <t>Thames ValleyAll Malignant Neoplasms (excl. NMSC)2013</t>
  </si>
  <si>
    <t>Thames ValleyBladder2013</t>
  </si>
  <si>
    <t>Thames ValleyCancer of Unknown Primary2013</t>
  </si>
  <si>
    <t>Thames ValleyCervix (in-situ)2013</t>
  </si>
  <si>
    <t>Thames ValleyColorectal2013</t>
  </si>
  <si>
    <t>Thames ValleyFemale breast cancer2013</t>
  </si>
  <si>
    <t>Thames ValleyKidney2013</t>
  </si>
  <si>
    <t>Thames ValleyLung2013</t>
  </si>
  <si>
    <t>Thames ValleyMelanoma2013</t>
  </si>
  <si>
    <t>Thames ValleyNon-Hodgkin lymphoma2013</t>
  </si>
  <si>
    <t>Thames ValleyOesophagus2013</t>
  </si>
  <si>
    <t>Thames ValleyPancreas2013</t>
  </si>
  <si>
    <t>Thames ValleyProstate2013</t>
  </si>
  <si>
    <t>Thames ValleyUterus2013</t>
  </si>
  <si>
    <t>WessexAll Malignant Neoplasms (excl. NMSC)2013</t>
  </si>
  <si>
    <t>WessexBladder2013</t>
  </si>
  <si>
    <t>WessexCancer of Unknown Primary2013</t>
  </si>
  <si>
    <t>WessexCervix (in-situ)2013</t>
  </si>
  <si>
    <t>WessexColorectal2013</t>
  </si>
  <si>
    <t>WessexFemale breast cancer2013</t>
  </si>
  <si>
    <t>WessexKidney2013</t>
  </si>
  <si>
    <t>WessexLung2013</t>
  </si>
  <si>
    <t>WessexMelanoma2013</t>
  </si>
  <si>
    <t>WessexNon-Hodgkin lymphoma2013</t>
  </si>
  <si>
    <t>WessexOesophagus2013</t>
  </si>
  <si>
    <t>WessexPancreas2013</t>
  </si>
  <si>
    <t>WessexProstate2013</t>
  </si>
  <si>
    <t>WessexUterus2013</t>
  </si>
  <si>
    <t>West MidlandsAll Malignant Neoplasms (excl. NMSC)2013</t>
  </si>
  <si>
    <t>West MidlandsBladder2013</t>
  </si>
  <si>
    <t>West MidlandsCancer of Unknown Primary2013</t>
  </si>
  <si>
    <t>West MidlandsCervix (in-situ)2013</t>
  </si>
  <si>
    <t>West MidlandsColorectal2013</t>
  </si>
  <si>
    <t>West MidlandsFemale breast cancer2013</t>
  </si>
  <si>
    <t>West MidlandsKidney2013</t>
  </si>
  <si>
    <t>West MidlandsLung2013</t>
  </si>
  <si>
    <t>West MidlandsMelanoma2013</t>
  </si>
  <si>
    <t>West MidlandsNon-Hodgkin lymphoma2013</t>
  </si>
  <si>
    <t>West MidlandsOesophagus2013</t>
  </si>
  <si>
    <t>West MidlandsPancreas2013</t>
  </si>
  <si>
    <t>West MidlandsProstate2013</t>
  </si>
  <si>
    <t>West MidlandsUterus2013</t>
  </si>
  <si>
    <t>West YorkshireAll Malignant Neoplasms (excl. NMSC)2013</t>
  </si>
  <si>
    <t>West YorkshireBladder2013</t>
  </si>
  <si>
    <t>West YorkshireCancer of Unknown Primary2013</t>
  </si>
  <si>
    <t>West YorkshireCervix (in-situ)2013</t>
  </si>
  <si>
    <t>West YorkshireColorectal2013</t>
  </si>
  <si>
    <t>West YorkshireFemale breast cancer2013</t>
  </si>
  <si>
    <t>West YorkshireKidney2013</t>
  </si>
  <si>
    <t>West YorkshireLung2013</t>
  </si>
  <si>
    <t>West YorkshireMelanoma2013</t>
  </si>
  <si>
    <t>West YorkshireNon-Hodgkin lymphoma2013</t>
  </si>
  <si>
    <t>West YorkshireOesophagus2013</t>
  </si>
  <si>
    <t>West YorkshirePancreas2013</t>
  </si>
  <si>
    <t>West YorkshireProstate2013</t>
  </si>
  <si>
    <t>West YorkshireUterus2013</t>
  </si>
  <si>
    <t>Cheshire and MerseysideAll Malignant Neoplasms (excl. NMSC)2014</t>
  </si>
  <si>
    <t>Cheshire and MerseysideBladder2014</t>
  </si>
  <si>
    <t>Cheshire and MerseysideCancer of Unknown Primary2014</t>
  </si>
  <si>
    <t>Cheshire and MerseysideCervix (in-situ)2014</t>
  </si>
  <si>
    <t>Cheshire and MerseysideColorectal2014</t>
  </si>
  <si>
    <t>Cheshire and MerseysideFemale breast cancer2014</t>
  </si>
  <si>
    <t>Cheshire and MerseysideKidney2014</t>
  </si>
  <si>
    <t>Cheshire and MerseysideLung2014</t>
  </si>
  <si>
    <t>Cheshire and MerseysideMelanoma2014</t>
  </si>
  <si>
    <t>Cheshire and MerseysideNon-Hodgkin lymphoma2014</t>
  </si>
  <si>
    <t>Cheshire and MerseysideOesophagus2014</t>
  </si>
  <si>
    <t>Cheshire and MerseysidePancreas2014</t>
  </si>
  <si>
    <t>Cheshire and MerseysideProstate2014</t>
  </si>
  <si>
    <t>Cheshire and MerseysideUterus2014</t>
  </si>
  <si>
    <t>East MidlandsAll Malignant Neoplasms (excl. NMSC)2014</t>
  </si>
  <si>
    <t>East MidlandsBladder2014</t>
  </si>
  <si>
    <t>East MidlandsCancer of Unknown Primary2014</t>
  </si>
  <si>
    <t>East MidlandsCervix (in-situ)2014</t>
  </si>
  <si>
    <t>East MidlandsColorectal2014</t>
  </si>
  <si>
    <t>East MidlandsFemale breast cancer2014</t>
  </si>
  <si>
    <t>East MidlandsKidney2014</t>
  </si>
  <si>
    <t>East MidlandsLung2014</t>
  </si>
  <si>
    <t>East MidlandsMelanoma2014</t>
  </si>
  <si>
    <t>East MidlandsNon-Hodgkin lymphoma2014</t>
  </si>
  <si>
    <t>East MidlandsOesophagus2014</t>
  </si>
  <si>
    <t>East MidlandsPancreas2014</t>
  </si>
  <si>
    <t>East MidlandsProstate2014</t>
  </si>
  <si>
    <t>East MidlandsUterus2014</t>
  </si>
  <si>
    <t>East of EnglandAll Malignant Neoplasms (excl. NMSC)2014</t>
  </si>
  <si>
    <t>East of EnglandBladder2014</t>
  </si>
  <si>
    <t>East of EnglandCancer of Unknown Primary2014</t>
  </si>
  <si>
    <t>East of EnglandCervix (in-situ)2014</t>
  </si>
  <si>
    <t>East of EnglandColorectal2014</t>
  </si>
  <si>
    <t>East of EnglandFemale breast cancer2014</t>
  </si>
  <si>
    <t>East of EnglandKidney2014</t>
  </si>
  <si>
    <t>East of EnglandLung2014</t>
  </si>
  <si>
    <t>East of EnglandMelanoma2014</t>
  </si>
  <si>
    <t>East of EnglandNon-Hodgkin lymphoma2014</t>
  </si>
  <si>
    <t>East of EnglandOesophagus2014</t>
  </si>
  <si>
    <t>East of EnglandPancreas2014</t>
  </si>
  <si>
    <t>East of EnglandProstate2014</t>
  </si>
  <si>
    <t>East of EnglandUterus2014</t>
  </si>
  <si>
    <t>Humber, Coast and ValeAll Malignant Neoplasms (excl. NMSC)2014</t>
  </si>
  <si>
    <t>Humber, Coast and ValeBladder2014</t>
  </si>
  <si>
    <t>Humber, Coast and ValeCancer of Unknown Primary2014</t>
  </si>
  <si>
    <t>Humber, Coast and ValeCervix (in-situ)2014</t>
  </si>
  <si>
    <t>Humber, Coast and ValeColorectal2014</t>
  </si>
  <si>
    <t>Humber, Coast and ValeFemale breast cancer2014</t>
  </si>
  <si>
    <t>Humber, Coast and ValeKidney2014</t>
  </si>
  <si>
    <t>Humber, Coast and ValeLung2014</t>
  </si>
  <si>
    <t>Humber, Coast and ValeMelanoma2014</t>
  </si>
  <si>
    <t>Humber, Coast and ValeNon-Hodgkin lymphoma2014</t>
  </si>
  <si>
    <t>Humber, Coast and ValeOesophagus2014</t>
  </si>
  <si>
    <t>Humber, Coast and ValePancreas2014</t>
  </si>
  <si>
    <t>Humber, Coast and ValeProstate2014</t>
  </si>
  <si>
    <t>Humber, Coast and ValeUterus2014</t>
  </si>
  <si>
    <t>Kent and MedwayAll Malignant Neoplasms (excl. NMSC)2014</t>
  </si>
  <si>
    <t>Kent and MedwayBladder2014</t>
  </si>
  <si>
    <t>Kent and MedwayCancer of Unknown Primary2014</t>
  </si>
  <si>
    <t>Kent and MedwayCervix (in-situ)2014</t>
  </si>
  <si>
    <t>Kent and MedwayColorectal2014</t>
  </si>
  <si>
    <t>Kent and MedwayFemale breast cancer2014</t>
  </si>
  <si>
    <t>Kent and MedwayKidney2014</t>
  </si>
  <si>
    <t>Kent and MedwayLung2014</t>
  </si>
  <si>
    <t>Kent and MedwayMelanoma2014</t>
  </si>
  <si>
    <t>Kent and MedwayNon-Hodgkin lymphoma2014</t>
  </si>
  <si>
    <t>Kent and MedwayOesophagus2014</t>
  </si>
  <si>
    <t>Kent and MedwayPancreas2014</t>
  </si>
  <si>
    <t>Kent and MedwayProstate2014</t>
  </si>
  <si>
    <t>Kent and MedwayUterus2014</t>
  </si>
  <si>
    <t>Lancashire and South CumbriaAll Malignant Neoplasms (excl. NMSC)2014</t>
  </si>
  <si>
    <t>Lancashire and South CumbriaBladder2014</t>
  </si>
  <si>
    <t>Lancashire and South CumbriaCancer of Unknown Primary2014</t>
  </si>
  <si>
    <t>Lancashire and South CumbriaCervix (in-situ)2014</t>
  </si>
  <si>
    <t>Lancashire and South CumbriaColorectal2014</t>
  </si>
  <si>
    <t>Lancashire and South CumbriaFemale breast cancer2014</t>
  </si>
  <si>
    <t>Lancashire and South CumbriaKidney2014</t>
  </si>
  <si>
    <t>Lancashire and South CumbriaLung2014</t>
  </si>
  <si>
    <t>Lancashire and South CumbriaMelanoma2014</t>
  </si>
  <si>
    <t>Lancashire and South CumbriaNon-Hodgkin lymphoma2014</t>
  </si>
  <si>
    <t>Lancashire and South CumbriaOesophagus2014</t>
  </si>
  <si>
    <t>Lancashire and South CumbriaPancreas2014</t>
  </si>
  <si>
    <t>Lancashire and South CumbriaProstate2014</t>
  </si>
  <si>
    <t>Lancashire and South CumbriaUterus2014</t>
  </si>
  <si>
    <t>National Cancer Vanguard: Greater ManchesterAll Malignant Neoplasms (excl. NMSC)2014</t>
  </si>
  <si>
    <t>National Cancer Vanguard: Greater ManchesterBladder2014</t>
  </si>
  <si>
    <t>National Cancer Vanguard: Greater ManchesterCancer of Unknown Primary2014</t>
  </si>
  <si>
    <t>National Cancer Vanguard: Greater ManchesterCervix (in-situ)2014</t>
  </si>
  <si>
    <t>National Cancer Vanguard: Greater ManchesterColorectal2014</t>
  </si>
  <si>
    <t>National Cancer Vanguard: Greater ManchesterFemale breast cancer2014</t>
  </si>
  <si>
    <t>National Cancer Vanguard: Greater ManchesterKidney2014</t>
  </si>
  <si>
    <t>National Cancer Vanguard: Greater ManchesterLung2014</t>
  </si>
  <si>
    <t>National Cancer Vanguard: Greater ManchesterMelanoma2014</t>
  </si>
  <si>
    <t>National Cancer Vanguard: Greater ManchesterNon-Hodgkin lymphoma2014</t>
  </si>
  <si>
    <t>National Cancer Vanguard: Greater ManchesterOesophagus2014</t>
  </si>
  <si>
    <t>National Cancer Vanguard: Greater ManchesterPancreas2014</t>
  </si>
  <si>
    <t>National Cancer Vanguard: Greater ManchesterProstate2014</t>
  </si>
  <si>
    <t>National Cancer Vanguard: Greater ManchesterUterus2014</t>
  </si>
  <si>
    <t>National Cancer Vanguard: North Central and North East LondonAll Malignant Neoplasms (excl. NMSC)2014</t>
  </si>
  <si>
    <t>National Cancer Vanguard: North Central and North East LondonBladder2014</t>
  </si>
  <si>
    <t>National Cancer Vanguard: North Central and North East LondonCancer of Unknown Primary2014</t>
  </si>
  <si>
    <t>National Cancer Vanguard: North Central and North East LondonCervix (in-situ)2014</t>
  </si>
  <si>
    <t>National Cancer Vanguard: North Central and North East LondonColorectal2014</t>
  </si>
  <si>
    <t>National Cancer Vanguard: North Central and North East LondonFemale breast cancer2014</t>
  </si>
  <si>
    <t>National Cancer Vanguard: North Central and North East LondonKidney2014</t>
  </si>
  <si>
    <t>National Cancer Vanguard: North Central and North East LondonLung2014</t>
  </si>
  <si>
    <t>National Cancer Vanguard: North Central and North East LondonMelanoma2014</t>
  </si>
  <si>
    <t>National Cancer Vanguard: North Central and North East LondonNon-Hodgkin lymphoma2014</t>
  </si>
  <si>
    <t>National Cancer Vanguard: North Central and North East LondonOesophagus2014</t>
  </si>
  <si>
    <t>National Cancer Vanguard: North Central and North East LondonPancreas2014</t>
  </si>
  <si>
    <t>National Cancer Vanguard: North Central and North East LondonProstate2014</t>
  </si>
  <si>
    <t>National Cancer Vanguard: North Central and North East LondonUterus2014</t>
  </si>
  <si>
    <t>National Cancer Vanguard: North West and South West LondonAll Malignant Neoplasms (excl. NMSC)2014</t>
  </si>
  <si>
    <t>National Cancer Vanguard: North West and South West LondonBladder2014</t>
  </si>
  <si>
    <t>National Cancer Vanguard: North West and South West LondonCancer of Unknown Primary2014</t>
  </si>
  <si>
    <t>National Cancer Vanguard: North West and South West LondonCervix (in-situ)2014</t>
  </si>
  <si>
    <t>National Cancer Vanguard: North West and South West LondonColorectal2014</t>
  </si>
  <si>
    <t>National Cancer Vanguard: North West and South West LondonFemale breast cancer2014</t>
  </si>
  <si>
    <t>National Cancer Vanguard: North West and South West LondonKidney2014</t>
  </si>
  <si>
    <t>National Cancer Vanguard: North West and South West LondonLung2014</t>
  </si>
  <si>
    <t>National Cancer Vanguard: North West and South West LondonMelanoma2014</t>
  </si>
  <si>
    <t>National Cancer Vanguard: North West and South West LondonNon-Hodgkin lymphoma2014</t>
  </si>
  <si>
    <t>National Cancer Vanguard: North West and South West LondonOesophagus2014</t>
  </si>
  <si>
    <t>National Cancer Vanguard: North West and South West LondonPancreas2014</t>
  </si>
  <si>
    <t>National Cancer Vanguard: North West and South West LondonProstate2014</t>
  </si>
  <si>
    <t>National Cancer Vanguard: North West and South West LondonUterus2014</t>
  </si>
  <si>
    <t>North East and CumbriaAll Malignant Neoplasms (excl. NMSC)2014</t>
  </si>
  <si>
    <t>North East and CumbriaBladder2014</t>
  </si>
  <si>
    <t>North East and CumbriaCancer of Unknown Primary2014</t>
  </si>
  <si>
    <t>North East and CumbriaCervix (in-situ)2014</t>
  </si>
  <si>
    <t>North East and CumbriaColorectal2014</t>
  </si>
  <si>
    <t>North East and CumbriaFemale breast cancer2014</t>
  </si>
  <si>
    <t>North East and CumbriaKidney2014</t>
  </si>
  <si>
    <t>North East and CumbriaLung2014</t>
  </si>
  <si>
    <t>North East and CumbriaMelanoma2014</t>
  </si>
  <si>
    <t>North East and CumbriaNon-Hodgkin lymphoma2014</t>
  </si>
  <si>
    <t>North East and CumbriaOesophagus2014</t>
  </si>
  <si>
    <t>North East and CumbriaPancreas2014</t>
  </si>
  <si>
    <t>North East and CumbriaProstate2014</t>
  </si>
  <si>
    <t>North East and CumbriaUterus2014</t>
  </si>
  <si>
    <t>PeninsulaAll Malignant Neoplasms (excl. NMSC)2014</t>
  </si>
  <si>
    <t>PeninsulaBladder2014</t>
  </si>
  <si>
    <t>PeninsulaCancer of Unknown Primary2014</t>
  </si>
  <si>
    <t>PeninsulaCervix (in-situ)2014</t>
  </si>
  <si>
    <t>PeninsulaColorectal2014</t>
  </si>
  <si>
    <t>PeninsulaFemale breast cancer2014</t>
  </si>
  <si>
    <t>PeninsulaKidney2014</t>
  </si>
  <si>
    <t>PeninsulaLung2014</t>
  </si>
  <si>
    <t>PeninsulaMelanoma2014</t>
  </si>
  <si>
    <t>PeninsulaNon-Hodgkin lymphoma2014</t>
  </si>
  <si>
    <t>PeninsulaOesophagus2014</t>
  </si>
  <si>
    <t>PeninsulaPancreas2014</t>
  </si>
  <si>
    <t>PeninsulaProstate2014</t>
  </si>
  <si>
    <t>PeninsulaUterus2014</t>
  </si>
  <si>
    <t>Somerset, Wiltshire, Avon and GloucestershireAll Malignant Neoplasms (excl. NMSC)2014</t>
  </si>
  <si>
    <t>Somerset, Wiltshire, Avon and GloucestershireBladder2014</t>
  </si>
  <si>
    <t>Somerset, Wiltshire, Avon and GloucestershireCancer of Unknown Primary2014</t>
  </si>
  <si>
    <t>Somerset, Wiltshire, Avon and GloucestershireCervix (in-situ)2014</t>
  </si>
  <si>
    <t>Somerset, Wiltshire, Avon and GloucestershireColorectal2014</t>
  </si>
  <si>
    <t>Somerset, Wiltshire, Avon and GloucestershireFemale breast cancer2014</t>
  </si>
  <si>
    <t>Somerset, Wiltshire, Avon and GloucestershireKidney2014</t>
  </si>
  <si>
    <t>Somerset, Wiltshire, Avon and GloucestershireLung2014</t>
  </si>
  <si>
    <t>Somerset, Wiltshire, Avon and GloucestershireMelanoma2014</t>
  </si>
  <si>
    <t>Somerset, Wiltshire, Avon and GloucestershireNon-Hodgkin lymphoma2014</t>
  </si>
  <si>
    <t>Somerset, Wiltshire, Avon and GloucestershireOesophagus2014</t>
  </si>
  <si>
    <t>Somerset, Wiltshire, Avon and GloucestershirePancreas2014</t>
  </si>
  <si>
    <t>Somerset, Wiltshire, Avon and GloucestershireProstate2014</t>
  </si>
  <si>
    <t>Somerset, Wiltshire, Avon and GloucestershireUterus2014</t>
  </si>
  <si>
    <t>South East LondonAll Malignant Neoplasms (excl. NMSC)2014</t>
  </si>
  <si>
    <t>South East LondonBladder2014</t>
  </si>
  <si>
    <t>South East LondonCancer of Unknown Primary2014</t>
  </si>
  <si>
    <t>South East LondonCervix (in-situ)2014</t>
  </si>
  <si>
    <t>South East LondonColorectal2014</t>
  </si>
  <si>
    <t>South East LondonFemale breast cancer2014</t>
  </si>
  <si>
    <t>South East LondonKidney2014</t>
  </si>
  <si>
    <t>South East LondonLung2014</t>
  </si>
  <si>
    <t>South East LondonMelanoma2014</t>
  </si>
  <si>
    <t>South East LondonNon-Hodgkin lymphoma2014</t>
  </si>
  <si>
    <t>South East LondonOesophagus2014</t>
  </si>
  <si>
    <t>South East LondonPancreas2014</t>
  </si>
  <si>
    <t>South East LondonProstate2014</t>
  </si>
  <si>
    <t>South East LondonUterus2014</t>
  </si>
  <si>
    <t>South Yorkshire, Bassetlaw, North Derbyshire and HardwickAll Malignant Neoplasms (excl. NMSC)2014</t>
  </si>
  <si>
    <t>South Yorkshire, Bassetlaw, North Derbyshire and HardwickBladder2014</t>
  </si>
  <si>
    <t>South Yorkshire, Bassetlaw, North Derbyshire and HardwickCancer of Unknown Primary2014</t>
  </si>
  <si>
    <t>South Yorkshire, Bassetlaw, North Derbyshire and HardwickCervix (in-situ)2014</t>
  </si>
  <si>
    <t>South Yorkshire, Bassetlaw, North Derbyshire and HardwickColorectal2014</t>
  </si>
  <si>
    <t>South Yorkshire, Bassetlaw, North Derbyshire and HardwickFemale breast cancer2014</t>
  </si>
  <si>
    <t>South Yorkshire, Bassetlaw, North Derbyshire and HardwickKidney2014</t>
  </si>
  <si>
    <t>South Yorkshire, Bassetlaw, North Derbyshire and HardwickLung2014</t>
  </si>
  <si>
    <t>South Yorkshire, Bassetlaw, North Derbyshire and HardwickMelanoma2014</t>
  </si>
  <si>
    <t>South Yorkshire, Bassetlaw, North Derbyshire and HardwickNon-Hodgkin lymphoma2014</t>
  </si>
  <si>
    <t>South Yorkshire, Bassetlaw, North Derbyshire and HardwickOesophagus2014</t>
  </si>
  <si>
    <t>South Yorkshire, Bassetlaw, North Derbyshire and HardwickPancreas2014</t>
  </si>
  <si>
    <t>South Yorkshire, Bassetlaw, North Derbyshire and HardwickProstate2014</t>
  </si>
  <si>
    <t>South Yorkshire, Bassetlaw, North Derbyshire and HardwickUterus2014</t>
  </si>
  <si>
    <t>Surrey and SussexAll Malignant Neoplasms (excl. NMSC)2014</t>
  </si>
  <si>
    <t>Surrey and SussexBladder2014</t>
  </si>
  <si>
    <t>Surrey and SussexCancer of Unknown Primary2014</t>
  </si>
  <si>
    <t>Surrey and SussexCervix (in-situ)2014</t>
  </si>
  <si>
    <t>Surrey and SussexColorectal2014</t>
  </si>
  <si>
    <t>Surrey and SussexFemale breast cancer2014</t>
  </si>
  <si>
    <t>Surrey and SussexKidney2014</t>
  </si>
  <si>
    <t>Surrey and SussexLung2014</t>
  </si>
  <si>
    <t>Surrey and SussexMelanoma2014</t>
  </si>
  <si>
    <t>Surrey and SussexNon-Hodgkin lymphoma2014</t>
  </si>
  <si>
    <t>Surrey and SussexOesophagus2014</t>
  </si>
  <si>
    <t>Surrey and SussexPancreas2014</t>
  </si>
  <si>
    <t>Surrey and SussexProstate2014</t>
  </si>
  <si>
    <t>Surrey and SussexUterus2014</t>
  </si>
  <si>
    <t>Thames ValleyAll Malignant Neoplasms (excl. NMSC)2014</t>
  </si>
  <si>
    <t>Thames ValleyBladder2014</t>
  </si>
  <si>
    <t>Thames ValleyCancer of Unknown Primary2014</t>
  </si>
  <si>
    <t>Thames ValleyCervix (in-situ)2014</t>
  </si>
  <si>
    <t>Thames ValleyColorectal2014</t>
  </si>
  <si>
    <t>Thames ValleyFemale breast cancer2014</t>
  </si>
  <si>
    <t>Thames ValleyKidney2014</t>
  </si>
  <si>
    <t>Thames ValleyLung2014</t>
  </si>
  <si>
    <t>Thames ValleyMelanoma2014</t>
  </si>
  <si>
    <t>Thames ValleyNon-Hodgkin lymphoma2014</t>
  </si>
  <si>
    <t>Thames ValleyOesophagus2014</t>
  </si>
  <si>
    <t>Thames ValleyPancreas2014</t>
  </si>
  <si>
    <t>Thames ValleyProstate2014</t>
  </si>
  <si>
    <t>Thames ValleyUterus2014</t>
  </si>
  <si>
    <t>WessexAll Malignant Neoplasms (excl. NMSC)2014</t>
  </si>
  <si>
    <t>WessexBladder2014</t>
  </si>
  <si>
    <t>WessexCancer of Unknown Primary2014</t>
  </si>
  <si>
    <t>WessexCervix (in-situ)2014</t>
  </si>
  <si>
    <t>WessexColorectal2014</t>
  </si>
  <si>
    <t>WessexFemale breast cancer2014</t>
  </si>
  <si>
    <t>WessexKidney2014</t>
  </si>
  <si>
    <t>WessexLung2014</t>
  </si>
  <si>
    <t>WessexMelanoma2014</t>
  </si>
  <si>
    <t>WessexNon-Hodgkin lymphoma2014</t>
  </si>
  <si>
    <t>WessexOesophagus2014</t>
  </si>
  <si>
    <t>WessexPancreas2014</t>
  </si>
  <si>
    <t>WessexProstate2014</t>
  </si>
  <si>
    <t>WessexUterus2014</t>
  </si>
  <si>
    <t>West MidlandsAll Malignant Neoplasms (excl. NMSC)2014</t>
  </si>
  <si>
    <t>West MidlandsBladder2014</t>
  </si>
  <si>
    <t>West MidlandsCancer of Unknown Primary2014</t>
  </si>
  <si>
    <t>West MidlandsCervix (in-situ)2014</t>
  </si>
  <si>
    <t>West MidlandsColorectal2014</t>
  </si>
  <si>
    <t>West MidlandsFemale breast cancer2014</t>
  </si>
  <si>
    <t>West MidlandsKidney2014</t>
  </si>
  <si>
    <t>West MidlandsLung2014</t>
  </si>
  <si>
    <t>West MidlandsMelanoma2014</t>
  </si>
  <si>
    <t>West MidlandsNon-Hodgkin lymphoma2014</t>
  </si>
  <si>
    <t>West MidlandsOesophagus2014</t>
  </si>
  <si>
    <t>West MidlandsPancreas2014</t>
  </si>
  <si>
    <t>West MidlandsProstate2014</t>
  </si>
  <si>
    <t>West MidlandsUterus2014</t>
  </si>
  <si>
    <t>West YorkshireAll Malignant Neoplasms (excl. NMSC)2014</t>
  </si>
  <si>
    <t>West YorkshireBladder2014</t>
  </si>
  <si>
    <t>West YorkshireCancer of Unknown Primary2014</t>
  </si>
  <si>
    <t>West YorkshireCervix (in-situ)2014</t>
  </si>
  <si>
    <t>West YorkshireColorectal2014</t>
  </si>
  <si>
    <t>West YorkshireFemale breast cancer2014</t>
  </si>
  <si>
    <t>West YorkshireKidney2014</t>
  </si>
  <si>
    <t>West YorkshireLung2014</t>
  </si>
  <si>
    <t>West YorkshireMelanoma2014</t>
  </si>
  <si>
    <t>West YorkshireNon-Hodgkin lymphoma2014</t>
  </si>
  <si>
    <t>West YorkshireOesophagus2014</t>
  </si>
  <si>
    <t>West YorkshirePancreas2014</t>
  </si>
  <si>
    <t>West YorkshireProstate2014</t>
  </si>
  <si>
    <t>West YorkshireUterus2014</t>
  </si>
  <si>
    <t>EnglandAll Malignant Neoplasms (excl. NMSC)2006</t>
  </si>
  <si>
    <t>EnglandBladder2006</t>
  </si>
  <si>
    <t>EnglandCancer of Unknown Primary2006</t>
  </si>
  <si>
    <t>EnglandCervix (in-situ)2006</t>
  </si>
  <si>
    <t>EnglandColorectal2006</t>
  </si>
  <si>
    <t>EnglandFemale breast cancer2006</t>
  </si>
  <si>
    <t>EnglandKidney2006</t>
  </si>
  <si>
    <t>EnglandLung2006</t>
  </si>
  <si>
    <t>EnglandMelanoma2006</t>
  </si>
  <si>
    <t>EnglandNon-Hodgkin lymphoma2006</t>
  </si>
  <si>
    <t>EnglandOesophagus2006</t>
  </si>
  <si>
    <t>EnglandPancreas2006</t>
  </si>
  <si>
    <t>EnglandProstate2006</t>
  </si>
  <si>
    <t>EnglandUterus2006</t>
  </si>
  <si>
    <t>EnglandAll Malignant Neoplasms (excl. NMSC)2007</t>
  </si>
  <si>
    <t>EnglandBladder2007</t>
  </si>
  <si>
    <t>EnglandCancer of Unknown Primary2007</t>
  </si>
  <si>
    <t>EnglandCervix (in-situ)2007</t>
  </si>
  <si>
    <t>EnglandColorectal2007</t>
  </si>
  <si>
    <t>EnglandFemale breast cancer2007</t>
  </si>
  <si>
    <t>EnglandKidney2007</t>
  </si>
  <si>
    <t>EnglandLung2007</t>
  </si>
  <si>
    <t>EnglandMelanoma2007</t>
  </si>
  <si>
    <t>EnglandNon-Hodgkin lymphoma2007</t>
  </si>
  <si>
    <t>EnglandOesophagus2007</t>
  </si>
  <si>
    <t>EnglandPancreas2007</t>
  </si>
  <si>
    <t>EnglandProstate2007</t>
  </si>
  <si>
    <t>EnglandUterus2007</t>
  </si>
  <si>
    <t>EnglandAll Malignant Neoplasms (excl. NMSC)2008</t>
  </si>
  <si>
    <t>EnglandBladder2008</t>
  </si>
  <si>
    <t>EnglandCancer of Unknown Primary2008</t>
  </si>
  <si>
    <t>EnglandCervix (in-situ)2008</t>
  </si>
  <si>
    <t>EnglandColorectal2008</t>
  </si>
  <si>
    <t>EnglandFemale breast cancer2008</t>
  </si>
  <si>
    <t>EnglandKidney2008</t>
  </si>
  <si>
    <t>EnglandLung2008</t>
  </si>
  <si>
    <t>EnglandMelanoma2008</t>
  </si>
  <si>
    <t>EnglandNon-Hodgkin lymphoma2008</t>
  </si>
  <si>
    <t>EnglandOesophagus2008</t>
  </si>
  <si>
    <t>EnglandPancreas2008</t>
  </si>
  <si>
    <t>EnglandProstate2008</t>
  </si>
  <si>
    <t>EnglandUterus2008</t>
  </si>
  <si>
    <t>EnglandAll Malignant Neoplasms (excl. NMSC)2009</t>
  </si>
  <si>
    <t>EnglandBladder2009</t>
  </si>
  <si>
    <t>EnglandCancer of Unknown Primary2009</t>
  </si>
  <si>
    <t>EnglandCervix (in-situ)2009</t>
  </si>
  <si>
    <t>EnglandColorectal2009</t>
  </si>
  <si>
    <t>EnglandFemale breast cancer2009</t>
  </si>
  <si>
    <t>EnglandKidney2009</t>
  </si>
  <si>
    <t>EnglandLung2009</t>
  </si>
  <si>
    <t>EnglandMelanoma2009</t>
  </si>
  <si>
    <t>EnglandNon-Hodgkin lymphoma2009</t>
  </si>
  <si>
    <t>EnglandOesophagus2009</t>
  </si>
  <si>
    <t>EnglandPancreas2009</t>
  </si>
  <si>
    <t>EnglandProstate2009</t>
  </si>
  <si>
    <t>EnglandUterus2009</t>
  </si>
  <si>
    <t>EnglandAll Malignant Neoplasms (excl. NMSC)2010</t>
  </si>
  <si>
    <t>EnglandBladder2010</t>
  </si>
  <si>
    <t>EnglandCancer of Unknown Primary2010</t>
  </si>
  <si>
    <t>EnglandCervix (in-situ)2010</t>
  </si>
  <si>
    <t>EnglandColorectal2010</t>
  </si>
  <si>
    <t>EnglandFemale breast cancer2010</t>
  </si>
  <si>
    <t>EnglandKidney2010</t>
  </si>
  <si>
    <t>EnglandLung2010</t>
  </si>
  <si>
    <t>EnglandMelanoma2010</t>
  </si>
  <si>
    <t>EnglandNon-Hodgkin lymphoma2010</t>
  </si>
  <si>
    <t>EnglandOesophagus2010</t>
  </si>
  <si>
    <t>EnglandPancreas2010</t>
  </si>
  <si>
    <t>EnglandProstate2010</t>
  </si>
  <si>
    <t>EnglandUterus2010</t>
  </si>
  <si>
    <t>EnglandAll Malignant Neoplasms (excl. NMSC)2011</t>
  </si>
  <si>
    <t>EnglandBladder2011</t>
  </si>
  <si>
    <t>EnglandCancer of Unknown Primary2011</t>
  </si>
  <si>
    <t>EnglandCervix (in-situ)2011</t>
  </si>
  <si>
    <t>EnglandColorectal2011</t>
  </si>
  <si>
    <t>EnglandFemale breast cancer2011</t>
  </si>
  <si>
    <t>EnglandKidney2011</t>
  </si>
  <si>
    <t>EnglandLung2011</t>
  </si>
  <si>
    <t>EnglandMelanoma2011</t>
  </si>
  <si>
    <t>EnglandNon-Hodgkin lymphoma2011</t>
  </si>
  <si>
    <t>EnglandOesophagus2011</t>
  </si>
  <si>
    <t>EnglandPancreas2011</t>
  </si>
  <si>
    <t>EnglandProstate2011</t>
  </si>
  <si>
    <t>EnglandUterus2011</t>
  </si>
  <si>
    <t>EnglandAll Malignant Neoplasms (excl. NMSC)2012</t>
  </si>
  <si>
    <t>EnglandBladder2012</t>
  </si>
  <si>
    <t>EnglandCancer of Unknown Primary2012</t>
  </si>
  <si>
    <t>EnglandCervix (in-situ)2012</t>
  </si>
  <si>
    <t>EnglandColorectal2012</t>
  </si>
  <si>
    <t>EnglandFemale breast cancer2012</t>
  </si>
  <si>
    <t>EnglandKidney2012</t>
  </si>
  <si>
    <t>EnglandLung2012</t>
  </si>
  <si>
    <t>EnglandMelanoma2012</t>
  </si>
  <si>
    <t>EnglandNon-Hodgkin lymphoma2012</t>
  </si>
  <si>
    <t>EnglandOesophagus2012</t>
  </si>
  <si>
    <t>EnglandPancreas2012</t>
  </si>
  <si>
    <t>EnglandProstate2012</t>
  </si>
  <si>
    <t>EnglandUterus2012</t>
  </si>
  <si>
    <t>EnglandAll Malignant Neoplasms (excl. NMSC)2013</t>
  </si>
  <si>
    <t>EnglandBladder2013</t>
  </si>
  <si>
    <t>EnglandCancer of Unknown Primary2013</t>
  </si>
  <si>
    <t>EnglandCervix (in-situ)2013</t>
  </si>
  <si>
    <t>EnglandColorectal2013</t>
  </si>
  <si>
    <t>EnglandFemale breast cancer2013</t>
  </si>
  <si>
    <t>EnglandKidney2013</t>
  </si>
  <si>
    <t>EnglandLung2013</t>
  </si>
  <si>
    <t>EnglandMelanoma2013</t>
  </si>
  <si>
    <t>EnglandNon-Hodgkin lymphoma2013</t>
  </si>
  <si>
    <t>EnglandOesophagus2013</t>
  </si>
  <si>
    <t>EnglandPancreas2013</t>
  </si>
  <si>
    <t>EnglandProstate2013</t>
  </si>
  <si>
    <t>EnglandUterus2013</t>
  </si>
  <si>
    <t>EnglandAll Malignant Neoplasms (excl. NMSC)2014</t>
  </si>
  <si>
    <t>EnglandBladder2014</t>
  </si>
  <si>
    <t>EnglandCancer of Unknown Primary2014</t>
  </si>
  <si>
    <t>EnglandCervix (in-situ)2014</t>
  </si>
  <si>
    <t>EnglandColorectal2014</t>
  </si>
  <si>
    <t>EnglandFemale breast cancer2014</t>
  </si>
  <si>
    <t>EnglandKidney2014</t>
  </si>
  <si>
    <t>EnglandLung2014</t>
  </si>
  <si>
    <t>EnglandMelanoma2014</t>
  </si>
  <si>
    <t>EnglandNon-Hodgkin lymphoma2014</t>
  </si>
  <si>
    <t>EnglandOesophagus2014</t>
  </si>
  <si>
    <t>EnglandPancreas2014</t>
  </si>
  <si>
    <t>EnglandProstate2014</t>
  </si>
  <si>
    <t>EnglandUterus2014</t>
  </si>
  <si>
    <t>NHS East Lancashire CCGColorectal2006-2014</t>
  </si>
  <si>
    <t>NHS East Lancashire CCGFemale breast cancer2006-2014</t>
  </si>
  <si>
    <t>NHS East Lancashire CCGLung2006-2014</t>
  </si>
  <si>
    <t>NHS East Lancashire CCGProstate2006-2014</t>
  </si>
  <si>
    <t>NHS Trafford CCGColorectal2006-2014</t>
  </si>
  <si>
    <t>NHS Trafford CCGFemale breast cancer2006-2014</t>
  </si>
  <si>
    <t>NHS Trafford CCGLung2006-2014</t>
  </si>
  <si>
    <t>NHS Trafford CCGProstate2006-2014</t>
  </si>
  <si>
    <t>NHS Brent CCGColorectal2006-2014</t>
  </si>
  <si>
    <t>NHS Brent CCGFemale breast cancer2006-2014</t>
  </si>
  <si>
    <t>NHS Brent CCGLung2006-2014</t>
  </si>
  <si>
    <t>NHS Brent CCGProstate2006-2014</t>
  </si>
  <si>
    <t>NHS North Hampshire CCGColorectal2006-2014</t>
  </si>
  <si>
    <t>NHS North Hampshire CCGFemale breast cancer2006-2014</t>
  </si>
  <si>
    <t>NHS North Hampshire CCGLung2006-2014</t>
  </si>
  <si>
    <t>NHS North Hampshire CCGProstate2006-2014</t>
  </si>
  <si>
    <t>NHS Wirral CCGColorectal2006-2014</t>
  </si>
  <si>
    <t>NHS Wirral CCGFemale breast cancer2006-2014</t>
  </si>
  <si>
    <t>NHS Wirral CCGLung2006-2014</t>
  </si>
  <si>
    <t>NHS Wirral CCGProstate2006-2014</t>
  </si>
  <si>
    <t>NHS High Weald Lewes Havens CCGColorectal2006-2014</t>
  </si>
  <si>
    <t>NHS High Weald Lewes Havens CCGFemale breast cancer2006-2014</t>
  </si>
  <si>
    <t>NHS High Weald Lewes Havens CCGLung2006-2014</t>
  </si>
  <si>
    <t>NHS High Weald Lewes Havens CCGProstate2006-2014</t>
  </si>
  <si>
    <t>NHS Swale CCGColorectal2006-2014</t>
  </si>
  <si>
    <t>NHS Swale CCGFemale breast cancer2006-2014</t>
  </si>
  <si>
    <t>NHS Swale CCGLung2006-2014</t>
  </si>
  <si>
    <t>NHS Swale CCGProstate2006-2014</t>
  </si>
  <si>
    <t>NHS Horsham and Mid Sussex CCGColorectal2006-2014</t>
  </si>
  <si>
    <t>NHS Horsham and Mid Sussex CCGFemale breast cancer2006-2014</t>
  </si>
  <si>
    <t>NHS Horsham and Mid Sussex CCGLung2006-2014</t>
  </si>
  <si>
    <t>NHS Horsham and Mid Sussex CCGProstate2006-2014</t>
  </si>
  <si>
    <t>NHS South Tees CCGColorectal2006-2014</t>
  </si>
  <si>
    <t>NHS South Tees CCGFemale breast cancer2006-2014</t>
  </si>
  <si>
    <t>NHS South Tees CCGLung2006-2014</t>
  </si>
  <si>
    <t>NHS South Tees CCGProstate2006-2014</t>
  </si>
  <si>
    <t>NHS Harrow CCGColorectal2006-2014</t>
  </si>
  <si>
    <t>NHS Harrow CCGFemale breast cancer2006-2014</t>
  </si>
  <si>
    <t>NHS Harrow CCGLung2006-2014</t>
  </si>
  <si>
    <t>NHS Harrow CCGProstate2006-2014</t>
  </si>
  <si>
    <t>NHS North East Essex CCGColorectal2006-2014</t>
  </si>
  <si>
    <t>NHS North East Essex CCGFemale breast cancer2006-2014</t>
  </si>
  <si>
    <t>NHS North East Essex CCGLung2006-2014</t>
  </si>
  <si>
    <t>NHS North East Essex CCGProstate2006-2014</t>
  </si>
  <si>
    <t>NHS Manchester CCGColorectal2006-2014</t>
  </si>
  <si>
    <t>NHS Manchester CCGFemale breast cancer2006-2014</t>
  </si>
  <si>
    <t>NHS Manchester CCGLung2006-2014</t>
  </si>
  <si>
    <t>NHS Manchester CCGProstate2006-2014</t>
  </si>
  <si>
    <t>NHS Greater Huddersfield CCGColorectal2006-2014</t>
  </si>
  <si>
    <t>NHS Greater Huddersfield CCGFemale breast cancer2006-2014</t>
  </si>
  <si>
    <t>NHS Greater Huddersfield CCGLung2006-2014</t>
  </si>
  <si>
    <t>NHS Greater Huddersfield CCGProstate2006-2014</t>
  </si>
  <si>
    <t>NHS Windsor, Ascot and Maidenhead CCGColorectal2006-2014</t>
  </si>
  <si>
    <t>NHS Windsor, Ascot and Maidenhead CCGFemale breast cancer2006-2014</t>
  </si>
  <si>
    <t>NHS Windsor, Ascot and Maidenhead CCGLung2006-2014</t>
  </si>
  <si>
    <t>NHS Windsor, Ascot and Maidenhead CCGProstate2006-2014</t>
  </si>
  <si>
    <t>NHS Stockport CCGColorectal2006-2014</t>
  </si>
  <si>
    <t>NHS Stockport CCGFemale breast cancer2006-2014</t>
  </si>
  <si>
    <t>NHS Stockport CCGLung2006-2014</t>
  </si>
  <si>
    <t>NHS Stockport CCGProstate2006-2014</t>
  </si>
  <si>
    <t>NHS Newcastle Gateshead CCGColorectal2006-2014</t>
  </si>
  <si>
    <t>NHS Newcastle Gateshead CCGFemale breast cancer2006-2014</t>
  </si>
  <si>
    <t>NHS Newcastle Gateshead CCGLung2006-2014</t>
  </si>
  <si>
    <t>NHS Newcastle Gateshead CCGProstate2006-2014</t>
  </si>
  <si>
    <t>NHS North Somerset CCGColorectal2006-2014</t>
  </si>
  <si>
    <t>NHS North Somerset CCGFemale breast cancer2006-2014</t>
  </si>
  <si>
    <t>NHS North Somerset CCGLung2006-2014</t>
  </si>
  <si>
    <t>NHS North Somerset CCGProstate2006-2014</t>
  </si>
  <si>
    <t>NHS Bradford City CCGColorectal2006-2014</t>
  </si>
  <si>
    <t>NHS Bradford City CCGFemale breast cancer2006-2014</t>
  </si>
  <si>
    <t>NHS Bradford City CCGLung2006-2014</t>
  </si>
  <si>
    <t>NHS Bradford City CCGProstate2006-2014</t>
  </si>
  <si>
    <t>NHS North &amp; West Reading CCGColorectal2006-2014</t>
  </si>
  <si>
    <t>NHS North &amp; West Reading CCGFemale breast cancer2006-2014</t>
  </si>
  <si>
    <t>NHS North &amp; West Reading CCGLung2006-2014</t>
  </si>
  <si>
    <t>NHS North &amp; West Reading CCGProstate2006-2014</t>
  </si>
  <si>
    <t>NHS Bath and North East Somerset CCGColorectal2006-2014</t>
  </si>
  <si>
    <t>NHS Bath and North East Somerset CCGFemale breast cancer2006-2014</t>
  </si>
  <si>
    <t>NHS Bath and North East Somerset CCGLung2006-2014</t>
  </si>
  <si>
    <t>NHS Bath and North East Somerset CCGProstate2006-2014</t>
  </si>
  <si>
    <t>NHS Bristol CCGColorectal2006-2014</t>
  </si>
  <si>
    <t>NHS Bristol CCGFemale breast cancer2006-2014</t>
  </si>
  <si>
    <t>NHS Bristol CCGLung2006-2014</t>
  </si>
  <si>
    <t>NHS Bristol CCGProstate2006-2014</t>
  </si>
  <si>
    <t>NHS Gloucestershire CCGColorectal2006-2014</t>
  </si>
  <si>
    <t>NHS Gloucestershire CCGFemale breast cancer2006-2014</t>
  </si>
  <si>
    <t>NHS Gloucestershire CCGLung2006-2014</t>
  </si>
  <si>
    <t>NHS Gloucestershire CCGProstate2006-2014</t>
  </si>
  <si>
    <t>NHS Bexley CCGColorectal2006-2014</t>
  </si>
  <si>
    <t>NHS Bexley CCGFemale breast cancer2006-2014</t>
  </si>
  <si>
    <t>NHS Bexley CCGLung2006-2014</t>
  </si>
  <si>
    <t>NHS Bexley CCGProstate2006-2014</t>
  </si>
  <si>
    <t>NHS North West Surrey CCGColorectal2006-2014</t>
  </si>
  <si>
    <t>NHS North West Surrey CCGFemale breast cancer2006-2014</t>
  </si>
  <si>
    <t>NHS North West Surrey CCGLung2006-2014</t>
  </si>
  <si>
    <t>NHS North West Surrey CCGProstate2006-2014</t>
  </si>
  <si>
    <t>NHS Blackpool CCGColorectal2006-2014</t>
  </si>
  <si>
    <t>NHS Blackpool CCGFemale breast cancer2006-2014</t>
  </si>
  <si>
    <t>NHS Blackpool CCGLung2006-2014</t>
  </si>
  <si>
    <t>NHS Blackpool CCGProstate2006-2014</t>
  </si>
  <si>
    <t>NHS South Sefton CCGColorectal2006-2014</t>
  </si>
  <si>
    <t>NHS South Sefton CCGFemale breast cancer2006-2014</t>
  </si>
  <si>
    <t>NHS South Sefton CCGLung2006-2014</t>
  </si>
  <si>
    <t>NHS South Sefton CCGProstate2006-2014</t>
  </si>
  <si>
    <t>NHS North East Hampshire and Farnham CCGColorectal2006-2014</t>
  </si>
  <si>
    <t>NHS North East Hampshire and Farnham CCGFemale breast cancer2006-2014</t>
  </si>
  <si>
    <t>NHS North East Hampshire and Farnham CCGLung2006-2014</t>
  </si>
  <si>
    <t>NHS North East Hampshire and Farnham CCGProstate2006-2014</t>
  </si>
  <si>
    <t>NHS Vale of York CCGColorectal2006-2014</t>
  </si>
  <si>
    <t>NHS Vale of York CCGFemale breast cancer2006-2014</t>
  </si>
  <si>
    <t>NHS Vale of York CCGLung2006-2014</t>
  </si>
  <si>
    <t>NHS Vale of York CCGProstate2006-2014</t>
  </si>
  <si>
    <t>NHS Eastbourne, Hailsham and Seaford CCGColorectal2006-2014</t>
  </si>
  <si>
    <t>NHS Eastbourne, Hailsham and Seaford CCGFemale breast cancer2006-2014</t>
  </si>
  <si>
    <t>NHS Eastbourne, Hailsham and Seaford CCGLung2006-2014</t>
  </si>
  <si>
    <t>NHS Eastbourne, Hailsham and Seaford CCGProstate2006-2014</t>
  </si>
  <si>
    <t>NHS Nottingham City CCGColorectal2006-2014</t>
  </si>
  <si>
    <t>NHS Nottingham City CCGFemale breast cancer2006-2014</t>
  </si>
  <si>
    <t>NHS Nottingham City CCGLung2006-2014</t>
  </si>
  <si>
    <t>NHS Nottingham City CCGProstate2006-2014</t>
  </si>
  <si>
    <t>NHS West Leicestershire CCGColorectal2006-2014</t>
  </si>
  <si>
    <t>NHS West Leicestershire CCGFemale breast cancer2006-2014</t>
  </si>
  <si>
    <t>NHS West Leicestershire CCGLung2006-2014</t>
  </si>
  <si>
    <t>NHS West Leicestershire CCGProstate2006-2014</t>
  </si>
  <si>
    <t>NHS Dorset CCGColorectal2006-2014</t>
  </si>
  <si>
    <t>NHS Dorset CCGFemale breast cancer2006-2014</t>
  </si>
  <si>
    <t>NHS Dorset CCGLung2006-2014</t>
  </si>
  <si>
    <t>NHS Dorset CCGProstate2006-2014</t>
  </si>
  <si>
    <t>NHS West Kent CCGColorectal2006-2014</t>
  </si>
  <si>
    <t>NHS West Kent CCGFemale breast cancer2006-2014</t>
  </si>
  <si>
    <t>NHS West Kent CCGLung2006-2014</t>
  </si>
  <si>
    <t>NHS West Kent CCGProstate2006-2014</t>
  </si>
  <si>
    <t>NHS Leeds South and East CCGColorectal2006-2014</t>
  </si>
  <si>
    <t>NHS Leeds South and East CCGFemale breast cancer2006-2014</t>
  </si>
  <si>
    <t>NHS Leeds South and East CCGLung2006-2014</t>
  </si>
  <si>
    <t>NHS Leeds South and East CCGProstate2006-2014</t>
  </si>
  <si>
    <t>NHS Sutton CCGColorectal2006-2014</t>
  </si>
  <si>
    <t>NHS Sutton CCGFemale breast cancer2006-2014</t>
  </si>
  <si>
    <t>NHS Sutton CCGLung2006-2014</t>
  </si>
  <si>
    <t>NHS Sutton CCGProstate2006-2014</t>
  </si>
  <si>
    <t>NHS Waltham Forest CCGColorectal2006-2014</t>
  </si>
  <si>
    <t>NHS Waltham Forest CCGFemale breast cancer2006-2014</t>
  </si>
  <si>
    <t>NHS Waltham Forest CCGLung2006-2014</t>
  </si>
  <si>
    <t>NHS Waltham Forest CCGProstate2006-2014</t>
  </si>
  <si>
    <t>NHS West Cheshire CCGColorectal2006-2014</t>
  </si>
  <si>
    <t>NHS West Cheshire CCGFemale breast cancer2006-2014</t>
  </si>
  <si>
    <t>NHS West Cheshire CCGLung2006-2014</t>
  </si>
  <si>
    <t>NHS West Cheshire CCGProstate2006-2014</t>
  </si>
  <si>
    <t>NHS Hull CCGColorectal2006-2014</t>
  </si>
  <si>
    <t>NHS Hull CCGFemale breast cancer2006-2014</t>
  </si>
  <si>
    <t>NHS Hull CCGLung2006-2014</t>
  </si>
  <si>
    <t>NHS Hull CCGProstate2006-2014</t>
  </si>
  <si>
    <t>NHS South Kent Coast CCGColorectal2006-2014</t>
  </si>
  <si>
    <t>NHS South Kent Coast CCGFemale breast cancer2006-2014</t>
  </si>
  <si>
    <t>NHS South Kent Coast CCGLung2006-2014</t>
  </si>
  <si>
    <t>NHS South Kent Coast CCGProstate2006-2014</t>
  </si>
  <si>
    <t>NHS Bromley CCGColorectal2006-2014</t>
  </si>
  <si>
    <t>NHS Bromley CCGFemale breast cancer2006-2014</t>
  </si>
  <si>
    <t>NHS Bromley CCGLung2006-2014</t>
  </si>
  <si>
    <t>NHS Bromley CCGProstate2006-2014</t>
  </si>
  <si>
    <t>NHS Southwark CCGColorectal2006-2014</t>
  </si>
  <si>
    <t>NHS Southwark CCGFemale breast cancer2006-2014</t>
  </si>
  <si>
    <t>NHS Southwark CCGLung2006-2014</t>
  </si>
  <si>
    <t>NHS Southwark CCGProstate2006-2014</t>
  </si>
  <si>
    <t>NHS Southend CCGColorectal2006-2014</t>
  </si>
  <si>
    <t>NHS Southend CCGFemale breast cancer2006-2014</t>
  </si>
  <si>
    <t>NHS Southend CCGLung2006-2014</t>
  </si>
  <si>
    <t>NHS Southend CCGProstate2006-2014</t>
  </si>
  <si>
    <t>NHS South Worcestershire CCGColorectal2006-2014</t>
  </si>
  <si>
    <t>NHS South Worcestershire CCGFemale breast cancer2006-2014</t>
  </si>
  <si>
    <t>NHS South Worcestershire CCGLung2006-2014</t>
  </si>
  <si>
    <t>NHS South Worcestershire CCGProstate2006-2014</t>
  </si>
  <si>
    <t>NHS Hastings and Rother CCGColorectal2006-2014</t>
  </si>
  <si>
    <t>NHS Hastings and Rother CCGFemale breast cancer2006-2014</t>
  </si>
  <si>
    <t>NHS Hastings and Rother CCGLung2006-2014</t>
  </si>
  <si>
    <t>NHS Hastings and Rother CCGProstate2006-2014</t>
  </si>
  <si>
    <t>NHS South Devon and Torbay CCGColorectal2006-2014</t>
  </si>
  <si>
    <t>NHS South Devon and Torbay CCGFemale breast cancer2006-2014</t>
  </si>
  <si>
    <t>NHS South Devon and Torbay CCGLung2006-2014</t>
  </si>
  <si>
    <t>NHS South Devon and Torbay CCGProstate2006-2014</t>
  </si>
  <si>
    <t>NHS Chorley and South Ribble CCGColorectal2006-2014</t>
  </si>
  <si>
    <t>NHS Chorley and South Ribble CCGFemale breast cancer2006-2014</t>
  </si>
  <si>
    <t>NHS Chorley and South Ribble CCGLung2006-2014</t>
  </si>
  <si>
    <t>NHS Chorley and South Ribble CCGProstate2006-2014</t>
  </si>
  <si>
    <t>NHS Bury CCGColorectal2006-2014</t>
  </si>
  <si>
    <t>NHS Bury CCGFemale breast cancer2006-2014</t>
  </si>
  <si>
    <t>NHS Bury CCGLung2006-2014</t>
  </si>
  <si>
    <t>NHS Bury CCGProstate2006-2014</t>
  </si>
  <si>
    <t>NHS Fylde &amp; Wyre CCGColorectal2006-2014</t>
  </si>
  <si>
    <t>NHS Fylde &amp; Wyre CCGFemale breast cancer2006-2014</t>
  </si>
  <si>
    <t>NHS Fylde &amp; Wyre CCGLung2006-2014</t>
  </si>
  <si>
    <t>NHS Fylde &amp; Wyre CCGProstate2006-2014</t>
  </si>
  <si>
    <t>NHS Southport and Formby CCGColorectal2006-2014</t>
  </si>
  <si>
    <t>NHS Southport and Formby CCGFemale breast cancer2006-2014</t>
  </si>
  <si>
    <t>NHS Southport and Formby CCGLung2006-2014</t>
  </si>
  <si>
    <t>NHS Southport and Formby CCGProstate2006-2014</t>
  </si>
  <si>
    <t>NHS Wolverhampton CCGColorectal2006-2014</t>
  </si>
  <si>
    <t>NHS Wolverhampton CCGFemale breast cancer2006-2014</t>
  </si>
  <si>
    <t>NHS Wolverhampton CCGLung2006-2014</t>
  </si>
  <si>
    <t>NHS Wolverhampton CCGProstate2006-2014</t>
  </si>
  <si>
    <t>NHS Basildon and Brentwood CCGColorectal2006-2014</t>
  </si>
  <si>
    <t>NHS Basildon and Brentwood CCGFemale breast cancer2006-2014</t>
  </si>
  <si>
    <t>NHS Basildon and Brentwood CCGLung2006-2014</t>
  </si>
  <si>
    <t>NHS Basildon and Brentwood CCGProstate2006-2014</t>
  </si>
  <si>
    <t>NHS Herefordshire CCGColorectal2006-2014</t>
  </si>
  <si>
    <t>NHS Herefordshire CCGFemale breast cancer2006-2014</t>
  </si>
  <si>
    <t>NHS Herefordshire CCGLung2006-2014</t>
  </si>
  <si>
    <t>NHS Herefordshire CCGProstate2006-2014</t>
  </si>
  <si>
    <t>NHS North East Lincolnshire CCGColorectal2006-2014</t>
  </si>
  <si>
    <t>NHS North East Lincolnshire CCGFemale breast cancer2006-2014</t>
  </si>
  <si>
    <t>NHS North East Lincolnshire CCGLung2006-2014</t>
  </si>
  <si>
    <t>NHS North East Lincolnshire CCGProstate2006-2014</t>
  </si>
  <si>
    <t>NHS Lincolnshire West CCGColorectal2006-2014</t>
  </si>
  <si>
    <t>NHS Lincolnshire West CCGFemale breast cancer2006-2014</t>
  </si>
  <si>
    <t>NHS Lincolnshire West CCGLung2006-2014</t>
  </si>
  <si>
    <t>NHS Lincolnshire West CCGProstate2006-2014</t>
  </si>
  <si>
    <t>NHS Newbury and District CCGColorectal2006-2014</t>
  </si>
  <si>
    <t>NHS Newbury and District CCGFemale breast cancer2006-2014</t>
  </si>
  <si>
    <t>NHS Newbury and District CCGLung2006-2014</t>
  </si>
  <si>
    <t>NHS Newbury and District CCGProstate2006-2014</t>
  </si>
  <si>
    <t>NHS West London CCGColorectal2006-2014</t>
  </si>
  <si>
    <t>NHS West London CCGFemale breast cancer2006-2014</t>
  </si>
  <si>
    <t>NHS West London CCGLung2006-2014</t>
  </si>
  <si>
    <t>NHS West London CCGProstate2006-2014</t>
  </si>
  <si>
    <t>NHS Dartford, Gravesham and Swanley CCGColorectal2006-2014</t>
  </si>
  <si>
    <t>NHS Dartford, Gravesham and Swanley CCGFemale breast cancer2006-2014</t>
  </si>
  <si>
    <t>NHS Dartford, Gravesham and Swanley CCGLung2006-2014</t>
  </si>
  <si>
    <t>NHS Dartford, Gravesham and Swanley CCGProstate2006-2014</t>
  </si>
  <si>
    <t>NHS Coastal West Sussex CCGColorectal2006-2014</t>
  </si>
  <si>
    <t>NHS Coastal West Sussex CCGFemale breast cancer2006-2014</t>
  </si>
  <si>
    <t>NHS Coastal West Sussex CCGLung2006-2014</t>
  </si>
  <si>
    <t>NHS Coastal West Sussex CCGProstate2006-2014</t>
  </si>
  <si>
    <t>NHS Greenwich CCGColorectal2006-2014</t>
  </si>
  <si>
    <t>NHS Greenwich CCGFemale breast cancer2006-2014</t>
  </si>
  <si>
    <t>NHS Greenwich CCGLung2006-2014</t>
  </si>
  <si>
    <t>NHS Greenwich CCGProstate2006-2014</t>
  </si>
  <si>
    <t>NHS Lambeth CCGColorectal2006-2014</t>
  </si>
  <si>
    <t>NHS Lambeth CCGFemale breast cancer2006-2014</t>
  </si>
  <si>
    <t>NHS Lambeth CCGLung2006-2014</t>
  </si>
  <si>
    <t>NHS Lambeth CCGProstate2006-2014</t>
  </si>
  <si>
    <t>NHS Nottingham North and East CCGColorectal2006-2014</t>
  </si>
  <si>
    <t>NHS Nottingham North and East CCGFemale breast cancer2006-2014</t>
  </si>
  <si>
    <t>NHS Nottingham North and East CCGLung2006-2014</t>
  </si>
  <si>
    <t>NHS Nottingham North and East CCGProstate2006-2014</t>
  </si>
  <si>
    <t>NHS Cambridgeshire and Peterborough CCGColorectal2006-2014</t>
  </si>
  <si>
    <t>NHS Cambridgeshire and Peterborough CCGFemale breast cancer2006-2014</t>
  </si>
  <si>
    <t>NHS Cambridgeshire and Peterborough CCGLung2006-2014</t>
  </si>
  <si>
    <t>NHS Cambridgeshire and Peterborough CCGProstate2006-2014</t>
  </si>
  <si>
    <t>NHS Enfield CCGColorectal2006-2014</t>
  </si>
  <si>
    <t>NHS Enfield CCGFemale breast cancer2006-2014</t>
  </si>
  <si>
    <t>NHS Enfield CCGLung2006-2014</t>
  </si>
  <si>
    <t>NHS Enfield CCGProstate2006-2014</t>
  </si>
  <si>
    <t>NHS Bracknell and Ascot CCGColorectal2006-2014</t>
  </si>
  <si>
    <t>NHS Bracknell and Ascot CCGFemale breast cancer2006-2014</t>
  </si>
  <si>
    <t>NHS Bracknell and Ascot CCGLung2006-2014</t>
  </si>
  <si>
    <t>NHS Bracknell and Ascot CCGProstate2006-2014</t>
  </si>
  <si>
    <t>NHS Herts Valleys CCGColorectal2006-2014</t>
  </si>
  <si>
    <t>NHS Herts Valleys CCGFemale breast cancer2006-2014</t>
  </si>
  <si>
    <t>NHS Herts Valleys CCGLung2006-2014</t>
  </si>
  <si>
    <t>NHS Herts Valleys CCGProstate2006-2014</t>
  </si>
  <si>
    <t>NHS Salford CCGColorectal2006-2014</t>
  </si>
  <si>
    <t>NHS Salford CCGFemale breast cancer2006-2014</t>
  </si>
  <si>
    <t>NHS Salford CCGLung2006-2014</t>
  </si>
  <si>
    <t>NHS Salford CCGProstate2006-2014</t>
  </si>
  <si>
    <t>NHS Sunderland CCGColorectal2006-2014</t>
  </si>
  <si>
    <t>NHS Sunderland CCGFemale breast cancer2006-2014</t>
  </si>
  <si>
    <t>NHS Sunderland CCGLung2006-2014</t>
  </si>
  <si>
    <t>NHS Sunderland CCGProstate2006-2014</t>
  </si>
  <si>
    <t>NHS West Norfolk CCGColorectal2006-2014</t>
  </si>
  <si>
    <t>NHS West Norfolk CCGFemale breast cancer2006-2014</t>
  </si>
  <si>
    <t>NHS West Norfolk CCGLung2006-2014</t>
  </si>
  <si>
    <t>NHS West Norfolk CCGProstate2006-2014</t>
  </si>
  <si>
    <t>NHS Redbridge CCGColorectal2006-2014</t>
  </si>
  <si>
    <t>NHS Redbridge CCGFemale breast cancer2006-2014</t>
  </si>
  <si>
    <t>NHS Redbridge CCGLung2006-2014</t>
  </si>
  <si>
    <t>NHS Redbridge CCGProstate2006-2014</t>
  </si>
  <si>
    <t>NHS Northern, Eastern and Western Devon CCGColorectal2006-2014</t>
  </si>
  <si>
    <t>NHS Northern, Eastern and Western Devon CCGFemale breast cancer2006-2014</t>
  </si>
  <si>
    <t>NHS Northern, Eastern and Western Devon CCGLung2006-2014</t>
  </si>
  <si>
    <t>NHS Northern, Eastern and Western Devon CCGProstate2006-2014</t>
  </si>
  <si>
    <t>NHS Darlington CCGColorectal2006-2014</t>
  </si>
  <si>
    <t>NHS Darlington CCGFemale breast cancer2006-2014</t>
  </si>
  <si>
    <t>NHS Darlington CCGLung2006-2014</t>
  </si>
  <si>
    <t>NHS Darlington CCGProstate2006-2014</t>
  </si>
  <si>
    <t>NHS Harrogate and Rural District CCGColorectal2006-2014</t>
  </si>
  <si>
    <t>NHS Harrogate and Rural District CCGFemale breast cancer2006-2014</t>
  </si>
  <si>
    <t>NHS Harrogate and Rural District CCGLung2006-2014</t>
  </si>
  <si>
    <t>NHS Harrogate and Rural District CCGProstate2006-2014</t>
  </si>
  <si>
    <t>NHS Kernow CCGColorectal2006-2014</t>
  </si>
  <si>
    <t>NHS Kernow CCGFemale breast cancer2006-2014</t>
  </si>
  <si>
    <t>NHS Kernow CCGLung2006-2014</t>
  </si>
  <si>
    <t>NHS Kernow CCGProstate2006-2014</t>
  </si>
  <si>
    <t>NHS Cumbria CCGColorectal2006-2014</t>
  </si>
  <si>
    <t>NHS Cumbria CCGFemale breast cancer2006-2014</t>
  </si>
  <si>
    <t>NHS Cumbria CCGLung2006-2014</t>
  </si>
  <si>
    <t>NHS Cumbria CCGProstate2006-2014</t>
  </si>
  <si>
    <t>NHS East Riding of Yorkshire CCGColorectal2006-2014</t>
  </si>
  <si>
    <t>NHS East Riding of Yorkshire CCGFemale breast cancer2006-2014</t>
  </si>
  <si>
    <t>NHS East Riding of Yorkshire CCGLung2006-2014</t>
  </si>
  <si>
    <t>NHS East Riding of Yorkshire CCGProstate2006-2014</t>
  </si>
  <si>
    <t>NHS North Norfolk CCGColorectal2006-2014</t>
  </si>
  <si>
    <t>NHS North Norfolk CCGFemale breast cancer2006-2014</t>
  </si>
  <si>
    <t>NHS North Norfolk CCGLung2006-2014</t>
  </si>
  <si>
    <t>NHS North Norfolk CCGProstate2006-2014</t>
  </si>
  <si>
    <t>NHS South Eastern Hampshire CCGColorectal2006-2014</t>
  </si>
  <si>
    <t>NHS South Eastern Hampshire CCGFemale breast cancer2006-2014</t>
  </si>
  <si>
    <t>NHS South Eastern Hampshire CCGLung2006-2014</t>
  </si>
  <si>
    <t>NHS South Eastern Hampshire CCGProstate2006-2014</t>
  </si>
  <si>
    <t>NHS West Lancashire CCGColorectal2006-2014</t>
  </si>
  <si>
    <t>NHS West Lancashire CCGFemale breast cancer2006-2014</t>
  </si>
  <si>
    <t>NHS West Lancashire CCGLung2006-2014</t>
  </si>
  <si>
    <t>NHS West Lancashire CCGProstate2006-2014</t>
  </si>
  <si>
    <t>NHS Wigan Borough CCGColorectal2006-2014</t>
  </si>
  <si>
    <t>NHS Wigan Borough CCGFemale breast cancer2006-2014</t>
  </si>
  <si>
    <t>NHS Wigan Borough CCGLung2006-2014</t>
  </si>
  <si>
    <t>NHS Wigan Borough CCGProstate2006-2014</t>
  </si>
  <si>
    <t>NHS Morecambe Bay CCGColorectal2006-2014</t>
  </si>
  <si>
    <t>NHS Morecambe Bay CCGFemale breast cancer2006-2014</t>
  </si>
  <si>
    <t>NHS Morecambe Bay CCGLung2006-2014</t>
  </si>
  <si>
    <t>NHS Morecambe Bay CCGProstate2006-2014</t>
  </si>
  <si>
    <t>NHS Dudley CCGColorectal2006-2014</t>
  </si>
  <si>
    <t>NHS Dudley CCGFemale breast cancer2006-2014</t>
  </si>
  <si>
    <t>NHS Dudley CCGLung2006-2014</t>
  </si>
  <si>
    <t>NHS Dudley CCGProstate2006-2014</t>
  </si>
  <si>
    <t>NHS Bolton CCGColorectal2006-2014</t>
  </si>
  <si>
    <t>NHS Bolton CCGFemale breast cancer2006-2014</t>
  </si>
  <si>
    <t>NHS Bolton CCGLung2006-2014</t>
  </si>
  <si>
    <t>NHS Bolton CCGProstate2006-2014</t>
  </si>
  <si>
    <t>NHS West Essex CCGColorectal2006-2014</t>
  </si>
  <si>
    <t>NHS West Essex CCGFemale breast cancer2006-2014</t>
  </si>
  <si>
    <t>NHS West Essex CCGLung2006-2014</t>
  </si>
  <si>
    <t>NHS West Essex CCGProstate2006-2014</t>
  </si>
  <si>
    <t>NHS Birmingham CrossCity CCGColorectal2006-2014</t>
  </si>
  <si>
    <t>NHS Birmingham CrossCity CCGFemale breast cancer2006-2014</t>
  </si>
  <si>
    <t>NHS Birmingham CrossCity CCGLung2006-2014</t>
  </si>
  <si>
    <t>NHS Birmingham CrossCity CCGProstate2006-2014</t>
  </si>
  <si>
    <t>NHS Camden CCGColorectal2006-2014</t>
  </si>
  <si>
    <t>NHS Camden CCGFemale breast cancer2006-2014</t>
  </si>
  <si>
    <t>NHS Camden CCGLung2006-2014</t>
  </si>
  <si>
    <t>NHS Camden CCGProstate2006-2014</t>
  </si>
  <si>
    <t>NHS Newark &amp; Sherwood CCGColorectal2006-2014</t>
  </si>
  <si>
    <t>NHS Newark &amp; Sherwood CCGFemale breast cancer2006-2014</t>
  </si>
  <si>
    <t>NHS Newark &amp; Sherwood CCGLung2006-2014</t>
  </si>
  <si>
    <t>NHS Newark &amp; Sherwood CCGProstate2006-2014</t>
  </si>
  <si>
    <t>NHS Wakefield CCGColorectal2006-2014</t>
  </si>
  <si>
    <t>NHS Wakefield CCGFemale breast cancer2006-2014</t>
  </si>
  <si>
    <t>NHS Wakefield CCGLung2006-2014</t>
  </si>
  <si>
    <t>NHS Wakefield CCGProstate2006-2014</t>
  </si>
  <si>
    <t>NHS Ipswich and East Suffolk CCGColorectal2006-2014</t>
  </si>
  <si>
    <t>NHS Ipswich and East Suffolk CCGFemale breast cancer2006-2014</t>
  </si>
  <si>
    <t>NHS Ipswich and East Suffolk CCGLung2006-2014</t>
  </si>
  <si>
    <t>NHS Ipswich and East Suffolk CCGProstate2006-2014</t>
  </si>
  <si>
    <t>NHS North Lincolnshire CCGColorectal2006-2014</t>
  </si>
  <si>
    <t>NHS North Lincolnshire CCGFemale breast cancer2006-2014</t>
  </si>
  <si>
    <t>NHS North Lincolnshire CCGLung2006-2014</t>
  </si>
  <si>
    <t>NHS North Lincolnshire CCGProstate2006-2014</t>
  </si>
  <si>
    <t>NHS North Tyneside CCGColorectal2006-2014</t>
  </si>
  <si>
    <t>NHS North Tyneside CCGFemale breast cancer2006-2014</t>
  </si>
  <si>
    <t>NHS North Tyneside CCGLung2006-2014</t>
  </si>
  <si>
    <t>NHS North Tyneside CCGProstate2006-2014</t>
  </si>
  <si>
    <t>NHS Northumberland CCGColorectal2006-2014</t>
  </si>
  <si>
    <t>NHS Northumberland CCGFemale breast cancer2006-2014</t>
  </si>
  <si>
    <t>NHS Northumberland CCGLung2006-2014</t>
  </si>
  <si>
    <t>NHS Northumberland CCGProstate2006-2014</t>
  </si>
  <si>
    <t>NHS South Reading CCGColorectal2006-2014</t>
  </si>
  <si>
    <t>NHS South Reading CCGFemale breast cancer2006-2014</t>
  </si>
  <si>
    <t>NHS South Reading CCGLung2006-2014</t>
  </si>
  <si>
    <t>NHS South Reading CCGProstate2006-2014</t>
  </si>
  <si>
    <t>NHS Ashford CCGColorectal2006-2014</t>
  </si>
  <si>
    <t>NHS Ashford CCGFemale breast cancer2006-2014</t>
  </si>
  <si>
    <t>NHS Ashford CCGLung2006-2014</t>
  </si>
  <si>
    <t>NHS Ashford CCGProstate2006-2014</t>
  </si>
  <si>
    <t>NHS Barking and Dagenham CCGColorectal2006-2014</t>
  </si>
  <si>
    <t>NHS Barking and Dagenham CCGFemale breast cancer2006-2014</t>
  </si>
  <si>
    <t>NHS Barking and Dagenham CCGLung2006-2014</t>
  </si>
  <si>
    <t>NHS Barking and Dagenham CCGProstate2006-2014</t>
  </si>
  <si>
    <t>NHS Brighton and Hove CCGColorectal2006-2014</t>
  </si>
  <si>
    <t>NHS Brighton and Hove CCGFemale breast cancer2006-2014</t>
  </si>
  <si>
    <t>NHS Brighton and Hove CCGLung2006-2014</t>
  </si>
  <si>
    <t>NHS Brighton and Hove CCGProstate2006-2014</t>
  </si>
  <si>
    <t>NHS Shropshire CCGColorectal2006-2014</t>
  </si>
  <si>
    <t>NHS Shropshire CCGFemale breast cancer2006-2014</t>
  </si>
  <si>
    <t>NHS Shropshire CCGLung2006-2014</t>
  </si>
  <si>
    <t>NHS Shropshire CCGProstate2006-2014</t>
  </si>
  <si>
    <t>NHS Hardwick CCGColorectal2006-2014</t>
  </si>
  <si>
    <t>NHS Hardwick CCGFemale breast cancer2006-2014</t>
  </si>
  <si>
    <t>NHS Hardwick CCGLung2006-2014</t>
  </si>
  <si>
    <t>NHS Hardwick CCGProstate2006-2014</t>
  </si>
  <si>
    <t>NHS Canterbury and Coastal CCGColorectal2006-2014</t>
  </si>
  <si>
    <t>NHS Canterbury and Coastal CCGFemale breast cancer2006-2014</t>
  </si>
  <si>
    <t>NHS Canterbury and Coastal CCGLung2006-2014</t>
  </si>
  <si>
    <t>NHS Canterbury and Coastal CCGProstate2006-2014</t>
  </si>
  <si>
    <t>NHS Rotherham CCGColorectal2006-2014</t>
  </si>
  <si>
    <t>NHS Rotherham CCGFemale breast cancer2006-2014</t>
  </si>
  <si>
    <t>NHS Rotherham CCGLung2006-2014</t>
  </si>
  <si>
    <t>NHS Rotherham CCGProstate2006-2014</t>
  </si>
  <si>
    <t>NHS Oxfordshire CCGColorectal2006-2014</t>
  </si>
  <si>
    <t>NHS Oxfordshire CCGFemale breast cancer2006-2014</t>
  </si>
  <si>
    <t>NHS Oxfordshire CCGLung2006-2014</t>
  </si>
  <si>
    <t>NHS Oxfordshire CCGProstate2006-2014</t>
  </si>
  <si>
    <t>NHS Fareham and Gosport CCGColorectal2006-2014</t>
  </si>
  <si>
    <t>NHS Fareham and Gosport CCGFemale breast cancer2006-2014</t>
  </si>
  <si>
    <t>NHS Fareham and Gosport CCGLung2006-2014</t>
  </si>
  <si>
    <t>NHS Fareham and Gosport CCGProstate2006-2014</t>
  </si>
  <si>
    <t>NHS East Leicestershire and Rutland CCGColorectal2006-2014</t>
  </si>
  <si>
    <t>NHS East Leicestershire and Rutland CCGFemale breast cancer2006-2014</t>
  </si>
  <si>
    <t>NHS East Leicestershire and Rutland CCGLung2006-2014</t>
  </si>
  <si>
    <t>NHS East Leicestershire and Rutland CCGProstate2006-2014</t>
  </si>
  <si>
    <t>NHS Norwich CCGColorectal2006-2014</t>
  </si>
  <si>
    <t>NHS Norwich CCGFemale breast cancer2006-2014</t>
  </si>
  <si>
    <t>NHS Norwich CCGLung2006-2014</t>
  </si>
  <si>
    <t>NHS Norwich CCGProstate2006-2014</t>
  </si>
  <si>
    <t>NHS Hambleton, Richmondshire and Whitby CCGColorectal2006-2014</t>
  </si>
  <si>
    <t>NHS Hambleton, Richmondshire and Whitby CCGFemale breast cancer2006-2014</t>
  </si>
  <si>
    <t>NHS Hambleton, Richmondshire and Whitby CCGLung2006-2014</t>
  </si>
  <si>
    <t>NHS Hambleton, Richmondshire and Whitby CCGProstate2006-2014</t>
  </si>
  <si>
    <t>NHS Stoke on Trent CCGColorectal2006-2014</t>
  </si>
  <si>
    <t>NHS Stoke on Trent CCGFemale breast cancer2006-2014</t>
  </si>
  <si>
    <t>NHS Stoke on Trent CCGLung2006-2014</t>
  </si>
  <si>
    <t>NHS Stoke on Trent CCGProstate2006-2014</t>
  </si>
  <si>
    <t>NHS City and Hackney CCGColorectal2006-2014</t>
  </si>
  <si>
    <t>NHS City and Hackney CCGFemale breast cancer2006-2014</t>
  </si>
  <si>
    <t>NHS City and Hackney CCGLung2006-2014</t>
  </si>
  <si>
    <t>NHS City and Hackney CCGProstate2006-2014</t>
  </si>
  <si>
    <t>NHS Greater Preston CCGColorectal2006-2014</t>
  </si>
  <si>
    <t>NHS Greater Preston CCGFemale breast cancer2006-2014</t>
  </si>
  <si>
    <t>NHS Greater Preston CCGLung2006-2014</t>
  </si>
  <si>
    <t>NHS Greater Preston CCGProstate2006-2014</t>
  </si>
  <si>
    <t>NHS Aylesbury Vale CCGColorectal2006-2014</t>
  </si>
  <si>
    <t>NHS Aylesbury Vale CCGFemale breast cancer2006-2014</t>
  </si>
  <si>
    <t>NHS Aylesbury Vale CCGLung2006-2014</t>
  </si>
  <si>
    <t>NHS Aylesbury Vale CCGProstate2006-2014</t>
  </si>
  <si>
    <t>NHS Thanet CCGColorectal2006-2014</t>
  </si>
  <si>
    <t>NHS Thanet CCGFemale breast cancer2006-2014</t>
  </si>
  <si>
    <t>NHS Thanet CCGLung2006-2014</t>
  </si>
  <si>
    <t>NHS Thanet CCGProstate2006-2014</t>
  </si>
  <si>
    <t>NHS Hammersmith and Fulham CCGColorectal2006-2014</t>
  </si>
  <si>
    <t>NHS Hammersmith and Fulham CCGFemale breast cancer2006-2014</t>
  </si>
  <si>
    <t>NHS Hammersmith and Fulham CCGLung2006-2014</t>
  </si>
  <si>
    <t>NHS Hammersmith and Fulham CCGProstate2006-2014</t>
  </si>
  <si>
    <t>NHS Bradford Districts CCGColorectal2006-2014</t>
  </si>
  <si>
    <t>NHS Bradford Districts CCGFemale breast cancer2006-2014</t>
  </si>
  <si>
    <t>NHS Bradford Districts CCGLung2006-2014</t>
  </si>
  <si>
    <t>NHS Bradford Districts CCGProstate2006-2014</t>
  </si>
  <si>
    <t>NHS Knowsley CCGColorectal2006-2014</t>
  </si>
  <si>
    <t>NHS Knowsley CCGFemale breast cancer2006-2014</t>
  </si>
  <si>
    <t>NHS Knowsley CCGLung2006-2014</t>
  </si>
  <si>
    <t>NHS Knowsley CCGProstate2006-2014</t>
  </si>
  <si>
    <t>NHS Croydon CCGColorectal2006-2014</t>
  </si>
  <si>
    <t>NHS Croydon CCGFemale breast cancer2006-2014</t>
  </si>
  <si>
    <t>NHS Croydon CCGLung2006-2014</t>
  </si>
  <si>
    <t>NHS Croydon CCGProstate2006-2014</t>
  </si>
  <si>
    <t>NHS South Cheshire CCGColorectal2006-2014</t>
  </si>
  <si>
    <t>NHS South Cheshire CCGFemale breast cancer2006-2014</t>
  </si>
  <si>
    <t>NHS South Cheshire CCGLung2006-2014</t>
  </si>
  <si>
    <t>NHS South Cheshire CCGProstate2006-2014</t>
  </si>
  <si>
    <t>NHS Erewash CCGColorectal2006-2014</t>
  </si>
  <si>
    <t>NHS Erewash CCGFemale breast cancer2006-2014</t>
  </si>
  <si>
    <t>NHS Erewash CCGLung2006-2014</t>
  </si>
  <si>
    <t>NHS Erewash CCGProstate2006-2014</t>
  </si>
  <si>
    <t>NHS Ealing CCGColorectal2006-2014</t>
  </si>
  <si>
    <t>NHS Ealing CCGFemale breast cancer2006-2014</t>
  </si>
  <si>
    <t>NHS Ealing CCGLung2006-2014</t>
  </si>
  <si>
    <t>NHS Ealing CCGProstate2006-2014</t>
  </si>
  <si>
    <t>NHS Lewisham CCGColorectal2006-2014</t>
  </si>
  <si>
    <t>NHS Lewisham CCGFemale breast cancer2006-2014</t>
  </si>
  <si>
    <t>NHS Lewisham CCGLung2006-2014</t>
  </si>
  <si>
    <t>NHS Lewisham CCGProstate2006-2014</t>
  </si>
  <si>
    <t>NHS Doncaster CCGColorectal2006-2014</t>
  </si>
  <si>
    <t>NHS Doncaster CCGFemale breast cancer2006-2014</t>
  </si>
  <si>
    <t>NHS Doncaster CCGLung2006-2014</t>
  </si>
  <si>
    <t>NHS Doncaster CCGProstate2006-2014</t>
  </si>
  <si>
    <t>NHS Richmond CCGColorectal2006-2014</t>
  </si>
  <si>
    <t>NHS Richmond CCGFemale breast cancer2006-2014</t>
  </si>
  <si>
    <t>NHS Richmond CCGLung2006-2014</t>
  </si>
  <si>
    <t>NHS Richmond CCGProstate2006-2014</t>
  </si>
  <si>
    <t>NHS East Surrey CCGColorectal2006-2014</t>
  </si>
  <si>
    <t>NHS East Surrey CCGFemale breast cancer2006-2014</t>
  </si>
  <si>
    <t>NHS East Surrey CCGLung2006-2014</t>
  </si>
  <si>
    <t>NHS East Surrey CCGProstate2006-2014</t>
  </si>
  <si>
    <t>NHS Central London (Westminster) CCGColorectal2006-2014</t>
  </si>
  <si>
    <t>NHS Central London (Westminster) CCGFemale breast cancer2006-2014</t>
  </si>
  <si>
    <t>NHS Central London (Westminster) CCGLung2006-2014</t>
  </si>
  <si>
    <t>NHS Central London (Westminster) CCGProstate2006-2014</t>
  </si>
  <si>
    <t>NHS Scarborough and Ryedale CCGColorectal2006-2014</t>
  </si>
  <si>
    <t>NHS Scarborough and Ryedale CCGFemale breast cancer2006-2014</t>
  </si>
  <si>
    <t>NHS Scarborough and Ryedale CCGLung2006-2014</t>
  </si>
  <si>
    <t>NHS Scarborough and Ryedale CCGProstate2006-2014</t>
  </si>
  <si>
    <t>NHS Newham CCGColorectal2006-2014</t>
  </si>
  <si>
    <t>NHS Newham CCGFemale breast cancer2006-2014</t>
  </si>
  <si>
    <t>NHS Newham CCGLung2006-2014</t>
  </si>
  <si>
    <t>NHS Newham CCGProstate2006-2014</t>
  </si>
  <si>
    <t>NHS East Staffordshire CCGColorectal2006-2014</t>
  </si>
  <si>
    <t>NHS East Staffordshire CCGFemale breast cancer2006-2014</t>
  </si>
  <si>
    <t>NHS East Staffordshire CCGLung2006-2014</t>
  </si>
  <si>
    <t>NHS East Staffordshire CCGProstate2006-2014</t>
  </si>
  <si>
    <t>NHS Castle Point and Rochford CCGColorectal2006-2014</t>
  </si>
  <si>
    <t>NHS Castle Point and Rochford CCGFemale breast cancer2006-2014</t>
  </si>
  <si>
    <t>NHS Castle Point and Rochford CCGLung2006-2014</t>
  </si>
  <si>
    <t>NHS Castle Point and Rochford CCGProstate2006-2014</t>
  </si>
  <si>
    <t>NHS South East Staffordshire and Seisdon Peninsula CCGColorectal2006-2014</t>
  </si>
  <si>
    <t>NHS South East Staffordshire and Seisdon Peninsula CCGFemale breast cancer2006-2014</t>
  </si>
  <si>
    <t>NHS South East Staffordshire and Seisdon Peninsula CCGLung2006-2014</t>
  </si>
  <si>
    <t>NHS South East Staffordshire and Seisdon Peninsula CCGProstate2006-2014</t>
  </si>
  <si>
    <t>NHS South Gloucestershire CCGColorectal2006-2014</t>
  </si>
  <si>
    <t>NHS South Gloucestershire CCGFemale breast cancer2006-2014</t>
  </si>
  <si>
    <t>NHS South Gloucestershire CCGLung2006-2014</t>
  </si>
  <si>
    <t>NHS South Gloucestershire CCGProstate2006-2014</t>
  </si>
  <si>
    <t>NHS Rushcliffe CCGColorectal2006-2014</t>
  </si>
  <si>
    <t>NHS Rushcliffe CCGFemale breast cancer2006-2014</t>
  </si>
  <si>
    <t>NHS Rushcliffe CCGLung2006-2014</t>
  </si>
  <si>
    <t>NHS Rushcliffe CCGProstate2006-2014</t>
  </si>
  <si>
    <t>NHS Vale Royal CCGColorectal2006-2014</t>
  </si>
  <si>
    <t>NHS Vale Royal CCGFemale breast cancer2006-2014</t>
  </si>
  <si>
    <t>NHS Vale Royal CCGLung2006-2014</t>
  </si>
  <si>
    <t>NHS Vale Royal CCGProstate2006-2014</t>
  </si>
  <si>
    <t>NHS Nene CCGColorectal2006-2014</t>
  </si>
  <si>
    <t>NHS Nene CCGFemale breast cancer2006-2014</t>
  </si>
  <si>
    <t>NHS Nene CCGLung2006-2014</t>
  </si>
  <si>
    <t>NHS Nene CCGProstate2006-2014</t>
  </si>
  <si>
    <t>NHS South West Lincolnshire CCGColorectal2006-2014</t>
  </si>
  <si>
    <t>NHS South West Lincolnshire CCGFemale breast cancer2006-2014</t>
  </si>
  <si>
    <t>NHS South West Lincolnshire CCGLung2006-2014</t>
  </si>
  <si>
    <t>NHS South West Lincolnshire CCGProstate2006-2014</t>
  </si>
  <si>
    <t>NHS Isle of Wight CCGColorectal2006-2014</t>
  </si>
  <si>
    <t>NHS Isle of Wight CCGFemale breast cancer2006-2014</t>
  </si>
  <si>
    <t>NHS Isle of Wight CCGLung2006-2014</t>
  </si>
  <si>
    <t>NHS Isle of Wight CCGProstate2006-2014</t>
  </si>
  <si>
    <t>NHS Surrey Heath CCGColorectal2006-2014</t>
  </si>
  <si>
    <t>NHS Surrey Heath CCGFemale breast cancer2006-2014</t>
  </si>
  <si>
    <t>NHS Surrey Heath CCGLung2006-2014</t>
  </si>
  <si>
    <t>NHS Surrey Heath CCGProstate2006-2014</t>
  </si>
  <si>
    <t>NHS Great Yarmouth and Waveney CCGColorectal2006-2014</t>
  </si>
  <si>
    <t>NHS Great Yarmouth and Waveney CCGFemale breast cancer2006-2014</t>
  </si>
  <si>
    <t>NHS Great Yarmouth and Waveney CCGLung2006-2014</t>
  </si>
  <si>
    <t>NHS Great Yarmouth and Waveney CCGProstate2006-2014</t>
  </si>
  <si>
    <t>NHS Halton CCGColorectal2006-2014</t>
  </si>
  <si>
    <t>NHS Halton CCGFemale breast cancer2006-2014</t>
  </si>
  <si>
    <t>NHS Halton CCGLung2006-2014</t>
  </si>
  <si>
    <t>NHS Halton CCGProstate2006-2014</t>
  </si>
  <si>
    <t>NHS Blackburn with Darwen CCGColorectal2006-2014</t>
  </si>
  <si>
    <t>NHS Blackburn with Darwen CCGFemale breast cancer2006-2014</t>
  </si>
  <si>
    <t>NHS Blackburn with Darwen CCGLung2006-2014</t>
  </si>
  <si>
    <t>NHS Blackburn with Darwen CCGProstate2006-2014</t>
  </si>
  <si>
    <t>NHS St Helens CCGColorectal2006-2014</t>
  </si>
  <si>
    <t>NHS St Helens CCGFemale breast cancer2006-2014</t>
  </si>
  <si>
    <t>NHS St Helens CCGLung2006-2014</t>
  </si>
  <si>
    <t>NHS St Helens CCGProstate2006-2014</t>
  </si>
  <si>
    <t>NHS Bedfordshire CCGColorectal2006-2014</t>
  </si>
  <si>
    <t>NHS Bedfordshire CCGFemale breast cancer2006-2014</t>
  </si>
  <si>
    <t>NHS Bedfordshire CCGLung2006-2014</t>
  </si>
  <si>
    <t>NHS Bedfordshire CCGProstate2006-2014</t>
  </si>
  <si>
    <t>NHS Tameside and Glossop CCGColorectal2006-2014</t>
  </si>
  <si>
    <t>NHS Tameside and Glossop CCGFemale breast cancer2006-2014</t>
  </si>
  <si>
    <t>NHS Tameside and Glossop CCGLung2006-2014</t>
  </si>
  <si>
    <t>NHS Tameside and Glossop CCGProstate2006-2014</t>
  </si>
  <si>
    <t>NHS Chiltern CCGColorectal2006-2014</t>
  </si>
  <si>
    <t>NHS Chiltern CCGFemale breast cancer2006-2014</t>
  </si>
  <si>
    <t>NHS Chiltern CCGLung2006-2014</t>
  </si>
  <si>
    <t>NHS Chiltern CCGProstate2006-2014</t>
  </si>
  <si>
    <t>NHS Walsall CCGColorectal2006-2014</t>
  </si>
  <si>
    <t>NHS Walsall CCGFemale breast cancer2006-2014</t>
  </si>
  <si>
    <t>NHS Walsall CCGLung2006-2014</t>
  </si>
  <si>
    <t>NHS Walsall CCGProstate2006-2014</t>
  </si>
  <si>
    <t>NHS Eastern Cheshire CCGColorectal2006-2014</t>
  </si>
  <si>
    <t>NHS Eastern Cheshire CCGFemale breast cancer2006-2014</t>
  </si>
  <si>
    <t>NHS Eastern Cheshire CCGLung2006-2014</t>
  </si>
  <si>
    <t>NHS Eastern Cheshire CCGProstate2006-2014</t>
  </si>
  <si>
    <t>NHS Portsmouth CCGColorectal2006-2014</t>
  </si>
  <si>
    <t>NHS Portsmouth CCGFemale breast cancer2006-2014</t>
  </si>
  <si>
    <t>NHS Portsmouth CCGLung2006-2014</t>
  </si>
  <si>
    <t>NHS Portsmouth CCGProstate2006-2014</t>
  </si>
  <si>
    <t>NHS Kingston CCGColorectal2006-2014</t>
  </si>
  <si>
    <t>NHS Kingston CCGFemale breast cancer2006-2014</t>
  </si>
  <si>
    <t>NHS Kingston CCGLung2006-2014</t>
  </si>
  <si>
    <t>NHS Kingston CCGProstate2006-2014</t>
  </si>
  <si>
    <t>NHS Wokingham CCGColorectal2006-2014</t>
  </si>
  <si>
    <t>NHS Wokingham CCGFemale breast cancer2006-2014</t>
  </si>
  <si>
    <t>NHS Wokingham CCGLung2006-2014</t>
  </si>
  <si>
    <t>NHS Wokingham CCGProstate2006-2014</t>
  </si>
  <si>
    <t>NHS Islington CCGColorectal2006-2014</t>
  </si>
  <si>
    <t>NHS Islington CCGFemale breast cancer2006-2014</t>
  </si>
  <si>
    <t>NHS Islington CCGLung2006-2014</t>
  </si>
  <si>
    <t>NHS Islington CCGProstate2006-2014</t>
  </si>
  <si>
    <t>NHS Barnsley CCGColorectal2006-2014</t>
  </si>
  <si>
    <t>NHS Barnsley CCGFemale breast cancer2006-2014</t>
  </si>
  <si>
    <t>NHS Barnsley CCGLung2006-2014</t>
  </si>
  <si>
    <t>NHS Barnsley CCGProstate2006-2014</t>
  </si>
  <si>
    <t>NHS East and North Hertfordshire CCGColorectal2006-2014</t>
  </si>
  <si>
    <t>NHS East and North Hertfordshire CCGFemale breast cancer2006-2014</t>
  </si>
  <si>
    <t>NHS East and North Hertfordshire CCGLung2006-2014</t>
  </si>
  <si>
    <t>NHS East and North Hertfordshire CCGProstate2006-2014</t>
  </si>
  <si>
    <t>NHS Leeds West CCGColorectal2006-2014</t>
  </si>
  <si>
    <t>NHS Leeds West CCGFemale breast cancer2006-2014</t>
  </si>
  <si>
    <t>NHS Leeds West CCGLung2006-2014</t>
  </si>
  <si>
    <t>NHS Leeds West CCGProstate2006-2014</t>
  </si>
  <si>
    <t>NHS Southern Derbyshire CCGColorectal2006-2014</t>
  </si>
  <si>
    <t>NHS Southern Derbyshire CCGFemale breast cancer2006-2014</t>
  </si>
  <si>
    <t>NHS Southern Derbyshire CCGLung2006-2014</t>
  </si>
  <si>
    <t>NHS Southern Derbyshire CCGProstate2006-2014</t>
  </si>
  <si>
    <t>NHS Liverpool CCGColorectal2006-2014</t>
  </si>
  <si>
    <t>NHS Liverpool CCGFemale breast cancer2006-2014</t>
  </si>
  <si>
    <t>NHS Liverpool CCGLung2006-2014</t>
  </si>
  <si>
    <t>NHS Liverpool CCGProstate2006-2014</t>
  </si>
  <si>
    <t>NHS Sheffield CCGColorectal2006-2014</t>
  </si>
  <si>
    <t>NHS Sheffield CCGFemale breast cancer2006-2014</t>
  </si>
  <si>
    <t>NHS Sheffield CCGLung2006-2014</t>
  </si>
  <si>
    <t>NHS Sheffield CCGProstate2006-2014</t>
  </si>
  <si>
    <t>NHS Coventry and Rugby CCGColorectal2006-2014</t>
  </si>
  <si>
    <t>NHS Coventry and Rugby CCGFemale breast cancer2006-2014</t>
  </si>
  <si>
    <t>NHS Coventry and Rugby CCGLung2006-2014</t>
  </si>
  <si>
    <t>NHS Coventry and Rugby CCGProstate2006-2014</t>
  </si>
  <si>
    <t>NHS Thurrock CCGColorectal2006-2014</t>
  </si>
  <si>
    <t>NHS Thurrock CCGFemale breast cancer2006-2014</t>
  </si>
  <si>
    <t>NHS Thurrock CCGLung2006-2014</t>
  </si>
  <si>
    <t>NHS Thurrock CCGProstate2006-2014</t>
  </si>
  <si>
    <t>NHS Medway CCGColorectal2006-2014</t>
  </si>
  <si>
    <t>NHS Medway CCGFemale breast cancer2006-2014</t>
  </si>
  <si>
    <t>NHS Medway CCGLung2006-2014</t>
  </si>
  <si>
    <t>NHS Medway CCGProstate2006-2014</t>
  </si>
  <si>
    <t>NHS South Warwickshire CCGColorectal2006-2014</t>
  </si>
  <si>
    <t>NHS South Warwickshire CCGFemale breast cancer2006-2014</t>
  </si>
  <si>
    <t>NHS South Warwickshire CCGLung2006-2014</t>
  </si>
  <si>
    <t>NHS South Warwickshire CCGProstate2006-2014</t>
  </si>
  <si>
    <t>NHS Airedale, Wharfedale and Craven CCGColorectal2006-2014</t>
  </si>
  <si>
    <t>NHS Airedale, Wharfedale and Craven CCGFemale breast cancer2006-2014</t>
  </si>
  <si>
    <t>NHS Airedale, Wharfedale and Craven CCGLung2006-2014</t>
  </si>
  <si>
    <t>NHS Airedale, Wharfedale and Craven CCGProstate2006-2014</t>
  </si>
  <si>
    <t>NHS Mansfield and Ashfield CCGColorectal2006-2014</t>
  </si>
  <si>
    <t>NHS Mansfield and Ashfield CCGFemale breast cancer2006-2014</t>
  </si>
  <si>
    <t>NHS Mansfield and Ashfield CCGLung2006-2014</t>
  </si>
  <si>
    <t>NHS Mansfield and Ashfield CCGProstate2006-2014</t>
  </si>
  <si>
    <t>NHS Southampton CCGColorectal2006-2014</t>
  </si>
  <si>
    <t>NHS Southampton CCGFemale breast cancer2006-2014</t>
  </si>
  <si>
    <t>NHS Southampton CCGLung2006-2014</t>
  </si>
  <si>
    <t>NHS Southampton CCGProstate2006-2014</t>
  </si>
  <si>
    <t>NHS Swindon CCGColorectal2006-2014</t>
  </si>
  <si>
    <t>NHS Swindon CCGFemale breast cancer2006-2014</t>
  </si>
  <si>
    <t>NHS Swindon CCGLung2006-2014</t>
  </si>
  <si>
    <t>NHS Swindon CCGProstate2006-2014</t>
  </si>
  <si>
    <t>NHS Oldham CCGColorectal2006-2014</t>
  </si>
  <si>
    <t>NHS Oldham CCGFemale breast cancer2006-2014</t>
  </si>
  <si>
    <t>NHS Oldham CCGLung2006-2014</t>
  </si>
  <si>
    <t>NHS Oldham CCGProstate2006-2014</t>
  </si>
  <si>
    <t>NHS Slough CCGColorectal2006-2014</t>
  </si>
  <si>
    <t>NHS Slough CCGFemale breast cancer2006-2014</t>
  </si>
  <si>
    <t>NHS Slough CCGLung2006-2014</t>
  </si>
  <si>
    <t>NHS Slough CCGProstate2006-2014</t>
  </si>
  <si>
    <t>NHS Somerset CCGColorectal2006-2014</t>
  </si>
  <si>
    <t>NHS Somerset CCGFemale breast cancer2006-2014</t>
  </si>
  <si>
    <t>NHS Somerset CCGLung2006-2014</t>
  </si>
  <si>
    <t>NHS Somerset CCGProstate2006-2014</t>
  </si>
  <si>
    <t>NHS South Lincolnshire CCGColorectal2006-2014</t>
  </si>
  <si>
    <t>NHS South Lincolnshire CCGFemale breast cancer2006-2014</t>
  </si>
  <si>
    <t>NHS South Lincolnshire CCGLung2006-2014</t>
  </si>
  <si>
    <t>NHS South Lincolnshire CCGProstate2006-2014</t>
  </si>
  <si>
    <t>NHS Wyre Forest CCGColorectal2006-2014</t>
  </si>
  <si>
    <t>NHS Wyre Forest CCGFemale breast cancer2006-2014</t>
  </si>
  <si>
    <t>NHS Wyre Forest CCGLung2006-2014</t>
  </si>
  <si>
    <t>NHS Wyre Forest CCGProstate2006-2014</t>
  </si>
  <si>
    <t>NHS Crawley CCGColorectal2006-2014</t>
  </si>
  <si>
    <t>NHS Crawley CCGFemale breast cancer2006-2014</t>
  </si>
  <si>
    <t>NHS Crawley CCGLung2006-2014</t>
  </si>
  <si>
    <t>NHS Crawley CCGProstate2006-2014</t>
  </si>
  <si>
    <t>NHS Corby CCGColorectal2006-2014</t>
  </si>
  <si>
    <t>NHS Corby CCGFemale breast cancer2006-2014</t>
  </si>
  <si>
    <t>NHS Corby CCGLung2006-2014</t>
  </si>
  <si>
    <t>NHS Corby CCGProstate2006-2014</t>
  </si>
  <si>
    <t>NHS Telford and Wrekin CCGColorectal2006-2014</t>
  </si>
  <si>
    <t>NHS Telford and Wrekin CCGFemale breast cancer2006-2014</t>
  </si>
  <si>
    <t>NHS Telford and Wrekin CCGLung2006-2014</t>
  </si>
  <si>
    <t>NHS Telford and Wrekin CCGProstate2006-2014</t>
  </si>
  <si>
    <t>NHS Wiltshire CCGColorectal2006-2014</t>
  </si>
  <si>
    <t>NHS Wiltshire CCGFemale breast cancer2006-2014</t>
  </si>
  <si>
    <t>NHS Wiltshire CCGLung2006-2014</t>
  </si>
  <si>
    <t>NHS Wiltshire CCGProstate2006-2014</t>
  </si>
  <si>
    <t>NHS Warwickshire North CCGColorectal2006-2014</t>
  </si>
  <si>
    <t>NHS Warwickshire North CCGFemale breast cancer2006-2014</t>
  </si>
  <si>
    <t>NHS Warwickshire North CCGLung2006-2014</t>
  </si>
  <si>
    <t>NHS Warwickshire North CCGProstate2006-2014</t>
  </si>
  <si>
    <t>NHS West Suffolk CCGColorectal2006-2014</t>
  </si>
  <si>
    <t>NHS West Suffolk CCGFemale breast cancer2006-2014</t>
  </si>
  <si>
    <t>NHS West Suffolk CCGLung2006-2014</t>
  </si>
  <si>
    <t>NHS West Suffolk CCGProstate2006-2014</t>
  </si>
  <si>
    <t>NHS North Derbyshire CCGColorectal2006-2014</t>
  </si>
  <si>
    <t>NHS North Derbyshire CCGFemale breast cancer2006-2014</t>
  </si>
  <si>
    <t>NHS North Derbyshire CCGLung2006-2014</t>
  </si>
  <si>
    <t>NHS North Derbyshire CCGProstate2006-2014</t>
  </si>
  <si>
    <t>NHS Hartlepool and Stockton-on-Tees CCGColorectal2006-2014</t>
  </si>
  <si>
    <t>NHS Hartlepool and Stockton-on-Tees CCGFemale breast cancer2006-2014</t>
  </si>
  <si>
    <t>NHS Hartlepool and Stockton-on-Tees CCGLung2006-2014</t>
  </si>
  <si>
    <t>NHS Hartlepool and Stockton-on-Tees CCGProstate2006-2014</t>
  </si>
  <si>
    <t>NHS South Norfolk CCGColorectal2006-2014</t>
  </si>
  <si>
    <t>NHS South Norfolk CCGFemale breast cancer2006-2014</t>
  </si>
  <si>
    <t>NHS South Norfolk CCGLung2006-2014</t>
  </si>
  <si>
    <t>NHS South Norfolk CCGProstate2006-2014</t>
  </si>
  <si>
    <t>NHS Lincolnshire East CCGColorectal2006-2014</t>
  </si>
  <si>
    <t>NHS Lincolnshire East CCGFemale breast cancer2006-2014</t>
  </si>
  <si>
    <t>NHS Lincolnshire East CCGLung2006-2014</t>
  </si>
  <si>
    <t>NHS Lincolnshire East CCGProstate2006-2014</t>
  </si>
  <si>
    <t>NHS Leicester City CCGColorectal2006-2014</t>
  </si>
  <si>
    <t>NHS Leicester City CCGFemale breast cancer2006-2014</t>
  </si>
  <si>
    <t>NHS Leicester City CCGLung2006-2014</t>
  </si>
  <si>
    <t>NHS Leicester City CCGProstate2006-2014</t>
  </si>
  <si>
    <t>NHS Hounslow CCGColorectal2006-2014</t>
  </si>
  <si>
    <t>NHS Hounslow CCGFemale breast cancer2006-2014</t>
  </si>
  <si>
    <t>NHS Hounslow CCGLung2006-2014</t>
  </si>
  <si>
    <t>NHS Hounslow CCGProstate2006-2014</t>
  </si>
  <si>
    <t>NHS Milton Keynes CCGColorectal2006-2014</t>
  </si>
  <si>
    <t>NHS Milton Keynes CCGFemale breast cancer2006-2014</t>
  </si>
  <si>
    <t>NHS Milton Keynes CCGLung2006-2014</t>
  </si>
  <si>
    <t>NHS Milton Keynes CCGProstate2006-2014</t>
  </si>
  <si>
    <t>NHS Redditch and Bromsgrove CCGColorectal2006-2014</t>
  </si>
  <si>
    <t>NHS Redditch and Bromsgrove CCGFemale breast cancer2006-2014</t>
  </si>
  <si>
    <t>NHS Redditch and Bromsgrove CCGLung2006-2014</t>
  </si>
  <si>
    <t>NHS Redditch and Bromsgrove CCGProstate2006-2014</t>
  </si>
  <si>
    <t>NHS Merton CCGColorectal2006-2014</t>
  </si>
  <si>
    <t>NHS Merton CCGFemale breast cancer2006-2014</t>
  </si>
  <si>
    <t>NHS Merton CCGLung2006-2014</t>
  </si>
  <si>
    <t>NHS Merton CCGProstate2006-2014</t>
  </si>
  <si>
    <t>NHS Mid Essex CCGColorectal2006-2014</t>
  </si>
  <si>
    <t>NHS Mid Essex CCGFemale breast cancer2006-2014</t>
  </si>
  <si>
    <t>NHS Mid Essex CCGLung2006-2014</t>
  </si>
  <si>
    <t>NHS Mid Essex CCGProstate2006-2014</t>
  </si>
  <si>
    <t>NHS Calderdale CCGColorectal2006-2014</t>
  </si>
  <si>
    <t>NHS Calderdale CCGFemale breast cancer2006-2014</t>
  </si>
  <si>
    <t>NHS Calderdale CCGLung2006-2014</t>
  </si>
  <si>
    <t>NHS Calderdale CCGProstate2006-2014</t>
  </si>
  <si>
    <t>NHS Bassetlaw CCGColorectal2006-2014</t>
  </si>
  <si>
    <t>NHS Bassetlaw CCGFemale breast cancer2006-2014</t>
  </si>
  <si>
    <t>NHS Bassetlaw CCGLung2006-2014</t>
  </si>
  <si>
    <t>NHS Bassetlaw CCGProstate2006-2014</t>
  </si>
  <si>
    <t>NHS Cannock Chase CCGColorectal2006-2014</t>
  </si>
  <si>
    <t>NHS Cannock Chase CCGFemale breast cancer2006-2014</t>
  </si>
  <si>
    <t>NHS Cannock Chase CCGLung2006-2014</t>
  </si>
  <si>
    <t>NHS Cannock Chase CCGProstate2006-2014</t>
  </si>
  <si>
    <t>NHS Guildford and Waverley CCGColorectal2006-2014</t>
  </si>
  <si>
    <t>NHS Guildford and Waverley CCGFemale breast cancer2006-2014</t>
  </si>
  <si>
    <t>NHS Guildford and Waverley CCGLung2006-2014</t>
  </si>
  <si>
    <t>NHS Guildford and Waverley CCGProstate2006-2014</t>
  </si>
  <si>
    <t>NHS Barnet CCGColorectal2006-2014</t>
  </si>
  <si>
    <t>NHS Barnet CCGFemale breast cancer2006-2014</t>
  </si>
  <si>
    <t>NHS Barnet CCGLung2006-2014</t>
  </si>
  <si>
    <t>NHS Barnet CCGProstate2006-2014</t>
  </si>
  <si>
    <t>NHS Nottingham West CCGColorectal2006-2014</t>
  </si>
  <si>
    <t>NHS Nottingham West CCGFemale breast cancer2006-2014</t>
  </si>
  <si>
    <t>NHS Nottingham West CCGLung2006-2014</t>
  </si>
  <si>
    <t>NHS Nottingham West CCGProstate2006-2014</t>
  </si>
  <si>
    <t>NHS Surrey Downs CCGColorectal2006-2014</t>
  </si>
  <si>
    <t>NHS Surrey Downs CCGFemale breast cancer2006-2014</t>
  </si>
  <si>
    <t>NHS Surrey Downs CCGLung2006-2014</t>
  </si>
  <si>
    <t>NHS Surrey Downs CCGProstate2006-2014</t>
  </si>
  <si>
    <t>NHS Warrington CCGColorectal2006-2014</t>
  </si>
  <si>
    <t>NHS Warrington CCGFemale breast cancer2006-2014</t>
  </si>
  <si>
    <t>NHS Warrington CCGLung2006-2014</t>
  </si>
  <si>
    <t>NHS Warrington CCGProstate2006-2014</t>
  </si>
  <si>
    <t>NHS West Hampshire CCGColorectal2006-2014</t>
  </si>
  <si>
    <t>NHS West Hampshire CCGFemale breast cancer2006-2014</t>
  </si>
  <si>
    <t>NHS West Hampshire CCGLung2006-2014</t>
  </si>
  <si>
    <t>NHS West Hampshire CCGProstate2006-2014</t>
  </si>
  <si>
    <t>NHS Hillingdon CCGColorectal2006-2014</t>
  </si>
  <si>
    <t>NHS Hillingdon CCGFemale breast cancer2006-2014</t>
  </si>
  <si>
    <t>NHS Hillingdon CCGLung2006-2014</t>
  </si>
  <si>
    <t>NHS Hillingdon CCGProstate2006-2014</t>
  </si>
  <si>
    <t>NHS Durham Dales, Easington and Sedgefield CCGColorectal2006-2014</t>
  </si>
  <si>
    <t>NHS Durham Dales, Easington and Sedgefield CCGFemale breast cancer2006-2014</t>
  </si>
  <si>
    <t>NHS Durham Dales, Easington and Sedgefield CCGLung2006-2014</t>
  </si>
  <si>
    <t>NHS Durham Dales, Easington and Sedgefield CCGProstate2006-2014</t>
  </si>
  <si>
    <t>NHS North Kirklees CCGColorectal2006-2014</t>
  </si>
  <si>
    <t>NHS North Kirklees CCGFemale breast cancer2006-2014</t>
  </si>
  <si>
    <t>NHS North Kirklees CCGLung2006-2014</t>
  </si>
  <si>
    <t>NHS North Kirklees CCGProstate2006-2014</t>
  </si>
  <si>
    <t>NHS Haringey CCGColorectal2006-2014</t>
  </si>
  <si>
    <t>NHS Haringey CCGFemale breast cancer2006-2014</t>
  </si>
  <si>
    <t>NHS Haringey CCGLung2006-2014</t>
  </si>
  <si>
    <t>NHS Haringey CCGProstate2006-2014</t>
  </si>
  <si>
    <t>NHS North Durham CCGColorectal2006-2014</t>
  </si>
  <si>
    <t>NHS North Durham CCGFemale breast cancer2006-2014</t>
  </si>
  <si>
    <t>NHS North Durham CCGLung2006-2014</t>
  </si>
  <si>
    <t>NHS North Durham CCGProstate2006-2014</t>
  </si>
  <si>
    <t>NHS North Staffordshire CCGColorectal2006-2014</t>
  </si>
  <si>
    <t>NHS North Staffordshire CCGFemale breast cancer2006-2014</t>
  </si>
  <si>
    <t>NHS North Staffordshire CCGLung2006-2014</t>
  </si>
  <si>
    <t>NHS North Staffordshire CCGProstate2006-2014</t>
  </si>
  <si>
    <t>NHS Leeds North CCGColorectal2006-2014</t>
  </si>
  <si>
    <t>NHS Leeds North CCGFemale breast cancer2006-2014</t>
  </si>
  <si>
    <t>NHS Leeds North CCGLung2006-2014</t>
  </si>
  <si>
    <t>NHS Leeds North CCGProstate2006-2014</t>
  </si>
  <si>
    <t>NHS Luton CCGColorectal2006-2014</t>
  </si>
  <si>
    <t>NHS Luton CCGFemale breast cancer2006-2014</t>
  </si>
  <si>
    <t>NHS Luton CCGLung2006-2014</t>
  </si>
  <si>
    <t>NHS Luton CCGProstate2006-2014</t>
  </si>
  <si>
    <t>NHS Tower Hamlets CCGColorectal2006-2014</t>
  </si>
  <si>
    <t>NHS Tower Hamlets CCGFemale breast cancer2006-2014</t>
  </si>
  <si>
    <t>NHS Tower Hamlets CCGLung2006-2014</t>
  </si>
  <si>
    <t>NHS Tower Hamlets CCGProstate2006-2014</t>
  </si>
  <si>
    <t>NHS South Tyneside CCGColorectal2006-2014</t>
  </si>
  <si>
    <t>NHS South Tyneside CCGFemale breast cancer2006-2014</t>
  </si>
  <si>
    <t>NHS South Tyneside CCGLung2006-2014</t>
  </si>
  <si>
    <t>NHS South Tyneside CCGProstate2006-2014</t>
  </si>
  <si>
    <t>NHS Stafford and Surrounds CCGColorectal2006-2014</t>
  </si>
  <si>
    <t>NHS Stafford and Surrounds CCGFemale breast cancer2006-2014</t>
  </si>
  <si>
    <t>NHS Stafford and Surrounds CCGLung2006-2014</t>
  </si>
  <si>
    <t>NHS Stafford and Surrounds CCGProstate2006-2014</t>
  </si>
  <si>
    <t>NHS Birmingham South and Central CCGColorectal2006-2014</t>
  </si>
  <si>
    <t>NHS Birmingham South and Central CCGFemale breast cancer2006-2014</t>
  </si>
  <si>
    <t>NHS Birmingham South and Central CCGLung2006-2014</t>
  </si>
  <si>
    <t>NHS Birmingham South and Central CCGProstate2006-2014</t>
  </si>
  <si>
    <t>NHS Heywood, Middleton and Rochdale CCGColorectal2006-2014</t>
  </si>
  <si>
    <t>NHS Heywood, Middleton and Rochdale CCGFemale breast cancer2006-2014</t>
  </si>
  <si>
    <t>NHS Heywood, Middleton and Rochdale CCGLung2006-2014</t>
  </si>
  <si>
    <t>NHS Heywood, Middleton and Rochdale CCGProstate2006-2014</t>
  </si>
  <si>
    <t>NHS Wandsworth CCGColorectal2006-2014</t>
  </si>
  <si>
    <t>NHS Wandsworth CCGFemale breast cancer2006-2014</t>
  </si>
  <si>
    <t>NHS Wandsworth CCGLung2006-2014</t>
  </si>
  <si>
    <t>NHS Wandsworth CCGProstate2006-2014</t>
  </si>
  <si>
    <t>NHS Havering CCGColorectal2006-2014</t>
  </si>
  <si>
    <t>NHS Havering CCGFemale breast cancer2006-2014</t>
  </si>
  <si>
    <t>NHS Havering CCGLung2006-2014</t>
  </si>
  <si>
    <t>NHS Havering CCGProstate2006-2014</t>
  </si>
  <si>
    <t>NHS Solihull CCGColorectal2006-2014</t>
  </si>
  <si>
    <t>NHS Solihull CCGFemale breast cancer2006-2014</t>
  </si>
  <si>
    <t>NHS Solihull CCGLung2006-2014</t>
  </si>
  <si>
    <t>NHS Solihull CCGProstate2006-2014</t>
  </si>
  <si>
    <t>NHS Sandwell and West Birmingham CCGColorectal2006-2014</t>
  </si>
  <si>
    <t>NHS Sandwell and West Birmingham CCGFemale breast cancer2006-2014</t>
  </si>
  <si>
    <t>NHS Sandwell and West Birmingham CCGLung2006-2014</t>
  </si>
  <si>
    <t>NHS Sandwell and West Birmingham CCGProstate2006-2014</t>
  </si>
  <si>
    <t>Bladder1</t>
  </si>
  <si>
    <t>Colorectal1</t>
  </si>
  <si>
    <t>Female breast cancer1</t>
  </si>
  <si>
    <t>Kidney1</t>
  </si>
  <si>
    <t>Lung1</t>
  </si>
  <si>
    <t>Melanoma1</t>
  </si>
  <si>
    <t>Prostate1</t>
  </si>
  <si>
    <t>Uterus1</t>
  </si>
  <si>
    <t>Bladder2</t>
  </si>
  <si>
    <t>Colorectal2</t>
  </si>
  <si>
    <t>Female breast cancer2</t>
  </si>
  <si>
    <t>Kidney2</t>
  </si>
  <si>
    <t>Lung2</t>
  </si>
  <si>
    <t>Melanoma2</t>
  </si>
  <si>
    <t>Prostate2</t>
  </si>
  <si>
    <t>Uterus2</t>
  </si>
  <si>
    <t>Bladder3</t>
  </si>
  <si>
    <t>Colorectal3</t>
  </si>
  <si>
    <t>Female breast cancer3</t>
  </si>
  <si>
    <t>Kidney3</t>
  </si>
  <si>
    <t>Lung3</t>
  </si>
  <si>
    <t>Melanoma3</t>
  </si>
  <si>
    <t>Prostate3</t>
  </si>
  <si>
    <t>Uterus3</t>
  </si>
  <si>
    <t>Bladder4</t>
  </si>
  <si>
    <t>Colorectal4</t>
  </si>
  <si>
    <t>Female breast cancer4</t>
  </si>
  <si>
    <t>Kidney4</t>
  </si>
  <si>
    <t>Lung4</t>
  </si>
  <si>
    <t>Melanoma4</t>
  </si>
  <si>
    <t>Prostate4</t>
  </si>
  <si>
    <t>Uterus4</t>
  </si>
  <si>
    <t>BladderUnknown</t>
  </si>
  <si>
    <t>ColorectalUnknown</t>
  </si>
  <si>
    <t>Female breast cancerUnknown</t>
  </si>
  <si>
    <t>KidneyUnknown</t>
  </si>
  <si>
    <t>LungUnknown</t>
  </si>
  <si>
    <t>MelanomaUnknown</t>
  </si>
  <si>
    <t>ProstateUnknown</t>
  </si>
  <si>
    <t>UterusUnknown</t>
  </si>
  <si>
    <t>BladderAll stages</t>
  </si>
  <si>
    <t>ColorectalAll stages</t>
  </si>
  <si>
    <t>Female breast cancerAll stages</t>
  </si>
  <si>
    <t>KidneyAll stages</t>
  </si>
  <si>
    <t>LungAll stages</t>
  </si>
  <si>
    <t>MelanomaAll stages</t>
  </si>
  <si>
    <t>ProstateAll stages</t>
  </si>
  <si>
    <t>UterusAll stages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</si>
</sst>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_-;\-* #,##0_-;_-* &quot;-&quot;??_-;_-@_-"/>
    <numFmt numFmtId="165" formatCode="0.0%"/>
    <numFmt numFmtId="166" formatCode="0.0"/>
  </numFmts>
  <fonts count="49" x14ac:knownFonts="1">
    <font>
      <sz val="11"/>
      <color theme="1"/>
      <name val="Calibri"/>
      <family val="2"/>
      <scheme val="minor"/>
    </font>
    <font>
      <sz val="10"/>
      <name val="Arial"/>
      <family val="2"/>
    </font>
    <font>
      <b/>
      <sz val="12"/>
      <name val="Arial"/>
      <family val="2"/>
    </font>
    <font>
      <b/>
      <sz val="10"/>
      <name val="Arial"/>
      <family val="2"/>
    </font>
    <font>
      <sz val="12"/>
      <name val="Arial"/>
      <family val="2"/>
    </font>
    <font>
      <b/>
      <i/>
      <sz val="12"/>
      <color indexed="8"/>
      <name val="Arial"/>
      <family val="2"/>
    </font>
    <font>
      <b/>
      <sz val="11"/>
      <name val="Arial"/>
      <family val="2"/>
    </font>
    <font>
      <b/>
      <sz val="12"/>
      <color indexed="8"/>
      <name val="Arial"/>
      <family val="2"/>
    </font>
    <font>
      <sz val="11"/>
      <color theme="1"/>
      <name val="Calibri"/>
      <family val="2"/>
      <scheme val="minor"/>
    </font>
    <font>
      <u/>
      <sz val="11"/>
      <color theme="10"/>
      <name val="Calibri"/>
      <family val="2"/>
      <scheme val="minor"/>
    </font>
    <font>
      <b/>
      <sz val="11"/>
      <color theme="1"/>
      <name val="Calibri"/>
      <family val="2"/>
      <scheme val="minor"/>
    </font>
    <font>
      <i/>
      <sz val="8"/>
      <color theme="1"/>
      <name val="Arial"/>
      <family val="2"/>
    </font>
    <font>
      <b/>
      <sz val="12"/>
      <color theme="1"/>
      <name val="Arial"/>
      <family val="2"/>
    </font>
    <font>
      <sz val="20"/>
      <color theme="1"/>
      <name val="Calibri"/>
      <family val="2"/>
      <scheme val="minor"/>
    </font>
    <font>
      <sz val="12"/>
      <color theme="1"/>
      <name val="Calibri"/>
      <family val="2"/>
      <scheme val="minor"/>
    </font>
    <font>
      <sz val="12"/>
      <color theme="1"/>
      <name val="Arial"/>
      <family val="2"/>
    </font>
    <font>
      <sz val="20"/>
      <name val="Calibri"/>
      <family val="2"/>
      <scheme val="minor"/>
    </font>
    <font>
      <sz val="10"/>
      <color theme="1"/>
      <name val="Calibri"/>
      <family val="2"/>
      <scheme val="minor"/>
    </font>
    <font>
      <b/>
      <sz val="11"/>
      <color theme="1"/>
      <name val="Arial"/>
      <family val="2"/>
    </font>
    <font>
      <i/>
      <sz val="11"/>
      <color theme="1"/>
      <name val="Calibri"/>
      <family val="2"/>
      <scheme val="minor"/>
    </font>
    <font>
      <b/>
      <sz val="10"/>
      <color theme="1"/>
      <name val="Arial"/>
      <family val="2"/>
    </font>
    <font>
      <u/>
      <sz val="11"/>
      <color theme="10"/>
      <name val="Arial"/>
      <family val="2"/>
    </font>
    <font>
      <sz val="11"/>
      <color theme="1"/>
      <name val="Arial"/>
      <family val="2"/>
    </font>
    <font>
      <u/>
      <sz val="12"/>
      <color theme="1"/>
      <name val="Arial"/>
      <family val="2"/>
    </font>
    <font>
      <b/>
      <sz val="14"/>
      <color theme="1"/>
      <name val="Calibri"/>
      <family val="2"/>
      <scheme val="minor"/>
    </font>
    <font>
      <u/>
      <sz val="12"/>
      <color theme="10"/>
      <name val="Arial"/>
      <family val="2"/>
    </font>
    <font>
      <sz val="8"/>
      <color theme="1"/>
      <name val="Arial"/>
      <family val="2"/>
    </font>
    <font>
      <b/>
      <u/>
      <sz val="11"/>
      <color theme="1"/>
      <name val="Calibri"/>
      <family val="2"/>
      <scheme val="minor"/>
    </font>
    <font>
      <sz val="11"/>
      <name val="Calibri"/>
      <family val="2"/>
      <scheme val="minor"/>
    </font>
    <font>
      <sz val="11"/>
      <color theme="7" tint="0.79998168889431442"/>
      <name val="Calibri"/>
      <family val="2"/>
      <scheme val="minor"/>
    </font>
    <font>
      <b/>
      <sz val="11"/>
      <color theme="7" tint="0.79998168889431442"/>
      <name val="Arial"/>
      <family val="2"/>
    </font>
    <font>
      <b/>
      <sz val="20"/>
      <color rgb="FF98002E"/>
      <name val="Arial"/>
      <family val="2"/>
    </font>
    <font>
      <b/>
      <sz val="14"/>
      <color rgb="FF98002E"/>
      <name val="Arial"/>
      <family val="2"/>
    </font>
    <font>
      <b/>
      <sz val="12"/>
      <color rgb="FF98002E"/>
      <name val="Arial"/>
      <family val="2"/>
    </font>
    <font>
      <u/>
      <sz val="11"/>
      <color theme="1"/>
      <name val="Calibri"/>
      <family val="2"/>
      <scheme val="minor"/>
    </font>
    <font>
      <b/>
      <sz val="11"/>
      <name val="Calibri"/>
      <family val="2"/>
      <scheme val="minor"/>
    </font>
    <font>
      <sz val="11"/>
      <color theme="1"/>
      <name val="Wingdings"/>
      <charset val="2"/>
    </font>
    <font>
      <sz val="10"/>
      <color rgb="FFCCE3F1"/>
      <name val="Arial"/>
      <family val="2"/>
    </font>
    <font>
      <sz val="11"/>
      <color rgb="FFCCE3F1"/>
      <name val="Calibri"/>
      <family val="2"/>
      <scheme val="minor"/>
    </font>
    <font>
      <sz val="10"/>
      <color rgb="FFCCE3F1"/>
      <name val="Calibri"/>
      <family val="2"/>
      <scheme val="minor"/>
    </font>
    <font>
      <sz val="12"/>
      <color rgb="FFCCE3F1"/>
      <name val="Calibri"/>
      <family val="2"/>
      <scheme val="minor"/>
    </font>
    <font>
      <b/>
      <sz val="12"/>
      <color rgb="FF000000"/>
      <name val="Arial"/>
      <family val="2"/>
    </font>
    <font>
      <sz val="10"/>
      <color theme="1"/>
      <name val="Arial"/>
      <family val="2"/>
    </font>
    <font>
      <i/>
      <sz val="10"/>
      <color theme="1"/>
      <name val="Arial"/>
      <family val="2"/>
    </font>
    <font>
      <sz val="18"/>
      <color theme="1"/>
      <name val="Arial"/>
      <family val="2"/>
    </font>
    <font>
      <b/>
      <sz val="10"/>
      <color rgb="FFCCE3F1"/>
      <name val="Arial"/>
      <family val="2"/>
    </font>
    <font>
      <sz val="11"/>
      <color rgb="FFFF0000"/>
      <name val="Calibri"/>
      <family val="2"/>
      <scheme val="minor"/>
    </font>
    <font>
      <sz val="20"/>
      <color theme="1"/>
      <name val="Arial"/>
      <family val="2"/>
    </font>
    <font>
      <sz val="16"/>
      <color theme="1"/>
      <name val="Arial"/>
      <family val="2"/>
    </font>
  </fonts>
  <fills count="12">
    <fill>
      <patternFill patternType="none"/>
    </fill>
    <fill>
      <patternFill patternType="gray125"/>
    </fill>
    <fill>
      <patternFill patternType="solid">
        <fgColor theme="4" tint="0.79998168889431442"/>
        <bgColor indexed="65"/>
      </patternFill>
    </fill>
    <fill>
      <patternFill patternType="solid">
        <fgColor theme="4" tint="0.79998168889431442"/>
        <bgColor indexed="64"/>
      </patternFill>
    </fill>
    <fill>
      <patternFill patternType="solid">
        <fgColor theme="0" tint="-0.14999847407452621"/>
        <bgColor indexed="64"/>
      </patternFill>
    </fill>
    <fill>
      <patternFill patternType="solid">
        <fgColor rgb="FFCCE3F1"/>
        <bgColor indexed="64"/>
      </patternFill>
    </fill>
    <fill>
      <patternFill patternType="solid">
        <fgColor theme="0"/>
        <bgColor indexed="64"/>
      </patternFill>
    </fill>
    <fill>
      <patternFill patternType="solid">
        <fgColor rgb="FFDCE6F1"/>
        <bgColor indexed="64"/>
      </patternFill>
    </fill>
    <fill>
      <patternFill patternType="solid">
        <fgColor rgb="FFCBA0C7"/>
        <bgColor indexed="64"/>
      </patternFill>
    </fill>
    <fill>
      <patternFill patternType="solid">
        <fgColor rgb="FFBEB0CC"/>
        <bgColor indexed="64"/>
      </patternFill>
    </fill>
    <fill>
      <patternFill patternType="solid">
        <fgColor rgb="FF99C6E3"/>
        <bgColor indexed="64"/>
      </patternFill>
    </fill>
    <fill>
      <patternFill patternType="solid">
        <fgColor rgb="FFCD6934"/>
        <bgColor indexed="64"/>
      </patternFill>
    </fill>
  </fills>
  <borders count="72">
    <border>
      <left/>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8"/>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8"/>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medium">
        <color rgb="FF00B092"/>
      </left>
      <right style="medium">
        <color rgb="FF00B092"/>
      </right>
      <top style="medium">
        <color rgb="FF00B092"/>
      </top>
      <bottom/>
      <diagonal/>
    </border>
    <border>
      <left style="medium">
        <color rgb="FF00B092"/>
      </left>
      <right style="medium">
        <color rgb="FF00B092"/>
      </right>
      <top style="medium">
        <color rgb="FF00B092"/>
      </top>
      <bottom style="medium">
        <color rgb="FF00B092"/>
      </bottom>
      <diagonal/>
    </border>
    <border>
      <left style="medium">
        <color rgb="FF00B092"/>
      </left>
      <right style="medium">
        <color rgb="FF00B092"/>
      </right>
      <top/>
      <bottom/>
      <diagonal/>
    </border>
    <border>
      <left/>
      <right style="medium">
        <color rgb="FF00B092"/>
      </right>
      <top/>
      <bottom/>
      <diagonal/>
    </border>
    <border>
      <left style="medium">
        <color rgb="FF00B092"/>
      </left>
      <right/>
      <top/>
      <bottom/>
      <diagonal/>
    </border>
    <border>
      <left style="medium">
        <color rgb="FF00B092"/>
      </left>
      <right/>
      <top/>
      <bottom style="medium">
        <color rgb="FF00B092"/>
      </bottom>
      <diagonal/>
    </border>
    <border>
      <left style="medium">
        <color rgb="FF00B092"/>
      </left>
      <right style="medium">
        <color rgb="FF00B092"/>
      </right>
      <top/>
      <bottom style="medium">
        <color rgb="FF00B092"/>
      </bottom>
      <diagonal/>
    </border>
    <border>
      <left/>
      <right/>
      <top/>
      <bottom style="medium">
        <color rgb="FF00B092"/>
      </bottom>
      <diagonal/>
    </border>
    <border>
      <left style="medium">
        <color rgb="FF00B092"/>
      </left>
      <right style="medium">
        <color rgb="FF00B092"/>
      </right>
      <top style="medium">
        <color rgb="FF00B092"/>
      </top>
      <bottom style="medium">
        <color indexed="64"/>
      </bottom>
      <diagonal/>
    </border>
    <border>
      <left style="medium">
        <color rgb="FF00B092"/>
      </left>
      <right style="medium">
        <color rgb="FF00B092"/>
      </right>
      <top style="medium">
        <color indexed="64"/>
      </top>
      <bottom style="medium">
        <color rgb="FF00B092"/>
      </bottom>
      <diagonal/>
    </border>
    <border>
      <left style="medium">
        <color rgb="FF00B092"/>
      </left>
      <right/>
      <top style="medium">
        <color rgb="FF00B092"/>
      </top>
      <bottom/>
      <diagonal/>
    </border>
    <border>
      <left/>
      <right/>
      <top style="medium">
        <color rgb="FF00B092"/>
      </top>
      <bottom/>
      <diagonal/>
    </border>
    <border>
      <left/>
      <right style="medium">
        <color rgb="FF00B092"/>
      </right>
      <top style="medium">
        <color rgb="FF00B092"/>
      </top>
      <bottom/>
      <diagonal/>
    </border>
    <border>
      <left/>
      <right style="medium">
        <color rgb="FF00B092"/>
      </right>
      <top/>
      <bottom style="medium">
        <color rgb="FF00B092"/>
      </bottom>
      <diagonal/>
    </border>
    <border>
      <left style="medium">
        <color rgb="FF00B092"/>
      </left>
      <right style="medium">
        <color rgb="FF00B092"/>
      </right>
      <top style="medium">
        <color indexed="64"/>
      </top>
      <bottom/>
      <diagonal/>
    </border>
    <border>
      <left style="medium">
        <color rgb="FF00B092"/>
      </left>
      <right style="medium">
        <color rgb="FF00B092"/>
      </right>
      <top/>
      <bottom style="medium">
        <color indexed="64"/>
      </bottom>
      <diagonal/>
    </border>
    <border>
      <left style="medium">
        <color rgb="FF00B092"/>
      </left>
      <right/>
      <top style="medium">
        <color rgb="FF00B092"/>
      </top>
      <bottom style="medium">
        <color rgb="FF00B092"/>
      </bottom>
      <diagonal/>
    </border>
    <border>
      <left/>
      <right/>
      <top style="medium">
        <color rgb="FF00B092"/>
      </top>
      <bottom style="medium">
        <color rgb="FF00B092"/>
      </bottom>
      <diagonal/>
    </border>
    <border>
      <left/>
      <right style="medium">
        <color rgb="FF00B092"/>
      </right>
      <top style="medium">
        <color rgb="FF00B092"/>
      </top>
      <bottom style="medium">
        <color rgb="FF00B092"/>
      </bottom>
      <diagonal/>
    </border>
  </borders>
  <cellStyleXfs count="6">
    <xf numFmtId="0" fontId="0" fillId="0" borderId="0"/>
    <xf numFmtId="0" fontId="8" fillId="2" borderId="0" applyNumberFormat="0" applyBorder="0" applyAlignment="0" applyProtection="0"/>
    <xf numFmtId="43" fontId="8" fillId="0" borderId="0" applyFont="0" applyFill="0" applyBorder="0" applyAlignment="0" applyProtection="0"/>
    <xf numFmtId="0" fontId="9" fillId="0" borderId="0" applyNumberFormat="0" applyFill="0" applyBorder="0" applyAlignment="0" applyProtection="0"/>
    <xf numFmtId="0" fontId="1" fillId="0" borderId="0"/>
    <xf numFmtId="9" fontId="8" fillId="0" borderId="0" applyFont="0" applyFill="0" applyBorder="0" applyAlignment="0" applyProtection="0"/>
  </cellStyleXfs>
  <cellXfs count="414">
    <xf numFmtId="0" fontId="0" fillId="0" borderId="0" xfId="0"/>
    <xf numFmtId="0" fontId="0" fillId="3" borderId="0" xfId="0" applyFill="1"/>
    <xf numFmtId="0" fontId="11" fillId="4" borderId="1" xfId="0" applyFont="1" applyFill="1" applyBorder="1"/>
    <xf numFmtId="9" fontId="11" fillId="4" borderId="2" xfId="0" applyNumberFormat="1" applyFont="1" applyFill="1" applyBorder="1" applyAlignment="1">
      <alignment horizontal="right"/>
    </xf>
    <xf numFmtId="9" fontId="11" fillId="4" borderId="3" xfId="0" applyNumberFormat="1" applyFont="1" applyFill="1" applyBorder="1" applyAlignment="1">
      <alignment horizontal="right"/>
    </xf>
    <xf numFmtId="0" fontId="11" fillId="4" borderId="4" xfId="0" applyFont="1" applyFill="1" applyBorder="1"/>
    <xf numFmtId="9" fontId="11" fillId="4" borderId="0" xfId="0" applyNumberFormat="1" applyFont="1" applyFill="1" applyBorder="1" applyAlignment="1">
      <alignment horizontal="right"/>
    </xf>
    <xf numFmtId="9" fontId="11" fillId="4" borderId="5" xfId="0" applyNumberFormat="1" applyFont="1" applyFill="1" applyBorder="1" applyAlignment="1">
      <alignment horizontal="right"/>
    </xf>
    <xf numFmtId="9" fontId="11" fillId="4" borderId="6" xfId="0" applyNumberFormat="1" applyFont="1" applyFill="1" applyBorder="1" applyAlignment="1">
      <alignment horizontal="right"/>
    </xf>
    <xf numFmtId="0" fontId="11" fillId="4" borderId="1" xfId="0" applyFont="1" applyFill="1" applyBorder="1" applyAlignment="1">
      <alignment horizontal="center"/>
    </xf>
    <xf numFmtId="0" fontId="11" fillId="4" borderId="7" xfId="0" applyFont="1" applyFill="1" applyBorder="1" applyAlignment="1">
      <alignment horizontal="center"/>
    </xf>
    <xf numFmtId="9" fontId="11" fillId="4" borderId="8" xfId="0" applyNumberFormat="1" applyFont="1" applyFill="1" applyBorder="1" applyAlignment="1">
      <alignment horizontal="right"/>
    </xf>
    <xf numFmtId="165" fontId="8" fillId="0" borderId="0" xfId="5" applyNumberFormat="1" applyFont="1" applyBorder="1"/>
    <xf numFmtId="0" fontId="11" fillId="4" borderId="9" xfId="0" applyFont="1" applyFill="1" applyBorder="1" applyAlignment="1">
      <alignment horizontal="center"/>
    </xf>
    <xf numFmtId="9" fontId="11" fillId="4" borderId="10" xfId="0" applyNumberFormat="1" applyFont="1" applyFill="1" applyBorder="1" applyAlignment="1">
      <alignment horizontal="right"/>
    </xf>
    <xf numFmtId="9" fontId="11" fillId="4" borderId="11" xfId="0" applyNumberFormat="1" applyFont="1" applyFill="1" applyBorder="1" applyAlignment="1">
      <alignment horizontal="right"/>
    </xf>
    <xf numFmtId="9" fontId="11" fillId="4" borderId="12" xfId="0" applyNumberFormat="1" applyFont="1" applyFill="1" applyBorder="1" applyAlignment="1">
      <alignment horizontal="right"/>
    </xf>
    <xf numFmtId="0" fontId="11" fillId="4" borderId="13" xfId="0" applyFont="1" applyFill="1" applyBorder="1" applyAlignment="1">
      <alignment horizontal="center"/>
    </xf>
    <xf numFmtId="0" fontId="11" fillId="4" borderId="14" xfId="0" applyFont="1" applyFill="1" applyBorder="1" applyAlignment="1">
      <alignment horizontal="center"/>
    </xf>
    <xf numFmtId="0" fontId="0" fillId="5" borderId="0" xfId="0" applyFill="1"/>
    <xf numFmtId="0" fontId="0" fillId="5" borderId="0" xfId="0" applyFill="1" applyBorder="1"/>
    <xf numFmtId="0" fontId="12" fillId="5" borderId="0" xfId="0" applyFont="1" applyFill="1" applyBorder="1" applyAlignment="1">
      <alignment vertical="center" wrapText="1"/>
    </xf>
    <xf numFmtId="0" fontId="11" fillId="4" borderId="7" xfId="0" applyFont="1" applyFill="1" applyBorder="1" applyAlignment="1">
      <alignment horizontal="left"/>
    </xf>
    <xf numFmtId="0" fontId="11" fillId="4" borderId="1" xfId="0" applyFont="1" applyFill="1" applyBorder="1" applyAlignment="1">
      <alignment horizontal="left"/>
    </xf>
    <xf numFmtId="0" fontId="11" fillId="4" borderId="7" xfId="0" applyFont="1" applyFill="1" applyBorder="1"/>
    <xf numFmtId="0" fontId="11" fillId="4" borderId="4" xfId="0" applyFont="1" applyFill="1" applyBorder="1" applyAlignment="1">
      <alignment horizontal="left"/>
    </xf>
    <xf numFmtId="0" fontId="0" fillId="0" borderId="0" xfId="0" applyBorder="1"/>
    <xf numFmtId="9" fontId="0" fillId="5" borderId="0" xfId="0" applyNumberFormat="1" applyFill="1"/>
    <xf numFmtId="0" fontId="0" fillId="5" borderId="0" xfId="0" applyFont="1" applyFill="1"/>
    <xf numFmtId="0" fontId="14" fillId="5" borderId="0" xfId="0" applyFont="1" applyFill="1"/>
    <xf numFmtId="0" fontId="15" fillId="6" borderId="16" xfId="0" applyFont="1" applyFill="1" applyBorder="1" applyAlignment="1">
      <alignment horizontal="center"/>
    </xf>
    <xf numFmtId="49" fontId="15" fillId="6" borderId="16" xfId="0" applyNumberFormat="1" applyFont="1" applyFill="1" applyBorder="1" applyAlignment="1">
      <alignment horizontal="center"/>
    </xf>
    <xf numFmtId="0" fontId="15" fillId="6" borderId="4" xfId="0" applyFont="1" applyFill="1" applyBorder="1" applyAlignment="1">
      <alignment horizontal="center"/>
    </xf>
    <xf numFmtId="0" fontId="15" fillId="6" borderId="16" xfId="0" applyFont="1" applyFill="1" applyBorder="1" applyAlignment="1">
      <alignment horizontal="left"/>
    </xf>
    <xf numFmtId="0" fontId="15" fillId="5" borderId="0" xfId="0" applyFont="1" applyFill="1"/>
    <xf numFmtId="0" fontId="15" fillId="6" borderId="17" xfId="0" applyFont="1" applyFill="1" applyBorder="1" applyAlignment="1">
      <alignment horizontal="left"/>
    </xf>
    <xf numFmtId="0" fontId="0" fillId="3" borderId="0" xfId="0" applyFont="1" applyFill="1"/>
    <xf numFmtId="0" fontId="16" fillId="5" borderId="18" xfId="0" applyFont="1" applyFill="1" applyBorder="1" applyAlignment="1">
      <alignment vertical="center" textRotation="90"/>
    </xf>
    <xf numFmtId="0" fontId="0" fillId="5" borderId="0" xfId="0" applyNumberFormat="1" applyFill="1"/>
    <xf numFmtId="0" fontId="17" fillId="5" borderId="0" xfId="0" applyFont="1" applyFill="1"/>
    <xf numFmtId="0" fontId="18" fillId="5" borderId="0" xfId="0" applyFont="1" applyFill="1"/>
    <xf numFmtId="0" fontId="19" fillId="0" borderId="0" xfId="0" applyFont="1" applyBorder="1"/>
    <xf numFmtId="9" fontId="0" fillId="0" borderId="0" xfId="0" applyNumberFormat="1" applyBorder="1"/>
    <xf numFmtId="0" fontId="0" fillId="3" borderId="0" xfId="0" applyFill="1" applyAlignment="1">
      <alignment horizontal="right" vertical="center"/>
    </xf>
    <xf numFmtId="0" fontId="21" fillId="5" borderId="0" xfId="3" applyFont="1" applyFill="1"/>
    <xf numFmtId="0" fontId="22" fillId="0" borderId="0" xfId="0" applyFont="1"/>
    <xf numFmtId="0" fontId="18" fillId="0" borderId="0" xfId="0" applyFont="1"/>
    <xf numFmtId="0" fontId="2" fillId="0" borderId="0" xfId="4" applyFont="1"/>
    <xf numFmtId="0" fontId="3" fillId="0" borderId="0" xfId="4" applyFont="1"/>
    <xf numFmtId="0" fontId="15" fillId="5" borderId="0" xfId="0" applyFont="1" applyFill="1" applyAlignment="1">
      <alignment wrapText="1"/>
    </xf>
    <xf numFmtId="0" fontId="23" fillId="5" borderId="0" xfId="0" applyFont="1" applyFill="1"/>
    <xf numFmtId="0" fontId="4" fillId="0" borderId="0" xfId="4" applyFont="1"/>
    <xf numFmtId="0" fontId="24" fillId="0" borderId="0" xfId="0" applyFont="1"/>
    <xf numFmtId="0" fontId="15" fillId="0" borderId="0" xfId="0" applyFont="1"/>
    <xf numFmtId="0" fontId="25" fillId="0" borderId="0" xfId="3" applyFont="1"/>
    <xf numFmtId="0" fontId="0" fillId="5" borderId="0" xfId="0" quotePrefix="1" applyFill="1"/>
    <xf numFmtId="0" fontId="20" fillId="6" borderId="19" xfId="0" applyFont="1" applyFill="1" applyBorder="1" applyAlignment="1">
      <alignment horizontal="center" textRotation="90"/>
    </xf>
    <xf numFmtId="0" fontId="26" fillId="0" borderId="0" xfId="0" applyFont="1"/>
    <xf numFmtId="0" fontId="16" fillId="5" borderId="0" xfId="0" applyFont="1" applyFill="1" applyBorder="1" applyAlignment="1">
      <alignment vertical="center" textRotation="90"/>
    </xf>
    <xf numFmtId="0" fontId="27" fillId="5" borderId="0" xfId="0" applyFont="1" applyFill="1" applyAlignment="1">
      <alignment wrapText="1"/>
    </xf>
    <xf numFmtId="9" fontId="0" fillId="0" borderId="0" xfId="0" applyNumberFormat="1" applyAlignment="1">
      <alignment horizontal="center"/>
    </xf>
    <xf numFmtId="0" fontId="27" fillId="5" borderId="0" xfId="0" applyFont="1" applyFill="1" applyAlignment="1">
      <alignment wrapText="1"/>
    </xf>
    <xf numFmtId="49" fontId="15" fillId="6" borderId="17" xfId="0" applyNumberFormat="1" applyFont="1" applyFill="1" applyBorder="1" applyAlignment="1">
      <alignment horizontal="center"/>
    </xf>
    <xf numFmtId="0" fontId="20" fillId="6" borderId="20" xfId="0" applyFont="1" applyFill="1" applyBorder="1" applyAlignment="1">
      <alignment horizontal="center" textRotation="90"/>
    </xf>
    <xf numFmtId="0" fontId="27" fillId="5" borderId="0" xfId="0" applyFont="1" applyFill="1" applyAlignment="1">
      <alignment wrapText="1"/>
    </xf>
    <xf numFmtId="0" fontId="15" fillId="6" borderId="17" xfId="0" applyFont="1" applyFill="1" applyBorder="1" applyAlignment="1">
      <alignment horizontal="center"/>
    </xf>
    <xf numFmtId="0" fontId="20" fillId="6" borderId="21" xfId="0" applyFont="1" applyFill="1" applyBorder="1" applyAlignment="1">
      <alignment horizontal="center" textRotation="90"/>
    </xf>
    <xf numFmtId="0" fontId="20" fillId="6" borderId="22" xfId="0" applyFont="1" applyFill="1" applyBorder="1" applyAlignment="1">
      <alignment horizontal="center" textRotation="90" wrapText="1"/>
    </xf>
    <xf numFmtId="0" fontId="20" fillId="6" borderId="23" xfId="0" applyFont="1" applyFill="1" applyBorder="1" applyAlignment="1">
      <alignment horizontal="center" textRotation="90"/>
    </xf>
    <xf numFmtId="0" fontId="15" fillId="6" borderId="24" xfId="0" applyFont="1" applyFill="1" applyBorder="1" applyAlignment="1">
      <alignment horizontal="center"/>
    </xf>
    <xf numFmtId="0" fontId="15" fillId="6" borderId="13" xfId="0" applyFont="1" applyFill="1" applyBorder="1" applyAlignment="1">
      <alignment horizontal="center"/>
    </xf>
    <xf numFmtId="0" fontId="15" fillId="6" borderId="25" xfId="0" applyFont="1" applyFill="1" applyBorder="1" applyAlignment="1">
      <alignment horizontal="center"/>
    </xf>
    <xf numFmtId="0" fontId="15" fillId="6" borderId="25" xfId="0" applyFont="1" applyFill="1" applyBorder="1" applyAlignment="1">
      <alignment horizontal="center" wrapText="1"/>
    </xf>
    <xf numFmtId="0" fontId="15" fillId="6" borderId="25" xfId="0" applyFont="1" applyFill="1" applyBorder="1" applyAlignment="1">
      <alignment horizontal="center"/>
    </xf>
    <xf numFmtId="0" fontId="15" fillId="6" borderId="16" xfId="0" applyFont="1" applyFill="1" applyBorder="1"/>
    <xf numFmtId="0" fontId="15" fillId="6" borderId="17" xfId="0" applyFont="1" applyFill="1" applyBorder="1"/>
    <xf numFmtId="164" fontId="20" fillId="6" borderId="26" xfId="2" applyNumberFormat="1" applyFont="1" applyFill="1" applyBorder="1" applyAlignment="1">
      <alignment horizontal="center" textRotation="90" wrapText="1"/>
    </xf>
    <xf numFmtId="164" fontId="20" fillId="6" borderId="27" xfId="2" applyNumberFormat="1" applyFont="1" applyFill="1" applyBorder="1" applyAlignment="1">
      <alignment horizontal="center" textRotation="90"/>
    </xf>
    <xf numFmtId="0" fontId="28" fillId="5" borderId="0" xfId="0" applyFont="1" applyFill="1"/>
    <xf numFmtId="0" fontId="20" fillId="6" borderId="22" xfId="0" applyFont="1" applyFill="1" applyBorder="1" applyAlignment="1">
      <alignment horizontal="center" textRotation="90" wrapText="1"/>
    </xf>
    <xf numFmtId="164" fontId="20" fillId="6" borderId="27" xfId="2" applyNumberFormat="1" applyFont="1" applyFill="1" applyBorder="1" applyAlignment="1">
      <alignment horizontal="center" textRotation="90" wrapText="1"/>
    </xf>
    <xf numFmtId="0" fontId="20" fillId="6" borderId="19" xfId="0" applyFont="1" applyFill="1" applyBorder="1" applyAlignment="1">
      <alignment horizontal="center" textRotation="90" wrapText="1"/>
    </xf>
    <xf numFmtId="0" fontId="27" fillId="5" borderId="0" xfId="0" applyFont="1" applyFill="1" applyAlignment="1">
      <alignment wrapText="1"/>
    </xf>
    <xf numFmtId="0" fontId="0" fillId="5" borderId="0" xfId="0" applyFill="1"/>
    <xf numFmtId="0" fontId="0" fillId="5" borderId="0" xfId="0" applyFill="1"/>
    <xf numFmtId="0" fontId="0" fillId="5" borderId="0" xfId="0" quotePrefix="1" applyFill="1" applyAlignment="1">
      <alignment wrapText="1"/>
    </xf>
    <xf numFmtId="0" fontId="27" fillId="5" borderId="0" xfId="0" applyFont="1" applyFill="1" applyAlignment="1">
      <alignment wrapText="1"/>
    </xf>
    <xf numFmtId="0" fontId="0" fillId="5" borderId="0" xfId="0" applyFill="1"/>
    <xf numFmtId="0" fontId="10" fillId="5" borderId="0" xfId="0" applyFont="1" applyFill="1" applyAlignment="1">
      <alignment wrapText="1"/>
    </xf>
    <xf numFmtId="0" fontId="25" fillId="0" borderId="0" xfId="3" quotePrefix="1" applyFont="1"/>
    <xf numFmtId="0" fontId="0" fillId="5" borderId="0" xfId="0" applyFill="1"/>
    <xf numFmtId="0" fontId="0" fillId="5" borderId="0" xfId="0" applyFill="1"/>
    <xf numFmtId="0" fontId="27" fillId="5" borderId="0" xfId="0" applyFont="1" applyFill="1"/>
    <xf numFmtId="0" fontId="0" fillId="0" borderId="0" xfId="0"/>
    <xf numFmtId="0" fontId="0" fillId="0" borderId="0" xfId="0" applyBorder="1"/>
    <xf numFmtId="166" fontId="11" fillId="4" borderId="9" xfId="0" applyNumberFormat="1" applyFont="1" applyFill="1" applyBorder="1" applyAlignment="1">
      <alignment horizontal="center"/>
    </xf>
    <xf numFmtId="166" fontId="11" fillId="4" borderId="11" xfId="0" applyNumberFormat="1" applyFont="1" applyFill="1" applyBorder="1" applyAlignment="1">
      <alignment horizontal="center"/>
    </xf>
    <xf numFmtId="166" fontId="11" fillId="4" borderId="14" xfId="0" applyNumberFormat="1" applyFont="1" applyFill="1" applyBorder="1" applyAlignment="1">
      <alignment horizontal="center"/>
    </xf>
    <xf numFmtId="166" fontId="11" fillId="4" borderId="2" xfId="0" applyNumberFormat="1" applyFont="1" applyFill="1" applyBorder="1" applyAlignment="1">
      <alignment horizontal="center"/>
    </xf>
    <xf numFmtId="166" fontId="11" fillId="4" borderId="28" xfId="0" applyNumberFormat="1" applyFont="1" applyFill="1" applyBorder="1" applyAlignment="1">
      <alignment horizontal="center"/>
    </xf>
    <xf numFmtId="0" fontId="27" fillId="5" borderId="0" xfId="0" applyFont="1" applyFill="1" applyAlignment="1">
      <alignment wrapText="1"/>
    </xf>
    <xf numFmtId="0" fontId="22" fillId="5" borderId="0" xfId="0" applyFont="1" applyFill="1" applyBorder="1"/>
    <xf numFmtId="0" fontId="15" fillId="0" borderId="15" xfId="0" applyFont="1" applyBorder="1"/>
    <xf numFmtId="0" fontId="11" fillId="4" borderId="29" xfId="0" applyFont="1" applyFill="1" applyBorder="1" applyAlignment="1">
      <alignment horizontal="left"/>
    </xf>
    <xf numFmtId="0" fontId="15" fillId="0" borderId="30" xfId="0" applyFont="1" applyBorder="1"/>
    <xf numFmtId="0" fontId="11" fillId="4" borderId="31" xfId="0" applyFont="1" applyFill="1" applyBorder="1" applyAlignment="1">
      <alignment horizontal="left"/>
    </xf>
    <xf numFmtId="0" fontId="6" fillId="5" borderId="0" xfId="0" applyFont="1" applyFill="1"/>
    <xf numFmtId="0" fontId="1" fillId="5" borderId="0" xfId="0" applyFont="1" applyFill="1" applyBorder="1" applyAlignment="1">
      <alignment textRotation="90" wrapText="1"/>
    </xf>
    <xf numFmtId="0" fontId="0" fillId="5" borderId="0" xfId="0" applyFill="1"/>
    <xf numFmtId="0" fontId="0" fillId="5" borderId="0" xfId="0" applyFill="1"/>
    <xf numFmtId="0" fontId="29" fillId="5" borderId="0" xfId="0" applyFont="1" applyFill="1"/>
    <xf numFmtId="0" fontId="30" fillId="5" borderId="0" xfId="0" applyFont="1" applyFill="1"/>
    <xf numFmtId="0" fontId="0" fillId="0" borderId="0" xfId="0" applyAlignment="1">
      <alignment wrapText="1"/>
    </xf>
    <xf numFmtId="0" fontId="31" fillId="0" borderId="0" xfId="0" applyFont="1"/>
    <xf numFmtId="0" fontId="32" fillId="0" borderId="0" xfId="0" applyFont="1"/>
    <xf numFmtId="0" fontId="33" fillId="0" borderId="0" xfId="0" applyFont="1" applyBorder="1" applyAlignment="1">
      <alignment vertical="top" wrapText="1"/>
    </xf>
    <xf numFmtId="0" fontId="15" fillId="0" borderId="0" xfId="0" applyFont="1" applyBorder="1"/>
    <xf numFmtId="0" fontId="12" fillId="0" borderId="53" xfId="0" applyFont="1" applyBorder="1" applyAlignment="1">
      <alignment vertical="center" wrapText="1"/>
    </xf>
    <xf numFmtId="0" fontId="12" fillId="0" borderId="54" xfId="0" applyFont="1" applyBorder="1" applyAlignment="1">
      <alignment vertical="center" wrapText="1"/>
    </xf>
    <xf numFmtId="0" fontId="12" fillId="0" borderId="55" xfId="0" applyFont="1" applyBorder="1" applyAlignment="1">
      <alignment vertical="center" wrapText="1"/>
    </xf>
    <xf numFmtId="0" fontId="12" fillId="0" borderId="0" xfId="0" applyFont="1"/>
    <xf numFmtId="0" fontId="12" fillId="0" borderId="0" xfId="0" applyFont="1" applyAlignment="1">
      <alignment vertical="center"/>
    </xf>
    <xf numFmtId="0" fontId="12" fillId="0" borderId="56" xfId="0" applyFont="1" applyBorder="1" applyAlignment="1">
      <alignment vertical="center"/>
    </xf>
    <xf numFmtId="0" fontId="15" fillId="0" borderId="0" xfId="0" applyFont="1" applyAlignment="1">
      <alignment vertical="center" wrapText="1"/>
    </xf>
    <xf numFmtId="0" fontId="15" fillId="0" borderId="56" xfId="0" applyFont="1" applyBorder="1" applyAlignment="1">
      <alignment vertical="center" wrapText="1"/>
    </xf>
    <xf numFmtId="0" fontId="15" fillId="2" borderId="0" xfId="1" applyFont="1" applyAlignment="1">
      <alignment vertical="center" wrapText="1"/>
    </xf>
    <xf numFmtId="0" fontId="15" fillId="2" borderId="56" xfId="1" applyFont="1" applyBorder="1" applyAlignment="1">
      <alignment vertical="center" wrapText="1"/>
    </xf>
    <xf numFmtId="0" fontId="15" fillId="6" borderId="56" xfId="1" applyFont="1" applyFill="1" applyBorder="1" applyAlignment="1">
      <alignment vertical="center" wrapText="1"/>
    </xf>
    <xf numFmtId="0" fontId="33" fillId="0" borderId="0" xfId="0" applyFont="1"/>
    <xf numFmtId="0" fontId="15" fillId="6" borderId="25" xfId="0" applyFont="1" applyFill="1" applyBorder="1"/>
    <xf numFmtId="0" fontId="15" fillId="6" borderId="13" xfId="0" applyFont="1" applyFill="1" applyBorder="1"/>
    <xf numFmtId="0" fontId="15" fillId="6" borderId="4" xfId="0" applyFont="1" applyFill="1" applyBorder="1"/>
    <xf numFmtId="0" fontId="0" fillId="0" borderId="0" xfId="0" applyFont="1" applyBorder="1"/>
    <xf numFmtId="0" fontId="11" fillId="4" borderId="4" xfId="0" applyFont="1" applyFill="1" applyBorder="1" applyAlignment="1">
      <alignment horizontal="center"/>
    </xf>
    <xf numFmtId="0" fontId="12" fillId="0" borderId="53" xfId="0" applyFont="1" applyBorder="1" applyAlignment="1">
      <alignment horizontal="center" vertical="center" wrapText="1"/>
    </xf>
    <xf numFmtId="9" fontId="8" fillId="0" borderId="0" xfId="5" applyFont="1"/>
    <xf numFmtId="9" fontId="11" fillId="4" borderId="32" xfId="0" applyNumberFormat="1" applyFont="1" applyFill="1" applyBorder="1" applyAlignment="1">
      <alignment horizontal="right"/>
    </xf>
    <xf numFmtId="9" fontId="11" fillId="4" borderId="28" xfId="0" applyNumberFormat="1" applyFont="1" applyFill="1" applyBorder="1" applyAlignment="1">
      <alignment horizontal="right"/>
    </xf>
    <xf numFmtId="0" fontId="0" fillId="0" borderId="0" xfId="0" applyAlignment="1">
      <alignment horizontal="center"/>
    </xf>
    <xf numFmtId="0" fontId="0" fillId="5" borderId="0" xfId="0" quotePrefix="1" applyFill="1" applyAlignment="1">
      <alignment horizontal="left" wrapText="1"/>
    </xf>
    <xf numFmtId="49" fontId="15" fillId="6" borderId="4" xfId="0" applyNumberFormat="1" applyFont="1" applyFill="1" applyBorder="1" applyAlignment="1">
      <alignment horizontal="center"/>
    </xf>
    <xf numFmtId="164" fontId="20" fillId="6" borderId="21" xfId="2" applyNumberFormat="1" applyFont="1" applyFill="1" applyBorder="1" applyAlignment="1">
      <alignment horizontal="center" textRotation="90"/>
    </xf>
    <xf numFmtId="0" fontId="20" fillId="6" borderId="26" xfId="0" applyFont="1" applyFill="1" applyBorder="1" applyAlignment="1">
      <alignment horizontal="center" textRotation="90" wrapText="1"/>
    </xf>
    <xf numFmtId="9" fontId="8" fillId="0" borderId="0" xfId="5" applyFont="1" applyAlignment="1">
      <alignment horizontal="center"/>
    </xf>
    <xf numFmtId="9" fontId="8" fillId="0" borderId="0" xfId="5" applyFont="1" applyAlignment="1">
      <alignment horizontal="center"/>
    </xf>
    <xf numFmtId="166" fontId="8" fillId="0" borderId="0" xfId="5" applyNumberFormat="1" applyFont="1" applyAlignment="1">
      <alignment horizontal="center"/>
    </xf>
    <xf numFmtId="9" fontId="11" fillId="4" borderId="14" xfId="0" applyNumberFormat="1" applyFont="1" applyFill="1" applyBorder="1" applyAlignment="1">
      <alignment horizontal="right"/>
    </xf>
    <xf numFmtId="0" fontId="22" fillId="5" borderId="0" xfId="0" applyFont="1" applyFill="1"/>
    <xf numFmtId="0" fontId="34" fillId="5" borderId="0" xfId="0" applyFont="1" applyFill="1" applyAlignment="1">
      <alignment wrapText="1"/>
    </xf>
    <xf numFmtId="0" fontId="0" fillId="5" borderId="0" xfId="0" quotePrefix="1" applyFont="1" applyFill="1" applyAlignment="1">
      <alignment wrapText="1"/>
    </xf>
    <xf numFmtId="0" fontId="0" fillId="5" borderId="0" xfId="0" quotePrefix="1" applyFont="1" applyFill="1"/>
    <xf numFmtId="0" fontId="4" fillId="5" borderId="0" xfId="0" applyFont="1" applyFill="1"/>
    <xf numFmtId="9" fontId="11" fillId="4" borderId="9" xfId="0" applyNumberFormat="1" applyFont="1" applyFill="1" applyBorder="1" applyAlignment="1">
      <alignment horizontal="right"/>
    </xf>
    <xf numFmtId="0" fontId="28" fillId="5" borderId="0" xfId="0" applyFont="1" applyFill="1" applyAlignment="1">
      <alignment horizontal="center"/>
    </xf>
    <xf numFmtId="0" fontId="35" fillId="5" borderId="0" xfId="0" applyFont="1" applyFill="1"/>
    <xf numFmtId="0" fontId="12" fillId="0" borderId="0" xfId="0" applyFont="1" applyBorder="1" applyAlignment="1">
      <alignment horizontal="center" vertical="center" wrapText="1"/>
    </xf>
    <xf numFmtId="0" fontId="12" fillId="0" borderId="57" xfId="0" applyFont="1" applyBorder="1" applyAlignment="1">
      <alignment horizontal="center" vertical="center" wrapText="1"/>
    </xf>
    <xf numFmtId="0" fontId="36" fillId="0" borderId="57" xfId="0" applyFont="1" applyBorder="1" applyAlignment="1">
      <alignment horizontal="center"/>
    </xf>
    <xf numFmtId="0" fontId="36" fillId="0" borderId="0" xfId="0" applyFont="1" applyBorder="1" applyAlignment="1">
      <alignment horizontal="center"/>
    </xf>
    <xf numFmtId="0" fontId="36" fillId="3" borderId="57" xfId="0" applyFont="1" applyFill="1" applyBorder="1" applyAlignment="1">
      <alignment horizontal="center"/>
    </xf>
    <xf numFmtId="0" fontId="36" fillId="3" borderId="0" xfId="0" applyFont="1" applyFill="1" applyBorder="1" applyAlignment="1">
      <alignment horizontal="center"/>
    </xf>
    <xf numFmtId="0" fontId="36" fillId="0" borderId="55" xfId="0" applyFont="1" applyBorder="1" applyAlignment="1">
      <alignment horizontal="center"/>
    </xf>
    <xf numFmtId="0" fontId="36" fillId="3" borderId="55" xfId="0" applyFont="1" applyFill="1" applyBorder="1" applyAlignment="1">
      <alignment horizontal="center"/>
    </xf>
    <xf numFmtId="0" fontId="20" fillId="6" borderId="20" xfId="0" applyFont="1" applyFill="1" applyBorder="1" applyAlignment="1">
      <alignment horizontal="center" textRotation="90" wrapText="1"/>
    </xf>
    <xf numFmtId="0" fontId="37" fillId="5" borderId="0" xfId="0" applyFont="1" applyFill="1" applyBorder="1" applyAlignment="1">
      <alignment textRotation="90" wrapText="1"/>
    </xf>
    <xf numFmtId="0" fontId="38" fillId="5" borderId="0" xfId="0" applyFont="1" applyFill="1" applyAlignment="1">
      <alignment horizontal="center"/>
    </xf>
    <xf numFmtId="0" fontId="38" fillId="5" borderId="0" xfId="0" applyFont="1" applyFill="1" applyAlignment="1">
      <alignment textRotation="90"/>
    </xf>
    <xf numFmtId="0" fontId="0" fillId="5" borderId="0" xfId="0" quotePrefix="1" applyFill="1" applyAlignment="1">
      <alignment horizontal="left" wrapText="1"/>
    </xf>
    <xf numFmtId="0" fontId="38" fillId="5" borderId="0" xfId="0" applyFont="1" applyFill="1"/>
    <xf numFmtId="0" fontId="38" fillId="5" borderId="0" xfId="0" applyFont="1" applyFill="1" applyBorder="1"/>
    <xf numFmtId="0" fontId="20" fillId="6" borderId="21" xfId="0" applyFont="1" applyFill="1" applyBorder="1" applyAlignment="1">
      <alignment horizontal="center" textRotation="90" wrapText="1"/>
    </xf>
    <xf numFmtId="0" fontId="39" fillId="5" borderId="0" xfId="0" applyFont="1" applyFill="1"/>
    <xf numFmtId="0" fontId="40" fillId="5" borderId="0" xfId="0" applyFont="1" applyFill="1"/>
    <xf numFmtId="9" fontId="38" fillId="5" borderId="0" xfId="0" applyNumberFormat="1" applyFont="1" applyFill="1"/>
    <xf numFmtId="9" fontId="38" fillId="5" borderId="0" xfId="5" applyFont="1" applyFill="1"/>
    <xf numFmtId="0" fontId="10" fillId="5" borderId="0" xfId="0" applyFont="1" applyFill="1"/>
    <xf numFmtId="9" fontId="8" fillId="0" borderId="0" xfId="5" applyFont="1" applyBorder="1"/>
    <xf numFmtId="0" fontId="36" fillId="6" borderId="57" xfId="0" applyFont="1" applyFill="1" applyBorder="1" applyAlignment="1">
      <alignment horizontal="center"/>
    </xf>
    <xf numFmtId="0" fontId="36" fillId="6" borderId="55" xfId="0" applyFont="1" applyFill="1" applyBorder="1" applyAlignment="1">
      <alignment horizontal="center"/>
    </xf>
    <xf numFmtId="0" fontId="36" fillId="6" borderId="0" xfId="0" applyFont="1" applyFill="1" applyBorder="1" applyAlignment="1">
      <alignment horizontal="center"/>
    </xf>
    <xf numFmtId="0" fontId="15" fillId="7" borderId="0" xfId="1" applyFont="1" applyFill="1" applyAlignment="1">
      <alignment vertical="center" wrapText="1"/>
    </xf>
    <xf numFmtId="0" fontId="15" fillId="7" borderId="56" xfId="1" applyFont="1" applyFill="1" applyBorder="1" applyAlignment="1">
      <alignment vertical="center" wrapText="1"/>
    </xf>
    <xf numFmtId="0" fontId="36" fillId="7" borderId="57" xfId="0" applyFont="1" applyFill="1" applyBorder="1" applyAlignment="1">
      <alignment horizontal="center"/>
    </xf>
    <xf numFmtId="0" fontId="36" fillId="7" borderId="55" xfId="0" applyFont="1" applyFill="1" applyBorder="1" applyAlignment="1">
      <alignment horizontal="center"/>
    </xf>
    <xf numFmtId="0" fontId="36" fillId="7" borderId="0" xfId="0" applyFont="1" applyFill="1" applyBorder="1" applyAlignment="1">
      <alignment horizontal="center"/>
    </xf>
    <xf numFmtId="9" fontId="0" fillId="0" borderId="0" xfId="0" applyNumberFormat="1"/>
    <xf numFmtId="165" fontId="0" fillId="0" borderId="0" xfId="0" applyNumberFormat="1"/>
    <xf numFmtId="9" fontId="0" fillId="0" borderId="0" xfId="5" applyFont="1"/>
    <xf numFmtId="165" fontId="0" fillId="0" borderId="0" xfId="5" applyNumberFormat="1" applyFont="1"/>
    <xf numFmtId="0" fontId="15" fillId="6" borderId="4" xfId="0" applyNumberFormat="1" applyFont="1" applyFill="1" applyBorder="1" applyAlignment="1">
      <alignment horizontal="center"/>
    </xf>
    <xf numFmtId="3" fontId="0" fillId="0" borderId="0" xfId="0" applyNumberFormat="1"/>
    <xf numFmtId="165" fontId="0" fillId="0" borderId="0" xfId="0" applyNumberFormat="1" applyAlignment="1">
      <alignment horizontal="center"/>
    </xf>
    <xf numFmtId="165" fontId="8" fillId="0" borderId="0" xfId="5" applyNumberFormat="1" applyFont="1" applyAlignment="1">
      <alignment horizontal="center"/>
    </xf>
    <xf numFmtId="164" fontId="0" fillId="0" borderId="0" xfId="2" applyNumberFormat="1" applyFont="1"/>
    <xf numFmtId="9" fontId="0" fillId="0" borderId="0" xfId="5" applyFont="1" applyBorder="1"/>
    <xf numFmtId="165" fontId="0" fillId="0" borderId="0" xfId="5" applyNumberFormat="1" applyFont="1" applyBorder="1"/>
    <xf numFmtId="164" fontId="0" fillId="0" borderId="0" xfId="2" applyNumberFormat="1" applyFont="1" applyBorder="1"/>
    <xf numFmtId="0" fontId="46" fillId="5" borderId="0" xfId="0" applyFont="1" applyFill="1"/>
    <xf numFmtId="0" fontId="0" fillId="5" borderId="0" xfId="0" quotePrefix="1" applyFill="1" applyAlignment="1">
      <alignment horizontal="left" wrapText="1"/>
    </xf>
    <xf numFmtId="0" fontId="27" fillId="5" borderId="0" xfId="0" applyFont="1" applyFill="1" applyAlignment="1">
      <alignment wrapText="1"/>
    </xf>
    <xf numFmtId="3" fontId="0" fillId="0" borderId="0" xfId="0" applyNumberFormat="1" applyBorder="1"/>
    <xf numFmtId="49" fontId="15" fillId="6" borderId="15" xfId="0" applyNumberFormat="1" applyFont="1" applyFill="1" applyBorder="1" applyAlignment="1">
      <alignment horizontal="center"/>
    </xf>
    <xf numFmtId="0" fontId="11" fillId="4" borderId="29" xfId="0" applyFont="1" applyFill="1" applyBorder="1" applyAlignment="1">
      <alignment horizontal="center"/>
    </xf>
    <xf numFmtId="49" fontId="15" fillId="6" borderId="46" xfId="0" applyNumberFormat="1" applyFont="1" applyFill="1" applyBorder="1" applyAlignment="1">
      <alignment horizontal="center"/>
    </xf>
    <xf numFmtId="49" fontId="15" fillId="6" borderId="30" xfId="0" applyNumberFormat="1" applyFont="1" applyFill="1" applyBorder="1" applyAlignment="1">
      <alignment horizontal="center"/>
    </xf>
    <xf numFmtId="0" fontId="11" fillId="4" borderId="31" xfId="0" applyFont="1" applyFill="1" applyBorder="1" applyAlignment="1">
      <alignment horizontal="center"/>
    </xf>
    <xf numFmtId="0" fontId="9" fillId="0" borderId="0" xfId="3"/>
    <xf numFmtId="0" fontId="22" fillId="0" borderId="55" xfId="0" applyFont="1" applyBorder="1" applyAlignment="1">
      <alignment horizontal="center"/>
    </xf>
    <xf numFmtId="0" fontId="22" fillId="3" borderId="55" xfId="0" applyFont="1" applyFill="1" applyBorder="1" applyAlignment="1">
      <alignment horizontal="center"/>
    </xf>
    <xf numFmtId="0" fontId="22" fillId="6" borderId="55" xfId="0" applyFont="1" applyFill="1" applyBorder="1" applyAlignment="1">
      <alignment horizontal="center"/>
    </xf>
    <xf numFmtId="0" fontId="22" fillId="7" borderId="55" xfId="0" applyFont="1" applyFill="1" applyBorder="1" applyAlignment="1">
      <alignment horizontal="center"/>
    </xf>
    <xf numFmtId="0" fontId="15" fillId="0" borderId="55" xfId="0" applyFont="1" applyBorder="1" applyAlignment="1">
      <alignment horizontal="center"/>
    </xf>
    <xf numFmtId="0" fontId="15" fillId="6" borderId="0" xfId="1" applyFont="1" applyFill="1" applyAlignment="1">
      <alignment vertical="center" wrapText="1"/>
    </xf>
    <xf numFmtId="0" fontId="15" fillId="7" borderId="0" xfId="0" applyFont="1" applyFill="1" applyAlignment="1">
      <alignment vertical="center" wrapText="1"/>
    </xf>
    <xf numFmtId="0" fontId="15" fillId="7" borderId="56" xfId="0" applyFont="1" applyFill="1" applyBorder="1" applyAlignment="1">
      <alignment vertical="center" wrapText="1"/>
    </xf>
    <xf numFmtId="0" fontId="12" fillId="0" borderId="55" xfId="0" applyFont="1" applyBorder="1" applyAlignment="1">
      <alignment horizontal="center" vertical="center" wrapText="1"/>
    </xf>
    <xf numFmtId="0" fontId="20" fillId="6" borderId="23" xfId="0" applyFont="1" applyFill="1" applyBorder="1" applyAlignment="1">
      <alignment horizontal="center" textRotation="90" wrapText="1"/>
    </xf>
    <xf numFmtId="0" fontId="22" fillId="5" borderId="0" xfId="0" applyFont="1" applyFill="1" applyAlignment="1">
      <alignment wrapText="1"/>
    </xf>
    <xf numFmtId="0" fontId="15" fillId="6" borderId="4" xfId="0" applyFont="1" applyFill="1" applyBorder="1" applyAlignment="1">
      <alignment horizontal="left"/>
    </xf>
    <xf numFmtId="0" fontId="0" fillId="5" borderId="0" xfId="0" quotePrefix="1" applyFill="1" applyAlignment="1">
      <alignment wrapText="1"/>
    </xf>
    <xf numFmtId="0" fontId="15" fillId="6" borderId="0" xfId="0" applyFont="1" applyFill="1" applyAlignment="1">
      <alignment vertical="center" wrapText="1"/>
    </xf>
    <xf numFmtId="0" fontId="15" fillId="6" borderId="56" xfId="0" applyFont="1" applyFill="1" applyBorder="1" applyAlignment="1">
      <alignment vertical="center" wrapText="1"/>
    </xf>
    <xf numFmtId="0" fontId="15" fillId="6" borderId="0" xfId="1" applyFont="1" applyFill="1" applyBorder="1" applyAlignment="1">
      <alignment vertical="center" wrapText="1"/>
    </xf>
    <xf numFmtId="0" fontId="15" fillId="7" borderId="0" xfId="0" applyFont="1" applyFill="1" applyBorder="1" applyAlignment="1">
      <alignment vertical="center" wrapText="1"/>
    </xf>
    <xf numFmtId="0" fontId="15" fillId="7" borderId="0" xfId="0" applyFont="1" applyFill="1" applyAlignment="1">
      <alignment vertical="center"/>
    </xf>
    <xf numFmtId="0" fontId="15" fillId="7" borderId="56" xfId="0" applyFont="1" applyFill="1" applyBorder="1"/>
    <xf numFmtId="0" fontId="36" fillId="7" borderId="58" xfId="0" applyFont="1" applyFill="1" applyBorder="1" applyAlignment="1">
      <alignment horizontal="center"/>
    </xf>
    <xf numFmtId="0" fontId="36" fillId="7" borderId="59" xfId="0" applyFont="1" applyFill="1" applyBorder="1" applyAlignment="1">
      <alignment horizontal="center"/>
    </xf>
    <xf numFmtId="0" fontId="36" fillId="7" borderId="60" xfId="0" applyFont="1" applyFill="1" applyBorder="1" applyAlignment="1">
      <alignment horizontal="center"/>
    </xf>
    <xf numFmtId="0" fontId="22" fillId="7" borderId="59" xfId="0" applyFont="1" applyFill="1" applyBorder="1" applyAlignment="1">
      <alignment horizontal="center"/>
    </xf>
    <xf numFmtId="0" fontId="47" fillId="0" borderId="15" xfId="0" applyFont="1" applyFill="1" applyBorder="1" applyAlignment="1">
      <alignment horizontal="center" vertical="center"/>
    </xf>
    <xf numFmtId="0" fontId="41" fillId="0" borderId="0" xfId="0" applyFont="1" applyAlignment="1">
      <alignment horizontal="left" wrapText="1"/>
    </xf>
    <xf numFmtId="0" fontId="12" fillId="6" borderId="61" xfId="0" applyFont="1" applyFill="1" applyBorder="1" applyAlignment="1">
      <alignment horizontal="left" vertical="center" wrapText="1"/>
    </xf>
    <xf numFmtId="0" fontId="12" fillId="6" borderId="67" xfId="0" applyFont="1" applyFill="1" applyBorder="1" applyAlignment="1">
      <alignment horizontal="left" vertical="center" wrapText="1"/>
    </xf>
    <xf numFmtId="0" fontId="12" fillId="6" borderId="62" xfId="0" applyFont="1" applyFill="1" applyBorder="1" applyAlignment="1">
      <alignment horizontal="left" vertical="center" wrapText="1"/>
    </xf>
    <xf numFmtId="0" fontId="12" fillId="6" borderId="68" xfId="0" applyFont="1" applyFill="1" applyBorder="1" applyAlignment="1">
      <alignment horizontal="left" vertical="center" wrapText="1"/>
    </xf>
    <xf numFmtId="0" fontId="15" fillId="0" borderId="63" xfId="0" applyFont="1" applyBorder="1" applyAlignment="1">
      <alignment horizontal="left" vertical="top" wrapText="1"/>
    </xf>
    <xf numFmtId="0" fontId="15" fillId="0" borderId="64" xfId="0" applyFont="1" applyBorder="1" applyAlignment="1">
      <alignment horizontal="left" vertical="top" wrapText="1"/>
    </xf>
    <xf numFmtId="0" fontId="15" fillId="0" borderId="65" xfId="0" applyFont="1" applyBorder="1" applyAlignment="1">
      <alignment horizontal="left" vertical="top" wrapText="1"/>
    </xf>
    <xf numFmtId="0" fontId="15" fillId="0" borderId="58" xfId="0" applyFont="1" applyBorder="1" applyAlignment="1">
      <alignment horizontal="left" vertical="top" wrapText="1"/>
    </xf>
    <xf numFmtId="0" fontId="15" fillId="0" borderId="60" xfId="0" applyFont="1" applyBorder="1" applyAlignment="1">
      <alignment horizontal="left" vertical="top" wrapText="1"/>
    </xf>
    <xf numFmtId="0" fontId="15" fillId="0" borderId="66" xfId="0" applyFont="1" applyBorder="1" applyAlignment="1">
      <alignment horizontal="left" vertical="top" wrapText="1"/>
    </xf>
    <xf numFmtId="0" fontId="15" fillId="0" borderId="63" xfId="0" applyFont="1" applyBorder="1" applyAlignment="1">
      <alignment horizontal="left" vertical="center" wrapText="1"/>
    </xf>
    <xf numFmtId="0" fontId="15" fillId="0" borderId="64" xfId="0" applyFont="1" applyBorder="1" applyAlignment="1">
      <alignment horizontal="left" vertical="center" wrapText="1"/>
    </xf>
    <xf numFmtId="0" fontId="15" fillId="0" borderId="65" xfId="0" applyFont="1" applyBorder="1" applyAlignment="1">
      <alignment horizontal="left" vertical="center" wrapText="1"/>
    </xf>
    <xf numFmtId="0" fontId="15" fillId="0" borderId="58" xfId="0" applyFont="1" applyBorder="1" applyAlignment="1">
      <alignment horizontal="left" vertical="center" wrapText="1"/>
    </xf>
    <xf numFmtId="0" fontId="15" fillId="0" borderId="60" xfId="0" applyFont="1" applyBorder="1" applyAlignment="1">
      <alignment horizontal="left" vertical="center" wrapText="1"/>
    </xf>
    <xf numFmtId="0" fontId="15" fillId="0" borderId="66" xfId="0" applyFont="1" applyBorder="1" applyAlignment="1">
      <alignment horizontal="left" vertical="center" wrapText="1"/>
    </xf>
    <xf numFmtId="0" fontId="12" fillId="0" borderId="69" xfId="0" applyFont="1" applyBorder="1" applyAlignment="1">
      <alignment horizontal="center"/>
    </xf>
    <xf numFmtId="0" fontId="12" fillId="0" borderId="70" xfId="0" applyFont="1" applyBorder="1" applyAlignment="1">
      <alignment horizontal="center"/>
    </xf>
    <xf numFmtId="0" fontId="12" fillId="0" borderId="71" xfId="0" applyFont="1" applyBorder="1" applyAlignment="1">
      <alignment horizontal="center"/>
    </xf>
    <xf numFmtId="0" fontId="15" fillId="0" borderId="57" xfId="0" applyFont="1" applyBorder="1" applyAlignment="1">
      <alignment horizontal="left" vertical="top" wrapText="1"/>
    </xf>
    <xf numFmtId="0" fontId="15" fillId="0" borderId="0" xfId="0" applyFont="1" applyBorder="1" applyAlignment="1">
      <alignment horizontal="left" vertical="top" wrapText="1"/>
    </xf>
    <xf numFmtId="0" fontId="15" fillId="0" borderId="56" xfId="0" applyFont="1" applyBorder="1" applyAlignment="1">
      <alignment horizontal="left" vertical="top" wrapText="1"/>
    </xf>
    <xf numFmtId="0" fontId="15" fillId="0" borderId="69" xfId="0" applyFont="1" applyBorder="1" applyAlignment="1">
      <alignment horizontal="left" vertical="center" wrapText="1"/>
    </xf>
    <xf numFmtId="0" fontId="15" fillId="0" borderId="70" xfId="0" applyFont="1" applyBorder="1" applyAlignment="1">
      <alignment horizontal="left" vertical="center" wrapText="1"/>
    </xf>
    <xf numFmtId="0" fontId="15" fillId="0" borderId="71" xfId="0" applyFont="1" applyBorder="1" applyAlignment="1">
      <alignment horizontal="left" vertical="center" wrapText="1"/>
    </xf>
    <xf numFmtId="0" fontId="15" fillId="0" borderId="57" xfId="0" applyFont="1" applyBorder="1" applyAlignment="1">
      <alignment horizontal="left" vertical="center" wrapText="1"/>
    </xf>
    <xf numFmtId="0" fontId="15" fillId="0" borderId="0" xfId="0" applyFont="1" applyBorder="1" applyAlignment="1">
      <alignment horizontal="left" vertical="center" wrapText="1"/>
    </xf>
    <xf numFmtId="0" fontId="15" fillId="0" borderId="56" xfId="0" applyFont="1" applyBorder="1" applyAlignment="1">
      <alignment horizontal="left" vertical="center" wrapText="1"/>
    </xf>
    <xf numFmtId="0" fontId="33" fillId="0" borderId="0" xfId="0" applyFont="1" applyBorder="1" applyAlignment="1">
      <alignment horizontal="left" vertical="top" wrapText="1"/>
    </xf>
    <xf numFmtId="0" fontId="0" fillId="5" borderId="0" xfId="0" quotePrefix="1" applyFill="1" applyAlignment="1">
      <alignment horizontal="left" wrapText="1"/>
    </xf>
    <xf numFmtId="9" fontId="20" fillId="6" borderId="18" xfId="0" applyNumberFormat="1" applyFont="1" applyFill="1" applyBorder="1" applyAlignment="1">
      <alignment horizontal="center" vertical="center"/>
    </xf>
    <xf numFmtId="9" fontId="20" fillId="6" borderId="32" xfId="0" applyNumberFormat="1" applyFont="1" applyFill="1" applyBorder="1" applyAlignment="1">
      <alignment horizontal="center" vertical="center"/>
    </xf>
    <xf numFmtId="9" fontId="20" fillId="6" borderId="33" xfId="0" applyNumberFormat="1" applyFont="1" applyFill="1" applyBorder="1" applyAlignment="1">
      <alignment horizontal="center" vertical="center"/>
    </xf>
    <xf numFmtId="9" fontId="20" fillId="6" borderId="28" xfId="0" applyNumberFormat="1" applyFont="1" applyFill="1" applyBorder="1" applyAlignment="1">
      <alignment horizontal="center" vertical="center"/>
    </xf>
    <xf numFmtId="9" fontId="12" fillId="6" borderId="8" xfId="0" applyNumberFormat="1" applyFont="1" applyFill="1" applyBorder="1" applyAlignment="1">
      <alignment horizontal="center" vertical="center"/>
    </xf>
    <xf numFmtId="9" fontId="12" fillId="6" borderId="0" xfId="0" applyNumberFormat="1" applyFont="1" applyFill="1" applyBorder="1" applyAlignment="1">
      <alignment horizontal="center" vertical="center"/>
    </xf>
    <xf numFmtId="9" fontId="42" fillId="6" borderId="30" xfId="0" applyNumberFormat="1" applyFont="1" applyFill="1" applyBorder="1" applyAlignment="1">
      <alignment horizontal="center" vertical="center"/>
    </xf>
    <xf numFmtId="9" fontId="42" fillId="6" borderId="29" xfId="0" applyNumberFormat="1" applyFont="1" applyFill="1" applyBorder="1" applyAlignment="1">
      <alignment horizontal="center" vertical="center"/>
    </xf>
    <xf numFmtId="3" fontId="20" fillId="6" borderId="17" xfId="0" applyNumberFormat="1" applyFont="1" applyFill="1" applyBorder="1" applyAlignment="1">
      <alignment horizontal="center" vertical="center"/>
    </xf>
    <xf numFmtId="3" fontId="20" fillId="6" borderId="1" xfId="0" applyNumberFormat="1" applyFont="1" applyFill="1" applyBorder="1" applyAlignment="1">
      <alignment horizontal="center" vertical="center"/>
    </xf>
    <xf numFmtId="3" fontId="20" fillId="6" borderId="4" xfId="0" applyNumberFormat="1" applyFont="1" applyFill="1" applyBorder="1" applyAlignment="1">
      <alignment horizontal="center" vertical="center"/>
    </xf>
    <xf numFmtId="3" fontId="20" fillId="6" borderId="7" xfId="0" applyNumberFormat="1" applyFont="1" applyFill="1" applyBorder="1" applyAlignment="1">
      <alignment horizontal="center" vertical="center"/>
    </xf>
    <xf numFmtId="0" fontId="12" fillId="6" borderId="24" xfId="0" applyFont="1" applyFill="1" applyBorder="1" applyAlignment="1">
      <alignment horizontal="center" vertical="center"/>
    </xf>
    <xf numFmtId="0" fontId="12" fillId="6" borderId="34" xfId="0" applyFont="1" applyFill="1" applyBorder="1" applyAlignment="1">
      <alignment horizontal="center" vertical="center"/>
    </xf>
    <xf numFmtId="0" fontId="12" fillId="6" borderId="35" xfId="0" applyFont="1" applyFill="1" applyBorder="1" applyAlignment="1">
      <alignment horizontal="center" vertical="center"/>
    </xf>
    <xf numFmtId="0" fontId="12" fillId="6" borderId="13" xfId="0" applyFont="1" applyFill="1" applyBorder="1" applyAlignment="1">
      <alignment horizontal="center" vertical="center"/>
    </xf>
    <xf numFmtId="0" fontId="12" fillId="6" borderId="0" xfId="0" applyFont="1" applyFill="1" applyBorder="1" applyAlignment="1">
      <alignment horizontal="center" vertical="center"/>
    </xf>
    <xf numFmtId="0" fontId="12" fillId="6" borderId="18" xfId="0" applyFont="1" applyFill="1" applyBorder="1" applyAlignment="1">
      <alignment horizontal="center" vertical="center"/>
    </xf>
    <xf numFmtId="0" fontId="12" fillId="6" borderId="14"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28" xfId="0" applyFont="1" applyFill="1" applyBorder="1" applyAlignment="1">
      <alignment horizontal="center" vertical="center"/>
    </xf>
    <xf numFmtId="9" fontId="20" fillId="6" borderId="35" xfId="0" applyNumberFormat="1" applyFont="1" applyFill="1" applyBorder="1" applyAlignment="1">
      <alignment horizontal="center" vertical="center"/>
    </xf>
    <xf numFmtId="0" fontId="20" fillId="6" borderId="36" xfId="0" applyFont="1" applyFill="1" applyBorder="1" applyAlignment="1">
      <alignment horizontal="center" textRotation="90" wrapText="1"/>
    </xf>
    <xf numFmtId="0" fontId="20" fillId="6" borderId="20" xfId="0" applyFont="1" applyFill="1" applyBorder="1" applyAlignment="1">
      <alignment horizontal="center" textRotation="90" wrapText="1"/>
    </xf>
    <xf numFmtId="0" fontId="20" fillId="6" borderId="37" xfId="0" applyFont="1" applyFill="1" applyBorder="1" applyAlignment="1">
      <alignment horizontal="center" textRotation="90" wrapText="1"/>
    </xf>
    <xf numFmtId="9" fontId="42" fillId="6" borderId="15" xfId="0" applyNumberFormat="1" applyFont="1" applyFill="1" applyBorder="1" applyAlignment="1">
      <alignment horizontal="center" vertical="center"/>
    </xf>
    <xf numFmtId="9" fontId="42" fillId="6" borderId="31" xfId="0" applyNumberFormat="1" applyFont="1" applyFill="1" applyBorder="1" applyAlignment="1">
      <alignment horizontal="center" vertical="center"/>
    </xf>
    <xf numFmtId="3" fontId="20" fillId="6" borderId="16" xfId="0" applyNumberFormat="1" applyFont="1" applyFill="1" applyBorder="1" applyAlignment="1">
      <alignment horizontal="center" vertical="center"/>
    </xf>
    <xf numFmtId="9" fontId="12" fillId="6" borderId="34" xfId="0" applyNumberFormat="1" applyFont="1" applyFill="1" applyBorder="1" applyAlignment="1">
      <alignment horizontal="center" vertical="center"/>
    </xf>
    <xf numFmtId="9" fontId="12" fillId="6" borderId="38" xfId="0" applyNumberFormat="1" applyFont="1" applyFill="1" applyBorder="1" applyAlignment="1">
      <alignment horizontal="center" vertical="center"/>
    </xf>
    <xf numFmtId="0" fontId="22" fillId="5" borderId="0" xfId="0" applyFont="1" applyFill="1" applyAlignment="1">
      <alignment horizontal="left" vertical="top" wrapText="1"/>
    </xf>
    <xf numFmtId="9" fontId="20" fillId="6" borderId="18" xfId="5" applyFont="1" applyFill="1" applyBorder="1" applyAlignment="1">
      <alignment horizontal="center" vertical="center"/>
    </xf>
    <xf numFmtId="9" fontId="20" fillId="6" borderId="28" xfId="5" applyFont="1" applyFill="1" applyBorder="1" applyAlignment="1">
      <alignment horizontal="center" vertical="center"/>
    </xf>
    <xf numFmtId="0" fontId="47" fillId="8" borderId="15" xfId="0" applyFont="1" applyFill="1" applyBorder="1" applyAlignment="1">
      <alignment horizontal="center" vertical="center" textRotation="90"/>
    </xf>
    <xf numFmtId="0" fontId="47" fillId="8" borderId="30" xfId="0" applyFont="1" applyFill="1" applyBorder="1" applyAlignment="1">
      <alignment horizontal="center" vertical="center" textRotation="90"/>
    </xf>
    <xf numFmtId="0" fontId="47" fillId="8" borderId="31" xfId="0" applyFont="1" applyFill="1" applyBorder="1" applyAlignment="1">
      <alignment horizontal="center" vertical="center" textRotation="90"/>
    </xf>
    <xf numFmtId="9" fontId="22" fillId="6" borderId="8" xfId="0" applyNumberFormat="1" applyFont="1" applyFill="1" applyBorder="1" applyAlignment="1">
      <alignment horizontal="center" vertical="center"/>
    </xf>
    <xf numFmtId="9" fontId="22" fillId="6" borderId="6" xfId="0" applyNumberFormat="1" applyFont="1" applyFill="1" applyBorder="1" applyAlignment="1">
      <alignment horizontal="center" vertical="center"/>
    </xf>
    <xf numFmtId="9" fontId="20" fillId="6" borderId="33" xfId="5" applyFont="1" applyFill="1" applyBorder="1" applyAlignment="1">
      <alignment horizontal="center" vertical="center"/>
    </xf>
    <xf numFmtId="9" fontId="20" fillId="6" borderId="32" xfId="5" applyFont="1" applyFill="1" applyBorder="1" applyAlignment="1">
      <alignment horizontal="center" vertical="center"/>
    </xf>
    <xf numFmtId="9" fontId="12" fillId="6" borderId="40" xfId="0" applyNumberFormat="1" applyFont="1" applyFill="1" applyBorder="1" applyAlignment="1">
      <alignment horizontal="center" vertical="center"/>
    </xf>
    <xf numFmtId="9" fontId="22" fillId="6" borderId="39" xfId="0" applyNumberFormat="1" applyFont="1" applyFill="1" applyBorder="1" applyAlignment="1">
      <alignment horizontal="center" vertical="center"/>
    </xf>
    <xf numFmtId="9" fontId="22" fillId="6" borderId="10" xfId="0" applyNumberFormat="1" applyFont="1" applyFill="1" applyBorder="1" applyAlignment="1">
      <alignment horizontal="center" vertical="center"/>
    </xf>
    <xf numFmtId="9" fontId="20" fillId="6" borderId="35" xfId="5" applyFont="1" applyFill="1" applyBorder="1" applyAlignment="1">
      <alignment horizontal="center" vertical="center"/>
    </xf>
    <xf numFmtId="9" fontId="12" fillId="6" borderId="39" xfId="0" applyNumberFormat="1" applyFont="1" applyFill="1" applyBorder="1" applyAlignment="1">
      <alignment horizontal="center" vertical="center"/>
    </xf>
    <xf numFmtId="9" fontId="22" fillId="6" borderId="38" xfId="0" applyNumberFormat="1" applyFont="1" applyFill="1" applyBorder="1" applyAlignment="1">
      <alignment horizontal="center" vertical="center"/>
    </xf>
    <xf numFmtId="0" fontId="20" fillId="6" borderId="20" xfId="0" applyFont="1" applyFill="1" applyBorder="1" applyAlignment="1">
      <alignment horizontal="center" textRotation="90"/>
    </xf>
    <xf numFmtId="0" fontId="43" fillId="0" borderId="15" xfId="0" applyFont="1" applyFill="1" applyBorder="1" applyAlignment="1">
      <alignment horizontal="center" vertical="center" wrapText="1"/>
    </xf>
    <xf numFmtId="0" fontId="43" fillId="0" borderId="30" xfId="0" applyFont="1" applyFill="1" applyBorder="1" applyAlignment="1">
      <alignment horizontal="center" vertical="center" wrapText="1"/>
    </xf>
    <xf numFmtId="0" fontId="43" fillId="0" borderId="31" xfId="0" applyFont="1" applyFill="1" applyBorder="1" applyAlignment="1">
      <alignment horizontal="center" vertical="center" wrapText="1"/>
    </xf>
    <xf numFmtId="0" fontId="20" fillId="0" borderId="36" xfId="0" applyFont="1" applyFill="1" applyBorder="1" applyAlignment="1">
      <alignment horizontal="center" vertical="center" wrapText="1"/>
    </xf>
    <xf numFmtId="0" fontId="20" fillId="0" borderId="26" xfId="0" applyFont="1" applyFill="1" applyBorder="1" applyAlignment="1">
      <alignment horizontal="center" vertical="center" wrapText="1"/>
    </xf>
    <xf numFmtId="9" fontId="20" fillId="6" borderId="41" xfId="0" applyNumberFormat="1" applyFont="1" applyFill="1" applyBorder="1" applyAlignment="1">
      <alignment horizontal="center" vertical="center"/>
    </xf>
    <xf numFmtId="9" fontId="20" fillId="6" borderId="42" xfId="0" applyNumberFormat="1" applyFont="1" applyFill="1" applyBorder="1" applyAlignment="1">
      <alignment horizontal="center" vertical="center"/>
    </xf>
    <xf numFmtId="9" fontId="20" fillId="6" borderId="43" xfId="0" applyNumberFormat="1" applyFont="1" applyFill="1" applyBorder="1" applyAlignment="1">
      <alignment horizontal="center" vertical="center"/>
    </xf>
    <xf numFmtId="9" fontId="20" fillId="6" borderId="44" xfId="0" applyNumberFormat="1" applyFont="1" applyFill="1" applyBorder="1" applyAlignment="1">
      <alignment horizontal="center" vertical="center"/>
    </xf>
    <xf numFmtId="0" fontId="47" fillId="0" borderId="15" xfId="0" applyFont="1" applyFill="1" applyBorder="1" applyAlignment="1">
      <alignment horizontal="center" vertical="center" textRotation="90"/>
    </xf>
    <xf numFmtId="0" fontId="47" fillId="0" borderId="30" xfId="0" applyFont="1" applyFill="1" applyBorder="1" applyAlignment="1">
      <alignment horizontal="center" vertical="center" textRotation="90"/>
    </xf>
    <xf numFmtId="0" fontId="47" fillId="0" borderId="31" xfId="0" applyFont="1" applyFill="1" applyBorder="1" applyAlignment="1">
      <alignment horizontal="center" vertical="center" textRotation="90"/>
    </xf>
    <xf numFmtId="9" fontId="20" fillId="6" borderId="45" xfId="0" applyNumberFormat="1" applyFont="1" applyFill="1" applyBorder="1" applyAlignment="1">
      <alignment horizontal="center" vertical="center"/>
    </xf>
    <xf numFmtId="0" fontId="47" fillId="9" borderId="15" xfId="0" applyFont="1" applyFill="1" applyBorder="1" applyAlignment="1">
      <alignment horizontal="center" vertical="center" textRotation="90"/>
    </xf>
    <xf numFmtId="0" fontId="47" fillId="9" borderId="30" xfId="0" applyFont="1" applyFill="1" applyBorder="1" applyAlignment="1">
      <alignment horizontal="center" vertical="center" textRotation="90"/>
    </xf>
    <xf numFmtId="0" fontId="47" fillId="9" borderId="31" xfId="0" applyFont="1" applyFill="1" applyBorder="1" applyAlignment="1">
      <alignment horizontal="center" vertical="center" textRotation="90"/>
    </xf>
    <xf numFmtId="0" fontId="47" fillId="10" borderId="36" xfId="0" applyFont="1" applyFill="1" applyBorder="1" applyAlignment="1">
      <alignment horizontal="center" vertical="center" wrapText="1"/>
    </xf>
    <xf numFmtId="0" fontId="47" fillId="10" borderId="26" xfId="0" applyFont="1" applyFill="1" applyBorder="1" applyAlignment="1">
      <alignment horizontal="center" vertical="center" wrapText="1"/>
    </xf>
    <xf numFmtId="0" fontId="20" fillId="6" borderId="22" xfId="0" applyFont="1" applyFill="1" applyBorder="1" applyAlignment="1">
      <alignment horizontal="center" textRotation="90"/>
    </xf>
    <xf numFmtId="0" fontId="47" fillId="11" borderId="15" xfId="0" applyFont="1" applyFill="1" applyBorder="1" applyAlignment="1">
      <alignment horizontal="center" vertical="center" textRotation="90"/>
    </xf>
    <xf numFmtId="0" fontId="47" fillId="11" borderId="30" xfId="0" applyFont="1" applyFill="1" applyBorder="1" applyAlignment="1">
      <alignment horizontal="center" vertical="center" textRotation="90"/>
    </xf>
    <xf numFmtId="0" fontId="47" fillId="11" borderId="31" xfId="0" applyFont="1" applyFill="1" applyBorder="1" applyAlignment="1">
      <alignment horizontal="center" vertical="center" textRotation="90"/>
    </xf>
    <xf numFmtId="0" fontId="12" fillId="6" borderId="24"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35"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2" xfId="0" applyFont="1" applyFill="1" applyBorder="1" applyAlignment="1">
      <alignment horizontal="center" vertical="center" wrapText="1"/>
    </xf>
    <xf numFmtId="0" fontId="12" fillId="6" borderId="28" xfId="0" applyFont="1" applyFill="1" applyBorder="1" applyAlignment="1">
      <alignment horizontal="center" vertical="center" wrapText="1"/>
    </xf>
    <xf numFmtId="9" fontId="20" fillId="6" borderId="39" xfId="0" applyNumberFormat="1" applyFont="1" applyFill="1" applyBorder="1" applyAlignment="1">
      <alignment horizontal="center" vertical="center"/>
    </xf>
    <xf numFmtId="9" fontId="20" fillId="6" borderId="6" xfId="0" applyNumberFormat="1" applyFont="1" applyFill="1" applyBorder="1" applyAlignment="1">
      <alignment horizontal="center" vertical="center"/>
    </xf>
    <xf numFmtId="3" fontId="20" fillId="6" borderId="25" xfId="0" applyNumberFormat="1" applyFont="1" applyFill="1" applyBorder="1" applyAlignment="1">
      <alignment horizontal="center" vertical="center"/>
    </xf>
    <xf numFmtId="3" fontId="20" fillId="6" borderId="47" xfId="0" applyNumberFormat="1" applyFont="1" applyFill="1" applyBorder="1" applyAlignment="1">
      <alignment horizontal="center" vertical="center"/>
    </xf>
    <xf numFmtId="3" fontId="20" fillId="6" borderId="14" xfId="0" applyNumberFormat="1" applyFont="1" applyFill="1" applyBorder="1" applyAlignment="1">
      <alignment horizontal="center" vertical="center"/>
    </xf>
    <xf numFmtId="3" fontId="20" fillId="6" borderId="3" xfId="0" applyNumberFormat="1" applyFont="1" applyFill="1" applyBorder="1" applyAlignment="1">
      <alignment horizontal="center" vertical="center"/>
    </xf>
    <xf numFmtId="9" fontId="20" fillId="6" borderId="10" xfId="0" applyNumberFormat="1" applyFont="1" applyFill="1" applyBorder="1" applyAlignment="1">
      <alignment horizontal="center" vertical="center"/>
    </xf>
    <xf numFmtId="3" fontId="20" fillId="6" borderId="9" xfId="0" applyNumberFormat="1" applyFont="1" applyFill="1" applyBorder="1" applyAlignment="1">
      <alignment horizontal="center" vertical="center"/>
    </xf>
    <xf numFmtId="3" fontId="20" fillId="6" borderId="12" xfId="0" applyNumberFormat="1" applyFont="1" applyFill="1" applyBorder="1" applyAlignment="1">
      <alignment horizontal="center" vertical="center"/>
    </xf>
    <xf numFmtId="9" fontId="20" fillId="6" borderId="34" xfId="0" applyNumberFormat="1" applyFont="1" applyFill="1" applyBorder="1" applyAlignment="1">
      <alignment horizontal="center" vertical="center"/>
    </xf>
    <xf numFmtId="9" fontId="20" fillId="6" borderId="2" xfId="0" applyNumberFormat="1" applyFont="1" applyFill="1" applyBorder="1" applyAlignment="1">
      <alignment horizontal="center" vertical="center"/>
    </xf>
    <xf numFmtId="3" fontId="20" fillId="6" borderId="24" xfId="0" applyNumberFormat="1" applyFont="1" applyFill="1" applyBorder="1" applyAlignment="1">
      <alignment horizontal="center" vertical="center"/>
    </xf>
    <xf numFmtId="3" fontId="20" fillId="6" borderId="48" xfId="0" applyNumberFormat="1" applyFont="1" applyFill="1" applyBorder="1" applyAlignment="1">
      <alignment horizontal="center" vertical="center"/>
    </xf>
    <xf numFmtId="9" fontId="20" fillId="6" borderId="38" xfId="0" applyNumberFormat="1" applyFont="1" applyFill="1" applyBorder="1" applyAlignment="1">
      <alignment horizontal="center" vertical="center"/>
    </xf>
    <xf numFmtId="0" fontId="12" fillId="6" borderId="36"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20" fillId="6" borderId="36" xfId="0" applyFont="1" applyFill="1" applyBorder="1" applyAlignment="1">
      <alignment horizontal="center" textRotation="90"/>
    </xf>
    <xf numFmtId="0" fontId="20" fillId="6" borderId="37" xfId="0" applyFont="1" applyFill="1" applyBorder="1" applyAlignment="1">
      <alignment horizontal="center" textRotation="90"/>
    </xf>
    <xf numFmtId="0" fontId="20" fillId="6" borderId="26" xfId="0" applyFont="1" applyFill="1" applyBorder="1" applyAlignment="1">
      <alignment horizontal="center" textRotation="90"/>
    </xf>
    <xf numFmtId="9" fontId="12" fillId="6" borderId="47" xfId="0" applyNumberFormat="1" applyFont="1" applyFill="1" applyBorder="1" applyAlignment="1">
      <alignment horizontal="center" vertical="center"/>
    </xf>
    <xf numFmtId="3" fontId="20" fillId="6" borderId="46" xfId="0" applyNumberFormat="1" applyFont="1" applyFill="1" applyBorder="1" applyAlignment="1">
      <alignment horizontal="center" vertical="center"/>
    </xf>
    <xf numFmtId="3" fontId="20" fillId="6" borderId="31" xfId="0" applyNumberFormat="1" applyFont="1" applyFill="1" applyBorder="1" applyAlignment="1">
      <alignment horizontal="center" vertical="center"/>
    </xf>
    <xf numFmtId="0" fontId="13" fillId="0" borderId="15" xfId="0" applyFont="1" applyFill="1" applyBorder="1" applyAlignment="1">
      <alignment horizontal="center" vertical="center" textRotation="90"/>
    </xf>
    <xf numFmtId="0" fontId="13" fillId="0" borderId="30" xfId="0" applyFont="1" applyFill="1" applyBorder="1" applyAlignment="1">
      <alignment horizontal="center" vertical="center" textRotation="90"/>
    </xf>
    <xf numFmtId="0" fontId="13" fillId="0" borderId="31" xfId="0" applyFont="1" applyFill="1" applyBorder="1" applyAlignment="1">
      <alignment horizontal="center" vertical="center" textRotation="90"/>
    </xf>
    <xf numFmtId="9" fontId="12" fillId="6" borderId="5" xfId="0" applyNumberFormat="1" applyFont="1" applyFill="1" applyBorder="1" applyAlignment="1">
      <alignment horizontal="center" vertical="center"/>
    </xf>
    <xf numFmtId="9" fontId="20" fillId="6" borderId="8" xfId="0" applyNumberFormat="1" applyFont="1" applyFill="1" applyBorder="1" applyAlignment="1">
      <alignment horizontal="center" vertical="center"/>
    </xf>
    <xf numFmtId="3" fontId="20" fillId="6" borderId="30" xfId="0" applyNumberFormat="1" applyFont="1" applyFill="1" applyBorder="1" applyAlignment="1">
      <alignment horizontal="center" vertical="center"/>
    </xf>
    <xf numFmtId="3" fontId="20" fillId="6" borderId="29" xfId="0" applyNumberFormat="1" applyFont="1" applyFill="1" applyBorder="1" applyAlignment="1">
      <alignment horizontal="center" vertical="center"/>
    </xf>
    <xf numFmtId="9" fontId="12" fillId="6" borderId="48" xfId="0" applyNumberFormat="1" applyFont="1" applyFill="1" applyBorder="1" applyAlignment="1">
      <alignment horizontal="center" vertical="center"/>
    </xf>
    <xf numFmtId="0" fontId="20" fillId="6" borderId="49" xfId="0" applyFont="1" applyFill="1" applyBorder="1" applyAlignment="1">
      <alignment horizontal="center" textRotation="90"/>
    </xf>
    <xf numFmtId="3" fontId="20" fillId="6" borderId="15" xfId="0" applyNumberFormat="1" applyFont="1" applyFill="1" applyBorder="1" applyAlignment="1">
      <alignment horizontal="center" vertical="center"/>
    </xf>
    <xf numFmtId="9" fontId="42" fillId="6" borderId="39" xfId="0" applyNumberFormat="1" applyFont="1" applyFill="1" applyBorder="1" applyAlignment="1">
      <alignment horizontal="center" vertical="center"/>
    </xf>
    <xf numFmtId="9" fontId="42" fillId="6" borderId="6" xfId="0" applyNumberFormat="1" applyFont="1" applyFill="1" applyBorder="1" applyAlignment="1">
      <alignment horizontal="center" vertical="center"/>
    </xf>
    <xf numFmtId="9" fontId="42" fillId="6" borderId="10" xfId="0" applyNumberFormat="1" applyFont="1" applyFill="1" applyBorder="1" applyAlignment="1">
      <alignment horizontal="center" vertical="center"/>
    </xf>
    <xf numFmtId="9" fontId="42" fillId="6" borderId="8" xfId="0" applyNumberFormat="1" applyFont="1" applyFill="1" applyBorder="1" applyAlignment="1">
      <alignment horizontal="center" vertical="center"/>
    </xf>
    <xf numFmtId="9" fontId="42" fillId="6" borderId="38" xfId="0" applyNumberFormat="1" applyFont="1" applyFill="1" applyBorder="1" applyAlignment="1">
      <alignment horizontal="center" vertical="center"/>
    </xf>
    <xf numFmtId="0" fontId="20" fillId="6" borderId="49" xfId="0" applyFont="1" applyFill="1" applyBorder="1" applyAlignment="1">
      <alignment horizontal="center" textRotation="90" wrapText="1"/>
    </xf>
    <xf numFmtId="0" fontId="44" fillId="8" borderId="15" xfId="0" applyFont="1" applyFill="1" applyBorder="1" applyAlignment="1">
      <alignment horizontal="center" vertical="center" textRotation="90" wrapText="1"/>
    </xf>
    <xf numFmtId="0" fontId="44" fillId="8" borderId="30" xfId="0" applyFont="1" applyFill="1" applyBorder="1" applyAlignment="1">
      <alignment horizontal="center" vertical="center" textRotation="90" wrapText="1"/>
    </xf>
    <xf numFmtId="0" fontId="44" fillId="8" borderId="31" xfId="0" applyFont="1" applyFill="1" applyBorder="1" applyAlignment="1">
      <alignment horizontal="center" vertical="center" textRotation="90" wrapText="1"/>
    </xf>
    <xf numFmtId="0" fontId="0" fillId="5" borderId="0" xfId="0" quotePrefix="1" applyFill="1" applyAlignment="1">
      <alignment wrapText="1"/>
    </xf>
    <xf numFmtId="0" fontId="27" fillId="5" borderId="0" xfId="0" applyFont="1" applyFill="1" applyAlignment="1">
      <alignment wrapText="1"/>
    </xf>
    <xf numFmtId="9" fontId="22" fillId="6" borderId="51" xfId="0" applyNumberFormat="1" applyFont="1" applyFill="1" applyBorder="1" applyAlignment="1">
      <alignment horizontal="center" vertical="center"/>
    </xf>
    <xf numFmtId="9" fontId="22" fillId="6" borderId="50" xfId="0" applyNumberFormat="1" applyFont="1" applyFill="1" applyBorder="1" applyAlignment="1">
      <alignment horizontal="center" vertical="center"/>
    </xf>
    <xf numFmtId="0" fontId="45" fillId="5" borderId="0" xfId="0" applyFont="1" applyFill="1" applyBorder="1" applyAlignment="1">
      <alignment horizontal="center" textRotation="90"/>
    </xf>
    <xf numFmtId="0" fontId="20" fillId="6" borderId="26" xfId="0" applyFont="1" applyFill="1" applyBorder="1" applyAlignment="1">
      <alignment horizontal="center" textRotation="90" wrapText="1"/>
    </xf>
    <xf numFmtId="9" fontId="22" fillId="6" borderId="52" xfId="0" applyNumberFormat="1" applyFont="1" applyFill="1" applyBorder="1" applyAlignment="1">
      <alignment horizontal="center" vertical="center"/>
    </xf>
    <xf numFmtId="0" fontId="38" fillId="5" borderId="0" xfId="0" applyFont="1" applyFill="1" applyBorder="1" applyAlignment="1">
      <alignment horizontal="center"/>
    </xf>
    <xf numFmtId="0" fontId="18" fillId="6" borderId="36" xfId="0" applyFont="1" applyFill="1" applyBorder="1" applyAlignment="1">
      <alignment horizontal="center" vertical="center" wrapText="1"/>
    </xf>
    <xf numFmtId="0" fontId="18" fillId="6" borderId="20" xfId="0" applyFont="1" applyFill="1" applyBorder="1" applyAlignment="1">
      <alignment horizontal="center" vertical="center"/>
    </xf>
    <xf numFmtId="0" fontId="18" fillId="6" borderId="26" xfId="0" applyFont="1" applyFill="1" applyBorder="1" applyAlignment="1">
      <alignment horizontal="center" vertical="center"/>
    </xf>
    <xf numFmtId="166" fontId="12" fillId="6" borderId="34" xfId="0" applyNumberFormat="1" applyFont="1" applyFill="1" applyBorder="1" applyAlignment="1">
      <alignment horizontal="center" vertical="center"/>
    </xf>
    <xf numFmtId="166" fontId="12" fillId="6" borderId="35" xfId="0" applyNumberFormat="1" applyFont="1" applyFill="1" applyBorder="1" applyAlignment="1">
      <alignment horizontal="center" vertical="center"/>
    </xf>
    <xf numFmtId="166" fontId="12" fillId="6" borderId="13" xfId="0" applyNumberFormat="1" applyFont="1" applyFill="1" applyBorder="1" applyAlignment="1">
      <alignment horizontal="center" vertical="center"/>
    </xf>
    <xf numFmtId="166" fontId="12" fillId="6" borderId="0" xfId="0" applyNumberFormat="1" applyFont="1" applyFill="1" applyBorder="1" applyAlignment="1">
      <alignment horizontal="center" vertical="center"/>
    </xf>
    <xf numFmtId="166" fontId="12" fillId="6" borderId="18" xfId="0" applyNumberFormat="1" applyFont="1" applyFill="1" applyBorder="1" applyAlignment="1">
      <alignment horizontal="center" vertical="center"/>
    </xf>
    <xf numFmtId="0" fontId="10" fillId="5" borderId="0" xfId="0" applyFont="1" applyFill="1" applyAlignment="1">
      <alignment horizontal="left" wrapText="1"/>
    </xf>
    <xf numFmtId="166" fontId="12" fillId="6" borderId="24" xfId="0" applyNumberFormat="1" applyFont="1" applyFill="1" applyBorder="1" applyAlignment="1">
      <alignment horizontal="center" vertical="center"/>
    </xf>
    <xf numFmtId="0" fontId="0" fillId="6" borderId="24" xfId="0" applyFont="1" applyFill="1" applyBorder="1" applyAlignment="1">
      <alignment horizontal="left" vertical="top" wrapText="1"/>
    </xf>
    <xf numFmtId="0" fontId="0" fillId="6" borderId="34" xfId="0" applyFont="1" applyFill="1" applyBorder="1" applyAlignment="1">
      <alignment horizontal="left" vertical="top" wrapText="1"/>
    </xf>
    <xf numFmtId="0" fontId="0" fillId="6" borderId="35" xfId="0" applyFont="1" applyFill="1" applyBorder="1" applyAlignment="1">
      <alignment horizontal="left" vertical="top" wrapText="1"/>
    </xf>
    <xf numFmtId="9" fontId="12" fillId="6" borderId="24" xfId="0" applyNumberFormat="1" applyFont="1" applyFill="1" applyBorder="1" applyAlignment="1">
      <alignment horizontal="center" vertical="center"/>
    </xf>
    <xf numFmtId="9" fontId="12" fillId="6" borderId="35" xfId="0" applyNumberFormat="1" applyFont="1" applyFill="1" applyBorder="1" applyAlignment="1">
      <alignment horizontal="center" vertical="center"/>
    </xf>
    <xf numFmtId="9" fontId="12" fillId="6" borderId="13" xfId="0" applyNumberFormat="1" applyFont="1" applyFill="1" applyBorder="1" applyAlignment="1">
      <alignment horizontal="center" vertical="center"/>
    </xf>
    <xf numFmtId="9" fontId="12" fillId="6" borderId="18" xfId="0" applyNumberFormat="1" applyFont="1" applyFill="1" applyBorder="1" applyAlignment="1">
      <alignment horizontal="center" vertical="center"/>
    </xf>
    <xf numFmtId="0" fontId="9" fillId="6" borderId="14" xfId="3" applyFill="1" applyBorder="1" applyAlignment="1">
      <alignment horizontal="center" vertical="top" wrapText="1"/>
    </xf>
    <xf numFmtId="0" fontId="9" fillId="6" borderId="2" xfId="3" applyFill="1" applyBorder="1" applyAlignment="1">
      <alignment horizontal="center" vertical="top" wrapText="1"/>
    </xf>
    <xf numFmtId="0" fontId="9" fillId="6" borderId="2" xfId="3" applyFill="1" applyBorder="1" applyAlignment="1">
      <alignment horizontal="left" vertical="center" wrapText="1"/>
    </xf>
    <xf numFmtId="0" fontId="9" fillId="6" borderId="28" xfId="3" applyFill="1" applyBorder="1" applyAlignment="1">
      <alignment horizontal="left" vertical="center" wrapText="1"/>
    </xf>
    <xf numFmtId="0" fontId="18" fillId="6" borderId="36" xfId="0" applyFont="1" applyFill="1" applyBorder="1" applyAlignment="1">
      <alignment horizontal="center" vertical="center"/>
    </xf>
    <xf numFmtId="9" fontId="12" fillId="6" borderId="25" xfId="0" applyNumberFormat="1" applyFont="1" applyFill="1" applyBorder="1" applyAlignment="1">
      <alignment horizontal="center" vertical="center"/>
    </xf>
    <xf numFmtId="0" fontId="48" fillId="0" borderId="36" xfId="0" applyFont="1" applyFill="1" applyBorder="1" applyAlignment="1">
      <alignment horizontal="center" vertical="center" wrapText="1"/>
    </xf>
    <xf numFmtId="0" fontId="48" fillId="0" borderId="26" xfId="0" applyFont="1" applyFill="1" applyBorder="1" applyAlignment="1">
      <alignment horizontal="center" vertical="center" wrapText="1"/>
    </xf>
  </cellXfs>
  <cellStyles count="6">
    <cellStyle name="20% - Accent1" xfId="1" builtinId="30"/>
    <cellStyle name="Comma" xfId="2" builtinId="3"/>
    <cellStyle name="Hyperlink" xfId="3" builtinId="8"/>
    <cellStyle name="Normal" xfId="0" builtinId="0"/>
    <cellStyle name="Normal 5" xfId="4"/>
    <cellStyle name="Percent" xfId="5" builtinId="5"/>
  </cellStyles>
  <dxfs count="6132">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CBA0C7"/>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CBA0C7"/>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auto="1"/>
      </font>
      <fill>
        <patternFill>
          <bgColor rgb="FFCBA0C7"/>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rgb="FF99C6E3"/>
        </patternFill>
      </fill>
    </dxf>
    <dxf>
      <fill>
        <patternFill>
          <bgColor rgb="FF009E4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009E49"/>
        </patternFill>
      </fill>
    </dxf>
    <dxf>
      <fill>
        <patternFill>
          <bgColor rgb="FF009E49"/>
        </patternFill>
      </fill>
    </dxf>
    <dxf>
      <fill>
        <patternFill>
          <bgColor rgb="FF99C6E3"/>
        </patternFill>
      </fill>
    </dxf>
    <dxf>
      <font>
        <color auto="1"/>
      </font>
      <fill>
        <patternFill>
          <bgColor rgb="FFCBA0C7"/>
        </patternFill>
      </fill>
    </dxf>
    <dxf>
      <fill>
        <patternFill>
          <bgColor theme="4" tint="0.39994506668294322"/>
        </patternFill>
      </fill>
    </dxf>
    <dxf>
      <fill>
        <patternFill>
          <bgColor theme="5" tint="0.39994506668294322"/>
        </patternFill>
      </fill>
    </dxf>
  </dxfs>
  <tableStyles count="0" defaultTableStyle="TableStyleMedium9" defaultPivotStyle="PivotStyleLight16"/>
  <colors>
    <mruColors>
      <color rgb="FFDCE6F1"/>
      <color rgb="FF98002E"/>
      <color rgb="FF00B092"/>
      <color rgb="FFCCE3F1"/>
      <color rgb="FF009E4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List" dx="16" fmlaLink="'Hide Selection'!$D$46" fmlaRange="'Hide Selection'!$D$2:$D$43" noThreeD="1" val="0"/>
</file>

<file path=xl/ctrlProps/ctrlProp2.xml><?xml version="1.0" encoding="utf-8"?>
<formControlPr xmlns="http://schemas.microsoft.com/office/spreadsheetml/2009/9/main" objectType="List" dx="16" fmlaLink="'Hide Selection'!$D$46" fmlaRange="'Hide Selection'!$D$2:$D$43" noThreeD="1" val="0"/>
</file>

<file path=xl/ctrlProps/ctrlProp3.xml><?xml version="1.0" encoding="utf-8"?>
<formControlPr xmlns="http://schemas.microsoft.com/office/spreadsheetml/2009/9/main" objectType="List" dx="16" fmlaLink="'Hide Selection'!$G$23" fmlaRange="'Hide Selection'!$G$2:$G$21" noThreeD="1" val="0"/>
</file>

<file path=xl/ctrlProps/ctrlProp4.xml><?xml version="1.0" encoding="utf-8"?>
<formControlPr xmlns="http://schemas.microsoft.com/office/spreadsheetml/2009/9/main" objectType="List" dx="16" fmlaLink="'Hide Selection'!$G$23" fmlaRange="'Hide Selection'!$G$2:$G$21" noThreeD="1" val="0"/>
</file>

<file path=xl/ctrlProps/ctrlProp5.xml><?xml version="1.0" encoding="utf-8"?>
<formControlPr xmlns="http://schemas.microsoft.com/office/spreadsheetml/2009/9/main" objectType="List" dx="16" fmlaLink="'Hide Selection'!$D$46" fmlaRange="'Hide Selection'!$D$2:$D$43" noThreeD="1" val="0"/>
</file>

<file path=xl/ctrlProps/ctrlProp6.xml><?xml version="1.0" encoding="utf-8"?>
<formControlPr xmlns="http://schemas.microsoft.com/office/spreadsheetml/2009/9/main" objectType="List" dx="16" fmlaLink="'Hide Selection'!$G$23" fmlaRange="'Hide Selection'!$G$2:$G$21" noThreeD="1" val="0"/>
</file>

<file path=xl/ctrlProps/ctrlProp7.xml><?xml version="1.0" encoding="utf-8"?>
<formControlPr xmlns="http://schemas.microsoft.com/office/spreadsheetml/2009/9/main" objectType="List" dx="16" fmlaLink="'Hide Selection'!$K$17" fmlaRange="'Hide Selection'!$K$2:$K$15" noThreeD="1" val="0"/>
</file>

<file path=xl/ctrlProps/ctrlProp8.xml><?xml version="1.0" encoding="utf-8"?>
<formControlPr xmlns="http://schemas.microsoft.com/office/spreadsheetml/2009/9/main" objectType="List" dx="16" fmlaLink="'Hide Selection'!$O$11" fmlaRange="'Hide Selection'!$O$2:$O$9" noThreeD="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114299</xdr:colOff>
      <xdr:row>8</xdr:row>
      <xdr:rowOff>161925</xdr:rowOff>
    </xdr:from>
    <xdr:to>
      <xdr:col>8</xdr:col>
      <xdr:colOff>66674</xdr:colOff>
      <xdr:row>50</xdr:row>
      <xdr:rowOff>76200</xdr:rowOff>
    </xdr:to>
    <xdr:sp macro="" textlink="">
      <xdr:nvSpPr>
        <xdr:cNvPr id="3" name="Rectangle 2"/>
        <xdr:cNvSpPr/>
      </xdr:nvSpPr>
      <xdr:spPr>
        <a:xfrm>
          <a:off x="114299" y="1609725"/>
          <a:ext cx="8582025" cy="8572500"/>
        </a:xfrm>
        <a:prstGeom prst="rect">
          <a:avLst/>
        </a:prstGeom>
        <a:noFill/>
        <a:ln w="19050">
          <a:solidFill>
            <a:srgbClr val="00B09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47625</xdr:colOff>
      <xdr:row>0</xdr:row>
      <xdr:rowOff>114300</xdr:rowOff>
    </xdr:from>
    <xdr:to>
      <xdr:col>1</xdr:col>
      <xdr:colOff>2771776</xdr:colOff>
      <xdr:row>8</xdr:row>
      <xdr:rowOff>66264</xdr:rowOff>
    </xdr:to>
    <xdr:pic>
      <xdr:nvPicPr>
        <xdr:cNvPr id="4" name="Picture 3" descr="\\colhpafil004\Colindale_Data\HQ Group and LARS\Group Data\Design\Branding and logos\PHE logos with strapline\Small without Old French text\PHE small logo for A4.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074" t="12614"/>
        <a:stretch/>
      </xdr:blipFill>
      <xdr:spPr bwMode="auto">
        <a:xfrm>
          <a:off x="47625" y="114300"/>
          <a:ext cx="2952751" cy="139976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85726</xdr:colOff>
      <xdr:row>9</xdr:row>
      <xdr:rowOff>47625</xdr:rowOff>
    </xdr:from>
    <xdr:to>
      <xdr:col>9</xdr:col>
      <xdr:colOff>283151</xdr:colOff>
      <xdr:row>33</xdr:row>
      <xdr:rowOff>130425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704976" y="6029325"/>
          <a:ext cx="6445825" cy="4654800"/>
        </a:xfrm>
        <a:prstGeom prst="rect">
          <a:avLst/>
        </a:prstGeom>
      </xdr:spPr>
    </xdr:pic>
    <xdr:clientData/>
  </xdr:twoCellAnchor>
  <xdr:twoCellAnchor editAs="oneCell">
    <xdr:from>
      <xdr:col>2</xdr:col>
      <xdr:colOff>66676</xdr:colOff>
      <xdr:row>36</xdr:row>
      <xdr:rowOff>85725</xdr:rowOff>
    </xdr:from>
    <xdr:to>
      <xdr:col>9</xdr:col>
      <xdr:colOff>264101</xdr:colOff>
      <xdr:row>60</xdr:row>
      <xdr:rowOff>111375</xdr:rowOff>
    </xdr:to>
    <xdr:pic>
      <xdr:nvPicPr>
        <xdr:cNvPr id="8" name="Picture 7"/>
        <xdr:cNvPicPr>
          <a:picLocks noChangeAspect="1"/>
        </xdr:cNvPicPr>
      </xdr:nvPicPr>
      <xdr:blipFill>
        <a:blip xmlns:r="http://schemas.openxmlformats.org/officeDocument/2006/relationships" r:embed="rId2"/>
        <a:stretch>
          <a:fillRect/>
        </a:stretch>
      </xdr:blipFill>
      <xdr:spPr>
        <a:xfrm>
          <a:off x="1685926" y="11229975"/>
          <a:ext cx="6445825" cy="4654800"/>
        </a:xfrm>
        <a:prstGeom prst="rect">
          <a:avLst/>
        </a:prstGeom>
      </xdr:spPr>
    </xdr:pic>
    <xdr:clientData/>
  </xdr:twoCellAnchor>
  <xdr:twoCellAnchor editAs="oneCell">
    <xdr:from>
      <xdr:col>2</xdr:col>
      <xdr:colOff>76201</xdr:colOff>
      <xdr:row>63</xdr:row>
      <xdr:rowOff>76200</xdr:rowOff>
    </xdr:from>
    <xdr:to>
      <xdr:col>9</xdr:col>
      <xdr:colOff>273626</xdr:colOff>
      <xdr:row>87</xdr:row>
      <xdr:rowOff>159000</xdr:rowOff>
    </xdr:to>
    <xdr:pic>
      <xdr:nvPicPr>
        <xdr:cNvPr id="9" name="Picture 8"/>
        <xdr:cNvPicPr>
          <a:picLocks noChangeAspect="1"/>
        </xdr:cNvPicPr>
      </xdr:nvPicPr>
      <xdr:blipFill>
        <a:blip xmlns:r="http://schemas.openxmlformats.org/officeDocument/2006/relationships" r:embed="rId3"/>
        <a:stretch>
          <a:fillRect/>
        </a:stretch>
      </xdr:blipFill>
      <xdr:spPr>
        <a:xfrm>
          <a:off x="1695451" y="16421100"/>
          <a:ext cx="6445825" cy="4654800"/>
        </a:xfrm>
        <a:prstGeom prst="rect">
          <a:avLst/>
        </a:prstGeom>
      </xdr:spPr>
    </xdr:pic>
    <xdr:clientData/>
  </xdr:twoCellAnchor>
  <xdr:twoCellAnchor editAs="oneCell">
    <xdr:from>
      <xdr:col>2</xdr:col>
      <xdr:colOff>76201</xdr:colOff>
      <xdr:row>90</xdr:row>
      <xdr:rowOff>66675</xdr:rowOff>
    </xdr:from>
    <xdr:to>
      <xdr:col>9</xdr:col>
      <xdr:colOff>273626</xdr:colOff>
      <xdr:row>114</xdr:row>
      <xdr:rowOff>149475</xdr:rowOff>
    </xdr:to>
    <xdr:pic>
      <xdr:nvPicPr>
        <xdr:cNvPr id="10" name="Picture 9"/>
        <xdr:cNvPicPr>
          <a:picLocks noChangeAspect="1"/>
        </xdr:cNvPicPr>
      </xdr:nvPicPr>
      <xdr:blipFill>
        <a:blip xmlns:r="http://schemas.openxmlformats.org/officeDocument/2006/relationships" r:embed="rId4"/>
        <a:stretch>
          <a:fillRect/>
        </a:stretch>
      </xdr:blipFill>
      <xdr:spPr>
        <a:xfrm>
          <a:off x="1695451" y="21555075"/>
          <a:ext cx="6445825" cy="4654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xdr:colOff>
      <xdr:row>9</xdr:row>
      <xdr:rowOff>57150</xdr:rowOff>
    </xdr:from>
    <xdr:to>
      <xdr:col>9</xdr:col>
      <xdr:colOff>311726</xdr:colOff>
      <xdr:row>33</xdr:row>
      <xdr:rowOff>139950</xdr:rowOff>
    </xdr:to>
    <xdr:pic>
      <xdr:nvPicPr>
        <xdr:cNvPr id="2" name="Picture 1"/>
        <xdr:cNvPicPr>
          <a:picLocks noChangeAspect="1"/>
        </xdr:cNvPicPr>
      </xdr:nvPicPr>
      <xdr:blipFill>
        <a:blip xmlns:r="http://schemas.openxmlformats.org/officeDocument/2006/relationships" r:embed="rId1"/>
        <a:stretch>
          <a:fillRect/>
        </a:stretch>
      </xdr:blipFill>
      <xdr:spPr>
        <a:xfrm>
          <a:off x="1733551" y="6038850"/>
          <a:ext cx="6445825" cy="4654800"/>
        </a:xfrm>
        <a:prstGeom prst="rect">
          <a:avLst/>
        </a:prstGeom>
      </xdr:spPr>
    </xdr:pic>
    <xdr:clientData/>
  </xdr:twoCellAnchor>
  <xdr:twoCellAnchor editAs="oneCell">
    <xdr:from>
      <xdr:col>3</xdr:col>
      <xdr:colOff>9526</xdr:colOff>
      <xdr:row>36</xdr:row>
      <xdr:rowOff>57150</xdr:rowOff>
    </xdr:from>
    <xdr:to>
      <xdr:col>9</xdr:col>
      <xdr:colOff>321251</xdr:colOff>
      <xdr:row>60</xdr:row>
      <xdr:rowOff>139950</xdr:rowOff>
    </xdr:to>
    <xdr:pic>
      <xdr:nvPicPr>
        <xdr:cNvPr id="4" name="Picture 3"/>
        <xdr:cNvPicPr>
          <a:picLocks noChangeAspect="1"/>
        </xdr:cNvPicPr>
      </xdr:nvPicPr>
      <xdr:blipFill>
        <a:blip xmlns:r="http://schemas.openxmlformats.org/officeDocument/2006/relationships" r:embed="rId2"/>
        <a:stretch>
          <a:fillRect/>
        </a:stretch>
      </xdr:blipFill>
      <xdr:spPr>
        <a:xfrm>
          <a:off x="1743076" y="11182350"/>
          <a:ext cx="6445825" cy="4654800"/>
        </a:xfrm>
        <a:prstGeom prst="rect">
          <a:avLst/>
        </a:prstGeom>
      </xdr:spPr>
    </xdr:pic>
    <xdr:clientData/>
  </xdr:twoCellAnchor>
  <xdr:twoCellAnchor editAs="oneCell">
    <xdr:from>
      <xdr:col>3</xdr:col>
      <xdr:colOff>1</xdr:colOff>
      <xdr:row>63</xdr:row>
      <xdr:rowOff>66675</xdr:rowOff>
    </xdr:from>
    <xdr:to>
      <xdr:col>9</xdr:col>
      <xdr:colOff>311726</xdr:colOff>
      <xdr:row>87</xdr:row>
      <xdr:rowOff>149475</xdr:rowOff>
    </xdr:to>
    <xdr:pic>
      <xdr:nvPicPr>
        <xdr:cNvPr id="8" name="Picture 7"/>
        <xdr:cNvPicPr>
          <a:picLocks noChangeAspect="1"/>
        </xdr:cNvPicPr>
      </xdr:nvPicPr>
      <xdr:blipFill>
        <a:blip xmlns:r="http://schemas.openxmlformats.org/officeDocument/2006/relationships" r:embed="rId3"/>
        <a:stretch>
          <a:fillRect/>
        </a:stretch>
      </xdr:blipFill>
      <xdr:spPr>
        <a:xfrm>
          <a:off x="1733551" y="16335375"/>
          <a:ext cx="6445825" cy="4654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104776</xdr:colOff>
      <xdr:row>9</xdr:row>
      <xdr:rowOff>38100</xdr:rowOff>
    </xdr:from>
    <xdr:to>
      <xdr:col>9</xdr:col>
      <xdr:colOff>302201</xdr:colOff>
      <xdr:row>33</xdr:row>
      <xdr:rowOff>120900</xdr:rowOff>
    </xdr:to>
    <xdr:pic>
      <xdr:nvPicPr>
        <xdr:cNvPr id="2" name="Picture 1"/>
        <xdr:cNvPicPr>
          <a:picLocks noChangeAspect="1"/>
        </xdr:cNvPicPr>
      </xdr:nvPicPr>
      <xdr:blipFill>
        <a:blip xmlns:r="http://schemas.openxmlformats.org/officeDocument/2006/relationships" r:embed="rId1"/>
        <a:stretch>
          <a:fillRect/>
        </a:stretch>
      </xdr:blipFill>
      <xdr:spPr>
        <a:xfrm>
          <a:off x="1724026" y="6019800"/>
          <a:ext cx="6445825" cy="4654800"/>
        </a:xfrm>
        <a:prstGeom prst="rect">
          <a:avLst/>
        </a:prstGeom>
      </xdr:spPr>
    </xdr:pic>
    <xdr:clientData/>
  </xdr:twoCellAnchor>
  <xdr:twoCellAnchor editAs="oneCell">
    <xdr:from>
      <xdr:col>2</xdr:col>
      <xdr:colOff>104776</xdr:colOff>
      <xdr:row>36</xdr:row>
      <xdr:rowOff>66675</xdr:rowOff>
    </xdr:from>
    <xdr:to>
      <xdr:col>9</xdr:col>
      <xdr:colOff>302201</xdr:colOff>
      <xdr:row>60</xdr:row>
      <xdr:rowOff>149475</xdr:rowOff>
    </xdr:to>
    <xdr:pic>
      <xdr:nvPicPr>
        <xdr:cNvPr id="5" name="Picture 4"/>
        <xdr:cNvPicPr>
          <a:picLocks noChangeAspect="1"/>
        </xdr:cNvPicPr>
      </xdr:nvPicPr>
      <xdr:blipFill>
        <a:blip xmlns:r="http://schemas.openxmlformats.org/officeDocument/2006/relationships" r:embed="rId2"/>
        <a:stretch>
          <a:fillRect/>
        </a:stretch>
      </xdr:blipFill>
      <xdr:spPr>
        <a:xfrm>
          <a:off x="1724026" y="11191875"/>
          <a:ext cx="6445825" cy="4654800"/>
        </a:xfrm>
        <a:prstGeom prst="rect">
          <a:avLst/>
        </a:prstGeom>
      </xdr:spPr>
    </xdr:pic>
    <xdr:clientData/>
  </xdr:twoCellAnchor>
  <xdr:twoCellAnchor editAs="oneCell">
    <xdr:from>
      <xdr:col>2</xdr:col>
      <xdr:colOff>104776</xdr:colOff>
      <xdr:row>63</xdr:row>
      <xdr:rowOff>85725</xdr:rowOff>
    </xdr:from>
    <xdr:to>
      <xdr:col>9</xdr:col>
      <xdr:colOff>302201</xdr:colOff>
      <xdr:row>87</xdr:row>
      <xdr:rowOff>168525</xdr:rowOff>
    </xdr:to>
    <xdr:pic>
      <xdr:nvPicPr>
        <xdr:cNvPr id="8" name="Picture 7"/>
        <xdr:cNvPicPr>
          <a:picLocks noChangeAspect="1"/>
        </xdr:cNvPicPr>
      </xdr:nvPicPr>
      <xdr:blipFill>
        <a:blip xmlns:r="http://schemas.openxmlformats.org/officeDocument/2006/relationships" r:embed="rId3"/>
        <a:stretch>
          <a:fillRect/>
        </a:stretch>
      </xdr:blipFill>
      <xdr:spPr>
        <a:xfrm>
          <a:off x="1724026" y="16354425"/>
          <a:ext cx="6445825" cy="4654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5</xdr:row>
          <xdr:rowOff>1009650</xdr:rowOff>
        </xdr:to>
        <xdr:sp macro="" textlink="">
          <xdr:nvSpPr>
            <xdr:cNvPr id="2857985" name="List Box 1" hidden="1">
              <a:extLst>
                <a:ext uri="{63B3BB69-23CF-44E3-9099-C40C66FF867C}">
                  <a14:compatExt spid="_x0000_s285798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123825</xdr:rowOff>
    </xdr:from>
    <xdr:to>
      <xdr:col>17</xdr:col>
      <xdr:colOff>57152</xdr:colOff>
      <xdr:row>55</xdr:row>
      <xdr:rowOff>1</xdr:rowOff>
    </xdr:to>
    <xdr:sp macro="" textlink="">
      <xdr:nvSpPr>
        <xdr:cNvPr id="3" name="TextBox 2"/>
        <xdr:cNvSpPr txBox="1"/>
      </xdr:nvSpPr>
      <xdr:spPr>
        <a:xfrm>
          <a:off x="95250" y="123825"/>
          <a:ext cx="10325102" cy="10410826"/>
        </a:xfrm>
        <a:prstGeom prst="rect">
          <a:avLst/>
        </a:prstGeom>
        <a:solidFill>
          <a:schemeClr val="lt1"/>
        </a:solidFill>
        <a:ln w="19050" cmpd="sng">
          <a:solidFill>
            <a:srgbClr val="00B092"/>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a:solidFill>
                <a:srgbClr val="98002E"/>
              </a:solidFill>
              <a:latin typeface="Arial" pitchFamily="34" charset="0"/>
              <a:cs typeface="Arial" pitchFamily="34" charset="0"/>
            </a:rPr>
            <a:t>Background</a:t>
          </a:r>
        </a:p>
        <a:p>
          <a:endParaRPr lang="en-GB" sz="1200" b="1">
            <a:latin typeface="Arial" pitchFamily="34" charset="0"/>
            <a:cs typeface="Arial" pitchFamily="34" charset="0"/>
          </a:endParaRPr>
        </a:p>
        <a:p>
          <a:r>
            <a:rPr lang="en-GB" sz="1200">
              <a:latin typeface="Arial" pitchFamily="34" charset="0"/>
              <a:cs typeface="Arial" pitchFamily="34" charset="0"/>
            </a:rPr>
            <a:t>Improving cancer survival is a key challenge identified in Improving Outcomes: A Strategy for Cancer. Cancer survival estimates in the UK currently fall below those in many European countries. The survival difference in the first 12 months after diagnosis has been partly attributed to later stage at diagnosis. The National Awareness and Early Diagnosis Initiative (NAEDI) coordinated and provided support to activities and research that promoted the earlier diagnosis of cancer and thereby improved survival rates and reduced cancer mortality. Early diagnosis research remains a focus with the publication of Achieving World-Class Cancer Outcomes: A Strategy for England 2015-2020. Understanding the Routes taken by patients to their cancer diagnoses and the impact of different Routes on patient survival will inform targeted implementation of awareness and early diagnosis initiatives and enable assessment of their success.</a:t>
          </a:r>
        </a:p>
        <a:p>
          <a:endParaRPr lang="en-GB" sz="1200">
            <a:latin typeface="Arial" pitchFamily="34" charset="0"/>
            <a:cs typeface="Arial" pitchFamily="34" charset="0"/>
          </a:endParaRPr>
        </a:p>
        <a:p>
          <a:r>
            <a:rPr lang="en-GB" sz="1200">
              <a:latin typeface="Arial" pitchFamily="34" charset="0"/>
              <a:cs typeface="Arial" pitchFamily="34" charset="0"/>
            </a:rPr>
            <a:t>Routes to Diagnosis uses routinely collected data sources to work backwards through patient pathways to examine the sequence of events that led to a cancer diagnosis. The methodology categorises patients into one of eight Routes (see information tab for the description of each Route). This spreadsheet contains breakdowns of Routes for 55 cancer sites nationally, as well as for "all malignant neoplasms excluding Non-Melanoma Skin Cancer (NMSC)". All newly diagnosed malignant neoplasms and selected benign and in-situ tumours between 2006 and 2014 are included. Results are further broken down by cancer type, sex, age group, deprivation quintile and ethnic group. The breakdown by Route is also presented for a selection of sites for children (aged 0-14) and for Teenagers and Young Adults (15-24). </a:t>
          </a:r>
        </a:p>
        <a:p>
          <a:endParaRPr lang="en-GB" sz="1200">
            <a:latin typeface="Arial" pitchFamily="34" charset="0"/>
            <a:cs typeface="Arial" pitchFamily="34" charset="0"/>
          </a:endParaRPr>
        </a:p>
        <a:p>
          <a:r>
            <a:rPr lang="en-GB" sz="1200">
              <a:latin typeface="Arial" pitchFamily="34" charset="0"/>
              <a:cs typeface="Arial" pitchFamily="34" charset="0"/>
            </a:rPr>
            <a:t>A separate work book contains results for</a:t>
          </a:r>
          <a:r>
            <a:rPr lang="en-GB" sz="1200" baseline="0">
              <a:latin typeface="Arial" pitchFamily="34" charset="0"/>
              <a:cs typeface="Arial" pitchFamily="34" charset="0"/>
            </a:rPr>
            <a:t> all eight Routes </a:t>
          </a:r>
          <a:r>
            <a:rPr lang="en-GB" sz="1200">
              <a:solidFill>
                <a:schemeClr val="dk1"/>
              </a:solidFill>
              <a:effectLst/>
              <a:latin typeface="Arial" panose="020B0604020202020204" pitchFamily="34" charset="0"/>
              <a:ea typeface="+mn-ea"/>
              <a:cs typeface="Arial" panose="020B0604020202020204" pitchFamily="34" charset="0"/>
            </a:rPr>
            <a:t>broken down by cancer type,  sex, age group,</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deprivation quintile and ethnic group. The breakdown by</a:t>
          </a:r>
          <a:r>
            <a:rPr lang="en-GB" sz="1200" baseline="0">
              <a:solidFill>
                <a:schemeClr val="dk1"/>
              </a:solidFill>
              <a:effectLst/>
              <a:latin typeface="Arial" panose="020B0604020202020204" pitchFamily="34" charset="0"/>
              <a:ea typeface="+mn-ea"/>
              <a:cs typeface="Arial" panose="020B0604020202020204" pitchFamily="34" charset="0"/>
            </a:rPr>
            <a:t> Route is also presented for a selection of sites for children (aged 0-14) and for Teenage and Young Adults (TYA, 15-24). </a:t>
          </a:r>
          <a:r>
            <a:rPr lang="en-GB" sz="1200">
              <a:solidFill>
                <a:schemeClr val="dk1"/>
              </a:solidFill>
              <a:effectLst/>
              <a:latin typeface="Arial" panose="020B0604020202020204" pitchFamily="34" charset="0"/>
              <a:ea typeface="+mn-ea"/>
              <a:cs typeface="Arial" panose="020B0604020202020204" pitchFamily="34" charset="0"/>
            </a:rPr>
            <a:t>Associated relative survival estimates are </a:t>
          </a:r>
          <a:r>
            <a:rPr lang="en-GB" sz="1200" baseline="0">
              <a:solidFill>
                <a:schemeClr val="dk1"/>
              </a:solidFill>
              <a:effectLst/>
              <a:latin typeface="Arial" panose="020B0604020202020204" pitchFamily="34" charset="0"/>
              <a:ea typeface="+mn-ea"/>
              <a:cs typeface="Arial" panose="020B0604020202020204" pitchFamily="34" charset="0"/>
            </a:rPr>
            <a:t>presented </a:t>
          </a:r>
          <a:r>
            <a:rPr lang="en-GB" sz="1200">
              <a:solidFill>
                <a:schemeClr val="dk1"/>
              </a:solidFill>
              <a:effectLst/>
              <a:latin typeface="Arial" panose="020B0604020202020204" pitchFamily="34" charset="0"/>
              <a:ea typeface="+mn-ea"/>
              <a:cs typeface="Arial" panose="020B0604020202020204" pitchFamily="34" charset="0"/>
            </a:rPr>
            <a:t>for 1, 3, 6, 9, 12, 24 and 36 month survival intervals and</a:t>
          </a:r>
          <a:r>
            <a:rPr lang="en-GB" sz="1200" baseline="0">
              <a:solidFill>
                <a:schemeClr val="dk1"/>
              </a:solidFill>
              <a:effectLst/>
              <a:latin typeface="Arial" panose="020B0604020202020204" pitchFamily="34" charset="0"/>
              <a:ea typeface="+mn-ea"/>
              <a:cs typeface="Arial" panose="020B0604020202020204" pitchFamily="34" charset="0"/>
            </a:rPr>
            <a:t> are available by sex, age and deprivation quintile</a:t>
          </a:r>
          <a:r>
            <a:rPr lang="en-GB" sz="1200">
              <a:solidFill>
                <a:schemeClr val="dk1"/>
              </a:solidFill>
              <a:effectLst/>
              <a:latin typeface="Arial" panose="020B0604020202020204" pitchFamily="34" charset="0"/>
              <a:ea typeface="+mn-ea"/>
              <a:cs typeface="Arial" panose="020B0604020202020204" pitchFamily="34" charset="0"/>
            </a:rPr>
            <a:t>.</a:t>
          </a:r>
          <a:endParaRPr lang="en-GB" sz="1200">
            <a:effectLst/>
            <a:latin typeface="Arial" panose="020B0604020202020204" pitchFamily="34" charset="0"/>
            <a:cs typeface="Arial" panose="020B0604020202020204" pitchFamily="34" charset="0"/>
          </a:endParaRPr>
        </a:p>
        <a:p>
          <a:endParaRPr lang="en-GB" sz="1200" b="1" baseline="0">
            <a:latin typeface="Arial" pitchFamily="34" charset="0"/>
            <a:cs typeface="Arial" pitchFamily="34" charset="0"/>
          </a:endParaRPr>
        </a:p>
        <a:p>
          <a:r>
            <a:rPr lang="en-GB" sz="1400" b="1">
              <a:solidFill>
                <a:srgbClr val="98002E"/>
              </a:solidFill>
              <a:latin typeface="Arial" pitchFamily="34" charset="0"/>
              <a:cs typeface="Arial" pitchFamily="34" charset="0"/>
            </a:rPr>
            <a:t>Methods</a:t>
          </a:r>
          <a:endParaRPr lang="en-GB" sz="1200" b="1">
            <a:solidFill>
              <a:srgbClr val="98002E"/>
            </a:solidFill>
            <a:latin typeface="Arial" pitchFamily="34" charset="0"/>
            <a:cs typeface="Arial" pitchFamily="34" charset="0"/>
          </a:endParaRPr>
        </a:p>
        <a:p>
          <a:endParaRPr lang="en-GB" sz="1200" b="1">
            <a:latin typeface="Arial" pitchFamily="34" charset="0"/>
            <a:cs typeface="Arial" pitchFamily="34" charset="0"/>
          </a:endParaRPr>
        </a:p>
        <a:p>
          <a:r>
            <a:rPr lang="en-GB" sz="1200">
              <a:latin typeface="Arial" pitchFamily="34" charset="0"/>
              <a:cs typeface="Arial" pitchFamily="34" charset="0"/>
            </a:rPr>
            <a:t>The Routes to Diagnosis methodology is described in detail in the British Journal of Cancer article “Routes to Diagnosis for cancer - Determining the patient journey using multiple routine datasets” (Br J Cancer, Volume 107, Number 8). A brief summary is provided below to aid interpretation of the results presented in this spreadsheet.</a:t>
          </a:r>
        </a:p>
        <a:p>
          <a:endParaRPr lang="en-GB" sz="1200">
            <a:latin typeface="Arial" pitchFamily="34" charset="0"/>
            <a:cs typeface="Arial" pitchFamily="34" charset="0"/>
          </a:endParaRPr>
        </a:p>
        <a:p>
          <a:r>
            <a:rPr lang="en-GB" sz="1200">
              <a:latin typeface="Arial" pitchFamily="34" charset="0"/>
              <a:cs typeface="Arial" pitchFamily="34" charset="0"/>
            </a:rPr>
            <a:t>All newly diagnosed malignant cancers excluding NMSC, and selected benign and in situ tumours diagnosed between 2006 and 2014 in residents of England were extracted from the Cancer Analysis System (CAS). These records were linked at patient level to Admitted Patient Care (Inpatient) and Outpatient Hospital Episode Statistics (HES) datasets; the National Cancer Waiting Times (CWT) Monitoring Dataset; national breast screening data and national bowel cancer screening data. The CAS provided screening identification for cervical cancers. It is known that the identification of screening as a Route for cervical cancers is not complete, and a national dataset of screen detected tumours for cervical cancer is not currently available.</a:t>
          </a:r>
        </a:p>
        <a:p>
          <a:endParaRPr lang="en-GB" sz="1200">
            <a:latin typeface="Arial" pitchFamily="34" charset="0"/>
            <a:cs typeface="Arial" pitchFamily="34" charset="0"/>
          </a:endParaRPr>
        </a:p>
        <a:p>
          <a:r>
            <a:rPr lang="en-GB" sz="1200">
              <a:latin typeface="Arial" pitchFamily="34" charset="0"/>
              <a:cs typeface="Arial" pitchFamily="34" charset="0"/>
            </a:rPr>
            <a:t>Firstly, HES data were used to categorise the Route for each cancer individually. Screening and CWT data were then examined with the Route assignment potentially changing to either a Screen Detected or Two Week Wait (TWW) Route. </a:t>
          </a:r>
        </a:p>
        <a:p>
          <a:endParaRPr lang="en-GB" sz="1200">
            <a:latin typeface="Arial" pitchFamily="34" charset="0"/>
            <a:cs typeface="Arial" pitchFamily="34" charset="0"/>
          </a:endParaRPr>
        </a:p>
        <a:p>
          <a:r>
            <a:rPr lang="en-GB" sz="1200">
              <a:latin typeface="Arial" pitchFamily="34" charset="0"/>
              <a:cs typeface="Arial" pitchFamily="34" charset="0"/>
            </a:rPr>
            <a:t>For patients with HES activity, a specific inpatient or outpatient episode was identified in HES as the end-point of the Route by its proximity to the date of diagnosis. The end-point was assumed to be the clinical care event that led most immediately to diagnosis. From this episode HES data were examined to work backwards through the hospital journey to identity a start-point of the Route: the initial referral into secondary care. The characteristics of this start-point enabled an initial Route to be assigned.</a:t>
          </a:r>
        </a:p>
        <a:p>
          <a:endParaRPr lang="en-GB" sz="1200">
            <a:latin typeface="Arial" pitchFamily="34" charset="0"/>
            <a:cs typeface="Arial" pitchFamily="34" charset="0"/>
          </a:endParaRPr>
        </a:p>
        <a:p>
          <a:r>
            <a:rPr lang="en-GB" sz="1200">
              <a:latin typeface="Arial" pitchFamily="34" charset="0"/>
              <a:cs typeface="Arial" pitchFamily="34" charset="0"/>
            </a:rPr>
            <a:t>For cases with no HES activity in the six months prior to date of diagnosis, the Route was classified as Unknown or Death Certificate Only (DCO).</a:t>
          </a:r>
        </a:p>
        <a:p>
          <a:r>
            <a:rPr lang="en-GB" sz="1200">
              <a:latin typeface="Arial" pitchFamily="34" charset="0"/>
              <a:cs typeface="Arial" pitchFamily="34" charset="0"/>
            </a:rPr>
            <a:t>After Routes were allocated to each case from the HES data, screening and CWT data were examined. Where a case could be linked to a two week wait urgent referral for suspected cancer it was classified as a TWW Route, unless the Route categorised using HES data was an Emergency Presentation with an admission date within 28 days prior to the decision to treat date. Where the case could be linked to a screening event it was classified as a Screen Detected Route. If both screening data and TWW data were available for a patient then a Screen Detected Route took priority over a TWW.</a:t>
          </a:r>
        </a:p>
        <a:p>
          <a:endParaRPr lang="en-GB" sz="1200">
            <a:latin typeface="Arial" pitchFamily="34" charset="0"/>
            <a:cs typeface="Arial" pitchFamily="34" charset="0"/>
          </a:endParaRPr>
        </a:p>
        <a:p>
          <a:r>
            <a:rPr lang="en-GB" sz="1400" b="1">
              <a:solidFill>
                <a:srgbClr val="98002E"/>
              </a:solidFill>
              <a:effectLst/>
              <a:latin typeface="Arial" panose="020B0604020202020204" pitchFamily="34" charset="0"/>
              <a:ea typeface="+mn-ea"/>
              <a:cs typeface="Arial" panose="020B0604020202020204" pitchFamily="34" charset="0"/>
            </a:rPr>
            <a:t>Data Sources</a:t>
          </a:r>
        </a:p>
        <a:p>
          <a:endParaRPr lang="en-GB" sz="1200">
            <a:effectLst/>
            <a:latin typeface="Arial" panose="020B0604020202020204" pitchFamily="34" charset="0"/>
            <a:cs typeface="Arial" panose="020B0604020202020204" pitchFamily="34" charset="0"/>
          </a:endParaRPr>
        </a:p>
        <a:p>
          <a:pPr eaLnBrk="1" fontAlgn="auto" latinLnBrk="0" hangingPunct="1"/>
          <a:r>
            <a:rPr lang="en-GB" sz="1200">
              <a:solidFill>
                <a:schemeClr val="dk1"/>
              </a:solidFill>
              <a:effectLst/>
              <a:latin typeface="Arial" panose="020B0604020202020204" pitchFamily="34" charset="0"/>
              <a:ea typeface="+mn-ea"/>
              <a:cs typeface="Arial" panose="020B0604020202020204" pitchFamily="34" charset="0"/>
            </a:rPr>
            <a:t>This work uses data provided by patents and collected by the NHS as part of their care and support. In particular: </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Cancer Waiting Times</a:t>
          </a:r>
          <a:r>
            <a:rPr lang="en-GB" sz="1200" baseline="0">
              <a:solidFill>
                <a:schemeClr val="dk1"/>
              </a:solidFill>
              <a:effectLst/>
              <a:latin typeface="Arial" panose="020B0604020202020204" pitchFamily="34" charset="0"/>
              <a:ea typeface="+mn-ea"/>
              <a:cs typeface="Arial" panose="020B0604020202020204" pitchFamily="34" charset="0"/>
            </a:rPr>
            <a:t> (CWT) data are provided by NHS England</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baseline="0">
              <a:solidFill>
                <a:schemeClr val="dk1"/>
              </a:solidFill>
              <a:effectLst/>
              <a:latin typeface="Arial" panose="020B0604020202020204" pitchFamily="34" charset="0"/>
              <a:ea typeface="+mn-ea"/>
              <a:cs typeface="Arial" panose="020B0604020202020204" pitchFamily="34" charset="0"/>
            </a:rPr>
            <a:t>Hospital episode Statistics are provided by NHS Digital. Hospital Episode Statistics, NHS Digital. Copyright © 2017, re-used with the permission of NHS Digital. All rights reserved </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baseline="0">
              <a:solidFill>
                <a:schemeClr val="dk1"/>
              </a:solidFill>
              <a:effectLst/>
              <a:latin typeface="Arial" panose="020B0604020202020204" pitchFamily="34" charset="0"/>
              <a:ea typeface="+mn-ea"/>
              <a:cs typeface="Arial" panose="020B0604020202020204" pitchFamily="34" charset="0"/>
            </a:rPr>
            <a:t>Colorectal Cancer Screening Data are provided by the NHS Bowel Cancer Screening Programme (BCSP)</a:t>
          </a:r>
          <a:endParaRPr lang="en-GB" sz="1200">
            <a:effectLst/>
            <a:latin typeface="Arial" panose="020B0604020202020204" pitchFamily="34" charset="0"/>
            <a:cs typeface="Arial" panose="020B0604020202020204" pitchFamily="34" charset="0"/>
          </a:endParaRPr>
        </a:p>
        <a:p>
          <a:pPr marL="171450" indent="-171450">
            <a:buClr>
              <a:srgbClr val="C00000"/>
            </a:buClr>
            <a:buSzPct val="115000"/>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Breast Cancer Screening Data are provided by the</a:t>
          </a:r>
          <a:r>
            <a:rPr lang="en-GB" sz="1200" baseline="0">
              <a:solidFill>
                <a:schemeClr val="dk1"/>
              </a:solidFill>
              <a:effectLst/>
              <a:latin typeface="Arial" panose="020B0604020202020204" pitchFamily="34" charset="0"/>
              <a:ea typeface="+mn-ea"/>
              <a:cs typeface="Arial" panose="020B0604020202020204" pitchFamily="34" charset="0"/>
            </a:rPr>
            <a:t> Association of Breast Cancer Surgeons (ABS) audit team, with particular thanks to Shan Cheung</a:t>
          </a:r>
          <a:endParaRPr lang="en-GB" sz="1200">
            <a:effectLst/>
            <a:latin typeface="Arial" panose="020B0604020202020204" pitchFamily="34" charset="0"/>
            <a:cs typeface="Arial" panose="020B0604020202020204" pitchFamily="34" charset="0"/>
          </a:endParaRPr>
        </a:p>
        <a:p>
          <a:endParaRPr lang="en-GB" sz="12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13</xdr:row>
          <xdr:rowOff>66675</xdr:rowOff>
        </xdr:to>
        <xdr:sp macro="" textlink="">
          <xdr:nvSpPr>
            <xdr:cNvPr id="2813953" name="List Box 1" hidden="1">
              <a:extLst>
                <a:ext uri="{63B3BB69-23CF-44E3-9099-C40C66FF867C}">
                  <a14:compatExt spid="_x0000_s281395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123825</xdr:rowOff>
        </xdr:from>
        <xdr:to>
          <xdr:col>1</xdr:col>
          <xdr:colOff>1495425</xdr:colOff>
          <xdr:row>13</xdr:row>
          <xdr:rowOff>66675</xdr:rowOff>
        </xdr:to>
        <xdr:sp macro="" textlink="">
          <xdr:nvSpPr>
            <xdr:cNvPr id="110594" name="List Box 2" hidden="1">
              <a:extLst>
                <a:ext uri="{63B3BB69-23CF-44E3-9099-C40C66FF867C}">
                  <a14:compatExt spid="_x0000_s110594"/>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2</xdr:col>
          <xdr:colOff>0</xdr:colOff>
          <xdr:row>5</xdr:row>
          <xdr:rowOff>1476375</xdr:rowOff>
        </xdr:to>
        <xdr:sp macro="" textlink="">
          <xdr:nvSpPr>
            <xdr:cNvPr id="2836481" name="List Box 1" hidden="1">
              <a:extLst>
                <a:ext uri="{63B3BB69-23CF-44E3-9099-C40C66FF867C}">
                  <a14:compatExt spid="_x0000_s283648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5</xdr:row>
          <xdr:rowOff>0</xdr:rowOff>
        </xdr:from>
        <xdr:to>
          <xdr:col>2</xdr:col>
          <xdr:colOff>0</xdr:colOff>
          <xdr:row>5</xdr:row>
          <xdr:rowOff>1476375</xdr:rowOff>
        </xdr:to>
        <xdr:sp macro="" textlink="">
          <xdr:nvSpPr>
            <xdr:cNvPr id="77825" name="List Box 1" hidden="1">
              <a:extLst>
                <a:ext uri="{63B3BB69-23CF-44E3-9099-C40C66FF867C}">
                  <a14:compatExt spid="_x0000_s7782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1</xdr:col>
          <xdr:colOff>1495425</xdr:colOff>
          <xdr:row>5</xdr:row>
          <xdr:rowOff>1514475</xdr:rowOff>
        </xdr:to>
        <xdr:sp macro="" textlink="">
          <xdr:nvSpPr>
            <xdr:cNvPr id="37889" name="List Box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5</xdr:row>
          <xdr:rowOff>0</xdr:rowOff>
        </xdr:from>
        <xdr:to>
          <xdr:col>1</xdr:col>
          <xdr:colOff>1485900</xdr:colOff>
          <xdr:row>5</xdr:row>
          <xdr:rowOff>704850</xdr:rowOff>
        </xdr:to>
        <xdr:sp macro="" textlink="">
          <xdr:nvSpPr>
            <xdr:cNvPr id="2821121" name="List Box 1" hidden="1">
              <a:extLst>
                <a:ext uri="{63B3BB69-23CF-44E3-9099-C40C66FF867C}">
                  <a14:compatExt spid="_x0000_s282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6</xdr:row>
          <xdr:rowOff>104775</xdr:rowOff>
        </xdr:from>
        <xdr:to>
          <xdr:col>1</xdr:col>
          <xdr:colOff>1485900</xdr:colOff>
          <xdr:row>15</xdr:row>
          <xdr:rowOff>152400</xdr:rowOff>
        </xdr:to>
        <xdr:sp macro="" textlink="">
          <xdr:nvSpPr>
            <xdr:cNvPr id="2821122" name="List Box 2" hidden="1">
              <a:extLst>
                <a:ext uri="{63B3BB69-23CF-44E3-9099-C40C66FF867C}">
                  <a14:compatExt spid="_x0000_s2821122"/>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xdr:col>
      <xdr:colOff>9526</xdr:colOff>
      <xdr:row>9</xdr:row>
      <xdr:rowOff>47625</xdr:rowOff>
    </xdr:from>
    <xdr:to>
      <xdr:col>9</xdr:col>
      <xdr:colOff>321251</xdr:colOff>
      <xdr:row>33</xdr:row>
      <xdr:rowOff>130425</xdr:rowOff>
    </xdr:to>
    <xdr:pic>
      <xdr:nvPicPr>
        <xdr:cNvPr id="8" name="Picture 7"/>
        <xdr:cNvPicPr>
          <a:picLocks noChangeAspect="1"/>
        </xdr:cNvPicPr>
      </xdr:nvPicPr>
      <xdr:blipFill>
        <a:blip xmlns:r="http://schemas.openxmlformats.org/officeDocument/2006/relationships" r:embed="rId1"/>
        <a:stretch>
          <a:fillRect/>
        </a:stretch>
      </xdr:blipFill>
      <xdr:spPr>
        <a:xfrm>
          <a:off x="1743076" y="6029325"/>
          <a:ext cx="6445825" cy="4654800"/>
        </a:xfrm>
        <a:prstGeom prst="rect">
          <a:avLst/>
        </a:prstGeom>
      </xdr:spPr>
    </xdr:pic>
    <xdr:clientData/>
  </xdr:twoCellAnchor>
  <xdr:twoCellAnchor editAs="oneCell">
    <xdr:from>
      <xdr:col>3</xdr:col>
      <xdr:colOff>9526</xdr:colOff>
      <xdr:row>36</xdr:row>
      <xdr:rowOff>57150</xdr:rowOff>
    </xdr:from>
    <xdr:to>
      <xdr:col>9</xdr:col>
      <xdr:colOff>321251</xdr:colOff>
      <xdr:row>60</xdr:row>
      <xdr:rowOff>139950</xdr:rowOff>
    </xdr:to>
    <xdr:pic>
      <xdr:nvPicPr>
        <xdr:cNvPr id="9" name="Picture 8"/>
        <xdr:cNvPicPr>
          <a:picLocks noChangeAspect="1"/>
        </xdr:cNvPicPr>
      </xdr:nvPicPr>
      <xdr:blipFill>
        <a:blip xmlns:r="http://schemas.openxmlformats.org/officeDocument/2006/relationships" r:embed="rId2"/>
        <a:stretch>
          <a:fillRect/>
        </a:stretch>
      </xdr:blipFill>
      <xdr:spPr>
        <a:xfrm>
          <a:off x="1743076" y="11182350"/>
          <a:ext cx="6445825" cy="4654800"/>
        </a:xfrm>
        <a:prstGeom prst="rect">
          <a:avLst/>
        </a:prstGeom>
      </xdr:spPr>
    </xdr:pic>
    <xdr:clientData/>
  </xdr:twoCellAnchor>
  <xdr:twoCellAnchor editAs="oneCell">
    <xdr:from>
      <xdr:col>3</xdr:col>
      <xdr:colOff>1</xdr:colOff>
      <xdr:row>63</xdr:row>
      <xdr:rowOff>85725</xdr:rowOff>
    </xdr:from>
    <xdr:to>
      <xdr:col>9</xdr:col>
      <xdr:colOff>311726</xdr:colOff>
      <xdr:row>87</xdr:row>
      <xdr:rowOff>168525</xdr:rowOff>
    </xdr:to>
    <xdr:pic>
      <xdr:nvPicPr>
        <xdr:cNvPr id="10" name="Picture 9"/>
        <xdr:cNvPicPr>
          <a:picLocks noChangeAspect="1"/>
        </xdr:cNvPicPr>
      </xdr:nvPicPr>
      <xdr:blipFill>
        <a:blip xmlns:r="http://schemas.openxmlformats.org/officeDocument/2006/relationships" r:embed="rId3"/>
        <a:stretch>
          <a:fillRect/>
        </a:stretch>
      </xdr:blipFill>
      <xdr:spPr>
        <a:xfrm>
          <a:off x="1733551" y="16354425"/>
          <a:ext cx="6445825" cy="4654800"/>
        </a:xfrm>
        <a:prstGeom prst="rect">
          <a:avLst/>
        </a:prstGeom>
      </xdr:spPr>
    </xdr:pic>
    <xdr:clientData/>
  </xdr:twoCellAnchor>
  <xdr:twoCellAnchor editAs="oneCell">
    <xdr:from>
      <xdr:col>3</xdr:col>
      <xdr:colOff>9526</xdr:colOff>
      <xdr:row>90</xdr:row>
      <xdr:rowOff>76200</xdr:rowOff>
    </xdr:from>
    <xdr:to>
      <xdr:col>9</xdr:col>
      <xdr:colOff>321251</xdr:colOff>
      <xdr:row>114</xdr:row>
      <xdr:rowOff>159000</xdr:rowOff>
    </xdr:to>
    <xdr:pic>
      <xdr:nvPicPr>
        <xdr:cNvPr id="11" name="Picture 10"/>
        <xdr:cNvPicPr>
          <a:picLocks noChangeAspect="1"/>
        </xdr:cNvPicPr>
      </xdr:nvPicPr>
      <xdr:blipFill>
        <a:blip xmlns:r="http://schemas.openxmlformats.org/officeDocument/2006/relationships" r:embed="rId4"/>
        <a:stretch>
          <a:fillRect/>
        </a:stretch>
      </xdr:blipFill>
      <xdr:spPr>
        <a:xfrm>
          <a:off x="1743076" y="21488400"/>
          <a:ext cx="6445825" cy="4654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outes%20to%20Diagnosis%202006-2013%20workbook%20published%20version%202.1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duction"/>
      <sheetName val="Information"/>
      <sheetName val="Incidence by year"/>
      <sheetName val="Percent by Route - Overall"/>
      <sheetName val="Survival by Route - Overall"/>
      <sheetName val="Surv. by Route &amp; time - overall"/>
      <sheetName val="Overview of incidence metrics"/>
      <sheetName val="Overview of survival metrics"/>
      <sheetName val="Incidence by Route -age 0-24"/>
      <sheetName val="All sites data"/>
      <sheetName val="All sites breakdown data"/>
      <sheetName val="Sex data"/>
      <sheetName val="Age data"/>
      <sheetName val="Deprivation data"/>
      <sheetName val="Ethnicity data"/>
      <sheetName val="Soverall data"/>
      <sheetName val="SSex data"/>
      <sheetName val="Sage data"/>
      <sheetName val="SDep data"/>
      <sheetName val="Hide Sel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D2" t="str">
            <v>All Malignant Neoplasms (excl. NMSC)</v>
          </cell>
        </row>
        <row r="3">
          <cell r="D3" t="str">
            <v>Bladder</v>
          </cell>
        </row>
        <row r="4">
          <cell r="D4" t="str">
            <v>Bladder (in-situ)</v>
          </cell>
        </row>
        <row r="5">
          <cell r="D5" t="str">
            <v>Brain</v>
          </cell>
        </row>
        <row r="6">
          <cell r="D6" t="str">
            <v>Meninges</v>
          </cell>
        </row>
        <row r="7">
          <cell r="D7" t="str">
            <v>Other CNS and intracranial tumours</v>
          </cell>
        </row>
        <row r="8">
          <cell r="D8" t="str">
            <v>Female breast cancer</v>
          </cell>
        </row>
        <row r="9">
          <cell r="D9" t="str">
            <v>Female breast (in-situ)</v>
          </cell>
        </row>
        <row r="10">
          <cell r="D10" t="str">
            <v>Cancer of Unknown Primary</v>
          </cell>
        </row>
        <row r="11">
          <cell r="D11" t="str">
            <v>Cervix</v>
          </cell>
        </row>
        <row r="12">
          <cell r="D12" t="str">
            <v>Cervix (in-situ)</v>
          </cell>
          <cell r="N12" t="str">
            <v>12-month</v>
          </cell>
        </row>
        <row r="13">
          <cell r="D13" t="str">
            <v>Colorectal</v>
          </cell>
        </row>
        <row r="14">
          <cell r="D14" t="str">
            <v>Head and neck - Larynx</v>
          </cell>
        </row>
        <row r="15">
          <cell r="D15" t="str">
            <v>Head and neck - Oral cavity</v>
          </cell>
        </row>
        <row r="16">
          <cell r="D16" t="str">
            <v>Head and neck - Oropharynx</v>
          </cell>
        </row>
        <row r="17">
          <cell r="D17" t="str">
            <v>Head and neck - Thyroid</v>
          </cell>
        </row>
        <row r="18">
          <cell r="D18" t="str">
            <v>Head and Neck - non specific</v>
          </cell>
        </row>
        <row r="19">
          <cell r="D19" t="str">
            <v>Head and neck - Other (excl. oral cavity, oropharynx, larynx &amp; thyroid)</v>
          </cell>
        </row>
        <row r="20">
          <cell r="D20" t="str">
            <v>Hodgkin lymphoma</v>
          </cell>
        </row>
        <row r="21">
          <cell r="D21" t="str">
            <v>Non-Hodgkin lymphoma</v>
          </cell>
        </row>
        <row r="22">
          <cell r="D22" t="str">
            <v>Kidney</v>
          </cell>
        </row>
        <row r="23">
          <cell r="D23" t="str">
            <v>Other and unspecified urinary</v>
          </cell>
        </row>
        <row r="24">
          <cell r="D24" t="str">
            <v>Leukaemia: acute myeloid</v>
          </cell>
        </row>
        <row r="25">
          <cell r="D25" t="str">
            <v>Leukaemia: chronic lymphocytic</v>
          </cell>
        </row>
        <row r="26">
          <cell r="D26" t="str">
            <v>Leukaemia: other (all excluding AML and CLL)</v>
          </cell>
        </row>
        <row r="27">
          <cell r="D27" t="str">
            <v>Other haematological malignancies</v>
          </cell>
        </row>
        <row r="28">
          <cell r="D28" t="str">
            <v>Liver (excl intrahepatic bile duct)</v>
          </cell>
        </row>
        <row r="29">
          <cell r="D29" t="str">
            <v>Biliary tract cancer</v>
          </cell>
        </row>
        <row r="30">
          <cell r="D30" t="str">
            <v>Lung</v>
          </cell>
        </row>
        <row r="31">
          <cell r="D31" t="str">
            <v>Melanoma</v>
          </cell>
        </row>
        <row r="32">
          <cell r="D32" t="str">
            <v>Mesothelioma</v>
          </cell>
        </row>
        <row r="33">
          <cell r="D33" t="str">
            <v>Multiple myeloma</v>
          </cell>
        </row>
        <row r="34">
          <cell r="D34" t="str">
            <v>Oesophagus</v>
          </cell>
        </row>
        <row r="35">
          <cell r="D35" t="str">
            <v>Other malignant neoplasms</v>
          </cell>
        </row>
        <row r="36">
          <cell r="D36" t="str">
            <v>Ovary</v>
          </cell>
        </row>
        <row r="37">
          <cell r="D37" t="str">
            <v>Pancreas</v>
          </cell>
        </row>
        <row r="38">
          <cell r="D38" t="str">
            <v>Prostate</v>
          </cell>
        </row>
        <row r="39">
          <cell r="D39" t="str">
            <v>Sarcoma: Bone</v>
          </cell>
        </row>
        <row r="40">
          <cell r="D40" t="str">
            <v>Sarcoma: connective and soft tissue</v>
          </cell>
        </row>
        <row r="41">
          <cell r="D41" t="str">
            <v>Stomach</v>
          </cell>
        </row>
        <row r="42">
          <cell r="D42" t="str">
            <v>Testis</v>
          </cell>
        </row>
        <row r="43">
          <cell r="D43" t="str">
            <v>Uterus</v>
          </cell>
        </row>
        <row r="44">
          <cell r="D44" t="str">
            <v>Vulva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ncin.org.uk/view?rid=3434" TargetMode="External"/><Relationship Id="rId2" Type="http://schemas.openxmlformats.org/officeDocument/2006/relationships/hyperlink" Target="http://www.nature.com/bjc/journal/v107/n8/abs/bjc2012408a.html" TargetMode="External"/><Relationship Id="rId1" Type="http://schemas.openxmlformats.org/officeDocument/2006/relationships/hyperlink" Target="mailto:ncrasenquiries@phe.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ctrlProp" Target="../ctrlProps/ctrlProp5.xml"/><Relationship Id="rId5" Type="http://schemas.openxmlformats.org/officeDocument/2006/relationships/vmlDrawing" Target="../drawings/vmlDrawing5.vm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3.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stata.com/meeting/uk09/uk09_gini_forni.pdf" TargetMode="External"/><Relationship Id="rId1" Type="http://schemas.openxmlformats.org/officeDocument/2006/relationships/hyperlink" Target="http://www.medicine.cf.ac.uk/media/filer_public/2010/10/11/journal_club_-_spiegelhalter_stats_in_med_funnel_plots.pdf" TargetMode="External"/><Relationship Id="rId4"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stata.com/meeting/uk09/uk09_gini_forni.pdf" TargetMode="External"/><Relationship Id="rId1" Type="http://schemas.openxmlformats.org/officeDocument/2006/relationships/hyperlink" Target="http://www.medicine.cf.ac.uk/media/filer_public/2010/10/11/journal_club_-_spiegelhalter_stats_in_med_funnel_plots.pdf" TargetMode="External"/><Relationship Id="rId4"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stata.com/meeting/uk09/uk09_gini_forni.pdf" TargetMode="External"/><Relationship Id="rId1" Type="http://schemas.openxmlformats.org/officeDocument/2006/relationships/hyperlink" Target="http://www.medicine.cf.ac.uk/media/filer_public/2010/10/11/journal_club_-_spiegelhalter_stats_in_med_funnel_plots.pdf" TargetMode="Externa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stata.com/meeting/uk09/uk09_gini_forni.pdf" TargetMode="External"/><Relationship Id="rId1" Type="http://schemas.openxmlformats.org/officeDocument/2006/relationships/hyperlink" Target="http://www.medicine.cf.ac.uk/media/filer_public/2010/10/11/journal_club_-_spiegelhalter_stats_in_med_funnel_plots.pdf" TargetMode="External"/><Relationship Id="rId4"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trlProp" Target="../ctrlProps/ctrlProp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contents1"/>
  <dimension ref="B5:H51"/>
  <sheetViews>
    <sheetView showGridLines="0" tabSelected="1" workbookViewId="0"/>
  </sheetViews>
  <sheetFormatPr defaultRowHeight="14.25" x14ac:dyDescent="0.2"/>
  <cols>
    <col min="1" max="1" width="3.42578125" style="45" customWidth="1"/>
    <col min="2" max="2" width="45.7109375" style="45" bestFit="1" customWidth="1"/>
    <col min="3" max="3" width="18.5703125" style="45" customWidth="1"/>
    <col min="4" max="4" width="25.140625" style="45" bestFit="1" customWidth="1"/>
    <col min="5" max="16384" width="9.140625" style="45"/>
  </cols>
  <sheetData>
    <row r="5" spans="2:8" ht="14.25" customHeight="1" x14ac:dyDescent="0.4">
      <c r="E5" s="113"/>
    </row>
    <row r="10" spans="2:8" ht="26.25" x14ac:dyDescent="0.4">
      <c r="B10" s="113" t="s">
        <v>517</v>
      </c>
    </row>
    <row r="11" spans="2:8" x14ac:dyDescent="0.2">
      <c r="B11" s="57" t="s">
        <v>535</v>
      </c>
    </row>
    <row r="13" spans="2:8" ht="66.75" customHeight="1" x14ac:dyDescent="0.25">
      <c r="B13" s="231" t="s">
        <v>518</v>
      </c>
      <c r="C13" s="231"/>
      <c r="D13" s="231"/>
      <c r="E13" s="231"/>
      <c r="F13" s="231"/>
      <c r="G13" s="231"/>
      <c r="H13" s="231"/>
    </row>
    <row r="14" spans="2:8" ht="15.75" x14ac:dyDescent="0.25">
      <c r="B14" s="47"/>
    </row>
    <row r="15" spans="2:8" ht="15.75" x14ac:dyDescent="0.25">
      <c r="B15" s="47"/>
    </row>
    <row r="16" spans="2:8" ht="15" x14ac:dyDescent="0.2">
      <c r="B16" s="51" t="s">
        <v>89</v>
      </c>
    </row>
    <row r="17" spans="2:4" ht="15.75" x14ac:dyDescent="0.25">
      <c r="B17" s="47"/>
    </row>
    <row r="18" spans="2:4" ht="15" x14ac:dyDescent="0.2">
      <c r="B18" s="54" t="s">
        <v>55</v>
      </c>
    </row>
    <row r="19" spans="2:4" ht="15" x14ac:dyDescent="0.2">
      <c r="B19" s="53" t="s">
        <v>331</v>
      </c>
    </row>
    <row r="20" spans="2:4" ht="15" x14ac:dyDescent="0.2">
      <c r="B20" s="89" t="s">
        <v>519</v>
      </c>
    </row>
    <row r="21" spans="2:4" ht="15.75" x14ac:dyDescent="0.25">
      <c r="B21" s="47"/>
    </row>
    <row r="22" spans="2:4" ht="15" x14ac:dyDescent="0.2">
      <c r="B22" s="51" t="s">
        <v>332</v>
      </c>
    </row>
    <row r="23" spans="2:4" ht="15" x14ac:dyDescent="0.2">
      <c r="B23" s="51" t="s">
        <v>333</v>
      </c>
    </row>
    <row r="24" spans="2:4" ht="15" x14ac:dyDescent="0.2">
      <c r="B24" s="51" t="s">
        <v>334</v>
      </c>
    </row>
    <row r="25" spans="2:4" x14ac:dyDescent="0.2">
      <c r="B25" s="48"/>
    </row>
    <row r="26" spans="2:4" ht="15.75" x14ac:dyDescent="0.25">
      <c r="B26" s="47"/>
    </row>
    <row r="27" spans="2:4" ht="15.75" x14ac:dyDescent="0.25">
      <c r="B27" s="128" t="s">
        <v>330</v>
      </c>
      <c r="D27" s="46"/>
    </row>
    <row r="28" spans="2:4" s="53" customFormat="1" ht="22.5" customHeight="1" x14ac:dyDescent="0.2">
      <c r="B28" s="54" t="s">
        <v>147</v>
      </c>
    </row>
    <row r="29" spans="2:4" s="53" customFormat="1" ht="22.5" customHeight="1" x14ac:dyDescent="0.2">
      <c r="B29" s="54" t="s">
        <v>428</v>
      </c>
    </row>
    <row r="30" spans="2:4" s="53" customFormat="1" ht="22.5" customHeight="1" x14ac:dyDescent="0.2">
      <c r="B30" s="54" t="s">
        <v>146</v>
      </c>
      <c r="D30" s="54"/>
    </row>
    <row r="31" spans="2:4" s="53" customFormat="1" ht="22.5" customHeight="1" x14ac:dyDescent="0.2">
      <c r="B31" s="54" t="s">
        <v>148</v>
      </c>
      <c r="D31" s="54"/>
    </row>
    <row r="32" spans="2:4" s="53" customFormat="1" ht="22.5" customHeight="1" x14ac:dyDescent="0.2">
      <c r="B32" s="54" t="s">
        <v>507</v>
      </c>
      <c r="D32" s="54"/>
    </row>
    <row r="33" spans="2:4" s="53" customFormat="1" ht="22.5" customHeight="1" x14ac:dyDescent="0.2">
      <c r="B33" s="54"/>
      <c r="C33" s="54"/>
      <c r="D33" s="54"/>
    </row>
    <row r="34" spans="2:4" s="53" customFormat="1" ht="22.5" customHeight="1" x14ac:dyDescent="0.25">
      <c r="B34" s="128" t="s">
        <v>506</v>
      </c>
      <c r="C34" s="54"/>
      <c r="D34" s="54"/>
    </row>
    <row r="35" spans="2:4" s="53" customFormat="1" ht="22.5" customHeight="1" x14ac:dyDescent="0.2">
      <c r="B35" s="54" t="s">
        <v>508</v>
      </c>
      <c r="C35" s="54"/>
      <c r="D35" s="54"/>
    </row>
    <row r="36" spans="2:4" s="53" customFormat="1" ht="22.5" customHeight="1" x14ac:dyDescent="0.25">
      <c r="B36" s="54" t="s">
        <v>509</v>
      </c>
      <c r="D36" s="93"/>
    </row>
    <row r="37" spans="2:4" s="53" customFormat="1" ht="22.5" customHeight="1" x14ac:dyDescent="0.25">
      <c r="B37" s="54" t="s">
        <v>510</v>
      </c>
      <c r="D37" s="93"/>
    </row>
    <row r="38" spans="2:4" ht="22.5" customHeight="1" x14ac:dyDescent="0.2">
      <c r="B38" s="53"/>
    </row>
    <row r="39" spans="2:4" ht="15.75" x14ac:dyDescent="0.25">
      <c r="B39" s="128" t="s">
        <v>520</v>
      </c>
    </row>
    <row r="40" spans="2:4" ht="15" x14ac:dyDescent="0.2">
      <c r="B40" s="89" t="s">
        <v>320</v>
      </c>
    </row>
    <row r="41" spans="2:4" ht="15" x14ac:dyDescent="0.2">
      <c r="B41" s="89" t="s">
        <v>321</v>
      </c>
    </row>
    <row r="42" spans="2:4" ht="15" x14ac:dyDescent="0.2">
      <c r="B42" s="89" t="s">
        <v>322</v>
      </c>
    </row>
    <row r="43" spans="2:4" ht="15" x14ac:dyDescent="0.2">
      <c r="B43" s="89" t="s">
        <v>323</v>
      </c>
    </row>
    <row r="44" spans="2:4" ht="15" x14ac:dyDescent="0.2">
      <c r="B44" s="53"/>
    </row>
    <row r="45" spans="2:4" ht="15.75" x14ac:dyDescent="0.25">
      <c r="B45" s="128" t="s">
        <v>521</v>
      </c>
    </row>
    <row r="46" spans="2:4" ht="15" x14ac:dyDescent="0.2">
      <c r="B46" s="89" t="s">
        <v>511</v>
      </c>
    </row>
    <row r="47" spans="2:4" ht="15" x14ac:dyDescent="0.2">
      <c r="B47" s="53"/>
    </row>
    <row r="48" spans="2:4" ht="15" x14ac:dyDescent="0.2">
      <c r="B48" s="53"/>
    </row>
    <row r="49" spans="2:2" ht="15" x14ac:dyDescent="0.2">
      <c r="B49" s="53" t="s">
        <v>63</v>
      </c>
    </row>
    <row r="50" spans="2:2" ht="15" x14ac:dyDescent="0.25">
      <c r="B50" s="206" t="s">
        <v>528</v>
      </c>
    </row>
    <row r="51" spans="2:2" ht="15" x14ac:dyDescent="0.2">
      <c r="B51" s="53"/>
    </row>
  </sheetData>
  <sheetProtection sheet="1" scenarios="1"/>
  <mergeCells count="1">
    <mergeCell ref="B13:H13"/>
  </mergeCells>
  <hyperlinks>
    <hyperlink ref="B50" r:id="rId1"/>
    <hyperlink ref="B18" r:id="rId2"/>
    <hyperlink ref="B28" location="'EP by route - Overall'!A1" display="Incidence by route - sex"/>
    <hyperlink ref="B30" location="'EP by route - Age groups'!A1" display="Incidence by route - age"/>
    <hyperlink ref="B36" location="'Inc. by route - CALs by Site'!A1" display="Incidence by route - comparing results across Cancer Alliances"/>
    <hyperlink ref="B31" location="'EP by route -age 0-24'!A1" display="Incidence by route - deprivation quintile"/>
    <hyperlink ref="B35" location="'Inc. by route - Sites by CAL'!A1" display="Incidence by route and site - for selected Cancer Alliance"/>
    <hyperlink ref="B40" location="'Breast ASR by CCG'!A1" display="Breast ASR by CCG"/>
    <hyperlink ref="B41" location="'Colorectal ASR by CCG'!A1" display="Colorectal ASR by CCG"/>
    <hyperlink ref="B42" location="'Lung ASR by CCG'!A1" display="Lung ASR by CCG"/>
    <hyperlink ref="B43" location="'Prostate ASR by CCG'!A1" display="Prostate ASR by CCG"/>
    <hyperlink ref="B20" r:id="rId3"/>
    <hyperlink ref="B29" location="'EP by route - by year'!A1" display="Breakdown of Emergency route - year"/>
    <hyperlink ref="B37" location="'Inc. by route - CALs by year'!A1" display="Incidence by route - comparing results across year and Cancer Alliance"/>
    <hyperlink ref="B32" location="'EP by route - Sites by CAL'!A1" display="Breakdown of Emergency route - Cancer Alliance"/>
    <hyperlink ref="B46" location="Stage!A1" display="Incidence by route and site - stage"/>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SCN2">
    <tabColor rgb="FF009E49"/>
    <pageSetUpPr fitToPage="1"/>
  </sheetPr>
  <dimension ref="B1:AA68"/>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19" customWidth="1"/>
    <col min="2" max="2" width="22.5703125" style="19" customWidth="1"/>
    <col min="3" max="3" width="1.7109375" style="19" customWidth="1"/>
    <col min="4" max="4" width="5.85546875" style="19" customWidth="1"/>
    <col min="5" max="5" width="66.42578125" style="19" customWidth="1"/>
    <col min="6" max="21" width="5" style="19" customWidth="1"/>
    <col min="22" max="22" width="0" style="28" hidden="1" customWidth="1"/>
    <col min="23" max="23" width="9.140625" style="19" customWidth="1"/>
    <col min="24" max="16384" width="9.140625" style="19"/>
  </cols>
  <sheetData>
    <row r="1" spans="2:27" ht="15.75" thickBot="1" x14ac:dyDescent="0.3"/>
    <row r="2" spans="2:27" ht="15.75" customHeight="1" x14ac:dyDescent="0.25">
      <c r="B2" s="309" t="s">
        <v>24</v>
      </c>
      <c r="D2" s="274" t="s">
        <v>473</v>
      </c>
      <c r="E2" s="275"/>
      <c r="F2" s="275"/>
      <c r="G2" s="275"/>
      <c r="H2" s="275"/>
      <c r="I2" s="275"/>
      <c r="J2" s="275"/>
      <c r="K2" s="275"/>
      <c r="L2" s="275"/>
      <c r="M2" s="275"/>
      <c r="N2" s="275"/>
      <c r="O2" s="275"/>
      <c r="P2" s="275"/>
      <c r="Q2" s="275"/>
      <c r="R2" s="275"/>
      <c r="S2" s="275"/>
      <c r="T2" s="275"/>
      <c r="U2" s="275"/>
      <c r="V2" s="275"/>
      <c r="W2" s="276"/>
    </row>
    <row r="3" spans="2:27" ht="15.75" customHeight="1" x14ac:dyDescent="0.25">
      <c r="B3" s="310"/>
      <c r="D3" s="277"/>
      <c r="E3" s="278"/>
      <c r="F3" s="278"/>
      <c r="G3" s="278"/>
      <c r="H3" s="278"/>
      <c r="I3" s="278"/>
      <c r="J3" s="278"/>
      <c r="K3" s="278"/>
      <c r="L3" s="278"/>
      <c r="M3" s="278"/>
      <c r="N3" s="278"/>
      <c r="O3" s="278"/>
      <c r="P3" s="278"/>
      <c r="Q3" s="278"/>
      <c r="R3" s="278"/>
      <c r="S3" s="278"/>
      <c r="T3" s="278"/>
      <c r="U3" s="278"/>
      <c r="V3" s="278"/>
      <c r="W3" s="279"/>
    </row>
    <row r="4" spans="2:27" ht="15.75" customHeight="1" thickBot="1" x14ac:dyDescent="0.3">
      <c r="B4" s="311"/>
      <c r="D4" s="280"/>
      <c r="E4" s="281"/>
      <c r="F4" s="281"/>
      <c r="G4" s="281"/>
      <c r="H4" s="281"/>
      <c r="I4" s="281"/>
      <c r="J4" s="281"/>
      <c r="K4" s="281"/>
      <c r="L4" s="281"/>
      <c r="M4" s="281"/>
      <c r="N4" s="281"/>
      <c r="O4" s="281"/>
      <c r="P4" s="281"/>
      <c r="Q4" s="281"/>
      <c r="R4" s="281"/>
      <c r="S4" s="281"/>
      <c r="T4" s="281"/>
      <c r="U4" s="281"/>
      <c r="V4" s="281"/>
      <c r="W4" s="282"/>
    </row>
    <row r="5" spans="2:27" ht="15.75" thickBot="1" x14ac:dyDescent="0.3"/>
    <row r="6" spans="2:27" ht="123" customHeight="1" thickBot="1" x14ac:dyDescent="0.3">
      <c r="D6" s="354" t="str">
        <f>'Hide Selection'!D47</f>
        <v>All Malignant Neoplasms (excl. NMSC)</v>
      </c>
      <c r="E6" s="355"/>
      <c r="F6" s="285" t="s">
        <v>20</v>
      </c>
      <c r="G6" s="285"/>
      <c r="H6" s="285" t="s">
        <v>19</v>
      </c>
      <c r="I6" s="285"/>
      <c r="J6" s="285" t="s">
        <v>3</v>
      </c>
      <c r="K6" s="285"/>
      <c r="L6" s="308" t="s">
        <v>47</v>
      </c>
      <c r="M6" s="308"/>
      <c r="N6" s="308" t="s">
        <v>48</v>
      </c>
      <c r="O6" s="308"/>
      <c r="P6" s="285" t="s">
        <v>9</v>
      </c>
      <c r="Q6" s="285"/>
      <c r="R6" s="285" t="s">
        <v>25</v>
      </c>
      <c r="S6" s="285"/>
      <c r="T6" s="285" t="s">
        <v>0</v>
      </c>
      <c r="U6" s="377"/>
      <c r="V6" s="216" t="s">
        <v>21</v>
      </c>
      <c r="W6" s="66" t="s">
        <v>90</v>
      </c>
    </row>
    <row r="7" spans="2:27" s="90" customFormat="1" ht="15.75" customHeight="1" x14ac:dyDescent="0.25">
      <c r="D7" s="362" t="s">
        <v>452</v>
      </c>
      <c r="E7" s="74" t="s">
        <v>40</v>
      </c>
      <c r="F7" s="291">
        <f>IF(OR(ISERROR(VLOOKUP($E7&amp;$D$6&amp;$D$7,'CAL data'!$A:$AC,'CAL data'!B$3,FALSE)),ISBLANK(VLOOKUP($E7&amp;$D$6&amp;$D$7,'CAL data'!$A:$AC,'CAL data'!B$3,FALSE))),"",VLOOKUP($E7&amp;$D$6&amp;$D$7,'CAL data'!$A:$AC,'CAL data'!B$3,FALSE))</f>
        <v>5.5023827688635361E-2</v>
      </c>
      <c r="G7" s="290"/>
      <c r="H7" s="290">
        <f>IF(OR(ISERROR(VLOOKUP($E7&amp;$D$6&amp;$D$7,'CAL data'!$A:$AC,'CAL data'!C$3,FALSE)),ISBLANK(VLOOKUP($E7&amp;$D$6&amp;$D$7,'CAL data'!$A:$AC,'CAL data'!C$3,FALSE))),"",VLOOKUP($E7&amp;$D$6&amp;$D$7,'CAL data'!$A:$AC,'CAL data'!C$3,FALSE))</f>
        <v>0.30348676286689119</v>
      </c>
      <c r="I7" s="290"/>
      <c r="J7" s="290">
        <f>IF(OR(ISERROR(VLOOKUP($E7&amp;$D$6&amp;$D$7,'CAL data'!$A:$AC,'CAL data'!D$3,FALSE)),ISBLANK(VLOOKUP($E7&amp;$D$6&amp;$D$7,'CAL data'!$A:$AC,'CAL data'!D$3,FALSE))),"",VLOOKUP($E7&amp;$D$6&amp;$D$7,'CAL data'!$A:$AC,'CAL data'!D$3,FALSE))</f>
        <v>0.26343756708928623</v>
      </c>
      <c r="K7" s="290"/>
      <c r="L7" s="290">
        <f>IF(OR(ISERROR(VLOOKUP($E7&amp;$D$6&amp;$D$7,'CAL data'!$A:$AC,'CAL data'!E$3,FALSE)),ISBLANK(VLOOKUP($E7&amp;$D$6&amp;$D$7,'CAL data'!$A:$AC,'CAL data'!E$3,FALSE))),"",VLOOKUP($E7&amp;$D$6&amp;$D$7,'CAL data'!$A:$AC,'CAL data'!E$3,FALSE))</f>
        <v>9.61468563501892E-2</v>
      </c>
      <c r="M7" s="290"/>
      <c r="N7" s="290">
        <f>IF(OR(ISERROR(VLOOKUP($E7&amp;$D$6&amp;$D$7,'CAL data'!$A:$AC,'CAL data'!F$3,FALSE)),ISBLANK(VLOOKUP($E7&amp;$D$6&amp;$D$7,'CAL data'!$A:$AC,'CAL data'!F$3,FALSE))),"",VLOOKUP($E7&amp;$D$6&amp;$D$7,'CAL data'!$A:$AC,'CAL data'!F$3,FALSE))</f>
        <v>2.3348183439443063E-2</v>
      </c>
      <c r="O7" s="290"/>
      <c r="P7" s="290">
        <f>IF(OR(ISERROR(VLOOKUP($E7&amp;$D$6&amp;$D$7,'CAL data'!$A:$AC,'CAL data'!G$3,FALSE)),ISBLANK(VLOOKUP($E7&amp;$D$6&amp;$D$7,'CAL data'!$A:$AC,'CAL data'!G$3,FALSE))),"",VLOOKUP($E7&amp;$D$6&amp;$D$7,'CAL data'!$A:$AC,'CAL data'!G$3,FALSE))</f>
        <v>0.21747824740446586</v>
      </c>
      <c r="Q7" s="290"/>
      <c r="R7" s="290">
        <f>IF(OR(ISERROR(VLOOKUP($E7&amp;$D$6&amp;$D$7,'CAL data'!$A:$AC,'CAL data'!H$3,FALSE)),ISBLANK(VLOOKUP($E7&amp;$D$6&amp;$D$7,'CAL data'!$A:$AC,'CAL data'!H$3,FALSE))),"",VLOOKUP($E7&amp;$D$6&amp;$D$7,'CAL data'!$A:$AC,'CAL data'!H$3,FALSE))</f>
        <v>3.8307856082135279E-3</v>
      </c>
      <c r="S7" s="290"/>
      <c r="T7" s="290">
        <f>IF(OR(ISERROR(VLOOKUP($E7&amp;$D$6&amp;$D$7,'CAL data'!$A:$AC,'CAL data'!I$3,FALSE)),ISBLANK(VLOOKUP($E7&amp;$D$6&amp;$D$7,'CAL data'!$A:$AC,'CAL data'!I$3,FALSE))),"",VLOOKUP($E7&amp;$D$6&amp;$D$7,'CAL data'!$A:$AC,'CAL data'!I$3,FALSE))</f>
        <v>3.7247769552875558E-2</v>
      </c>
      <c r="U7" s="369"/>
      <c r="V7" s="376">
        <f>SUM(F19,H19,J19,L19,N19,P19,R19,T19)</f>
        <v>1</v>
      </c>
      <c r="W7" s="371">
        <f>IF(ISERROR(VLOOKUP($E7&amp;$D$6&amp;$D$7,'CAL data'!$A:$AC,'CAL data'!K$3,FALSE)),0,VLOOKUP($E7&amp;$D$6&amp;$D$7,'CAL data'!$A:$AC,'CAL data'!K$3,FALSE))</f>
        <v>2473383</v>
      </c>
    </row>
    <row r="8" spans="2:27" s="90" customFormat="1" ht="16.5" thickBot="1" x14ac:dyDescent="0.3">
      <c r="D8" s="363"/>
      <c r="E8" s="2" t="s">
        <v>27</v>
      </c>
      <c r="F8" s="8">
        <f>IF(F7="","",VLOOKUP($E7&amp;$D$6&amp;$D$7,'CAL data'!$A:$AC,'CAL data'!M$3,FALSE))</f>
        <v>5.5E-2</v>
      </c>
      <c r="G8" s="3">
        <f>IF(F7="","",VLOOKUP($E7&amp;$D$6&amp;$D$7,'CAL data'!$A:$AC,'CAL data'!N$3,FALSE))</f>
        <v>5.5E-2</v>
      </c>
      <c r="H8" s="3">
        <f>IF(H7="","",VLOOKUP($E7&amp;$D$6&amp;$D$7,'CAL data'!$A:$AC,'CAL data'!O$3,FALSE))</f>
        <v>0.30299999999999999</v>
      </c>
      <c r="I8" s="3">
        <f>IF(H7="","",VLOOKUP($E7&amp;$D$6&amp;$D$7,'CAL data'!$A:$AC,'CAL data'!P$3,FALSE))</f>
        <v>0.30399999999999999</v>
      </c>
      <c r="J8" s="3">
        <f>IF(J7="","",VLOOKUP($E7&amp;$D$6&amp;$D$7,'CAL data'!$A:$AC,'CAL data'!Q$3,FALSE))</f>
        <v>0.26300000000000001</v>
      </c>
      <c r="K8" s="3">
        <f>IF(J7="","",VLOOKUP($E7&amp;$D$6&amp;$D$7,'CAL data'!$A:$AC,'CAL data'!R$3,FALSE))</f>
        <v>0.26400000000000001</v>
      </c>
      <c r="L8" s="3">
        <f>IF(L7="","",VLOOKUP($E7&amp;$D$6&amp;$D$7,'CAL data'!$A:$AC,'CAL data'!S$3,FALSE))</f>
        <v>9.6000000000000002E-2</v>
      </c>
      <c r="M8" s="3">
        <f>IF(L7="","",VLOOKUP($E7&amp;$D$6&amp;$D$7,'CAL data'!$A:$AC,'CAL data'!T$3,FALSE))</f>
        <v>9.7000000000000003E-2</v>
      </c>
      <c r="N8" s="3">
        <f>IF(N7="","",VLOOKUP($E7&amp;$D$6&amp;$D$7,'CAL data'!$A:$AC,'CAL data'!U$3,FALSE))</f>
        <v>2.3E-2</v>
      </c>
      <c r="O8" s="3">
        <f>IF(N7="","",VLOOKUP($E7&amp;$D$6&amp;$D$7,'CAL data'!$A:$AC,'CAL data'!V$3,FALSE))</f>
        <v>2.4E-2</v>
      </c>
      <c r="P8" s="3">
        <f>IF(P7="","",VLOOKUP($E7&amp;$D$6&amp;$D$7,'CAL data'!$A:$AC,'CAL data'!W$3,FALSE))</f>
        <v>0.217</v>
      </c>
      <c r="Q8" s="3">
        <f>IF(P7="","",VLOOKUP($E7&amp;$D$6&amp;$D$7,'CAL data'!$A:$AC,'CAL data'!X$3,FALSE))</f>
        <v>0.218</v>
      </c>
      <c r="R8" s="3">
        <f>IF(R7="","",VLOOKUP($E7&amp;$D$6&amp;$D$7,'CAL data'!$A:$AC,'CAL data'!Y$3,FALSE))</f>
        <v>4.0000000000000001E-3</v>
      </c>
      <c r="S8" s="3">
        <f>IF(R7="","",VLOOKUP($E7&amp;$D$6&amp;$D$7,'CAL data'!$A:$AC,'CAL data'!Z$3,FALSE))</f>
        <v>4.0000000000000001E-3</v>
      </c>
      <c r="T8" s="3">
        <f>IF(T7="","",VLOOKUP($E7&amp;$D$6&amp;$D$7,'CAL data'!$A:$AC,'CAL data'!AA$3,FALSE))</f>
        <v>3.6999999999999998E-2</v>
      </c>
      <c r="U8" s="4">
        <f>IF(T7="","",VLOOKUP($E7&amp;$D$6&amp;$D$7,'CAL data'!$A:$AC,'CAL data'!AB$3,FALSE))</f>
        <v>3.6999999999999998E-2</v>
      </c>
      <c r="V8" s="373"/>
      <c r="W8" s="367"/>
      <c r="Z8" s="34"/>
    </row>
    <row r="9" spans="2:27" s="40" customFormat="1" ht="18.75" customHeight="1" x14ac:dyDescent="0.25">
      <c r="D9" s="363"/>
      <c r="E9" s="74" t="s">
        <v>370</v>
      </c>
      <c r="F9" s="291">
        <f>IF(OR(ISERROR(VLOOKUP($E9&amp;$D$6&amp;$D$7,'CAL data'!$A:$AC,'CAL data'!B$3,FALSE)),ISBLANK(VLOOKUP($E9&amp;$D$6&amp;$D$7,'CAL data'!$A:$AC,'CAL data'!B$3,FALSE))),"",VLOOKUP($E9&amp;$D$6&amp;$D$7,'CAL data'!$A:$AC,'CAL data'!B$3,FALSE))</f>
        <v>5.4746543778801844E-2</v>
      </c>
      <c r="G9" s="290"/>
      <c r="H9" s="290">
        <f>IF(OR(ISERROR(VLOOKUP($E9&amp;$D$6&amp;$D$7,'CAL data'!$A:$AC,'CAL data'!C$3,FALSE)),ISBLANK(VLOOKUP($E9&amp;$D$6&amp;$D$7,'CAL data'!$A:$AC,'CAL data'!C$3,FALSE))),"",VLOOKUP($E9&amp;$D$6&amp;$D$7,'CAL data'!$A:$AC,'CAL data'!C$3,FALSE))</f>
        <v>0.30419555199358844</v>
      </c>
      <c r="I9" s="290"/>
      <c r="J9" s="290">
        <f>IF(OR(ISERROR(VLOOKUP($E9&amp;$D$6&amp;$D$7,'CAL data'!$A:$AC,'CAL data'!D$3,FALSE)),ISBLANK(VLOOKUP($E9&amp;$D$6&amp;$D$7,'CAL data'!$A:$AC,'CAL data'!D$3,FALSE))),"",VLOOKUP($E9&amp;$D$6&amp;$D$7,'CAL data'!$A:$AC,'CAL data'!D$3,FALSE))</f>
        <v>0.25048286916449608</v>
      </c>
      <c r="K9" s="290"/>
      <c r="L9" s="290">
        <f>IF(OR(ISERROR(VLOOKUP($E9&amp;$D$6&amp;$D$7,'CAL data'!$A:$AC,'CAL data'!E$3,FALSE)),ISBLANK(VLOOKUP($E9&amp;$D$6&amp;$D$7,'CAL data'!$A:$AC,'CAL data'!E$3,FALSE))),"",VLOOKUP($E9&amp;$D$6&amp;$D$7,'CAL data'!$A:$AC,'CAL data'!E$3,FALSE))</f>
        <v>0.10892406331396513</v>
      </c>
      <c r="M9" s="290"/>
      <c r="N9" s="290">
        <f>IF(OR(ISERROR(VLOOKUP($E9&amp;$D$6&amp;$D$7,'CAL data'!$A:$AC,'CAL data'!F$3,FALSE)),ISBLANK(VLOOKUP($E9&amp;$D$6&amp;$D$7,'CAL data'!$A:$AC,'CAL data'!F$3,FALSE))),"",VLOOKUP($E9&amp;$D$6&amp;$D$7,'CAL data'!$A:$AC,'CAL data'!F$3,FALSE))</f>
        <v>2.1638950110198358E-2</v>
      </c>
      <c r="O9" s="290"/>
      <c r="P9" s="290">
        <f>IF(OR(ISERROR(VLOOKUP($E9&amp;$D$6&amp;$D$7,'CAL data'!$A:$AC,'CAL data'!G$3,FALSE)),ISBLANK(VLOOKUP($E9&amp;$D$6&amp;$D$7,'CAL data'!$A:$AC,'CAL data'!G$3,FALSE))),"",VLOOKUP($E9&amp;$D$6&amp;$D$7,'CAL data'!$A:$AC,'CAL data'!G$3,FALSE))</f>
        <v>0.22812262071729111</v>
      </c>
      <c r="Q9" s="290"/>
      <c r="R9" s="290">
        <f>IF(OR(ISERROR(VLOOKUP($E9&amp;$D$6&amp;$D$7,'CAL data'!$A:$AC,'CAL data'!H$3,FALSE)),ISBLANK(VLOOKUP($E9&amp;$D$6&amp;$D$7,'CAL data'!$A:$AC,'CAL data'!H$3,FALSE))),"",VLOOKUP($E9&amp;$D$6&amp;$D$7,'CAL data'!$A:$AC,'CAL data'!H$3,FALSE))</f>
        <v>4.6483670607092766E-3</v>
      </c>
      <c r="S9" s="290"/>
      <c r="T9" s="290">
        <f>IF(OR(ISERROR(VLOOKUP($E9&amp;$D$6&amp;$D$7,'CAL data'!$A:$AC,'CAL data'!I$3,FALSE)),ISBLANK(VLOOKUP($E9&amp;$D$6&amp;$D$7,'CAL data'!$A:$AC,'CAL data'!I$3,FALSE))),"",VLOOKUP($E9&amp;$D$6&amp;$D$7,'CAL data'!$A:$AC,'CAL data'!I$3,FALSE))</f>
        <v>2.7241033860949709E-2</v>
      </c>
      <c r="U9" s="369"/>
      <c r="V9" s="376">
        <f>SUM(F13,H13,J13,L13,N13,P13,R13,T13)</f>
        <v>1</v>
      </c>
      <c r="W9" s="371">
        <f>IF(ISERROR(VLOOKUP($E9&amp;$D$6&amp;$D$7,'CAL data'!$A:$AC,'CAL data'!K$3,FALSE)),0,VLOOKUP($E9&amp;$D$6&amp;$D$7,'CAL data'!$A:$AC,'CAL data'!K$3,FALSE))</f>
        <v>124775</v>
      </c>
      <c r="Z9" s="34"/>
      <c r="AA9" s="34"/>
    </row>
    <row r="10" spans="2:27" ht="15.75" x14ac:dyDescent="0.25">
      <c r="B10" s="44" t="s">
        <v>49</v>
      </c>
      <c r="D10" s="363"/>
      <c r="E10" s="5" t="s">
        <v>27</v>
      </c>
      <c r="F10" s="11">
        <f>IF(F9="","",VLOOKUP($E9&amp;$D$6&amp;$D$7,'CAL data'!$A:$AC,'CAL data'!M$3,FALSE))</f>
        <v>5.2999999999999999E-2</v>
      </c>
      <c r="G10" s="6">
        <f>IF(F9="","",VLOOKUP($E9&amp;$D$6&amp;$D$7,'CAL data'!$A:$AC,'CAL data'!N$3,FALSE))</f>
        <v>5.6000000000000001E-2</v>
      </c>
      <c r="H10" s="6">
        <f>IF(H9="","",VLOOKUP($E9&amp;$D$6&amp;$D$7,'CAL data'!$A:$AC,'CAL data'!O$3,FALSE))</f>
        <v>0.30199999999999999</v>
      </c>
      <c r="I10" s="6">
        <f>IF(H9="","",VLOOKUP($E9&amp;$D$6&amp;$D$7,'CAL data'!$A:$AC,'CAL data'!P$3,FALSE))</f>
        <v>0.307</v>
      </c>
      <c r="J10" s="6">
        <f>IF(J9="","",VLOOKUP($E9&amp;$D$6&amp;$D$7,'CAL data'!$A:$AC,'CAL data'!Q$3,FALSE))</f>
        <v>0.248</v>
      </c>
      <c r="K10" s="6">
        <f>IF(J9="","",VLOOKUP($E9&amp;$D$6&amp;$D$7,'CAL data'!$A:$AC,'CAL data'!R$3,FALSE))</f>
        <v>0.253</v>
      </c>
      <c r="L10" s="6">
        <f>IF(L9="","",VLOOKUP($E9&amp;$D$6&amp;$D$7,'CAL data'!$A:$AC,'CAL data'!S$3,FALSE))</f>
        <v>0.107</v>
      </c>
      <c r="M10" s="6">
        <f>IF(L9="","",VLOOKUP($E9&amp;$D$6&amp;$D$7,'CAL data'!$A:$AC,'CAL data'!T$3,FALSE))</f>
        <v>0.111</v>
      </c>
      <c r="N10" s="6">
        <f>IF(N9="","",VLOOKUP($E9&amp;$D$6&amp;$D$7,'CAL data'!$A:$AC,'CAL data'!U$3,FALSE))</f>
        <v>2.1000000000000001E-2</v>
      </c>
      <c r="O10" s="6">
        <f>IF(N9="","",VLOOKUP($E9&amp;$D$6&amp;$D$7,'CAL data'!$A:$AC,'CAL data'!V$3,FALSE))</f>
        <v>2.1999999999999999E-2</v>
      </c>
      <c r="P10" s="6">
        <f>IF(P9="","",VLOOKUP($E9&amp;$D$6&amp;$D$7,'CAL data'!$A:$AC,'CAL data'!W$3,FALSE))</f>
        <v>0.22600000000000001</v>
      </c>
      <c r="Q10" s="6">
        <f>IF(P9="","",VLOOKUP($E9&amp;$D$6&amp;$D$7,'CAL data'!$A:$AC,'CAL data'!X$3,FALSE))</f>
        <v>0.23</v>
      </c>
      <c r="R10" s="6">
        <f>IF(R9="","",VLOOKUP($E9&amp;$D$6&amp;$D$7,'CAL data'!$A:$AC,'CAL data'!Y$3,FALSE))</f>
        <v>4.0000000000000001E-3</v>
      </c>
      <c r="S10" s="6">
        <f>IF(R9="","",VLOOKUP($E9&amp;$D$6&amp;$D$7,'CAL data'!$A:$AC,'CAL data'!Z$3,FALSE))</f>
        <v>5.0000000000000001E-3</v>
      </c>
      <c r="T10" s="6">
        <f>IF(T9="","",VLOOKUP($E9&amp;$D$6&amp;$D$7,'CAL data'!$A:$AC,'CAL data'!AA$3,FALSE))</f>
        <v>2.5999999999999999E-2</v>
      </c>
      <c r="U10" s="7">
        <f>IF(T9="","",VLOOKUP($E9&amp;$D$6&amp;$D$7,'CAL data'!$A:$AC,'CAL data'!AB$3,FALSE))</f>
        <v>2.8000000000000001E-2</v>
      </c>
      <c r="V10" s="375"/>
      <c r="W10" s="367"/>
      <c r="Z10" s="34"/>
      <c r="AA10" s="34"/>
    </row>
    <row r="11" spans="2:27" s="40" customFormat="1" ht="18.75" customHeight="1" x14ac:dyDescent="0.25">
      <c r="D11" s="363"/>
      <c r="E11" s="75" t="s">
        <v>22</v>
      </c>
      <c r="F11" s="306">
        <f>IF(OR(ISERROR(VLOOKUP($E11&amp;$D$6&amp;$D$7,'CAL data'!$A:$AC,'CAL data'!B$3,FALSE)),ISBLANK(VLOOKUP($E11&amp;$D$6&amp;$D$7,'CAL data'!$A:$AC,'CAL data'!B$3,FALSE))),"",VLOOKUP($E11&amp;$D$6&amp;$D$7,'CAL data'!$A:$AC,'CAL data'!B$3,FALSE))</f>
        <v>6.0579409425804309E-2</v>
      </c>
      <c r="G11" s="302"/>
      <c r="H11" s="302">
        <f>IF(OR(ISERROR(VLOOKUP($E11&amp;$D$6&amp;$D$7,'CAL data'!$A:$AC,'CAL data'!C$3,FALSE)),ISBLANK(VLOOKUP($E11&amp;$D$6&amp;$D$7,'CAL data'!$A:$AC,'CAL data'!C$3,FALSE))),"",VLOOKUP($E11&amp;$D$6&amp;$D$7,'CAL data'!$A:$AC,'CAL data'!C$3,FALSE))</f>
        <v>0.33319465144325716</v>
      </c>
      <c r="I11" s="302"/>
      <c r="J11" s="302">
        <f>IF(OR(ISERROR(VLOOKUP($E11&amp;$D$6&amp;$D$7,'CAL data'!$A:$AC,'CAL data'!D$3,FALSE)),ISBLANK(VLOOKUP($E11&amp;$D$6&amp;$D$7,'CAL data'!$A:$AC,'CAL data'!D$3,FALSE))),"",VLOOKUP($E11&amp;$D$6&amp;$D$7,'CAL data'!$A:$AC,'CAL data'!D$3,FALSE))</f>
        <v>0.23915779716983615</v>
      </c>
      <c r="K11" s="302"/>
      <c r="L11" s="302">
        <f>IF(OR(ISERROR(VLOOKUP($E11&amp;$D$6&amp;$D$7,'CAL data'!$A:$AC,'CAL data'!E$3,FALSE)),ISBLANK(VLOOKUP($E11&amp;$D$6&amp;$D$7,'CAL data'!$A:$AC,'CAL data'!E$3,FALSE))),"",VLOOKUP($E11&amp;$D$6&amp;$D$7,'CAL data'!$A:$AC,'CAL data'!E$3,FALSE))</f>
        <v>0.10097797064508145</v>
      </c>
      <c r="M11" s="302"/>
      <c r="N11" s="302">
        <f>IF(OR(ISERROR(VLOOKUP($E11&amp;$D$6&amp;$D$7,'CAL data'!$A:$AC,'CAL data'!F$3,FALSE)),ISBLANK(VLOOKUP($E11&amp;$D$6&amp;$D$7,'CAL data'!$A:$AC,'CAL data'!F$3,FALSE))),"",VLOOKUP($E11&amp;$D$6&amp;$D$7,'CAL data'!$A:$AC,'CAL data'!F$3,FALSE))</f>
        <v>2.1460583622546516E-2</v>
      </c>
      <c r="O11" s="302"/>
      <c r="P11" s="302">
        <f>IF(OR(ISERROR(VLOOKUP($E11&amp;$D$6&amp;$D$7,'CAL data'!$A:$AC,'CAL data'!G$3,FALSE)),ISBLANK(VLOOKUP($E11&amp;$D$6&amp;$D$7,'CAL data'!$A:$AC,'CAL data'!G$3,FALSE))),"",VLOOKUP($E11&amp;$D$6&amp;$D$7,'CAL data'!$A:$AC,'CAL data'!G$3,FALSE))</f>
        <v>0.21497975068858191</v>
      </c>
      <c r="Q11" s="302"/>
      <c r="R11" s="302">
        <f>IF(OR(ISERROR(VLOOKUP($E11&amp;$D$6&amp;$D$7,'CAL data'!$A:$AC,'CAL data'!H$3,FALSE)),ISBLANK(VLOOKUP($E11&amp;$D$6&amp;$D$7,'CAL data'!$A:$AC,'CAL data'!H$3,FALSE))),"",VLOOKUP($E11&amp;$D$6&amp;$D$7,'CAL data'!$A:$AC,'CAL data'!H$3,FALSE))</f>
        <v>3.6864806222779291E-3</v>
      </c>
      <c r="S11" s="302"/>
      <c r="T11" s="302">
        <f>IF(OR(ISERROR(VLOOKUP($E11&amp;$D$6&amp;$D$7,'CAL data'!$A:$AC,'CAL data'!I$3,FALSE)),ISBLANK(VLOOKUP($E11&amp;$D$6&amp;$D$7,'CAL data'!$A:$AC,'CAL data'!I$3,FALSE))),"",VLOOKUP($E11&amp;$D$6&amp;$D$7,'CAL data'!$A:$AC,'CAL data'!I$3,FALSE))</f>
        <v>2.5963356382614558E-2</v>
      </c>
      <c r="U11" s="359"/>
      <c r="V11" s="372">
        <f>SUM(F13,H13,J13,L13,N13,P13,R13,T13)</f>
        <v>1</v>
      </c>
      <c r="W11" s="360">
        <f>IF(ISERROR(VLOOKUP($E11&amp;$D$6&amp;$D$7,'CAL data'!$A:$AC,'CAL data'!K$3,FALSE)),0,VLOOKUP($E11&amp;$D$6&amp;$D$7,'CAL data'!$A:$AC,'CAL data'!K$3,FALSE))</f>
        <v>189883</v>
      </c>
      <c r="Z11" s="34"/>
      <c r="AA11" s="34"/>
    </row>
    <row r="12" spans="2:27" ht="15.75" x14ac:dyDescent="0.25">
      <c r="D12" s="363"/>
      <c r="E12" s="24" t="s">
        <v>27</v>
      </c>
      <c r="F12" s="11">
        <f>IF(F11="","",VLOOKUP($E11&amp;$D$6&amp;$D$7,'CAL data'!$A:$AC,'CAL data'!M$3,FALSE))</f>
        <v>0.06</v>
      </c>
      <c r="G12" s="6">
        <f>IF(F11="","",VLOOKUP($E11&amp;$D$6&amp;$D$7,'CAL data'!$A:$AC,'CAL data'!N$3,FALSE))</f>
        <v>6.2E-2</v>
      </c>
      <c r="H12" s="6">
        <f>IF(H11="","",VLOOKUP($E11&amp;$D$6&amp;$D$7,'CAL data'!$A:$AC,'CAL data'!O$3,FALSE))</f>
        <v>0.33100000000000002</v>
      </c>
      <c r="I12" s="6">
        <f>IF(H11="","",VLOOKUP($E11&amp;$D$6&amp;$D$7,'CAL data'!$A:$AC,'CAL data'!P$3,FALSE))</f>
        <v>0.33500000000000002</v>
      </c>
      <c r="J12" s="6">
        <f>IF(J11="","",VLOOKUP($E11&amp;$D$6&amp;$D$7,'CAL data'!$A:$AC,'CAL data'!Q$3,FALSE))</f>
        <v>0.23699999999999999</v>
      </c>
      <c r="K12" s="6">
        <f>IF(J11="","",VLOOKUP($E11&amp;$D$6&amp;$D$7,'CAL data'!$A:$AC,'CAL data'!R$3,FALSE))</f>
        <v>0.24099999999999999</v>
      </c>
      <c r="L12" s="6">
        <f>IF(L11="","",VLOOKUP($E11&amp;$D$6&amp;$D$7,'CAL data'!$A:$AC,'CAL data'!S$3,FALSE))</f>
        <v>0.1</v>
      </c>
      <c r="M12" s="6">
        <f>IF(L11="","",VLOOKUP($E11&amp;$D$6&amp;$D$7,'CAL data'!$A:$AC,'CAL data'!T$3,FALSE))</f>
        <v>0.10199999999999999</v>
      </c>
      <c r="N12" s="6">
        <f>IF(N11="","",VLOOKUP($E11&amp;$D$6&amp;$D$7,'CAL data'!$A:$AC,'CAL data'!U$3,FALSE))</f>
        <v>2.1000000000000001E-2</v>
      </c>
      <c r="O12" s="6">
        <f>IF(N11="","",VLOOKUP($E11&amp;$D$6&amp;$D$7,'CAL data'!$A:$AC,'CAL data'!V$3,FALSE))</f>
        <v>2.1999999999999999E-2</v>
      </c>
      <c r="P12" s="6">
        <f>IF(P11="","",VLOOKUP($E11&amp;$D$6&amp;$D$7,'CAL data'!$A:$AC,'CAL data'!W$3,FALSE))</f>
        <v>0.21299999999999999</v>
      </c>
      <c r="Q12" s="6">
        <f>IF(P11="","",VLOOKUP($E11&amp;$D$6&amp;$D$7,'CAL data'!$A:$AC,'CAL data'!X$3,FALSE))</f>
        <v>0.217</v>
      </c>
      <c r="R12" s="6">
        <f>IF(R11="","",VLOOKUP($E11&amp;$D$6&amp;$D$7,'CAL data'!$A:$AC,'CAL data'!Y$3,FALSE))</f>
        <v>3.0000000000000001E-3</v>
      </c>
      <c r="S12" s="6">
        <f>IF(R11="","",VLOOKUP($E11&amp;$D$6&amp;$D$7,'CAL data'!$A:$AC,'CAL data'!Z$3,FALSE))</f>
        <v>4.0000000000000001E-3</v>
      </c>
      <c r="T12" s="6">
        <f>IF(T11="","",VLOOKUP($E11&amp;$D$6&amp;$D$7,'CAL data'!$A:$AC,'CAL data'!AA$3,FALSE))</f>
        <v>2.5000000000000001E-2</v>
      </c>
      <c r="U12" s="7">
        <f>IF(T11="","",VLOOKUP($E11&amp;$D$6&amp;$D$7,'CAL data'!$A:$AC,'CAL data'!AB$3,FALSE))</f>
        <v>2.7E-2</v>
      </c>
      <c r="V12" s="374"/>
      <c r="W12" s="368"/>
      <c r="Z12" s="34"/>
      <c r="AA12" s="34"/>
    </row>
    <row r="13" spans="2:27" s="40" customFormat="1" ht="18.75" customHeight="1" x14ac:dyDescent="0.25">
      <c r="D13" s="363"/>
      <c r="E13" s="75" t="s">
        <v>113</v>
      </c>
      <c r="F13" s="306">
        <f>IF(OR(ISERROR(VLOOKUP($E13&amp;$D$6&amp;$D$7,'CAL data'!$A:$AC,'CAL data'!B$3,FALSE)),ISBLANK(VLOOKUP($E13&amp;$D$6&amp;$D$7,'CAL data'!$A:$AC,'CAL data'!B$3,FALSE))),"",VLOOKUP($E13&amp;$D$6&amp;$D$7,'CAL data'!$A:$AC,'CAL data'!B$3,FALSE))</f>
        <v>5.7512006664084223E-2</v>
      </c>
      <c r="G13" s="302"/>
      <c r="H13" s="302">
        <f>IF(OR(ISERROR(VLOOKUP($E13&amp;$D$6&amp;$D$7,'CAL data'!$A:$AC,'CAL data'!C$3,FALSE)),ISBLANK(VLOOKUP($E13&amp;$D$6&amp;$D$7,'CAL data'!$A:$AC,'CAL data'!C$3,FALSE))),"",VLOOKUP($E13&amp;$D$6&amp;$D$7,'CAL data'!$A:$AC,'CAL data'!C$3,FALSE))</f>
        <v>0.30229369277337659</v>
      </c>
      <c r="I13" s="302"/>
      <c r="J13" s="302">
        <f>IF(OR(ISERROR(VLOOKUP($E13&amp;$D$6&amp;$D$7,'CAL data'!$A:$AC,'CAL data'!D$3,FALSE)),ISBLANK(VLOOKUP($E13&amp;$D$6&amp;$D$7,'CAL data'!$A:$AC,'CAL data'!D$3,FALSE))),"",VLOOKUP($E13&amp;$D$6&amp;$D$7,'CAL data'!$A:$AC,'CAL data'!D$3,FALSE))</f>
        <v>0.28325443158172586</v>
      </c>
      <c r="K13" s="302"/>
      <c r="L13" s="302">
        <f>IF(OR(ISERROR(VLOOKUP($E13&amp;$D$6&amp;$D$7,'CAL data'!$A:$AC,'CAL data'!E$3,FALSE)),ISBLANK(VLOOKUP($E13&amp;$D$6&amp;$D$7,'CAL data'!$A:$AC,'CAL data'!E$3,FALSE))),"",VLOOKUP($E13&amp;$D$6&amp;$D$7,'CAL data'!$A:$AC,'CAL data'!E$3,FALSE))</f>
        <v>8.602976212921605E-2</v>
      </c>
      <c r="M13" s="302"/>
      <c r="N13" s="302">
        <f>IF(OR(ISERROR(VLOOKUP($E13&amp;$D$6&amp;$D$7,'CAL data'!$A:$AC,'CAL data'!F$3,FALSE)),ISBLANK(VLOOKUP($E13&amp;$D$6&amp;$D$7,'CAL data'!$A:$AC,'CAL data'!F$3,FALSE))),"",VLOOKUP($E13&amp;$D$6&amp;$D$7,'CAL data'!$A:$AC,'CAL data'!F$3,FALSE))</f>
        <v>2.28957914114215E-2</v>
      </c>
      <c r="O13" s="302"/>
      <c r="P13" s="302">
        <f>IF(OR(ISERROR(VLOOKUP($E13&amp;$D$6&amp;$D$7,'CAL data'!$A:$AC,'CAL data'!G$3,FALSE)),ISBLANK(VLOOKUP($E13&amp;$D$6&amp;$D$7,'CAL data'!$A:$AC,'CAL data'!G$3,FALSE))),"",VLOOKUP($E13&amp;$D$6&amp;$D$7,'CAL data'!$A:$AC,'CAL data'!G$3,FALSE))</f>
        <v>0.20240441804101977</v>
      </c>
      <c r="Q13" s="302"/>
      <c r="R13" s="302">
        <f>IF(OR(ISERROR(VLOOKUP($E13&amp;$D$6&amp;$D$7,'CAL data'!$A:$AC,'CAL data'!H$3,FALSE)),ISBLANK(VLOOKUP($E13&amp;$D$6&amp;$D$7,'CAL data'!$A:$AC,'CAL data'!H$3,FALSE))),"",VLOOKUP($E13&amp;$D$6&amp;$D$7,'CAL data'!$A:$AC,'CAL data'!H$3,FALSE))</f>
        <v>2.913822832715717E-4</v>
      </c>
      <c r="S13" s="302"/>
      <c r="T13" s="302">
        <f>IF(OR(ISERROR(VLOOKUP($E13&amp;$D$6&amp;$D$7,'CAL data'!$A:$AC,'CAL data'!I$3,FALSE)),ISBLANK(VLOOKUP($E13&amp;$D$6&amp;$D$7,'CAL data'!$A:$AC,'CAL data'!I$3,FALSE))),"",VLOOKUP($E13&amp;$D$6&amp;$D$7,'CAL data'!$A:$AC,'CAL data'!I$3,FALSE))</f>
        <v>4.5318515115884452E-2</v>
      </c>
      <c r="U13" s="359"/>
      <c r="V13" s="372">
        <f>SUM(F13,H13,J13,L13,N13,P13,R13,T13)</f>
        <v>1</v>
      </c>
      <c r="W13" s="360">
        <f>IF(ISERROR(VLOOKUP($E13&amp;$D$6&amp;$D$7,'CAL data'!$A:$AC,'CAL data'!K$3,FALSE)),0,VLOOKUP($E13&amp;$D$6&amp;$D$7,'CAL data'!$A:$AC,'CAL data'!K$3,FALSE))</f>
        <v>291713</v>
      </c>
      <c r="Z13" s="34"/>
      <c r="AA13" s="34"/>
    </row>
    <row r="14" spans="2:27" ht="15.75" x14ac:dyDescent="0.25">
      <c r="D14" s="363"/>
      <c r="E14" s="24" t="s">
        <v>27</v>
      </c>
      <c r="F14" s="11">
        <f>IF(F13="","",VLOOKUP($E13&amp;$D$6&amp;$D$7,'CAL data'!$A:$AC,'CAL data'!M$3,FALSE))</f>
        <v>5.7000000000000002E-2</v>
      </c>
      <c r="G14" s="6">
        <f>IF(F13="","",VLOOKUP($E13&amp;$D$6&amp;$D$7,'CAL data'!$A:$AC,'CAL data'!N$3,FALSE))</f>
        <v>5.8000000000000003E-2</v>
      </c>
      <c r="H14" s="6">
        <f>IF(H13="","",VLOOKUP($E13&amp;$D$6&amp;$D$7,'CAL data'!$A:$AC,'CAL data'!O$3,FALSE))</f>
        <v>0.30099999999999999</v>
      </c>
      <c r="I14" s="6">
        <f>IF(H13="","",VLOOKUP($E13&amp;$D$6&amp;$D$7,'CAL data'!$A:$AC,'CAL data'!P$3,FALSE))</f>
        <v>0.30399999999999999</v>
      </c>
      <c r="J14" s="6">
        <f>IF(J13="","",VLOOKUP($E13&amp;$D$6&amp;$D$7,'CAL data'!$A:$AC,'CAL data'!Q$3,FALSE))</f>
        <v>0.28199999999999997</v>
      </c>
      <c r="K14" s="6">
        <f>IF(J13="","",VLOOKUP($E13&amp;$D$6&amp;$D$7,'CAL data'!$A:$AC,'CAL data'!R$3,FALSE))</f>
        <v>0.28499999999999998</v>
      </c>
      <c r="L14" s="6">
        <f>IF(L13="","",VLOOKUP($E13&amp;$D$6&amp;$D$7,'CAL data'!$A:$AC,'CAL data'!S$3,FALSE))</f>
        <v>8.5000000000000006E-2</v>
      </c>
      <c r="M14" s="6">
        <f>IF(L13="","",VLOOKUP($E13&amp;$D$6&amp;$D$7,'CAL data'!$A:$AC,'CAL data'!T$3,FALSE))</f>
        <v>8.6999999999999994E-2</v>
      </c>
      <c r="N14" s="6">
        <f>IF(N13="","",VLOOKUP($E13&amp;$D$6&amp;$D$7,'CAL data'!$A:$AC,'CAL data'!U$3,FALSE))</f>
        <v>2.1999999999999999E-2</v>
      </c>
      <c r="O14" s="6">
        <f>IF(N13="","",VLOOKUP($E13&amp;$D$6&amp;$D$7,'CAL data'!$A:$AC,'CAL data'!V$3,FALSE))</f>
        <v>2.3E-2</v>
      </c>
      <c r="P14" s="6">
        <f>IF(P13="","",VLOOKUP($E13&amp;$D$6&amp;$D$7,'CAL data'!$A:$AC,'CAL data'!W$3,FALSE))</f>
        <v>0.20100000000000001</v>
      </c>
      <c r="Q14" s="6">
        <f>IF(P13="","",VLOOKUP($E13&amp;$D$6&amp;$D$7,'CAL data'!$A:$AC,'CAL data'!X$3,FALSE))</f>
        <v>0.20399999999999999</v>
      </c>
      <c r="R14" s="6">
        <f>IF(R13="","",VLOOKUP($E13&amp;$D$6&amp;$D$7,'CAL data'!$A:$AC,'CAL data'!Y$3,FALSE))</f>
        <v>0</v>
      </c>
      <c r="S14" s="6">
        <f>IF(R13="","",VLOOKUP($E13&amp;$D$6&amp;$D$7,'CAL data'!$A:$AC,'CAL data'!Z$3,FALSE))</f>
        <v>0</v>
      </c>
      <c r="T14" s="6">
        <f>IF(T13="","",VLOOKUP($E13&amp;$D$6&amp;$D$7,'CAL data'!$A:$AC,'CAL data'!AA$3,FALSE))</f>
        <v>4.4999999999999998E-2</v>
      </c>
      <c r="U14" s="7">
        <f>IF(T13="","",VLOOKUP($E13&amp;$D$6&amp;$D$7,'CAL data'!$A:$AC,'CAL data'!AB$3,FALSE))</f>
        <v>4.5999999999999999E-2</v>
      </c>
      <c r="V14" s="375"/>
      <c r="W14" s="367"/>
      <c r="Z14" s="34"/>
      <c r="AA14" s="34"/>
    </row>
    <row r="15" spans="2:27" s="40" customFormat="1" ht="18.75" customHeight="1" x14ac:dyDescent="0.25">
      <c r="D15" s="363"/>
      <c r="E15" s="75" t="s">
        <v>458</v>
      </c>
      <c r="F15" s="306">
        <f>IF(OR(ISERROR(VLOOKUP($E15&amp;$D$6&amp;$D$7,'CAL data'!$A:$AC,'CAL data'!B$3,FALSE)),ISBLANK(VLOOKUP($E15&amp;$D$6&amp;$D$7,'CAL data'!$A:$AC,'CAL data'!B$3,FALSE))),"",VLOOKUP($E15&amp;$D$6&amp;$D$7,'CAL data'!$A:$AC,'CAL data'!B$3,FALSE))</f>
        <v>5.5094903686155064E-2</v>
      </c>
      <c r="G15" s="302"/>
      <c r="H15" s="302">
        <f>IF(OR(ISERROR(VLOOKUP($E15&amp;$D$6&amp;$D$7,'CAL data'!$A:$AC,'CAL data'!C$3,FALSE)),ISBLANK(VLOOKUP($E15&amp;$D$6&amp;$D$7,'CAL data'!$A:$AC,'CAL data'!C$3,FALSE))),"",VLOOKUP($E15&amp;$D$6&amp;$D$7,'CAL data'!$A:$AC,'CAL data'!C$3,FALSE))</f>
        <v>0.33040020306286488</v>
      </c>
      <c r="I15" s="302"/>
      <c r="J15" s="302">
        <f>IF(OR(ISERROR(VLOOKUP($E15&amp;$D$6&amp;$D$7,'CAL data'!$A:$AC,'CAL data'!D$3,FALSE)),ISBLANK(VLOOKUP($E15&amp;$D$6&amp;$D$7,'CAL data'!$A:$AC,'CAL data'!D$3,FALSE))),"",VLOOKUP($E15&amp;$D$6&amp;$D$7,'CAL data'!$A:$AC,'CAL data'!D$3,FALSE))</f>
        <v>0.28253941393800941</v>
      </c>
      <c r="K15" s="302"/>
      <c r="L15" s="302">
        <f>IF(OR(ISERROR(VLOOKUP($E15&amp;$D$6&amp;$D$7,'CAL data'!$A:$AC,'CAL data'!E$3,FALSE)),ISBLANK(VLOOKUP($E15&amp;$D$6&amp;$D$7,'CAL data'!$A:$AC,'CAL data'!E$3,FALSE))),"",VLOOKUP($E15&amp;$D$6&amp;$D$7,'CAL data'!$A:$AC,'CAL data'!E$3,FALSE))</f>
        <v>5.5588459260512736E-2</v>
      </c>
      <c r="M15" s="302"/>
      <c r="N15" s="302">
        <f>IF(OR(ISERROR(VLOOKUP($E15&amp;$D$6&amp;$D$7,'CAL data'!$A:$AC,'CAL data'!F$3,FALSE)),ISBLANK(VLOOKUP($E15&amp;$D$6&amp;$D$7,'CAL data'!$A:$AC,'CAL data'!F$3,FALSE))),"",VLOOKUP($E15&amp;$D$6&amp;$D$7,'CAL data'!$A:$AC,'CAL data'!F$3,FALSE))</f>
        <v>2.157542939334969E-2</v>
      </c>
      <c r="O15" s="302"/>
      <c r="P15" s="302">
        <f>IF(OR(ISERROR(VLOOKUP($E15&amp;$D$6&amp;$D$7,'CAL data'!$A:$AC,'CAL data'!G$3,FALSE)),ISBLANK(VLOOKUP($E15&amp;$D$6&amp;$D$7,'CAL data'!$A:$AC,'CAL data'!G$3,FALSE))),"",VLOOKUP($E15&amp;$D$6&amp;$D$7,'CAL data'!$A:$AC,'CAL data'!G$3,FALSE))</f>
        <v>0.22476520856248414</v>
      </c>
      <c r="Q15" s="302"/>
      <c r="R15" s="302">
        <f>IF(OR(ISERROR(VLOOKUP($E15&amp;$D$6&amp;$D$7,'CAL data'!$A:$AC,'CAL data'!H$3,FALSE)),ISBLANK(VLOOKUP($E15&amp;$D$6&amp;$D$7,'CAL data'!$A:$AC,'CAL data'!H$3,FALSE))),"",VLOOKUP($E15&amp;$D$6&amp;$D$7,'CAL data'!$A:$AC,'CAL data'!H$3,FALSE))</f>
        <v>2.0870350001410158E-3</v>
      </c>
      <c r="S15" s="302"/>
      <c r="T15" s="302">
        <f>IF(OR(ISERROR(VLOOKUP($E15&amp;$D$6&amp;$D$7,'CAL data'!$A:$AC,'CAL data'!I$3,FALSE)),ISBLANK(VLOOKUP($E15&amp;$D$6&amp;$D$7,'CAL data'!$A:$AC,'CAL data'!I$3,FALSE))),"",VLOOKUP($E15&amp;$D$6&amp;$D$7,'CAL data'!$A:$AC,'CAL data'!I$3,FALSE))</f>
        <v>2.7949347096483064E-2</v>
      </c>
      <c r="U15" s="359"/>
      <c r="V15" s="372">
        <f>SUM(F13,H13,J13,L13,N13,P13,R13,T13)</f>
        <v>1</v>
      </c>
      <c r="W15" s="360">
        <f>IF(ISERROR(VLOOKUP($E15&amp;$D$6&amp;$D$7,'CAL data'!$A:$AC,'CAL data'!K$3,FALSE)),0,VLOOKUP($E15&amp;$D$6&amp;$D$7,'CAL data'!$A:$AC,'CAL data'!K$3,FALSE))</f>
        <v>70914</v>
      </c>
      <c r="Z15" s="34"/>
      <c r="AA15" s="34"/>
    </row>
    <row r="16" spans="2:27" ht="15.75" x14ac:dyDescent="0.25">
      <c r="D16" s="363"/>
      <c r="E16" s="24" t="s">
        <v>27</v>
      </c>
      <c r="F16" s="14">
        <f>IF(F15="","",VLOOKUP($E15&amp;$D$6&amp;$D$7,'CAL data'!$A:$AC,'CAL data'!M$3,FALSE))</f>
        <v>5.2999999999999999E-2</v>
      </c>
      <c r="G16" s="15">
        <f>IF(F15="","",VLOOKUP($E15&amp;$D$6&amp;$D$7,'CAL data'!$A:$AC,'CAL data'!N$3,FALSE))</f>
        <v>5.7000000000000002E-2</v>
      </c>
      <c r="H16" s="15">
        <f>IF(H15="","",VLOOKUP($E15&amp;$D$6&amp;$D$7,'CAL data'!$A:$AC,'CAL data'!O$3,FALSE))</f>
        <v>0.32700000000000001</v>
      </c>
      <c r="I16" s="15">
        <f>IF(H15="","",VLOOKUP($E15&amp;$D$6&amp;$D$7,'CAL data'!$A:$AC,'CAL data'!P$3,FALSE))</f>
        <v>0.33400000000000002</v>
      </c>
      <c r="J16" s="15">
        <f>IF(J15="","",VLOOKUP($E15&amp;$D$6&amp;$D$7,'CAL data'!$A:$AC,'CAL data'!Q$3,FALSE))</f>
        <v>0.27900000000000003</v>
      </c>
      <c r="K16" s="15">
        <f>IF(J15="","",VLOOKUP($E15&amp;$D$6&amp;$D$7,'CAL data'!$A:$AC,'CAL data'!R$3,FALSE))</f>
        <v>0.28599999999999998</v>
      </c>
      <c r="L16" s="15">
        <f>IF(L15="","",VLOOKUP($E15&amp;$D$6&amp;$D$7,'CAL data'!$A:$AC,'CAL data'!S$3,FALSE))</f>
        <v>5.3999999999999999E-2</v>
      </c>
      <c r="M16" s="15">
        <f>IF(L15="","",VLOOKUP($E15&amp;$D$6&amp;$D$7,'CAL data'!$A:$AC,'CAL data'!T$3,FALSE))</f>
        <v>5.7000000000000002E-2</v>
      </c>
      <c r="N16" s="15">
        <f>IF(N15="","",VLOOKUP($E15&amp;$D$6&amp;$D$7,'CAL data'!$A:$AC,'CAL data'!U$3,FALSE))</f>
        <v>2.1000000000000001E-2</v>
      </c>
      <c r="O16" s="15">
        <f>IF(N15="","",VLOOKUP($E15&amp;$D$6&amp;$D$7,'CAL data'!$A:$AC,'CAL data'!V$3,FALSE))</f>
        <v>2.3E-2</v>
      </c>
      <c r="P16" s="15">
        <f>IF(P15="","",VLOOKUP($E15&amp;$D$6&amp;$D$7,'CAL data'!$A:$AC,'CAL data'!W$3,FALSE))</f>
        <v>0.222</v>
      </c>
      <c r="Q16" s="15">
        <f>IF(P15="","",VLOOKUP($E15&amp;$D$6&amp;$D$7,'CAL data'!$A:$AC,'CAL data'!X$3,FALSE))</f>
        <v>0.22800000000000001</v>
      </c>
      <c r="R16" s="15">
        <f>IF(R15="","",VLOOKUP($E15&amp;$D$6&amp;$D$7,'CAL data'!$A:$AC,'CAL data'!Y$3,FALSE))</f>
        <v>2E-3</v>
      </c>
      <c r="S16" s="15">
        <f>IF(R15="","",VLOOKUP($E15&amp;$D$6&amp;$D$7,'CAL data'!$A:$AC,'CAL data'!Z$3,FALSE))</f>
        <v>2E-3</v>
      </c>
      <c r="T16" s="15">
        <f>IF(T15="","",VLOOKUP($E15&amp;$D$6&amp;$D$7,'CAL data'!$A:$AC,'CAL data'!AA$3,FALSE))</f>
        <v>2.7E-2</v>
      </c>
      <c r="U16" s="16">
        <f>IF(T15="","",VLOOKUP($E15&amp;$D$6&amp;$D$7,'CAL data'!$A:$AC,'CAL data'!AB$3,FALSE))</f>
        <v>2.9000000000000001E-2</v>
      </c>
      <c r="V16" s="374"/>
      <c r="W16" s="368"/>
      <c r="Z16" s="34"/>
      <c r="AA16" s="34"/>
    </row>
    <row r="17" spans="4:27" s="40" customFormat="1" ht="18.75" customHeight="1" x14ac:dyDescent="0.25">
      <c r="D17" s="363"/>
      <c r="E17" s="75" t="s">
        <v>459</v>
      </c>
      <c r="F17" s="306">
        <f>IF(OR(ISERROR(VLOOKUP($E17&amp;$D$6&amp;$D$7,'CAL data'!$A:$AC,'CAL data'!B$3,FALSE)),ISBLANK(VLOOKUP($E17&amp;$D$6&amp;$D$7,'CAL data'!$A:$AC,'CAL data'!B$3,FALSE))),"",VLOOKUP($E17&amp;$D$6&amp;$D$7,'CAL data'!$A:$AC,'CAL data'!B$3,FALSE))</f>
        <v>5.4519093665001135E-2</v>
      </c>
      <c r="G17" s="302"/>
      <c r="H17" s="302">
        <f>IF(OR(ISERROR(VLOOKUP($E17&amp;$D$6&amp;$D$7,'CAL data'!$A:$AC,'CAL data'!C$3,FALSE)),ISBLANK(VLOOKUP($E17&amp;$D$6&amp;$D$7,'CAL data'!$A:$AC,'CAL data'!C$3,FALSE))),"",VLOOKUP($E17&amp;$D$6&amp;$D$7,'CAL data'!$A:$AC,'CAL data'!C$3,FALSE))</f>
        <v>0.29092826245851156</v>
      </c>
      <c r="I17" s="302"/>
      <c r="J17" s="302">
        <f>IF(OR(ISERROR(VLOOKUP($E17&amp;$D$6&amp;$D$7,'CAL data'!$A:$AC,'CAL data'!D$3,FALSE)),ISBLANK(VLOOKUP($E17&amp;$D$6&amp;$D$7,'CAL data'!$A:$AC,'CAL data'!D$3,FALSE))),"",VLOOKUP($E17&amp;$D$6&amp;$D$7,'CAL data'!$A:$AC,'CAL data'!D$3,FALSE))</f>
        <v>0.263393124603089</v>
      </c>
      <c r="K17" s="302"/>
      <c r="L17" s="302">
        <f>IF(OR(ISERROR(VLOOKUP($E17&amp;$D$6&amp;$D$7,'CAL data'!$A:$AC,'CAL data'!E$3,FALSE)),ISBLANK(VLOOKUP($E17&amp;$D$6&amp;$D$7,'CAL data'!$A:$AC,'CAL data'!E$3,FALSE))),"",VLOOKUP($E17&amp;$D$6&amp;$D$7,'CAL data'!$A:$AC,'CAL data'!E$3,FALSE))</f>
        <v>0.10218435841211641</v>
      </c>
      <c r="M17" s="302"/>
      <c r="N17" s="302">
        <f>IF(OR(ISERROR(VLOOKUP($E17&amp;$D$6&amp;$D$7,'CAL data'!$A:$AC,'CAL data'!F$3,FALSE)),ISBLANK(VLOOKUP($E17&amp;$D$6&amp;$D$7,'CAL data'!$A:$AC,'CAL data'!F$3,FALSE))),"",VLOOKUP($E17&amp;$D$6&amp;$D$7,'CAL data'!$A:$AC,'CAL data'!F$3,FALSE))</f>
        <v>2.0861042213355382E-2</v>
      </c>
      <c r="O17" s="302"/>
      <c r="P17" s="302">
        <f>IF(OR(ISERROR(VLOOKUP($E17&amp;$D$6&amp;$D$7,'CAL data'!$A:$AC,'CAL data'!G$3,FALSE)),ISBLANK(VLOOKUP($E17&amp;$D$6&amp;$D$7,'CAL data'!$A:$AC,'CAL data'!G$3,FALSE))),"",VLOOKUP($E17&amp;$D$6&amp;$D$7,'CAL data'!$A:$AC,'CAL data'!G$3,FALSE))</f>
        <v>0.21747726374060894</v>
      </c>
      <c r="Q17" s="302"/>
      <c r="R17" s="302">
        <f>IF(OR(ISERROR(VLOOKUP($E17&amp;$D$6&amp;$D$7,'CAL data'!$A:$AC,'CAL data'!H$3,FALSE)),ISBLANK(VLOOKUP($E17&amp;$D$6&amp;$D$7,'CAL data'!$A:$AC,'CAL data'!H$3,FALSE))),"",VLOOKUP($E17&amp;$D$6&amp;$D$7,'CAL data'!$A:$AC,'CAL data'!H$3,FALSE))</f>
        <v>7.3930287453419126E-3</v>
      </c>
      <c r="S17" s="302"/>
      <c r="T17" s="302">
        <f>IF(OR(ISERROR(VLOOKUP($E17&amp;$D$6&amp;$D$7,'CAL data'!$A:$AC,'CAL data'!I$3,FALSE)),ISBLANK(VLOOKUP($E17&amp;$D$6&amp;$D$7,'CAL data'!$A:$AC,'CAL data'!I$3,FALSE))),"",VLOOKUP($E17&amp;$D$6&amp;$D$7,'CAL data'!$A:$AC,'CAL data'!I$3,FALSE))</f>
        <v>4.3243826161975626E-2</v>
      </c>
      <c r="U17" s="359"/>
      <c r="V17" s="372">
        <f>SUM(F13,H13,J13,L13,N13,P13,R13,T13)</f>
        <v>1</v>
      </c>
      <c r="W17" s="360">
        <f>IF(ISERROR(VLOOKUP($E17&amp;$D$6&amp;$D$7,'CAL data'!$A:$AC,'CAL data'!K$3,FALSE)),0,VLOOKUP($E17&amp;$D$6&amp;$D$7,'CAL data'!$A:$AC,'CAL data'!K$3,FALSE))</f>
        <v>83457</v>
      </c>
      <c r="Z17" s="34"/>
      <c r="AA17" s="34"/>
    </row>
    <row r="18" spans="4:27" ht="15.75" x14ac:dyDescent="0.25">
      <c r="D18" s="363"/>
      <c r="E18" s="24" t="s">
        <v>27</v>
      </c>
      <c r="F18" s="11">
        <f>IF(F17="","",VLOOKUP($E17&amp;$D$6&amp;$D$7,'CAL data'!$A:$AC,'CAL data'!M$3,FALSE))</f>
        <v>5.2999999999999999E-2</v>
      </c>
      <c r="G18" s="6">
        <f>IF(F17="","",VLOOKUP($E17&amp;$D$6&amp;$D$7,'CAL data'!$A:$AC,'CAL data'!N$3,FALSE))</f>
        <v>5.6000000000000001E-2</v>
      </c>
      <c r="H18" s="6">
        <f>IF(H17="","",VLOOKUP($E17&amp;$D$6&amp;$D$7,'CAL data'!$A:$AC,'CAL data'!O$3,FALSE))</f>
        <v>0.28799999999999998</v>
      </c>
      <c r="I18" s="6">
        <f>IF(H17="","",VLOOKUP($E17&amp;$D$6&amp;$D$7,'CAL data'!$A:$AC,'CAL data'!P$3,FALSE))</f>
        <v>0.29399999999999998</v>
      </c>
      <c r="J18" s="6">
        <f>IF(J17="","",VLOOKUP($E17&amp;$D$6&amp;$D$7,'CAL data'!$A:$AC,'CAL data'!Q$3,FALSE))</f>
        <v>0.26</v>
      </c>
      <c r="K18" s="6">
        <f>IF(J17="","",VLOOKUP($E17&amp;$D$6&amp;$D$7,'CAL data'!$A:$AC,'CAL data'!R$3,FALSE))</f>
        <v>0.26600000000000001</v>
      </c>
      <c r="L18" s="6">
        <f>IF(L17="","",VLOOKUP($E17&amp;$D$6&amp;$D$7,'CAL data'!$A:$AC,'CAL data'!S$3,FALSE))</f>
        <v>0.1</v>
      </c>
      <c r="M18" s="6">
        <f>IF(L17="","",VLOOKUP($E17&amp;$D$6&amp;$D$7,'CAL data'!$A:$AC,'CAL data'!T$3,FALSE))</f>
        <v>0.104</v>
      </c>
      <c r="N18" s="6">
        <f>IF(N17="","",VLOOKUP($E17&amp;$D$6&amp;$D$7,'CAL data'!$A:$AC,'CAL data'!U$3,FALSE))</f>
        <v>0.02</v>
      </c>
      <c r="O18" s="6">
        <f>IF(N17="","",VLOOKUP($E17&amp;$D$6&amp;$D$7,'CAL data'!$A:$AC,'CAL data'!V$3,FALSE))</f>
        <v>2.1999999999999999E-2</v>
      </c>
      <c r="P18" s="6">
        <f>IF(P17="","",VLOOKUP($E17&amp;$D$6&amp;$D$7,'CAL data'!$A:$AC,'CAL data'!W$3,FALSE))</f>
        <v>0.215</v>
      </c>
      <c r="Q18" s="6">
        <f>IF(P17="","",VLOOKUP($E17&amp;$D$6&amp;$D$7,'CAL data'!$A:$AC,'CAL data'!X$3,FALSE))</f>
        <v>0.22</v>
      </c>
      <c r="R18" s="6">
        <f>IF(R17="","",VLOOKUP($E17&amp;$D$6&amp;$D$7,'CAL data'!$A:$AC,'CAL data'!Y$3,FALSE))</f>
        <v>7.0000000000000001E-3</v>
      </c>
      <c r="S18" s="6">
        <f>IF(R17="","",VLOOKUP($E17&amp;$D$6&amp;$D$7,'CAL data'!$A:$AC,'CAL data'!Z$3,FALSE))</f>
        <v>8.0000000000000002E-3</v>
      </c>
      <c r="T18" s="6">
        <f>IF(T17="","",VLOOKUP($E17&amp;$D$6&amp;$D$7,'CAL data'!$A:$AC,'CAL data'!AA$3,FALSE))</f>
        <v>4.2000000000000003E-2</v>
      </c>
      <c r="U18" s="7">
        <f>IF(T17="","",VLOOKUP($E17&amp;$D$6&amp;$D$7,'CAL data'!$A:$AC,'CAL data'!AB$3,FALSE))</f>
        <v>4.4999999999999998E-2</v>
      </c>
      <c r="V18" s="375"/>
      <c r="W18" s="367"/>
      <c r="Z18" s="34"/>
      <c r="AA18" s="34"/>
    </row>
    <row r="19" spans="4:27" s="40" customFormat="1" ht="18.75" customHeight="1" x14ac:dyDescent="0.25">
      <c r="D19" s="363"/>
      <c r="E19" s="75" t="s">
        <v>460</v>
      </c>
      <c r="F19" s="306">
        <f>IF(OR(ISERROR(VLOOKUP($E19&amp;$D$6&amp;$D$7,'CAL data'!$A:$AC,'CAL data'!B$3,FALSE)),ISBLANK(VLOOKUP($E19&amp;$D$6&amp;$D$7,'CAL data'!$A:$AC,'CAL data'!B$3,FALSE))),"",VLOOKUP($E19&amp;$D$6&amp;$D$7,'CAL data'!$A:$AC,'CAL data'!B$3,FALSE))</f>
        <v>5.5139243512855533E-2</v>
      </c>
      <c r="G19" s="302"/>
      <c r="H19" s="302">
        <f>IF(OR(ISERROR(VLOOKUP($E19&amp;$D$6&amp;$D$7,'CAL data'!$A:$AC,'CAL data'!C$3,FALSE)),ISBLANK(VLOOKUP($E19&amp;$D$6&amp;$D$7,'CAL data'!$A:$AC,'CAL data'!C$3,FALSE))),"",VLOOKUP($E19&amp;$D$6&amp;$D$7,'CAL data'!$A:$AC,'CAL data'!C$3,FALSE))</f>
        <v>0.32237990618134316</v>
      </c>
      <c r="I19" s="302"/>
      <c r="J19" s="302">
        <f>IF(OR(ISERROR(VLOOKUP($E19&amp;$D$6&amp;$D$7,'CAL data'!$A:$AC,'CAL data'!D$3,FALSE)),ISBLANK(VLOOKUP($E19&amp;$D$6&amp;$D$7,'CAL data'!$A:$AC,'CAL data'!D$3,FALSE))),"",VLOOKUP($E19&amp;$D$6&amp;$D$7,'CAL data'!$A:$AC,'CAL data'!D$3,FALSE))</f>
        <v>0.25126773944540109</v>
      </c>
      <c r="K19" s="302"/>
      <c r="L19" s="302">
        <f>IF(OR(ISERROR(VLOOKUP($E19&amp;$D$6&amp;$D$7,'CAL data'!$A:$AC,'CAL data'!E$3,FALSE)),ISBLANK(VLOOKUP($E19&amp;$D$6&amp;$D$7,'CAL data'!$A:$AC,'CAL data'!E$3,FALSE))),"",VLOOKUP($E19&amp;$D$6&amp;$D$7,'CAL data'!$A:$AC,'CAL data'!E$3,FALSE))</f>
        <v>9.3331749896086932E-2</v>
      </c>
      <c r="M19" s="302"/>
      <c r="N19" s="302">
        <f>IF(OR(ISERROR(VLOOKUP($E19&amp;$D$6&amp;$D$7,'CAL data'!$A:$AC,'CAL data'!F$3,FALSE)),ISBLANK(VLOOKUP($E19&amp;$D$6&amp;$D$7,'CAL data'!$A:$AC,'CAL data'!F$3,FALSE))),"",VLOOKUP($E19&amp;$D$6&amp;$D$7,'CAL data'!$A:$AC,'CAL data'!F$3,FALSE))</f>
        <v>2.4808503058013184E-2</v>
      </c>
      <c r="O19" s="302"/>
      <c r="P19" s="302">
        <f>IF(OR(ISERROR(VLOOKUP($E19&amp;$D$6&amp;$D$7,'CAL data'!$A:$AC,'CAL data'!G$3,FALSE)),ISBLANK(VLOOKUP($E19&amp;$D$6&amp;$D$7,'CAL data'!$A:$AC,'CAL data'!G$3,FALSE))),"",VLOOKUP($E19&amp;$D$6&amp;$D$7,'CAL data'!$A:$AC,'CAL data'!G$3,FALSE))</f>
        <v>0.22648298794608396</v>
      </c>
      <c r="Q19" s="302"/>
      <c r="R19" s="302">
        <f>IF(OR(ISERROR(VLOOKUP($E19&amp;$D$6&amp;$D$7,'CAL data'!$A:$AC,'CAL data'!H$3,FALSE)),ISBLANK(VLOOKUP($E19&amp;$D$6&amp;$D$7,'CAL data'!$A:$AC,'CAL data'!H$3,FALSE))),"",VLOOKUP($E19&amp;$D$6&amp;$D$7,'CAL data'!$A:$AC,'CAL data'!H$3,FALSE))</f>
        <v>3.9546345228905645E-3</v>
      </c>
      <c r="S19" s="302"/>
      <c r="T19" s="302">
        <f>IF(OR(ISERROR(VLOOKUP($E19&amp;$D$6&amp;$D$7,'CAL data'!$A:$AC,'CAL data'!I$3,FALSE)),ISBLANK(VLOOKUP($E19&amp;$D$6&amp;$D$7,'CAL data'!$A:$AC,'CAL data'!I$3,FALSE))),"",VLOOKUP($E19&amp;$D$6&amp;$D$7,'CAL data'!$A:$AC,'CAL data'!I$3,FALSE))</f>
        <v>2.2635235437325575E-2</v>
      </c>
      <c r="U19" s="359"/>
      <c r="V19" s="372">
        <f>SUM(F13,H13,J13,L13,N13,P13,R13,T13)</f>
        <v>1</v>
      </c>
      <c r="W19" s="360">
        <f>IF(ISERROR(VLOOKUP($E19&amp;$D$6&amp;$D$7,'CAL data'!$A:$AC,'CAL data'!K$3,FALSE)),0,VLOOKUP($E19&amp;$D$6&amp;$D$7,'CAL data'!$A:$AC,'CAL data'!K$3,FALSE))</f>
        <v>84205</v>
      </c>
      <c r="Z19" s="34"/>
      <c r="AA19" s="34"/>
    </row>
    <row r="20" spans="4:27" ht="15.75" x14ac:dyDescent="0.25">
      <c r="D20" s="363"/>
      <c r="E20" s="24" t="s">
        <v>27</v>
      </c>
      <c r="F20" s="14">
        <f>IF(F19="","",VLOOKUP($E19&amp;$D$6&amp;$D$7,'CAL data'!$A:$AC,'CAL data'!M$3,FALSE))</f>
        <v>5.3999999999999999E-2</v>
      </c>
      <c r="G20" s="15">
        <f>IF(F19="","",VLOOKUP($E19&amp;$D$6&amp;$D$7,'CAL data'!$A:$AC,'CAL data'!N$3,FALSE))</f>
        <v>5.7000000000000002E-2</v>
      </c>
      <c r="H20" s="15">
        <f>IF(H19="","",VLOOKUP($E19&amp;$D$6&amp;$D$7,'CAL data'!$A:$AC,'CAL data'!O$3,FALSE))</f>
        <v>0.31900000000000001</v>
      </c>
      <c r="I20" s="15">
        <f>IF(H19="","",VLOOKUP($E19&amp;$D$6&amp;$D$7,'CAL data'!$A:$AC,'CAL data'!P$3,FALSE))</f>
        <v>0.32600000000000001</v>
      </c>
      <c r="J20" s="15">
        <f>IF(J19="","",VLOOKUP($E19&amp;$D$6&amp;$D$7,'CAL data'!$A:$AC,'CAL data'!Q$3,FALSE))</f>
        <v>0.248</v>
      </c>
      <c r="K20" s="15">
        <f>IF(J19="","",VLOOKUP($E19&amp;$D$6&amp;$D$7,'CAL data'!$A:$AC,'CAL data'!R$3,FALSE))</f>
        <v>0.254</v>
      </c>
      <c r="L20" s="15">
        <f>IF(L19="","",VLOOKUP($E19&amp;$D$6&amp;$D$7,'CAL data'!$A:$AC,'CAL data'!S$3,FALSE))</f>
        <v>9.0999999999999998E-2</v>
      </c>
      <c r="M20" s="15">
        <f>IF(L19="","",VLOOKUP($E19&amp;$D$6&amp;$D$7,'CAL data'!$A:$AC,'CAL data'!T$3,FALSE))</f>
        <v>9.5000000000000001E-2</v>
      </c>
      <c r="N20" s="15">
        <f>IF(N19="","",VLOOKUP($E19&amp;$D$6&amp;$D$7,'CAL data'!$A:$AC,'CAL data'!U$3,FALSE))</f>
        <v>2.4E-2</v>
      </c>
      <c r="O20" s="15">
        <f>IF(N19="","",VLOOKUP($E19&amp;$D$6&amp;$D$7,'CAL data'!$A:$AC,'CAL data'!V$3,FALSE))</f>
        <v>2.5999999999999999E-2</v>
      </c>
      <c r="P20" s="15">
        <f>IF(P19="","",VLOOKUP($E19&amp;$D$6&amp;$D$7,'CAL data'!$A:$AC,'CAL data'!W$3,FALSE))</f>
        <v>0.224</v>
      </c>
      <c r="Q20" s="15">
        <f>IF(P19="","",VLOOKUP($E19&amp;$D$6&amp;$D$7,'CAL data'!$A:$AC,'CAL data'!X$3,FALSE))</f>
        <v>0.22900000000000001</v>
      </c>
      <c r="R20" s="15">
        <f>IF(R19="","",VLOOKUP($E19&amp;$D$6&amp;$D$7,'CAL data'!$A:$AC,'CAL data'!Y$3,FALSE))</f>
        <v>4.0000000000000001E-3</v>
      </c>
      <c r="S20" s="15">
        <f>IF(R19="","",VLOOKUP($E19&amp;$D$6&amp;$D$7,'CAL data'!$A:$AC,'CAL data'!Z$3,FALSE))</f>
        <v>4.0000000000000001E-3</v>
      </c>
      <c r="T20" s="15">
        <f>IF(T19="","",VLOOKUP($E19&amp;$D$6&amp;$D$7,'CAL data'!$A:$AC,'CAL data'!AA$3,FALSE))</f>
        <v>2.1999999999999999E-2</v>
      </c>
      <c r="U20" s="16">
        <f>IF(T19="","",VLOOKUP($E19&amp;$D$6&amp;$D$7,'CAL data'!$A:$AC,'CAL data'!AB$3,FALSE))</f>
        <v>2.4E-2</v>
      </c>
      <c r="V20" s="374"/>
      <c r="W20" s="368"/>
      <c r="Z20" s="34"/>
      <c r="AA20" s="34"/>
    </row>
    <row r="21" spans="4:27" s="40" customFormat="1" ht="18.75" customHeight="1" x14ac:dyDescent="0.25">
      <c r="D21" s="363"/>
      <c r="E21" s="75" t="s">
        <v>461</v>
      </c>
      <c r="F21" s="306">
        <f>IF(OR(ISERROR(VLOOKUP($E21&amp;$D$6&amp;$D$7,'CAL data'!$A:$AC,'CAL data'!B$3,FALSE)),ISBLANK(VLOOKUP($E21&amp;$D$6&amp;$D$7,'CAL data'!$A:$AC,'CAL data'!B$3,FALSE))),"",VLOOKUP($E21&amp;$D$6&amp;$D$7,'CAL data'!$A:$AC,'CAL data'!B$3,FALSE))</f>
        <v>5.0240127202518088E-2</v>
      </c>
      <c r="G21" s="302"/>
      <c r="H21" s="302">
        <f>IF(OR(ISERROR(VLOOKUP($E21&amp;$D$6&amp;$D$7,'CAL data'!$A:$AC,'CAL data'!C$3,FALSE)),ISBLANK(VLOOKUP($E21&amp;$D$6&amp;$D$7,'CAL data'!$A:$AC,'CAL data'!C$3,FALSE))),"",VLOOKUP($E21&amp;$D$6&amp;$D$7,'CAL data'!$A:$AC,'CAL data'!C$3,FALSE))</f>
        <v>0.28434792484667554</v>
      </c>
      <c r="I21" s="302"/>
      <c r="J21" s="302">
        <f>IF(OR(ISERROR(VLOOKUP($E21&amp;$D$6&amp;$D$7,'CAL data'!$A:$AC,'CAL data'!D$3,FALSE)),ISBLANK(VLOOKUP($E21&amp;$D$6&amp;$D$7,'CAL data'!$A:$AC,'CAL data'!D$3,FALSE))),"",VLOOKUP($E21&amp;$D$6&amp;$D$7,'CAL data'!$A:$AC,'CAL data'!D$3,FALSE))</f>
        <v>0.26989161826264724</v>
      </c>
      <c r="K21" s="302"/>
      <c r="L21" s="302">
        <f>IF(OR(ISERROR(VLOOKUP($E21&amp;$D$6&amp;$D$7,'CAL data'!$A:$AC,'CAL data'!E$3,FALSE)),ISBLANK(VLOOKUP($E21&amp;$D$6&amp;$D$7,'CAL data'!$A:$AC,'CAL data'!E$3,FALSE))),"",VLOOKUP($E21&amp;$D$6&amp;$D$7,'CAL data'!$A:$AC,'CAL data'!E$3,FALSE))</f>
        <v>0.10824382645942175</v>
      </c>
      <c r="M21" s="302"/>
      <c r="N21" s="302">
        <f>IF(OR(ISERROR(VLOOKUP($E21&amp;$D$6&amp;$D$7,'CAL data'!$A:$AC,'CAL data'!F$3,FALSE)),ISBLANK(VLOOKUP($E21&amp;$D$6&amp;$D$7,'CAL data'!$A:$AC,'CAL data'!F$3,FALSE))),"",VLOOKUP($E21&amp;$D$6&amp;$D$7,'CAL data'!$A:$AC,'CAL data'!F$3,FALSE))</f>
        <v>2.0832657299542461E-2</v>
      </c>
      <c r="O21" s="302"/>
      <c r="P21" s="302">
        <f>IF(OR(ISERROR(VLOOKUP($E21&amp;$D$6&amp;$D$7,'CAL data'!$A:$AC,'CAL data'!G$3,FALSE)),ISBLANK(VLOOKUP($E21&amp;$D$6&amp;$D$7,'CAL data'!$A:$AC,'CAL data'!G$3,FALSE))),"",VLOOKUP($E21&amp;$D$6&amp;$D$7,'CAL data'!$A:$AC,'CAL data'!G$3,FALSE))</f>
        <v>0.23775838011487166</v>
      </c>
      <c r="Q21" s="302"/>
      <c r="R21" s="302">
        <f>IF(OR(ISERROR(VLOOKUP($E21&amp;$D$6&amp;$D$7,'CAL data'!$A:$AC,'CAL data'!H$3,FALSE)),ISBLANK(VLOOKUP($E21&amp;$D$6&amp;$D$7,'CAL data'!$A:$AC,'CAL data'!H$3,FALSE))),"",VLOOKUP($E21&amp;$D$6&amp;$D$7,'CAL data'!$A:$AC,'CAL data'!H$3,FALSE))</f>
        <v>3.3585358730570791E-3</v>
      </c>
      <c r="S21" s="302"/>
      <c r="T21" s="302">
        <f>IF(OR(ISERROR(VLOOKUP($E21&amp;$D$6&amp;$D$7,'CAL data'!$A:$AC,'CAL data'!I$3,FALSE)),ISBLANK(VLOOKUP($E21&amp;$D$6&amp;$D$7,'CAL data'!$A:$AC,'CAL data'!I$3,FALSE))),"",VLOOKUP($E21&amp;$D$6&amp;$D$7,'CAL data'!$A:$AC,'CAL data'!I$3,FALSE))</f>
        <v>2.5326929941266185E-2</v>
      </c>
      <c r="U21" s="359"/>
      <c r="V21" s="372">
        <f>SUM(F13,H13,J13,L13,N13,P13,R13,T13)</f>
        <v>1</v>
      </c>
      <c r="W21" s="360">
        <f>IF(ISERROR(VLOOKUP($E21&amp;$D$6&amp;$D$7,'CAL data'!$A:$AC,'CAL data'!K$3,FALSE)),0,VLOOKUP($E21&amp;$D$6&amp;$D$7,'CAL data'!$A:$AC,'CAL data'!K$3,FALSE))</f>
        <v>123268</v>
      </c>
      <c r="AA21" s="34"/>
    </row>
    <row r="22" spans="4:27" ht="15.75" x14ac:dyDescent="0.25">
      <c r="D22" s="363"/>
      <c r="E22" s="24" t="s">
        <v>27</v>
      </c>
      <c r="F22" s="11">
        <f>IF(F21="","",VLOOKUP($E21&amp;$D$6&amp;$D$7,'CAL data'!$A:$AC,'CAL data'!M$3,FALSE))</f>
        <v>4.9000000000000002E-2</v>
      </c>
      <c r="G22" s="6">
        <f>IF(F21="","",VLOOKUP($E21&amp;$D$6&amp;$D$7,'CAL data'!$A:$AC,'CAL data'!N$3,FALSE))</f>
        <v>5.0999999999999997E-2</v>
      </c>
      <c r="H22" s="6">
        <f>IF(H21="","",VLOOKUP($E21&amp;$D$6&amp;$D$7,'CAL data'!$A:$AC,'CAL data'!O$3,FALSE))</f>
        <v>0.28199999999999997</v>
      </c>
      <c r="I22" s="6">
        <f>IF(H21="","",VLOOKUP($E21&amp;$D$6&amp;$D$7,'CAL data'!$A:$AC,'CAL data'!P$3,FALSE))</f>
        <v>0.28699999999999998</v>
      </c>
      <c r="J22" s="6">
        <f>IF(J21="","",VLOOKUP($E21&amp;$D$6&amp;$D$7,'CAL data'!$A:$AC,'CAL data'!Q$3,FALSE))</f>
        <v>0.26700000000000002</v>
      </c>
      <c r="K22" s="6">
        <f>IF(J21="","",VLOOKUP($E21&amp;$D$6&amp;$D$7,'CAL data'!$A:$AC,'CAL data'!R$3,FALSE))</f>
        <v>0.27200000000000002</v>
      </c>
      <c r="L22" s="6">
        <f>IF(L21="","",VLOOKUP($E21&amp;$D$6&amp;$D$7,'CAL data'!$A:$AC,'CAL data'!S$3,FALSE))</f>
        <v>0.107</v>
      </c>
      <c r="M22" s="6">
        <f>IF(L21="","",VLOOKUP($E21&amp;$D$6&amp;$D$7,'CAL data'!$A:$AC,'CAL data'!T$3,FALSE))</f>
        <v>0.11</v>
      </c>
      <c r="N22" s="6">
        <f>IF(N21="","",VLOOKUP($E21&amp;$D$6&amp;$D$7,'CAL data'!$A:$AC,'CAL data'!U$3,FALSE))</f>
        <v>0.02</v>
      </c>
      <c r="O22" s="6">
        <f>IF(N21="","",VLOOKUP($E21&amp;$D$6&amp;$D$7,'CAL data'!$A:$AC,'CAL data'!V$3,FALSE))</f>
        <v>2.1999999999999999E-2</v>
      </c>
      <c r="P22" s="6">
        <f>IF(P21="","",VLOOKUP($E21&amp;$D$6&amp;$D$7,'CAL data'!$A:$AC,'CAL data'!W$3,FALSE))</f>
        <v>0.23499999999999999</v>
      </c>
      <c r="Q22" s="6">
        <f>IF(P21="","",VLOOKUP($E21&amp;$D$6&amp;$D$7,'CAL data'!$A:$AC,'CAL data'!X$3,FALSE))</f>
        <v>0.24</v>
      </c>
      <c r="R22" s="6">
        <f>IF(R21="","",VLOOKUP($E21&amp;$D$6&amp;$D$7,'CAL data'!$A:$AC,'CAL data'!Y$3,FALSE))</f>
        <v>3.0000000000000001E-3</v>
      </c>
      <c r="S22" s="6">
        <f>IF(R21="","",VLOOKUP($E21&amp;$D$6&amp;$D$7,'CAL data'!$A:$AC,'CAL data'!Z$3,FALSE))</f>
        <v>4.0000000000000001E-3</v>
      </c>
      <c r="T22" s="6">
        <f>IF(T21="","",VLOOKUP($E21&amp;$D$6&amp;$D$7,'CAL data'!$A:$AC,'CAL data'!AA$3,FALSE))</f>
        <v>2.4E-2</v>
      </c>
      <c r="U22" s="7">
        <f>IF(T21="","",VLOOKUP($E21&amp;$D$6&amp;$D$7,'CAL data'!$A:$AC,'CAL data'!AB$3,FALSE))</f>
        <v>2.5999999999999999E-2</v>
      </c>
      <c r="V22" s="375"/>
      <c r="W22" s="367"/>
      <c r="AA22" s="34"/>
    </row>
    <row r="23" spans="4:27" s="40" customFormat="1" ht="18.75" customHeight="1" x14ac:dyDescent="0.25">
      <c r="D23" s="363"/>
      <c r="E23" s="75" t="s">
        <v>462</v>
      </c>
      <c r="F23" s="306">
        <f>IF(OR(ISERROR(VLOOKUP($E23&amp;$D$6&amp;$D$7,'CAL data'!$A:$AC,'CAL data'!B$3,FALSE)),ISBLANK(VLOOKUP($E23&amp;$D$6&amp;$D$7,'CAL data'!$A:$AC,'CAL data'!B$3,FALSE))),"",VLOOKUP($E23&amp;$D$6&amp;$D$7,'CAL data'!$A:$AC,'CAL data'!B$3,FALSE))</f>
        <v>4.5714228440845127E-2</v>
      </c>
      <c r="G23" s="302"/>
      <c r="H23" s="302">
        <f>IF(OR(ISERROR(VLOOKUP($E23&amp;$D$6&amp;$D$7,'CAL data'!$A:$AC,'CAL data'!C$3,FALSE)),ISBLANK(VLOOKUP($E23&amp;$D$6&amp;$D$7,'CAL data'!$A:$AC,'CAL data'!C$3,FALSE))),"",VLOOKUP($E23&amp;$D$6&amp;$D$7,'CAL data'!$A:$AC,'CAL data'!C$3,FALSE))</f>
        <v>0.24709337289018962</v>
      </c>
      <c r="I23" s="302"/>
      <c r="J23" s="302">
        <f>IF(OR(ISERROR(VLOOKUP($E23&amp;$D$6&amp;$D$7,'CAL data'!$A:$AC,'CAL data'!D$3,FALSE)),ISBLANK(VLOOKUP($E23&amp;$D$6&amp;$D$7,'CAL data'!$A:$AC,'CAL data'!D$3,FALSE))),"",VLOOKUP($E23&amp;$D$6&amp;$D$7,'CAL data'!$A:$AC,'CAL data'!D$3,FALSE))</f>
        <v>0.2699154071282524</v>
      </c>
      <c r="K23" s="302"/>
      <c r="L23" s="302">
        <f>IF(OR(ISERROR(VLOOKUP($E23&amp;$D$6&amp;$D$7,'CAL data'!$A:$AC,'CAL data'!E$3,FALSE)),ISBLANK(VLOOKUP($E23&amp;$D$6&amp;$D$7,'CAL data'!$A:$AC,'CAL data'!E$3,FALSE))),"",VLOOKUP($E23&amp;$D$6&amp;$D$7,'CAL data'!$A:$AC,'CAL data'!E$3,FALSE))</f>
        <v>0.11036162450386883</v>
      </c>
      <c r="M23" s="302"/>
      <c r="N23" s="302">
        <f>IF(OR(ISERROR(VLOOKUP($E23&amp;$D$6&amp;$D$7,'CAL data'!$A:$AC,'CAL data'!F$3,FALSE)),ISBLANK(VLOOKUP($E23&amp;$D$6&amp;$D$7,'CAL data'!$A:$AC,'CAL data'!F$3,FALSE))),"",VLOOKUP($E23&amp;$D$6&amp;$D$7,'CAL data'!$A:$AC,'CAL data'!F$3,FALSE))</f>
        <v>2.3142765505352204E-2</v>
      </c>
      <c r="O23" s="302"/>
      <c r="P23" s="302">
        <f>IF(OR(ISERROR(VLOOKUP($E23&amp;$D$6&amp;$D$7,'CAL data'!$A:$AC,'CAL data'!G$3,FALSE)),ISBLANK(VLOOKUP($E23&amp;$D$6&amp;$D$7,'CAL data'!$A:$AC,'CAL data'!G$3,FALSE))),"",VLOOKUP($E23&amp;$D$6&amp;$D$7,'CAL data'!$A:$AC,'CAL data'!G$3,FALSE))</f>
        <v>0.24337489476005292</v>
      </c>
      <c r="Q23" s="302"/>
      <c r="R23" s="302">
        <f>IF(OR(ISERROR(VLOOKUP($E23&amp;$D$6&amp;$D$7,'CAL data'!$A:$AC,'CAL data'!H$3,FALSE)),ISBLANK(VLOOKUP($E23&amp;$D$6&amp;$D$7,'CAL data'!$A:$AC,'CAL data'!H$3,FALSE))),"",VLOOKUP($E23&amp;$D$6&amp;$D$7,'CAL data'!$A:$AC,'CAL data'!H$3,FALSE))</f>
        <v>7.2064306619091531E-3</v>
      </c>
      <c r="S23" s="302"/>
      <c r="T23" s="302">
        <f>IF(OR(ISERROR(VLOOKUP($E23&amp;$D$6&amp;$D$7,'CAL data'!$A:$AC,'CAL data'!I$3,FALSE)),ISBLANK(VLOOKUP($E23&amp;$D$6&amp;$D$7,'CAL data'!$A:$AC,'CAL data'!I$3,FALSE))),"",VLOOKUP($E23&amp;$D$6&amp;$D$7,'CAL data'!$A:$AC,'CAL data'!I$3,FALSE))</f>
        <v>5.3191276109529728E-2</v>
      </c>
      <c r="U23" s="359"/>
      <c r="V23" s="372">
        <f>SUM(F13,H13,J13,L13,N13,P13,R13,T13)</f>
        <v>1</v>
      </c>
      <c r="W23" s="360">
        <f>IF(ISERROR(VLOOKUP($E23&amp;$D$6&amp;$D$7,'CAL data'!$A:$AC,'CAL data'!K$3,FALSE)),0,VLOOKUP($E23&amp;$D$6&amp;$D$7,'CAL data'!$A:$AC,'CAL data'!K$3,FALSE))</f>
        <v>99772</v>
      </c>
      <c r="AA23" s="34"/>
    </row>
    <row r="24" spans="4:27" ht="15.75" x14ac:dyDescent="0.25">
      <c r="D24" s="363"/>
      <c r="E24" s="24" t="s">
        <v>27</v>
      </c>
      <c r="F24" s="14">
        <f>IF(F23="","",VLOOKUP($E23&amp;$D$6&amp;$D$7,'CAL data'!$A:$AC,'CAL data'!M$3,FALSE))</f>
        <v>4.3999999999999997E-2</v>
      </c>
      <c r="G24" s="15">
        <f>IF(F23="","",VLOOKUP($E23&amp;$D$6&amp;$D$7,'CAL data'!$A:$AC,'CAL data'!N$3,FALSE))</f>
        <v>4.7E-2</v>
      </c>
      <c r="H24" s="15">
        <f>IF(H23="","",VLOOKUP($E23&amp;$D$6&amp;$D$7,'CAL data'!$A:$AC,'CAL data'!O$3,FALSE))</f>
        <v>0.24399999999999999</v>
      </c>
      <c r="I24" s="15">
        <f>IF(H23="","",VLOOKUP($E23&amp;$D$6&amp;$D$7,'CAL data'!$A:$AC,'CAL data'!P$3,FALSE))</f>
        <v>0.25</v>
      </c>
      <c r="J24" s="15">
        <f>IF(J23="","",VLOOKUP($E23&amp;$D$6&amp;$D$7,'CAL data'!$A:$AC,'CAL data'!Q$3,FALSE))</f>
        <v>0.26700000000000002</v>
      </c>
      <c r="K24" s="15">
        <f>IF(J23="","",VLOOKUP($E23&amp;$D$6&amp;$D$7,'CAL data'!$A:$AC,'CAL data'!R$3,FALSE))</f>
        <v>0.27300000000000002</v>
      </c>
      <c r="L24" s="15">
        <f>IF(L23="","",VLOOKUP($E23&amp;$D$6&amp;$D$7,'CAL data'!$A:$AC,'CAL data'!S$3,FALSE))</f>
        <v>0.108</v>
      </c>
      <c r="M24" s="15">
        <f>IF(L23="","",VLOOKUP($E23&amp;$D$6&amp;$D$7,'CAL data'!$A:$AC,'CAL data'!T$3,FALSE))</f>
        <v>0.112</v>
      </c>
      <c r="N24" s="15">
        <f>IF(N23="","",VLOOKUP($E23&amp;$D$6&amp;$D$7,'CAL data'!$A:$AC,'CAL data'!U$3,FALSE))</f>
        <v>2.1999999999999999E-2</v>
      </c>
      <c r="O24" s="15">
        <f>IF(N23="","",VLOOKUP($E23&amp;$D$6&amp;$D$7,'CAL data'!$A:$AC,'CAL data'!V$3,FALSE))</f>
        <v>2.4E-2</v>
      </c>
      <c r="P24" s="15">
        <f>IF(P23="","",VLOOKUP($E23&amp;$D$6&amp;$D$7,'CAL data'!$A:$AC,'CAL data'!W$3,FALSE))</f>
        <v>0.24099999999999999</v>
      </c>
      <c r="Q24" s="15">
        <f>IF(P23="","",VLOOKUP($E23&amp;$D$6&amp;$D$7,'CAL data'!$A:$AC,'CAL data'!X$3,FALSE))</f>
        <v>0.246</v>
      </c>
      <c r="R24" s="15">
        <f>IF(R23="","",VLOOKUP($E23&amp;$D$6&amp;$D$7,'CAL data'!$A:$AC,'CAL data'!Y$3,FALSE))</f>
        <v>7.0000000000000001E-3</v>
      </c>
      <c r="S24" s="15">
        <f>IF(R23="","",VLOOKUP($E23&amp;$D$6&amp;$D$7,'CAL data'!$A:$AC,'CAL data'!Z$3,FALSE))</f>
        <v>8.0000000000000002E-3</v>
      </c>
      <c r="T24" s="15">
        <f>IF(T23="","",VLOOKUP($E23&amp;$D$6&amp;$D$7,'CAL data'!$A:$AC,'CAL data'!AA$3,FALSE))</f>
        <v>5.1999999999999998E-2</v>
      </c>
      <c r="U24" s="16">
        <f>IF(T23="","",VLOOKUP($E23&amp;$D$6&amp;$D$7,'CAL data'!$A:$AC,'CAL data'!AB$3,FALSE))</f>
        <v>5.5E-2</v>
      </c>
      <c r="V24" s="374"/>
      <c r="W24" s="368"/>
      <c r="AA24" s="34"/>
    </row>
    <row r="25" spans="4:27" s="40" customFormat="1" ht="18.75" customHeight="1" x14ac:dyDescent="0.25">
      <c r="D25" s="363"/>
      <c r="E25" s="75" t="s">
        <v>463</v>
      </c>
      <c r="F25" s="306">
        <f>IF(OR(ISERROR(VLOOKUP($E25&amp;$D$6&amp;$D$7,'CAL data'!$A:$AC,'CAL data'!B$3,FALSE)),ISBLANK(VLOOKUP($E25&amp;$D$6&amp;$D$7,'CAL data'!$A:$AC,'CAL data'!B$3,FALSE))),"",VLOOKUP($E25&amp;$D$6&amp;$D$7,'CAL data'!$A:$AC,'CAL data'!B$3,FALSE))</f>
        <v>5.1644935670494774E-2</v>
      </c>
      <c r="G25" s="302"/>
      <c r="H25" s="302">
        <f>IF(OR(ISERROR(VLOOKUP($E25&amp;$D$6&amp;$D$7,'CAL data'!$A:$AC,'CAL data'!C$3,FALSE)),ISBLANK(VLOOKUP($E25&amp;$D$6&amp;$D$7,'CAL data'!$A:$AC,'CAL data'!C$3,FALSE))),"",VLOOKUP($E25&amp;$D$6&amp;$D$7,'CAL data'!$A:$AC,'CAL data'!C$3,FALSE))</f>
        <v>0.22823590363526466</v>
      </c>
      <c r="I25" s="302"/>
      <c r="J25" s="302">
        <f>IF(OR(ISERROR(VLOOKUP($E25&amp;$D$6&amp;$D$7,'CAL data'!$A:$AC,'CAL data'!D$3,FALSE)),ISBLANK(VLOOKUP($E25&amp;$D$6&amp;$D$7,'CAL data'!$A:$AC,'CAL data'!D$3,FALSE))),"",VLOOKUP($E25&amp;$D$6&amp;$D$7,'CAL data'!$A:$AC,'CAL data'!D$3,FALSE))</f>
        <v>0.28374924445211985</v>
      </c>
      <c r="K25" s="302"/>
      <c r="L25" s="302">
        <f>IF(OR(ISERROR(VLOOKUP($E25&amp;$D$6&amp;$D$7,'CAL data'!$A:$AC,'CAL data'!E$3,FALSE)),ISBLANK(VLOOKUP($E25&amp;$D$6&amp;$D$7,'CAL data'!$A:$AC,'CAL data'!E$3,FALSE))),"",VLOOKUP($E25&amp;$D$6&amp;$D$7,'CAL data'!$A:$AC,'CAL data'!E$3,FALSE))</f>
        <v>0.11558587341334946</v>
      </c>
      <c r="M25" s="302"/>
      <c r="N25" s="302">
        <f>IF(OR(ISERROR(VLOOKUP($E25&amp;$D$6&amp;$D$7,'CAL data'!$A:$AC,'CAL data'!F$3,FALSE)),ISBLANK(VLOOKUP($E25&amp;$D$6&amp;$D$7,'CAL data'!$A:$AC,'CAL data'!F$3,FALSE))),"",VLOOKUP($E25&amp;$D$6&amp;$D$7,'CAL data'!$A:$AC,'CAL data'!F$3,FALSE))</f>
        <v>1.9963733701752872E-2</v>
      </c>
      <c r="O25" s="302"/>
      <c r="P25" s="302">
        <f>IF(OR(ISERROR(VLOOKUP($E25&amp;$D$6&amp;$D$7,'CAL data'!$A:$AC,'CAL data'!G$3,FALSE)),ISBLANK(VLOOKUP($E25&amp;$D$6&amp;$D$7,'CAL data'!$A:$AC,'CAL data'!G$3,FALSE))),"",VLOOKUP($E25&amp;$D$6&amp;$D$7,'CAL data'!$A:$AC,'CAL data'!G$3,FALSE))</f>
        <v>0.22497193679302305</v>
      </c>
      <c r="Q25" s="302"/>
      <c r="R25" s="302">
        <f>IF(OR(ISERROR(VLOOKUP($E25&amp;$D$6&amp;$D$7,'CAL data'!$A:$AC,'CAL data'!H$3,FALSE)),ISBLANK(VLOOKUP($E25&amp;$D$6&amp;$D$7,'CAL data'!$A:$AC,'CAL data'!H$3,FALSE))),"",VLOOKUP($E25&amp;$D$6&amp;$D$7,'CAL data'!$A:$AC,'CAL data'!H$3,FALSE))</f>
        <v>8.2894395993437526E-3</v>
      </c>
      <c r="S25" s="302"/>
      <c r="T25" s="302">
        <f>IF(OR(ISERROR(VLOOKUP($E25&amp;$D$6&amp;$D$7,'CAL data'!$A:$AC,'CAL data'!I$3,FALSE)),ISBLANK(VLOOKUP($E25&amp;$D$6&amp;$D$7,'CAL data'!$A:$AC,'CAL data'!I$3,FALSE))),"",VLOOKUP($E25&amp;$D$6&amp;$D$7,'CAL data'!$A:$AC,'CAL data'!I$3,FALSE))</f>
        <v>6.7558932734651578E-2</v>
      </c>
      <c r="U25" s="359"/>
      <c r="V25" s="372">
        <f>SUM(F13,H13,J13,L13,N13,P13,R13,T13)</f>
        <v>1</v>
      </c>
      <c r="W25" s="360">
        <f>IF(ISERROR(VLOOKUP($E25&amp;$D$6&amp;$D$7,'CAL data'!$A:$AC,'CAL data'!K$3,FALSE)),0,VLOOKUP($E25&amp;$D$6&amp;$D$7,'CAL data'!$A:$AC,'CAL data'!K$3,FALSE))</f>
        <v>115810</v>
      </c>
      <c r="AA25" s="34"/>
    </row>
    <row r="26" spans="4:27" ht="15.75" x14ac:dyDescent="0.25">
      <c r="D26" s="363"/>
      <c r="E26" s="24" t="s">
        <v>27</v>
      </c>
      <c r="F26" s="11">
        <f>IF(F25="","",VLOOKUP($E25&amp;$D$6&amp;$D$7,'CAL data'!$A:$AC,'CAL data'!M$3,FALSE))</f>
        <v>0.05</v>
      </c>
      <c r="G26" s="6">
        <f>IF(F25="","",VLOOKUP($E25&amp;$D$6&amp;$D$7,'CAL data'!$A:$AC,'CAL data'!N$3,FALSE))</f>
        <v>5.2999999999999999E-2</v>
      </c>
      <c r="H26" s="6">
        <f>IF(H25="","",VLOOKUP($E25&amp;$D$6&amp;$D$7,'CAL data'!$A:$AC,'CAL data'!O$3,FALSE))</f>
        <v>0.22600000000000001</v>
      </c>
      <c r="I26" s="6">
        <f>IF(H25="","",VLOOKUP($E25&amp;$D$6&amp;$D$7,'CAL data'!$A:$AC,'CAL data'!P$3,FALSE))</f>
        <v>0.23100000000000001</v>
      </c>
      <c r="J26" s="6">
        <f>IF(J25="","",VLOOKUP($E25&amp;$D$6&amp;$D$7,'CAL data'!$A:$AC,'CAL data'!Q$3,FALSE))</f>
        <v>0.28100000000000003</v>
      </c>
      <c r="K26" s="6">
        <f>IF(J25="","",VLOOKUP($E25&amp;$D$6&amp;$D$7,'CAL data'!$A:$AC,'CAL data'!R$3,FALSE))</f>
        <v>0.28599999999999998</v>
      </c>
      <c r="L26" s="6">
        <f>IF(L25="","",VLOOKUP($E25&amp;$D$6&amp;$D$7,'CAL data'!$A:$AC,'CAL data'!S$3,FALSE))</f>
        <v>0.114</v>
      </c>
      <c r="M26" s="6">
        <f>IF(L25="","",VLOOKUP($E25&amp;$D$6&amp;$D$7,'CAL data'!$A:$AC,'CAL data'!T$3,FALSE))</f>
        <v>0.11700000000000001</v>
      </c>
      <c r="N26" s="6">
        <f>IF(N25="","",VLOOKUP($E25&amp;$D$6&amp;$D$7,'CAL data'!$A:$AC,'CAL data'!U$3,FALSE))</f>
        <v>1.9E-2</v>
      </c>
      <c r="O26" s="6">
        <f>IF(N25="","",VLOOKUP($E25&amp;$D$6&amp;$D$7,'CAL data'!$A:$AC,'CAL data'!V$3,FALSE))</f>
        <v>2.1000000000000001E-2</v>
      </c>
      <c r="P26" s="6">
        <f>IF(P25="","",VLOOKUP($E25&amp;$D$6&amp;$D$7,'CAL data'!$A:$AC,'CAL data'!W$3,FALSE))</f>
        <v>0.223</v>
      </c>
      <c r="Q26" s="6">
        <f>IF(P25="","",VLOOKUP($E25&amp;$D$6&amp;$D$7,'CAL data'!$A:$AC,'CAL data'!X$3,FALSE))</f>
        <v>0.22700000000000001</v>
      </c>
      <c r="R26" s="6">
        <f>IF(R25="","",VLOOKUP($E25&amp;$D$6&amp;$D$7,'CAL data'!$A:$AC,'CAL data'!Y$3,FALSE))</f>
        <v>8.0000000000000002E-3</v>
      </c>
      <c r="S26" s="6">
        <f>IF(R25="","",VLOOKUP($E25&amp;$D$6&amp;$D$7,'CAL data'!$A:$AC,'CAL data'!Z$3,FALSE))</f>
        <v>8.9999999999999993E-3</v>
      </c>
      <c r="T26" s="6">
        <f>IF(T25="","",VLOOKUP($E25&amp;$D$6&amp;$D$7,'CAL data'!$A:$AC,'CAL data'!AA$3,FALSE))</f>
        <v>6.6000000000000003E-2</v>
      </c>
      <c r="U26" s="7">
        <f>IF(T25="","",VLOOKUP($E25&amp;$D$6&amp;$D$7,'CAL data'!$A:$AC,'CAL data'!AB$3,FALSE))</f>
        <v>6.9000000000000006E-2</v>
      </c>
      <c r="V26" s="375"/>
      <c r="W26" s="367"/>
      <c r="AA26" s="34"/>
    </row>
    <row r="27" spans="4:27" s="40" customFormat="1" ht="18.75" customHeight="1" x14ac:dyDescent="0.25">
      <c r="D27" s="363"/>
      <c r="E27" s="75" t="s">
        <v>464</v>
      </c>
      <c r="F27" s="306">
        <f>IF(OR(ISERROR(VLOOKUP($E27&amp;$D$6&amp;$D$7,'CAL data'!$A:$AC,'CAL data'!B$3,FALSE)),ISBLANK(VLOOKUP($E27&amp;$D$6&amp;$D$7,'CAL data'!$A:$AC,'CAL data'!B$3,FALSE))),"",VLOOKUP($E27&amp;$D$6&amp;$D$7,'CAL data'!$A:$AC,'CAL data'!B$3,FALSE))</f>
        <v>5.5473244931723335E-2</v>
      </c>
      <c r="G27" s="302"/>
      <c r="H27" s="302">
        <f>IF(OR(ISERROR(VLOOKUP($E27&amp;$D$6&amp;$D$7,'CAL data'!$A:$AC,'CAL data'!C$3,FALSE)),ISBLANK(VLOOKUP($E27&amp;$D$6&amp;$D$7,'CAL data'!$A:$AC,'CAL data'!C$3,FALSE))),"",VLOOKUP($E27&amp;$D$6&amp;$D$7,'CAL data'!$A:$AC,'CAL data'!C$3,FALSE))</f>
        <v>0.34313035533496311</v>
      </c>
      <c r="I27" s="302"/>
      <c r="J27" s="302">
        <f>IF(OR(ISERROR(VLOOKUP($E27&amp;$D$6&amp;$D$7,'CAL data'!$A:$AC,'CAL data'!D$3,FALSE)),ISBLANK(VLOOKUP($E27&amp;$D$6&amp;$D$7,'CAL data'!$A:$AC,'CAL data'!D$3,FALSE))),"",VLOOKUP($E27&amp;$D$6&amp;$D$7,'CAL data'!$A:$AC,'CAL data'!D$3,FALSE))</f>
        <v>0.23546188606563448</v>
      </c>
      <c r="K27" s="302"/>
      <c r="L27" s="302">
        <f>IF(OR(ISERROR(VLOOKUP($E27&amp;$D$6&amp;$D$7,'CAL data'!$A:$AC,'CAL data'!E$3,FALSE)),ISBLANK(VLOOKUP($E27&amp;$D$6&amp;$D$7,'CAL data'!$A:$AC,'CAL data'!E$3,FALSE))),"",VLOOKUP($E27&amp;$D$6&amp;$D$7,'CAL data'!$A:$AC,'CAL data'!E$3,FALSE))</f>
        <v>9.1519124873447419E-2</v>
      </c>
      <c r="M27" s="302"/>
      <c r="N27" s="302">
        <f>IF(OR(ISERROR(VLOOKUP($E27&amp;$D$6&amp;$D$7,'CAL data'!$A:$AC,'CAL data'!F$3,FALSE)),ISBLANK(VLOOKUP($E27&amp;$D$6&amp;$D$7,'CAL data'!$A:$AC,'CAL data'!F$3,FALSE))),"",VLOOKUP($E27&amp;$D$6&amp;$D$7,'CAL data'!$A:$AC,'CAL data'!F$3,FALSE))</f>
        <v>2.4273402968121097E-2</v>
      </c>
      <c r="O27" s="302"/>
      <c r="P27" s="302">
        <f>IF(OR(ISERROR(VLOOKUP($E27&amp;$D$6&amp;$D$7,'CAL data'!$A:$AC,'CAL data'!G$3,FALSE)),ISBLANK(VLOOKUP($E27&amp;$D$6&amp;$D$7,'CAL data'!$A:$AC,'CAL data'!G$3,FALSE))),"",VLOOKUP($E27&amp;$D$6&amp;$D$7,'CAL data'!$A:$AC,'CAL data'!G$3,FALSE))</f>
        <v>0.22730696100945749</v>
      </c>
      <c r="Q27" s="302"/>
      <c r="R27" s="302">
        <f>IF(OR(ISERROR(VLOOKUP($E27&amp;$D$6&amp;$D$7,'CAL data'!$A:$AC,'CAL data'!H$3,FALSE)),ISBLANK(VLOOKUP($E27&amp;$D$6&amp;$D$7,'CAL data'!$A:$AC,'CAL data'!H$3,FALSE))),"",VLOOKUP($E27&amp;$D$6&amp;$D$7,'CAL data'!$A:$AC,'CAL data'!H$3,FALSE))</f>
        <v>1.351951996444181E-3</v>
      </c>
      <c r="S27" s="302"/>
      <c r="T27" s="302">
        <f>IF(OR(ISERROR(VLOOKUP($E27&amp;$D$6&amp;$D$7,'CAL data'!$A:$AC,'CAL data'!I$3,FALSE)),ISBLANK(VLOOKUP($E27&amp;$D$6&amp;$D$7,'CAL data'!$A:$AC,'CAL data'!I$3,FALSE))),"",VLOOKUP($E27&amp;$D$6&amp;$D$7,'CAL data'!$A:$AC,'CAL data'!I$3,FALSE))</f>
        <v>2.1483072820208903E-2</v>
      </c>
      <c r="U27" s="359"/>
      <c r="V27" s="372">
        <f>SUM(F13,H13,J13,L13,N13,P13,R13,T13)</f>
        <v>1</v>
      </c>
      <c r="W27" s="360">
        <f>IF(ISERROR(VLOOKUP($E27&amp;$D$6&amp;$D$7,'CAL data'!$A:$AC,'CAL data'!K$3,FALSE)),0,VLOOKUP($E27&amp;$D$6&amp;$D$7,'CAL data'!$A:$AC,'CAL data'!K$3,FALSE))</f>
        <v>161988</v>
      </c>
      <c r="AA27" s="34"/>
    </row>
    <row r="28" spans="4:27" ht="15.75" x14ac:dyDescent="0.25">
      <c r="D28" s="363"/>
      <c r="E28" s="24" t="s">
        <v>27</v>
      </c>
      <c r="F28" s="14">
        <f>IF(F27="","",VLOOKUP($E27&amp;$D$6&amp;$D$7,'CAL data'!$A:$AC,'CAL data'!M$3,FALSE))</f>
        <v>5.3999999999999999E-2</v>
      </c>
      <c r="G28" s="15">
        <f>IF(F27="","",VLOOKUP($E27&amp;$D$6&amp;$D$7,'CAL data'!$A:$AC,'CAL data'!N$3,FALSE))</f>
        <v>5.7000000000000002E-2</v>
      </c>
      <c r="H28" s="15">
        <f>IF(H27="","",VLOOKUP($E27&amp;$D$6&amp;$D$7,'CAL data'!$A:$AC,'CAL data'!O$3,FALSE))</f>
        <v>0.34100000000000003</v>
      </c>
      <c r="I28" s="15">
        <f>IF(H27="","",VLOOKUP($E27&amp;$D$6&amp;$D$7,'CAL data'!$A:$AC,'CAL data'!P$3,FALSE))</f>
        <v>0.34499999999999997</v>
      </c>
      <c r="J28" s="15">
        <f>IF(J27="","",VLOOKUP($E27&amp;$D$6&amp;$D$7,'CAL data'!$A:$AC,'CAL data'!Q$3,FALSE))</f>
        <v>0.23300000000000001</v>
      </c>
      <c r="K28" s="15">
        <f>IF(J27="","",VLOOKUP($E27&amp;$D$6&amp;$D$7,'CAL data'!$A:$AC,'CAL data'!R$3,FALSE))</f>
        <v>0.23799999999999999</v>
      </c>
      <c r="L28" s="15">
        <f>IF(L27="","",VLOOKUP($E27&amp;$D$6&amp;$D$7,'CAL data'!$A:$AC,'CAL data'!S$3,FALSE))</f>
        <v>0.09</v>
      </c>
      <c r="M28" s="15">
        <f>IF(L27="","",VLOOKUP($E27&amp;$D$6&amp;$D$7,'CAL data'!$A:$AC,'CAL data'!T$3,FALSE))</f>
        <v>9.2999999999999999E-2</v>
      </c>
      <c r="N28" s="15">
        <f>IF(N27="","",VLOOKUP($E27&amp;$D$6&amp;$D$7,'CAL data'!$A:$AC,'CAL data'!U$3,FALSE))</f>
        <v>2.4E-2</v>
      </c>
      <c r="O28" s="15">
        <f>IF(N27="","",VLOOKUP($E27&amp;$D$6&amp;$D$7,'CAL data'!$A:$AC,'CAL data'!V$3,FALSE))</f>
        <v>2.5000000000000001E-2</v>
      </c>
      <c r="P28" s="15">
        <f>IF(P27="","",VLOOKUP($E27&amp;$D$6&amp;$D$7,'CAL data'!$A:$AC,'CAL data'!W$3,FALSE))</f>
        <v>0.22500000000000001</v>
      </c>
      <c r="Q28" s="15">
        <f>IF(P27="","",VLOOKUP($E27&amp;$D$6&amp;$D$7,'CAL data'!$A:$AC,'CAL data'!X$3,FALSE))</f>
        <v>0.22900000000000001</v>
      </c>
      <c r="R28" s="15">
        <f>IF(R27="","",VLOOKUP($E27&amp;$D$6&amp;$D$7,'CAL data'!$A:$AC,'CAL data'!Y$3,FALSE))</f>
        <v>1E-3</v>
      </c>
      <c r="S28" s="15">
        <f>IF(R27="","",VLOOKUP($E27&amp;$D$6&amp;$D$7,'CAL data'!$A:$AC,'CAL data'!Z$3,FALSE))</f>
        <v>2E-3</v>
      </c>
      <c r="T28" s="15">
        <f>IF(T27="","",VLOOKUP($E27&amp;$D$6&amp;$D$7,'CAL data'!$A:$AC,'CAL data'!AA$3,FALSE))</f>
        <v>2.1000000000000001E-2</v>
      </c>
      <c r="U28" s="16">
        <f>IF(T27="","",VLOOKUP($E27&amp;$D$6&amp;$D$7,'CAL data'!$A:$AC,'CAL data'!AB$3,FALSE))</f>
        <v>2.1999999999999999E-2</v>
      </c>
      <c r="V28" s="374"/>
      <c r="W28" s="368"/>
      <c r="AA28" s="34"/>
    </row>
    <row r="29" spans="4:27" s="40" customFormat="1" ht="18.75" customHeight="1" x14ac:dyDescent="0.25">
      <c r="D29" s="363"/>
      <c r="E29" s="75" t="s">
        <v>465</v>
      </c>
      <c r="F29" s="306">
        <f>IF(OR(ISERROR(VLOOKUP($E29&amp;$D$6&amp;$D$7,'CAL data'!$A:$AC,'CAL data'!B$3,FALSE)),ISBLANK(VLOOKUP($E29&amp;$D$6&amp;$D$7,'CAL data'!$A:$AC,'CAL data'!B$3,FALSE))),"",VLOOKUP($E29&amp;$D$6&amp;$D$7,'CAL data'!$A:$AC,'CAL data'!B$3,FALSE))</f>
        <v>5.2461893198930763E-2</v>
      </c>
      <c r="G29" s="302"/>
      <c r="H29" s="302">
        <f>IF(OR(ISERROR(VLOOKUP($E29&amp;$D$6&amp;$D$7,'CAL data'!$A:$AC,'CAL data'!C$3,FALSE)),ISBLANK(VLOOKUP($E29&amp;$D$6&amp;$D$7,'CAL data'!$A:$AC,'CAL data'!C$3,FALSE))),"",VLOOKUP($E29&amp;$D$6&amp;$D$7,'CAL data'!$A:$AC,'CAL data'!C$3,FALSE))</f>
        <v>0.34641989919807376</v>
      </c>
      <c r="I29" s="302"/>
      <c r="J29" s="302">
        <f>IF(OR(ISERROR(VLOOKUP($E29&amp;$D$6&amp;$D$7,'CAL data'!$A:$AC,'CAL data'!D$3,FALSE)),ISBLANK(VLOOKUP($E29&amp;$D$6&amp;$D$7,'CAL data'!$A:$AC,'CAL data'!D$3,FALSE))),"",VLOOKUP($E29&amp;$D$6&amp;$D$7,'CAL data'!$A:$AC,'CAL data'!D$3,FALSE))</f>
        <v>0.245730201807905</v>
      </c>
      <c r="K29" s="302"/>
      <c r="L29" s="302">
        <f>IF(OR(ISERROR(VLOOKUP($E29&amp;$D$6&amp;$D$7,'CAL data'!$A:$AC,'CAL data'!E$3,FALSE)),ISBLANK(VLOOKUP($E29&amp;$D$6&amp;$D$7,'CAL data'!$A:$AC,'CAL data'!E$3,FALSE))),"",VLOOKUP($E29&amp;$D$6&amp;$D$7,'CAL data'!$A:$AC,'CAL data'!E$3,FALSE))</f>
        <v>0.100393821290836</v>
      </c>
      <c r="M29" s="302"/>
      <c r="N29" s="302">
        <f>IF(OR(ISERROR(VLOOKUP($E29&amp;$D$6&amp;$D$7,'CAL data'!$A:$AC,'CAL data'!F$3,FALSE)),ISBLANK(VLOOKUP($E29&amp;$D$6&amp;$D$7,'CAL data'!$A:$AC,'CAL data'!F$3,FALSE))),"",VLOOKUP($E29&amp;$D$6&amp;$D$7,'CAL data'!$A:$AC,'CAL data'!F$3,FALSE))</f>
        <v>2.2578407166323179E-2</v>
      </c>
      <c r="O29" s="302"/>
      <c r="P29" s="302">
        <f>IF(OR(ISERROR(VLOOKUP($E29&amp;$D$6&amp;$D$7,'CAL data'!$A:$AC,'CAL data'!G$3,FALSE)),ISBLANK(VLOOKUP($E29&amp;$D$6&amp;$D$7,'CAL data'!$A:$AC,'CAL data'!G$3,FALSE))),"",VLOOKUP($E29&amp;$D$6&amp;$D$7,'CAL data'!$A:$AC,'CAL data'!G$3,FALSE))</f>
        <v>0.20009386414185729</v>
      </c>
      <c r="Q29" s="302"/>
      <c r="R29" s="302">
        <f>IF(OR(ISERROR(VLOOKUP($E29&amp;$D$6&amp;$D$7,'CAL data'!$A:$AC,'CAL data'!H$3,FALSE)),ISBLANK(VLOOKUP($E29&amp;$D$6&amp;$D$7,'CAL data'!$A:$AC,'CAL data'!H$3,FALSE))),"",VLOOKUP($E29&amp;$D$6&amp;$D$7,'CAL data'!$A:$AC,'CAL data'!H$3,FALSE))</f>
        <v>5.0196910645418005E-3</v>
      </c>
      <c r="S29" s="302"/>
      <c r="T29" s="302">
        <f>IF(OR(ISERROR(VLOOKUP($E29&amp;$D$6&amp;$D$7,'CAL data'!$A:$AC,'CAL data'!I$3,FALSE)),ISBLANK(VLOOKUP($E29&amp;$D$6&amp;$D$7,'CAL data'!$A:$AC,'CAL data'!I$3,FALSE))),"",VLOOKUP($E29&amp;$D$6&amp;$D$7,'CAL data'!$A:$AC,'CAL data'!I$3,FALSE))</f>
        <v>2.7302222131532231E-2</v>
      </c>
      <c r="U29" s="359"/>
      <c r="V29" s="372">
        <f>SUM(F13,H13,J13,L13,N13,P13,R13,T13)</f>
        <v>1</v>
      </c>
      <c r="W29" s="360">
        <f>IF(ISERROR(VLOOKUP($E29&amp;$D$6&amp;$D$7,'CAL data'!$A:$AC,'CAL data'!K$3,FALSE)),0,VLOOKUP($E29&amp;$D$6&amp;$D$7,'CAL data'!$A:$AC,'CAL data'!K$3,FALSE))</f>
        <v>98014</v>
      </c>
    </row>
    <row r="30" spans="4:27" x14ac:dyDescent="0.25">
      <c r="D30" s="363"/>
      <c r="E30" s="24" t="s">
        <v>27</v>
      </c>
      <c r="F30" s="11">
        <f>IF(F29="","",VLOOKUP($E29&amp;$D$6&amp;$D$7,'CAL data'!$A:$AC,'CAL data'!M$3,FALSE))</f>
        <v>5.0999999999999997E-2</v>
      </c>
      <c r="G30" s="6">
        <f>IF(F29="","",VLOOKUP($E29&amp;$D$6&amp;$D$7,'CAL data'!$A:$AC,'CAL data'!N$3,FALSE))</f>
        <v>5.3999999999999999E-2</v>
      </c>
      <c r="H30" s="6">
        <f>IF(H29="","",VLOOKUP($E29&amp;$D$6&amp;$D$7,'CAL data'!$A:$AC,'CAL data'!O$3,FALSE))</f>
        <v>0.34300000000000003</v>
      </c>
      <c r="I30" s="6">
        <f>IF(H29="","",VLOOKUP($E29&amp;$D$6&amp;$D$7,'CAL data'!$A:$AC,'CAL data'!P$3,FALSE))</f>
        <v>0.34899999999999998</v>
      </c>
      <c r="J30" s="6">
        <f>IF(J29="","",VLOOKUP($E29&amp;$D$6&amp;$D$7,'CAL data'!$A:$AC,'CAL data'!Q$3,FALSE))</f>
        <v>0.24299999999999999</v>
      </c>
      <c r="K30" s="6">
        <f>IF(J29="","",VLOOKUP($E29&amp;$D$6&amp;$D$7,'CAL data'!$A:$AC,'CAL data'!R$3,FALSE))</f>
        <v>0.248</v>
      </c>
      <c r="L30" s="6">
        <f>IF(L29="","",VLOOKUP($E29&amp;$D$6&amp;$D$7,'CAL data'!$A:$AC,'CAL data'!S$3,FALSE))</f>
        <v>9.9000000000000005E-2</v>
      </c>
      <c r="M30" s="6">
        <f>IF(L29="","",VLOOKUP($E29&amp;$D$6&amp;$D$7,'CAL data'!$A:$AC,'CAL data'!T$3,FALSE))</f>
        <v>0.10199999999999999</v>
      </c>
      <c r="N30" s="6">
        <f>IF(N29="","",VLOOKUP($E29&amp;$D$6&amp;$D$7,'CAL data'!$A:$AC,'CAL data'!U$3,FALSE))</f>
        <v>2.1999999999999999E-2</v>
      </c>
      <c r="O30" s="6">
        <f>IF(N29="","",VLOOKUP($E29&amp;$D$6&amp;$D$7,'CAL data'!$A:$AC,'CAL data'!V$3,FALSE))</f>
        <v>2.4E-2</v>
      </c>
      <c r="P30" s="6">
        <f>IF(P29="","",VLOOKUP($E29&amp;$D$6&amp;$D$7,'CAL data'!$A:$AC,'CAL data'!W$3,FALSE))</f>
        <v>0.19800000000000001</v>
      </c>
      <c r="Q30" s="6">
        <f>IF(P29="","",VLOOKUP($E29&amp;$D$6&amp;$D$7,'CAL data'!$A:$AC,'CAL data'!X$3,FALSE))</f>
        <v>0.20300000000000001</v>
      </c>
      <c r="R30" s="6">
        <f>IF(R29="","",VLOOKUP($E29&amp;$D$6&amp;$D$7,'CAL data'!$A:$AC,'CAL data'!Y$3,FALSE))</f>
        <v>5.0000000000000001E-3</v>
      </c>
      <c r="S30" s="6">
        <f>IF(R29="","",VLOOKUP($E29&amp;$D$6&amp;$D$7,'CAL data'!$A:$AC,'CAL data'!Z$3,FALSE))</f>
        <v>5.0000000000000001E-3</v>
      </c>
      <c r="T30" s="6">
        <f>IF(T29="","",VLOOKUP($E29&amp;$D$6&amp;$D$7,'CAL data'!$A:$AC,'CAL data'!AA$3,FALSE))</f>
        <v>2.5999999999999999E-2</v>
      </c>
      <c r="U30" s="7">
        <f>IF(T29="","",VLOOKUP($E29&amp;$D$6&amp;$D$7,'CAL data'!$A:$AC,'CAL data'!AB$3,FALSE))</f>
        <v>2.8000000000000001E-2</v>
      </c>
      <c r="V30" s="375"/>
      <c r="W30" s="367"/>
    </row>
    <row r="31" spans="4:27" s="40" customFormat="1" ht="18.75" customHeight="1" x14ac:dyDescent="0.25">
      <c r="D31" s="363"/>
      <c r="E31" s="75" t="s">
        <v>466</v>
      </c>
      <c r="F31" s="306">
        <f>IF(OR(ISERROR(VLOOKUP($E31&amp;$D$6&amp;$D$7,'CAL data'!$A:$AC,'CAL data'!B$3,FALSE)),ISBLANK(VLOOKUP($E31&amp;$D$6&amp;$D$7,'CAL data'!$A:$AC,'CAL data'!B$3,FALSE))),"",VLOOKUP($E31&amp;$D$6&amp;$D$7,'CAL data'!$A:$AC,'CAL data'!B$3,FALSE))</f>
        <v>5.8172707384851891E-2</v>
      </c>
      <c r="G31" s="302"/>
      <c r="H31" s="302">
        <f>IF(OR(ISERROR(VLOOKUP($E31&amp;$D$6&amp;$D$7,'CAL data'!$A:$AC,'CAL data'!C$3,FALSE)),ISBLANK(VLOOKUP($E31&amp;$D$6&amp;$D$7,'CAL data'!$A:$AC,'CAL data'!C$3,FALSE))),"",VLOOKUP($E31&amp;$D$6&amp;$D$7,'CAL data'!$A:$AC,'CAL data'!C$3,FALSE))</f>
        <v>0.31365665464435644</v>
      </c>
      <c r="I31" s="302"/>
      <c r="J31" s="302">
        <f>IF(OR(ISERROR(VLOOKUP($E31&amp;$D$6&amp;$D$7,'CAL data'!$A:$AC,'CAL data'!D$3,FALSE)),ISBLANK(VLOOKUP($E31&amp;$D$6&amp;$D$7,'CAL data'!$A:$AC,'CAL data'!D$3,FALSE))),"",VLOOKUP($E31&amp;$D$6&amp;$D$7,'CAL data'!$A:$AC,'CAL data'!D$3,FALSE))</f>
        <v>0.25393188671436173</v>
      </c>
      <c r="K31" s="302"/>
      <c r="L31" s="302">
        <f>IF(OR(ISERROR(VLOOKUP($E31&amp;$D$6&amp;$D$7,'CAL data'!$A:$AC,'CAL data'!E$3,FALSE)),ISBLANK(VLOOKUP($E31&amp;$D$6&amp;$D$7,'CAL data'!$A:$AC,'CAL data'!E$3,FALSE))),"",VLOOKUP($E31&amp;$D$6&amp;$D$7,'CAL data'!$A:$AC,'CAL data'!E$3,FALSE))</f>
        <v>9.0950747945367463E-2</v>
      </c>
      <c r="M31" s="302"/>
      <c r="N31" s="302">
        <f>IF(OR(ISERROR(VLOOKUP($E31&amp;$D$6&amp;$D$7,'CAL data'!$A:$AC,'CAL data'!F$3,FALSE)),ISBLANK(VLOOKUP($E31&amp;$D$6&amp;$D$7,'CAL data'!$A:$AC,'CAL data'!F$3,FALSE))),"",VLOOKUP($E31&amp;$D$6&amp;$D$7,'CAL data'!$A:$AC,'CAL data'!F$3,FALSE))</f>
        <v>2.9681310234730682E-2</v>
      </c>
      <c r="O31" s="302"/>
      <c r="P31" s="302">
        <f>IF(OR(ISERROR(VLOOKUP($E31&amp;$D$6&amp;$D$7,'CAL data'!$A:$AC,'CAL data'!G$3,FALSE)),ISBLANK(VLOOKUP($E31&amp;$D$6&amp;$D$7,'CAL data'!$A:$AC,'CAL data'!G$3,FALSE))),"",VLOOKUP($E31&amp;$D$6&amp;$D$7,'CAL data'!$A:$AC,'CAL data'!G$3,FALSE))</f>
        <v>0.210858511204399</v>
      </c>
      <c r="Q31" s="302"/>
      <c r="R31" s="302">
        <f>IF(OR(ISERROR(VLOOKUP($E31&amp;$D$6&amp;$D$7,'CAL data'!$A:$AC,'CAL data'!H$3,FALSE)),ISBLANK(VLOOKUP($E31&amp;$D$6&amp;$D$7,'CAL data'!$A:$AC,'CAL data'!H$3,FALSE))),"",VLOOKUP($E31&amp;$D$6&amp;$D$7,'CAL data'!$A:$AC,'CAL data'!H$3,FALSE))</f>
        <v>4.2422988233902911E-3</v>
      </c>
      <c r="S31" s="302"/>
      <c r="T31" s="302">
        <f>IF(OR(ISERROR(VLOOKUP($E31&amp;$D$6&amp;$D$7,'CAL data'!$A:$AC,'CAL data'!I$3,FALSE)),ISBLANK(VLOOKUP($E31&amp;$D$6&amp;$D$7,'CAL data'!$A:$AC,'CAL data'!I$3,FALSE))),"",VLOOKUP($E31&amp;$D$6&amp;$D$7,'CAL data'!$A:$AC,'CAL data'!I$3,FALSE))</f>
        <v>3.8505883048542543E-2</v>
      </c>
      <c r="U31" s="359"/>
      <c r="V31" s="372">
        <f>SUM(F13,H13,J13,L13,N13,P13,R13,T13)</f>
        <v>1</v>
      </c>
      <c r="W31" s="360">
        <f>IF(ISERROR(VLOOKUP($E31&amp;$D$6&amp;$D$7,'CAL data'!$A:$AC,'CAL data'!K$3,FALSE)),0,VLOOKUP($E31&amp;$D$6&amp;$D$7,'CAL data'!$A:$AC,'CAL data'!K$3,FALSE))</f>
        <v>135304</v>
      </c>
    </row>
    <row r="32" spans="4:27" x14ac:dyDescent="0.25">
      <c r="D32" s="363"/>
      <c r="E32" s="24" t="s">
        <v>27</v>
      </c>
      <c r="F32" s="14">
        <f>IF(F31="","",VLOOKUP($E31&amp;$D$6&amp;$D$7,'CAL data'!$A:$AC,'CAL data'!M$3,FALSE))</f>
        <v>5.7000000000000002E-2</v>
      </c>
      <c r="G32" s="15">
        <f>IF(F31="","",VLOOKUP($E31&amp;$D$6&amp;$D$7,'CAL data'!$A:$AC,'CAL data'!N$3,FALSE))</f>
        <v>5.8999999999999997E-2</v>
      </c>
      <c r="H32" s="15">
        <f>IF(H31="","",VLOOKUP($E31&amp;$D$6&amp;$D$7,'CAL data'!$A:$AC,'CAL data'!O$3,FALSE))</f>
        <v>0.311</v>
      </c>
      <c r="I32" s="15">
        <f>IF(H31="","",VLOOKUP($E31&amp;$D$6&amp;$D$7,'CAL data'!$A:$AC,'CAL data'!P$3,FALSE))</f>
        <v>0.316</v>
      </c>
      <c r="J32" s="15">
        <f>IF(J31="","",VLOOKUP($E31&amp;$D$6&amp;$D$7,'CAL data'!$A:$AC,'CAL data'!Q$3,FALSE))</f>
        <v>0.252</v>
      </c>
      <c r="K32" s="15">
        <f>IF(J31="","",VLOOKUP($E31&amp;$D$6&amp;$D$7,'CAL data'!$A:$AC,'CAL data'!R$3,FALSE))</f>
        <v>0.25600000000000001</v>
      </c>
      <c r="L32" s="15">
        <f>IF(L31="","",VLOOKUP($E31&amp;$D$6&amp;$D$7,'CAL data'!$A:$AC,'CAL data'!S$3,FALSE))</f>
        <v>8.8999999999999996E-2</v>
      </c>
      <c r="M32" s="15">
        <f>IF(L31="","",VLOOKUP($E31&amp;$D$6&amp;$D$7,'CAL data'!$A:$AC,'CAL data'!T$3,FALSE))</f>
        <v>9.1999999999999998E-2</v>
      </c>
      <c r="N32" s="15">
        <f>IF(N31="","",VLOOKUP($E31&amp;$D$6&amp;$D$7,'CAL data'!$A:$AC,'CAL data'!U$3,FALSE))</f>
        <v>2.9000000000000001E-2</v>
      </c>
      <c r="O32" s="15">
        <f>IF(N31="","",VLOOKUP($E31&amp;$D$6&amp;$D$7,'CAL data'!$A:$AC,'CAL data'!V$3,FALSE))</f>
        <v>3.1E-2</v>
      </c>
      <c r="P32" s="15">
        <f>IF(P31="","",VLOOKUP($E31&amp;$D$6&amp;$D$7,'CAL data'!$A:$AC,'CAL data'!W$3,FALSE))</f>
        <v>0.20899999999999999</v>
      </c>
      <c r="Q32" s="15">
        <f>IF(P31="","",VLOOKUP($E31&amp;$D$6&amp;$D$7,'CAL data'!$A:$AC,'CAL data'!X$3,FALSE))</f>
        <v>0.21299999999999999</v>
      </c>
      <c r="R32" s="15">
        <f>IF(R31="","",VLOOKUP($E31&amp;$D$6&amp;$D$7,'CAL data'!$A:$AC,'CAL data'!Y$3,FALSE))</f>
        <v>4.0000000000000001E-3</v>
      </c>
      <c r="S32" s="15">
        <f>IF(R31="","",VLOOKUP($E31&amp;$D$6&amp;$D$7,'CAL data'!$A:$AC,'CAL data'!Z$3,FALSE))</f>
        <v>5.0000000000000001E-3</v>
      </c>
      <c r="T32" s="15">
        <f>IF(T31="","",VLOOKUP($E31&amp;$D$6&amp;$D$7,'CAL data'!$A:$AC,'CAL data'!AA$3,FALSE))</f>
        <v>3.6999999999999998E-2</v>
      </c>
      <c r="U32" s="16">
        <f>IF(T31="","",VLOOKUP($E31&amp;$D$6&amp;$D$7,'CAL data'!$A:$AC,'CAL data'!AB$3,FALSE))</f>
        <v>0.04</v>
      </c>
      <c r="V32" s="374"/>
      <c r="W32" s="368"/>
    </row>
    <row r="33" spans="3:23" s="109" customFormat="1" ht="15.75" x14ac:dyDescent="0.25">
      <c r="D33" s="363"/>
      <c r="E33" s="75" t="s">
        <v>467</v>
      </c>
      <c r="F33" s="306">
        <f>IF(OR(ISERROR(VLOOKUP($E33&amp;$D$6&amp;$D$7,'CAL data'!$A:$AC,'CAL data'!B$3,FALSE)),ISBLANK(VLOOKUP($E33&amp;$D$6&amp;$D$7,'CAL data'!$A:$AC,'CAL data'!B$3,FALSE))),"",VLOOKUP($E33&amp;$D$6&amp;$D$7,'CAL data'!$A:$AC,'CAL data'!B$3,FALSE))</f>
        <v>4.4925124792013313E-2</v>
      </c>
      <c r="G33" s="302"/>
      <c r="H33" s="302">
        <f>IF(OR(ISERROR(VLOOKUP($E33&amp;$D$6&amp;$D$7,'CAL data'!$A:$AC,'CAL data'!C$3,FALSE)),ISBLANK(VLOOKUP($E33&amp;$D$6&amp;$D$7,'CAL data'!$A:$AC,'CAL data'!C$3,FALSE))),"",VLOOKUP($E33&amp;$D$6&amp;$D$7,'CAL data'!$A:$AC,'CAL data'!C$3,FALSE))</f>
        <v>0.27563488461990959</v>
      </c>
      <c r="I33" s="302"/>
      <c r="J33" s="302">
        <f>IF(OR(ISERROR(VLOOKUP($E33&amp;$D$6&amp;$D$7,'CAL data'!$A:$AC,'CAL data'!D$3,FALSE)),ISBLANK(VLOOKUP($E33&amp;$D$6&amp;$D$7,'CAL data'!$A:$AC,'CAL data'!D$3,FALSE))),"",VLOOKUP($E33&amp;$D$6&amp;$D$7,'CAL data'!$A:$AC,'CAL data'!D$3,FALSE))</f>
        <v>0.28097951226071027</v>
      </c>
      <c r="K33" s="302"/>
      <c r="L33" s="302">
        <f>IF(OR(ISERROR(VLOOKUP($E33&amp;$D$6&amp;$D$7,'CAL data'!$A:$AC,'CAL data'!E$3,FALSE)),ISBLANK(VLOOKUP($E33&amp;$D$6&amp;$D$7,'CAL data'!$A:$AC,'CAL data'!E$3,FALSE))),"",VLOOKUP($E33&amp;$D$6&amp;$D$7,'CAL data'!$A:$AC,'CAL data'!E$3,FALSE))</f>
        <v>0.10201852131968604</v>
      </c>
      <c r="M33" s="302"/>
      <c r="N33" s="302">
        <f>IF(OR(ISERROR(VLOOKUP($E33&amp;$D$6&amp;$D$7,'CAL data'!$A:$AC,'CAL data'!F$3,FALSE)),ISBLANK(VLOOKUP($E33&amp;$D$6&amp;$D$7,'CAL data'!$A:$AC,'CAL data'!F$3,FALSE))),"",VLOOKUP($E33&amp;$D$6&amp;$D$7,'CAL data'!$A:$AC,'CAL data'!F$3,FALSE))</f>
        <v>1.8302828618968387E-2</v>
      </c>
      <c r="O33" s="302"/>
      <c r="P33" s="302">
        <f>IF(OR(ISERROR(VLOOKUP($E33&amp;$D$6&amp;$D$7,'CAL data'!$A:$AC,'CAL data'!G$3,FALSE)),ISBLANK(VLOOKUP($E33&amp;$D$6&amp;$D$7,'CAL data'!$A:$AC,'CAL data'!G$3,FALSE))),"",VLOOKUP($E33&amp;$D$6&amp;$D$7,'CAL data'!$A:$AC,'CAL data'!G$3,FALSE))</f>
        <v>0.22823913006941293</v>
      </c>
      <c r="Q33" s="302"/>
      <c r="R33" s="302">
        <f>IF(OR(ISERROR(VLOOKUP($E33&amp;$D$6&amp;$D$7,'CAL data'!$A:$AC,'CAL data'!H$3,FALSE)),ISBLANK(VLOOKUP($E33&amp;$D$6&amp;$D$7,'CAL data'!$A:$AC,'CAL data'!H$3,FALSE))),"",VLOOKUP($E33&amp;$D$6&amp;$D$7,'CAL data'!$A:$AC,'CAL data'!H$3,FALSE))</f>
        <v>6.7059950587404831E-3</v>
      </c>
      <c r="S33" s="302"/>
      <c r="T33" s="302">
        <f>IF(OR(ISERROR(VLOOKUP($E33&amp;$D$6&amp;$D$7,'CAL data'!$A:$AC,'CAL data'!I$3,FALSE)),ISBLANK(VLOOKUP($E33&amp;$D$6&amp;$D$7,'CAL data'!$A:$AC,'CAL data'!I$3,FALSE))),"",VLOOKUP($E33&amp;$D$6&amp;$D$7,'CAL data'!$A:$AC,'CAL data'!I$3,FALSE))</f>
        <v>4.3194003260559E-2</v>
      </c>
      <c r="U33" s="359"/>
      <c r="V33" s="372">
        <f>SUM(F15,H15,J15,L15,N15,P15,R15,T15)</f>
        <v>1</v>
      </c>
      <c r="W33" s="360">
        <f>IF(ISERROR(VLOOKUP($E33&amp;$D$6&amp;$D$7,'CAL data'!$A:$AC,'CAL data'!K$3,FALSE)),0,VLOOKUP($E33&amp;$D$6&amp;$D$7,'CAL data'!$A:$AC,'CAL data'!K$3,FALSE))</f>
        <v>59499</v>
      </c>
    </row>
    <row r="34" spans="3:23" s="109" customFormat="1" x14ac:dyDescent="0.25">
      <c r="D34" s="363"/>
      <c r="E34" s="24" t="s">
        <v>27</v>
      </c>
      <c r="F34" s="14">
        <f>IF(F33="","",VLOOKUP($E33&amp;$D$6&amp;$D$7,'CAL data'!$A:$AC,'CAL data'!M$3,FALSE))</f>
        <v>4.2999999999999997E-2</v>
      </c>
      <c r="G34" s="15">
        <f>IF(F33="","",VLOOKUP($E33&amp;$D$6&amp;$D$7,'CAL data'!$A:$AC,'CAL data'!N$3,FALSE))</f>
        <v>4.7E-2</v>
      </c>
      <c r="H34" s="15">
        <f>IF(H33="","",VLOOKUP($E33&amp;$D$6&amp;$D$7,'CAL data'!$A:$AC,'CAL data'!O$3,FALSE))</f>
        <v>0.27200000000000002</v>
      </c>
      <c r="I34" s="15">
        <f>IF(H33="","",VLOOKUP($E33&amp;$D$6&amp;$D$7,'CAL data'!$A:$AC,'CAL data'!P$3,FALSE))</f>
        <v>0.27900000000000003</v>
      </c>
      <c r="J34" s="15">
        <f>IF(J33="","",VLOOKUP($E33&amp;$D$6&amp;$D$7,'CAL data'!$A:$AC,'CAL data'!Q$3,FALSE))</f>
        <v>0.27700000000000002</v>
      </c>
      <c r="K34" s="15">
        <f>IF(J33="","",VLOOKUP($E33&amp;$D$6&amp;$D$7,'CAL data'!$A:$AC,'CAL data'!R$3,FALSE))</f>
        <v>0.28499999999999998</v>
      </c>
      <c r="L34" s="15">
        <f>IF(L33="","",VLOOKUP($E33&amp;$D$6&amp;$D$7,'CAL data'!$A:$AC,'CAL data'!S$3,FALSE))</f>
        <v>0.1</v>
      </c>
      <c r="M34" s="15">
        <f>IF(L33="","",VLOOKUP($E33&amp;$D$6&amp;$D$7,'CAL data'!$A:$AC,'CAL data'!T$3,FALSE))</f>
        <v>0.104</v>
      </c>
      <c r="N34" s="15">
        <f>IF(N33="","",VLOOKUP($E33&amp;$D$6&amp;$D$7,'CAL data'!$A:$AC,'CAL data'!U$3,FALSE))</f>
        <v>1.7000000000000001E-2</v>
      </c>
      <c r="O34" s="15">
        <f>IF(N33="","",VLOOKUP($E33&amp;$D$6&amp;$D$7,'CAL data'!$A:$AC,'CAL data'!V$3,FALSE))</f>
        <v>1.9E-2</v>
      </c>
      <c r="P34" s="15">
        <f>IF(P33="","",VLOOKUP($E33&amp;$D$6&amp;$D$7,'CAL data'!$A:$AC,'CAL data'!W$3,FALSE))</f>
        <v>0.22500000000000001</v>
      </c>
      <c r="Q34" s="15">
        <f>IF(P33="","",VLOOKUP($E33&amp;$D$6&amp;$D$7,'CAL data'!$A:$AC,'CAL data'!X$3,FALSE))</f>
        <v>0.23200000000000001</v>
      </c>
      <c r="R34" s="15">
        <f>IF(R33="","",VLOOKUP($E33&amp;$D$6&amp;$D$7,'CAL data'!$A:$AC,'CAL data'!Y$3,FALSE))</f>
        <v>6.0000000000000001E-3</v>
      </c>
      <c r="S34" s="15">
        <f>IF(R33="","",VLOOKUP($E33&amp;$D$6&amp;$D$7,'CAL data'!$A:$AC,'CAL data'!Z$3,FALSE))</f>
        <v>7.0000000000000001E-3</v>
      </c>
      <c r="T34" s="15">
        <f>IF(T33="","",VLOOKUP($E33&amp;$D$6&amp;$D$7,'CAL data'!$A:$AC,'CAL data'!AA$3,FALSE))</f>
        <v>4.2000000000000003E-2</v>
      </c>
      <c r="U34" s="16">
        <f>IF(T33="","",VLOOKUP($E33&amp;$D$6&amp;$D$7,'CAL data'!$A:$AC,'CAL data'!AB$3,FALSE))</f>
        <v>4.4999999999999998E-2</v>
      </c>
      <c r="V34" s="374"/>
      <c r="W34" s="368"/>
    </row>
    <row r="35" spans="3:23" s="40" customFormat="1" ht="18.75" customHeight="1" x14ac:dyDescent="0.25">
      <c r="C35" s="90"/>
      <c r="D35" s="363"/>
      <c r="E35" s="131" t="s">
        <v>468</v>
      </c>
      <c r="F35" s="266">
        <f>IF(OR(ISERROR(VLOOKUP($E35&amp;$D$6&amp;$D$7,'CAL data'!$A:$AC,'CAL data'!B$3,FALSE)),ISBLANK(VLOOKUP($E35&amp;$D$6&amp;$D$7,'CAL data'!$A:$AC,'CAL data'!B$3,FALSE))),"",VLOOKUP($E35&amp;$D$6&amp;$D$7,'CAL data'!$A:$AC,'CAL data'!B$3,FALSE))</f>
        <v>5.3117758016707088E-2</v>
      </c>
      <c r="G35" s="267"/>
      <c r="H35" s="267">
        <f>IF(OR(ISERROR(VLOOKUP($E35&amp;$D$6&amp;$D$7,'CAL data'!$A:$AC,'CAL data'!C$3,FALSE)),ISBLANK(VLOOKUP($E35&amp;$D$6&amp;$D$7,'CAL data'!$A:$AC,'CAL data'!C$3,FALSE))),"",VLOOKUP($E35&amp;$D$6&amp;$D$7,'CAL data'!$A:$AC,'CAL data'!C$3,FALSE))</f>
        <v>0.30826192400970087</v>
      </c>
      <c r="I35" s="267"/>
      <c r="J35" s="267">
        <f>IF(OR(ISERROR(VLOOKUP($E35&amp;$D$6&amp;$D$7,'CAL data'!$A:$AC,'CAL data'!D$3,FALSE)),ISBLANK(VLOOKUP($E35&amp;$D$6&amp;$D$7,'CAL data'!$A:$AC,'CAL data'!D$3,FALSE))),"",VLOOKUP($E35&amp;$D$6&amp;$D$7,'CAL data'!$A:$AC,'CAL data'!D$3,FALSE))</f>
        <v>0.23852330908111022</v>
      </c>
      <c r="K35" s="267"/>
      <c r="L35" s="267">
        <f>IF(OR(ISERROR(VLOOKUP($E35&amp;$D$6&amp;$D$7,'CAL data'!$A:$AC,'CAL data'!E$3,FALSE)),ISBLANK(VLOOKUP($E35&amp;$D$6&amp;$D$7,'CAL data'!$A:$AC,'CAL data'!E$3,FALSE))),"",VLOOKUP($E35&amp;$D$6&amp;$D$7,'CAL data'!$A:$AC,'CAL data'!E$3,FALSE))</f>
        <v>0.11514955537590946</v>
      </c>
      <c r="M35" s="267"/>
      <c r="N35" s="267">
        <f>IF(OR(ISERROR(VLOOKUP($E35&amp;$D$6&amp;$D$7,'CAL data'!$A:$AC,'CAL data'!F$3,FALSE)),ISBLANK(VLOOKUP($E35&amp;$D$6&amp;$D$7,'CAL data'!$A:$AC,'CAL data'!F$3,FALSE))),"",VLOOKUP($E35&amp;$D$6&amp;$D$7,'CAL data'!$A:$AC,'CAL data'!F$3,FALSE))</f>
        <v>1.7881972514147131E-2</v>
      </c>
      <c r="O35" s="267"/>
      <c r="P35" s="267">
        <f>IF(OR(ISERROR(VLOOKUP($E35&amp;$D$6&amp;$D$7,'CAL data'!$A:$AC,'CAL data'!G$3,FALSE)),ISBLANK(VLOOKUP($E35&amp;$D$6&amp;$D$7,'CAL data'!$A:$AC,'CAL data'!G$3,FALSE))),"",VLOOKUP($E35&amp;$D$6&amp;$D$7,'CAL data'!$A:$AC,'CAL data'!G$3,FALSE))</f>
        <v>0.24545405551064403</v>
      </c>
      <c r="Q35" s="267"/>
      <c r="R35" s="267">
        <f>IF(OR(ISERROR(VLOOKUP($E35&amp;$D$6&amp;$D$7,'CAL data'!$A:$AC,'CAL data'!H$3,FALSE)),ISBLANK(VLOOKUP($E35&amp;$D$6&amp;$D$7,'CAL data'!$A:$AC,'CAL data'!H$3,FALSE))),"",VLOOKUP($E35&amp;$D$6&amp;$D$7,'CAL data'!$A:$AC,'CAL data'!H$3,FALSE))</f>
        <v>3.8264618701158719E-3</v>
      </c>
      <c r="S35" s="267"/>
      <c r="T35" s="267">
        <f>IF(OR(ISERROR(VLOOKUP($E35&amp;$D$6&amp;$D$7,'CAL data'!$A:$AC,'CAL data'!I$3,FALSE)),ISBLANK(VLOOKUP($E35&amp;$D$6&amp;$D$7,'CAL data'!$A:$AC,'CAL data'!I$3,FALSE))),"",VLOOKUP($E35&amp;$D$6&amp;$D$7,'CAL data'!$A:$AC,'CAL data'!I$3,FALSE))</f>
        <v>1.7784963621665321E-2</v>
      </c>
      <c r="U35" s="365"/>
      <c r="V35" s="375">
        <f>SUM(F25,H25,J25,L25,N25,P25,R25,T25)</f>
        <v>1.0000000000000002</v>
      </c>
      <c r="W35" s="367">
        <f>IF(ISERROR(VLOOKUP($E35&amp;$D$6&amp;$D$7,'CAL data'!$A:$AC,'CAL data'!K$3,FALSE)),0,VLOOKUP($E35&amp;$D$6&amp;$D$7,'CAL data'!$A:$AC,'CAL data'!K$3,FALSE))</f>
        <v>92775</v>
      </c>
    </row>
    <row r="36" spans="3:23" s="40" customFormat="1" x14ac:dyDescent="0.25">
      <c r="D36" s="363"/>
      <c r="E36" s="24" t="s">
        <v>27</v>
      </c>
      <c r="F36" s="14">
        <f>IF(F35="","",VLOOKUP($E35&amp;$D$6&amp;$D$7,'CAL data'!$A:$AC,'CAL data'!M$3,FALSE))</f>
        <v>5.1999999999999998E-2</v>
      </c>
      <c r="G36" s="15">
        <f>IF(F35="","",VLOOKUP($E35&amp;$D$6&amp;$D$7,'CAL data'!$A:$AC,'CAL data'!N$3,FALSE))</f>
        <v>5.5E-2</v>
      </c>
      <c r="H36" s="15">
        <f>IF(H35="","",VLOOKUP($E35&amp;$D$6&amp;$D$7,'CAL data'!$A:$AC,'CAL data'!O$3,FALSE))</f>
        <v>0.30499999999999999</v>
      </c>
      <c r="I36" s="15">
        <f>IF(H35="","",VLOOKUP($E35&amp;$D$6&amp;$D$7,'CAL data'!$A:$AC,'CAL data'!P$3,FALSE))</f>
        <v>0.311</v>
      </c>
      <c r="J36" s="15">
        <f>IF(J35="","",VLOOKUP($E35&amp;$D$6&amp;$D$7,'CAL data'!$A:$AC,'CAL data'!Q$3,FALSE))</f>
        <v>0.23599999999999999</v>
      </c>
      <c r="K36" s="15">
        <f>IF(J35="","",VLOOKUP($E35&amp;$D$6&amp;$D$7,'CAL data'!$A:$AC,'CAL data'!R$3,FALSE))</f>
        <v>0.24099999999999999</v>
      </c>
      <c r="L36" s="15">
        <f>IF(L35="","",VLOOKUP($E35&amp;$D$6&amp;$D$7,'CAL data'!$A:$AC,'CAL data'!S$3,FALSE))</f>
        <v>0.113</v>
      </c>
      <c r="M36" s="15">
        <f>IF(L35="","",VLOOKUP($E35&amp;$D$6&amp;$D$7,'CAL data'!$A:$AC,'CAL data'!T$3,FALSE))</f>
        <v>0.11700000000000001</v>
      </c>
      <c r="N36" s="15">
        <f>IF(N35="","",VLOOKUP($E35&amp;$D$6&amp;$D$7,'CAL data'!$A:$AC,'CAL data'!U$3,FALSE))</f>
        <v>1.7000000000000001E-2</v>
      </c>
      <c r="O36" s="15">
        <f>IF(N35="","",VLOOKUP($E35&amp;$D$6&amp;$D$7,'CAL data'!$A:$AC,'CAL data'!V$3,FALSE))</f>
        <v>1.9E-2</v>
      </c>
      <c r="P36" s="15">
        <f>IF(P35="","",VLOOKUP($E35&amp;$D$6&amp;$D$7,'CAL data'!$A:$AC,'CAL data'!W$3,FALSE))</f>
        <v>0.24299999999999999</v>
      </c>
      <c r="Q36" s="15">
        <f>IF(P35="","",VLOOKUP($E35&amp;$D$6&amp;$D$7,'CAL data'!$A:$AC,'CAL data'!X$3,FALSE))</f>
        <v>0.248</v>
      </c>
      <c r="R36" s="15">
        <f>IF(R35="","",VLOOKUP($E35&amp;$D$6&amp;$D$7,'CAL data'!$A:$AC,'CAL data'!Y$3,FALSE))</f>
        <v>3.0000000000000001E-3</v>
      </c>
      <c r="S36" s="15">
        <f>IF(R35="","",VLOOKUP($E35&amp;$D$6&amp;$D$7,'CAL data'!$A:$AC,'CAL data'!Z$3,FALSE))</f>
        <v>4.0000000000000001E-3</v>
      </c>
      <c r="T36" s="15">
        <f>IF(T35="","",VLOOKUP($E35&amp;$D$6&amp;$D$7,'CAL data'!$A:$AC,'CAL data'!AA$3,FALSE))</f>
        <v>1.7000000000000001E-2</v>
      </c>
      <c r="U36" s="16">
        <f>IF(T35="","",VLOOKUP($E35&amp;$D$6&amp;$D$7,'CAL data'!$A:$AC,'CAL data'!AB$3,FALSE))</f>
        <v>1.9E-2</v>
      </c>
      <c r="V36" s="374"/>
      <c r="W36" s="368"/>
    </row>
    <row r="37" spans="3:23" ht="18.75" customHeight="1" x14ac:dyDescent="0.25">
      <c r="D37" s="363"/>
      <c r="E37" s="75" t="s">
        <v>469</v>
      </c>
      <c r="F37" s="306">
        <f>IF(OR(ISERROR(VLOOKUP($E37&amp;$D$6&amp;$D$7,'CAL data'!$A:$AC,'CAL data'!B$3,FALSE)),ISBLANK(VLOOKUP($E37&amp;$D$6&amp;$D$7,'CAL data'!$A:$AC,'CAL data'!B$3,FALSE))),"",VLOOKUP($E37&amp;$D$6&amp;$D$7,'CAL data'!$A:$AC,'CAL data'!B$3,FALSE))</f>
        <v>5.5107507930912937E-2</v>
      </c>
      <c r="G37" s="302"/>
      <c r="H37" s="302">
        <f>IF(OR(ISERROR(VLOOKUP($E37&amp;$D$6&amp;$D$7,'CAL data'!$A:$AC,'CAL data'!C$3,FALSE)),ISBLANK(VLOOKUP($E37&amp;$D$6&amp;$D$7,'CAL data'!$A:$AC,'CAL data'!C$3,FALSE))),"",VLOOKUP($E37&amp;$D$6&amp;$D$7,'CAL data'!$A:$AC,'CAL data'!C$3,FALSE))</f>
        <v>0.27180119844906592</v>
      </c>
      <c r="I37" s="302"/>
      <c r="J37" s="302">
        <f>IF(OR(ISERROR(VLOOKUP($E37&amp;$D$6&amp;$D$7,'CAL data'!$A:$AC,'CAL data'!D$3,FALSE)),ISBLANK(VLOOKUP($E37&amp;$D$6&amp;$D$7,'CAL data'!$A:$AC,'CAL data'!D$3,FALSE))),"",VLOOKUP($E37&amp;$D$6&amp;$D$7,'CAL data'!$A:$AC,'CAL data'!D$3,FALSE))</f>
        <v>0.29072259428974268</v>
      </c>
      <c r="K37" s="302"/>
      <c r="L37" s="302">
        <f>IF(OR(ISERROR(VLOOKUP($E37&amp;$D$6&amp;$D$7,'CAL data'!$A:$AC,'CAL data'!E$3,FALSE)),ISBLANK(VLOOKUP($E37&amp;$D$6&amp;$D$7,'CAL data'!$A:$AC,'CAL data'!E$3,FALSE))),"",VLOOKUP($E37&amp;$D$6&amp;$D$7,'CAL data'!$A:$AC,'CAL data'!E$3,FALSE))</f>
        <v>8.4906591469862527E-2</v>
      </c>
      <c r="M37" s="302"/>
      <c r="N37" s="302">
        <f>IF(OR(ISERROR(VLOOKUP($E37&amp;$D$6&amp;$D$7,'CAL data'!$A:$AC,'CAL data'!F$3,FALSE)),ISBLANK(VLOOKUP($E37&amp;$D$6&amp;$D$7,'CAL data'!$A:$AC,'CAL data'!F$3,FALSE))),"",VLOOKUP($E37&amp;$D$6&amp;$D$7,'CAL data'!$A:$AC,'CAL data'!F$3,FALSE))</f>
        <v>2.4850193866760663E-2</v>
      </c>
      <c r="O37" s="302"/>
      <c r="P37" s="302">
        <f>IF(OR(ISERROR(VLOOKUP($E37&amp;$D$6&amp;$D$7,'CAL data'!$A:$AC,'CAL data'!G$3,FALSE)),ISBLANK(VLOOKUP($E37&amp;$D$6&amp;$D$7,'CAL data'!$A:$AC,'CAL data'!G$3,FALSE))),"",VLOOKUP($E37&amp;$D$6&amp;$D$7,'CAL data'!$A:$AC,'CAL data'!G$3,FALSE))</f>
        <v>0.20530137469157561</v>
      </c>
      <c r="Q37" s="302"/>
      <c r="R37" s="302">
        <f>IF(OR(ISERROR(VLOOKUP($E37&amp;$D$6&amp;$D$7,'CAL data'!$A:$AC,'CAL data'!H$3,FALSE)),ISBLANK(VLOOKUP($E37&amp;$D$6&amp;$D$7,'CAL data'!$A:$AC,'CAL data'!H$3,FALSE))),"",VLOOKUP($E37&amp;$D$6&amp;$D$7,'CAL data'!$A:$AC,'CAL data'!H$3,FALSE))</f>
        <v>7.5854776172012686E-3</v>
      </c>
      <c r="S37" s="302"/>
      <c r="T37" s="302">
        <f>IF(OR(ISERROR(VLOOKUP($E37&amp;$D$6&amp;$D$7,'CAL data'!$A:$AC,'CAL data'!I$3,FALSE)),ISBLANK(VLOOKUP($E37&amp;$D$6&amp;$D$7,'CAL data'!$A:$AC,'CAL data'!I$3,FALSE))),"",VLOOKUP($E37&amp;$D$6&amp;$D$7,'CAL data'!$A:$AC,'CAL data'!I$3,FALSE))</f>
        <v>5.9725061684878393E-2</v>
      </c>
      <c r="U37" s="359"/>
      <c r="V37" s="372">
        <f>SUM(F25,H25,J25,L25,N25,P25,R25,T25)</f>
        <v>1.0000000000000002</v>
      </c>
      <c r="W37" s="360">
        <f>IF(ISERROR(VLOOKUP($E37&amp;$D$6&amp;$D$7,'CAL data'!$A:$AC,'CAL data'!K$3,FALSE)),0,VLOOKUP($E37&amp;$D$6&amp;$D$7,'CAL data'!$A:$AC,'CAL data'!K$3,FALSE))</f>
        <v>141850</v>
      </c>
    </row>
    <row r="38" spans="3:23" s="40" customFormat="1" x14ac:dyDescent="0.25">
      <c r="D38" s="363"/>
      <c r="E38" s="24" t="s">
        <v>27</v>
      </c>
      <c r="F38" s="11">
        <f>IF(F37="","",VLOOKUP($E37&amp;$D$6&amp;$D$7,'CAL data'!$A:$AC,'CAL data'!M$3,FALSE))</f>
        <v>5.3999999999999999E-2</v>
      </c>
      <c r="G38" s="6">
        <f>IF(F37="","",VLOOKUP($E37&amp;$D$6&amp;$D$7,'CAL data'!$A:$AC,'CAL data'!N$3,FALSE))</f>
        <v>5.6000000000000001E-2</v>
      </c>
      <c r="H38" s="6">
        <f>IF(H37="","",VLOOKUP($E37&amp;$D$6&amp;$D$7,'CAL data'!$A:$AC,'CAL data'!O$3,FALSE))</f>
        <v>0.26900000000000002</v>
      </c>
      <c r="I38" s="6">
        <f>IF(H37="","",VLOOKUP($E37&amp;$D$6&amp;$D$7,'CAL data'!$A:$AC,'CAL data'!P$3,FALSE))</f>
        <v>0.27400000000000002</v>
      </c>
      <c r="J38" s="6">
        <f>IF(J37="","",VLOOKUP($E37&amp;$D$6&amp;$D$7,'CAL data'!$A:$AC,'CAL data'!Q$3,FALSE))</f>
        <v>0.28799999999999998</v>
      </c>
      <c r="K38" s="6">
        <f>IF(J37="","",VLOOKUP($E37&amp;$D$6&amp;$D$7,'CAL data'!$A:$AC,'CAL data'!R$3,FALSE))</f>
        <v>0.29299999999999998</v>
      </c>
      <c r="L38" s="6">
        <f>IF(L37="","",VLOOKUP($E37&amp;$D$6&amp;$D$7,'CAL data'!$A:$AC,'CAL data'!S$3,FALSE))</f>
        <v>8.3000000000000004E-2</v>
      </c>
      <c r="M38" s="6">
        <f>IF(L37="","",VLOOKUP($E37&amp;$D$6&amp;$D$7,'CAL data'!$A:$AC,'CAL data'!T$3,FALSE))</f>
        <v>8.5999999999999993E-2</v>
      </c>
      <c r="N38" s="6">
        <f>IF(N37="","",VLOOKUP($E37&amp;$D$6&amp;$D$7,'CAL data'!$A:$AC,'CAL data'!U$3,FALSE))</f>
        <v>2.4E-2</v>
      </c>
      <c r="O38" s="6">
        <f>IF(N37="","",VLOOKUP($E37&amp;$D$6&amp;$D$7,'CAL data'!$A:$AC,'CAL data'!V$3,FALSE))</f>
        <v>2.5999999999999999E-2</v>
      </c>
      <c r="P38" s="6">
        <f>IF(P37="","",VLOOKUP($E37&amp;$D$6&amp;$D$7,'CAL data'!$A:$AC,'CAL data'!W$3,FALSE))</f>
        <v>0.20300000000000001</v>
      </c>
      <c r="Q38" s="6">
        <f>IF(P37="","",VLOOKUP($E37&amp;$D$6&amp;$D$7,'CAL data'!$A:$AC,'CAL data'!X$3,FALSE))</f>
        <v>0.20699999999999999</v>
      </c>
      <c r="R38" s="6">
        <f>IF(R37="","",VLOOKUP($E37&amp;$D$6&amp;$D$7,'CAL data'!$A:$AC,'CAL data'!Y$3,FALSE))</f>
        <v>7.0000000000000001E-3</v>
      </c>
      <c r="S38" s="6">
        <f>IF(R37="","",VLOOKUP($E37&amp;$D$6&amp;$D$7,'CAL data'!$A:$AC,'CAL data'!Z$3,FALSE))</f>
        <v>8.0000000000000002E-3</v>
      </c>
      <c r="T38" s="6">
        <f>IF(T37="","",VLOOKUP($E37&amp;$D$6&amp;$D$7,'CAL data'!$A:$AC,'CAL data'!AA$3,FALSE))</f>
        <v>5.8999999999999997E-2</v>
      </c>
      <c r="U38" s="7">
        <f>IF(T37="","",VLOOKUP($E37&amp;$D$6&amp;$D$7,'CAL data'!$A:$AC,'CAL data'!AB$3,FALSE))</f>
        <v>6.0999999999999999E-2</v>
      </c>
      <c r="V38" s="375"/>
      <c r="W38" s="367"/>
    </row>
    <row r="39" spans="3:23" ht="15.75" x14ac:dyDescent="0.25">
      <c r="D39" s="363"/>
      <c r="E39" s="75" t="s">
        <v>23</v>
      </c>
      <c r="F39" s="306">
        <f>IF(OR(ISERROR(VLOOKUP($E39&amp;$D$6&amp;$D$7,'CAL data'!$A:$AC,'CAL data'!B$3,FALSE)),ISBLANK(VLOOKUP($E39&amp;$D$6&amp;$D$7,'CAL data'!$A:$AC,'CAL data'!B$3,FALSE))),"",VLOOKUP($E39&amp;$D$6&amp;$D$7,'CAL data'!$A:$AC,'CAL data'!B$3,FALSE))</f>
        <v>6.0514023585597286E-2</v>
      </c>
      <c r="G39" s="302"/>
      <c r="H39" s="302">
        <f>IF(OR(ISERROR(VLOOKUP($E39&amp;$D$6&amp;$D$7,'CAL data'!$A:$AC,'CAL data'!C$3,FALSE)),ISBLANK(VLOOKUP($E39&amp;$D$6&amp;$D$7,'CAL data'!$A:$AC,'CAL data'!C$3,FALSE))),"",VLOOKUP($E39&amp;$D$6&amp;$D$7,'CAL data'!$A:$AC,'CAL data'!C$3,FALSE))</f>
        <v>0.29170943214427852</v>
      </c>
      <c r="I39" s="302"/>
      <c r="J39" s="302">
        <f>IF(OR(ISERROR(VLOOKUP($E39&amp;$D$6&amp;$D$7,'CAL data'!$A:$AC,'CAL data'!D$3,FALSE)),ISBLANK(VLOOKUP($E39&amp;$D$6&amp;$D$7,'CAL data'!$A:$AC,'CAL data'!D$3,FALSE))),"",VLOOKUP($E39&amp;$D$6&amp;$D$7,'CAL data'!$A:$AC,'CAL data'!D$3,FALSE))</f>
        <v>0.25421545422173814</v>
      </c>
      <c r="K39" s="302"/>
      <c r="L39" s="302">
        <f>IF(OR(ISERROR(VLOOKUP($E39&amp;$D$6&amp;$D$7,'CAL data'!$A:$AC,'CAL data'!E$3,FALSE)),ISBLANK(VLOOKUP($E39&amp;$D$6&amp;$D$7,'CAL data'!$A:$AC,'CAL data'!E$3,FALSE))),"",VLOOKUP($E39&amp;$D$6&amp;$D$7,'CAL data'!$A:$AC,'CAL data'!E$3,FALSE))</f>
        <v>0.10844976016421944</v>
      </c>
      <c r="M39" s="302"/>
      <c r="N39" s="302">
        <f>IF(OR(ISERROR(VLOOKUP($E39&amp;$D$6&amp;$D$7,'CAL data'!$A:$AC,'CAL data'!F$3,FALSE)),ISBLANK(VLOOKUP($E39&amp;$D$6&amp;$D$7,'CAL data'!$A:$AC,'CAL data'!F$3,FALSE))),"",VLOOKUP($E39&amp;$D$6&amp;$D$7,'CAL data'!$A:$AC,'CAL data'!F$3,FALSE))</f>
        <v>3.2822940449508807E-2</v>
      </c>
      <c r="O39" s="302"/>
      <c r="P39" s="302">
        <f>IF(OR(ISERROR(VLOOKUP($E39&amp;$D$6&amp;$D$7,'CAL data'!$A:$AC,'CAL data'!G$3,FALSE)),ISBLANK(VLOOKUP($E39&amp;$D$6&amp;$D$7,'CAL data'!$A:$AC,'CAL data'!G$3,FALSE))),"",VLOOKUP($E39&amp;$D$6&amp;$D$7,'CAL data'!$A:$AC,'CAL data'!G$3,FALSE))</f>
        <v>0.1916486877107727</v>
      </c>
      <c r="Q39" s="302"/>
      <c r="R39" s="302">
        <f>IF(OR(ISERROR(VLOOKUP($E39&amp;$D$6&amp;$D$7,'CAL data'!$A:$AC,'CAL data'!H$3,FALSE)),ISBLANK(VLOOKUP($E39&amp;$D$6&amp;$D$7,'CAL data'!$A:$AC,'CAL data'!H$3,FALSE))),"",VLOOKUP($E39&amp;$D$6&amp;$D$7,'CAL data'!$A:$AC,'CAL data'!H$3,FALSE))</f>
        <v>3.770344148635345E-3</v>
      </c>
      <c r="S39" s="302"/>
      <c r="T39" s="302">
        <f>IF(OR(ISERROR(VLOOKUP($E39&amp;$D$6&amp;$D$7,'CAL data'!$A:$AC,'CAL data'!I$3,FALSE)),ISBLANK(VLOOKUP($E39&amp;$D$6&amp;$D$7,'CAL data'!$A:$AC,'CAL data'!I$3,FALSE))),"",VLOOKUP($E39&amp;$D$6&amp;$D$7,'CAL data'!$A:$AC,'CAL data'!I$3,FALSE))</f>
        <v>5.6869357575249788E-2</v>
      </c>
      <c r="U39" s="359"/>
      <c r="V39" s="372">
        <f>SUM(F25,H25,J25,L25,N25,P25,R25,T25)</f>
        <v>1.0000000000000002</v>
      </c>
      <c r="W39" s="360">
        <f>IF(ISERROR(VLOOKUP($E39&amp;$D$6&amp;$D$7,'CAL data'!$A:$AC,'CAL data'!K$3,FALSE)),0,VLOOKUP($E39&amp;$D$6&amp;$D$7,'CAL data'!$A:$AC,'CAL data'!K$3,FALSE))</f>
        <v>95482</v>
      </c>
    </row>
    <row r="40" spans="3:23" s="40" customFormat="1" x14ac:dyDescent="0.25">
      <c r="D40" s="363"/>
      <c r="E40" s="24" t="s">
        <v>27</v>
      </c>
      <c r="F40" s="14">
        <f>IF(F39="","",VLOOKUP($E39&amp;$D$6&amp;$D$7,'CAL data'!$A:$AC,'CAL data'!M$3,FALSE))</f>
        <v>5.8999999999999997E-2</v>
      </c>
      <c r="G40" s="15">
        <f>IF(F39="","",VLOOKUP($E39&amp;$D$6&amp;$D$7,'CAL data'!$A:$AC,'CAL data'!N$3,FALSE))</f>
        <v>6.2E-2</v>
      </c>
      <c r="H40" s="15">
        <f>IF(H39="","",VLOOKUP($E39&amp;$D$6&amp;$D$7,'CAL data'!$A:$AC,'CAL data'!O$3,FALSE))</f>
        <v>0.28899999999999998</v>
      </c>
      <c r="I40" s="15">
        <f>IF(H39="","",VLOOKUP($E39&amp;$D$6&amp;$D$7,'CAL data'!$A:$AC,'CAL data'!P$3,FALSE))</f>
        <v>0.29499999999999998</v>
      </c>
      <c r="J40" s="15">
        <f>IF(J39="","",VLOOKUP($E39&amp;$D$6&amp;$D$7,'CAL data'!$A:$AC,'CAL data'!Q$3,FALSE))</f>
        <v>0.251</v>
      </c>
      <c r="K40" s="15">
        <f>IF(J39="","",VLOOKUP($E39&amp;$D$6&amp;$D$7,'CAL data'!$A:$AC,'CAL data'!R$3,FALSE))</f>
        <v>0.25700000000000001</v>
      </c>
      <c r="L40" s="15">
        <f>IF(L39="","",VLOOKUP($E39&amp;$D$6&amp;$D$7,'CAL data'!$A:$AC,'CAL data'!S$3,FALSE))</f>
        <v>0.106</v>
      </c>
      <c r="M40" s="15">
        <f>IF(L39="","",VLOOKUP($E39&amp;$D$6&amp;$D$7,'CAL data'!$A:$AC,'CAL data'!T$3,FALSE))</f>
        <v>0.11</v>
      </c>
      <c r="N40" s="15">
        <f>IF(N39="","",VLOOKUP($E39&amp;$D$6&amp;$D$7,'CAL data'!$A:$AC,'CAL data'!U$3,FALSE))</f>
        <v>3.2000000000000001E-2</v>
      </c>
      <c r="O40" s="15">
        <f>IF(N39="","",VLOOKUP($E39&amp;$D$6&amp;$D$7,'CAL data'!$A:$AC,'CAL data'!V$3,FALSE))</f>
        <v>3.4000000000000002E-2</v>
      </c>
      <c r="P40" s="15">
        <f>IF(P39="","",VLOOKUP($E39&amp;$D$6&amp;$D$7,'CAL data'!$A:$AC,'CAL data'!W$3,FALSE))</f>
        <v>0.189</v>
      </c>
      <c r="Q40" s="15">
        <f>IF(P39="","",VLOOKUP($E39&amp;$D$6&amp;$D$7,'CAL data'!$A:$AC,'CAL data'!X$3,FALSE))</f>
        <v>0.19400000000000001</v>
      </c>
      <c r="R40" s="15">
        <f>IF(R39="","",VLOOKUP($E39&amp;$D$6&amp;$D$7,'CAL data'!$A:$AC,'CAL data'!Y$3,FALSE))</f>
        <v>3.0000000000000001E-3</v>
      </c>
      <c r="S40" s="15">
        <f>IF(R39="","",VLOOKUP($E39&amp;$D$6&amp;$D$7,'CAL data'!$A:$AC,'CAL data'!Z$3,FALSE))</f>
        <v>4.0000000000000001E-3</v>
      </c>
      <c r="T40" s="15">
        <f>IF(T39="","",VLOOKUP($E39&amp;$D$6&amp;$D$7,'CAL data'!$A:$AC,'CAL data'!AA$3,FALSE))</f>
        <v>5.5E-2</v>
      </c>
      <c r="U40" s="16">
        <f>IF(T39="","",VLOOKUP($E39&amp;$D$6&amp;$D$7,'CAL data'!$A:$AC,'CAL data'!AB$3,FALSE))</f>
        <v>5.8000000000000003E-2</v>
      </c>
      <c r="V40" s="374"/>
      <c r="W40" s="368"/>
    </row>
    <row r="41" spans="3:23" ht="15.75" x14ac:dyDescent="0.25">
      <c r="D41" s="363"/>
      <c r="E41" s="75" t="s">
        <v>114</v>
      </c>
      <c r="F41" s="306">
        <f>IF(OR(ISERROR(VLOOKUP($E41&amp;$D$6&amp;$D$7,'CAL data'!$A:$AC,'CAL data'!B$3,FALSE)),ISBLANK(VLOOKUP($E41&amp;$D$6&amp;$D$7,'CAL data'!$A:$AC,'CAL data'!B$3,FALSE))),"",VLOOKUP($E41&amp;$D$6&amp;$D$7,'CAL data'!$A:$AC,'CAL data'!B$3,FALSE))</f>
        <v>5.9323124437009392E-2</v>
      </c>
      <c r="G41" s="302"/>
      <c r="H41" s="302">
        <f>IF(OR(ISERROR(VLOOKUP($E41&amp;$D$6&amp;$D$7,'CAL data'!$A:$AC,'CAL data'!C$3,FALSE)),ISBLANK(VLOOKUP($E41&amp;$D$6&amp;$D$7,'CAL data'!$A:$AC,'CAL data'!C$3,FALSE))),"",VLOOKUP($E41&amp;$D$6&amp;$D$7,'CAL data'!$A:$AC,'CAL data'!C$3,FALSE))</f>
        <v>0.29244476068641329</v>
      </c>
      <c r="I41" s="302"/>
      <c r="J41" s="302">
        <f>IF(OR(ISERROR(VLOOKUP($E41&amp;$D$6&amp;$D$7,'CAL data'!$A:$AC,'CAL data'!D$3,FALSE)),ISBLANK(VLOOKUP($E41&amp;$D$6&amp;$D$7,'CAL data'!$A:$AC,'CAL data'!D$3,FALSE))),"",VLOOKUP($E41&amp;$D$6&amp;$D$7,'CAL data'!$A:$AC,'CAL data'!D$3,FALSE))</f>
        <v>0.26403597084181762</v>
      </c>
      <c r="K41" s="302"/>
      <c r="L41" s="302">
        <f>IF(OR(ISERROR(VLOOKUP($E41&amp;$D$6&amp;$D$7,'CAL data'!$A:$AC,'CAL data'!E$3,FALSE)),ISBLANK(VLOOKUP($E41&amp;$D$6&amp;$D$7,'CAL data'!$A:$AC,'CAL data'!E$3,FALSE))),"",VLOOKUP($E41&amp;$D$6&amp;$D$7,'CAL data'!$A:$AC,'CAL data'!E$3,FALSE))</f>
        <v>0.10420341087149053</v>
      </c>
      <c r="M41" s="302"/>
      <c r="N41" s="302">
        <f>IF(OR(ISERROR(VLOOKUP($E41&amp;$D$6&amp;$D$7,'CAL data'!$A:$AC,'CAL data'!F$3,FALSE)),ISBLANK(VLOOKUP($E41&amp;$D$6&amp;$D$7,'CAL data'!$A:$AC,'CAL data'!F$3,FALSE))),"",VLOOKUP($E41&amp;$D$6&amp;$D$7,'CAL data'!$A:$AC,'CAL data'!F$3,FALSE))</f>
        <v>3.1043018159522207E-2</v>
      </c>
      <c r="O41" s="302"/>
      <c r="P41" s="302">
        <f>IF(OR(ISERROR(VLOOKUP($E41&amp;$D$6&amp;$D$7,'CAL data'!$A:$AC,'CAL data'!G$3,FALSE)),ISBLANK(VLOOKUP($E41&amp;$D$6&amp;$D$7,'CAL data'!$A:$AC,'CAL data'!G$3,FALSE))),"",VLOOKUP($E41&amp;$D$6&amp;$D$7,'CAL data'!$A:$AC,'CAL data'!G$3,FALSE))</f>
        <v>0.20979963211639049</v>
      </c>
      <c r="Q41" s="302"/>
      <c r="R41" s="302">
        <f>IF(OR(ISERROR(VLOOKUP($E41&amp;$D$6&amp;$D$7,'CAL data'!$A:$AC,'CAL data'!H$3,FALSE)),ISBLANK(VLOOKUP($E41&amp;$D$6&amp;$D$7,'CAL data'!$A:$AC,'CAL data'!H$3,FALSE))),"",VLOOKUP($E41&amp;$D$6&amp;$D$7,'CAL data'!$A:$AC,'CAL data'!H$3,FALSE))</f>
        <v>3.4366082039558841E-3</v>
      </c>
      <c r="S41" s="302"/>
      <c r="T41" s="302">
        <f>IF(OR(ISERROR(VLOOKUP($E41&amp;$D$6&amp;$D$7,'CAL data'!$A:$AC,'CAL data'!I$3,FALSE)),ISBLANK(VLOOKUP($E41&amp;$D$6&amp;$D$7,'CAL data'!$A:$AC,'CAL data'!I$3,FALSE))),"",VLOOKUP($E41&amp;$D$6&amp;$D$7,'CAL data'!$A:$AC,'CAL data'!I$3,FALSE))</f>
        <v>3.5713474683400574E-2</v>
      </c>
      <c r="U41" s="359"/>
      <c r="V41" s="372">
        <f>SUM(F25,H25,J25,L25,N25,P25,R25,T25)</f>
        <v>1.0000000000000002</v>
      </c>
      <c r="W41" s="360">
        <f>IF(ISERROR(VLOOKUP($E41&amp;$D$6&amp;$D$7,'CAL data'!$A:$AC,'CAL data'!K$3,FALSE)),0,VLOOKUP($E41&amp;$D$6&amp;$D$7,'CAL data'!$A:$AC,'CAL data'!K$3,FALSE))</f>
        <v>132107</v>
      </c>
    </row>
    <row r="42" spans="3:23" s="40" customFormat="1" x14ac:dyDescent="0.25">
      <c r="D42" s="363"/>
      <c r="E42" s="24" t="s">
        <v>27</v>
      </c>
      <c r="F42" s="11">
        <f>IF(F41="","",VLOOKUP($E41&amp;$D$6&amp;$D$7,'CAL data'!$A:$AC,'CAL data'!M$3,FALSE))</f>
        <v>5.8000000000000003E-2</v>
      </c>
      <c r="G42" s="6">
        <f>IF(F41="","",VLOOKUP($E41&amp;$D$6&amp;$D$7,'CAL data'!$A:$AC,'CAL data'!N$3,FALSE))</f>
        <v>6.0999999999999999E-2</v>
      </c>
      <c r="H42" s="6">
        <f>IF(H41="","",VLOOKUP($E41&amp;$D$6&amp;$D$7,'CAL data'!$A:$AC,'CAL data'!O$3,FALSE))</f>
        <v>0.28999999999999998</v>
      </c>
      <c r="I42" s="6">
        <f>IF(H41="","",VLOOKUP($E41&amp;$D$6&amp;$D$7,'CAL data'!$A:$AC,'CAL data'!P$3,FALSE))</f>
        <v>0.29499999999999998</v>
      </c>
      <c r="J42" s="6">
        <f>IF(J41="","",VLOOKUP($E41&amp;$D$6&amp;$D$7,'CAL data'!$A:$AC,'CAL data'!Q$3,FALSE))</f>
        <v>0.26200000000000001</v>
      </c>
      <c r="K42" s="6">
        <f>IF(J41="","",VLOOKUP($E41&amp;$D$6&amp;$D$7,'CAL data'!$A:$AC,'CAL data'!R$3,FALSE))</f>
        <v>0.26600000000000001</v>
      </c>
      <c r="L42" s="6">
        <f>IF(L41="","",VLOOKUP($E41&amp;$D$6&amp;$D$7,'CAL data'!$A:$AC,'CAL data'!S$3,FALSE))</f>
        <v>0.10299999999999999</v>
      </c>
      <c r="M42" s="6">
        <f>IF(L41="","",VLOOKUP($E41&amp;$D$6&amp;$D$7,'CAL data'!$A:$AC,'CAL data'!T$3,FALSE))</f>
        <v>0.106</v>
      </c>
      <c r="N42" s="6">
        <f>IF(N41="","",VLOOKUP($E41&amp;$D$6&amp;$D$7,'CAL data'!$A:$AC,'CAL data'!U$3,FALSE))</f>
        <v>0.03</v>
      </c>
      <c r="O42" s="6">
        <f>IF(N41="","",VLOOKUP($E41&amp;$D$6&amp;$D$7,'CAL data'!$A:$AC,'CAL data'!V$3,FALSE))</f>
        <v>3.2000000000000001E-2</v>
      </c>
      <c r="P42" s="6">
        <f>IF(P41="","",VLOOKUP($E41&amp;$D$6&amp;$D$7,'CAL data'!$A:$AC,'CAL data'!W$3,FALSE))</f>
        <v>0.20799999999999999</v>
      </c>
      <c r="Q42" s="6">
        <f>IF(P41="","",VLOOKUP($E41&amp;$D$6&amp;$D$7,'CAL data'!$A:$AC,'CAL data'!X$3,FALSE))</f>
        <v>0.21199999999999999</v>
      </c>
      <c r="R42" s="6">
        <f>IF(R41="","",VLOOKUP($E41&amp;$D$6&amp;$D$7,'CAL data'!$A:$AC,'CAL data'!Y$3,FALSE))</f>
        <v>3.0000000000000001E-3</v>
      </c>
      <c r="S42" s="6">
        <f>IF(R41="","",VLOOKUP($E41&amp;$D$6&amp;$D$7,'CAL data'!$A:$AC,'CAL data'!Z$3,FALSE))</f>
        <v>4.0000000000000001E-3</v>
      </c>
      <c r="T42" s="6">
        <f>IF(T41="","",VLOOKUP($E41&amp;$D$6&amp;$D$7,'CAL data'!$A:$AC,'CAL data'!AA$3,FALSE))</f>
        <v>3.5000000000000003E-2</v>
      </c>
      <c r="U42" s="7">
        <f>IF(T41="","",VLOOKUP($E41&amp;$D$6&amp;$D$7,'CAL data'!$A:$AC,'CAL data'!AB$3,FALSE))</f>
        <v>3.6999999999999998E-2</v>
      </c>
      <c r="V42" s="375"/>
      <c r="W42" s="367"/>
    </row>
    <row r="43" spans="3:23" ht="15.75" x14ac:dyDescent="0.25">
      <c r="D43" s="363"/>
      <c r="E43" s="75" t="s">
        <v>115</v>
      </c>
      <c r="F43" s="306">
        <f>IF(OR(ISERROR(VLOOKUP($E43&amp;$D$6&amp;$D$7,'CAL data'!$A:$AC,'CAL data'!B$3,FALSE)),ISBLANK(VLOOKUP($E43&amp;$D$6&amp;$D$7,'CAL data'!$A:$AC,'CAL data'!B$3,FALSE))),"",VLOOKUP($E43&amp;$D$6&amp;$D$7,'CAL data'!$A:$AC,'CAL data'!B$3,FALSE))</f>
        <v>5.5065902117830919E-2</v>
      </c>
      <c r="G43" s="302"/>
      <c r="H43" s="302">
        <f>IF(OR(ISERROR(VLOOKUP($E43&amp;$D$6&amp;$D$7,'CAL data'!$A:$AC,'CAL data'!C$3,FALSE)),ISBLANK(VLOOKUP($E43&amp;$D$6&amp;$D$7,'CAL data'!$A:$AC,'CAL data'!C$3,FALSE))),"",VLOOKUP($E43&amp;$D$6&amp;$D$7,'CAL data'!$A:$AC,'CAL data'!C$3,FALSE))</f>
        <v>0.31117061006860253</v>
      </c>
      <c r="I43" s="302"/>
      <c r="J43" s="302">
        <f>IF(OR(ISERROR(VLOOKUP($E43&amp;$D$6&amp;$D$7,'CAL data'!$A:$AC,'CAL data'!D$3,FALSE)),ISBLANK(VLOOKUP($E43&amp;$D$6&amp;$D$7,'CAL data'!$A:$AC,'CAL data'!D$3,FALSE))),"",VLOOKUP($E43&amp;$D$6&amp;$D$7,'CAL data'!$A:$AC,'CAL data'!D$3,FALSE))</f>
        <v>0.27884199196381032</v>
      </c>
      <c r="K43" s="302"/>
      <c r="L43" s="302">
        <f>IF(OR(ISERROR(VLOOKUP($E43&amp;$D$6&amp;$D$7,'CAL data'!$A:$AC,'CAL data'!E$3,FALSE)),ISBLANK(VLOOKUP($E43&amp;$D$6&amp;$D$7,'CAL data'!$A:$AC,'CAL data'!E$3,FALSE))),"",VLOOKUP($E43&amp;$D$6&amp;$D$7,'CAL data'!$A:$AC,'CAL data'!E$3,FALSE))</f>
        <v>9.3454220914777314E-2</v>
      </c>
      <c r="M43" s="302"/>
      <c r="N43" s="302">
        <f>IF(OR(ISERROR(VLOOKUP($E43&amp;$D$6&amp;$D$7,'CAL data'!$A:$AC,'CAL data'!F$3,FALSE)),ISBLANK(VLOOKUP($E43&amp;$D$6&amp;$D$7,'CAL data'!$A:$AC,'CAL data'!F$3,FALSE))),"",VLOOKUP($E43&amp;$D$6&amp;$D$7,'CAL data'!$A:$AC,'CAL data'!F$3,FALSE))</f>
        <v>2.1063397032968296E-2</v>
      </c>
      <c r="O43" s="302"/>
      <c r="P43" s="302">
        <f>IF(OR(ISERROR(VLOOKUP($E43&amp;$D$6&amp;$D$7,'CAL data'!$A:$AC,'CAL data'!G$3,FALSE)),ISBLANK(VLOOKUP($E43&amp;$D$6&amp;$D$7,'CAL data'!$A:$AC,'CAL data'!G$3,FALSE))),"",VLOOKUP($E43&amp;$D$6&amp;$D$7,'CAL data'!$A:$AC,'CAL data'!G$3,FALSE))</f>
        <v>0.20426400683344251</v>
      </c>
      <c r="Q43" s="302"/>
      <c r="R43" s="302">
        <f>IF(OR(ISERROR(VLOOKUP($E43&amp;$D$6&amp;$D$7,'CAL data'!$A:$AC,'CAL data'!H$3,FALSE)),ISBLANK(VLOOKUP($E43&amp;$D$6&amp;$D$7,'CAL data'!$A:$AC,'CAL data'!H$3,FALSE))),"",VLOOKUP($E43&amp;$D$6&amp;$D$7,'CAL data'!$A:$AC,'CAL data'!H$3,FALSE))</f>
        <v>3.0298503460770908E-3</v>
      </c>
      <c r="S43" s="302"/>
      <c r="T43" s="302">
        <f>IF(OR(ISERROR(VLOOKUP($E43&amp;$D$6&amp;$D$7,'CAL data'!$A:$AC,'CAL data'!I$3,FALSE)),ISBLANK(VLOOKUP($E43&amp;$D$6&amp;$D$7,'CAL data'!$A:$AC,'CAL data'!I$3,FALSE))),"",VLOOKUP($E43&amp;$D$6&amp;$D$7,'CAL data'!$A:$AC,'CAL data'!I$3,FALSE))</f>
        <v>3.3110020722490988E-2</v>
      </c>
      <c r="U43" s="359"/>
      <c r="V43" s="372">
        <f>SUM(F25,H25,J25,L25,N25,P25,R25,T25)</f>
        <v>1.0000000000000002</v>
      </c>
      <c r="W43" s="360">
        <f>IF(ISERROR(VLOOKUP($E43&amp;$D$6&amp;$D$7,'CAL data'!$A:$AC,'CAL data'!K$3,FALSE)),0,VLOOKUP($E43&amp;$D$6&amp;$D$7,'CAL data'!$A:$AC,'CAL data'!K$3,FALSE))</f>
        <v>261069</v>
      </c>
    </row>
    <row r="44" spans="3:23" s="40" customFormat="1" x14ac:dyDescent="0.25">
      <c r="D44" s="363"/>
      <c r="E44" s="24" t="s">
        <v>27</v>
      </c>
      <c r="F44" s="14">
        <f>IF(F43="","",VLOOKUP($E43&amp;$D$6&amp;$D$7,'CAL data'!$A:$AC,'CAL data'!M$3,FALSE))</f>
        <v>5.3999999999999999E-2</v>
      </c>
      <c r="G44" s="15">
        <f>IF(F43="","",VLOOKUP($E43&amp;$D$6&amp;$D$7,'CAL data'!$A:$AC,'CAL data'!N$3,FALSE))</f>
        <v>5.6000000000000001E-2</v>
      </c>
      <c r="H44" s="15">
        <f>IF(H43="","",VLOOKUP($E43&amp;$D$6&amp;$D$7,'CAL data'!$A:$AC,'CAL data'!O$3,FALSE))</f>
        <v>0.309</v>
      </c>
      <c r="I44" s="15">
        <f>IF(H43="","",VLOOKUP($E43&amp;$D$6&amp;$D$7,'CAL data'!$A:$AC,'CAL data'!P$3,FALSE))</f>
        <v>0.313</v>
      </c>
      <c r="J44" s="15">
        <f>IF(J43="","",VLOOKUP($E43&amp;$D$6&amp;$D$7,'CAL data'!$A:$AC,'CAL data'!Q$3,FALSE))</f>
        <v>0.27700000000000002</v>
      </c>
      <c r="K44" s="15">
        <f>IF(J43="","",VLOOKUP($E43&amp;$D$6&amp;$D$7,'CAL data'!$A:$AC,'CAL data'!R$3,FALSE))</f>
        <v>0.28100000000000003</v>
      </c>
      <c r="L44" s="15">
        <f>IF(L43="","",VLOOKUP($E43&amp;$D$6&amp;$D$7,'CAL data'!$A:$AC,'CAL data'!S$3,FALSE))</f>
        <v>9.1999999999999998E-2</v>
      </c>
      <c r="M44" s="15">
        <f>IF(L43="","",VLOOKUP($E43&amp;$D$6&amp;$D$7,'CAL data'!$A:$AC,'CAL data'!T$3,FALSE))</f>
        <v>9.5000000000000001E-2</v>
      </c>
      <c r="N44" s="15">
        <f>IF(N43="","",VLOOKUP($E43&amp;$D$6&amp;$D$7,'CAL data'!$A:$AC,'CAL data'!U$3,FALSE))</f>
        <v>2.1000000000000001E-2</v>
      </c>
      <c r="O44" s="15">
        <f>IF(N43="","",VLOOKUP($E43&amp;$D$6&amp;$D$7,'CAL data'!$A:$AC,'CAL data'!V$3,FALSE))</f>
        <v>2.1999999999999999E-2</v>
      </c>
      <c r="P44" s="15">
        <f>IF(P43="","",VLOOKUP($E43&amp;$D$6&amp;$D$7,'CAL data'!$A:$AC,'CAL data'!W$3,FALSE))</f>
        <v>0.20300000000000001</v>
      </c>
      <c r="Q44" s="15">
        <f>IF(P43="","",VLOOKUP($E43&amp;$D$6&amp;$D$7,'CAL data'!$A:$AC,'CAL data'!X$3,FALSE))</f>
        <v>0.20599999999999999</v>
      </c>
      <c r="R44" s="15">
        <f>IF(R43="","",VLOOKUP($E43&amp;$D$6&amp;$D$7,'CAL data'!$A:$AC,'CAL data'!Y$3,FALSE))</f>
        <v>3.0000000000000001E-3</v>
      </c>
      <c r="S44" s="15">
        <f>IF(R43="","",VLOOKUP($E43&amp;$D$6&amp;$D$7,'CAL data'!$A:$AC,'CAL data'!Z$3,FALSE))</f>
        <v>3.0000000000000001E-3</v>
      </c>
      <c r="T44" s="15">
        <f>IF(T43="","",VLOOKUP($E43&amp;$D$6&amp;$D$7,'CAL data'!$A:$AC,'CAL data'!AA$3,FALSE))</f>
        <v>3.2000000000000001E-2</v>
      </c>
      <c r="U44" s="16">
        <f>IF(T43="","",VLOOKUP($E43&amp;$D$6&amp;$D$7,'CAL data'!$A:$AC,'CAL data'!AB$3,FALSE))</f>
        <v>3.4000000000000002E-2</v>
      </c>
      <c r="V44" s="374"/>
      <c r="W44" s="368"/>
    </row>
    <row r="45" spans="3:23" ht="15.75" x14ac:dyDescent="0.25">
      <c r="D45" s="363"/>
      <c r="E45" s="75" t="s">
        <v>470</v>
      </c>
      <c r="F45" s="306">
        <f>IF(OR(ISERROR(VLOOKUP($E45&amp;$D$6&amp;$D$7,'CAL data'!$A:$AC,'CAL data'!B$3,FALSE)),ISBLANK(VLOOKUP($E45&amp;$D$6&amp;$D$7,'CAL data'!$A:$AC,'CAL data'!B$3,FALSE))),"",VLOOKUP($E45&amp;$D$6&amp;$D$7,'CAL data'!$A:$AC,'CAL data'!B$3,FALSE))</f>
        <v>5.1489712819960898E-2</v>
      </c>
      <c r="G45" s="302"/>
      <c r="H45" s="302">
        <f>IF(OR(ISERROR(VLOOKUP($E45&amp;$D$6&amp;$D$7,'CAL data'!$A:$AC,'CAL data'!C$3,FALSE)),ISBLANK(VLOOKUP($E45&amp;$D$6&amp;$D$7,'CAL data'!$A:$AC,'CAL data'!C$3,FALSE))),"",VLOOKUP($E45&amp;$D$6&amp;$D$7,'CAL data'!$A:$AC,'CAL data'!C$3,FALSE))</f>
        <v>0.33171895460008249</v>
      </c>
      <c r="I45" s="302"/>
      <c r="J45" s="302">
        <f>IF(OR(ISERROR(VLOOKUP($E45&amp;$D$6&amp;$D$7,'CAL data'!$A:$AC,'CAL data'!D$3,FALSE)),ISBLANK(VLOOKUP($E45&amp;$D$6&amp;$D$7,'CAL data'!$A:$AC,'CAL data'!D$3,FALSE))),"",VLOOKUP($E45&amp;$D$6&amp;$D$7,'CAL data'!$A:$AC,'CAL data'!D$3,FALSE))</f>
        <v>0.24600441263520423</v>
      </c>
      <c r="K45" s="302"/>
      <c r="L45" s="302">
        <f>IF(OR(ISERROR(VLOOKUP($E45&amp;$D$6&amp;$D$7,'CAL data'!$A:$AC,'CAL data'!E$3,FALSE)),ISBLANK(VLOOKUP($E45&amp;$D$6&amp;$D$7,'CAL data'!$A:$AC,'CAL data'!E$3,FALSE))),"",VLOOKUP($E45&amp;$D$6&amp;$D$7,'CAL data'!$A:$AC,'CAL data'!E$3,FALSE))</f>
        <v>6.8081938689483215E-2</v>
      </c>
      <c r="M45" s="302"/>
      <c r="N45" s="302">
        <f>IF(OR(ISERROR(VLOOKUP($E45&amp;$D$6&amp;$D$7,'CAL data'!$A:$AC,'CAL data'!F$3,FALSE)),ISBLANK(VLOOKUP($E45&amp;$D$6&amp;$D$7,'CAL data'!$A:$AC,'CAL data'!F$3,FALSE))),"",VLOOKUP($E45&amp;$D$6&amp;$D$7,'CAL data'!$A:$AC,'CAL data'!F$3,FALSE))</f>
        <v>2.3121490968447865E-2</v>
      </c>
      <c r="O45" s="302"/>
      <c r="P45" s="302">
        <f>IF(OR(ISERROR(VLOOKUP($E45&amp;$D$6&amp;$D$7,'CAL data'!$A:$AC,'CAL data'!G$3,FALSE)),ISBLANK(VLOOKUP($E45&amp;$D$6&amp;$D$7,'CAL data'!$A:$AC,'CAL data'!G$3,FALSE))),"",VLOOKUP($E45&amp;$D$6&amp;$D$7,'CAL data'!$A:$AC,'CAL data'!G$3,FALSE))</f>
        <v>0.24211196613392169</v>
      </c>
      <c r="Q45" s="302"/>
      <c r="R45" s="302">
        <f>IF(OR(ISERROR(VLOOKUP($E45&amp;$D$6&amp;$D$7,'CAL data'!$A:$AC,'CAL data'!H$3,FALSE)),ISBLANK(VLOOKUP($E45&amp;$D$6&amp;$D$7,'CAL data'!$A:$AC,'CAL data'!H$3,FALSE))),"",VLOOKUP($E45&amp;$D$6&amp;$D$7,'CAL data'!$A:$AC,'CAL data'!H$3,FALSE))</f>
        <v>1.7847853773161851E-3</v>
      </c>
      <c r="S45" s="302"/>
      <c r="T45" s="302">
        <f>IF(OR(ISERROR(VLOOKUP($E45&amp;$D$6&amp;$D$7,'CAL data'!$A:$AC,'CAL data'!I$3,FALSE)),ISBLANK(VLOOKUP($E45&amp;$D$6&amp;$D$7,'CAL data'!$A:$AC,'CAL data'!I$3,FALSE))),"",VLOOKUP($E45&amp;$D$6&amp;$D$7,'CAL data'!$A:$AC,'CAL data'!I$3,FALSE))</f>
        <v>3.568673877558342E-2</v>
      </c>
      <c r="U45" s="359"/>
      <c r="V45" s="372">
        <f>SUM(F27,H27,J27,L27,N27,P27,R27,T27)</f>
        <v>1</v>
      </c>
      <c r="W45" s="360">
        <f>IF(ISERROR(VLOOKUP($E45&amp;$D$6&amp;$D$7,'CAL data'!$A:$AC,'CAL data'!K$3,FALSE)),0,VLOOKUP($E45&amp;$D$6&amp;$D$7,'CAL data'!$A:$AC,'CAL data'!K$3,FALSE))</f>
        <v>111498</v>
      </c>
    </row>
    <row r="46" spans="3:23" s="40" customFormat="1" ht="15.75" thickBot="1" x14ac:dyDescent="0.3">
      <c r="D46" s="364"/>
      <c r="E46" s="2" t="s">
        <v>27</v>
      </c>
      <c r="F46" s="8">
        <f>IF(F45="","",VLOOKUP($E45&amp;$D$6&amp;$D$7,'CAL data'!$A:$AC,'CAL data'!M$3,FALSE))</f>
        <v>0.05</v>
      </c>
      <c r="G46" s="3">
        <f>IF(F45="","",VLOOKUP($E45&amp;$D$6&amp;$D$7,'CAL data'!$A:$AC,'CAL data'!N$3,FALSE))</f>
        <v>5.2999999999999999E-2</v>
      </c>
      <c r="H46" s="3">
        <f>IF(H45="","",VLOOKUP($E45&amp;$D$6&amp;$D$7,'CAL data'!$A:$AC,'CAL data'!O$3,FALSE))</f>
        <v>0.32900000000000001</v>
      </c>
      <c r="I46" s="3">
        <f>IF(H45="","",VLOOKUP($E45&amp;$D$6&amp;$D$7,'CAL data'!$A:$AC,'CAL data'!P$3,FALSE))</f>
        <v>0.33400000000000002</v>
      </c>
      <c r="J46" s="3">
        <f>IF(J45="","",VLOOKUP($E45&amp;$D$6&amp;$D$7,'CAL data'!$A:$AC,'CAL data'!Q$3,FALSE))</f>
        <v>0.24299999999999999</v>
      </c>
      <c r="K46" s="3">
        <f>IF(J45="","",VLOOKUP($E45&amp;$D$6&amp;$D$7,'CAL data'!$A:$AC,'CAL data'!R$3,FALSE))</f>
        <v>0.249</v>
      </c>
      <c r="L46" s="3">
        <f>IF(L45="","",VLOOKUP($E45&amp;$D$6&amp;$D$7,'CAL data'!$A:$AC,'CAL data'!S$3,FALSE))</f>
        <v>6.7000000000000004E-2</v>
      </c>
      <c r="M46" s="3">
        <f>IF(L45="","",VLOOKUP($E45&amp;$D$6&amp;$D$7,'CAL data'!$A:$AC,'CAL data'!T$3,FALSE))</f>
        <v>7.0000000000000007E-2</v>
      </c>
      <c r="N46" s="3">
        <f>IF(N45="","",VLOOKUP($E45&amp;$D$6&amp;$D$7,'CAL data'!$A:$AC,'CAL data'!U$3,FALSE))</f>
        <v>2.1999999999999999E-2</v>
      </c>
      <c r="O46" s="3">
        <f>IF(N45="","",VLOOKUP($E45&amp;$D$6&amp;$D$7,'CAL data'!$A:$AC,'CAL data'!V$3,FALSE))</f>
        <v>2.4E-2</v>
      </c>
      <c r="P46" s="3">
        <f>IF(P45="","",VLOOKUP($E45&amp;$D$6&amp;$D$7,'CAL data'!$A:$AC,'CAL data'!W$3,FALSE))</f>
        <v>0.24</v>
      </c>
      <c r="Q46" s="3">
        <f>IF(P45="","",VLOOKUP($E45&amp;$D$6&amp;$D$7,'CAL data'!$A:$AC,'CAL data'!X$3,FALSE))</f>
        <v>0.245</v>
      </c>
      <c r="R46" s="3">
        <f>IF(R45="","",VLOOKUP($E45&amp;$D$6&amp;$D$7,'CAL data'!$A:$AC,'CAL data'!Y$3,FALSE))</f>
        <v>2E-3</v>
      </c>
      <c r="S46" s="3">
        <f>IF(R45="","",VLOOKUP($E45&amp;$D$6&amp;$D$7,'CAL data'!$A:$AC,'CAL data'!Z$3,FALSE))</f>
        <v>2E-3</v>
      </c>
      <c r="T46" s="3">
        <f>IF(T45="","",VLOOKUP($E45&amp;$D$6&amp;$D$7,'CAL data'!$A:$AC,'CAL data'!AA$3,FALSE))</f>
        <v>3.5000000000000003E-2</v>
      </c>
      <c r="U46" s="4">
        <f>IF(T45="","",VLOOKUP($E45&amp;$D$6&amp;$D$7,'CAL data'!$A:$AC,'CAL data'!AB$3,FALSE))</f>
        <v>3.6999999999999998E-2</v>
      </c>
      <c r="V46" s="373"/>
      <c r="W46" s="361"/>
    </row>
    <row r="48" spans="3:23" s="40" customFormat="1" x14ac:dyDescent="0.25">
      <c r="D48" s="59" t="s">
        <v>52</v>
      </c>
      <c r="E48" s="19"/>
      <c r="F48" s="19"/>
      <c r="G48" s="19"/>
      <c r="H48" s="19"/>
      <c r="I48" s="19"/>
      <c r="J48" s="19"/>
      <c r="K48" s="19"/>
      <c r="L48" s="19"/>
      <c r="M48" s="19"/>
      <c r="N48" s="19"/>
      <c r="O48" s="19"/>
      <c r="P48" s="19"/>
      <c r="Q48" s="19"/>
      <c r="R48" s="19"/>
      <c r="S48" s="19"/>
      <c r="T48" s="19"/>
      <c r="U48" s="19"/>
      <c r="V48" s="19"/>
      <c r="W48" s="19"/>
    </row>
    <row r="49" spans="4:23" x14ac:dyDescent="0.25">
      <c r="D49" s="261" t="s">
        <v>54</v>
      </c>
      <c r="E49" s="261"/>
      <c r="F49" s="261"/>
      <c r="G49" s="261"/>
      <c r="H49" s="261"/>
      <c r="I49" s="261"/>
      <c r="J49" s="261"/>
      <c r="K49" s="261"/>
      <c r="L49" s="261"/>
      <c r="M49" s="261"/>
      <c r="N49" s="261"/>
      <c r="O49" s="261"/>
      <c r="P49" s="261"/>
      <c r="Q49" s="261"/>
      <c r="R49" s="261"/>
      <c r="S49" s="261"/>
      <c r="T49" s="261"/>
      <c r="U49" s="261"/>
      <c r="V49" s="261"/>
      <c r="W49" s="261"/>
    </row>
    <row r="50" spans="4:23" s="40" customFormat="1" x14ac:dyDescent="0.25">
      <c r="D50" s="55" t="s">
        <v>475</v>
      </c>
      <c r="E50" s="19"/>
      <c r="F50" s="19"/>
      <c r="G50" s="19"/>
      <c r="H50" s="19"/>
      <c r="I50" s="19"/>
      <c r="J50" s="19"/>
      <c r="K50" s="19"/>
      <c r="L50" s="19"/>
      <c r="M50" s="19"/>
      <c r="N50" s="19"/>
      <c r="O50" s="19"/>
      <c r="P50" s="19"/>
      <c r="Q50" s="19"/>
      <c r="R50" s="19"/>
      <c r="S50" s="19"/>
      <c r="T50" s="19"/>
      <c r="U50" s="19"/>
      <c r="V50" s="19"/>
      <c r="W50" s="19"/>
    </row>
    <row r="51" spans="4:23" x14ac:dyDescent="0.25">
      <c r="D51" s="55" t="s">
        <v>474</v>
      </c>
    </row>
    <row r="52" spans="4:23" s="40" customFormat="1" x14ac:dyDescent="0.25">
      <c r="D52" s="55" t="s">
        <v>324</v>
      </c>
      <c r="E52" s="19"/>
      <c r="F52" s="19"/>
      <c r="G52" s="19"/>
      <c r="H52" s="19"/>
      <c r="I52" s="19"/>
      <c r="J52" s="19"/>
      <c r="K52" s="19"/>
      <c r="L52" s="19"/>
      <c r="M52" s="19"/>
      <c r="N52" s="19"/>
      <c r="O52" s="19"/>
      <c r="P52" s="19"/>
      <c r="Q52" s="19"/>
      <c r="R52" s="19"/>
      <c r="S52" s="19"/>
      <c r="T52" s="19"/>
      <c r="U52" s="19"/>
      <c r="V52" s="28"/>
      <c r="W52" s="19"/>
    </row>
    <row r="54" spans="4:23" s="40" customFormat="1" x14ac:dyDescent="0.25">
      <c r="D54" s="19"/>
      <c r="E54" s="19"/>
      <c r="F54" s="19"/>
      <c r="G54" s="19"/>
      <c r="H54" s="19"/>
      <c r="I54" s="19"/>
      <c r="J54" s="19"/>
      <c r="K54" s="19"/>
      <c r="L54" s="19"/>
      <c r="M54" s="19"/>
      <c r="N54" s="19"/>
      <c r="O54" s="19"/>
      <c r="P54" s="19"/>
      <c r="Q54" s="19"/>
      <c r="R54" s="19"/>
      <c r="S54" s="19"/>
      <c r="T54" s="19"/>
      <c r="U54" s="19"/>
      <c r="V54" s="28"/>
      <c r="W54" s="19"/>
    </row>
    <row r="56" spans="4:23" s="40" customFormat="1" x14ac:dyDescent="0.25">
      <c r="D56" s="19"/>
      <c r="E56" s="19"/>
      <c r="F56" s="19"/>
      <c r="G56" s="19"/>
      <c r="H56" s="19"/>
      <c r="I56" s="19"/>
      <c r="J56" s="19"/>
      <c r="K56" s="19"/>
      <c r="L56" s="19"/>
      <c r="M56" s="19"/>
      <c r="N56" s="19"/>
      <c r="O56" s="19"/>
      <c r="P56" s="19"/>
      <c r="Q56" s="19"/>
      <c r="R56" s="19"/>
      <c r="S56" s="19"/>
      <c r="T56" s="19"/>
      <c r="U56" s="19"/>
      <c r="V56" s="28"/>
      <c r="W56" s="19"/>
    </row>
    <row r="58" spans="4:23" s="40" customFormat="1" ht="18.75" customHeight="1" x14ac:dyDescent="0.25">
      <c r="D58" s="19"/>
      <c r="E58" s="19"/>
      <c r="F58" s="19"/>
      <c r="G58" s="19"/>
      <c r="H58" s="19"/>
      <c r="I58" s="19"/>
      <c r="J58" s="19"/>
      <c r="K58" s="19"/>
      <c r="L58" s="19"/>
      <c r="M58" s="19"/>
      <c r="N58" s="19"/>
      <c r="O58" s="19"/>
      <c r="P58" s="19"/>
      <c r="Q58" s="19"/>
      <c r="R58" s="19"/>
      <c r="S58" s="19"/>
      <c r="T58" s="19"/>
      <c r="U58" s="19"/>
      <c r="V58" s="28"/>
      <c r="W58" s="19"/>
    </row>
    <row r="60" spans="4:23" s="40" customFormat="1" ht="18.75" customHeight="1" x14ac:dyDescent="0.25"/>
    <row r="62" spans="4:23" s="40" customFormat="1" ht="18.75" customHeight="1" x14ac:dyDescent="0.25"/>
    <row r="64" spans="4:23" s="40" customFormat="1" ht="18.75" customHeight="1" x14ac:dyDescent="0.25">
      <c r="F64" s="19"/>
      <c r="G64" s="19"/>
      <c r="H64" s="19"/>
      <c r="I64" s="19"/>
      <c r="J64" s="19"/>
      <c r="K64" s="19"/>
      <c r="L64" s="19"/>
      <c r="M64" s="19"/>
      <c r="N64" s="19"/>
      <c r="O64" s="19"/>
      <c r="P64" s="19"/>
      <c r="Q64" s="19"/>
      <c r="R64" s="19"/>
      <c r="S64" s="19"/>
      <c r="T64" s="19"/>
      <c r="U64" s="19"/>
      <c r="V64" s="28"/>
      <c r="W64" s="19"/>
    </row>
    <row r="65" ht="15.75" customHeight="1" x14ac:dyDescent="0.25"/>
    <row r="67" ht="15" customHeight="1" x14ac:dyDescent="0.25"/>
    <row r="68" ht="23.25" customHeight="1" x14ac:dyDescent="0.25"/>
  </sheetData>
  <sheetProtection sheet="1" scenarios="1"/>
  <customSheetViews>
    <customSheetView guid="{4611C2BB-2855-47D1-8180-05177E376C54}" showPageBreaks="1" showGridLines="0" fitToPage="1" printArea="1" view="pageBreakPreview">
      <pane ySplit="6" topLeftCell="A7" activePane="bottomLeft" state="frozen"/>
      <selection pane="bottomLeft"/>
      <colBreaks count="1" manualBreakCount="1">
        <brk id="23" max="1048575" man="1"/>
      </colBreaks>
      <pageMargins left="0.70866141732283472" right="0.70866141732283472" top="0.74803149606299213" bottom="0.74803149606299213" header="0.31496062992125984" footer="0.31496062992125984"/>
      <pageSetup paperSize="9" scale="32" orientation="portrait" r:id="rId1"/>
    </customSheetView>
    <customSheetView guid="{7DCD1B54-9EC3-4A1D-8C85-3B1D59C71ADF}" showPageBreaks="1" showGridLines="0" fitToPage="1" printArea="1" view="pageBreakPreview">
      <pane ySplit="6" topLeftCell="A7" activePane="bottomLeft" state="frozen"/>
      <selection pane="bottomLeft"/>
      <colBreaks count="1" manualBreakCount="1">
        <brk id="23" max="1048575" man="1"/>
      </colBreaks>
      <pageMargins left="0.70866141732283472" right="0.70866141732283472" top="0.74803149606299213" bottom="0.74803149606299213" header="0.31496062992125984" footer="0.31496062992125984"/>
      <pageSetup paperSize="9" scale="32" orientation="portrait" r:id="rId2"/>
    </customSheetView>
  </customSheetViews>
  <mergeCells count="213">
    <mergeCell ref="D49:W49"/>
    <mergeCell ref="D2:W4"/>
    <mergeCell ref="R9:S9"/>
    <mergeCell ref="R11:S11"/>
    <mergeCell ref="R13:S13"/>
    <mergeCell ref="R15:S15"/>
    <mergeCell ref="R17:S17"/>
    <mergeCell ref="R19:S19"/>
    <mergeCell ref="P27:Q27"/>
    <mergeCell ref="R31:S31"/>
    <mergeCell ref="J15:K15"/>
    <mergeCell ref="J17:K17"/>
    <mergeCell ref="J19:K19"/>
    <mergeCell ref="L15:M15"/>
    <mergeCell ref="P31:Q31"/>
    <mergeCell ref="N19:O19"/>
    <mergeCell ref="J21:K21"/>
    <mergeCell ref="J23:K23"/>
    <mergeCell ref="L21:M21"/>
    <mergeCell ref="N23:O23"/>
    <mergeCell ref="F31:G31"/>
    <mergeCell ref="J31:K31"/>
    <mergeCell ref="H31:I31"/>
    <mergeCell ref="N7:O7"/>
    <mergeCell ref="N31:O31"/>
    <mergeCell ref="F29:G29"/>
    <mergeCell ref="T7:U7"/>
    <mergeCell ref="H15:I15"/>
    <mergeCell ref="H17:I17"/>
    <mergeCell ref="H19:I19"/>
    <mergeCell ref="H21:I21"/>
    <mergeCell ref="N21:O21"/>
    <mergeCell ref="R7:S7"/>
    <mergeCell ref="P11:Q11"/>
    <mergeCell ref="P13:Q13"/>
    <mergeCell ref="N25:O25"/>
    <mergeCell ref="J25:K25"/>
    <mergeCell ref="T31:U31"/>
    <mergeCell ref="T19:U19"/>
    <mergeCell ref="T21:U21"/>
    <mergeCell ref="T23:U23"/>
    <mergeCell ref="L29:M29"/>
    <mergeCell ref="L31:M31"/>
    <mergeCell ref="F25:G25"/>
    <mergeCell ref="H25:I25"/>
    <mergeCell ref="T15:U15"/>
    <mergeCell ref="L27:M27"/>
    <mergeCell ref="P29:Q29"/>
    <mergeCell ref="P21:Q21"/>
    <mergeCell ref="R25:S25"/>
    <mergeCell ref="R27:S27"/>
    <mergeCell ref="R29:S29"/>
    <mergeCell ref="P15:Q15"/>
    <mergeCell ref="P17:Q17"/>
    <mergeCell ref="P19:Q19"/>
    <mergeCell ref="R21:S21"/>
    <mergeCell ref="F15:G15"/>
    <mergeCell ref="L17:M17"/>
    <mergeCell ref="J29:K29"/>
    <mergeCell ref="N29:O29"/>
    <mergeCell ref="J27:K27"/>
    <mergeCell ref="F11:G11"/>
    <mergeCell ref="N9:O9"/>
    <mergeCell ref="N11:O11"/>
    <mergeCell ref="H29:I29"/>
    <mergeCell ref="L13:M13"/>
    <mergeCell ref="T29:U29"/>
    <mergeCell ref="F27:G27"/>
    <mergeCell ref="F19:G19"/>
    <mergeCell ref="L23:M23"/>
    <mergeCell ref="L25:M25"/>
    <mergeCell ref="N15:O15"/>
    <mergeCell ref="T17:U17"/>
    <mergeCell ref="T25:U25"/>
    <mergeCell ref="T27:U27"/>
    <mergeCell ref="F23:G23"/>
    <mergeCell ref="H13:I13"/>
    <mergeCell ref="H23:I23"/>
    <mergeCell ref="F17:G17"/>
    <mergeCell ref="F13:G13"/>
    <mergeCell ref="H27:I27"/>
    <mergeCell ref="N13:O13"/>
    <mergeCell ref="L19:M19"/>
    <mergeCell ref="N17:O17"/>
    <mergeCell ref="N27:O27"/>
    <mergeCell ref="B2:B4"/>
    <mergeCell ref="W7:W8"/>
    <mergeCell ref="V7:V8"/>
    <mergeCell ref="W9:W10"/>
    <mergeCell ref="W11:W12"/>
    <mergeCell ref="V29:V30"/>
    <mergeCell ref="W21:W22"/>
    <mergeCell ref="W23:W24"/>
    <mergeCell ref="W25:W26"/>
    <mergeCell ref="W27:W28"/>
    <mergeCell ref="T6:U6"/>
    <mergeCell ref="P25:Q25"/>
    <mergeCell ref="P7:Q7"/>
    <mergeCell ref="R23:S23"/>
    <mergeCell ref="V27:V28"/>
    <mergeCell ref="P23:Q23"/>
    <mergeCell ref="P6:Q6"/>
    <mergeCell ref="R6:S6"/>
    <mergeCell ref="V9:V10"/>
    <mergeCell ref="H6:I6"/>
    <mergeCell ref="F6:G6"/>
    <mergeCell ref="L6:M6"/>
    <mergeCell ref="N6:O6"/>
    <mergeCell ref="J6:K6"/>
    <mergeCell ref="V21:V22"/>
    <mergeCell ref="V23:V24"/>
    <mergeCell ref="T11:U11"/>
    <mergeCell ref="T13:U13"/>
    <mergeCell ref="D6:E6"/>
    <mergeCell ref="V31:V32"/>
    <mergeCell ref="W29:W30"/>
    <mergeCell ref="W31:W32"/>
    <mergeCell ref="V25:V26"/>
    <mergeCell ref="L9:M9"/>
    <mergeCell ref="F9:G9"/>
    <mergeCell ref="J7:K7"/>
    <mergeCell ref="L7:M7"/>
    <mergeCell ref="H9:I9"/>
    <mergeCell ref="P9:Q9"/>
    <mergeCell ref="J9:K9"/>
    <mergeCell ref="J11:K11"/>
    <mergeCell ref="J13:K13"/>
    <mergeCell ref="L11:M11"/>
    <mergeCell ref="T9:U9"/>
    <mergeCell ref="F7:G7"/>
    <mergeCell ref="F21:G21"/>
    <mergeCell ref="H7:I7"/>
    <mergeCell ref="H11:I11"/>
    <mergeCell ref="W13:W14"/>
    <mergeCell ref="W15:W16"/>
    <mergeCell ref="W17:W18"/>
    <mergeCell ref="W19:W20"/>
    <mergeCell ref="V11:V12"/>
    <mergeCell ref="V13:V14"/>
    <mergeCell ref="V15:V16"/>
    <mergeCell ref="V17:V18"/>
    <mergeCell ref="V19:V20"/>
    <mergeCell ref="R33:S33"/>
    <mergeCell ref="T33:U33"/>
    <mergeCell ref="V33:V34"/>
    <mergeCell ref="W33:W34"/>
    <mergeCell ref="F33:G33"/>
    <mergeCell ref="H33:I33"/>
    <mergeCell ref="J33:K33"/>
    <mergeCell ref="L33:M33"/>
    <mergeCell ref="N33:O33"/>
    <mergeCell ref="P33:Q33"/>
    <mergeCell ref="W35:W36"/>
    <mergeCell ref="F37:G37"/>
    <mergeCell ref="H37:I37"/>
    <mergeCell ref="J37:K37"/>
    <mergeCell ref="L37:M37"/>
    <mergeCell ref="N37:O37"/>
    <mergeCell ref="P37:Q37"/>
    <mergeCell ref="R37:S37"/>
    <mergeCell ref="T37:U37"/>
    <mergeCell ref="V37:V38"/>
    <mergeCell ref="W37:W38"/>
    <mergeCell ref="F35:G35"/>
    <mergeCell ref="H35:I35"/>
    <mergeCell ref="J35:K35"/>
    <mergeCell ref="L35:M35"/>
    <mergeCell ref="N35:O35"/>
    <mergeCell ref="P35:Q35"/>
    <mergeCell ref="R35:S35"/>
    <mergeCell ref="T35:U35"/>
    <mergeCell ref="V35:V36"/>
    <mergeCell ref="J41:K41"/>
    <mergeCell ref="L41:M41"/>
    <mergeCell ref="N41:O41"/>
    <mergeCell ref="P41:Q41"/>
    <mergeCell ref="R41:S41"/>
    <mergeCell ref="T41:U41"/>
    <mergeCell ref="V41:V42"/>
    <mergeCell ref="W41:W42"/>
    <mergeCell ref="F39:G39"/>
    <mergeCell ref="H39:I39"/>
    <mergeCell ref="J39:K39"/>
    <mergeCell ref="L39:M39"/>
    <mergeCell ref="N39:O39"/>
    <mergeCell ref="P39:Q39"/>
    <mergeCell ref="R39:S39"/>
    <mergeCell ref="T39:U39"/>
    <mergeCell ref="V39:V40"/>
    <mergeCell ref="D7:D46"/>
    <mergeCell ref="W43:W44"/>
    <mergeCell ref="F45:G45"/>
    <mergeCell ref="H45:I45"/>
    <mergeCell ref="J45:K45"/>
    <mergeCell ref="L45:M45"/>
    <mergeCell ref="N45:O45"/>
    <mergeCell ref="P45:Q45"/>
    <mergeCell ref="R45:S45"/>
    <mergeCell ref="T45:U45"/>
    <mergeCell ref="V45:V46"/>
    <mergeCell ref="W45:W46"/>
    <mergeCell ref="F43:G43"/>
    <mergeCell ref="H43:I43"/>
    <mergeCell ref="J43:K43"/>
    <mergeCell ref="L43:M43"/>
    <mergeCell ref="N43:O43"/>
    <mergeCell ref="P43:Q43"/>
    <mergeCell ref="R43:S43"/>
    <mergeCell ref="T43:U43"/>
    <mergeCell ref="V43:V44"/>
    <mergeCell ref="W39:W40"/>
    <mergeCell ref="F41:G41"/>
    <mergeCell ref="H41:I41"/>
  </mergeCells>
  <conditionalFormatting sqref="H9 F9 J9 L9 N9 P9 R9 T9">
    <cfRule type="colorScale" priority="321">
      <colorScale>
        <cfvo type="min"/>
        <cfvo type="max"/>
        <color rgb="FFFFEF9C"/>
        <color rgb="FFFF7128"/>
      </colorScale>
    </cfRule>
    <cfRule type="containsBlanks" dxfId="5850" priority="322">
      <formula>LEN(TRIM(F9))=0</formula>
    </cfRule>
  </conditionalFormatting>
  <conditionalFormatting sqref="D7">
    <cfRule type="cellIs" dxfId="5849" priority="113" operator="equal">
      <formula>"2006-2014"</formula>
    </cfRule>
    <cfRule type="cellIs" dxfId="5848" priority="114" operator="equal">
      <formula>2007</formula>
    </cfRule>
    <cfRule type="cellIs" dxfId="5847" priority="115" operator="equal">
      <formula>2008</formula>
    </cfRule>
    <cfRule type="cellIs" dxfId="5846" priority="116" operator="equal">
      <formula>2006</formula>
    </cfRule>
  </conditionalFormatting>
  <conditionalFormatting sqref="H11 F11 J11 L11 N11 P11 R11 T11">
    <cfRule type="colorScale" priority="69">
      <colorScale>
        <cfvo type="min"/>
        <cfvo type="max"/>
        <color rgb="FFFFEF9C"/>
        <color rgb="FFFF7128"/>
      </colorScale>
    </cfRule>
    <cfRule type="containsBlanks" dxfId="5845" priority="70">
      <formula>LEN(TRIM(F11))=0</formula>
    </cfRule>
  </conditionalFormatting>
  <conditionalFormatting sqref="H13 F13 J13 L13 N13 P13 R13 T13">
    <cfRule type="colorScale" priority="67">
      <colorScale>
        <cfvo type="min"/>
        <cfvo type="max"/>
        <color rgb="FFFFEF9C"/>
        <color rgb="FFFF7128"/>
      </colorScale>
    </cfRule>
    <cfRule type="containsBlanks" dxfId="5844" priority="68">
      <formula>LEN(TRIM(F13))=0</formula>
    </cfRule>
  </conditionalFormatting>
  <conditionalFormatting sqref="F15 H15 J15 L15 N15 P15 R15 T15">
    <cfRule type="colorScale" priority="65">
      <colorScale>
        <cfvo type="min"/>
        <cfvo type="max"/>
        <color rgb="FFFFEF9C"/>
        <color rgb="FFFF7128"/>
      </colorScale>
    </cfRule>
    <cfRule type="containsBlanks" dxfId="5843" priority="66">
      <formula>LEN(TRIM(F15))=0</formula>
    </cfRule>
  </conditionalFormatting>
  <conditionalFormatting sqref="F17 H17 J17 L17 N17 P17 R17 T17">
    <cfRule type="colorScale" priority="63">
      <colorScale>
        <cfvo type="min"/>
        <cfvo type="max"/>
        <color rgb="FFFFEF9C"/>
        <color rgb="FFFF7128"/>
      </colorScale>
    </cfRule>
    <cfRule type="containsBlanks" dxfId="5842" priority="64">
      <formula>LEN(TRIM(F17))=0</formula>
    </cfRule>
  </conditionalFormatting>
  <conditionalFormatting sqref="H19 F19 J19 L19 N19 P19 R19 T19">
    <cfRule type="colorScale" priority="61">
      <colorScale>
        <cfvo type="min"/>
        <cfvo type="max"/>
        <color rgb="FFFFEF9C"/>
        <color rgb="FFFF7128"/>
      </colorScale>
    </cfRule>
    <cfRule type="containsBlanks" dxfId="5841" priority="62">
      <formula>LEN(TRIM(F19))=0</formula>
    </cfRule>
  </conditionalFormatting>
  <conditionalFormatting sqref="F21 H21 J21 L21 N21 P21 R21 T21">
    <cfRule type="colorScale" priority="59">
      <colorScale>
        <cfvo type="min"/>
        <cfvo type="max"/>
        <color rgb="FFFFEF9C"/>
        <color rgb="FFFF7128"/>
      </colorScale>
    </cfRule>
    <cfRule type="containsBlanks" dxfId="5840" priority="60">
      <formula>LEN(TRIM(F21))=0</formula>
    </cfRule>
  </conditionalFormatting>
  <conditionalFormatting sqref="F23 H23 J23 L23 N23 P23 R23 T23">
    <cfRule type="colorScale" priority="57">
      <colorScale>
        <cfvo type="min"/>
        <cfvo type="max"/>
        <color rgb="FFFFEF9C"/>
        <color rgb="FFFF7128"/>
      </colorScale>
    </cfRule>
    <cfRule type="containsBlanks" dxfId="5839" priority="58">
      <formula>LEN(TRIM(F23))=0</formula>
    </cfRule>
  </conditionalFormatting>
  <conditionalFormatting sqref="F25 H25 J25 L25 N25 P25 R25 T25">
    <cfRule type="colorScale" priority="55">
      <colorScale>
        <cfvo type="min"/>
        <cfvo type="max"/>
        <color rgb="FFFFEF9C"/>
        <color rgb="FFFF7128"/>
      </colorScale>
    </cfRule>
    <cfRule type="containsBlanks" dxfId="5838" priority="56">
      <formula>LEN(TRIM(F25))=0</formula>
    </cfRule>
  </conditionalFormatting>
  <conditionalFormatting sqref="H27 F27 J27 L27 N27 P27 R27 T27">
    <cfRule type="colorScale" priority="53">
      <colorScale>
        <cfvo type="min"/>
        <cfvo type="max"/>
        <color rgb="FFFFEF9C"/>
        <color rgb="FFFF7128"/>
      </colorScale>
    </cfRule>
    <cfRule type="containsBlanks" dxfId="5837" priority="54">
      <formula>LEN(TRIM(F27))=0</formula>
    </cfRule>
  </conditionalFormatting>
  <conditionalFormatting sqref="H29 F29 J29 L29 N29 P29 R29 T29">
    <cfRule type="colorScale" priority="51">
      <colorScale>
        <cfvo type="min"/>
        <cfvo type="max"/>
        <color rgb="FFFFEF9C"/>
        <color rgb="FFFF7128"/>
      </colorScale>
    </cfRule>
    <cfRule type="containsBlanks" dxfId="5836" priority="52">
      <formula>LEN(TRIM(F29))=0</formula>
    </cfRule>
  </conditionalFormatting>
  <conditionalFormatting sqref="H31 F31 J31 L31 N31 P31 R31 T31">
    <cfRule type="colorScale" priority="49">
      <colorScale>
        <cfvo type="min"/>
        <cfvo type="max"/>
        <color rgb="FFFFEF9C"/>
        <color rgb="FFFF7128"/>
      </colorScale>
    </cfRule>
    <cfRule type="containsBlanks" dxfId="5835" priority="50">
      <formula>LEN(TRIM(F31))=0</formula>
    </cfRule>
  </conditionalFormatting>
  <conditionalFormatting sqref="F7 H7 J7 L7 N7 P7 R7 T7">
    <cfRule type="colorScale" priority="15">
      <colorScale>
        <cfvo type="min"/>
        <cfvo type="max"/>
        <color rgb="FFFFEF9C"/>
        <color rgb="FFFF7128"/>
      </colorScale>
    </cfRule>
    <cfRule type="containsBlanks" dxfId="5834" priority="16">
      <formula>LEN(TRIM(F7))=0</formula>
    </cfRule>
  </conditionalFormatting>
  <conditionalFormatting sqref="F33 H33 J33 L33 N33 P33 R33 T33">
    <cfRule type="colorScale" priority="13">
      <colorScale>
        <cfvo type="min"/>
        <cfvo type="max"/>
        <color rgb="FFFFEF9C"/>
        <color rgb="FFFF7128"/>
      </colorScale>
    </cfRule>
    <cfRule type="containsBlanks" dxfId="5833" priority="14">
      <formula>LEN(TRIM(F33))=0</formula>
    </cfRule>
  </conditionalFormatting>
  <conditionalFormatting sqref="H35 F35 J35 L35 N35 P35 R35 T35">
    <cfRule type="colorScale" priority="11">
      <colorScale>
        <cfvo type="min"/>
        <cfvo type="max"/>
        <color rgb="FFFFEF9C"/>
        <color rgb="FFFF7128"/>
      </colorScale>
    </cfRule>
    <cfRule type="containsBlanks" dxfId="5832" priority="12">
      <formula>LEN(TRIM(F35))=0</formula>
    </cfRule>
  </conditionalFormatting>
  <conditionalFormatting sqref="F37 H37 J37 L37 N37 P37 R37 T37">
    <cfRule type="colorScale" priority="9">
      <colorScale>
        <cfvo type="min"/>
        <cfvo type="max"/>
        <color rgb="FFFFEF9C"/>
        <color rgb="FFFF7128"/>
      </colorScale>
    </cfRule>
    <cfRule type="containsBlanks" dxfId="5831" priority="10">
      <formula>LEN(TRIM(F37))=0</formula>
    </cfRule>
  </conditionalFormatting>
  <conditionalFormatting sqref="F39 H39 J39 L39 N39 P39 R39 T39">
    <cfRule type="colorScale" priority="7">
      <colorScale>
        <cfvo type="min"/>
        <cfvo type="max"/>
        <color rgb="FFFFEF9C"/>
        <color rgb="FFFF7128"/>
      </colorScale>
    </cfRule>
    <cfRule type="containsBlanks" dxfId="5830" priority="8">
      <formula>LEN(TRIM(F39))=0</formula>
    </cfRule>
  </conditionalFormatting>
  <conditionalFormatting sqref="H41 F41 J41 L41 N41 P41 R41 T41">
    <cfRule type="colorScale" priority="5">
      <colorScale>
        <cfvo type="min"/>
        <cfvo type="max"/>
        <color rgb="FFFFEF9C"/>
        <color rgb="FFFF7128"/>
      </colorScale>
    </cfRule>
    <cfRule type="containsBlanks" dxfId="5829" priority="6">
      <formula>LEN(TRIM(F41))=0</formula>
    </cfRule>
  </conditionalFormatting>
  <conditionalFormatting sqref="H43 F43 J43 L43 N43 P43 R43 T43">
    <cfRule type="colorScale" priority="3">
      <colorScale>
        <cfvo type="min"/>
        <cfvo type="max"/>
        <color rgb="FFFFEF9C"/>
        <color rgb="FFFF7128"/>
      </colorScale>
    </cfRule>
    <cfRule type="containsBlanks" dxfId="5828" priority="4">
      <formula>LEN(TRIM(F43))=0</formula>
    </cfRule>
  </conditionalFormatting>
  <conditionalFormatting sqref="H45 F45 J45 L45 N45 P45 R45 T45">
    <cfRule type="colorScale" priority="1">
      <colorScale>
        <cfvo type="min"/>
        <cfvo type="max"/>
        <color rgb="FFFFEF9C"/>
        <color rgb="FFFF7128"/>
      </colorScale>
    </cfRule>
    <cfRule type="containsBlanks" dxfId="5827" priority="2">
      <formula>LEN(TRIM(F45))=0</formula>
    </cfRule>
  </conditionalFormatting>
  <hyperlinks>
    <hyperlink ref="B10" location="Contents!A1" display="Back to Contents page"/>
  </hyperlinks>
  <pageMargins left="0.70866141732283472" right="0.70866141732283472" top="0.74803149606299213" bottom="0.74803149606299213" header="0.31496062992125984" footer="0.31496062992125984"/>
  <pageSetup paperSize="9" scale="49" orientation="portrait" r:id="rId3"/>
  <colBreaks count="1" manualBreakCount="1">
    <brk id="24" max="1048575" man="1"/>
  </colBreaks>
  <ignoredErrors>
    <ignoredError sqref="F10:Y20 F32:IV32 F31:G31 I31:Z31 G9:Y9 F8:U8 X35:IV65 F29:Z30 F21:R21 T21:Z21 AB10:IV20 AB9:IV9 F22:Z28 AB22:IV28 AB21:IV21 AB31:IV31 AB29:IV30 F33:W46"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37889" r:id="rId6" name="List Box 1">
              <controlPr defaultSize="0" autoLine="0" autoPict="0">
                <anchor moveWithCells="1">
                  <from>
                    <xdr:col>1</xdr:col>
                    <xdr:colOff>0</xdr:colOff>
                    <xdr:row>5</xdr:row>
                    <xdr:rowOff>9525</xdr:rowOff>
                  </from>
                  <to>
                    <xdr:col>1</xdr:col>
                    <xdr:colOff>1495425</xdr:colOff>
                    <xdr:row>5</xdr:row>
                    <xdr:rowOff>1514475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9E49"/>
  </sheetPr>
  <dimension ref="A1:AR73"/>
  <sheetViews>
    <sheetView showGridLines="0" zoomScaleNormal="100" zoomScaleSheetLayoutView="100" workbookViewId="0">
      <pane ySplit="6" topLeftCell="A7" activePane="bottomLeft" state="frozen"/>
      <selection activeCell="J13" sqref="J13"/>
      <selection pane="bottomLeft"/>
    </sheetView>
  </sheetViews>
  <sheetFormatPr defaultRowHeight="15" x14ac:dyDescent="0.25"/>
  <cols>
    <col min="1" max="1" width="1.7109375" style="109" customWidth="1"/>
    <col min="2" max="2" width="22.5703125" style="109" customWidth="1"/>
    <col min="3" max="3" width="1.7109375" style="109" customWidth="1"/>
    <col min="4" max="4" width="11.85546875" style="20" customWidth="1"/>
    <col min="5" max="5" width="25.140625" style="109" customWidth="1"/>
    <col min="6" max="21" width="5" style="109" customWidth="1"/>
    <col min="22" max="22" width="0" style="28" hidden="1" customWidth="1"/>
    <col min="23" max="23" width="11.28515625" style="28" bestFit="1" customWidth="1"/>
    <col min="24" max="24" width="12.85546875" style="168" customWidth="1"/>
    <col min="25" max="41" width="0.140625" style="168" customWidth="1"/>
    <col min="42" max="42" width="12.85546875" style="168" customWidth="1"/>
    <col min="43" max="16384" width="9.140625" style="109"/>
  </cols>
  <sheetData>
    <row r="1" spans="2:42" ht="15.75" thickBot="1" x14ac:dyDescent="0.3">
      <c r="Y1" s="388" t="s">
        <v>438</v>
      </c>
      <c r="Z1" s="388"/>
      <c r="AA1" s="388"/>
      <c r="AB1" s="388"/>
      <c r="AC1" s="388"/>
      <c r="AD1" s="388"/>
      <c r="AE1" s="388"/>
      <c r="AF1" s="388"/>
      <c r="AH1" s="388" t="s">
        <v>439</v>
      </c>
      <c r="AI1" s="388"/>
      <c r="AJ1" s="388"/>
      <c r="AK1" s="388"/>
      <c r="AL1" s="388"/>
      <c r="AM1" s="388"/>
      <c r="AN1" s="388"/>
      <c r="AO1" s="388"/>
    </row>
    <row r="2" spans="2:42" ht="15.75" customHeight="1" x14ac:dyDescent="0.25">
      <c r="B2" s="309" t="s">
        <v>477</v>
      </c>
      <c r="D2" s="274" t="s">
        <v>478</v>
      </c>
      <c r="E2" s="275"/>
      <c r="F2" s="275"/>
      <c r="G2" s="275"/>
      <c r="H2" s="275"/>
      <c r="I2" s="275"/>
      <c r="J2" s="275"/>
      <c r="K2" s="275"/>
      <c r="L2" s="275"/>
      <c r="M2" s="275"/>
      <c r="N2" s="275"/>
      <c r="O2" s="275"/>
      <c r="P2" s="275"/>
      <c r="Q2" s="275"/>
      <c r="R2" s="275"/>
      <c r="S2" s="275"/>
      <c r="T2" s="275"/>
      <c r="U2" s="275"/>
      <c r="V2" s="275"/>
      <c r="W2" s="276"/>
      <c r="Y2" s="385" t="s">
        <v>383</v>
      </c>
      <c r="Z2" s="385" t="s">
        <v>19</v>
      </c>
      <c r="AA2" s="385" t="s">
        <v>3</v>
      </c>
      <c r="AB2" s="385" t="s">
        <v>440</v>
      </c>
      <c r="AC2" s="385" t="s">
        <v>441</v>
      </c>
      <c r="AD2" s="385" t="s">
        <v>9</v>
      </c>
      <c r="AE2" s="385" t="s">
        <v>442</v>
      </c>
      <c r="AF2" s="385" t="s">
        <v>0</v>
      </c>
      <c r="AG2" s="169"/>
      <c r="AH2" s="385" t="s">
        <v>383</v>
      </c>
      <c r="AI2" s="385" t="s">
        <v>19</v>
      </c>
      <c r="AJ2" s="385" t="s">
        <v>3</v>
      </c>
      <c r="AK2" s="385" t="s">
        <v>440</v>
      </c>
      <c r="AL2" s="385" t="s">
        <v>441</v>
      </c>
      <c r="AM2" s="385" t="s">
        <v>9</v>
      </c>
      <c r="AN2" s="385" t="s">
        <v>442</v>
      </c>
      <c r="AO2" s="385" t="s">
        <v>0</v>
      </c>
    </row>
    <row r="3" spans="2:42" ht="15.75" customHeight="1" x14ac:dyDescent="0.25">
      <c r="B3" s="310"/>
      <c r="D3" s="277"/>
      <c r="E3" s="278"/>
      <c r="F3" s="278"/>
      <c r="G3" s="278"/>
      <c r="H3" s="278"/>
      <c r="I3" s="278"/>
      <c r="J3" s="278"/>
      <c r="K3" s="278"/>
      <c r="L3" s="278"/>
      <c r="M3" s="278"/>
      <c r="N3" s="278"/>
      <c r="O3" s="278"/>
      <c r="P3" s="278"/>
      <c r="Q3" s="278"/>
      <c r="R3" s="278"/>
      <c r="S3" s="278"/>
      <c r="T3" s="278"/>
      <c r="U3" s="278"/>
      <c r="V3" s="278"/>
      <c r="W3" s="279"/>
      <c r="Y3" s="385"/>
      <c r="Z3" s="385"/>
      <c r="AA3" s="385"/>
      <c r="AB3" s="385"/>
      <c r="AC3" s="385"/>
      <c r="AD3" s="385"/>
      <c r="AE3" s="385"/>
      <c r="AF3" s="385"/>
      <c r="AH3" s="385"/>
      <c r="AI3" s="385"/>
      <c r="AJ3" s="385"/>
      <c r="AK3" s="385"/>
      <c r="AL3" s="385"/>
      <c r="AM3" s="385"/>
      <c r="AN3" s="385"/>
      <c r="AO3" s="385"/>
    </row>
    <row r="4" spans="2:42" ht="15.75" customHeight="1" thickBot="1" x14ac:dyDescent="0.3">
      <c r="B4" s="311"/>
      <c r="D4" s="280"/>
      <c r="E4" s="281"/>
      <c r="F4" s="281"/>
      <c r="G4" s="281"/>
      <c r="H4" s="281"/>
      <c r="I4" s="281"/>
      <c r="J4" s="281"/>
      <c r="K4" s="281"/>
      <c r="L4" s="281"/>
      <c r="M4" s="281"/>
      <c r="N4" s="281"/>
      <c r="O4" s="281"/>
      <c r="P4" s="281"/>
      <c r="Q4" s="281"/>
      <c r="R4" s="281"/>
      <c r="S4" s="281"/>
      <c r="T4" s="281"/>
      <c r="U4" s="281"/>
      <c r="V4" s="281"/>
      <c r="W4" s="282"/>
      <c r="Y4" s="385"/>
      <c r="Z4" s="385"/>
      <c r="AA4" s="385"/>
      <c r="AB4" s="385"/>
      <c r="AC4" s="385"/>
      <c r="AD4" s="385"/>
      <c r="AE4" s="385"/>
      <c r="AF4" s="385"/>
      <c r="AG4" s="169"/>
      <c r="AH4" s="385"/>
      <c r="AI4" s="385"/>
      <c r="AJ4" s="385"/>
      <c r="AK4" s="385"/>
      <c r="AL4" s="385"/>
      <c r="AM4" s="385"/>
      <c r="AN4" s="385"/>
      <c r="AO4" s="385"/>
    </row>
    <row r="5" spans="2:42" ht="15.75" thickBot="1" x14ac:dyDescent="0.3">
      <c r="Y5" s="385"/>
      <c r="Z5" s="385"/>
      <c r="AA5" s="385"/>
      <c r="AB5" s="385"/>
      <c r="AC5" s="385"/>
      <c r="AD5" s="385"/>
      <c r="AE5" s="385"/>
      <c r="AF5" s="385"/>
      <c r="AG5" s="169"/>
      <c r="AH5" s="385"/>
      <c r="AI5" s="385"/>
      <c r="AJ5" s="385"/>
      <c r="AK5" s="385"/>
      <c r="AL5" s="385"/>
      <c r="AM5" s="385"/>
      <c r="AN5" s="385"/>
      <c r="AO5" s="385"/>
    </row>
    <row r="6" spans="2:42" s="39" customFormat="1" ht="65.25" customHeight="1" thickBot="1" x14ac:dyDescent="0.25">
      <c r="D6" s="312" t="str">
        <f>'Hide Selection'!$K$18</f>
        <v>All Malignant Neoplasms (excl. NMSC)</v>
      </c>
      <c r="E6" s="313"/>
      <c r="F6" s="284" t="s">
        <v>20</v>
      </c>
      <c r="G6" s="285"/>
      <c r="H6" s="285" t="s">
        <v>19</v>
      </c>
      <c r="I6" s="285"/>
      <c r="J6" s="285" t="s">
        <v>3</v>
      </c>
      <c r="K6" s="285"/>
      <c r="L6" s="285" t="s">
        <v>47</v>
      </c>
      <c r="M6" s="285"/>
      <c r="N6" s="285" t="s">
        <v>48</v>
      </c>
      <c r="O6" s="285"/>
      <c r="P6" s="285" t="s">
        <v>9</v>
      </c>
      <c r="Q6" s="285"/>
      <c r="R6" s="285" t="s">
        <v>25</v>
      </c>
      <c r="S6" s="285"/>
      <c r="T6" s="285" t="s">
        <v>0</v>
      </c>
      <c r="U6" s="386"/>
      <c r="V6" s="163" t="s">
        <v>21</v>
      </c>
      <c r="W6" s="170" t="s">
        <v>90</v>
      </c>
      <c r="X6" s="171"/>
      <c r="Y6" s="385"/>
      <c r="Z6" s="385"/>
      <c r="AA6" s="385"/>
      <c r="AB6" s="385"/>
      <c r="AC6" s="385"/>
      <c r="AD6" s="385"/>
      <c r="AE6" s="385"/>
      <c r="AF6" s="385"/>
      <c r="AG6" s="171"/>
      <c r="AH6" s="385"/>
      <c r="AI6" s="385"/>
      <c r="AJ6" s="385"/>
      <c r="AK6" s="385"/>
      <c r="AL6" s="385"/>
      <c r="AM6" s="385"/>
      <c r="AN6" s="385"/>
      <c r="AO6" s="385"/>
      <c r="AP6" s="171"/>
    </row>
    <row r="7" spans="2:42" ht="15.75" thickBot="1" x14ac:dyDescent="0.3"/>
    <row r="8" spans="2:42" s="29" customFormat="1" ht="15.75" customHeight="1" x14ac:dyDescent="0.25">
      <c r="D8" s="378" t="str">
        <f>'Hide Selection'!G24</f>
        <v>England</v>
      </c>
      <c r="E8" s="33">
        <v>2006</v>
      </c>
      <c r="F8" s="290">
        <f>IF(OR(ISERROR(VLOOKUP($D$8&amp;$D$6&amp;$E8,'CAL data'!$A:$AC,'CAL data'!B$3,FALSE)),ISBLANK(VLOOKUP($D$8&amp;$D$6&amp;$E8,'CAL data'!$A:$AC,'CAL data'!B$3,FALSE))),"",VLOOKUP($D$8&amp;$D$6&amp;$E8,'CAL data'!$A:$AC,'CAL data'!B$3,FALSE))</f>
        <v>4.3897276140266797E-2</v>
      </c>
      <c r="G8" s="290"/>
      <c r="H8" s="290">
        <f>IF(OR(ISERROR(VLOOKUP($D$8&amp;$D$6&amp;$E8,'CAL data'!$A:$AC,'CAL data'!C$3,FALSE)),ISBLANK(VLOOKUP($D$8&amp;$D$6&amp;$E8,'CAL data'!$A:$AC,'CAL data'!C$3,FALSE))),"",VLOOKUP($D$8&amp;$D$6&amp;$E8,'CAL data'!$A:$AC,'CAL data'!C$3,FALSE))</f>
        <v>0.2456066778496685</v>
      </c>
      <c r="I8" s="290"/>
      <c r="J8" s="290">
        <f>IF(OR(ISERROR(VLOOKUP($D$8&amp;$D$6&amp;$E8,'CAL data'!$A:$AC,'CAL data'!D$3,FALSE)),ISBLANK(VLOOKUP($D$8&amp;$D$6&amp;$E8,'CAL data'!$A:$AC,'CAL data'!D$3,FALSE))),"",VLOOKUP($D$8&amp;$D$6&amp;$E8,'CAL data'!$A:$AC,'CAL data'!D$3,FALSE))</f>
        <v>0.27668743509865007</v>
      </c>
      <c r="K8" s="290"/>
      <c r="L8" s="290">
        <f>IF(OR(ISERROR(VLOOKUP($D$8&amp;$D$6&amp;$E8,'CAL data'!$A:$AC,'CAL data'!E$3,FALSE)),ISBLANK(VLOOKUP($D$8&amp;$D$6&amp;$E8,'CAL data'!$A:$AC,'CAL data'!E$3,FALSE))),"",VLOOKUP($D$8&amp;$D$6&amp;$E8,'CAL data'!$A:$AC,'CAL data'!E$3,FALSE))</f>
        <v>0.1010024762361211</v>
      </c>
      <c r="M8" s="290"/>
      <c r="N8" s="290">
        <f>IF(OR(ISERROR(VLOOKUP($D$8&amp;$D$6&amp;$E8,'CAL data'!$A:$AC,'CAL data'!F$3,FALSE)),ISBLANK(VLOOKUP($D$8&amp;$D$6&amp;$E8,'CAL data'!$A:$AC,'CAL data'!F$3,FALSE))),"",VLOOKUP($D$8&amp;$D$6&amp;$E8,'CAL data'!$A:$AC,'CAL data'!F$3,FALSE))</f>
        <v>3.5490055116223343E-2</v>
      </c>
      <c r="O8" s="290"/>
      <c r="P8" s="290">
        <f>IF(OR(ISERROR(VLOOKUP($D$8&amp;$D$6&amp;$E8,'CAL data'!$A:$AC,'CAL data'!G$3,FALSE)),ISBLANK(VLOOKUP($D$8&amp;$D$6&amp;$E8,'CAL data'!$A:$AC,'CAL data'!G$3,FALSE))),"",VLOOKUP($D$8&amp;$D$6&amp;$E8,'CAL data'!$A:$AC,'CAL data'!G$3,FALSE))</f>
        <v>0.24093777458263441</v>
      </c>
      <c r="Q8" s="290"/>
      <c r="R8" s="290">
        <f>IF(OR(ISERROR(VLOOKUP($D$8&amp;$D$6&amp;$E8,'CAL data'!$A:$AC,'CAL data'!H$3,FALSE)),ISBLANK(VLOOKUP($D$8&amp;$D$6&amp;$E8,'CAL data'!$A:$AC,'CAL data'!H$3,FALSE))),"",VLOOKUP($D$8&amp;$D$6&amp;$E8,'CAL data'!$A:$AC,'CAL data'!H$3,FALSE))</f>
        <v>3.7463056154644942E-3</v>
      </c>
      <c r="S8" s="290"/>
      <c r="T8" s="290">
        <f>IF(OR(ISERROR(VLOOKUP($D$8&amp;$D$6&amp;$E8,'CAL data'!$A:$AC,'CAL data'!I$3,FALSE)),ISBLANK(VLOOKUP($D$8&amp;$D$6&amp;$E8,'CAL data'!$A:$AC,'CAL data'!I$3,FALSE))),"",VLOOKUP($D$8&amp;$D$6&amp;$E8,'CAL data'!$A:$AC,'CAL data'!I$3,FALSE))</f>
        <v>5.2631999360971321E-2</v>
      </c>
      <c r="U8" s="290"/>
      <c r="V8" s="387">
        <f>SUM(F8,H8,J8,L8,N8,P8,R8,T8)</f>
        <v>1.0000000000000002</v>
      </c>
      <c r="W8" s="371">
        <f>IF(ISERROR(VLOOKUP($D$8&amp;$D$6&amp;$E8,'CAL data'!$A:$AC,'CAL data'!K$3,FALSE)),0,VLOOKUP($D$8&amp;$D$6&amp;$E8,'CAL data'!$A:$AC,'CAL data'!K$3,FALSE))</f>
        <v>250380</v>
      </c>
      <c r="X8" s="172"/>
      <c r="Y8" s="168"/>
      <c r="Z8" s="168"/>
      <c r="AA8" s="168"/>
      <c r="AB8" s="168"/>
      <c r="AC8" s="168"/>
      <c r="AD8" s="168"/>
      <c r="AE8" s="168"/>
      <c r="AF8" s="168"/>
      <c r="AG8" s="168"/>
      <c r="AH8" s="168"/>
      <c r="AI8" s="168"/>
      <c r="AJ8" s="168"/>
      <c r="AK8" s="168"/>
      <c r="AL8" s="168"/>
      <c r="AM8" s="168"/>
      <c r="AN8" s="168"/>
      <c r="AO8" s="168"/>
      <c r="AP8" s="172"/>
    </row>
    <row r="9" spans="2:42" x14ac:dyDescent="0.25">
      <c r="D9" s="379"/>
      <c r="E9" s="22" t="s">
        <v>27</v>
      </c>
      <c r="F9" s="15">
        <f>IF(F8="","",VLOOKUP($D$8&amp;$D$6&amp;$E8,'CAL data'!$A:$AC,'CAL data'!M$3,FALSE))</f>
        <v>4.2999999999999997E-2</v>
      </c>
      <c r="G9" s="15">
        <f>IF(F8="","",VLOOKUP($D$8&amp;$D$6&amp;$E8,'CAL data'!$A:$AC,'CAL data'!N$3,FALSE))</f>
        <v>4.4999999999999998E-2</v>
      </c>
      <c r="H9" s="15">
        <f>IF(H8="","",VLOOKUP($D$8&amp;$D$6&amp;$E8,'CAL data'!$A:$AC,'CAL data'!O$3,FALSE))</f>
        <v>0.24399999999999999</v>
      </c>
      <c r="I9" s="15">
        <f>IF(H8="","",VLOOKUP($D$8&amp;$D$6&amp;$E8,'CAL data'!$A:$AC,'CAL data'!P$3,FALSE))</f>
        <v>0.247</v>
      </c>
      <c r="J9" s="15">
        <f>IF(J8="","",VLOOKUP($D$8&amp;$D$6&amp;$E8,'CAL data'!$A:$AC,'CAL data'!Q$3,FALSE))</f>
        <v>0.27500000000000002</v>
      </c>
      <c r="K9" s="15">
        <f>IF(J8="","",VLOOKUP($D$8&amp;$D$6&amp;$E8,'CAL data'!$A:$AC,'CAL data'!R$3,FALSE))</f>
        <v>0.27800000000000002</v>
      </c>
      <c r="L9" s="15">
        <f>IF(L8="","",VLOOKUP($D$8&amp;$D$6&amp;$E8,'CAL data'!$A:$AC,'CAL data'!S$3,FALSE))</f>
        <v>0.1</v>
      </c>
      <c r="M9" s="15">
        <f>IF(L8="","",VLOOKUP($D$8&amp;$D$6&amp;$E8,'CAL data'!$A:$AC,'CAL data'!T$3,FALSE))</f>
        <v>0.10199999999999999</v>
      </c>
      <c r="N9" s="15">
        <f>IF(N8="","",VLOOKUP($D$8&amp;$D$6&amp;$E8,'CAL data'!$A:$AC,'CAL data'!U$3,FALSE))</f>
        <v>3.5000000000000003E-2</v>
      </c>
      <c r="O9" s="15">
        <f>IF(N8="","",VLOOKUP($D$8&amp;$D$6&amp;$E8,'CAL data'!$A:$AC,'CAL data'!V$3,FALSE))</f>
        <v>3.5999999999999997E-2</v>
      </c>
      <c r="P9" s="15">
        <f>IF(P8="","",VLOOKUP($D$8&amp;$D$6&amp;$E8,'CAL data'!$A:$AC,'CAL data'!W$3,FALSE))</f>
        <v>0.23899999999999999</v>
      </c>
      <c r="Q9" s="15">
        <f>IF(P8="","",VLOOKUP($D$8&amp;$D$6&amp;$E8,'CAL data'!$A:$AC,'CAL data'!X$3,FALSE))</f>
        <v>0.24299999999999999</v>
      </c>
      <c r="R9" s="15">
        <f>IF(R8="","",VLOOKUP($D$8&amp;$D$6&amp;$E8,'CAL data'!$A:$AC,'CAL data'!Y$3,FALSE))</f>
        <v>4.0000000000000001E-3</v>
      </c>
      <c r="S9" s="15">
        <f>IF(R8="","",VLOOKUP($D$8&amp;$D$6&amp;$E8,'CAL data'!$A:$AC,'CAL data'!Z$3,FALSE))</f>
        <v>4.0000000000000001E-3</v>
      </c>
      <c r="T9" s="15">
        <f>IF(T8="","",VLOOKUP($D$8&amp;$D$6&amp;$E8,'CAL data'!$A:$AC,'CAL data'!AA$3,FALSE))</f>
        <v>5.1999999999999998E-2</v>
      </c>
      <c r="U9" s="15">
        <f>IF(T8="","",VLOOKUP($D$8&amp;$D$6&amp;$E8,'CAL data'!$A:$AC,'CAL data'!AB$3,FALSE))</f>
        <v>5.3999999999999999E-2</v>
      </c>
      <c r="V9" s="383"/>
      <c r="W9" s="368"/>
      <c r="Y9" s="173">
        <f>F8-F9</f>
        <v>8.9727614026680058E-4</v>
      </c>
      <c r="Z9" s="173">
        <f>H8-H9</f>
        <v>1.606677849668503E-3</v>
      </c>
      <c r="AA9" s="173">
        <f>J8-J9</f>
        <v>1.6874350986500475E-3</v>
      </c>
      <c r="AB9" s="173">
        <f>L8-L9</f>
        <v>1.002476236121097E-3</v>
      </c>
      <c r="AC9" s="173">
        <f>N8-N9</f>
        <v>4.9005511622333964E-4</v>
      </c>
      <c r="AD9" s="173">
        <f>P8-P9</f>
        <v>1.9377745826344162E-3</v>
      </c>
      <c r="AE9" s="173">
        <f>R8-R9</f>
        <v>-2.5369438453550592E-4</v>
      </c>
      <c r="AF9" s="173">
        <f>T8-T9</f>
        <v>6.3199936097132342E-4</v>
      </c>
      <c r="AH9" s="173">
        <f>G9-F8</f>
        <v>1.1027238597332012E-3</v>
      </c>
      <c r="AI9" s="173">
        <f>I9-H8</f>
        <v>1.3933221503314996E-3</v>
      </c>
      <c r="AJ9" s="173">
        <f>K9-J8</f>
        <v>1.3125649013499552E-3</v>
      </c>
      <c r="AK9" s="173">
        <f>M9-L8</f>
        <v>9.9752376387889086E-4</v>
      </c>
      <c r="AL9" s="173">
        <f>O9-N8</f>
        <v>5.0994488377665431E-4</v>
      </c>
      <c r="AM9" s="173">
        <f>Q9-P8</f>
        <v>2.0622254173655874E-3</v>
      </c>
      <c r="AN9" s="173">
        <f>S9-R8</f>
        <v>2.5369438453550592E-4</v>
      </c>
      <c r="AO9" s="173">
        <f>U9-T8</f>
        <v>1.3680006390286784E-3</v>
      </c>
    </row>
    <row r="10" spans="2:42" s="29" customFormat="1" ht="15.75" x14ac:dyDescent="0.25">
      <c r="D10" s="379"/>
      <c r="E10" s="218">
        <v>2007</v>
      </c>
      <c r="F10" s="267">
        <f>IF(OR(ISERROR(VLOOKUP($D$8&amp;$D$6&amp;$E10,'CAL data'!$A:$AC,'CAL data'!B$3,FALSE)),ISBLANK(VLOOKUP($D$8&amp;$D$6&amp;$E10,'CAL data'!$A:$AC,'CAL data'!B$3,FALSE))),"",VLOOKUP($D$8&amp;$D$6&amp;$E10,'CAL data'!$A:$AC,'CAL data'!B$3,FALSE))</f>
        <v>4.7665884546409749E-2</v>
      </c>
      <c r="G10" s="267"/>
      <c r="H10" s="267">
        <f>IF(OR(ISERROR(VLOOKUP($D$8&amp;$D$6&amp;$E10,'CAL data'!$A:$AC,'CAL data'!C$3,FALSE)),ISBLANK(VLOOKUP($D$8&amp;$D$6&amp;$E10,'CAL data'!$A:$AC,'CAL data'!C$3,FALSE))),"",VLOOKUP($D$8&amp;$D$6&amp;$E10,'CAL data'!$A:$AC,'CAL data'!C$3,FALSE))</f>
        <v>0.26543107466483384</v>
      </c>
      <c r="I10" s="267"/>
      <c r="J10" s="267">
        <f>IF(OR(ISERROR(VLOOKUP($D$8&amp;$D$6&amp;$E10,'CAL data'!$A:$AC,'CAL data'!D$3,FALSE)),ISBLANK(VLOOKUP($D$8&amp;$D$6&amp;$E10,'CAL data'!$A:$AC,'CAL data'!D$3,FALSE))),"",VLOOKUP($D$8&amp;$D$6&amp;$E10,'CAL data'!$A:$AC,'CAL data'!D$3,FALSE))</f>
        <v>0.26717701988481501</v>
      </c>
      <c r="K10" s="267"/>
      <c r="L10" s="267">
        <f>IF(OR(ISERROR(VLOOKUP($D$8&amp;$D$6&amp;$E10,'CAL data'!$A:$AC,'CAL data'!E$3,FALSE)),ISBLANK(VLOOKUP($D$8&amp;$D$6&amp;$E10,'CAL data'!$A:$AC,'CAL data'!E$3,FALSE))),"",VLOOKUP($D$8&amp;$D$6&amp;$E10,'CAL data'!$A:$AC,'CAL data'!E$3,FALSE))</f>
        <v>0.10148207838583019</v>
      </c>
      <c r="M10" s="267"/>
      <c r="N10" s="267">
        <f>IF(OR(ISERROR(VLOOKUP($D$8&amp;$D$6&amp;$E10,'CAL data'!$A:$AC,'CAL data'!F$3,FALSE)),ISBLANK(VLOOKUP($D$8&amp;$D$6&amp;$E10,'CAL data'!$A:$AC,'CAL data'!F$3,FALSE))),"",VLOOKUP($D$8&amp;$D$6&amp;$E10,'CAL data'!$A:$AC,'CAL data'!F$3,FALSE))</f>
        <v>3.2193333807345612E-2</v>
      </c>
      <c r="O10" s="267"/>
      <c r="P10" s="267">
        <f>IF(OR(ISERROR(VLOOKUP($D$8&amp;$D$6&amp;$E10,'CAL data'!$A:$AC,'CAL data'!G$3,FALSE)),ISBLANK(VLOOKUP($D$8&amp;$D$6&amp;$E10,'CAL data'!$A:$AC,'CAL data'!G$3,FALSE))),"",VLOOKUP($D$8&amp;$D$6&amp;$E10,'CAL data'!$A:$AC,'CAL data'!G$3,FALSE))</f>
        <v>0.23026331381982793</v>
      </c>
      <c r="Q10" s="267"/>
      <c r="R10" s="267">
        <f>IF(OR(ISERROR(VLOOKUP($D$8&amp;$D$6&amp;$E10,'CAL data'!$A:$AC,'CAL data'!H$3,FALSE)),ISBLANK(VLOOKUP($D$8&amp;$D$6&amp;$E10,'CAL data'!$A:$AC,'CAL data'!H$3,FALSE))),"",VLOOKUP($D$8&amp;$D$6&amp;$E10,'CAL data'!$A:$AC,'CAL data'!H$3,FALSE))</f>
        <v>4.4438650961059895E-3</v>
      </c>
      <c r="S10" s="267"/>
      <c r="T10" s="267">
        <f>IF(OR(ISERROR(VLOOKUP($D$8&amp;$D$6&amp;$E10,'CAL data'!$A:$AC,'CAL data'!I$3,FALSE)),ISBLANK(VLOOKUP($D$8&amp;$D$6&amp;$E10,'CAL data'!$A:$AC,'CAL data'!I$3,FALSE))),"",VLOOKUP($D$8&amp;$D$6&amp;$E10,'CAL data'!$A:$AC,'CAL data'!I$3,FALSE))</f>
        <v>5.134342979483169E-2</v>
      </c>
      <c r="U10" s="267"/>
      <c r="V10" s="304">
        <f>SUM(F10,H10,J10,L10,N10,P10,R10,T10)</f>
        <v>0.99999999999999989</v>
      </c>
      <c r="W10" s="367">
        <f>IF(ISERROR(VLOOKUP($D$8&amp;$D$6&amp;$E10,'CAL data'!$A:$AC,'CAL data'!K$3,FALSE)),0,VLOOKUP($D$8&amp;$D$6&amp;$E10,'CAL data'!$A:$AC,'CAL data'!K$3,FALSE))</f>
        <v>253158</v>
      </c>
      <c r="X10" s="172"/>
      <c r="Y10" s="168"/>
      <c r="Z10" s="168"/>
      <c r="AA10" s="168"/>
      <c r="AB10" s="168"/>
      <c r="AC10" s="168"/>
      <c r="AD10" s="168"/>
      <c r="AE10" s="168"/>
      <c r="AF10" s="168"/>
      <c r="AG10" s="168"/>
      <c r="AH10" s="168"/>
      <c r="AI10" s="168"/>
      <c r="AJ10" s="168"/>
      <c r="AK10" s="168"/>
      <c r="AL10" s="168"/>
      <c r="AM10" s="168"/>
      <c r="AN10" s="168"/>
      <c r="AO10" s="168"/>
      <c r="AP10" s="172"/>
    </row>
    <row r="11" spans="2:42" x14ac:dyDescent="0.25">
      <c r="D11" s="379"/>
      <c r="E11" s="22" t="s">
        <v>27</v>
      </c>
      <c r="F11" s="15">
        <f>IF(F10="","",VLOOKUP($D$8&amp;$D$6&amp;$E10,'CAL data'!$A:$AC,'CAL data'!M$3,FALSE))</f>
        <v>4.7E-2</v>
      </c>
      <c r="G11" s="15">
        <f>IF(F10="","",VLOOKUP($D$8&amp;$D$6&amp;$E10,'CAL data'!$A:$AC,'CAL data'!N$3,FALSE))</f>
        <v>4.9000000000000002E-2</v>
      </c>
      <c r="H11" s="15">
        <f>IF(H10="","",VLOOKUP($D$8&amp;$D$6&amp;$E10,'CAL data'!$A:$AC,'CAL data'!O$3,FALSE))</f>
        <v>0.26400000000000001</v>
      </c>
      <c r="I11" s="15">
        <f>IF(H10="","",VLOOKUP($D$8&amp;$D$6&amp;$E10,'CAL data'!$A:$AC,'CAL data'!P$3,FALSE))</f>
        <v>0.26700000000000002</v>
      </c>
      <c r="J11" s="15">
        <f>IF(J10="","",VLOOKUP($D$8&amp;$D$6&amp;$E10,'CAL data'!$A:$AC,'CAL data'!Q$3,FALSE))</f>
        <v>0.26500000000000001</v>
      </c>
      <c r="K11" s="15">
        <f>IF(J10="","",VLOOKUP($D$8&amp;$D$6&amp;$E10,'CAL data'!$A:$AC,'CAL data'!R$3,FALSE))</f>
        <v>0.26900000000000002</v>
      </c>
      <c r="L11" s="15">
        <f>IF(L10="","",VLOOKUP($D$8&amp;$D$6&amp;$E10,'CAL data'!$A:$AC,'CAL data'!S$3,FALSE))</f>
        <v>0.1</v>
      </c>
      <c r="M11" s="15">
        <f>IF(L10="","",VLOOKUP($D$8&amp;$D$6&amp;$E10,'CAL data'!$A:$AC,'CAL data'!T$3,FALSE))</f>
        <v>0.10299999999999999</v>
      </c>
      <c r="N11" s="15">
        <f>IF(N10="","",VLOOKUP($D$8&amp;$D$6&amp;$E10,'CAL data'!$A:$AC,'CAL data'!U$3,FALSE))</f>
        <v>3.2000000000000001E-2</v>
      </c>
      <c r="O11" s="15">
        <f>IF(N10="","",VLOOKUP($D$8&amp;$D$6&amp;$E10,'CAL data'!$A:$AC,'CAL data'!V$3,FALSE))</f>
        <v>3.3000000000000002E-2</v>
      </c>
      <c r="P11" s="15">
        <f>IF(P10="","",VLOOKUP($D$8&amp;$D$6&amp;$E10,'CAL data'!$A:$AC,'CAL data'!W$3,FALSE))</f>
        <v>0.22900000000000001</v>
      </c>
      <c r="Q11" s="15">
        <f>IF(P10="","",VLOOKUP($D$8&amp;$D$6&amp;$E10,'CAL data'!$A:$AC,'CAL data'!X$3,FALSE))</f>
        <v>0.23200000000000001</v>
      </c>
      <c r="R11" s="15">
        <f>IF(R10="","",VLOOKUP($D$8&amp;$D$6&amp;$E10,'CAL data'!$A:$AC,'CAL data'!Y$3,FALSE))</f>
        <v>4.0000000000000001E-3</v>
      </c>
      <c r="S11" s="15">
        <f>IF(R10="","",VLOOKUP($D$8&amp;$D$6&amp;$E10,'CAL data'!$A:$AC,'CAL data'!Z$3,FALSE))</f>
        <v>5.0000000000000001E-3</v>
      </c>
      <c r="T11" s="15">
        <f>IF(T10="","",VLOOKUP($D$8&amp;$D$6&amp;$E10,'CAL data'!$A:$AC,'CAL data'!AA$3,FALSE))</f>
        <v>0.05</v>
      </c>
      <c r="U11" s="15">
        <f>IF(T10="","",VLOOKUP($D$8&amp;$D$6&amp;$E10,'CAL data'!$A:$AC,'CAL data'!AB$3,FALSE))</f>
        <v>5.1999999999999998E-2</v>
      </c>
      <c r="V11" s="383"/>
      <c r="W11" s="368"/>
      <c r="Y11" s="173">
        <f>F10-F11</f>
        <v>6.6588454640974931E-4</v>
      </c>
      <c r="Z11" s="173">
        <f>H10-H11</f>
        <v>1.4310746648338313E-3</v>
      </c>
      <c r="AA11" s="173">
        <f>J10-J11</f>
        <v>2.1770198848150013E-3</v>
      </c>
      <c r="AB11" s="173">
        <f>L10-L11</f>
        <v>1.482078385830185E-3</v>
      </c>
      <c r="AC11" s="173">
        <f>N10-N11</f>
        <v>1.933338073456109E-4</v>
      </c>
      <c r="AD11" s="173">
        <f>P10-P11</f>
        <v>1.2633138198279159E-3</v>
      </c>
      <c r="AE11" s="173">
        <f>R10-R11</f>
        <v>4.4386509610598937E-4</v>
      </c>
      <c r="AF11" s="173">
        <f>T10-T11</f>
        <v>1.3434297948316867E-3</v>
      </c>
      <c r="AH11" s="173">
        <f>G11-F10</f>
        <v>1.3341154535902525E-3</v>
      </c>
      <c r="AI11" s="173">
        <f>I11-H10</f>
        <v>1.5689253351661714E-3</v>
      </c>
      <c r="AJ11" s="173">
        <f>K11-J10</f>
        <v>1.8229801151850022E-3</v>
      </c>
      <c r="AK11" s="173">
        <f>M11-L10</f>
        <v>1.5179216141698038E-3</v>
      </c>
      <c r="AL11" s="173">
        <f>O11-N10</f>
        <v>8.0666619265438999E-4</v>
      </c>
      <c r="AM11" s="173">
        <f>Q11-P10</f>
        <v>1.7366861801720868E-3</v>
      </c>
      <c r="AN11" s="173">
        <f>S11-R10</f>
        <v>5.5613490389401065E-4</v>
      </c>
      <c r="AO11" s="173">
        <f>U11-T10</f>
        <v>6.5657020516830811E-4</v>
      </c>
    </row>
    <row r="12" spans="2:42" s="29" customFormat="1" ht="15.75" x14ac:dyDescent="0.25">
      <c r="D12" s="379"/>
      <c r="E12" s="218">
        <v>2008</v>
      </c>
      <c r="F12" s="267">
        <f>IF(OR(ISERROR(VLOOKUP($D$8&amp;$D$6&amp;$E12,'CAL data'!$A:$AC,'CAL data'!B$3,FALSE)),ISBLANK(VLOOKUP($D$8&amp;$D$6&amp;$E12,'CAL data'!$A:$AC,'CAL data'!B$3,FALSE))),"",VLOOKUP($D$8&amp;$D$6&amp;$E12,'CAL data'!$A:$AC,'CAL data'!B$3,FALSE))</f>
        <v>5.2299112878790785E-2</v>
      </c>
      <c r="G12" s="267"/>
      <c r="H12" s="267">
        <f>IF(OR(ISERROR(VLOOKUP($D$8&amp;$D$6&amp;$E12,'CAL data'!$A:$AC,'CAL data'!C$3,FALSE)),ISBLANK(VLOOKUP($D$8&amp;$D$6&amp;$E12,'CAL data'!$A:$AC,'CAL data'!C$3,FALSE))),"",VLOOKUP($D$8&amp;$D$6&amp;$E12,'CAL data'!$A:$AC,'CAL data'!C$3,FALSE))</f>
        <v>0.27104180170367159</v>
      </c>
      <c r="I12" s="267"/>
      <c r="J12" s="267">
        <f>IF(OR(ISERROR(VLOOKUP($D$8&amp;$D$6&amp;$E12,'CAL data'!$A:$AC,'CAL data'!D$3,FALSE)),ISBLANK(VLOOKUP($D$8&amp;$D$6&amp;$E12,'CAL data'!$A:$AC,'CAL data'!D$3,FALSE))),"",VLOOKUP($D$8&amp;$D$6&amp;$E12,'CAL data'!$A:$AC,'CAL data'!D$3,FALSE))</f>
        <v>0.27217323601719778</v>
      </c>
      <c r="K12" s="267"/>
      <c r="L12" s="267">
        <f>IF(OR(ISERROR(VLOOKUP($D$8&amp;$D$6&amp;$E12,'CAL data'!$A:$AC,'CAL data'!E$3,FALSE)),ISBLANK(VLOOKUP($D$8&amp;$D$6&amp;$E12,'CAL data'!$A:$AC,'CAL data'!E$3,FALSE))),"",VLOOKUP($D$8&amp;$D$6&amp;$E12,'CAL data'!$A:$AC,'CAL data'!E$3,FALSE))</f>
        <v>0.10117323985256836</v>
      </c>
      <c r="M12" s="267"/>
      <c r="N12" s="267">
        <f>IF(OR(ISERROR(VLOOKUP($D$8&amp;$D$6&amp;$E12,'CAL data'!$A:$AC,'CAL data'!F$3,FALSE)),ISBLANK(VLOOKUP($D$8&amp;$D$6&amp;$E12,'CAL data'!$A:$AC,'CAL data'!F$3,FALSE))),"",VLOOKUP($D$8&amp;$D$6&amp;$E12,'CAL data'!$A:$AC,'CAL data'!F$3,FALSE))</f>
        <v>2.8742266934119839E-2</v>
      </c>
      <c r="O12" s="267"/>
      <c r="P12" s="267">
        <f>IF(OR(ISERROR(VLOOKUP($D$8&amp;$D$6&amp;$E12,'CAL data'!$A:$AC,'CAL data'!G$3,FALSE)),ISBLANK(VLOOKUP($D$8&amp;$D$6&amp;$E12,'CAL data'!$A:$AC,'CAL data'!G$3,FALSE))),"",VLOOKUP($D$8&amp;$D$6&amp;$E12,'CAL data'!$A:$AC,'CAL data'!G$3,FALSE))</f>
        <v>0.22640959456297871</v>
      </c>
      <c r="Q12" s="267"/>
      <c r="R12" s="267">
        <f>IF(OR(ISERROR(VLOOKUP($D$8&amp;$D$6&amp;$E12,'CAL data'!$A:$AC,'CAL data'!H$3,FALSE)),ISBLANK(VLOOKUP($D$8&amp;$D$6&amp;$E12,'CAL data'!$A:$AC,'CAL data'!H$3,FALSE))),"",VLOOKUP($D$8&amp;$D$6&amp;$E12,'CAL data'!$A:$AC,'CAL data'!H$3,FALSE))</f>
        <v>4.3032857619538911E-3</v>
      </c>
      <c r="S12" s="267"/>
      <c r="T12" s="267">
        <f>IF(OR(ISERROR(VLOOKUP($D$8&amp;$D$6&amp;$E12,'CAL data'!$A:$AC,'CAL data'!I$3,FALSE)),ISBLANK(VLOOKUP($D$8&amp;$D$6&amp;$E12,'CAL data'!$A:$AC,'CAL data'!I$3,FALSE))),"",VLOOKUP($D$8&amp;$D$6&amp;$E12,'CAL data'!$A:$AC,'CAL data'!I$3,FALSE))</f>
        <v>4.3857462288719028E-2</v>
      </c>
      <c r="U12" s="267"/>
      <c r="V12" s="304">
        <f>SUM(F12,H12,J12,L12,N12,P12,R12,T12)</f>
        <v>1</v>
      </c>
      <c r="W12" s="367">
        <f>IF(ISERROR(VLOOKUP($D$8&amp;$D$6&amp;$E12,'CAL data'!$A:$AC,'CAL data'!K$3,FALSE)),0,VLOOKUP($D$8&amp;$D$6&amp;$E12,'CAL data'!$A:$AC,'CAL data'!K$3,FALSE))</f>
        <v>260731</v>
      </c>
      <c r="X12" s="172"/>
      <c r="Y12" s="172"/>
      <c r="Z12" s="172"/>
      <c r="AA12" s="172"/>
      <c r="AB12" s="172"/>
      <c r="AC12" s="172"/>
      <c r="AD12" s="172"/>
      <c r="AE12" s="172"/>
      <c r="AF12" s="172"/>
      <c r="AG12" s="172"/>
      <c r="AH12" s="172"/>
      <c r="AI12" s="172"/>
      <c r="AJ12" s="172"/>
      <c r="AK12" s="172"/>
      <c r="AL12" s="172"/>
      <c r="AM12" s="172"/>
      <c r="AN12" s="172"/>
      <c r="AO12" s="172"/>
      <c r="AP12" s="172"/>
    </row>
    <row r="13" spans="2:42" x14ac:dyDescent="0.25">
      <c r="D13" s="379"/>
      <c r="E13" s="22" t="s">
        <v>27</v>
      </c>
      <c r="F13" s="15">
        <f>IF(F12="","",VLOOKUP($D$8&amp;$D$6&amp;$E12,'CAL data'!$A:$AC,'CAL data'!M$3,FALSE))</f>
        <v>5.0999999999999997E-2</v>
      </c>
      <c r="G13" s="15">
        <f>IF(F12="","",VLOOKUP($D$8&amp;$D$6&amp;$E12,'CAL data'!$A:$AC,'CAL data'!N$3,FALSE))</f>
        <v>5.2999999999999999E-2</v>
      </c>
      <c r="H13" s="15">
        <f>IF(H12="","",VLOOKUP($D$8&amp;$D$6&amp;$E12,'CAL data'!$A:$AC,'CAL data'!O$3,FALSE))</f>
        <v>0.26900000000000002</v>
      </c>
      <c r="I13" s="15">
        <f>IF(H12="","",VLOOKUP($D$8&amp;$D$6&amp;$E12,'CAL data'!$A:$AC,'CAL data'!P$3,FALSE))</f>
        <v>0.27300000000000002</v>
      </c>
      <c r="J13" s="15">
        <f>IF(J12="","",VLOOKUP($D$8&amp;$D$6&amp;$E12,'CAL data'!$A:$AC,'CAL data'!Q$3,FALSE))</f>
        <v>0.27</v>
      </c>
      <c r="K13" s="15">
        <f>IF(J12="","",VLOOKUP($D$8&amp;$D$6&amp;$E12,'CAL data'!$A:$AC,'CAL data'!R$3,FALSE))</f>
        <v>0.27400000000000002</v>
      </c>
      <c r="L13" s="15">
        <f>IF(L12="","",VLOOKUP($D$8&amp;$D$6&amp;$E12,'CAL data'!$A:$AC,'CAL data'!S$3,FALSE))</f>
        <v>0.1</v>
      </c>
      <c r="M13" s="15">
        <f>IF(L12="","",VLOOKUP($D$8&amp;$D$6&amp;$E12,'CAL data'!$A:$AC,'CAL data'!T$3,FALSE))</f>
        <v>0.10199999999999999</v>
      </c>
      <c r="N13" s="15">
        <f>IF(N12="","",VLOOKUP($D$8&amp;$D$6&amp;$E12,'CAL data'!$A:$AC,'CAL data'!U$3,FALSE))</f>
        <v>2.8000000000000001E-2</v>
      </c>
      <c r="O13" s="15">
        <f>IF(N12="","",VLOOKUP($D$8&amp;$D$6&amp;$E12,'CAL data'!$A:$AC,'CAL data'!V$3,FALSE))</f>
        <v>2.9000000000000001E-2</v>
      </c>
      <c r="P13" s="15">
        <f>IF(P12="","",VLOOKUP($D$8&amp;$D$6&amp;$E12,'CAL data'!$A:$AC,'CAL data'!W$3,FALSE))</f>
        <v>0.22500000000000001</v>
      </c>
      <c r="Q13" s="15">
        <f>IF(P12="","",VLOOKUP($D$8&amp;$D$6&amp;$E12,'CAL data'!$A:$AC,'CAL data'!X$3,FALSE))</f>
        <v>0.22800000000000001</v>
      </c>
      <c r="R13" s="15">
        <f>IF(R12="","",VLOOKUP($D$8&amp;$D$6&amp;$E12,'CAL data'!$A:$AC,'CAL data'!Y$3,FALSE))</f>
        <v>4.0000000000000001E-3</v>
      </c>
      <c r="S13" s="15">
        <f>IF(R12="","",VLOOKUP($D$8&amp;$D$6&amp;$E12,'CAL data'!$A:$AC,'CAL data'!Z$3,FALSE))</f>
        <v>5.0000000000000001E-3</v>
      </c>
      <c r="T13" s="15">
        <f>IF(T12="","",VLOOKUP($D$8&amp;$D$6&amp;$E12,'CAL data'!$A:$AC,'CAL data'!AA$3,FALSE))</f>
        <v>4.2999999999999997E-2</v>
      </c>
      <c r="U13" s="15">
        <f>IF(T12="","",VLOOKUP($D$8&amp;$D$6&amp;$E12,'CAL data'!$A:$AC,'CAL data'!AB$3,FALSE))</f>
        <v>4.4999999999999998E-2</v>
      </c>
      <c r="V13" s="383"/>
      <c r="W13" s="368"/>
      <c r="Y13" s="173">
        <f>F12-F13</f>
        <v>1.2991128787907882E-3</v>
      </c>
      <c r="Z13" s="173">
        <f>H12-H13</f>
        <v>2.0418017036715752E-3</v>
      </c>
      <c r="AA13" s="173">
        <f>J12-J13</f>
        <v>2.173236017197766E-3</v>
      </c>
      <c r="AB13" s="173">
        <f>L12-L13</f>
        <v>1.1732398525683557E-3</v>
      </c>
      <c r="AC13" s="173">
        <f>N12-N13</f>
        <v>7.4226693411983888E-4</v>
      </c>
      <c r="AD13" s="173">
        <f>P12-P13</f>
        <v>1.4095945629787054E-3</v>
      </c>
      <c r="AE13" s="173">
        <f>R12-R13</f>
        <v>3.0328576195389097E-4</v>
      </c>
      <c r="AF13" s="173">
        <f>T12-T13</f>
        <v>8.5746228871903113E-4</v>
      </c>
      <c r="AH13" s="173">
        <f>G13-F12</f>
        <v>7.0088712120921354E-4</v>
      </c>
      <c r="AI13" s="173">
        <f>I13-H12</f>
        <v>1.9581982963284283E-3</v>
      </c>
      <c r="AJ13" s="173">
        <f>K13-J12</f>
        <v>1.8267639828022375E-3</v>
      </c>
      <c r="AK13" s="173">
        <f>M13-L12</f>
        <v>8.2676014743163218E-4</v>
      </c>
      <c r="AL13" s="173">
        <f>O13-N12</f>
        <v>2.5773306588016201E-4</v>
      </c>
      <c r="AM13" s="173">
        <f>Q13-P12</f>
        <v>1.5904054370212972E-3</v>
      </c>
      <c r="AN13" s="173">
        <f>S13-R12</f>
        <v>6.9671423804610905E-4</v>
      </c>
      <c r="AO13" s="173">
        <f>U13-T12</f>
        <v>1.1425377112809706E-3</v>
      </c>
    </row>
    <row r="14" spans="2:42" s="29" customFormat="1" ht="15.75" x14ac:dyDescent="0.25">
      <c r="D14" s="379"/>
      <c r="E14" s="35">
        <v>2009</v>
      </c>
      <c r="F14" s="267">
        <f>IF(OR(ISERROR(VLOOKUP($D$8&amp;$D$6&amp;$E14,'CAL data'!$A:$AC,'CAL data'!B$3,FALSE)),ISBLANK(VLOOKUP($D$8&amp;$D$6&amp;$E14,'CAL data'!$A:$AC,'CAL data'!B$3,FALSE))),"",VLOOKUP($D$8&amp;$D$6&amp;$E14,'CAL data'!$A:$AC,'CAL data'!B$3,FALSE))</f>
        <v>5.3304463617149203E-2</v>
      </c>
      <c r="G14" s="267"/>
      <c r="H14" s="267">
        <f>IF(OR(ISERROR(VLOOKUP($D$8&amp;$D$6&amp;$E14,'CAL data'!$A:$AC,'CAL data'!C$3,FALSE)),ISBLANK(VLOOKUP($D$8&amp;$D$6&amp;$E14,'CAL data'!$A:$AC,'CAL data'!C$3,FALSE))),"",VLOOKUP($D$8&amp;$D$6&amp;$E14,'CAL data'!$A:$AC,'CAL data'!C$3,FALSE))</f>
        <v>0.28059446040803682</v>
      </c>
      <c r="I14" s="267"/>
      <c r="J14" s="267">
        <f>IF(OR(ISERROR(VLOOKUP($D$8&amp;$D$6&amp;$E14,'CAL data'!$A:$AC,'CAL data'!D$3,FALSE)),ISBLANK(VLOOKUP($D$8&amp;$D$6&amp;$E14,'CAL data'!$A:$AC,'CAL data'!D$3,FALSE))),"",VLOOKUP($D$8&amp;$D$6&amp;$E14,'CAL data'!$A:$AC,'CAL data'!D$3,FALSE))</f>
        <v>0.27460042861938083</v>
      </c>
      <c r="K14" s="267"/>
      <c r="L14" s="267">
        <f>IF(OR(ISERROR(VLOOKUP($D$8&amp;$D$6&amp;$E14,'CAL data'!$A:$AC,'CAL data'!E$3,FALSE)),ISBLANK(VLOOKUP($D$8&amp;$D$6&amp;$E14,'CAL data'!$A:$AC,'CAL data'!E$3,FALSE))),"",VLOOKUP($D$8&amp;$D$6&amp;$E14,'CAL data'!$A:$AC,'CAL data'!E$3,FALSE))</f>
        <v>0.10258462650726846</v>
      </c>
      <c r="M14" s="267"/>
      <c r="N14" s="267">
        <f>IF(OR(ISERROR(VLOOKUP($D$8&amp;$D$6&amp;$E14,'CAL data'!$A:$AC,'CAL data'!F$3,FALSE)),ISBLANK(VLOOKUP($D$8&amp;$D$6&amp;$E14,'CAL data'!$A:$AC,'CAL data'!F$3,FALSE))),"",VLOOKUP($D$8&amp;$D$6&amp;$E14,'CAL data'!$A:$AC,'CAL data'!F$3,FALSE))</f>
        <v>2.4127361187445361E-2</v>
      </c>
      <c r="O14" s="267"/>
      <c r="P14" s="267">
        <f>IF(OR(ISERROR(VLOOKUP($D$8&amp;$D$6&amp;$E14,'CAL data'!$A:$AC,'CAL data'!G$3,FALSE)),ISBLANK(VLOOKUP($D$8&amp;$D$6&amp;$E14,'CAL data'!$A:$AC,'CAL data'!G$3,FALSE))),"",VLOOKUP($D$8&amp;$D$6&amp;$E14,'CAL data'!$A:$AC,'CAL data'!G$3,FALSE))</f>
        <v>0.22226607599325718</v>
      </c>
      <c r="Q14" s="267"/>
      <c r="R14" s="267">
        <f>IF(OR(ISERROR(VLOOKUP($D$8&amp;$D$6&amp;$E14,'CAL data'!$A:$AC,'CAL data'!H$3,FALSE)),ISBLANK(VLOOKUP($D$8&amp;$D$6&amp;$E14,'CAL data'!$A:$AC,'CAL data'!H$3,FALSE))),"",VLOOKUP($D$8&amp;$D$6&amp;$E14,'CAL data'!$A:$AC,'CAL data'!H$3,FALSE))</f>
        <v>3.8029826302180352E-3</v>
      </c>
      <c r="S14" s="267"/>
      <c r="T14" s="267">
        <f>IF(OR(ISERROR(VLOOKUP($D$8&amp;$D$6&amp;$E14,'CAL data'!$A:$AC,'CAL data'!I$3,FALSE)),ISBLANK(VLOOKUP($D$8&amp;$D$6&amp;$E14,'CAL data'!$A:$AC,'CAL data'!I$3,FALSE))),"",VLOOKUP($D$8&amp;$D$6&amp;$E14,'CAL data'!$A:$AC,'CAL data'!I$3,FALSE))</f>
        <v>3.8719601037244145E-2</v>
      </c>
      <c r="U14" s="267"/>
      <c r="V14" s="304">
        <f>SUM(F14,H14,J14,L14,N14,P14,R14,T14)</f>
        <v>1</v>
      </c>
      <c r="W14" s="367">
        <f>IF(ISERROR(VLOOKUP($D$8&amp;$D$6&amp;$E14,'CAL data'!$A:$AC,'CAL data'!K$3,FALSE)),0,VLOOKUP($D$8&amp;$D$6&amp;$E14,'CAL data'!$A:$AC,'CAL data'!K$3,FALSE))</f>
        <v>271103</v>
      </c>
      <c r="X14" s="172"/>
      <c r="Y14" s="168"/>
      <c r="Z14" s="168"/>
      <c r="AA14" s="168"/>
      <c r="AB14" s="168"/>
      <c r="AC14" s="168"/>
      <c r="AD14" s="168"/>
      <c r="AE14" s="168"/>
      <c r="AF14" s="168"/>
      <c r="AG14" s="168"/>
      <c r="AH14" s="168"/>
      <c r="AI14" s="168"/>
      <c r="AJ14" s="168"/>
      <c r="AK14" s="168"/>
      <c r="AL14" s="168"/>
      <c r="AM14" s="168"/>
      <c r="AN14" s="168"/>
      <c r="AO14" s="168"/>
      <c r="AP14" s="172"/>
    </row>
    <row r="15" spans="2:42" x14ac:dyDescent="0.25">
      <c r="B15" s="44" t="s">
        <v>49</v>
      </c>
      <c r="D15" s="379"/>
      <c r="E15" s="22" t="s">
        <v>27</v>
      </c>
      <c r="F15" s="15">
        <f>IF(F14="","",VLOOKUP($D$8&amp;$D$6&amp;$E14,'CAL data'!$A:$AC,'CAL data'!M$3,FALSE))</f>
        <v>5.1999999999999998E-2</v>
      </c>
      <c r="G15" s="15">
        <f>IF(F14="","",VLOOKUP($D$8&amp;$D$6&amp;$E14,'CAL data'!$A:$AC,'CAL data'!N$3,FALSE))</f>
        <v>5.3999999999999999E-2</v>
      </c>
      <c r="H15" s="15">
        <f>IF(H14="","",VLOOKUP($D$8&amp;$D$6&amp;$E14,'CAL data'!$A:$AC,'CAL data'!O$3,FALSE))</f>
        <v>0.27900000000000003</v>
      </c>
      <c r="I15" s="15">
        <f>IF(H14="","",VLOOKUP($D$8&amp;$D$6&amp;$E14,'CAL data'!$A:$AC,'CAL data'!P$3,FALSE))</f>
        <v>0.28199999999999997</v>
      </c>
      <c r="J15" s="15">
        <f>IF(J14="","",VLOOKUP($D$8&amp;$D$6&amp;$E14,'CAL data'!$A:$AC,'CAL data'!Q$3,FALSE))</f>
        <v>0.27300000000000002</v>
      </c>
      <c r="K15" s="15">
        <f>IF(J14="","",VLOOKUP($D$8&amp;$D$6&amp;$E14,'CAL data'!$A:$AC,'CAL data'!R$3,FALSE))</f>
        <v>0.27600000000000002</v>
      </c>
      <c r="L15" s="15">
        <f>IF(L14="","",VLOOKUP($D$8&amp;$D$6&amp;$E14,'CAL data'!$A:$AC,'CAL data'!S$3,FALSE))</f>
        <v>0.10100000000000001</v>
      </c>
      <c r="M15" s="15">
        <f>IF(L14="","",VLOOKUP($D$8&amp;$D$6&amp;$E14,'CAL data'!$A:$AC,'CAL data'!T$3,FALSE))</f>
        <v>0.104</v>
      </c>
      <c r="N15" s="15">
        <f>IF(N14="","",VLOOKUP($D$8&amp;$D$6&amp;$E14,'CAL data'!$A:$AC,'CAL data'!U$3,FALSE))</f>
        <v>2.4E-2</v>
      </c>
      <c r="O15" s="15">
        <f>IF(N14="","",VLOOKUP($D$8&amp;$D$6&amp;$E14,'CAL data'!$A:$AC,'CAL data'!V$3,FALSE))</f>
        <v>2.5000000000000001E-2</v>
      </c>
      <c r="P15" s="15">
        <f>IF(P14="","",VLOOKUP($D$8&amp;$D$6&amp;$E14,'CAL data'!$A:$AC,'CAL data'!W$3,FALSE))</f>
        <v>0.221</v>
      </c>
      <c r="Q15" s="15">
        <f>IF(P14="","",VLOOKUP($D$8&amp;$D$6&amp;$E14,'CAL data'!$A:$AC,'CAL data'!X$3,FALSE))</f>
        <v>0.224</v>
      </c>
      <c r="R15" s="15">
        <f>IF(R14="","",VLOOKUP($D$8&amp;$D$6&amp;$E14,'CAL data'!$A:$AC,'CAL data'!Y$3,FALSE))</f>
        <v>4.0000000000000001E-3</v>
      </c>
      <c r="S15" s="15">
        <f>IF(R14="","",VLOOKUP($D$8&amp;$D$6&amp;$E14,'CAL data'!$A:$AC,'CAL data'!Z$3,FALSE))</f>
        <v>4.0000000000000001E-3</v>
      </c>
      <c r="T15" s="15">
        <f>IF(T14="","",VLOOKUP($D$8&amp;$D$6&amp;$E14,'CAL data'!$A:$AC,'CAL data'!AA$3,FALSE))</f>
        <v>3.7999999999999999E-2</v>
      </c>
      <c r="U15" s="15">
        <f>IF(T14="","",VLOOKUP($D$8&amp;$D$6&amp;$E14,'CAL data'!$A:$AC,'CAL data'!AB$3,FALSE))</f>
        <v>3.9E-2</v>
      </c>
      <c r="V15" s="383"/>
      <c r="W15" s="368"/>
      <c r="Y15" s="173">
        <f>F14-F15</f>
        <v>1.3044636171492055E-3</v>
      </c>
      <c r="Z15" s="173">
        <f>H14-H15</f>
        <v>1.5944604080367908E-3</v>
      </c>
      <c r="AA15" s="173">
        <f>J14-J15</f>
        <v>1.6004286193808115E-3</v>
      </c>
      <c r="AB15" s="173">
        <f>L14-L15</f>
        <v>1.5846265072684551E-3</v>
      </c>
      <c r="AC15" s="173">
        <f>N14-N15</f>
        <v>1.2736118744536076E-4</v>
      </c>
      <c r="AD15" s="173">
        <f>P14-P15</f>
        <v>1.2660759932571763E-3</v>
      </c>
      <c r="AE15" s="173">
        <f>R14-R15</f>
        <v>-1.9701736978196488E-4</v>
      </c>
      <c r="AF15" s="173">
        <f>T14-T15</f>
        <v>7.1960103724414554E-4</v>
      </c>
      <c r="AH15" s="173">
        <f>G15-F14</f>
        <v>6.9553638285079628E-4</v>
      </c>
      <c r="AI15" s="173">
        <f>I15-H14</f>
        <v>1.4055395919631564E-3</v>
      </c>
      <c r="AJ15" s="173">
        <f>K15-J14</f>
        <v>1.3995713806191912E-3</v>
      </c>
      <c r="AK15" s="173">
        <f>M15-L14</f>
        <v>1.4153734927315337E-3</v>
      </c>
      <c r="AL15" s="173">
        <f>O15-N14</f>
        <v>8.7263881255464013E-4</v>
      </c>
      <c r="AM15" s="173">
        <f>Q15-P14</f>
        <v>1.7339240067428263E-3</v>
      </c>
      <c r="AN15" s="173">
        <f>S15-R14</f>
        <v>1.9701736978196488E-4</v>
      </c>
      <c r="AO15" s="173">
        <f>U15-T14</f>
        <v>2.8039896275585535E-4</v>
      </c>
    </row>
    <row r="16" spans="2:42" s="29" customFormat="1" ht="15.75" x14ac:dyDescent="0.25">
      <c r="D16" s="379"/>
      <c r="E16" s="35">
        <v>2010</v>
      </c>
      <c r="F16" s="267">
        <f>IF(OR(ISERROR(VLOOKUP($D$8&amp;$D$6&amp;$E16,'CAL data'!$A:$AC,'CAL data'!B$3,FALSE)),ISBLANK(VLOOKUP($D$8&amp;$D$6&amp;$E16,'CAL data'!$A:$AC,'CAL data'!B$3,FALSE))),"",VLOOKUP($D$8&amp;$D$6&amp;$E16,'CAL data'!$A:$AC,'CAL data'!B$3,FALSE))</f>
        <v>5.6448941104513366E-2</v>
      </c>
      <c r="G16" s="267"/>
      <c r="H16" s="267">
        <f>IF(OR(ISERROR(VLOOKUP($D$8&amp;$D$6&amp;$E16,'CAL data'!$A:$AC,'CAL data'!C$3,FALSE)),ISBLANK(VLOOKUP($D$8&amp;$D$6&amp;$E16,'CAL data'!$A:$AC,'CAL data'!C$3,FALSE))),"",VLOOKUP($D$8&amp;$D$6&amp;$E16,'CAL data'!$A:$AC,'CAL data'!C$3,FALSE))</f>
        <v>0.30673928635140696</v>
      </c>
      <c r="I16" s="267"/>
      <c r="J16" s="267">
        <f>IF(OR(ISERROR(VLOOKUP($D$8&amp;$D$6&amp;$E16,'CAL data'!$A:$AC,'CAL data'!D$3,FALSE)),ISBLANK(VLOOKUP($D$8&amp;$D$6&amp;$E16,'CAL data'!$A:$AC,'CAL data'!D$3,FALSE))),"",VLOOKUP($D$8&amp;$D$6&amp;$E16,'CAL data'!$A:$AC,'CAL data'!D$3,FALSE))</f>
        <v>0.26338227637954947</v>
      </c>
      <c r="K16" s="267"/>
      <c r="L16" s="267">
        <f>IF(OR(ISERROR(VLOOKUP($D$8&amp;$D$6&amp;$E16,'CAL data'!$A:$AC,'CAL data'!E$3,FALSE)),ISBLANK(VLOOKUP($D$8&amp;$D$6&amp;$E16,'CAL data'!$A:$AC,'CAL data'!E$3,FALSE))),"",VLOOKUP($D$8&amp;$D$6&amp;$E16,'CAL data'!$A:$AC,'CAL data'!E$3,FALSE))</f>
        <v>9.9096015989922556E-2</v>
      </c>
      <c r="M16" s="267"/>
      <c r="N16" s="267">
        <f>IF(OR(ISERROR(VLOOKUP($D$8&amp;$D$6&amp;$E16,'CAL data'!$A:$AC,'CAL data'!F$3,FALSE)),ISBLANK(VLOOKUP($D$8&amp;$D$6&amp;$E16,'CAL data'!$A:$AC,'CAL data'!F$3,FALSE))),"",VLOOKUP($D$8&amp;$D$6&amp;$E16,'CAL data'!$A:$AC,'CAL data'!F$3,FALSE))</f>
        <v>2.0511662959227881E-2</v>
      </c>
      <c r="O16" s="267"/>
      <c r="P16" s="267">
        <f>IF(OR(ISERROR(VLOOKUP($D$8&amp;$D$6&amp;$E16,'CAL data'!$A:$AC,'CAL data'!G$3,FALSE)),ISBLANK(VLOOKUP($D$8&amp;$D$6&amp;$E16,'CAL data'!$A:$AC,'CAL data'!G$3,FALSE))),"",VLOOKUP($D$8&amp;$D$6&amp;$E16,'CAL data'!$A:$AC,'CAL data'!G$3,FALSE))</f>
        <v>0.21434578571610607</v>
      </c>
      <c r="Q16" s="267"/>
      <c r="R16" s="267">
        <f>IF(OR(ISERROR(VLOOKUP($D$8&amp;$D$6&amp;$E16,'CAL data'!$A:$AC,'CAL data'!H$3,FALSE)),ISBLANK(VLOOKUP($D$8&amp;$D$6&amp;$E16,'CAL data'!$A:$AC,'CAL data'!H$3,FALSE))),"",VLOOKUP($D$8&amp;$D$6&amp;$E16,'CAL data'!$A:$AC,'CAL data'!H$3,FALSE))</f>
        <v>3.9319481710979962E-3</v>
      </c>
      <c r="S16" s="267"/>
      <c r="T16" s="267">
        <f>IF(OR(ISERROR(VLOOKUP($D$8&amp;$D$6&amp;$E16,'CAL data'!$A:$AC,'CAL data'!I$3,FALSE)),ISBLANK(VLOOKUP($D$8&amp;$D$6&amp;$E16,'CAL data'!$A:$AC,'CAL data'!I$3,FALSE))),"",VLOOKUP($D$8&amp;$D$6&amp;$E16,'CAL data'!$A:$AC,'CAL data'!I$3,FALSE))</f>
        <v>3.5544083328175685E-2</v>
      </c>
      <c r="U16" s="267"/>
      <c r="V16" s="304">
        <f>SUM(F16,H16,J16,L16,N16,P16,R16,T16)</f>
        <v>1</v>
      </c>
      <c r="W16" s="367">
        <f>IF(ISERROR(VLOOKUP($D$8&amp;$D$6&amp;$E16,'CAL data'!$A:$AC,'CAL data'!K$3,FALSE)),0,VLOOKUP($D$8&amp;$D$6&amp;$E16,'CAL data'!$A:$AC,'CAL data'!K$3,FALSE))</f>
        <v>274673</v>
      </c>
      <c r="X16" s="172"/>
      <c r="Y16" s="168"/>
      <c r="Z16" s="168"/>
      <c r="AA16" s="168"/>
      <c r="AB16" s="168"/>
      <c r="AC16" s="168"/>
      <c r="AD16" s="168"/>
      <c r="AE16" s="168"/>
      <c r="AF16" s="168"/>
      <c r="AG16" s="168"/>
      <c r="AH16" s="168"/>
      <c r="AI16" s="168"/>
      <c r="AJ16" s="168"/>
      <c r="AK16" s="168"/>
      <c r="AL16" s="168"/>
      <c r="AM16" s="168"/>
      <c r="AN16" s="168"/>
      <c r="AO16" s="168"/>
      <c r="AP16" s="172"/>
    </row>
    <row r="17" spans="2:42" x14ac:dyDescent="0.25">
      <c r="D17" s="379"/>
      <c r="E17" s="22" t="s">
        <v>27</v>
      </c>
      <c r="F17" s="15">
        <f>IF(F16="","",VLOOKUP($D$8&amp;$D$6&amp;$E16,'CAL data'!$A:$AC,'CAL data'!M$3,FALSE))</f>
        <v>5.6000000000000001E-2</v>
      </c>
      <c r="G17" s="15">
        <f>IF(F16="","",VLOOKUP($D$8&amp;$D$6&amp;$E16,'CAL data'!$A:$AC,'CAL data'!N$3,FALSE))</f>
        <v>5.7000000000000002E-2</v>
      </c>
      <c r="H17" s="15">
        <f>IF(H16="","",VLOOKUP($D$8&amp;$D$6&amp;$E16,'CAL data'!$A:$AC,'CAL data'!O$3,FALSE))</f>
        <v>0.30499999999999999</v>
      </c>
      <c r="I17" s="15">
        <f>IF(H16="","",VLOOKUP($D$8&amp;$D$6&amp;$E16,'CAL data'!$A:$AC,'CAL data'!P$3,FALSE))</f>
        <v>0.308</v>
      </c>
      <c r="J17" s="15">
        <f>IF(J16="","",VLOOKUP($D$8&amp;$D$6&amp;$E16,'CAL data'!$A:$AC,'CAL data'!Q$3,FALSE))</f>
        <v>0.26200000000000001</v>
      </c>
      <c r="K17" s="15">
        <f>IF(J16="","",VLOOKUP($D$8&amp;$D$6&amp;$E16,'CAL data'!$A:$AC,'CAL data'!R$3,FALSE))</f>
        <v>0.26500000000000001</v>
      </c>
      <c r="L17" s="15">
        <f>IF(L16="","",VLOOKUP($D$8&amp;$D$6&amp;$E16,'CAL data'!$A:$AC,'CAL data'!S$3,FALSE))</f>
        <v>9.8000000000000004E-2</v>
      </c>
      <c r="M17" s="15">
        <f>IF(L16="","",VLOOKUP($D$8&amp;$D$6&amp;$E16,'CAL data'!$A:$AC,'CAL data'!T$3,FALSE))</f>
        <v>0.1</v>
      </c>
      <c r="N17" s="15">
        <f>IF(N16="","",VLOOKUP($D$8&amp;$D$6&amp;$E16,'CAL data'!$A:$AC,'CAL data'!U$3,FALSE))</f>
        <v>0.02</v>
      </c>
      <c r="O17" s="15">
        <f>IF(N16="","",VLOOKUP($D$8&amp;$D$6&amp;$E16,'CAL data'!$A:$AC,'CAL data'!V$3,FALSE))</f>
        <v>2.1000000000000001E-2</v>
      </c>
      <c r="P17" s="15">
        <f>IF(P16="","",VLOOKUP($D$8&amp;$D$6&amp;$E16,'CAL data'!$A:$AC,'CAL data'!W$3,FALSE))</f>
        <v>0.21299999999999999</v>
      </c>
      <c r="Q17" s="15">
        <f>IF(P16="","",VLOOKUP($D$8&amp;$D$6&amp;$E16,'CAL data'!$A:$AC,'CAL data'!X$3,FALSE))</f>
        <v>0.216</v>
      </c>
      <c r="R17" s="15">
        <f>IF(R16="","",VLOOKUP($D$8&amp;$D$6&amp;$E16,'CAL data'!$A:$AC,'CAL data'!Y$3,FALSE))</f>
        <v>4.0000000000000001E-3</v>
      </c>
      <c r="S17" s="15">
        <f>IF(R16="","",VLOOKUP($D$8&amp;$D$6&amp;$E16,'CAL data'!$A:$AC,'CAL data'!Z$3,FALSE))</f>
        <v>4.0000000000000001E-3</v>
      </c>
      <c r="T17" s="15">
        <f>IF(T16="","",VLOOKUP($D$8&amp;$D$6&amp;$E16,'CAL data'!$A:$AC,'CAL data'!AA$3,FALSE))</f>
        <v>3.5000000000000003E-2</v>
      </c>
      <c r="U17" s="15">
        <f>IF(T16="","",VLOOKUP($D$8&amp;$D$6&amp;$E16,'CAL data'!$A:$AC,'CAL data'!AB$3,FALSE))</f>
        <v>3.5999999999999997E-2</v>
      </c>
      <c r="V17" s="383"/>
      <c r="W17" s="368"/>
      <c r="Y17" s="173">
        <f>F16-F17</f>
        <v>4.4894110451336455E-4</v>
      </c>
      <c r="Z17" s="173">
        <f>H16-H17</f>
        <v>1.7392863514069656E-3</v>
      </c>
      <c r="AA17" s="173">
        <f>J16-J17</f>
        <v>1.382276379549463E-3</v>
      </c>
      <c r="AB17" s="173">
        <f>L16-L17</f>
        <v>1.0960159899225524E-3</v>
      </c>
      <c r="AC17" s="173">
        <f>N16-N17</f>
        <v>5.1166295922788069E-4</v>
      </c>
      <c r="AD17" s="173">
        <f>P16-P17</f>
        <v>1.3457857161060793E-3</v>
      </c>
      <c r="AE17" s="173">
        <f>R16-R17</f>
        <v>-6.8051828902003855E-5</v>
      </c>
      <c r="AF17" s="173">
        <f>T16-T17</f>
        <v>5.4408332817568184E-4</v>
      </c>
      <c r="AH17" s="173">
        <f>G17-F16</f>
        <v>5.5105889548663634E-4</v>
      </c>
      <c r="AI17" s="173">
        <f>I17-H16</f>
        <v>1.260713648593037E-3</v>
      </c>
      <c r="AJ17" s="173">
        <f>K17-J16</f>
        <v>1.6177236204505396E-3</v>
      </c>
      <c r="AK17" s="173">
        <f>M17-L16</f>
        <v>9.0398401007744933E-4</v>
      </c>
      <c r="AL17" s="173">
        <f>O17-N16</f>
        <v>4.883370407721202E-4</v>
      </c>
      <c r="AM17" s="173">
        <f>Q17-P16</f>
        <v>1.6542142838939233E-3</v>
      </c>
      <c r="AN17" s="173">
        <f>S17-R16</f>
        <v>6.8051828902003855E-5</v>
      </c>
      <c r="AO17" s="173">
        <f>U17-T16</f>
        <v>4.5591667182431211E-4</v>
      </c>
    </row>
    <row r="18" spans="2:42" s="29" customFormat="1" ht="15.75" x14ac:dyDescent="0.25">
      <c r="D18" s="379"/>
      <c r="E18" s="35">
        <v>2011</v>
      </c>
      <c r="F18" s="267">
        <f>IF(OR(ISERROR(VLOOKUP($D$8&amp;$D$6&amp;$E18,'CAL data'!$A:$AC,'CAL data'!B$3,FALSE)),ISBLANK(VLOOKUP($D$8&amp;$D$6&amp;$E18,'CAL data'!$A:$AC,'CAL data'!B$3,FALSE))),"",VLOOKUP($D$8&amp;$D$6&amp;$E18,'CAL data'!$A:$AC,'CAL data'!B$3,FALSE))</f>
        <v>5.9343002196172383E-2</v>
      </c>
      <c r="G18" s="267"/>
      <c r="H18" s="267">
        <f>IF(OR(ISERROR(VLOOKUP($D$8&amp;$D$6&amp;$E18,'CAL data'!$A:$AC,'CAL data'!C$3,FALSE)),ISBLANK(VLOOKUP($D$8&amp;$D$6&amp;$E18,'CAL data'!$A:$AC,'CAL data'!C$3,FALSE))),"",VLOOKUP($D$8&amp;$D$6&amp;$E18,'CAL data'!$A:$AC,'CAL data'!C$3,FALSE))</f>
        <v>0.31928995179829439</v>
      </c>
      <c r="I18" s="267"/>
      <c r="J18" s="267">
        <f>IF(OR(ISERROR(VLOOKUP($D$8&amp;$D$6&amp;$E18,'CAL data'!$A:$AC,'CAL data'!D$3,FALSE)),ISBLANK(VLOOKUP($D$8&amp;$D$6&amp;$E18,'CAL data'!$A:$AC,'CAL data'!D$3,FALSE))),"",VLOOKUP($D$8&amp;$D$6&amp;$E18,'CAL data'!$A:$AC,'CAL data'!D$3,FALSE))</f>
        <v>0.25964747154958501</v>
      </c>
      <c r="K18" s="267"/>
      <c r="L18" s="267">
        <f>IF(OR(ISERROR(VLOOKUP($D$8&amp;$D$6&amp;$E18,'CAL data'!$A:$AC,'CAL data'!E$3,FALSE)),ISBLANK(VLOOKUP($D$8&amp;$D$6&amp;$E18,'CAL data'!$A:$AC,'CAL data'!E$3,FALSE))),"",VLOOKUP($D$8&amp;$D$6&amp;$E18,'CAL data'!$A:$AC,'CAL data'!E$3,FALSE))</f>
        <v>9.3512021904680415E-2</v>
      </c>
      <c r="M18" s="267"/>
      <c r="N18" s="267">
        <f>IF(OR(ISERROR(VLOOKUP($D$8&amp;$D$6&amp;$E18,'CAL data'!$A:$AC,'CAL data'!F$3,FALSE)),ISBLANK(VLOOKUP($D$8&amp;$D$6&amp;$E18,'CAL data'!$A:$AC,'CAL data'!F$3,FALSE))),"",VLOOKUP($D$8&amp;$D$6&amp;$E18,'CAL data'!$A:$AC,'CAL data'!F$3,FALSE))</f>
        <v>1.9163030147457287E-2</v>
      </c>
      <c r="O18" s="267"/>
      <c r="P18" s="267">
        <f>IF(OR(ISERROR(VLOOKUP($D$8&amp;$D$6&amp;$E18,'CAL data'!$A:$AC,'CAL data'!G$3,FALSE)),ISBLANK(VLOOKUP($D$8&amp;$D$6&amp;$E18,'CAL data'!$A:$AC,'CAL data'!G$3,FALSE))),"",VLOOKUP($D$8&amp;$D$6&amp;$E18,'CAL data'!$A:$AC,'CAL data'!G$3,FALSE))</f>
        <v>0.21358846011237556</v>
      </c>
      <c r="Q18" s="267"/>
      <c r="R18" s="267">
        <f>IF(OR(ISERROR(VLOOKUP($D$8&amp;$D$6&amp;$E18,'CAL data'!$A:$AC,'CAL data'!H$3,FALSE)),ISBLANK(VLOOKUP($D$8&amp;$D$6&amp;$E18,'CAL data'!$A:$AC,'CAL data'!H$3,FALSE))),"",VLOOKUP($D$8&amp;$D$6&amp;$E18,'CAL data'!$A:$AC,'CAL data'!H$3,FALSE))</f>
        <v>3.943127691737258E-3</v>
      </c>
      <c r="S18" s="267"/>
      <c r="T18" s="267">
        <f>IF(OR(ISERROR(VLOOKUP($D$8&amp;$D$6&amp;$E18,'CAL data'!$A:$AC,'CAL data'!I$3,FALSE)),ISBLANK(VLOOKUP($D$8&amp;$D$6&amp;$E18,'CAL data'!$A:$AC,'CAL data'!I$3,FALSE))),"",VLOOKUP($D$8&amp;$D$6&amp;$E18,'CAL data'!$A:$AC,'CAL data'!I$3,FALSE))</f>
        <v>3.1512934599697673E-2</v>
      </c>
      <c r="U18" s="267"/>
      <c r="V18" s="304">
        <f>SUM(F18,H18,J18,L18,N18,P18,R18,T18)</f>
        <v>0.99999999999999978</v>
      </c>
      <c r="W18" s="367">
        <f>IF(ISERROR(VLOOKUP($D$8&amp;$D$6&amp;$E18,'CAL data'!$A:$AC,'CAL data'!K$3,FALSE)),0,VLOOKUP($D$8&amp;$D$6&amp;$E18,'CAL data'!$A:$AC,'CAL data'!K$3,FALSE))</f>
        <v>280488</v>
      </c>
      <c r="X18" s="172"/>
      <c r="Y18" s="168"/>
      <c r="Z18" s="168"/>
      <c r="AA18" s="168"/>
      <c r="AB18" s="168"/>
      <c r="AC18" s="168"/>
      <c r="AD18" s="168"/>
      <c r="AE18" s="168"/>
      <c r="AF18" s="168"/>
      <c r="AG18" s="168"/>
      <c r="AH18" s="168"/>
      <c r="AI18" s="168"/>
      <c r="AJ18" s="168"/>
      <c r="AK18" s="168"/>
      <c r="AL18" s="168"/>
      <c r="AM18" s="168"/>
      <c r="AN18" s="168"/>
      <c r="AO18" s="168"/>
      <c r="AP18" s="172"/>
    </row>
    <row r="19" spans="2:42" x14ac:dyDescent="0.25">
      <c r="B19" s="44" t="s">
        <v>49</v>
      </c>
      <c r="D19" s="379"/>
      <c r="E19" s="22" t="s">
        <v>27</v>
      </c>
      <c r="F19" s="15">
        <f>IF(F18="","",VLOOKUP($D$8&amp;$D$6&amp;$E18,'CAL data'!$A:$AC,'CAL data'!M$3,FALSE))</f>
        <v>5.8000000000000003E-2</v>
      </c>
      <c r="G19" s="15">
        <f>IF(F18="","",VLOOKUP($D$8&amp;$D$6&amp;$E18,'CAL data'!$A:$AC,'CAL data'!N$3,FALSE))</f>
        <v>0.06</v>
      </c>
      <c r="H19" s="15">
        <f>IF(H18="","",VLOOKUP($D$8&amp;$D$6&amp;$E18,'CAL data'!$A:$AC,'CAL data'!O$3,FALSE))</f>
        <v>0.318</v>
      </c>
      <c r="I19" s="15">
        <f>IF(H18="","",VLOOKUP($D$8&amp;$D$6&amp;$E18,'CAL data'!$A:$AC,'CAL data'!P$3,FALSE))</f>
        <v>0.32100000000000001</v>
      </c>
      <c r="J19" s="15">
        <f>IF(J18="","",VLOOKUP($D$8&amp;$D$6&amp;$E18,'CAL data'!$A:$AC,'CAL data'!Q$3,FALSE))</f>
        <v>0.25800000000000001</v>
      </c>
      <c r="K19" s="15">
        <f>IF(J18="","",VLOOKUP($D$8&amp;$D$6&amp;$E18,'CAL data'!$A:$AC,'CAL data'!R$3,FALSE))</f>
        <v>0.26100000000000001</v>
      </c>
      <c r="L19" s="15">
        <f>IF(L18="","",VLOOKUP($D$8&amp;$D$6&amp;$E18,'CAL data'!$A:$AC,'CAL data'!S$3,FALSE))</f>
        <v>9.1999999999999998E-2</v>
      </c>
      <c r="M19" s="15">
        <f>IF(L18="","",VLOOKUP($D$8&amp;$D$6&amp;$E18,'CAL data'!$A:$AC,'CAL data'!T$3,FALSE))</f>
        <v>9.5000000000000001E-2</v>
      </c>
      <c r="N19" s="15">
        <f>IF(N18="","",VLOOKUP($D$8&amp;$D$6&amp;$E18,'CAL data'!$A:$AC,'CAL data'!U$3,FALSE))</f>
        <v>1.9E-2</v>
      </c>
      <c r="O19" s="15">
        <f>IF(N18="","",VLOOKUP($D$8&amp;$D$6&amp;$E18,'CAL data'!$A:$AC,'CAL data'!V$3,FALSE))</f>
        <v>0.02</v>
      </c>
      <c r="P19" s="15">
        <f>IF(P18="","",VLOOKUP($D$8&amp;$D$6&amp;$E18,'CAL data'!$A:$AC,'CAL data'!W$3,FALSE))</f>
        <v>0.21199999999999999</v>
      </c>
      <c r="Q19" s="15">
        <f>IF(P18="","",VLOOKUP($D$8&amp;$D$6&amp;$E18,'CAL data'!$A:$AC,'CAL data'!X$3,FALSE))</f>
        <v>0.215</v>
      </c>
      <c r="R19" s="15">
        <f>IF(R18="","",VLOOKUP($D$8&amp;$D$6&amp;$E18,'CAL data'!$A:$AC,'CAL data'!Y$3,FALSE))</f>
        <v>4.0000000000000001E-3</v>
      </c>
      <c r="S19" s="15">
        <f>IF(R18="","",VLOOKUP($D$8&amp;$D$6&amp;$E18,'CAL data'!$A:$AC,'CAL data'!Z$3,FALSE))</f>
        <v>4.0000000000000001E-3</v>
      </c>
      <c r="T19" s="15">
        <f>IF(T18="","",VLOOKUP($D$8&amp;$D$6&amp;$E18,'CAL data'!$A:$AC,'CAL data'!AA$3,FALSE))</f>
        <v>3.1E-2</v>
      </c>
      <c r="U19" s="15">
        <f>IF(T18="","",VLOOKUP($D$8&amp;$D$6&amp;$E18,'CAL data'!$A:$AC,'CAL data'!AB$3,FALSE))</f>
        <v>3.2000000000000001E-2</v>
      </c>
      <c r="V19" s="383"/>
      <c r="W19" s="368"/>
      <c r="Y19" s="173">
        <f>F18-F19</f>
        <v>1.3430021961723798E-3</v>
      </c>
      <c r="Z19" s="173">
        <f>H18-H19</f>
        <v>1.2899517982943864E-3</v>
      </c>
      <c r="AA19" s="173">
        <f>J18-J19</f>
        <v>1.6474715495850001E-3</v>
      </c>
      <c r="AB19" s="173">
        <f>L18-L19</f>
        <v>1.5120219046804162E-3</v>
      </c>
      <c r="AC19" s="173">
        <f>N18-N19</f>
        <v>1.6303014745728747E-4</v>
      </c>
      <c r="AD19" s="173">
        <f>P18-P19</f>
        <v>1.5884601123755671E-3</v>
      </c>
      <c r="AE19" s="173">
        <f>R18-R19</f>
        <v>-5.6872308262742068E-5</v>
      </c>
      <c r="AF19" s="173">
        <f>T18-T19</f>
        <v>5.1293459969767308E-4</v>
      </c>
      <c r="AH19" s="173">
        <f>G19-F18</f>
        <v>6.5699780382761502E-4</v>
      </c>
      <c r="AI19" s="173">
        <f>I19-H18</f>
        <v>1.7100482017056162E-3</v>
      </c>
      <c r="AJ19" s="173">
        <f>K19-J18</f>
        <v>1.3525284504150026E-3</v>
      </c>
      <c r="AK19" s="173">
        <f>M19-L18</f>
        <v>1.4879780953195865E-3</v>
      </c>
      <c r="AL19" s="173">
        <f>O19-N18</f>
        <v>8.3696985254271342E-4</v>
      </c>
      <c r="AM19" s="173">
        <f>Q19-P18</f>
        <v>1.4115398876244356E-3</v>
      </c>
      <c r="AN19" s="173">
        <f>S19-R18</f>
        <v>5.6872308262742068E-5</v>
      </c>
      <c r="AO19" s="173">
        <f>U19-T18</f>
        <v>4.8706540030232781E-4</v>
      </c>
    </row>
    <row r="20" spans="2:42" ht="15.75" x14ac:dyDescent="0.25">
      <c r="D20" s="379"/>
      <c r="E20" s="35">
        <v>2012</v>
      </c>
      <c r="F20" s="267">
        <f>IF(OR(ISERROR(VLOOKUP($D$8&amp;$D$6&amp;$E20,'CAL data'!$A:$AC,'CAL data'!B$3,FALSE)),ISBLANK(VLOOKUP($D$8&amp;$D$6&amp;$E20,'CAL data'!$A:$AC,'CAL data'!B$3,FALSE))),"",VLOOKUP($D$8&amp;$D$6&amp;$E20,'CAL data'!$A:$AC,'CAL data'!B$3,FALSE))</f>
        <v>5.9652259481784854E-2</v>
      </c>
      <c r="G20" s="267"/>
      <c r="H20" s="267">
        <f>IF(OR(ISERROR(VLOOKUP($D$8&amp;$D$6&amp;$E20,'CAL data'!$A:$AC,'CAL data'!C$3,FALSE)),ISBLANK(VLOOKUP($D$8&amp;$D$6&amp;$E20,'CAL data'!$A:$AC,'CAL data'!C$3,FALSE))),"",VLOOKUP($D$8&amp;$D$6&amp;$E20,'CAL data'!$A:$AC,'CAL data'!C$3,FALSE))</f>
        <v>0.33048862463011858</v>
      </c>
      <c r="I20" s="267"/>
      <c r="J20" s="267">
        <f>IF(OR(ISERROR(VLOOKUP($D$8&amp;$D$6&amp;$E20,'CAL data'!$A:$AC,'CAL data'!D$3,FALSE)),ISBLANK(VLOOKUP($D$8&amp;$D$6&amp;$E20,'CAL data'!$A:$AC,'CAL data'!D$3,FALSE))),"",VLOOKUP($D$8&amp;$D$6&amp;$E20,'CAL data'!$A:$AC,'CAL data'!D$3,FALSE))</f>
        <v>0.25656084766082476</v>
      </c>
      <c r="K20" s="267"/>
      <c r="L20" s="267">
        <f>IF(OR(ISERROR(VLOOKUP($D$8&amp;$D$6&amp;$E20,'CAL data'!$A:$AC,'CAL data'!E$3,FALSE)),ISBLANK(VLOOKUP($D$8&amp;$D$6&amp;$E20,'CAL data'!$A:$AC,'CAL data'!E$3,FALSE))),"",VLOOKUP($D$8&amp;$D$6&amp;$E20,'CAL data'!$A:$AC,'CAL data'!E$3,FALSE))</f>
        <v>9.0947520148576266E-2</v>
      </c>
      <c r="M20" s="267"/>
      <c r="N20" s="267">
        <f>IF(OR(ISERROR(VLOOKUP($D$8&amp;$D$6&amp;$E20,'CAL data'!$A:$AC,'CAL data'!F$3,FALSE)),ISBLANK(VLOOKUP($D$8&amp;$D$6&amp;$E20,'CAL data'!$A:$AC,'CAL data'!F$3,FALSE))),"",VLOOKUP($D$8&amp;$D$6&amp;$E20,'CAL data'!$A:$AC,'CAL data'!F$3,FALSE))</f>
        <v>1.7854791653673173E-2</v>
      </c>
      <c r="O20" s="267"/>
      <c r="P20" s="267">
        <f>IF(OR(ISERROR(VLOOKUP($D$8&amp;$D$6&amp;$E20,'CAL data'!$A:$AC,'CAL data'!G$3,FALSE)),ISBLANK(VLOOKUP($D$8&amp;$D$6&amp;$E20,'CAL data'!$A:$AC,'CAL data'!G$3,FALSE))),"",VLOOKUP($D$8&amp;$D$6&amp;$E20,'CAL data'!$A:$AC,'CAL data'!G$3,FALSE))</f>
        <v>0.21162761688946174</v>
      </c>
      <c r="Q20" s="267"/>
      <c r="R20" s="267">
        <f>IF(OR(ISERROR(VLOOKUP($D$8&amp;$D$6&amp;$E20,'CAL data'!$A:$AC,'CAL data'!H$3,FALSE)),ISBLANK(VLOOKUP($D$8&amp;$D$6&amp;$E20,'CAL data'!$A:$AC,'CAL data'!H$3,FALSE))),"",VLOOKUP($D$8&amp;$D$6&amp;$E20,'CAL data'!$A:$AC,'CAL data'!H$3,FALSE))</f>
        <v>4.0470399090801997E-3</v>
      </c>
      <c r="S20" s="267"/>
      <c r="T20" s="267">
        <f>IF(OR(ISERROR(VLOOKUP($D$8&amp;$D$6&amp;$E20,'CAL data'!$A:$AC,'CAL data'!I$3,FALSE)),ISBLANK(VLOOKUP($D$8&amp;$D$6&amp;$E20,'CAL data'!$A:$AC,'CAL data'!I$3,FALSE))),"",VLOOKUP($D$8&amp;$D$6&amp;$E20,'CAL data'!$A:$AC,'CAL data'!I$3,FALSE))</f>
        <v>2.8821299626480393E-2</v>
      </c>
      <c r="U20" s="267"/>
      <c r="V20" s="304">
        <f>SUM(F20,H20,J20,L20,N20,P20,R20,T20)</f>
        <v>1</v>
      </c>
      <c r="W20" s="367">
        <f>IF(ISERROR(VLOOKUP($D$8&amp;$D$6&amp;$E20,'CAL data'!$A:$AC,'CAL data'!K$3,FALSE)),0,VLOOKUP($D$8&amp;$D$6&amp;$E20,'CAL data'!$A:$AC,'CAL data'!K$3,FALSE))</f>
        <v>288606</v>
      </c>
    </row>
    <row r="21" spans="2:42" x14ac:dyDescent="0.25">
      <c r="D21" s="379"/>
      <c r="E21" s="22" t="s">
        <v>27</v>
      </c>
      <c r="F21" s="15">
        <f>IF(F20="","",VLOOKUP($D$8&amp;$D$6&amp;$E20,'CAL data'!$A:$AC,'CAL data'!M$3,FALSE))</f>
        <v>5.8999999999999997E-2</v>
      </c>
      <c r="G21" s="15">
        <f>IF(F20="","",VLOOKUP($D$8&amp;$D$6&amp;$E20,'CAL data'!$A:$AC,'CAL data'!N$3,FALSE))</f>
        <v>6.0999999999999999E-2</v>
      </c>
      <c r="H21" s="15">
        <f>IF(H20="","",VLOOKUP($D$8&amp;$D$6&amp;$E20,'CAL data'!$A:$AC,'CAL data'!O$3,FALSE))</f>
        <v>0.32900000000000001</v>
      </c>
      <c r="I21" s="15">
        <f>IF(H20="","",VLOOKUP($D$8&amp;$D$6&amp;$E20,'CAL data'!$A:$AC,'CAL data'!P$3,FALSE))</f>
        <v>0.33200000000000002</v>
      </c>
      <c r="J21" s="15">
        <f>IF(J20="","",VLOOKUP($D$8&amp;$D$6&amp;$E20,'CAL data'!$A:$AC,'CAL data'!Q$3,FALSE))</f>
        <v>0.255</v>
      </c>
      <c r="K21" s="15">
        <f>IF(J20="","",VLOOKUP($D$8&amp;$D$6&amp;$E20,'CAL data'!$A:$AC,'CAL data'!R$3,FALSE))</f>
        <v>0.25800000000000001</v>
      </c>
      <c r="L21" s="15">
        <f>IF(L20="","",VLOOKUP($D$8&amp;$D$6&amp;$E20,'CAL data'!$A:$AC,'CAL data'!S$3,FALSE))</f>
        <v>0.09</v>
      </c>
      <c r="M21" s="15">
        <f>IF(L20="","",VLOOKUP($D$8&amp;$D$6&amp;$E20,'CAL data'!$A:$AC,'CAL data'!T$3,FALSE))</f>
        <v>9.1999999999999998E-2</v>
      </c>
      <c r="N21" s="15">
        <f>IF(N20="","",VLOOKUP($D$8&amp;$D$6&amp;$E20,'CAL data'!$A:$AC,'CAL data'!U$3,FALSE))</f>
        <v>1.7000000000000001E-2</v>
      </c>
      <c r="O21" s="15">
        <f>IF(N20="","",VLOOKUP($D$8&amp;$D$6&amp;$E20,'CAL data'!$A:$AC,'CAL data'!V$3,FALSE))</f>
        <v>1.7999999999999999E-2</v>
      </c>
      <c r="P21" s="15">
        <f>IF(P20="","",VLOOKUP($D$8&amp;$D$6&amp;$E20,'CAL data'!$A:$AC,'CAL data'!W$3,FALSE))</f>
        <v>0.21</v>
      </c>
      <c r="Q21" s="15">
        <f>IF(P20="","",VLOOKUP($D$8&amp;$D$6&amp;$E20,'CAL data'!$A:$AC,'CAL data'!X$3,FALSE))</f>
        <v>0.21299999999999999</v>
      </c>
      <c r="R21" s="15">
        <f>IF(R20="","",VLOOKUP($D$8&amp;$D$6&amp;$E20,'CAL data'!$A:$AC,'CAL data'!Y$3,FALSE))</f>
        <v>4.0000000000000001E-3</v>
      </c>
      <c r="S21" s="15">
        <f>IF(R20="","",VLOOKUP($D$8&amp;$D$6&amp;$E20,'CAL data'!$A:$AC,'CAL data'!Z$3,FALSE))</f>
        <v>4.0000000000000001E-3</v>
      </c>
      <c r="T21" s="15">
        <f>IF(T20="","",VLOOKUP($D$8&amp;$D$6&amp;$E20,'CAL data'!$A:$AC,'CAL data'!AA$3,FALSE))</f>
        <v>2.8000000000000001E-2</v>
      </c>
      <c r="U21" s="15">
        <f>IF(T20="","",VLOOKUP($D$8&amp;$D$6&amp;$E20,'CAL data'!$A:$AC,'CAL data'!AB$3,FALSE))</f>
        <v>2.9000000000000001E-2</v>
      </c>
      <c r="V21" s="383"/>
      <c r="W21" s="368"/>
    </row>
    <row r="22" spans="2:42" ht="15.75" x14ac:dyDescent="0.25">
      <c r="D22" s="379"/>
      <c r="E22" s="35">
        <v>2013</v>
      </c>
      <c r="F22" s="302">
        <f>IF(OR(ISERROR(VLOOKUP($D$8&amp;$D$6&amp;$E22,'CAL data'!$A:$AC,'CAL data'!B$3,FALSE)),ISBLANK(VLOOKUP($D$8&amp;$D$6&amp;$E22,'CAL data'!$A:$AC,'CAL data'!B$3,FALSE))),"",VLOOKUP($D$8&amp;$D$6&amp;$E22,'CAL data'!$A:$AC,'CAL data'!B$3,FALSE))</f>
        <v>6.0254979222420957E-2</v>
      </c>
      <c r="G22" s="302"/>
      <c r="H22" s="302">
        <f>IF(OR(ISERROR(VLOOKUP($D$8&amp;$D$6&amp;$E22,'CAL data'!$A:$AC,'CAL data'!C$3,FALSE)),ISBLANK(VLOOKUP($D$8&amp;$D$6&amp;$E22,'CAL data'!$A:$AC,'CAL data'!C$3,FALSE))),"",VLOOKUP($D$8&amp;$D$6&amp;$E22,'CAL data'!$A:$AC,'CAL data'!C$3,FALSE))</f>
        <v>0.33952514154305463</v>
      </c>
      <c r="I22" s="302"/>
      <c r="J22" s="302">
        <f>IF(OR(ISERROR(VLOOKUP($D$8&amp;$D$6&amp;$E22,'CAL data'!$A:$AC,'CAL data'!D$3,FALSE)),ISBLANK(VLOOKUP($D$8&amp;$D$6&amp;$E22,'CAL data'!$A:$AC,'CAL data'!D$3,FALSE))),"",VLOOKUP($D$8&amp;$D$6&amp;$E22,'CAL data'!$A:$AC,'CAL data'!D$3,FALSE))</f>
        <v>0.25390336072297909</v>
      </c>
      <c r="K22" s="302"/>
      <c r="L22" s="302">
        <f>IF(OR(ISERROR(VLOOKUP($D$8&amp;$D$6&amp;$E22,'CAL data'!$A:$AC,'CAL data'!E$3,FALSE)),ISBLANK(VLOOKUP($D$8&amp;$D$6&amp;$E22,'CAL data'!$A:$AC,'CAL data'!E$3,FALSE))),"",VLOOKUP($D$8&amp;$D$6&amp;$E22,'CAL data'!$A:$AC,'CAL data'!E$3,FALSE))</f>
        <v>9.1021261716806301E-2</v>
      </c>
      <c r="M22" s="302"/>
      <c r="N22" s="302">
        <f>IF(OR(ISERROR(VLOOKUP($D$8&amp;$D$6&amp;$E22,'CAL data'!$A:$AC,'CAL data'!F$3,FALSE)),ISBLANK(VLOOKUP($D$8&amp;$D$6&amp;$E22,'CAL data'!$A:$AC,'CAL data'!F$3,FALSE))),"",VLOOKUP($D$8&amp;$D$6&amp;$E22,'CAL data'!$A:$AC,'CAL data'!F$3,FALSE))</f>
        <v>1.7677752524912924E-2</v>
      </c>
      <c r="O22" s="302"/>
      <c r="P22" s="302">
        <f>IF(OR(ISERROR(VLOOKUP($D$8&amp;$D$6&amp;$E22,'CAL data'!$A:$AC,'CAL data'!G$3,FALSE)),ISBLANK(VLOOKUP($D$8&amp;$D$6&amp;$E22,'CAL data'!$A:$AC,'CAL data'!G$3,FALSE))),"",VLOOKUP($D$8&amp;$D$6&amp;$E22,'CAL data'!$A:$AC,'CAL data'!G$3,FALSE))</f>
        <v>0.20564087736521469</v>
      </c>
      <c r="Q22" s="302"/>
      <c r="R22" s="302">
        <f>IF(OR(ISERROR(VLOOKUP($D$8&amp;$D$6&amp;$E22,'CAL data'!$A:$AC,'CAL data'!H$3,FALSE)),ISBLANK(VLOOKUP($D$8&amp;$D$6&amp;$E22,'CAL data'!$A:$AC,'CAL data'!H$3,FALSE))),"",VLOOKUP($D$8&amp;$D$6&amp;$E22,'CAL data'!$A:$AC,'CAL data'!H$3,FALSE))</f>
        <v>4.478274317836442E-3</v>
      </c>
      <c r="S22" s="302"/>
      <c r="T22" s="302">
        <f>IF(OR(ISERROR(VLOOKUP($D$8&amp;$D$6&amp;$E22,'CAL data'!$A:$AC,'CAL data'!I$3,FALSE)),ISBLANK(VLOOKUP($D$8&amp;$D$6&amp;$E22,'CAL data'!$A:$AC,'CAL data'!I$3,FALSE))),"",VLOOKUP($D$8&amp;$D$6&amp;$E22,'CAL data'!$A:$AC,'CAL data'!I$3,FALSE))</f>
        <v>2.7498352586774969E-2</v>
      </c>
      <c r="U22" s="302"/>
      <c r="V22" s="383">
        <f>SUM(F22,H22,J22,L22,N22,P22,R22,T22)</f>
        <v>0.99999999999999989</v>
      </c>
      <c r="W22" s="360">
        <f>IF(ISERROR(VLOOKUP($D$8&amp;$D$6&amp;$E22,'CAL data'!$A:$AC,'CAL data'!K$3,FALSE)),0,VLOOKUP($D$8&amp;$D$6&amp;$E22,'CAL data'!$A:$AC,'CAL data'!K$3,FALSE))</f>
        <v>297436</v>
      </c>
    </row>
    <row r="23" spans="2:42" x14ac:dyDescent="0.25">
      <c r="D23" s="379"/>
      <c r="E23" s="22" t="s">
        <v>27</v>
      </c>
      <c r="F23" s="15">
        <f>IF(F22="","",VLOOKUP($D$8&amp;$D$6&amp;$E22,'CAL data'!$A:$AC,'CAL data'!M$3,FALSE))</f>
        <v>5.8999999999999997E-2</v>
      </c>
      <c r="G23" s="15">
        <f>IF(F22="","",VLOOKUP($D$8&amp;$D$6&amp;$E22,'CAL data'!$A:$AC,'CAL data'!N$3,FALSE))</f>
        <v>6.0999999999999999E-2</v>
      </c>
      <c r="H23" s="15">
        <f>IF(H22="","",VLOOKUP($D$8&amp;$D$6&amp;$E22,'CAL data'!$A:$AC,'CAL data'!O$3,FALSE))</f>
        <v>0.33800000000000002</v>
      </c>
      <c r="I23" s="15">
        <f>IF(H22="","",VLOOKUP($D$8&amp;$D$6&amp;$E22,'CAL data'!$A:$AC,'CAL data'!P$3,FALSE))</f>
        <v>0.34100000000000003</v>
      </c>
      <c r="J23" s="15">
        <f>IF(J22="","",VLOOKUP($D$8&amp;$D$6&amp;$E22,'CAL data'!$A:$AC,'CAL data'!Q$3,FALSE))</f>
        <v>0.252</v>
      </c>
      <c r="K23" s="15">
        <f>IF(J22="","",VLOOKUP($D$8&amp;$D$6&amp;$E22,'CAL data'!$A:$AC,'CAL data'!R$3,FALSE))</f>
        <v>0.255</v>
      </c>
      <c r="L23" s="15">
        <f>IF(L22="","",VLOOKUP($D$8&amp;$D$6&amp;$E22,'CAL data'!$A:$AC,'CAL data'!S$3,FALSE))</f>
        <v>0.09</v>
      </c>
      <c r="M23" s="15">
        <f>IF(L22="","",VLOOKUP($D$8&amp;$D$6&amp;$E22,'CAL data'!$A:$AC,'CAL data'!T$3,FALSE))</f>
        <v>9.1999999999999998E-2</v>
      </c>
      <c r="N23" s="15">
        <f>IF(N22="","",VLOOKUP($D$8&amp;$D$6&amp;$E22,'CAL data'!$A:$AC,'CAL data'!U$3,FALSE))</f>
        <v>1.7000000000000001E-2</v>
      </c>
      <c r="O23" s="15">
        <f>IF(N22="","",VLOOKUP($D$8&amp;$D$6&amp;$E22,'CAL data'!$A:$AC,'CAL data'!V$3,FALSE))</f>
        <v>1.7999999999999999E-2</v>
      </c>
      <c r="P23" s="15">
        <f>IF(P22="","",VLOOKUP($D$8&amp;$D$6&amp;$E22,'CAL data'!$A:$AC,'CAL data'!W$3,FALSE))</f>
        <v>0.20399999999999999</v>
      </c>
      <c r="Q23" s="15">
        <f>IF(P22="","",VLOOKUP($D$8&amp;$D$6&amp;$E22,'CAL data'!$A:$AC,'CAL data'!X$3,FALSE))</f>
        <v>0.20699999999999999</v>
      </c>
      <c r="R23" s="15">
        <f>IF(R22="","",VLOOKUP($D$8&amp;$D$6&amp;$E22,'CAL data'!$A:$AC,'CAL data'!Y$3,FALSE))</f>
        <v>4.0000000000000001E-3</v>
      </c>
      <c r="S23" s="15">
        <f>IF(R22="","",VLOOKUP($D$8&amp;$D$6&amp;$E22,'CAL data'!$A:$AC,'CAL data'!Z$3,FALSE))</f>
        <v>5.0000000000000001E-3</v>
      </c>
      <c r="T23" s="15">
        <f>IF(T22="","",VLOOKUP($D$8&amp;$D$6&amp;$E22,'CAL data'!$A:$AC,'CAL data'!AA$3,FALSE))</f>
        <v>2.7E-2</v>
      </c>
      <c r="U23" s="15">
        <f>IF(T22="","",VLOOKUP($D$8&amp;$D$6&amp;$E22,'CAL data'!$A:$AC,'CAL data'!AB$3,FALSE))</f>
        <v>2.8000000000000001E-2</v>
      </c>
      <c r="V23" s="383"/>
      <c r="W23" s="368"/>
    </row>
    <row r="24" spans="2:42" ht="15.75" x14ac:dyDescent="0.25">
      <c r="D24" s="379"/>
      <c r="E24" s="218">
        <v>2014</v>
      </c>
      <c r="F24" s="267">
        <f>IF(OR(ISERROR(VLOOKUP($D$8&amp;$D$6&amp;$E24,'CAL data'!$A:$AC,'CAL data'!B$3,FALSE)),ISBLANK(VLOOKUP($D$8&amp;$D$6&amp;$E24,'CAL data'!$A:$AC,'CAL data'!B$3,FALSE))),"",VLOOKUP($D$8&amp;$D$6&amp;$E24,'CAL data'!$A:$AC,'CAL data'!B$3,FALSE))</f>
        <v>5.9506482305059165E-2</v>
      </c>
      <c r="G24" s="267"/>
      <c r="H24" s="267">
        <f>IF(OR(ISERROR(VLOOKUP($D$8&amp;$D$6&amp;$E24,'CAL data'!$A:$AC,'CAL data'!C$3,FALSE)),ISBLANK(VLOOKUP($D$8&amp;$D$6&amp;$E24,'CAL data'!$A:$AC,'CAL data'!C$3,FALSE))),"",VLOOKUP($D$8&amp;$D$6&amp;$E24,'CAL data'!$A:$AC,'CAL data'!C$3,FALSE))</f>
        <v>0.35386849411067089</v>
      </c>
      <c r="I24" s="267"/>
      <c r="J24" s="267">
        <f>IF(OR(ISERROR(VLOOKUP($D$8&amp;$D$6&amp;$E24,'CAL data'!$A:$AC,'CAL data'!D$3,FALSE)),ISBLANK(VLOOKUP($D$8&amp;$D$6&amp;$E24,'CAL data'!$A:$AC,'CAL data'!D$3,FALSE))),"",VLOOKUP($D$8&amp;$D$6&amp;$E24,'CAL data'!$A:$AC,'CAL data'!D$3,FALSE))</f>
        <v>0.25107476887415431</v>
      </c>
      <c r="K24" s="267"/>
      <c r="L24" s="267">
        <f>IF(OR(ISERROR(VLOOKUP($D$8&amp;$D$6&amp;$E24,'CAL data'!$A:$AC,'CAL data'!E$3,FALSE)),ISBLANK(VLOOKUP($D$8&amp;$D$6&amp;$E24,'CAL data'!$A:$AC,'CAL data'!E$3,FALSE))),"",VLOOKUP($D$8&amp;$D$6&amp;$E24,'CAL data'!$A:$AC,'CAL data'!E$3,FALSE))</f>
        <v>8.7157354249211616E-2</v>
      </c>
      <c r="M24" s="267"/>
      <c r="N24" s="267">
        <f>IF(OR(ISERROR(VLOOKUP($D$8&amp;$D$6&amp;$E24,'CAL data'!$A:$AC,'CAL data'!F$3,FALSE)),ISBLANK(VLOOKUP($D$8&amp;$D$6&amp;$E24,'CAL data'!$A:$AC,'CAL data'!F$3,FALSE))),"",VLOOKUP($D$8&amp;$D$6&amp;$E24,'CAL data'!$A:$AC,'CAL data'!F$3,FALSE))</f>
        <v>1.7715155925716288E-2</v>
      </c>
      <c r="O24" s="267"/>
      <c r="P24" s="267">
        <f>IF(OR(ISERROR(VLOOKUP($D$8&amp;$D$6&amp;$E24,'CAL data'!$A:$AC,'CAL data'!G$3,FALSE)),ISBLANK(VLOOKUP($D$8&amp;$D$6&amp;$E24,'CAL data'!$A:$AC,'CAL data'!G$3,FALSE))),"",VLOOKUP($D$8&amp;$D$6&amp;$E24,'CAL data'!$A:$AC,'CAL data'!G$3,FALSE))</f>
        <v>0.19869073609875745</v>
      </c>
      <c r="Q24" s="267"/>
      <c r="R24" s="267">
        <f>IF(OR(ISERROR(VLOOKUP($D$8&amp;$D$6&amp;$E24,'CAL data'!$A:$AC,'CAL data'!H$3,FALSE)),ISBLANK(VLOOKUP($D$8&amp;$D$6&amp;$E24,'CAL data'!$A:$AC,'CAL data'!H$3,FALSE))),"",VLOOKUP($D$8&amp;$D$6&amp;$E24,'CAL data'!$A:$AC,'CAL data'!H$3,FALSE))</f>
        <v>1.9305409557693863E-3</v>
      </c>
      <c r="S24" s="267"/>
      <c r="T24" s="267">
        <f>IF(OR(ISERROR(VLOOKUP($D$8&amp;$D$6&amp;$E24,'CAL data'!$A:$AC,'CAL data'!I$3,FALSE)),ISBLANK(VLOOKUP($D$8&amp;$D$6&amp;$E24,'CAL data'!$A:$AC,'CAL data'!I$3,FALSE))),"",VLOOKUP($D$8&amp;$D$6&amp;$E24,'CAL data'!$A:$AC,'CAL data'!I$3,FALSE))</f>
        <v>3.00564674806609E-2</v>
      </c>
      <c r="U24" s="267"/>
      <c r="V24" s="304">
        <f>SUM(F24,H24,J24,L24,N24,P24,R24,T24)</f>
        <v>1</v>
      </c>
      <c r="W24" s="367">
        <f>IF(ISERROR(VLOOKUP($D$8&amp;$D$6&amp;$E24,'CAL data'!$A:$AC,'CAL data'!K$3,FALSE)),0,VLOOKUP($D$8&amp;$D$6&amp;$E24,'CAL data'!$A:$AC,'CAL data'!K$3,FALSE))</f>
        <v>296808</v>
      </c>
    </row>
    <row r="25" spans="2:42" ht="15.75" thickBot="1" x14ac:dyDescent="0.3">
      <c r="D25" s="380"/>
      <c r="E25" s="23" t="s">
        <v>27</v>
      </c>
      <c r="F25" s="3">
        <f>IF(F24="","",VLOOKUP($D$8&amp;$D$6&amp;$E24,'CAL data'!$A:$AC,'CAL data'!M$3,FALSE))</f>
        <v>5.8999999999999997E-2</v>
      </c>
      <c r="G25" s="3">
        <f>IF(F24="","",VLOOKUP($D$8&amp;$D$6&amp;$E24,'CAL data'!$A:$AC,'CAL data'!N$3,FALSE))</f>
        <v>0.06</v>
      </c>
      <c r="H25" s="3">
        <f>IF(H24="","",VLOOKUP($D$8&amp;$D$6&amp;$E24,'CAL data'!$A:$AC,'CAL data'!O$3,FALSE))</f>
        <v>0.35199999999999998</v>
      </c>
      <c r="I25" s="3">
        <f>IF(H24="","",VLOOKUP($D$8&amp;$D$6&amp;$E24,'CAL data'!$A:$AC,'CAL data'!P$3,FALSE))</f>
        <v>0.35599999999999998</v>
      </c>
      <c r="J25" s="3">
        <f>IF(J24="","",VLOOKUP($D$8&amp;$D$6&amp;$E24,'CAL data'!$A:$AC,'CAL data'!Q$3,FALSE))</f>
        <v>0.25</v>
      </c>
      <c r="K25" s="3">
        <f>IF(J24="","",VLOOKUP($D$8&amp;$D$6&amp;$E24,'CAL data'!$A:$AC,'CAL data'!R$3,FALSE))</f>
        <v>0.253</v>
      </c>
      <c r="L25" s="3">
        <f>IF(L24="","",VLOOKUP($D$8&amp;$D$6&amp;$E24,'CAL data'!$A:$AC,'CAL data'!S$3,FALSE))</f>
        <v>8.5999999999999993E-2</v>
      </c>
      <c r="M25" s="3">
        <f>IF(L24="","",VLOOKUP($D$8&amp;$D$6&amp;$E24,'CAL data'!$A:$AC,'CAL data'!T$3,FALSE))</f>
        <v>8.7999999999999995E-2</v>
      </c>
      <c r="N25" s="3">
        <f>IF(N24="","",VLOOKUP($D$8&amp;$D$6&amp;$E24,'CAL data'!$A:$AC,'CAL data'!U$3,FALSE))</f>
        <v>1.7000000000000001E-2</v>
      </c>
      <c r="O25" s="3">
        <f>IF(N24="","",VLOOKUP($D$8&amp;$D$6&amp;$E24,'CAL data'!$A:$AC,'CAL data'!V$3,FALSE))</f>
        <v>1.7999999999999999E-2</v>
      </c>
      <c r="P25" s="3">
        <f>IF(P24="","",VLOOKUP($D$8&amp;$D$6&amp;$E24,'CAL data'!$A:$AC,'CAL data'!W$3,FALSE))</f>
        <v>0.19700000000000001</v>
      </c>
      <c r="Q25" s="3">
        <f>IF(P24="","",VLOOKUP($D$8&amp;$D$6&amp;$E24,'CAL data'!$A:$AC,'CAL data'!X$3,FALSE))</f>
        <v>0.2</v>
      </c>
      <c r="R25" s="3">
        <f>IF(R24="","",VLOOKUP($D$8&amp;$D$6&amp;$E24,'CAL data'!$A:$AC,'CAL data'!Y$3,FALSE))</f>
        <v>2E-3</v>
      </c>
      <c r="S25" s="3">
        <f>IF(R24="","",VLOOKUP($D$8&amp;$D$6&amp;$E24,'CAL data'!$A:$AC,'CAL data'!Z$3,FALSE))</f>
        <v>2E-3</v>
      </c>
      <c r="T25" s="3">
        <f>IF(T24="","",VLOOKUP($D$8&amp;$D$6&amp;$E24,'CAL data'!$A:$AC,'CAL data'!AA$3,FALSE))</f>
        <v>2.9000000000000001E-2</v>
      </c>
      <c r="U25" s="3">
        <f>IF(T24="","",VLOOKUP($D$8&amp;$D$6&amp;$E24,'CAL data'!$A:$AC,'CAL data'!AB$3,FALSE))</f>
        <v>3.1E-2</v>
      </c>
      <c r="V25" s="384"/>
      <c r="W25" s="361"/>
    </row>
    <row r="27" spans="2:42" x14ac:dyDescent="0.25">
      <c r="D27" s="382" t="s">
        <v>52</v>
      </c>
      <c r="E27" s="382"/>
      <c r="F27" s="382"/>
      <c r="G27" s="382"/>
      <c r="H27" s="382"/>
      <c r="I27" s="382"/>
      <c r="J27" s="382"/>
      <c r="K27" s="382"/>
      <c r="L27" s="382"/>
      <c r="M27" s="382"/>
      <c r="N27" s="382"/>
      <c r="O27" s="382"/>
      <c r="P27" s="382"/>
      <c r="Q27" s="382"/>
      <c r="R27" s="382"/>
      <c r="S27" s="382"/>
      <c r="T27" s="382"/>
      <c r="U27" s="382"/>
      <c r="V27" s="382"/>
      <c r="W27" s="382"/>
    </row>
    <row r="28" spans="2:42" x14ac:dyDescent="0.25">
      <c r="D28" s="381" t="s">
        <v>54</v>
      </c>
      <c r="E28" s="381"/>
      <c r="F28" s="381"/>
      <c r="G28" s="381"/>
      <c r="H28" s="381"/>
      <c r="I28" s="381"/>
      <c r="J28" s="381"/>
      <c r="K28" s="381"/>
      <c r="L28" s="381"/>
      <c r="M28" s="381"/>
      <c r="N28" s="381"/>
      <c r="O28" s="381"/>
      <c r="P28" s="381"/>
      <c r="Q28" s="381"/>
      <c r="R28" s="381"/>
      <c r="S28" s="381"/>
      <c r="T28" s="381"/>
      <c r="U28" s="381"/>
      <c r="V28" s="381"/>
      <c r="W28" s="381"/>
    </row>
    <row r="29" spans="2:42" x14ac:dyDescent="0.25">
      <c r="D29" s="55" t="s">
        <v>443</v>
      </c>
    </row>
    <row r="30" spans="2:42" ht="15" customHeight="1" x14ac:dyDescent="0.25">
      <c r="D30" s="55" t="s">
        <v>444</v>
      </c>
    </row>
    <row r="33" spans="4:23" x14ac:dyDescent="0.25">
      <c r="D33" s="109"/>
      <c r="V33" s="109"/>
      <c r="W33" s="109"/>
    </row>
    <row r="34" spans="4:23" x14ac:dyDescent="0.25">
      <c r="D34" s="109"/>
      <c r="V34" s="109"/>
      <c r="W34" s="109"/>
    </row>
    <row r="35" spans="4:23" x14ac:dyDescent="0.25">
      <c r="D35" s="109"/>
      <c r="V35" s="109"/>
      <c r="W35" s="109"/>
    </row>
    <row r="43" spans="4:23" x14ac:dyDescent="0.25">
      <c r="J43" s="175"/>
    </row>
    <row r="52" spans="10:10" x14ac:dyDescent="0.25">
      <c r="J52" s="175"/>
    </row>
    <row r="57" spans="10:10" x14ac:dyDescent="0.25">
      <c r="J57" s="175"/>
    </row>
    <row r="58" spans="10:10" ht="18" customHeight="1" x14ac:dyDescent="0.25"/>
    <row r="59" spans="10:10" ht="26.25" customHeight="1" x14ac:dyDescent="0.25"/>
    <row r="65" spans="1:44" x14ac:dyDescent="0.25">
      <c r="E65" s="169"/>
      <c r="F65" s="168"/>
      <c r="G65" s="168"/>
      <c r="H65" s="168"/>
      <c r="I65" s="168"/>
      <c r="J65" s="168"/>
      <c r="K65" s="168"/>
      <c r="L65" s="168"/>
      <c r="M65" s="168"/>
    </row>
    <row r="66" spans="1:44" x14ac:dyDescent="0.25">
      <c r="E66" s="169"/>
      <c r="F66" s="174"/>
      <c r="G66" s="174"/>
      <c r="H66" s="174"/>
      <c r="I66" s="174"/>
      <c r="J66" s="174"/>
      <c r="K66" s="174"/>
      <c r="L66" s="174"/>
      <c r="M66" s="174"/>
      <c r="Y66" s="174" t="s">
        <v>143</v>
      </c>
      <c r="Z66" s="174" t="s">
        <v>143</v>
      </c>
      <c r="AA66" s="174" t="s">
        <v>143</v>
      </c>
      <c r="AB66" s="174" t="s">
        <v>143</v>
      </c>
      <c r="AC66" s="174" t="s">
        <v>143</v>
      </c>
      <c r="AD66" s="174" t="s">
        <v>143</v>
      </c>
      <c r="AE66" s="174" t="s">
        <v>143</v>
      </c>
      <c r="AF66" s="174" t="s">
        <v>143</v>
      </c>
      <c r="AG66" s="174"/>
      <c r="AH66" s="174" t="s">
        <v>143</v>
      </c>
      <c r="AI66" s="174" t="s">
        <v>143</v>
      </c>
      <c r="AJ66" s="174" t="s">
        <v>143</v>
      </c>
      <c r="AK66" s="174" t="s">
        <v>143</v>
      </c>
      <c r="AL66" s="174" t="s">
        <v>143</v>
      </c>
      <c r="AM66" s="174" t="s">
        <v>143</v>
      </c>
      <c r="AN66" s="174" t="s">
        <v>143</v>
      </c>
      <c r="AO66" s="174" t="s">
        <v>143</v>
      </c>
    </row>
    <row r="67" spans="1:44" s="168" customFormat="1" x14ac:dyDescent="0.25">
      <c r="A67" s="109"/>
      <c r="B67" s="109"/>
      <c r="C67" s="109"/>
      <c r="D67" s="20"/>
      <c r="E67" s="169"/>
      <c r="F67" s="174"/>
      <c r="G67" s="174"/>
      <c r="H67" s="174"/>
      <c r="I67" s="174"/>
      <c r="J67" s="174"/>
      <c r="K67" s="174"/>
      <c r="L67" s="174"/>
      <c r="M67" s="174"/>
      <c r="N67" s="109"/>
      <c r="O67" s="109"/>
      <c r="P67" s="109"/>
      <c r="Q67" s="109"/>
      <c r="R67" s="109"/>
      <c r="S67" s="109"/>
      <c r="T67" s="109"/>
      <c r="U67" s="109"/>
      <c r="V67" s="28"/>
      <c r="W67" s="28"/>
      <c r="Y67" s="174" t="s">
        <v>143</v>
      </c>
      <c r="Z67" s="174" t="s">
        <v>143</v>
      </c>
      <c r="AA67" s="174" t="s">
        <v>143</v>
      </c>
      <c r="AB67" s="174" t="s">
        <v>143</v>
      </c>
      <c r="AC67" s="174" t="s">
        <v>143</v>
      </c>
      <c r="AD67" s="174" t="s">
        <v>143</v>
      </c>
      <c r="AE67" s="174" t="s">
        <v>143</v>
      </c>
      <c r="AF67" s="174" t="s">
        <v>143</v>
      </c>
      <c r="AH67" s="174" t="s">
        <v>143</v>
      </c>
      <c r="AI67" s="174" t="s">
        <v>143</v>
      </c>
      <c r="AJ67" s="174" t="s">
        <v>143</v>
      </c>
      <c r="AK67" s="174" t="s">
        <v>143</v>
      </c>
      <c r="AL67" s="174" t="s">
        <v>143</v>
      </c>
      <c r="AM67" s="174" t="s">
        <v>143</v>
      </c>
      <c r="AN67" s="174" t="s">
        <v>143</v>
      </c>
      <c r="AO67" s="174" t="s">
        <v>143</v>
      </c>
      <c r="AQ67" s="109"/>
      <c r="AR67" s="109"/>
    </row>
    <row r="68" spans="1:44" s="168" customFormat="1" x14ac:dyDescent="0.25">
      <c r="A68" s="109"/>
      <c r="B68" s="109"/>
      <c r="C68" s="109"/>
      <c r="D68" s="20"/>
      <c r="E68" s="169"/>
      <c r="F68" s="174"/>
      <c r="G68" s="174"/>
      <c r="H68" s="174"/>
      <c r="I68" s="174"/>
      <c r="J68" s="174"/>
      <c r="K68" s="174"/>
      <c r="L68" s="174"/>
      <c r="M68" s="174"/>
      <c r="N68" s="109"/>
      <c r="O68" s="109"/>
      <c r="P68" s="109"/>
      <c r="Q68" s="109"/>
      <c r="R68" s="109"/>
      <c r="S68" s="109"/>
      <c r="T68" s="109"/>
      <c r="U68" s="109"/>
      <c r="V68" s="28"/>
      <c r="W68" s="28"/>
      <c r="Y68" s="174" t="s">
        <v>143</v>
      </c>
      <c r="Z68" s="174" t="s">
        <v>143</v>
      </c>
      <c r="AA68" s="174" t="s">
        <v>143</v>
      </c>
      <c r="AB68" s="174" t="s">
        <v>143</v>
      </c>
      <c r="AC68" s="174" t="s">
        <v>143</v>
      </c>
      <c r="AD68" s="174" t="s">
        <v>143</v>
      </c>
      <c r="AE68" s="174" t="s">
        <v>143</v>
      </c>
      <c r="AF68" s="174" t="s">
        <v>143</v>
      </c>
      <c r="AH68" s="174" t="s">
        <v>143</v>
      </c>
      <c r="AI68" s="174" t="s">
        <v>143</v>
      </c>
      <c r="AJ68" s="174" t="s">
        <v>143</v>
      </c>
      <c r="AK68" s="174" t="s">
        <v>143</v>
      </c>
      <c r="AL68" s="174" t="s">
        <v>143</v>
      </c>
      <c r="AM68" s="174" t="s">
        <v>143</v>
      </c>
      <c r="AN68" s="174" t="s">
        <v>143</v>
      </c>
      <c r="AO68" s="174" t="s">
        <v>143</v>
      </c>
      <c r="AQ68" s="109"/>
      <c r="AR68" s="109"/>
    </row>
    <row r="69" spans="1:44" s="168" customFormat="1" x14ac:dyDescent="0.25">
      <c r="A69" s="109"/>
      <c r="B69" s="109"/>
      <c r="C69" s="109"/>
      <c r="D69" s="20"/>
      <c r="E69" s="169"/>
      <c r="F69" s="174"/>
      <c r="G69" s="174"/>
      <c r="H69" s="174"/>
      <c r="I69" s="174"/>
      <c r="J69" s="174"/>
      <c r="K69" s="174"/>
      <c r="L69" s="174"/>
      <c r="M69" s="174"/>
      <c r="N69" s="109"/>
      <c r="O69" s="109"/>
      <c r="P69" s="109"/>
      <c r="Q69" s="109"/>
      <c r="R69" s="109"/>
      <c r="S69" s="109"/>
      <c r="T69" s="109"/>
      <c r="U69" s="109"/>
      <c r="V69" s="28"/>
      <c r="W69" s="28"/>
      <c r="Y69" s="174" t="s">
        <v>143</v>
      </c>
      <c r="Z69" s="174" t="s">
        <v>143</v>
      </c>
      <c r="AA69" s="174" t="s">
        <v>143</v>
      </c>
      <c r="AB69" s="174" t="s">
        <v>143</v>
      </c>
      <c r="AC69" s="174" t="s">
        <v>143</v>
      </c>
      <c r="AD69" s="174" t="s">
        <v>143</v>
      </c>
      <c r="AE69" s="174" t="s">
        <v>143</v>
      </c>
      <c r="AF69" s="174" t="s">
        <v>143</v>
      </c>
      <c r="AH69" s="174" t="s">
        <v>143</v>
      </c>
      <c r="AI69" s="174" t="s">
        <v>143</v>
      </c>
      <c r="AJ69" s="174" t="s">
        <v>143</v>
      </c>
      <c r="AK69" s="174" t="s">
        <v>143</v>
      </c>
      <c r="AL69" s="174" t="s">
        <v>143</v>
      </c>
      <c r="AM69" s="174" t="s">
        <v>143</v>
      </c>
      <c r="AN69" s="174" t="s">
        <v>143</v>
      </c>
      <c r="AO69" s="174" t="s">
        <v>143</v>
      </c>
      <c r="AQ69" s="109"/>
      <c r="AR69" s="109"/>
    </row>
    <row r="70" spans="1:44" s="168" customFormat="1" x14ac:dyDescent="0.25">
      <c r="A70" s="109"/>
      <c r="B70" s="109"/>
      <c r="C70" s="109"/>
      <c r="D70" s="20"/>
      <c r="E70" s="169"/>
      <c r="F70" s="174"/>
      <c r="G70" s="174"/>
      <c r="H70" s="174"/>
      <c r="I70" s="174"/>
      <c r="J70" s="174"/>
      <c r="K70" s="174"/>
      <c r="L70" s="174"/>
      <c r="M70" s="174"/>
      <c r="N70" s="109"/>
      <c r="O70" s="109"/>
      <c r="P70" s="109"/>
      <c r="Q70" s="109"/>
      <c r="R70" s="109"/>
      <c r="S70" s="109"/>
      <c r="T70" s="109"/>
      <c r="U70" s="109"/>
      <c r="V70" s="28"/>
      <c r="W70" s="28"/>
      <c r="Y70" s="174" t="s">
        <v>143</v>
      </c>
      <c r="Z70" s="174" t="s">
        <v>143</v>
      </c>
      <c r="AA70" s="174" t="s">
        <v>143</v>
      </c>
      <c r="AB70" s="174" t="s">
        <v>143</v>
      </c>
      <c r="AC70" s="174" t="s">
        <v>143</v>
      </c>
      <c r="AD70" s="174" t="s">
        <v>143</v>
      </c>
      <c r="AE70" s="174" t="s">
        <v>143</v>
      </c>
      <c r="AF70" s="174" t="s">
        <v>143</v>
      </c>
      <c r="AH70" s="174" t="s">
        <v>143</v>
      </c>
      <c r="AI70" s="174" t="s">
        <v>143</v>
      </c>
      <c r="AJ70" s="174" t="s">
        <v>143</v>
      </c>
      <c r="AK70" s="174" t="s">
        <v>143</v>
      </c>
      <c r="AL70" s="174" t="s">
        <v>143</v>
      </c>
      <c r="AM70" s="174" t="s">
        <v>143</v>
      </c>
      <c r="AN70" s="174" t="s">
        <v>143</v>
      </c>
      <c r="AO70" s="174" t="s">
        <v>143</v>
      </c>
      <c r="AQ70" s="109"/>
      <c r="AR70" s="109"/>
    </row>
    <row r="71" spans="1:44" s="168" customFormat="1" x14ac:dyDescent="0.25">
      <c r="A71" s="109"/>
      <c r="B71" s="109"/>
      <c r="C71" s="109"/>
      <c r="D71" s="20"/>
      <c r="E71" s="169"/>
      <c r="F71" s="174"/>
      <c r="G71" s="174"/>
      <c r="H71" s="174"/>
      <c r="I71" s="174"/>
      <c r="J71" s="174"/>
      <c r="K71" s="174"/>
      <c r="L71" s="174"/>
      <c r="M71" s="174"/>
      <c r="N71" s="109"/>
      <c r="O71" s="109"/>
      <c r="P71" s="109"/>
      <c r="Q71" s="109"/>
      <c r="R71" s="109"/>
      <c r="S71" s="109"/>
      <c r="T71" s="109"/>
      <c r="U71" s="109"/>
      <c r="V71" s="28"/>
      <c r="W71" s="28"/>
      <c r="Y71" s="174" t="s">
        <v>143</v>
      </c>
      <c r="Z71" s="174" t="s">
        <v>143</v>
      </c>
      <c r="AA71" s="174" t="s">
        <v>143</v>
      </c>
      <c r="AB71" s="174" t="s">
        <v>143</v>
      </c>
      <c r="AC71" s="174" t="s">
        <v>143</v>
      </c>
      <c r="AD71" s="174" t="s">
        <v>143</v>
      </c>
      <c r="AE71" s="174" t="s">
        <v>143</v>
      </c>
      <c r="AF71" s="174" t="s">
        <v>143</v>
      </c>
      <c r="AH71" s="174" t="s">
        <v>143</v>
      </c>
      <c r="AI71" s="174" t="s">
        <v>143</v>
      </c>
      <c r="AJ71" s="174" t="s">
        <v>143</v>
      </c>
      <c r="AK71" s="174" t="s">
        <v>143</v>
      </c>
      <c r="AL71" s="174" t="s">
        <v>143</v>
      </c>
      <c r="AM71" s="174" t="s">
        <v>143</v>
      </c>
      <c r="AN71" s="174" t="s">
        <v>143</v>
      </c>
      <c r="AO71" s="174" t="s">
        <v>143</v>
      </c>
      <c r="AQ71" s="109"/>
      <c r="AR71" s="109"/>
    </row>
    <row r="72" spans="1:44" s="168" customFormat="1" x14ac:dyDescent="0.25">
      <c r="A72" s="109"/>
      <c r="B72" s="109"/>
      <c r="C72" s="109"/>
      <c r="D72" s="20"/>
      <c r="E72" s="169"/>
      <c r="F72" s="174"/>
      <c r="G72" s="174"/>
      <c r="H72" s="174"/>
      <c r="I72" s="174"/>
      <c r="J72" s="174"/>
      <c r="K72" s="174"/>
      <c r="L72" s="174"/>
      <c r="M72" s="174"/>
      <c r="N72" s="109"/>
      <c r="O72" s="109"/>
      <c r="P72" s="109"/>
      <c r="Q72" s="109"/>
      <c r="R72" s="109"/>
      <c r="S72" s="109"/>
      <c r="T72" s="109"/>
      <c r="U72" s="109"/>
      <c r="V72" s="28"/>
      <c r="W72" s="28"/>
      <c r="Y72" s="174" t="s">
        <v>143</v>
      </c>
      <c r="Z72" s="174" t="s">
        <v>143</v>
      </c>
      <c r="AA72" s="174" t="s">
        <v>143</v>
      </c>
      <c r="AB72" s="174" t="s">
        <v>143</v>
      </c>
      <c r="AC72" s="174" t="s">
        <v>143</v>
      </c>
      <c r="AD72" s="174" t="s">
        <v>143</v>
      </c>
      <c r="AE72" s="174" t="s">
        <v>143</v>
      </c>
      <c r="AF72" s="174" t="s">
        <v>143</v>
      </c>
      <c r="AH72" s="174" t="s">
        <v>143</v>
      </c>
      <c r="AI72" s="174" t="s">
        <v>143</v>
      </c>
      <c r="AJ72" s="174" t="s">
        <v>143</v>
      </c>
      <c r="AK72" s="174" t="s">
        <v>143</v>
      </c>
      <c r="AL72" s="174" t="s">
        <v>143</v>
      </c>
      <c r="AM72" s="174" t="s">
        <v>143</v>
      </c>
      <c r="AN72" s="174" t="s">
        <v>143</v>
      </c>
      <c r="AO72" s="174" t="s">
        <v>143</v>
      </c>
      <c r="AQ72" s="109"/>
      <c r="AR72" s="109"/>
    </row>
    <row r="73" spans="1:44" s="168" customFormat="1" x14ac:dyDescent="0.25">
      <c r="A73" s="109"/>
      <c r="B73" s="109"/>
      <c r="C73" s="109"/>
      <c r="D73" s="20"/>
      <c r="E73" s="169"/>
      <c r="F73" s="174"/>
      <c r="G73" s="174"/>
      <c r="H73" s="174"/>
      <c r="I73" s="174"/>
      <c r="J73" s="174"/>
      <c r="K73" s="174"/>
      <c r="L73" s="174"/>
      <c r="M73" s="174"/>
      <c r="N73" s="109"/>
      <c r="O73" s="109"/>
      <c r="P73" s="109"/>
      <c r="Q73" s="109"/>
      <c r="R73" s="109"/>
      <c r="S73" s="109"/>
      <c r="T73" s="109"/>
      <c r="U73" s="109"/>
      <c r="V73" s="28"/>
      <c r="W73" s="28"/>
      <c r="Y73" s="174" t="s">
        <v>143</v>
      </c>
      <c r="Z73" s="174" t="s">
        <v>143</v>
      </c>
      <c r="AA73" s="174" t="s">
        <v>143</v>
      </c>
      <c r="AB73" s="174" t="s">
        <v>143</v>
      </c>
      <c r="AC73" s="174" t="s">
        <v>143</v>
      </c>
      <c r="AD73" s="174" t="s">
        <v>143</v>
      </c>
      <c r="AE73" s="174" t="s">
        <v>143</v>
      </c>
      <c r="AF73" s="174" t="s">
        <v>143</v>
      </c>
      <c r="AH73" s="174" t="s">
        <v>143</v>
      </c>
      <c r="AI73" s="174" t="s">
        <v>143</v>
      </c>
      <c r="AJ73" s="174" t="s">
        <v>143</v>
      </c>
      <c r="AK73" s="174" t="s">
        <v>143</v>
      </c>
      <c r="AL73" s="174" t="s">
        <v>143</v>
      </c>
      <c r="AM73" s="174" t="s">
        <v>143</v>
      </c>
      <c r="AN73" s="174" t="s">
        <v>143</v>
      </c>
      <c r="AO73" s="174" t="s">
        <v>143</v>
      </c>
      <c r="AQ73" s="109"/>
      <c r="AR73" s="109"/>
    </row>
  </sheetData>
  <sheetProtection sheet="1" scenarios="1"/>
  <mergeCells count="122">
    <mergeCell ref="Y1:AF1"/>
    <mergeCell ref="AH1:AO1"/>
    <mergeCell ref="B2:B4"/>
    <mergeCell ref="D2:W4"/>
    <mergeCell ref="Y2:Y6"/>
    <mergeCell ref="Z2:Z6"/>
    <mergeCell ref="AA2:AA6"/>
    <mergeCell ref="AB2:AB6"/>
    <mergeCell ref="AC2:AC6"/>
    <mergeCell ref="AD2:AD6"/>
    <mergeCell ref="P6:Q6"/>
    <mergeCell ref="D6:E6"/>
    <mergeCell ref="F6:G6"/>
    <mergeCell ref="H6:I6"/>
    <mergeCell ref="J6:K6"/>
    <mergeCell ref="AL2:AL6"/>
    <mergeCell ref="AM2:AM6"/>
    <mergeCell ref="AN2:AN6"/>
    <mergeCell ref="AO2:AO6"/>
    <mergeCell ref="AJ2:AJ6"/>
    <mergeCell ref="AK2:AK6"/>
    <mergeCell ref="L6:M6"/>
    <mergeCell ref="N6:O6"/>
    <mergeCell ref="AE2:AE6"/>
    <mergeCell ref="AF2:AF6"/>
    <mergeCell ref="AH2:AH6"/>
    <mergeCell ref="AI2:AI6"/>
    <mergeCell ref="R6:S6"/>
    <mergeCell ref="T6:U6"/>
    <mergeCell ref="N8:O8"/>
    <mergeCell ref="P8:Q8"/>
    <mergeCell ref="R8:S8"/>
    <mergeCell ref="T8:U8"/>
    <mergeCell ref="V8:V9"/>
    <mergeCell ref="W8:W9"/>
    <mergeCell ref="F8:G8"/>
    <mergeCell ref="H8:I8"/>
    <mergeCell ref="J8:K8"/>
    <mergeCell ref="L8:M8"/>
    <mergeCell ref="R10:S10"/>
    <mergeCell ref="T10:U10"/>
    <mergeCell ref="V10:V11"/>
    <mergeCell ref="W10:W11"/>
    <mergeCell ref="F12:G12"/>
    <mergeCell ref="H12:I12"/>
    <mergeCell ref="J12:K12"/>
    <mergeCell ref="L12:M12"/>
    <mergeCell ref="N12:O12"/>
    <mergeCell ref="P12:Q12"/>
    <mergeCell ref="F10:G10"/>
    <mergeCell ref="H10:I10"/>
    <mergeCell ref="J10:K10"/>
    <mergeCell ref="L10:M10"/>
    <mergeCell ref="N10:O10"/>
    <mergeCell ref="P10:Q10"/>
    <mergeCell ref="R12:S12"/>
    <mergeCell ref="T12:U12"/>
    <mergeCell ref="V12:V13"/>
    <mergeCell ref="W12:W13"/>
    <mergeCell ref="F18:G18"/>
    <mergeCell ref="H18:I18"/>
    <mergeCell ref="J18:K18"/>
    <mergeCell ref="L18:M18"/>
    <mergeCell ref="N18:O18"/>
    <mergeCell ref="P18:Q18"/>
    <mergeCell ref="F14:G14"/>
    <mergeCell ref="H14:I14"/>
    <mergeCell ref="J14:K14"/>
    <mergeCell ref="L14:M14"/>
    <mergeCell ref="N14:O14"/>
    <mergeCell ref="P14:Q14"/>
    <mergeCell ref="W14:W15"/>
    <mergeCell ref="F16:G16"/>
    <mergeCell ref="H16:I16"/>
    <mergeCell ref="J16:K16"/>
    <mergeCell ref="L16:M16"/>
    <mergeCell ref="N16:O16"/>
    <mergeCell ref="P16:Q16"/>
    <mergeCell ref="R16:S16"/>
    <mergeCell ref="T16:U16"/>
    <mergeCell ref="V16:V17"/>
    <mergeCell ref="W16:W17"/>
    <mergeCell ref="R14:S14"/>
    <mergeCell ref="T14:U14"/>
    <mergeCell ref="V14:V15"/>
    <mergeCell ref="W18:W19"/>
    <mergeCell ref="V20:V21"/>
    <mergeCell ref="W20:W21"/>
    <mergeCell ref="R22:S22"/>
    <mergeCell ref="T22:U22"/>
    <mergeCell ref="P24:Q24"/>
    <mergeCell ref="R24:S24"/>
    <mergeCell ref="T24:U24"/>
    <mergeCell ref="V24:V25"/>
    <mergeCell ref="W24:W25"/>
    <mergeCell ref="R18:S18"/>
    <mergeCell ref="T18:U18"/>
    <mergeCell ref="V18:V19"/>
    <mergeCell ref="D8:D25"/>
    <mergeCell ref="D28:W28"/>
    <mergeCell ref="F20:G20"/>
    <mergeCell ref="H20:I20"/>
    <mergeCell ref="J20:K20"/>
    <mergeCell ref="L20:M20"/>
    <mergeCell ref="N20:O20"/>
    <mergeCell ref="P20:Q20"/>
    <mergeCell ref="R20:S20"/>
    <mergeCell ref="T20:U20"/>
    <mergeCell ref="D27:W27"/>
    <mergeCell ref="F22:G22"/>
    <mergeCell ref="H22:I22"/>
    <mergeCell ref="J22:K22"/>
    <mergeCell ref="L22:M22"/>
    <mergeCell ref="N22:O22"/>
    <mergeCell ref="P22:Q22"/>
    <mergeCell ref="V22:V23"/>
    <mergeCell ref="W22:W23"/>
    <mergeCell ref="F24:G24"/>
    <mergeCell ref="H24:I24"/>
    <mergeCell ref="J24:K24"/>
    <mergeCell ref="L24:M24"/>
    <mergeCell ref="N24:O24"/>
  </mergeCells>
  <conditionalFormatting sqref="F8:U9">
    <cfRule type="containsBlanks" dxfId="5826" priority="18">
      <formula>LEN(TRIM(F8))=0</formula>
    </cfRule>
  </conditionalFormatting>
  <conditionalFormatting sqref="F8:U8">
    <cfRule type="colorScale" priority="17">
      <colorScale>
        <cfvo type="min"/>
        <cfvo type="max"/>
        <color rgb="FFFFEF9C"/>
        <color rgb="FFFF7128"/>
      </colorScale>
    </cfRule>
  </conditionalFormatting>
  <conditionalFormatting sqref="F10:U11">
    <cfRule type="containsBlanks" dxfId="5825" priority="16">
      <formula>LEN(TRIM(F10))=0</formula>
    </cfRule>
  </conditionalFormatting>
  <conditionalFormatting sqref="F10:U10">
    <cfRule type="colorScale" priority="15">
      <colorScale>
        <cfvo type="min"/>
        <cfvo type="max"/>
        <color rgb="FFFFEF9C"/>
        <color rgb="FFFF7128"/>
      </colorScale>
    </cfRule>
  </conditionalFormatting>
  <conditionalFormatting sqref="F12:U13">
    <cfRule type="containsBlanks" dxfId="5824" priority="14">
      <formula>LEN(TRIM(F12))=0</formula>
    </cfRule>
  </conditionalFormatting>
  <conditionalFormatting sqref="F12:U12">
    <cfRule type="colorScale" priority="13">
      <colorScale>
        <cfvo type="min"/>
        <cfvo type="max"/>
        <color rgb="FFFFEF9C"/>
        <color rgb="FFFF7128"/>
      </colorScale>
    </cfRule>
  </conditionalFormatting>
  <conditionalFormatting sqref="F14:U15">
    <cfRule type="containsBlanks" dxfId="5823" priority="12">
      <formula>LEN(TRIM(F14))=0</formula>
    </cfRule>
  </conditionalFormatting>
  <conditionalFormatting sqref="F14:U14">
    <cfRule type="colorScale" priority="11">
      <colorScale>
        <cfvo type="min"/>
        <cfvo type="max"/>
        <color rgb="FFFFEF9C"/>
        <color rgb="FFFF7128"/>
      </colorScale>
    </cfRule>
  </conditionalFormatting>
  <conditionalFormatting sqref="F16:U17">
    <cfRule type="containsBlanks" dxfId="5822" priority="10">
      <formula>LEN(TRIM(F16))=0</formula>
    </cfRule>
  </conditionalFormatting>
  <conditionalFormatting sqref="F16:U16">
    <cfRule type="colorScale" priority="9">
      <colorScale>
        <cfvo type="min"/>
        <cfvo type="max"/>
        <color rgb="FFFFEF9C"/>
        <color rgb="FFFF7128"/>
      </colorScale>
    </cfRule>
  </conditionalFormatting>
  <conditionalFormatting sqref="F18:U19">
    <cfRule type="containsBlanks" dxfId="5821" priority="8">
      <formula>LEN(TRIM(F18))=0</formula>
    </cfRule>
  </conditionalFormatting>
  <conditionalFormatting sqref="F18:U18">
    <cfRule type="colorScale" priority="7">
      <colorScale>
        <cfvo type="min"/>
        <cfvo type="max"/>
        <color rgb="FFFFEF9C"/>
        <color rgb="FFFF7128"/>
      </colorScale>
    </cfRule>
  </conditionalFormatting>
  <conditionalFormatting sqref="F20:U21">
    <cfRule type="containsBlanks" dxfId="5820" priority="6">
      <formula>LEN(TRIM(F20))=0</formula>
    </cfRule>
  </conditionalFormatting>
  <conditionalFormatting sqref="F20:U20">
    <cfRule type="colorScale" priority="5">
      <colorScale>
        <cfvo type="min"/>
        <cfvo type="max"/>
        <color rgb="FFFFEF9C"/>
        <color rgb="FFFF7128"/>
      </colorScale>
    </cfRule>
  </conditionalFormatting>
  <conditionalFormatting sqref="F22:U23">
    <cfRule type="containsBlanks" dxfId="5819" priority="4">
      <formula>LEN(TRIM(F22))=0</formula>
    </cfRule>
  </conditionalFormatting>
  <conditionalFormatting sqref="F22:U22">
    <cfRule type="colorScale" priority="3">
      <colorScale>
        <cfvo type="min"/>
        <cfvo type="max"/>
        <color rgb="FFFFEF9C"/>
        <color rgb="FFFF7128"/>
      </colorScale>
    </cfRule>
  </conditionalFormatting>
  <conditionalFormatting sqref="F24:U25">
    <cfRule type="containsBlanks" dxfId="5818" priority="2">
      <formula>LEN(TRIM(F24))=0</formula>
    </cfRule>
  </conditionalFormatting>
  <conditionalFormatting sqref="F24:U24">
    <cfRule type="colorScale" priority="1">
      <colorScale>
        <cfvo type="min"/>
        <cfvo type="max"/>
        <color rgb="FFFFEF9C"/>
        <color rgb="FFFF7128"/>
      </colorScale>
    </cfRule>
  </conditionalFormatting>
  <hyperlinks>
    <hyperlink ref="B15" location="Contents!A1" display="Back to Contents page"/>
    <hyperlink ref="B19" location="Contents!A1" display="Back to Contents page"/>
  </hyperlinks>
  <pageMargins left="0.7" right="0.7" top="0.75" bottom="0.75" header="0.3" footer="0.3"/>
  <pageSetup paperSize="9" scale="39" orientation="landscape" r:id="rId1"/>
  <ignoredErrors>
    <ignoredError sqref="F9:U9 F11:U2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21121" r:id="rId4" name="List Box 1">
              <controlPr defaultSize="0" autoLine="0" autoPict="0">
                <anchor moveWithCells="1">
                  <from>
                    <xdr:col>0</xdr:col>
                    <xdr:colOff>76200</xdr:colOff>
                    <xdr:row>5</xdr:row>
                    <xdr:rowOff>0</xdr:rowOff>
                  </from>
                  <to>
                    <xdr:col>1</xdr:col>
                    <xdr:colOff>1485900</xdr:colOff>
                    <xdr:row>5</xdr:row>
                    <xdr:rowOff>704850</xdr:rowOff>
                  </to>
                </anchor>
              </controlPr>
            </control>
          </mc:Choice>
        </mc:AlternateContent>
        <mc:AlternateContent xmlns:mc="http://schemas.openxmlformats.org/markup-compatibility/2006">
          <mc:Choice Requires="x14">
            <control shapeId="2821122" r:id="rId5" name="List Box 2">
              <controlPr defaultSize="0" autoLine="0" autoPict="0">
                <anchor moveWithCells="1">
                  <from>
                    <xdr:col>0</xdr:col>
                    <xdr:colOff>76200</xdr:colOff>
                    <xdr:row>6</xdr:row>
                    <xdr:rowOff>104775</xdr:rowOff>
                  </from>
                  <to>
                    <xdr:col>1</xdr:col>
                    <xdr:colOff>1485900</xdr:colOff>
                    <xdr:row>15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39997558519241921"/>
  </sheetPr>
  <dimension ref="A3:W448"/>
  <sheetViews>
    <sheetView workbookViewId="0"/>
  </sheetViews>
  <sheetFormatPr defaultRowHeight="15" x14ac:dyDescent="0.25"/>
  <cols>
    <col min="1" max="1" width="68.28515625" bestFit="1" customWidth="1"/>
    <col min="2" max="3" width="6.140625" bestFit="1" customWidth="1"/>
    <col min="4" max="4" width="14.42578125" bestFit="1" customWidth="1"/>
    <col min="5" max="5" width="15.28515625" bestFit="1" customWidth="1"/>
    <col min="6" max="6" width="6.7109375" bestFit="1" customWidth="1"/>
    <col min="7" max="7" width="13.7109375" bestFit="1" customWidth="1"/>
    <col min="8" max="8" width="11.7109375" bestFit="1" customWidth="1"/>
    <col min="9" max="9" width="2" bestFit="1" customWidth="1"/>
    <col min="10" max="12" width="3" bestFit="1" customWidth="1"/>
    <col min="13" max="16" width="6.140625" bestFit="1" customWidth="1"/>
    <col min="17" max="18" width="14.42578125" bestFit="1" customWidth="1"/>
    <col min="19" max="20" width="15.28515625" bestFit="1" customWidth="1"/>
  </cols>
  <sheetData>
    <row r="3" spans="1:23" x14ac:dyDescent="0.25">
      <c r="A3" s="93">
        <v>1</v>
      </c>
      <c r="B3" s="93">
        <v>2</v>
      </c>
      <c r="C3" s="93">
        <v>3</v>
      </c>
      <c r="D3" s="93">
        <v>4</v>
      </c>
      <c r="E3" s="93">
        <v>5</v>
      </c>
      <c r="F3" s="93">
        <v>6</v>
      </c>
      <c r="G3" s="93">
        <v>7</v>
      </c>
      <c r="H3" s="93">
        <v>8</v>
      </c>
      <c r="I3" s="93">
        <v>9</v>
      </c>
      <c r="J3" s="93">
        <v>10</v>
      </c>
      <c r="K3" s="93">
        <v>11</v>
      </c>
      <c r="L3" s="93">
        <v>12</v>
      </c>
      <c r="M3" s="93">
        <v>13</v>
      </c>
      <c r="N3" s="93">
        <v>14</v>
      </c>
      <c r="O3" s="93">
        <v>15</v>
      </c>
      <c r="P3" s="93">
        <v>16</v>
      </c>
      <c r="Q3" s="93">
        <v>17</v>
      </c>
      <c r="R3" s="93">
        <v>18</v>
      </c>
      <c r="S3" s="93">
        <v>19</v>
      </c>
      <c r="T3" s="93">
        <v>20</v>
      </c>
    </row>
    <row r="4" spans="1:23" x14ac:dyDescent="0.25">
      <c r="A4" s="93"/>
      <c r="B4" s="93" t="s">
        <v>117</v>
      </c>
      <c r="C4" s="93" t="s">
        <v>118</v>
      </c>
      <c r="D4" s="93" t="s">
        <v>119</v>
      </c>
      <c r="E4" s="93" t="s">
        <v>120</v>
      </c>
      <c r="F4" s="93" t="s">
        <v>32</v>
      </c>
      <c r="G4" s="93" t="s">
        <v>116</v>
      </c>
      <c r="H4" s="93" t="s">
        <v>371</v>
      </c>
      <c r="M4" s="93" t="s">
        <v>117</v>
      </c>
      <c r="N4" s="93" t="s">
        <v>117</v>
      </c>
      <c r="O4" s="93" t="s">
        <v>118</v>
      </c>
      <c r="P4" s="93" t="s">
        <v>118</v>
      </c>
      <c r="Q4" s="93" t="s">
        <v>119</v>
      </c>
      <c r="R4" s="93" t="s">
        <v>119</v>
      </c>
      <c r="S4" s="93" t="s">
        <v>120</v>
      </c>
      <c r="T4" s="93" t="s">
        <v>120</v>
      </c>
    </row>
    <row r="5" spans="1:23" x14ac:dyDescent="0.25">
      <c r="A5" t="s">
        <v>764</v>
      </c>
      <c r="B5" s="186">
        <v>0.61198125326496955</v>
      </c>
      <c r="C5" s="186">
        <v>0.24277244951264809</v>
      </c>
      <c r="D5" s="186">
        <v>3.9523560764221324E-2</v>
      </c>
      <c r="E5" s="186">
        <v>0.10572273645816098</v>
      </c>
      <c r="F5" s="185">
        <v>1</v>
      </c>
      <c r="G5" s="190">
        <v>537907</v>
      </c>
      <c r="H5" s="186">
        <v>0.21747824740446586</v>
      </c>
      <c r="I5" s="93"/>
      <c r="J5" s="93"/>
      <c r="K5" s="93"/>
      <c r="L5" s="93"/>
      <c r="M5" s="188">
        <v>0.61099999999999999</v>
      </c>
      <c r="N5" s="188">
        <v>0.61299999999999999</v>
      </c>
      <c r="O5" s="188">
        <v>0.24199999999999999</v>
      </c>
      <c r="P5" s="188">
        <v>0.24399999999999999</v>
      </c>
      <c r="Q5" s="188">
        <v>3.9E-2</v>
      </c>
      <c r="R5" s="188">
        <v>0.04</v>
      </c>
      <c r="S5" s="188">
        <v>0.105</v>
      </c>
      <c r="T5" s="188">
        <v>0.107</v>
      </c>
      <c r="U5" s="93"/>
      <c r="V5" s="93"/>
      <c r="W5" s="93"/>
    </row>
    <row r="6" spans="1:23" x14ac:dyDescent="0.25">
      <c r="A6" s="93" t="s">
        <v>765</v>
      </c>
      <c r="B6" s="186">
        <v>0.63324048282265555</v>
      </c>
      <c r="C6" s="186">
        <v>0.23026926648096566</v>
      </c>
      <c r="D6" s="186">
        <v>4.1782729805013928E-2</v>
      </c>
      <c r="E6" s="186">
        <v>9.4707520891364902E-2</v>
      </c>
      <c r="F6" s="185">
        <v>1</v>
      </c>
      <c r="G6" s="190">
        <v>1077</v>
      </c>
      <c r="H6" s="186">
        <v>0.12712464589235128</v>
      </c>
      <c r="I6" s="93"/>
      <c r="J6" s="93"/>
      <c r="K6" s="93"/>
      <c r="L6" s="93"/>
      <c r="M6" s="188">
        <v>0.60399999999999998</v>
      </c>
      <c r="N6" s="188">
        <v>0.66200000000000003</v>
      </c>
      <c r="O6" s="188">
        <v>0.20599999999999999</v>
      </c>
      <c r="P6" s="188">
        <v>0.25600000000000001</v>
      </c>
      <c r="Q6" s="188">
        <v>3.1E-2</v>
      </c>
      <c r="R6" s="188">
        <v>5.5E-2</v>
      </c>
      <c r="S6" s="188">
        <v>7.9000000000000001E-2</v>
      </c>
      <c r="T6" s="188">
        <v>0.114</v>
      </c>
    </row>
    <row r="7" spans="1:23" x14ac:dyDescent="0.25">
      <c r="A7" s="93" t="s">
        <v>766</v>
      </c>
      <c r="B7" s="186">
        <v>0.52083583523477839</v>
      </c>
      <c r="C7" s="186">
        <v>0.33589528041311395</v>
      </c>
      <c r="D7" s="186">
        <v>5.4521436291581599E-2</v>
      </c>
      <c r="E7" s="186">
        <v>8.8747448060525994E-2</v>
      </c>
      <c r="F7" s="185">
        <v>1</v>
      </c>
      <c r="G7" s="190">
        <v>8327</v>
      </c>
      <c r="H7" s="186">
        <v>0.50650851581508516</v>
      </c>
      <c r="I7" s="93"/>
      <c r="J7" s="93"/>
      <c r="K7" s="93"/>
      <c r="L7" s="93"/>
      <c r="M7" s="188">
        <v>0.51</v>
      </c>
      <c r="N7" s="188">
        <v>0.53200000000000003</v>
      </c>
      <c r="O7" s="188">
        <v>0.32600000000000001</v>
      </c>
      <c r="P7" s="188">
        <v>0.34599999999999997</v>
      </c>
      <c r="Q7" s="188">
        <v>0.05</v>
      </c>
      <c r="R7" s="188">
        <v>0.06</v>
      </c>
      <c r="S7" s="188">
        <v>8.3000000000000004E-2</v>
      </c>
      <c r="T7" s="188">
        <v>9.5000000000000001E-2</v>
      </c>
    </row>
    <row r="8" spans="1:23" x14ac:dyDescent="0.25">
      <c r="A8" s="93" t="s">
        <v>767</v>
      </c>
      <c r="B8" s="186">
        <v>0.63616814650388454</v>
      </c>
      <c r="C8" s="186">
        <v>0.2133046614872364</v>
      </c>
      <c r="D8" s="186">
        <v>4.1065482796892344E-2</v>
      </c>
      <c r="E8" s="186">
        <v>0.10946170921198668</v>
      </c>
      <c r="F8" s="185">
        <v>1</v>
      </c>
      <c r="G8" s="190">
        <v>14416</v>
      </c>
      <c r="H8" s="186">
        <v>0.18228027362271929</v>
      </c>
      <c r="I8" s="93"/>
      <c r="J8" s="93"/>
      <c r="K8" s="93"/>
      <c r="L8" s="93"/>
      <c r="M8" s="188">
        <v>0.628</v>
      </c>
      <c r="N8" s="188">
        <v>0.64400000000000002</v>
      </c>
      <c r="O8" s="188">
        <v>0.20699999999999999</v>
      </c>
      <c r="P8" s="188">
        <v>0.22</v>
      </c>
      <c r="Q8" s="188">
        <v>3.7999999999999999E-2</v>
      </c>
      <c r="R8" s="188">
        <v>4.3999999999999997E-2</v>
      </c>
      <c r="S8" s="188">
        <v>0.104</v>
      </c>
      <c r="T8" s="188">
        <v>0.115</v>
      </c>
    </row>
    <row r="9" spans="1:23" x14ac:dyDescent="0.25">
      <c r="A9" s="93" t="s">
        <v>768</v>
      </c>
      <c r="B9" s="186">
        <v>0.60738714090287282</v>
      </c>
      <c r="C9" s="186">
        <v>9.575923392612859E-2</v>
      </c>
      <c r="D9" s="186">
        <v>5.1983584131326949E-2</v>
      </c>
      <c r="E9" s="186">
        <v>0.24487004103967169</v>
      </c>
      <c r="F9" s="185">
        <v>1</v>
      </c>
      <c r="G9" s="190">
        <v>2193</v>
      </c>
      <c r="H9" s="186">
        <v>6.5291175419792777E-2</v>
      </c>
      <c r="I9" s="93"/>
      <c r="J9" s="93"/>
      <c r="K9" s="93"/>
      <c r="L9" s="93"/>
      <c r="M9" s="188">
        <v>0.58699999999999997</v>
      </c>
      <c r="N9" s="188">
        <v>0.628</v>
      </c>
      <c r="O9" s="188">
        <v>8.4000000000000005E-2</v>
      </c>
      <c r="P9" s="188">
        <v>0.109</v>
      </c>
      <c r="Q9" s="188">
        <v>4.2999999999999997E-2</v>
      </c>
      <c r="R9" s="188">
        <v>6.2E-2</v>
      </c>
      <c r="S9" s="188">
        <v>0.22700000000000001</v>
      </c>
      <c r="T9" s="188">
        <v>0.26300000000000001</v>
      </c>
    </row>
    <row r="10" spans="1:23" x14ac:dyDescent="0.25">
      <c r="A10" s="93" t="s">
        <v>769</v>
      </c>
      <c r="B10" s="186">
        <v>0.56205312562412624</v>
      </c>
      <c r="C10" s="186">
        <v>0.17291791491911324</v>
      </c>
      <c r="D10" s="186">
        <v>3.1595765927701219E-2</v>
      </c>
      <c r="E10" s="186">
        <v>0.23343319352905931</v>
      </c>
      <c r="F10" s="185">
        <v>1</v>
      </c>
      <c r="G10" s="190">
        <v>25035</v>
      </c>
      <c r="H10" s="186">
        <v>0.59544762629626102</v>
      </c>
      <c r="I10" s="93"/>
      <c r="J10" s="93"/>
      <c r="K10" s="93"/>
      <c r="L10" s="93"/>
      <c r="M10" s="188">
        <v>0.55600000000000005</v>
      </c>
      <c r="N10" s="188">
        <v>0.56799999999999995</v>
      </c>
      <c r="O10" s="188">
        <v>0.16800000000000001</v>
      </c>
      <c r="P10" s="188">
        <v>0.17799999999999999</v>
      </c>
      <c r="Q10" s="188">
        <v>2.9000000000000001E-2</v>
      </c>
      <c r="R10" s="188">
        <v>3.4000000000000002E-2</v>
      </c>
      <c r="S10" s="188">
        <v>0.22800000000000001</v>
      </c>
      <c r="T10" s="188">
        <v>0.23899999999999999</v>
      </c>
    </row>
    <row r="11" spans="1:23" x14ac:dyDescent="0.25">
      <c r="A11" s="93" t="s">
        <v>770</v>
      </c>
      <c r="B11" s="186">
        <v>0.62137139550583464</v>
      </c>
      <c r="C11" s="186">
        <v>0.2792458289131064</v>
      </c>
      <c r="D11" s="186">
        <v>3.5972610666409492E-2</v>
      </c>
      <c r="E11" s="186">
        <v>6.3410164914649431E-2</v>
      </c>
      <c r="F11" s="185">
        <v>1</v>
      </c>
      <c r="G11" s="190">
        <v>41476</v>
      </c>
      <c r="H11" s="186">
        <v>0.56455279241019773</v>
      </c>
      <c r="I11" s="93"/>
      <c r="J11" s="93"/>
      <c r="K11" s="93"/>
      <c r="L11" s="93"/>
      <c r="M11" s="188">
        <v>0.61699999999999999</v>
      </c>
      <c r="N11" s="188">
        <v>0.626</v>
      </c>
      <c r="O11" s="188">
        <v>0.27500000000000002</v>
      </c>
      <c r="P11" s="188">
        <v>0.28399999999999997</v>
      </c>
      <c r="Q11" s="188">
        <v>3.4000000000000002E-2</v>
      </c>
      <c r="R11" s="188">
        <v>3.7999999999999999E-2</v>
      </c>
      <c r="S11" s="188">
        <v>6.0999999999999999E-2</v>
      </c>
      <c r="T11" s="188">
        <v>6.6000000000000003E-2</v>
      </c>
    </row>
    <row r="12" spans="1:23" x14ac:dyDescent="0.25">
      <c r="A12" s="93" t="s">
        <v>771</v>
      </c>
      <c r="B12" s="186">
        <v>0.63137755102040816</v>
      </c>
      <c r="C12" s="186">
        <v>0.19600340136054423</v>
      </c>
      <c r="D12" s="186">
        <v>3.9115646258503403E-2</v>
      </c>
      <c r="E12" s="186">
        <v>0.13350340136054423</v>
      </c>
      <c r="F12" s="185">
        <v>1</v>
      </c>
      <c r="G12" s="190">
        <v>2352</v>
      </c>
      <c r="H12" s="186">
        <v>0.10402016717526867</v>
      </c>
      <c r="I12" s="93"/>
      <c r="J12" s="93"/>
      <c r="K12" s="93"/>
      <c r="L12" s="93"/>
      <c r="M12" s="188">
        <v>0.61199999999999999</v>
      </c>
      <c r="N12" s="188">
        <v>0.65100000000000002</v>
      </c>
      <c r="O12" s="188">
        <v>0.18</v>
      </c>
      <c r="P12" s="188">
        <v>0.21299999999999999</v>
      </c>
      <c r="Q12" s="188">
        <v>3.2000000000000001E-2</v>
      </c>
      <c r="R12" s="188">
        <v>4.8000000000000001E-2</v>
      </c>
      <c r="S12" s="188">
        <v>0.12</v>
      </c>
      <c r="T12" s="188">
        <v>0.14799999999999999</v>
      </c>
    </row>
    <row r="13" spans="1:23" x14ac:dyDescent="0.25">
      <c r="A13" s="93" t="s">
        <v>772</v>
      </c>
      <c r="B13" s="186">
        <v>0.46907216494845361</v>
      </c>
      <c r="C13" s="186">
        <v>0.10257731958762886</v>
      </c>
      <c r="D13" s="186">
        <v>6.5979381443298971E-2</v>
      </c>
      <c r="E13" s="186">
        <v>0.36237113402061855</v>
      </c>
      <c r="F13" s="185">
        <v>1</v>
      </c>
      <c r="G13" s="190">
        <v>1940</v>
      </c>
      <c r="H13" s="186">
        <v>8.8934527684309938E-3</v>
      </c>
      <c r="I13" s="93"/>
      <c r="J13" s="93"/>
      <c r="K13" s="93"/>
      <c r="L13" s="93"/>
      <c r="M13" s="188">
        <v>0.44700000000000001</v>
      </c>
      <c r="N13" s="188">
        <v>0.49099999999999999</v>
      </c>
      <c r="O13" s="188">
        <v>0.09</v>
      </c>
      <c r="P13" s="188">
        <v>0.11700000000000001</v>
      </c>
      <c r="Q13" s="188">
        <v>5.6000000000000001E-2</v>
      </c>
      <c r="R13" s="188">
        <v>7.8E-2</v>
      </c>
      <c r="S13" s="188">
        <v>0.34100000000000003</v>
      </c>
      <c r="T13" s="188">
        <v>0.38400000000000001</v>
      </c>
    </row>
    <row r="14" spans="1:23" x14ac:dyDescent="0.25">
      <c r="A14" s="93" t="s">
        <v>773</v>
      </c>
      <c r="B14" s="186">
        <v>0.62906432111540767</v>
      </c>
      <c r="C14" s="186">
        <v>0.27322858232122432</v>
      </c>
      <c r="D14" s="186">
        <v>3.6980556614563474E-2</v>
      </c>
      <c r="E14" s="186">
        <v>6.0726539948804531E-2</v>
      </c>
      <c r="F14" s="185">
        <v>1</v>
      </c>
      <c r="G14" s="190">
        <v>73444</v>
      </c>
      <c r="H14" s="186">
        <v>0.24494478703570916</v>
      </c>
      <c r="I14" s="93"/>
      <c r="J14" s="93"/>
      <c r="K14" s="93"/>
      <c r="L14" s="93"/>
      <c r="M14" s="188">
        <v>0.626</v>
      </c>
      <c r="N14" s="188">
        <v>0.63300000000000001</v>
      </c>
      <c r="O14" s="188">
        <v>0.27</v>
      </c>
      <c r="P14" s="188">
        <v>0.27600000000000002</v>
      </c>
      <c r="Q14" s="188">
        <v>3.5999999999999997E-2</v>
      </c>
      <c r="R14" s="188">
        <v>3.7999999999999999E-2</v>
      </c>
      <c r="S14" s="188">
        <v>5.8999999999999997E-2</v>
      </c>
      <c r="T14" s="188">
        <v>6.2E-2</v>
      </c>
    </row>
    <row r="15" spans="1:23" x14ac:dyDescent="0.25">
      <c r="A15" s="93" t="s">
        <v>774</v>
      </c>
      <c r="B15" s="186">
        <v>0.51700680272108845</v>
      </c>
      <c r="C15" s="186">
        <v>0.12018140589569161</v>
      </c>
      <c r="D15" s="186">
        <v>8.1632653061224483E-2</v>
      </c>
      <c r="E15" s="186">
        <v>0.28117913832199548</v>
      </c>
      <c r="F15" s="185">
        <v>1</v>
      </c>
      <c r="G15" s="190">
        <v>441</v>
      </c>
      <c r="H15" s="186">
        <v>9.3724098357171708E-3</v>
      </c>
      <c r="I15" s="93"/>
      <c r="J15" s="93"/>
      <c r="K15" s="93"/>
      <c r="L15" s="93"/>
      <c r="M15" s="188">
        <v>0.47</v>
      </c>
      <c r="N15" s="188">
        <v>0.56299999999999994</v>
      </c>
      <c r="O15" s="188">
        <v>9.2999999999999999E-2</v>
      </c>
      <c r="P15" s="188">
        <v>0.154</v>
      </c>
      <c r="Q15" s="188">
        <v>0.06</v>
      </c>
      <c r="R15" s="188">
        <v>0.111</v>
      </c>
      <c r="S15" s="188">
        <v>0.24099999999999999</v>
      </c>
      <c r="T15" s="188">
        <v>0.32500000000000001</v>
      </c>
    </row>
    <row r="16" spans="1:23" x14ac:dyDescent="0.25">
      <c r="A16" s="93" t="s">
        <v>775</v>
      </c>
      <c r="B16" s="186">
        <v>0.65953367555198217</v>
      </c>
      <c r="C16" s="186">
        <v>0.19933205516729544</v>
      </c>
      <c r="D16" s="186">
        <v>4.0818850887500771E-2</v>
      </c>
      <c r="E16" s="186">
        <v>0.1003154183932216</v>
      </c>
      <c r="F16" s="185">
        <v>1</v>
      </c>
      <c r="G16" s="190">
        <v>16169</v>
      </c>
      <c r="H16" s="186">
        <v>4.3052123716610574E-2</v>
      </c>
      <c r="I16" s="93"/>
      <c r="J16" s="93"/>
      <c r="K16" s="93"/>
      <c r="L16" s="93"/>
      <c r="M16" s="188">
        <v>0.65200000000000002</v>
      </c>
      <c r="N16" s="188">
        <v>0.66700000000000004</v>
      </c>
      <c r="O16" s="188">
        <v>0.193</v>
      </c>
      <c r="P16" s="188">
        <v>0.20599999999999999</v>
      </c>
      <c r="Q16" s="188">
        <v>3.7999999999999999E-2</v>
      </c>
      <c r="R16" s="188">
        <v>4.3999999999999997E-2</v>
      </c>
      <c r="S16" s="188">
        <v>9.6000000000000002E-2</v>
      </c>
      <c r="T16" s="188">
        <v>0.105</v>
      </c>
    </row>
    <row r="17" spans="1:20" x14ac:dyDescent="0.25">
      <c r="A17" s="93" t="s">
        <v>776</v>
      </c>
      <c r="B17" s="186">
        <v>0.58797327394209353</v>
      </c>
      <c r="C17" s="186">
        <v>0.27505567928730512</v>
      </c>
      <c r="D17" s="186">
        <v>6.347438752783964E-2</v>
      </c>
      <c r="E17" s="186">
        <v>7.3496659242761692E-2</v>
      </c>
      <c r="F17" s="185">
        <v>1</v>
      </c>
      <c r="G17" s="190">
        <v>2694</v>
      </c>
      <c r="H17" s="186">
        <v>0.4604341138266963</v>
      </c>
      <c r="I17" s="93"/>
      <c r="J17" s="93"/>
      <c r="K17" s="93"/>
      <c r="L17" s="93"/>
      <c r="M17" s="188">
        <v>0.56899999999999995</v>
      </c>
      <c r="N17" s="188">
        <v>0.60599999999999998</v>
      </c>
      <c r="O17" s="188">
        <v>0.25900000000000001</v>
      </c>
      <c r="P17" s="188">
        <v>0.29199999999999998</v>
      </c>
      <c r="Q17" s="188">
        <v>5.5E-2</v>
      </c>
      <c r="R17" s="188">
        <v>7.2999999999999995E-2</v>
      </c>
      <c r="S17" s="188">
        <v>6.4000000000000001E-2</v>
      </c>
      <c r="T17" s="188">
        <v>8.4000000000000005E-2</v>
      </c>
    </row>
    <row r="18" spans="1:20" x14ac:dyDescent="0.25">
      <c r="A18" s="93" t="s">
        <v>777</v>
      </c>
      <c r="B18" s="186">
        <v>0.21855670103092784</v>
      </c>
      <c r="C18" s="186">
        <v>3.2989690721649485E-2</v>
      </c>
      <c r="D18" s="186">
        <v>0.10309278350515463</v>
      </c>
      <c r="E18" s="186">
        <v>0.64536082474226808</v>
      </c>
      <c r="F18" s="185">
        <v>1</v>
      </c>
      <c r="G18" s="190">
        <v>485</v>
      </c>
      <c r="H18" s="186">
        <v>0.10977818017202354</v>
      </c>
      <c r="I18" s="93"/>
      <c r="J18" s="93"/>
      <c r="K18" s="93"/>
      <c r="L18" s="93"/>
      <c r="M18" s="188">
        <v>0.184</v>
      </c>
      <c r="N18" s="188">
        <v>0.25700000000000001</v>
      </c>
      <c r="O18" s="188">
        <v>0.02</v>
      </c>
      <c r="P18" s="188">
        <v>5.2999999999999999E-2</v>
      </c>
      <c r="Q18" s="188">
        <v>7.9000000000000001E-2</v>
      </c>
      <c r="R18" s="188">
        <v>0.13300000000000001</v>
      </c>
      <c r="S18" s="188">
        <v>0.60199999999999998</v>
      </c>
      <c r="T18" s="188">
        <v>0.68700000000000006</v>
      </c>
    </row>
    <row r="19" spans="1:20" x14ac:dyDescent="0.25">
      <c r="A19" s="93" t="s">
        <v>778</v>
      </c>
      <c r="B19" s="186">
        <v>0.58269230769230773</v>
      </c>
      <c r="C19" s="186">
        <v>0.18846153846153846</v>
      </c>
      <c r="D19" s="186">
        <v>4.0384615384615387E-2</v>
      </c>
      <c r="E19" s="186">
        <v>0.18846153846153846</v>
      </c>
      <c r="F19" s="185">
        <v>1</v>
      </c>
      <c r="G19" s="190">
        <v>520</v>
      </c>
      <c r="H19" s="186">
        <v>0.1341243229301006</v>
      </c>
      <c r="I19" s="93"/>
      <c r="J19" s="93"/>
      <c r="K19" s="93"/>
      <c r="L19" s="93"/>
      <c r="M19" s="188">
        <v>0.54</v>
      </c>
      <c r="N19" s="188">
        <v>0.624</v>
      </c>
      <c r="O19" s="188">
        <v>0.157</v>
      </c>
      <c r="P19" s="188">
        <v>0.224</v>
      </c>
      <c r="Q19" s="188">
        <v>2.7E-2</v>
      </c>
      <c r="R19" s="188">
        <v>6.0999999999999999E-2</v>
      </c>
      <c r="S19" s="188">
        <v>0.157</v>
      </c>
      <c r="T19" s="188">
        <v>0.224</v>
      </c>
    </row>
    <row r="20" spans="1:20" x14ac:dyDescent="0.25">
      <c r="A20" s="93" t="s">
        <v>779</v>
      </c>
      <c r="B20" s="186">
        <v>0.67599067599067597</v>
      </c>
      <c r="C20" s="186">
        <v>0.12354312354312354</v>
      </c>
      <c r="D20" s="186">
        <v>3.787878787878788E-2</v>
      </c>
      <c r="E20" s="186">
        <v>0.16258741258741258</v>
      </c>
      <c r="F20" s="185">
        <v>1</v>
      </c>
      <c r="G20" s="190">
        <v>1716</v>
      </c>
      <c r="H20" s="186">
        <v>0.10410094637223975</v>
      </c>
      <c r="I20" s="93"/>
      <c r="J20" s="93"/>
      <c r="K20" s="93"/>
      <c r="L20" s="93"/>
      <c r="M20" s="188">
        <v>0.65300000000000002</v>
      </c>
      <c r="N20" s="188">
        <v>0.69799999999999995</v>
      </c>
      <c r="O20" s="188">
        <v>0.109</v>
      </c>
      <c r="P20" s="188">
        <v>0.14000000000000001</v>
      </c>
      <c r="Q20" s="188">
        <v>0.03</v>
      </c>
      <c r="R20" s="188">
        <v>4.8000000000000001E-2</v>
      </c>
      <c r="S20" s="188">
        <v>0.14599999999999999</v>
      </c>
      <c r="T20" s="188">
        <v>0.18099999999999999</v>
      </c>
    </row>
    <row r="21" spans="1:20" x14ac:dyDescent="0.25">
      <c r="A21" s="93" t="s">
        <v>780</v>
      </c>
      <c r="B21" s="186">
        <v>0.53872053872053871</v>
      </c>
      <c r="C21" s="186">
        <v>0.16835016835016836</v>
      </c>
      <c r="D21" s="186">
        <v>4.0404040404040407E-2</v>
      </c>
      <c r="E21" s="186">
        <v>0.25252525252525254</v>
      </c>
      <c r="F21" s="185">
        <v>1</v>
      </c>
      <c r="G21" s="190">
        <v>297</v>
      </c>
      <c r="H21" s="186">
        <v>0.15976331360946747</v>
      </c>
      <c r="I21" s="93"/>
      <c r="J21" s="93"/>
      <c r="K21" s="93"/>
      <c r="L21" s="93"/>
      <c r="M21" s="188">
        <v>0.48199999999999998</v>
      </c>
      <c r="N21" s="188">
        <v>0.59499999999999997</v>
      </c>
      <c r="O21" s="188">
        <v>0.13</v>
      </c>
      <c r="P21" s="188">
        <v>0.215</v>
      </c>
      <c r="Q21" s="188">
        <v>2.3E-2</v>
      </c>
      <c r="R21" s="188">
        <v>6.9000000000000006E-2</v>
      </c>
      <c r="S21" s="188">
        <v>0.20599999999999999</v>
      </c>
      <c r="T21" s="188">
        <v>0.30499999999999999</v>
      </c>
    </row>
    <row r="22" spans="1:20" x14ac:dyDescent="0.25">
      <c r="A22" s="93" t="s">
        <v>781</v>
      </c>
      <c r="B22" s="186">
        <v>0.5702614379084967</v>
      </c>
      <c r="C22" s="186">
        <v>0.12418300653594772</v>
      </c>
      <c r="D22" s="186">
        <v>5.0653594771241831E-2</v>
      </c>
      <c r="E22" s="186">
        <v>0.25490196078431371</v>
      </c>
      <c r="F22" s="185">
        <v>1</v>
      </c>
      <c r="G22" s="190">
        <v>612</v>
      </c>
      <c r="H22" s="186">
        <v>0.1221800758634458</v>
      </c>
      <c r="I22" s="93"/>
      <c r="J22" s="93"/>
      <c r="K22" s="93"/>
      <c r="L22" s="93"/>
      <c r="M22" s="188">
        <v>0.53100000000000003</v>
      </c>
      <c r="N22" s="188">
        <v>0.60899999999999999</v>
      </c>
      <c r="O22" s="188">
        <v>0.1</v>
      </c>
      <c r="P22" s="188">
        <v>0.153</v>
      </c>
      <c r="Q22" s="188">
        <v>3.5999999999999997E-2</v>
      </c>
      <c r="R22" s="188">
        <v>7.0999999999999994E-2</v>
      </c>
      <c r="S22" s="188">
        <v>0.222</v>
      </c>
      <c r="T22" s="188">
        <v>0.29099999999999998</v>
      </c>
    </row>
    <row r="23" spans="1:20" x14ac:dyDescent="0.25">
      <c r="A23" s="93" t="s">
        <v>782</v>
      </c>
      <c r="B23" s="186">
        <v>0.51153212520593083</v>
      </c>
      <c r="C23" s="186">
        <v>8.4019769357495888E-2</v>
      </c>
      <c r="D23" s="186">
        <v>7.0840197693574955E-2</v>
      </c>
      <c r="E23" s="186">
        <v>0.33360790774299837</v>
      </c>
      <c r="F23" s="185">
        <v>1</v>
      </c>
      <c r="G23" s="190">
        <v>1214</v>
      </c>
      <c r="H23" s="186">
        <v>5.7842576710501241E-2</v>
      </c>
      <c r="I23" s="93"/>
      <c r="J23" s="93"/>
      <c r="K23" s="93"/>
      <c r="L23" s="93"/>
      <c r="M23" s="188">
        <v>0.48299999999999998</v>
      </c>
      <c r="N23" s="188">
        <v>0.54</v>
      </c>
      <c r="O23" s="188">
        <v>7.0000000000000007E-2</v>
      </c>
      <c r="P23" s="188">
        <v>0.10100000000000001</v>
      </c>
      <c r="Q23" s="188">
        <v>5.8000000000000003E-2</v>
      </c>
      <c r="R23" s="188">
        <v>8.6999999999999994E-2</v>
      </c>
      <c r="S23" s="188">
        <v>0.308</v>
      </c>
      <c r="T23" s="188">
        <v>0.36099999999999999</v>
      </c>
    </row>
    <row r="24" spans="1:20" x14ac:dyDescent="0.25">
      <c r="A24" s="93" t="s">
        <v>783</v>
      </c>
      <c r="B24" s="186">
        <v>0.55270655270655267</v>
      </c>
      <c r="C24" s="186">
        <v>0.11585944919278253</v>
      </c>
      <c r="D24" s="186">
        <v>5.3181386514719847E-2</v>
      </c>
      <c r="E24" s="186">
        <v>0.27825261158594494</v>
      </c>
      <c r="F24" s="185">
        <v>1</v>
      </c>
      <c r="G24" s="190">
        <v>1053</v>
      </c>
      <c r="H24" s="186">
        <v>6.586189642231674E-2</v>
      </c>
      <c r="I24" s="93"/>
      <c r="J24" s="93"/>
      <c r="K24" s="93"/>
      <c r="L24" s="93"/>
      <c r="M24" s="188">
        <v>0.52300000000000002</v>
      </c>
      <c r="N24" s="188">
        <v>0.58199999999999996</v>
      </c>
      <c r="O24" s="188">
        <v>9.8000000000000004E-2</v>
      </c>
      <c r="P24" s="188">
        <v>0.13700000000000001</v>
      </c>
      <c r="Q24" s="188">
        <v>4.1000000000000002E-2</v>
      </c>
      <c r="R24" s="188">
        <v>6.8000000000000005E-2</v>
      </c>
      <c r="S24" s="188">
        <v>0.252</v>
      </c>
      <c r="T24" s="188">
        <v>0.30599999999999999</v>
      </c>
    </row>
    <row r="25" spans="1:20" x14ac:dyDescent="0.25">
      <c r="A25" s="93" t="s">
        <v>784</v>
      </c>
      <c r="B25" s="186">
        <v>0.52380952380952384</v>
      </c>
      <c r="C25" s="186">
        <v>0.11564625850340136</v>
      </c>
      <c r="D25" s="186">
        <v>6.8027210884353748E-2</v>
      </c>
      <c r="E25" s="186">
        <v>0.29251700680272108</v>
      </c>
      <c r="F25" s="185">
        <v>1</v>
      </c>
      <c r="G25" s="190">
        <v>147</v>
      </c>
      <c r="H25" s="186">
        <v>4.6592709984152138E-2</v>
      </c>
      <c r="I25" s="93"/>
      <c r="J25" s="93"/>
      <c r="K25" s="93"/>
      <c r="L25" s="93"/>
      <c r="M25" s="188">
        <v>0.443</v>
      </c>
      <c r="N25" s="188">
        <v>0.60299999999999998</v>
      </c>
      <c r="O25" s="188">
        <v>7.2999999999999995E-2</v>
      </c>
      <c r="P25" s="188">
        <v>0.17699999999999999</v>
      </c>
      <c r="Q25" s="188">
        <v>3.6999999999999998E-2</v>
      </c>
      <c r="R25" s="188">
        <v>0.121</v>
      </c>
      <c r="S25" s="188">
        <v>0.22500000000000001</v>
      </c>
      <c r="T25" s="188">
        <v>0.371</v>
      </c>
    </row>
    <row r="26" spans="1:20" x14ac:dyDescent="0.25">
      <c r="A26" s="93" t="s">
        <v>785</v>
      </c>
      <c r="B26" s="186">
        <v>0.53802816901408446</v>
      </c>
      <c r="C26" s="186">
        <v>0.10422535211267606</v>
      </c>
      <c r="D26" s="186">
        <v>5.9154929577464786E-2</v>
      </c>
      <c r="E26" s="186">
        <v>0.29859154929577464</v>
      </c>
      <c r="F26" s="185">
        <v>1</v>
      </c>
      <c r="G26" s="190">
        <v>355</v>
      </c>
      <c r="H26" s="186">
        <v>6.8453528731199378E-2</v>
      </c>
      <c r="I26" s="93"/>
      <c r="J26" s="93"/>
      <c r="K26" s="93"/>
      <c r="L26" s="93"/>
      <c r="M26" s="188">
        <v>0.48599999999999999</v>
      </c>
      <c r="N26" s="188">
        <v>0.58899999999999997</v>
      </c>
      <c r="O26" s="188">
        <v>7.6999999999999999E-2</v>
      </c>
      <c r="P26" s="188">
        <v>0.14000000000000001</v>
      </c>
      <c r="Q26" s="188">
        <v>3.9E-2</v>
      </c>
      <c r="R26" s="188">
        <v>8.8999999999999996E-2</v>
      </c>
      <c r="S26" s="188">
        <v>0.253</v>
      </c>
      <c r="T26" s="188">
        <v>0.34799999999999998</v>
      </c>
    </row>
    <row r="27" spans="1:20" x14ac:dyDescent="0.25">
      <c r="A27" s="93" t="s">
        <v>786</v>
      </c>
      <c r="B27" s="186">
        <v>0.55342667649226229</v>
      </c>
      <c r="C27" s="186">
        <v>0.14296241709653648</v>
      </c>
      <c r="D27" s="186">
        <v>6.3375092114959466E-2</v>
      </c>
      <c r="E27" s="186">
        <v>0.24023581429624172</v>
      </c>
      <c r="F27" s="185">
        <v>1</v>
      </c>
      <c r="G27" s="190">
        <v>1357</v>
      </c>
      <c r="H27" s="186">
        <v>6.614027391918896E-2</v>
      </c>
      <c r="I27" s="93"/>
      <c r="J27" s="93"/>
      <c r="K27" s="93"/>
      <c r="L27" s="93"/>
      <c r="M27" s="188">
        <v>0.52700000000000002</v>
      </c>
      <c r="N27" s="188">
        <v>0.57999999999999996</v>
      </c>
      <c r="O27" s="188">
        <v>0.125</v>
      </c>
      <c r="P27" s="188">
        <v>0.16300000000000001</v>
      </c>
      <c r="Q27" s="188">
        <v>5.1999999999999998E-2</v>
      </c>
      <c r="R27" s="188">
        <v>7.8E-2</v>
      </c>
      <c r="S27" s="188">
        <v>0.218</v>
      </c>
      <c r="T27" s="188">
        <v>0.26400000000000001</v>
      </c>
    </row>
    <row r="28" spans="1:20" x14ac:dyDescent="0.25">
      <c r="A28" s="93" t="s">
        <v>787</v>
      </c>
      <c r="B28" s="186">
        <v>0.53333333333333333</v>
      </c>
      <c r="C28" s="186">
        <v>0.25714285714285712</v>
      </c>
      <c r="D28" s="186">
        <v>6.3492063492063489E-2</v>
      </c>
      <c r="E28" s="186">
        <v>0.14603174603174604</v>
      </c>
      <c r="F28" s="185">
        <v>1</v>
      </c>
      <c r="G28" s="190">
        <v>630</v>
      </c>
      <c r="H28" s="186">
        <v>0.44935805991440797</v>
      </c>
      <c r="I28" s="93"/>
      <c r="J28" s="93"/>
      <c r="K28" s="93"/>
      <c r="L28" s="93"/>
      <c r="M28" s="188">
        <v>0.49399999999999999</v>
      </c>
      <c r="N28" s="188">
        <v>0.57199999999999995</v>
      </c>
      <c r="O28" s="188">
        <v>0.22500000000000001</v>
      </c>
      <c r="P28" s="188">
        <v>0.29299999999999998</v>
      </c>
      <c r="Q28" s="188">
        <v>4.7E-2</v>
      </c>
      <c r="R28" s="188">
        <v>8.5000000000000006E-2</v>
      </c>
      <c r="S28" s="188">
        <v>0.121</v>
      </c>
      <c r="T28" s="188">
        <v>0.17599999999999999</v>
      </c>
    </row>
    <row r="29" spans="1:20" x14ac:dyDescent="0.25">
      <c r="A29" s="93" t="s">
        <v>788</v>
      </c>
      <c r="B29" s="186">
        <v>0.52440604751619868</v>
      </c>
      <c r="C29" s="186">
        <v>0.23974082073434125</v>
      </c>
      <c r="D29" s="186">
        <v>4.9244060475161985E-2</v>
      </c>
      <c r="E29" s="186">
        <v>0.18660907127429804</v>
      </c>
      <c r="F29" s="185">
        <v>1</v>
      </c>
      <c r="G29" s="190">
        <v>2315</v>
      </c>
      <c r="H29" s="186">
        <v>0.16655874523347003</v>
      </c>
      <c r="I29" s="93"/>
      <c r="J29" s="93"/>
      <c r="K29" s="93"/>
      <c r="L29" s="93"/>
      <c r="M29" s="188">
        <v>0.504</v>
      </c>
      <c r="N29" s="188">
        <v>0.54500000000000004</v>
      </c>
      <c r="O29" s="188">
        <v>0.223</v>
      </c>
      <c r="P29" s="188">
        <v>0.25800000000000001</v>
      </c>
      <c r="Q29" s="188">
        <v>4.1000000000000002E-2</v>
      </c>
      <c r="R29" s="188">
        <v>5.8999999999999997E-2</v>
      </c>
      <c r="S29" s="188">
        <v>0.17100000000000001</v>
      </c>
      <c r="T29" s="188">
        <v>0.20300000000000001</v>
      </c>
    </row>
    <row r="30" spans="1:20" x14ac:dyDescent="0.25">
      <c r="A30" s="93" t="s">
        <v>789</v>
      </c>
      <c r="B30" s="186">
        <v>0.48520710059171596</v>
      </c>
      <c r="C30" s="186">
        <v>0.17159763313609466</v>
      </c>
      <c r="D30" s="186">
        <v>4.7875201721355565E-2</v>
      </c>
      <c r="E30" s="186">
        <v>0.29532006455083376</v>
      </c>
      <c r="F30" s="185">
        <v>1</v>
      </c>
      <c r="G30" s="190">
        <v>1859</v>
      </c>
      <c r="H30" s="186">
        <v>0.23919197117858981</v>
      </c>
      <c r="I30" s="93"/>
      <c r="J30" s="93"/>
      <c r="K30" s="93"/>
      <c r="L30" s="93"/>
      <c r="M30" s="188">
        <v>0.46300000000000002</v>
      </c>
      <c r="N30" s="188">
        <v>0.50800000000000001</v>
      </c>
      <c r="O30" s="188">
        <v>0.155</v>
      </c>
      <c r="P30" s="188">
        <v>0.189</v>
      </c>
      <c r="Q30" s="188">
        <v>3.9E-2</v>
      </c>
      <c r="R30" s="188">
        <v>5.8999999999999997E-2</v>
      </c>
      <c r="S30" s="188">
        <v>0.27500000000000002</v>
      </c>
      <c r="T30" s="188">
        <v>0.316</v>
      </c>
    </row>
    <row r="31" spans="1:20" x14ac:dyDescent="0.25">
      <c r="A31" s="93" t="s">
        <v>790</v>
      </c>
      <c r="B31" s="186">
        <v>0.62087499999999995</v>
      </c>
      <c r="C31" s="186">
        <v>0.21312500000000001</v>
      </c>
      <c r="D31" s="186">
        <v>3.7187499999999998E-2</v>
      </c>
      <c r="E31" s="186">
        <v>0.1288125</v>
      </c>
      <c r="F31" s="185">
        <v>1</v>
      </c>
      <c r="G31" s="190">
        <v>16000</v>
      </c>
      <c r="H31" s="186">
        <v>0.24429345751584092</v>
      </c>
      <c r="I31" s="93"/>
      <c r="J31" s="93"/>
      <c r="K31" s="93"/>
      <c r="L31" s="93"/>
      <c r="M31" s="188">
        <v>0.61299999999999999</v>
      </c>
      <c r="N31" s="188">
        <v>0.628</v>
      </c>
      <c r="O31" s="188">
        <v>0.20699999999999999</v>
      </c>
      <c r="P31" s="188">
        <v>0.22</v>
      </c>
      <c r="Q31" s="188">
        <v>3.4000000000000002E-2</v>
      </c>
      <c r="R31" s="188">
        <v>0.04</v>
      </c>
      <c r="S31" s="188">
        <v>0.124</v>
      </c>
      <c r="T31" s="188">
        <v>0.13400000000000001</v>
      </c>
    </row>
    <row r="32" spans="1:20" x14ac:dyDescent="0.25">
      <c r="A32" s="93" t="s">
        <v>791</v>
      </c>
      <c r="B32" s="186">
        <v>0.42719819055696917</v>
      </c>
      <c r="C32" s="186">
        <v>0.26661012157195363</v>
      </c>
      <c r="D32" s="186">
        <v>4.7497879558948262E-2</v>
      </c>
      <c r="E32" s="186">
        <v>0.2586938083121289</v>
      </c>
      <c r="F32" s="185">
        <v>1</v>
      </c>
      <c r="G32" s="190">
        <v>3537</v>
      </c>
      <c r="H32" s="186">
        <v>0.64697274556429485</v>
      </c>
      <c r="I32" s="93"/>
      <c r="J32" s="93"/>
      <c r="K32" s="93"/>
      <c r="L32" s="93"/>
      <c r="M32" s="188">
        <v>0.41099999999999998</v>
      </c>
      <c r="N32" s="188">
        <v>0.44400000000000001</v>
      </c>
      <c r="O32" s="188">
        <v>0.252</v>
      </c>
      <c r="P32" s="188">
        <v>0.28100000000000003</v>
      </c>
      <c r="Q32" s="188">
        <v>4.1000000000000002E-2</v>
      </c>
      <c r="R32" s="188">
        <v>5.5E-2</v>
      </c>
      <c r="S32" s="188">
        <v>0.245</v>
      </c>
      <c r="T32" s="188">
        <v>0.27300000000000002</v>
      </c>
    </row>
    <row r="33" spans="1:20" x14ac:dyDescent="0.25">
      <c r="A33" s="93" t="s">
        <v>792</v>
      </c>
      <c r="B33" s="186">
        <v>0.52452117151936783</v>
      </c>
      <c r="C33" s="186">
        <v>0.29133384866443357</v>
      </c>
      <c r="D33" s="186">
        <v>3.3582410031778753E-2</v>
      </c>
      <c r="E33" s="186">
        <v>0.15056256978441981</v>
      </c>
      <c r="F33" s="185">
        <v>1</v>
      </c>
      <c r="G33" s="190">
        <v>11643</v>
      </c>
      <c r="H33" s="186">
        <v>0.53048113723346091</v>
      </c>
      <c r="I33" s="93"/>
      <c r="J33" s="93"/>
      <c r="K33" s="93"/>
      <c r="L33" s="93"/>
      <c r="M33" s="188">
        <v>0.51500000000000001</v>
      </c>
      <c r="N33" s="188">
        <v>0.53400000000000003</v>
      </c>
      <c r="O33" s="188">
        <v>0.28299999999999997</v>
      </c>
      <c r="P33" s="188">
        <v>0.3</v>
      </c>
      <c r="Q33" s="188">
        <v>0.03</v>
      </c>
      <c r="R33" s="188">
        <v>3.6999999999999998E-2</v>
      </c>
      <c r="S33" s="188">
        <v>0.14399999999999999</v>
      </c>
      <c r="T33" s="188">
        <v>0.157</v>
      </c>
    </row>
    <row r="34" spans="1:20" x14ac:dyDescent="0.25">
      <c r="A34" s="93" t="s">
        <v>793</v>
      </c>
      <c r="B34" s="186">
        <v>0.64613899613899617</v>
      </c>
      <c r="C34" s="186">
        <v>0.23069498069498071</v>
      </c>
      <c r="D34" s="186">
        <v>3.1467181467181464E-2</v>
      </c>
      <c r="E34" s="186">
        <v>9.1698841698841696E-2</v>
      </c>
      <c r="F34" s="185">
        <v>1</v>
      </c>
      <c r="G34" s="190">
        <v>5180</v>
      </c>
      <c r="H34" s="186">
        <v>0.20213845313353626</v>
      </c>
      <c r="I34" s="93"/>
      <c r="J34" s="93"/>
      <c r="K34" s="93"/>
      <c r="L34" s="93"/>
      <c r="M34" s="188">
        <v>0.63300000000000001</v>
      </c>
      <c r="N34" s="188">
        <v>0.65900000000000003</v>
      </c>
      <c r="O34" s="188">
        <v>0.219</v>
      </c>
      <c r="P34" s="188">
        <v>0.24199999999999999</v>
      </c>
      <c r="Q34" s="188">
        <v>2.7E-2</v>
      </c>
      <c r="R34" s="188">
        <v>3.6999999999999998E-2</v>
      </c>
      <c r="S34" s="188">
        <v>8.4000000000000005E-2</v>
      </c>
      <c r="T34" s="188">
        <v>0.1</v>
      </c>
    </row>
    <row r="35" spans="1:20" x14ac:dyDescent="0.25">
      <c r="A35" s="93" t="s">
        <v>794</v>
      </c>
      <c r="B35" s="186">
        <v>0.56628674265146972</v>
      </c>
      <c r="C35" s="186">
        <v>0.25794841031793642</v>
      </c>
      <c r="D35" s="186">
        <v>3.6592681463707262E-2</v>
      </c>
      <c r="E35" s="186">
        <v>0.13917216556688664</v>
      </c>
      <c r="F35" s="185">
        <v>1</v>
      </c>
      <c r="G35" s="190">
        <v>1667</v>
      </c>
      <c r="H35" s="186">
        <v>0.31435036771638697</v>
      </c>
      <c r="I35" s="93"/>
      <c r="J35" s="93"/>
      <c r="K35" s="93"/>
      <c r="L35" s="93"/>
      <c r="M35" s="188">
        <v>0.54200000000000004</v>
      </c>
      <c r="N35" s="188">
        <v>0.59</v>
      </c>
      <c r="O35" s="188">
        <v>0.23799999999999999</v>
      </c>
      <c r="P35" s="188">
        <v>0.27900000000000003</v>
      </c>
      <c r="Q35" s="188">
        <v>2.9000000000000001E-2</v>
      </c>
      <c r="R35" s="188">
        <v>4.7E-2</v>
      </c>
      <c r="S35" s="188">
        <v>0.123</v>
      </c>
      <c r="T35" s="188">
        <v>0.157</v>
      </c>
    </row>
    <row r="36" spans="1:20" x14ac:dyDescent="0.25">
      <c r="A36" s="93" t="s">
        <v>795</v>
      </c>
      <c r="B36" s="186">
        <v>0.61653164259715865</v>
      </c>
      <c r="C36" s="186">
        <v>0.24022543148996126</v>
      </c>
      <c r="D36" s="186">
        <v>3.4049547962897733E-2</v>
      </c>
      <c r="E36" s="186">
        <v>0.10919337794998239</v>
      </c>
      <c r="F36" s="185">
        <v>1</v>
      </c>
      <c r="G36" s="190">
        <v>8517</v>
      </c>
      <c r="H36" s="186">
        <v>0.40712237093690251</v>
      </c>
      <c r="I36" s="93"/>
      <c r="J36" s="93"/>
      <c r="K36" s="93"/>
      <c r="L36" s="93"/>
      <c r="M36" s="188">
        <v>0.60599999999999998</v>
      </c>
      <c r="N36" s="188">
        <v>0.627</v>
      </c>
      <c r="O36" s="188">
        <v>0.23100000000000001</v>
      </c>
      <c r="P36" s="188">
        <v>0.249</v>
      </c>
      <c r="Q36" s="188">
        <v>0.03</v>
      </c>
      <c r="R36" s="188">
        <v>3.7999999999999999E-2</v>
      </c>
      <c r="S36" s="188">
        <v>0.10299999999999999</v>
      </c>
      <c r="T36" s="188">
        <v>0.11600000000000001</v>
      </c>
    </row>
    <row r="37" spans="1:20" x14ac:dyDescent="0.25">
      <c r="A37" s="93" t="s">
        <v>796</v>
      </c>
      <c r="B37" s="186">
        <v>0.66479595789183743</v>
      </c>
      <c r="C37" s="186">
        <v>0.21308004166056965</v>
      </c>
      <c r="D37" s="186">
        <v>3.7683878908906239E-2</v>
      </c>
      <c r="E37" s="186">
        <v>8.4440121538686658E-2</v>
      </c>
      <c r="F37" s="185">
        <v>1</v>
      </c>
      <c r="G37" s="190">
        <v>116177</v>
      </c>
      <c r="H37" s="186">
        <v>0.36759173419311564</v>
      </c>
      <c r="I37" s="93"/>
      <c r="J37" s="93"/>
      <c r="K37" s="93"/>
      <c r="L37" s="93"/>
      <c r="M37" s="188">
        <v>0.66200000000000003</v>
      </c>
      <c r="N37" s="188">
        <v>0.66800000000000004</v>
      </c>
      <c r="O37" s="188">
        <v>0.21099999999999999</v>
      </c>
      <c r="P37" s="188">
        <v>0.215</v>
      </c>
      <c r="Q37" s="188">
        <v>3.6999999999999998E-2</v>
      </c>
      <c r="R37" s="188">
        <v>3.9E-2</v>
      </c>
      <c r="S37" s="188">
        <v>8.3000000000000004E-2</v>
      </c>
      <c r="T37" s="188">
        <v>8.5999999999999993E-2</v>
      </c>
    </row>
    <row r="38" spans="1:20" x14ac:dyDescent="0.25">
      <c r="A38" s="93" t="s">
        <v>797</v>
      </c>
      <c r="B38" s="186">
        <v>0.64189189189189189</v>
      </c>
      <c r="C38" s="186">
        <v>0.19594594594594594</v>
      </c>
      <c r="D38" s="186">
        <v>3.3783783783783786E-2</v>
      </c>
      <c r="E38" s="186">
        <v>0.12837837837837837</v>
      </c>
      <c r="F38" s="185">
        <v>1</v>
      </c>
      <c r="G38" s="190">
        <v>148</v>
      </c>
      <c r="H38" s="186">
        <v>5.7431121459060923E-2</v>
      </c>
      <c r="I38" s="93"/>
      <c r="J38" s="93"/>
      <c r="K38" s="93"/>
      <c r="L38" s="93"/>
      <c r="M38" s="188">
        <v>0.56200000000000006</v>
      </c>
      <c r="N38" s="188">
        <v>0.71499999999999997</v>
      </c>
      <c r="O38" s="188">
        <v>0.14000000000000001</v>
      </c>
      <c r="P38" s="188">
        <v>0.26700000000000002</v>
      </c>
      <c r="Q38" s="188">
        <v>1.4999999999999999E-2</v>
      </c>
      <c r="R38" s="188">
        <v>7.6999999999999999E-2</v>
      </c>
      <c r="S38" s="188">
        <v>8.4000000000000005E-2</v>
      </c>
      <c r="T38" s="188">
        <v>0.192</v>
      </c>
    </row>
    <row r="39" spans="1:20" x14ac:dyDescent="0.25">
      <c r="A39" s="93" t="s">
        <v>798</v>
      </c>
      <c r="B39" s="186">
        <v>0.57130164371390491</v>
      </c>
      <c r="C39" s="186">
        <v>0.15726343847179031</v>
      </c>
      <c r="D39" s="186">
        <v>4.8422923145268769E-2</v>
      </c>
      <c r="E39" s="186">
        <v>0.22301199466903598</v>
      </c>
      <c r="F39" s="185">
        <v>1</v>
      </c>
      <c r="G39" s="190">
        <v>2251</v>
      </c>
      <c r="H39" s="186">
        <v>2.3194468773506168E-2</v>
      </c>
      <c r="I39" s="93"/>
      <c r="J39" s="93"/>
      <c r="K39" s="93"/>
      <c r="L39" s="93"/>
      <c r="M39" s="188">
        <v>0.55100000000000005</v>
      </c>
      <c r="N39" s="188">
        <v>0.59199999999999997</v>
      </c>
      <c r="O39" s="188">
        <v>0.14299999999999999</v>
      </c>
      <c r="P39" s="188">
        <v>0.17299999999999999</v>
      </c>
      <c r="Q39" s="188">
        <v>0.04</v>
      </c>
      <c r="R39" s="188">
        <v>5.8000000000000003E-2</v>
      </c>
      <c r="S39" s="188">
        <v>0.20599999999999999</v>
      </c>
      <c r="T39" s="188">
        <v>0.24099999999999999</v>
      </c>
    </row>
    <row r="40" spans="1:20" x14ac:dyDescent="0.25">
      <c r="A40" s="93" t="s">
        <v>799</v>
      </c>
      <c r="B40" s="186">
        <v>0.62356127285037233</v>
      </c>
      <c r="C40" s="186">
        <v>0.14014895057549087</v>
      </c>
      <c r="D40" s="186">
        <v>2.9519295870006769E-2</v>
      </c>
      <c r="E40" s="186">
        <v>0.20677048070412998</v>
      </c>
      <c r="F40" s="185">
        <v>1</v>
      </c>
      <c r="G40" s="190">
        <v>7385</v>
      </c>
      <c r="H40" s="186">
        <v>0.42498705185014674</v>
      </c>
      <c r="I40" s="93"/>
      <c r="J40" s="93"/>
      <c r="K40" s="93"/>
      <c r="L40" s="93"/>
      <c r="M40" s="188">
        <v>0.61199999999999999</v>
      </c>
      <c r="N40" s="188">
        <v>0.63500000000000001</v>
      </c>
      <c r="O40" s="188">
        <v>0.13200000000000001</v>
      </c>
      <c r="P40" s="188">
        <v>0.14799999999999999</v>
      </c>
      <c r="Q40" s="188">
        <v>2.5999999999999999E-2</v>
      </c>
      <c r="R40" s="188">
        <v>3.4000000000000002E-2</v>
      </c>
      <c r="S40" s="188">
        <v>0.19800000000000001</v>
      </c>
      <c r="T40" s="188">
        <v>0.216</v>
      </c>
    </row>
    <row r="41" spans="1:20" x14ac:dyDescent="0.25">
      <c r="A41" s="93" t="s">
        <v>800</v>
      </c>
      <c r="B41" s="186">
        <v>0.59107037256061501</v>
      </c>
      <c r="C41" s="186">
        <v>0.23477232406859846</v>
      </c>
      <c r="D41" s="186">
        <v>4.6126552335895916E-2</v>
      </c>
      <c r="E41" s="186">
        <v>0.12803075103489059</v>
      </c>
      <c r="F41" s="185">
        <v>1</v>
      </c>
      <c r="G41" s="190">
        <v>6764</v>
      </c>
      <c r="H41" s="186">
        <v>0.33621632369022764</v>
      </c>
      <c r="I41" s="93"/>
      <c r="J41" s="93"/>
      <c r="K41" s="93"/>
      <c r="L41" s="93"/>
      <c r="M41" s="188">
        <v>0.57899999999999996</v>
      </c>
      <c r="N41" s="188">
        <v>0.60299999999999998</v>
      </c>
      <c r="O41" s="188">
        <v>0.22500000000000001</v>
      </c>
      <c r="P41" s="188">
        <v>0.245</v>
      </c>
      <c r="Q41" s="188">
        <v>4.1000000000000002E-2</v>
      </c>
      <c r="R41" s="188">
        <v>5.0999999999999997E-2</v>
      </c>
      <c r="S41" s="188">
        <v>0.12</v>
      </c>
      <c r="T41" s="188">
        <v>0.13600000000000001</v>
      </c>
    </row>
    <row r="42" spans="1:20" x14ac:dyDescent="0.25">
      <c r="A42" s="93" t="s">
        <v>801</v>
      </c>
      <c r="B42" s="186">
        <v>0.57141742725641631</v>
      </c>
      <c r="C42" s="186">
        <v>0.24877135501989234</v>
      </c>
      <c r="D42" s="186">
        <v>4.1344878695686094E-2</v>
      </c>
      <c r="E42" s="186">
        <v>0.13846633902800531</v>
      </c>
      <c r="F42" s="185">
        <v>1</v>
      </c>
      <c r="G42" s="190">
        <v>12819</v>
      </c>
      <c r="H42" s="186">
        <v>0.33992734215480896</v>
      </c>
      <c r="I42" s="93"/>
      <c r="J42" s="93"/>
      <c r="K42" s="93"/>
      <c r="L42" s="93"/>
      <c r="M42" s="188">
        <v>0.56299999999999994</v>
      </c>
      <c r="N42" s="188">
        <v>0.57999999999999996</v>
      </c>
      <c r="O42" s="188">
        <v>0.24099999999999999</v>
      </c>
      <c r="P42" s="188">
        <v>0.25600000000000001</v>
      </c>
      <c r="Q42" s="188">
        <v>3.7999999999999999E-2</v>
      </c>
      <c r="R42" s="188">
        <v>4.4999999999999998E-2</v>
      </c>
      <c r="S42" s="188">
        <v>0.13300000000000001</v>
      </c>
      <c r="T42" s="188">
        <v>0.14499999999999999</v>
      </c>
    </row>
    <row r="43" spans="1:20" x14ac:dyDescent="0.25">
      <c r="A43" s="93" t="s">
        <v>802</v>
      </c>
      <c r="B43" s="186">
        <v>0.46816479400749061</v>
      </c>
      <c r="C43" s="186">
        <v>0.10861423220973783</v>
      </c>
      <c r="D43" s="186">
        <v>4.8689138576779027E-2</v>
      </c>
      <c r="E43" s="186">
        <v>0.37453183520599254</v>
      </c>
      <c r="F43" s="185">
        <v>1</v>
      </c>
      <c r="G43" s="190">
        <v>267</v>
      </c>
      <c r="H43" s="186">
        <v>0.1134721631959201</v>
      </c>
      <c r="I43" s="93"/>
      <c r="J43" s="93"/>
      <c r="K43" s="93"/>
      <c r="L43" s="93"/>
      <c r="M43" s="188">
        <v>0.40899999999999997</v>
      </c>
      <c r="N43" s="188">
        <v>0.52800000000000002</v>
      </c>
      <c r="O43" s="188">
        <v>7.6999999999999999E-2</v>
      </c>
      <c r="P43" s="188">
        <v>0.152</v>
      </c>
      <c r="Q43" s="188">
        <v>2.9000000000000001E-2</v>
      </c>
      <c r="R43" s="188">
        <v>8.2000000000000003E-2</v>
      </c>
      <c r="S43" s="188">
        <v>0.31900000000000001</v>
      </c>
      <c r="T43" s="188">
        <v>0.434</v>
      </c>
    </row>
    <row r="44" spans="1:20" x14ac:dyDescent="0.25">
      <c r="A44" s="93" t="s">
        <v>803</v>
      </c>
      <c r="B44" s="186">
        <v>0.55926737503617641</v>
      </c>
      <c r="C44" s="186">
        <v>0.2537726878074999</v>
      </c>
      <c r="D44" s="186">
        <v>4.3163682970190596E-2</v>
      </c>
      <c r="E44" s="186">
        <v>0.14379625418613304</v>
      </c>
      <c r="F44" s="185">
        <v>1</v>
      </c>
      <c r="G44" s="190">
        <v>24187</v>
      </c>
      <c r="H44" s="186">
        <v>0.26055715947774377</v>
      </c>
      <c r="I44" s="93"/>
      <c r="J44" s="93"/>
      <c r="K44" s="93"/>
      <c r="L44" s="93"/>
      <c r="M44" s="188">
        <v>0.55300000000000005</v>
      </c>
      <c r="N44" s="188">
        <v>0.56599999999999995</v>
      </c>
      <c r="O44" s="188">
        <v>0.248</v>
      </c>
      <c r="P44" s="188">
        <v>0.25900000000000001</v>
      </c>
      <c r="Q44" s="188">
        <v>4.1000000000000002E-2</v>
      </c>
      <c r="R44" s="188">
        <v>4.5999999999999999E-2</v>
      </c>
      <c r="S44" s="188">
        <v>0.13900000000000001</v>
      </c>
      <c r="T44" s="188">
        <v>0.14799999999999999</v>
      </c>
    </row>
    <row r="45" spans="1:20" x14ac:dyDescent="0.25">
      <c r="A45" s="93" t="s">
        <v>804</v>
      </c>
      <c r="B45" s="186">
        <v>0.62178111587982832</v>
      </c>
      <c r="C45" s="186">
        <v>0.27069282648681792</v>
      </c>
      <c r="D45" s="186">
        <v>3.9852851011649294E-2</v>
      </c>
      <c r="E45" s="186">
        <v>6.7673206621704479E-2</v>
      </c>
      <c r="F45" s="185">
        <v>1</v>
      </c>
      <c r="G45" s="190">
        <v>13048</v>
      </c>
      <c r="H45" s="186">
        <v>0.2085311086605616</v>
      </c>
      <c r="I45" s="93"/>
      <c r="J45" s="93"/>
      <c r="K45" s="93"/>
      <c r="L45" s="93"/>
      <c r="M45" s="188">
        <v>0.61299999999999999</v>
      </c>
      <c r="N45" s="188">
        <v>0.63</v>
      </c>
      <c r="O45" s="188">
        <v>0.26300000000000001</v>
      </c>
      <c r="P45" s="188">
        <v>0.27800000000000002</v>
      </c>
      <c r="Q45" s="188">
        <v>3.6999999999999998E-2</v>
      </c>
      <c r="R45" s="188">
        <v>4.2999999999999997E-2</v>
      </c>
      <c r="S45" s="188">
        <v>6.3E-2</v>
      </c>
      <c r="T45" s="188">
        <v>7.1999999999999995E-2</v>
      </c>
    </row>
    <row r="46" spans="1:20" x14ac:dyDescent="0.25">
      <c r="A46" s="93" t="s">
        <v>805</v>
      </c>
      <c r="B46" s="186">
        <v>0.61740473738414003</v>
      </c>
      <c r="C46" s="186">
        <v>0.19464469618949537</v>
      </c>
      <c r="D46" s="186">
        <v>4.5314109165808442E-2</v>
      </c>
      <c r="E46" s="186">
        <v>0.14263645726055613</v>
      </c>
      <c r="F46" s="185">
        <v>1</v>
      </c>
      <c r="G46" s="190">
        <v>1942</v>
      </c>
      <c r="H46" s="186">
        <v>0.17824690224873796</v>
      </c>
      <c r="I46" s="93"/>
      <c r="J46" s="93"/>
      <c r="K46" s="93"/>
      <c r="L46" s="93"/>
      <c r="M46" s="188">
        <v>0.59599999999999997</v>
      </c>
      <c r="N46" s="188">
        <v>0.63900000000000001</v>
      </c>
      <c r="O46" s="188">
        <v>0.17799999999999999</v>
      </c>
      <c r="P46" s="188">
        <v>0.21299999999999999</v>
      </c>
      <c r="Q46" s="188">
        <v>3.6999999999999998E-2</v>
      </c>
      <c r="R46" s="188">
        <v>5.5E-2</v>
      </c>
      <c r="S46" s="188">
        <v>0.128</v>
      </c>
      <c r="T46" s="188">
        <v>0.159</v>
      </c>
    </row>
    <row r="47" spans="1:20" x14ac:dyDescent="0.25">
      <c r="A47" s="93" t="s">
        <v>806</v>
      </c>
      <c r="B47" s="186">
        <v>0.61273428886438808</v>
      </c>
      <c r="C47" s="186">
        <v>0.23980154355016539</v>
      </c>
      <c r="D47" s="186">
        <v>3.3627342888643878E-2</v>
      </c>
      <c r="E47" s="186">
        <v>0.11383682469680265</v>
      </c>
      <c r="F47" s="185">
        <v>1</v>
      </c>
      <c r="G47" s="190">
        <v>3628</v>
      </c>
      <c r="H47" s="186">
        <v>0.31069624047272415</v>
      </c>
      <c r="I47" s="93"/>
      <c r="J47" s="93"/>
      <c r="K47" s="93"/>
      <c r="L47" s="93"/>
      <c r="M47" s="188">
        <v>0.59699999999999998</v>
      </c>
      <c r="N47" s="188">
        <v>0.628</v>
      </c>
      <c r="O47" s="188">
        <v>0.22600000000000001</v>
      </c>
      <c r="P47" s="188">
        <v>0.254</v>
      </c>
      <c r="Q47" s="188">
        <v>2.8000000000000001E-2</v>
      </c>
      <c r="R47" s="188">
        <v>0.04</v>
      </c>
      <c r="S47" s="188">
        <v>0.104</v>
      </c>
      <c r="T47" s="188">
        <v>0.125</v>
      </c>
    </row>
    <row r="48" spans="1:20" x14ac:dyDescent="0.25">
      <c r="A48" s="93" t="s">
        <v>807</v>
      </c>
      <c r="B48" s="186">
        <v>0.58251728110599077</v>
      </c>
      <c r="C48" s="186">
        <v>0.27721774193548387</v>
      </c>
      <c r="D48" s="186">
        <v>3.3986175115207372E-2</v>
      </c>
      <c r="E48" s="186">
        <v>0.10627880184331798</v>
      </c>
      <c r="F48" s="185">
        <v>1</v>
      </c>
      <c r="G48" s="190">
        <v>6944</v>
      </c>
      <c r="H48" s="186">
        <v>0.39517414067835194</v>
      </c>
      <c r="I48" s="93"/>
      <c r="J48" s="93"/>
      <c r="K48" s="93"/>
      <c r="L48" s="93"/>
      <c r="M48" s="188">
        <v>0.57099999999999995</v>
      </c>
      <c r="N48" s="188">
        <v>0.59399999999999997</v>
      </c>
      <c r="O48" s="188">
        <v>0.26700000000000002</v>
      </c>
      <c r="P48" s="188">
        <v>0.28799999999999998</v>
      </c>
      <c r="Q48" s="188">
        <v>0.03</v>
      </c>
      <c r="R48" s="188">
        <v>3.9E-2</v>
      </c>
      <c r="S48" s="188">
        <v>9.9000000000000005E-2</v>
      </c>
      <c r="T48" s="188">
        <v>0.114</v>
      </c>
    </row>
    <row r="49" spans="1:20" x14ac:dyDescent="0.25">
      <c r="A49" s="93" t="s">
        <v>808</v>
      </c>
      <c r="B49" s="186">
        <v>0.54213606897853861</v>
      </c>
      <c r="C49" s="186">
        <v>0.29787903581093839</v>
      </c>
      <c r="D49" s="186">
        <v>4.0657058342249357E-2</v>
      </c>
      <c r="E49" s="186">
        <v>0.11932783686827365</v>
      </c>
      <c r="F49" s="185">
        <v>1</v>
      </c>
      <c r="G49" s="190">
        <v>15889</v>
      </c>
      <c r="H49" s="186">
        <v>0.2895859152875993</v>
      </c>
      <c r="I49" s="93"/>
      <c r="J49" s="93"/>
      <c r="K49" s="93"/>
      <c r="L49" s="93"/>
      <c r="M49" s="188">
        <v>0.53400000000000003</v>
      </c>
      <c r="N49" s="188">
        <v>0.55000000000000004</v>
      </c>
      <c r="O49" s="188">
        <v>0.29099999999999998</v>
      </c>
      <c r="P49" s="188">
        <v>0.30499999999999999</v>
      </c>
      <c r="Q49" s="188">
        <v>3.7999999999999999E-2</v>
      </c>
      <c r="R49" s="188">
        <v>4.3999999999999997E-2</v>
      </c>
      <c r="S49" s="188">
        <v>0.114</v>
      </c>
      <c r="T49" s="188">
        <v>0.124</v>
      </c>
    </row>
    <row r="50" spans="1:20" x14ac:dyDescent="0.25">
      <c r="A50" s="93" t="s">
        <v>809</v>
      </c>
      <c r="B50" s="186">
        <v>0.56388508019514683</v>
      </c>
      <c r="C50" s="186">
        <v>0.32065304040049741</v>
      </c>
      <c r="D50" s="186">
        <v>4.2696342591116355E-2</v>
      </c>
      <c r="E50" s="186">
        <v>7.276553681323937E-2</v>
      </c>
      <c r="F50" s="185">
        <v>1</v>
      </c>
      <c r="G50" s="190">
        <v>31361</v>
      </c>
      <c r="H50" s="186">
        <v>0.47151598983626769</v>
      </c>
      <c r="I50" s="93"/>
      <c r="J50" s="93"/>
      <c r="K50" s="93"/>
      <c r="L50" s="93"/>
      <c r="M50" s="188">
        <v>0.55800000000000005</v>
      </c>
      <c r="N50" s="188">
        <v>0.56899999999999995</v>
      </c>
      <c r="O50" s="188">
        <v>0.316</v>
      </c>
      <c r="P50" s="188">
        <v>0.32600000000000001</v>
      </c>
      <c r="Q50" s="188">
        <v>4.1000000000000002E-2</v>
      </c>
      <c r="R50" s="188">
        <v>4.4999999999999998E-2</v>
      </c>
      <c r="S50" s="188">
        <v>7.0000000000000007E-2</v>
      </c>
      <c r="T50" s="188">
        <v>7.5999999999999998E-2</v>
      </c>
    </row>
    <row r="51" spans="1:20" x14ac:dyDescent="0.25">
      <c r="A51" s="93" t="s">
        <v>810</v>
      </c>
      <c r="B51" s="186">
        <v>0.6216216216216216</v>
      </c>
      <c r="C51" s="186">
        <v>0.18468468468468469</v>
      </c>
      <c r="D51" s="186">
        <v>4.72972972972973E-2</v>
      </c>
      <c r="E51" s="186">
        <v>0.1463963963963964</v>
      </c>
      <c r="F51" s="185">
        <v>1</v>
      </c>
      <c r="G51" s="190">
        <v>444</v>
      </c>
      <c r="H51" s="186">
        <v>0.1100371747211896</v>
      </c>
      <c r="I51" s="93"/>
      <c r="J51" s="93"/>
      <c r="K51" s="93"/>
      <c r="L51" s="93"/>
      <c r="M51" s="188">
        <v>0.57599999999999996</v>
      </c>
      <c r="N51" s="188">
        <v>0.66600000000000004</v>
      </c>
      <c r="O51" s="188">
        <v>0.151</v>
      </c>
      <c r="P51" s="188">
        <v>0.223</v>
      </c>
      <c r="Q51" s="188">
        <v>3.1E-2</v>
      </c>
      <c r="R51" s="188">
        <v>7.0999999999999994E-2</v>
      </c>
      <c r="S51" s="188">
        <v>0.11700000000000001</v>
      </c>
      <c r="T51" s="188">
        <v>0.182</v>
      </c>
    </row>
    <row r="52" spans="1:20" x14ac:dyDescent="0.25">
      <c r="A52" s="93" t="s">
        <v>811</v>
      </c>
      <c r="B52" s="186">
        <v>0.61778548427049784</v>
      </c>
      <c r="C52" s="186">
        <v>0.20545666867192752</v>
      </c>
      <c r="D52" s="186">
        <v>4.2358186772355706E-2</v>
      </c>
      <c r="E52" s="186">
        <v>0.13439966028521888</v>
      </c>
      <c r="F52" s="185">
        <v>1</v>
      </c>
      <c r="G52" s="190">
        <v>28259</v>
      </c>
      <c r="H52" s="186">
        <v>8.7250373590544758E-2</v>
      </c>
      <c r="I52" s="93"/>
      <c r="J52" s="93"/>
      <c r="K52" s="93"/>
      <c r="L52" s="93"/>
      <c r="M52" s="188">
        <v>0.61199999999999999</v>
      </c>
      <c r="N52" s="188">
        <v>0.623</v>
      </c>
      <c r="O52" s="188">
        <v>0.20100000000000001</v>
      </c>
      <c r="P52" s="188">
        <v>0.21</v>
      </c>
      <c r="Q52" s="188">
        <v>0.04</v>
      </c>
      <c r="R52" s="188">
        <v>4.4999999999999998E-2</v>
      </c>
      <c r="S52" s="188">
        <v>0.13</v>
      </c>
      <c r="T52" s="188">
        <v>0.13800000000000001</v>
      </c>
    </row>
    <row r="53" spans="1:20" x14ac:dyDescent="0.25">
      <c r="A53" s="93" t="s">
        <v>812</v>
      </c>
      <c r="B53" s="186">
        <v>0.48411016949152541</v>
      </c>
      <c r="C53" s="186">
        <v>0.11228813559322035</v>
      </c>
      <c r="D53" s="186">
        <v>5.2966101694915252E-2</v>
      </c>
      <c r="E53" s="186">
        <v>0.35063559322033899</v>
      </c>
      <c r="F53" s="185">
        <v>1</v>
      </c>
      <c r="G53" s="190">
        <v>944</v>
      </c>
      <c r="H53" s="186">
        <v>0.21483841602184797</v>
      </c>
      <c r="I53" s="93"/>
      <c r="J53" s="93"/>
      <c r="K53" s="93"/>
      <c r="L53" s="93"/>
      <c r="M53" s="188">
        <v>0.45200000000000001</v>
      </c>
      <c r="N53" s="188">
        <v>0.51600000000000001</v>
      </c>
      <c r="O53" s="188">
        <v>9.4E-2</v>
      </c>
      <c r="P53" s="188">
        <v>0.13400000000000001</v>
      </c>
      <c r="Q53" s="188">
        <v>0.04</v>
      </c>
      <c r="R53" s="188">
        <v>6.9000000000000006E-2</v>
      </c>
      <c r="S53" s="188">
        <v>0.32100000000000001</v>
      </c>
      <c r="T53" s="188">
        <v>0.38200000000000001</v>
      </c>
    </row>
    <row r="54" spans="1:20" x14ac:dyDescent="0.25">
      <c r="A54" s="93" t="s">
        <v>813</v>
      </c>
      <c r="B54" s="186">
        <v>0.52217414818820984</v>
      </c>
      <c r="C54" s="186">
        <v>0.25905895078420765</v>
      </c>
      <c r="D54" s="186">
        <v>4.7052460789616009E-2</v>
      </c>
      <c r="E54" s="186">
        <v>0.17171444023796648</v>
      </c>
      <c r="F54" s="185">
        <v>1</v>
      </c>
      <c r="G54" s="190">
        <v>3698</v>
      </c>
      <c r="H54" s="186">
        <v>0.20624651422197435</v>
      </c>
      <c r="I54" s="93"/>
      <c r="J54" s="93"/>
      <c r="K54" s="93"/>
      <c r="L54" s="93"/>
      <c r="M54" s="188">
        <v>0.50600000000000001</v>
      </c>
      <c r="N54" s="188">
        <v>0.53800000000000003</v>
      </c>
      <c r="O54" s="188">
        <v>0.245</v>
      </c>
      <c r="P54" s="188">
        <v>0.27300000000000002</v>
      </c>
      <c r="Q54" s="188">
        <v>4.1000000000000002E-2</v>
      </c>
      <c r="R54" s="188">
        <v>5.3999999999999999E-2</v>
      </c>
      <c r="S54" s="188">
        <v>0.16</v>
      </c>
      <c r="T54" s="188">
        <v>0.184</v>
      </c>
    </row>
    <row r="55" spans="1:20" x14ac:dyDescent="0.25">
      <c r="A55" s="93" t="s">
        <v>814</v>
      </c>
      <c r="B55" s="186">
        <v>0.6269267822736031</v>
      </c>
      <c r="C55" s="186">
        <v>0.25794797687861271</v>
      </c>
      <c r="D55" s="186">
        <v>3.8294797687861273E-2</v>
      </c>
      <c r="E55" s="186">
        <v>7.6830443159922934E-2</v>
      </c>
      <c r="F55" s="185">
        <v>1</v>
      </c>
      <c r="G55" s="190">
        <v>4152</v>
      </c>
      <c r="H55" s="186">
        <v>0.45531308257484371</v>
      </c>
      <c r="I55" s="93"/>
      <c r="J55" s="93"/>
      <c r="K55" s="93"/>
      <c r="L55" s="93"/>
      <c r="M55" s="188">
        <v>0.61199999999999999</v>
      </c>
      <c r="N55" s="188">
        <v>0.64200000000000002</v>
      </c>
      <c r="O55" s="188">
        <v>0.245</v>
      </c>
      <c r="P55" s="188">
        <v>0.27100000000000002</v>
      </c>
      <c r="Q55" s="188">
        <v>3.3000000000000002E-2</v>
      </c>
      <c r="R55" s="188">
        <v>4.4999999999999998E-2</v>
      </c>
      <c r="S55" s="188">
        <v>6.9000000000000006E-2</v>
      </c>
      <c r="T55" s="188">
        <v>8.5000000000000006E-2</v>
      </c>
    </row>
    <row r="56" spans="1:20" x14ac:dyDescent="0.25">
      <c r="A56" s="93" t="s">
        <v>815</v>
      </c>
      <c r="B56" s="186">
        <v>0.45039018952062432</v>
      </c>
      <c r="C56" s="186">
        <v>0.16276477146042365</v>
      </c>
      <c r="D56" s="186">
        <v>4.1248606465997768E-2</v>
      </c>
      <c r="E56" s="186">
        <v>0.3455964325529543</v>
      </c>
      <c r="F56" s="185">
        <v>1</v>
      </c>
      <c r="G56" s="190">
        <v>897</v>
      </c>
      <c r="H56" s="186">
        <v>0.15478861087144088</v>
      </c>
      <c r="I56" s="93"/>
      <c r="J56" s="93"/>
      <c r="K56" s="93"/>
      <c r="L56" s="93"/>
      <c r="M56" s="188">
        <v>0.41799999999999998</v>
      </c>
      <c r="N56" s="188">
        <v>0.48299999999999998</v>
      </c>
      <c r="O56" s="188">
        <v>0.14000000000000001</v>
      </c>
      <c r="P56" s="188">
        <v>0.188</v>
      </c>
      <c r="Q56" s="188">
        <v>0.03</v>
      </c>
      <c r="R56" s="188">
        <v>5.6000000000000001E-2</v>
      </c>
      <c r="S56" s="188">
        <v>0.315</v>
      </c>
      <c r="T56" s="188">
        <v>0.377</v>
      </c>
    </row>
    <row r="57" spans="1:20" x14ac:dyDescent="0.25">
      <c r="A57" s="93" t="s">
        <v>816</v>
      </c>
      <c r="B57" s="186">
        <v>0.64254461715601607</v>
      </c>
      <c r="C57" s="186">
        <v>0.25572826712723085</v>
      </c>
      <c r="D57" s="186">
        <v>4.0472078295912491E-2</v>
      </c>
      <c r="E57" s="186">
        <v>6.1255037420840527E-2</v>
      </c>
      <c r="F57" s="185">
        <v>1</v>
      </c>
      <c r="G57" s="190">
        <v>17370</v>
      </c>
      <c r="H57" s="186">
        <v>0.32214391691394662</v>
      </c>
      <c r="I57" s="93"/>
      <c r="J57" s="93"/>
      <c r="K57" s="93"/>
      <c r="L57" s="93"/>
      <c r="M57" s="188">
        <v>0.63500000000000001</v>
      </c>
      <c r="N57" s="188">
        <v>0.65</v>
      </c>
      <c r="O57" s="188">
        <v>0.249</v>
      </c>
      <c r="P57" s="188">
        <v>0.26200000000000001</v>
      </c>
      <c r="Q57" s="188">
        <v>3.7999999999999999E-2</v>
      </c>
      <c r="R57" s="188">
        <v>4.3999999999999997E-2</v>
      </c>
      <c r="S57" s="188">
        <v>5.8000000000000003E-2</v>
      </c>
      <c r="T57" s="188">
        <v>6.5000000000000002E-2</v>
      </c>
    </row>
    <row r="58" spans="1:20" x14ac:dyDescent="0.25">
      <c r="A58" s="93" t="s">
        <v>817</v>
      </c>
      <c r="B58" s="186">
        <v>0.48318042813455658</v>
      </c>
      <c r="C58" s="186">
        <v>0.19143730886850152</v>
      </c>
      <c r="D58" s="186">
        <v>6.9113149847094796E-2</v>
      </c>
      <c r="E58" s="186">
        <v>0.25626911314984707</v>
      </c>
      <c r="F58" s="185">
        <v>1</v>
      </c>
      <c r="G58" s="190">
        <v>1635</v>
      </c>
      <c r="H58" s="186">
        <v>9.7810480976310121E-2</v>
      </c>
      <c r="I58" s="93"/>
      <c r="J58" s="93"/>
      <c r="K58" s="93"/>
      <c r="L58" s="93"/>
      <c r="M58" s="188">
        <v>0.45900000000000002</v>
      </c>
      <c r="N58" s="188">
        <v>0.50700000000000001</v>
      </c>
      <c r="O58" s="188">
        <v>0.17299999999999999</v>
      </c>
      <c r="P58" s="188">
        <v>0.21099999999999999</v>
      </c>
      <c r="Q58" s="188">
        <v>5.8000000000000003E-2</v>
      </c>
      <c r="R58" s="188">
        <v>8.2000000000000003E-2</v>
      </c>
      <c r="S58" s="188">
        <v>0.23599999999999999</v>
      </c>
      <c r="T58" s="188">
        <v>0.27800000000000002</v>
      </c>
    </row>
    <row r="59" spans="1:20" x14ac:dyDescent="0.25">
      <c r="A59" s="93" t="s">
        <v>818</v>
      </c>
      <c r="B59" s="186">
        <v>0.60487608301430584</v>
      </c>
      <c r="C59" s="186">
        <v>0.17912552891396333</v>
      </c>
      <c r="D59" s="186">
        <v>4.8156357042111624E-2</v>
      </c>
      <c r="E59" s="186">
        <v>0.16784203102961917</v>
      </c>
      <c r="F59" s="185">
        <v>1</v>
      </c>
      <c r="G59" s="190">
        <v>4963</v>
      </c>
      <c r="H59" s="186">
        <v>8.0137572459672859E-2</v>
      </c>
      <c r="I59" s="93"/>
      <c r="J59" s="93"/>
      <c r="K59" s="93"/>
      <c r="L59" s="93"/>
      <c r="M59" s="188">
        <v>0.59099999999999997</v>
      </c>
      <c r="N59" s="188">
        <v>0.61799999999999999</v>
      </c>
      <c r="O59" s="188">
        <v>0.16900000000000001</v>
      </c>
      <c r="P59" s="188">
        <v>0.19</v>
      </c>
      <c r="Q59" s="188">
        <v>4.2999999999999997E-2</v>
      </c>
      <c r="R59" s="188">
        <v>5.3999999999999999E-2</v>
      </c>
      <c r="S59" s="188">
        <v>0.158</v>
      </c>
      <c r="T59" s="188">
        <v>0.17799999999999999</v>
      </c>
    </row>
    <row r="60" spans="1:20" x14ac:dyDescent="0.25">
      <c r="A60" s="93" t="s">
        <v>819</v>
      </c>
      <c r="B60" s="186">
        <v>0.54981549815498154</v>
      </c>
      <c r="C60" s="186">
        <v>0.25092250922509224</v>
      </c>
      <c r="D60" s="186">
        <v>2.5830258302583026E-2</v>
      </c>
      <c r="E60" s="186">
        <v>0.17343173431734318</v>
      </c>
      <c r="F60" s="185">
        <v>1</v>
      </c>
      <c r="G60" s="190">
        <v>271</v>
      </c>
      <c r="H60" s="186">
        <v>0.14414893617021277</v>
      </c>
      <c r="I60" s="93"/>
      <c r="J60" s="93"/>
      <c r="K60" s="93"/>
      <c r="L60" s="93"/>
      <c r="M60" s="188">
        <v>0.49</v>
      </c>
      <c r="N60" s="188">
        <v>0.60799999999999998</v>
      </c>
      <c r="O60" s="188">
        <v>0.20300000000000001</v>
      </c>
      <c r="P60" s="188">
        <v>0.30599999999999999</v>
      </c>
      <c r="Q60" s="188">
        <v>1.2999999999999999E-2</v>
      </c>
      <c r="R60" s="188">
        <v>5.1999999999999998E-2</v>
      </c>
      <c r="S60" s="188">
        <v>0.13300000000000001</v>
      </c>
      <c r="T60" s="188">
        <v>0.223</v>
      </c>
    </row>
    <row r="61" spans="1:20" x14ac:dyDescent="0.25">
      <c r="A61" s="93" t="s">
        <v>820</v>
      </c>
      <c r="B61" s="186">
        <v>0.60949464012251153</v>
      </c>
      <c r="C61" s="186">
        <v>0.18989280245022971</v>
      </c>
      <c r="D61" s="186">
        <v>3.8284839203675342E-2</v>
      </c>
      <c r="E61" s="186">
        <v>0.16232771822358347</v>
      </c>
      <c r="F61" s="185">
        <v>1</v>
      </c>
      <c r="G61" s="190">
        <v>653</v>
      </c>
      <c r="H61" s="186">
        <v>7.2636262513904343E-2</v>
      </c>
      <c r="I61" s="93"/>
      <c r="J61" s="93"/>
      <c r="K61" s="93"/>
      <c r="L61" s="93"/>
      <c r="M61" s="188">
        <v>0.57199999999999995</v>
      </c>
      <c r="N61" s="188">
        <v>0.64600000000000002</v>
      </c>
      <c r="O61" s="188">
        <v>0.16200000000000001</v>
      </c>
      <c r="P61" s="188">
        <v>0.222</v>
      </c>
      <c r="Q61" s="188">
        <v>2.5999999999999999E-2</v>
      </c>
      <c r="R61" s="188">
        <v>5.6000000000000001E-2</v>
      </c>
      <c r="S61" s="188">
        <v>0.13600000000000001</v>
      </c>
      <c r="T61" s="188">
        <v>0.193</v>
      </c>
    </row>
    <row r="62" spans="1:20" x14ac:dyDescent="0.25">
      <c r="A62" s="93"/>
      <c r="B62" s="186"/>
      <c r="C62" s="186"/>
      <c r="D62" s="186"/>
      <c r="E62" s="186"/>
      <c r="F62" s="185"/>
      <c r="G62" s="190"/>
      <c r="H62" s="186"/>
      <c r="I62" s="93"/>
      <c r="J62" s="93"/>
      <c r="K62" s="93"/>
      <c r="L62" s="93"/>
      <c r="M62" s="188"/>
      <c r="N62" s="188"/>
      <c r="O62" s="188"/>
      <c r="P62" s="188"/>
      <c r="Q62" s="188"/>
      <c r="R62" s="188"/>
      <c r="S62" s="188"/>
      <c r="T62" s="188"/>
    </row>
    <row r="63" spans="1:20" x14ac:dyDescent="0.25">
      <c r="A63" s="93"/>
      <c r="B63" s="186"/>
      <c r="C63" s="186"/>
      <c r="D63" s="186"/>
      <c r="E63" s="186"/>
      <c r="F63" s="185"/>
      <c r="G63" s="190"/>
      <c r="H63" s="186"/>
      <c r="I63" s="93"/>
      <c r="J63" s="93"/>
      <c r="K63" s="93"/>
      <c r="L63" s="93"/>
      <c r="M63" s="188"/>
      <c r="N63" s="188"/>
      <c r="O63" s="188"/>
      <c r="P63" s="188"/>
      <c r="Q63" s="188"/>
      <c r="R63" s="188"/>
      <c r="S63" s="188"/>
      <c r="T63" s="188"/>
    </row>
    <row r="64" spans="1:20" x14ac:dyDescent="0.25">
      <c r="A64" s="93"/>
      <c r="B64" s="186"/>
      <c r="C64" s="186"/>
      <c r="D64" s="186"/>
      <c r="E64" s="186"/>
      <c r="F64" s="185"/>
      <c r="G64" s="190"/>
      <c r="H64" s="186"/>
      <c r="I64" s="93"/>
      <c r="J64" s="93"/>
      <c r="K64" s="93"/>
      <c r="L64" s="93"/>
      <c r="M64" s="188"/>
      <c r="N64" s="188"/>
      <c r="O64" s="188"/>
      <c r="P64" s="188"/>
      <c r="Q64" s="188"/>
      <c r="R64" s="188"/>
      <c r="S64" s="188"/>
      <c r="T64" s="188"/>
    </row>
    <row r="65" spans="1:20" x14ac:dyDescent="0.25">
      <c r="A65" s="93"/>
      <c r="B65" s="186"/>
      <c r="C65" s="186"/>
      <c r="D65" s="186"/>
      <c r="E65" s="186"/>
      <c r="F65" s="185"/>
      <c r="G65" s="190"/>
      <c r="H65" s="186"/>
      <c r="I65" s="93"/>
      <c r="J65" s="93"/>
      <c r="K65" s="93"/>
      <c r="L65" s="93"/>
      <c r="M65" s="188"/>
      <c r="N65" s="188"/>
      <c r="O65" s="188"/>
      <c r="P65" s="188"/>
      <c r="Q65" s="188"/>
      <c r="R65" s="188"/>
      <c r="S65" s="188"/>
      <c r="T65" s="188"/>
    </row>
    <row r="66" spans="1:20" x14ac:dyDescent="0.25">
      <c r="A66" s="93"/>
      <c r="B66" s="186"/>
      <c r="C66" s="186"/>
      <c r="D66" s="186"/>
      <c r="E66" s="186"/>
      <c r="F66" s="185"/>
      <c r="G66" s="190"/>
      <c r="H66" s="186"/>
      <c r="I66" s="93"/>
      <c r="J66" s="93"/>
      <c r="K66" s="93"/>
      <c r="L66" s="93"/>
      <c r="M66" s="188"/>
      <c r="N66" s="188"/>
      <c r="O66" s="188"/>
      <c r="P66" s="188"/>
      <c r="Q66" s="188"/>
      <c r="R66" s="188"/>
      <c r="S66" s="188"/>
      <c r="T66" s="188"/>
    </row>
    <row r="67" spans="1:20" x14ac:dyDescent="0.25">
      <c r="A67" s="93"/>
      <c r="B67" s="186"/>
      <c r="C67" s="186"/>
      <c r="D67" s="186"/>
      <c r="E67" s="186"/>
      <c r="F67" s="185"/>
      <c r="G67" s="190"/>
      <c r="H67" s="186"/>
      <c r="I67" s="93"/>
      <c r="J67" s="93"/>
      <c r="K67" s="93"/>
      <c r="L67" s="93"/>
      <c r="M67" s="188"/>
      <c r="N67" s="188"/>
      <c r="O67" s="188"/>
      <c r="P67" s="188"/>
      <c r="Q67" s="188"/>
      <c r="R67" s="188"/>
      <c r="S67" s="188"/>
      <c r="T67" s="188"/>
    </row>
    <row r="68" spans="1:20" x14ac:dyDescent="0.25">
      <c r="A68" s="93"/>
      <c r="B68" s="186"/>
      <c r="C68" s="186"/>
      <c r="D68" s="186"/>
      <c r="E68" s="186"/>
      <c r="F68" s="185"/>
      <c r="G68" s="190"/>
      <c r="H68" s="186"/>
      <c r="I68" s="93"/>
      <c r="J68" s="93"/>
      <c r="K68" s="93"/>
      <c r="L68" s="93"/>
      <c r="M68" s="188"/>
      <c r="N68" s="188"/>
      <c r="O68" s="188"/>
      <c r="P68" s="188"/>
      <c r="Q68" s="188"/>
      <c r="R68" s="188"/>
      <c r="S68" s="188"/>
      <c r="T68" s="188"/>
    </row>
    <row r="69" spans="1:20" x14ac:dyDescent="0.25">
      <c r="A69" s="93" t="s">
        <v>821</v>
      </c>
      <c r="B69" s="186">
        <v>0.54840367337466434</v>
      </c>
      <c r="C69" s="186">
        <v>0.30858999436395584</v>
      </c>
      <c r="D69" s="186">
        <v>3.7512846865364852E-2</v>
      </c>
      <c r="E69" s="186">
        <v>0.10549348539601498</v>
      </c>
      <c r="F69" s="185">
        <v>1</v>
      </c>
      <c r="G69" s="190">
        <v>60326</v>
      </c>
      <c r="H69" s="186">
        <v>0.24093777458263441</v>
      </c>
      <c r="I69" s="93"/>
      <c r="J69" s="93"/>
      <c r="K69" s="93"/>
      <c r="L69" s="93"/>
      <c r="M69" s="188">
        <v>0.54400000000000004</v>
      </c>
      <c r="N69" s="188">
        <v>0.55200000000000005</v>
      </c>
      <c r="O69" s="188">
        <v>0.30499999999999999</v>
      </c>
      <c r="P69" s="188">
        <v>0.312</v>
      </c>
      <c r="Q69" s="188">
        <v>3.5999999999999997E-2</v>
      </c>
      <c r="R69" s="188">
        <v>3.9E-2</v>
      </c>
      <c r="S69" s="188">
        <v>0.10299999999999999</v>
      </c>
      <c r="T69" s="188">
        <v>0.108</v>
      </c>
    </row>
    <row r="70" spans="1:20" x14ac:dyDescent="0.25">
      <c r="A70" s="93" t="s">
        <v>822</v>
      </c>
      <c r="B70" s="186">
        <v>0.58690614136732333</v>
      </c>
      <c r="C70" s="186">
        <v>0.25086906141367321</v>
      </c>
      <c r="D70" s="186">
        <v>4.1714947856315181E-2</v>
      </c>
      <c r="E70" s="186">
        <v>0.1205098493626883</v>
      </c>
      <c r="F70" s="185">
        <v>1</v>
      </c>
      <c r="G70" s="190">
        <v>1726</v>
      </c>
      <c r="H70" s="186">
        <v>0.20315442561205274</v>
      </c>
      <c r="I70" s="93"/>
      <c r="J70" s="93"/>
      <c r="K70" s="93"/>
      <c r="L70" s="93"/>
      <c r="M70" s="188">
        <v>0.56399999999999995</v>
      </c>
      <c r="N70" s="188">
        <v>0.61</v>
      </c>
      <c r="O70" s="188">
        <v>0.23100000000000001</v>
      </c>
      <c r="P70" s="188">
        <v>0.27200000000000002</v>
      </c>
      <c r="Q70" s="188">
        <v>3.3000000000000002E-2</v>
      </c>
      <c r="R70" s="188">
        <v>5.1999999999999998E-2</v>
      </c>
      <c r="S70" s="188">
        <v>0.106</v>
      </c>
      <c r="T70" s="188">
        <v>0.13700000000000001</v>
      </c>
    </row>
    <row r="71" spans="1:20" x14ac:dyDescent="0.25">
      <c r="A71" s="93" t="s">
        <v>823</v>
      </c>
      <c r="B71" s="186">
        <v>0.59512195121951217</v>
      </c>
      <c r="C71" s="186">
        <v>0.12682926829268293</v>
      </c>
      <c r="D71" s="186">
        <v>2.4390243902439025E-2</v>
      </c>
      <c r="E71" s="186">
        <v>0.25365853658536586</v>
      </c>
      <c r="F71" s="185">
        <v>1</v>
      </c>
      <c r="G71" s="190">
        <v>205</v>
      </c>
      <c r="H71" s="186">
        <v>7.9673532841041589E-2</v>
      </c>
      <c r="I71" s="93"/>
      <c r="J71" s="93"/>
      <c r="K71" s="93"/>
      <c r="L71" s="93"/>
      <c r="M71" s="188">
        <v>0.52700000000000002</v>
      </c>
      <c r="N71" s="188">
        <v>0.66</v>
      </c>
      <c r="O71" s="188">
        <v>8.7999999999999995E-2</v>
      </c>
      <c r="P71" s="188">
        <v>0.17899999999999999</v>
      </c>
      <c r="Q71" s="188">
        <v>0.01</v>
      </c>
      <c r="R71" s="188">
        <v>5.6000000000000001E-2</v>
      </c>
      <c r="S71" s="188">
        <v>0.19900000000000001</v>
      </c>
      <c r="T71" s="188">
        <v>0.317</v>
      </c>
    </row>
    <row r="72" spans="1:20" x14ac:dyDescent="0.25">
      <c r="A72" s="93" t="s">
        <v>824</v>
      </c>
      <c r="B72" s="186">
        <v>0.4771981028821598</v>
      </c>
      <c r="C72" s="186">
        <v>0.24078803356439255</v>
      </c>
      <c r="D72" s="186">
        <v>3.0280919372491791E-2</v>
      </c>
      <c r="E72" s="186">
        <v>0.25173294418095588</v>
      </c>
      <c r="F72" s="185">
        <v>1</v>
      </c>
      <c r="G72" s="190">
        <v>2741</v>
      </c>
      <c r="H72" s="186">
        <v>0.63744186046511631</v>
      </c>
      <c r="I72" s="93"/>
      <c r="J72" s="93"/>
      <c r="K72" s="93"/>
      <c r="L72" s="93"/>
      <c r="M72" s="188">
        <v>0.45900000000000002</v>
      </c>
      <c r="N72" s="188">
        <v>0.496</v>
      </c>
      <c r="O72" s="188">
        <v>0.22500000000000001</v>
      </c>
      <c r="P72" s="188">
        <v>0.25700000000000001</v>
      </c>
      <c r="Q72" s="188">
        <v>2.4E-2</v>
      </c>
      <c r="R72" s="188">
        <v>3.6999999999999998E-2</v>
      </c>
      <c r="S72" s="188">
        <v>0.23599999999999999</v>
      </c>
      <c r="T72" s="188">
        <v>0.26800000000000002</v>
      </c>
    </row>
    <row r="73" spans="1:20" x14ac:dyDescent="0.25">
      <c r="A73" s="93" t="s">
        <v>825</v>
      </c>
      <c r="B73" s="186">
        <v>0.54000354798651762</v>
      </c>
      <c r="C73" s="186">
        <v>0.35408905446159306</v>
      </c>
      <c r="D73" s="186">
        <v>4.0447046301224053E-2</v>
      </c>
      <c r="E73" s="186">
        <v>6.5460351250665252E-2</v>
      </c>
      <c r="F73" s="185">
        <v>1</v>
      </c>
      <c r="G73" s="190">
        <v>5637</v>
      </c>
      <c r="H73" s="186">
        <v>0.59587737843551802</v>
      </c>
      <c r="I73" s="93"/>
      <c r="J73" s="93"/>
      <c r="K73" s="93"/>
      <c r="L73" s="93"/>
      <c r="M73" s="188">
        <v>0.52700000000000002</v>
      </c>
      <c r="N73" s="188">
        <v>0.55300000000000005</v>
      </c>
      <c r="O73" s="188">
        <v>0.34200000000000003</v>
      </c>
      <c r="P73" s="188">
        <v>0.36699999999999999</v>
      </c>
      <c r="Q73" s="188">
        <v>3.5999999999999997E-2</v>
      </c>
      <c r="R73" s="188">
        <v>4.5999999999999999E-2</v>
      </c>
      <c r="S73" s="188">
        <v>5.8999999999999997E-2</v>
      </c>
      <c r="T73" s="188">
        <v>7.1999999999999995E-2</v>
      </c>
    </row>
    <row r="74" spans="1:20" x14ac:dyDescent="0.25">
      <c r="A74" s="93" t="s">
        <v>826</v>
      </c>
      <c r="B74" s="186">
        <v>0.62724014336917566</v>
      </c>
      <c r="C74" s="186">
        <v>0.24014336917562723</v>
      </c>
      <c r="D74" s="186">
        <v>2.1505376344086023E-2</v>
      </c>
      <c r="E74" s="186">
        <v>0.1111111111111111</v>
      </c>
      <c r="F74" s="185">
        <v>1</v>
      </c>
      <c r="G74" s="190">
        <v>279</v>
      </c>
      <c r="H74" s="186">
        <v>0.11668757841907151</v>
      </c>
      <c r="I74" s="93"/>
      <c r="J74" s="93"/>
      <c r="K74" s="93"/>
      <c r="L74" s="93"/>
      <c r="M74" s="188">
        <v>0.56899999999999995</v>
      </c>
      <c r="N74" s="188">
        <v>0.68200000000000005</v>
      </c>
      <c r="O74" s="188">
        <v>0.19400000000000001</v>
      </c>
      <c r="P74" s="188">
        <v>0.29399999999999998</v>
      </c>
      <c r="Q74" s="188">
        <v>0.01</v>
      </c>
      <c r="R74" s="188">
        <v>4.5999999999999999E-2</v>
      </c>
      <c r="S74" s="188">
        <v>7.9000000000000001E-2</v>
      </c>
      <c r="T74" s="188">
        <v>0.153</v>
      </c>
    </row>
    <row r="75" spans="1:20" x14ac:dyDescent="0.25">
      <c r="A75" s="93" t="s">
        <v>827</v>
      </c>
      <c r="B75" s="186">
        <v>0.50704225352112675</v>
      </c>
      <c r="C75" s="186">
        <v>0.10328638497652583</v>
      </c>
      <c r="D75" s="186">
        <v>7.9812206572769953E-2</v>
      </c>
      <c r="E75" s="186">
        <v>0.30985915492957744</v>
      </c>
      <c r="F75" s="185">
        <v>1</v>
      </c>
      <c r="G75" s="190">
        <v>213</v>
      </c>
      <c r="H75" s="186">
        <v>1.0386190754827385E-2</v>
      </c>
      <c r="I75" s="93"/>
      <c r="J75" s="93"/>
      <c r="K75" s="93"/>
      <c r="L75" s="93"/>
      <c r="M75" s="188">
        <v>0.44</v>
      </c>
      <c r="N75" s="188">
        <v>0.57299999999999995</v>
      </c>
      <c r="O75" s="188">
        <v>6.9000000000000006E-2</v>
      </c>
      <c r="P75" s="188">
        <v>0.151</v>
      </c>
      <c r="Q75" s="188">
        <v>0.05</v>
      </c>
      <c r="R75" s="188">
        <v>0.124</v>
      </c>
      <c r="S75" s="188">
        <v>0.252</v>
      </c>
      <c r="T75" s="188">
        <v>0.375</v>
      </c>
    </row>
    <row r="76" spans="1:20" x14ac:dyDescent="0.25">
      <c r="A76" s="93" t="s">
        <v>828</v>
      </c>
      <c r="B76" s="186">
        <v>0.56676628810520024</v>
      </c>
      <c r="C76" s="186">
        <v>0.33759713090257021</v>
      </c>
      <c r="D76" s="186">
        <v>3.6341900777047222E-2</v>
      </c>
      <c r="E76" s="186">
        <v>5.9294680215182305E-2</v>
      </c>
      <c r="F76" s="185">
        <v>1</v>
      </c>
      <c r="G76" s="190">
        <v>8365</v>
      </c>
      <c r="H76" s="186">
        <v>0.27269763651181744</v>
      </c>
      <c r="I76" s="93"/>
      <c r="J76" s="93"/>
      <c r="K76" s="93"/>
      <c r="L76" s="93"/>
      <c r="M76" s="188">
        <v>0.55600000000000005</v>
      </c>
      <c r="N76" s="188">
        <v>0.57699999999999996</v>
      </c>
      <c r="O76" s="188">
        <v>0.32800000000000001</v>
      </c>
      <c r="P76" s="188">
        <v>0.34799999999999998</v>
      </c>
      <c r="Q76" s="188">
        <v>3.3000000000000002E-2</v>
      </c>
      <c r="R76" s="188">
        <v>4.1000000000000002E-2</v>
      </c>
      <c r="S76" s="188">
        <v>5.3999999999999999E-2</v>
      </c>
      <c r="T76" s="188">
        <v>6.5000000000000002E-2</v>
      </c>
    </row>
    <row r="77" spans="1:20" x14ac:dyDescent="0.25">
      <c r="A77" s="93" t="s">
        <v>829</v>
      </c>
      <c r="B77" s="186">
        <v>0.52272727272727271</v>
      </c>
      <c r="C77" s="186">
        <v>0.11363636363636363</v>
      </c>
      <c r="D77" s="186">
        <v>4.5454545454545456E-2</v>
      </c>
      <c r="E77" s="186">
        <v>0.31818181818181818</v>
      </c>
      <c r="F77" s="185">
        <v>1</v>
      </c>
      <c r="G77" s="190">
        <v>44</v>
      </c>
      <c r="H77" s="186">
        <v>9.8039215686274508E-3</v>
      </c>
      <c r="I77" s="93"/>
      <c r="J77" s="93"/>
      <c r="K77" s="93"/>
      <c r="L77" s="93"/>
      <c r="M77" s="188">
        <v>0.379</v>
      </c>
      <c r="N77" s="188">
        <v>0.66200000000000003</v>
      </c>
      <c r="O77" s="188">
        <v>0.05</v>
      </c>
      <c r="P77" s="188">
        <v>0.24</v>
      </c>
      <c r="Q77" s="188">
        <v>1.2999999999999999E-2</v>
      </c>
      <c r="R77" s="188">
        <v>0.151</v>
      </c>
      <c r="S77" s="188">
        <v>0.2</v>
      </c>
      <c r="T77" s="188">
        <v>0.46600000000000003</v>
      </c>
    </row>
    <row r="78" spans="1:20" x14ac:dyDescent="0.25">
      <c r="A78" s="93" t="s">
        <v>830</v>
      </c>
      <c r="B78" s="186">
        <v>0.61530113944655451</v>
      </c>
      <c r="C78" s="186">
        <v>0.25827455236028213</v>
      </c>
      <c r="D78" s="186">
        <v>3.2555615843733045E-2</v>
      </c>
      <c r="E78" s="186">
        <v>9.386869234943028E-2</v>
      </c>
      <c r="F78" s="185">
        <v>1</v>
      </c>
      <c r="G78" s="190">
        <v>1843</v>
      </c>
      <c r="H78" s="186">
        <v>4.7665847665847666E-2</v>
      </c>
      <c r="I78" s="93"/>
      <c r="J78" s="93"/>
      <c r="K78" s="93"/>
      <c r="L78" s="93"/>
      <c r="M78" s="188">
        <v>0.59299999999999997</v>
      </c>
      <c r="N78" s="188">
        <v>0.63700000000000001</v>
      </c>
      <c r="O78" s="188">
        <v>0.23899999999999999</v>
      </c>
      <c r="P78" s="188">
        <v>0.27900000000000003</v>
      </c>
      <c r="Q78" s="188">
        <v>2.5000000000000001E-2</v>
      </c>
      <c r="R78" s="188">
        <v>4.2000000000000003E-2</v>
      </c>
      <c r="S78" s="188">
        <v>8.1000000000000003E-2</v>
      </c>
      <c r="T78" s="188">
        <v>0.108</v>
      </c>
    </row>
    <row r="79" spans="1:20" x14ac:dyDescent="0.25">
      <c r="A79" s="93" t="s">
        <v>831</v>
      </c>
      <c r="B79" s="186">
        <v>0.66511627906976745</v>
      </c>
      <c r="C79" s="186">
        <v>0.13488372093023257</v>
      </c>
      <c r="D79" s="186">
        <v>3.255813953488372E-2</v>
      </c>
      <c r="E79" s="186">
        <v>0.16744186046511628</v>
      </c>
      <c r="F79" s="185">
        <v>1</v>
      </c>
      <c r="G79" s="190">
        <v>215</v>
      </c>
      <c r="H79" s="186">
        <v>0.12195121951219512</v>
      </c>
      <c r="I79" s="93"/>
      <c r="J79" s="93"/>
      <c r="K79" s="93"/>
      <c r="L79" s="93"/>
      <c r="M79" s="188">
        <v>0.6</v>
      </c>
      <c r="N79" s="188">
        <v>0.72499999999999998</v>
      </c>
      <c r="O79" s="188">
        <v>9.6000000000000002E-2</v>
      </c>
      <c r="P79" s="188">
        <v>0.187</v>
      </c>
      <c r="Q79" s="188">
        <v>1.6E-2</v>
      </c>
      <c r="R79" s="188">
        <v>6.6000000000000003E-2</v>
      </c>
      <c r="S79" s="188">
        <v>0.123</v>
      </c>
      <c r="T79" s="188">
        <v>0.223</v>
      </c>
    </row>
    <row r="80" spans="1:20" x14ac:dyDescent="0.25">
      <c r="A80" s="93" t="s">
        <v>832</v>
      </c>
      <c r="B80" s="186">
        <v>0.5714285714285714</v>
      </c>
      <c r="C80" s="186">
        <v>0.15476190476190477</v>
      </c>
      <c r="D80" s="186">
        <v>5.9523809523809521E-2</v>
      </c>
      <c r="E80" s="186">
        <v>0.21428571428571427</v>
      </c>
      <c r="F80" s="185">
        <v>1</v>
      </c>
      <c r="G80" s="190">
        <v>84</v>
      </c>
      <c r="H80" s="186">
        <v>0.15107913669064749</v>
      </c>
      <c r="I80" s="93"/>
      <c r="J80" s="93"/>
      <c r="K80" s="93"/>
      <c r="L80" s="93"/>
      <c r="M80" s="188">
        <v>0.46500000000000002</v>
      </c>
      <c r="N80" s="188">
        <v>0.67200000000000004</v>
      </c>
      <c r="O80" s="188">
        <v>9.2999999999999999E-2</v>
      </c>
      <c r="P80" s="188">
        <v>0.247</v>
      </c>
      <c r="Q80" s="188">
        <v>2.5999999999999999E-2</v>
      </c>
      <c r="R80" s="188">
        <v>0.13200000000000001</v>
      </c>
      <c r="S80" s="188">
        <v>0.14000000000000001</v>
      </c>
      <c r="T80" s="188">
        <v>0.313</v>
      </c>
    </row>
    <row r="81" spans="1:20" x14ac:dyDescent="0.25">
      <c r="A81" s="93" t="s">
        <v>833</v>
      </c>
      <c r="B81" s="186">
        <v>0.51449275362318836</v>
      </c>
      <c r="C81" s="186">
        <v>9.420289855072464E-2</v>
      </c>
      <c r="D81" s="186">
        <v>6.5217391304347824E-2</v>
      </c>
      <c r="E81" s="186">
        <v>0.32608695652173914</v>
      </c>
      <c r="F81" s="185">
        <v>1</v>
      </c>
      <c r="G81" s="190">
        <v>138</v>
      </c>
      <c r="H81" s="186">
        <v>7.1428571428571425E-2</v>
      </c>
      <c r="I81" s="93"/>
      <c r="J81" s="93"/>
      <c r="K81" s="93"/>
      <c r="L81" s="93"/>
      <c r="M81" s="188">
        <v>0.432</v>
      </c>
      <c r="N81" s="188">
        <v>0.59599999999999997</v>
      </c>
      <c r="O81" s="188">
        <v>5.6000000000000001E-2</v>
      </c>
      <c r="P81" s="188">
        <v>0.155</v>
      </c>
      <c r="Q81" s="188">
        <v>3.5000000000000003E-2</v>
      </c>
      <c r="R81" s="188">
        <v>0.11899999999999999</v>
      </c>
      <c r="S81" s="188">
        <v>0.254</v>
      </c>
      <c r="T81" s="188">
        <v>0.40799999999999997</v>
      </c>
    </row>
    <row r="82" spans="1:20" x14ac:dyDescent="0.25">
      <c r="A82" s="93" t="s">
        <v>834</v>
      </c>
      <c r="B82" s="186">
        <v>0.54032258064516125</v>
      </c>
      <c r="C82" s="186">
        <v>0.20161290322580644</v>
      </c>
      <c r="D82" s="186">
        <v>3.2258064516129031E-2</v>
      </c>
      <c r="E82" s="186">
        <v>0.22580645161290322</v>
      </c>
      <c r="F82" s="185">
        <v>1</v>
      </c>
      <c r="G82" s="190">
        <v>124</v>
      </c>
      <c r="H82" s="186">
        <v>9.7331240188383045E-2</v>
      </c>
      <c r="I82" s="93"/>
      <c r="J82" s="93"/>
      <c r="K82" s="93"/>
      <c r="L82" s="93"/>
      <c r="M82" s="188">
        <v>0.45300000000000001</v>
      </c>
      <c r="N82" s="188">
        <v>0.626</v>
      </c>
      <c r="O82" s="188">
        <v>0.14000000000000001</v>
      </c>
      <c r="P82" s="188">
        <v>0.28100000000000003</v>
      </c>
      <c r="Q82" s="188">
        <v>1.2999999999999999E-2</v>
      </c>
      <c r="R82" s="188">
        <v>0.08</v>
      </c>
      <c r="S82" s="188">
        <v>0.161</v>
      </c>
      <c r="T82" s="188">
        <v>0.307</v>
      </c>
    </row>
    <row r="83" spans="1:20" x14ac:dyDescent="0.25">
      <c r="A83" s="93" t="s">
        <v>835</v>
      </c>
      <c r="B83" s="186">
        <v>0.63909774436090228</v>
      </c>
      <c r="C83" s="186">
        <v>0.15037593984962405</v>
      </c>
      <c r="D83" s="186">
        <v>2.2556390977443608E-2</v>
      </c>
      <c r="E83" s="186">
        <v>0.18796992481203006</v>
      </c>
      <c r="F83" s="185">
        <v>1</v>
      </c>
      <c r="G83" s="190">
        <v>133</v>
      </c>
      <c r="H83" s="186">
        <v>9.1597796143250684E-2</v>
      </c>
      <c r="I83" s="93"/>
      <c r="J83" s="93"/>
      <c r="K83" s="93"/>
      <c r="L83" s="93"/>
      <c r="M83" s="188">
        <v>0.55500000000000005</v>
      </c>
      <c r="N83" s="188">
        <v>0.71599999999999997</v>
      </c>
      <c r="O83" s="188">
        <v>0.1</v>
      </c>
      <c r="P83" s="188">
        <v>0.221</v>
      </c>
      <c r="Q83" s="188">
        <v>8.0000000000000002E-3</v>
      </c>
      <c r="R83" s="188">
        <v>6.4000000000000001E-2</v>
      </c>
      <c r="S83" s="188">
        <v>0.13100000000000001</v>
      </c>
      <c r="T83" s="188">
        <v>0.26300000000000001</v>
      </c>
    </row>
    <row r="84" spans="1:20" x14ac:dyDescent="0.25">
      <c r="A84" s="93" t="s">
        <v>836</v>
      </c>
      <c r="B84" s="186">
        <v>0.52173913043478259</v>
      </c>
      <c r="C84" s="186">
        <v>0.20289855072463769</v>
      </c>
      <c r="D84" s="186">
        <v>4.3478260869565216E-2</v>
      </c>
      <c r="E84" s="186">
        <v>0.2318840579710145</v>
      </c>
      <c r="F84" s="185">
        <v>1</v>
      </c>
      <c r="G84" s="190">
        <v>138</v>
      </c>
      <c r="H84" s="186">
        <v>8.0092861288450376E-2</v>
      </c>
      <c r="I84" s="93"/>
      <c r="J84" s="93"/>
      <c r="K84" s="93"/>
      <c r="L84" s="93"/>
      <c r="M84" s="188">
        <v>0.439</v>
      </c>
      <c r="N84" s="188">
        <v>0.60299999999999998</v>
      </c>
      <c r="O84" s="188">
        <v>0.14399999999999999</v>
      </c>
      <c r="P84" s="188">
        <v>0.27800000000000002</v>
      </c>
      <c r="Q84" s="188">
        <v>0.02</v>
      </c>
      <c r="R84" s="188">
        <v>9.1999999999999998E-2</v>
      </c>
      <c r="S84" s="188">
        <v>0.16900000000000001</v>
      </c>
      <c r="T84" s="188">
        <v>0.309</v>
      </c>
    </row>
    <row r="85" spans="1:20" x14ac:dyDescent="0.25">
      <c r="A85" s="93" t="s">
        <v>837</v>
      </c>
      <c r="B85" s="186">
        <v>0.44298245614035087</v>
      </c>
      <c r="C85" s="186">
        <v>0.29385964912280704</v>
      </c>
      <c r="D85" s="186">
        <v>4.3859649122807015E-2</v>
      </c>
      <c r="E85" s="186">
        <v>0.21929824561403508</v>
      </c>
      <c r="F85" s="185">
        <v>1</v>
      </c>
      <c r="G85" s="190">
        <v>228</v>
      </c>
      <c r="H85" s="186">
        <v>0.16654492330168005</v>
      </c>
      <c r="I85" s="93"/>
      <c r="J85" s="93"/>
      <c r="K85" s="93"/>
      <c r="L85" s="93"/>
      <c r="M85" s="188">
        <v>0.38</v>
      </c>
      <c r="N85" s="188">
        <v>0.50800000000000001</v>
      </c>
      <c r="O85" s="188">
        <v>0.23899999999999999</v>
      </c>
      <c r="P85" s="188">
        <v>0.35599999999999998</v>
      </c>
      <c r="Q85" s="188">
        <v>2.4E-2</v>
      </c>
      <c r="R85" s="188">
        <v>7.9000000000000001E-2</v>
      </c>
      <c r="S85" s="188">
        <v>0.17</v>
      </c>
      <c r="T85" s="188">
        <v>0.27700000000000002</v>
      </c>
    </row>
    <row r="86" spans="1:20" x14ac:dyDescent="0.25">
      <c r="A86" s="93" t="s">
        <v>838</v>
      </c>
      <c r="B86" s="186">
        <v>0.54219793564055863</v>
      </c>
      <c r="C86" s="186">
        <v>0.29568913175470551</v>
      </c>
      <c r="D86" s="186">
        <v>3.1572556162720096E-2</v>
      </c>
      <c r="E86" s="186">
        <v>0.1305403764420158</v>
      </c>
      <c r="F86" s="185">
        <v>1</v>
      </c>
      <c r="G86" s="190">
        <v>1647</v>
      </c>
      <c r="H86" s="186">
        <v>0.28101006654154581</v>
      </c>
      <c r="I86" s="93"/>
      <c r="J86" s="93"/>
      <c r="K86" s="93"/>
      <c r="L86" s="93"/>
      <c r="M86" s="188">
        <v>0.51800000000000002</v>
      </c>
      <c r="N86" s="188">
        <v>0.56599999999999995</v>
      </c>
      <c r="O86" s="188">
        <v>0.27400000000000002</v>
      </c>
      <c r="P86" s="188">
        <v>0.318</v>
      </c>
      <c r="Q86" s="188">
        <v>2.4E-2</v>
      </c>
      <c r="R86" s="188">
        <v>4.1000000000000002E-2</v>
      </c>
      <c r="S86" s="188">
        <v>0.115</v>
      </c>
      <c r="T86" s="188">
        <v>0.14799999999999999</v>
      </c>
    </row>
    <row r="87" spans="1:20" x14ac:dyDescent="0.25">
      <c r="A87" s="93" t="s">
        <v>839</v>
      </c>
      <c r="B87" s="186">
        <v>0.46615905245346867</v>
      </c>
      <c r="C87" s="186">
        <v>0.33671742808798644</v>
      </c>
      <c r="D87" s="186">
        <v>3.8071065989847719E-2</v>
      </c>
      <c r="E87" s="186">
        <v>0.15905245346869712</v>
      </c>
      <c r="F87" s="185">
        <v>1</v>
      </c>
      <c r="G87" s="190">
        <v>1182</v>
      </c>
      <c r="H87" s="186">
        <v>0.53898768809849518</v>
      </c>
      <c r="I87" s="93"/>
      <c r="J87" s="93"/>
      <c r="K87" s="93"/>
      <c r="L87" s="93"/>
      <c r="M87" s="188">
        <v>0.438</v>
      </c>
      <c r="N87" s="188">
        <v>0.495</v>
      </c>
      <c r="O87" s="188">
        <v>0.31</v>
      </c>
      <c r="P87" s="188">
        <v>0.36399999999999999</v>
      </c>
      <c r="Q87" s="188">
        <v>2.9000000000000001E-2</v>
      </c>
      <c r="R87" s="188">
        <v>5.0999999999999997E-2</v>
      </c>
      <c r="S87" s="188">
        <v>0.13900000000000001</v>
      </c>
      <c r="T87" s="188">
        <v>0.18099999999999999</v>
      </c>
    </row>
    <row r="88" spans="1:20" x14ac:dyDescent="0.25">
      <c r="A88" s="93" t="s">
        <v>840</v>
      </c>
      <c r="B88" s="186">
        <v>0.54716981132075471</v>
      </c>
      <c r="C88" s="186">
        <v>0.35062893081761004</v>
      </c>
      <c r="D88" s="186">
        <v>2.20125786163522E-2</v>
      </c>
      <c r="E88" s="186">
        <v>8.0188679245283015E-2</v>
      </c>
      <c r="F88" s="185">
        <v>1</v>
      </c>
      <c r="G88" s="190">
        <v>636</v>
      </c>
      <c r="H88" s="186">
        <v>0.25542168674698795</v>
      </c>
      <c r="I88" s="93"/>
      <c r="J88" s="93"/>
      <c r="K88" s="93"/>
      <c r="L88" s="93"/>
      <c r="M88" s="188">
        <v>0.50800000000000001</v>
      </c>
      <c r="N88" s="188">
        <v>0.58499999999999996</v>
      </c>
      <c r="O88" s="188">
        <v>0.315</v>
      </c>
      <c r="P88" s="188">
        <v>0.38900000000000001</v>
      </c>
      <c r="Q88" s="188">
        <v>1.2999999999999999E-2</v>
      </c>
      <c r="R88" s="188">
        <v>3.6999999999999998E-2</v>
      </c>
      <c r="S88" s="188">
        <v>6.2E-2</v>
      </c>
      <c r="T88" s="188">
        <v>0.104</v>
      </c>
    </row>
    <row r="89" spans="1:20" x14ac:dyDescent="0.25">
      <c r="A89" s="93" t="s">
        <v>841</v>
      </c>
      <c r="B89" s="186">
        <v>0.41594454072790293</v>
      </c>
      <c r="C89" s="186">
        <v>0.31022530329289427</v>
      </c>
      <c r="D89" s="186">
        <v>5.0259965337954939E-2</v>
      </c>
      <c r="E89" s="186">
        <v>0.22357019064124783</v>
      </c>
      <c r="F89" s="185">
        <v>1</v>
      </c>
      <c r="G89" s="190">
        <v>577</v>
      </c>
      <c r="H89" s="186">
        <v>0.49784296807592754</v>
      </c>
      <c r="I89" s="93"/>
      <c r="J89" s="93"/>
      <c r="K89" s="93"/>
      <c r="L89" s="93"/>
      <c r="M89" s="188">
        <v>0.376</v>
      </c>
      <c r="N89" s="188">
        <v>0.45700000000000002</v>
      </c>
      <c r="O89" s="188">
        <v>0.27400000000000002</v>
      </c>
      <c r="P89" s="188">
        <v>0.34899999999999998</v>
      </c>
      <c r="Q89" s="188">
        <v>3.5000000000000003E-2</v>
      </c>
      <c r="R89" s="188">
        <v>7.0999999999999994E-2</v>
      </c>
      <c r="S89" s="188">
        <v>0.191</v>
      </c>
      <c r="T89" s="188">
        <v>0.25900000000000001</v>
      </c>
    </row>
    <row r="90" spans="1:20" x14ac:dyDescent="0.25">
      <c r="A90" s="93" t="s">
        <v>842</v>
      </c>
      <c r="B90" s="186">
        <v>0.51629629629629625</v>
      </c>
      <c r="C90" s="186">
        <v>0.34740740740740739</v>
      </c>
      <c r="D90" s="186">
        <v>3.7777777777777778E-2</v>
      </c>
      <c r="E90" s="186">
        <v>9.8518518518518519E-2</v>
      </c>
      <c r="F90" s="185">
        <v>1</v>
      </c>
      <c r="G90" s="190">
        <v>1350</v>
      </c>
      <c r="H90" s="186">
        <v>0.48231511254019294</v>
      </c>
      <c r="I90" s="93"/>
      <c r="J90" s="93"/>
      <c r="K90" s="93"/>
      <c r="L90" s="93"/>
      <c r="M90" s="188">
        <v>0.49</v>
      </c>
      <c r="N90" s="188">
        <v>0.54300000000000004</v>
      </c>
      <c r="O90" s="188">
        <v>0.32200000000000001</v>
      </c>
      <c r="P90" s="188">
        <v>0.373</v>
      </c>
      <c r="Q90" s="188">
        <v>2.9000000000000001E-2</v>
      </c>
      <c r="R90" s="188">
        <v>4.9000000000000002E-2</v>
      </c>
      <c r="S90" s="188">
        <v>8.4000000000000005E-2</v>
      </c>
      <c r="T90" s="188">
        <v>0.11600000000000001</v>
      </c>
    </row>
    <row r="91" spans="1:20" x14ac:dyDescent="0.25">
      <c r="A91" s="93" t="s">
        <v>843</v>
      </c>
      <c r="B91" s="186">
        <v>0.59985891205518105</v>
      </c>
      <c r="C91" s="186">
        <v>0.27958927731619376</v>
      </c>
      <c r="D91" s="186">
        <v>3.4644928672205672E-2</v>
      </c>
      <c r="E91" s="186">
        <v>8.5906881956419504E-2</v>
      </c>
      <c r="F91" s="185">
        <v>1</v>
      </c>
      <c r="G91" s="190">
        <v>12758</v>
      </c>
      <c r="H91" s="186">
        <v>0.39020063616344508</v>
      </c>
      <c r="I91" s="93"/>
      <c r="J91" s="93"/>
      <c r="K91" s="93"/>
      <c r="L91" s="93"/>
      <c r="M91" s="188">
        <v>0.59099999999999997</v>
      </c>
      <c r="N91" s="188">
        <v>0.60799999999999998</v>
      </c>
      <c r="O91" s="188">
        <v>0.27200000000000002</v>
      </c>
      <c r="P91" s="188">
        <v>0.28699999999999998</v>
      </c>
      <c r="Q91" s="188">
        <v>3.2000000000000001E-2</v>
      </c>
      <c r="R91" s="188">
        <v>3.7999999999999999E-2</v>
      </c>
      <c r="S91" s="188">
        <v>8.1000000000000003E-2</v>
      </c>
      <c r="T91" s="188">
        <v>9.0999999999999998E-2</v>
      </c>
    </row>
    <row r="92" spans="1:20" x14ac:dyDescent="0.25">
      <c r="A92" s="93" t="s">
        <v>844</v>
      </c>
      <c r="B92" s="186">
        <v>0.5668016194331984</v>
      </c>
      <c r="C92" s="186">
        <v>0.21862348178137653</v>
      </c>
      <c r="D92" s="186">
        <v>3.2388663967611336E-2</v>
      </c>
      <c r="E92" s="186">
        <v>0.18218623481781376</v>
      </c>
      <c r="F92" s="185">
        <v>1</v>
      </c>
      <c r="G92" s="190">
        <v>247</v>
      </c>
      <c r="H92" s="186">
        <v>2.7730998091388796E-2</v>
      </c>
      <c r="I92" s="93"/>
      <c r="J92" s="93"/>
      <c r="K92" s="93"/>
      <c r="L92" s="93"/>
      <c r="M92" s="188">
        <v>0.504</v>
      </c>
      <c r="N92" s="188">
        <v>0.627</v>
      </c>
      <c r="O92" s="188">
        <v>0.17199999999999999</v>
      </c>
      <c r="P92" s="188">
        <v>0.27400000000000002</v>
      </c>
      <c r="Q92" s="188">
        <v>1.7000000000000001E-2</v>
      </c>
      <c r="R92" s="188">
        <v>6.3E-2</v>
      </c>
      <c r="S92" s="188">
        <v>0.13900000000000001</v>
      </c>
      <c r="T92" s="188">
        <v>0.23499999999999999</v>
      </c>
    </row>
    <row r="93" spans="1:20" x14ac:dyDescent="0.25">
      <c r="A93" s="93" t="s">
        <v>845</v>
      </c>
      <c r="B93" s="186">
        <v>0.54773082942097029</v>
      </c>
      <c r="C93" s="186">
        <v>0.19248826291079812</v>
      </c>
      <c r="D93" s="186">
        <v>3.1298904538341159E-2</v>
      </c>
      <c r="E93" s="186">
        <v>0.22848200312989045</v>
      </c>
      <c r="F93" s="185">
        <v>1</v>
      </c>
      <c r="G93" s="190">
        <v>639</v>
      </c>
      <c r="H93" s="186">
        <v>0.42543275632490013</v>
      </c>
      <c r="I93" s="93"/>
      <c r="J93" s="93"/>
      <c r="K93" s="93"/>
      <c r="L93" s="93"/>
      <c r="M93" s="188">
        <v>0.50900000000000001</v>
      </c>
      <c r="N93" s="188">
        <v>0.58599999999999997</v>
      </c>
      <c r="O93" s="188">
        <v>0.16400000000000001</v>
      </c>
      <c r="P93" s="188">
        <v>0.22500000000000001</v>
      </c>
      <c r="Q93" s="188">
        <v>0.02</v>
      </c>
      <c r="R93" s="188">
        <v>4.8000000000000001E-2</v>
      </c>
      <c r="S93" s="188">
        <v>0.19800000000000001</v>
      </c>
      <c r="T93" s="188">
        <v>0.26300000000000001</v>
      </c>
    </row>
    <row r="94" spans="1:20" x14ac:dyDescent="0.25">
      <c r="A94" s="93" t="s">
        <v>846</v>
      </c>
      <c r="B94" s="186">
        <v>0.52412868632707776</v>
      </c>
      <c r="C94" s="186">
        <v>0.29088471849865954</v>
      </c>
      <c r="D94" s="186">
        <v>4.9597855227882036E-2</v>
      </c>
      <c r="E94" s="186">
        <v>0.1353887399463807</v>
      </c>
      <c r="F94" s="185">
        <v>1</v>
      </c>
      <c r="G94" s="190">
        <v>746</v>
      </c>
      <c r="H94" s="186">
        <v>0.35727969348659006</v>
      </c>
      <c r="I94" s="93"/>
      <c r="J94" s="93"/>
      <c r="K94" s="93"/>
      <c r="L94" s="93"/>
      <c r="M94" s="188">
        <v>0.48799999999999999</v>
      </c>
      <c r="N94" s="188">
        <v>0.56000000000000005</v>
      </c>
      <c r="O94" s="188">
        <v>0.25900000000000001</v>
      </c>
      <c r="P94" s="188">
        <v>0.32400000000000001</v>
      </c>
      <c r="Q94" s="188">
        <v>3.5999999999999997E-2</v>
      </c>
      <c r="R94" s="188">
        <v>6.8000000000000005E-2</v>
      </c>
      <c r="S94" s="188">
        <v>0.113</v>
      </c>
      <c r="T94" s="188">
        <v>0.16200000000000001</v>
      </c>
    </row>
    <row r="95" spans="1:20" x14ac:dyDescent="0.25">
      <c r="A95" s="93" t="s">
        <v>847</v>
      </c>
      <c r="B95" s="186">
        <v>0.49314024390243905</v>
      </c>
      <c r="C95" s="186">
        <v>0.33155487804878048</v>
      </c>
      <c r="D95" s="186">
        <v>3.3536585365853661E-2</v>
      </c>
      <c r="E95" s="186">
        <v>0.14176829268292682</v>
      </c>
      <c r="F95" s="185">
        <v>1</v>
      </c>
      <c r="G95" s="190">
        <v>1312</v>
      </c>
      <c r="H95" s="186">
        <v>0.36802244039270687</v>
      </c>
      <c r="I95" s="93"/>
      <c r="J95" s="93"/>
      <c r="K95" s="93"/>
      <c r="L95" s="93"/>
      <c r="M95" s="188">
        <v>0.46600000000000003</v>
      </c>
      <c r="N95" s="188">
        <v>0.52</v>
      </c>
      <c r="O95" s="188">
        <v>0.307</v>
      </c>
      <c r="P95" s="188">
        <v>0.35699999999999998</v>
      </c>
      <c r="Q95" s="188">
        <v>2.5000000000000001E-2</v>
      </c>
      <c r="R95" s="188">
        <v>4.4999999999999998E-2</v>
      </c>
      <c r="S95" s="188">
        <v>0.124</v>
      </c>
      <c r="T95" s="188">
        <v>0.16200000000000001</v>
      </c>
    </row>
    <row r="96" spans="1:20" x14ac:dyDescent="0.25">
      <c r="A96" s="93" t="s">
        <v>848</v>
      </c>
      <c r="B96" s="186">
        <v>0.48087431693989069</v>
      </c>
      <c r="C96" s="186">
        <v>0.31778058007566207</v>
      </c>
      <c r="D96" s="186">
        <v>4.7078604455653636E-2</v>
      </c>
      <c r="E96" s="186">
        <v>0.15426649852879362</v>
      </c>
      <c r="F96" s="185">
        <v>1</v>
      </c>
      <c r="G96" s="190">
        <v>2379</v>
      </c>
      <c r="H96" s="186">
        <v>0.27669225401256103</v>
      </c>
      <c r="I96" s="93"/>
      <c r="J96" s="93"/>
      <c r="K96" s="93"/>
      <c r="L96" s="93"/>
      <c r="M96" s="188">
        <v>0.46100000000000002</v>
      </c>
      <c r="N96" s="188">
        <v>0.501</v>
      </c>
      <c r="O96" s="188">
        <v>0.29899999999999999</v>
      </c>
      <c r="P96" s="188">
        <v>0.33700000000000002</v>
      </c>
      <c r="Q96" s="188">
        <v>3.9E-2</v>
      </c>
      <c r="R96" s="188">
        <v>5.6000000000000001E-2</v>
      </c>
      <c r="S96" s="188">
        <v>0.14000000000000001</v>
      </c>
      <c r="T96" s="188">
        <v>0.16900000000000001</v>
      </c>
    </row>
    <row r="97" spans="1:20" x14ac:dyDescent="0.25">
      <c r="A97" s="93" t="s">
        <v>849</v>
      </c>
      <c r="B97" s="186">
        <v>0.54398925453324376</v>
      </c>
      <c r="C97" s="186">
        <v>0.34586971121558091</v>
      </c>
      <c r="D97" s="186">
        <v>3.760913364674278E-2</v>
      </c>
      <c r="E97" s="186">
        <v>7.25319006044325E-2</v>
      </c>
      <c r="F97" s="185">
        <v>1</v>
      </c>
      <c r="G97" s="190">
        <v>1489</v>
      </c>
      <c r="H97" s="186">
        <v>0.23085271317829456</v>
      </c>
      <c r="I97" s="93"/>
      <c r="J97" s="93"/>
      <c r="K97" s="93"/>
      <c r="L97" s="93"/>
      <c r="M97" s="188">
        <v>0.51900000000000002</v>
      </c>
      <c r="N97" s="188">
        <v>0.56899999999999995</v>
      </c>
      <c r="O97" s="188">
        <v>0.32200000000000001</v>
      </c>
      <c r="P97" s="188">
        <v>0.37</v>
      </c>
      <c r="Q97" s="188">
        <v>2.9000000000000001E-2</v>
      </c>
      <c r="R97" s="188">
        <v>4.9000000000000002E-2</v>
      </c>
      <c r="S97" s="188">
        <v>0.06</v>
      </c>
      <c r="T97" s="188">
        <v>8.6999999999999994E-2</v>
      </c>
    </row>
    <row r="98" spans="1:20" x14ac:dyDescent="0.25">
      <c r="A98" s="93" t="s">
        <v>850</v>
      </c>
      <c r="B98" s="186">
        <v>0.55757575757575761</v>
      </c>
      <c r="C98" s="186">
        <v>0.26060606060606062</v>
      </c>
      <c r="D98" s="186">
        <v>3.0303030303030304E-2</v>
      </c>
      <c r="E98" s="186">
        <v>0.15151515151515152</v>
      </c>
      <c r="F98" s="185">
        <v>1</v>
      </c>
      <c r="G98" s="190">
        <v>165</v>
      </c>
      <c r="H98" s="186">
        <v>0.16467065868263472</v>
      </c>
      <c r="I98" s="93"/>
      <c r="J98" s="93"/>
      <c r="K98" s="93"/>
      <c r="L98" s="93"/>
      <c r="M98" s="188">
        <v>0.48099999999999998</v>
      </c>
      <c r="N98" s="188">
        <v>0.63100000000000001</v>
      </c>
      <c r="O98" s="188">
        <v>0.2</v>
      </c>
      <c r="P98" s="188">
        <v>0.33200000000000002</v>
      </c>
      <c r="Q98" s="188">
        <v>1.2999999999999999E-2</v>
      </c>
      <c r="R98" s="188">
        <v>6.9000000000000006E-2</v>
      </c>
      <c r="S98" s="188">
        <v>0.105</v>
      </c>
      <c r="T98" s="188">
        <v>0.214</v>
      </c>
    </row>
    <row r="99" spans="1:20" x14ac:dyDescent="0.25">
      <c r="A99" s="93" t="s">
        <v>851</v>
      </c>
      <c r="B99" s="186">
        <v>0.36569579288025889</v>
      </c>
      <c r="C99" s="186">
        <v>0.23624595469255663</v>
      </c>
      <c r="D99" s="186">
        <v>4.5307443365695796E-2</v>
      </c>
      <c r="E99" s="186">
        <v>0.35275080906148865</v>
      </c>
      <c r="F99" s="185">
        <v>1</v>
      </c>
      <c r="G99" s="190">
        <v>309</v>
      </c>
      <c r="H99" s="186">
        <v>0.22905856189770199</v>
      </c>
      <c r="I99" s="93"/>
      <c r="J99" s="93"/>
      <c r="K99" s="93"/>
      <c r="L99" s="93"/>
      <c r="M99" s="188">
        <v>0.314</v>
      </c>
      <c r="N99" s="188">
        <v>0.42099999999999999</v>
      </c>
      <c r="O99" s="188">
        <v>0.192</v>
      </c>
      <c r="P99" s="188">
        <v>0.28699999999999998</v>
      </c>
      <c r="Q99" s="188">
        <v>2.7E-2</v>
      </c>
      <c r="R99" s="188">
        <v>7.4999999999999997E-2</v>
      </c>
      <c r="S99" s="188">
        <v>0.30199999999999999</v>
      </c>
      <c r="T99" s="188">
        <v>0.40799999999999997</v>
      </c>
    </row>
    <row r="100" spans="1:20" x14ac:dyDescent="0.25">
      <c r="A100" s="93" t="s">
        <v>852</v>
      </c>
      <c r="B100" s="186">
        <v>0.58018867924528306</v>
      </c>
      <c r="C100" s="186">
        <v>0.26886792452830188</v>
      </c>
      <c r="D100" s="186">
        <v>3.5377358490566037E-2</v>
      </c>
      <c r="E100" s="186">
        <v>0.11556603773584906</v>
      </c>
      <c r="F100" s="185">
        <v>1</v>
      </c>
      <c r="G100" s="190">
        <v>424</v>
      </c>
      <c r="H100" s="186">
        <v>0.36678200692041524</v>
      </c>
      <c r="I100" s="93"/>
      <c r="J100" s="93"/>
      <c r="K100" s="93"/>
      <c r="L100" s="93"/>
      <c r="M100" s="188">
        <v>0.53300000000000003</v>
      </c>
      <c r="N100" s="188">
        <v>0.626</v>
      </c>
      <c r="O100" s="188">
        <v>0.22900000000000001</v>
      </c>
      <c r="P100" s="188">
        <v>0.313</v>
      </c>
      <c r="Q100" s="188">
        <v>2.1999999999999999E-2</v>
      </c>
      <c r="R100" s="188">
        <v>5.8000000000000003E-2</v>
      </c>
      <c r="S100" s="188">
        <v>8.8999999999999996E-2</v>
      </c>
      <c r="T100" s="188">
        <v>0.15</v>
      </c>
    </row>
    <row r="101" spans="1:20" x14ac:dyDescent="0.25">
      <c r="A101" s="93" t="s">
        <v>853</v>
      </c>
      <c r="B101" s="186">
        <v>0.51223165252121816</v>
      </c>
      <c r="C101" s="186">
        <v>0.32201697453819272</v>
      </c>
      <c r="D101" s="186">
        <v>4.8926610084872688E-2</v>
      </c>
      <c r="E101" s="186">
        <v>0.11682476285571643</v>
      </c>
      <c r="F101" s="185">
        <v>1</v>
      </c>
      <c r="G101" s="190">
        <v>2003</v>
      </c>
      <c r="H101" s="186">
        <v>0.33731896261367461</v>
      </c>
      <c r="I101" s="93"/>
      <c r="J101" s="93"/>
      <c r="K101" s="93"/>
      <c r="L101" s="93"/>
      <c r="M101" s="188">
        <v>0.49</v>
      </c>
      <c r="N101" s="188">
        <v>0.53400000000000003</v>
      </c>
      <c r="O101" s="188">
        <v>0.30199999999999999</v>
      </c>
      <c r="P101" s="188">
        <v>0.34300000000000003</v>
      </c>
      <c r="Q101" s="188">
        <v>0.04</v>
      </c>
      <c r="R101" s="188">
        <v>5.8999999999999997E-2</v>
      </c>
      <c r="S101" s="188">
        <v>0.10299999999999999</v>
      </c>
      <c r="T101" s="188">
        <v>0.13200000000000001</v>
      </c>
    </row>
    <row r="102" spans="1:20" x14ac:dyDescent="0.25">
      <c r="A102" s="93" t="s">
        <v>854</v>
      </c>
      <c r="B102" s="186">
        <v>0.46681175190424373</v>
      </c>
      <c r="C102" s="186">
        <v>0.36833514689880303</v>
      </c>
      <c r="D102" s="186">
        <v>4.1349292709466814E-2</v>
      </c>
      <c r="E102" s="186">
        <v>0.12350380848748641</v>
      </c>
      <c r="F102" s="185">
        <v>1</v>
      </c>
      <c r="G102" s="190">
        <v>1838</v>
      </c>
      <c r="H102" s="186">
        <v>0.31258503401360543</v>
      </c>
      <c r="I102" s="93"/>
      <c r="J102" s="93"/>
      <c r="K102" s="93"/>
      <c r="L102" s="93"/>
      <c r="M102" s="188">
        <v>0.44400000000000001</v>
      </c>
      <c r="N102" s="188">
        <v>0.49</v>
      </c>
      <c r="O102" s="188">
        <v>0.34699999999999998</v>
      </c>
      <c r="P102" s="188">
        <v>0.39100000000000001</v>
      </c>
      <c r="Q102" s="188">
        <v>3.3000000000000002E-2</v>
      </c>
      <c r="R102" s="188">
        <v>5.0999999999999997E-2</v>
      </c>
      <c r="S102" s="188">
        <v>0.109</v>
      </c>
      <c r="T102" s="188">
        <v>0.13900000000000001</v>
      </c>
    </row>
    <row r="103" spans="1:20" x14ac:dyDescent="0.25">
      <c r="A103" s="93" t="s">
        <v>855</v>
      </c>
      <c r="B103" s="186">
        <v>0.4916003536693192</v>
      </c>
      <c r="C103" s="186">
        <v>0.39404656646035957</v>
      </c>
      <c r="D103" s="186">
        <v>4.2440318302387266E-2</v>
      </c>
      <c r="E103" s="186">
        <v>7.1912761567933983E-2</v>
      </c>
      <c r="F103" s="185">
        <v>1</v>
      </c>
      <c r="G103" s="190">
        <v>3393</v>
      </c>
      <c r="H103" s="186">
        <v>0.50468540829986608</v>
      </c>
      <c r="I103" s="93"/>
      <c r="J103" s="93"/>
      <c r="K103" s="93"/>
      <c r="L103" s="93"/>
      <c r="M103" s="188">
        <v>0.47499999999999998</v>
      </c>
      <c r="N103" s="188">
        <v>0.50800000000000001</v>
      </c>
      <c r="O103" s="188">
        <v>0.378</v>
      </c>
      <c r="P103" s="188">
        <v>0.41099999999999998</v>
      </c>
      <c r="Q103" s="188">
        <v>3.5999999999999997E-2</v>
      </c>
      <c r="R103" s="188">
        <v>0.05</v>
      </c>
      <c r="S103" s="188">
        <v>6.4000000000000001E-2</v>
      </c>
      <c r="T103" s="188">
        <v>8.1000000000000003E-2</v>
      </c>
    </row>
    <row r="104" spans="1:20" x14ac:dyDescent="0.25">
      <c r="A104" s="93" t="s">
        <v>856</v>
      </c>
      <c r="B104" s="186">
        <v>0.56912511197372351</v>
      </c>
      <c r="C104" s="186">
        <v>0.2812779934308749</v>
      </c>
      <c r="D104" s="186">
        <v>3.3741415347865032E-2</v>
      </c>
      <c r="E104" s="186">
        <v>0.11585547924753657</v>
      </c>
      <c r="F104" s="185">
        <v>1</v>
      </c>
      <c r="G104" s="190">
        <v>3349</v>
      </c>
      <c r="H104" s="186">
        <v>0.10524496401747274</v>
      </c>
      <c r="I104" s="93"/>
      <c r="J104" s="93"/>
      <c r="K104" s="93"/>
      <c r="L104" s="93"/>
      <c r="M104" s="188">
        <v>0.55200000000000005</v>
      </c>
      <c r="N104" s="188">
        <v>0.58599999999999997</v>
      </c>
      <c r="O104" s="188">
        <v>0.26600000000000001</v>
      </c>
      <c r="P104" s="188">
        <v>0.29699999999999999</v>
      </c>
      <c r="Q104" s="188">
        <v>2.8000000000000001E-2</v>
      </c>
      <c r="R104" s="188">
        <v>0.04</v>
      </c>
      <c r="S104" s="188">
        <v>0.105</v>
      </c>
      <c r="T104" s="188">
        <v>0.127</v>
      </c>
    </row>
    <row r="105" spans="1:20" x14ac:dyDescent="0.25">
      <c r="A105" s="93" t="s">
        <v>857</v>
      </c>
      <c r="B105" s="186">
        <v>0.41509433962264153</v>
      </c>
      <c r="C105" s="186">
        <v>0.16037735849056603</v>
      </c>
      <c r="D105" s="186">
        <v>8.4905660377358486E-2</v>
      </c>
      <c r="E105" s="186">
        <v>0.33962264150943394</v>
      </c>
      <c r="F105" s="185">
        <v>1</v>
      </c>
      <c r="G105" s="190">
        <v>106</v>
      </c>
      <c r="H105" s="186">
        <v>0.24766355140186916</v>
      </c>
      <c r="I105" s="93"/>
      <c r="J105" s="93"/>
      <c r="K105" s="93"/>
      <c r="L105" s="93"/>
      <c r="M105" s="188">
        <v>0.32600000000000001</v>
      </c>
      <c r="N105" s="188">
        <v>0.51</v>
      </c>
      <c r="O105" s="188">
        <v>0.10299999999999999</v>
      </c>
      <c r="P105" s="188">
        <v>0.24199999999999999</v>
      </c>
      <c r="Q105" s="188">
        <v>4.4999999999999998E-2</v>
      </c>
      <c r="R105" s="188">
        <v>0.154</v>
      </c>
      <c r="S105" s="188">
        <v>0.25600000000000001</v>
      </c>
      <c r="T105" s="188">
        <v>0.434</v>
      </c>
    </row>
    <row r="106" spans="1:20" x14ac:dyDescent="0.25">
      <c r="A106" s="93" t="s">
        <v>858</v>
      </c>
      <c r="B106" s="186">
        <v>0.47184986595174261</v>
      </c>
      <c r="C106" s="186">
        <v>0.28686327077747992</v>
      </c>
      <c r="D106" s="186">
        <v>4.0214477211796246E-2</v>
      </c>
      <c r="E106" s="186">
        <v>0.20107238605898123</v>
      </c>
      <c r="F106" s="185">
        <v>1</v>
      </c>
      <c r="G106" s="190">
        <v>373</v>
      </c>
      <c r="H106" s="186">
        <v>0.22925629993853719</v>
      </c>
      <c r="I106" s="93"/>
      <c r="J106" s="93"/>
      <c r="K106" s="93"/>
      <c r="L106" s="93"/>
      <c r="M106" s="188">
        <v>0.42199999999999999</v>
      </c>
      <c r="N106" s="188">
        <v>0.52300000000000002</v>
      </c>
      <c r="O106" s="188">
        <v>0.24299999999999999</v>
      </c>
      <c r="P106" s="188">
        <v>0.33500000000000002</v>
      </c>
      <c r="Q106" s="188">
        <v>2.5000000000000001E-2</v>
      </c>
      <c r="R106" s="188">
        <v>6.5000000000000002E-2</v>
      </c>
      <c r="S106" s="188">
        <v>0.16400000000000001</v>
      </c>
      <c r="T106" s="188">
        <v>0.245</v>
      </c>
    </row>
    <row r="107" spans="1:20" x14ac:dyDescent="0.25">
      <c r="A107" s="93" t="s">
        <v>859</v>
      </c>
      <c r="B107" s="186">
        <v>0.59252336448598131</v>
      </c>
      <c r="C107" s="186">
        <v>0.30747663551401871</v>
      </c>
      <c r="D107" s="186">
        <v>3.3644859813084113E-2</v>
      </c>
      <c r="E107" s="186">
        <v>6.6355140186915892E-2</v>
      </c>
      <c r="F107" s="185">
        <v>1</v>
      </c>
      <c r="G107" s="190">
        <v>2140</v>
      </c>
      <c r="H107" s="186">
        <v>0.33679571923197987</v>
      </c>
      <c r="I107" s="93"/>
      <c r="J107" s="93"/>
      <c r="K107" s="93"/>
      <c r="L107" s="93"/>
      <c r="M107" s="188">
        <v>0.57199999999999995</v>
      </c>
      <c r="N107" s="188">
        <v>0.61299999999999999</v>
      </c>
      <c r="O107" s="188">
        <v>0.28799999999999998</v>
      </c>
      <c r="P107" s="188">
        <v>0.32700000000000001</v>
      </c>
      <c r="Q107" s="188">
        <v>2.7E-2</v>
      </c>
      <c r="R107" s="188">
        <v>4.2000000000000003E-2</v>
      </c>
      <c r="S107" s="188">
        <v>5.7000000000000002E-2</v>
      </c>
      <c r="T107" s="188">
        <v>7.8E-2</v>
      </c>
    </row>
    <row r="108" spans="1:20" x14ac:dyDescent="0.25">
      <c r="A108" s="93" t="s">
        <v>860</v>
      </c>
      <c r="B108" s="186">
        <v>0.38829787234042551</v>
      </c>
      <c r="C108" s="186">
        <v>0.25</v>
      </c>
      <c r="D108" s="186">
        <v>7.4468085106382975E-2</v>
      </c>
      <c r="E108" s="186">
        <v>0.28723404255319152</v>
      </c>
      <c r="F108" s="185">
        <v>1</v>
      </c>
      <c r="G108" s="190">
        <v>188</v>
      </c>
      <c r="H108" s="186">
        <v>0.10748999428244711</v>
      </c>
      <c r="I108" s="93"/>
      <c r="J108" s="93"/>
      <c r="K108" s="93"/>
      <c r="L108" s="93"/>
      <c r="M108" s="188">
        <v>0.32200000000000001</v>
      </c>
      <c r="N108" s="188">
        <v>0.46</v>
      </c>
      <c r="O108" s="188">
        <v>0.19400000000000001</v>
      </c>
      <c r="P108" s="188">
        <v>0.316</v>
      </c>
      <c r="Q108" s="188">
        <v>4.4999999999999998E-2</v>
      </c>
      <c r="R108" s="188">
        <v>0.121</v>
      </c>
      <c r="S108" s="188">
        <v>0.22700000000000001</v>
      </c>
      <c r="T108" s="188">
        <v>0.35599999999999998</v>
      </c>
    </row>
    <row r="109" spans="1:20" x14ac:dyDescent="0.25">
      <c r="A109" s="93" t="s">
        <v>861</v>
      </c>
      <c r="B109" s="186">
        <v>0.58441558441558439</v>
      </c>
      <c r="C109" s="186">
        <v>0.22820037105751392</v>
      </c>
      <c r="D109" s="186">
        <v>3.3395176252319109E-2</v>
      </c>
      <c r="E109" s="186">
        <v>0.15398886827458255</v>
      </c>
      <c r="F109" s="185">
        <v>1</v>
      </c>
      <c r="G109" s="190">
        <v>539</v>
      </c>
      <c r="H109" s="186">
        <v>8.9149851141250416E-2</v>
      </c>
      <c r="I109" s="93"/>
      <c r="J109" s="93"/>
      <c r="K109" s="93"/>
      <c r="L109" s="93"/>
      <c r="M109" s="188">
        <v>0.54200000000000004</v>
      </c>
      <c r="N109" s="188">
        <v>0.625</v>
      </c>
      <c r="O109" s="188">
        <v>0.19500000000000001</v>
      </c>
      <c r="P109" s="188">
        <v>0.26500000000000001</v>
      </c>
      <c r="Q109" s="188">
        <v>2.1000000000000001E-2</v>
      </c>
      <c r="R109" s="188">
        <v>5.1999999999999998E-2</v>
      </c>
      <c r="S109" s="188">
        <v>0.126</v>
      </c>
      <c r="T109" s="188">
        <v>0.187</v>
      </c>
    </row>
    <row r="110" spans="1:20" x14ac:dyDescent="0.25">
      <c r="A110" s="93" t="s">
        <v>862</v>
      </c>
      <c r="B110" s="186">
        <v>0.53623188405797106</v>
      </c>
      <c r="C110" s="186">
        <v>0.24637681159420291</v>
      </c>
      <c r="D110" s="186">
        <v>1.4492753623188406E-2</v>
      </c>
      <c r="E110" s="186">
        <v>0.20289855072463769</v>
      </c>
      <c r="F110" s="185">
        <v>1</v>
      </c>
      <c r="G110" s="190">
        <v>69</v>
      </c>
      <c r="H110" s="186">
        <v>7.8677309007981755E-2</v>
      </c>
      <c r="I110" s="93"/>
      <c r="J110" s="93"/>
      <c r="K110" s="93"/>
      <c r="L110" s="93"/>
      <c r="M110" s="188">
        <v>0.42</v>
      </c>
      <c r="N110" s="188">
        <v>0.64900000000000002</v>
      </c>
      <c r="O110" s="188">
        <v>0.16</v>
      </c>
      <c r="P110" s="188">
        <v>0.36</v>
      </c>
      <c r="Q110" s="188">
        <v>3.0000000000000001E-3</v>
      </c>
      <c r="R110" s="188">
        <v>7.8E-2</v>
      </c>
      <c r="S110" s="188">
        <v>0.125</v>
      </c>
      <c r="T110" s="188">
        <v>0.312</v>
      </c>
    </row>
    <row r="111" spans="1:20" x14ac:dyDescent="0.25">
      <c r="A111" s="93" t="s">
        <v>863</v>
      </c>
      <c r="B111" s="186">
        <v>0.55826600106359259</v>
      </c>
      <c r="C111" s="186">
        <v>0.30382721767622184</v>
      </c>
      <c r="D111" s="186">
        <v>3.4000651879299404E-2</v>
      </c>
      <c r="E111" s="186">
        <v>0.10390612938088621</v>
      </c>
      <c r="F111" s="185">
        <v>1</v>
      </c>
      <c r="G111" s="190">
        <v>58293</v>
      </c>
      <c r="H111" s="186">
        <v>0.23026331381982793</v>
      </c>
      <c r="I111" s="93"/>
      <c r="J111" s="93"/>
      <c r="K111" s="93"/>
      <c r="L111" s="93"/>
      <c r="M111" s="188">
        <v>0.55400000000000005</v>
      </c>
      <c r="N111" s="188">
        <v>0.56200000000000006</v>
      </c>
      <c r="O111" s="188">
        <v>0.3</v>
      </c>
      <c r="P111" s="188">
        <v>0.308</v>
      </c>
      <c r="Q111" s="188">
        <v>3.3000000000000002E-2</v>
      </c>
      <c r="R111" s="188">
        <v>3.5999999999999997E-2</v>
      </c>
      <c r="S111" s="188">
        <v>0.10100000000000001</v>
      </c>
      <c r="T111" s="188">
        <v>0.106</v>
      </c>
    </row>
    <row r="112" spans="1:20" x14ac:dyDescent="0.25">
      <c r="A112" s="93" t="s">
        <v>864</v>
      </c>
      <c r="B112" s="186">
        <v>0.59532595325953264</v>
      </c>
      <c r="C112" s="186">
        <v>0.28905289052890532</v>
      </c>
      <c r="D112" s="186">
        <v>2.7060270602706028E-2</v>
      </c>
      <c r="E112" s="186">
        <v>8.8560885608856083E-2</v>
      </c>
      <c r="F112" s="185">
        <v>1</v>
      </c>
      <c r="G112" s="190">
        <v>1626</v>
      </c>
      <c r="H112" s="186">
        <v>0.18572244431753285</v>
      </c>
      <c r="I112" s="93"/>
      <c r="J112" s="93"/>
      <c r="K112" s="93"/>
      <c r="L112" s="93"/>
      <c r="M112" s="188">
        <v>0.57099999999999995</v>
      </c>
      <c r="N112" s="188">
        <v>0.61899999999999999</v>
      </c>
      <c r="O112" s="188">
        <v>0.26800000000000002</v>
      </c>
      <c r="P112" s="188">
        <v>0.312</v>
      </c>
      <c r="Q112" s="188">
        <v>0.02</v>
      </c>
      <c r="R112" s="188">
        <v>3.5999999999999997E-2</v>
      </c>
      <c r="S112" s="188">
        <v>7.5999999999999998E-2</v>
      </c>
      <c r="T112" s="188">
        <v>0.10299999999999999</v>
      </c>
    </row>
    <row r="113" spans="1:20" x14ac:dyDescent="0.25">
      <c r="A113" s="93" t="s">
        <v>865</v>
      </c>
      <c r="B113" s="186">
        <v>0.589622641509434</v>
      </c>
      <c r="C113" s="186">
        <v>0.11320754716981132</v>
      </c>
      <c r="D113" s="186">
        <v>6.1320754716981132E-2</v>
      </c>
      <c r="E113" s="186">
        <v>0.23584905660377359</v>
      </c>
      <c r="F113" s="185">
        <v>1</v>
      </c>
      <c r="G113" s="190">
        <v>212</v>
      </c>
      <c r="H113" s="186">
        <v>7.7147016011644837E-2</v>
      </c>
      <c r="I113" s="93"/>
      <c r="J113" s="93"/>
      <c r="K113" s="93"/>
      <c r="L113" s="93"/>
      <c r="M113" s="188">
        <v>0.52200000000000002</v>
      </c>
      <c r="N113" s="188">
        <v>0.65400000000000003</v>
      </c>
      <c r="O113" s="188">
        <v>7.6999999999999999E-2</v>
      </c>
      <c r="P113" s="188">
        <v>0.16300000000000001</v>
      </c>
      <c r="Q113" s="188">
        <v>3.5999999999999997E-2</v>
      </c>
      <c r="R113" s="188">
        <v>0.10199999999999999</v>
      </c>
      <c r="S113" s="188">
        <v>0.184</v>
      </c>
      <c r="T113" s="188">
        <v>0.29699999999999999</v>
      </c>
    </row>
    <row r="114" spans="1:20" x14ac:dyDescent="0.25">
      <c r="A114" s="93" t="s">
        <v>866</v>
      </c>
      <c r="B114" s="186">
        <v>0.49049838651846539</v>
      </c>
      <c r="C114" s="186">
        <v>0.23843671566869845</v>
      </c>
      <c r="D114" s="186">
        <v>3.0476873431337398E-2</v>
      </c>
      <c r="E114" s="186">
        <v>0.24058802438149873</v>
      </c>
      <c r="F114" s="185">
        <v>1</v>
      </c>
      <c r="G114" s="190">
        <v>2789</v>
      </c>
      <c r="H114" s="186">
        <v>0.6324263038548753</v>
      </c>
      <c r="I114" s="93"/>
      <c r="J114" s="93"/>
      <c r="K114" s="93"/>
      <c r="L114" s="93"/>
      <c r="M114" s="188">
        <v>0.47199999999999998</v>
      </c>
      <c r="N114" s="188">
        <v>0.50900000000000001</v>
      </c>
      <c r="O114" s="188">
        <v>0.223</v>
      </c>
      <c r="P114" s="188">
        <v>0.255</v>
      </c>
      <c r="Q114" s="188">
        <v>2.5000000000000001E-2</v>
      </c>
      <c r="R114" s="188">
        <v>3.7999999999999999E-2</v>
      </c>
      <c r="S114" s="188">
        <v>0.22500000000000001</v>
      </c>
      <c r="T114" s="188">
        <v>0.25700000000000001</v>
      </c>
    </row>
    <row r="115" spans="1:20" x14ac:dyDescent="0.25">
      <c r="A115" s="93" t="s">
        <v>867</v>
      </c>
      <c r="B115" s="186">
        <v>0.55504322766570602</v>
      </c>
      <c r="C115" s="186">
        <v>0.34159462055715656</v>
      </c>
      <c r="D115" s="186">
        <v>3.2276657060518729E-2</v>
      </c>
      <c r="E115" s="186">
        <v>7.1085494716618638E-2</v>
      </c>
      <c r="F115" s="185">
        <v>1</v>
      </c>
      <c r="G115" s="190">
        <v>5205</v>
      </c>
      <c r="H115" s="186">
        <v>0.57884786476868333</v>
      </c>
      <c r="I115" s="93"/>
      <c r="J115" s="93"/>
      <c r="K115" s="93"/>
      <c r="L115" s="93"/>
      <c r="M115" s="188">
        <v>0.54200000000000004</v>
      </c>
      <c r="N115" s="188">
        <v>0.56799999999999995</v>
      </c>
      <c r="O115" s="188">
        <v>0.32900000000000001</v>
      </c>
      <c r="P115" s="188">
        <v>0.35499999999999998</v>
      </c>
      <c r="Q115" s="188">
        <v>2.8000000000000001E-2</v>
      </c>
      <c r="R115" s="188">
        <v>3.6999999999999998E-2</v>
      </c>
      <c r="S115" s="188">
        <v>6.4000000000000001E-2</v>
      </c>
      <c r="T115" s="188">
        <v>7.8E-2</v>
      </c>
    </row>
    <row r="116" spans="1:20" x14ac:dyDescent="0.25">
      <c r="A116" s="93" t="s">
        <v>868</v>
      </c>
      <c r="B116" s="186">
        <v>0.63380281690140849</v>
      </c>
      <c r="C116" s="186">
        <v>0.19366197183098591</v>
      </c>
      <c r="D116" s="186">
        <v>2.464788732394366E-2</v>
      </c>
      <c r="E116" s="186">
        <v>0.14788732394366197</v>
      </c>
      <c r="F116" s="185">
        <v>1</v>
      </c>
      <c r="G116" s="190">
        <v>284</v>
      </c>
      <c r="H116" s="186">
        <v>0.12105711849957375</v>
      </c>
      <c r="I116" s="93"/>
      <c r="J116" s="93"/>
      <c r="K116" s="93"/>
      <c r="L116" s="93"/>
      <c r="M116" s="188">
        <v>0.57599999999999996</v>
      </c>
      <c r="N116" s="188">
        <v>0.68799999999999994</v>
      </c>
      <c r="O116" s="188">
        <v>0.152</v>
      </c>
      <c r="P116" s="188">
        <v>0.24399999999999999</v>
      </c>
      <c r="Q116" s="188">
        <v>1.2E-2</v>
      </c>
      <c r="R116" s="188">
        <v>0.05</v>
      </c>
      <c r="S116" s="188">
        <v>0.111</v>
      </c>
      <c r="T116" s="188">
        <v>0.19400000000000001</v>
      </c>
    </row>
    <row r="117" spans="1:20" x14ac:dyDescent="0.25">
      <c r="A117" s="93" t="s">
        <v>869</v>
      </c>
      <c r="B117" s="186">
        <v>0.68076923076923079</v>
      </c>
      <c r="C117" s="186">
        <v>6.9230769230769235E-2</v>
      </c>
      <c r="D117" s="186">
        <v>2.6923076923076925E-2</v>
      </c>
      <c r="E117" s="186">
        <v>0.22307692307692309</v>
      </c>
      <c r="F117" s="185">
        <v>1</v>
      </c>
      <c r="G117" s="190">
        <v>260</v>
      </c>
      <c r="H117" s="186">
        <v>1.1899858117076296E-2</v>
      </c>
      <c r="I117" s="93"/>
      <c r="J117" s="93"/>
      <c r="K117" s="93"/>
      <c r="L117" s="93"/>
      <c r="M117" s="188">
        <v>0.622</v>
      </c>
      <c r="N117" s="188">
        <v>0.73399999999999999</v>
      </c>
      <c r="O117" s="188">
        <v>4.3999999999999997E-2</v>
      </c>
      <c r="P117" s="188">
        <v>0.107</v>
      </c>
      <c r="Q117" s="188">
        <v>1.2999999999999999E-2</v>
      </c>
      <c r="R117" s="188">
        <v>5.5E-2</v>
      </c>
      <c r="S117" s="188">
        <v>0.17699999999999999</v>
      </c>
      <c r="T117" s="188">
        <v>0.27800000000000002</v>
      </c>
    </row>
    <row r="118" spans="1:20" x14ac:dyDescent="0.25">
      <c r="A118" s="93" t="s">
        <v>870</v>
      </c>
      <c r="B118" s="186">
        <v>0.57263471566923263</v>
      </c>
      <c r="C118" s="186">
        <v>0.33921033027067293</v>
      </c>
      <c r="D118" s="186">
        <v>2.9550533896200645E-2</v>
      </c>
      <c r="E118" s="186">
        <v>5.8604420163893715E-2</v>
      </c>
      <c r="F118" s="185">
        <v>1</v>
      </c>
      <c r="G118" s="190">
        <v>8054</v>
      </c>
      <c r="H118" s="186">
        <v>0.2567748517503029</v>
      </c>
      <c r="I118" s="93"/>
      <c r="J118" s="93"/>
      <c r="K118" s="93"/>
      <c r="L118" s="93"/>
      <c r="M118" s="188">
        <v>0.56200000000000006</v>
      </c>
      <c r="N118" s="188">
        <v>0.58299999999999996</v>
      </c>
      <c r="O118" s="188">
        <v>0.32900000000000001</v>
      </c>
      <c r="P118" s="188">
        <v>0.35</v>
      </c>
      <c r="Q118" s="188">
        <v>2.5999999999999999E-2</v>
      </c>
      <c r="R118" s="188">
        <v>3.3000000000000002E-2</v>
      </c>
      <c r="S118" s="188">
        <v>5.3999999999999999E-2</v>
      </c>
      <c r="T118" s="188">
        <v>6.4000000000000001E-2</v>
      </c>
    </row>
    <row r="119" spans="1:20" x14ac:dyDescent="0.25">
      <c r="A119" s="93" t="s">
        <v>871</v>
      </c>
      <c r="B119" s="186">
        <v>0.47499999999999998</v>
      </c>
      <c r="C119" s="186">
        <v>0.22500000000000001</v>
      </c>
      <c r="D119" s="186">
        <v>2.5000000000000001E-2</v>
      </c>
      <c r="E119" s="186">
        <v>0.27500000000000002</v>
      </c>
      <c r="F119" s="185">
        <v>1</v>
      </c>
      <c r="G119" s="190">
        <v>40</v>
      </c>
      <c r="H119" s="186">
        <v>8.6449103090555438E-3</v>
      </c>
      <c r="I119" s="93"/>
      <c r="J119" s="93"/>
      <c r="K119" s="93"/>
      <c r="L119" s="93"/>
      <c r="M119" s="188">
        <v>0.32900000000000001</v>
      </c>
      <c r="N119" s="188">
        <v>0.625</v>
      </c>
      <c r="O119" s="188">
        <v>0.123</v>
      </c>
      <c r="P119" s="188">
        <v>0.375</v>
      </c>
      <c r="Q119" s="188">
        <v>4.0000000000000001E-3</v>
      </c>
      <c r="R119" s="188">
        <v>0.129</v>
      </c>
      <c r="S119" s="188">
        <v>0.161</v>
      </c>
      <c r="T119" s="188">
        <v>0.42799999999999999</v>
      </c>
    </row>
    <row r="120" spans="1:20" x14ac:dyDescent="0.25">
      <c r="A120" s="93" t="s">
        <v>872</v>
      </c>
      <c r="B120" s="186">
        <v>0.62485811577752559</v>
      </c>
      <c r="C120" s="186">
        <v>0.24971623155505107</v>
      </c>
      <c r="D120" s="186">
        <v>2.9511918274687854E-2</v>
      </c>
      <c r="E120" s="186">
        <v>9.5913734392735525E-2</v>
      </c>
      <c r="F120" s="185">
        <v>1</v>
      </c>
      <c r="G120" s="190">
        <v>1762</v>
      </c>
      <c r="H120" s="186">
        <v>4.5556790857615638E-2</v>
      </c>
      <c r="I120" s="93"/>
      <c r="J120" s="93"/>
      <c r="K120" s="93"/>
      <c r="L120" s="93"/>
      <c r="M120" s="188">
        <v>0.60199999999999998</v>
      </c>
      <c r="N120" s="188">
        <v>0.64700000000000002</v>
      </c>
      <c r="O120" s="188">
        <v>0.23</v>
      </c>
      <c r="P120" s="188">
        <v>0.27</v>
      </c>
      <c r="Q120" s="188">
        <v>2.3E-2</v>
      </c>
      <c r="R120" s="188">
        <v>3.7999999999999999E-2</v>
      </c>
      <c r="S120" s="188">
        <v>8.3000000000000004E-2</v>
      </c>
      <c r="T120" s="188">
        <v>0.111</v>
      </c>
    </row>
    <row r="121" spans="1:20" x14ac:dyDescent="0.25">
      <c r="A121" s="93" t="s">
        <v>873</v>
      </c>
      <c r="B121" s="186">
        <v>0.63793103448275867</v>
      </c>
      <c r="C121" s="186">
        <v>0.16091954022988506</v>
      </c>
      <c r="D121" s="186">
        <v>2.8735632183908046E-2</v>
      </c>
      <c r="E121" s="186">
        <v>0.17241379310344829</v>
      </c>
      <c r="F121" s="185">
        <v>1</v>
      </c>
      <c r="G121" s="190">
        <v>174</v>
      </c>
      <c r="H121" s="186">
        <v>9.8807495741056212E-2</v>
      </c>
      <c r="I121" s="93"/>
      <c r="J121" s="93"/>
      <c r="K121" s="93"/>
      <c r="L121" s="93"/>
      <c r="M121" s="188">
        <v>0.56399999999999995</v>
      </c>
      <c r="N121" s="188">
        <v>0.70599999999999996</v>
      </c>
      <c r="O121" s="188">
        <v>0.114</v>
      </c>
      <c r="P121" s="188">
        <v>0.223</v>
      </c>
      <c r="Q121" s="188">
        <v>1.2E-2</v>
      </c>
      <c r="R121" s="188">
        <v>6.5000000000000002E-2</v>
      </c>
      <c r="S121" s="188">
        <v>0.124</v>
      </c>
      <c r="T121" s="188">
        <v>0.23499999999999999</v>
      </c>
    </row>
    <row r="122" spans="1:20" x14ac:dyDescent="0.25">
      <c r="A122" s="93" t="s">
        <v>874</v>
      </c>
      <c r="B122" s="186">
        <v>0.57352941176470584</v>
      </c>
      <c r="C122" s="186">
        <v>0.10294117647058823</v>
      </c>
      <c r="D122" s="186">
        <v>2.9411764705882353E-2</v>
      </c>
      <c r="E122" s="186">
        <v>0.29411764705882354</v>
      </c>
      <c r="F122" s="185">
        <v>1</v>
      </c>
      <c r="G122" s="190">
        <v>68</v>
      </c>
      <c r="H122" s="186">
        <v>0.12757973733583489</v>
      </c>
      <c r="I122" s="93"/>
      <c r="J122" s="93"/>
      <c r="K122" s="93"/>
      <c r="L122" s="93"/>
      <c r="M122" s="188">
        <v>0.45500000000000002</v>
      </c>
      <c r="N122" s="188">
        <v>0.68400000000000005</v>
      </c>
      <c r="O122" s="188">
        <v>5.0999999999999997E-2</v>
      </c>
      <c r="P122" s="188">
        <v>0.19800000000000001</v>
      </c>
      <c r="Q122" s="188">
        <v>8.0000000000000002E-3</v>
      </c>
      <c r="R122" s="188">
        <v>0.10100000000000001</v>
      </c>
      <c r="S122" s="188">
        <v>0.19900000000000001</v>
      </c>
      <c r="T122" s="188">
        <v>0.41099999999999998</v>
      </c>
    </row>
    <row r="123" spans="1:20" x14ac:dyDescent="0.25">
      <c r="A123" s="93" t="s">
        <v>875</v>
      </c>
      <c r="B123" s="186">
        <v>0.43650793650793651</v>
      </c>
      <c r="C123" s="186">
        <v>0.11904761904761904</v>
      </c>
      <c r="D123" s="186">
        <v>5.5555555555555552E-2</v>
      </c>
      <c r="E123" s="186">
        <v>0.3888888888888889</v>
      </c>
      <c r="F123" s="185">
        <v>1</v>
      </c>
      <c r="G123" s="190">
        <v>126</v>
      </c>
      <c r="H123" s="186">
        <v>6.1704211557296766E-2</v>
      </c>
      <c r="I123" s="93"/>
      <c r="J123" s="93"/>
      <c r="K123" s="93"/>
      <c r="L123" s="93"/>
      <c r="M123" s="188">
        <v>0.35299999999999998</v>
      </c>
      <c r="N123" s="188">
        <v>0.52400000000000002</v>
      </c>
      <c r="O123" s="188">
        <v>7.2999999999999995E-2</v>
      </c>
      <c r="P123" s="188">
        <v>0.187</v>
      </c>
      <c r="Q123" s="188">
        <v>2.7E-2</v>
      </c>
      <c r="R123" s="188">
        <v>0.11</v>
      </c>
      <c r="S123" s="188">
        <v>0.308</v>
      </c>
      <c r="T123" s="188">
        <v>0.47599999999999998</v>
      </c>
    </row>
    <row r="124" spans="1:20" x14ac:dyDescent="0.25">
      <c r="A124" s="93" t="s">
        <v>876</v>
      </c>
      <c r="B124" s="186">
        <v>0.47058823529411764</v>
      </c>
      <c r="C124" s="186">
        <v>0.17647058823529413</v>
      </c>
      <c r="D124" s="186">
        <v>2.3529411764705882E-2</v>
      </c>
      <c r="E124" s="186">
        <v>0.32941176470588235</v>
      </c>
      <c r="F124" s="185">
        <v>1</v>
      </c>
      <c r="G124" s="190">
        <v>85</v>
      </c>
      <c r="H124" s="186">
        <v>6.4393939393939392E-2</v>
      </c>
      <c r="I124" s="93"/>
      <c r="J124" s="93"/>
      <c r="K124" s="93"/>
      <c r="L124" s="93"/>
      <c r="M124" s="188">
        <v>0.36799999999999999</v>
      </c>
      <c r="N124" s="188">
        <v>0.57599999999999996</v>
      </c>
      <c r="O124" s="188">
        <v>0.11</v>
      </c>
      <c r="P124" s="188">
        <v>0.27100000000000002</v>
      </c>
      <c r="Q124" s="188">
        <v>6.0000000000000001E-3</v>
      </c>
      <c r="R124" s="188">
        <v>8.2000000000000003E-2</v>
      </c>
      <c r="S124" s="188">
        <v>0.23899999999999999</v>
      </c>
      <c r="T124" s="188">
        <v>0.435</v>
      </c>
    </row>
    <row r="125" spans="1:20" x14ac:dyDescent="0.25">
      <c r="A125" s="93" t="s">
        <v>877</v>
      </c>
      <c r="B125" s="186">
        <v>0.45864661654135336</v>
      </c>
      <c r="C125" s="186">
        <v>0.18045112781954886</v>
      </c>
      <c r="D125" s="186">
        <v>1.5037593984962405E-2</v>
      </c>
      <c r="E125" s="186">
        <v>0.34586466165413532</v>
      </c>
      <c r="F125" s="185">
        <v>1</v>
      </c>
      <c r="G125" s="190">
        <v>133</v>
      </c>
      <c r="H125" s="186">
        <v>9.9924868519909837E-2</v>
      </c>
      <c r="I125" s="93"/>
      <c r="J125" s="93"/>
      <c r="K125" s="93"/>
      <c r="L125" s="93"/>
      <c r="M125" s="188">
        <v>0.376</v>
      </c>
      <c r="N125" s="188">
        <v>0.54300000000000004</v>
      </c>
      <c r="O125" s="188">
        <v>0.124</v>
      </c>
      <c r="P125" s="188">
        <v>0.254</v>
      </c>
      <c r="Q125" s="188">
        <v>4.0000000000000001E-3</v>
      </c>
      <c r="R125" s="188">
        <v>5.2999999999999999E-2</v>
      </c>
      <c r="S125" s="188">
        <v>0.27</v>
      </c>
      <c r="T125" s="188">
        <v>0.43</v>
      </c>
    </row>
    <row r="126" spans="1:20" x14ac:dyDescent="0.25">
      <c r="A126" s="93" t="s">
        <v>878</v>
      </c>
      <c r="B126" s="186">
        <v>0.53956834532374098</v>
      </c>
      <c r="C126" s="186">
        <v>0.15827338129496402</v>
      </c>
      <c r="D126" s="186">
        <v>5.0359712230215826E-2</v>
      </c>
      <c r="E126" s="186">
        <v>0.25179856115107913</v>
      </c>
      <c r="F126" s="185">
        <v>1</v>
      </c>
      <c r="G126" s="190">
        <v>139</v>
      </c>
      <c r="H126" s="186">
        <v>7.5216450216450223E-2</v>
      </c>
      <c r="I126" s="93"/>
      <c r="J126" s="93"/>
      <c r="K126" s="93"/>
      <c r="L126" s="93"/>
      <c r="M126" s="188">
        <v>0.45700000000000002</v>
      </c>
      <c r="N126" s="188">
        <v>0.62</v>
      </c>
      <c r="O126" s="188">
        <v>0.107</v>
      </c>
      <c r="P126" s="188">
        <v>0.22800000000000001</v>
      </c>
      <c r="Q126" s="188">
        <v>2.5000000000000001E-2</v>
      </c>
      <c r="R126" s="188">
        <v>0.1</v>
      </c>
      <c r="S126" s="188">
        <v>0.187</v>
      </c>
      <c r="T126" s="188">
        <v>0.33</v>
      </c>
    </row>
    <row r="127" spans="1:20" x14ac:dyDescent="0.25">
      <c r="A127" s="93" t="s">
        <v>879</v>
      </c>
      <c r="B127" s="186">
        <v>0.46320346320346323</v>
      </c>
      <c r="C127" s="186">
        <v>0.26839826839826841</v>
      </c>
      <c r="D127" s="186">
        <v>4.7619047619047616E-2</v>
      </c>
      <c r="E127" s="186">
        <v>0.22077922077922077</v>
      </c>
      <c r="F127" s="185">
        <v>1</v>
      </c>
      <c r="G127" s="190">
        <v>231</v>
      </c>
      <c r="H127" s="186">
        <v>0.16547277936962751</v>
      </c>
      <c r="I127" s="93"/>
      <c r="J127" s="93"/>
      <c r="K127" s="93"/>
      <c r="L127" s="93"/>
      <c r="M127" s="188">
        <v>0.4</v>
      </c>
      <c r="N127" s="188">
        <v>0.52800000000000002</v>
      </c>
      <c r="O127" s="188">
        <v>0.215</v>
      </c>
      <c r="P127" s="188">
        <v>0.32900000000000001</v>
      </c>
      <c r="Q127" s="188">
        <v>2.7E-2</v>
      </c>
      <c r="R127" s="188">
        <v>8.3000000000000004E-2</v>
      </c>
      <c r="S127" s="188">
        <v>0.17199999999999999</v>
      </c>
      <c r="T127" s="188">
        <v>0.27900000000000003</v>
      </c>
    </row>
    <row r="128" spans="1:20" x14ac:dyDescent="0.25">
      <c r="A128" s="93" t="s">
        <v>880</v>
      </c>
      <c r="B128" s="186">
        <v>0.57218543046357617</v>
      </c>
      <c r="C128" s="186">
        <v>0.2867549668874172</v>
      </c>
      <c r="D128" s="186">
        <v>2.5827814569536423E-2</v>
      </c>
      <c r="E128" s="186">
        <v>0.1152317880794702</v>
      </c>
      <c r="F128" s="185">
        <v>1</v>
      </c>
      <c r="G128" s="190">
        <v>1510</v>
      </c>
      <c r="H128" s="186">
        <v>0.24592833876221498</v>
      </c>
      <c r="I128" s="93"/>
      <c r="J128" s="93"/>
      <c r="K128" s="93"/>
      <c r="L128" s="93"/>
      <c r="M128" s="188">
        <v>0.54700000000000004</v>
      </c>
      <c r="N128" s="188">
        <v>0.59699999999999998</v>
      </c>
      <c r="O128" s="188">
        <v>0.26500000000000001</v>
      </c>
      <c r="P128" s="188">
        <v>0.31</v>
      </c>
      <c r="Q128" s="188">
        <v>1.9E-2</v>
      </c>
      <c r="R128" s="188">
        <v>3.5000000000000003E-2</v>
      </c>
      <c r="S128" s="188">
        <v>0.1</v>
      </c>
      <c r="T128" s="188">
        <v>0.13200000000000001</v>
      </c>
    </row>
    <row r="129" spans="1:20" x14ac:dyDescent="0.25">
      <c r="A129" s="93" t="s">
        <v>881</v>
      </c>
      <c r="B129" s="186">
        <v>0.45446950710108602</v>
      </c>
      <c r="C129" s="186">
        <v>0.34837092731829572</v>
      </c>
      <c r="D129" s="186">
        <v>3.5087719298245612E-2</v>
      </c>
      <c r="E129" s="186">
        <v>0.16207184628237259</v>
      </c>
      <c r="F129" s="185">
        <v>1</v>
      </c>
      <c r="G129" s="190">
        <v>1197</v>
      </c>
      <c r="H129" s="186">
        <v>0.53967538322813347</v>
      </c>
      <c r="I129" s="93"/>
      <c r="J129" s="93"/>
      <c r="K129" s="93"/>
      <c r="L129" s="93"/>
      <c r="M129" s="188">
        <v>0.42599999999999999</v>
      </c>
      <c r="N129" s="188">
        <v>0.48299999999999998</v>
      </c>
      <c r="O129" s="188">
        <v>0.32200000000000001</v>
      </c>
      <c r="P129" s="188">
        <v>0.376</v>
      </c>
      <c r="Q129" s="188">
        <v>2.5999999999999999E-2</v>
      </c>
      <c r="R129" s="188">
        <v>4.7E-2</v>
      </c>
      <c r="S129" s="188">
        <v>0.14199999999999999</v>
      </c>
      <c r="T129" s="188">
        <v>0.184</v>
      </c>
    </row>
    <row r="130" spans="1:20" x14ac:dyDescent="0.25">
      <c r="A130" s="93" t="s">
        <v>882</v>
      </c>
      <c r="B130" s="186">
        <v>0.60229445506692159</v>
      </c>
      <c r="C130" s="186">
        <v>0.28680688336520077</v>
      </c>
      <c r="D130" s="186">
        <v>2.4856596558317401E-2</v>
      </c>
      <c r="E130" s="186">
        <v>8.6042065009560229E-2</v>
      </c>
      <c r="F130" s="185">
        <v>1</v>
      </c>
      <c r="G130" s="190">
        <v>523</v>
      </c>
      <c r="H130" s="186">
        <v>0.23110914714980116</v>
      </c>
      <c r="I130" s="93"/>
      <c r="J130" s="93"/>
      <c r="K130" s="93"/>
      <c r="L130" s="93"/>
      <c r="M130" s="188">
        <v>0.56000000000000005</v>
      </c>
      <c r="N130" s="188">
        <v>0.64300000000000002</v>
      </c>
      <c r="O130" s="188">
        <v>0.25</v>
      </c>
      <c r="P130" s="188">
        <v>0.32700000000000001</v>
      </c>
      <c r="Q130" s="188">
        <v>1.4999999999999999E-2</v>
      </c>
      <c r="R130" s="188">
        <v>4.2000000000000003E-2</v>
      </c>
      <c r="S130" s="188">
        <v>6.5000000000000002E-2</v>
      </c>
      <c r="T130" s="188">
        <v>0.113</v>
      </c>
    </row>
    <row r="131" spans="1:20" x14ac:dyDescent="0.25">
      <c r="A131" s="93" t="s">
        <v>883</v>
      </c>
      <c r="B131" s="186">
        <v>0.39845261121856868</v>
      </c>
      <c r="C131" s="186">
        <v>0.34429400386847198</v>
      </c>
      <c r="D131" s="186">
        <v>3.6750483558994199E-2</v>
      </c>
      <c r="E131" s="186">
        <v>0.22050290135396519</v>
      </c>
      <c r="F131" s="185">
        <v>1</v>
      </c>
      <c r="G131" s="190">
        <v>517</v>
      </c>
      <c r="H131" s="186">
        <v>0.4804832713754647</v>
      </c>
      <c r="I131" s="93"/>
      <c r="J131" s="93"/>
      <c r="K131" s="93"/>
      <c r="L131" s="93"/>
      <c r="M131" s="188">
        <v>0.35699999999999998</v>
      </c>
      <c r="N131" s="188">
        <v>0.441</v>
      </c>
      <c r="O131" s="188">
        <v>0.30499999999999999</v>
      </c>
      <c r="P131" s="188">
        <v>0.38600000000000001</v>
      </c>
      <c r="Q131" s="188">
        <v>2.4E-2</v>
      </c>
      <c r="R131" s="188">
        <v>5.7000000000000002E-2</v>
      </c>
      <c r="S131" s="188">
        <v>0.187</v>
      </c>
      <c r="T131" s="188">
        <v>0.25800000000000001</v>
      </c>
    </row>
    <row r="132" spans="1:20" x14ac:dyDescent="0.25">
      <c r="A132" s="93" t="s">
        <v>884</v>
      </c>
      <c r="B132" s="186">
        <v>0.50899928005759543</v>
      </c>
      <c r="C132" s="186">
        <v>0.34989200863930886</v>
      </c>
      <c r="D132" s="186">
        <v>3.3837293016558675E-2</v>
      </c>
      <c r="E132" s="186">
        <v>0.10727141828653708</v>
      </c>
      <c r="F132" s="185">
        <v>1</v>
      </c>
      <c r="G132" s="190">
        <v>1389</v>
      </c>
      <c r="H132" s="186">
        <v>0.47196738022426094</v>
      </c>
      <c r="I132" s="93"/>
      <c r="J132" s="93"/>
      <c r="K132" s="93"/>
      <c r="L132" s="93"/>
      <c r="M132" s="188">
        <v>0.48299999999999998</v>
      </c>
      <c r="N132" s="188">
        <v>0.53500000000000003</v>
      </c>
      <c r="O132" s="188">
        <v>0.32500000000000001</v>
      </c>
      <c r="P132" s="188">
        <v>0.375</v>
      </c>
      <c r="Q132" s="188">
        <v>2.5999999999999999E-2</v>
      </c>
      <c r="R132" s="188">
        <v>4.4999999999999998E-2</v>
      </c>
      <c r="S132" s="188">
        <v>9.1999999999999998E-2</v>
      </c>
      <c r="T132" s="188">
        <v>0.125</v>
      </c>
    </row>
    <row r="133" spans="1:20" x14ac:dyDescent="0.25">
      <c r="A133" s="93" t="s">
        <v>885</v>
      </c>
      <c r="B133" s="186">
        <v>0.60933108487914556</v>
      </c>
      <c r="C133" s="186">
        <v>0.27342808961695975</v>
      </c>
      <c r="D133" s="186">
        <v>3.5734361198104872E-2</v>
      </c>
      <c r="E133" s="186">
        <v>8.1506464305789769E-2</v>
      </c>
      <c r="F133" s="185">
        <v>1</v>
      </c>
      <c r="G133" s="190">
        <v>12453</v>
      </c>
      <c r="H133" s="186">
        <v>0.3786372343336678</v>
      </c>
      <c r="I133" s="93"/>
      <c r="J133" s="93"/>
      <c r="K133" s="93"/>
      <c r="L133" s="93"/>
      <c r="M133" s="188">
        <v>0.60099999999999998</v>
      </c>
      <c r="N133" s="188">
        <v>0.61799999999999999</v>
      </c>
      <c r="O133" s="188">
        <v>0.26600000000000001</v>
      </c>
      <c r="P133" s="188">
        <v>0.28100000000000003</v>
      </c>
      <c r="Q133" s="188">
        <v>3.3000000000000002E-2</v>
      </c>
      <c r="R133" s="188">
        <v>3.9E-2</v>
      </c>
      <c r="S133" s="188">
        <v>7.6999999999999999E-2</v>
      </c>
      <c r="T133" s="188">
        <v>8.5999999999999993E-2</v>
      </c>
    </row>
    <row r="134" spans="1:20" x14ac:dyDescent="0.25">
      <c r="A134" s="93" t="s">
        <v>886</v>
      </c>
      <c r="B134" s="186">
        <v>0.62195121951219512</v>
      </c>
      <c r="C134" s="186">
        <v>0.15853658536585366</v>
      </c>
      <c r="D134" s="186">
        <v>2.8455284552845527E-2</v>
      </c>
      <c r="E134" s="186">
        <v>0.1910569105691057</v>
      </c>
      <c r="F134" s="185">
        <v>1</v>
      </c>
      <c r="G134" s="190">
        <v>246</v>
      </c>
      <c r="H134" s="186">
        <v>2.7149321266968326E-2</v>
      </c>
      <c r="I134" s="93"/>
      <c r="J134" s="93"/>
      <c r="K134" s="93"/>
      <c r="L134" s="93"/>
      <c r="M134" s="188">
        <v>0.56000000000000005</v>
      </c>
      <c r="N134" s="188">
        <v>0.68</v>
      </c>
      <c r="O134" s="188">
        <v>0.11799999999999999</v>
      </c>
      <c r="P134" s="188">
        <v>0.20899999999999999</v>
      </c>
      <c r="Q134" s="188">
        <v>1.4E-2</v>
      </c>
      <c r="R134" s="188">
        <v>5.8000000000000003E-2</v>
      </c>
      <c r="S134" s="188">
        <v>0.14699999999999999</v>
      </c>
      <c r="T134" s="188">
        <v>0.245</v>
      </c>
    </row>
    <row r="135" spans="1:20" x14ac:dyDescent="0.25">
      <c r="A135" s="93" t="s">
        <v>887</v>
      </c>
      <c r="B135" s="186">
        <v>0.55538922155688619</v>
      </c>
      <c r="C135" s="186">
        <v>0.1497005988023952</v>
      </c>
      <c r="D135" s="186">
        <v>4.3413173652694613E-2</v>
      </c>
      <c r="E135" s="186">
        <v>0.25149700598802394</v>
      </c>
      <c r="F135" s="185">
        <v>1</v>
      </c>
      <c r="G135" s="190">
        <v>668</v>
      </c>
      <c r="H135" s="186">
        <v>0.39976062238180732</v>
      </c>
      <c r="I135" s="93"/>
      <c r="J135" s="93"/>
      <c r="K135" s="93"/>
      <c r="L135" s="93"/>
      <c r="M135" s="188">
        <v>0.51700000000000002</v>
      </c>
      <c r="N135" s="188">
        <v>0.59299999999999997</v>
      </c>
      <c r="O135" s="188">
        <v>0.125</v>
      </c>
      <c r="P135" s="188">
        <v>0.17899999999999999</v>
      </c>
      <c r="Q135" s="188">
        <v>0.03</v>
      </c>
      <c r="R135" s="188">
        <v>6.2E-2</v>
      </c>
      <c r="S135" s="188">
        <v>0.22</v>
      </c>
      <c r="T135" s="188">
        <v>0.28599999999999998</v>
      </c>
    </row>
    <row r="136" spans="1:20" x14ac:dyDescent="0.25">
      <c r="A136" s="93" t="s">
        <v>888</v>
      </c>
      <c r="B136" s="186">
        <v>0.53764861294583888</v>
      </c>
      <c r="C136" s="186">
        <v>0.27344782034346105</v>
      </c>
      <c r="D136" s="186">
        <v>4.6235138705416116E-2</v>
      </c>
      <c r="E136" s="186">
        <v>0.14266842800528401</v>
      </c>
      <c r="F136" s="185">
        <v>1</v>
      </c>
      <c r="G136" s="190">
        <v>757</v>
      </c>
      <c r="H136" s="186">
        <v>0.35062528948587307</v>
      </c>
      <c r="I136" s="93"/>
      <c r="J136" s="93"/>
      <c r="K136" s="93"/>
      <c r="L136" s="93"/>
      <c r="M136" s="188">
        <v>0.502</v>
      </c>
      <c r="N136" s="188">
        <v>0.57299999999999995</v>
      </c>
      <c r="O136" s="188">
        <v>0.24299999999999999</v>
      </c>
      <c r="P136" s="188">
        <v>0.30599999999999999</v>
      </c>
      <c r="Q136" s="188">
        <v>3.3000000000000002E-2</v>
      </c>
      <c r="R136" s="188">
        <v>6.4000000000000001E-2</v>
      </c>
      <c r="S136" s="188">
        <v>0.12</v>
      </c>
      <c r="T136" s="188">
        <v>0.16900000000000001</v>
      </c>
    </row>
    <row r="137" spans="1:20" x14ac:dyDescent="0.25">
      <c r="A137" s="93" t="s">
        <v>889</v>
      </c>
      <c r="B137" s="186">
        <v>0.53059701492537314</v>
      </c>
      <c r="C137" s="186">
        <v>0.30820895522388059</v>
      </c>
      <c r="D137" s="186">
        <v>4.0298507462686567E-2</v>
      </c>
      <c r="E137" s="186">
        <v>0.1208955223880597</v>
      </c>
      <c r="F137" s="185">
        <v>1</v>
      </c>
      <c r="G137" s="190">
        <v>1340</v>
      </c>
      <c r="H137" s="186">
        <v>0.3659202621518296</v>
      </c>
      <c r="I137" s="93"/>
      <c r="J137" s="93"/>
      <c r="K137" s="93"/>
      <c r="L137" s="93"/>
      <c r="M137" s="188">
        <v>0.504</v>
      </c>
      <c r="N137" s="188">
        <v>0.55700000000000005</v>
      </c>
      <c r="O137" s="188">
        <v>0.28399999999999997</v>
      </c>
      <c r="P137" s="188">
        <v>0.33300000000000002</v>
      </c>
      <c r="Q137" s="188">
        <v>3.1E-2</v>
      </c>
      <c r="R137" s="188">
        <v>5.1999999999999998E-2</v>
      </c>
      <c r="S137" s="188">
        <v>0.105</v>
      </c>
      <c r="T137" s="188">
        <v>0.13900000000000001</v>
      </c>
    </row>
    <row r="138" spans="1:20" x14ac:dyDescent="0.25">
      <c r="A138" s="93" t="s">
        <v>890</v>
      </c>
      <c r="B138" s="186">
        <v>0.51036484245439473</v>
      </c>
      <c r="C138" s="186">
        <v>0.30762852404643448</v>
      </c>
      <c r="D138" s="186">
        <v>4.1873963515754557E-2</v>
      </c>
      <c r="E138" s="186">
        <v>0.14013266998341625</v>
      </c>
      <c r="F138" s="185">
        <v>1</v>
      </c>
      <c r="G138" s="190">
        <v>2412</v>
      </c>
      <c r="H138" s="186">
        <v>0.26838767108044953</v>
      </c>
      <c r="I138" s="93"/>
      <c r="J138" s="93"/>
      <c r="K138" s="93"/>
      <c r="L138" s="93"/>
      <c r="M138" s="188">
        <v>0.49</v>
      </c>
      <c r="N138" s="188">
        <v>0.53</v>
      </c>
      <c r="O138" s="188">
        <v>0.28999999999999998</v>
      </c>
      <c r="P138" s="188">
        <v>0.32600000000000001</v>
      </c>
      <c r="Q138" s="188">
        <v>3.5000000000000003E-2</v>
      </c>
      <c r="R138" s="188">
        <v>5.0999999999999997E-2</v>
      </c>
      <c r="S138" s="188">
        <v>0.127</v>
      </c>
      <c r="T138" s="188">
        <v>0.155</v>
      </c>
    </row>
    <row r="139" spans="1:20" x14ac:dyDescent="0.25">
      <c r="A139" s="93" t="s">
        <v>891</v>
      </c>
      <c r="B139" s="186">
        <v>0.5596910112359551</v>
      </c>
      <c r="C139" s="186">
        <v>0.3419943820224719</v>
      </c>
      <c r="D139" s="186">
        <v>3.2303370786516857E-2</v>
      </c>
      <c r="E139" s="186">
        <v>6.6011235955056174E-2</v>
      </c>
      <c r="F139" s="185">
        <v>1</v>
      </c>
      <c r="G139" s="190">
        <v>1424</v>
      </c>
      <c r="H139" s="186">
        <v>0.21651208757792306</v>
      </c>
      <c r="I139" s="93"/>
      <c r="J139" s="93"/>
      <c r="K139" s="93"/>
      <c r="L139" s="93"/>
      <c r="M139" s="188">
        <v>0.53400000000000003</v>
      </c>
      <c r="N139" s="188">
        <v>0.58499999999999996</v>
      </c>
      <c r="O139" s="188">
        <v>0.318</v>
      </c>
      <c r="P139" s="188">
        <v>0.36699999999999999</v>
      </c>
      <c r="Q139" s="188">
        <v>2.4E-2</v>
      </c>
      <c r="R139" s="188">
        <v>4.2999999999999997E-2</v>
      </c>
      <c r="S139" s="188">
        <v>5.3999999999999999E-2</v>
      </c>
      <c r="T139" s="188">
        <v>0.08</v>
      </c>
    </row>
    <row r="140" spans="1:20" x14ac:dyDescent="0.25">
      <c r="A140" s="93" t="s">
        <v>892</v>
      </c>
      <c r="B140" s="186">
        <v>0.50793650793650791</v>
      </c>
      <c r="C140" s="186">
        <v>0.28042328042328041</v>
      </c>
      <c r="D140" s="186">
        <v>5.2910052910052907E-2</v>
      </c>
      <c r="E140" s="186">
        <v>0.15873015873015872</v>
      </c>
      <c r="F140" s="185">
        <v>1</v>
      </c>
      <c r="G140" s="190">
        <v>189</v>
      </c>
      <c r="H140" s="186">
        <v>0.18385214007782102</v>
      </c>
      <c r="I140" s="93"/>
      <c r="J140" s="93"/>
      <c r="K140" s="93"/>
      <c r="L140" s="93"/>
      <c r="M140" s="188">
        <v>0.437</v>
      </c>
      <c r="N140" s="188">
        <v>0.57799999999999996</v>
      </c>
      <c r="O140" s="188">
        <v>0.221</v>
      </c>
      <c r="P140" s="188">
        <v>0.34799999999999998</v>
      </c>
      <c r="Q140" s="188">
        <v>2.9000000000000001E-2</v>
      </c>
      <c r="R140" s="188">
        <v>9.5000000000000001E-2</v>
      </c>
      <c r="S140" s="188">
        <v>0.114</v>
      </c>
      <c r="T140" s="188">
        <v>0.218</v>
      </c>
    </row>
    <row r="141" spans="1:20" x14ac:dyDescent="0.25">
      <c r="A141" s="93" t="s">
        <v>893</v>
      </c>
      <c r="B141" s="186">
        <v>0.38823529411764707</v>
      </c>
      <c r="C141" s="186">
        <v>0.23529411764705882</v>
      </c>
      <c r="D141" s="186">
        <v>3.5294117647058823E-2</v>
      </c>
      <c r="E141" s="186">
        <v>0.3411764705882353</v>
      </c>
      <c r="F141" s="185">
        <v>1</v>
      </c>
      <c r="G141" s="190">
        <v>255</v>
      </c>
      <c r="H141" s="186">
        <v>0.17114093959731544</v>
      </c>
      <c r="I141" s="93"/>
      <c r="J141" s="93"/>
      <c r="K141" s="93"/>
      <c r="L141" s="93"/>
      <c r="M141" s="188">
        <v>0.33</v>
      </c>
      <c r="N141" s="188">
        <v>0.44900000000000001</v>
      </c>
      <c r="O141" s="188">
        <v>0.187</v>
      </c>
      <c r="P141" s="188">
        <v>0.29099999999999998</v>
      </c>
      <c r="Q141" s="188">
        <v>1.9E-2</v>
      </c>
      <c r="R141" s="188">
        <v>6.6000000000000003E-2</v>
      </c>
      <c r="S141" s="188">
        <v>0.28599999999999998</v>
      </c>
      <c r="T141" s="188">
        <v>0.40100000000000002</v>
      </c>
    </row>
    <row r="142" spans="1:20" x14ac:dyDescent="0.25">
      <c r="A142" s="93" t="s">
        <v>894</v>
      </c>
      <c r="B142" s="186">
        <v>0.54716981132075471</v>
      </c>
      <c r="C142" s="186">
        <v>0.33692722371967654</v>
      </c>
      <c r="D142" s="186">
        <v>1.3477088948787063E-2</v>
      </c>
      <c r="E142" s="186">
        <v>0.10242587601078167</v>
      </c>
      <c r="F142" s="185">
        <v>1</v>
      </c>
      <c r="G142" s="190">
        <v>371</v>
      </c>
      <c r="H142" s="186">
        <v>0.32572431957857773</v>
      </c>
      <c r="I142" s="93"/>
      <c r="J142" s="93"/>
      <c r="K142" s="93"/>
      <c r="L142" s="93"/>
      <c r="M142" s="188">
        <v>0.496</v>
      </c>
      <c r="N142" s="188">
        <v>0.59699999999999998</v>
      </c>
      <c r="O142" s="188">
        <v>0.29099999999999998</v>
      </c>
      <c r="P142" s="188">
        <v>0.38600000000000001</v>
      </c>
      <c r="Q142" s="188">
        <v>6.0000000000000001E-3</v>
      </c>
      <c r="R142" s="188">
        <v>3.1E-2</v>
      </c>
      <c r="S142" s="188">
        <v>7.5999999999999998E-2</v>
      </c>
      <c r="T142" s="188">
        <v>0.13700000000000001</v>
      </c>
    </row>
    <row r="143" spans="1:20" x14ac:dyDescent="0.25">
      <c r="A143" s="93" t="s">
        <v>895</v>
      </c>
      <c r="B143" s="186">
        <v>0.52347299343765774</v>
      </c>
      <c r="C143" s="186">
        <v>0.31650681474003028</v>
      </c>
      <c r="D143" s="186">
        <v>3.6850075719333672E-2</v>
      </c>
      <c r="E143" s="186">
        <v>0.12317011610297829</v>
      </c>
      <c r="F143" s="185">
        <v>1</v>
      </c>
      <c r="G143" s="190">
        <v>1981</v>
      </c>
      <c r="H143" s="186">
        <v>0.32274356467904852</v>
      </c>
      <c r="I143" s="93"/>
      <c r="J143" s="93"/>
      <c r="K143" s="93"/>
      <c r="L143" s="93"/>
      <c r="M143" s="188">
        <v>0.501</v>
      </c>
      <c r="N143" s="188">
        <v>0.54500000000000004</v>
      </c>
      <c r="O143" s="188">
        <v>0.29599999999999999</v>
      </c>
      <c r="P143" s="188">
        <v>0.33700000000000002</v>
      </c>
      <c r="Q143" s="188">
        <v>2.9000000000000001E-2</v>
      </c>
      <c r="R143" s="188">
        <v>4.5999999999999999E-2</v>
      </c>
      <c r="S143" s="188">
        <v>0.109</v>
      </c>
      <c r="T143" s="188">
        <v>0.13800000000000001</v>
      </c>
    </row>
    <row r="144" spans="1:20" x14ac:dyDescent="0.25">
      <c r="A144" s="93" t="s">
        <v>896</v>
      </c>
      <c r="B144" s="186">
        <v>0.49971988795518207</v>
      </c>
      <c r="C144" s="186">
        <v>0.35574229691876752</v>
      </c>
      <c r="D144" s="186">
        <v>3.3613445378151259E-2</v>
      </c>
      <c r="E144" s="186">
        <v>0.11092436974789915</v>
      </c>
      <c r="F144" s="185">
        <v>1</v>
      </c>
      <c r="G144" s="190">
        <v>1785</v>
      </c>
      <c r="H144" s="186">
        <v>0.30162216965190941</v>
      </c>
      <c r="I144" s="93"/>
      <c r="J144" s="93"/>
      <c r="K144" s="93"/>
      <c r="L144" s="93"/>
      <c r="M144" s="188">
        <v>0.47699999999999998</v>
      </c>
      <c r="N144" s="188">
        <v>0.52300000000000002</v>
      </c>
      <c r="O144" s="188">
        <v>0.33400000000000002</v>
      </c>
      <c r="P144" s="188">
        <v>0.378</v>
      </c>
      <c r="Q144" s="188">
        <v>2.5999999999999999E-2</v>
      </c>
      <c r="R144" s="188">
        <v>4.2999999999999997E-2</v>
      </c>
      <c r="S144" s="188">
        <v>9.7000000000000003E-2</v>
      </c>
      <c r="T144" s="188">
        <v>0.126</v>
      </c>
    </row>
    <row r="145" spans="1:20" x14ac:dyDescent="0.25">
      <c r="A145" s="93" t="s">
        <v>897</v>
      </c>
      <c r="B145" s="186">
        <v>0.50894752805580834</v>
      </c>
      <c r="C145" s="186">
        <v>0.37670609645131936</v>
      </c>
      <c r="D145" s="186">
        <v>4.1856232939035488E-2</v>
      </c>
      <c r="E145" s="186">
        <v>7.2490142553836817E-2</v>
      </c>
      <c r="F145" s="185">
        <v>1</v>
      </c>
      <c r="G145" s="190">
        <v>3297</v>
      </c>
      <c r="H145" s="186">
        <v>0.49504504504504504</v>
      </c>
      <c r="I145" s="93"/>
      <c r="J145" s="93"/>
      <c r="K145" s="93"/>
      <c r="L145" s="93"/>
      <c r="M145" s="188">
        <v>0.49199999999999999</v>
      </c>
      <c r="N145" s="188">
        <v>0.52600000000000002</v>
      </c>
      <c r="O145" s="188">
        <v>0.36</v>
      </c>
      <c r="P145" s="188">
        <v>0.39300000000000002</v>
      </c>
      <c r="Q145" s="188">
        <v>3.5999999999999997E-2</v>
      </c>
      <c r="R145" s="188">
        <v>4.9000000000000002E-2</v>
      </c>
      <c r="S145" s="188">
        <v>6.4000000000000001E-2</v>
      </c>
      <c r="T145" s="188">
        <v>8.2000000000000003E-2</v>
      </c>
    </row>
    <row r="146" spans="1:20" x14ac:dyDescent="0.25">
      <c r="A146" s="93" t="s">
        <v>898</v>
      </c>
      <c r="B146" s="186">
        <v>0.5748948560336461</v>
      </c>
      <c r="C146" s="186">
        <v>0.26884503396958914</v>
      </c>
      <c r="D146" s="186">
        <v>2.6528631510837918E-2</v>
      </c>
      <c r="E146" s="186">
        <v>0.12973147848592689</v>
      </c>
      <c r="F146" s="185">
        <v>1</v>
      </c>
      <c r="G146" s="190">
        <v>3091</v>
      </c>
      <c r="H146" s="186">
        <v>9.6512317731913697E-2</v>
      </c>
      <c r="I146" s="93"/>
      <c r="J146" s="93"/>
      <c r="K146" s="93"/>
      <c r="L146" s="93"/>
      <c r="M146" s="188">
        <v>0.55700000000000005</v>
      </c>
      <c r="N146" s="188">
        <v>0.59199999999999997</v>
      </c>
      <c r="O146" s="188">
        <v>0.254</v>
      </c>
      <c r="P146" s="188">
        <v>0.28499999999999998</v>
      </c>
      <c r="Q146" s="188">
        <v>2.1000000000000001E-2</v>
      </c>
      <c r="R146" s="188">
        <v>3.3000000000000002E-2</v>
      </c>
      <c r="S146" s="188">
        <v>0.11799999999999999</v>
      </c>
      <c r="T146" s="188">
        <v>0.14199999999999999</v>
      </c>
    </row>
    <row r="147" spans="1:20" x14ac:dyDescent="0.25">
      <c r="A147" s="93" t="s">
        <v>899</v>
      </c>
      <c r="B147" s="186">
        <v>0.49074074074074076</v>
      </c>
      <c r="C147" s="186">
        <v>0.12962962962962962</v>
      </c>
      <c r="D147" s="186">
        <v>5.5555555555555552E-2</v>
      </c>
      <c r="E147" s="186">
        <v>0.32407407407407407</v>
      </c>
      <c r="F147" s="185">
        <v>1</v>
      </c>
      <c r="G147" s="190">
        <v>108</v>
      </c>
      <c r="H147" s="186">
        <v>0.21686746987951808</v>
      </c>
      <c r="I147" s="93"/>
      <c r="J147" s="93"/>
      <c r="K147" s="93"/>
      <c r="L147" s="93"/>
      <c r="M147" s="188">
        <v>0.39800000000000002</v>
      </c>
      <c r="N147" s="188">
        <v>0.58399999999999996</v>
      </c>
      <c r="O147" s="188">
        <v>7.9000000000000001E-2</v>
      </c>
      <c r="P147" s="188">
        <v>0.20599999999999999</v>
      </c>
      <c r="Q147" s="188">
        <v>2.5999999999999999E-2</v>
      </c>
      <c r="R147" s="188">
        <v>0.11600000000000001</v>
      </c>
      <c r="S147" s="188">
        <v>0.24299999999999999</v>
      </c>
      <c r="T147" s="188">
        <v>0.41699999999999998</v>
      </c>
    </row>
    <row r="148" spans="1:20" x14ac:dyDescent="0.25">
      <c r="A148" s="93" t="s">
        <v>900</v>
      </c>
      <c r="B148" s="186">
        <v>0.4757834757834758</v>
      </c>
      <c r="C148" s="186">
        <v>0.32193732193732194</v>
      </c>
      <c r="D148" s="186">
        <v>4.5584045584045586E-2</v>
      </c>
      <c r="E148" s="186">
        <v>0.15669515669515668</v>
      </c>
      <c r="F148" s="185">
        <v>1</v>
      </c>
      <c r="G148" s="190">
        <v>351</v>
      </c>
      <c r="H148" s="186">
        <v>0.21666666666666667</v>
      </c>
      <c r="I148" s="93"/>
      <c r="J148" s="93"/>
      <c r="K148" s="93"/>
      <c r="L148" s="93"/>
      <c r="M148" s="188">
        <v>0.42399999999999999</v>
      </c>
      <c r="N148" s="188">
        <v>0.52800000000000002</v>
      </c>
      <c r="O148" s="188">
        <v>0.27500000000000002</v>
      </c>
      <c r="P148" s="188">
        <v>0.373</v>
      </c>
      <c r="Q148" s="188">
        <v>2.8000000000000001E-2</v>
      </c>
      <c r="R148" s="188">
        <v>7.2999999999999995E-2</v>
      </c>
      <c r="S148" s="188">
        <v>0.122</v>
      </c>
      <c r="T148" s="188">
        <v>0.19800000000000001</v>
      </c>
    </row>
    <row r="149" spans="1:20" x14ac:dyDescent="0.25">
      <c r="A149" s="93" t="s">
        <v>901</v>
      </c>
      <c r="B149" s="186">
        <v>0.56805293005671076</v>
      </c>
      <c r="C149" s="186">
        <v>0.32986767485822305</v>
      </c>
      <c r="D149" s="186">
        <v>3.5916824196597356E-2</v>
      </c>
      <c r="E149" s="186">
        <v>6.6162570888468802E-2</v>
      </c>
      <c r="F149" s="185">
        <v>1</v>
      </c>
      <c r="G149" s="190">
        <v>2116</v>
      </c>
      <c r="H149" s="186">
        <v>0.32629144178874325</v>
      </c>
      <c r="I149" s="93"/>
      <c r="J149" s="93"/>
      <c r="K149" s="93"/>
      <c r="L149" s="93"/>
      <c r="M149" s="188">
        <v>0.54700000000000004</v>
      </c>
      <c r="N149" s="188">
        <v>0.58899999999999997</v>
      </c>
      <c r="O149" s="188">
        <v>0.31</v>
      </c>
      <c r="P149" s="188">
        <v>0.35</v>
      </c>
      <c r="Q149" s="188">
        <v>2.9000000000000001E-2</v>
      </c>
      <c r="R149" s="188">
        <v>4.4999999999999998E-2</v>
      </c>
      <c r="S149" s="188">
        <v>5.6000000000000001E-2</v>
      </c>
      <c r="T149" s="188">
        <v>7.8E-2</v>
      </c>
    </row>
    <row r="150" spans="1:20" x14ac:dyDescent="0.25">
      <c r="A150" s="93" t="s">
        <v>902</v>
      </c>
      <c r="B150" s="186">
        <v>0.51704545454545459</v>
      </c>
      <c r="C150" s="186">
        <v>0.21022727272727273</v>
      </c>
      <c r="D150" s="186">
        <v>7.3863636363636367E-2</v>
      </c>
      <c r="E150" s="186">
        <v>0.19886363636363635</v>
      </c>
      <c r="F150" s="185">
        <v>1</v>
      </c>
      <c r="G150" s="190">
        <v>176</v>
      </c>
      <c r="H150" s="186">
        <v>0.1043272080616479</v>
      </c>
      <c r="I150" s="93"/>
      <c r="J150" s="93"/>
      <c r="K150" s="93"/>
      <c r="L150" s="93"/>
      <c r="M150" s="188">
        <v>0.44400000000000001</v>
      </c>
      <c r="N150" s="188">
        <v>0.59</v>
      </c>
      <c r="O150" s="188">
        <v>0.157</v>
      </c>
      <c r="P150" s="188">
        <v>0.27600000000000002</v>
      </c>
      <c r="Q150" s="188">
        <v>4.3999999999999997E-2</v>
      </c>
      <c r="R150" s="188">
        <v>0.122</v>
      </c>
      <c r="S150" s="188">
        <v>0.14699999999999999</v>
      </c>
      <c r="T150" s="188">
        <v>0.26400000000000001</v>
      </c>
    </row>
    <row r="151" spans="1:20" x14ac:dyDescent="0.25">
      <c r="A151" s="93" t="s">
        <v>903</v>
      </c>
      <c r="B151" s="186">
        <v>0.58960573476702505</v>
      </c>
      <c r="C151" s="186">
        <v>0.19892473118279569</v>
      </c>
      <c r="D151" s="186">
        <v>3.4050179211469536E-2</v>
      </c>
      <c r="E151" s="186">
        <v>0.17741935483870969</v>
      </c>
      <c r="F151" s="185">
        <v>1</v>
      </c>
      <c r="G151" s="190">
        <v>558</v>
      </c>
      <c r="H151" s="186">
        <v>8.8221343873517793E-2</v>
      </c>
      <c r="I151" s="93"/>
      <c r="J151" s="93"/>
      <c r="K151" s="93"/>
      <c r="L151" s="93"/>
      <c r="M151" s="188">
        <v>0.54800000000000004</v>
      </c>
      <c r="N151" s="188">
        <v>0.63</v>
      </c>
      <c r="O151" s="188">
        <v>0.16800000000000001</v>
      </c>
      <c r="P151" s="188">
        <v>0.23400000000000001</v>
      </c>
      <c r="Q151" s="188">
        <v>2.1999999999999999E-2</v>
      </c>
      <c r="R151" s="188">
        <v>5.2999999999999999E-2</v>
      </c>
      <c r="S151" s="188">
        <v>0.14799999999999999</v>
      </c>
      <c r="T151" s="188">
        <v>0.21099999999999999</v>
      </c>
    </row>
    <row r="152" spans="1:20" x14ac:dyDescent="0.25">
      <c r="A152" s="93" t="s">
        <v>904</v>
      </c>
      <c r="B152" s="186">
        <v>0.5757575757575758</v>
      </c>
      <c r="C152" s="186">
        <v>0.22727272727272727</v>
      </c>
      <c r="D152" s="186">
        <v>0.10606060606060606</v>
      </c>
      <c r="E152" s="186">
        <v>9.0909090909090912E-2</v>
      </c>
      <c r="F152" s="185">
        <v>1</v>
      </c>
      <c r="G152" s="190">
        <v>66</v>
      </c>
      <c r="H152" s="186">
        <v>6.9767441860465115E-2</v>
      </c>
      <c r="I152" s="93"/>
      <c r="J152" s="93"/>
      <c r="K152" s="93"/>
      <c r="L152" s="93"/>
      <c r="M152" s="188">
        <v>0.45600000000000002</v>
      </c>
      <c r="N152" s="188">
        <v>0.68799999999999994</v>
      </c>
      <c r="O152" s="188">
        <v>0.14299999999999999</v>
      </c>
      <c r="P152" s="188">
        <v>0.34200000000000003</v>
      </c>
      <c r="Q152" s="188">
        <v>5.1999999999999998E-2</v>
      </c>
      <c r="R152" s="188">
        <v>0.20300000000000001</v>
      </c>
      <c r="S152" s="188">
        <v>4.2000000000000003E-2</v>
      </c>
      <c r="T152" s="188">
        <v>0.184</v>
      </c>
    </row>
    <row r="153" spans="1:20" x14ac:dyDescent="0.25">
      <c r="A153" s="93" t="s">
        <v>905</v>
      </c>
      <c r="B153" s="186">
        <v>0.58469982382436647</v>
      </c>
      <c r="C153" s="186">
        <v>0.28045805664724216</v>
      </c>
      <c r="D153" s="186">
        <v>3.7200162623661742E-2</v>
      </c>
      <c r="E153" s="186">
        <v>9.764195690472964E-2</v>
      </c>
      <c r="F153" s="185">
        <v>1</v>
      </c>
      <c r="G153" s="190">
        <v>59032</v>
      </c>
      <c r="H153" s="186">
        <v>0.22640959456297871</v>
      </c>
      <c r="I153" s="93"/>
      <c r="J153" s="93"/>
      <c r="K153" s="93"/>
      <c r="L153" s="93"/>
      <c r="M153" s="188">
        <v>0.58099999999999996</v>
      </c>
      <c r="N153" s="188">
        <v>0.58899999999999997</v>
      </c>
      <c r="O153" s="188">
        <v>0.27700000000000002</v>
      </c>
      <c r="P153" s="188">
        <v>0.28399999999999997</v>
      </c>
      <c r="Q153" s="188">
        <v>3.5999999999999997E-2</v>
      </c>
      <c r="R153" s="188">
        <v>3.9E-2</v>
      </c>
      <c r="S153" s="188">
        <v>9.5000000000000001E-2</v>
      </c>
      <c r="T153" s="188">
        <v>0.1</v>
      </c>
    </row>
    <row r="154" spans="1:20" x14ac:dyDescent="0.25">
      <c r="A154" s="93" t="s">
        <v>906</v>
      </c>
      <c r="B154" s="186">
        <v>0.63118811881188119</v>
      </c>
      <c r="C154" s="186">
        <v>0.22400990099009901</v>
      </c>
      <c r="D154" s="186">
        <v>3.5272277227722769E-2</v>
      </c>
      <c r="E154" s="186">
        <v>0.10952970297029703</v>
      </c>
      <c r="F154" s="185">
        <v>1</v>
      </c>
      <c r="G154" s="190">
        <v>1616</v>
      </c>
      <c r="H154" s="186">
        <v>0.18367810866105932</v>
      </c>
      <c r="I154" s="93"/>
      <c r="J154" s="93"/>
      <c r="K154" s="93"/>
      <c r="L154" s="93"/>
      <c r="M154" s="188">
        <v>0.60699999999999998</v>
      </c>
      <c r="N154" s="188">
        <v>0.65400000000000003</v>
      </c>
      <c r="O154" s="188">
        <v>0.20399999999999999</v>
      </c>
      <c r="P154" s="188">
        <v>0.245</v>
      </c>
      <c r="Q154" s="188">
        <v>2.7E-2</v>
      </c>
      <c r="R154" s="188">
        <v>4.4999999999999998E-2</v>
      </c>
      <c r="S154" s="188">
        <v>9.5000000000000001E-2</v>
      </c>
      <c r="T154" s="188">
        <v>0.126</v>
      </c>
    </row>
    <row r="155" spans="1:20" x14ac:dyDescent="0.25">
      <c r="A155" s="93" t="s">
        <v>907</v>
      </c>
      <c r="B155" s="186">
        <v>0.66120218579234968</v>
      </c>
      <c r="C155" s="186">
        <v>9.8360655737704916E-2</v>
      </c>
      <c r="D155" s="186">
        <v>3.2786885245901641E-2</v>
      </c>
      <c r="E155" s="186">
        <v>0.20765027322404372</v>
      </c>
      <c r="F155" s="185">
        <v>1</v>
      </c>
      <c r="G155" s="190">
        <v>183</v>
      </c>
      <c r="H155" s="186">
        <v>6.9213313161875942E-2</v>
      </c>
      <c r="I155" s="93"/>
      <c r="J155" s="93"/>
      <c r="K155" s="93"/>
      <c r="L155" s="93"/>
      <c r="M155" s="188">
        <v>0.59</v>
      </c>
      <c r="N155" s="188">
        <v>0.72599999999999998</v>
      </c>
      <c r="O155" s="188">
        <v>6.3E-2</v>
      </c>
      <c r="P155" s="188">
        <v>0.15</v>
      </c>
      <c r="Q155" s="188">
        <v>1.4999999999999999E-2</v>
      </c>
      <c r="R155" s="188">
        <v>7.0000000000000007E-2</v>
      </c>
      <c r="S155" s="188">
        <v>0.155</v>
      </c>
      <c r="T155" s="188">
        <v>0.27200000000000002</v>
      </c>
    </row>
    <row r="156" spans="1:20" x14ac:dyDescent="0.25">
      <c r="A156" s="93" t="s">
        <v>908</v>
      </c>
      <c r="B156" s="186">
        <v>0.52377547372184485</v>
      </c>
      <c r="C156" s="186">
        <v>0.21916338934572757</v>
      </c>
      <c r="D156" s="186">
        <v>3.324991061851984E-2</v>
      </c>
      <c r="E156" s="186">
        <v>0.22381122631390776</v>
      </c>
      <c r="F156" s="185">
        <v>1</v>
      </c>
      <c r="G156" s="190">
        <v>2797</v>
      </c>
      <c r="H156" s="186">
        <v>0.62238540275923449</v>
      </c>
      <c r="I156" s="93"/>
      <c r="J156" s="93"/>
      <c r="K156" s="93"/>
      <c r="L156" s="93"/>
      <c r="M156" s="188">
        <v>0.505</v>
      </c>
      <c r="N156" s="188">
        <v>0.54200000000000004</v>
      </c>
      <c r="O156" s="188">
        <v>0.20399999999999999</v>
      </c>
      <c r="P156" s="188">
        <v>0.23499999999999999</v>
      </c>
      <c r="Q156" s="188">
        <v>2.7E-2</v>
      </c>
      <c r="R156" s="188">
        <v>4.1000000000000002E-2</v>
      </c>
      <c r="S156" s="188">
        <v>0.20899999999999999</v>
      </c>
      <c r="T156" s="188">
        <v>0.24</v>
      </c>
    </row>
    <row r="157" spans="1:20" x14ac:dyDescent="0.25">
      <c r="A157" s="93" t="s">
        <v>909</v>
      </c>
      <c r="B157" s="186">
        <v>0.58656174334140432</v>
      </c>
      <c r="C157" s="186">
        <v>0.32001614205004036</v>
      </c>
      <c r="D157" s="186">
        <v>3.2284100080710247E-2</v>
      </c>
      <c r="E157" s="186">
        <v>6.1138014527845036E-2</v>
      </c>
      <c r="F157" s="185">
        <v>1</v>
      </c>
      <c r="G157" s="190">
        <v>4956</v>
      </c>
      <c r="H157" s="186">
        <v>0.58039583089354729</v>
      </c>
      <c r="I157" s="93"/>
      <c r="J157" s="93"/>
      <c r="K157" s="93"/>
      <c r="L157" s="93"/>
      <c r="M157" s="188">
        <v>0.57299999999999995</v>
      </c>
      <c r="N157" s="188">
        <v>0.6</v>
      </c>
      <c r="O157" s="188">
        <v>0.307</v>
      </c>
      <c r="P157" s="188">
        <v>0.33300000000000002</v>
      </c>
      <c r="Q157" s="188">
        <v>2.8000000000000001E-2</v>
      </c>
      <c r="R157" s="188">
        <v>3.7999999999999999E-2</v>
      </c>
      <c r="S157" s="188">
        <v>5.5E-2</v>
      </c>
      <c r="T157" s="188">
        <v>6.8000000000000005E-2</v>
      </c>
    </row>
    <row r="158" spans="1:20" x14ac:dyDescent="0.25">
      <c r="A158" s="93" t="s">
        <v>910</v>
      </c>
      <c r="B158" s="186">
        <v>0.62633451957295372</v>
      </c>
      <c r="C158" s="186">
        <v>0.20284697508896798</v>
      </c>
      <c r="D158" s="186">
        <v>4.6263345195729534E-2</v>
      </c>
      <c r="E158" s="186">
        <v>0.12455516014234876</v>
      </c>
      <c r="F158" s="185">
        <v>1</v>
      </c>
      <c r="G158" s="190">
        <v>281</v>
      </c>
      <c r="H158" s="186">
        <v>0.11786912751677853</v>
      </c>
      <c r="I158" s="93"/>
      <c r="J158" s="93"/>
      <c r="K158" s="93"/>
      <c r="L158" s="93"/>
      <c r="M158" s="188">
        <v>0.56799999999999995</v>
      </c>
      <c r="N158" s="188">
        <v>0.68100000000000005</v>
      </c>
      <c r="O158" s="188">
        <v>0.16</v>
      </c>
      <c r="P158" s="188">
        <v>0.254</v>
      </c>
      <c r="Q158" s="188">
        <v>2.7E-2</v>
      </c>
      <c r="R158" s="188">
        <v>7.8E-2</v>
      </c>
      <c r="S158" s="188">
        <v>9.0999999999999998E-2</v>
      </c>
      <c r="T158" s="188">
        <v>0.16800000000000001</v>
      </c>
    </row>
    <row r="159" spans="1:20" x14ac:dyDescent="0.25">
      <c r="A159" s="93" t="s">
        <v>911</v>
      </c>
      <c r="B159" s="186">
        <v>0.478494623655914</v>
      </c>
      <c r="C159" s="186">
        <v>0.11827956989247312</v>
      </c>
      <c r="D159" s="186">
        <v>9.1397849462365593E-2</v>
      </c>
      <c r="E159" s="186">
        <v>0.31182795698924731</v>
      </c>
      <c r="F159" s="185">
        <v>1</v>
      </c>
      <c r="G159" s="190">
        <v>186</v>
      </c>
      <c r="H159" s="186">
        <v>7.977696761741369E-3</v>
      </c>
      <c r="I159" s="93"/>
      <c r="J159" s="93"/>
      <c r="K159" s="93"/>
      <c r="L159" s="93"/>
      <c r="M159" s="188">
        <v>0.40799999999999997</v>
      </c>
      <c r="N159" s="188">
        <v>0.55000000000000004</v>
      </c>
      <c r="O159" s="188">
        <v>7.9000000000000001E-2</v>
      </c>
      <c r="P159" s="188">
        <v>0.17299999999999999</v>
      </c>
      <c r="Q159" s="188">
        <v>5.8000000000000003E-2</v>
      </c>
      <c r="R159" s="188">
        <v>0.14099999999999999</v>
      </c>
      <c r="S159" s="188">
        <v>0.25</v>
      </c>
      <c r="T159" s="188">
        <v>0.38200000000000001</v>
      </c>
    </row>
    <row r="160" spans="1:20" x14ac:dyDescent="0.25">
      <c r="A160" s="93" t="s">
        <v>912</v>
      </c>
      <c r="B160" s="186">
        <v>0.60527619519445131</v>
      </c>
      <c r="C160" s="186">
        <v>0.30827347039881098</v>
      </c>
      <c r="D160" s="186">
        <v>3.1582858558335397E-2</v>
      </c>
      <c r="E160" s="186">
        <v>5.4867475848402278E-2</v>
      </c>
      <c r="F160" s="185">
        <v>1</v>
      </c>
      <c r="G160" s="190">
        <v>8074</v>
      </c>
      <c r="H160" s="186">
        <v>0.24846134908911865</v>
      </c>
      <c r="I160" s="93"/>
      <c r="J160" s="93"/>
      <c r="K160" s="93"/>
      <c r="L160" s="93"/>
      <c r="M160" s="188">
        <v>0.59499999999999997</v>
      </c>
      <c r="N160" s="188">
        <v>0.61599999999999999</v>
      </c>
      <c r="O160" s="188">
        <v>0.29799999999999999</v>
      </c>
      <c r="P160" s="188">
        <v>0.318</v>
      </c>
      <c r="Q160" s="188">
        <v>2.8000000000000001E-2</v>
      </c>
      <c r="R160" s="188">
        <v>3.5999999999999997E-2</v>
      </c>
      <c r="S160" s="188">
        <v>0.05</v>
      </c>
      <c r="T160" s="188">
        <v>0.06</v>
      </c>
    </row>
    <row r="161" spans="1:20" x14ac:dyDescent="0.25">
      <c r="A161" s="93" t="s">
        <v>913</v>
      </c>
      <c r="B161" s="186">
        <v>0.65957446808510634</v>
      </c>
      <c r="C161" s="186">
        <v>8.5106382978723402E-2</v>
      </c>
      <c r="D161" s="186">
        <v>0.10638297872340426</v>
      </c>
      <c r="E161" s="186">
        <v>0.14893617021276595</v>
      </c>
      <c r="F161" s="185">
        <v>1</v>
      </c>
      <c r="G161" s="190">
        <v>47</v>
      </c>
      <c r="H161" s="186">
        <v>9.7591362126245845E-3</v>
      </c>
      <c r="I161" s="93"/>
      <c r="J161" s="93"/>
      <c r="K161" s="93"/>
      <c r="L161" s="93"/>
      <c r="M161" s="188">
        <v>0.51700000000000002</v>
      </c>
      <c r="N161" s="188">
        <v>0.77800000000000002</v>
      </c>
      <c r="O161" s="188">
        <v>3.4000000000000002E-2</v>
      </c>
      <c r="P161" s="188">
        <v>0.19900000000000001</v>
      </c>
      <c r="Q161" s="188">
        <v>4.5999999999999999E-2</v>
      </c>
      <c r="R161" s="188">
        <v>0.22600000000000001</v>
      </c>
      <c r="S161" s="188">
        <v>7.3999999999999996E-2</v>
      </c>
      <c r="T161" s="188">
        <v>0.27700000000000002</v>
      </c>
    </row>
    <row r="162" spans="1:20" x14ac:dyDescent="0.25">
      <c r="A162" s="93" t="s">
        <v>914</v>
      </c>
      <c r="B162" s="186">
        <v>0.62817053426875336</v>
      </c>
      <c r="C162" s="186">
        <v>0.23529411764705882</v>
      </c>
      <c r="D162" s="186">
        <v>3.3998920669185105E-2</v>
      </c>
      <c r="E162" s="186">
        <v>0.1025364274150027</v>
      </c>
      <c r="F162" s="185">
        <v>1</v>
      </c>
      <c r="G162" s="190">
        <v>1853</v>
      </c>
      <c r="H162" s="186">
        <v>4.6068169952514733E-2</v>
      </c>
      <c r="I162" s="93"/>
      <c r="J162" s="93"/>
      <c r="K162" s="93"/>
      <c r="L162" s="93"/>
      <c r="M162" s="188">
        <v>0.60599999999999998</v>
      </c>
      <c r="N162" s="188">
        <v>0.65</v>
      </c>
      <c r="O162" s="188">
        <v>0.217</v>
      </c>
      <c r="P162" s="188">
        <v>0.255</v>
      </c>
      <c r="Q162" s="188">
        <v>2.7E-2</v>
      </c>
      <c r="R162" s="188">
        <v>4.2999999999999997E-2</v>
      </c>
      <c r="S162" s="188">
        <v>0.09</v>
      </c>
      <c r="T162" s="188">
        <v>0.11700000000000001</v>
      </c>
    </row>
    <row r="163" spans="1:20" x14ac:dyDescent="0.25">
      <c r="A163" s="93" t="s">
        <v>915</v>
      </c>
      <c r="B163" s="186">
        <v>0.68085106382978722</v>
      </c>
      <c r="C163" s="186">
        <v>0.14893617021276595</v>
      </c>
      <c r="D163" s="186">
        <v>2.6595744680851064E-2</v>
      </c>
      <c r="E163" s="186">
        <v>0.14361702127659576</v>
      </c>
      <c r="F163" s="185">
        <v>1</v>
      </c>
      <c r="G163" s="190">
        <v>188</v>
      </c>
      <c r="H163" s="186">
        <v>0.10363836824696802</v>
      </c>
      <c r="I163" s="93"/>
      <c r="J163" s="93"/>
      <c r="K163" s="93"/>
      <c r="L163" s="93"/>
      <c r="M163" s="188">
        <v>0.61099999999999999</v>
      </c>
      <c r="N163" s="188">
        <v>0.74299999999999999</v>
      </c>
      <c r="O163" s="188">
        <v>0.105</v>
      </c>
      <c r="P163" s="188">
        <v>0.20699999999999999</v>
      </c>
      <c r="Q163" s="188">
        <v>1.0999999999999999E-2</v>
      </c>
      <c r="R163" s="188">
        <v>6.0999999999999999E-2</v>
      </c>
      <c r="S163" s="188">
        <v>0.10100000000000001</v>
      </c>
      <c r="T163" s="188">
        <v>0.20100000000000001</v>
      </c>
    </row>
    <row r="164" spans="1:20" x14ac:dyDescent="0.25">
      <c r="A164" s="93" t="s">
        <v>916</v>
      </c>
      <c r="B164" s="186">
        <v>0.55000000000000004</v>
      </c>
      <c r="C164" s="186">
        <v>0.13750000000000001</v>
      </c>
      <c r="D164" s="186">
        <v>3.7499999999999999E-2</v>
      </c>
      <c r="E164" s="186">
        <v>0.27500000000000002</v>
      </c>
      <c r="F164" s="185">
        <v>1</v>
      </c>
      <c r="G164" s="190">
        <v>80</v>
      </c>
      <c r="H164" s="186">
        <v>0.12820512820512819</v>
      </c>
      <c r="I164" s="93"/>
      <c r="J164" s="93"/>
      <c r="K164" s="93"/>
      <c r="L164" s="93"/>
      <c r="M164" s="188">
        <v>0.441</v>
      </c>
      <c r="N164" s="188">
        <v>0.65400000000000003</v>
      </c>
      <c r="O164" s="188">
        <v>7.9000000000000001E-2</v>
      </c>
      <c r="P164" s="188">
        <v>0.23</v>
      </c>
      <c r="Q164" s="188">
        <v>1.2999999999999999E-2</v>
      </c>
      <c r="R164" s="188">
        <v>0.105</v>
      </c>
      <c r="S164" s="188">
        <v>0.189</v>
      </c>
      <c r="T164" s="188">
        <v>0.38100000000000001</v>
      </c>
    </row>
    <row r="165" spans="1:20" x14ac:dyDescent="0.25">
      <c r="A165" s="93" t="s">
        <v>917</v>
      </c>
      <c r="B165" s="186">
        <v>0.53968253968253965</v>
      </c>
      <c r="C165" s="186">
        <v>9.5238095238095233E-2</v>
      </c>
      <c r="D165" s="186">
        <v>5.5555555555555552E-2</v>
      </c>
      <c r="E165" s="186">
        <v>0.30952380952380953</v>
      </c>
      <c r="F165" s="185">
        <v>1</v>
      </c>
      <c r="G165" s="190">
        <v>126</v>
      </c>
      <c r="H165" s="186">
        <v>5.7560529922338968E-2</v>
      </c>
      <c r="I165" s="93"/>
      <c r="J165" s="93"/>
      <c r="K165" s="93"/>
      <c r="L165" s="93"/>
      <c r="M165" s="188">
        <v>0.45300000000000001</v>
      </c>
      <c r="N165" s="188">
        <v>0.624</v>
      </c>
      <c r="O165" s="188">
        <v>5.5E-2</v>
      </c>
      <c r="P165" s="188">
        <v>0.159</v>
      </c>
      <c r="Q165" s="188">
        <v>2.7E-2</v>
      </c>
      <c r="R165" s="188">
        <v>0.11</v>
      </c>
      <c r="S165" s="188">
        <v>0.23499999999999999</v>
      </c>
      <c r="T165" s="188">
        <v>0.39500000000000002</v>
      </c>
    </row>
    <row r="166" spans="1:20" x14ac:dyDescent="0.25">
      <c r="A166" s="93" t="s">
        <v>918</v>
      </c>
      <c r="B166" s="186">
        <v>0.5</v>
      </c>
      <c r="C166" s="186">
        <v>0.1111111111111111</v>
      </c>
      <c r="D166" s="186">
        <v>5.5555555555555552E-2</v>
      </c>
      <c r="E166" s="186">
        <v>0.33333333333333331</v>
      </c>
      <c r="F166" s="185">
        <v>1</v>
      </c>
      <c r="G166" s="190">
        <v>108</v>
      </c>
      <c r="H166" s="186">
        <v>7.6759061833688705E-2</v>
      </c>
      <c r="I166" s="93"/>
      <c r="J166" s="93"/>
      <c r="K166" s="93"/>
      <c r="L166" s="93"/>
      <c r="M166" s="188">
        <v>0.40699999999999997</v>
      </c>
      <c r="N166" s="188">
        <v>0.59299999999999997</v>
      </c>
      <c r="O166" s="188">
        <v>6.5000000000000002E-2</v>
      </c>
      <c r="P166" s="188">
        <v>0.184</v>
      </c>
      <c r="Q166" s="188">
        <v>2.5999999999999999E-2</v>
      </c>
      <c r="R166" s="188">
        <v>0.11600000000000001</v>
      </c>
      <c r="S166" s="188">
        <v>0.252</v>
      </c>
      <c r="T166" s="188">
        <v>0.42699999999999999</v>
      </c>
    </row>
    <row r="167" spans="1:20" x14ac:dyDescent="0.25">
      <c r="A167" s="93" t="s">
        <v>919</v>
      </c>
      <c r="B167" s="186">
        <v>0.48648648648648651</v>
      </c>
      <c r="C167" s="186">
        <v>0.17567567567567569</v>
      </c>
      <c r="D167" s="186">
        <v>4.0540540540540543E-2</v>
      </c>
      <c r="E167" s="186">
        <v>0.29729729729729731</v>
      </c>
      <c r="F167" s="185">
        <v>1</v>
      </c>
      <c r="G167" s="190">
        <v>148</v>
      </c>
      <c r="H167" s="186">
        <v>0.1002710027100271</v>
      </c>
      <c r="I167" s="93"/>
      <c r="J167" s="93"/>
      <c r="K167" s="93"/>
      <c r="L167" s="93"/>
      <c r="M167" s="188">
        <v>0.40699999999999997</v>
      </c>
      <c r="N167" s="188">
        <v>0.56599999999999995</v>
      </c>
      <c r="O167" s="188">
        <v>0.123</v>
      </c>
      <c r="P167" s="188">
        <v>0.245</v>
      </c>
      <c r="Q167" s="188">
        <v>1.9E-2</v>
      </c>
      <c r="R167" s="188">
        <v>8.5999999999999993E-2</v>
      </c>
      <c r="S167" s="188">
        <v>0.23</v>
      </c>
      <c r="T167" s="188">
        <v>0.375</v>
      </c>
    </row>
    <row r="168" spans="1:20" x14ac:dyDescent="0.25">
      <c r="A168" s="93" t="s">
        <v>920</v>
      </c>
      <c r="B168" s="186">
        <v>0.57462686567164178</v>
      </c>
      <c r="C168" s="186">
        <v>0.20149253731343283</v>
      </c>
      <c r="D168" s="186">
        <v>3.7313432835820892E-2</v>
      </c>
      <c r="E168" s="186">
        <v>0.18656716417910449</v>
      </c>
      <c r="F168" s="185">
        <v>1</v>
      </c>
      <c r="G168" s="190">
        <v>134</v>
      </c>
      <c r="H168" s="186">
        <v>7.1965628356605804E-2</v>
      </c>
      <c r="I168" s="93"/>
      <c r="J168" s="93"/>
      <c r="K168" s="93"/>
      <c r="L168" s="93"/>
      <c r="M168" s="188">
        <v>0.49</v>
      </c>
      <c r="N168" s="188">
        <v>0.65500000000000003</v>
      </c>
      <c r="O168" s="188">
        <v>0.14199999999999999</v>
      </c>
      <c r="P168" s="188">
        <v>0.27700000000000002</v>
      </c>
      <c r="Q168" s="188">
        <v>1.6E-2</v>
      </c>
      <c r="R168" s="188">
        <v>8.4000000000000005E-2</v>
      </c>
      <c r="S168" s="188">
        <v>0.13</v>
      </c>
      <c r="T168" s="188">
        <v>0.26100000000000001</v>
      </c>
    </row>
    <row r="169" spans="1:20" x14ac:dyDescent="0.25">
      <c r="A169" s="93" t="s">
        <v>921</v>
      </c>
      <c r="B169" s="186">
        <v>0.5161290322580645</v>
      </c>
      <c r="C169" s="186">
        <v>0.28629032258064518</v>
      </c>
      <c r="D169" s="186">
        <v>2.8225806451612902E-2</v>
      </c>
      <c r="E169" s="186">
        <v>0.16935483870967741</v>
      </c>
      <c r="F169" s="185">
        <v>1</v>
      </c>
      <c r="G169" s="190">
        <v>248</v>
      </c>
      <c r="H169" s="186">
        <v>0.17452498240675582</v>
      </c>
      <c r="I169" s="93"/>
      <c r="J169" s="93"/>
      <c r="K169" s="93"/>
      <c r="L169" s="93"/>
      <c r="M169" s="188">
        <v>0.45400000000000001</v>
      </c>
      <c r="N169" s="188">
        <v>0.57799999999999996</v>
      </c>
      <c r="O169" s="188">
        <v>0.23400000000000001</v>
      </c>
      <c r="P169" s="188">
        <v>0.34499999999999997</v>
      </c>
      <c r="Q169" s="188">
        <v>1.4E-2</v>
      </c>
      <c r="R169" s="188">
        <v>5.7000000000000002E-2</v>
      </c>
      <c r="S169" s="188">
        <v>0.128</v>
      </c>
      <c r="T169" s="188">
        <v>0.221</v>
      </c>
    </row>
    <row r="170" spans="1:20" x14ac:dyDescent="0.25">
      <c r="A170" s="93" t="s">
        <v>922</v>
      </c>
      <c r="B170" s="186">
        <v>0.59639639639639641</v>
      </c>
      <c r="C170" s="186">
        <v>0.26066066066066068</v>
      </c>
      <c r="D170" s="186">
        <v>4.1441441441441441E-2</v>
      </c>
      <c r="E170" s="186">
        <v>0.1015015015015015</v>
      </c>
      <c r="F170" s="185">
        <v>1</v>
      </c>
      <c r="G170" s="190">
        <v>1665</v>
      </c>
      <c r="H170" s="186">
        <v>0.25702377276937327</v>
      </c>
      <c r="I170" s="93"/>
      <c r="J170" s="93"/>
      <c r="K170" s="93"/>
      <c r="L170" s="93"/>
      <c r="M170" s="188">
        <v>0.57299999999999995</v>
      </c>
      <c r="N170" s="188">
        <v>0.62</v>
      </c>
      <c r="O170" s="188">
        <v>0.24</v>
      </c>
      <c r="P170" s="188">
        <v>0.28199999999999997</v>
      </c>
      <c r="Q170" s="188">
        <v>3.3000000000000002E-2</v>
      </c>
      <c r="R170" s="188">
        <v>5.1999999999999998E-2</v>
      </c>
      <c r="S170" s="188">
        <v>8.7999999999999995E-2</v>
      </c>
      <c r="T170" s="188">
        <v>0.11700000000000001</v>
      </c>
    </row>
    <row r="171" spans="1:20" x14ac:dyDescent="0.25">
      <c r="A171" s="93" t="s">
        <v>923</v>
      </c>
      <c r="B171" s="186">
        <v>0.49087749782797568</v>
      </c>
      <c r="C171" s="186">
        <v>0.34752389226759339</v>
      </c>
      <c r="D171" s="186">
        <v>2.780191138140747E-2</v>
      </c>
      <c r="E171" s="186">
        <v>0.13379669852302345</v>
      </c>
      <c r="F171" s="185">
        <v>1</v>
      </c>
      <c r="G171" s="190">
        <v>1151</v>
      </c>
      <c r="H171" s="186">
        <v>0.51637505607895917</v>
      </c>
      <c r="I171" s="93"/>
      <c r="J171" s="93"/>
      <c r="K171" s="93"/>
      <c r="L171" s="93"/>
      <c r="M171" s="188">
        <v>0.46200000000000002</v>
      </c>
      <c r="N171" s="188">
        <v>0.52</v>
      </c>
      <c r="O171" s="188">
        <v>0.32100000000000001</v>
      </c>
      <c r="P171" s="188">
        <v>0.376</v>
      </c>
      <c r="Q171" s="188">
        <v>0.02</v>
      </c>
      <c r="R171" s="188">
        <v>3.9E-2</v>
      </c>
      <c r="S171" s="188">
        <v>0.115</v>
      </c>
      <c r="T171" s="188">
        <v>0.155</v>
      </c>
    </row>
    <row r="172" spans="1:20" x14ac:dyDescent="0.25">
      <c r="A172" s="93" t="s">
        <v>924</v>
      </c>
      <c r="B172" s="186">
        <v>0.60238907849829348</v>
      </c>
      <c r="C172" s="186">
        <v>0.27986348122866894</v>
      </c>
      <c r="D172" s="186">
        <v>3.4129692832764506E-2</v>
      </c>
      <c r="E172" s="186">
        <v>8.3617747440273033E-2</v>
      </c>
      <c r="F172" s="185">
        <v>1</v>
      </c>
      <c r="G172" s="190">
        <v>586</v>
      </c>
      <c r="H172" s="186">
        <v>0.2216338880484115</v>
      </c>
      <c r="I172" s="93"/>
      <c r="J172" s="93"/>
      <c r="K172" s="93"/>
      <c r="L172" s="93"/>
      <c r="M172" s="188">
        <v>0.56200000000000006</v>
      </c>
      <c r="N172" s="188">
        <v>0.64100000000000001</v>
      </c>
      <c r="O172" s="188">
        <v>0.245</v>
      </c>
      <c r="P172" s="188">
        <v>0.318</v>
      </c>
      <c r="Q172" s="188">
        <v>2.1999999999999999E-2</v>
      </c>
      <c r="R172" s="188">
        <v>5.1999999999999998E-2</v>
      </c>
      <c r="S172" s="188">
        <v>6.4000000000000001E-2</v>
      </c>
      <c r="T172" s="188">
        <v>0.109</v>
      </c>
    </row>
    <row r="173" spans="1:20" x14ac:dyDescent="0.25">
      <c r="A173" s="93" t="s">
        <v>925</v>
      </c>
      <c r="B173" s="186">
        <v>0.45098039215686275</v>
      </c>
      <c r="C173" s="186">
        <v>0.28520499108734404</v>
      </c>
      <c r="D173" s="186">
        <v>5.1693404634581108E-2</v>
      </c>
      <c r="E173" s="186">
        <v>0.21212121212121213</v>
      </c>
      <c r="F173" s="185">
        <v>1</v>
      </c>
      <c r="G173" s="190">
        <v>561</v>
      </c>
      <c r="H173" s="186">
        <v>0.49822380106571934</v>
      </c>
      <c r="I173" s="93"/>
      <c r="J173" s="93"/>
      <c r="K173" s="93"/>
      <c r="L173" s="93"/>
      <c r="M173" s="188">
        <v>0.41</v>
      </c>
      <c r="N173" s="188">
        <v>0.49199999999999999</v>
      </c>
      <c r="O173" s="188">
        <v>0.249</v>
      </c>
      <c r="P173" s="188">
        <v>0.32400000000000001</v>
      </c>
      <c r="Q173" s="188">
        <v>3.5999999999999997E-2</v>
      </c>
      <c r="R173" s="188">
        <v>7.2999999999999995E-2</v>
      </c>
      <c r="S173" s="188">
        <v>0.18</v>
      </c>
      <c r="T173" s="188">
        <v>0.248</v>
      </c>
    </row>
    <row r="174" spans="1:20" x14ac:dyDescent="0.25">
      <c r="A174" s="93" t="s">
        <v>926</v>
      </c>
      <c r="B174" s="186">
        <v>0.51440618411806038</v>
      </c>
      <c r="C174" s="186">
        <v>0.33872101194659171</v>
      </c>
      <c r="D174" s="186">
        <v>4.9894588896697116E-2</v>
      </c>
      <c r="E174" s="186">
        <v>9.6978215038650742E-2</v>
      </c>
      <c r="F174" s="185">
        <v>1</v>
      </c>
      <c r="G174" s="190">
        <v>1423</v>
      </c>
      <c r="H174" s="186">
        <v>0.46276422764227643</v>
      </c>
      <c r="I174" s="93"/>
      <c r="J174" s="93"/>
      <c r="K174" s="93"/>
      <c r="L174" s="93"/>
      <c r="M174" s="188">
        <v>0.48799999999999999</v>
      </c>
      <c r="N174" s="188">
        <v>0.54</v>
      </c>
      <c r="O174" s="188">
        <v>0.315</v>
      </c>
      <c r="P174" s="188">
        <v>0.36399999999999999</v>
      </c>
      <c r="Q174" s="188">
        <v>0.04</v>
      </c>
      <c r="R174" s="188">
        <v>6.2E-2</v>
      </c>
      <c r="S174" s="188">
        <v>8.3000000000000004E-2</v>
      </c>
      <c r="T174" s="188">
        <v>0.113</v>
      </c>
    </row>
    <row r="175" spans="1:20" x14ac:dyDescent="0.25">
      <c r="A175" s="93" t="s">
        <v>927</v>
      </c>
      <c r="B175" s="186">
        <v>0.63892575532828477</v>
      </c>
      <c r="C175" s="186">
        <v>0.25279100632367868</v>
      </c>
      <c r="D175" s="186">
        <v>3.6302599734561639E-2</v>
      </c>
      <c r="E175" s="186">
        <v>7.1980638613474895E-2</v>
      </c>
      <c r="F175" s="185">
        <v>1</v>
      </c>
      <c r="G175" s="190">
        <v>12809</v>
      </c>
      <c r="H175" s="186">
        <v>0.37881879750391861</v>
      </c>
      <c r="I175" s="93"/>
      <c r="J175" s="93"/>
      <c r="K175" s="93"/>
      <c r="L175" s="93"/>
      <c r="M175" s="188">
        <v>0.63100000000000001</v>
      </c>
      <c r="N175" s="188">
        <v>0.64700000000000002</v>
      </c>
      <c r="O175" s="188">
        <v>0.245</v>
      </c>
      <c r="P175" s="188">
        <v>0.26</v>
      </c>
      <c r="Q175" s="188">
        <v>3.3000000000000002E-2</v>
      </c>
      <c r="R175" s="188">
        <v>0.04</v>
      </c>
      <c r="S175" s="188">
        <v>6.8000000000000005E-2</v>
      </c>
      <c r="T175" s="188">
        <v>7.6999999999999999E-2</v>
      </c>
    </row>
    <row r="176" spans="1:20" x14ac:dyDescent="0.25">
      <c r="A176" s="93" t="s">
        <v>928</v>
      </c>
      <c r="B176" s="186">
        <v>0.5</v>
      </c>
      <c r="C176" s="186">
        <v>0.23109243697478993</v>
      </c>
      <c r="D176" s="186">
        <v>5.8823529411764705E-2</v>
      </c>
      <c r="E176" s="186">
        <v>0.21008403361344538</v>
      </c>
      <c r="F176" s="185">
        <v>1</v>
      </c>
      <c r="G176" s="190">
        <v>238</v>
      </c>
      <c r="H176" s="186">
        <v>2.4045261669024046E-2</v>
      </c>
      <c r="I176" s="93"/>
      <c r="J176" s="93"/>
      <c r="K176" s="93"/>
      <c r="L176" s="93"/>
      <c r="M176" s="188">
        <v>0.437</v>
      </c>
      <c r="N176" s="188">
        <v>0.56299999999999994</v>
      </c>
      <c r="O176" s="188">
        <v>0.182</v>
      </c>
      <c r="P176" s="188">
        <v>0.28899999999999998</v>
      </c>
      <c r="Q176" s="188">
        <v>3.5000000000000003E-2</v>
      </c>
      <c r="R176" s="188">
        <v>9.6000000000000002E-2</v>
      </c>
      <c r="S176" s="188">
        <v>0.16300000000000001</v>
      </c>
      <c r="T176" s="188">
        <v>0.26600000000000001</v>
      </c>
    </row>
    <row r="177" spans="1:20" x14ac:dyDescent="0.25">
      <c r="A177" s="93" t="s">
        <v>929</v>
      </c>
      <c r="B177" s="186">
        <v>0.60789149198520342</v>
      </c>
      <c r="C177" s="186">
        <v>0.17385943279901356</v>
      </c>
      <c r="D177" s="186">
        <v>3.9457459926017263E-2</v>
      </c>
      <c r="E177" s="186">
        <v>0.17879161528976573</v>
      </c>
      <c r="F177" s="185">
        <v>1</v>
      </c>
      <c r="G177" s="190">
        <v>811</v>
      </c>
      <c r="H177" s="186">
        <v>0.45561797752808991</v>
      </c>
      <c r="I177" s="93"/>
      <c r="J177" s="93"/>
      <c r="K177" s="93"/>
      <c r="L177" s="93"/>
      <c r="M177" s="188">
        <v>0.57399999999999995</v>
      </c>
      <c r="N177" s="188">
        <v>0.64100000000000001</v>
      </c>
      <c r="O177" s="188">
        <v>0.14899999999999999</v>
      </c>
      <c r="P177" s="188">
        <v>0.20100000000000001</v>
      </c>
      <c r="Q177" s="188">
        <v>2.8000000000000001E-2</v>
      </c>
      <c r="R177" s="188">
        <v>5.5E-2</v>
      </c>
      <c r="S177" s="188">
        <v>0.154</v>
      </c>
      <c r="T177" s="188">
        <v>0.20699999999999999</v>
      </c>
    </row>
    <row r="178" spans="1:20" x14ac:dyDescent="0.25">
      <c r="A178" s="93" t="s">
        <v>930</v>
      </c>
      <c r="B178" s="186">
        <v>0.57025920873124147</v>
      </c>
      <c r="C178" s="186">
        <v>0.25648021828103684</v>
      </c>
      <c r="D178" s="186">
        <v>4.7748976807639835E-2</v>
      </c>
      <c r="E178" s="186">
        <v>0.12551159618008187</v>
      </c>
      <c r="F178" s="185">
        <v>1</v>
      </c>
      <c r="G178" s="190">
        <v>733</v>
      </c>
      <c r="H178" s="186">
        <v>0.35038240917782026</v>
      </c>
      <c r="I178" s="93"/>
      <c r="J178" s="93"/>
      <c r="K178" s="93"/>
      <c r="L178" s="93"/>
      <c r="M178" s="188">
        <v>0.53400000000000003</v>
      </c>
      <c r="N178" s="188">
        <v>0.60599999999999998</v>
      </c>
      <c r="O178" s="188">
        <v>0.22600000000000001</v>
      </c>
      <c r="P178" s="188">
        <v>0.28899999999999998</v>
      </c>
      <c r="Q178" s="188">
        <v>3.5000000000000003E-2</v>
      </c>
      <c r="R178" s="188">
        <v>6.6000000000000003E-2</v>
      </c>
      <c r="S178" s="188">
        <v>0.10299999999999999</v>
      </c>
      <c r="T178" s="188">
        <v>0.151</v>
      </c>
    </row>
    <row r="179" spans="1:20" x14ac:dyDescent="0.25">
      <c r="A179" s="93" t="s">
        <v>931</v>
      </c>
      <c r="B179" s="186">
        <v>0.5313626532083634</v>
      </c>
      <c r="C179" s="186">
        <v>0.29416005767844267</v>
      </c>
      <c r="D179" s="186">
        <v>3.7490987743330928E-2</v>
      </c>
      <c r="E179" s="186">
        <v>0.13698630136986301</v>
      </c>
      <c r="F179" s="185">
        <v>1</v>
      </c>
      <c r="G179" s="190">
        <v>1387</v>
      </c>
      <c r="H179" s="186">
        <v>0.34179398718580584</v>
      </c>
      <c r="I179" s="93"/>
      <c r="J179" s="93"/>
      <c r="K179" s="93"/>
      <c r="L179" s="93"/>
      <c r="M179" s="188">
        <v>0.505</v>
      </c>
      <c r="N179" s="188">
        <v>0.55800000000000005</v>
      </c>
      <c r="O179" s="188">
        <v>0.27100000000000002</v>
      </c>
      <c r="P179" s="188">
        <v>0.31900000000000001</v>
      </c>
      <c r="Q179" s="188">
        <v>2.9000000000000001E-2</v>
      </c>
      <c r="R179" s="188">
        <v>4.9000000000000002E-2</v>
      </c>
      <c r="S179" s="188">
        <v>0.12</v>
      </c>
      <c r="T179" s="188">
        <v>0.156</v>
      </c>
    </row>
    <row r="180" spans="1:20" x14ac:dyDescent="0.25">
      <c r="A180" s="93" t="s">
        <v>932</v>
      </c>
      <c r="B180" s="186">
        <v>0.54597233523189581</v>
      </c>
      <c r="C180" s="186">
        <v>0.27379983726606999</v>
      </c>
      <c r="D180" s="186">
        <v>3.7428803905614323E-2</v>
      </c>
      <c r="E180" s="186">
        <v>0.14279902359641986</v>
      </c>
      <c r="F180" s="185">
        <v>1</v>
      </c>
      <c r="G180" s="190">
        <v>2458</v>
      </c>
      <c r="H180" s="186">
        <v>0.25999576898667232</v>
      </c>
      <c r="I180" s="93"/>
      <c r="J180" s="93"/>
      <c r="K180" s="93"/>
      <c r="L180" s="93"/>
      <c r="M180" s="188">
        <v>0.52600000000000002</v>
      </c>
      <c r="N180" s="188">
        <v>0.56599999999999995</v>
      </c>
      <c r="O180" s="188">
        <v>0.25700000000000001</v>
      </c>
      <c r="P180" s="188">
        <v>0.29199999999999998</v>
      </c>
      <c r="Q180" s="188">
        <v>3.1E-2</v>
      </c>
      <c r="R180" s="188">
        <v>4.5999999999999999E-2</v>
      </c>
      <c r="S180" s="188">
        <v>0.13</v>
      </c>
      <c r="T180" s="188">
        <v>0.157</v>
      </c>
    </row>
    <row r="181" spans="1:20" x14ac:dyDescent="0.25">
      <c r="A181" s="93" t="s">
        <v>933</v>
      </c>
      <c r="B181" s="186">
        <v>0.58705035971223019</v>
      </c>
      <c r="C181" s="186">
        <v>0.30575539568345322</v>
      </c>
      <c r="D181" s="186">
        <v>4.4604316546762592E-2</v>
      </c>
      <c r="E181" s="186">
        <v>6.2589928057553951E-2</v>
      </c>
      <c r="F181" s="185">
        <v>1</v>
      </c>
      <c r="G181" s="190">
        <v>1390</v>
      </c>
      <c r="H181" s="186">
        <v>0.20447190350102973</v>
      </c>
      <c r="I181" s="93"/>
      <c r="J181" s="93"/>
      <c r="K181" s="93"/>
      <c r="L181" s="93"/>
      <c r="M181" s="188">
        <v>0.56100000000000005</v>
      </c>
      <c r="N181" s="188">
        <v>0.61299999999999999</v>
      </c>
      <c r="O181" s="188">
        <v>0.28199999999999997</v>
      </c>
      <c r="P181" s="188">
        <v>0.33</v>
      </c>
      <c r="Q181" s="188">
        <v>3.5000000000000003E-2</v>
      </c>
      <c r="R181" s="188">
        <v>5.7000000000000002E-2</v>
      </c>
      <c r="S181" s="188">
        <v>5.0999999999999997E-2</v>
      </c>
      <c r="T181" s="188">
        <v>7.6999999999999999E-2</v>
      </c>
    </row>
    <row r="182" spans="1:20" x14ac:dyDescent="0.25">
      <c r="A182" s="93" t="s">
        <v>934</v>
      </c>
      <c r="B182" s="186">
        <v>0.56613756613756616</v>
      </c>
      <c r="C182" s="186">
        <v>0.24867724867724866</v>
      </c>
      <c r="D182" s="186">
        <v>5.2910052910052907E-2</v>
      </c>
      <c r="E182" s="186">
        <v>0.13227513227513227</v>
      </c>
      <c r="F182" s="185">
        <v>1</v>
      </c>
      <c r="G182" s="190">
        <v>189</v>
      </c>
      <c r="H182" s="186">
        <v>0.18103448275862069</v>
      </c>
      <c r="I182" s="93"/>
      <c r="J182" s="93"/>
      <c r="K182" s="93"/>
      <c r="L182" s="93"/>
      <c r="M182" s="188">
        <v>0.495</v>
      </c>
      <c r="N182" s="188">
        <v>0.63500000000000001</v>
      </c>
      <c r="O182" s="188">
        <v>0.192</v>
      </c>
      <c r="P182" s="188">
        <v>0.315</v>
      </c>
      <c r="Q182" s="188">
        <v>2.9000000000000001E-2</v>
      </c>
      <c r="R182" s="188">
        <v>9.5000000000000001E-2</v>
      </c>
      <c r="S182" s="188">
        <v>9.0999999999999998E-2</v>
      </c>
      <c r="T182" s="188">
        <v>0.188</v>
      </c>
    </row>
    <row r="183" spans="1:20" x14ac:dyDescent="0.25">
      <c r="A183" s="93" t="s">
        <v>935</v>
      </c>
      <c r="B183" s="186">
        <v>0.45512820512820512</v>
      </c>
      <c r="C183" s="186">
        <v>0.20512820512820512</v>
      </c>
      <c r="D183" s="186">
        <v>3.8461538461538464E-2</v>
      </c>
      <c r="E183" s="186">
        <v>0.30128205128205127</v>
      </c>
      <c r="F183" s="185">
        <v>1</v>
      </c>
      <c r="G183" s="190">
        <v>312</v>
      </c>
      <c r="H183" s="186">
        <v>0.20594059405940593</v>
      </c>
      <c r="I183" s="93"/>
      <c r="J183" s="93"/>
      <c r="K183" s="93"/>
      <c r="L183" s="93"/>
      <c r="M183" s="188">
        <v>0.40100000000000002</v>
      </c>
      <c r="N183" s="188">
        <v>0.51100000000000001</v>
      </c>
      <c r="O183" s="188">
        <v>0.16400000000000001</v>
      </c>
      <c r="P183" s="188">
        <v>0.253</v>
      </c>
      <c r="Q183" s="188">
        <v>2.1999999999999999E-2</v>
      </c>
      <c r="R183" s="188">
        <v>6.6000000000000003E-2</v>
      </c>
      <c r="S183" s="188">
        <v>0.253</v>
      </c>
      <c r="T183" s="188">
        <v>0.35399999999999998</v>
      </c>
    </row>
    <row r="184" spans="1:20" x14ac:dyDescent="0.25">
      <c r="A184" s="93" t="s">
        <v>936</v>
      </c>
      <c r="B184" s="186">
        <v>0.53995157384987891</v>
      </c>
      <c r="C184" s="186">
        <v>0.31234866828087166</v>
      </c>
      <c r="D184" s="186">
        <v>4.3583535108958835E-2</v>
      </c>
      <c r="E184" s="186">
        <v>0.10411622276029056</v>
      </c>
      <c r="F184" s="185">
        <v>1</v>
      </c>
      <c r="G184" s="190">
        <v>413</v>
      </c>
      <c r="H184" s="186">
        <v>0.33631921824104233</v>
      </c>
      <c r="I184" s="93"/>
      <c r="J184" s="93"/>
      <c r="K184" s="93"/>
      <c r="L184" s="93"/>
      <c r="M184" s="188">
        <v>0.49199999999999999</v>
      </c>
      <c r="N184" s="188">
        <v>0.58699999999999997</v>
      </c>
      <c r="O184" s="188">
        <v>0.27</v>
      </c>
      <c r="P184" s="188">
        <v>0.35899999999999999</v>
      </c>
      <c r="Q184" s="188">
        <v>2.8000000000000001E-2</v>
      </c>
      <c r="R184" s="188">
        <v>6.8000000000000005E-2</v>
      </c>
      <c r="S184" s="188">
        <v>7.8E-2</v>
      </c>
      <c r="T184" s="188">
        <v>0.13700000000000001</v>
      </c>
    </row>
    <row r="185" spans="1:20" x14ac:dyDescent="0.25">
      <c r="A185" s="93" t="s">
        <v>937</v>
      </c>
      <c r="B185" s="186">
        <v>0.56828811973807292</v>
      </c>
      <c r="C185" s="186">
        <v>0.28624883068288121</v>
      </c>
      <c r="D185" s="186">
        <v>4.3030869971936392E-2</v>
      </c>
      <c r="E185" s="186">
        <v>0.10243217960710944</v>
      </c>
      <c r="F185" s="185">
        <v>1</v>
      </c>
      <c r="G185" s="190">
        <v>2138</v>
      </c>
      <c r="H185" s="186">
        <v>0.33850538315389489</v>
      </c>
      <c r="I185" s="93"/>
      <c r="J185" s="93"/>
      <c r="K185" s="93"/>
      <c r="L185" s="93"/>
      <c r="M185" s="188">
        <v>0.54700000000000004</v>
      </c>
      <c r="N185" s="188">
        <v>0.58899999999999997</v>
      </c>
      <c r="O185" s="188">
        <v>0.26700000000000002</v>
      </c>
      <c r="P185" s="188">
        <v>0.30599999999999999</v>
      </c>
      <c r="Q185" s="188">
        <v>3.5000000000000003E-2</v>
      </c>
      <c r="R185" s="188">
        <v>5.1999999999999998E-2</v>
      </c>
      <c r="S185" s="188">
        <v>0.09</v>
      </c>
      <c r="T185" s="188">
        <v>0.11600000000000001</v>
      </c>
    </row>
    <row r="186" spans="1:20" x14ac:dyDescent="0.25">
      <c r="A186" s="93" t="s">
        <v>938</v>
      </c>
      <c r="B186" s="186">
        <v>0.48784624081401923</v>
      </c>
      <c r="C186" s="186">
        <v>0.34765404183154325</v>
      </c>
      <c r="D186" s="186">
        <v>4.465799886941775E-2</v>
      </c>
      <c r="E186" s="186">
        <v>0.11984171848501979</v>
      </c>
      <c r="F186" s="185">
        <v>1</v>
      </c>
      <c r="G186" s="190">
        <v>1769</v>
      </c>
      <c r="H186" s="186">
        <v>0.30690492713393475</v>
      </c>
      <c r="I186" s="93"/>
      <c r="J186" s="93"/>
      <c r="K186" s="93"/>
      <c r="L186" s="93"/>
      <c r="M186" s="188">
        <v>0.46500000000000002</v>
      </c>
      <c r="N186" s="188">
        <v>0.51100000000000001</v>
      </c>
      <c r="O186" s="188">
        <v>0.32600000000000001</v>
      </c>
      <c r="P186" s="188">
        <v>0.37</v>
      </c>
      <c r="Q186" s="188">
        <v>3.5999999999999997E-2</v>
      </c>
      <c r="R186" s="188">
        <v>5.5E-2</v>
      </c>
      <c r="S186" s="188">
        <v>0.106</v>
      </c>
      <c r="T186" s="188">
        <v>0.13600000000000001</v>
      </c>
    </row>
    <row r="187" spans="1:20" x14ac:dyDescent="0.25">
      <c r="A187" s="93" t="s">
        <v>939</v>
      </c>
      <c r="B187" s="186">
        <v>0.53123175715119675</v>
      </c>
      <c r="C187" s="186">
        <v>0.36310566258026855</v>
      </c>
      <c r="D187" s="186">
        <v>3.7069468768242846E-2</v>
      </c>
      <c r="E187" s="186">
        <v>6.859311150029189E-2</v>
      </c>
      <c r="F187" s="185">
        <v>1</v>
      </c>
      <c r="G187" s="190">
        <v>3426</v>
      </c>
      <c r="H187" s="186">
        <v>0.48630234208658624</v>
      </c>
      <c r="I187" s="93"/>
      <c r="J187" s="93"/>
      <c r="K187" s="93"/>
      <c r="L187" s="93"/>
      <c r="M187" s="188">
        <v>0.51400000000000001</v>
      </c>
      <c r="N187" s="188">
        <v>0.54800000000000004</v>
      </c>
      <c r="O187" s="188">
        <v>0.34699999999999998</v>
      </c>
      <c r="P187" s="188">
        <v>0.379</v>
      </c>
      <c r="Q187" s="188">
        <v>3.1E-2</v>
      </c>
      <c r="R187" s="188">
        <v>4.3999999999999997E-2</v>
      </c>
      <c r="S187" s="188">
        <v>6.0999999999999999E-2</v>
      </c>
      <c r="T187" s="188">
        <v>7.8E-2</v>
      </c>
    </row>
    <row r="188" spans="1:20" x14ac:dyDescent="0.25">
      <c r="A188" s="93" t="s">
        <v>940</v>
      </c>
      <c r="B188" s="186">
        <v>0.59087904824851289</v>
      </c>
      <c r="C188" s="186">
        <v>0.25512227362855255</v>
      </c>
      <c r="D188" s="186">
        <v>3.6021150033046928E-2</v>
      </c>
      <c r="E188" s="186">
        <v>0.11797752808988764</v>
      </c>
      <c r="F188" s="185">
        <v>1</v>
      </c>
      <c r="G188" s="190">
        <v>3026</v>
      </c>
      <c r="H188" s="186">
        <v>9.3919736801266335E-2</v>
      </c>
      <c r="I188" s="93"/>
      <c r="J188" s="93"/>
      <c r="K188" s="93"/>
      <c r="L188" s="93"/>
      <c r="M188" s="188">
        <v>0.57299999999999995</v>
      </c>
      <c r="N188" s="188">
        <v>0.60799999999999998</v>
      </c>
      <c r="O188" s="188">
        <v>0.24</v>
      </c>
      <c r="P188" s="188">
        <v>0.27100000000000002</v>
      </c>
      <c r="Q188" s="188">
        <v>0.03</v>
      </c>
      <c r="R188" s="188">
        <v>4.2999999999999997E-2</v>
      </c>
      <c r="S188" s="188">
        <v>0.107</v>
      </c>
      <c r="T188" s="188">
        <v>0.13</v>
      </c>
    </row>
    <row r="189" spans="1:20" x14ac:dyDescent="0.25">
      <c r="A189" s="93" t="s">
        <v>941</v>
      </c>
      <c r="B189" s="186">
        <v>0.49586776859504134</v>
      </c>
      <c r="C189" s="186">
        <v>0.10743801652892562</v>
      </c>
      <c r="D189" s="186">
        <v>1.6528925619834711E-2</v>
      </c>
      <c r="E189" s="186">
        <v>0.38016528925619836</v>
      </c>
      <c r="F189" s="185">
        <v>1</v>
      </c>
      <c r="G189" s="190">
        <v>121</v>
      </c>
      <c r="H189" s="186">
        <v>0.24151696606786427</v>
      </c>
      <c r="I189" s="93"/>
      <c r="J189" s="93"/>
      <c r="K189" s="93"/>
      <c r="L189" s="93"/>
      <c r="M189" s="188">
        <v>0.40799999999999997</v>
      </c>
      <c r="N189" s="188">
        <v>0.58399999999999996</v>
      </c>
      <c r="O189" s="188">
        <v>6.4000000000000001E-2</v>
      </c>
      <c r="P189" s="188">
        <v>0.17499999999999999</v>
      </c>
      <c r="Q189" s="188">
        <v>5.0000000000000001E-3</v>
      </c>
      <c r="R189" s="188">
        <v>5.8000000000000003E-2</v>
      </c>
      <c r="S189" s="188">
        <v>0.29899999999999999</v>
      </c>
      <c r="T189" s="188">
        <v>0.46899999999999997</v>
      </c>
    </row>
    <row r="190" spans="1:20" x14ac:dyDescent="0.25">
      <c r="A190" s="93" t="s">
        <v>942</v>
      </c>
      <c r="B190" s="186">
        <v>0.47255369928400953</v>
      </c>
      <c r="C190" s="186">
        <v>0.29832935560859186</v>
      </c>
      <c r="D190" s="186">
        <v>5.4892601431980909E-2</v>
      </c>
      <c r="E190" s="186">
        <v>0.17422434367541767</v>
      </c>
      <c r="F190" s="185">
        <v>1</v>
      </c>
      <c r="G190" s="190">
        <v>419</v>
      </c>
      <c r="H190" s="186">
        <v>0.23034634414513469</v>
      </c>
      <c r="I190" s="93"/>
      <c r="J190" s="93"/>
      <c r="K190" s="93"/>
      <c r="L190" s="93"/>
      <c r="M190" s="188">
        <v>0.42499999999999999</v>
      </c>
      <c r="N190" s="188">
        <v>0.52</v>
      </c>
      <c r="O190" s="188">
        <v>0.25700000000000001</v>
      </c>
      <c r="P190" s="188">
        <v>0.34399999999999997</v>
      </c>
      <c r="Q190" s="188">
        <v>3.6999999999999998E-2</v>
      </c>
      <c r="R190" s="188">
        <v>8.1000000000000003E-2</v>
      </c>
      <c r="S190" s="188">
        <v>0.14099999999999999</v>
      </c>
      <c r="T190" s="188">
        <v>0.21299999999999999</v>
      </c>
    </row>
    <row r="191" spans="1:20" x14ac:dyDescent="0.25">
      <c r="A191" s="93" t="s">
        <v>943</v>
      </c>
      <c r="B191" s="186">
        <v>0.62418464626191672</v>
      </c>
      <c r="C191" s="186">
        <v>0.27345709984947314</v>
      </c>
      <c r="D191" s="186">
        <v>4.7165077772202711E-2</v>
      </c>
      <c r="E191" s="186">
        <v>5.5193176116407429E-2</v>
      </c>
      <c r="F191" s="185">
        <v>1</v>
      </c>
      <c r="G191" s="190">
        <v>1993</v>
      </c>
      <c r="H191" s="186">
        <v>0.31933984938311166</v>
      </c>
      <c r="I191" s="93"/>
      <c r="J191" s="93"/>
      <c r="K191" s="93"/>
      <c r="L191" s="93"/>
      <c r="M191" s="188">
        <v>0.60299999999999998</v>
      </c>
      <c r="N191" s="188">
        <v>0.64500000000000002</v>
      </c>
      <c r="O191" s="188">
        <v>0.254</v>
      </c>
      <c r="P191" s="188">
        <v>0.29299999999999998</v>
      </c>
      <c r="Q191" s="188">
        <v>3.9E-2</v>
      </c>
      <c r="R191" s="188">
        <v>5.7000000000000002E-2</v>
      </c>
      <c r="S191" s="188">
        <v>4.5999999999999999E-2</v>
      </c>
      <c r="T191" s="188">
        <v>6.6000000000000003E-2</v>
      </c>
    </row>
    <row r="192" spans="1:20" x14ac:dyDescent="0.25">
      <c r="A192" s="93" t="s">
        <v>944</v>
      </c>
      <c r="B192" s="186">
        <v>0.51515151515151514</v>
      </c>
      <c r="C192" s="186">
        <v>0.23636363636363636</v>
      </c>
      <c r="D192" s="186">
        <v>6.0606060606060608E-2</v>
      </c>
      <c r="E192" s="186">
        <v>0.18787878787878787</v>
      </c>
      <c r="F192" s="185">
        <v>1</v>
      </c>
      <c r="G192" s="190">
        <v>165</v>
      </c>
      <c r="H192" s="186">
        <v>9.2488789237668165E-2</v>
      </c>
      <c r="I192" s="93"/>
      <c r="J192" s="93"/>
      <c r="K192" s="93"/>
      <c r="L192" s="93"/>
      <c r="M192" s="188">
        <v>0.439</v>
      </c>
      <c r="N192" s="188">
        <v>0.59</v>
      </c>
      <c r="O192" s="188">
        <v>0.17799999999999999</v>
      </c>
      <c r="P192" s="188">
        <v>0.307</v>
      </c>
      <c r="Q192" s="188">
        <v>3.3000000000000002E-2</v>
      </c>
      <c r="R192" s="188">
        <v>0.108</v>
      </c>
      <c r="S192" s="188">
        <v>0.13600000000000001</v>
      </c>
      <c r="T192" s="188">
        <v>0.254</v>
      </c>
    </row>
    <row r="193" spans="1:20" x14ac:dyDescent="0.25">
      <c r="A193" s="93" t="s">
        <v>945</v>
      </c>
      <c r="B193" s="186">
        <v>0.6071428571428571</v>
      </c>
      <c r="C193" s="186">
        <v>0.18650793650793651</v>
      </c>
      <c r="D193" s="186">
        <v>3.968253968253968E-2</v>
      </c>
      <c r="E193" s="186">
        <v>0.16666666666666666</v>
      </c>
      <c r="F193" s="185">
        <v>1</v>
      </c>
      <c r="G193" s="190">
        <v>504</v>
      </c>
      <c r="H193" s="186">
        <v>7.8285181733457596E-2</v>
      </c>
      <c r="I193" s="93"/>
      <c r="J193" s="93"/>
      <c r="K193" s="93"/>
      <c r="L193" s="93"/>
      <c r="M193" s="188">
        <v>0.56399999999999995</v>
      </c>
      <c r="N193" s="188">
        <v>0.64900000000000002</v>
      </c>
      <c r="O193" s="188">
        <v>0.155</v>
      </c>
      <c r="P193" s="188">
        <v>0.223</v>
      </c>
      <c r="Q193" s="188">
        <v>2.5999999999999999E-2</v>
      </c>
      <c r="R193" s="188">
        <v>0.06</v>
      </c>
      <c r="S193" s="188">
        <v>0.13700000000000001</v>
      </c>
      <c r="T193" s="188">
        <v>0.20200000000000001</v>
      </c>
    </row>
    <row r="194" spans="1:20" x14ac:dyDescent="0.25">
      <c r="A194" s="93" t="s">
        <v>946</v>
      </c>
      <c r="B194" s="186">
        <v>0.5714285714285714</v>
      </c>
      <c r="C194" s="186">
        <v>0.29761904761904762</v>
      </c>
      <c r="D194" s="186">
        <v>1.1904761904761904E-2</v>
      </c>
      <c r="E194" s="186">
        <v>0.11904761904761904</v>
      </c>
      <c r="F194" s="185">
        <v>1</v>
      </c>
      <c r="G194" s="190">
        <v>84</v>
      </c>
      <c r="H194" s="186">
        <v>8.4848484848484854E-2</v>
      </c>
      <c r="I194" s="93"/>
      <c r="J194" s="93"/>
      <c r="K194" s="93"/>
      <c r="L194" s="93"/>
      <c r="M194" s="188">
        <v>0.46500000000000002</v>
      </c>
      <c r="N194" s="188">
        <v>0.67200000000000004</v>
      </c>
      <c r="O194" s="188">
        <v>0.21</v>
      </c>
      <c r="P194" s="188">
        <v>0.40200000000000002</v>
      </c>
      <c r="Q194" s="188">
        <v>2E-3</v>
      </c>
      <c r="R194" s="188">
        <v>6.4000000000000001E-2</v>
      </c>
      <c r="S194" s="188">
        <v>6.6000000000000003E-2</v>
      </c>
      <c r="T194" s="188">
        <v>0.20499999999999999</v>
      </c>
    </row>
    <row r="195" spans="1:20" x14ac:dyDescent="0.25">
      <c r="A195" s="93" t="s">
        <v>947</v>
      </c>
      <c r="B195" s="186">
        <v>0.5967439467613721</v>
      </c>
      <c r="C195" s="186">
        <v>0.26108170005144632</v>
      </c>
      <c r="D195" s="186">
        <v>4.1654911462568667E-2</v>
      </c>
      <c r="E195" s="186">
        <v>0.10051944172461291</v>
      </c>
      <c r="F195" s="185">
        <v>1</v>
      </c>
      <c r="G195" s="190">
        <v>60257</v>
      </c>
      <c r="H195" s="186">
        <v>0.22226607599325718</v>
      </c>
      <c r="I195" s="93"/>
      <c r="J195" s="93"/>
      <c r="K195" s="93"/>
      <c r="L195" s="93"/>
      <c r="M195" s="188">
        <v>0.59299999999999997</v>
      </c>
      <c r="N195" s="188">
        <v>0.60099999999999998</v>
      </c>
      <c r="O195" s="188">
        <v>0.25800000000000001</v>
      </c>
      <c r="P195" s="188">
        <v>0.26500000000000001</v>
      </c>
      <c r="Q195" s="188">
        <v>0.04</v>
      </c>
      <c r="R195" s="188">
        <v>4.2999999999999997E-2</v>
      </c>
      <c r="S195" s="188">
        <v>9.8000000000000004E-2</v>
      </c>
      <c r="T195" s="188">
        <v>0.10299999999999999</v>
      </c>
    </row>
    <row r="196" spans="1:20" x14ac:dyDescent="0.25">
      <c r="A196" s="93" t="s">
        <v>948</v>
      </c>
      <c r="B196" s="186">
        <v>0.63239875389408096</v>
      </c>
      <c r="C196" s="186">
        <v>0.22990654205607478</v>
      </c>
      <c r="D196" s="186">
        <v>3.8629283489096576E-2</v>
      </c>
      <c r="E196" s="186">
        <v>9.9065420560747658E-2</v>
      </c>
      <c r="F196" s="185">
        <v>1</v>
      </c>
      <c r="G196" s="190">
        <v>1605</v>
      </c>
      <c r="H196" s="186">
        <v>0.18064153066966798</v>
      </c>
      <c r="I196" s="93"/>
      <c r="J196" s="93"/>
      <c r="K196" s="93"/>
      <c r="L196" s="93"/>
      <c r="M196" s="188">
        <v>0.60899999999999999</v>
      </c>
      <c r="N196" s="188">
        <v>0.65600000000000003</v>
      </c>
      <c r="O196" s="188">
        <v>0.21</v>
      </c>
      <c r="P196" s="188">
        <v>0.251</v>
      </c>
      <c r="Q196" s="188">
        <v>0.03</v>
      </c>
      <c r="R196" s="188">
        <v>4.9000000000000002E-2</v>
      </c>
      <c r="S196" s="188">
        <v>8.5000000000000006E-2</v>
      </c>
      <c r="T196" s="188">
        <v>0.115</v>
      </c>
    </row>
    <row r="197" spans="1:20" x14ac:dyDescent="0.25">
      <c r="A197" s="93" t="s">
        <v>949</v>
      </c>
      <c r="B197" s="186">
        <v>0.61988304093567248</v>
      </c>
      <c r="C197" s="186">
        <v>0.12280701754385964</v>
      </c>
      <c r="D197" s="186">
        <v>6.4327485380116955E-2</v>
      </c>
      <c r="E197" s="186">
        <v>0.19298245614035087</v>
      </c>
      <c r="F197" s="185">
        <v>1</v>
      </c>
      <c r="G197" s="190">
        <v>171</v>
      </c>
      <c r="H197" s="186">
        <v>6.2937062937062943E-2</v>
      </c>
      <c r="I197" s="93"/>
      <c r="J197" s="93"/>
      <c r="K197" s="93"/>
      <c r="L197" s="93"/>
      <c r="M197" s="188">
        <v>0.54500000000000004</v>
      </c>
      <c r="N197" s="188">
        <v>0.68899999999999995</v>
      </c>
      <c r="O197" s="188">
        <v>8.2000000000000003E-2</v>
      </c>
      <c r="P197" s="188">
        <v>0.18</v>
      </c>
      <c r="Q197" s="188">
        <v>3.5999999999999997E-2</v>
      </c>
      <c r="R197" s="188">
        <v>0.112</v>
      </c>
      <c r="S197" s="188">
        <v>0.14099999999999999</v>
      </c>
      <c r="T197" s="188">
        <v>0.25900000000000001</v>
      </c>
    </row>
    <row r="198" spans="1:20" x14ac:dyDescent="0.25">
      <c r="A198" s="93" t="s">
        <v>950</v>
      </c>
      <c r="B198" s="186">
        <v>0.55715263518138258</v>
      </c>
      <c r="C198" s="186">
        <v>0.18583162217659138</v>
      </c>
      <c r="D198" s="186">
        <v>3.2511978097193701E-2</v>
      </c>
      <c r="E198" s="186">
        <v>0.22450376454483231</v>
      </c>
      <c r="F198" s="185">
        <v>1</v>
      </c>
      <c r="G198" s="190">
        <v>2922</v>
      </c>
      <c r="H198" s="186">
        <v>0.62771213748657362</v>
      </c>
      <c r="I198" s="93"/>
      <c r="J198" s="93"/>
      <c r="K198" s="93"/>
      <c r="L198" s="93"/>
      <c r="M198" s="188">
        <v>0.53900000000000003</v>
      </c>
      <c r="N198" s="188">
        <v>0.57499999999999996</v>
      </c>
      <c r="O198" s="188">
        <v>0.17199999999999999</v>
      </c>
      <c r="P198" s="188">
        <v>0.2</v>
      </c>
      <c r="Q198" s="188">
        <v>2.7E-2</v>
      </c>
      <c r="R198" s="188">
        <v>0.04</v>
      </c>
      <c r="S198" s="188">
        <v>0.21</v>
      </c>
      <c r="T198" s="188">
        <v>0.24</v>
      </c>
    </row>
    <row r="199" spans="1:20" x14ac:dyDescent="0.25">
      <c r="A199" s="93" t="s">
        <v>951</v>
      </c>
      <c r="B199" s="186">
        <v>0.61540178571428572</v>
      </c>
      <c r="C199" s="186">
        <v>0.28616071428571427</v>
      </c>
      <c r="D199" s="186">
        <v>3.7946428571428568E-2</v>
      </c>
      <c r="E199" s="186">
        <v>6.0491071428571429E-2</v>
      </c>
      <c r="F199" s="185">
        <v>1</v>
      </c>
      <c r="G199" s="190">
        <v>4480</v>
      </c>
      <c r="H199" s="186">
        <v>0.55301814590791265</v>
      </c>
      <c r="I199" s="93"/>
      <c r="J199" s="93"/>
      <c r="K199" s="93"/>
      <c r="L199" s="93"/>
      <c r="M199" s="188">
        <v>0.60099999999999998</v>
      </c>
      <c r="N199" s="188">
        <v>0.63</v>
      </c>
      <c r="O199" s="188">
        <v>0.27300000000000002</v>
      </c>
      <c r="P199" s="188">
        <v>0.3</v>
      </c>
      <c r="Q199" s="188">
        <v>3.3000000000000002E-2</v>
      </c>
      <c r="R199" s="188">
        <v>4.3999999999999997E-2</v>
      </c>
      <c r="S199" s="188">
        <v>5.3999999999999999E-2</v>
      </c>
      <c r="T199" s="188">
        <v>6.8000000000000005E-2</v>
      </c>
    </row>
    <row r="200" spans="1:20" x14ac:dyDescent="0.25">
      <c r="A200" s="93" t="s">
        <v>952</v>
      </c>
      <c r="B200" s="186">
        <v>0.55094339622641508</v>
      </c>
      <c r="C200" s="186">
        <v>0.28679245283018867</v>
      </c>
      <c r="D200" s="186">
        <v>2.2641509433962263E-2</v>
      </c>
      <c r="E200" s="186">
        <v>0.13962264150943396</v>
      </c>
      <c r="F200" s="185">
        <v>1</v>
      </c>
      <c r="G200" s="190">
        <v>265</v>
      </c>
      <c r="H200" s="186">
        <v>9.5392368610511161E-2</v>
      </c>
      <c r="I200" s="93"/>
      <c r="J200" s="93"/>
      <c r="K200" s="93"/>
      <c r="L200" s="93"/>
      <c r="M200" s="188">
        <v>0.49099999999999999</v>
      </c>
      <c r="N200" s="188">
        <v>0.61</v>
      </c>
      <c r="O200" s="188">
        <v>0.23599999999999999</v>
      </c>
      <c r="P200" s="188">
        <v>0.34399999999999997</v>
      </c>
      <c r="Q200" s="188">
        <v>0.01</v>
      </c>
      <c r="R200" s="188">
        <v>4.9000000000000002E-2</v>
      </c>
      <c r="S200" s="188">
        <v>0.10299999999999999</v>
      </c>
      <c r="T200" s="188">
        <v>0.187</v>
      </c>
    </row>
    <row r="201" spans="1:20" x14ac:dyDescent="0.25">
      <c r="A201" s="93" t="s">
        <v>953</v>
      </c>
      <c r="B201" s="186">
        <v>0.42731277533039647</v>
      </c>
      <c r="C201" s="186">
        <v>0.14537444933920704</v>
      </c>
      <c r="D201" s="186">
        <v>7.9295154185022032E-2</v>
      </c>
      <c r="E201" s="186">
        <v>0.34801762114537443</v>
      </c>
      <c r="F201" s="185">
        <v>1</v>
      </c>
      <c r="G201" s="190">
        <v>227</v>
      </c>
      <c r="H201" s="186">
        <v>7.746382746382746E-3</v>
      </c>
      <c r="I201" s="93"/>
      <c r="J201" s="93"/>
      <c r="K201" s="93"/>
      <c r="L201" s="93"/>
      <c r="M201" s="188">
        <v>0.36499999999999999</v>
      </c>
      <c r="N201" s="188">
        <v>0.49199999999999999</v>
      </c>
      <c r="O201" s="188">
        <v>0.105</v>
      </c>
      <c r="P201" s="188">
        <v>0.19700000000000001</v>
      </c>
      <c r="Q201" s="188">
        <v>5.0999999999999997E-2</v>
      </c>
      <c r="R201" s="188">
        <v>0.122</v>
      </c>
      <c r="S201" s="188">
        <v>0.28899999999999998</v>
      </c>
      <c r="T201" s="188">
        <v>0.41199999999999998</v>
      </c>
    </row>
    <row r="202" spans="1:20" x14ac:dyDescent="0.25">
      <c r="A202" s="93" t="s">
        <v>954</v>
      </c>
      <c r="B202" s="186">
        <v>0.61500371379054219</v>
      </c>
      <c r="C202" s="186">
        <v>0.29017083436494184</v>
      </c>
      <c r="D202" s="186">
        <v>3.726169844020797E-2</v>
      </c>
      <c r="E202" s="186">
        <v>5.7563753404307999E-2</v>
      </c>
      <c r="F202" s="185">
        <v>1</v>
      </c>
      <c r="G202" s="190">
        <v>8078</v>
      </c>
      <c r="H202" s="186">
        <v>0.2420809733585064</v>
      </c>
      <c r="I202" s="93"/>
      <c r="J202" s="93"/>
      <c r="K202" s="93"/>
      <c r="L202" s="93"/>
      <c r="M202" s="188">
        <v>0.60399999999999998</v>
      </c>
      <c r="N202" s="188">
        <v>0.626</v>
      </c>
      <c r="O202" s="188">
        <v>0.28000000000000003</v>
      </c>
      <c r="P202" s="188">
        <v>0.3</v>
      </c>
      <c r="Q202" s="188">
        <v>3.3000000000000002E-2</v>
      </c>
      <c r="R202" s="188">
        <v>4.2000000000000003E-2</v>
      </c>
      <c r="S202" s="188">
        <v>5.2999999999999999E-2</v>
      </c>
      <c r="T202" s="188">
        <v>6.3E-2</v>
      </c>
    </row>
    <row r="203" spans="1:20" x14ac:dyDescent="0.25">
      <c r="A203" s="93" t="s">
        <v>955</v>
      </c>
      <c r="B203" s="186">
        <v>0.51063829787234039</v>
      </c>
      <c r="C203" s="186">
        <v>0.19148936170212766</v>
      </c>
      <c r="D203" s="186">
        <v>0.10638297872340426</v>
      </c>
      <c r="E203" s="186">
        <v>0.19148936170212766</v>
      </c>
      <c r="F203" s="185">
        <v>1</v>
      </c>
      <c r="G203" s="190">
        <v>47</v>
      </c>
      <c r="H203" s="186">
        <v>9.8677304220029394E-3</v>
      </c>
      <c r="I203" s="93"/>
      <c r="J203" s="93"/>
      <c r="K203" s="93"/>
      <c r="L203" s="93"/>
      <c r="M203" s="188">
        <v>0.372</v>
      </c>
      <c r="N203" s="188">
        <v>0.64700000000000002</v>
      </c>
      <c r="O203" s="188">
        <v>0.104</v>
      </c>
      <c r="P203" s="188">
        <v>0.32500000000000001</v>
      </c>
      <c r="Q203" s="188">
        <v>4.5999999999999999E-2</v>
      </c>
      <c r="R203" s="188">
        <v>0.22600000000000001</v>
      </c>
      <c r="S203" s="188">
        <v>0.104</v>
      </c>
      <c r="T203" s="188">
        <v>0.32500000000000001</v>
      </c>
    </row>
    <row r="204" spans="1:20" x14ac:dyDescent="0.25">
      <c r="A204" s="93" t="s">
        <v>956</v>
      </c>
      <c r="B204" s="186">
        <v>0.66408411732152739</v>
      </c>
      <c r="C204" s="186">
        <v>0.21250691754288878</v>
      </c>
      <c r="D204" s="186">
        <v>3.7631433314886553E-2</v>
      </c>
      <c r="E204" s="186">
        <v>8.5777531820697292E-2</v>
      </c>
      <c r="F204" s="185">
        <v>1</v>
      </c>
      <c r="G204" s="190">
        <v>1807</v>
      </c>
      <c r="H204" s="186">
        <v>4.4474526212158506E-2</v>
      </c>
      <c r="I204" s="93"/>
      <c r="J204" s="93"/>
      <c r="K204" s="93"/>
      <c r="L204" s="93"/>
      <c r="M204" s="188">
        <v>0.64200000000000002</v>
      </c>
      <c r="N204" s="188">
        <v>0.68500000000000005</v>
      </c>
      <c r="O204" s="188">
        <v>0.19400000000000001</v>
      </c>
      <c r="P204" s="188">
        <v>0.23200000000000001</v>
      </c>
      <c r="Q204" s="188">
        <v>0.03</v>
      </c>
      <c r="R204" s="188">
        <v>4.7E-2</v>
      </c>
      <c r="S204" s="188">
        <v>7.3999999999999996E-2</v>
      </c>
      <c r="T204" s="188">
        <v>0.1</v>
      </c>
    </row>
    <row r="205" spans="1:20" x14ac:dyDescent="0.25">
      <c r="A205" s="93" t="s">
        <v>957</v>
      </c>
      <c r="B205" s="186">
        <v>0.58918918918918917</v>
      </c>
      <c r="C205" s="186">
        <v>0.21621621621621623</v>
      </c>
      <c r="D205" s="186">
        <v>3.783783783783784E-2</v>
      </c>
      <c r="E205" s="186">
        <v>0.15675675675675677</v>
      </c>
      <c r="F205" s="185">
        <v>1</v>
      </c>
      <c r="G205" s="190">
        <v>185</v>
      </c>
      <c r="H205" s="186">
        <v>0.1009825327510917</v>
      </c>
      <c r="I205" s="93"/>
      <c r="J205" s="93"/>
      <c r="K205" s="93"/>
      <c r="L205" s="93"/>
      <c r="M205" s="188">
        <v>0.51700000000000002</v>
      </c>
      <c r="N205" s="188">
        <v>0.65800000000000003</v>
      </c>
      <c r="O205" s="188">
        <v>0.16300000000000001</v>
      </c>
      <c r="P205" s="188">
        <v>0.28100000000000003</v>
      </c>
      <c r="Q205" s="188">
        <v>1.7999999999999999E-2</v>
      </c>
      <c r="R205" s="188">
        <v>7.5999999999999998E-2</v>
      </c>
      <c r="S205" s="188">
        <v>0.111</v>
      </c>
      <c r="T205" s="188">
        <v>0.216</v>
      </c>
    </row>
    <row r="206" spans="1:20" x14ac:dyDescent="0.25">
      <c r="A206" s="93" t="s">
        <v>958</v>
      </c>
      <c r="B206" s="186">
        <v>0.68852459016393441</v>
      </c>
      <c r="C206" s="186">
        <v>4.9180327868852458E-2</v>
      </c>
      <c r="D206" s="186">
        <v>4.9180327868852458E-2</v>
      </c>
      <c r="E206" s="186">
        <v>0.21311475409836064</v>
      </c>
      <c r="F206" s="185">
        <v>1</v>
      </c>
      <c r="G206" s="190">
        <v>61</v>
      </c>
      <c r="H206" s="186">
        <v>0.10590277777777778</v>
      </c>
      <c r="I206" s="93"/>
      <c r="J206" s="93"/>
      <c r="K206" s="93"/>
      <c r="L206" s="93"/>
      <c r="M206" s="188">
        <v>0.56399999999999995</v>
      </c>
      <c r="N206" s="188">
        <v>0.79100000000000004</v>
      </c>
      <c r="O206" s="188">
        <v>1.7000000000000001E-2</v>
      </c>
      <c r="P206" s="188">
        <v>0.13500000000000001</v>
      </c>
      <c r="Q206" s="188">
        <v>1.7000000000000001E-2</v>
      </c>
      <c r="R206" s="188">
        <v>0.13500000000000001</v>
      </c>
      <c r="S206" s="188">
        <v>0.129</v>
      </c>
      <c r="T206" s="188">
        <v>0.33100000000000002</v>
      </c>
    </row>
    <row r="207" spans="1:20" x14ac:dyDescent="0.25">
      <c r="A207" s="93" t="s">
        <v>959</v>
      </c>
      <c r="B207" s="186">
        <v>0.48684210526315791</v>
      </c>
      <c r="C207" s="186">
        <v>5.921052631578947E-2</v>
      </c>
      <c r="D207" s="186">
        <v>7.2368421052631582E-2</v>
      </c>
      <c r="E207" s="186">
        <v>0.38157894736842107</v>
      </c>
      <c r="F207" s="185">
        <v>1</v>
      </c>
      <c r="G207" s="190">
        <v>152</v>
      </c>
      <c r="H207" s="186">
        <v>6.6520787746170679E-2</v>
      </c>
      <c r="I207" s="93"/>
      <c r="J207" s="93"/>
      <c r="K207" s="93"/>
      <c r="L207" s="93"/>
      <c r="M207" s="188">
        <v>0.40899999999999997</v>
      </c>
      <c r="N207" s="188">
        <v>0.56599999999999995</v>
      </c>
      <c r="O207" s="188">
        <v>3.1E-2</v>
      </c>
      <c r="P207" s="188">
        <v>0.109</v>
      </c>
      <c r="Q207" s="188">
        <v>4.1000000000000002E-2</v>
      </c>
      <c r="R207" s="188">
        <v>0.125</v>
      </c>
      <c r="S207" s="188">
        <v>0.308</v>
      </c>
      <c r="T207" s="188">
        <v>0.46100000000000002</v>
      </c>
    </row>
    <row r="208" spans="1:20" x14ac:dyDescent="0.25">
      <c r="A208" s="93" t="s">
        <v>960</v>
      </c>
      <c r="B208" s="186">
        <v>0.45054945054945056</v>
      </c>
      <c r="C208" s="186">
        <v>0.15384615384615385</v>
      </c>
      <c r="D208" s="186">
        <v>6.5934065934065936E-2</v>
      </c>
      <c r="E208" s="186">
        <v>0.32967032967032966</v>
      </c>
      <c r="F208" s="185">
        <v>1</v>
      </c>
      <c r="G208" s="190">
        <v>91</v>
      </c>
      <c r="H208" s="186">
        <v>5.7522123893805309E-2</v>
      </c>
      <c r="I208" s="93"/>
      <c r="J208" s="93"/>
      <c r="K208" s="93"/>
      <c r="L208" s="93"/>
      <c r="M208" s="188">
        <v>0.35199999999999998</v>
      </c>
      <c r="N208" s="188">
        <v>0.55300000000000005</v>
      </c>
      <c r="O208" s="188">
        <v>9.4E-2</v>
      </c>
      <c r="P208" s="188">
        <v>0.24199999999999999</v>
      </c>
      <c r="Q208" s="188">
        <v>3.1E-2</v>
      </c>
      <c r="R208" s="188">
        <v>0.13600000000000001</v>
      </c>
      <c r="S208" s="188">
        <v>0.24199999999999999</v>
      </c>
      <c r="T208" s="188">
        <v>0.43099999999999999</v>
      </c>
    </row>
    <row r="209" spans="1:20" x14ac:dyDescent="0.25">
      <c r="A209" s="93" t="s">
        <v>961</v>
      </c>
      <c r="B209" s="186">
        <v>0.5</v>
      </c>
      <c r="C209" s="186">
        <v>0.19078947368421054</v>
      </c>
      <c r="D209" s="186">
        <v>5.921052631578947E-2</v>
      </c>
      <c r="E209" s="186">
        <v>0.25</v>
      </c>
      <c r="F209" s="185">
        <v>1</v>
      </c>
      <c r="G209" s="190">
        <v>152</v>
      </c>
      <c r="H209" s="186">
        <v>9.7373478539397817E-2</v>
      </c>
      <c r="I209" s="93"/>
      <c r="J209" s="93"/>
      <c r="K209" s="93"/>
      <c r="L209" s="93"/>
      <c r="M209" s="188">
        <v>0.42099999999999999</v>
      </c>
      <c r="N209" s="188">
        <v>0.57899999999999996</v>
      </c>
      <c r="O209" s="188">
        <v>0.13600000000000001</v>
      </c>
      <c r="P209" s="188">
        <v>0.26100000000000001</v>
      </c>
      <c r="Q209" s="188">
        <v>3.1E-2</v>
      </c>
      <c r="R209" s="188">
        <v>0.109</v>
      </c>
      <c r="S209" s="188">
        <v>0.188</v>
      </c>
      <c r="T209" s="188">
        <v>0.32400000000000001</v>
      </c>
    </row>
    <row r="210" spans="1:20" x14ac:dyDescent="0.25">
      <c r="A210" s="93" t="s">
        <v>962</v>
      </c>
      <c r="B210" s="186">
        <v>0.5357142857142857</v>
      </c>
      <c r="C210" s="186">
        <v>0.17857142857142858</v>
      </c>
      <c r="D210" s="186">
        <v>1.7857142857142856E-2</v>
      </c>
      <c r="E210" s="186">
        <v>0.26785714285714285</v>
      </c>
      <c r="F210" s="185">
        <v>1</v>
      </c>
      <c r="G210" s="190">
        <v>112</v>
      </c>
      <c r="H210" s="186">
        <v>5.389797882579403E-2</v>
      </c>
      <c r="I210" s="93"/>
      <c r="J210" s="93"/>
      <c r="K210" s="93"/>
      <c r="L210" s="93"/>
      <c r="M210" s="188">
        <v>0.44400000000000001</v>
      </c>
      <c r="N210" s="188">
        <v>0.625</v>
      </c>
      <c r="O210" s="188">
        <v>0.11899999999999999</v>
      </c>
      <c r="P210" s="188">
        <v>0.26</v>
      </c>
      <c r="Q210" s="188">
        <v>5.0000000000000001E-3</v>
      </c>
      <c r="R210" s="188">
        <v>6.3E-2</v>
      </c>
      <c r="S210" s="188">
        <v>0.19500000000000001</v>
      </c>
      <c r="T210" s="188">
        <v>0.35699999999999998</v>
      </c>
    </row>
    <row r="211" spans="1:20" x14ac:dyDescent="0.25">
      <c r="A211" s="93" t="s">
        <v>963</v>
      </c>
      <c r="B211" s="186">
        <v>0.47011952191235062</v>
      </c>
      <c r="C211" s="186">
        <v>0.26294820717131473</v>
      </c>
      <c r="D211" s="186">
        <v>5.5776892430278883E-2</v>
      </c>
      <c r="E211" s="186">
        <v>0.21115537848605578</v>
      </c>
      <c r="F211" s="185">
        <v>1</v>
      </c>
      <c r="G211" s="190">
        <v>251</v>
      </c>
      <c r="H211" s="186">
        <v>0.15966921119592875</v>
      </c>
      <c r="I211" s="93"/>
      <c r="J211" s="93"/>
      <c r="K211" s="93"/>
      <c r="L211" s="93"/>
      <c r="M211" s="188">
        <v>0.40899999999999997</v>
      </c>
      <c r="N211" s="188">
        <v>0.53200000000000003</v>
      </c>
      <c r="O211" s="188">
        <v>0.21199999999999999</v>
      </c>
      <c r="P211" s="188">
        <v>0.32100000000000001</v>
      </c>
      <c r="Q211" s="188">
        <v>3.4000000000000002E-2</v>
      </c>
      <c r="R211" s="188">
        <v>9.0999999999999998E-2</v>
      </c>
      <c r="S211" s="188">
        <v>0.16500000000000001</v>
      </c>
      <c r="T211" s="188">
        <v>0.26600000000000001</v>
      </c>
    </row>
    <row r="212" spans="1:20" x14ac:dyDescent="0.25">
      <c r="A212" s="93" t="s">
        <v>964</v>
      </c>
      <c r="B212" s="186">
        <v>0.61676983680360153</v>
      </c>
      <c r="C212" s="186">
        <v>0.22172200337647721</v>
      </c>
      <c r="D212" s="186">
        <v>3.3764772087788407E-2</v>
      </c>
      <c r="E212" s="186">
        <v>0.12774338773213281</v>
      </c>
      <c r="F212" s="185">
        <v>1</v>
      </c>
      <c r="G212" s="190">
        <v>1777</v>
      </c>
      <c r="H212" s="186">
        <v>0.26255910165484636</v>
      </c>
      <c r="I212" s="93"/>
      <c r="J212" s="93"/>
      <c r="K212" s="93"/>
      <c r="L212" s="93"/>
      <c r="M212" s="188">
        <v>0.59399999999999997</v>
      </c>
      <c r="N212" s="188">
        <v>0.63900000000000001</v>
      </c>
      <c r="O212" s="188">
        <v>0.20300000000000001</v>
      </c>
      <c r="P212" s="188">
        <v>0.24199999999999999</v>
      </c>
      <c r="Q212" s="188">
        <v>2.5999999999999999E-2</v>
      </c>
      <c r="R212" s="188">
        <v>4.2999999999999997E-2</v>
      </c>
      <c r="S212" s="188">
        <v>0.113</v>
      </c>
      <c r="T212" s="188">
        <v>0.14399999999999999</v>
      </c>
    </row>
    <row r="213" spans="1:20" x14ac:dyDescent="0.25">
      <c r="A213" s="93" t="s">
        <v>965</v>
      </c>
      <c r="B213" s="186">
        <v>0.50285248573757135</v>
      </c>
      <c r="C213" s="186">
        <v>0.31866340668296661</v>
      </c>
      <c r="D213" s="186">
        <v>3.5859820700896494E-2</v>
      </c>
      <c r="E213" s="186">
        <v>0.1426242868785656</v>
      </c>
      <c r="F213" s="185">
        <v>1</v>
      </c>
      <c r="G213" s="190">
        <v>1227</v>
      </c>
      <c r="H213" s="186">
        <v>0.50122549019607843</v>
      </c>
      <c r="I213" s="93"/>
      <c r="J213" s="93"/>
      <c r="K213" s="93"/>
      <c r="L213" s="93"/>
      <c r="M213" s="188">
        <v>0.47499999999999998</v>
      </c>
      <c r="N213" s="188">
        <v>0.53100000000000003</v>
      </c>
      <c r="O213" s="188">
        <v>0.29299999999999998</v>
      </c>
      <c r="P213" s="188">
        <v>0.34499999999999997</v>
      </c>
      <c r="Q213" s="188">
        <v>2.7E-2</v>
      </c>
      <c r="R213" s="188">
        <v>4.8000000000000001E-2</v>
      </c>
      <c r="S213" s="188">
        <v>0.124</v>
      </c>
      <c r="T213" s="188">
        <v>0.16300000000000001</v>
      </c>
    </row>
    <row r="214" spans="1:20" x14ac:dyDescent="0.25">
      <c r="A214" s="93" t="s">
        <v>966</v>
      </c>
      <c r="B214" s="186">
        <v>0.67226890756302526</v>
      </c>
      <c r="C214" s="186">
        <v>0.22128851540616246</v>
      </c>
      <c r="D214" s="186">
        <v>2.8011204481792718E-2</v>
      </c>
      <c r="E214" s="186">
        <v>7.8431372549019607E-2</v>
      </c>
      <c r="F214" s="185">
        <v>1</v>
      </c>
      <c r="G214" s="190">
        <v>714</v>
      </c>
      <c r="H214" s="186">
        <v>0.23325710552107154</v>
      </c>
      <c r="I214" s="93"/>
      <c r="J214" s="93"/>
      <c r="K214" s="93"/>
      <c r="L214" s="93"/>
      <c r="M214" s="188">
        <v>0.63700000000000001</v>
      </c>
      <c r="N214" s="188">
        <v>0.70599999999999996</v>
      </c>
      <c r="O214" s="188">
        <v>0.192</v>
      </c>
      <c r="P214" s="188">
        <v>0.253</v>
      </c>
      <c r="Q214" s="188">
        <v>1.7999999999999999E-2</v>
      </c>
      <c r="R214" s="188">
        <v>4.2999999999999997E-2</v>
      </c>
      <c r="S214" s="188">
        <v>6.0999999999999999E-2</v>
      </c>
      <c r="T214" s="188">
        <v>0.1</v>
      </c>
    </row>
    <row r="215" spans="1:20" x14ac:dyDescent="0.25">
      <c r="A215" s="93" t="s">
        <v>967</v>
      </c>
      <c r="B215" s="186">
        <v>0.45058626465661644</v>
      </c>
      <c r="C215" s="186">
        <v>0.27470686767169178</v>
      </c>
      <c r="D215" s="186">
        <v>3.5175879396984924E-2</v>
      </c>
      <c r="E215" s="186">
        <v>0.23953098827470687</v>
      </c>
      <c r="F215" s="185">
        <v>1</v>
      </c>
      <c r="G215" s="190">
        <v>597</v>
      </c>
      <c r="H215" s="186">
        <v>0.49338842975206609</v>
      </c>
      <c r="I215" s="93"/>
      <c r="J215" s="93"/>
      <c r="K215" s="93"/>
      <c r="L215" s="93"/>
      <c r="M215" s="188">
        <v>0.41099999999999998</v>
      </c>
      <c r="N215" s="188">
        <v>0.49099999999999999</v>
      </c>
      <c r="O215" s="188">
        <v>0.24</v>
      </c>
      <c r="P215" s="188">
        <v>0.312</v>
      </c>
      <c r="Q215" s="188">
        <v>2.3E-2</v>
      </c>
      <c r="R215" s="188">
        <v>5.2999999999999999E-2</v>
      </c>
      <c r="S215" s="188">
        <v>0.20699999999999999</v>
      </c>
      <c r="T215" s="188">
        <v>0.27500000000000002</v>
      </c>
    </row>
    <row r="216" spans="1:20" x14ac:dyDescent="0.25">
      <c r="A216" s="93" t="s">
        <v>968</v>
      </c>
      <c r="B216" s="186">
        <v>0.55048076923076927</v>
      </c>
      <c r="C216" s="186">
        <v>0.30288461538461536</v>
      </c>
      <c r="D216" s="186">
        <v>5.2283653846153848E-2</v>
      </c>
      <c r="E216" s="186">
        <v>9.4350961538461536E-2</v>
      </c>
      <c r="F216" s="185">
        <v>1</v>
      </c>
      <c r="G216" s="190">
        <v>1664</v>
      </c>
      <c r="H216" s="186">
        <v>0.4766542537954741</v>
      </c>
      <c r="I216" s="93"/>
      <c r="J216" s="93"/>
      <c r="K216" s="93"/>
      <c r="L216" s="93"/>
      <c r="M216" s="188">
        <v>0.52600000000000002</v>
      </c>
      <c r="N216" s="188">
        <v>0.57399999999999995</v>
      </c>
      <c r="O216" s="188">
        <v>0.28100000000000003</v>
      </c>
      <c r="P216" s="188">
        <v>0.32500000000000001</v>
      </c>
      <c r="Q216" s="188">
        <v>4.2999999999999997E-2</v>
      </c>
      <c r="R216" s="188">
        <v>6.4000000000000001E-2</v>
      </c>
      <c r="S216" s="188">
        <v>8.1000000000000003E-2</v>
      </c>
      <c r="T216" s="188">
        <v>0.109</v>
      </c>
    </row>
    <row r="217" spans="1:20" x14ac:dyDescent="0.25">
      <c r="A217" s="93" t="s">
        <v>969</v>
      </c>
      <c r="B217" s="186">
        <v>0.64520095289326063</v>
      </c>
      <c r="C217" s="186">
        <v>0.23253669407515562</v>
      </c>
      <c r="D217" s="186">
        <v>4.4417121340198262E-2</v>
      </c>
      <c r="E217" s="186">
        <v>7.7845231691385533E-2</v>
      </c>
      <c r="F217" s="185">
        <v>1</v>
      </c>
      <c r="G217" s="190">
        <v>13013</v>
      </c>
      <c r="H217" s="186">
        <v>0.38155695645799736</v>
      </c>
      <c r="I217" s="93"/>
      <c r="J217" s="93"/>
      <c r="K217" s="93"/>
      <c r="L217" s="93"/>
      <c r="M217" s="188">
        <v>0.63700000000000001</v>
      </c>
      <c r="N217" s="188">
        <v>0.65300000000000002</v>
      </c>
      <c r="O217" s="188">
        <v>0.22500000000000001</v>
      </c>
      <c r="P217" s="188">
        <v>0.24</v>
      </c>
      <c r="Q217" s="188">
        <v>4.1000000000000002E-2</v>
      </c>
      <c r="R217" s="188">
        <v>4.8000000000000001E-2</v>
      </c>
      <c r="S217" s="188">
        <v>7.2999999999999995E-2</v>
      </c>
      <c r="T217" s="188">
        <v>8.3000000000000004E-2</v>
      </c>
    </row>
    <row r="218" spans="1:20" x14ac:dyDescent="0.25">
      <c r="A218" s="93" t="s">
        <v>970</v>
      </c>
      <c r="B218" s="186">
        <v>0.52100840336134457</v>
      </c>
      <c r="C218" s="186">
        <v>0.22268907563025211</v>
      </c>
      <c r="D218" s="186">
        <v>6.7226890756302518E-2</v>
      </c>
      <c r="E218" s="186">
        <v>0.18907563025210083</v>
      </c>
      <c r="F218" s="185">
        <v>1</v>
      </c>
      <c r="G218" s="190">
        <v>238</v>
      </c>
      <c r="H218" s="186">
        <v>2.3353939750760475E-2</v>
      </c>
      <c r="I218" s="93"/>
      <c r="J218" s="93"/>
      <c r="K218" s="93"/>
      <c r="L218" s="93"/>
      <c r="M218" s="188">
        <v>0.45800000000000002</v>
      </c>
      <c r="N218" s="188">
        <v>0.58399999999999996</v>
      </c>
      <c r="O218" s="188">
        <v>0.17399999999999999</v>
      </c>
      <c r="P218" s="188">
        <v>0.28000000000000003</v>
      </c>
      <c r="Q218" s="188">
        <v>4.2000000000000003E-2</v>
      </c>
      <c r="R218" s="188">
        <v>0.106</v>
      </c>
      <c r="S218" s="188">
        <v>0.14399999999999999</v>
      </c>
      <c r="T218" s="188">
        <v>0.24399999999999999</v>
      </c>
    </row>
    <row r="219" spans="1:20" x14ac:dyDescent="0.25">
      <c r="A219" s="93" t="s">
        <v>971</v>
      </c>
      <c r="B219" s="186">
        <v>0.62632197414806112</v>
      </c>
      <c r="C219" s="186">
        <v>0.1492361927144536</v>
      </c>
      <c r="D219" s="186">
        <v>2.2326674500587545E-2</v>
      </c>
      <c r="E219" s="186">
        <v>0.20211515863689777</v>
      </c>
      <c r="F219" s="185">
        <v>1</v>
      </c>
      <c r="G219" s="190">
        <v>851</v>
      </c>
      <c r="H219" s="186">
        <v>0.45459401709401709</v>
      </c>
      <c r="I219" s="93"/>
      <c r="J219" s="93"/>
      <c r="K219" s="93"/>
      <c r="L219" s="93"/>
      <c r="M219" s="188">
        <v>0.59299999999999997</v>
      </c>
      <c r="N219" s="188">
        <v>0.65800000000000003</v>
      </c>
      <c r="O219" s="188">
        <v>0.127</v>
      </c>
      <c r="P219" s="188">
        <v>0.17499999999999999</v>
      </c>
      <c r="Q219" s="188">
        <v>1.4E-2</v>
      </c>
      <c r="R219" s="188">
        <v>3.5000000000000003E-2</v>
      </c>
      <c r="S219" s="188">
        <v>0.17699999999999999</v>
      </c>
      <c r="T219" s="188">
        <v>0.23</v>
      </c>
    </row>
    <row r="220" spans="1:20" x14ac:dyDescent="0.25">
      <c r="A220" s="93" t="s">
        <v>972</v>
      </c>
      <c r="B220" s="186">
        <v>0.57708049113233284</v>
      </c>
      <c r="C220" s="186">
        <v>0.27012278308321963</v>
      </c>
      <c r="D220" s="186">
        <v>3.8199181446111868E-2</v>
      </c>
      <c r="E220" s="186">
        <v>0.11459754433833561</v>
      </c>
      <c r="F220" s="185">
        <v>1</v>
      </c>
      <c r="G220" s="190">
        <v>733</v>
      </c>
      <c r="H220" s="186">
        <v>0.33348498635122836</v>
      </c>
      <c r="I220" s="93"/>
      <c r="J220" s="93"/>
      <c r="K220" s="93"/>
      <c r="L220" s="93"/>
      <c r="M220" s="188">
        <v>0.54100000000000004</v>
      </c>
      <c r="N220" s="188">
        <v>0.61199999999999999</v>
      </c>
      <c r="O220" s="188">
        <v>0.23899999999999999</v>
      </c>
      <c r="P220" s="188">
        <v>0.30299999999999999</v>
      </c>
      <c r="Q220" s="188">
        <v>2.7E-2</v>
      </c>
      <c r="R220" s="188">
        <v>5.5E-2</v>
      </c>
      <c r="S220" s="188">
        <v>9.4E-2</v>
      </c>
      <c r="T220" s="188">
        <v>0.14000000000000001</v>
      </c>
    </row>
    <row r="221" spans="1:20" x14ac:dyDescent="0.25">
      <c r="A221" s="93" t="s">
        <v>973</v>
      </c>
      <c r="B221" s="186">
        <v>0.55010087424344323</v>
      </c>
      <c r="C221" s="186">
        <v>0.25218560860793543</v>
      </c>
      <c r="D221" s="186">
        <v>5.043712172158709E-2</v>
      </c>
      <c r="E221" s="186">
        <v>0.1472763954270343</v>
      </c>
      <c r="F221" s="185">
        <v>1</v>
      </c>
      <c r="G221" s="190">
        <v>1487</v>
      </c>
      <c r="H221" s="186">
        <v>0.35455412494039101</v>
      </c>
      <c r="I221" s="93"/>
      <c r="J221" s="93"/>
      <c r="K221" s="93"/>
      <c r="L221" s="93"/>
      <c r="M221" s="188">
        <v>0.52500000000000002</v>
      </c>
      <c r="N221" s="188">
        <v>0.57499999999999996</v>
      </c>
      <c r="O221" s="188">
        <v>0.23100000000000001</v>
      </c>
      <c r="P221" s="188">
        <v>0.27500000000000002</v>
      </c>
      <c r="Q221" s="188">
        <v>0.04</v>
      </c>
      <c r="R221" s="188">
        <v>6.3E-2</v>
      </c>
      <c r="S221" s="188">
        <v>0.13</v>
      </c>
      <c r="T221" s="188">
        <v>0.16600000000000001</v>
      </c>
    </row>
    <row r="222" spans="1:20" x14ac:dyDescent="0.25">
      <c r="A222" s="93" t="s">
        <v>974</v>
      </c>
      <c r="B222" s="186">
        <v>0.53778289221327191</v>
      </c>
      <c r="C222" s="186">
        <v>0.28691983122362869</v>
      </c>
      <c r="D222" s="186">
        <v>4.6029919447640968E-2</v>
      </c>
      <c r="E222" s="186">
        <v>0.12926735711545839</v>
      </c>
      <c r="F222" s="185">
        <v>1</v>
      </c>
      <c r="G222" s="190">
        <v>2607</v>
      </c>
      <c r="H222" s="186">
        <v>0.25865661275920232</v>
      </c>
      <c r="I222" s="93"/>
      <c r="J222" s="93"/>
      <c r="K222" s="93"/>
      <c r="L222" s="93"/>
      <c r="M222" s="188">
        <v>0.51900000000000002</v>
      </c>
      <c r="N222" s="188">
        <v>0.55700000000000005</v>
      </c>
      <c r="O222" s="188">
        <v>0.27</v>
      </c>
      <c r="P222" s="188">
        <v>0.30499999999999999</v>
      </c>
      <c r="Q222" s="188">
        <v>3.9E-2</v>
      </c>
      <c r="R222" s="188">
        <v>5.5E-2</v>
      </c>
      <c r="S222" s="188">
        <v>0.11700000000000001</v>
      </c>
      <c r="T222" s="188">
        <v>0.14299999999999999</v>
      </c>
    </row>
    <row r="223" spans="1:20" x14ac:dyDescent="0.25">
      <c r="A223" s="93" t="s">
        <v>975</v>
      </c>
      <c r="B223" s="186">
        <v>0.59794520547945207</v>
      </c>
      <c r="C223" s="186">
        <v>0.28698630136986303</v>
      </c>
      <c r="D223" s="186">
        <v>4.7945205479452052E-2</v>
      </c>
      <c r="E223" s="186">
        <v>6.7123287671232879E-2</v>
      </c>
      <c r="F223" s="185">
        <v>1</v>
      </c>
      <c r="G223" s="190">
        <v>1460</v>
      </c>
      <c r="H223" s="186">
        <v>0.21575291857543963</v>
      </c>
      <c r="I223" s="93"/>
      <c r="J223" s="93"/>
      <c r="K223" s="93"/>
      <c r="L223" s="93"/>
      <c r="M223" s="188">
        <v>0.57299999999999995</v>
      </c>
      <c r="N223" s="188">
        <v>0.623</v>
      </c>
      <c r="O223" s="188">
        <v>0.26400000000000001</v>
      </c>
      <c r="P223" s="188">
        <v>0.311</v>
      </c>
      <c r="Q223" s="188">
        <v>3.7999999999999999E-2</v>
      </c>
      <c r="R223" s="188">
        <v>0.06</v>
      </c>
      <c r="S223" s="188">
        <v>5.5E-2</v>
      </c>
      <c r="T223" s="188">
        <v>8.1000000000000003E-2</v>
      </c>
    </row>
    <row r="224" spans="1:20" x14ac:dyDescent="0.25">
      <c r="A224" s="93" t="s">
        <v>976</v>
      </c>
      <c r="B224" s="186">
        <v>0.63184079601990051</v>
      </c>
      <c r="C224" s="186">
        <v>0.20398009950248755</v>
      </c>
      <c r="D224" s="186">
        <v>3.9800995024875621E-2</v>
      </c>
      <c r="E224" s="186">
        <v>0.12437810945273632</v>
      </c>
      <c r="F224" s="185">
        <v>1</v>
      </c>
      <c r="G224" s="190">
        <v>201</v>
      </c>
      <c r="H224" s="186">
        <v>0.17120954003407154</v>
      </c>
      <c r="I224" s="93"/>
      <c r="J224" s="93"/>
      <c r="K224" s="93"/>
      <c r="L224" s="93"/>
      <c r="M224" s="188">
        <v>0.56299999999999994</v>
      </c>
      <c r="N224" s="188">
        <v>0.69499999999999995</v>
      </c>
      <c r="O224" s="188">
        <v>0.154</v>
      </c>
      <c r="P224" s="188">
        <v>0.26500000000000001</v>
      </c>
      <c r="Q224" s="188">
        <v>0.02</v>
      </c>
      <c r="R224" s="188">
        <v>7.6999999999999999E-2</v>
      </c>
      <c r="S224" s="188">
        <v>8.5999999999999993E-2</v>
      </c>
      <c r="T224" s="188">
        <v>0.17699999999999999</v>
      </c>
    </row>
    <row r="225" spans="1:20" x14ac:dyDescent="0.25">
      <c r="A225" s="93" t="s">
        <v>977</v>
      </c>
      <c r="B225" s="186">
        <v>0.53</v>
      </c>
      <c r="C225" s="186">
        <v>0.17333333333333334</v>
      </c>
      <c r="D225" s="186">
        <v>3.6666666666666667E-2</v>
      </c>
      <c r="E225" s="186">
        <v>0.26</v>
      </c>
      <c r="F225" s="185">
        <v>1</v>
      </c>
      <c r="G225" s="190">
        <v>300</v>
      </c>
      <c r="H225" s="186">
        <v>0.20297699594046009</v>
      </c>
      <c r="I225" s="93"/>
      <c r="J225" s="93"/>
      <c r="K225" s="93"/>
      <c r="L225" s="93"/>
      <c r="M225" s="188">
        <v>0.47299999999999998</v>
      </c>
      <c r="N225" s="188">
        <v>0.58599999999999997</v>
      </c>
      <c r="O225" s="188">
        <v>0.13500000000000001</v>
      </c>
      <c r="P225" s="188">
        <v>0.22</v>
      </c>
      <c r="Q225" s="188">
        <v>2.1000000000000001E-2</v>
      </c>
      <c r="R225" s="188">
        <v>6.4000000000000001E-2</v>
      </c>
      <c r="S225" s="188">
        <v>0.214</v>
      </c>
      <c r="T225" s="188">
        <v>0.312</v>
      </c>
    </row>
    <row r="226" spans="1:20" x14ac:dyDescent="0.25">
      <c r="A226" s="93" t="s">
        <v>978</v>
      </c>
      <c r="B226" s="186">
        <v>0.5976744186046512</v>
      </c>
      <c r="C226" s="186">
        <v>0.26511627906976742</v>
      </c>
      <c r="D226" s="186">
        <v>4.4186046511627906E-2</v>
      </c>
      <c r="E226" s="186">
        <v>9.3023255813953487E-2</v>
      </c>
      <c r="F226" s="185">
        <v>1</v>
      </c>
      <c r="G226" s="190">
        <v>430</v>
      </c>
      <c r="H226" s="186">
        <v>0.32975460122699385</v>
      </c>
      <c r="I226" s="93"/>
      <c r="J226" s="93"/>
      <c r="K226" s="93"/>
      <c r="L226" s="93"/>
      <c r="M226" s="188">
        <v>0.55100000000000005</v>
      </c>
      <c r="N226" s="188">
        <v>0.64300000000000002</v>
      </c>
      <c r="O226" s="188">
        <v>0.22600000000000001</v>
      </c>
      <c r="P226" s="188">
        <v>0.309</v>
      </c>
      <c r="Q226" s="188">
        <v>2.8000000000000001E-2</v>
      </c>
      <c r="R226" s="188">
        <v>6.8000000000000005E-2</v>
      </c>
      <c r="S226" s="188">
        <v>6.9000000000000006E-2</v>
      </c>
      <c r="T226" s="188">
        <v>0.124</v>
      </c>
    </row>
    <row r="227" spans="1:20" x14ac:dyDescent="0.25">
      <c r="A227" s="93" t="s">
        <v>979</v>
      </c>
      <c r="B227" s="186">
        <v>0.55851063829787229</v>
      </c>
      <c r="C227" s="186">
        <v>0.28288201160541587</v>
      </c>
      <c r="D227" s="186">
        <v>4.8355899419729204E-2</v>
      </c>
      <c r="E227" s="186">
        <v>0.1102514506769826</v>
      </c>
      <c r="F227" s="185">
        <v>1</v>
      </c>
      <c r="G227" s="190">
        <v>2068</v>
      </c>
      <c r="H227" s="186">
        <v>0.32076935008531099</v>
      </c>
      <c r="I227" s="93"/>
      <c r="J227" s="93"/>
      <c r="K227" s="93"/>
      <c r="L227" s="93"/>
      <c r="M227" s="188">
        <v>0.53700000000000003</v>
      </c>
      <c r="N227" s="188">
        <v>0.57999999999999996</v>
      </c>
      <c r="O227" s="188">
        <v>0.26400000000000001</v>
      </c>
      <c r="P227" s="188">
        <v>0.30299999999999999</v>
      </c>
      <c r="Q227" s="188">
        <v>0.04</v>
      </c>
      <c r="R227" s="188">
        <v>5.8000000000000003E-2</v>
      </c>
      <c r="S227" s="188">
        <v>9.7000000000000003E-2</v>
      </c>
      <c r="T227" s="188">
        <v>0.124</v>
      </c>
    </row>
    <row r="228" spans="1:20" x14ac:dyDescent="0.25">
      <c r="A228" s="93" t="s">
        <v>980</v>
      </c>
      <c r="B228" s="186">
        <v>0.51519999999999999</v>
      </c>
      <c r="C228" s="186">
        <v>0.32906666666666667</v>
      </c>
      <c r="D228" s="186">
        <v>3.7333333333333336E-2</v>
      </c>
      <c r="E228" s="186">
        <v>0.11840000000000001</v>
      </c>
      <c r="F228" s="185">
        <v>1</v>
      </c>
      <c r="G228" s="190">
        <v>1875</v>
      </c>
      <c r="H228" s="186">
        <v>0.30527515467274502</v>
      </c>
      <c r="I228" s="93"/>
      <c r="J228" s="93"/>
      <c r="K228" s="93"/>
      <c r="L228" s="93"/>
      <c r="M228" s="188">
        <v>0.49299999999999999</v>
      </c>
      <c r="N228" s="188">
        <v>0.53800000000000003</v>
      </c>
      <c r="O228" s="188">
        <v>0.308</v>
      </c>
      <c r="P228" s="188">
        <v>0.35099999999999998</v>
      </c>
      <c r="Q228" s="188">
        <v>0.03</v>
      </c>
      <c r="R228" s="188">
        <v>4.7E-2</v>
      </c>
      <c r="S228" s="188">
        <v>0.105</v>
      </c>
      <c r="T228" s="188">
        <v>0.13400000000000001</v>
      </c>
    </row>
    <row r="229" spans="1:20" x14ac:dyDescent="0.25">
      <c r="A229" s="93" t="s">
        <v>981</v>
      </c>
      <c r="B229" s="186">
        <v>0.5405092592592593</v>
      </c>
      <c r="C229" s="186">
        <v>0.35040509259259262</v>
      </c>
      <c r="D229" s="186">
        <v>4.8611111111111112E-2</v>
      </c>
      <c r="E229" s="186">
        <v>6.0474537037037035E-2</v>
      </c>
      <c r="F229" s="185">
        <v>1</v>
      </c>
      <c r="G229" s="190">
        <v>3456</v>
      </c>
      <c r="H229" s="186">
        <v>0.47754594445212106</v>
      </c>
      <c r="I229" s="93"/>
      <c r="J229" s="93"/>
      <c r="K229" s="93"/>
      <c r="L229" s="93"/>
      <c r="M229" s="188">
        <v>0.52400000000000002</v>
      </c>
      <c r="N229" s="188">
        <v>0.55700000000000005</v>
      </c>
      <c r="O229" s="188">
        <v>0.33500000000000002</v>
      </c>
      <c r="P229" s="188">
        <v>0.36599999999999999</v>
      </c>
      <c r="Q229" s="188">
        <v>4.2000000000000003E-2</v>
      </c>
      <c r="R229" s="188">
        <v>5.6000000000000001E-2</v>
      </c>
      <c r="S229" s="188">
        <v>5.2999999999999999E-2</v>
      </c>
      <c r="T229" s="188">
        <v>6.9000000000000006E-2</v>
      </c>
    </row>
    <row r="230" spans="1:20" x14ac:dyDescent="0.25">
      <c r="A230" s="93" t="s">
        <v>982</v>
      </c>
      <c r="B230" s="186">
        <v>0.61255605381165923</v>
      </c>
      <c r="C230" s="186">
        <v>0.21674140508221226</v>
      </c>
      <c r="D230" s="186">
        <v>3.5276532137518683E-2</v>
      </c>
      <c r="E230" s="186">
        <v>0.13542600896860987</v>
      </c>
      <c r="F230" s="185">
        <v>1</v>
      </c>
      <c r="G230" s="190">
        <v>3345</v>
      </c>
      <c r="H230" s="186">
        <v>9.234719231406327E-2</v>
      </c>
      <c r="I230" s="93"/>
      <c r="J230" s="93"/>
      <c r="K230" s="93"/>
      <c r="L230" s="93"/>
      <c r="M230" s="188">
        <v>0.59599999999999997</v>
      </c>
      <c r="N230" s="188">
        <v>0.629</v>
      </c>
      <c r="O230" s="188">
        <v>0.20300000000000001</v>
      </c>
      <c r="P230" s="188">
        <v>0.23100000000000001</v>
      </c>
      <c r="Q230" s="188">
        <v>0.03</v>
      </c>
      <c r="R230" s="188">
        <v>4.2000000000000003E-2</v>
      </c>
      <c r="S230" s="188">
        <v>0.124</v>
      </c>
      <c r="T230" s="188">
        <v>0.14699999999999999</v>
      </c>
    </row>
    <row r="231" spans="1:20" x14ac:dyDescent="0.25">
      <c r="A231" s="93" t="s">
        <v>983</v>
      </c>
      <c r="B231" s="186">
        <v>0.44262295081967212</v>
      </c>
      <c r="C231" s="186">
        <v>0.16393442622950818</v>
      </c>
      <c r="D231" s="186">
        <v>8.1967213114754103E-3</v>
      </c>
      <c r="E231" s="186">
        <v>0.38524590163934425</v>
      </c>
      <c r="F231" s="185">
        <v>1</v>
      </c>
      <c r="G231" s="190">
        <v>122</v>
      </c>
      <c r="H231" s="186">
        <v>0.23968565815324164</v>
      </c>
      <c r="I231" s="93"/>
      <c r="J231" s="93"/>
      <c r="K231" s="93"/>
      <c r="L231" s="93"/>
      <c r="M231" s="188">
        <v>0.35799999999999998</v>
      </c>
      <c r="N231" s="188">
        <v>0.53100000000000003</v>
      </c>
      <c r="O231" s="188">
        <v>0.109</v>
      </c>
      <c r="P231" s="188">
        <v>0.24</v>
      </c>
      <c r="Q231" s="188">
        <v>1E-3</v>
      </c>
      <c r="R231" s="188">
        <v>4.4999999999999998E-2</v>
      </c>
      <c r="S231" s="188">
        <v>0.30399999999999999</v>
      </c>
      <c r="T231" s="188">
        <v>0.47399999999999998</v>
      </c>
    </row>
    <row r="232" spans="1:20" x14ac:dyDescent="0.25">
      <c r="A232" s="93" t="s">
        <v>984</v>
      </c>
      <c r="B232" s="186">
        <v>0.54098360655737709</v>
      </c>
      <c r="C232" s="186">
        <v>0.29742388758782201</v>
      </c>
      <c r="D232" s="186">
        <v>4.2154566744730677E-2</v>
      </c>
      <c r="E232" s="186">
        <v>0.11943793911007025</v>
      </c>
      <c r="F232" s="185">
        <v>1</v>
      </c>
      <c r="G232" s="190">
        <v>427</v>
      </c>
      <c r="H232" s="186">
        <v>0.21719226856561547</v>
      </c>
      <c r="I232" s="93"/>
      <c r="J232" s="93"/>
      <c r="K232" s="93"/>
      <c r="L232" s="93"/>
      <c r="M232" s="188">
        <v>0.49399999999999999</v>
      </c>
      <c r="N232" s="188">
        <v>0.58799999999999997</v>
      </c>
      <c r="O232" s="188">
        <v>0.25600000000000001</v>
      </c>
      <c r="P232" s="188">
        <v>0.34200000000000003</v>
      </c>
      <c r="Q232" s="188">
        <v>2.7E-2</v>
      </c>
      <c r="R232" s="188">
        <v>6.6000000000000003E-2</v>
      </c>
      <c r="S232" s="188">
        <v>9.1999999999999998E-2</v>
      </c>
      <c r="T232" s="188">
        <v>0.154</v>
      </c>
    </row>
    <row r="233" spans="1:20" x14ac:dyDescent="0.25">
      <c r="A233" s="93" t="s">
        <v>985</v>
      </c>
      <c r="B233" s="186">
        <v>0.6143759106362312</v>
      </c>
      <c r="C233" s="186">
        <v>0.28071879553181156</v>
      </c>
      <c r="D233" s="186">
        <v>5.0024283632831471E-2</v>
      </c>
      <c r="E233" s="186">
        <v>5.4881010199125786E-2</v>
      </c>
      <c r="F233" s="185">
        <v>1</v>
      </c>
      <c r="G233" s="190">
        <v>2059</v>
      </c>
      <c r="H233" s="186">
        <v>0.33150861374979873</v>
      </c>
      <c r="I233" s="93"/>
      <c r="J233" s="93"/>
      <c r="K233" s="93"/>
      <c r="L233" s="93"/>
      <c r="M233" s="188">
        <v>0.59299999999999997</v>
      </c>
      <c r="N233" s="188">
        <v>0.63500000000000001</v>
      </c>
      <c r="O233" s="188">
        <v>0.26200000000000001</v>
      </c>
      <c r="P233" s="188">
        <v>0.30099999999999999</v>
      </c>
      <c r="Q233" s="188">
        <v>4.1000000000000002E-2</v>
      </c>
      <c r="R233" s="188">
        <v>0.06</v>
      </c>
      <c r="S233" s="188">
        <v>4.5999999999999999E-2</v>
      </c>
      <c r="T233" s="188">
        <v>6.6000000000000003E-2</v>
      </c>
    </row>
    <row r="234" spans="1:20" x14ac:dyDescent="0.25">
      <c r="A234" s="93" t="s">
        <v>986</v>
      </c>
      <c r="B234" s="186">
        <v>0.52820512820512822</v>
      </c>
      <c r="C234" s="186">
        <v>0.21025641025641026</v>
      </c>
      <c r="D234" s="186">
        <v>5.128205128205128E-2</v>
      </c>
      <c r="E234" s="186">
        <v>0.21025641025641026</v>
      </c>
      <c r="F234" s="185">
        <v>1</v>
      </c>
      <c r="G234" s="190">
        <v>195</v>
      </c>
      <c r="H234" s="186">
        <v>0.10411105178857448</v>
      </c>
      <c r="I234" s="93"/>
      <c r="J234" s="93"/>
      <c r="K234" s="93"/>
      <c r="L234" s="93"/>
      <c r="M234" s="188">
        <v>0.45800000000000002</v>
      </c>
      <c r="N234" s="188">
        <v>0.59699999999999998</v>
      </c>
      <c r="O234" s="188">
        <v>0.159</v>
      </c>
      <c r="P234" s="188">
        <v>0.27300000000000002</v>
      </c>
      <c r="Q234" s="188">
        <v>2.8000000000000001E-2</v>
      </c>
      <c r="R234" s="188">
        <v>9.1999999999999998E-2</v>
      </c>
      <c r="S234" s="188">
        <v>0.159</v>
      </c>
      <c r="T234" s="188">
        <v>0.27300000000000002</v>
      </c>
    </row>
    <row r="235" spans="1:20" x14ac:dyDescent="0.25">
      <c r="A235" s="93" t="s">
        <v>987</v>
      </c>
      <c r="B235" s="186">
        <v>0.58733205374280228</v>
      </c>
      <c r="C235" s="186">
        <v>0.2034548944337812</v>
      </c>
      <c r="D235" s="186">
        <v>5.1823416506717852E-2</v>
      </c>
      <c r="E235" s="186">
        <v>0.15738963531669867</v>
      </c>
      <c r="F235" s="185">
        <v>1</v>
      </c>
      <c r="G235" s="190">
        <v>521</v>
      </c>
      <c r="H235" s="186">
        <v>7.9107197084725175E-2</v>
      </c>
      <c r="I235" s="93"/>
      <c r="J235" s="93"/>
      <c r="K235" s="93"/>
      <c r="L235" s="93"/>
      <c r="M235" s="188">
        <v>0.54500000000000004</v>
      </c>
      <c r="N235" s="188">
        <v>0.629</v>
      </c>
      <c r="O235" s="188">
        <v>0.17100000000000001</v>
      </c>
      <c r="P235" s="188">
        <v>0.24</v>
      </c>
      <c r="Q235" s="188">
        <v>3.5999999999999997E-2</v>
      </c>
      <c r="R235" s="188">
        <v>7.3999999999999996E-2</v>
      </c>
      <c r="S235" s="188">
        <v>0.129</v>
      </c>
      <c r="T235" s="188">
        <v>0.191</v>
      </c>
    </row>
    <row r="236" spans="1:20" x14ac:dyDescent="0.25">
      <c r="A236" s="93" t="s">
        <v>988</v>
      </c>
      <c r="B236" s="186">
        <v>0.60344827586206895</v>
      </c>
      <c r="C236" s="186">
        <v>0.10344827586206896</v>
      </c>
      <c r="D236" s="186">
        <v>1.7241379310344827E-2</v>
      </c>
      <c r="E236" s="186">
        <v>0.27586206896551724</v>
      </c>
      <c r="F236" s="185">
        <v>1</v>
      </c>
      <c r="G236" s="190">
        <v>58</v>
      </c>
      <c r="H236" s="186">
        <v>5.8883248730964469E-2</v>
      </c>
      <c r="I236" s="93"/>
      <c r="J236" s="93"/>
      <c r="K236" s="93"/>
      <c r="L236" s="93"/>
      <c r="M236" s="188">
        <v>0.47499999999999998</v>
      </c>
      <c r="N236" s="188">
        <v>0.71899999999999997</v>
      </c>
      <c r="O236" s="188">
        <v>4.8000000000000001E-2</v>
      </c>
      <c r="P236" s="188">
        <v>0.20799999999999999</v>
      </c>
      <c r="Q236" s="188">
        <v>3.0000000000000001E-3</v>
      </c>
      <c r="R236" s="188">
        <v>9.0999999999999998E-2</v>
      </c>
      <c r="S236" s="188">
        <v>0.17799999999999999</v>
      </c>
      <c r="T236" s="188">
        <v>0.40200000000000002</v>
      </c>
    </row>
    <row r="237" spans="1:20" x14ac:dyDescent="0.25">
      <c r="A237" s="93" t="s">
        <v>989</v>
      </c>
      <c r="B237" s="186">
        <v>0.61560934182590232</v>
      </c>
      <c r="C237" s="186">
        <v>0.23706157112526538</v>
      </c>
      <c r="D237" s="186">
        <v>4.1885350318471334E-2</v>
      </c>
      <c r="E237" s="186">
        <v>0.10544373673036093</v>
      </c>
      <c r="F237" s="185">
        <v>1</v>
      </c>
      <c r="G237" s="190">
        <v>58875</v>
      </c>
      <c r="H237" s="186">
        <v>0.21434578571610607</v>
      </c>
      <c r="I237" s="93"/>
      <c r="J237" s="93"/>
      <c r="K237" s="93"/>
      <c r="L237" s="93"/>
      <c r="M237" s="188">
        <v>0.61199999999999999</v>
      </c>
      <c r="N237" s="188">
        <v>0.62</v>
      </c>
      <c r="O237" s="188">
        <v>0.23400000000000001</v>
      </c>
      <c r="P237" s="188">
        <v>0.24099999999999999</v>
      </c>
      <c r="Q237" s="188">
        <v>0.04</v>
      </c>
      <c r="R237" s="188">
        <v>4.3999999999999997E-2</v>
      </c>
      <c r="S237" s="188">
        <v>0.10299999999999999</v>
      </c>
      <c r="T237" s="188">
        <v>0.108</v>
      </c>
    </row>
    <row r="238" spans="1:20" x14ac:dyDescent="0.25">
      <c r="A238" s="93" t="s">
        <v>990</v>
      </c>
      <c r="B238" s="186">
        <v>0.63677712800519815</v>
      </c>
      <c r="C238" s="186">
        <v>0.2157244964262508</v>
      </c>
      <c r="D238" s="186">
        <v>4.2884990253411304E-2</v>
      </c>
      <c r="E238" s="186">
        <v>0.1046133853151397</v>
      </c>
      <c r="F238" s="185">
        <v>1</v>
      </c>
      <c r="G238" s="190">
        <v>1539</v>
      </c>
      <c r="H238" s="186">
        <v>0.17594603864182004</v>
      </c>
      <c r="I238" s="93"/>
      <c r="J238" s="93"/>
      <c r="K238" s="93"/>
      <c r="L238" s="93"/>
      <c r="M238" s="188">
        <v>0.61199999999999999</v>
      </c>
      <c r="N238" s="188">
        <v>0.66</v>
      </c>
      <c r="O238" s="188">
        <v>0.19600000000000001</v>
      </c>
      <c r="P238" s="188">
        <v>0.23699999999999999</v>
      </c>
      <c r="Q238" s="188">
        <v>3.4000000000000002E-2</v>
      </c>
      <c r="R238" s="188">
        <v>5.3999999999999999E-2</v>
      </c>
      <c r="S238" s="188">
        <v>0.09</v>
      </c>
      <c r="T238" s="188">
        <v>0.121</v>
      </c>
    </row>
    <row r="239" spans="1:20" x14ac:dyDescent="0.25">
      <c r="A239" s="93" t="s">
        <v>991</v>
      </c>
      <c r="B239" s="186">
        <v>0.58469945355191255</v>
      </c>
      <c r="C239" s="186">
        <v>7.650273224043716E-2</v>
      </c>
      <c r="D239" s="186">
        <v>3.825136612021858E-2</v>
      </c>
      <c r="E239" s="186">
        <v>0.30054644808743169</v>
      </c>
      <c r="F239" s="185">
        <v>1</v>
      </c>
      <c r="G239" s="190">
        <v>183</v>
      </c>
      <c r="H239" s="186">
        <v>6.6934893928310174E-2</v>
      </c>
      <c r="I239" s="93"/>
      <c r="J239" s="93"/>
      <c r="K239" s="93"/>
      <c r="L239" s="93"/>
      <c r="M239" s="188">
        <v>0.51200000000000001</v>
      </c>
      <c r="N239" s="188">
        <v>0.65400000000000003</v>
      </c>
      <c r="O239" s="188">
        <v>4.5999999999999999E-2</v>
      </c>
      <c r="P239" s="188">
        <v>0.124</v>
      </c>
      <c r="Q239" s="188">
        <v>1.9E-2</v>
      </c>
      <c r="R239" s="188">
        <v>7.6999999999999999E-2</v>
      </c>
      <c r="S239" s="188">
        <v>0.23899999999999999</v>
      </c>
      <c r="T239" s="188">
        <v>0.371</v>
      </c>
    </row>
    <row r="240" spans="1:20" x14ac:dyDescent="0.25">
      <c r="A240" s="93" t="s">
        <v>992</v>
      </c>
      <c r="B240" s="186">
        <v>0.56872370266479666</v>
      </c>
      <c r="C240" s="186">
        <v>0.1661991584852735</v>
      </c>
      <c r="D240" s="186">
        <v>2.5596072931276297E-2</v>
      </c>
      <c r="E240" s="186">
        <v>0.23948106591865356</v>
      </c>
      <c r="F240" s="185">
        <v>1</v>
      </c>
      <c r="G240" s="190">
        <v>2852</v>
      </c>
      <c r="H240" s="186">
        <v>0.60940170940170946</v>
      </c>
      <c r="I240" s="93"/>
      <c r="J240" s="93"/>
      <c r="K240" s="93"/>
      <c r="L240" s="93"/>
      <c r="M240" s="188">
        <v>0.55000000000000004</v>
      </c>
      <c r="N240" s="188">
        <v>0.58699999999999997</v>
      </c>
      <c r="O240" s="188">
        <v>0.153</v>
      </c>
      <c r="P240" s="188">
        <v>0.18</v>
      </c>
      <c r="Q240" s="188">
        <v>0.02</v>
      </c>
      <c r="R240" s="188">
        <v>3.2000000000000001E-2</v>
      </c>
      <c r="S240" s="188">
        <v>0.224</v>
      </c>
      <c r="T240" s="188">
        <v>0.255</v>
      </c>
    </row>
    <row r="241" spans="1:20" x14ac:dyDescent="0.25">
      <c r="A241" s="93" t="s">
        <v>993</v>
      </c>
      <c r="B241" s="186">
        <v>0.63176387912860155</v>
      </c>
      <c r="C241" s="186">
        <v>0.27032091824783322</v>
      </c>
      <c r="D241" s="186">
        <v>3.9119231670180367E-2</v>
      </c>
      <c r="E241" s="186">
        <v>5.8795970953384867E-2</v>
      </c>
      <c r="F241" s="185">
        <v>1</v>
      </c>
      <c r="G241" s="190">
        <v>4269</v>
      </c>
      <c r="H241" s="186">
        <v>0.56430931923331129</v>
      </c>
      <c r="I241" s="93"/>
      <c r="J241" s="93"/>
      <c r="K241" s="93"/>
      <c r="L241" s="93"/>
      <c r="M241" s="188">
        <v>0.61699999999999999</v>
      </c>
      <c r="N241" s="188">
        <v>0.64600000000000002</v>
      </c>
      <c r="O241" s="188">
        <v>0.25700000000000001</v>
      </c>
      <c r="P241" s="188">
        <v>0.28399999999999997</v>
      </c>
      <c r="Q241" s="188">
        <v>3.4000000000000002E-2</v>
      </c>
      <c r="R241" s="188">
        <v>4.4999999999999998E-2</v>
      </c>
      <c r="S241" s="188">
        <v>5.1999999999999998E-2</v>
      </c>
      <c r="T241" s="188">
        <v>6.6000000000000003E-2</v>
      </c>
    </row>
    <row r="242" spans="1:20" x14ac:dyDescent="0.25">
      <c r="A242" s="93" t="s">
        <v>994</v>
      </c>
      <c r="B242" s="186">
        <v>0.64478764478764483</v>
      </c>
      <c r="C242" s="186">
        <v>0.16602316602316602</v>
      </c>
      <c r="D242" s="186">
        <v>2.7027027027027029E-2</v>
      </c>
      <c r="E242" s="186">
        <v>0.16216216216216217</v>
      </c>
      <c r="F242" s="185">
        <v>1</v>
      </c>
      <c r="G242" s="190">
        <v>259</v>
      </c>
      <c r="H242" s="186">
        <v>0.10951374207188161</v>
      </c>
      <c r="I242" s="93"/>
      <c r="J242" s="93"/>
      <c r="K242" s="93"/>
      <c r="L242" s="93"/>
      <c r="M242" s="188">
        <v>0.58499999999999996</v>
      </c>
      <c r="N242" s="188">
        <v>0.70099999999999996</v>
      </c>
      <c r="O242" s="188">
        <v>0.126</v>
      </c>
      <c r="P242" s="188">
        <v>0.216</v>
      </c>
      <c r="Q242" s="188">
        <v>1.2999999999999999E-2</v>
      </c>
      <c r="R242" s="188">
        <v>5.5E-2</v>
      </c>
      <c r="S242" s="188">
        <v>0.122</v>
      </c>
      <c r="T242" s="188">
        <v>0.21199999999999999</v>
      </c>
    </row>
    <row r="243" spans="1:20" x14ac:dyDescent="0.25">
      <c r="A243" s="93" t="s">
        <v>995</v>
      </c>
      <c r="B243" s="186">
        <v>0.36279069767441863</v>
      </c>
      <c r="C243" s="186">
        <v>0.11627906976744186</v>
      </c>
      <c r="D243" s="186">
        <v>6.9767441860465115E-2</v>
      </c>
      <c r="E243" s="186">
        <v>0.4511627906976744</v>
      </c>
      <c r="F243" s="185">
        <v>1</v>
      </c>
      <c r="G243" s="190">
        <v>215</v>
      </c>
      <c r="H243" s="186">
        <v>9.2824453846818058E-3</v>
      </c>
      <c r="I243" s="93"/>
      <c r="J243" s="93"/>
      <c r="K243" s="93"/>
      <c r="L243" s="93"/>
      <c r="M243" s="188">
        <v>0.30099999999999999</v>
      </c>
      <c r="N243" s="188">
        <v>0.42899999999999999</v>
      </c>
      <c r="O243" s="188">
        <v>0.08</v>
      </c>
      <c r="P243" s="188">
        <v>0.16600000000000001</v>
      </c>
      <c r="Q243" s="188">
        <v>4.2999999999999997E-2</v>
      </c>
      <c r="R243" s="188">
        <v>0.112</v>
      </c>
      <c r="S243" s="188">
        <v>0.38600000000000001</v>
      </c>
      <c r="T243" s="188">
        <v>0.51800000000000002</v>
      </c>
    </row>
    <row r="244" spans="1:20" x14ac:dyDescent="0.25">
      <c r="A244" s="93" t="s">
        <v>996</v>
      </c>
      <c r="B244" s="186">
        <v>0.6268807687444683</v>
      </c>
      <c r="C244" s="186">
        <v>0.27171576684789478</v>
      </c>
      <c r="D244" s="186">
        <v>4.147174105449488E-2</v>
      </c>
      <c r="E244" s="186">
        <v>5.9931723353141987E-2</v>
      </c>
      <c r="F244" s="185">
        <v>1</v>
      </c>
      <c r="G244" s="190">
        <v>7909</v>
      </c>
      <c r="H244" s="186">
        <v>0.23410490172862894</v>
      </c>
      <c r="I244" s="93"/>
      <c r="J244" s="93"/>
      <c r="K244" s="93"/>
      <c r="L244" s="93"/>
      <c r="M244" s="188">
        <v>0.61599999999999999</v>
      </c>
      <c r="N244" s="188">
        <v>0.63700000000000001</v>
      </c>
      <c r="O244" s="188">
        <v>0.26200000000000001</v>
      </c>
      <c r="P244" s="188">
        <v>0.28199999999999997</v>
      </c>
      <c r="Q244" s="188">
        <v>3.6999999999999998E-2</v>
      </c>
      <c r="R244" s="188">
        <v>4.5999999999999999E-2</v>
      </c>
      <c r="S244" s="188">
        <v>5.5E-2</v>
      </c>
      <c r="T244" s="188">
        <v>6.5000000000000002E-2</v>
      </c>
    </row>
    <row r="245" spans="1:20" x14ac:dyDescent="0.25">
      <c r="A245" s="93" t="s">
        <v>997</v>
      </c>
      <c r="B245" s="186">
        <v>0.52380952380952384</v>
      </c>
      <c r="C245" s="186">
        <v>4.7619047619047616E-2</v>
      </c>
      <c r="D245" s="186">
        <v>4.7619047619047616E-2</v>
      </c>
      <c r="E245" s="186">
        <v>0.38095238095238093</v>
      </c>
      <c r="F245" s="185">
        <v>1</v>
      </c>
      <c r="G245" s="190">
        <v>42</v>
      </c>
      <c r="H245" s="186">
        <v>8.9552238805970154E-3</v>
      </c>
      <c r="I245" s="93"/>
      <c r="J245" s="93"/>
      <c r="K245" s="93"/>
      <c r="L245" s="93"/>
      <c r="M245" s="188">
        <v>0.377</v>
      </c>
      <c r="N245" s="188">
        <v>0.66600000000000004</v>
      </c>
      <c r="O245" s="188">
        <v>1.2999999999999999E-2</v>
      </c>
      <c r="P245" s="188">
        <v>0.158</v>
      </c>
      <c r="Q245" s="188">
        <v>1.2999999999999999E-2</v>
      </c>
      <c r="R245" s="188">
        <v>0.158</v>
      </c>
      <c r="S245" s="188">
        <v>0.25</v>
      </c>
      <c r="T245" s="188">
        <v>0.53200000000000003</v>
      </c>
    </row>
    <row r="246" spans="1:20" x14ac:dyDescent="0.25">
      <c r="A246" s="93" t="s">
        <v>998</v>
      </c>
      <c r="B246" s="186">
        <v>0.66229898749255511</v>
      </c>
      <c r="C246" s="186">
        <v>0.19892793329362715</v>
      </c>
      <c r="D246" s="186">
        <v>3.7522334723049437E-2</v>
      </c>
      <c r="E246" s="186">
        <v>0.10125074449076832</v>
      </c>
      <c r="F246" s="185">
        <v>1</v>
      </c>
      <c r="G246" s="190">
        <v>1679</v>
      </c>
      <c r="H246" s="186">
        <v>4.0274412914677732E-2</v>
      </c>
      <c r="I246" s="93"/>
      <c r="J246" s="93"/>
      <c r="K246" s="93"/>
      <c r="L246" s="93"/>
      <c r="M246" s="188">
        <v>0.63900000000000001</v>
      </c>
      <c r="N246" s="188">
        <v>0.68500000000000005</v>
      </c>
      <c r="O246" s="188">
        <v>0.18099999999999999</v>
      </c>
      <c r="P246" s="188">
        <v>0.219</v>
      </c>
      <c r="Q246" s="188">
        <v>2.9000000000000001E-2</v>
      </c>
      <c r="R246" s="188">
        <v>4.8000000000000001E-2</v>
      </c>
      <c r="S246" s="188">
        <v>8.7999999999999995E-2</v>
      </c>
      <c r="T246" s="188">
        <v>0.11700000000000001</v>
      </c>
    </row>
    <row r="247" spans="1:20" x14ac:dyDescent="0.25">
      <c r="A247" s="93" t="s">
        <v>999</v>
      </c>
      <c r="B247" s="186">
        <v>0.71578947368421053</v>
      </c>
      <c r="C247" s="186">
        <v>0.1</v>
      </c>
      <c r="D247" s="186">
        <v>5.2631578947368418E-2</v>
      </c>
      <c r="E247" s="186">
        <v>0.13157894736842105</v>
      </c>
      <c r="F247" s="185">
        <v>1</v>
      </c>
      <c r="G247" s="190">
        <v>190</v>
      </c>
      <c r="H247" s="186">
        <v>0.10165864098448368</v>
      </c>
      <c r="I247" s="93"/>
      <c r="J247" s="93"/>
      <c r="K247" s="93"/>
      <c r="L247" s="93"/>
      <c r="M247" s="188">
        <v>0.64800000000000002</v>
      </c>
      <c r="N247" s="188">
        <v>0.77500000000000002</v>
      </c>
      <c r="O247" s="188">
        <v>6.5000000000000002E-2</v>
      </c>
      <c r="P247" s="188">
        <v>0.151</v>
      </c>
      <c r="Q247" s="188">
        <v>2.9000000000000001E-2</v>
      </c>
      <c r="R247" s="188">
        <v>9.4E-2</v>
      </c>
      <c r="S247" s="188">
        <v>9.0999999999999998E-2</v>
      </c>
      <c r="T247" s="188">
        <v>0.187</v>
      </c>
    </row>
    <row r="248" spans="1:20" x14ac:dyDescent="0.25">
      <c r="A248" s="93" t="s">
        <v>1000</v>
      </c>
      <c r="B248" s="186">
        <v>0.62666666666666671</v>
      </c>
      <c r="C248" s="186">
        <v>9.3333333333333338E-2</v>
      </c>
      <c r="D248" s="186">
        <v>2.6666666666666668E-2</v>
      </c>
      <c r="E248" s="186">
        <v>0.25333333333333335</v>
      </c>
      <c r="F248" s="185">
        <v>1</v>
      </c>
      <c r="G248" s="190">
        <v>75</v>
      </c>
      <c r="H248" s="186">
        <v>0.13089005235602094</v>
      </c>
      <c r="I248" s="93"/>
      <c r="J248" s="93"/>
      <c r="K248" s="93"/>
      <c r="L248" s="93"/>
      <c r="M248" s="188">
        <v>0.51400000000000001</v>
      </c>
      <c r="N248" s="188">
        <v>0.72699999999999998</v>
      </c>
      <c r="O248" s="188">
        <v>4.5999999999999999E-2</v>
      </c>
      <c r="P248" s="188">
        <v>0.18</v>
      </c>
      <c r="Q248" s="188">
        <v>7.0000000000000001E-3</v>
      </c>
      <c r="R248" s="188">
        <v>9.1999999999999998E-2</v>
      </c>
      <c r="S248" s="188">
        <v>0.16900000000000001</v>
      </c>
      <c r="T248" s="188">
        <v>0.36199999999999999</v>
      </c>
    </row>
    <row r="249" spans="1:20" x14ac:dyDescent="0.25">
      <c r="A249" s="93" t="s">
        <v>1001</v>
      </c>
      <c r="B249" s="186">
        <v>0.50427350427350426</v>
      </c>
      <c r="C249" s="186">
        <v>9.4017094017094016E-2</v>
      </c>
      <c r="D249" s="186">
        <v>5.128205128205128E-2</v>
      </c>
      <c r="E249" s="186">
        <v>0.3504273504273504</v>
      </c>
      <c r="F249" s="185">
        <v>1</v>
      </c>
      <c r="G249" s="190">
        <v>117</v>
      </c>
      <c r="H249" s="186">
        <v>5.0409306333476948E-2</v>
      </c>
      <c r="I249" s="93"/>
      <c r="J249" s="93"/>
      <c r="K249" s="93"/>
      <c r="L249" s="93"/>
      <c r="M249" s="188">
        <v>0.41499999999999998</v>
      </c>
      <c r="N249" s="188">
        <v>0.59299999999999997</v>
      </c>
      <c r="O249" s="188">
        <v>5.2999999999999999E-2</v>
      </c>
      <c r="P249" s="188">
        <v>0.161</v>
      </c>
      <c r="Q249" s="188">
        <v>2.4E-2</v>
      </c>
      <c r="R249" s="188">
        <v>0.107</v>
      </c>
      <c r="S249" s="188">
        <v>0.27</v>
      </c>
      <c r="T249" s="188">
        <v>0.44</v>
      </c>
    </row>
    <row r="250" spans="1:20" x14ac:dyDescent="0.25">
      <c r="A250" s="93" t="s">
        <v>1002</v>
      </c>
      <c r="B250" s="186">
        <v>0.60769230769230764</v>
      </c>
      <c r="C250" s="186">
        <v>6.1538461538461542E-2</v>
      </c>
      <c r="D250" s="186">
        <v>5.3846153846153849E-2</v>
      </c>
      <c r="E250" s="186">
        <v>0.27692307692307694</v>
      </c>
      <c r="F250" s="185">
        <v>1</v>
      </c>
      <c r="G250" s="190">
        <v>130</v>
      </c>
      <c r="H250" s="186">
        <v>7.1271929824561403E-2</v>
      </c>
      <c r="I250" s="93"/>
      <c r="J250" s="93"/>
      <c r="K250" s="93"/>
      <c r="L250" s="93"/>
      <c r="M250" s="188">
        <v>0.52200000000000002</v>
      </c>
      <c r="N250" s="188">
        <v>0.68700000000000006</v>
      </c>
      <c r="O250" s="188">
        <v>3.2000000000000001E-2</v>
      </c>
      <c r="P250" s="188">
        <v>0.11700000000000001</v>
      </c>
      <c r="Q250" s="188">
        <v>2.5999999999999999E-2</v>
      </c>
      <c r="R250" s="188">
        <v>0.107</v>
      </c>
      <c r="S250" s="188">
        <v>0.20699999999999999</v>
      </c>
      <c r="T250" s="188">
        <v>0.35899999999999999</v>
      </c>
    </row>
    <row r="251" spans="1:20" x14ac:dyDescent="0.25">
      <c r="A251" s="93" t="s">
        <v>1003</v>
      </c>
      <c r="B251" s="186">
        <v>0.54014598540145986</v>
      </c>
      <c r="C251" s="186">
        <v>0.16788321167883211</v>
      </c>
      <c r="D251" s="186">
        <v>7.2992700729927001E-2</v>
      </c>
      <c r="E251" s="186">
        <v>0.21897810218978103</v>
      </c>
      <c r="F251" s="185">
        <v>1</v>
      </c>
      <c r="G251" s="190">
        <v>137</v>
      </c>
      <c r="H251" s="186">
        <v>8.7876844130853116E-2</v>
      </c>
      <c r="I251" s="93"/>
      <c r="J251" s="93"/>
      <c r="K251" s="93"/>
      <c r="L251" s="93"/>
      <c r="M251" s="188">
        <v>0.45700000000000002</v>
      </c>
      <c r="N251" s="188">
        <v>0.621</v>
      </c>
      <c r="O251" s="188">
        <v>0.115</v>
      </c>
      <c r="P251" s="188">
        <v>0.23899999999999999</v>
      </c>
      <c r="Q251" s="188">
        <v>0.04</v>
      </c>
      <c r="R251" s="188">
        <v>0.129</v>
      </c>
      <c r="S251" s="188">
        <v>0.158</v>
      </c>
      <c r="T251" s="188">
        <v>0.29499999999999998</v>
      </c>
    </row>
    <row r="252" spans="1:20" x14ac:dyDescent="0.25">
      <c r="A252" s="93" t="s">
        <v>1004</v>
      </c>
      <c r="B252" s="186">
        <v>0.58389261744966447</v>
      </c>
      <c r="C252" s="186">
        <v>0.14093959731543623</v>
      </c>
      <c r="D252" s="186">
        <v>5.3691275167785234E-2</v>
      </c>
      <c r="E252" s="186">
        <v>0.22147651006711411</v>
      </c>
      <c r="F252" s="185">
        <v>1</v>
      </c>
      <c r="G252" s="190">
        <v>149</v>
      </c>
      <c r="H252" s="186">
        <v>6.6251667407736775E-2</v>
      </c>
      <c r="I252" s="93"/>
      <c r="J252" s="93"/>
      <c r="K252" s="93"/>
      <c r="L252" s="93"/>
      <c r="M252" s="188">
        <v>0.504</v>
      </c>
      <c r="N252" s="188">
        <v>0.66</v>
      </c>
      <c r="O252" s="188">
        <v>9.4E-2</v>
      </c>
      <c r="P252" s="188">
        <v>0.20599999999999999</v>
      </c>
      <c r="Q252" s="188">
        <v>2.7E-2</v>
      </c>
      <c r="R252" s="188">
        <v>0.10199999999999999</v>
      </c>
      <c r="S252" s="188">
        <v>0.16200000000000001</v>
      </c>
      <c r="T252" s="188">
        <v>0.29499999999999998</v>
      </c>
    </row>
    <row r="253" spans="1:20" x14ac:dyDescent="0.25">
      <c r="A253" s="93" t="s">
        <v>1005</v>
      </c>
      <c r="B253" s="186">
        <v>0.56640625</v>
      </c>
      <c r="C253" s="186">
        <v>0.19921875</v>
      </c>
      <c r="D253" s="186">
        <v>5.46875E-2</v>
      </c>
      <c r="E253" s="186">
        <v>0.1796875</v>
      </c>
      <c r="F253" s="185">
        <v>1</v>
      </c>
      <c r="G253" s="190">
        <v>256</v>
      </c>
      <c r="H253" s="186">
        <v>0.16171825647504737</v>
      </c>
      <c r="I253" s="93"/>
      <c r="J253" s="93"/>
      <c r="K253" s="93"/>
      <c r="L253" s="93"/>
      <c r="M253" s="188">
        <v>0.505</v>
      </c>
      <c r="N253" s="188">
        <v>0.626</v>
      </c>
      <c r="O253" s="188">
        <v>0.155</v>
      </c>
      <c r="P253" s="188">
        <v>0.252</v>
      </c>
      <c r="Q253" s="188">
        <v>3.3000000000000002E-2</v>
      </c>
      <c r="R253" s="188">
        <v>0.09</v>
      </c>
      <c r="S253" s="188">
        <v>0.13800000000000001</v>
      </c>
      <c r="T253" s="188">
        <v>0.23100000000000001</v>
      </c>
    </row>
    <row r="254" spans="1:20" x14ac:dyDescent="0.25">
      <c r="A254" s="93" t="s">
        <v>1006</v>
      </c>
      <c r="B254" s="186">
        <v>0.61250000000000004</v>
      </c>
      <c r="C254" s="186">
        <v>0.21363636363636362</v>
      </c>
      <c r="D254" s="186">
        <v>4.7727272727272729E-2</v>
      </c>
      <c r="E254" s="186">
        <v>0.12613636363636363</v>
      </c>
      <c r="F254" s="185">
        <v>1</v>
      </c>
      <c r="G254" s="190">
        <v>1760</v>
      </c>
      <c r="H254" s="186">
        <v>0.24736472241742796</v>
      </c>
      <c r="I254" s="93"/>
      <c r="J254" s="93"/>
      <c r="K254" s="93"/>
      <c r="L254" s="93"/>
      <c r="M254" s="188">
        <v>0.59</v>
      </c>
      <c r="N254" s="188">
        <v>0.63500000000000001</v>
      </c>
      <c r="O254" s="188">
        <v>0.19500000000000001</v>
      </c>
      <c r="P254" s="188">
        <v>0.23300000000000001</v>
      </c>
      <c r="Q254" s="188">
        <v>3.9E-2</v>
      </c>
      <c r="R254" s="188">
        <v>5.8999999999999997E-2</v>
      </c>
      <c r="S254" s="188">
        <v>0.111</v>
      </c>
      <c r="T254" s="188">
        <v>0.14199999999999999</v>
      </c>
    </row>
    <row r="255" spans="1:20" x14ac:dyDescent="0.25">
      <c r="A255" s="93" t="s">
        <v>1007</v>
      </c>
      <c r="B255" s="186">
        <v>0.51474103585657371</v>
      </c>
      <c r="C255" s="186">
        <v>0.29880478087649404</v>
      </c>
      <c r="D255" s="186">
        <v>3.7450199203187248E-2</v>
      </c>
      <c r="E255" s="186">
        <v>0.14900398406374502</v>
      </c>
      <c r="F255" s="185">
        <v>1</v>
      </c>
      <c r="G255" s="190">
        <v>1255</v>
      </c>
      <c r="H255" s="186">
        <v>0.52620545073375258</v>
      </c>
      <c r="I255" s="93"/>
      <c r="J255" s="93"/>
      <c r="K255" s="93"/>
      <c r="L255" s="93"/>
      <c r="M255" s="188">
        <v>0.48699999999999999</v>
      </c>
      <c r="N255" s="188">
        <v>0.54200000000000004</v>
      </c>
      <c r="O255" s="188">
        <v>0.27400000000000002</v>
      </c>
      <c r="P255" s="188">
        <v>0.32500000000000001</v>
      </c>
      <c r="Q255" s="188">
        <v>2.8000000000000001E-2</v>
      </c>
      <c r="R255" s="188">
        <v>4.9000000000000002E-2</v>
      </c>
      <c r="S255" s="188">
        <v>0.13</v>
      </c>
      <c r="T255" s="188">
        <v>0.17</v>
      </c>
    </row>
    <row r="256" spans="1:20" x14ac:dyDescent="0.25">
      <c r="A256" s="93" t="s">
        <v>1008</v>
      </c>
      <c r="B256" s="186">
        <v>0.65415986949429039</v>
      </c>
      <c r="C256" s="186">
        <v>0.20554649265905384</v>
      </c>
      <c r="D256" s="186">
        <v>4.5676998368678633E-2</v>
      </c>
      <c r="E256" s="186">
        <v>9.461663947797716E-2</v>
      </c>
      <c r="F256" s="185">
        <v>1</v>
      </c>
      <c r="G256" s="190">
        <v>613</v>
      </c>
      <c r="H256" s="186">
        <v>0.20772619451033547</v>
      </c>
      <c r="I256" s="93"/>
      <c r="J256" s="93"/>
      <c r="K256" s="93"/>
      <c r="L256" s="93"/>
      <c r="M256" s="188">
        <v>0.61599999999999999</v>
      </c>
      <c r="N256" s="188">
        <v>0.69099999999999995</v>
      </c>
      <c r="O256" s="188">
        <v>0.17499999999999999</v>
      </c>
      <c r="P256" s="188">
        <v>0.23899999999999999</v>
      </c>
      <c r="Q256" s="188">
        <v>3.2000000000000001E-2</v>
      </c>
      <c r="R256" s="188">
        <v>6.5000000000000002E-2</v>
      </c>
      <c r="S256" s="188">
        <v>7.3999999999999996E-2</v>
      </c>
      <c r="T256" s="188">
        <v>0.12</v>
      </c>
    </row>
    <row r="257" spans="1:20" x14ac:dyDescent="0.25">
      <c r="A257" s="93" t="s">
        <v>1009</v>
      </c>
      <c r="B257" s="186">
        <v>0.48148148148148145</v>
      </c>
      <c r="C257" s="186">
        <v>0.23737373737373738</v>
      </c>
      <c r="D257" s="186">
        <v>5.8922558922558925E-2</v>
      </c>
      <c r="E257" s="186">
        <v>0.22222222222222221</v>
      </c>
      <c r="F257" s="185">
        <v>1</v>
      </c>
      <c r="G257" s="190">
        <v>594</v>
      </c>
      <c r="H257" s="186">
        <v>0.49050371593724196</v>
      </c>
      <c r="I257" s="93"/>
      <c r="J257" s="93"/>
      <c r="K257" s="93"/>
      <c r="L257" s="93"/>
      <c r="M257" s="188">
        <v>0.442</v>
      </c>
      <c r="N257" s="188">
        <v>0.52200000000000002</v>
      </c>
      <c r="O257" s="188">
        <v>0.20499999999999999</v>
      </c>
      <c r="P257" s="188">
        <v>0.27300000000000002</v>
      </c>
      <c r="Q257" s="188">
        <v>4.2999999999999997E-2</v>
      </c>
      <c r="R257" s="188">
        <v>8.1000000000000003E-2</v>
      </c>
      <c r="S257" s="188">
        <v>0.191</v>
      </c>
      <c r="T257" s="188">
        <v>0.25700000000000001</v>
      </c>
    </row>
    <row r="258" spans="1:20" x14ac:dyDescent="0.25">
      <c r="A258" s="93" t="s">
        <v>1010</v>
      </c>
      <c r="B258" s="186">
        <v>0.57398568019093077</v>
      </c>
      <c r="C258" s="186">
        <v>0.27386634844868735</v>
      </c>
      <c r="D258" s="186">
        <v>5.1312649164677801E-2</v>
      </c>
      <c r="E258" s="186">
        <v>0.10083532219570406</v>
      </c>
      <c r="F258" s="185">
        <v>1</v>
      </c>
      <c r="G258" s="190">
        <v>1676</v>
      </c>
      <c r="H258" s="186">
        <v>0.45090126446058648</v>
      </c>
      <c r="I258" s="93"/>
      <c r="J258" s="93"/>
      <c r="K258" s="93"/>
      <c r="L258" s="93"/>
      <c r="M258" s="188">
        <v>0.55000000000000004</v>
      </c>
      <c r="N258" s="188">
        <v>0.59699999999999998</v>
      </c>
      <c r="O258" s="188">
        <v>0.253</v>
      </c>
      <c r="P258" s="188">
        <v>0.29599999999999999</v>
      </c>
      <c r="Q258" s="188">
        <v>4.2000000000000003E-2</v>
      </c>
      <c r="R258" s="188">
        <v>6.3E-2</v>
      </c>
      <c r="S258" s="188">
        <v>8.6999999999999994E-2</v>
      </c>
      <c r="T258" s="188">
        <v>0.11600000000000001</v>
      </c>
    </row>
    <row r="259" spans="1:20" x14ac:dyDescent="0.25">
      <c r="A259" s="93" t="s">
        <v>1011</v>
      </c>
      <c r="B259" s="186">
        <v>0.67086261487373544</v>
      </c>
      <c r="C259" s="186">
        <v>0.2049579118078616</v>
      </c>
      <c r="D259" s="186">
        <v>4.0311993204108422E-2</v>
      </c>
      <c r="E259" s="186">
        <v>8.386748011429454E-2</v>
      </c>
      <c r="F259" s="185">
        <v>1</v>
      </c>
      <c r="G259" s="190">
        <v>12949</v>
      </c>
      <c r="H259" s="186">
        <v>0.37174518416444174</v>
      </c>
      <c r="I259" s="93"/>
      <c r="J259" s="93"/>
      <c r="K259" s="93"/>
      <c r="L259" s="93"/>
      <c r="M259" s="188">
        <v>0.66300000000000003</v>
      </c>
      <c r="N259" s="188">
        <v>0.67900000000000005</v>
      </c>
      <c r="O259" s="188">
        <v>0.19800000000000001</v>
      </c>
      <c r="P259" s="188">
        <v>0.21199999999999999</v>
      </c>
      <c r="Q259" s="188">
        <v>3.6999999999999998E-2</v>
      </c>
      <c r="R259" s="188">
        <v>4.3999999999999997E-2</v>
      </c>
      <c r="S259" s="188">
        <v>7.9000000000000001E-2</v>
      </c>
      <c r="T259" s="188">
        <v>8.8999999999999996E-2</v>
      </c>
    </row>
    <row r="260" spans="1:20" x14ac:dyDescent="0.25">
      <c r="A260" s="93" t="s">
        <v>1012</v>
      </c>
      <c r="B260" s="186">
        <v>0.58712121212121215</v>
      </c>
      <c r="C260" s="186">
        <v>0.17045454545454544</v>
      </c>
      <c r="D260" s="186">
        <v>2.6515151515151516E-2</v>
      </c>
      <c r="E260" s="186">
        <v>0.21590909090909091</v>
      </c>
      <c r="F260" s="185">
        <v>1</v>
      </c>
      <c r="G260" s="190">
        <v>264</v>
      </c>
      <c r="H260" s="186">
        <v>2.4269167126309985E-2</v>
      </c>
      <c r="I260" s="93"/>
      <c r="J260" s="93"/>
      <c r="K260" s="93"/>
      <c r="L260" s="93"/>
      <c r="M260" s="188">
        <v>0.52700000000000002</v>
      </c>
      <c r="N260" s="188">
        <v>0.64500000000000002</v>
      </c>
      <c r="O260" s="188">
        <v>0.13</v>
      </c>
      <c r="P260" s="188">
        <v>0.22</v>
      </c>
      <c r="Q260" s="188">
        <v>1.2999999999999999E-2</v>
      </c>
      <c r="R260" s="188">
        <v>5.3999999999999999E-2</v>
      </c>
      <c r="S260" s="188">
        <v>0.17100000000000001</v>
      </c>
      <c r="T260" s="188">
        <v>0.26900000000000002</v>
      </c>
    </row>
    <row r="261" spans="1:20" x14ac:dyDescent="0.25">
      <c r="A261" s="93" t="s">
        <v>1013</v>
      </c>
      <c r="B261" s="186">
        <v>0.59237875288683606</v>
      </c>
      <c r="C261" s="186">
        <v>0.18706697459584296</v>
      </c>
      <c r="D261" s="186">
        <v>2.6558891454965358E-2</v>
      </c>
      <c r="E261" s="186">
        <v>0.19399538106235567</v>
      </c>
      <c r="F261" s="185">
        <v>1</v>
      </c>
      <c r="G261" s="190">
        <v>866</v>
      </c>
      <c r="H261" s="186">
        <v>0.45723336853220697</v>
      </c>
      <c r="I261" s="93"/>
      <c r="J261" s="93"/>
      <c r="K261" s="93"/>
      <c r="L261" s="93"/>
      <c r="M261" s="188">
        <v>0.55900000000000005</v>
      </c>
      <c r="N261" s="188">
        <v>0.625</v>
      </c>
      <c r="O261" s="188">
        <v>0.16200000000000001</v>
      </c>
      <c r="P261" s="188">
        <v>0.214</v>
      </c>
      <c r="Q261" s="188">
        <v>1.7999999999999999E-2</v>
      </c>
      <c r="R261" s="188">
        <v>0.04</v>
      </c>
      <c r="S261" s="188">
        <v>0.16900000000000001</v>
      </c>
      <c r="T261" s="188">
        <v>0.222</v>
      </c>
    </row>
    <row r="262" spans="1:20" x14ac:dyDescent="0.25">
      <c r="A262" s="93" t="s">
        <v>1014</v>
      </c>
      <c r="B262" s="186">
        <v>0.60216508795669821</v>
      </c>
      <c r="C262" s="186">
        <v>0.24357239512855211</v>
      </c>
      <c r="D262" s="186">
        <v>4.3301759133964821E-2</v>
      </c>
      <c r="E262" s="186">
        <v>0.11096075778078485</v>
      </c>
      <c r="F262" s="185">
        <v>1</v>
      </c>
      <c r="G262" s="190">
        <v>739</v>
      </c>
      <c r="H262" s="186">
        <v>0.34039613081529252</v>
      </c>
      <c r="I262" s="93"/>
      <c r="J262" s="93"/>
      <c r="K262" s="93"/>
      <c r="L262" s="93"/>
      <c r="M262" s="188">
        <v>0.56599999999999995</v>
      </c>
      <c r="N262" s="188">
        <v>0.63700000000000001</v>
      </c>
      <c r="O262" s="188">
        <v>0.214</v>
      </c>
      <c r="P262" s="188">
        <v>0.27600000000000002</v>
      </c>
      <c r="Q262" s="188">
        <v>3.1E-2</v>
      </c>
      <c r="R262" s="188">
        <v>0.06</v>
      </c>
      <c r="S262" s="188">
        <v>0.09</v>
      </c>
      <c r="T262" s="188">
        <v>0.13600000000000001</v>
      </c>
    </row>
    <row r="263" spans="1:20" x14ac:dyDescent="0.25">
      <c r="A263" s="93" t="s">
        <v>1015</v>
      </c>
      <c r="B263" s="186">
        <v>0.57510729613733902</v>
      </c>
      <c r="C263" s="186">
        <v>0.25250357653791128</v>
      </c>
      <c r="D263" s="186">
        <v>3.8626609442060089E-2</v>
      </c>
      <c r="E263" s="186">
        <v>0.13376251788268956</v>
      </c>
      <c r="F263" s="185">
        <v>1</v>
      </c>
      <c r="G263" s="190">
        <v>1398</v>
      </c>
      <c r="H263" s="186">
        <v>0.34164222873900291</v>
      </c>
      <c r="I263" s="93"/>
      <c r="J263" s="93"/>
      <c r="K263" s="93"/>
      <c r="L263" s="93"/>
      <c r="M263" s="188">
        <v>0.54900000000000004</v>
      </c>
      <c r="N263" s="188">
        <v>0.60099999999999998</v>
      </c>
      <c r="O263" s="188">
        <v>0.23</v>
      </c>
      <c r="P263" s="188">
        <v>0.27600000000000002</v>
      </c>
      <c r="Q263" s="188">
        <v>0.03</v>
      </c>
      <c r="R263" s="188">
        <v>0.05</v>
      </c>
      <c r="S263" s="188">
        <v>0.11700000000000001</v>
      </c>
      <c r="T263" s="188">
        <v>0.153</v>
      </c>
    </row>
    <row r="264" spans="1:20" x14ac:dyDescent="0.25">
      <c r="A264" s="93" t="s">
        <v>1016</v>
      </c>
      <c r="B264" s="186">
        <v>0.54594180704441042</v>
      </c>
      <c r="C264" s="186">
        <v>0.26263399693721284</v>
      </c>
      <c r="D264" s="186">
        <v>4.6707503828483918E-2</v>
      </c>
      <c r="E264" s="186">
        <v>0.1447166921898928</v>
      </c>
      <c r="F264" s="185">
        <v>1</v>
      </c>
      <c r="G264" s="190">
        <v>2612</v>
      </c>
      <c r="H264" s="186">
        <v>0.25376469445254057</v>
      </c>
      <c r="I264" s="93"/>
      <c r="J264" s="93"/>
      <c r="K264" s="93"/>
      <c r="L264" s="93"/>
      <c r="M264" s="188">
        <v>0.52700000000000002</v>
      </c>
      <c r="N264" s="188">
        <v>0.56499999999999995</v>
      </c>
      <c r="O264" s="188">
        <v>0.246</v>
      </c>
      <c r="P264" s="188">
        <v>0.28000000000000003</v>
      </c>
      <c r="Q264" s="188">
        <v>3.9E-2</v>
      </c>
      <c r="R264" s="188">
        <v>5.5E-2</v>
      </c>
      <c r="S264" s="188">
        <v>0.13200000000000001</v>
      </c>
      <c r="T264" s="188">
        <v>0.159</v>
      </c>
    </row>
    <row r="265" spans="1:20" x14ac:dyDescent="0.25">
      <c r="A265" s="93" t="s">
        <v>1017</v>
      </c>
      <c r="B265" s="186">
        <v>0.61800818553888126</v>
      </c>
      <c r="C265" s="186">
        <v>0.26193724420190995</v>
      </c>
      <c r="D265" s="186">
        <v>4.4338335607094131E-2</v>
      </c>
      <c r="E265" s="186">
        <v>7.5716234652114592E-2</v>
      </c>
      <c r="F265" s="185">
        <v>1</v>
      </c>
      <c r="G265" s="190">
        <v>1466</v>
      </c>
      <c r="H265" s="186">
        <v>0.20880216493377013</v>
      </c>
      <c r="I265" s="93"/>
      <c r="J265" s="93"/>
      <c r="K265" s="93"/>
      <c r="L265" s="93"/>
      <c r="M265" s="188">
        <v>0.59299999999999997</v>
      </c>
      <c r="N265" s="188">
        <v>0.64300000000000002</v>
      </c>
      <c r="O265" s="188">
        <v>0.24</v>
      </c>
      <c r="P265" s="188">
        <v>0.28499999999999998</v>
      </c>
      <c r="Q265" s="188">
        <v>3.5000000000000003E-2</v>
      </c>
      <c r="R265" s="188">
        <v>5.6000000000000001E-2</v>
      </c>
      <c r="S265" s="188">
        <v>6.3E-2</v>
      </c>
      <c r="T265" s="188">
        <v>0.09</v>
      </c>
    </row>
    <row r="266" spans="1:20" x14ac:dyDescent="0.25">
      <c r="A266" s="93" t="s">
        <v>1018</v>
      </c>
      <c r="B266" s="186">
        <v>0.64432989690721654</v>
      </c>
      <c r="C266" s="186">
        <v>0.19587628865979381</v>
      </c>
      <c r="D266" s="186">
        <v>3.608247422680412E-2</v>
      </c>
      <c r="E266" s="186">
        <v>0.12371134020618557</v>
      </c>
      <c r="F266" s="185">
        <v>1</v>
      </c>
      <c r="G266" s="190">
        <v>194</v>
      </c>
      <c r="H266" s="186">
        <v>0.16371308016877636</v>
      </c>
      <c r="I266" s="93"/>
      <c r="J266" s="93"/>
      <c r="K266" s="93"/>
      <c r="L266" s="93"/>
      <c r="M266" s="188">
        <v>0.57499999999999996</v>
      </c>
      <c r="N266" s="188">
        <v>0.70799999999999996</v>
      </c>
      <c r="O266" s="188">
        <v>0.14599999999999999</v>
      </c>
      <c r="P266" s="188">
        <v>0.25700000000000001</v>
      </c>
      <c r="Q266" s="188">
        <v>1.7999999999999999E-2</v>
      </c>
      <c r="R266" s="188">
        <v>7.2999999999999995E-2</v>
      </c>
      <c r="S266" s="188">
        <v>8.5000000000000006E-2</v>
      </c>
      <c r="T266" s="188">
        <v>0.17699999999999999</v>
      </c>
    </row>
    <row r="267" spans="1:20" x14ac:dyDescent="0.25">
      <c r="A267" s="93" t="s">
        <v>1019</v>
      </c>
      <c r="B267" s="186">
        <v>0.5109034267912772</v>
      </c>
      <c r="C267" s="186">
        <v>0.13395638629283488</v>
      </c>
      <c r="D267" s="186">
        <v>6.5420560747663545E-2</v>
      </c>
      <c r="E267" s="186">
        <v>0.28971962616822428</v>
      </c>
      <c r="F267" s="185">
        <v>1</v>
      </c>
      <c r="G267" s="190">
        <v>321</v>
      </c>
      <c r="H267" s="186">
        <v>0.22122674017918678</v>
      </c>
      <c r="I267" s="93"/>
      <c r="J267" s="93"/>
      <c r="K267" s="93"/>
      <c r="L267" s="93"/>
      <c r="M267" s="188">
        <v>0.45600000000000002</v>
      </c>
      <c r="N267" s="188">
        <v>0.56499999999999995</v>
      </c>
      <c r="O267" s="188">
        <v>0.10100000000000001</v>
      </c>
      <c r="P267" s="188">
        <v>0.17599999999999999</v>
      </c>
      <c r="Q267" s="188">
        <v>4.2999999999999997E-2</v>
      </c>
      <c r="R267" s="188">
        <v>9.8000000000000004E-2</v>
      </c>
      <c r="S267" s="188">
        <v>0.24299999999999999</v>
      </c>
      <c r="T267" s="188">
        <v>0.34200000000000003</v>
      </c>
    </row>
    <row r="268" spans="1:20" x14ac:dyDescent="0.25">
      <c r="A268" s="93" t="s">
        <v>1020</v>
      </c>
      <c r="B268" s="186">
        <v>0.66923076923076918</v>
      </c>
      <c r="C268" s="186">
        <v>0.18974358974358974</v>
      </c>
      <c r="D268" s="186">
        <v>2.564102564102564E-2</v>
      </c>
      <c r="E268" s="186">
        <v>0.11538461538461539</v>
      </c>
      <c r="F268" s="185">
        <v>1</v>
      </c>
      <c r="G268" s="190">
        <v>390</v>
      </c>
      <c r="H268" s="186">
        <v>0.30209140201394269</v>
      </c>
      <c r="I268" s="93"/>
      <c r="J268" s="93"/>
      <c r="K268" s="93"/>
      <c r="L268" s="93"/>
      <c r="M268" s="188">
        <v>0.621</v>
      </c>
      <c r="N268" s="188">
        <v>0.71399999999999997</v>
      </c>
      <c r="O268" s="188">
        <v>0.154</v>
      </c>
      <c r="P268" s="188">
        <v>0.23200000000000001</v>
      </c>
      <c r="Q268" s="188">
        <v>1.4E-2</v>
      </c>
      <c r="R268" s="188">
        <v>4.7E-2</v>
      </c>
      <c r="S268" s="188">
        <v>8.6999999999999994E-2</v>
      </c>
      <c r="T268" s="188">
        <v>0.151</v>
      </c>
    </row>
    <row r="269" spans="1:20" x14ac:dyDescent="0.25">
      <c r="A269" s="93" t="s">
        <v>1021</v>
      </c>
      <c r="B269" s="186">
        <v>0.5820330969267139</v>
      </c>
      <c r="C269" s="186">
        <v>0.25721040189125294</v>
      </c>
      <c r="D269" s="186">
        <v>4.5862884160756498E-2</v>
      </c>
      <c r="E269" s="186">
        <v>0.1148936170212766</v>
      </c>
      <c r="F269" s="185">
        <v>1</v>
      </c>
      <c r="G269" s="190">
        <v>2115</v>
      </c>
      <c r="H269" s="186">
        <v>0.31226930459176139</v>
      </c>
      <c r="I269" s="93"/>
      <c r="J269" s="93"/>
      <c r="K269" s="93"/>
      <c r="L269" s="93"/>
      <c r="M269" s="188">
        <v>0.56100000000000005</v>
      </c>
      <c r="N269" s="188">
        <v>0.60299999999999998</v>
      </c>
      <c r="O269" s="188">
        <v>0.23899999999999999</v>
      </c>
      <c r="P269" s="188">
        <v>0.27600000000000002</v>
      </c>
      <c r="Q269" s="188">
        <v>3.7999999999999999E-2</v>
      </c>
      <c r="R269" s="188">
        <v>5.6000000000000001E-2</v>
      </c>
      <c r="S269" s="188">
        <v>0.10199999999999999</v>
      </c>
      <c r="T269" s="188">
        <v>0.129</v>
      </c>
    </row>
    <row r="270" spans="1:20" x14ac:dyDescent="0.25">
      <c r="A270" s="93" t="s">
        <v>1022</v>
      </c>
      <c r="B270" s="186">
        <v>0.54765840220385675</v>
      </c>
      <c r="C270" s="186">
        <v>0.30523415977961432</v>
      </c>
      <c r="D270" s="186">
        <v>4.0220385674931129E-2</v>
      </c>
      <c r="E270" s="186">
        <v>0.1068870523415978</v>
      </c>
      <c r="F270" s="185">
        <v>1</v>
      </c>
      <c r="G270" s="190">
        <v>1815</v>
      </c>
      <c r="H270" s="186">
        <v>0.29758976881455979</v>
      </c>
      <c r="I270" s="93"/>
      <c r="J270" s="93"/>
      <c r="K270" s="93"/>
      <c r="L270" s="93"/>
      <c r="M270" s="188">
        <v>0.52500000000000002</v>
      </c>
      <c r="N270" s="188">
        <v>0.56999999999999995</v>
      </c>
      <c r="O270" s="188">
        <v>0.28399999999999997</v>
      </c>
      <c r="P270" s="188">
        <v>0.32700000000000001</v>
      </c>
      <c r="Q270" s="188">
        <v>3.2000000000000001E-2</v>
      </c>
      <c r="R270" s="188">
        <v>0.05</v>
      </c>
      <c r="S270" s="188">
        <v>9.2999999999999999E-2</v>
      </c>
      <c r="T270" s="188">
        <v>0.122</v>
      </c>
    </row>
    <row r="271" spans="1:20" x14ac:dyDescent="0.25">
      <c r="A271" s="93" t="s">
        <v>1023</v>
      </c>
      <c r="B271" s="186">
        <v>0.56049234464124886</v>
      </c>
      <c r="C271" s="186">
        <v>0.32002401681176823</v>
      </c>
      <c r="D271" s="186">
        <v>4.4431101771239871E-2</v>
      </c>
      <c r="E271" s="186">
        <v>7.5052536775743015E-2</v>
      </c>
      <c r="F271" s="185">
        <v>1</v>
      </c>
      <c r="G271" s="190">
        <v>3331</v>
      </c>
      <c r="H271" s="186">
        <v>0.45592663564193814</v>
      </c>
      <c r="I271" s="93"/>
      <c r="J271" s="93"/>
      <c r="K271" s="93"/>
      <c r="L271" s="93"/>
      <c r="M271" s="188">
        <v>0.54400000000000004</v>
      </c>
      <c r="N271" s="188">
        <v>0.57699999999999996</v>
      </c>
      <c r="O271" s="188">
        <v>0.30399999999999999</v>
      </c>
      <c r="P271" s="188">
        <v>0.33600000000000002</v>
      </c>
      <c r="Q271" s="188">
        <v>3.7999999999999999E-2</v>
      </c>
      <c r="R271" s="188">
        <v>5.1999999999999998E-2</v>
      </c>
      <c r="S271" s="188">
        <v>6.7000000000000004E-2</v>
      </c>
      <c r="T271" s="188">
        <v>8.4000000000000005E-2</v>
      </c>
    </row>
    <row r="272" spans="1:20" x14ac:dyDescent="0.25">
      <c r="A272" s="93" t="s">
        <v>1024</v>
      </c>
      <c r="B272" s="186">
        <v>0.62626592616791898</v>
      </c>
      <c r="C272" s="186">
        <v>0.18948056190787324</v>
      </c>
      <c r="D272" s="186">
        <v>4.8023521724926493E-2</v>
      </c>
      <c r="E272" s="186">
        <v>0.13622999019928128</v>
      </c>
      <c r="F272" s="185">
        <v>1</v>
      </c>
      <c r="G272" s="190">
        <v>3061</v>
      </c>
      <c r="H272" s="186">
        <v>8.4352954144620809E-2</v>
      </c>
      <c r="I272" s="93"/>
      <c r="J272" s="93"/>
      <c r="K272" s="93"/>
      <c r="L272" s="93"/>
      <c r="M272" s="188">
        <v>0.60899999999999999</v>
      </c>
      <c r="N272" s="188">
        <v>0.64300000000000002</v>
      </c>
      <c r="O272" s="188">
        <v>0.17599999999999999</v>
      </c>
      <c r="P272" s="188">
        <v>0.20399999999999999</v>
      </c>
      <c r="Q272" s="188">
        <v>4.1000000000000002E-2</v>
      </c>
      <c r="R272" s="188">
        <v>5.6000000000000001E-2</v>
      </c>
      <c r="S272" s="188">
        <v>0.125</v>
      </c>
      <c r="T272" s="188">
        <v>0.14899999999999999</v>
      </c>
    </row>
    <row r="273" spans="1:20" x14ac:dyDescent="0.25">
      <c r="A273" s="93" t="s">
        <v>1025</v>
      </c>
      <c r="B273" s="186">
        <v>0.49090909090909091</v>
      </c>
      <c r="C273" s="186">
        <v>0.12727272727272726</v>
      </c>
      <c r="D273" s="186">
        <v>7.2727272727272724E-2</v>
      </c>
      <c r="E273" s="186">
        <v>0.30909090909090908</v>
      </c>
      <c r="F273" s="185">
        <v>1</v>
      </c>
      <c r="G273" s="190">
        <v>110</v>
      </c>
      <c r="H273" s="186">
        <v>0.22403258655804481</v>
      </c>
      <c r="I273" s="93"/>
      <c r="J273" s="93"/>
      <c r="K273" s="93"/>
      <c r="L273" s="93"/>
      <c r="M273" s="188">
        <v>0.39900000000000002</v>
      </c>
      <c r="N273" s="188">
        <v>0.58299999999999996</v>
      </c>
      <c r="O273" s="188">
        <v>7.6999999999999999E-2</v>
      </c>
      <c r="P273" s="188">
        <v>0.20200000000000001</v>
      </c>
      <c r="Q273" s="188">
        <v>3.6999999999999998E-2</v>
      </c>
      <c r="R273" s="188">
        <v>0.13700000000000001</v>
      </c>
      <c r="S273" s="188">
        <v>0.23</v>
      </c>
      <c r="T273" s="188">
        <v>0.40100000000000002</v>
      </c>
    </row>
    <row r="274" spans="1:20" x14ac:dyDescent="0.25">
      <c r="A274" s="93" t="s">
        <v>1026</v>
      </c>
      <c r="B274" s="186">
        <v>0.50116550116550118</v>
      </c>
      <c r="C274" s="186">
        <v>0.26107226107226106</v>
      </c>
      <c r="D274" s="186">
        <v>5.8275058275058272E-2</v>
      </c>
      <c r="E274" s="186">
        <v>0.17948717948717949</v>
      </c>
      <c r="F274" s="185">
        <v>1</v>
      </c>
      <c r="G274" s="190">
        <v>429</v>
      </c>
      <c r="H274" s="186">
        <v>0.21471471471471471</v>
      </c>
      <c r="I274" s="93"/>
      <c r="J274" s="93"/>
      <c r="K274" s="93"/>
      <c r="L274" s="93"/>
      <c r="M274" s="188">
        <v>0.45400000000000001</v>
      </c>
      <c r="N274" s="188">
        <v>0.54800000000000004</v>
      </c>
      <c r="O274" s="188">
        <v>0.222</v>
      </c>
      <c r="P274" s="188">
        <v>0.30499999999999999</v>
      </c>
      <c r="Q274" s="188">
        <v>0.04</v>
      </c>
      <c r="R274" s="188">
        <v>8.5000000000000006E-2</v>
      </c>
      <c r="S274" s="188">
        <v>0.14599999999999999</v>
      </c>
      <c r="T274" s="188">
        <v>0.219</v>
      </c>
    </row>
    <row r="275" spans="1:20" x14ac:dyDescent="0.25">
      <c r="A275" s="93" t="s">
        <v>1027</v>
      </c>
      <c r="B275" s="186">
        <v>0.6551020408163265</v>
      </c>
      <c r="C275" s="186">
        <v>0.2413265306122449</v>
      </c>
      <c r="D275" s="186">
        <v>3.9285714285714285E-2</v>
      </c>
      <c r="E275" s="186">
        <v>6.4285714285714279E-2</v>
      </c>
      <c r="F275" s="185">
        <v>1</v>
      </c>
      <c r="G275" s="190">
        <v>1960</v>
      </c>
      <c r="H275" s="186">
        <v>0.32471835652750164</v>
      </c>
      <c r="I275" s="93"/>
      <c r="J275" s="93"/>
      <c r="K275" s="93"/>
      <c r="L275" s="93"/>
      <c r="M275" s="188">
        <v>0.63400000000000001</v>
      </c>
      <c r="N275" s="188">
        <v>0.67600000000000005</v>
      </c>
      <c r="O275" s="188">
        <v>0.223</v>
      </c>
      <c r="P275" s="188">
        <v>0.26100000000000001</v>
      </c>
      <c r="Q275" s="188">
        <v>3.2000000000000001E-2</v>
      </c>
      <c r="R275" s="188">
        <v>4.9000000000000002E-2</v>
      </c>
      <c r="S275" s="188">
        <v>5.3999999999999999E-2</v>
      </c>
      <c r="T275" s="188">
        <v>7.5999999999999998E-2</v>
      </c>
    </row>
    <row r="276" spans="1:20" x14ac:dyDescent="0.25">
      <c r="A276" s="93" t="s">
        <v>1028</v>
      </c>
      <c r="B276" s="186">
        <v>0.53142857142857147</v>
      </c>
      <c r="C276" s="186">
        <v>0.17714285714285713</v>
      </c>
      <c r="D276" s="186">
        <v>3.4285714285714287E-2</v>
      </c>
      <c r="E276" s="186">
        <v>0.25714285714285712</v>
      </c>
      <c r="F276" s="185">
        <v>1</v>
      </c>
      <c r="G276" s="190">
        <v>175</v>
      </c>
      <c r="H276" s="186">
        <v>9.2592592592592587E-2</v>
      </c>
      <c r="I276" s="93"/>
      <c r="J276" s="93"/>
      <c r="K276" s="93"/>
      <c r="L276" s="93"/>
      <c r="M276" s="188">
        <v>0.45800000000000002</v>
      </c>
      <c r="N276" s="188">
        <v>0.60399999999999998</v>
      </c>
      <c r="O276" s="188">
        <v>0.128</v>
      </c>
      <c r="P276" s="188">
        <v>0.24</v>
      </c>
      <c r="Q276" s="188">
        <v>1.6E-2</v>
      </c>
      <c r="R276" s="188">
        <v>7.2999999999999995E-2</v>
      </c>
      <c r="S276" s="188">
        <v>0.19800000000000001</v>
      </c>
      <c r="T276" s="188">
        <v>0.32700000000000001</v>
      </c>
    </row>
    <row r="277" spans="1:20" x14ac:dyDescent="0.25">
      <c r="A277" s="93" t="s">
        <v>1029</v>
      </c>
      <c r="B277" s="186">
        <v>0.61904761904761907</v>
      </c>
      <c r="C277" s="186">
        <v>0.18342151675485008</v>
      </c>
      <c r="D277" s="186">
        <v>4.585537918871252E-2</v>
      </c>
      <c r="E277" s="186">
        <v>0.15167548500881833</v>
      </c>
      <c r="F277" s="185">
        <v>1</v>
      </c>
      <c r="G277" s="190">
        <v>567</v>
      </c>
      <c r="H277" s="186">
        <v>8.2209656372335793E-2</v>
      </c>
      <c r="I277" s="93"/>
      <c r="J277" s="93"/>
      <c r="K277" s="93"/>
      <c r="L277" s="93"/>
      <c r="M277" s="188">
        <v>0.57799999999999996</v>
      </c>
      <c r="N277" s="188">
        <v>0.65800000000000003</v>
      </c>
      <c r="O277" s="188">
        <v>0.154</v>
      </c>
      <c r="P277" s="188">
        <v>0.217</v>
      </c>
      <c r="Q277" s="188">
        <v>3.1E-2</v>
      </c>
      <c r="R277" s="188">
        <v>6.6000000000000003E-2</v>
      </c>
      <c r="S277" s="188">
        <v>0.125</v>
      </c>
      <c r="T277" s="188">
        <v>0.184</v>
      </c>
    </row>
    <row r="278" spans="1:20" x14ac:dyDescent="0.25">
      <c r="A278" s="93" t="s">
        <v>1030</v>
      </c>
      <c r="B278" s="186">
        <v>0.67692307692307696</v>
      </c>
      <c r="C278" s="186">
        <v>0.16923076923076924</v>
      </c>
      <c r="D278" s="186">
        <v>1.5384615384615385E-2</v>
      </c>
      <c r="E278" s="186">
        <v>0.13846153846153847</v>
      </c>
      <c r="F278" s="185">
        <v>1</v>
      </c>
      <c r="G278" s="190">
        <v>65</v>
      </c>
      <c r="H278" s="186">
        <v>6.5789473684210523E-2</v>
      </c>
      <c r="I278" s="93"/>
      <c r="J278" s="93"/>
      <c r="K278" s="93"/>
      <c r="L278" s="93"/>
      <c r="M278" s="188">
        <v>0.55600000000000005</v>
      </c>
      <c r="N278" s="188">
        <v>0.77800000000000002</v>
      </c>
      <c r="O278" s="188">
        <v>9.7000000000000003E-2</v>
      </c>
      <c r="P278" s="188">
        <v>0.27800000000000002</v>
      </c>
      <c r="Q278" s="188">
        <v>3.0000000000000001E-3</v>
      </c>
      <c r="R278" s="188">
        <v>8.2000000000000003E-2</v>
      </c>
      <c r="S278" s="188">
        <v>7.4999999999999997E-2</v>
      </c>
      <c r="T278" s="188">
        <v>0.24299999999999999</v>
      </c>
    </row>
    <row r="279" spans="1:20" x14ac:dyDescent="0.25">
      <c r="A279" s="93" t="s">
        <v>1031</v>
      </c>
      <c r="B279" s="186">
        <v>0.63242584586623041</v>
      </c>
      <c r="C279" s="186">
        <v>0.22095177686157338</v>
      </c>
      <c r="D279" s="186">
        <v>4.2614632192158108E-2</v>
      </c>
      <c r="E279" s="186">
        <v>0.10400774508003806</v>
      </c>
      <c r="F279" s="185">
        <v>1</v>
      </c>
      <c r="G279" s="190">
        <v>59909</v>
      </c>
      <c r="H279" s="186">
        <v>0.21358846011237556</v>
      </c>
      <c r="I279" s="93"/>
      <c r="J279" s="93"/>
      <c r="K279" s="93"/>
      <c r="L279" s="93"/>
      <c r="M279" s="188">
        <v>0.629</v>
      </c>
      <c r="N279" s="188">
        <v>0.63600000000000001</v>
      </c>
      <c r="O279" s="188">
        <v>0.218</v>
      </c>
      <c r="P279" s="188">
        <v>0.224</v>
      </c>
      <c r="Q279" s="188">
        <v>4.1000000000000002E-2</v>
      </c>
      <c r="R279" s="188">
        <v>4.3999999999999997E-2</v>
      </c>
      <c r="S279" s="188">
        <v>0.10199999999999999</v>
      </c>
      <c r="T279" s="188">
        <v>0.106</v>
      </c>
    </row>
    <row r="280" spans="1:20" x14ac:dyDescent="0.25">
      <c r="A280" s="93" t="s">
        <v>1032</v>
      </c>
      <c r="B280" s="186">
        <v>0.66851509550215649</v>
      </c>
      <c r="C280" s="186">
        <v>0.19408502772643252</v>
      </c>
      <c r="D280" s="186">
        <v>4.2513863216266171E-2</v>
      </c>
      <c r="E280" s="186">
        <v>9.4886013555144796E-2</v>
      </c>
      <c r="F280" s="185">
        <v>1</v>
      </c>
      <c r="G280" s="190">
        <v>1623</v>
      </c>
      <c r="H280" s="186">
        <v>0.18041351711871942</v>
      </c>
      <c r="I280" s="93"/>
      <c r="J280" s="93"/>
      <c r="K280" s="93"/>
      <c r="L280" s="93"/>
      <c r="M280" s="188">
        <v>0.64500000000000002</v>
      </c>
      <c r="N280" s="188">
        <v>0.69099999999999995</v>
      </c>
      <c r="O280" s="188">
        <v>0.17599999999999999</v>
      </c>
      <c r="P280" s="188">
        <v>0.214</v>
      </c>
      <c r="Q280" s="188">
        <v>3.4000000000000002E-2</v>
      </c>
      <c r="R280" s="188">
        <v>5.2999999999999999E-2</v>
      </c>
      <c r="S280" s="188">
        <v>8.2000000000000003E-2</v>
      </c>
      <c r="T280" s="188">
        <v>0.11</v>
      </c>
    </row>
    <row r="281" spans="1:20" x14ac:dyDescent="0.25">
      <c r="A281" s="93" t="s">
        <v>1033</v>
      </c>
      <c r="B281" s="186">
        <v>0.67129629629629628</v>
      </c>
      <c r="C281" s="186">
        <v>9.2592592592592587E-2</v>
      </c>
      <c r="D281" s="186">
        <v>4.6296296296296294E-2</v>
      </c>
      <c r="E281" s="186">
        <v>0.18981481481481483</v>
      </c>
      <c r="F281" s="185">
        <v>1</v>
      </c>
      <c r="G281" s="190">
        <v>216</v>
      </c>
      <c r="H281" s="186">
        <v>7.3170731707317069E-2</v>
      </c>
      <c r="I281" s="93"/>
      <c r="J281" s="93"/>
      <c r="K281" s="93"/>
      <c r="L281" s="93"/>
      <c r="M281" s="188">
        <v>0.60599999999999998</v>
      </c>
      <c r="N281" s="188">
        <v>0.73</v>
      </c>
      <c r="O281" s="188">
        <v>6.0999999999999999E-2</v>
      </c>
      <c r="P281" s="188">
        <v>0.13900000000000001</v>
      </c>
      <c r="Q281" s="188">
        <v>2.5000000000000001E-2</v>
      </c>
      <c r="R281" s="188">
        <v>8.3000000000000004E-2</v>
      </c>
      <c r="S281" s="188">
        <v>0.14299999999999999</v>
      </c>
      <c r="T281" s="188">
        <v>0.247</v>
      </c>
    </row>
    <row r="282" spans="1:20" x14ac:dyDescent="0.25">
      <c r="A282" s="93" t="s">
        <v>1034</v>
      </c>
      <c r="B282" s="186">
        <v>0.593006993006993</v>
      </c>
      <c r="C282" s="186">
        <v>0.14790209790209791</v>
      </c>
      <c r="D282" s="186">
        <v>2.7622377622377622E-2</v>
      </c>
      <c r="E282" s="186">
        <v>0.23146853146853147</v>
      </c>
      <c r="F282" s="185">
        <v>1</v>
      </c>
      <c r="G282" s="190">
        <v>2860</v>
      </c>
      <c r="H282" s="186">
        <v>0.6042679061905768</v>
      </c>
      <c r="I282" s="93"/>
      <c r="J282" s="93"/>
      <c r="K282" s="93"/>
      <c r="L282" s="93"/>
      <c r="M282" s="188">
        <v>0.57499999999999996</v>
      </c>
      <c r="N282" s="188">
        <v>0.61099999999999999</v>
      </c>
      <c r="O282" s="188">
        <v>0.13500000000000001</v>
      </c>
      <c r="P282" s="188">
        <v>0.161</v>
      </c>
      <c r="Q282" s="188">
        <v>2.1999999999999999E-2</v>
      </c>
      <c r="R282" s="188">
        <v>3.4000000000000002E-2</v>
      </c>
      <c r="S282" s="188">
        <v>0.216</v>
      </c>
      <c r="T282" s="188">
        <v>0.247</v>
      </c>
    </row>
    <row r="283" spans="1:20" x14ac:dyDescent="0.25">
      <c r="A283" s="93" t="s">
        <v>1035</v>
      </c>
      <c r="B283" s="186">
        <v>0.64890282131661448</v>
      </c>
      <c r="C283" s="186">
        <v>0.24384236453201971</v>
      </c>
      <c r="D283" s="186">
        <v>3.8737124944021498E-2</v>
      </c>
      <c r="E283" s="186">
        <v>6.8517689207344384E-2</v>
      </c>
      <c r="F283" s="185">
        <v>1</v>
      </c>
      <c r="G283" s="190">
        <v>4466</v>
      </c>
      <c r="H283" s="186">
        <v>0.56042163383109544</v>
      </c>
      <c r="I283" s="93"/>
      <c r="J283" s="93"/>
      <c r="K283" s="93"/>
      <c r="L283" s="93"/>
      <c r="M283" s="188">
        <v>0.63500000000000001</v>
      </c>
      <c r="N283" s="188">
        <v>0.66300000000000003</v>
      </c>
      <c r="O283" s="188">
        <v>0.23100000000000001</v>
      </c>
      <c r="P283" s="188">
        <v>0.25700000000000001</v>
      </c>
      <c r="Q283" s="188">
        <v>3.3000000000000002E-2</v>
      </c>
      <c r="R283" s="188">
        <v>4.4999999999999998E-2</v>
      </c>
      <c r="S283" s="188">
        <v>6.0999999999999999E-2</v>
      </c>
      <c r="T283" s="188">
        <v>7.5999999999999998E-2</v>
      </c>
    </row>
    <row r="284" spans="1:20" x14ac:dyDescent="0.25">
      <c r="A284" s="93" t="s">
        <v>1036</v>
      </c>
      <c r="B284" s="186">
        <v>0.65530303030303028</v>
      </c>
      <c r="C284" s="186">
        <v>0.18939393939393939</v>
      </c>
      <c r="D284" s="186">
        <v>4.1666666666666664E-2</v>
      </c>
      <c r="E284" s="186">
        <v>0.11363636363636363</v>
      </c>
      <c r="F284" s="185">
        <v>1</v>
      </c>
      <c r="G284" s="190">
        <v>264</v>
      </c>
      <c r="H284" s="186">
        <v>0.10340775558166862</v>
      </c>
      <c r="I284" s="93"/>
      <c r="J284" s="93"/>
      <c r="K284" s="93"/>
      <c r="L284" s="93"/>
      <c r="M284" s="188">
        <v>0.59599999999999997</v>
      </c>
      <c r="N284" s="188">
        <v>0.71</v>
      </c>
      <c r="O284" s="188">
        <v>0.14699999999999999</v>
      </c>
      <c r="P284" s="188">
        <v>0.24099999999999999</v>
      </c>
      <c r="Q284" s="188">
        <v>2.3E-2</v>
      </c>
      <c r="R284" s="188">
        <v>7.2999999999999995E-2</v>
      </c>
      <c r="S284" s="188">
        <v>8.1000000000000003E-2</v>
      </c>
      <c r="T284" s="188">
        <v>0.158</v>
      </c>
    </row>
    <row r="285" spans="1:20" x14ac:dyDescent="0.25">
      <c r="A285" s="93" t="s">
        <v>1037</v>
      </c>
      <c r="B285" s="186">
        <v>0.39150943396226418</v>
      </c>
      <c r="C285" s="186">
        <v>8.4905660377358486E-2</v>
      </c>
      <c r="D285" s="186">
        <v>6.6037735849056603E-2</v>
      </c>
      <c r="E285" s="186">
        <v>0.45754716981132076</v>
      </c>
      <c r="F285" s="185">
        <v>1</v>
      </c>
      <c r="G285" s="190">
        <v>212</v>
      </c>
      <c r="H285" s="186">
        <v>8.9083116228254478E-3</v>
      </c>
      <c r="I285" s="93"/>
      <c r="J285" s="93"/>
      <c r="K285" s="93"/>
      <c r="L285" s="93"/>
      <c r="M285" s="188">
        <v>0.32800000000000001</v>
      </c>
      <c r="N285" s="188">
        <v>0.45900000000000002</v>
      </c>
      <c r="O285" s="188">
        <v>5.3999999999999999E-2</v>
      </c>
      <c r="P285" s="188">
        <v>0.13</v>
      </c>
      <c r="Q285" s="188">
        <v>0.04</v>
      </c>
      <c r="R285" s="188">
        <v>0.108</v>
      </c>
      <c r="S285" s="188">
        <v>0.39200000000000002</v>
      </c>
      <c r="T285" s="188">
        <v>0.52500000000000002</v>
      </c>
    </row>
    <row r="286" spans="1:20" x14ac:dyDescent="0.25">
      <c r="A286" s="93" t="s">
        <v>1038</v>
      </c>
      <c r="B286" s="186">
        <v>0.64928736752344984</v>
      </c>
      <c r="C286" s="186">
        <v>0.2520404434157632</v>
      </c>
      <c r="D286" s="186">
        <v>4.3367036179802657E-2</v>
      </c>
      <c r="E286" s="186">
        <v>5.5305152880984289E-2</v>
      </c>
      <c r="F286" s="185">
        <v>1</v>
      </c>
      <c r="G286" s="190">
        <v>8209</v>
      </c>
      <c r="H286" s="186">
        <v>0.23623021582733814</v>
      </c>
      <c r="I286" s="93"/>
      <c r="J286" s="93"/>
      <c r="K286" s="93"/>
      <c r="L286" s="93"/>
      <c r="M286" s="188">
        <v>0.63900000000000001</v>
      </c>
      <c r="N286" s="188">
        <v>0.66</v>
      </c>
      <c r="O286" s="188">
        <v>0.24299999999999999</v>
      </c>
      <c r="P286" s="188">
        <v>0.26200000000000001</v>
      </c>
      <c r="Q286" s="188">
        <v>3.9E-2</v>
      </c>
      <c r="R286" s="188">
        <v>4.8000000000000001E-2</v>
      </c>
      <c r="S286" s="188">
        <v>5.0999999999999997E-2</v>
      </c>
      <c r="T286" s="188">
        <v>0.06</v>
      </c>
    </row>
    <row r="287" spans="1:20" x14ac:dyDescent="0.25">
      <c r="A287" s="93" t="s">
        <v>1039</v>
      </c>
      <c r="B287" s="186">
        <v>0.63636363636363635</v>
      </c>
      <c r="C287" s="186">
        <v>0.14545454545454545</v>
      </c>
      <c r="D287" s="186">
        <v>9.0909090909090912E-2</v>
      </c>
      <c r="E287" s="186">
        <v>0.12727272727272726</v>
      </c>
      <c r="F287" s="185">
        <v>1</v>
      </c>
      <c r="G287" s="190">
        <v>55</v>
      </c>
      <c r="H287" s="186">
        <v>1.1015421590226317E-2</v>
      </c>
      <c r="I287" s="93"/>
      <c r="J287" s="93"/>
      <c r="K287" s="93"/>
      <c r="L287" s="93"/>
      <c r="M287" s="188">
        <v>0.504</v>
      </c>
      <c r="N287" s="188">
        <v>0.751</v>
      </c>
      <c r="O287" s="188">
        <v>7.5999999999999998E-2</v>
      </c>
      <c r="P287" s="188">
        <v>0.26200000000000001</v>
      </c>
      <c r="Q287" s="188">
        <v>3.9E-2</v>
      </c>
      <c r="R287" s="188">
        <v>0.19600000000000001</v>
      </c>
      <c r="S287" s="188">
        <v>6.3E-2</v>
      </c>
      <c r="T287" s="188">
        <v>0.24</v>
      </c>
    </row>
    <row r="288" spans="1:20" x14ac:dyDescent="0.25">
      <c r="A288" s="93" t="s">
        <v>1040</v>
      </c>
      <c r="B288" s="186">
        <v>0.67847105115233275</v>
      </c>
      <c r="C288" s="186">
        <v>0.18100056211354693</v>
      </c>
      <c r="D288" s="186">
        <v>6.2956717256885897E-2</v>
      </c>
      <c r="E288" s="186">
        <v>7.7571669477234401E-2</v>
      </c>
      <c r="F288" s="185">
        <v>1</v>
      </c>
      <c r="G288" s="190">
        <v>1779</v>
      </c>
      <c r="H288" s="186">
        <v>4.2475467373397323E-2</v>
      </c>
      <c r="I288" s="93"/>
      <c r="J288" s="93"/>
      <c r="K288" s="93"/>
      <c r="L288" s="93"/>
      <c r="M288" s="188">
        <v>0.65600000000000003</v>
      </c>
      <c r="N288" s="188">
        <v>0.7</v>
      </c>
      <c r="O288" s="188">
        <v>0.16400000000000001</v>
      </c>
      <c r="P288" s="188">
        <v>0.2</v>
      </c>
      <c r="Q288" s="188">
        <v>5.2999999999999999E-2</v>
      </c>
      <c r="R288" s="188">
        <v>7.4999999999999997E-2</v>
      </c>
      <c r="S288" s="188">
        <v>6.6000000000000003E-2</v>
      </c>
      <c r="T288" s="188">
        <v>9.0999999999999998E-2</v>
      </c>
    </row>
    <row r="289" spans="1:20" x14ac:dyDescent="0.25">
      <c r="A289" s="93" t="s">
        <v>1041</v>
      </c>
      <c r="B289" s="186">
        <v>0.65760869565217395</v>
      </c>
      <c r="C289" s="186">
        <v>9.7826086956521743E-2</v>
      </c>
      <c r="D289" s="186">
        <v>6.5217391304347824E-2</v>
      </c>
      <c r="E289" s="186">
        <v>0.17934782608695651</v>
      </c>
      <c r="F289" s="185">
        <v>1</v>
      </c>
      <c r="G289" s="190">
        <v>184</v>
      </c>
      <c r="H289" s="186">
        <v>9.818569903948772E-2</v>
      </c>
      <c r="I289" s="93"/>
      <c r="J289" s="93"/>
      <c r="K289" s="93"/>
      <c r="L289" s="93"/>
      <c r="M289" s="188">
        <v>0.58599999999999997</v>
      </c>
      <c r="N289" s="188">
        <v>0.72199999999999998</v>
      </c>
      <c r="O289" s="188">
        <v>6.3E-2</v>
      </c>
      <c r="P289" s="188">
        <v>0.14899999999999999</v>
      </c>
      <c r="Q289" s="188">
        <v>3.7999999999999999E-2</v>
      </c>
      <c r="R289" s="188">
        <v>0.111</v>
      </c>
      <c r="S289" s="188">
        <v>0.13100000000000001</v>
      </c>
      <c r="T289" s="188">
        <v>0.24099999999999999</v>
      </c>
    </row>
    <row r="290" spans="1:20" x14ac:dyDescent="0.25">
      <c r="A290" s="93" t="s">
        <v>1042</v>
      </c>
      <c r="B290" s="186">
        <v>0.5</v>
      </c>
      <c r="C290" s="186">
        <v>0.22058823529411764</v>
      </c>
      <c r="D290" s="186">
        <v>4.4117647058823532E-2</v>
      </c>
      <c r="E290" s="186">
        <v>0.23529411764705882</v>
      </c>
      <c r="F290" s="185">
        <v>1</v>
      </c>
      <c r="G290" s="190">
        <v>68</v>
      </c>
      <c r="H290" s="186">
        <v>0.11221122112211221</v>
      </c>
      <c r="I290" s="93"/>
      <c r="J290" s="93"/>
      <c r="K290" s="93"/>
      <c r="L290" s="93"/>
      <c r="M290" s="188">
        <v>0.38400000000000001</v>
      </c>
      <c r="N290" s="188">
        <v>0.61599999999999999</v>
      </c>
      <c r="O290" s="188">
        <v>0.13800000000000001</v>
      </c>
      <c r="P290" s="188">
        <v>0.33300000000000002</v>
      </c>
      <c r="Q290" s="188">
        <v>1.4999999999999999E-2</v>
      </c>
      <c r="R290" s="188">
        <v>0.122</v>
      </c>
      <c r="S290" s="188">
        <v>0.15</v>
      </c>
      <c r="T290" s="188">
        <v>0.34899999999999998</v>
      </c>
    </row>
    <row r="291" spans="1:20" x14ac:dyDescent="0.25">
      <c r="A291" s="93" t="s">
        <v>1043</v>
      </c>
      <c r="B291" s="186">
        <v>0.54814814814814816</v>
      </c>
      <c r="C291" s="186">
        <v>0.1037037037037037</v>
      </c>
      <c r="D291" s="186">
        <v>2.9629629629629631E-2</v>
      </c>
      <c r="E291" s="186">
        <v>0.31851851851851853</v>
      </c>
      <c r="F291" s="185">
        <v>1</v>
      </c>
      <c r="G291" s="190">
        <v>135</v>
      </c>
      <c r="H291" s="186">
        <v>5.6938000843525939E-2</v>
      </c>
      <c r="I291" s="93"/>
      <c r="J291" s="93"/>
      <c r="K291" s="93"/>
      <c r="L291" s="93"/>
      <c r="M291" s="188">
        <v>0.46400000000000002</v>
      </c>
      <c r="N291" s="188">
        <v>0.63</v>
      </c>
      <c r="O291" s="188">
        <v>6.3E-2</v>
      </c>
      <c r="P291" s="188">
        <v>0.16700000000000001</v>
      </c>
      <c r="Q291" s="188">
        <v>1.2E-2</v>
      </c>
      <c r="R291" s="188">
        <v>7.3999999999999996E-2</v>
      </c>
      <c r="S291" s="188">
        <v>0.246</v>
      </c>
      <c r="T291" s="188">
        <v>0.40100000000000002</v>
      </c>
    </row>
    <row r="292" spans="1:20" x14ac:dyDescent="0.25">
      <c r="A292" s="93" t="s">
        <v>1044</v>
      </c>
      <c r="B292" s="186">
        <v>0.49090909090909091</v>
      </c>
      <c r="C292" s="186">
        <v>0.17272727272727273</v>
      </c>
      <c r="D292" s="186">
        <v>6.363636363636363E-2</v>
      </c>
      <c r="E292" s="186">
        <v>0.27272727272727271</v>
      </c>
      <c r="F292" s="185">
        <v>1</v>
      </c>
      <c r="G292" s="190">
        <v>110</v>
      </c>
      <c r="H292" s="186">
        <v>6.0373216245883647E-2</v>
      </c>
      <c r="I292" s="93"/>
      <c r="J292" s="93"/>
      <c r="K292" s="93"/>
      <c r="L292" s="93"/>
      <c r="M292" s="188">
        <v>0.39900000000000002</v>
      </c>
      <c r="N292" s="188">
        <v>0.58299999999999996</v>
      </c>
      <c r="O292" s="188">
        <v>0.113</v>
      </c>
      <c r="P292" s="188">
        <v>0.254</v>
      </c>
      <c r="Q292" s="188">
        <v>3.1E-2</v>
      </c>
      <c r="R292" s="188">
        <v>0.126</v>
      </c>
      <c r="S292" s="188">
        <v>0.19800000000000001</v>
      </c>
      <c r="T292" s="188">
        <v>0.36299999999999999</v>
      </c>
    </row>
    <row r="293" spans="1:20" x14ac:dyDescent="0.25">
      <c r="A293" s="93" t="s">
        <v>1045</v>
      </c>
      <c r="B293" s="186">
        <v>0.51677852348993292</v>
      </c>
      <c r="C293" s="186">
        <v>0.16778523489932887</v>
      </c>
      <c r="D293" s="186">
        <v>7.3825503355704702E-2</v>
      </c>
      <c r="E293" s="186">
        <v>0.24161073825503357</v>
      </c>
      <c r="F293" s="185">
        <v>1</v>
      </c>
      <c r="G293" s="190">
        <v>149</v>
      </c>
      <c r="H293" s="186">
        <v>9.0139140955837874E-2</v>
      </c>
      <c r="I293" s="93"/>
      <c r="J293" s="93"/>
      <c r="K293" s="93"/>
      <c r="L293" s="93"/>
      <c r="M293" s="188">
        <v>0.437</v>
      </c>
      <c r="N293" s="188">
        <v>0.59599999999999997</v>
      </c>
      <c r="O293" s="188">
        <v>0.11600000000000001</v>
      </c>
      <c r="P293" s="188">
        <v>0.23599999999999999</v>
      </c>
      <c r="Q293" s="188">
        <v>4.2000000000000003E-2</v>
      </c>
      <c r="R293" s="188">
        <v>0.127</v>
      </c>
      <c r="S293" s="188">
        <v>0.18</v>
      </c>
      <c r="T293" s="188">
        <v>0.316</v>
      </c>
    </row>
    <row r="294" spans="1:20" x14ac:dyDescent="0.25">
      <c r="A294" s="93" t="s">
        <v>1046</v>
      </c>
      <c r="B294" s="186">
        <v>0.48951048951048953</v>
      </c>
      <c r="C294" s="186">
        <v>0.13986013986013987</v>
      </c>
      <c r="D294" s="186">
        <v>5.5944055944055944E-2</v>
      </c>
      <c r="E294" s="186">
        <v>0.31468531468531469</v>
      </c>
      <c r="F294" s="185">
        <v>1</v>
      </c>
      <c r="G294" s="190">
        <v>143</v>
      </c>
      <c r="H294" s="186">
        <v>6.0773480662983423E-2</v>
      </c>
      <c r="I294" s="93"/>
      <c r="J294" s="93"/>
      <c r="K294" s="93"/>
      <c r="L294" s="93"/>
      <c r="M294" s="188">
        <v>0.40899999999999997</v>
      </c>
      <c r="N294" s="188">
        <v>0.57099999999999995</v>
      </c>
      <c r="O294" s="188">
        <v>9.1999999999999998E-2</v>
      </c>
      <c r="P294" s="188">
        <v>0.20599999999999999</v>
      </c>
      <c r="Q294" s="188">
        <v>2.9000000000000001E-2</v>
      </c>
      <c r="R294" s="188">
        <v>0.107</v>
      </c>
      <c r="S294" s="188">
        <v>0.24399999999999999</v>
      </c>
      <c r="T294" s="188">
        <v>0.39500000000000002</v>
      </c>
    </row>
    <row r="295" spans="1:20" x14ac:dyDescent="0.25">
      <c r="A295" s="93" t="s">
        <v>1047</v>
      </c>
      <c r="B295" s="186">
        <v>0.504</v>
      </c>
      <c r="C295" s="186">
        <v>0.248</v>
      </c>
      <c r="D295" s="186">
        <v>4.3999999999999997E-2</v>
      </c>
      <c r="E295" s="186">
        <v>0.20399999999999999</v>
      </c>
      <c r="F295" s="185">
        <v>1</v>
      </c>
      <c r="G295" s="190">
        <v>250</v>
      </c>
      <c r="H295" s="186">
        <v>0.16307893020221786</v>
      </c>
      <c r="I295" s="93"/>
      <c r="J295" s="93"/>
      <c r="K295" s="93"/>
      <c r="L295" s="93"/>
      <c r="M295" s="188">
        <v>0.442</v>
      </c>
      <c r="N295" s="188">
        <v>0.56499999999999995</v>
      </c>
      <c r="O295" s="188">
        <v>0.19900000000000001</v>
      </c>
      <c r="P295" s="188">
        <v>0.30499999999999999</v>
      </c>
      <c r="Q295" s="188">
        <v>2.5000000000000001E-2</v>
      </c>
      <c r="R295" s="188">
        <v>7.6999999999999999E-2</v>
      </c>
      <c r="S295" s="188">
        <v>0.159</v>
      </c>
      <c r="T295" s="188">
        <v>0.25800000000000001</v>
      </c>
    </row>
    <row r="296" spans="1:20" x14ac:dyDescent="0.25">
      <c r="A296" s="93" t="s">
        <v>1048</v>
      </c>
      <c r="B296" s="186">
        <v>0.64510779436152565</v>
      </c>
      <c r="C296" s="186">
        <v>0.18518518518518517</v>
      </c>
      <c r="D296" s="186">
        <v>4.3670536207849643E-2</v>
      </c>
      <c r="E296" s="186">
        <v>0.12603648424543948</v>
      </c>
      <c r="F296" s="185">
        <v>1</v>
      </c>
      <c r="G296" s="190">
        <v>1809</v>
      </c>
      <c r="H296" s="186">
        <v>0.24291661071572446</v>
      </c>
      <c r="I296" s="93"/>
      <c r="J296" s="93"/>
      <c r="K296" s="93"/>
      <c r="L296" s="93"/>
      <c r="M296" s="188">
        <v>0.623</v>
      </c>
      <c r="N296" s="188">
        <v>0.66700000000000004</v>
      </c>
      <c r="O296" s="188">
        <v>0.16800000000000001</v>
      </c>
      <c r="P296" s="188">
        <v>0.20399999999999999</v>
      </c>
      <c r="Q296" s="188">
        <v>3.5000000000000003E-2</v>
      </c>
      <c r="R296" s="188">
        <v>5.3999999999999999E-2</v>
      </c>
      <c r="S296" s="188">
        <v>0.112</v>
      </c>
      <c r="T296" s="188">
        <v>0.14199999999999999</v>
      </c>
    </row>
    <row r="297" spans="1:20" x14ac:dyDescent="0.25">
      <c r="A297" s="93" t="s">
        <v>1049</v>
      </c>
      <c r="B297" s="186">
        <v>0.5273922571219869</v>
      </c>
      <c r="C297" s="186">
        <v>0.28560993425858289</v>
      </c>
      <c r="D297" s="186">
        <v>3.2140248356464569E-2</v>
      </c>
      <c r="E297" s="186">
        <v>0.15485756026296568</v>
      </c>
      <c r="F297" s="185">
        <v>1</v>
      </c>
      <c r="G297" s="190">
        <v>1369</v>
      </c>
      <c r="H297" s="186">
        <v>0.52979876160990713</v>
      </c>
      <c r="I297" s="93"/>
      <c r="J297" s="93"/>
      <c r="K297" s="93"/>
      <c r="L297" s="93"/>
      <c r="M297" s="188">
        <v>0.501</v>
      </c>
      <c r="N297" s="188">
        <v>0.55400000000000005</v>
      </c>
      <c r="O297" s="188">
        <v>0.26200000000000001</v>
      </c>
      <c r="P297" s="188">
        <v>0.31</v>
      </c>
      <c r="Q297" s="188">
        <v>2.4E-2</v>
      </c>
      <c r="R297" s="188">
        <v>4.2999999999999997E-2</v>
      </c>
      <c r="S297" s="188">
        <v>0.13700000000000001</v>
      </c>
      <c r="T297" s="188">
        <v>0.17499999999999999</v>
      </c>
    </row>
    <row r="298" spans="1:20" x14ac:dyDescent="0.25">
      <c r="A298" s="93" t="s">
        <v>1050</v>
      </c>
      <c r="B298" s="186">
        <v>0.67893660531697342</v>
      </c>
      <c r="C298" s="186">
        <v>0.19836400817995911</v>
      </c>
      <c r="D298" s="186">
        <v>3.2719836400817999E-2</v>
      </c>
      <c r="E298" s="186">
        <v>8.9979550102249492E-2</v>
      </c>
      <c r="F298" s="185">
        <v>1</v>
      </c>
      <c r="G298" s="190">
        <v>489</v>
      </c>
      <c r="H298" s="186">
        <v>0.16758053461274847</v>
      </c>
      <c r="I298" s="93"/>
      <c r="J298" s="93"/>
      <c r="K298" s="93"/>
      <c r="L298" s="93"/>
      <c r="M298" s="188">
        <v>0.63600000000000001</v>
      </c>
      <c r="N298" s="188">
        <v>0.71899999999999997</v>
      </c>
      <c r="O298" s="188">
        <v>0.16500000000000001</v>
      </c>
      <c r="P298" s="188">
        <v>0.23599999999999999</v>
      </c>
      <c r="Q298" s="188">
        <v>0.02</v>
      </c>
      <c r="R298" s="188">
        <v>5.1999999999999998E-2</v>
      </c>
      <c r="S298" s="188">
        <v>6.8000000000000005E-2</v>
      </c>
      <c r="T298" s="188">
        <v>0.11899999999999999</v>
      </c>
    </row>
    <row r="299" spans="1:20" x14ac:dyDescent="0.25">
      <c r="A299" s="93" t="s">
        <v>1051</v>
      </c>
      <c r="B299" s="186">
        <v>0.49454545454545457</v>
      </c>
      <c r="C299" s="186">
        <v>0.22727272727272727</v>
      </c>
      <c r="D299" s="186">
        <v>4.7272727272727272E-2</v>
      </c>
      <c r="E299" s="186">
        <v>0.2309090909090909</v>
      </c>
      <c r="F299" s="185">
        <v>1</v>
      </c>
      <c r="G299" s="190">
        <v>550</v>
      </c>
      <c r="H299" s="186">
        <v>0.47495682210708118</v>
      </c>
      <c r="I299" s="93"/>
      <c r="J299" s="93"/>
      <c r="K299" s="93"/>
      <c r="L299" s="93"/>
      <c r="M299" s="188">
        <v>0.45300000000000001</v>
      </c>
      <c r="N299" s="188">
        <v>0.53600000000000003</v>
      </c>
      <c r="O299" s="188">
        <v>0.19400000000000001</v>
      </c>
      <c r="P299" s="188">
        <v>0.26400000000000001</v>
      </c>
      <c r="Q299" s="188">
        <v>3.2000000000000001E-2</v>
      </c>
      <c r="R299" s="188">
        <v>6.8000000000000005E-2</v>
      </c>
      <c r="S299" s="188">
        <v>0.19800000000000001</v>
      </c>
      <c r="T299" s="188">
        <v>0.26800000000000002</v>
      </c>
    </row>
    <row r="300" spans="1:20" x14ac:dyDescent="0.25">
      <c r="A300" s="93" t="s">
        <v>1052</v>
      </c>
      <c r="B300" s="186">
        <v>0.59139784946236562</v>
      </c>
      <c r="C300" s="186">
        <v>0.25806451612903225</v>
      </c>
      <c r="D300" s="186">
        <v>4.3608124253285543E-2</v>
      </c>
      <c r="E300" s="186">
        <v>0.10692951015531661</v>
      </c>
      <c r="F300" s="185">
        <v>1</v>
      </c>
      <c r="G300" s="190">
        <v>1674</v>
      </c>
      <c r="H300" s="186">
        <v>0.44227212681638045</v>
      </c>
      <c r="I300" s="93"/>
      <c r="J300" s="93"/>
      <c r="K300" s="93"/>
      <c r="L300" s="93"/>
      <c r="M300" s="188">
        <v>0.56799999999999995</v>
      </c>
      <c r="N300" s="188">
        <v>0.61499999999999999</v>
      </c>
      <c r="O300" s="188">
        <v>0.23799999999999999</v>
      </c>
      <c r="P300" s="188">
        <v>0.28000000000000003</v>
      </c>
      <c r="Q300" s="188">
        <v>3.5000000000000003E-2</v>
      </c>
      <c r="R300" s="188">
        <v>5.3999999999999999E-2</v>
      </c>
      <c r="S300" s="188">
        <v>9.2999999999999999E-2</v>
      </c>
      <c r="T300" s="188">
        <v>0.123</v>
      </c>
    </row>
    <row r="301" spans="1:20" x14ac:dyDescent="0.25">
      <c r="A301" s="93" t="s">
        <v>1053</v>
      </c>
      <c r="B301" s="186">
        <v>0.69008485589786717</v>
      </c>
      <c r="C301" s="186">
        <v>0.1932573962235303</v>
      </c>
      <c r="D301" s="186">
        <v>3.5929974772570906E-2</v>
      </c>
      <c r="E301" s="186">
        <v>8.0727773106031644E-2</v>
      </c>
      <c r="F301" s="185">
        <v>1</v>
      </c>
      <c r="G301" s="190">
        <v>13081</v>
      </c>
      <c r="H301" s="186">
        <v>0.36531963023989722</v>
      </c>
      <c r="I301" s="93"/>
      <c r="J301" s="93"/>
      <c r="K301" s="93"/>
      <c r="L301" s="93"/>
      <c r="M301" s="188">
        <v>0.68200000000000005</v>
      </c>
      <c r="N301" s="188">
        <v>0.69799999999999995</v>
      </c>
      <c r="O301" s="188">
        <v>0.187</v>
      </c>
      <c r="P301" s="188">
        <v>0.2</v>
      </c>
      <c r="Q301" s="188">
        <v>3.3000000000000002E-2</v>
      </c>
      <c r="R301" s="188">
        <v>3.9E-2</v>
      </c>
      <c r="S301" s="188">
        <v>7.5999999999999998E-2</v>
      </c>
      <c r="T301" s="188">
        <v>8.5999999999999993E-2</v>
      </c>
    </row>
    <row r="302" spans="1:20" x14ac:dyDescent="0.25">
      <c r="A302" s="93" t="s">
        <v>1054</v>
      </c>
      <c r="B302" s="186">
        <v>0.59055118110236215</v>
      </c>
      <c r="C302" s="186">
        <v>0.13779527559055119</v>
      </c>
      <c r="D302" s="186">
        <v>6.6929133858267723E-2</v>
      </c>
      <c r="E302" s="186">
        <v>0.20472440944881889</v>
      </c>
      <c r="F302" s="185">
        <v>1</v>
      </c>
      <c r="G302" s="190">
        <v>254</v>
      </c>
      <c r="H302" s="186">
        <v>2.2696809936556161E-2</v>
      </c>
      <c r="I302" s="93"/>
      <c r="J302" s="93"/>
      <c r="K302" s="93"/>
      <c r="L302" s="93"/>
      <c r="M302" s="188">
        <v>0.52900000000000003</v>
      </c>
      <c r="N302" s="188">
        <v>0.64900000000000002</v>
      </c>
      <c r="O302" s="188">
        <v>0.10100000000000001</v>
      </c>
      <c r="P302" s="188">
        <v>0.186</v>
      </c>
      <c r="Q302" s="188">
        <v>4.2000000000000003E-2</v>
      </c>
      <c r="R302" s="188">
        <v>0.105</v>
      </c>
      <c r="S302" s="188">
        <v>0.16</v>
      </c>
      <c r="T302" s="188">
        <v>0.25900000000000001</v>
      </c>
    </row>
    <row r="303" spans="1:20" x14ac:dyDescent="0.25">
      <c r="A303" s="93" t="s">
        <v>1055</v>
      </c>
      <c r="B303" s="186">
        <v>0.63084112149532712</v>
      </c>
      <c r="C303" s="186">
        <v>0.14369158878504673</v>
      </c>
      <c r="D303" s="186">
        <v>1.6355140186915886E-2</v>
      </c>
      <c r="E303" s="186">
        <v>0.20911214953271029</v>
      </c>
      <c r="F303" s="185">
        <v>1</v>
      </c>
      <c r="G303" s="190">
        <v>856</v>
      </c>
      <c r="H303" s="186">
        <v>0.45267054468535167</v>
      </c>
      <c r="I303" s="93"/>
      <c r="J303" s="93"/>
      <c r="K303" s="93"/>
      <c r="L303" s="93"/>
      <c r="M303" s="188">
        <v>0.59799999999999998</v>
      </c>
      <c r="N303" s="188">
        <v>0.66300000000000003</v>
      </c>
      <c r="O303" s="188">
        <v>0.122</v>
      </c>
      <c r="P303" s="188">
        <v>0.16900000000000001</v>
      </c>
      <c r="Q303" s="188">
        <v>0.01</v>
      </c>
      <c r="R303" s="188">
        <v>2.7E-2</v>
      </c>
      <c r="S303" s="188">
        <v>0.183</v>
      </c>
      <c r="T303" s="188">
        <v>0.23799999999999999</v>
      </c>
    </row>
    <row r="304" spans="1:20" x14ac:dyDescent="0.25">
      <c r="A304" s="93" t="s">
        <v>1056</v>
      </c>
      <c r="B304" s="186">
        <v>0.60081743869209814</v>
      </c>
      <c r="C304" s="186">
        <v>0.20572207084468666</v>
      </c>
      <c r="D304" s="186">
        <v>5.5858310626702996E-2</v>
      </c>
      <c r="E304" s="186">
        <v>0.13760217983651227</v>
      </c>
      <c r="F304" s="185">
        <v>1</v>
      </c>
      <c r="G304" s="190">
        <v>734</v>
      </c>
      <c r="H304" s="186">
        <v>0.31982570806100219</v>
      </c>
      <c r="I304" s="93"/>
      <c r="J304" s="93"/>
      <c r="K304" s="93"/>
      <c r="L304" s="93"/>
      <c r="M304" s="188">
        <v>0.56499999999999995</v>
      </c>
      <c r="N304" s="188">
        <v>0.63600000000000001</v>
      </c>
      <c r="O304" s="188">
        <v>0.17799999999999999</v>
      </c>
      <c r="P304" s="188">
        <v>0.23599999999999999</v>
      </c>
      <c r="Q304" s="188">
        <v>4.1000000000000002E-2</v>
      </c>
      <c r="R304" s="188">
        <v>7.4999999999999997E-2</v>
      </c>
      <c r="S304" s="188">
        <v>0.115</v>
      </c>
      <c r="T304" s="188">
        <v>0.16400000000000001</v>
      </c>
    </row>
    <row r="305" spans="1:20" x14ac:dyDescent="0.25">
      <c r="A305" s="93" t="s">
        <v>1057</v>
      </c>
      <c r="B305" s="186">
        <v>0.57597684515195369</v>
      </c>
      <c r="C305" s="186">
        <v>0.23154848046309695</v>
      </c>
      <c r="D305" s="186">
        <v>3.1837916063675829E-2</v>
      </c>
      <c r="E305" s="186">
        <v>0.16063675832127353</v>
      </c>
      <c r="F305" s="185">
        <v>1</v>
      </c>
      <c r="G305" s="190">
        <v>1382</v>
      </c>
      <c r="H305" s="186">
        <v>0.32795443758898907</v>
      </c>
      <c r="I305" s="93"/>
      <c r="J305" s="93"/>
      <c r="K305" s="93"/>
      <c r="L305" s="93"/>
      <c r="M305" s="188">
        <v>0.55000000000000004</v>
      </c>
      <c r="N305" s="188">
        <v>0.60199999999999998</v>
      </c>
      <c r="O305" s="188">
        <v>0.21</v>
      </c>
      <c r="P305" s="188">
        <v>0.255</v>
      </c>
      <c r="Q305" s="188">
        <v>2.4E-2</v>
      </c>
      <c r="R305" s="188">
        <v>4.2000000000000003E-2</v>
      </c>
      <c r="S305" s="188">
        <v>0.14199999999999999</v>
      </c>
      <c r="T305" s="188">
        <v>0.18099999999999999</v>
      </c>
    </row>
    <row r="306" spans="1:20" x14ac:dyDescent="0.25">
      <c r="A306" s="93" t="s">
        <v>1058</v>
      </c>
      <c r="B306" s="186">
        <v>0.56870363829035675</v>
      </c>
      <c r="C306" s="186">
        <v>0.24302366654892263</v>
      </c>
      <c r="D306" s="186">
        <v>4.6979865771812082E-2</v>
      </c>
      <c r="E306" s="186">
        <v>0.14129282938890853</v>
      </c>
      <c r="F306" s="185">
        <v>1</v>
      </c>
      <c r="G306" s="190">
        <v>2831</v>
      </c>
      <c r="H306" s="186">
        <v>0.25678004535147392</v>
      </c>
      <c r="I306" s="93"/>
      <c r="J306" s="93"/>
      <c r="K306" s="93"/>
      <c r="L306" s="93"/>
      <c r="M306" s="188">
        <v>0.55000000000000004</v>
      </c>
      <c r="N306" s="188">
        <v>0.58699999999999997</v>
      </c>
      <c r="O306" s="188">
        <v>0.22800000000000001</v>
      </c>
      <c r="P306" s="188">
        <v>0.25900000000000001</v>
      </c>
      <c r="Q306" s="188">
        <v>0.04</v>
      </c>
      <c r="R306" s="188">
        <v>5.5E-2</v>
      </c>
      <c r="S306" s="188">
        <v>0.129</v>
      </c>
      <c r="T306" s="188">
        <v>0.155</v>
      </c>
    </row>
    <row r="307" spans="1:20" x14ac:dyDescent="0.25">
      <c r="A307" s="93" t="s">
        <v>1059</v>
      </c>
      <c r="B307" s="186">
        <v>0.64839857651245547</v>
      </c>
      <c r="C307" s="186">
        <v>0.24199288256227758</v>
      </c>
      <c r="D307" s="186">
        <v>4.0569395017793594E-2</v>
      </c>
      <c r="E307" s="186">
        <v>6.9039145907473315E-2</v>
      </c>
      <c r="F307" s="185">
        <v>1</v>
      </c>
      <c r="G307" s="190">
        <v>1405</v>
      </c>
      <c r="H307" s="186">
        <v>0.20198389879240944</v>
      </c>
      <c r="I307" s="93"/>
      <c r="J307" s="93"/>
      <c r="K307" s="93"/>
      <c r="L307" s="93"/>
      <c r="M307" s="188">
        <v>0.623</v>
      </c>
      <c r="N307" s="188">
        <v>0.67300000000000004</v>
      </c>
      <c r="O307" s="188">
        <v>0.22</v>
      </c>
      <c r="P307" s="188">
        <v>0.26500000000000001</v>
      </c>
      <c r="Q307" s="188">
        <v>3.1E-2</v>
      </c>
      <c r="R307" s="188">
        <v>5.1999999999999998E-2</v>
      </c>
      <c r="S307" s="188">
        <v>5.7000000000000002E-2</v>
      </c>
      <c r="T307" s="188">
        <v>8.4000000000000005E-2</v>
      </c>
    </row>
    <row r="308" spans="1:20" x14ac:dyDescent="0.25">
      <c r="A308" s="93" t="s">
        <v>1060</v>
      </c>
      <c r="B308" s="186">
        <v>0.69037656903765687</v>
      </c>
      <c r="C308" s="186">
        <v>0.15899581589958159</v>
      </c>
      <c r="D308" s="186">
        <v>5.4393305439330547E-2</v>
      </c>
      <c r="E308" s="186">
        <v>9.6234309623430964E-2</v>
      </c>
      <c r="F308" s="185">
        <v>1</v>
      </c>
      <c r="G308" s="190">
        <v>239</v>
      </c>
      <c r="H308" s="186">
        <v>0.18642745709828393</v>
      </c>
      <c r="I308" s="93"/>
      <c r="J308" s="93"/>
      <c r="K308" s="93"/>
      <c r="L308" s="93"/>
      <c r="M308" s="188">
        <v>0.629</v>
      </c>
      <c r="N308" s="188">
        <v>0.746</v>
      </c>
      <c r="O308" s="188">
        <v>0.11799999999999999</v>
      </c>
      <c r="P308" s="188">
        <v>0.21099999999999999</v>
      </c>
      <c r="Q308" s="188">
        <v>3.2000000000000001E-2</v>
      </c>
      <c r="R308" s="188">
        <v>9.0999999999999998E-2</v>
      </c>
      <c r="S308" s="188">
        <v>6.5000000000000002E-2</v>
      </c>
      <c r="T308" s="188">
        <v>0.14000000000000001</v>
      </c>
    </row>
    <row r="309" spans="1:20" x14ac:dyDescent="0.25">
      <c r="A309" s="93" t="s">
        <v>1061</v>
      </c>
      <c r="B309" s="186">
        <v>0.43278688524590164</v>
      </c>
      <c r="C309" s="186">
        <v>0.14426229508196722</v>
      </c>
      <c r="D309" s="186">
        <v>4.2622950819672129E-2</v>
      </c>
      <c r="E309" s="186">
        <v>0.38032786885245901</v>
      </c>
      <c r="F309" s="185">
        <v>1</v>
      </c>
      <c r="G309" s="190">
        <v>305</v>
      </c>
      <c r="H309" s="186">
        <v>0.21448663853727146</v>
      </c>
      <c r="I309" s="93"/>
      <c r="J309" s="93"/>
      <c r="K309" s="93"/>
      <c r="L309" s="93"/>
      <c r="M309" s="188">
        <v>0.378</v>
      </c>
      <c r="N309" s="188">
        <v>0.48899999999999999</v>
      </c>
      <c r="O309" s="188">
        <v>0.109</v>
      </c>
      <c r="P309" s="188">
        <v>0.188</v>
      </c>
      <c r="Q309" s="188">
        <v>2.5000000000000001E-2</v>
      </c>
      <c r="R309" s="188">
        <v>7.1999999999999995E-2</v>
      </c>
      <c r="S309" s="188">
        <v>0.32800000000000001</v>
      </c>
      <c r="T309" s="188">
        <v>0.436</v>
      </c>
    </row>
    <row r="310" spans="1:20" x14ac:dyDescent="0.25">
      <c r="A310" s="93" t="s">
        <v>1062</v>
      </c>
      <c r="B310" s="186">
        <v>0.61675126903553301</v>
      </c>
      <c r="C310" s="186">
        <v>0.21573604060913706</v>
      </c>
      <c r="D310" s="186">
        <v>4.3147208121827409E-2</v>
      </c>
      <c r="E310" s="186">
        <v>0.12436548223350254</v>
      </c>
      <c r="F310" s="185">
        <v>1</v>
      </c>
      <c r="G310" s="190">
        <v>394</v>
      </c>
      <c r="H310" s="186">
        <v>0.30214723926380366</v>
      </c>
      <c r="I310" s="93"/>
      <c r="J310" s="93"/>
      <c r="K310" s="93"/>
      <c r="L310" s="93"/>
      <c r="M310" s="188">
        <v>0.56799999999999995</v>
      </c>
      <c r="N310" s="188">
        <v>0.66300000000000003</v>
      </c>
      <c r="O310" s="188">
        <v>0.17799999999999999</v>
      </c>
      <c r="P310" s="188">
        <v>0.25900000000000001</v>
      </c>
      <c r="Q310" s="188">
        <v>2.7E-2</v>
      </c>
      <c r="R310" s="188">
        <v>6.8000000000000005E-2</v>
      </c>
      <c r="S310" s="188">
        <v>9.5000000000000001E-2</v>
      </c>
      <c r="T310" s="188">
        <v>0.161</v>
      </c>
    </row>
    <row r="311" spans="1:20" x14ac:dyDescent="0.25">
      <c r="A311" s="93" t="s">
        <v>1063</v>
      </c>
      <c r="B311" s="186">
        <v>0.59737827715355807</v>
      </c>
      <c r="C311" s="186">
        <v>0.25374531835205993</v>
      </c>
      <c r="D311" s="186">
        <v>3.7453183520599252E-2</v>
      </c>
      <c r="E311" s="186">
        <v>0.11142322097378277</v>
      </c>
      <c r="F311" s="185">
        <v>1</v>
      </c>
      <c r="G311" s="190">
        <v>2136</v>
      </c>
      <c r="H311" s="186">
        <v>0.3152767527675277</v>
      </c>
      <c r="I311" s="93"/>
      <c r="J311" s="93"/>
      <c r="K311" s="93"/>
      <c r="L311" s="93"/>
      <c r="M311" s="188">
        <v>0.57599999999999996</v>
      </c>
      <c r="N311" s="188">
        <v>0.61799999999999999</v>
      </c>
      <c r="O311" s="188">
        <v>0.23599999999999999</v>
      </c>
      <c r="P311" s="188">
        <v>0.27300000000000002</v>
      </c>
      <c r="Q311" s="188">
        <v>0.03</v>
      </c>
      <c r="R311" s="188">
        <v>4.5999999999999999E-2</v>
      </c>
      <c r="S311" s="188">
        <v>9.9000000000000005E-2</v>
      </c>
      <c r="T311" s="188">
        <v>0.125</v>
      </c>
    </row>
    <row r="312" spans="1:20" x14ac:dyDescent="0.25">
      <c r="A312" s="93" t="s">
        <v>1064</v>
      </c>
      <c r="B312" s="186">
        <v>0.57314974182444067</v>
      </c>
      <c r="C312" s="186">
        <v>0.26563396442914516</v>
      </c>
      <c r="D312" s="186">
        <v>4.4176706827309238E-2</v>
      </c>
      <c r="E312" s="186">
        <v>0.11703958691910499</v>
      </c>
      <c r="F312" s="185">
        <v>1</v>
      </c>
      <c r="G312" s="190">
        <v>1743</v>
      </c>
      <c r="H312" s="186">
        <v>0.28008998875140606</v>
      </c>
      <c r="I312" s="93"/>
      <c r="J312" s="93"/>
      <c r="K312" s="93"/>
      <c r="L312" s="93"/>
      <c r="M312" s="188">
        <v>0.55000000000000004</v>
      </c>
      <c r="N312" s="188">
        <v>0.59599999999999997</v>
      </c>
      <c r="O312" s="188">
        <v>0.245</v>
      </c>
      <c r="P312" s="188">
        <v>0.28699999999999998</v>
      </c>
      <c r="Q312" s="188">
        <v>3.5000000000000003E-2</v>
      </c>
      <c r="R312" s="188">
        <v>5.5E-2</v>
      </c>
      <c r="S312" s="188">
        <v>0.10299999999999999</v>
      </c>
      <c r="T312" s="188">
        <v>0.13300000000000001</v>
      </c>
    </row>
    <row r="313" spans="1:20" x14ac:dyDescent="0.25">
      <c r="A313" s="93" t="s">
        <v>1065</v>
      </c>
      <c r="B313" s="186">
        <v>0.58473625140291807</v>
      </c>
      <c r="C313" s="186">
        <v>0.29629629629629628</v>
      </c>
      <c r="D313" s="186">
        <v>4.7418630751964085E-2</v>
      </c>
      <c r="E313" s="186">
        <v>7.1548821548821542E-2</v>
      </c>
      <c r="F313" s="185">
        <v>1</v>
      </c>
      <c r="G313" s="190">
        <v>3564</v>
      </c>
      <c r="H313" s="186">
        <v>0.4744408945686901</v>
      </c>
      <c r="I313" s="93"/>
      <c r="J313" s="93"/>
      <c r="K313" s="93"/>
      <c r="L313" s="93"/>
      <c r="M313" s="188">
        <v>0.56799999999999995</v>
      </c>
      <c r="N313" s="188">
        <v>0.60099999999999998</v>
      </c>
      <c r="O313" s="188">
        <v>0.28199999999999997</v>
      </c>
      <c r="P313" s="188">
        <v>0.312</v>
      </c>
      <c r="Q313" s="188">
        <v>4.1000000000000002E-2</v>
      </c>
      <c r="R313" s="188">
        <v>5.5E-2</v>
      </c>
      <c r="S313" s="188">
        <v>6.4000000000000001E-2</v>
      </c>
      <c r="T313" s="188">
        <v>0.08</v>
      </c>
    </row>
    <row r="314" spans="1:20" x14ac:dyDescent="0.25">
      <c r="A314" s="93" t="s">
        <v>1066</v>
      </c>
      <c r="B314" s="186">
        <v>0.63190789473684206</v>
      </c>
      <c r="C314" s="186">
        <v>0.18059210526315789</v>
      </c>
      <c r="D314" s="186">
        <v>5.6907894736842109E-2</v>
      </c>
      <c r="E314" s="186">
        <v>0.1305921052631579</v>
      </c>
      <c r="F314" s="185">
        <v>1</v>
      </c>
      <c r="G314" s="190">
        <v>3040</v>
      </c>
      <c r="H314" s="186">
        <v>8.300114672636924E-2</v>
      </c>
      <c r="I314" s="93"/>
      <c r="J314" s="93"/>
      <c r="K314" s="93"/>
      <c r="L314" s="93"/>
      <c r="M314" s="188">
        <v>0.61499999999999999</v>
      </c>
      <c r="N314" s="188">
        <v>0.64900000000000002</v>
      </c>
      <c r="O314" s="188">
        <v>0.16700000000000001</v>
      </c>
      <c r="P314" s="188">
        <v>0.19500000000000001</v>
      </c>
      <c r="Q314" s="188">
        <v>4.9000000000000002E-2</v>
      </c>
      <c r="R314" s="188">
        <v>6.6000000000000003E-2</v>
      </c>
      <c r="S314" s="188">
        <v>0.11899999999999999</v>
      </c>
      <c r="T314" s="188">
        <v>0.14299999999999999</v>
      </c>
    </row>
    <row r="315" spans="1:20" x14ac:dyDescent="0.25">
      <c r="A315" s="93" t="s">
        <v>1067</v>
      </c>
      <c r="B315" s="186">
        <v>0.50485436893203883</v>
      </c>
      <c r="C315" s="186">
        <v>7.7669902912621352E-2</v>
      </c>
      <c r="D315" s="186">
        <v>5.8252427184466021E-2</v>
      </c>
      <c r="E315" s="186">
        <v>0.35922330097087379</v>
      </c>
      <c r="F315" s="185">
        <v>1</v>
      </c>
      <c r="G315" s="190">
        <v>103</v>
      </c>
      <c r="H315" s="186">
        <v>0.21020408163265306</v>
      </c>
      <c r="I315" s="93"/>
      <c r="J315" s="93"/>
      <c r="K315" s="93"/>
      <c r="L315" s="93"/>
      <c r="M315" s="188">
        <v>0.41</v>
      </c>
      <c r="N315" s="188">
        <v>0.59899999999999998</v>
      </c>
      <c r="O315" s="188">
        <v>0.04</v>
      </c>
      <c r="P315" s="188">
        <v>0.14599999999999999</v>
      </c>
      <c r="Q315" s="188">
        <v>2.7E-2</v>
      </c>
      <c r="R315" s="188">
        <v>0.121</v>
      </c>
      <c r="S315" s="188">
        <v>0.27300000000000002</v>
      </c>
      <c r="T315" s="188">
        <v>0.45500000000000002</v>
      </c>
    </row>
    <row r="316" spans="1:20" x14ac:dyDescent="0.25">
      <c r="A316" s="93" t="s">
        <v>1068</v>
      </c>
      <c r="B316" s="186">
        <v>0.5401785714285714</v>
      </c>
      <c r="C316" s="186">
        <v>0.22767857142857142</v>
      </c>
      <c r="D316" s="186">
        <v>6.25E-2</v>
      </c>
      <c r="E316" s="186">
        <v>0.16964285714285715</v>
      </c>
      <c r="F316" s="185">
        <v>1</v>
      </c>
      <c r="G316" s="190">
        <v>448</v>
      </c>
      <c r="H316" s="186">
        <v>0.22167243938644235</v>
      </c>
      <c r="I316" s="93"/>
      <c r="J316" s="93"/>
      <c r="K316" s="93"/>
      <c r="L316" s="93"/>
      <c r="M316" s="188">
        <v>0.49399999999999999</v>
      </c>
      <c r="N316" s="188">
        <v>0.58599999999999997</v>
      </c>
      <c r="O316" s="188">
        <v>0.191</v>
      </c>
      <c r="P316" s="188">
        <v>0.26900000000000002</v>
      </c>
      <c r="Q316" s="188">
        <v>4.3999999999999997E-2</v>
      </c>
      <c r="R316" s="188">
        <v>8.8999999999999996E-2</v>
      </c>
      <c r="S316" s="188">
        <v>0.13800000000000001</v>
      </c>
      <c r="T316" s="188">
        <v>0.20699999999999999</v>
      </c>
    </row>
    <row r="317" spans="1:20" x14ac:dyDescent="0.25">
      <c r="A317" s="93" t="s">
        <v>1069</v>
      </c>
      <c r="B317" s="186">
        <v>0.67149220489977723</v>
      </c>
      <c r="C317" s="186">
        <v>0.22605790645879734</v>
      </c>
      <c r="D317" s="186">
        <v>4.2873051224944322E-2</v>
      </c>
      <c r="E317" s="186">
        <v>5.9576837416481072E-2</v>
      </c>
      <c r="F317" s="185">
        <v>1</v>
      </c>
      <c r="G317" s="190">
        <v>1796</v>
      </c>
      <c r="H317" s="186">
        <v>0.31024356538262221</v>
      </c>
      <c r="I317" s="93"/>
      <c r="J317" s="93"/>
      <c r="K317" s="93"/>
      <c r="L317" s="93"/>
      <c r="M317" s="188">
        <v>0.64900000000000002</v>
      </c>
      <c r="N317" s="188">
        <v>0.69299999999999995</v>
      </c>
      <c r="O317" s="188">
        <v>0.20699999999999999</v>
      </c>
      <c r="P317" s="188">
        <v>0.246</v>
      </c>
      <c r="Q317" s="188">
        <v>3.4000000000000002E-2</v>
      </c>
      <c r="R317" s="188">
        <v>5.2999999999999999E-2</v>
      </c>
      <c r="S317" s="188">
        <v>0.05</v>
      </c>
      <c r="T317" s="188">
        <v>7.0999999999999994E-2</v>
      </c>
    </row>
    <row r="318" spans="1:20" x14ac:dyDescent="0.25">
      <c r="A318" s="93" t="s">
        <v>1070</v>
      </c>
      <c r="B318" s="186">
        <v>0.48019801980198018</v>
      </c>
      <c r="C318" s="186">
        <v>0.17326732673267325</v>
      </c>
      <c r="D318" s="186">
        <v>9.9009900990099015E-2</v>
      </c>
      <c r="E318" s="186">
        <v>0.24752475247524752</v>
      </c>
      <c r="F318" s="185">
        <v>1</v>
      </c>
      <c r="G318" s="190">
        <v>202</v>
      </c>
      <c r="H318" s="186">
        <v>0.10960390667390124</v>
      </c>
      <c r="I318" s="93"/>
      <c r="J318" s="93"/>
      <c r="K318" s="93"/>
      <c r="L318" s="93"/>
      <c r="M318" s="188">
        <v>0.41199999999999998</v>
      </c>
      <c r="N318" s="188">
        <v>0.54900000000000004</v>
      </c>
      <c r="O318" s="188">
        <v>0.127</v>
      </c>
      <c r="P318" s="188">
        <v>0.23100000000000001</v>
      </c>
      <c r="Q318" s="188">
        <v>6.5000000000000002E-2</v>
      </c>
      <c r="R318" s="188">
        <v>0.14799999999999999</v>
      </c>
      <c r="S318" s="188">
        <v>0.193</v>
      </c>
      <c r="T318" s="188">
        <v>0.311</v>
      </c>
    </row>
    <row r="319" spans="1:20" x14ac:dyDescent="0.25">
      <c r="A319" s="93" t="s">
        <v>1071</v>
      </c>
      <c r="B319" s="186">
        <v>0.58813263525305415</v>
      </c>
      <c r="C319" s="186">
        <v>0.17975567190226877</v>
      </c>
      <c r="D319" s="186">
        <v>5.4101221640488653E-2</v>
      </c>
      <c r="E319" s="186">
        <v>0.17801047120418848</v>
      </c>
      <c r="F319" s="185">
        <v>1</v>
      </c>
      <c r="G319" s="190">
        <v>573</v>
      </c>
      <c r="H319" s="186">
        <v>8.0218395632087353E-2</v>
      </c>
      <c r="I319" s="93"/>
      <c r="J319" s="93"/>
      <c r="K319" s="93"/>
      <c r="L319" s="93"/>
      <c r="M319" s="188">
        <v>0.54700000000000004</v>
      </c>
      <c r="N319" s="188">
        <v>0.628</v>
      </c>
      <c r="O319" s="188">
        <v>0.15</v>
      </c>
      <c r="P319" s="188">
        <v>0.21299999999999999</v>
      </c>
      <c r="Q319" s="188">
        <v>3.7999999999999999E-2</v>
      </c>
      <c r="R319" s="188">
        <v>7.5999999999999998E-2</v>
      </c>
      <c r="S319" s="188">
        <v>0.14899999999999999</v>
      </c>
      <c r="T319" s="188">
        <v>0.21099999999999999</v>
      </c>
    </row>
    <row r="320" spans="1:20" x14ac:dyDescent="0.25">
      <c r="A320" s="93" t="s">
        <v>1072</v>
      </c>
      <c r="B320" s="186">
        <v>0.66304347826086951</v>
      </c>
      <c r="C320" s="186">
        <v>0.11956521739130435</v>
      </c>
      <c r="D320" s="186">
        <v>7.6086956521739135E-2</v>
      </c>
      <c r="E320" s="186">
        <v>0.14130434782608695</v>
      </c>
      <c r="F320" s="185">
        <v>1</v>
      </c>
      <c r="G320" s="190">
        <v>92</v>
      </c>
      <c r="H320" s="186">
        <v>9.0999010880316519E-2</v>
      </c>
      <c r="I320" s="93"/>
      <c r="J320" s="93"/>
      <c r="K320" s="93"/>
      <c r="L320" s="93"/>
      <c r="M320" s="188">
        <v>0.56200000000000006</v>
      </c>
      <c r="N320" s="188">
        <v>0.751</v>
      </c>
      <c r="O320" s="188">
        <v>6.8000000000000005E-2</v>
      </c>
      <c r="P320" s="188">
        <v>0.20200000000000001</v>
      </c>
      <c r="Q320" s="188">
        <v>3.6999999999999998E-2</v>
      </c>
      <c r="R320" s="188">
        <v>0.14899999999999999</v>
      </c>
      <c r="S320" s="188">
        <v>8.4000000000000005E-2</v>
      </c>
      <c r="T320" s="188">
        <v>0.22700000000000001</v>
      </c>
    </row>
    <row r="321" spans="1:20" x14ac:dyDescent="0.25">
      <c r="A321" s="93" t="s">
        <v>1073</v>
      </c>
      <c r="B321" s="186">
        <v>0.64395762725739636</v>
      </c>
      <c r="C321" s="186">
        <v>0.20349722481457833</v>
      </c>
      <c r="D321" s="186">
        <v>4.4042765689211977E-2</v>
      </c>
      <c r="E321" s="186">
        <v>0.1085023822388133</v>
      </c>
      <c r="F321" s="185">
        <v>1</v>
      </c>
      <c r="G321" s="190">
        <v>61077</v>
      </c>
      <c r="H321" s="186">
        <v>0.21162761688946174</v>
      </c>
      <c r="I321" s="93"/>
      <c r="J321" s="93"/>
      <c r="K321" s="93"/>
      <c r="L321" s="93"/>
      <c r="M321" s="188">
        <v>0.64</v>
      </c>
      <c r="N321" s="188">
        <v>0.64800000000000002</v>
      </c>
      <c r="O321" s="188">
        <v>0.2</v>
      </c>
      <c r="P321" s="188">
        <v>0.20699999999999999</v>
      </c>
      <c r="Q321" s="188">
        <v>4.2000000000000003E-2</v>
      </c>
      <c r="R321" s="188">
        <v>4.5999999999999999E-2</v>
      </c>
      <c r="S321" s="188">
        <v>0.106</v>
      </c>
      <c r="T321" s="188">
        <v>0.111</v>
      </c>
    </row>
    <row r="322" spans="1:20" x14ac:dyDescent="0.25">
      <c r="A322" s="93" t="s">
        <v>1074</v>
      </c>
      <c r="B322" s="186">
        <v>0.649176327028676</v>
      </c>
      <c r="C322" s="186">
        <v>0.17632702867602196</v>
      </c>
      <c r="D322" s="186">
        <v>6.1622940817571692E-2</v>
      </c>
      <c r="E322" s="186">
        <v>0.11287370347773032</v>
      </c>
      <c r="F322" s="185">
        <v>1</v>
      </c>
      <c r="G322" s="190">
        <v>1639</v>
      </c>
      <c r="H322" s="186">
        <v>0.18146589902568644</v>
      </c>
      <c r="I322" s="93"/>
      <c r="J322" s="93"/>
      <c r="K322" s="93"/>
      <c r="L322" s="93"/>
      <c r="M322" s="188">
        <v>0.626</v>
      </c>
      <c r="N322" s="188">
        <v>0.67200000000000004</v>
      </c>
      <c r="O322" s="188">
        <v>0.159</v>
      </c>
      <c r="P322" s="188">
        <v>0.19600000000000001</v>
      </c>
      <c r="Q322" s="188">
        <v>5.0999999999999997E-2</v>
      </c>
      <c r="R322" s="188">
        <v>7.3999999999999996E-2</v>
      </c>
      <c r="S322" s="188">
        <v>9.8000000000000004E-2</v>
      </c>
      <c r="T322" s="188">
        <v>0.129</v>
      </c>
    </row>
    <row r="323" spans="1:20" x14ac:dyDescent="0.25">
      <c r="A323" s="93" t="s">
        <v>1075</v>
      </c>
      <c r="B323" s="186">
        <v>0.65972222222222221</v>
      </c>
      <c r="C323" s="186">
        <v>0.125</v>
      </c>
      <c r="D323" s="186">
        <v>6.25E-2</v>
      </c>
      <c r="E323" s="186">
        <v>0.15277777777777779</v>
      </c>
      <c r="F323" s="185">
        <v>1</v>
      </c>
      <c r="G323" s="190">
        <v>144</v>
      </c>
      <c r="H323" s="186">
        <v>6.6024759284731768E-2</v>
      </c>
      <c r="I323" s="93"/>
      <c r="J323" s="93"/>
      <c r="K323" s="93"/>
      <c r="L323" s="93"/>
      <c r="M323" s="188">
        <v>0.57899999999999996</v>
      </c>
      <c r="N323" s="188">
        <v>0.73199999999999998</v>
      </c>
      <c r="O323" s="188">
        <v>8.1000000000000003E-2</v>
      </c>
      <c r="P323" s="188">
        <v>0.189</v>
      </c>
      <c r="Q323" s="188">
        <v>3.3000000000000002E-2</v>
      </c>
      <c r="R323" s="188">
        <v>0.115</v>
      </c>
      <c r="S323" s="188">
        <v>0.10299999999999999</v>
      </c>
      <c r="T323" s="188">
        <v>0.22</v>
      </c>
    </row>
    <row r="324" spans="1:20" x14ac:dyDescent="0.25">
      <c r="A324" s="93" t="s">
        <v>1076</v>
      </c>
      <c r="B324" s="186">
        <v>0.61695278969957079</v>
      </c>
      <c r="C324" s="186">
        <v>0.13376251788268956</v>
      </c>
      <c r="D324" s="186">
        <v>3.3261802575107295E-2</v>
      </c>
      <c r="E324" s="186">
        <v>0.21602288984263232</v>
      </c>
      <c r="F324" s="185">
        <v>1</v>
      </c>
      <c r="G324" s="190">
        <v>2796</v>
      </c>
      <c r="H324" s="186">
        <v>0.59049630411826826</v>
      </c>
      <c r="I324" s="93"/>
      <c r="J324" s="93"/>
      <c r="K324" s="93"/>
      <c r="L324" s="93"/>
      <c r="M324" s="188">
        <v>0.59899999999999998</v>
      </c>
      <c r="N324" s="188">
        <v>0.63500000000000001</v>
      </c>
      <c r="O324" s="188">
        <v>0.122</v>
      </c>
      <c r="P324" s="188">
        <v>0.14699999999999999</v>
      </c>
      <c r="Q324" s="188">
        <v>2.7E-2</v>
      </c>
      <c r="R324" s="188">
        <v>4.1000000000000002E-2</v>
      </c>
      <c r="S324" s="188">
        <v>0.20100000000000001</v>
      </c>
      <c r="T324" s="188">
        <v>0.23200000000000001</v>
      </c>
    </row>
    <row r="325" spans="1:20" x14ac:dyDescent="0.25">
      <c r="A325" s="93" t="s">
        <v>1077</v>
      </c>
      <c r="B325" s="186">
        <v>0.66534883720930238</v>
      </c>
      <c r="C325" s="186">
        <v>0.23674418604651162</v>
      </c>
      <c r="D325" s="186">
        <v>3.7441860465116279E-2</v>
      </c>
      <c r="E325" s="186">
        <v>6.0465116279069767E-2</v>
      </c>
      <c r="F325" s="185">
        <v>1</v>
      </c>
      <c r="G325" s="190">
        <v>4300</v>
      </c>
      <c r="H325" s="186">
        <v>0.55050569709384201</v>
      </c>
      <c r="I325" s="93"/>
      <c r="J325" s="93"/>
      <c r="K325" s="93"/>
      <c r="L325" s="93"/>
      <c r="M325" s="188">
        <v>0.65100000000000002</v>
      </c>
      <c r="N325" s="188">
        <v>0.67900000000000005</v>
      </c>
      <c r="O325" s="188">
        <v>0.224</v>
      </c>
      <c r="P325" s="188">
        <v>0.25</v>
      </c>
      <c r="Q325" s="188">
        <v>3.2000000000000001E-2</v>
      </c>
      <c r="R325" s="188">
        <v>4.3999999999999997E-2</v>
      </c>
      <c r="S325" s="188">
        <v>5.3999999999999999E-2</v>
      </c>
      <c r="T325" s="188">
        <v>6.8000000000000005E-2</v>
      </c>
    </row>
    <row r="326" spans="1:20" x14ac:dyDescent="0.25">
      <c r="A326" s="93" t="s">
        <v>1078</v>
      </c>
      <c r="B326" s="186">
        <v>0.63453815261044177</v>
      </c>
      <c r="C326" s="186">
        <v>0.17269076305220885</v>
      </c>
      <c r="D326" s="186">
        <v>6.4257028112449793E-2</v>
      </c>
      <c r="E326" s="186">
        <v>0.12851405622489959</v>
      </c>
      <c r="F326" s="185">
        <v>1</v>
      </c>
      <c r="G326" s="190">
        <v>249</v>
      </c>
      <c r="H326" s="186">
        <v>9.8147418210484824E-2</v>
      </c>
      <c r="I326" s="93"/>
      <c r="J326" s="93"/>
      <c r="K326" s="93"/>
      <c r="L326" s="93"/>
      <c r="M326" s="188">
        <v>0.57299999999999995</v>
      </c>
      <c r="N326" s="188">
        <v>0.69199999999999995</v>
      </c>
      <c r="O326" s="188">
        <v>0.13100000000000001</v>
      </c>
      <c r="P326" s="188">
        <v>0.22500000000000001</v>
      </c>
      <c r="Q326" s="188">
        <v>0.04</v>
      </c>
      <c r="R326" s="188">
        <v>0.10199999999999999</v>
      </c>
      <c r="S326" s="188">
        <v>9.2999999999999999E-2</v>
      </c>
      <c r="T326" s="188">
        <v>0.17599999999999999</v>
      </c>
    </row>
    <row r="327" spans="1:20" x14ac:dyDescent="0.25">
      <c r="A327" s="93" t="s">
        <v>1079</v>
      </c>
      <c r="B327" s="186">
        <v>0.44102564102564101</v>
      </c>
      <c r="C327" s="186">
        <v>0.11794871794871795</v>
      </c>
      <c r="D327" s="186">
        <v>7.179487179487179E-2</v>
      </c>
      <c r="E327" s="186">
        <v>0.36923076923076925</v>
      </c>
      <c r="F327" s="185">
        <v>1</v>
      </c>
      <c r="G327" s="190">
        <v>195</v>
      </c>
      <c r="H327" s="186">
        <v>7.9520430633716662E-3</v>
      </c>
      <c r="I327" s="93"/>
      <c r="J327" s="93"/>
      <c r="K327" s="93"/>
      <c r="L327" s="93"/>
      <c r="M327" s="188">
        <v>0.373</v>
      </c>
      <c r="N327" s="188">
        <v>0.51100000000000001</v>
      </c>
      <c r="O327" s="188">
        <v>0.08</v>
      </c>
      <c r="P327" s="188">
        <v>0.17100000000000001</v>
      </c>
      <c r="Q327" s="188">
        <v>4.2999999999999997E-2</v>
      </c>
      <c r="R327" s="188">
        <v>0.11700000000000001</v>
      </c>
      <c r="S327" s="188">
        <v>0.30499999999999999</v>
      </c>
      <c r="T327" s="188">
        <v>0.439</v>
      </c>
    </row>
    <row r="328" spans="1:20" x14ac:dyDescent="0.25">
      <c r="A328" s="93" t="s">
        <v>1080</v>
      </c>
      <c r="B328" s="186">
        <v>0.66462976276060393</v>
      </c>
      <c r="C328" s="186">
        <v>0.23352504193625689</v>
      </c>
      <c r="D328" s="186">
        <v>4.0138988737119581E-2</v>
      </c>
      <c r="E328" s="186">
        <v>6.1706206566019647E-2</v>
      </c>
      <c r="F328" s="185">
        <v>1</v>
      </c>
      <c r="G328" s="190">
        <v>8346</v>
      </c>
      <c r="H328" s="186">
        <v>0.23714943312590572</v>
      </c>
      <c r="I328" s="93"/>
      <c r="J328" s="93"/>
      <c r="K328" s="93"/>
      <c r="L328" s="93"/>
      <c r="M328" s="188">
        <v>0.65400000000000003</v>
      </c>
      <c r="N328" s="188">
        <v>0.67500000000000004</v>
      </c>
      <c r="O328" s="188">
        <v>0.22500000000000001</v>
      </c>
      <c r="P328" s="188">
        <v>0.24299999999999999</v>
      </c>
      <c r="Q328" s="188">
        <v>3.5999999999999997E-2</v>
      </c>
      <c r="R328" s="188">
        <v>4.4999999999999998E-2</v>
      </c>
      <c r="S328" s="188">
        <v>5.7000000000000002E-2</v>
      </c>
      <c r="T328" s="188">
        <v>6.7000000000000004E-2</v>
      </c>
    </row>
    <row r="329" spans="1:20" x14ac:dyDescent="0.25">
      <c r="A329" s="93" t="s">
        <v>1081</v>
      </c>
      <c r="B329" s="186">
        <v>0.4107142857142857</v>
      </c>
      <c r="C329" s="186">
        <v>5.3571428571428568E-2</v>
      </c>
      <c r="D329" s="186">
        <v>0.10714285714285714</v>
      </c>
      <c r="E329" s="186">
        <v>0.42857142857142855</v>
      </c>
      <c r="F329" s="185">
        <v>1</v>
      </c>
      <c r="G329" s="190">
        <v>56</v>
      </c>
      <c r="H329" s="186">
        <v>1.0135746606334841E-2</v>
      </c>
      <c r="I329" s="93"/>
      <c r="J329" s="93"/>
      <c r="K329" s="93"/>
      <c r="L329" s="93"/>
      <c r="M329" s="188">
        <v>0.29199999999999998</v>
      </c>
      <c r="N329" s="188">
        <v>0.54100000000000004</v>
      </c>
      <c r="O329" s="188">
        <v>1.7999999999999999E-2</v>
      </c>
      <c r="P329" s="188">
        <v>0.14599999999999999</v>
      </c>
      <c r="Q329" s="188">
        <v>0.05</v>
      </c>
      <c r="R329" s="188">
        <v>0.215</v>
      </c>
      <c r="S329" s="188">
        <v>0.308</v>
      </c>
      <c r="T329" s="188">
        <v>0.55900000000000005</v>
      </c>
    </row>
    <row r="330" spans="1:20" x14ac:dyDescent="0.25">
      <c r="A330" s="93" t="s">
        <v>1082</v>
      </c>
      <c r="B330" s="186">
        <v>0.63881813550687727</v>
      </c>
      <c r="C330" s="186">
        <v>0.16097809475292918</v>
      </c>
      <c r="D330" s="186">
        <v>6.7753438614365766E-2</v>
      </c>
      <c r="E330" s="186">
        <v>0.13245033112582782</v>
      </c>
      <c r="F330" s="185">
        <v>1</v>
      </c>
      <c r="G330" s="190">
        <v>1963</v>
      </c>
      <c r="H330" s="186">
        <v>4.5651162790697676E-2</v>
      </c>
      <c r="I330" s="93"/>
      <c r="J330" s="93"/>
      <c r="K330" s="93"/>
      <c r="L330" s="93"/>
      <c r="M330" s="188">
        <v>0.61699999999999999</v>
      </c>
      <c r="N330" s="188">
        <v>0.66</v>
      </c>
      <c r="O330" s="188">
        <v>0.14499999999999999</v>
      </c>
      <c r="P330" s="188">
        <v>0.17799999999999999</v>
      </c>
      <c r="Q330" s="188">
        <v>5.7000000000000002E-2</v>
      </c>
      <c r="R330" s="188">
        <v>0.08</v>
      </c>
      <c r="S330" s="188">
        <v>0.11799999999999999</v>
      </c>
      <c r="T330" s="188">
        <v>0.14799999999999999</v>
      </c>
    </row>
    <row r="331" spans="1:20" x14ac:dyDescent="0.25">
      <c r="A331" s="93" t="s">
        <v>1083</v>
      </c>
      <c r="B331" s="186">
        <v>0.75728155339805825</v>
      </c>
      <c r="C331" s="186">
        <v>6.3106796116504854E-2</v>
      </c>
      <c r="D331" s="186">
        <v>3.3980582524271843E-2</v>
      </c>
      <c r="E331" s="186">
        <v>0.14563106796116504</v>
      </c>
      <c r="F331" s="185">
        <v>1</v>
      </c>
      <c r="G331" s="190">
        <v>206</v>
      </c>
      <c r="H331" s="186">
        <v>0.10729166666666666</v>
      </c>
      <c r="I331" s="93"/>
      <c r="J331" s="93"/>
      <c r="K331" s="93"/>
      <c r="L331" s="93"/>
      <c r="M331" s="188">
        <v>0.69399999999999995</v>
      </c>
      <c r="N331" s="188">
        <v>0.81100000000000005</v>
      </c>
      <c r="O331" s="188">
        <v>3.6999999999999998E-2</v>
      </c>
      <c r="P331" s="188">
        <v>0.105</v>
      </c>
      <c r="Q331" s="188">
        <v>1.7000000000000001E-2</v>
      </c>
      <c r="R331" s="188">
        <v>6.8000000000000005E-2</v>
      </c>
      <c r="S331" s="188">
        <v>0.104</v>
      </c>
      <c r="T331" s="188">
        <v>0.2</v>
      </c>
    </row>
    <row r="332" spans="1:20" x14ac:dyDescent="0.25">
      <c r="A332" s="93" t="s">
        <v>1084</v>
      </c>
      <c r="B332" s="186">
        <v>0.54929577464788737</v>
      </c>
      <c r="C332" s="186">
        <v>0.12676056338028169</v>
      </c>
      <c r="D332" s="186">
        <v>5.6338028169014086E-2</v>
      </c>
      <c r="E332" s="186">
        <v>0.26760563380281688</v>
      </c>
      <c r="F332" s="185">
        <v>1</v>
      </c>
      <c r="G332" s="190">
        <v>71</v>
      </c>
      <c r="H332" s="186">
        <v>0.11813643926788686</v>
      </c>
      <c r="I332" s="93"/>
      <c r="J332" s="93"/>
      <c r="K332" s="93"/>
      <c r="L332" s="93"/>
      <c r="M332" s="188">
        <v>0.434</v>
      </c>
      <c r="N332" s="188">
        <v>0.66</v>
      </c>
      <c r="O332" s="188">
        <v>6.8000000000000005E-2</v>
      </c>
      <c r="P332" s="188">
        <v>0.224</v>
      </c>
      <c r="Q332" s="188">
        <v>2.1999999999999999E-2</v>
      </c>
      <c r="R332" s="188">
        <v>0.13600000000000001</v>
      </c>
      <c r="S332" s="188">
        <v>0.17899999999999999</v>
      </c>
      <c r="T332" s="188">
        <v>0.38100000000000001</v>
      </c>
    </row>
    <row r="333" spans="1:20" x14ac:dyDescent="0.25">
      <c r="A333" s="93" t="s">
        <v>1085</v>
      </c>
      <c r="B333" s="186">
        <v>0.50920245398773001</v>
      </c>
      <c r="C333" s="186">
        <v>8.5889570552147243E-2</v>
      </c>
      <c r="D333" s="186">
        <v>0.11042944785276074</v>
      </c>
      <c r="E333" s="186">
        <v>0.29447852760736198</v>
      </c>
      <c r="F333" s="185">
        <v>1</v>
      </c>
      <c r="G333" s="190">
        <v>163</v>
      </c>
      <c r="H333" s="186">
        <v>6.3129357087529051E-2</v>
      </c>
      <c r="I333" s="93"/>
      <c r="J333" s="93"/>
      <c r="K333" s="93"/>
      <c r="L333" s="93"/>
      <c r="M333" s="188">
        <v>0.433</v>
      </c>
      <c r="N333" s="188">
        <v>0.58499999999999996</v>
      </c>
      <c r="O333" s="188">
        <v>5.1999999999999998E-2</v>
      </c>
      <c r="P333" s="188">
        <v>0.13900000000000001</v>
      </c>
      <c r="Q333" s="188">
        <v>7.0999999999999994E-2</v>
      </c>
      <c r="R333" s="188">
        <v>0.16800000000000001</v>
      </c>
      <c r="S333" s="188">
        <v>0.23</v>
      </c>
      <c r="T333" s="188">
        <v>0.36899999999999999</v>
      </c>
    </row>
    <row r="334" spans="1:20" x14ac:dyDescent="0.25">
      <c r="A334" s="93" t="s">
        <v>1086</v>
      </c>
      <c r="B334" s="186">
        <v>0.56692913385826771</v>
      </c>
      <c r="C334" s="186">
        <v>0.12598425196850394</v>
      </c>
      <c r="D334" s="186">
        <v>8.6614173228346455E-2</v>
      </c>
      <c r="E334" s="186">
        <v>0.22047244094488189</v>
      </c>
      <c r="F334" s="185">
        <v>1</v>
      </c>
      <c r="G334" s="190">
        <v>127</v>
      </c>
      <c r="H334" s="186">
        <v>6.0418648905804E-2</v>
      </c>
      <c r="I334" s="93"/>
      <c r="J334" s="93"/>
      <c r="K334" s="93"/>
      <c r="L334" s="93"/>
      <c r="M334" s="188">
        <v>0.48</v>
      </c>
      <c r="N334" s="188">
        <v>0.65</v>
      </c>
      <c r="O334" s="188">
        <v>7.9000000000000001E-2</v>
      </c>
      <c r="P334" s="188">
        <v>0.19500000000000001</v>
      </c>
      <c r="Q334" s="188">
        <v>4.9000000000000002E-2</v>
      </c>
      <c r="R334" s="188">
        <v>0.14799999999999999</v>
      </c>
      <c r="S334" s="188">
        <v>0.157</v>
      </c>
      <c r="T334" s="188">
        <v>0.3</v>
      </c>
    </row>
    <row r="335" spans="1:20" x14ac:dyDescent="0.25">
      <c r="A335" s="93" t="s">
        <v>1087</v>
      </c>
      <c r="B335" s="186">
        <v>0.59731543624161076</v>
      </c>
      <c r="C335" s="186">
        <v>0.12751677852348994</v>
      </c>
      <c r="D335" s="186">
        <v>5.3691275167785234E-2</v>
      </c>
      <c r="E335" s="186">
        <v>0.22147651006711411</v>
      </c>
      <c r="F335" s="185">
        <v>1</v>
      </c>
      <c r="G335" s="190">
        <v>149</v>
      </c>
      <c r="H335" s="186">
        <v>9.1635916359163586E-2</v>
      </c>
      <c r="I335" s="93"/>
      <c r="J335" s="93"/>
      <c r="K335" s="93"/>
      <c r="L335" s="93"/>
      <c r="M335" s="188">
        <v>0.51700000000000002</v>
      </c>
      <c r="N335" s="188">
        <v>0.67300000000000004</v>
      </c>
      <c r="O335" s="188">
        <v>8.3000000000000004E-2</v>
      </c>
      <c r="P335" s="188">
        <v>0.191</v>
      </c>
      <c r="Q335" s="188">
        <v>2.7E-2</v>
      </c>
      <c r="R335" s="188">
        <v>0.10199999999999999</v>
      </c>
      <c r="S335" s="188">
        <v>0.16200000000000001</v>
      </c>
      <c r="T335" s="188">
        <v>0.29499999999999998</v>
      </c>
    </row>
    <row r="336" spans="1:20" x14ac:dyDescent="0.25">
      <c r="A336" s="93" t="s">
        <v>1088</v>
      </c>
      <c r="B336" s="186">
        <v>0.60571428571428576</v>
      </c>
      <c r="C336" s="186">
        <v>9.7142857142857142E-2</v>
      </c>
      <c r="D336" s="186">
        <v>7.4285714285714288E-2</v>
      </c>
      <c r="E336" s="186">
        <v>0.22285714285714286</v>
      </c>
      <c r="F336" s="185">
        <v>1</v>
      </c>
      <c r="G336" s="190">
        <v>175</v>
      </c>
      <c r="H336" s="186">
        <v>6.6287878787878785E-2</v>
      </c>
      <c r="I336" s="93"/>
      <c r="J336" s="93"/>
      <c r="K336" s="93"/>
      <c r="L336" s="93"/>
      <c r="M336" s="188">
        <v>0.53200000000000003</v>
      </c>
      <c r="N336" s="188">
        <v>0.67500000000000004</v>
      </c>
      <c r="O336" s="188">
        <v>6.2E-2</v>
      </c>
      <c r="P336" s="188">
        <v>0.15</v>
      </c>
      <c r="Q336" s="188">
        <v>4.3999999999999997E-2</v>
      </c>
      <c r="R336" s="188">
        <v>0.123</v>
      </c>
      <c r="S336" s="188">
        <v>0.16800000000000001</v>
      </c>
      <c r="T336" s="188">
        <v>0.28999999999999998</v>
      </c>
    </row>
    <row r="337" spans="1:20" x14ac:dyDescent="0.25">
      <c r="A337" s="93" t="s">
        <v>1089</v>
      </c>
      <c r="B337" s="186">
        <v>0.55078125</v>
      </c>
      <c r="C337" s="186">
        <v>0.2109375</v>
      </c>
      <c r="D337" s="186">
        <v>7.421875E-2</v>
      </c>
      <c r="E337" s="186">
        <v>0.1640625</v>
      </c>
      <c r="F337" s="185">
        <v>1</v>
      </c>
      <c r="G337" s="190">
        <v>256</v>
      </c>
      <c r="H337" s="186">
        <v>0.16090509113764928</v>
      </c>
      <c r="I337" s="93"/>
      <c r="J337" s="93"/>
      <c r="K337" s="93"/>
      <c r="L337" s="93"/>
      <c r="M337" s="188">
        <v>0.49</v>
      </c>
      <c r="N337" s="188">
        <v>0.61099999999999999</v>
      </c>
      <c r="O337" s="188">
        <v>0.16500000000000001</v>
      </c>
      <c r="P337" s="188">
        <v>0.26500000000000001</v>
      </c>
      <c r="Q337" s="188">
        <v>4.8000000000000001E-2</v>
      </c>
      <c r="R337" s="188">
        <v>0.113</v>
      </c>
      <c r="S337" s="188">
        <v>0.124</v>
      </c>
      <c r="T337" s="188">
        <v>0.214</v>
      </c>
    </row>
    <row r="338" spans="1:20" x14ac:dyDescent="0.25">
      <c r="A338" s="93" t="s">
        <v>1090</v>
      </c>
      <c r="B338" s="186">
        <v>0.66006423982869378</v>
      </c>
      <c r="C338" s="186">
        <v>0.17826552462526768</v>
      </c>
      <c r="D338" s="186">
        <v>3.6402569593147749E-2</v>
      </c>
      <c r="E338" s="186">
        <v>0.12526766595289079</v>
      </c>
      <c r="F338" s="185">
        <v>1</v>
      </c>
      <c r="G338" s="190">
        <v>1868</v>
      </c>
      <c r="H338" s="186">
        <v>0.24013369327677078</v>
      </c>
      <c r="I338" s="93"/>
      <c r="J338" s="93"/>
      <c r="K338" s="93"/>
      <c r="L338" s="93"/>
      <c r="M338" s="188">
        <v>0.63800000000000001</v>
      </c>
      <c r="N338" s="188">
        <v>0.68100000000000005</v>
      </c>
      <c r="O338" s="188">
        <v>0.16200000000000001</v>
      </c>
      <c r="P338" s="188">
        <v>0.19600000000000001</v>
      </c>
      <c r="Q338" s="188">
        <v>2.9000000000000001E-2</v>
      </c>
      <c r="R338" s="188">
        <v>4.5999999999999999E-2</v>
      </c>
      <c r="S338" s="188">
        <v>0.111</v>
      </c>
      <c r="T338" s="188">
        <v>0.14099999999999999</v>
      </c>
    </row>
    <row r="339" spans="1:20" x14ac:dyDescent="0.25">
      <c r="A339" s="93" t="s">
        <v>1091</v>
      </c>
      <c r="B339" s="186">
        <v>0.54609929078014185</v>
      </c>
      <c r="C339" s="186">
        <v>0.26666666666666666</v>
      </c>
      <c r="D339" s="186">
        <v>3.6170212765957444E-2</v>
      </c>
      <c r="E339" s="186">
        <v>0.15106382978723404</v>
      </c>
      <c r="F339" s="185">
        <v>1</v>
      </c>
      <c r="G339" s="190">
        <v>1410</v>
      </c>
      <c r="H339" s="186">
        <v>0.55035128805620603</v>
      </c>
      <c r="I339" s="93"/>
      <c r="J339" s="93"/>
      <c r="K339" s="93"/>
      <c r="L339" s="93"/>
      <c r="M339" s="188">
        <v>0.52</v>
      </c>
      <c r="N339" s="188">
        <v>0.57199999999999995</v>
      </c>
      <c r="O339" s="188">
        <v>0.24399999999999999</v>
      </c>
      <c r="P339" s="188">
        <v>0.28999999999999998</v>
      </c>
      <c r="Q339" s="188">
        <v>2.8000000000000001E-2</v>
      </c>
      <c r="R339" s="188">
        <v>4.7E-2</v>
      </c>
      <c r="S339" s="188">
        <v>0.13300000000000001</v>
      </c>
      <c r="T339" s="188">
        <v>0.17100000000000001</v>
      </c>
    </row>
    <row r="340" spans="1:20" x14ac:dyDescent="0.25">
      <c r="A340" s="93" t="s">
        <v>1092</v>
      </c>
      <c r="B340" s="186">
        <v>0.65354330708661412</v>
      </c>
      <c r="C340" s="186">
        <v>0.19370078740157481</v>
      </c>
      <c r="D340" s="186">
        <v>4.0944881889763779E-2</v>
      </c>
      <c r="E340" s="186">
        <v>0.11181102362204724</v>
      </c>
      <c r="F340" s="185">
        <v>1</v>
      </c>
      <c r="G340" s="190">
        <v>635</v>
      </c>
      <c r="H340" s="186">
        <v>0.2099867724867725</v>
      </c>
      <c r="I340" s="93"/>
      <c r="J340" s="93"/>
      <c r="K340" s="93"/>
      <c r="L340" s="93"/>
      <c r="M340" s="188">
        <v>0.61599999999999999</v>
      </c>
      <c r="N340" s="188">
        <v>0.69</v>
      </c>
      <c r="O340" s="188">
        <v>0.16500000000000001</v>
      </c>
      <c r="P340" s="188">
        <v>0.22600000000000001</v>
      </c>
      <c r="Q340" s="188">
        <v>2.8000000000000001E-2</v>
      </c>
      <c r="R340" s="188">
        <v>5.8999999999999997E-2</v>
      </c>
      <c r="S340" s="188">
        <v>0.09</v>
      </c>
      <c r="T340" s="188">
        <v>0.13900000000000001</v>
      </c>
    </row>
    <row r="341" spans="1:20" x14ac:dyDescent="0.25">
      <c r="A341" s="93" t="s">
        <v>1093</v>
      </c>
      <c r="B341" s="186">
        <v>0.5</v>
      </c>
      <c r="C341" s="186">
        <v>0.25</v>
      </c>
      <c r="D341" s="186">
        <v>3.793103448275862E-2</v>
      </c>
      <c r="E341" s="186">
        <v>0.21206896551724139</v>
      </c>
      <c r="F341" s="185">
        <v>1</v>
      </c>
      <c r="G341" s="190">
        <v>580</v>
      </c>
      <c r="H341" s="186">
        <v>0.48013245033112584</v>
      </c>
      <c r="I341" s="93"/>
      <c r="J341" s="93"/>
      <c r="K341" s="93"/>
      <c r="L341" s="93"/>
      <c r="M341" s="188">
        <v>0.45900000000000002</v>
      </c>
      <c r="N341" s="188">
        <v>0.54100000000000004</v>
      </c>
      <c r="O341" s="188">
        <v>0.216</v>
      </c>
      <c r="P341" s="188">
        <v>0.28699999999999998</v>
      </c>
      <c r="Q341" s="188">
        <v>2.5000000000000001E-2</v>
      </c>
      <c r="R341" s="188">
        <v>5.7000000000000002E-2</v>
      </c>
      <c r="S341" s="188">
        <v>0.18099999999999999</v>
      </c>
      <c r="T341" s="188">
        <v>0.247</v>
      </c>
    </row>
    <row r="342" spans="1:20" x14ac:dyDescent="0.25">
      <c r="A342" s="93" t="s">
        <v>1094</v>
      </c>
      <c r="B342" s="186">
        <v>0.60864745011086474</v>
      </c>
      <c r="C342" s="186">
        <v>0.25942350332594233</v>
      </c>
      <c r="D342" s="186">
        <v>3.3813747228381374E-2</v>
      </c>
      <c r="E342" s="186">
        <v>9.8115299334811529E-2</v>
      </c>
      <c r="F342" s="185">
        <v>1</v>
      </c>
      <c r="G342" s="190">
        <v>1804</v>
      </c>
      <c r="H342" s="186">
        <v>0.43271767810026385</v>
      </c>
      <c r="I342" s="93"/>
      <c r="J342" s="93"/>
      <c r="K342" s="93"/>
      <c r="L342" s="93"/>
      <c r="M342" s="188">
        <v>0.58599999999999997</v>
      </c>
      <c r="N342" s="188">
        <v>0.63100000000000001</v>
      </c>
      <c r="O342" s="188">
        <v>0.24</v>
      </c>
      <c r="P342" s="188">
        <v>0.28000000000000003</v>
      </c>
      <c r="Q342" s="188">
        <v>2.5999999999999999E-2</v>
      </c>
      <c r="R342" s="188">
        <v>4.2999999999999997E-2</v>
      </c>
      <c r="S342" s="188">
        <v>8.5000000000000006E-2</v>
      </c>
      <c r="T342" s="188">
        <v>0.113</v>
      </c>
    </row>
    <row r="343" spans="1:20" x14ac:dyDescent="0.25">
      <c r="A343" s="93" t="s">
        <v>1095</v>
      </c>
      <c r="B343" s="186">
        <v>0.69472085074060008</v>
      </c>
      <c r="C343" s="186">
        <v>0.17371819217622483</v>
      </c>
      <c r="D343" s="186">
        <v>3.9498670717812379E-2</v>
      </c>
      <c r="E343" s="186">
        <v>9.2062286365362705E-2</v>
      </c>
      <c r="F343" s="185">
        <v>1</v>
      </c>
      <c r="G343" s="190">
        <v>13165</v>
      </c>
      <c r="H343" s="186">
        <v>0.35402156667652673</v>
      </c>
      <c r="I343" s="93"/>
      <c r="J343" s="93"/>
      <c r="K343" s="93"/>
      <c r="L343" s="93"/>
      <c r="M343" s="188">
        <v>0.68700000000000006</v>
      </c>
      <c r="N343" s="188">
        <v>0.70299999999999996</v>
      </c>
      <c r="O343" s="188">
        <v>0.16700000000000001</v>
      </c>
      <c r="P343" s="188">
        <v>0.18</v>
      </c>
      <c r="Q343" s="188">
        <v>3.5999999999999997E-2</v>
      </c>
      <c r="R343" s="188">
        <v>4.2999999999999997E-2</v>
      </c>
      <c r="S343" s="188">
        <v>8.6999999999999994E-2</v>
      </c>
      <c r="T343" s="188">
        <v>9.7000000000000003E-2</v>
      </c>
    </row>
    <row r="344" spans="1:20" x14ac:dyDescent="0.25">
      <c r="A344" s="93" t="s">
        <v>1096</v>
      </c>
      <c r="B344" s="186">
        <v>0.52631578947368418</v>
      </c>
      <c r="C344" s="186">
        <v>9.7744360902255634E-2</v>
      </c>
      <c r="D344" s="186">
        <v>7.1428571428571425E-2</v>
      </c>
      <c r="E344" s="186">
        <v>0.30451127819548873</v>
      </c>
      <c r="F344" s="185">
        <v>1</v>
      </c>
      <c r="G344" s="190">
        <v>266</v>
      </c>
      <c r="H344" s="186">
        <v>2.3136470383578325E-2</v>
      </c>
      <c r="I344" s="93"/>
      <c r="J344" s="93"/>
      <c r="K344" s="93"/>
      <c r="L344" s="93"/>
      <c r="M344" s="188">
        <v>0.46600000000000003</v>
      </c>
      <c r="N344" s="188">
        <v>0.58599999999999997</v>
      </c>
      <c r="O344" s="188">
        <v>6.8000000000000005E-2</v>
      </c>
      <c r="P344" s="188">
        <v>0.13900000000000001</v>
      </c>
      <c r="Q344" s="188">
        <v>4.5999999999999999E-2</v>
      </c>
      <c r="R344" s="188">
        <v>0.109</v>
      </c>
      <c r="S344" s="188">
        <v>0.252</v>
      </c>
      <c r="T344" s="188">
        <v>0.36199999999999999</v>
      </c>
    </row>
    <row r="345" spans="1:20" x14ac:dyDescent="0.25">
      <c r="A345" s="93" t="s">
        <v>1097</v>
      </c>
      <c r="B345" s="186">
        <v>0.6988210075026795</v>
      </c>
      <c r="C345" s="186">
        <v>9.4319399785637734E-2</v>
      </c>
      <c r="D345" s="186">
        <v>1.5005359056806002E-2</v>
      </c>
      <c r="E345" s="186">
        <v>0.19185423365487675</v>
      </c>
      <c r="F345" s="185">
        <v>1</v>
      </c>
      <c r="G345" s="190">
        <v>933</v>
      </c>
      <c r="H345" s="186">
        <v>0.43234476367006486</v>
      </c>
      <c r="I345" s="93"/>
      <c r="J345" s="93"/>
      <c r="K345" s="93"/>
      <c r="L345" s="93"/>
      <c r="M345" s="188">
        <v>0.66900000000000004</v>
      </c>
      <c r="N345" s="188">
        <v>0.72699999999999998</v>
      </c>
      <c r="O345" s="188">
        <v>7.6999999999999999E-2</v>
      </c>
      <c r="P345" s="188">
        <v>0.115</v>
      </c>
      <c r="Q345" s="188">
        <v>8.9999999999999993E-3</v>
      </c>
      <c r="R345" s="188">
        <v>2.5000000000000001E-2</v>
      </c>
      <c r="S345" s="188">
        <v>0.16800000000000001</v>
      </c>
      <c r="T345" s="188">
        <v>0.218</v>
      </c>
    </row>
    <row r="346" spans="1:20" x14ac:dyDescent="0.25">
      <c r="A346" s="93" t="s">
        <v>1098</v>
      </c>
      <c r="B346" s="186">
        <v>0.64588528678304236</v>
      </c>
      <c r="C346" s="186">
        <v>0.1970074812967581</v>
      </c>
      <c r="D346" s="186">
        <v>4.6134663341645885E-2</v>
      </c>
      <c r="E346" s="186">
        <v>0.11097256857855362</v>
      </c>
      <c r="F346" s="185">
        <v>1</v>
      </c>
      <c r="G346" s="190">
        <v>802</v>
      </c>
      <c r="H346" s="186">
        <v>0.32495948136142627</v>
      </c>
      <c r="I346" s="93"/>
      <c r="J346" s="93"/>
      <c r="K346" s="93"/>
      <c r="L346" s="93"/>
      <c r="M346" s="188">
        <v>0.61199999999999999</v>
      </c>
      <c r="N346" s="188">
        <v>0.67800000000000005</v>
      </c>
      <c r="O346" s="188">
        <v>0.17100000000000001</v>
      </c>
      <c r="P346" s="188">
        <v>0.22600000000000001</v>
      </c>
      <c r="Q346" s="188">
        <v>3.4000000000000002E-2</v>
      </c>
      <c r="R346" s="188">
        <v>6.3E-2</v>
      </c>
      <c r="S346" s="188">
        <v>9.0999999999999998E-2</v>
      </c>
      <c r="T346" s="188">
        <v>0.13500000000000001</v>
      </c>
    </row>
    <row r="347" spans="1:20" x14ac:dyDescent="0.25">
      <c r="A347" s="93" t="s">
        <v>1099</v>
      </c>
      <c r="B347" s="186">
        <v>0.61675824175824179</v>
      </c>
      <c r="C347" s="186">
        <v>0.19986263736263737</v>
      </c>
      <c r="D347" s="186">
        <v>4.6703296703296704E-2</v>
      </c>
      <c r="E347" s="186">
        <v>0.13667582417582416</v>
      </c>
      <c r="F347" s="185">
        <v>1</v>
      </c>
      <c r="G347" s="190">
        <v>1456</v>
      </c>
      <c r="H347" s="186">
        <v>0.33098431461695837</v>
      </c>
      <c r="I347" s="93"/>
      <c r="J347" s="93"/>
      <c r="K347" s="93"/>
      <c r="L347" s="93"/>
      <c r="M347" s="188">
        <v>0.59199999999999997</v>
      </c>
      <c r="N347" s="188">
        <v>0.64100000000000001</v>
      </c>
      <c r="O347" s="188">
        <v>0.18</v>
      </c>
      <c r="P347" s="188">
        <v>0.221</v>
      </c>
      <c r="Q347" s="188">
        <v>3.6999999999999998E-2</v>
      </c>
      <c r="R347" s="188">
        <v>5.8999999999999997E-2</v>
      </c>
      <c r="S347" s="188">
        <v>0.12</v>
      </c>
      <c r="T347" s="188">
        <v>0.155</v>
      </c>
    </row>
    <row r="348" spans="1:20" x14ac:dyDescent="0.25">
      <c r="A348" s="93" t="s">
        <v>1100</v>
      </c>
      <c r="B348" s="186">
        <v>0.58559498956158662</v>
      </c>
      <c r="C348" s="186">
        <v>0.22442588726513571</v>
      </c>
      <c r="D348" s="186">
        <v>4.4189283228949203E-2</v>
      </c>
      <c r="E348" s="186">
        <v>0.14578983994432845</v>
      </c>
      <c r="F348" s="185">
        <v>1</v>
      </c>
      <c r="G348" s="190">
        <v>2874</v>
      </c>
      <c r="H348" s="186">
        <v>0.25587606837606836</v>
      </c>
      <c r="I348" s="93"/>
      <c r="J348" s="93"/>
      <c r="K348" s="93"/>
      <c r="L348" s="93"/>
      <c r="M348" s="188">
        <v>0.56699999999999995</v>
      </c>
      <c r="N348" s="188">
        <v>0.60299999999999998</v>
      </c>
      <c r="O348" s="188">
        <v>0.21</v>
      </c>
      <c r="P348" s="188">
        <v>0.24</v>
      </c>
      <c r="Q348" s="188">
        <v>3.6999999999999998E-2</v>
      </c>
      <c r="R348" s="188">
        <v>5.1999999999999998E-2</v>
      </c>
      <c r="S348" s="188">
        <v>0.13300000000000001</v>
      </c>
      <c r="T348" s="188">
        <v>0.159</v>
      </c>
    </row>
    <row r="349" spans="1:20" x14ac:dyDescent="0.25">
      <c r="A349" s="93" t="s">
        <v>1101</v>
      </c>
      <c r="B349" s="186">
        <v>0.6621182586094867</v>
      </c>
      <c r="C349" s="186">
        <v>0.22417153996101363</v>
      </c>
      <c r="D349" s="186">
        <v>4.4184535412605586E-2</v>
      </c>
      <c r="E349" s="186">
        <v>6.9525666016894083E-2</v>
      </c>
      <c r="F349" s="185">
        <v>1</v>
      </c>
      <c r="G349" s="190">
        <v>1539</v>
      </c>
      <c r="H349" s="186">
        <v>0.20842361863488623</v>
      </c>
      <c r="I349" s="93"/>
      <c r="J349" s="93"/>
      <c r="K349" s="93"/>
      <c r="L349" s="93"/>
      <c r="M349" s="188">
        <v>0.63800000000000001</v>
      </c>
      <c r="N349" s="188">
        <v>0.68500000000000005</v>
      </c>
      <c r="O349" s="188">
        <v>0.20399999999999999</v>
      </c>
      <c r="P349" s="188">
        <v>0.246</v>
      </c>
      <c r="Q349" s="188">
        <v>3.5000000000000003E-2</v>
      </c>
      <c r="R349" s="188">
        <v>5.6000000000000001E-2</v>
      </c>
      <c r="S349" s="188">
        <v>5.8000000000000003E-2</v>
      </c>
      <c r="T349" s="188">
        <v>8.3000000000000004E-2</v>
      </c>
    </row>
    <row r="350" spans="1:20" x14ac:dyDescent="0.25">
      <c r="A350" s="93" t="s">
        <v>1102</v>
      </c>
      <c r="B350" s="186">
        <v>0.61065573770491799</v>
      </c>
      <c r="C350" s="186">
        <v>0.1598360655737705</v>
      </c>
      <c r="D350" s="186">
        <v>7.3770491803278687E-2</v>
      </c>
      <c r="E350" s="186">
        <v>0.15573770491803279</v>
      </c>
      <c r="F350" s="185">
        <v>1</v>
      </c>
      <c r="G350" s="190">
        <v>244</v>
      </c>
      <c r="H350" s="186">
        <v>0.18060695780903036</v>
      </c>
      <c r="I350" s="93"/>
      <c r="J350" s="93"/>
      <c r="K350" s="93"/>
      <c r="L350" s="93"/>
      <c r="M350" s="188">
        <v>0.54800000000000004</v>
      </c>
      <c r="N350" s="188">
        <v>0.67</v>
      </c>
      <c r="O350" s="188">
        <v>0.11899999999999999</v>
      </c>
      <c r="P350" s="188">
        <v>0.21099999999999999</v>
      </c>
      <c r="Q350" s="188">
        <v>4.7E-2</v>
      </c>
      <c r="R350" s="188">
        <v>0.114</v>
      </c>
      <c r="S350" s="188">
        <v>0.11600000000000001</v>
      </c>
      <c r="T350" s="188">
        <v>0.20699999999999999</v>
      </c>
    </row>
    <row r="351" spans="1:20" x14ac:dyDescent="0.25">
      <c r="A351" s="93" t="s">
        <v>1103</v>
      </c>
      <c r="B351" s="186">
        <v>0.50362318840579712</v>
      </c>
      <c r="C351" s="186">
        <v>0.16304347826086957</v>
      </c>
      <c r="D351" s="186">
        <v>5.0724637681159424E-2</v>
      </c>
      <c r="E351" s="186">
        <v>0.28260869565217389</v>
      </c>
      <c r="F351" s="185">
        <v>1</v>
      </c>
      <c r="G351" s="190">
        <v>276</v>
      </c>
      <c r="H351" s="186">
        <v>0.1945031712473573</v>
      </c>
      <c r="I351" s="93"/>
      <c r="J351" s="93"/>
      <c r="K351" s="93"/>
      <c r="L351" s="93"/>
      <c r="M351" s="188">
        <v>0.44500000000000001</v>
      </c>
      <c r="N351" s="188">
        <v>0.56200000000000006</v>
      </c>
      <c r="O351" s="188">
        <v>0.124</v>
      </c>
      <c r="P351" s="188">
        <v>0.21099999999999999</v>
      </c>
      <c r="Q351" s="188">
        <v>0.03</v>
      </c>
      <c r="R351" s="188">
        <v>8.3000000000000004E-2</v>
      </c>
      <c r="S351" s="188">
        <v>0.23300000000000001</v>
      </c>
      <c r="T351" s="188">
        <v>0.33800000000000002</v>
      </c>
    </row>
    <row r="352" spans="1:20" x14ac:dyDescent="0.25">
      <c r="A352" s="93" t="s">
        <v>1104</v>
      </c>
      <c r="B352" s="186">
        <v>0.67710843373493979</v>
      </c>
      <c r="C352" s="186">
        <v>0.19518072289156627</v>
      </c>
      <c r="D352" s="186">
        <v>2.1686746987951807E-2</v>
      </c>
      <c r="E352" s="186">
        <v>0.10602409638554217</v>
      </c>
      <c r="F352" s="185">
        <v>1</v>
      </c>
      <c r="G352" s="190">
        <v>415</v>
      </c>
      <c r="H352" s="186">
        <v>0.30447542186353632</v>
      </c>
      <c r="I352" s="93"/>
      <c r="J352" s="93"/>
      <c r="K352" s="93"/>
      <c r="L352" s="93"/>
      <c r="M352" s="188">
        <v>0.63100000000000001</v>
      </c>
      <c r="N352" s="188">
        <v>0.72</v>
      </c>
      <c r="O352" s="188">
        <v>0.16</v>
      </c>
      <c r="P352" s="188">
        <v>0.23599999999999999</v>
      </c>
      <c r="Q352" s="188">
        <v>1.0999999999999999E-2</v>
      </c>
      <c r="R352" s="188">
        <v>4.1000000000000002E-2</v>
      </c>
      <c r="S352" s="188">
        <v>0.08</v>
      </c>
      <c r="T352" s="188">
        <v>0.13900000000000001</v>
      </c>
    </row>
    <row r="353" spans="1:20" x14ac:dyDescent="0.25">
      <c r="A353" s="93" t="s">
        <v>1105</v>
      </c>
      <c r="B353" s="186">
        <v>0.59953917050691241</v>
      </c>
      <c r="C353" s="186">
        <v>0.22580645161290322</v>
      </c>
      <c r="D353" s="186">
        <v>4.5622119815668202E-2</v>
      </c>
      <c r="E353" s="186">
        <v>0.12903225806451613</v>
      </c>
      <c r="F353" s="185">
        <v>1</v>
      </c>
      <c r="G353" s="190">
        <v>2170</v>
      </c>
      <c r="H353" s="186">
        <v>0.31214039125431531</v>
      </c>
      <c r="I353" s="93"/>
      <c r="J353" s="93"/>
      <c r="K353" s="93"/>
      <c r="L353" s="93"/>
      <c r="M353" s="188">
        <v>0.57899999999999996</v>
      </c>
      <c r="N353" s="188">
        <v>0.62</v>
      </c>
      <c r="O353" s="188">
        <v>0.20899999999999999</v>
      </c>
      <c r="P353" s="188">
        <v>0.24399999999999999</v>
      </c>
      <c r="Q353" s="188">
        <v>3.7999999999999999E-2</v>
      </c>
      <c r="R353" s="188">
        <v>5.5E-2</v>
      </c>
      <c r="S353" s="188">
        <v>0.11600000000000001</v>
      </c>
      <c r="T353" s="188">
        <v>0.14399999999999999</v>
      </c>
    </row>
    <row r="354" spans="1:20" x14ac:dyDescent="0.25">
      <c r="A354" s="93" t="s">
        <v>1106</v>
      </c>
      <c r="B354" s="186">
        <v>0.60779681039574718</v>
      </c>
      <c r="C354" s="186">
        <v>0.21500295333727112</v>
      </c>
      <c r="D354" s="186">
        <v>4.843473124630833E-2</v>
      </c>
      <c r="E354" s="186">
        <v>0.12876550502067335</v>
      </c>
      <c r="F354" s="185">
        <v>1</v>
      </c>
      <c r="G354" s="190">
        <v>1693</v>
      </c>
      <c r="H354" s="186">
        <v>0.27284448025785657</v>
      </c>
      <c r="I354" s="93"/>
      <c r="J354" s="93"/>
      <c r="K354" s="93"/>
      <c r="L354" s="93"/>
      <c r="M354" s="188">
        <v>0.58399999999999996</v>
      </c>
      <c r="N354" s="188">
        <v>0.63100000000000001</v>
      </c>
      <c r="O354" s="188">
        <v>0.19600000000000001</v>
      </c>
      <c r="P354" s="188">
        <v>0.23499999999999999</v>
      </c>
      <c r="Q354" s="188">
        <v>3.9E-2</v>
      </c>
      <c r="R354" s="188">
        <v>0.06</v>
      </c>
      <c r="S354" s="188">
        <v>0.114</v>
      </c>
      <c r="T354" s="188">
        <v>0.14599999999999999</v>
      </c>
    </row>
    <row r="355" spans="1:20" x14ac:dyDescent="0.25">
      <c r="A355" s="93" t="s">
        <v>1107</v>
      </c>
      <c r="B355" s="186">
        <v>0.61134048995320667</v>
      </c>
      <c r="C355" s="186">
        <v>0.27360308285163776</v>
      </c>
      <c r="D355" s="186">
        <v>4.238921001926782E-2</v>
      </c>
      <c r="E355" s="186">
        <v>7.2667217175887699E-2</v>
      </c>
      <c r="F355" s="185">
        <v>1</v>
      </c>
      <c r="G355" s="190">
        <v>3633</v>
      </c>
      <c r="H355" s="186">
        <v>0.46570952441994617</v>
      </c>
      <c r="I355" s="93"/>
      <c r="J355" s="93"/>
      <c r="K355" s="93"/>
      <c r="L355" s="93"/>
      <c r="M355" s="188">
        <v>0.59499999999999997</v>
      </c>
      <c r="N355" s="188">
        <v>0.627</v>
      </c>
      <c r="O355" s="188">
        <v>0.25900000000000001</v>
      </c>
      <c r="P355" s="188">
        <v>0.28799999999999998</v>
      </c>
      <c r="Q355" s="188">
        <v>3.5999999999999997E-2</v>
      </c>
      <c r="R355" s="188">
        <v>4.9000000000000002E-2</v>
      </c>
      <c r="S355" s="188">
        <v>6.5000000000000002E-2</v>
      </c>
      <c r="T355" s="188">
        <v>8.2000000000000003E-2</v>
      </c>
    </row>
    <row r="356" spans="1:20" x14ac:dyDescent="0.25">
      <c r="A356" s="93" t="s">
        <v>1108</v>
      </c>
      <c r="B356" s="186">
        <v>0.63279518835074389</v>
      </c>
      <c r="C356" s="186">
        <v>0.16967394745172523</v>
      </c>
      <c r="D356" s="186">
        <v>6.0145615701171259E-2</v>
      </c>
      <c r="E356" s="186">
        <v>0.13738524849635961</v>
      </c>
      <c r="F356" s="185">
        <v>1</v>
      </c>
      <c r="G356" s="190">
        <v>3159</v>
      </c>
      <c r="H356" s="186">
        <v>8.3328936955948299E-2</v>
      </c>
      <c r="I356" s="93"/>
      <c r="J356" s="93"/>
      <c r="K356" s="93"/>
      <c r="L356" s="93"/>
      <c r="M356" s="188">
        <v>0.61599999999999999</v>
      </c>
      <c r="N356" s="188">
        <v>0.64900000000000002</v>
      </c>
      <c r="O356" s="188">
        <v>0.157</v>
      </c>
      <c r="P356" s="188">
        <v>0.183</v>
      </c>
      <c r="Q356" s="188">
        <v>5.1999999999999998E-2</v>
      </c>
      <c r="R356" s="188">
        <v>6.9000000000000006E-2</v>
      </c>
      <c r="S356" s="188">
        <v>0.126</v>
      </c>
      <c r="T356" s="188">
        <v>0.15</v>
      </c>
    </row>
    <row r="357" spans="1:20" x14ac:dyDescent="0.25">
      <c r="A357" s="93" t="s">
        <v>1109</v>
      </c>
      <c r="B357" s="186">
        <v>0.51136363636363635</v>
      </c>
      <c r="C357" s="186">
        <v>6.8181818181818177E-2</v>
      </c>
      <c r="D357" s="186">
        <v>7.9545454545454544E-2</v>
      </c>
      <c r="E357" s="186">
        <v>0.34090909090909088</v>
      </c>
      <c r="F357" s="185">
        <v>1</v>
      </c>
      <c r="G357" s="190">
        <v>88</v>
      </c>
      <c r="H357" s="186">
        <v>0.17599999999999999</v>
      </c>
      <c r="I357" s="93"/>
      <c r="J357" s="93"/>
      <c r="K357" s="93"/>
      <c r="L357" s="93"/>
      <c r="M357" s="188">
        <v>0.40899999999999997</v>
      </c>
      <c r="N357" s="188">
        <v>0.61299999999999999</v>
      </c>
      <c r="O357" s="188">
        <v>3.2000000000000001E-2</v>
      </c>
      <c r="P357" s="188">
        <v>0.14099999999999999</v>
      </c>
      <c r="Q357" s="188">
        <v>3.9E-2</v>
      </c>
      <c r="R357" s="188">
        <v>0.155</v>
      </c>
      <c r="S357" s="188">
        <v>0.25</v>
      </c>
      <c r="T357" s="188">
        <v>0.44500000000000001</v>
      </c>
    </row>
    <row r="358" spans="1:20" x14ac:dyDescent="0.25">
      <c r="A358" s="93" t="s">
        <v>1110</v>
      </c>
      <c r="B358" s="186">
        <v>0.57244655581947745</v>
      </c>
      <c r="C358" s="186">
        <v>0.23752969121140141</v>
      </c>
      <c r="D358" s="186">
        <v>4.0380047505938245E-2</v>
      </c>
      <c r="E358" s="186">
        <v>0.1496437054631829</v>
      </c>
      <c r="F358" s="185">
        <v>1</v>
      </c>
      <c r="G358" s="190">
        <v>421</v>
      </c>
      <c r="H358" s="186">
        <v>0.18981064021641117</v>
      </c>
      <c r="I358" s="93"/>
      <c r="J358" s="93"/>
      <c r="K358" s="93"/>
      <c r="L358" s="93"/>
      <c r="M358" s="188">
        <v>0.52500000000000002</v>
      </c>
      <c r="N358" s="188">
        <v>0.61899999999999999</v>
      </c>
      <c r="O358" s="188">
        <v>0.19900000000000001</v>
      </c>
      <c r="P358" s="188">
        <v>0.28000000000000003</v>
      </c>
      <c r="Q358" s="188">
        <v>2.5000000000000001E-2</v>
      </c>
      <c r="R358" s="188">
        <v>6.4000000000000001E-2</v>
      </c>
      <c r="S358" s="188">
        <v>0.11899999999999999</v>
      </c>
      <c r="T358" s="188">
        <v>0.187</v>
      </c>
    </row>
    <row r="359" spans="1:20" x14ac:dyDescent="0.25">
      <c r="A359" s="93" t="s">
        <v>1111</v>
      </c>
      <c r="B359" s="186">
        <v>0.67686318131256951</v>
      </c>
      <c r="C359" s="186">
        <v>0.21968854282536152</v>
      </c>
      <c r="D359" s="186">
        <v>4.1156840934371525E-2</v>
      </c>
      <c r="E359" s="186">
        <v>6.2291434927697439E-2</v>
      </c>
      <c r="F359" s="185">
        <v>1</v>
      </c>
      <c r="G359" s="190">
        <v>1798</v>
      </c>
      <c r="H359" s="186">
        <v>0.31204442901770219</v>
      </c>
      <c r="I359" s="93"/>
      <c r="J359" s="93"/>
      <c r="K359" s="93"/>
      <c r="L359" s="93"/>
      <c r="M359" s="188">
        <v>0.65500000000000003</v>
      </c>
      <c r="N359" s="188">
        <v>0.69799999999999995</v>
      </c>
      <c r="O359" s="188">
        <v>0.20100000000000001</v>
      </c>
      <c r="P359" s="188">
        <v>0.23899999999999999</v>
      </c>
      <c r="Q359" s="188">
        <v>3.3000000000000002E-2</v>
      </c>
      <c r="R359" s="188">
        <v>5.0999999999999997E-2</v>
      </c>
      <c r="S359" s="188">
        <v>5.1999999999999998E-2</v>
      </c>
      <c r="T359" s="188">
        <v>7.3999999999999996E-2</v>
      </c>
    </row>
    <row r="360" spans="1:20" x14ac:dyDescent="0.25">
      <c r="A360" s="93" t="s">
        <v>1112</v>
      </c>
      <c r="B360" s="186">
        <v>0.45744680851063829</v>
      </c>
      <c r="C360" s="186">
        <v>0.16489361702127658</v>
      </c>
      <c r="D360" s="186">
        <v>7.9787234042553196E-2</v>
      </c>
      <c r="E360" s="186">
        <v>0.2978723404255319</v>
      </c>
      <c r="F360" s="185">
        <v>1</v>
      </c>
      <c r="G360" s="190">
        <v>188</v>
      </c>
      <c r="H360" s="186">
        <v>9.8480880041906763E-2</v>
      </c>
      <c r="I360" s="93"/>
      <c r="J360" s="93"/>
      <c r="K360" s="93"/>
      <c r="L360" s="93"/>
      <c r="M360" s="188">
        <v>0.38800000000000001</v>
      </c>
      <c r="N360" s="188">
        <v>0.52900000000000003</v>
      </c>
      <c r="O360" s="188">
        <v>0.11899999999999999</v>
      </c>
      <c r="P360" s="188">
        <v>0.22500000000000001</v>
      </c>
      <c r="Q360" s="188">
        <v>4.9000000000000002E-2</v>
      </c>
      <c r="R360" s="188">
        <v>0.127</v>
      </c>
      <c r="S360" s="188">
        <v>0.23699999999999999</v>
      </c>
      <c r="T360" s="188">
        <v>0.36699999999999999</v>
      </c>
    </row>
    <row r="361" spans="1:20" x14ac:dyDescent="0.25">
      <c r="A361" s="93" t="s">
        <v>1113</v>
      </c>
      <c r="B361" s="186">
        <v>0.6195462478184991</v>
      </c>
      <c r="C361" s="186">
        <v>0.14485165794066318</v>
      </c>
      <c r="D361" s="186">
        <v>6.8062827225130892E-2</v>
      </c>
      <c r="E361" s="186">
        <v>0.16753926701570682</v>
      </c>
      <c r="F361" s="185">
        <v>1</v>
      </c>
      <c r="G361" s="190">
        <v>573</v>
      </c>
      <c r="H361" s="186">
        <v>7.8375051292572842E-2</v>
      </c>
      <c r="I361" s="93"/>
      <c r="J361" s="93"/>
      <c r="K361" s="93"/>
      <c r="L361" s="93"/>
      <c r="M361" s="188">
        <v>0.57899999999999996</v>
      </c>
      <c r="N361" s="188">
        <v>0.65800000000000003</v>
      </c>
      <c r="O361" s="188">
        <v>0.11799999999999999</v>
      </c>
      <c r="P361" s="188">
        <v>0.17599999999999999</v>
      </c>
      <c r="Q361" s="188">
        <v>0.05</v>
      </c>
      <c r="R361" s="188">
        <v>9.1999999999999998E-2</v>
      </c>
      <c r="S361" s="188">
        <v>0.13900000000000001</v>
      </c>
      <c r="T361" s="188">
        <v>0.2</v>
      </c>
    </row>
    <row r="362" spans="1:20" x14ac:dyDescent="0.25">
      <c r="A362" s="93" t="s">
        <v>1114</v>
      </c>
      <c r="B362" s="186">
        <v>0.56716417910447758</v>
      </c>
      <c r="C362" s="186">
        <v>0.17910447761194029</v>
      </c>
      <c r="D362" s="186">
        <v>5.9701492537313432E-2</v>
      </c>
      <c r="E362" s="186">
        <v>0.19402985074626866</v>
      </c>
      <c r="F362" s="185">
        <v>1</v>
      </c>
      <c r="G362" s="190">
        <v>67</v>
      </c>
      <c r="H362" s="186">
        <v>6.2851782363977482E-2</v>
      </c>
      <c r="I362" s="93"/>
      <c r="J362" s="93"/>
      <c r="K362" s="93"/>
      <c r="L362" s="93"/>
      <c r="M362" s="188">
        <v>0.44800000000000001</v>
      </c>
      <c r="N362" s="188">
        <v>0.67900000000000005</v>
      </c>
      <c r="O362" s="188">
        <v>0.106</v>
      </c>
      <c r="P362" s="188">
        <v>0.28699999999999998</v>
      </c>
      <c r="Q362" s="188">
        <v>2.3E-2</v>
      </c>
      <c r="R362" s="188">
        <v>0.14399999999999999</v>
      </c>
      <c r="S362" s="188">
        <v>0.11700000000000001</v>
      </c>
      <c r="T362" s="188">
        <v>0.30399999999999999</v>
      </c>
    </row>
    <row r="363" spans="1:20" x14ac:dyDescent="0.25">
      <c r="A363" s="93" t="s">
        <v>1115</v>
      </c>
      <c r="B363" s="186">
        <v>0.66196354124090573</v>
      </c>
      <c r="C363" s="186">
        <v>0.18955284885146734</v>
      </c>
      <c r="D363" s="186">
        <v>3.7178124744543448E-2</v>
      </c>
      <c r="E363" s="186">
        <v>0.11130548516308346</v>
      </c>
      <c r="F363" s="185">
        <v>1</v>
      </c>
      <c r="G363" s="190">
        <v>61165</v>
      </c>
      <c r="H363" s="186">
        <v>0.20564087736521469</v>
      </c>
      <c r="I363" s="93"/>
      <c r="J363" s="93"/>
      <c r="K363" s="93"/>
      <c r="L363" s="93"/>
      <c r="M363" s="188">
        <v>0.65800000000000003</v>
      </c>
      <c r="N363" s="188">
        <v>0.66600000000000004</v>
      </c>
      <c r="O363" s="188">
        <v>0.186</v>
      </c>
      <c r="P363" s="188">
        <v>0.193</v>
      </c>
      <c r="Q363" s="188">
        <v>3.5999999999999997E-2</v>
      </c>
      <c r="R363" s="188">
        <v>3.9E-2</v>
      </c>
      <c r="S363" s="188">
        <v>0.109</v>
      </c>
      <c r="T363" s="188">
        <v>0.114</v>
      </c>
    </row>
    <row r="364" spans="1:20" x14ac:dyDescent="0.25">
      <c r="A364" s="93" t="s">
        <v>1116</v>
      </c>
      <c r="B364" s="186">
        <v>0.6502525252525253</v>
      </c>
      <c r="C364" s="186">
        <v>0.17424242424242425</v>
      </c>
      <c r="D364" s="186">
        <v>4.2929292929292928E-2</v>
      </c>
      <c r="E364" s="186">
        <v>0.13257575757575757</v>
      </c>
      <c r="F364" s="185">
        <v>1</v>
      </c>
      <c r="G364" s="190">
        <v>1584</v>
      </c>
      <c r="H364" s="186">
        <v>0.1786399007556107</v>
      </c>
      <c r="I364" s="93"/>
      <c r="J364" s="93"/>
      <c r="K364" s="93"/>
      <c r="L364" s="93"/>
      <c r="M364" s="188">
        <v>0.626</v>
      </c>
      <c r="N364" s="188">
        <v>0.67300000000000004</v>
      </c>
      <c r="O364" s="188">
        <v>0.156</v>
      </c>
      <c r="P364" s="188">
        <v>0.19400000000000001</v>
      </c>
      <c r="Q364" s="188">
        <v>3.4000000000000002E-2</v>
      </c>
      <c r="R364" s="188">
        <v>5.3999999999999999E-2</v>
      </c>
      <c r="S364" s="188">
        <v>0.11700000000000001</v>
      </c>
      <c r="T364" s="188">
        <v>0.15</v>
      </c>
    </row>
    <row r="365" spans="1:20" x14ac:dyDescent="0.25">
      <c r="A365" s="93" t="s">
        <v>1117</v>
      </c>
      <c r="B365" s="186">
        <v>0.63221153846153844</v>
      </c>
      <c r="C365" s="186">
        <v>6.7307692307692304E-2</v>
      </c>
      <c r="D365" s="186">
        <v>4.567307692307692E-2</v>
      </c>
      <c r="E365" s="186">
        <v>0.25480769230769229</v>
      </c>
      <c r="F365" s="185">
        <v>1</v>
      </c>
      <c r="G365" s="190">
        <v>416</v>
      </c>
      <c r="H365" s="186">
        <v>5.7946789246413152E-2</v>
      </c>
      <c r="I365" s="93"/>
      <c r="J365" s="93"/>
      <c r="K365" s="93"/>
      <c r="L365" s="93"/>
      <c r="M365" s="188">
        <v>0.58499999999999996</v>
      </c>
      <c r="N365" s="188">
        <v>0.67700000000000005</v>
      </c>
      <c r="O365" s="188">
        <v>4.7E-2</v>
      </c>
      <c r="P365" s="188">
        <v>9.6000000000000002E-2</v>
      </c>
      <c r="Q365" s="188">
        <v>2.9000000000000001E-2</v>
      </c>
      <c r="R365" s="188">
        <v>7.0000000000000007E-2</v>
      </c>
      <c r="S365" s="188">
        <v>0.215</v>
      </c>
      <c r="T365" s="188">
        <v>0.29899999999999999</v>
      </c>
    </row>
    <row r="366" spans="1:20" x14ac:dyDescent="0.25">
      <c r="A366" s="93" t="s">
        <v>1118</v>
      </c>
      <c r="B366" s="186">
        <v>0.62129527991218436</v>
      </c>
      <c r="C366" s="186">
        <v>0.11708744968898646</v>
      </c>
      <c r="D366" s="186">
        <v>2.8540065861690452E-2</v>
      </c>
      <c r="E366" s="186">
        <v>0.23307720453713868</v>
      </c>
      <c r="F366" s="185">
        <v>1</v>
      </c>
      <c r="G366" s="190">
        <v>2733</v>
      </c>
      <c r="H366" s="186">
        <v>0.52780996523754342</v>
      </c>
      <c r="I366" s="93"/>
      <c r="J366" s="93"/>
      <c r="K366" s="93"/>
      <c r="L366" s="93"/>
      <c r="M366" s="188">
        <v>0.60299999999999998</v>
      </c>
      <c r="N366" s="188">
        <v>0.63900000000000001</v>
      </c>
      <c r="O366" s="188">
        <v>0.106</v>
      </c>
      <c r="P366" s="188">
        <v>0.13</v>
      </c>
      <c r="Q366" s="188">
        <v>2.3E-2</v>
      </c>
      <c r="R366" s="188">
        <v>3.5000000000000003E-2</v>
      </c>
      <c r="S366" s="188">
        <v>0.218</v>
      </c>
      <c r="T366" s="188">
        <v>0.249</v>
      </c>
    </row>
    <row r="367" spans="1:20" x14ac:dyDescent="0.25">
      <c r="A367" s="93" t="s">
        <v>1119</v>
      </c>
      <c r="B367" s="186">
        <v>0.70452945318000471</v>
      </c>
      <c r="C367" s="186">
        <v>0.20464679652663695</v>
      </c>
      <c r="D367" s="186">
        <v>3.1448016897441915E-2</v>
      </c>
      <c r="E367" s="186">
        <v>5.9375733395916452E-2</v>
      </c>
      <c r="F367" s="185">
        <v>1</v>
      </c>
      <c r="G367" s="190">
        <v>4261</v>
      </c>
      <c r="H367" s="186">
        <v>0.54614201486798253</v>
      </c>
      <c r="I367" s="93"/>
      <c r="J367" s="93"/>
      <c r="K367" s="93"/>
      <c r="L367" s="93"/>
      <c r="M367" s="188">
        <v>0.69099999999999995</v>
      </c>
      <c r="N367" s="188">
        <v>0.71799999999999997</v>
      </c>
      <c r="O367" s="188">
        <v>0.193</v>
      </c>
      <c r="P367" s="188">
        <v>0.217</v>
      </c>
      <c r="Q367" s="188">
        <v>2.7E-2</v>
      </c>
      <c r="R367" s="188">
        <v>3.6999999999999998E-2</v>
      </c>
      <c r="S367" s="188">
        <v>5.2999999999999999E-2</v>
      </c>
      <c r="T367" s="188">
        <v>6.7000000000000004E-2</v>
      </c>
    </row>
    <row r="368" spans="1:20" x14ac:dyDescent="0.25">
      <c r="A368" s="93" t="s">
        <v>1120</v>
      </c>
      <c r="B368" s="186">
        <v>0.63745019920318724</v>
      </c>
      <c r="C368" s="186">
        <v>0.16334661354581673</v>
      </c>
      <c r="D368" s="186">
        <v>4.7808764940239043E-2</v>
      </c>
      <c r="E368" s="186">
        <v>0.15139442231075698</v>
      </c>
      <c r="F368" s="185">
        <v>1</v>
      </c>
      <c r="G368" s="190">
        <v>251</v>
      </c>
      <c r="H368" s="186">
        <v>9.4113235845519311E-2</v>
      </c>
      <c r="I368" s="93"/>
      <c r="J368" s="93"/>
      <c r="K368" s="93"/>
      <c r="L368" s="93"/>
      <c r="M368" s="188">
        <v>0.57599999999999996</v>
      </c>
      <c r="N368" s="188">
        <v>0.69399999999999995</v>
      </c>
      <c r="O368" s="188">
        <v>0.123</v>
      </c>
      <c r="P368" s="188">
        <v>0.214</v>
      </c>
      <c r="Q368" s="188">
        <v>2.8000000000000001E-2</v>
      </c>
      <c r="R368" s="188">
        <v>8.2000000000000003E-2</v>
      </c>
      <c r="S368" s="188">
        <v>0.112</v>
      </c>
      <c r="T368" s="188">
        <v>0.20100000000000001</v>
      </c>
    </row>
    <row r="369" spans="1:20" x14ac:dyDescent="0.25">
      <c r="A369" s="93" t="s">
        <v>1121</v>
      </c>
      <c r="B369" s="186">
        <v>0.4330357142857143</v>
      </c>
      <c r="C369" s="186">
        <v>8.9285714285714288E-2</v>
      </c>
      <c r="D369" s="186">
        <v>8.4821428571428575E-2</v>
      </c>
      <c r="E369" s="186">
        <v>0.39285714285714285</v>
      </c>
      <c r="F369" s="185">
        <v>1</v>
      </c>
      <c r="G369" s="190">
        <v>224</v>
      </c>
      <c r="H369" s="186">
        <v>8.7285196586525341E-3</v>
      </c>
      <c r="I369" s="93"/>
      <c r="J369" s="93"/>
      <c r="K369" s="93"/>
      <c r="L369" s="93"/>
      <c r="M369" s="188">
        <v>0.37</v>
      </c>
      <c r="N369" s="188">
        <v>0.499</v>
      </c>
      <c r="O369" s="188">
        <v>5.8999999999999997E-2</v>
      </c>
      <c r="P369" s="188">
        <v>0.13400000000000001</v>
      </c>
      <c r="Q369" s="188">
        <v>5.5E-2</v>
      </c>
      <c r="R369" s="188">
        <v>0.129</v>
      </c>
      <c r="S369" s="188">
        <v>0.33100000000000002</v>
      </c>
      <c r="T369" s="188">
        <v>0.45800000000000002</v>
      </c>
    </row>
    <row r="370" spans="1:20" x14ac:dyDescent="0.25">
      <c r="A370" s="93" t="s">
        <v>1122</v>
      </c>
      <c r="B370" s="186">
        <v>0.68005738880918221</v>
      </c>
      <c r="C370" s="186">
        <v>0.21747967479674796</v>
      </c>
      <c r="D370" s="186">
        <v>3.8617886178861791E-2</v>
      </c>
      <c r="E370" s="186">
        <v>6.3845050215208032E-2</v>
      </c>
      <c r="F370" s="185">
        <v>1</v>
      </c>
      <c r="G370" s="190">
        <v>8364</v>
      </c>
      <c r="H370" s="186">
        <v>0.2446043165467626</v>
      </c>
      <c r="I370" s="93"/>
      <c r="J370" s="93"/>
      <c r="K370" s="93"/>
      <c r="L370" s="93"/>
      <c r="M370" s="188">
        <v>0.67</v>
      </c>
      <c r="N370" s="188">
        <v>0.69</v>
      </c>
      <c r="O370" s="188">
        <v>0.20899999999999999</v>
      </c>
      <c r="P370" s="188">
        <v>0.22600000000000001</v>
      </c>
      <c r="Q370" s="188">
        <v>3.5000000000000003E-2</v>
      </c>
      <c r="R370" s="188">
        <v>4.2999999999999997E-2</v>
      </c>
      <c r="S370" s="188">
        <v>5.8999999999999997E-2</v>
      </c>
      <c r="T370" s="188">
        <v>6.9000000000000006E-2</v>
      </c>
    </row>
    <row r="371" spans="1:20" x14ac:dyDescent="0.25">
      <c r="A371" s="93" t="s">
        <v>1123</v>
      </c>
      <c r="B371" s="186">
        <v>0.51020408163265307</v>
      </c>
      <c r="C371" s="186">
        <v>0.12244897959183673</v>
      </c>
      <c r="D371" s="186">
        <v>6.1224489795918366E-2</v>
      </c>
      <c r="E371" s="186">
        <v>0.30612244897959184</v>
      </c>
      <c r="F371" s="185">
        <v>1</v>
      </c>
      <c r="G371" s="190">
        <v>49</v>
      </c>
      <c r="H371" s="186">
        <v>7.7421393585084533E-3</v>
      </c>
      <c r="I371" s="93"/>
      <c r="J371" s="93"/>
      <c r="K371" s="93"/>
      <c r="L371" s="93"/>
      <c r="M371" s="188">
        <v>0.375</v>
      </c>
      <c r="N371" s="188">
        <v>0.64400000000000002</v>
      </c>
      <c r="O371" s="188">
        <v>5.7000000000000002E-2</v>
      </c>
      <c r="P371" s="188">
        <v>0.24199999999999999</v>
      </c>
      <c r="Q371" s="188">
        <v>2.1000000000000001E-2</v>
      </c>
      <c r="R371" s="188">
        <v>0.16500000000000001</v>
      </c>
      <c r="S371" s="188">
        <v>0.19500000000000001</v>
      </c>
      <c r="T371" s="188">
        <v>0.44500000000000001</v>
      </c>
    </row>
    <row r="372" spans="1:20" x14ac:dyDescent="0.25">
      <c r="A372" s="93" t="s">
        <v>1124</v>
      </c>
      <c r="B372" s="186">
        <v>0.70598388952819335</v>
      </c>
      <c r="C372" s="186">
        <v>0.14384349827387802</v>
      </c>
      <c r="D372" s="186">
        <v>2.9344073647871116E-2</v>
      </c>
      <c r="E372" s="186">
        <v>0.12082853855005754</v>
      </c>
      <c r="F372" s="185">
        <v>1</v>
      </c>
      <c r="G372" s="190">
        <v>1738</v>
      </c>
      <c r="H372" s="186">
        <v>3.8864912006082428E-2</v>
      </c>
      <c r="I372" s="93"/>
      <c r="J372" s="93"/>
      <c r="K372" s="93"/>
      <c r="L372" s="93"/>
      <c r="M372" s="188">
        <v>0.68400000000000005</v>
      </c>
      <c r="N372" s="188">
        <v>0.72699999999999998</v>
      </c>
      <c r="O372" s="188">
        <v>0.128</v>
      </c>
      <c r="P372" s="188">
        <v>0.161</v>
      </c>
      <c r="Q372" s="188">
        <v>2.1999999999999999E-2</v>
      </c>
      <c r="R372" s="188">
        <v>3.7999999999999999E-2</v>
      </c>
      <c r="S372" s="188">
        <v>0.106</v>
      </c>
      <c r="T372" s="188">
        <v>0.13700000000000001</v>
      </c>
    </row>
    <row r="373" spans="1:20" x14ac:dyDescent="0.25">
      <c r="A373" s="93" t="s">
        <v>1125</v>
      </c>
      <c r="B373" s="186">
        <v>0.65968586387434558</v>
      </c>
      <c r="C373" s="186">
        <v>9.947643979057591E-2</v>
      </c>
      <c r="D373" s="186">
        <v>4.712041884816754E-2</v>
      </c>
      <c r="E373" s="186">
        <v>0.193717277486911</v>
      </c>
      <c r="F373" s="185">
        <v>1</v>
      </c>
      <c r="G373" s="190">
        <v>191</v>
      </c>
      <c r="H373" s="186">
        <v>0.10454296661193213</v>
      </c>
      <c r="I373" s="93"/>
      <c r="J373" s="93"/>
      <c r="K373" s="93"/>
      <c r="L373" s="93"/>
      <c r="M373" s="188">
        <v>0.59</v>
      </c>
      <c r="N373" s="188">
        <v>0.72299999999999998</v>
      </c>
      <c r="O373" s="188">
        <v>6.5000000000000002E-2</v>
      </c>
      <c r="P373" s="188">
        <v>0.15</v>
      </c>
      <c r="Q373" s="188">
        <v>2.5000000000000001E-2</v>
      </c>
      <c r="R373" s="188">
        <v>8.6999999999999994E-2</v>
      </c>
      <c r="S373" s="188">
        <v>0.14399999999999999</v>
      </c>
      <c r="T373" s="188">
        <v>0.25600000000000001</v>
      </c>
    </row>
    <row r="374" spans="1:20" x14ac:dyDescent="0.25">
      <c r="A374" s="93" t="s">
        <v>1126</v>
      </c>
      <c r="B374" s="186">
        <v>0.58064516129032262</v>
      </c>
      <c r="C374" s="186">
        <v>0.11290322580645161</v>
      </c>
      <c r="D374" s="186">
        <v>8.0645161290322578E-2</v>
      </c>
      <c r="E374" s="186">
        <v>0.22580645161290322</v>
      </c>
      <c r="F374" s="185">
        <v>1</v>
      </c>
      <c r="G374" s="190">
        <v>62</v>
      </c>
      <c r="H374" s="186">
        <v>0.12678936605316973</v>
      </c>
      <c r="I374" s="93"/>
      <c r="J374" s="93"/>
      <c r="K374" s="93"/>
      <c r="L374" s="93"/>
      <c r="M374" s="188">
        <v>0.45700000000000002</v>
      </c>
      <c r="N374" s="188">
        <v>0.69499999999999995</v>
      </c>
      <c r="O374" s="188">
        <v>5.6000000000000001E-2</v>
      </c>
      <c r="P374" s="188">
        <v>0.215</v>
      </c>
      <c r="Q374" s="188">
        <v>3.5000000000000003E-2</v>
      </c>
      <c r="R374" s="188">
        <v>0.17499999999999999</v>
      </c>
      <c r="S374" s="188">
        <v>0.14000000000000001</v>
      </c>
      <c r="T374" s="188">
        <v>0.34399999999999997</v>
      </c>
    </row>
    <row r="375" spans="1:20" x14ac:dyDescent="0.25">
      <c r="A375" s="93" t="s">
        <v>1127</v>
      </c>
      <c r="B375" s="186">
        <v>0.53623188405797106</v>
      </c>
      <c r="C375" s="186">
        <v>5.0724637681159424E-2</v>
      </c>
      <c r="D375" s="186">
        <v>6.5217391304347824E-2</v>
      </c>
      <c r="E375" s="186">
        <v>0.34782608695652173</v>
      </c>
      <c r="F375" s="185">
        <v>1</v>
      </c>
      <c r="G375" s="190">
        <v>138</v>
      </c>
      <c r="H375" s="186">
        <v>5.2016584998115338E-2</v>
      </c>
      <c r="I375" s="93"/>
      <c r="J375" s="93"/>
      <c r="K375" s="93"/>
      <c r="L375" s="93"/>
      <c r="M375" s="188">
        <v>0.45300000000000001</v>
      </c>
      <c r="N375" s="188">
        <v>0.61699999999999999</v>
      </c>
      <c r="O375" s="188">
        <v>2.5000000000000001E-2</v>
      </c>
      <c r="P375" s="188">
        <v>0.10100000000000001</v>
      </c>
      <c r="Q375" s="188">
        <v>3.5000000000000003E-2</v>
      </c>
      <c r="R375" s="188">
        <v>0.11899999999999999</v>
      </c>
      <c r="S375" s="188">
        <v>0.27300000000000002</v>
      </c>
      <c r="T375" s="188">
        <v>0.43</v>
      </c>
    </row>
    <row r="376" spans="1:20" x14ac:dyDescent="0.25">
      <c r="A376" s="93" t="s">
        <v>1128</v>
      </c>
      <c r="B376" s="186">
        <v>0.61363636363636365</v>
      </c>
      <c r="C376" s="186">
        <v>6.0606060606060608E-2</v>
      </c>
      <c r="D376" s="186">
        <v>4.5454545454545456E-2</v>
      </c>
      <c r="E376" s="186">
        <v>0.28030303030303028</v>
      </c>
      <c r="F376" s="185">
        <v>1</v>
      </c>
      <c r="G376" s="190">
        <v>132</v>
      </c>
      <c r="H376" s="186">
        <v>5.7971014492753624E-2</v>
      </c>
      <c r="I376" s="93"/>
      <c r="J376" s="93"/>
      <c r="K376" s="93"/>
      <c r="L376" s="93"/>
      <c r="M376" s="188">
        <v>0.52800000000000002</v>
      </c>
      <c r="N376" s="188">
        <v>0.69199999999999995</v>
      </c>
      <c r="O376" s="188">
        <v>3.1E-2</v>
      </c>
      <c r="P376" s="188">
        <v>0.115</v>
      </c>
      <c r="Q376" s="188">
        <v>2.1000000000000001E-2</v>
      </c>
      <c r="R376" s="188">
        <v>9.6000000000000002E-2</v>
      </c>
      <c r="S376" s="188">
        <v>0.21099999999999999</v>
      </c>
      <c r="T376" s="188">
        <v>0.36199999999999999</v>
      </c>
    </row>
    <row r="377" spans="1:20" x14ac:dyDescent="0.25">
      <c r="A377" s="93" t="s">
        <v>1129</v>
      </c>
      <c r="B377" s="186">
        <v>0.60389610389610393</v>
      </c>
      <c r="C377" s="186">
        <v>0.14285714285714285</v>
      </c>
      <c r="D377" s="186">
        <v>4.5454545454545456E-2</v>
      </c>
      <c r="E377" s="186">
        <v>0.20779220779220781</v>
      </c>
      <c r="F377" s="185">
        <v>1</v>
      </c>
      <c r="G377" s="190">
        <v>154</v>
      </c>
      <c r="H377" s="186">
        <v>9.0428655314151493E-2</v>
      </c>
      <c r="I377" s="93"/>
      <c r="J377" s="93"/>
      <c r="K377" s="93"/>
      <c r="L377" s="93"/>
      <c r="M377" s="188">
        <v>0.52500000000000002</v>
      </c>
      <c r="N377" s="188">
        <v>0.67800000000000005</v>
      </c>
      <c r="O377" s="188">
        <v>9.6000000000000002E-2</v>
      </c>
      <c r="P377" s="188">
        <v>0.20699999999999999</v>
      </c>
      <c r="Q377" s="188">
        <v>2.1999999999999999E-2</v>
      </c>
      <c r="R377" s="188">
        <v>9.0999999999999998E-2</v>
      </c>
      <c r="S377" s="188">
        <v>0.151</v>
      </c>
      <c r="T377" s="188">
        <v>0.27900000000000003</v>
      </c>
    </row>
    <row r="378" spans="1:20" x14ac:dyDescent="0.25">
      <c r="A378" s="93" t="s">
        <v>1130</v>
      </c>
      <c r="B378" s="186">
        <v>0.55789473684210522</v>
      </c>
      <c r="C378" s="186">
        <v>0.10526315789473684</v>
      </c>
      <c r="D378" s="186">
        <v>0.11052631578947368</v>
      </c>
      <c r="E378" s="186">
        <v>0.22631578947368422</v>
      </c>
      <c r="F378" s="185">
        <v>1</v>
      </c>
      <c r="G378" s="190">
        <v>190</v>
      </c>
      <c r="H378" s="186">
        <v>6.7280453257790362E-2</v>
      </c>
      <c r="I378" s="93"/>
      <c r="J378" s="93"/>
      <c r="K378" s="93"/>
      <c r="L378" s="93"/>
      <c r="M378" s="188">
        <v>0.48699999999999999</v>
      </c>
      <c r="N378" s="188">
        <v>0.627</v>
      </c>
      <c r="O378" s="188">
        <v>6.9000000000000006E-2</v>
      </c>
      <c r="P378" s="188">
        <v>0.157</v>
      </c>
      <c r="Q378" s="188">
        <v>7.2999999999999995E-2</v>
      </c>
      <c r="R378" s="188">
        <v>0.16300000000000001</v>
      </c>
      <c r="S378" s="188">
        <v>0.17299999999999999</v>
      </c>
      <c r="T378" s="188">
        <v>0.29099999999999998</v>
      </c>
    </row>
    <row r="379" spans="1:20" x14ac:dyDescent="0.25">
      <c r="A379" s="93" t="s">
        <v>1131</v>
      </c>
      <c r="B379" s="186">
        <v>0.63043478260869568</v>
      </c>
      <c r="C379" s="186">
        <v>0.16666666666666666</v>
      </c>
      <c r="D379" s="186">
        <v>3.6231884057971016E-2</v>
      </c>
      <c r="E379" s="186">
        <v>0.16666666666666666</v>
      </c>
      <c r="F379" s="185">
        <v>1</v>
      </c>
      <c r="G379" s="190">
        <v>276</v>
      </c>
      <c r="H379" s="186">
        <v>0.16778115501519758</v>
      </c>
      <c r="I379" s="93"/>
      <c r="J379" s="93"/>
      <c r="K379" s="93"/>
      <c r="L379" s="93"/>
      <c r="M379" s="188">
        <v>0.57199999999999995</v>
      </c>
      <c r="N379" s="188">
        <v>0.68500000000000005</v>
      </c>
      <c r="O379" s="188">
        <v>0.127</v>
      </c>
      <c r="P379" s="188">
        <v>0.215</v>
      </c>
      <c r="Q379" s="188">
        <v>0.02</v>
      </c>
      <c r="R379" s="188">
        <v>6.5000000000000002E-2</v>
      </c>
      <c r="S379" s="188">
        <v>0.127</v>
      </c>
      <c r="T379" s="188">
        <v>0.215</v>
      </c>
    </row>
    <row r="380" spans="1:20" x14ac:dyDescent="0.25">
      <c r="A380" s="93" t="s">
        <v>1132</v>
      </c>
      <c r="B380" s="186">
        <v>0.66287487073422957</v>
      </c>
      <c r="C380" s="186">
        <v>0.16339193381592554</v>
      </c>
      <c r="D380" s="186">
        <v>3.2574974146845917E-2</v>
      </c>
      <c r="E380" s="186">
        <v>0.14115822130299896</v>
      </c>
      <c r="F380" s="185">
        <v>1</v>
      </c>
      <c r="G380" s="190">
        <v>1934</v>
      </c>
      <c r="H380" s="186">
        <v>0.22004778700648539</v>
      </c>
      <c r="I380" s="93"/>
      <c r="J380" s="93"/>
      <c r="K380" s="93"/>
      <c r="L380" s="93"/>
      <c r="M380" s="188">
        <v>0.64200000000000002</v>
      </c>
      <c r="N380" s="188">
        <v>0.68400000000000005</v>
      </c>
      <c r="O380" s="188">
        <v>0.14799999999999999</v>
      </c>
      <c r="P380" s="188">
        <v>0.18099999999999999</v>
      </c>
      <c r="Q380" s="188">
        <v>2.5999999999999999E-2</v>
      </c>
      <c r="R380" s="188">
        <v>4.1000000000000002E-2</v>
      </c>
      <c r="S380" s="188">
        <v>0.126</v>
      </c>
      <c r="T380" s="188">
        <v>0.157</v>
      </c>
    </row>
    <row r="381" spans="1:20" x14ac:dyDescent="0.25">
      <c r="A381" s="93" t="s">
        <v>1133</v>
      </c>
      <c r="B381" s="186">
        <v>0.57752489331436696</v>
      </c>
      <c r="C381" s="186">
        <v>0.24466571834992887</v>
      </c>
      <c r="D381" s="186">
        <v>3.5561877667140827E-2</v>
      </c>
      <c r="E381" s="186">
        <v>0.14224751066856331</v>
      </c>
      <c r="F381" s="185">
        <v>1</v>
      </c>
      <c r="G381" s="190">
        <v>1406</v>
      </c>
      <c r="H381" s="186">
        <v>0.53036589966050551</v>
      </c>
      <c r="I381" s="93"/>
      <c r="J381" s="93"/>
      <c r="K381" s="93"/>
      <c r="L381" s="93"/>
      <c r="M381" s="188">
        <v>0.55200000000000005</v>
      </c>
      <c r="N381" s="188">
        <v>0.60299999999999998</v>
      </c>
      <c r="O381" s="188">
        <v>0.223</v>
      </c>
      <c r="P381" s="188">
        <v>0.26800000000000002</v>
      </c>
      <c r="Q381" s="188">
        <v>2.7E-2</v>
      </c>
      <c r="R381" s="188">
        <v>4.7E-2</v>
      </c>
      <c r="S381" s="188">
        <v>0.125</v>
      </c>
      <c r="T381" s="188">
        <v>0.161</v>
      </c>
    </row>
    <row r="382" spans="1:20" x14ac:dyDescent="0.25">
      <c r="A382" s="93" t="s">
        <v>1134</v>
      </c>
      <c r="B382" s="186">
        <v>0.73694029850746268</v>
      </c>
      <c r="C382" s="186">
        <v>0.1455223880597015</v>
      </c>
      <c r="D382" s="186">
        <v>2.2388059701492536E-2</v>
      </c>
      <c r="E382" s="186">
        <v>9.5149253731343281E-2</v>
      </c>
      <c r="F382" s="185">
        <v>1</v>
      </c>
      <c r="G382" s="190">
        <v>536</v>
      </c>
      <c r="H382" s="186">
        <v>0.16760475297060662</v>
      </c>
      <c r="I382" s="93"/>
      <c r="J382" s="93"/>
      <c r="K382" s="93"/>
      <c r="L382" s="93"/>
      <c r="M382" s="188">
        <v>0.69799999999999995</v>
      </c>
      <c r="N382" s="188">
        <v>0.77200000000000002</v>
      </c>
      <c r="O382" s="188">
        <v>0.11799999999999999</v>
      </c>
      <c r="P382" s="188">
        <v>0.17799999999999999</v>
      </c>
      <c r="Q382" s="188">
        <v>1.2999999999999999E-2</v>
      </c>
      <c r="R382" s="188">
        <v>3.9E-2</v>
      </c>
      <c r="S382" s="188">
        <v>7.2999999999999995E-2</v>
      </c>
      <c r="T382" s="188">
        <v>0.123</v>
      </c>
    </row>
    <row r="383" spans="1:20" x14ac:dyDescent="0.25">
      <c r="A383" s="93" t="s">
        <v>1135</v>
      </c>
      <c r="B383" s="186">
        <v>0.54746835443037978</v>
      </c>
      <c r="C383" s="186">
        <v>0.20253164556962025</v>
      </c>
      <c r="D383" s="186">
        <v>3.7974683544303799E-2</v>
      </c>
      <c r="E383" s="186">
        <v>0.21202531645569619</v>
      </c>
      <c r="F383" s="185">
        <v>1</v>
      </c>
      <c r="G383" s="190">
        <v>632</v>
      </c>
      <c r="H383" s="186">
        <v>0.47093889716840537</v>
      </c>
      <c r="I383" s="93"/>
      <c r="J383" s="93"/>
      <c r="K383" s="93"/>
      <c r="L383" s="93"/>
      <c r="M383" s="188">
        <v>0.50800000000000001</v>
      </c>
      <c r="N383" s="188">
        <v>0.58599999999999997</v>
      </c>
      <c r="O383" s="188">
        <v>0.17299999999999999</v>
      </c>
      <c r="P383" s="188">
        <v>0.23599999999999999</v>
      </c>
      <c r="Q383" s="188">
        <v>2.5999999999999999E-2</v>
      </c>
      <c r="R383" s="188">
        <v>5.6000000000000001E-2</v>
      </c>
      <c r="S383" s="188">
        <v>0.182</v>
      </c>
      <c r="T383" s="188">
        <v>0.246</v>
      </c>
    </row>
    <row r="384" spans="1:20" x14ac:dyDescent="0.25">
      <c r="A384" s="93" t="s">
        <v>1136</v>
      </c>
      <c r="B384" s="186">
        <v>0.61247443762781184</v>
      </c>
      <c r="C384" s="186">
        <v>0.25255623721881393</v>
      </c>
      <c r="D384" s="186">
        <v>4.5501022494887529E-2</v>
      </c>
      <c r="E384" s="186">
        <v>8.9468302658486709E-2</v>
      </c>
      <c r="F384" s="185">
        <v>1</v>
      </c>
      <c r="G384" s="190">
        <v>1956</v>
      </c>
      <c r="H384" s="186">
        <v>0.42401907652287013</v>
      </c>
      <c r="I384" s="93"/>
      <c r="J384" s="93"/>
      <c r="K384" s="93"/>
      <c r="L384" s="93"/>
      <c r="M384" s="188">
        <v>0.59099999999999997</v>
      </c>
      <c r="N384" s="188">
        <v>0.63400000000000001</v>
      </c>
      <c r="O384" s="188">
        <v>0.23400000000000001</v>
      </c>
      <c r="P384" s="188">
        <v>0.27200000000000002</v>
      </c>
      <c r="Q384" s="188">
        <v>3.6999999999999998E-2</v>
      </c>
      <c r="R384" s="188">
        <v>5.6000000000000001E-2</v>
      </c>
      <c r="S384" s="188">
        <v>7.8E-2</v>
      </c>
      <c r="T384" s="188">
        <v>0.10299999999999999</v>
      </c>
    </row>
    <row r="385" spans="1:20" x14ac:dyDescent="0.25">
      <c r="A385" s="93" t="s">
        <v>1137</v>
      </c>
      <c r="B385" s="186">
        <v>0.71439498240783239</v>
      </c>
      <c r="C385" s="186">
        <v>0.16192443016674316</v>
      </c>
      <c r="D385" s="186">
        <v>3.4419458467186782E-2</v>
      </c>
      <c r="E385" s="186">
        <v>8.926112895823772E-2</v>
      </c>
      <c r="F385" s="185">
        <v>1</v>
      </c>
      <c r="G385" s="190">
        <v>13074</v>
      </c>
      <c r="H385" s="186">
        <v>0.35065980045059542</v>
      </c>
      <c r="I385" s="93"/>
      <c r="J385" s="93"/>
      <c r="K385" s="93"/>
      <c r="L385" s="93"/>
      <c r="M385" s="188">
        <v>0.70699999999999996</v>
      </c>
      <c r="N385" s="188">
        <v>0.72199999999999998</v>
      </c>
      <c r="O385" s="188">
        <v>0.156</v>
      </c>
      <c r="P385" s="188">
        <v>0.16800000000000001</v>
      </c>
      <c r="Q385" s="188">
        <v>3.1E-2</v>
      </c>
      <c r="R385" s="188">
        <v>3.7999999999999999E-2</v>
      </c>
      <c r="S385" s="188">
        <v>8.4000000000000005E-2</v>
      </c>
      <c r="T385" s="188">
        <v>9.4E-2</v>
      </c>
    </row>
    <row r="386" spans="1:20" x14ac:dyDescent="0.25">
      <c r="A386" s="93" t="s">
        <v>1138</v>
      </c>
      <c r="B386" s="186">
        <v>0.64197530864197527</v>
      </c>
      <c r="C386" s="186">
        <v>7.407407407407407E-2</v>
      </c>
      <c r="D386" s="186">
        <v>3.7037037037037035E-2</v>
      </c>
      <c r="E386" s="186">
        <v>0.24691358024691357</v>
      </c>
      <c r="F386" s="185">
        <v>1</v>
      </c>
      <c r="G386" s="190">
        <v>243</v>
      </c>
      <c r="H386" s="186">
        <v>1.9612590799031476E-2</v>
      </c>
      <c r="I386" s="93"/>
      <c r="J386" s="93"/>
      <c r="K386" s="93"/>
      <c r="L386" s="93"/>
      <c r="M386" s="188">
        <v>0.57999999999999996</v>
      </c>
      <c r="N386" s="188">
        <v>0.7</v>
      </c>
      <c r="O386" s="188">
        <v>4.7E-2</v>
      </c>
      <c r="P386" s="188">
        <v>0.114</v>
      </c>
      <c r="Q386" s="188">
        <v>0.02</v>
      </c>
      <c r="R386" s="188">
        <v>6.9000000000000006E-2</v>
      </c>
      <c r="S386" s="188">
        <v>0.19700000000000001</v>
      </c>
      <c r="T386" s="188">
        <v>0.30499999999999999</v>
      </c>
    </row>
    <row r="387" spans="1:20" x14ac:dyDescent="0.25">
      <c r="A387" s="93" t="s">
        <v>1139</v>
      </c>
      <c r="B387" s="186">
        <v>0.67528438469493279</v>
      </c>
      <c r="C387" s="186">
        <v>9.3071354705274043E-2</v>
      </c>
      <c r="D387" s="186">
        <v>3.2057911065149949E-2</v>
      </c>
      <c r="E387" s="186">
        <v>0.19958634953464321</v>
      </c>
      <c r="F387" s="185">
        <v>1</v>
      </c>
      <c r="G387" s="190">
        <v>967</v>
      </c>
      <c r="H387" s="186">
        <v>0.41009329940627648</v>
      </c>
      <c r="I387" s="93"/>
      <c r="J387" s="93"/>
      <c r="K387" s="93"/>
      <c r="L387" s="93"/>
      <c r="M387" s="188">
        <v>0.64500000000000002</v>
      </c>
      <c r="N387" s="188">
        <v>0.70399999999999996</v>
      </c>
      <c r="O387" s="188">
        <v>7.5999999999999998E-2</v>
      </c>
      <c r="P387" s="188">
        <v>0.113</v>
      </c>
      <c r="Q387" s="188">
        <v>2.3E-2</v>
      </c>
      <c r="R387" s="188">
        <v>4.4999999999999998E-2</v>
      </c>
      <c r="S387" s="188">
        <v>0.17599999999999999</v>
      </c>
      <c r="T387" s="188">
        <v>0.22600000000000001</v>
      </c>
    </row>
    <row r="388" spans="1:20" x14ac:dyDescent="0.25">
      <c r="A388" s="93" t="s">
        <v>1140</v>
      </c>
      <c r="B388" s="186">
        <v>0.60554089709762537</v>
      </c>
      <c r="C388" s="186">
        <v>0.20184696569920843</v>
      </c>
      <c r="D388" s="186">
        <v>3.6939313984168866E-2</v>
      </c>
      <c r="E388" s="186">
        <v>0.15567282321899736</v>
      </c>
      <c r="F388" s="185">
        <v>1</v>
      </c>
      <c r="G388" s="190">
        <v>758</v>
      </c>
      <c r="H388" s="186">
        <v>0.32885032537960956</v>
      </c>
      <c r="I388" s="93"/>
      <c r="J388" s="93"/>
      <c r="K388" s="93"/>
      <c r="L388" s="93"/>
      <c r="M388" s="188">
        <v>0.56999999999999995</v>
      </c>
      <c r="N388" s="188">
        <v>0.64</v>
      </c>
      <c r="O388" s="188">
        <v>0.17499999999999999</v>
      </c>
      <c r="P388" s="188">
        <v>0.23200000000000001</v>
      </c>
      <c r="Q388" s="188">
        <v>2.5999999999999999E-2</v>
      </c>
      <c r="R388" s="188">
        <v>5.2999999999999999E-2</v>
      </c>
      <c r="S388" s="188">
        <v>0.13200000000000001</v>
      </c>
      <c r="T388" s="188">
        <v>0.183</v>
      </c>
    </row>
    <row r="389" spans="1:20" x14ac:dyDescent="0.25">
      <c r="A389" s="93" t="s">
        <v>1141</v>
      </c>
      <c r="B389" s="186">
        <v>0.63116883116883116</v>
      </c>
      <c r="C389" s="186">
        <v>0.20129870129870131</v>
      </c>
      <c r="D389" s="186">
        <v>3.7662337662337661E-2</v>
      </c>
      <c r="E389" s="186">
        <v>0.12987012987012986</v>
      </c>
      <c r="F389" s="185">
        <v>1</v>
      </c>
      <c r="G389" s="190">
        <v>1540</v>
      </c>
      <c r="H389" s="186">
        <v>0.31576789009637074</v>
      </c>
      <c r="I389" s="93"/>
      <c r="J389" s="93"/>
      <c r="K389" s="93"/>
      <c r="L389" s="93"/>
      <c r="M389" s="188">
        <v>0.60699999999999998</v>
      </c>
      <c r="N389" s="188">
        <v>0.65500000000000003</v>
      </c>
      <c r="O389" s="188">
        <v>0.182</v>
      </c>
      <c r="P389" s="188">
        <v>0.222</v>
      </c>
      <c r="Q389" s="188">
        <v>2.9000000000000001E-2</v>
      </c>
      <c r="R389" s="188">
        <v>4.8000000000000001E-2</v>
      </c>
      <c r="S389" s="188">
        <v>0.114</v>
      </c>
      <c r="T389" s="188">
        <v>0.14799999999999999</v>
      </c>
    </row>
    <row r="390" spans="1:20" x14ac:dyDescent="0.25">
      <c r="A390" s="93" t="s">
        <v>1142</v>
      </c>
      <c r="B390" s="186">
        <v>0.61322645290581157</v>
      </c>
      <c r="C390" s="186">
        <v>0.20641282565130262</v>
      </c>
      <c r="D390" s="186">
        <v>3.8744154976619906E-2</v>
      </c>
      <c r="E390" s="186">
        <v>0.14161656646626586</v>
      </c>
      <c r="F390" s="185">
        <v>1</v>
      </c>
      <c r="G390" s="190">
        <v>2994</v>
      </c>
      <c r="H390" s="186">
        <v>0.25928812678617824</v>
      </c>
      <c r="I390" s="93"/>
      <c r="J390" s="93"/>
      <c r="K390" s="93"/>
      <c r="L390" s="93"/>
      <c r="M390" s="188">
        <v>0.59599999999999997</v>
      </c>
      <c r="N390" s="188">
        <v>0.63100000000000001</v>
      </c>
      <c r="O390" s="188">
        <v>0.192</v>
      </c>
      <c r="P390" s="188">
        <v>0.221</v>
      </c>
      <c r="Q390" s="188">
        <v>3.2000000000000001E-2</v>
      </c>
      <c r="R390" s="188">
        <v>4.5999999999999999E-2</v>
      </c>
      <c r="S390" s="188">
        <v>0.13</v>
      </c>
      <c r="T390" s="188">
        <v>0.155</v>
      </c>
    </row>
    <row r="391" spans="1:20" x14ac:dyDescent="0.25">
      <c r="A391" s="93" t="s">
        <v>1143</v>
      </c>
      <c r="B391" s="186">
        <v>0.67353951890034369</v>
      </c>
      <c r="C391" s="186">
        <v>0.22199312714776631</v>
      </c>
      <c r="D391" s="186">
        <v>3.5738831615120273E-2</v>
      </c>
      <c r="E391" s="186">
        <v>6.8728522336769765E-2</v>
      </c>
      <c r="F391" s="185">
        <v>1</v>
      </c>
      <c r="G391" s="190">
        <v>1455</v>
      </c>
      <c r="H391" s="186">
        <v>0.19917864476386038</v>
      </c>
      <c r="I391" s="93"/>
      <c r="J391" s="93"/>
      <c r="K391" s="93"/>
      <c r="L391" s="93"/>
      <c r="M391" s="188">
        <v>0.64900000000000002</v>
      </c>
      <c r="N391" s="188">
        <v>0.69699999999999995</v>
      </c>
      <c r="O391" s="188">
        <v>0.20100000000000001</v>
      </c>
      <c r="P391" s="188">
        <v>0.24399999999999999</v>
      </c>
      <c r="Q391" s="188">
        <v>2.7E-2</v>
      </c>
      <c r="R391" s="188">
        <v>4.7E-2</v>
      </c>
      <c r="S391" s="188">
        <v>5.7000000000000002E-2</v>
      </c>
      <c r="T391" s="188">
        <v>8.3000000000000004E-2</v>
      </c>
    </row>
    <row r="392" spans="1:20" x14ac:dyDescent="0.25">
      <c r="A392" s="93" t="s">
        <v>1144</v>
      </c>
      <c r="B392" s="186">
        <v>0.64684014869888473</v>
      </c>
      <c r="C392" s="186">
        <v>0.1449814126394052</v>
      </c>
      <c r="D392" s="186">
        <v>3.3457249070631967E-2</v>
      </c>
      <c r="E392" s="186">
        <v>0.17472118959107807</v>
      </c>
      <c r="F392" s="185">
        <v>1</v>
      </c>
      <c r="G392" s="190">
        <v>269</v>
      </c>
      <c r="H392" s="186">
        <v>0.18732590529247911</v>
      </c>
      <c r="I392" s="93"/>
      <c r="J392" s="93"/>
      <c r="K392" s="93"/>
      <c r="L392" s="93"/>
      <c r="M392" s="188">
        <v>0.58799999999999997</v>
      </c>
      <c r="N392" s="188">
        <v>0.70199999999999996</v>
      </c>
      <c r="O392" s="188">
        <v>0.108</v>
      </c>
      <c r="P392" s="188">
        <v>0.192</v>
      </c>
      <c r="Q392" s="188">
        <v>1.7999999999999999E-2</v>
      </c>
      <c r="R392" s="188">
        <v>6.2E-2</v>
      </c>
      <c r="S392" s="188">
        <v>0.13400000000000001</v>
      </c>
      <c r="T392" s="188">
        <v>0.22500000000000001</v>
      </c>
    </row>
    <row r="393" spans="1:20" x14ac:dyDescent="0.25">
      <c r="A393" s="93" t="s">
        <v>1145</v>
      </c>
      <c r="B393" s="186">
        <v>0.52034883720930236</v>
      </c>
      <c r="C393" s="186">
        <v>0.11627906976744186</v>
      </c>
      <c r="D393" s="186">
        <v>4.6511627906976744E-2</v>
      </c>
      <c r="E393" s="186">
        <v>0.31686046511627908</v>
      </c>
      <c r="F393" s="185">
        <v>1</v>
      </c>
      <c r="G393" s="190">
        <v>344</v>
      </c>
      <c r="H393" s="186">
        <v>0.21014050091631031</v>
      </c>
      <c r="I393" s="93"/>
      <c r="J393" s="93"/>
      <c r="K393" s="93"/>
      <c r="L393" s="93"/>
      <c r="M393" s="188">
        <v>0.46800000000000003</v>
      </c>
      <c r="N393" s="188">
        <v>0.57299999999999995</v>
      </c>
      <c r="O393" s="188">
        <v>8.6999999999999994E-2</v>
      </c>
      <c r="P393" s="188">
        <v>0.154</v>
      </c>
      <c r="Q393" s="188">
        <v>2.9000000000000001E-2</v>
      </c>
      <c r="R393" s="188">
        <v>7.3999999999999996E-2</v>
      </c>
      <c r="S393" s="188">
        <v>0.27</v>
      </c>
      <c r="T393" s="188">
        <v>0.36799999999999999</v>
      </c>
    </row>
    <row r="394" spans="1:20" x14ac:dyDescent="0.25">
      <c r="A394" s="93" t="s">
        <v>1146</v>
      </c>
      <c r="B394" s="186">
        <v>0.66265060240963858</v>
      </c>
      <c r="C394" s="186">
        <v>0.19036144578313252</v>
      </c>
      <c r="D394" s="186">
        <v>3.614457831325301E-2</v>
      </c>
      <c r="E394" s="186">
        <v>0.1108433734939759</v>
      </c>
      <c r="F394" s="185">
        <v>1</v>
      </c>
      <c r="G394" s="190">
        <v>415</v>
      </c>
      <c r="H394" s="186">
        <v>0.28116531165311653</v>
      </c>
      <c r="I394" s="93"/>
      <c r="J394" s="93"/>
      <c r="K394" s="93"/>
      <c r="L394" s="93"/>
      <c r="M394" s="188">
        <v>0.61599999999999999</v>
      </c>
      <c r="N394" s="188">
        <v>0.70599999999999996</v>
      </c>
      <c r="O394" s="188">
        <v>0.155</v>
      </c>
      <c r="P394" s="188">
        <v>0.23100000000000001</v>
      </c>
      <c r="Q394" s="188">
        <v>2.1999999999999999E-2</v>
      </c>
      <c r="R394" s="188">
        <v>5.8999999999999997E-2</v>
      </c>
      <c r="S394" s="188">
        <v>8.4000000000000005E-2</v>
      </c>
      <c r="T394" s="188">
        <v>0.14499999999999999</v>
      </c>
    </row>
    <row r="395" spans="1:20" x14ac:dyDescent="0.25">
      <c r="A395" s="93" t="s">
        <v>1147</v>
      </c>
      <c r="B395" s="186">
        <v>0.61821527138914445</v>
      </c>
      <c r="C395" s="186">
        <v>0.21067157313707452</v>
      </c>
      <c r="D395" s="186">
        <v>5.0597976080956765E-2</v>
      </c>
      <c r="E395" s="186">
        <v>0.12051517939282429</v>
      </c>
      <c r="F395" s="185">
        <v>1</v>
      </c>
      <c r="G395" s="190">
        <v>2174</v>
      </c>
      <c r="H395" s="186">
        <v>0.30990734141126158</v>
      </c>
      <c r="I395" s="93"/>
      <c r="J395" s="93"/>
      <c r="K395" s="93"/>
      <c r="L395" s="93"/>
      <c r="M395" s="188">
        <v>0.59799999999999998</v>
      </c>
      <c r="N395" s="188">
        <v>0.63800000000000001</v>
      </c>
      <c r="O395" s="188">
        <v>0.19400000000000001</v>
      </c>
      <c r="P395" s="188">
        <v>0.22800000000000001</v>
      </c>
      <c r="Q395" s="188">
        <v>4.2000000000000003E-2</v>
      </c>
      <c r="R395" s="188">
        <v>6.0999999999999999E-2</v>
      </c>
      <c r="S395" s="188">
        <v>0.107</v>
      </c>
      <c r="T395" s="188">
        <v>0.13500000000000001</v>
      </c>
    </row>
    <row r="396" spans="1:20" x14ac:dyDescent="0.25">
      <c r="A396" s="93" t="s">
        <v>1148</v>
      </c>
      <c r="B396" s="186">
        <v>0.59561870929544114</v>
      </c>
      <c r="C396" s="186">
        <v>0.246299585553582</v>
      </c>
      <c r="D396" s="186">
        <v>3.7892243931320305E-2</v>
      </c>
      <c r="E396" s="186">
        <v>0.1201894612196566</v>
      </c>
      <c r="F396" s="185">
        <v>1</v>
      </c>
      <c r="G396" s="190">
        <v>1689</v>
      </c>
      <c r="H396" s="186">
        <v>0.26669824727617242</v>
      </c>
      <c r="I396" s="93"/>
      <c r="J396" s="93"/>
      <c r="K396" s="93"/>
      <c r="L396" s="93"/>
      <c r="M396" s="188">
        <v>0.57199999999999995</v>
      </c>
      <c r="N396" s="188">
        <v>0.61899999999999999</v>
      </c>
      <c r="O396" s="188">
        <v>0.22600000000000001</v>
      </c>
      <c r="P396" s="188">
        <v>0.26700000000000002</v>
      </c>
      <c r="Q396" s="188">
        <v>0.03</v>
      </c>
      <c r="R396" s="188">
        <v>4.8000000000000001E-2</v>
      </c>
      <c r="S396" s="188">
        <v>0.106</v>
      </c>
      <c r="T396" s="188">
        <v>0.13700000000000001</v>
      </c>
    </row>
    <row r="397" spans="1:20" x14ac:dyDescent="0.25">
      <c r="A397" s="93" t="s">
        <v>1149</v>
      </c>
      <c r="B397" s="186">
        <v>0.60944795385882999</v>
      </c>
      <c r="C397" s="186">
        <v>0.26448777808294427</v>
      </c>
      <c r="D397" s="186">
        <v>3.8176325185388632E-2</v>
      </c>
      <c r="E397" s="186">
        <v>8.7887942872837133E-2</v>
      </c>
      <c r="F397" s="185">
        <v>1</v>
      </c>
      <c r="G397" s="190">
        <v>3641</v>
      </c>
      <c r="H397" s="186">
        <v>0.44652931076772134</v>
      </c>
      <c r="I397" s="93"/>
      <c r="J397" s="93"/>
      <c r="K397" s="93"/>
      <c r="L397" s="93"/>
      <c r="M397" s="188">
        <v>0.59299999999999997</v>
      </c>
      <c r="N397" s="188">
        <v>0.625</v>
      </c>
      <c r="O397" s="188">
        <v>0.25</v>
      </c>
      <c r="P397" s="188">
        <v>0.27900000000000003</v>
      </c>
      <c r="Q397" s="188">
        <v>3.2000000000000001E-2</v>
      </c>
      <c r="R397" s="188">
        <v>4.4999999999999998E-2</v>
      </c>
      <c r="S397" s="188">
        <v>7.9000000000000001E-2</v>
      </c>
      <c r="T397" s="188">
        <v>9.8000000000000004E-2</v>
      </c>
    </row>
    <row r="398" spans="1:20" x14ac:dyDescent="0.25">
      <c r="A398" s="93" t="s">
        <v>1150</v>
      </c>
      <c r="B398" s="186">
        <v>0.67404782993799828</v>
      </c>
      <c r="C398" s="186">
        <v>0.13876586950103337</v>
      </c>
      <c r="D398" s="186">
        <v>3.8086802480070861E-2</v>
      </c>
      <c r="E398" s="186">
        <v>0.14909949808089754</v>
      </c>
      <c r="F398" s="185">
        <v>1</v>
      </c>
      <c r="G398" s="190">
        <v>3387</v>
      </c>
      <c r="H398" s="186">
        <v>8.2495067832525512E-2</v>
      </c>
      <c r="I398" s="93"/>
      <c r="J398" s="93"/>
      <c r="K398" s="93"/>
      <c r="L398" s="93"/>
      <c r="M398" s="188">
        <v>0.65800000000000003</v>
      </c>
      <c r="N398" s="188">
        <v>0.69</v>
      </c>
      <c r="O398" s="188">
        <v>0.128</v>
      </c>
      <c r="P398" s="188">
        <v>0.151</v>
      </c>
      <c r="Q398" s="188">
        <v>3.2000000000000001E-2</v>
      </c>
      <c r="R398" s="188">
        <v>4.4999999999999998E-2</v>
      </c>
      <c r="S398" s="188">
        <v>0.13800000000000001</v>
      </c>
      <c r="T398" s="188">
        <v>0.161</v>
      </c>
    </row>
    <row r="399" spans="1:20" x14ac:dyDescent="0.25">
      <c r="A399" s="93" t="s">
        <v>1151</v>
      </c>
      <c r="B399" s="186">
        <v>0.46808510638297873</v>
      </c>
      <c r="C399" s="186">
        <v>0.10638297872340426</v>
      </c>
      <c r="D399" s="186">
        <v>4.2553191489361701E-2</v>
      </c>
      <c r="E399" s="186">
        <v>0.38297872340425532</v>
      </c>
      <c r="F399" s="185">
        <v>1</v>
      </c>
      <c r="G399" s="190">
        <v>94</v>
      </c>
      <c r="H399" s="186">
        <v>0.18687872763419483</v>
      </c>
      <c r="I399" s="93"/>
      <c r="J399" s="93"/>
      <c r="K399" s="93"/>
      <c r="L399" s="93"/>
      <c r="M399" s="188">
        <v>0.37</v>
      </c>
      <c r="N399" s="188">
        <v>0.56799999999999995</v>
      </c>
      <c r="O399" s="188">
        <v>5.8999999999999997E-2</v>
      </c>
      <c r="P399" s="188">
        <v>0.185</v>
      </c>
      <c r="Q399" s="188">
        <v>1.7000000000000001E-2</v>
      </c>
      <c r="R399" s="188">
        <v>0.104</v>
      </c>
      <c r="S399" s="188">
        <v>0.29099999999999998</v>
      </c>
      <c r="T399" s="188">
        <v>0.48399999999999999</v>
      </c>
    </row>
    <row r="400" spans="1:20" x14ac:dyDescent="0.25">
      <c r="A400" s="93" t="s">
        <v>1152</v>
      </c>
      <c r="B400" s="186">
        <v>0.54672897196261683</v>
      </c>
      <c r="C400" s="186">
        <v>0.19158878504672897</v>
      </c>
      <c r="D400" s="186">
        <v>3.2710280373831772E-2</v>
      </c>
      <c r="E400" s="186">
        <v>0.22897196261682243</v>
      </c>
      <c r="F400" s="185">
        <v>1</v>
      </c>
      <c r="G400" s="190">
        <v>428</v>
      </c>
      <c r="H400" s="186">
        <v>0.18632999564649544</v>
      </c>
      <c r="I400" s="93"/>
      <c r="J400" s="93"/>
      <c r="K400" s="93"/>
      <c r="L400" s="93"/>
      <c r="M400" s="188">
        <v>0.499</v>
      </c>
      <c r="N400" s="188">
        <v>0.59299999999999997</v>
      </c>
      <c r="O400" s="188">
        <v>0.157</v>
      </c>
      <c r="P400" s="188">
        <v>0.23200000000000001</v>
      </c>
      <c r="Q400" s="188">
        <v>0.02</v>
      </c>
      <c r="R400" s="188">
        <v>5.3999999999999999E-2</v>
      </c>
      <c r="S400" s="188">
        <v>0.192</v>
      </c>
      <c r="T400" s="188">
        <v>0.27100000000000002</v>
      </c>
    </row>
    <row r="401" spans="1:20" x14ac:dyDescent="0.25">
      <c r="A401" s="93" t="s">
        <v>1153</v>
      </c>
      <c r="B401" s="186">
        <v>0.69989395546129374</v>
      </c>
      <c r="C401" s="186">
        <v>0.2046659597030753</v>
      </c>
      <c r="D401" s="186">
        <v>3.3934252386002124E-2</v>
      </c>
      <c r="E401" s="186">
        <v>6.1505832449628844E-2</v>
      </c>
      <c r="F401" s="185">
        <v>1</v>
      </c>
      <c r="G401" s="190">
        <v>1886</v>
      </c>
      <c r="H401" s="186">
        <v>0.33070313869893037</v>
      </c>
      <c r="I401" s="93"/>
      <c r="J401" s="93"/>
      <c r="K401" s="93"/>
      <c r="L401" s="93"/>
      <c r="M401" s="188">
        <v>0.67900000000000005</v>
      </c>
      <c r="N401" s="188">
        <v>0.72</v>
      </c>
      <c r="O401" s="188">
        <v>0.187</v>
      </c>
      <c r="P401" s="188">
        <v>0.223</v>
      </c>
      <c r="Q401" s="188">
        <v>2.7E-2</v>
      </c>
      <c r="R401" s="188">
        <v>4.2999999999999997E-2</v>
      </c>
      <c r="S401" s="188">
        <v>5.1999999999999998E-2</v>
      </c>
      <c r="T401" s="188">
        <v>7.2999999999999995E-2</v>
      </c>
    </row>
    <row r="402" spans="1:20" x14ac:dyDescent="0.25">
      <c r="A402" s="93" t="s">
        <v>1154</v>
      </c>
      <c r="B402" s="186">
        <v>0.52873563218390807</v>
      </c>
      <c r="C402" s="186">
        <v>9.7701149425287362E-2</v>
      </c>
      <c r="D402" s="186">
        <v>5.7471264367816091E-2</v>
      </c>
      <c r="E402" s="186">
        <v>0.31609195402298851</v>
      </c>
      <c r="F402" s="185">
        <v>1</v>
      </c>
      <c r="G402" s="190">
        <v>174</v>
      </c>
      <c r="H402" s="186">
        <v>8.8594704684317724E-2</v>
      </c>
      <c r="I402" s="93"/>
      <c r="J402" s="93"/>
      <c r="K402" s="93"/>
      <c r="L402" s="93"/>
      <c r="M402" s="188">
        <v>0.45500000000000002</v>
      </c>
      <c r="N402" s="188">
        <v>0.60099999999999998</v>
      </c>
      <c r="O402" s="188">
        <v>6.2E-2</v>
      </c>
      <c r="P402" s="188">
        <v>0.151</v>
      </c>
      <c r="Q402" s="188">
        <v>3.2000000000000001E-2</v>
      </c>
      <c r="R402" s="188">
        <v>0.10299999999999999</v>
      </c>
      <c r="S402" s="188">
        <v>0.252</v>
      </c>
      <c r="T402" s="188">
        <v>0.38900000000000001</v>
      </c>
    </row>
    <row r="403" spans="1:20" x14ac:dyDescent="0.25">
      <c r="A403" s="93" t="s">
        <v>1155</v>
      </c>
      <c r="B403" s="186">
        <v>0.62678571428571428</v>
      </c>
      <c r="C403" s="186">
        <v>0.14642857142857144</v>
      </c>
      <c r="D403" s="186">
        <v>5.5357142857142855E-2</v>
      </c>
      <c r="E403" s="186">
        <v>0.17142857142857143</v>
      </c>
      <c r="F403" s="185">
        <v>1</v>
      </c>
      <c r="G403" s="190">
        <v>560</v>
      </c>
      <c r="H403" s="186">
        <v>7.4826296098343126E-2</v>
      </c>
      <c r="I403" s="93"/>
      <c r="J403" s="93"/>
      <c r="K403" s="93"/>
      <c r="L403" s="93"/>
      <c r="M403" s="188">
        <v>0.58599999999999997</v>
      </c>
      <c r="N403" s="188">
        <v>0.66600000000000004</v>
      </c>
      <c r="O403" s="188">
        <v>0.12</v>
      </c>
      <c r="P403" s="188">
        <v>0.17799999999999999</v>
      </c>
      <c r="Q403" s="188">
        <v>3.9E-2</v>
      </c>
      <c r="R403" s="188">
        <v>7.8E-2</v>
      </c>
      <c r="S403" s="188">
        <v>0.14199999999999999</v>
      </c>
      <c r="T403" s="188">
        <v>0.20499999999999999</v>
      </c>
    </row>
    <row r="404" spans="1:20" x14ac:dyDescent="0.25">
      <c r="A404" s="93" t="s">
        <v>1156</v>
      </c>
      <c r="B404" s="186">
        <v>0.64473684210526316</v>
      </c>
      <c r="C404" s="186">
        <v>0.15789473684210525</v>
      </c>
      <c r="D404" s="186">
        <v>2.6315789473684209E-2</v>
      </c>
      <c r="E404" s="186">
        <v>0.17105263157894737</v>
      </c>
      <c r="F404" s="185">
        <v>1</v>
      </c>
      <c r="G404" s="190">
        <v>76</v>
      </c>
      <c r="H404" s="186">
        <v>7.0829450139794969E-2</v>
      </c>
      <c r="I404" s="93"/>
      <c r="J404" s="93"/>
      <c r="K404" s="93"/>
      <c r="L404" s="93"/>
      <c r="M404" s="188">
        <v>0.53300000000000003</v>
      </c>
      <c r="N404" s="188">
        <v>0.74299999999999999</v>
      </c>
      <c r="O404" s="188">
        <v>9.2999999999999999E-2</v>
      </c>
      <c r="P404" s="188">
        <v>0.25600000000000001</v>
      </c>
      <c r="Q404" s="188">
        <v>7.0000000000000001E-3</v>
      </c>
      <c r="R404" s="188">
        <v>9.0999999999999998E-2</v>
      </c>
      <c r="S404" s="188">
        <v>0.10299999999999999</v>
      </c>
      <c r="T404" s="188">
        <v>0.27100000000000002</v>
      </c>
    </row>
    <row r="405" spans="1:20" x14ac:dyDescent="0.25">
      <c r="A405" s="93" t="s">
        <v>1157</v>
      </c>
      <c r="B405" s="186">
        <v>0.66364268394010817</v>
      </c>
      <c r="C405" s="186">
        <v>0.18240550760517524</v>
      </c>
      <c r="D405" s="186">
        <v>3.9441778440981463E-2</v>
      </c>
      <c r="E405" s="186">
        <v>0.1145100300137351</v>
      </c>
      <c r="F405" s="185">
        <v>1</v>
      </c>
      <c r="G405" s="190">
        <v>58973</v>
      </c>
      <c r="H405" s="186">
        <v>0.19869073609875745</v>
      </c>
      <c r="I405" s="93"/>
      <c r="J405" s="93"/>
      <c r="K405" s="93"/>
      <c r="L405" s="93"/>
      <c r="M405" s="188">
        <v>0.66</v>
      </c>
      <c r="N405" s="188">
        <v>0.66700000000000004</v>
      </c>
      <c r="O405" s="188">
        <v>0.17899999999999999</v>
      </c>
      <c r="P405" s="188">
        <v>0.186</v>
      </c>
      <c r="Q405" s="188">
        <v>3.7999999999999999E-2</v>
      </c>
      <c r="R405" s="188">
        <v>4.1000000000000002E-2</v>
      </c>
      <c r="S405" s="188">
        <v>0.112</v>
      </c>
      <c r="T405" s="188">
        <v>0.11700000000000001</v>
      </c>
    </row>
    <row r="406" spans="1:20" x14ac:dyDescent="0.25">
      <c r="A406" s="93" t="s">
        <v>1158</v>
      </c>
      <c r="B406" s="186">
        <v>0.6831275720164609</v>
      </c>
      <c r="C406" s="186">
        <v>0.15706447187928668</v>
      </c>
      <c r="D406" s="186">
        <v>3.6351165980795609E-2</v>
      </c>
      <c r="E406" s="186">
        <v>0.12345679012345678</v>
      </c>
      <c r="F406" s="185">
        <v>1</v>
      </c>
      <c r="G406" s="190">
        <v>1458</v>
      </c>
      <c r="H406" s="186">
        <v>0.17130771942192458</v>
      </c>
      <c r="I406" s="93"/>
      <c r="J406" s="93"/>
      <c r="K406" s="93"/>
      <c r="L406" s="93"/>
      <c r="M406" s="188">
        <v>0.65900000000000003</v>
      </c>
      <c r="N406" s="188">
        <v>0.70699999999999996</v>
      </c>
      <c r="O406" s="188">
        <v>0.13900000000000001</v>
      </c>
      <c r="P406" s="188">
        <v>0.17699999999999999</v>
      </c>
      <c r="Q406" s="188">
        <v>2.8000000000000001E-2</v>
      </c>
      <c r="R406" s="188">
        <v>4.7E-2</v>
      </c>
      <c r="S406" s="188">
        <v>0.108</v>
      </c>
      <c r="T406" s="188">
        <v>0.14099999999999999</v>
      </c>
    </row>
    <row r="407" spans="1:20" x14ac:dyDescent="0.25">
      <c r="A407" s="93" t="s">
        <v>1159</v>
      </c>
      <c r="B407" s="186">
        <v>0.5356371490280778</v>
      </c>
      <c r="C407" s="186">
        <v>8.8552915766738655E-2</v>
      </c>
      <c r="D407" s="186">
        <v>7.3434125269978404E-2</v>
      </c>
      <c r="E407" s="186">
        <v>0.30237580993520519</v>
      </c>
      <c r="F407" s="185">
        <v>1</v>
      </c>
      <c r="G407" s="190">
        <v>463</v>
      </c>
      <c r="H407" s="186">
        <v>5.8905852417302798E-2</v>
      </c>
      <c r="I407" s="93"/>
      <c r="J407" s="93"/>
      <c r="K407" s="93"/>
      <c r="L407" s="93"/>
      <c r="M407" s="188">
        <v>0.49</v>
      </c>
      <c r="N407" s="188">
        <v>0.58099999999999996</v>
      </c>
      <c r="O407" s="188">
        <v>6.6000000000000003E-2</v>
      </c>
      <c r="P407" s="188">
        <v>0.11799999999999999</v>
      </c>
      <c r="Q407" s="188">
        <v>5.2999999999999999E-2</v>
      </c>
      <c r="R407" s="188">
        <v>0.10100000000000001</v>
      </c>
      <c r="S407" s="188">
        <v>0.26200000000000001</v>
      </c>
      <c r="T407" s="188">
        <v>0.34599999999999997</v>
      </c>
    </row>
    <row r="408" spans="1:20" x14ac:dyDescent="0.25">
      <c r="A408" s="93" t="s">
        <v>1160</v>
      </c>
      <c r="B408" s="186">
        <v>0.61335952848722985</v>
      </c>
      <c r="C408" s="186">
        <v>0.10098231827111984</v>
      </c>
      <c r="D408" s="186">
        <v>4.4007858546168961E-2</v>
      </c>
      <c r="E408" s="186">
        <v>0.24165029469548133</v>
      </c>
      <c r="F408" s="185">
        <v>1</v>
      </c>
      <c r="G408" s="190">
        <v>2545</v>
      </c>
      <c r="H408" s="186">
        <v>0.52377032311175142</v>
      </c>
      <c r="I408" s="93"/>
      <c r="J408" s="93"/>
      <c r="K408" s="93"/>
      <c r="L408" s="93"/>
      <c r="M408" s="188">
        <v>0.59399999999999997</v>
      </c>
      <c r="N408" s="188">
        <v>0.63200000000000001</v>
      </c>
      <c r="O408" s="188">
        <v>0.09</v>
      </c>
      <c r="P408" s="188">
        <v>0.113</v>
      </c>
      <c r="Q408" s="188">
        <v>3.6999999999999998E-2</v>
      </c>
      <c r="R408" s="188">
        <v>5.2999999999999999E-2</v>
      </c>
      <c r="S408" s="188">
        <v>0.22500000000000001</v>
      </c>
      <c r="T408" s="188">
        <v>0.25900000000000001</v>
      </c>
    </row>
    <row r="409" spans="1:20" x14ac:dyDescent="0.25">
      <c r="A409" s="93" t="s">
        <v>1161</v>
      </c>
      <c r="B409" s="186">
        <v>0.69630958482829319</v>
      </c>
      <c r="C409" s="186">
        <v>0.20681701691440288</v>
      </c>
      <c r="D409" s="186">
        <v>3.3572526909277291E-2</v>
      </c>
      <c r="E409" s="186">
        <v>6.3300871348026658E-2</v>
      </c>
      <c r="F409" s="185">
        <v>1</v>
      </c>
      <c r="G409" s="190">
        <v>3902</v>
      </c>
      <c r="H409" s="186">
        <v>0.53984504703929159</v>
      </c>
      <c r="I409" s="93"/>
      <c r="J409" s="93"/>
      <c r="K409" s="93"/>
      <c r="L409" s="93"/>
      <c r="M409" s="188">
        <v>0.68200000000000005</v>
      </c>
      <c r="N409" s="188">
        <v>0.71099999999999997</v>
      </c>
      <c r="O409" s="188">
        <v>0.19400000000000001</v>
      </c>
      <c r="P409" s="188">
        <v>0.22</v>
      </c>
      <c r="Q409" s="188">
        <v>2.8000000000000001E-2</v>
      </c>
      <c r="R409" s="188">
        <v>0.04</v>
      </c>
      <c r="S409" s="188">
        <v>5.6000000000000001E-2</v>
      </c>
      <c r="T409" s="188">
        <v>7.0999999999999994E-2</v>
      </c>
    </row>
    <row r="410" spans="1:20" x14ac:dyDescent="0.25">
      <c r="A410" s="93" t="s">
        <v>1162</v>
      </c>
      <c r="B410" s="186">
        <v>0.68181818181818177</v>
      </c>
      <c r="C410" s="186">
        <v>0.13181818181818181</v>
      </c>
      <c r="D410" s="186">
        <v>6.363636363636363E-2</v>
      </c>
      <c r="E410" s="186">
        <v>0.12272727272727273</v>
      </c>
      <c r="F410" s="185">
        <v>1</v>
      </c>
      <c r="G410" s="190">
        <v>220</v>
      </c>
      <c r="H410" s="186">
        <v>8.4942084942084939E-2</v>
      </c>
      <c r="I410" s="93"/>
      <c r="J410" s="93"/>
      <c r="K410" s="93"/>
      <c r="L410" s="93"/>
      <c r="M410" s="188">
        <v>0.61799999999999999</v>
      </c>
      <c r="N410" s="188">
        <v>0.74</v>
      </c>
      <c r="O410" s="188">
        <v>9.2999999999999999E-2</v>
      </c>
      <c r="P410" s="188">
        <v>0.183</v>
      </c>
      <c r="Q410" s="188">
        <v>3.7999999999999999E-2</v>
      </c>
      <c r="R410" s="188">
        <v>0.104</v>
      </c>
      <c r="S410" s="188">
        <v>8.5999999999999993E-2</v>
      </c>
      <c r="T410" s="188">
        <v>0.17299999999999999</v>
      </c>
    </row>
    <row r="411" spans="1:20" x14ac:dyDescent="0.25">
      <c r="A411" s="93" t="s">
        <v>1163</v>
      </c>
      <c r="B411" s="186">
        <v>0.45673076923076922</v>
      </c>
      <c r="C411" s="186">
        <v>8.6538461538461536E-2</v>
      </c>
      <c r="D411" s="186">
        <v>3.3653846153846152E-2</v>
      </c>
      <c r="E411" s="186">
        <v>0.42307692307692307</v>
      </c>
      <c r="F411" s="185">
        <v>1</v>
      </c>
      <c r="G411" s="190">
        <v>208</v>
      </c>
      <c r="H411" s="186">
        <v>7.994772648652804E-3</v>
      </c>
      <c r="I411" s="93"/>
      <c r="J411" s="93"/>
      <c r="K411" s="93"/>
      <c r="L411" s="93"/>
      <c r="M411" s="188">
        <v>0.39</v>
      </c>
      <c r="N411" s="188">
        <v>0.52500000000000002</v>
      </c>
      <c r="O411" s="188">
        <v>5.5E-2</v>
      </c>
      <c r="P411" s="188">
        <v>0.13300000000000001</v>
      </c>
      <c r="Q411" s="188">
        <v>1.6E-2</v>
      </c>
      <c r="R411" s="188">
        <v>6.8000000000000005E-2</v>
      </c>
      <c r="S411" s="188">
        <v>0.35799999999999998</v>
      </c>
      <c r="T411" s="188">
        <v>0.49099999999999999</v>
      </c>
    </row>
    <row r="412" spans="1:20" x14ac:dyDescent="0.25">
      <c r="A412" s="93" t="s">
        <v>1164</v>
      </c>
      <c r="B412" s="186">
        <v>0.67992541951522689</v>
      </c>
      <c r="C412" s="186">
        <v>0.21031696706028588</v>
      </c>
      <c r="D412" s="186">
        <v>3.4307022995649472E-2</v>
      </c>
      <c r="E412" s="186">
        <v>7.5450590428837783E-2</v>
      </c>
      <c r="F412" s="185">
        <v>1</v>
      </c>
      <c r="G412" s="190">
        <v>8045</v>
      </c>
      <c r="H412" s="186">
        <v>0.23653416441256028</v>
      </c>
      <c r="I412" s="93"/>
      <c r="J412" s="93"/>
      <c r="K412" s="93"/>
      <c r="L412" s="93"/>
      <c r="M412" s="188">
        <v>0.67</v>
      </c>
      <c r="N412" s="188">
        <v>0.69</v>
      </c>
      <c r="O412" s="188">
        <v>0.20200000000000001</v>
      </c>
      <c r="P412" s="188">
        <v>0.219</v>
      </c>
      <c r="Q412" s="188">
        <v>3.1E-2</v>
      </c>
      <c r="R412" s="188">
        <v>3.9E-2</v>
      </c>
      <c r="S412" s="188">
        <v>7.0000000000000007E-2</v>
      </c>
      <c r="T412" s="188">
        <v>8.1000000000000003E-2</v>
      </c>
    </row>
    <row r="413" spans="1:20" x14ac:dyDescent="0.25">
      <c r="A413" s="93" t="s">
        <v>1165</v>
      </c>
      <c r="B413" s="186">
        <v>0.42622950819672129</v>
      </c>
      <c r="C413" s="186">
        <v>0.11475409836065574</v>
      </c>
      <c r="D413" s="186">
        <v>0.11475409836065574</v>
      </c>
      <c r="E413" s="186">
        <v>0.34426229508196721</v>
      </c>
      <c r="F413" s="185">
        <v>1</v>
      </c>
      <c r="G413" s="190">
        <v>61</v>
      </c>
      <c r="H413" s="186">
        <v>8.9416593374377022E-3</v>
      </c>
      <c r="I413" s="93"/>
      <c r="J413" s="93"/>
      <c r="K413" s="93"/>
      <c r="L413" s="93"/>
      <c r="M413" s="188">
        <v>0.31</v>
      </c>
      <c r="N413" s="188">
        <v>0.55100000000000005</v>
      </c>
      <c r="O413" s="188">
        <v>5.7000000000000002E-2</v>
      </c>
      <c r="P413" s="188">
        <v>0.218</v>
      </c>
      <c r="Q413" s="188">
        <v>5.7000000000000002E-2</v>
      </c>
      <c r="R413" s="188">
        <v>0.218</v>
      </c>
      <c r="S413" s="188">
        <v>0.23699999999999999</v>
      </c>
      <c r="T413" s="188">
        <v>0.47</v>
      </c>
    </row>
    <row r="414" spans="1:20" x14ac:dyDescent="0.25">
      <c r="A414" s="93" t="s">
        <v>1166</v>
      </c>
      <c r="B414" s="186">
        <v>0.72492836676217765</v>
      </c>
      <c r="C414" s="186">
        <v>0.15186246418338109</v>
      </c>
      <c r="D414" s="186">
        <v>3.3237822349570199E-2</v>
      </c>
      <c r="E414" s="186">
        <v>8.9971346704871058E-2</v>
      </c>
      <c r="F414" s="185">
        <v>1</v>
      </c>
      <c r="G414" s="190">
        <v>1745</v>
      </c>
      <c r="H414" s="186">
        <v>3.7867280065969358E-2</v>
      </c>
      <c r="I414" s="93"/>
      <c r="J414" s="93"/>
      <c r="K414" s="93"/>
      <c r="L414" s="93"/>
      <c r="M414" s="188">
        <v>0.70299999999999996</v>
      </c>
      <c r="N414" s="188">
        <v>0.745</v>
      </c>
      <c r="O414" s="188">
        <v>0.13600000000000001</v>
      </c>
      <c r="P414" s="188">
        <v>0.16900000000000001</v>
      </c>
      <c r="Q414" s="188">
        <v>2.5999999999999999E-2</v>
      </c>
      <c r="R414" s="188">
        <v>4.2999999999999997E-2</v>
      </c>
      <c r="S414" s="188">
        <v>7.6999999999999999E-2</v>
      </c>
      <c r="T414" s="188">
        <v>0.104</v>
      </c>
    </row>
    <row r="415" spans="1:20" x14ac:dyDescent="0.25">
      <c r="A415" s="93" t="s">
        <v>1167</v>
      </c>
      <c r="B415" s="186">
        <v>0.7103825136612022</v>
      </c>
      <c r="C415" s="186">
        <v>9.8360655737704916E-2</v>
      </c>
      <c r="D415" s="186">
        <v>1.6393442622950821E-2</v>
      </c>
      <c r="E415" s="186">
        <v>0.17486338797814208</v>
      </c>
      <c r="F415" s="185">
        <v>1</v>
      </c>
      <c r="G415" s="190">
        <v>183</v>
      </c>
      <c r="H415" s="186">
        <v>0.10032894736842106</v>
      </c>
      <c r="I415" s="93"/>
      <c r="J415" s="93"/>
      <c r="K415" s="93"/>
      <c r="L415" s="93"/>
      <c r="M415" s="188">
        <v>0.64100000000000001</v>
      </c>
      <c r="N415" s="188">
        <v>0.77100000000000002</v>
      </c>
      <c r="O415" s="188">
        <v>6.3E-2</v>
      </c>
      <c r="P415" s="188">
        <v>0.15</v>
      </c>
      <c r="Q415" s="188">
        <v>6.0000000000000001E-3</v>
      </c>
      <c r="R415" s="188">
        <v>4.7E-2</v>
      </c>
      <c r="S415" s="188">
        <v>0.127</v>
      </c>
      <c r="T415" s="188">
        <v>0.23599999999999999</v>
      </c>
    </row>
    <row r="416" spans="1:20" x14ac:dyDescent="0.25">
      <c r="A416" s="93" t="s">
        <v>1168</v>
      </c>
      <c r="B416" s="186">
        <v>0.46511627906976744</v>
      </c>
      <c r="C416" s="186">
        <v>9.3023255813953487E-2</v>
      </c>
      <c r="D416" s="186">
        <v>9.3023255813953487E-2</v>
      </c>
      <c r="E416" s="186">
        <v>0.34883720930232559</v>
      </c>
      <c r="F416" s="185">
        <v>1</v>
      </c>
      <c r="G416" s="190">
        <v>43</v>
      </c>
      <c r="H416" s="186">
        <v>9.5343680709534362E-2</v>
      </c>
      <c r="I416" s="93"/>
      <c r="J416" s="93"/>
      <c r="K416" s="93"/>
      <c r="L416" s="93"/>
      <c r="M416" s="188">
        <v>0.32500000000000001</v>
      </c>
      <c r="N416" s="188">
        <v>0.61099999999999999</v>
      </c>
      <c r="O416" s="188">
        <v>3.6999999999999998E-2</v>
      </c>
      <c r="P416" s="188">
        <v>0.216</v>
      </c>
      <c r="Q416" s="188">
        <v>3.6999999999999998E-2</v>
      </c>
      <c r="R416" s="188">
        <v>0.216</v>
      </c>
      <c r="S416" s="188">
        <v>0.224</v>
      </c>
      <c r="T416" s="188">
        <v>0.498</v>
      </c>
    </row>
    <row r="417" spans="1:20" x14ac:dyDescent="0.25">
      <c r="A417" s="93" t="s">
        <v>1169</v>
      </c>
      <c r="B417" s="186">
        <v>0.52941176470588236</v>
      </c>
      <c r="C417" s="186">
        <v>5.8823529411764705E-2</v>
      </c>
      <c r="D417" s="186">
        <v>0.12605042016806722</v>
      </c>
      <c r="E417" s="186">
        <v>0.2857142857142857</v>
      </c>
      <c r="F417" s="185">
        <v>1</v>
      </c>
      <c r="G417" s="190">
        <v>119</v>
      </c>
      <c r="H417" s="186">
        <v>4.5541523153463451E-2</v>
      </c>
      <c r="I417" s="93"/>
      <c r="J417" s="93"/>
      <c r="K417" s="93"/>
      <c r="L417" s="93"/>
      <c r="M417" s="188">
        <v>0.44</v>
      </c>
      <c r="N417" s="188">
        <v>0.61699999999999999</v>
      </c>
      <c r="O417" s="188">
        <v>2.9000000000000001E-2</v>
      </c>
      <c r="P417" s="188">
        <v>0.11600000000000001</v>
      </c>
      <c r="Q417" s="188">
        <v>7.8E-2</v>
      </c>
      <c r="R417" s="188">
        <v>0.19800000000000001</v>
      </c>
      <c r="S417" s="188">
        <v>0.21199999999999999</v>
      </c>
      <c r="T417" s="188">
        <v>0.373</v>
      </c>
    </row>
    <row r="418" spans="1:20" x14ac:dyDescent="0.25">
      <c r="A418" s="93" t="s">
        <v>1170</v>
      </c>
      <c r="B418" s="186">
        <v>0.64383561643835618</v>
      </c>
      <c r="C418" s="186">
        <v>3.4246575342465752E-2</v>
      </c>
      <c r="D418" s="186">
        <v>4.7945205479452052E-2</v>
      </c>
      <c r="E418" s="186">
        <v>0.27397260273972601</v>
      </c>
      <c r="F418" s="185">
        <v>1</v>
      </c>
      <c r="G418" s="190">
        <v>146</v>
      </c>
      <c r="H418" s="186">
        <v>6.1344537815126048E-2</v>
      </c>
      <c r="I418" s="93"/>
      <c r="J418" s="93"/>
      <c r="K418" s="93"/>
      <c r="L418" s="93"/>
      <c r="M418" s="188">
        <v>0.56299999999999994</v>
      </c>
      <c r="N418" s="188">
        <v>0.71699999999999997</v>
      </c>
      <c r="O418" s="188">
        <v>1.4999999999999999E-2</v>
      </c>
      <c r="P418" s="188">
        <v>7.8E-2</v>
      </c>
      <c r="Q418" s="188">
        <v>2.3E-2</v>
      </c>
      <c r="R418" s="188">
        <v>9.6000000000000002E-2</v>
      </c>
      <c r="S418" s="188">
        <v>0.20799999999999999</v>
      </c>
      <c r="T418" s="188">
        <v>0.35099999999999998</v>
      </c>
    </row>
    <row r="419" spans="1:20" x14ac:dyDescent="0.25">
      <c r="A419" s="93" t="s">
        <v>1171</v>
      </c>
      <c r="B419" s="186">
        <v>0.63414634146341464</v>
      </c>
      <c r="C419" s="186">
        <v>8.5365853658536592E-2</v>
      </c>
      <c r="D419" s="186">
        <v>4.878048780487805E-2</v>
      </c>
      <c r="E419" s="186">
        <v>0.23170731707317074</v>
      </c>
      <c r="F419" s="185">
        <v>1</v>
      </c>
      <c r="G419" s="190">
        <v>164</v>
      </c>
      <c r="H419" s="186">
        <v>9.5571095571095568E-2</v>
      </c>
      <c r="I419" s="93"/>
      <c r="J419" s="93"/>
      <c r="K419" s="93"/>
      <c r="L419" s="93"/>
      <c r="M419" s="188">
        <v>0.55800000000000005</v>
      </c>
      <c r="N419" s="188">
        <v>0.70399999999999996</v>
      </c>
      <c r="O419" s="188">
        <v>5.1999999999999998E-2</v>
      </c>
      <c r="P419" s="188">
        <v>0.13800000000000001</v>
      </c>
      <c r="Q419" s="188">
        <v>2.5000000000000001E-2</v>
      </c>
      <c r="R419" s="188">
        <v>9.2999999999999999E-2</v>
      </c>
      <c r="S419" s="188">
        <v>0.17399999999999999</v>
      </c>
      <c r="T419" s="188">
        <v>0.30199999999999999</v>
      </c>
    </row>
    <row r="420" spans="1:20" x14ac:dyDescent="0.25">
      <c r="A420" s="93" t="s">
        <v>1172</v>
      </c>
      <c r="B420" s="186">
        <v>0.5536723163841808</v>
      </c>
      <c r="C420" s="186">
        <v>0.10734463276836158</v>
      </c>
      <c r="D420" s="186">
        <v>9.03954802259887E-2</v>
      </c>
      <c r="E420" s="186">
        <v>0.24858757062146894</v>
      </c>
      <c r="F420" s="185">
        <v>1</v>
      </c>
      <c r="G420" s="190">
        <v>177</v>
      </c>
      <c r="H420" s="186">
        <v>6.0204081632653061E-2</v>
      </c>
      <c r="I420" s="93"/>
      <c r="J420" s="93"/>
      <c r="K420" s="93"/>
      <c r="L420" s="93"/>
      <c r="M420" s="188">
        <v>0.48</v>
      </c>
      <c r="N420" s="188">
        <v>0.625</v>
      </c>
      <c r="O420" s="188">
        <v>7.0000000000000007E-2</v>
      </c>
      <c r="P420" s="188">
        <v>0.16200000000000001</v>
      </c>
      <c r="Q420" s="188">
        <v>5.6000000000000001E-2</v>
      </c>
      <c r="R420" s="188">
        <v>0.14199999999999999</v>
      </c>
      <c r="S420" s="188">
        <v>0.191</v>
      </c>
      <c r="T420" s="188">
        <v>0.317</v>
      </c>
    </row>
    <row r="421" spans="1:20" x14ac:dyDescent="0.25">
      <c r="A421" s="93" t="s">
        <v>1173</v>
      </c>
      <c r="B421" s="186">
        <v>0.54545454545454541</v>
      </c>
      <c r="C421" s="186">
        <v>0.23824451410658307</v>
      </c>
      <c r="D421" s="186">
        <v>5.6426332288401257E-2</v>
      </c>
      <c r="E421" s="186">
        <v>0.15987460815047022</v>
      </c>
      <c r="F421" s="185">
        <v>1</v>
      </c>
      <c r="G421" s="190">
        <v>319</v>
      </c>
      <c r="H421" s="186">
        <v>0.17831190609278927</v>
      </c>
      <c r="I421" s="93"/>
      <c r="J421" s="93"/>
      <c r="K421" s="93"/>
      <c r="L421" s="93"/>
      <c r="M421" s="188">
        <v>0.49099999999999999</v>
      </c>
      <c r="N421" s="188">
        <v>0.59899999999999998</v>
      </c>
      <c r="O421" s="188">
        <v>0.19500000000000001</v>
      </c>
      <c r="P421" s="188">
        <v>0.28799999999999998</v>
      </c>
      <c r="Q421" s="188">
        <v>3.5999999999999997E-2</v>
      </c>
      <c r="R421" s="188">
        <v>8.6999999999999994E-2</v>
      </c>
      <c r="S421" s="188">
        <v>0.124</v>
      </c>
      <c r="T421" s="188">
        <v>0.20399999999999999</v>
      </c>
    </row>
    <row r="422" spans="1:20" x14ac:dyDescent="0.25">
      <c r="A422" s="93" t="s">
        <v>1174</v>
      </c>
      <c r="B422" s="186">
        <v>0.65418719211822662</v>
      </c>
      <c r="C422" s="186">
        <v>0.14876847290640394</v>
      </c>
      <c r="D422" s="186">
        <v>3.9901477832512314E-2</v>
      </c>
      <c r="E422" s="186">
        <v>0.15714285714285714</v>
      </c>
      <c r="F422" s="185">
        <v>1</v>
      </c>
      <c r="G422" s="190">
        <v>2030</v>
      </c>
      <c r="H422" s="186">
        <v>0.22263654310155737</v>
      </c>
      <c r="I422" s="93"/>
      <c r="J422" s="93"/>
      <c r="K422" s="93"/>
      <c r="L422" s="93"/>
      <c r="M422" s="188">
        <v>0.63300000000000001</v>
      </c>
      <c r="N422" s="188">
        <v>0.67500000000000004</v>
      </c>
      <c r="O422" s="188">
        <v>0.13400000000000001</v>
      </c>
      <c r="P422" s="188">
        <v>0.16500000000000001</v>
      </c>
      <c r="Q422" s="188">
        <v>3.2000000000000001E-2</v>
      </c>
      <c r="R422" s="188">
        <v>4.9000000000000002E-2</v>
      </c>
      <c r="S422" s="188">
        <v>0.14199999999999999</v>
      </c>
      <c r="T422" s="188">
        <v>0.17399999999999999</v>
      </c>
    </row>
    <row r="423" spans="1:20" x14ac:dyDescent="0.25">
      <c r="A423" s="93" t="s">
        <v>1175</v>
      </c>
      <c r="B423" s="186">
        <v>0.60857538035961267</v>
      </c>
      <c r="C423" s="186">
        <v>0.2074688796680498</v>
      </c>
      <c r="D423" s="186">
        <v>2.4896265560165973E-2</v>
      </c>
      <c r="E423" s="186">
        <v>0.1590594744121715</v>
      </c>
      <c r="F423" s="185">
        <v>1</v>
      </c>
      <c r="G423" s="190">
        <v>1446</v>
      </c>
      <c r="H423" s="186">
        <v>0.53995519044062734</v>
      </c>
      <c r="I423" s="93"/>
      <c r="J423" s="93"/>
      <c r="K423" s="93"/>
      <c r="L423" s="93"/>
      <c r="M423" s="188">
        <v>0.58299999999999996</v>
      </c>
      <c r="N423" s="188">
        <v>0.63300000000000001</v>
      </c>
      <c r="O423" s="188">
        <v>0.187</v>
      </c>
      <c r="P423" s="188">
        <v>0.22900000000000001</v>
      </c>
      <c r="Q423" s="188">
        <v>1.7999999999999999E-2</v>
      </c>
      <c r="R423" s="188">
        <v>3.4000000000000002E-2</v>
      </c>
      <c r="S423" s="188">
        <v>0.14099999999999999</v>
      </c>
      <c r="T423" s="188">
        <v>0.17899999999999999</v>
      </c>
    </row>
    <row r="424" spans="1:20" x14ac:dyDescent="0.25">
      <c r="A424" s="93" t="s">
        <v>1176</v>
      </c>
      <c r="B424" s="186">
        <v>0.6875</v>
      </c>
      <c r="C424" s="186">
        <v>0.16964285714285715</v>
      </c>
      <c r="D424" s="186">
        <v>3.125E-2</v>
      </c>
      <c r="E424" s="186">
        <v>0.11160714285714286</v>
      </c>
      <c r="F424" s="185">
        <v>1</v>
      </c>
      <c r="G424" s="190">
        <v>448</v>
      </c>
      <c r="H424" s="186">
        <v>0.14559636009099772</v>
      </c>
      <c r="I424" s="93"/>
      <c r="J424" s="93"/>
      <c r="K424" s="93"/>
      <c r="L424" s="93"/>
      <c r="M424" s="188">
        <v>0.64300000000000002</v>
      </c>
      <c r="N424" s="188">
        <v>0.72899999999999998</v>
      </c>
      <c r="O424" s="188">
        <v>0.13800000000000001</v>
      </c>
      <c r="P424" s="188">
        <v>0.20699999999999999</v>
      </c>
      <c r="Q424" s="188">
        <v>1.9E-2</v>
      </c>
      <c r="R424" s="188">
        <v>5.1999999999999998E-2</v>
      </c>
      <c r="S424" s="188">
        <v>8.5999999999999993E-2</v>
      </c>
      <c r="T424" s="188">
        <v>0.14399999999999999</v>
      </c>
    </row>
    <row r="425" spans="1:20" x14ac:dyDescent="0.25">
      <c r="A425" s="93" t="s">
        <v>1177</v>
      </c>
      <c r="B425" s="186">
        <v>0.49161073825503354</v>
      </c>
      <c r="C425" s="186">
        <v>0.25671140939597314</v>
      </c>
      <c r="D425" s="186">
        <v>4.0268456375838924E-2</v>
      </c>
      <c r="E425" s="186">
        <v>0.21140939597315436</v>
      </c>
      <c r="F425" s="185">
        <v>1</v>
      </c>
      <c r="G425" s="190">
        <v>596</v>
      </c>
      <c r="H425" s="186">
        <v>0.46562500000000001</v>
      </c>
      <c r="I425" s="93"/>
      <c r="J425" s="93"/>
      <c r="K425" s="93"/>
      <c r="L425" s="93"/>
      <c r="M425" s="188">
        <v>0.45200000000000001</v>
      </c>
      <c r="N425" s="188">
        <v>0.53200000000000003</v>
      </c>
      <c r="O425" s="188">
        <v>0.223</v>
      </c>
      <c r="P425" s="188">
        <v>0.29299999999999998</v>
      </c>
      <c r="Q425" s="188">
        <v>2.7E-2</v>
      </c>
      <c r="R425" s="188">
        <v>5.8999999999999997E-2</v>
      </c>
      <c r="S425" s="188">
        <v>0.18099999999999999</v>
      </c>
      <c r="T425" s="188">
        <v>0.246</v>
      </c>
    </row>
    <row r="426" spans="1:20" x14ac:dyDescent="0.25">
      <c r="A426" s="93" t="s">
        <v>1178</v>
      </c>
      <c r="B426" s="186">
        <v>0.64024704065877514</v>
      </c>
      <c r="C426" s="186">
        <v>0.21924858466289243</v>
      </c>
      <c r="D426" s="186">
        <v>3.5512094698919194E-2</v>
      </c>
      <c r="E426" s="186">
        <v>0.10499227997941328</v>
      </c>
      <c r="F426" s="185">
        <v>1</v>
      </c>
      <c r="G426" s="190">
        <v>1943</v>
      </c>
      <c r="H426" s="186">
        <v>0.42377317339149401</v>
      </c>
      <c r="I426" s="93"/>
      <c r="J426" s="93"/>
      <c r="K426" s="93"/>
      <c r="L426" s="93"/>
      <c r="M426" s="188">
        <v>0.61899999999999999</v>
      </c>
      <c r="N426" s="188">
        <v>0.66100000000000003</v>
      </c>
      <c r="O426" s="188">
        <v>0.20100000000000001</v>
      </c>
      <c r="P426" s="188">
        <v>0.23799999999999999</v>
      </c>
      <c r="Q426" s="188">
        <v>2.8000000000000001E-2</v>
      </c>
      <c r="R426" s="188">
        <v>4.4999999999999998E-2</v>
      </c>
      <c r="S426" s="188">
        <v>9.1999999999999998E-2</v>
      </c>
      <c r="T426" s="188">
        <v>0.11899999999999999</v>
      </c>
    </row>
    <row r="427" spans="1:20" x14ac:dyDescent="0.25">
      <c r="A427" s="93" t="s">
        <v>1179</v>
      </c>
      <c r="B427" s="186">
        <v>0.71557281553398056</v>
      </c>
      <c r="C427" s="186">
        <v>0.15013592233009709</v>
      </c>
      <c r="D427" s="186">
        <v>3.7747572815533981E-2</v>
      </c>
      <c r="E427" s="186">
        <v>9.6543689320388343E-2</v>
      </c>
      <c r="F427" s="185">
        <v>1</v>
      </c>
      <c r="G427" s="190">
        <v>12875</v>
      </c>
      <c r="H427" s="186">
        <v>0.34392947776145316</v>
      </c>
      <c r="I427" s="93"/>
      <c r="J427" s="93"/>
      <c r="K427" s="93"/>
      <c r="L427" s="93"/>
      <c r="M427" s="188">
        <v>0.70799999999999996</v>
      </c>
      <c r="N427" s="188">
        <v>0.72299999999999998</v>
      </c>
      <c r="O427" s="188">
        <v>0.14399999999999999</v>
      </c>
      <c r="P427" s="188">
        <v>0.156</v>
      </c>
      <c r="Q427" s="188">
        <v>3.5000000000000003E-2</v>
      </c>
      <c r="R427" s="188">
        <v>4.1000000000000002E-2</v>
      </c>
      <c r="S427" s="188">
        <v>9.1999999999999998E-2</v>
      </c>
      <c r="T427" s="188">
        <v>0.10199999999999999</v>
      </c>
    </row>
    <row r="428" spans="1:20" x14ac:dyDescent="0.25">
      <c r="A428" s="93" t="s">
        <v>1180</v>
      </c>
      <c r="B428" s="186">
        <v>0.58431372549019611</v>
      </c>
      <c r="C428" s="186">
        <v>0.11372549019607843</v>
      </c>
      <c r="D428" s="186">
        <v>4.7058823529411764E-2</v>
      </c>
      <c r="E428" s="186">
        <v>0.25490196078431371</v>
      </c>
      <c r="F428" s="185">
        <v>1</v>
      </c>
      <c r="G428" s="190">
        <v>255</v>
      </c>
      <c r="H428" s="186">
        <v>1.9561215096655416E-2</v>
      </c>
      <c r="I428" s="93"/>
      <c r="J428" s="93"/>
      <c r="K428" s="93"/>
      <c r="L428" s="93"/>
      <c r="M428" s="188">
        <v>0.52300000000000002</v>
      </c>
      <c r="N428" s="188">
        <v>0.64300000000000002</v>
      </c>
      <c r="O428" s="188">
        <v>0.08</v>
      </c>
      <c r="P428" s="188">
        <v>0.159</v>
      </c>
      <c r="Q428" s="188">
        <v>2.7E-2</v>
      </c>
      <c r="R428" s="188">
        <v>0.08</v>
      </c>
      <c r="S428" s="188">
        <v>0.20499999999999999</v>
      </c>
      <c r="T428" s="188">
        <v>0.312</v>
      </c>
    </row>
    <row r="429" spans="1:20" x14ac:dyDescent="0.25">
      <c r="A429" s="93" t="s">
        <v>1181</v>
      </c>
      <c r="B429" s="186">
        <v>0.62972292191435764</v>
      </c>
      <c r="C429" s="186">
        <v>0.10201511335012595</v>
      </c>
      <c r="D429" s="186">
        <v>4.534005037783375E-2</v>
      </c>
      <c r="E429" s="186">
        <v>0.22292191435768263</v>
      </c>
      <c r="F429" s="185">
        <v>1</v>
      </c>
      <c r="G429" s="190">
        <v>794</v>
      </c>
      <c r="H429" s="186">
        <v>0.35273211905819635</v>
      </c>
      <c r="I429" s="93"/>
      <c r="J429" s="93"/>
      <c r="K429" s="93"/>
      <c r="L429" s="93"/>
      <c r="M429" s="188">
        <v>0.59599999999999997</v>
      </c>
      <c r="N429" s="188">
        <v>0.66300000000000003</v>
      </c>
      <c r="O429" s="188">
        <v>8.3000000000000004E-2</v>
      </c>
      <c r="P429" s="188">
        <v>0.125</v>
      </c>
      <c r="Q429" s="188">
        <v>3.3000000000000002E-2</v>
      </c>
      <c r="R429" s="188">
        <v>6.2E-2</v>
      </c>
      <c r="S429" s="188">
        <v>0.19500000000000001</v>
      </c>
      <c r="T429" s="188">
        <v>0.253</v>
      </c>
    </row>
    <row r="430" spans="1:20" x14ac:dyDescent="0.25">
      <c r="A430" s="93" t="s">
        <v>1182</v>
      </c>
      <c r="B430" s="186">
        <v>0.65091863517060367</v>
      </c>
      <c r="C430" s="186">
        <v>0.17847769028871391</v>
      </c>
      <c r="D430" s="186">
        <v>5.1181102362204724E-2</v>
      </c>
      <c r="E430" s="186">
        <v>0.1194225721784777</v>
      </c>
      <c r="F430" s="185">
        <v>1</v>
      </c>
      <c r="G430" s="190">
        <v>762</v>
      </c>
      <c r="H430" s="186">
        <v>0.32536293766011953</v>
      </c>
      <c r="I430" s="93"/>
      <c r="J430" s="93"/>
      <c r="K430" s="93"/>
      <c r="L430" s="93"/>
      <c r="M430" s="188">
        <v>0.61599999999999999</v>
      </c>
      <c r="N430" s="188">
        <v>0.68400000000000005</v>
      </c>
      <c r="O430" s="188">
        <v>0.153</v>
      </c>
      <c r="P430" s="188">
        <v>0.20699999999999999</v>
      </c>
      <c r="Q430" s="188">
        <v>3.7999999999999999E-2</v>
      </c>
      <c r="R430" s="188">
        <v>6.9000000000000006E-2</v>
      </c>
      <c r="S430" s="188">
        <v>9.8000000000000004E-2</v>
      </c>
      <c r="T430" s="188">
        <v>0.14399999999999999</v>
      </c>
    </row>
    <row r="431" spans="1:20" x14ac:dyDescent="0.25">
      <c r="A431" s="93" t="s">
        <v>1183</v>
      </c>
      <c r="B431" s="186">
        <v>0.62096242584047467</v>
      </c>
      <c r="C431" s="186">
        <v>0.1872116018457482</v>
      </c>
      <c r="D431" s="186">
        <v>5.3394858272907054E-2</v>
      </c>
      <c r="E431" s="186">
        <v>0.13843111404087013</v>
      </c>
      <c r="F431" s="185">
        <v>1</v>
      </c>
      <c r="G431" s="190">
        <v>1517</v>
      </c>
      <c r="H431" s="186">
        <v>0.32623655913978494</v>
      </c>
      <c r="I431" s="93"/>
      <c r="J431" s="93"/>
      <c r="K431" s="93"/>
      <c r="L431" s="93"/>
      <c r="M431" s="188">
        <v>0.59599999999999997</v>
      </c>
      <c r="N431" s="188">
        <v>0.64500000000000002</v>
      </c>
      <c r="O431" s="188">
        <v>0.16800000000000001</v>
      </c>
      <c r="P431" s="188">
        <v>0.20799999999999999</v>
      </c>
      <c r="Q431" s="188">
        <v>4.2999999999999997E-2</v>
      </c>
      <c r="R431" s="188">
        <v>6.6000000000000003E-2</v>
      </c>
      <c r="S431" s="188">
        <v>0.122</v>
      </c>
      <c r="T431" s="188">
        <v>0.157</v>
      </c>
    </row>
    <row r="432" spans="1:20" x14ac:dyDescent="0.25">
      <c r="A432" s="93" t="s">
        <v>1184</v>
      </c>
      <c r="B432" s="186">
        <v>0.6135761589403973</v>
      </c>
      <c r="C432" s="186">
        <v>0.19271523178807948</v>
      </c>
      <c r="D432" s="186">
        <v>4.0066225165562915E-2</v>
      </c>
      <c r="E432" s="186">
        <v>0.15364238410596026</v>
      </c>
      <c r="F432" s="185">
        <v>1</v>
      </c>
      <c r="G432" s="190">
        <v>3020</v>
      </c>
      <c r="H432" s="186">
        <v>0.26005338844398518</v>
      </c>
      <c r="I432" s="93"/>
      <c r="J432" s="93"/>
      <c r="K432" s="93"/>
      <c r="L432" s="93"/>
      <c r="M432" s="188">
        <v>0.59599999999999997</v>
      </c>
      <c r="N432" s="188">
        <v>0.63100000000000001</v>
      </c>
      <c r="O432" s="188">
        <v>0.17899999999999999</v>
      </c>
      <c r="P432" s="188">
        <v>0.20699999999999999</v>
      </c>
      <c r="Q432" s="188">
        <v>3.4000000000000002E-2</v>
      </c>
      <c r="R432" s="188">
        <v>4.8000000000000001E-2</v>
      </c>
      <c r="S432" s="188">
        <v>0.14099999999999999</v>
      </c>
      <c r="T432" s="188">
        <v>0.16700000000000001</v>
      </c>
    </row>
    <row r="433" spans="1:20" x14ac:dyDescent="0.25">
      <c r="A433" s="93" t="s">
        <v>1185</v>
      </c>
      <c r="B433" s="186">
        <v>0.70492957746478868</v>
      </c>
      <c r="C433" s="186">
        <v>0.20704225352112676</v>
      </c>
      <c r="D433" s="186">
        <v>3.0985915492957747E-2</v>
      </c>
      <c r="E433" s="186">
        <v>5.7042253521126761E-2</v>
      </c>
      <c r="F433" s="185">
        <v>1</v>
      </c>
      <c r="G433" s="190">
        <v>1420</v>
      </c>
      <c r="H433" s="186">
        <v>0.1941747572815534</v>
      </c>
      <c r="I433" s="93"/>
      <c r="J433" s="93"/>
      <c r="K433" s="93"/>
      <c r="L433" s="93"/>
      <c r="M433" s="188">
        <v>0.68100000000000005</v>
      </c>
      <c r="N433" s="188">
        <v>0.72799999999999998</v>
      </c>
      <c r="O433" s="188">
        <v>0.187</v>
      </c>
      <c r="P433" s="188">
        <v>0.22900000000000001</v>
      </c>
      <c r="Q433" s="188">
        <v>2.3E-2</v>
      </c>
      <c r="R433" s="188">
        <v>4.1000000000000002E-2</v>
      </c>
      <c r="S433" s="188">
        <v>4.5999999999999999E-2</v>
      </c>
      <c r="T433" s="188">
        <v>7.0000000000000007E-2</v>
      </c>
    </row>
    <row r="434" spans="1:20" x14ac:dyDescent="0.25">
      <c r="A434" s="93" t="s">
        <v>1186</v>
      </c>
      <c r="B434" s="186">
        <v>0.65079365079365081</v>
      </c>
      <c r="C434" s="186">
        <v>0.15873015873015872</v>
      </c>
      <c r="D434" s="186">
        <v>3.1746031746031744E-2</v>
      </c>
      <c r="E434" s="186">
        <v>0.15873015873015872</v>
      </c>
      <c r="F434" s="185">
        <v>1</v>
      </c>
      <c r="G434" s="190">
        <v>252</v>
      </c>
      <c r="H434" s="186">
        <v>0.18090452261306533</v>
      </c>
      <c r="I434" s="93"/>
      <c r="J434" s="93"/>
      <c r="K434" s="93"/>
      <c r="L434" s="93"/>
      <c r="M434" s="188">
        <v>0.59</v>
      </c>
      <c r="N434" s="188">
        <v>0.70699999999999996</v>
      </c>
      <c r="O434" s="188">
        <v>0.11899999999999999</v>
      </c>
      <c r="P434" s="188">
        <v>0.20899999999999999</v>
      </c>
      <c r="Q434" s="188">
        <v>1.6E-2</v>
      </c>
      <c r="R434" s="188">
        <v>6.0999999999999999E-2</v>
      </c>
      <c r="S434" s="188">
        <v>0.11899999999999999</v>
      </c>
      <c r="T434" s="188">
        <v>0.20899999999999999</v>
      </c>
    </row>
    <row r="435" spans="1:20" x14ac:dyDescent="0.25">
      <c r="A435" s="93" t="s">
        <v>1187</v>
      </c>
      <c r="B435" s="186">
        <v>0.5359281437125748</v>
      </c>
      <c r="C435" s="186">
        <v>0.1317365269461078</v>
      </c>
      <c r="D435" s="186">
        <v>4.790419161676647E-2</v>
      </c>
      <c r="E435" s="186">
        <v>0.28443113772455092</v>
      </c>
      <c r="F435" s="185">
        <v>1</v>
      </c>
      <c r="G435" s="190">
        <v>334</v>
      </c>
      <c r="H435" s="186">
        <v>0.1849390919158361</v>
      </c>
      <c r="I435" s="93"/>
      <c r="J435" s="93"/>
      <c r="K435" s="93"/>
      <c r="L435" s="93"/>
      <c r="M435" s="188">
        <v>0.48199999999999998</v>
      </c>
      <c r="N435" s="188">
        <v>0.58899999999999997</v>
      </c>
      <c r="O435" s="188">
        <v>0.1</v>
      </c>
      <c r="P435" s="188">
        <v>0.17199999999999999</v>
      </c>
      <c r="Q435" s="188">
        <v>0.03</v>
      </c>
      <c r="R435" s="188">
        <v>7.5999999999999998E-2</v>
      </c>
      <c r="S435" s="188">
        <v>0.23899999999999999</v>
      </c>
      <c r="T435" s="188">
        <v>0.33500000000000002</v>
      </c>
    </row>
    <row r="436" spans="1:20" x14ac:dyDescent="0.25">
      <c r="A436" s="93" t="s">
        <v>1188</v>
      </c>
      <c r="B436" s="186">
        <v>0.62234042553191493</v>
      </c>
      <c r="C436" s="186">
        <v>0.18351063829787234</v>
      </c>
      <c r="D436" s="186">
        <v>3.7234042553191488E-2</v>
      </c>
      <c r="E436" s="186">
        <v>0.15691489361702127</v>
      </c>
      <c r="F436" s="185">
        <v>1</v>
      </c>
      <c r="G436" s="190">
        <v>376</v>
      </c>
      <c r="H436" s="186">
        <v>0.2655367231638418</v>
      </c>
      <c r="I436" s="93"/>
      <c r="J436" s="93"/>
      <c r="K436" s="93"/>
      <c r="L436" s="93"/>
      <c r="M436" s="188">
        <v>0.57199999999999995</v>
      </c>
      <c r="N436" s="188">
        <v>0.67</v>
      </c>
      <c r="O436" s="188">
        <v>0.14799999999999999</v>
      </c>
      <c r="P436" s="188">
        <v>0.22600000000000001</v>
      </c>
      <c r="Q436" s="188">
        <v>2.1999999999999999E-2</v>
      </c>
      <c r="R436" s="188">
        <v>6.2E-2</v>
      </c>
      <c r="S436" s="188">
        <v>0.124</v>
      </c>
      <c r="T436" s="188">
        <v>0.19700000000000001</v>
      </c>
    </row>
    <row r="437" spans="1:20" x14ac:dyDescent="0.25">
      <c r="A437" s="93" t="s">
        <v>1189</v>
      </c>
      <c r="B437" s="186">
        <v>0.63666044776119401</v>
      </c>
      <c r="C437" s="186">
        <v>0.21548507462686567</v>
      </c>
      <c r="D437" s="186">
        <v>4.8041044776119403E-2</v>
      </c>
      <c r="E437" s="186">
        <v>9.9813432835820892E-2</v>
      </c>
      <c r="F437" s="185">
        <v>1</v>
      </c>
      <c r="G437" s="190">
        <v>2144</v>
      </c>
      <c r="H437" s="186">
        <v>0.30933487231279755</v>
      </c>
      <c r="I437" s="93"/>
      <c r="J437" s="93"/>
      <c r="K437" s="93"/>
      <c r="L437" s="93"/>
      <c r="M437" s="188">
        <v>0.61599999999999999</v>
      </c>
      <c r="N437" s="188">
        <v>0.65700000000000003</v>
      </c>
      <c r="O437" s="188">
        <v>0.19900000000000001</v>
      </c>
      <c r="P437" s="188">
        <v>0.23300000000000001</v>
      </c>
      <c r="Q437" s="188">
        <v>0.04</v>
      </c>
      <c r="R437" s="188">
        <v>5.8000000000000003E-2</v>
      </c>
      <c r="S437" s="188">
        <v>8.7999999999999995E-2</v>
      </c>
      <c r="T437" s="188">
        <v>0.113</v>
      </c>
    </row>
    <row r="438" spans="1:20" x14ac:dyDescent="0.25">
      <c r="A438" s="93" t="s">
        <v>1190</v>
      </c>
      <c r="B438" s="186">
        <v>0.59869203329369802</v>
      </c>
      <c r="C438" s="186">
        <v>0.23305588585017836</v>
      </c>
      <c r="D438" s="186">
        <v>3.8644470868014272E-2</v>
      </c>
      <c r="E438" s="186">
        <v>0.12960760998810938</v>
      </c>
      <c r="F438" s="185">
        <v>1</v>
      </c>
      <c r="G438" s="190">
        <v>1682</v>
      </c>
      <c r="H438" s="186">
        <v>0.26681472081218272</v>
      </c>
      <c r="I438" s="93"/>
      <c r="J438" s="93"/>
      <c r="K438" s="93"/>
      <c r="L438" s="93"/>
      <c r="M438" s="188">
        <v>0.57499999999999996</v>
      </c>
      <c r="N438" s="188">
        <v>0.622</v>
      </c>
      <c r="O438" s="188">
        <v>0.21299999999999999</v>
      </c>
      <c r="P438" s="188">
        <v>0.254</v>
      </c>
      <c r="Q438" s="188">
        <v>0.03</v>
      </c>
      <c r="R438" s="188">
        <v>4.9000000000000002E-2</v>
      </c>
      <c r="S438" s="188">
        <v>0.114</v>
      </c>
      <c r="T438" s="188">
        <v>0.14699999999999999</v>
      </c>
    </row>
    <row r="439" spans="1:20" x14ac:dyDescent="0.25">
      <c r="A439" s="93" t="s">
        <v>1191</v>
      </c>
      <c r="B439" s="186">
        <v>0.62403314917127073</v>
      </c>
      <c r="C439" s="186">
        <v>0.26049723756906079</v>
      </c>
      <c r="D439" s="186">
        <v>4.1988950276243095E-2</v>
      </c>
      <c r="E439" s="186">
        <v>7.3480662983425413E-2</v>
      </c>
      <c r="F439" s="185">
        <v>1</v>
      </c>
      <c r="G439" s="190">
        <v>3620</v>
      </c>
      <c r="H439" s="186">
        <v>0.44840827449523102</v>
      </c>
      <c r="I439" s="93"/>
      <c r="J439" s="93"/>
      <c r="K439" s="93"/>
      <c r="L439" s="93"/>
      <c r="M439" s="188">
        <v>0.60799999999999998</v>
      </c>
      <c r="N439" s="188">
        <v>0.64</v>
      </c>
      <c r="O439" s="188">
        <v>0.246</v>
      </c>
      <c r="P439" s="188">
        <v>0.27500000000000002</v>
      </c>
      <c r="Q439" s="188">
        <v>3.5999999999999997E-2</v>
      </c>
      <c r="R439" s="188">
        <v>4.9000000000000002E-2</v>
      </c>
      <c r="S439" s="188">
        <v>6.5000000000000002E-2</v>
      </c>
      <c r="T439" s="188">
        <v>8.2000000000000003E-2</v>
      </c>
    </row>
    <row r="440" spans="1:20" x14ac:dyDescent="0.25">
      <c r="A440" s="93" t="s">
        <v>1192</v>
      </c>
      <c r="B440" s="186">
        <v>0.6490539093181007</v>
      </c>
      <c r="C440" s="186">
        <v>0.14316315601570867</v>
      </c>
      <c r="D440" s="186">
        <v>4.8554087825776505E-2</v>
      </c>
      <c r="E440" s="186">
        <v>0.15922884684041413</v>
      </c>
      <c r="F440" s="185">
        <v>1</v>
      </c>
      <c r="G440" s="190">
        <v>2801</v>
      </c>
      <c r="H440" s="186">
        <v>7.0529284383340884E-2</v>
      </c>
      <c r="I440" s="93"/>
      <c r="J440" s="93"/>
      <c r="K440" s="93"/>
      <c r="L440" s="93"/>
      <c r="M440" s="188">
        <v>0.63100000000000001</v>
      </c>
      <c r="N440" s="188">
        <v>0.66700000000000004</v>
      </c>
      <c r="O440" s="188">
        <v>0.13100000000000001</v>
      </c>
      <c r="P440" s="188">
        <v>0.157</v>
      </c>
      <c r="Q440" s="188">
        <v>4.1000000000000002E-2</v>
      </c>
      <c r="R440" s="188">
        <v>5.7000000000000002E-2</v>
      </c>
      <c r="S440" s="188">
        <v>0.14599999999999999</v>
      </c>
      <c r="T440" s="188">
        <v>0.17299999999999999</v>
      </c>
    </row>
    <row r="441" spans="1:20" x14ac:dyDescent="0.25">
      <c r="A441" s="93" t="s">
        <v>1193</v>
      </c>
      <c r="B441" s="186">
        <v>0.55434782608695654</v>
      </c>
      <c r="C441" s="186">
        <v>4.3478260869565216E-2</v>
      </c>
      <c r="D441" s="186">
        <v>7.6086956521739135E-2</v>
      </c>
      <c r="E441" s="186">
        <v>0.32608695652173914</v>
      </c>
      <c r="F441" s="185">
        <v>1</v>
      </c>
      <c r="G441" s="190">
        <v>92</v>
      </c>
      <c r="H441" s="186">
        <v>0.1940928270042194</v>
      </c>
      <c r="I441" s="93"/>
      <c r="J441" s="93"/>
      <c r="K441" s="93"/>
      <c r="L441" s="93"/>
      <c r="M441" s="188">
        <v>0.45300000000000001</v>
      </c>
      <c r="N441" s="188">
        <v>0.65200000000000002</v>
      </c>
      <c r="O441" s="188">
        <v>1.7000000000000001E-2</v>
      </c>
      <c r="P441" s="188">
        <v>0.107</v>
      </c>
      <c r="Q441" s="188">
        <v>3.6999999999999998E-2</v>
      </c>
      <c r="R441" s="188">
        <v>0.14899999999999999</v>
      </c>
      <c r="S441" s="188">
        <v>0.23899999999999999</v>
      </c>
      <c r="T441" s="188">
        <v>0.42699999999999999</v>
      </c>
    </row>
    <row r="442" spans="1:20" x14ac:dyDescent="0.25">
      <c r="A442" s="93" t="s">
        <v>1194</v>
      </c>
      <c r="B442" s="186">
        <v>0.56467661691542292</v>
      </c>
      <c r="C442" s="186">
        <v>0.22388059701492538</v>
      </c>
      <c r="D442" s="186">
        <v>4.4776119402985072E-2</v>
      </c>
      <c r="E442" s="186">
        <v>0.16666666666666666</v>
      </c>
      <c r="F442" s="185">
        <v>1</v>
      </c>
      <c r="G442" s="190">
        <v>402</v>
      </c>
      <c r="H442" s="186">
        <v>0.17005076142131981</v>
      </c>
      <c r="I442" s="93"/>
      <c r="J442" s="93"/>
      <c r="K442" s="93"/>
      <c r="L442" s="93"/>
      <c r="M442" s="188">
        <v>0.51600000000000001</v>
      </c>
      <c r="N442" s="188">
        <v>0.61199999999999999</v>
      </c>
      <c r="O442" s="188">
        <v>0.186</v>
      </c>
      <c r="P442" s="188">
        <v>0.26700000000000002</v>
      </c>
      <c r="Q442" s="188">
        <v>2.9000000000000001E-2</v>
      </c>
      <c r="R442" s="188">
        <v>7.0000000000000007E-2</v>
      </c>
      <c r="S442" s="188">
        <v>0.13300000000000001</v>
      </c>
      <c r="T442" s="188">
        <v>0.20599999999999999</v>
      </c>
    </row>
    <row r="443" spans="1:20" x14ac:dyDescent="0.25">
      <c r="A443" s="93" t="s">
        <v>1195</v>
      </c>
      <c r="B443" s="186">
        <v>0.71208384710234274</v>
      </c>
      <c r="C443" s="186">
        <v>0.18680641183723798</v>
      </c>
      <c r="D443" s="186">
        <v>4.0690505548705305E-2</v>
      </c>
      <c r="E443" s="186">
        <v>6.0419235511713937E-2</v>
      </c>
      <c r="F443" s="185">
        <v>1</v>
      </c>
      <c r="G443" s="190">
        <v>1622</v>
      </c>
      <c r="H443" s="186">
        <v>0.30380221015171383</v>
      </c>
      <c r="I443" s="93"/>
      <c r="J443" s="93"/>
      <c r="K443" s="93"/>
      <c r="L443" s="93"/>
      <c r="M443" s="188">
        <v>0.69</v>
      </c>
      <c r="N443" s="188">
        <v>0.73399999999999999</v>
      </c>
      <c r="O443" s="188">
        <v>0.16900000000000001</v>
      </c>
      <c r="P443" s="188">
        <v>0.20699999999999999</v>
      </c>
      <c r="Q443" s="188">
        <v>3.2000000000000001E-2</v>
      </c>
      <c r="R443" s="188">
        <v>5.0999999999999997E-2</v>
      </c>
      <c r="S443" s="188">
        <v>0.05</v>
      </c>
      <c r="T443" s="188">
        <v>7.2999999999999995E-2</v>
      </c>
    </row>
    <row r="444" spans="1:20" x14ac:dyDescent="0.25">
      <c r="A444" s="93" t="s">
        <v>1196</v>
      </c>
      <c r="B444" s="186">
        <v>0.40697674418604651</v>
      </c>
      <c r="C444" s="186">
        <v>0.20348837209302326</v>
      </c>
      <c r="D444" s="186">
        <v>8.7209302325581398E-2</v>
      </c>
      <c r="E444" s="186">
        <v>0.30232558139534882</v>
      </c>
      <c r="F444" s="185">
        <v>1</v>
      </c>
      <c r="G444" s="190">
        <v>172</v>
      </c>
      <c r="H444" s="186">
        <v>8.5275161130391672E-2</v>
      </c>
      <c r="I444" s="93"/>
      <c r="J444" s="93"/>
      <c r="K444" s="93"/>
      <c r="L444" s="93"/>
      <c r="M444" s="188">
        <v>0.33600000000000002</v>
      </c>
      <c r="N444" s="188">
        <v>0.48199999999999998</v>
      </c>
      <c r="O444" s="188">
        <v>0.15</v>
      </c>
      <c r="P444" s="188">
        <v>0.27</v>
      </c>
      <c r="Q444" s="188">
        <v>5.3999999999999999E-2</v>
      </c>
      <c r="R444" s="188">
        <v>0.13900000000000001</v>
      </c>
      <c r="S444" s="188">
        <v>0.23899999999999999</v>
      </c>
      <c r="T444" s="188">
        <v>0.375</v>
      </c>
    </row>
    <row r="445" spans="1:20" x14ac:dyDescent="0.25">
      <c r="A445" s="93" t="s">
        <v>1197</v>
      </c>
      <c r="B445" s="186">
        <v>0.61971830985915488</v>
      </c>
      <c r="C445" s="186">
        <v>0.14612676056338028</v>
      </c>
      <c r="D445" s="186">
        <v>4.9295774647887321E-2</v>
      </c>
      <c r="E445" s="186">
        <v>0.18485915492957747</v>
      </c>
      <c r="F445" s="185">
        <v>1</v>
      </c>
      <c r="G445" s="190">
        <v>568</v>
      </c>
      <c r="H445" s="186">
        <v>7.3756654979872743E-2</v>
      </c>
      <c r="I445" s="93"/>
      <c r="J445" s="93"/>
      <c r="K445" s="93"/>
      <c r="L445" s="93"/>
      <c r="M445" s="188">
        <v>0.57899999999999996</v>
      </c>
      <c r="N445" s="188">
        <v>0.65900000000000003</v>
      </c>
      <c r="O445" s="188">
        <v>0.11899999999999999</v>
      </c>
      <c r="P445" s="188">
        <v>0.17799999999999999</v>
      </c>
      <c r="Q445" s="188">
        <v>3.4000000000000002E-2</v>
      </c>
      <c r="R445" s="188">
        <v>7.0000000000000007E-2</v>
      </c>
      <c r="S445" s="188">
        <v>0.155</v>
      </c>
      <c r="T445" s="188">
        <v>0.219</v>
      </c>
    </row>
    <row r="446" spans="1:20" x14ac:dyDescent="0.25">
      <c r="A446" s="93" t="s">
        <v>1198</v>
      </c>
      <c r="B446" s="186">
        <v>0.63157894736842102</v>
      </c>
      <c r="C446" s="186">
        <v>0.19736842105263158</v>
      </c>
      <c r="D446" s="186">
        <v>1.3157894736842105E-2</v>
      </c>
      <c r="E446" s="186">
        <v>0.15789473684210525</v>
      </c>
      <c r="F446" s="185">
        <v>1</v>
      </c>
      <c r="G446" s="190">
        <v>76</v>
      </c>
      <c r="H446" s="186">
        <v>7.2106261859582549E-2</v>
      </c>
      <c r="I446" s="93"/>
      <c r="J446" s="93"/>
      <c r="K446" s="93"/>
      <c r="L446" s="93"/>
      <c r="M446" s="188">
        <v>0.51900000000000002</v>
      </c>
      <c r="N446" s="188">
        <v>0.73099999999999998</v>
      </c>
      <c r="O446" s="188">
        <v>0.123</v>
      </c>
      <c r="P446" s="188">
        <v>0.3</v>
      </c>
      <c r="Q446" s="188">
        <v>2E-3</v>
      </c>
      <c r="R446" s="188">
        <v>7.0999999999999994E-2</v>
      </c>
      <c r="S446" s="188">
        <v>9.2999999999999999E-2</v>
      </c>
      <c r="T446" s="188">
        <v>0.25600000000000001</v>
      </c>
    </row>
    <row r="447" spans="1:20" x14ac:dyDescent="0.25">
      <c r="A447" s="93"/>
      <c r="B447" s="143"/>
      <c r="C447" s="143"/>
      <c r="D447" s="143"/>
      <c r="E447" s="143"/>
      <c r="F447" s="143"/>
      <c r="G447" s="138"/>
      <c r="H447" s="143"/>
      <c r="I447" s="93"/>
      <c r="J447" s="93"/>
      <c r="K447" s="93"/>
      <c r="L447" s="93"/>
      <c r="M447" s="135"/>
      <c r="N447" s="135"/>
      <c r="O447" s="135"/>
      <c r="P447" s="135"/>
      <c r="Q447" s="135"/>
      <c r="R447" s="135"/>
      <c r="S447" s="135"/>
      <c r="T447" s="135"/>
    </row>
    <row r="448" spans="1:20" x14ac:dyDescent="0.25">
      <c r="A448" s="93"/>
      <c r="B448" s="143"/>
      <c r="C448" s="143"/>
      <c r="D448" s="143"/>
      <c r="E448" s="143"/>
      <c r="F448" s="143"/>
      <c r="G448" s="138"/>
      <c r="H448" s="143"/>
      <c r="I448" s="93"/>
      <c r="J448" s="93"/>
      <c r="K448" s="93"/>
      <c r="L448" s="93"/>
      <c r="M448" s="135"/>
      <c r="N448" s="135"/>
      <c r="O448" s="135"/>
      <c r="P448" s="135"/>
      <c r="Q448" s="135"/>
      <c r="R448" s="135"/>
      <c r="S448" s="135"/>
      <c r="T448" s="13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EPage">
    <tabColor rgb="FFBEB0CC"/>
  </sheetPr>
  <dimension ref="A3:P405"/>
  <sheetViews>
    <sheetView workbookViewId="0"/>
  </sheetViews>
  <sheetFormatPr defaultRowHeight="15" x14ac:dyDescent="0.25"/>
  <cols>
    <col min="1" max="1" width="81.28515625" bestFit="1" customWidth="1"/>
    <col min="2" max="2" width="12.140625" bestFit="1" customWidth="1"/>
    <col min="3" max="3" width="6.140625" bestFit="1" customWidth="1"/>
    <col min="4" max="4" width="14.5703125" bestFit="1" customWidth="1"/>
    <col min="5" max="5" width="15.42578125" bestFit="1" customWidth="1"/>
    <col min="6" max="6" width="6.7109375" bestFit="1" customWidth="1"/>
    <col min="7" max="7" width="13.7109375" bestFit="1" customWidth="1"/>
    <col min="8" max="8" width="11.140625" bestFit="1" customWidth="1"/>
    <col min="9" max="9" width="6.28515625" bestFit="1" customWidth="1"/>
    <col min="10" max="10" width="7.85546875" customWidth="1"/>
    <col min="11" max="12" width="6.140625" bestFit="1" customWidth="1"/>
    <col min="13" max="14" width="14.5703125" bestFit="1" customWidth="1"/>
    <col min="15" max="16" width="15.42578125" bestFit="1" customWidth="1"/>
  </cols>
  <sheetData>
    <row r="3" spans="1:16" x14ac:dyDescent="0.25">
      <c r="A3">
        <v>1</v>
      </c>
      <c r="B3">
        <v>2</v>
      </c>
      <c r="C3">
        <v>3</v>
      </c>
      <c r="D3">
        <v>4</v>
      </c>
      <c r="E3">
        <v>5</v>
      </c>
      <c r="F3">
        <v>6</v>
      </c>
      <c r="G3">
        <v>7</v>
      </c>
      <c r="H3">
        <v>8</v>
      </c>
      <c r="I3">
        <v>9</v>
      </c>
      <c r="J3">
        <v>10</v>
      </c>
      <c r="K3">
        <v>11</v>
      </c>
      <c r="L3">
        <v>12</v>
      </c>
      <c r="M3">
        <v>13</v>
      </c>
      <c r="N3">
        <v>14</v>
      </c>
      <c r="O3">
        <v>15</v>
      </c>
      <c r="P3">
        <v>16</v>
      </c>
    </row>
    <row r="4" spans="1:16" x14ac:dyDescent="0.25">
      <c r="B4" t="s">
        <v>117</v>
      </c>
      <c r="C4" t="s">
        <v>118</v>
      </c>
      <c r="D4" t="s">
        <v>119</v>
      </c>
      <c r="E4" t="s">
        <v>120</v>
      </c>
      <c r="F4" t="s">
        <v>32</v>
      </c>
      <c r="G4" t="s">
        <v>116</v>
      </c>
      <c r="H4" s="138" t="s">
        <v>374</v>
      </c>
      <c r="I4" t="s">
        <v>117</v>
      </c>
      <c r="J4" t="s">
        <v>117</v>
      </c>
      <c r="K4" t="s">
        <v>118</v>
      </c>
      <c r="L4" t="s">
        <v>118</v>
      </c>
      <c r="M4" t="s">
        <v>119</v>
      </c>
      <c r="N4" t="s">
        <v>119</v>
      </c>
      <c r="O4" t="s">
        <v>120</v>
      </c>
      <c r="P4" t="s">
        <v>120</v>
      </c>
    </row>
    <row r="5" spans="1:16" x14ac:dyDescent="0.25">
      <c r="A5" t="s">
        <v>1199</v>
      </c>
      <c r="B5" s="188">
        <v>0.58643908883632723</v>
      </c>
      <c r="C5" s="188">
        <v>0.21881991945279039</v>
      </c>
      <c r="D5" s="188">
        <v>4.3256834792985151E-2</v>
      </c>
      <c r="E5" s="188">
        <v>0.15148415691789724</v>
      </c>
      <c r="F5" s="187">
        <v>1</v>
      </c>
      <c r="G5" s="190">
        <v>46929</v>
      </c>
      <c r="H5" s="188">
        <v>0.1409512081575035</v>
      </c>
      <c r="I5" s="191">
        <v>0.58199999999999996</v>
      </c>
      <c r="J5" s="191">
        <v>0.59099999999999997</v>
      </c>
      <c r="K5" s="191">
        <v>0.215</v>
      </c>
      <c r="L5" s="191">
        <v>0.223</v>
      </c>
      <c r="M5" s="191">
        <v>4.1000000000000002E-2</v>
      </c>
      <c r="N5" s="191">
        <v>4.4999999999999998E-2</v>
      </c>
      <c r="O5" s="191">
        <v>0.14799999999999999</v>
      </c>
      <c r="P5" s="191">
        <v>0.155</v>
      </c>
    </row>
    <row r="6" spans="1:16" x14ac:dyDescent="0.25">
      <c r="A6" s="93" t="s">
        <v>1200</v>
      </c>
      <c r="B6" s="188">
        <v>0.59003510612541366</v>
      </c>
      <c r="C6" s="188">
        <v>0.23649221208941973</v>
      </c>
      <c r="D6" s="188">
        <v>4.2359373739004114E-2</v>
      </c>
      <c r="E6" s="188">
        <v>0.13111330804616253</v>
      </c>
      <c r="F6" s="187">
        <v>1</v>
      </c>
      <c r="G6" s="190">
        <v>99128</v>
      </c>
      <c r="H6" s="188">
        <v>0.1588442099933019</v>
      </c>
      <c r="I6" s="191">
        <v>0.58699999999999997</v>
      </c>
      <c r="J6" s="191">
        <v>0.59299999999999997</v>
      </c>
      <c r="K6" s="191">
        <v>0.23400000000000001</v>
      </c>
      <c r="L6" s="191">
        <v>0.23899999999999999</v>
      </c>
      <c r="M6" s="191">
        <v>4.1000000000000002E-2</v>
      </c>
      <c r="N6" s="191">
        <v>4.3999999999999997E-2</v>
      </c>
      <c r="O6" s="191">
        <v>0.129</v>
      </c>
      <c r="P6" s="191">
        <v>0.13300000000000001</v>
      </c>
    </row>
    <row r="7" spans="1:16" x14ac:dyDescent="0.25">
      <c r="A7" s="93" t="s">
        <v>1201</v>
      </c>
      <c r="B7" s="188">
        <v>0.61040773535264503</v>
      </c>
      <c r="C7" s="188">
        <v>0.2491953470358054</v>
      </c>
      <c r="D7" s="188">
        <v>3.9825313514163227E-2</v>
      </c>
      <c r="E7" s="188">
        <v>0.10057160409738639</v>
      </c>
      <c r="F7" s="187">
        <v>1</v>
      </c>
      <c r="G7" s="190">
        <v>149754</v>
      </c>
      <c r="H7" s="188">
        <v>0.2193526085052343</v>
      </c>
      <c r="I7" s="191">
        <v>0.60799999999999998</v>
      </c>
      <c r="J7" s="191">
        <v>0.61299999999999999</v>
      </c>
      <c r="K7" s="191">
        <v>0.247</v>
      </c>
      <c r="L7" s="191">
        <v>0.251</v>
      </c>
      <c r="M7" s="191">
        <v>3.9E-2</v>
      </c>
      <c r="N7" s="191">
        <v>4.1000000000000002E-2</v>
      </c>
      <c r="O7" s="191">
        <v>9.9000000000000005E-2</v>
      </c>
      <c r="P7" s="191">
        <v>0.10199999999999999</v>
      </c>
    </row>
    <row r="8" spans="1:16" x14ac:dyDescent="0.25">
      <c r="A8" s="93" t="s">
        <v>1202</v>
      </c>
      <c r="B8" s="188">
        <v>0.62804643043369834</v>
      </c>
      <c r="C8" s="188">
        <v>0.26088780067559908</v>
      </c>
      <c r="D8" s="188">
        <v>3.787208959622753E-2</v>
      </c>
      <c r="E8" s="188">
        <v>7.3193679294475053E-2</v>
      </c>
      <c r="F8" s="187">
        <v>1</v>
      </c>
      <c r="G8" s="190">
        <v>88218</v>
      </c>
      <c r="H8" s="188">
        <v>0.30846748814635577</v>
      </c>
      <c r="I8" s="191">
        <v>0.625</v>
      </c>
      <c r="J8" s="191">
        <v>0.63100000000000001</v>
      </c>
      <c r="K8" s="191">
        <v>0.25800000000000001</v>
      </c>
      <c r="L8" s="191">
        <v>0.26400000000000001</v>
      </c>
      <c r="M8" s="191">
        <v>3.6999999999999998E-2</v>
      </c>
      <c r="N8" s="191">
        <v>3.9E-2</v>
      </c>
      <c r="O8" s="191">
        <v>7.0999999999999994E-2</v>
      </c>
      <c r="P8" s="191">
        <v>7.4999999999999997E-2</v>
      </c>
    </row>
    <row r="9" spans="1:16" x14ac:dyDescent="0.25">
      <c r="A9" s="93" t="s">
        <v>1203</v>
      </c>
      <c r="B9" s="188">
        <v>0.65912989379193887</v>
      </c>
      <c r="C9" s="188">
        <v>0.25274852241923301</v>
      </c>
      <c r="D9" s="188">
        <v>3.3933253343998576E-2</v>
      </c>
      <c r="E9" s="188">
        <v>5.4188330444829576E-2</v>
      </c>
      <c r="F9" s="187">
        <v>1</v>
      </c>
      <c r="G9" s="190">
        <v>112515</v>
      </c>
      <c r="H9" s="188">
        <v>0.41199948735787911</v>
      </c>
      <c r="I9" s="191">
        <v>0.65600000000000003</v>
      </c>
      <c r="J9" s="191">
        <v>0.66200000000000003</v>
      </c>
      <c r="K9" s="191">
        <v>0.25</v>
      </c>
      <c r="L9" s="191">
        <v>0.255</v>
      </c>
      <c r="M9" s="191">
        <v>3.3000000000000002E-2</v>
      </c>
      <c r="N9" s="191">
        <v>3.5000000000000003E-2</v>
      </c>
      <c r="O9" s="191">
        <v>5.2999999999999999E-2</v>
      </c>
      <c r="P9" s="191">
        <v>5.6000000000000001E-2</v>
      </c>
    </row>
    <row r="10" spans="1:16" x14ac:dyDescent="0.25">
      <c r="A10" s="93" t="s">
        <v>1204</v>
      </c>
      <c r="B10" s="188">
        <v>0.53673573000024177</v>
      </c>
      <c r="C10" s="188">
        <v>0.19597224572685734</v>
      </c>
      <c r="D10" s="188">
        <v>4.6128182191813943E-2</v>
      </c>
      <c r="E10" s="188">
        <v>0.22116384208108697</v>
      </c>
      <c r="F10" s="187">
        <v>1</v>
      </c>
      <c r="G10" s="190">
        <v>41363</v>
      </c>
      <c r="H10" s="188">
        <v>0.15063659009133684</v>
      </c>
      <c r="I10" s="191">
        <v>0.53200000000000003</v>
      </c>
      <c r="J10" s="191">
        <v>0.54200000000000004</v>
      </c>
      <c r="K10" s="191">
        <v>0.192</v>
      </c>
      <c r="L10" s="191">
        <v>0.2</v>
      </c>
      <c r="M10" s="191">
        <v>4.3999999999999997E-2</v>
      </c>
      <c r="N10" s="191">
        <v>4.8000000000000001E-2</v>
      </c>
      <c r="O10" s="191">
        <v>0.217</v>
      </c>
      <c r="P10" s="191">
        <v>0.22500000000000001</v>
      </c>
    </row>
    <row r="11" spans="1:16" x14ac:dyDescent="0.25">
      <c r="A11" s="93" t="s">
        <v>1205</v>
      </c>
      <c r="B11" s="188">
        <v>0.64342313787638672</v>
      </c>
      <c r="C11" s="188">
        <v>0.15530903328050713</v>
      </c>
      <c r="D11" s="188">
        <v>4.1204437400950873E-2</v>
      </c>
      <c r="E11" s="188">
        <v>0.16006339144215531</v>
      </c>
      <c r="F11" s="187">
        <v>1</v>
      </c>
      <c r="G11" s="190">
        <v>631</v>
      </c>
      <c r="H11" s="188">
        <v>0.11168141592920354</v>
      </c>
      <c r="I11" s="191">
        <v>0.60499999999999998</v>
      </c>
      <c r="J11" s="191">
        <v>0.68</v>
      </c>
      <c r="K11" s="191">
        <v>0.129</v>
      </c>
      <c r="L11" s="191">
        <v>0.186</v>
      </c>
      <c r="M11" s="191">
        <v>2.8000000000000001E-2</v>
      </c>
      <c r="N11" s="191">
        <v>0.06</v>
      </c>
      <c r="O11" s="191">
        <v>0.13400000000000001</v>
      </c>
      <c r="P11" s="191">
        <v>0.191</v>
      </c>
    </row>
    <row r="12" spans="1:16" x14ac:dyDescent="0.25">
      <c r="A12" s="93" t="s">
        <v>1206</v>
      </c>
      <c r="B12" s="188">
        <v>0.60213958227203257</v>
      </c>
      <c r="C12" s="188">
        <v>0.20020376974019358</v>
      </c>
      <c r="D12" s="188">
        <v>4.3810494141619971E-2</v>
      </c>
      <c r="E12" s="188">
        <v>0.15384615384615385</v>
      </c>
      <c r="F12" s="187">
        <v>1</v>
      </c>
      <c r="G12" s="190">
        <v>1963</v>
      </c>
      <c r="H12" s="188">
        <v>0.11817470350972248</v>
      </c>
      <c r="I12" s="191">
        <v>0.57999999999999996</v>
      </c>
      <c r="J12" s="191">
        <v>0.624</v>
      </c>
      <c r="K12" s="191">
        <v>0.183</v>
      </c>
      <c r="L12" s="191">
        <v>0.218</v>
      </c>
      <c r="M12" s="191">
        <v>3.5999999999999997E-2</v>
      </c>
      <c r="N12" s="191">
        <v>5.3999999999999999E-2</v>
      </c>
      <c r="O12" s="191">
        <v>0.13900000000000001</v>
      </c>
      <c r="P12" s="191">
        <v>0.17</v>
      </c>
    </row>
    <row r="13" spans="1:16" x14ac:dyDescent="0.25">
      <c r="A13" s="93" t="s">
        <v>1207</v>
      </c>
      <c r="B13" s="188">
        <v>0.6296014216806296</v>
      </c>
      <c r="C13" s="188">
        <v>0.20335110434120335</v>
      </c>
      <c r="D13" s="188">
        <v>4.56968773800457E-2</v>
      </c>
      <c r="E13" s="188">
        <v>0.12135059659812135</v>
      </c>
      <c r="F13" s="187">
        <v>1</v>
      </c>
      <c r="G13" s="190">
        <v>3939</v>
      </c>
      <c r="H13" s="188">
        <v>0.14801593266195701</v>
      </c>
      <c r="I13" s="191">
        <v>0.61399999999999999</v>
      </c>
      <c r="J13" s="191">
        <v>0.64500000000000002</v>
      </c>
      <c r="K13" s="191">
        <v>0.191</v>
      </c>
      <c r="L13" s="191">
        <v>0.216</v>
      </c>
      <c r="M13" s="191">
        <v>0.04</v>
      </c>
      <c r="N13" s="191">
        <v>5.2999999999999999E-2</v>
      </c>
      <c r="O13" s="191">
        <v>0.112</v>
      </c>
      <c r="P13" s="191">
        <v>0.13200000000000001</v>
      </c>
    </row>
    <row r="14" spans="1:16" x14ac:dyDescent="0.25">
      <c r="A14" s="93" t="s">
        <v>1208</v>
      </c>
      <c r="B14" s="188">
        <v>0.63529805760214331</v>
      </c>
      <c r="C14" s="188">
        <v>0.23107836570663096</v>
      </c>
      <c r="D14" s="188">
        <v>3.8178164768921635E-2</v>
      </c>
      <c r="E14" s="188">
        <v>9.5445411922304088E-2</v>
      </c>
      <c r="F14" s="187">
        <v>1</v>
      </c>
      <c r="G14" s="190">
        <v>2986</v>
      </c>
      <c r="H14" s="188">
        <v>0.21656512909776618</v>
      </c>
      <c r="I14" s="191">
        <v>0.61799999999999999</v>
      </c>
      <c r="J14" s="191">
        <v>0.65200000000000002</v>
      </c>
      <c r="K14" s="191">
        <v>0.216</v>
      </c>
      <c r="L14" s="191">
        <v>0.247</v>
      </c>
      <c r="M14" s="191">
        <v>3.2000000000000001E-2</v>
      </c>
      <c r="N14" s="191">
        <v>4.5999999999999999E-2</v>
      </c>
      <c r="O14" s="191">
        <v>8.5000000000000006E-2</v>
      </c>
      <c r="P14" s="191">
        <v>0.107</v>
      </c>
    </row>
    <row r="15" spans="1:16" x14ac:dyDescent="0.25">
      <c r="A15" s="93" t="s">
        <v>1209</v>
      </c>
      <c r="B15" s="188">
        <v>0.65950054288816506</v>
      </c>
      <c r="C15" s="188">
        <v>0.22540716612377851</v>
      </c>
      <c r="D15" s="188">
        <v>3.7350705754614549E-2</v>
      </c>
      <c r="E15" s="188">
        <v>7.7741585233441907E-2</v>
      </c>
      <c r="F15" s="187">
        <v>1</v>
      </c>
      <c r="G15" s="190">
        <v>4605</v>
      </c>
      <c r="H15" s="188">
        <v>0.31883957626531884</v>
      </c>
      <c r="I15" s="191">
        <v>0.64600000000000002</v>
      </c>
      <c r="J15" s="191">
        <v>0.67300000000000004</v>
      </c>
      <c r="K15" s="191">
        <v>0.214</v>
      </c>
      <c r="L15" s="191">
        <v>0.23799999999999999</v>
      </c>
      <c r="M15" s="191">
        <v>3.2000000000000001E-2</v>
      </c>
      <c r="N15" s="191">
        <v>4.2999999999999997E-2</v>
      </c>
      <c r="O15" s="191">
        <v>7.0000000000000007E-2</v>
      </c>
      <c r="P15" s="191">
        <v>8.5999999999999993E-2</v>
      </c>
    </row>
    <row r="16" spans="1:16" x14ac:dyDescent="0.25">
      <c r="A16" s="93" t="s">
        <v>1210</v>
      </c>
      <c r="B16" s="188">
        <v>0.57876712328767121</v>
      </c>
      <c r="C16" s="188">
        <v>0.18835616438356165</v>
      </c>
      <c r="D16" s="188">
        <v>4.7945205479452052E-2</v>
      </c>
      <c r="E16" s="188">
        <v>0.18493150684931506</v>
      </c>
      <c r="F16" s="187">
        <v>1</v>
      </c>
      <c r="G16" s="190">
        <v>292</v>
      </c>
      <c r="H16" s="188">
        <v>0.14725163893091275</v>
      </c>
      <c r="I16" s="191">
        <v>0.52100000000000002</v>
      </c>
      <c r="J16" s="191">
        <v>0.63400000000000001</v>
      </c>
      <c r="K16" s="191">
        <v>0.14799999999999999</v>
      </c>
      <c r="L16" s="191">
        <v>0.23699999999999999</v>
      </c>
      <c r="M16" s="191">
        <v>2.9000000000000001E-2</v>
      </c>
      <c r="N16" s="191">
        <v>7.9000000000000001E-2</v>
      </c>
      <c r="O16" s="191">
        <v>0.14499999999999999</v>
      </c>
      <c r="P16" s="191">
        <v>0.23300000000000001</v>
      </c>
    </row>
    <row r="17" spans="1:16" x14ac:dyDescent="0.25">
      <c r="A17" s="93" t="s">
        <v>1211</v>
      </c>
      <c r="B17" s="188">
        <v>0.46794871794871795</v>
      </c>
      <c r="C17" s="188">
        <v>0.10256410256410256</v>
      </c>
      <c r="D17" s="188">
        <v>9.6153846153846159E-2</v>
      </c>
      <c r="E17" s="188">
        <v>0.33333333333333331</v>
      </c>
      <c r="F17" s="187">
        <v>1</v>
      </c>
      <c r="G17" s="190">
        <v>156</v>
      </c>
      <c r="H17" s="188">
        <v>4.9824337272436924E-2</v>
      </c>
      <c r="I17" s="191">
        <v>0.39100000000000001</v>
      </c>
      <c r="J17" s="191">
        <v>0.54600000000000004</v>
      </c>
      <c r="K17" s="191">
        <v>6.4000000000000001E-2</v>
      </c>
      <c r="L17" s="191">
        <v>0.16</v>
      </c>
      <c r="M17" s="191">
        <v>5.8999999999999997E-2</v>
      </c>
      <c r="N17" s="191">
        <v>0.153</v>
      </c>
      <c r="O17" s="191">
        <v>0.26400000000000001</v>
      </c>
      <c r="P17" s="191">
        <v>0.41099999999999998</v>
      </c>
    </row>
    <row r="18" spans="1:16" x14ac:dyDescent="0.25">
      <c r="A18" s="93" t="s">
        <v>1212</v>
      </c>
      <c r="B18" s="188">
        <v>0.58101851851851849</v>
      </c>
      <c r="C18" s="188">
        <v>6.4814814814814811E-2</v>
      </c>
      <c r="D18" s="188">
        <v>6.0185185185185182E-2</v>
      </c>
      <c r="E18" s="188">
        <v>0.29398148148148145</v>
      </c>
      <c r="F18" s="187">
        <v>1</v>
      </c>
      <c r="G18" s="190">
        <v>432</v>
      </c>
      <c r="H18" s="188">
        <v>5.2529182879377433E-2</v>
      </c>
      <c r="I18" s="191">
        <v>0.53400000000000003</v>
      </c>
      <c r="J18" s="191">
        <v>0.627</v>
      </c>
      <c r="K18" s="191">
        <v>4.4999999999999998E-2</v>
      </c>
      <c r="L18" s="191">
        <v>9.1999999999999998E-2</v>
      </c>
      <c r="M18" s="191">
        <v>4.1000000000000002E-2</v>
      </c>
      <c r="N18" s="191">
        <v>8.6999999999999994E-2</v>
      </c>
      <c r="O18" s="191">
        <v>0.253</v>
      </c>
      <c r="P18" s="191">
        <v>0.33900000000000002</v>
      </c>
    </row>
    <row r="19" spans="1:16" x14ac:dyDescent="0.25">
      <c r="A19" s="93" t="s">
        <v>1213</v>
      </c>
      <c r="B19" s="188">
        <v>0.6113416320885201</v>
      </c>
      <c r="C19" s="188">
        <v>9.1286307053941904E-2</v>
      </c>
      <c r="D19" s="188">
        <v>5.8091286307053944E-2</v>
      </c>
      <c r="E19" s="188">
        <v>0.2392807745504841</v>
      </c>
      <c r="F19" s="187">
        <v>1</v>
      </c>
      <c r="G19" s="190">
        <v>723</v>
      </c>
      <c r="H19" s="188">
        <v>6.0603520536462702E-2</v>
      </c>
      <c r="I19" s="191">
        <v>0.57499999999999996</v>
      </c>
      <c r="J19" s="191">
        <v>0.64600000000000002</v>
      </c>
      <c r="K19" s="191">
        <v>7.1999999999999995E-2</v>
      </c>
      <c r="L19" s="191">
        <v>0.114</v>
      </c>
      <c r="M19" s="191">
        <v>4.2999999999999997E-2</v>
      </c>
      <c r="N19" s="191">
        <v>7.8E-2</v>
      </c>
      <c r="O19" s="191">
        <v>0.21</v>
      </c>
      <c r="P19" s="191">
        <v>0.27200000000000002</v>
      </c>
    </row>
    <row r="20" spans="1:16" x14ac:dyDescent="0.25">
      <c r="A20" s="93" t="s">
        <v>1214</v>
      </c>
      <c r="B20" s="188">
        <v>0.65217391304347827</v>
      </c>
      <c r="C20" s="188">
        <v>0.11413043478260869</v>
      </c>
      <c r="D20" s="188">
        <v>4.619565217391304E-2</v>
      </c>
      <c r="E20" s="188">
        <v>0.1875</v>
      </c>
      <c r="F20" s="187">
        <v>1</v>
      </c>
      <c r="G20" s="190">
        <v>368</v>
      </c>
      <c r="H20" s="188">
        <v>7.266982622432859E-2</v>
      </c>
      <c r="I20" s="191">
        <v>0.60199999999999998</v>
      </c>
      <c r="J20" s="191">
        <v>0.69899999999999995</v>
      </c>
      <c r="K20" s="191">
        <v>8.5999999999999993E-2</v>
      </c>
      <c r="L20" s="191">
        <v>0.151</v>
      </c>
      <c r="M20" s="191">
        <v>2.9000000000000001E-2</v>
      </c>
      <c r="N20" s="191">
        <v>7.2999999999999995E-2</v>
      </c>
      <c r="O20" s="191">
        <v>0.151</v>
      </c>
      <c r="P20" s="191">
        <v>0.23100000000000001</v>
      </c>
    </row>
    <row r="21" spans="1:16" x14ac:dyDescent="0.25">
      <c r="A21" s="93" t="s">
        <v>1215</v>
      </c>
      <c r="B21" s="188">
        <v>0.66355140186915884</v>
      </c>
      <c r="C21" s="188">
        <v>0.13317757009345793</v>
      </c>
      <c r="D21" s="188">
        <v>2.336448598130841E-2</v>
      </c>
      <c r="E21" s="188">
        <v>0.17990654205607476</v>
      </c>
      <c r="F21" s="187">
        <v>1</v>
      </c>
      <c r="G21" s="190">
        <v>428</v>
      </c>
      <c r="H21" s="188">
        <v>0.11189542483660131</v>
      </c>
      <c r="I21" s="191">
        <v>0.61799999999999999</v>
      </c>
      <c r="J21" s="191">
        <v>0.70699999999999996</v>
      </c>
      <c r="K21" s="191">
        <v>0.104</v>
      </c>
      <c r="L21" s="191">
        <v>0.16900000000000001</v>
      </c>
      <c r="M21" s="191">
        <v>1.2999999999999999E-2</v>
      </c>
      <c r="N21" s="191">
        <v>4.2000000000000003E-2</v>
      </c>
      <c r="O21" s="191">
        <v>0.14599999999999999</v>
      </c>
      <c r="P21" s="191">
        <v>0.219</v>
      </c>
    </row>
    <row r="22" spans="1:16" x14ac:dyDescent="0.25">
      <c r="A22" s="93" t="s">
        <v>1216</v>
      </c>
      <c r="B22" s="188">
        <v>0.48837209302325579</v>
      </c>
      <c r="C22" s="188">
        <v>1.1627906976744186E-2</v>
      </c>
      <c r="D22" s="188">
        <v>4.6511627906976744E-2</v>
      </c>
      <c r="E22" s="188">
        <v>0.45348837209302323</v>
      </c>
      <c r="F22" s="187">
        <v>1</v>
      </c>
      <c r="G22" s="190">
        <v>86</v>
      </c>
      <c r="H22" s="188">
        <v>6.0820367751060818E-2</v>
      </c>
      <c r="I22" s="191">
        <v>0.38600000000000001</v>
      </c>
      <c r="J22" s="191">
        <v>0.59199999999999997</v>
      </c>
      <c r="K22" s="191">
        <v>2E-3</v>
      </c>
      <c r="L22" s="191">
        <v>6.3E-2</v>
      </c>
      <c r="M22" s="191">
        <v>1.7999999999999999E-2</v>
      </c>
      <c r="N22" s="191">
        <v>0.114</v>
      </c>
      <c r="O22" s="191">
        <v>0.35299999999999998</v>
      </c>
      <c r="P22" s="191">
        <v>0.55800000000000005</v>
      </c>
    </row>
    <row r="23" spans="1:16" x14ac:dyDescent="0.25">
      <c r="A23" s="93" t="s">
        <v>1217</v>
      </c>
      <c r="B23" s="188">
        <v>0.52777777777777779</v>
      </c>
      <c r="C23" s="188">
        <v>0.15222222222222223</v>
      </c>
      <c r="D23" s="188">
        <v>3.5000000000000003E-2</v>
      </c>
      <c r="E23" s="188">
        <v>0.28499999999999998</v>
      </c>
      <c r="F23" s="187">
        <v>1</v>
      </c>
      <c r="G23" s="190">
        <v>3600</v>
      </c>
      <c r="H23" s="188">
        <v>0.57526366251198469</v>
      </c>
      <c r="I23" s="191">
        <v>0.51100000000000001</v>
      </c>
      <c r="J23" s="191">
        <v>0.54400000000000004</v>
      </c>
      <c r="K23" s="191">
        <v>0.14099999999999999</v>
      </c>
      <c r="L23" s="191">
        <v>0.16400000000000001</v>
      </c>
      <c r="M23" s="191">
        <v>2.9000000000000001E-2</v>
      </c>
      <c r="N23" s="191">
        <v>4.2000000000000003E-2</v>
      </c>
      <c r="O23" s="191">
        <v>0.27</v>
      </c>
      <c r="P23" s="191">
        <v>0.3</v>
      </c>
    </row>
    <row r="24" spans="1:16" x14ac:dyDescent="0.25">
      <c r="A24" s="93" t="s">
        <v>1218</v>
      </c>
      <c r="B24" s="188">
        <v>0.53284268629254827</v>
      </c>
      <c r="C24" s="188">
        <v>0.17074517019319227</v>
      </c>
      <c r="D24" s="188">
        <v>3.2934682612695491E-2</v>
      </c>
      <c r="E24" s="188">
        <v>0.26347746090156393</v>
      </c>
      <c r="F24" s="187">
        <v>1</v>
      </c>
      <c r="G24" s="190">
        <v>5435</v>
      </c>
      <c r="H24" s="188">
        <v>0.5865529894236996</v>
      </c>
      <c r="I24" s="191">
        <v>0.52</v>
      </c>
      <c r="J24" s="191">
        <v>0.54600000000000004</v>
      </c>
      <c r="K24" s="191">
        <v>0.161</v>
      </c>
      <c r="L24" s="191">
        <v>0.18099999999999999</v>
      </c>
      <c r="M24" s="191">
        <v>2.9000000000000001E-2</v>
      </c>
      <c r="N24" s="191">
        <v>3.7999999999999999E-2</v>
      </c>
      <c r="O24" s="191">
        <v>0.252</v>
      </c>
      <c r="P24" s="191">
        <v>0.27500000000000002</v>
      </c>
    </row>
    <row r="25" spans="1:16" x14ac:dyDescent="0.25">
      <c r="A25" s="93" t="s">
        <v>1219</v>
      </c>
      <c r="B25" s="188">
        <v>0.59124978211608858</v>
      </c>
      <c r="C25" s="188">
        <v>0.19278368485271047</v>
      </c>
      <c r="D25" s="188">
        <v>2.9283597699145895E-2</v>
      </c>
      <c r="E25" s="188">
        <v>0.18668293533205507</v>
      </c>
      <c r="F25" s="187">
        <v>1</v>
      </c>
      <c r="G25" s="190">
        <v>5737</v>
      </c>
      <c r="H25" s="188">
        <v>0.66124942369755646</v>
      </c>
      <c r="I25" s="191">
        <v>0.57799999999999996</v>
      </c>
      <c r="J25" s="191">
        <v>0.60399999999999998</v>
      </c>
      <c r="K25" s="191">
        <v>0.183</v>
      </c>
      <c r="L25" s="191">
        <v>0.20300000000000001</v>
      </c>
      <c r="M25" s="191">
        <v>2.5000000000000001E-2</v>
      </c>
      <c r="N25" s="191">
        <v>3.4000000000000002E-2</v>
      </c>
      <c r="O25" s="191">
        <v>0.17699999999999999</v>
      </c>
      <c r="P25" s="191">
        <v>0.19700000000000001</v>
      </c>
    </row>
    <row r="26" spans="1:16" x14ac:dyDescent="0.25">
      <c r="A26" s="93" t="s">
        <v>1220</v>
      </c>
      <c r="B26" s="188">
        <v>0.67330016583747931</v>
      </c>
      <c r="C26" s="188">
        <v>0.21517412935323382</v>
      </c>
      <c r="D26" s="188">
        <v>3.2752902155887227E-2</v>
      </c>
      <c r="E26" s="188">
        <v>7.8772802653399671E-2</v>
      </c>
      <c r="F26" s="187">
        <v>1</v>
      </c>
      <c r="G26" s="190">
        <v>2412</v>
      </c>
      <c r="H26" s="188">
        <v>0.73581452104942036</v>
      </c>
      <c r="I26" s="191">
        <v>0.65400000000000003</v>
      </c>
      <c r="J26" s="191">
        <v>0.69199999999999995</v>
      </c>
      <c r="K26" s="191">
        <v>0.19900000000000001</v>
      </c>
      <c r="L26" s="191">
        <v>0.23200000000000001</v>
      </c>
      <c r="M26" s="191">
        <v>2.5999999999999999E-2</v>
      </c>
      <c r="N26" s="191">
        <v>4.1000000000000002E-2</v>
      </c>
      <c r="O26" s="191">
        <v>6.9000000000000006E-2</v>
      </c>
      <c r="P26" s="191">
        <v>0.09</v>
      </c>
    </row>
    <row r="27" spans="1:16" x14ac:dyDescent="0.25">
      <c r="A27" s="93" t="s">
        <v>1221</v>
      </c>
      <c r="B27" s="188">
        <v>0.7016470588235294</v>
      </c>
      <c r="C27" s="188">
        <v>0.21976470588235295</v>
      </c>
      <c r="D27" s="188">
        <v>2.4941176470588234E-2</v>
      </c>
      <c r="E27" s="188">
        <v>5.3647058823529409E-2</v>
      </c>
      <c r="F27" s="187">
        <v>1</v>
      </c>
      <c r="G27" s="190">
        <v>2125</v>
      </c>
      <c r="H27" s="188">
        <v>0.77981651376146788</v>
      </c>
      <c r="I27" s="191">
        <v>0.68200000000000005</v>
      </c>
      <c r="J27" s="191">
        <v>0.72099999999999997</v>
      </c>
      <c r="K27" s="191">
        <v>0.20300000000000001</v>
      </c>
      <c r="L27" s="191">
        <v>0.23799999999999999</v>
      </c>
      <c r="M27" s="191">
        <v>1.9E-2</v>
      </c>
      <c r="N27" s="191">
        <v>3.2000000000000001E-2</v>
      </c>
      <c r="O27" s="191">
        <v>4.4999999999999998E-2</v>
      </c>
      <c r="P27" s="191">
        <v>6.4000000000000001E-2</v>
      </c>
    </row>
    <row r="28" spans="1:16" x14ac:dyDescent="0.25">
      <c r="A28" s="93" t="s">
        <v>1222</v>
      </c>
      <c r="B28" s="188">
        <v>0.48340901152637095</v>
      </c>
      <c r="C28" s="188">
        <v>0.13290254977296542</v>
      </c>
      <c r="D28" s="188">
        <v>3.2483409011526368E-2</v>
      </c>
      <c r="E28" s="188">
        <v>0.35120502968913725</v>
      </c>
      <c r="F28" s="187">
        <v>1</v>
      </c>
      <c r="G28" s="190">
        <v>5726</v>
      </c>
      <c r="H28" s="188">
        <v>0.48357402246431891</v>
      </c>
      <c r="I28" s="191">
        <v>0.47</v>
      </c>
      <c r="J28" s="191">
        <v>0.496</v>
      </c>
      <c r="K28" s="191">
        <v>0.124</v>
      </c>
      <c r="L28" s="191">
        <v>0.14199999999999999</v>
      </c>
      <c r="M28" s="191">
        <v>2.8000000000000001E-2</v>
      </c>
      <c r="N28" s="191">
        <v>3.6999999999999998E-2</v>
      </c>
      <c r="O28" s="191">
        <v>0.33900000000000002</v>
      </c>
      <c r="P28" s="191">
        <v>0.36399999999999999</v>
      </c>
    </row>
    <row r="29" spans="1:16" x14ac:dyDescent="0.25">
      <c r="A29" s="93" t="s">
        <v>1223</v>
      </c>
      <c r="B29" s="188">
        <v>0.61304836895388082</v>
      </c>
      <c r="C29" s="188">
        <v>0.24334458192725908</v>
      </c>
      <c r="D29" s="188">
        <v>4.6119235095613047E-2</v>
      </c>
      <c r="E29" s="188">
        <v>9.7487814023247091E-2</v>
      </c>
      <c r="F29" s="187">
        <v>1</v>
      </c>
      <c r="G29" s="190">
        <v>2667</v>
      </c>
      <c r="H29" s="188">
        <v>0.4243436754176611</v>
      </c>
      <c r="I29" s="191">
        <v>0.59399999999999997</v>
      </c>
      <c r="J29" s="191">
        <v>0.63100000000000001</v>
      </c>
      <c r="K29" s="191">
        <v>0.22700000000000001</v>
      </c>
      <c r="L29" s="191">
        <v>0.26</v>
      </c>
      <c r="M29" s="191">
        <v>3.9E-2</v>
      </c>
      <c r="N29" s="191">
        <v>5.5E-2</v>
      </c>
      <c r="O29" s="191">
        <v>8.6999999999999994E-2</v>
      </c>
      <c r="P29" s="191">
        <v>0.109</v>
      </c>
    </row>
    <row r="30" spans="1:16" x14ac:dyDescent="0.25">
      <c r="A30" s="93" t="s">
        <v>1224</v>
      </c>
      <c r="B30" s="188">
        <v>0.61071093015972444</v>
      </c>
      <c r="C30" s="188">
        <v>0.26542436580018791</v>
      </c>
      <c r="D30" s="188">
        <v>3.5389915440025052E-2</v>
      </c>
      <c r="E30" s="188">
        <v>8.8474788600062637E-2</v>
      </c>
      <c r="F30" s="187">
        <v>1</v>
      </c>
      <c r="G30" s="190">
        <v>6386</v>
      </c>
      <c r="H30" s="188">
        <v>0.48811434686234045</v>
      </c>
      <c r="I30" s="191">
        <v>0.59899999999999998</v>
      </c>
      <c r="J30" s="191">
        <v>0.623</v>
      </c>
      <c r="K30" s="191">
        <v>0.255</v>
      </c>
      <c r="L30" s="191">
        <v>0.27600000000000002</v>
      </c>
      <c r="M30" s="191">
        <v>3.1E-2</v>
      </c>
      <c r="N30" s="191">
        <v>0.04</v>
      </c>
      <c r="O30" s="191">
        <v>8.2000000000000003E-2</v>
      </c>
      <c r="P30" s="191">
        <v>9.6000000000000002E-2</v>
      </c>
    </row>
    <row r="31" spans="1:16" x14ac:dyDescent="0.25">
      <c r="A31" s="93" t="s">
        <v>1225</v>
      </c>
      <c r="B31" s="188">
        <v>0.61625417487368328</v>
      </c>
      <c r="C31" s="188">
        <v>0.28466215637578146</v>
      </c>
      <c r="D31" s="188">
        <v>3.6053780936884473E-2</v>
      </c>
      <c r="E31" s="188">
        <v>6.3029887813650765E-2</v>
      </c>
      <c r="F31" s="187">
        <v>1</v>
      </c>
      <c r="G31" s="190">
        <v>11677</v>
      </c>
      <c r="H31" s="188">
        <v>0.56580094970442874</v>
      </c>
      <c r="I31" s="191">
        <v>0.60699999999999998</v>
      </c>
      <c r="J31" s="191">
        <v>0.625</v>
      </c>
      <c r="K31" s="191">
        <v>0.27700000000000002</v>
      </c>
      <c r="L31" s="191">
        <v>0.29299999999999998</v>
      </c>
      <c r="M31" s="191">
        <v>3.3000000000000002E-2</v>
      </c>
      <c r="N31" s="191">
        <v>0.04</v>
      </c>
      <c r="O31" s="191">
        <v>5.8999999999999997E-2</v>
      </c>
      <c r="P31" s="191">
        <v>6.8000000000000005E-2</v>
      </c>
    </row>
    <row r="32" spans="1:16" x14ac:dyDescent="0.25">
      <c r="A32" s="93" t="s">
        <v>1226</v>
      </c>
      <c r="B32" s="188">
        <v>0.61720510894064617</v>
      </c>
      <c r="C32" s="188">
        <v>0.29451540195341847</v>
      </c>
      <c r="D32" s="188">
        <v>3.4810919108439767E-2</v>
      </c>
      <c r="E32" s="188">
        <v>5.3468569997495614E-2</v>
      </c>
      <c r="F32" s="187">
        <v>1</v>
      </c>
      <c r="G32" s="190">
        <v>7986</v>
      </c>
      <c r="H32" s="188">
        <v>0.62867039282059356</v>
      </c>
      <c r="I32" s="191">
        <v>0.60599999999999998</v>
      </c>
      <c r="J32" s="191">
        <v>0.628</v>
      </c>
      <c r="K32" s="191">
        <v>0.28499999999999998</v>
      </c>
      <c r="L32" s="191">
        <v>0.30499999999999999</v>
      </c>
      <c r="M32" s="191">
        <v>3.1E-2</v>
      </c>
      <c r="N32" s="191">
        <v>3.9E-2</v>
      </c>
      <c r="O32" s="191">
        <v>4.9000000000000002E-2</v>
      </c>
      <c r="P32" s="191">
        <v>5.8999999999999997E-2</v>
      </c>
    </row>
    <row r="33" spans="1:16" x14ac:dyDescent="0.25">
      <c r="A33" s="93" t="s">
        <v>1227</v>
      </c>
      <c r="B33" s="188">
        <v>0.63940553528521848</v>
      </c>
      <c r="C33" s="188">
        <v>0.28432855744415769</v>
      </c>
      <c r="D33" s="188">
        <v>3.4528788822639496E-2</v>
      </c>
      <c r="E33" s="188">
        <v>4.1737118447984341E-2</v>
      </c>
      <c r="F33" s="187">
        <v>1</v>
      </c>
      <c r="G33" s="190">
        <v>11237</v>
      </c>
      <c r="H33" s="188">
        <v>0.65879111215336816</v>
      </c>
      <c r="I33" s="191">
        <v>0.63</v>
      </c>
      <c r="J33" s="191">
        <v>0.64800000000000002</v>
      </c>
      <c r="K33" s="191">
        <v>0.27600000000000002</v>
      </c>
      <c r="L33" s="191">
        <v>0.29299999999999998</v>
      </c>
      <c r="M33" s="191">
        <v>3.1E-2</v>
      </c>
      <c r="N33" s="191">
        <v>3.7999999999999999E-2</v>
      </c>
      <c r="O33" s="191">
        <v>3.7999999999999999E-2</v>
      </c>
      <c r="P33" s="191">
        <v>4.5999999999999999E-2</v>
      </c>
    </row>
    <row r="34" spans="1:16" x14ac:dyDescent="0.25">
      <c r="A34" s="93" t="s">
        <v>1228</v>
      </c>
      <c r="B34" s="188">
        <v>0.60866710439921212</v>
      </c>
      <c r="C34" s="188">
        <v>0.24097176625082076</v>
      </c>
      <c r="D34" s="188">
        <v>3.6769533814839134E-2</v>
      </c>
      <c r="E34" s="188">
        <v>0.11359159553512804</v>
      </c>
      <c r="F34" s="187">
        <v>1</v>
      </c>
      <c r="G34" s="190">
        <v>1523</v>
      </c>
      <c r="H34" s="188">
        <v>0.41151040259389354</v>
      </c>
      <c r="I34" s="191">
        <v>0.58399999999999996</v>
      </c>
      <c r="J34" s="191">
        <v>0.63300000000000001</v>
      </c>
      <c r="K34" s="191">
        <v>0.22</v>
      </c>
      <c r="L34" s="191">
        <v>0.26300000000000001</v>
      </c>
      <c r="M34" s="191">
        <v>2.8000000000000001E-2</v>
      </c>
      <c r="N34" s="191">
        <v>4.7E-2</v>
      </c>
      <c r="O34" s="191">
        <v>9.9000000000000005E-2</v>
      </c>
      <c r="P34" s="191">
        <v>0.13100000000000001</v>
      </c>
    </row>
    <row r="35" spans="1:16" x14ac:dyDescent="0.25">
      <c r="A35" s="93" t="s">
        <v>1229</v>
      </c>
      <c r="B35" s="188">
        <v>0.6172106824925816</v>
      </c>
      <c r="C35" s="188">
        <v>0.19881305637982197</v>
      </c>
      <c r="D35" s="188">
        <v>3.2640949554896145E-2</v>
      </c>
      <c r="E35" s="188">
        <v>0.1513353115727003</v>
      </c>
      <c r="F35" s="187">
        <v>1</v>
      </c>
      <c r="G35" s="190">
        <v>337</v>
      </c>
      <c r="H35" s="188">
        <v>0.11588720770288859</v>
      </c>
      <c r="I35" s="191">
        <v>0.56399999999999995</v>
      </c>
      <c r="J35" s="191">
        <v>0.66800000000000004</v>
      </c>
      <c r="K35" s="191">
        <v>0.16</v>
      </c>
      <c r="L35" s="191">
        <v>0.245</v>
      </c>
      <c r="M35" s="191">
        <v>1.7999999999999999E-2</v>
      </c>
      <c r="N35" s="191">
        <v>5.7000000000000002E-2</v>
      </c>
      <c r="O35" s="191">
        <v>0.11700000000000001</v>
      </c>
      <c r="P35" s="191">
        <v>0.19400000000000001</v>
      </c>
    </row>
    <row r="36" spans="1:16" x14ac:dyDescent="0.25">
      <c r="A36" s="93" t="s">
        <v>1230</v>
      </c>
      <c r="B36" s="188">
        <v>0.63872832369942201</v>
      </c>
      <c r="C36" s="188">
        <v>0.18208092485549132</v>
      </c>
      <c r="D36" s="188">
        <v>4.6242774566473986E-2</v>
      </c>
      <c r="E36" s="188">
        <v>0.13294797687861271</v>
      </c>
      <c r="F36" s="187">
        <v>1</v>
      </c>
      <c r="G36" s="190">
        <v>346</v>
      </c>
      <c r="H36" s="188">
        <v>0.15763097949886104</v>
      </c>
      <c r="I36" s="191">
        <v>0.58699999999999997</v>
      </c>
      <c r="J36" s="191">
        <v>0.68799999999999994</v>
      </c>
      <c r="K36" s="191">
        <v>0.14499999999999999</v>
      </c>
      <c r="L36" s="191">
        <v>0.22600000000000001</v>
      </c>
      <c r="M36" s="191">
        <v>2.9000000000000001E-2</v>
      </c>
      <c r="N36" s="191">
        <v>7.3999999999999996E-2</v>
      </c>
      <c r="O36" s="191">
        <v>0.10100000000000001</v>
      </c>
      <c r="P36" s="191">
        <v>0.17299999999999999</v>
      </c>
    </row>
    <row r="37" spans="1:16" x14ac:dyDescent="0.25">
      <c r="A37" s="93" t="s">
        <v>1231</v>
      </c>
      <c r="B37" s="188">
        <v>0.65770171149144252</v>
      </c>
      <c r="C37" s="188">
        <v>0.19070904645476772</v>
      </c>
      <c r="D37" s="188">
        <v>4.6454767726161368E-2</v>
      </c>
      <c r="E37" s="188">
        <v>0.10513447432762836</v>
      </c>
      <c r="F37" s="187">
        <v>1</v>
      </c>
      <c r="G37" s="190">
        <v>409</v>
      </c>
      <c r="H37" s="188">
        <v>0.21514992109416098</v>
      </c>
      <c r="I37" s="191">
        <v>0.61</v>
      </c>
      <c r="J37" s="191">
        <v>0.70199999999999996</v>
      </c>
      <c r="K37" s="191">
        <v>0.156</v>
      </c>
      <c r="L37" s="191">
        <v>0.23200000000000001</v>
      </c>
      <c r="M37" s="191">
        <v>0.03</v>
      </c>
      <c r="N37" s="191">
        <v>7.0999999999999994E-2</v>
      </c>
      <c r="O37" s="191">
        <v>7.9000000000000001E-2</v>
      </c>
      <c r="P37" s="191">
        <v>0.13900000000000001</v>
      </c>
    </row>
    <row r="38" spans="1:16" x14ac:dyDescent="0.25">
      <c r="A38" s="93" t="s">
        <v>1232</v>
      </c>
      <c r="B38" s="188">
        <v>0.65022421524663676</v>
      </c>
      <c r="C38" s="188">
        <v>0.19282511210762332</v>
      </c>
      <c r="D38" s="188">
        <v>4.4843049327354258E-2</v>
      </c>
      <c r="E38" s="188">
        <v>0.11210762331838565</v>
      </c>
      <c r="F38" s="187">
        <v>1</v>
      </c>
      <c r="G38" s="190">
        <v>223</v>
      </c>
      <c r="H38" s="188">
        <v>0.2611241217798595</v>
      </c>
      <c r="I38" s="191">
        <v>0.58599999999999997</v>
      </c>
      <c r="J38" s="191">
        <v>0.71</v>
      </c>
      <c r="K38" s="191">
        <v>0.14599999999999999</v>
      </c>
      <c r="L38" s="191">
        <v>0.25</v>
      </c>
      <c r="M38" s="191">
        <v>2.5000000000000001E-2</v>
      </c>
      <c r="N38" s="191">
        <v>8.1000000000000003E-2</v>
      </c>
      <c r="O38" s="191">
        <v>7.6999999999999999E-2</v>
      </c>
      <c r="P38" s="191">
        <v>0.16</v>
      </c>
    </row>
    <row r="39" spans="1:16" x14ac:dyDescent="0.25">
      <c r="A39" s="93" t="s">
        <v>1233</v>
      </c>
      <c r="B39" s="188">
        <v>0.6891025641025641</v>
      </c>
      <c r="C39" s="188">
        <v>0.22115384615384615</v>
      </c>
      <c r="D39" s="188">
        <v>9.6153846153846159E-3</v>
      </c>
      <c r="E39" s="188">
        <v>8.0128205128205135E-2</v>
      </c>
      <c r="F39" s="187">
        <v>1</v>
      </c>
      <c r="G39" s="190">
        <v>312</v>
      </c>
      <c r="H39" s="188">
        <v>0.35095613048368957</v>
      </c>
      <c r="I39" s="191">
        <v>0.63600000000000001</v>
      </c>
      <c r="J39" s="191">
        <v>0.73799999999999999</v>
      </c>
      <c r="K39" s="191">
        <v>0.17899999999999999</v>
      </c>
      <c r="L39" s="191">
        <v>0.27</v>
      </c>
      <c r="M39" s="191">
        <v>3.0000000000000001E-3</v>
      </c>
      <c r="N39" s="191">
        <v>2.8000000000000001E-2</v>
      </c>
      <c r="O39" s="191">
        <v>5.5E-2</v>
      </c>
      <c r="P39" s="191">
        <v>0.11600000000000001</v>
      </c>
    </row>
    <row r="40" spans="1:16" x14ac:dyDescent="0.25">
      <c r="A40" s="93" t="s">
        <v>1234</v>
      </c>
      <c r="B40" s="188">
        <v>0.58896551724137935</v>
      </c>
      <c r="C40" s="188">
        <v>0.19448275862068964</v>
      </c>
      <c r="D40" s="188">
        <v>4.5517241379310347E-2</v>
      </c>
      <c r="E40" s="188">
        <v>0.17103448275862068</v>
      </c>
      <c r="F40" s="187">
        <v>1</v>
      </c>
      <c r="G40" s="190">
        <v>725</v>
      </c>
      <c r="H40" s="188">
        <v>5.2293710328909407E-2</v>
      </c>
      <c r="I40" s="191">
        <v>0.55300000000000005</v>
      </c>
      <c r="J40" s="191">
        <v>0.624</v>
      </c>
      <c r="K40" s="191">
        <v>0.16700000000000001</v>
      </c>
      <c r="L40" s="191">
        <v>0.22500000000000001</v>
      </c>
      <c r="M40" s="191">
        <v>3.3000000000000002E-2</v>
      </c>
      <c r="N40" s="191">
        <v>6.3E-2</v>
      </c>
      <c r="O40" s="191">
        <v>0.14499999999999999</v>
      </c>
      <c r="P40" s="191">
        <v>0.2</v>
      </c>
    </row>
    <row r="41" spans="1:16" x14ac:dyDescent="0.25">
      <c r="A41" s="93" t="s">
        <v>1235</v>
      </c>
      <c r="B41" s="188">
        <v>0.54054054054054057</v>
      </c>
      <c r="C41" s="188">
        <v>2.7027027027027029E-2</v>
      </c>
      <c r="D41" s="188">
        <v>6.7567567567567571E-2</v>
      </c>
      <c r="E41" s="188">
        <v>0.36486486486486486</v>
      </c>
      <c r="F41" s="187">
        <v>1</v>
      </c>
      <c r="G41" s="190">
        <v>74</v>
      </c>
      <c r="H41" s="188">
        <v>1.1265032729486984E-2</v>
      </c>
      <c r="I41" s="191">
        <v>0.42799999999999999</v>
      </c>
      <c r="J41" s="191">
        <v>0.64900000000000002</v>
      </c>
      <c r="K41" s="191">
        <v>7.0000000000000001E-3</v>
      </c>
      <c r="L41" s="191">
        <v>9.2999999999999999E-2</v>
      </c>
      <c r="M41" s="191">
        <v>2.9000000000000001E-2</v>
      </c>
      <c r="N41" s="191">
        <v>0.14899999999999999</v>
      </c>
      <c r="O41" s="191">
        <v>0.26400000000000001</v>
      </c>
      <c r="P41" s="191">
        <v>0.47899999999999998</v>
      </c>
    </row>
    <row r="42" spans="1:16" x14ac:dyDescent="0.25">
      <c r="A42" s="93" t="s">
        <v>1236</v>
      </c>
      <c r="B42" s="188">
        <v>0.4838709677419355</v>
      </c>
      <c r="C42" s="188">
        <v>0.12903225806451613</v>
      </c>
      <c r="D42" s="188">
        <v>3.2258064516129031E-2</v>
      </c>
      <c r="E42" s="188">
        <v>0.35483870967741937</v>
      </c>
      <c r="F42" s="187">
        <v>1</v>
      </c>
      <c r="G42" s="190">
        <v>31</v>
      </c>
      <c r="H42" s="188">
        <v>1.4547160957297044E-2</v>
      </c>
      <c r="I42" s="191">
        <v>0.32</v>
      </c>
      <c r="J42" s="191">
        <v>0.65200000000000002</v>
      </c>
      <c r="K42" s="191">
        <v>5.0999999999999997E-2</v>
      </c>
      <c r="L42" s="191">
        <v>0.28899999999999998</v>
      </c>
      <c r="M42" s="191">
        <v>6.0000000000000001E-3</v>
      </c>
      <c r="N42" s="191">
        <v>0.16200000000000001</v>
      </c>
      <c r="O42" s="191">
        <v>0.21099999999999999</v>
      </c>
      <c r="P42" s="191">
        <v>0.53100000000000003</v>
      </c>
    </row>
    <row r="43" spans="1:16" x14ac:dyDescent="0.25">
      <c r="A43" s="93" t="s">
        <v>1237</v>
      </c>
      <c r="B43" s="188">
        <v>0.56000000000000005</v>
      </c>
      <c r="C43" s="188">
        <v>0.28000000000000003</v>
      </c>
      <c r="D43" s="188" t="s">
        <v>143</v>
      </c>
      <c r="E43" s="188">
        <v>0.16</v>
      </c>
      <c r="F43" s="187">
        <v>1</v>
      </c>
      <c r="G43" s="190">
        <v>25</v>
      </c>
      <c r="H43" s="188">
        <v>7.2886297376093298E-2</v>
      </c>
      <c r="I43" s="191">
        <v>0.371</v>
      </c>
      <c r="J43" s="191">
        <v>0.73299999999999998</v>
      </c>
      <c r="K43" s="191">
        <v>0.14299999999999999</v>
      </c>
      <c r="L43" s="191">
        <v>0.47599999999999998</v>
      </c>
      <c r="M43" s="191" t="s">
        <v>143</v>
      </c>
      <c r="N43" s="191" t="s">
        <v>143</v>
      </c>
      <c r="O43" s="191">
        <v>6.4000000000000001E-2</v>
      </c>
      <c r="P43" s="191">
        <v>0.34699999999999998</v>
      </c>
    </row>
    <row r="44" spans="1:16" x14ac:dyDescent="0.25">
      <c r="A44" s="93" t="s">
        <v>1238</v>
      </c>
      <c r="B44" s="188">
        <v>0.36363636363636365</v>
      </c>
      <c r="C44" s="188">
        <v>0.18181818181818182</v>
      </c>
      <c r="D44" s="188">
        <v>0.27272727272727271</v>
      </c>
      <c r="E44" s="188">
        <v>0.18181818181818182</v>
      </c>
      <c r="F44" s="187">
        <v>1</v>
      </c>
      <c r="G44" s="190">
        <v>11</v>
      </c>
      <c r="H44" s="188">
        <v>0.13924050632911392</v>
      </c>
      <c r="I44" s="191">
        <v>0.152</v>
      </c>
      <c r="J44" s="191">
        <v>0.64600000000000002</v>
      </c>
      <c r="K44" s="191">
        <v>5.0999999999999997E-2</v>
      </c>
      <c r="L44" s="191">
        <v>0.47699999999999998</v>
      </c>
      <c r="M44" s="191">
        <v>9.7000000000000003E-2</v>
      </c>
      <c r="N44" s="191">
        <v>0.56599999999999995</v>
      </c>
      <c r="O44" s="191">
        <v>5.0999999999999997E-2</v>
      </c>
      <c r="P44" s="191">
        <v>0.47699999999999998</v>
      </c>
    </row>
    <row r="45" spans="1:16" x14ac:dyDescent="0.25">
      <c r="A45" s="93" t="s">
        <v>1239</v>
      </c>
      <c r="B45" s="188">
        <v>0.75</v>
      </c>
      <c r="C45" s="188">
        <v>0.25</v>
      </c>
      <c r="D45" s="188" t="s">
        <v>143</v>
      </c>
      <c r="E45" s="188" t="s">
        <v>143</v>
      </c>
      <c r="F45" s="187">
        <v>1</v>
      </c>
      <c r="G45" s="190">
        <v>4</v>
      </c>
      <c r="H45" s="188">
        <v>6.4516129032258063E-2</v>
      </c>
      <c r="I45" s="191">
        <v>0.30099999999999999</v>
      </c>
      <c r="J45" s="191">
        <v>0.95399999999999996</v>
      </c>
      <c r="K45" s="191">
        <v>4.5999999999999999E-2</v>
      </c>
      <c r="L45" s="191">
        <v>0.69899999999999995</v>
      </c>
      <c r="M45" s="191" t="s">
        <v>143</v>
      </c>
      <c r="N45" s="191" t="s">
        <v>143</v>
      </c>
      <c r="O45" s="191" t="s">
        <v>143</v>
      </c>
      <c r="P45" s="191" t="s">
        <v>143</v>
      </c>
    </row>
    <row r="46" spans="1:16" x14ac:dyDescent="0.25">
      <c r="A46" s="93" t="s">
        <v>1240</v>
      </c>
      <c r="B46" s="188">
        <v>0.46462395543175489</v>
      </c>
      <c r="C46" s="188">
        <v>0.10194986072423398</v>
      </c>
      <c r="D46" s="188">
        <v>6.6295264623955436E-2</v>
      </c>
      <c r="E46" s="188">
        <v>0.3671309192200557</v>
      </c>
      <c r="F46" s="187">
        <v>1</v>
      </c>
      <c r="G46" s="190">
        <v>1795</v>
      </c>
      <c r="H46" s="188">
        <v>8.5904074581008259E-3</v>
      </c>
      <c r="I46" s="191">
        <v>0.442</v>
      </c>
      <c r="J46" s="191">
        <v>0.48799999999999999</v>
      </c>
      <c r="K46" s="191">
        <v>8.8999999999999996E-2</v>
      </c>
      <c r="L46" s="191">
        <v>0.11700000000000001</v>
      </c>
      <c r="M46" s="191">
        <v>5.6000000000000001E-2</v>
      </c>
      <c r="N46" s="191">
        <v>7.9000000000000001E-2</v>
      </c>
      <c r="O46" s="191">
        <v>0.34499999999999997</v>
      </c>
      <c r="P46" s="191">
        <v>0.39</v>
      </c>
    </row>
    <row r="47" spans="1:16" x14ac:dyDescent="0.25">
      <c r="A47" s="93" t="s">
        <v>1241</v>
      </c>
      <c r="B47" s="188">
        <v>0.62208472156116135</v>
      </c>
      <c r="C47" s="188">
        <v>0.26780897985086466</v>
      </c>
      <c r="D47" s="188">
        <v>3.8077106139933363E-2</v>
      </c>
      <c r="E47" s="188">
        <v>7.202919244804061E-2</v>
      </c>
      <c r="F47" s="187">
        <v>1</v>
      </c>
      <c r="G47" s="190">
        <v>6303</v>
      </c>
      <c r="H47" s="188">
        <v>0.19899602197385868</v>
      </c>
      <c r="I47" s="191">
        <v>0.61</v>
      </c>
      <c r="J47" s="191">
        <v>0.63400000000000001</v>
      </c>
      <c r="K47" s="191">
        <v>0.25700000000000001</v>
      </c>
      <c r="L47" s="191">
        <v>0.27900000000000003</v>
      </c>
      <c r="M47" s="191">
        <v>3.4000000000000002E-2</v>
      </c>
      <c r="N47" s="191">
        <v>4.2999999999999997E-2</v>
      </c>
      <c r="O47" s="191">
        <v>6.6000000000000003E-2</v>
      </c>
      <c r="P47" s="191">
        <v>7.9000000000000001E-2</v>
      </c>
    </row>
    <row r="48" spans="1:16" x14ac:dyDescent="0.25">
      <c r="A48" s="93" t="s">
        <v>1242</v>
      </c>
      <c r="B48" s="188">
        <v>0.61307391729078475</v>
      </c>
      <c r="C48" s="188">
        <v>0.27938782155649627</v>
      </c>
      <c r="D48" s="188">
        <v>3.8261152718984046E-2</v>
      </c>
      <c r="E48" s="188">
        <v>6.9277108433734941E-2</v>
      </c>
      <c r="F48" s="187">
        <v>1</v>
      </c>
      <c r="G48" s="190">
        <v>12284</v>
      </c>
      <c r="H48" s="188">
        <v>0.16540543451916084</v>
      </c>
      <c r="I48" s="191">
        <v>0.60399999999999998</v>
      </c>
      <c r="J48" s="191">
        <v>0.622</v>
      </c>
      <c r="K48" s="191">
        <v>0.27200000000000002</v>
      </c>
      <c r="L48" s="191">
        <v>0.28699999999999998</v>
      </c>
      <c r="M48" s="191">
        <v>3.5000000000000003E-2</v>
      </c>
      <c r="N48" s="191">
        <v>4.2000000000000003E-2</v>
      </c>
      <c r="O48" s="191">
        <v>6.5000000000000002E-2</v>
      </c>
      <c r="P48" s="191">
        <v>7.3999999999999996E-2</v>
      </c>
    </row>
    <row r="49" spans="1:16" x14ac:dyDescent="0.25">
      <c r="A49" s="93" t="s">
        <v>1243</v>
      </c>
      <c r="B49" s="188">
        <v>0.62156500922647251</v>
      </c>
      <c r="C49" s="188">
        <v>0.27704353897561218</v>
      </c>
      <c r="D49" s="188">
        <v>3.6157797616078999E-2</v>
      </c>
      <c r="E49" s="188">
        <v>6.5233654181836312E-2</v>
      </c>
      <c r="F49" s="187">
        <v>1</v>
      </c>
      <c r="G49" s="190">
        <v>20051</v>
      </c>
      <c r="H49" s="188">
        <v>0.21527576470082993</v>
      </c>
      <c r="I49" s="191">
        <v>0.61499999999999999</v>
      </c>
      <c r="J49" s="191">
        <v>0.628</v>
      </c>
      <c r="K49" s="191">
        <v>0.27100000000000002</v>
      </c>
      <c r="L49" s="191">
        <v>0.28299999999999997</v>
      </c>
      <c r="M49" s="191">
        <v>3.4000000000000002E-2</v>
      </c>
      <c r="N49" s="191">
        <v>3.9E-2</v>
      </c>
      <c r="O49" s="191">
        <v>6.2E-2</v>
      </c>
      <c r="P49" s="191">
        <v>6.9000000000000006E-2</v>
      </c>
    </row>
    <row r="50" spans="1:16" x14ac:dyDescent="0.25">
      <c r="A50" s="93" t="s">
        <v>1244</v>
      </c>
      <c r="B50" s="188">
        <v>0.62606165460836738</v>
      </c>
      <c r="C50" s="188">
        <v>0.27862535388486948</v>
      </c>
      <c r="D50" s="188">
        <v>3.7039949669707452E-2</v>
      </c>
      <c r="E50" s="188">
        <v>5.8273041837055679E-2</v>
      </c>
      <c r="F50" s="187">
        <v>1</v>
      </c>
      <c r="G50" s="190">
        <v>12716</v>
      </c>
      <c r="H50" s="188">
        <v>0.29292114901753014</v>
      </c>
      <c r="I50" s="191">
        <v>0.61799999999999999</v>
      </c>
      <c r="J50" s="191">
        <v>0.63400000000000001</v>
      </c>
      <c r="K50" s="191">
        <v>0.27100000000000002</v>
      </c>
      <c r="L50" s="191">
        <v>0.28599999999999998</v>
      </c>
      <c r="M50" s="191">
        <v>3.4000000000000002E-2</v>
      </c>
      <c r="N50" s="191">
        <v>0.04</v>
      </c>
      <c r="O50" s="191">
        <v>5.3999999999999999E-2</v>
      </c>
      <c r="P50" s="191">
        <v>6.2E-2</v>
      </c>
    </row>
    <row r="51" spans="1:16" x14ac:dyDescent="0.25">
      <c r="A51" s="93" t="s">
        <v>1245</v>
      </c>
      <c r="B51" s="188">
        <v>0.64513124963622603</v>
      </c>
      <c r="C51" s="188">
        <v>0.27361620394621966</v>
      </c>
      <c r="D51" s="188">
        <v>3.5737151504568999E-2</v>
      </c>
      <c r="E51" s="188">
        <v>4.5515394912985271E-2</v>
      </c>
      <c r="F51" s="187">
        <v>1</v>
      </c>
      <c r="G51" s="190">
        <v>17181</v>
      </c>
      <c r="H51" s="188">
        <v>0.41993987241219172</v>
      </c>
      <c r="I51" s="191">
        <v>0.63800000000000001</v>
      </c>
      <c r="J51" s="191">
        <v>0.65200000000000002</v>
      </c>
      <c r="K51" s="191">
        <v>0.26700000000000002</v>
      </c>
      <c r="L51" s="191">
        <v>0.28000000000000003</v>
      </c>
      <c r="M51" s="191">
        <v>3.3000000000000002E-2</v>
      </c>
      <c r="N51" s="191">
        <v>3.9E-2</v>
      </c>
      <c r="O51" s="191">
        <v>4.2000000000000003E-2</v>
      </c>
      <c r="P51" s="191">
        <v>4.9000000000000002E-2</v>
      </c>
    </row>
    <row r="52" spans="1:16" x14ac:dyDescent="0.25">
      <c r="A52" s="93" t="s">
        <v>1246</v>
      </c>
      <c r="B52" s="188">
        <v>0.66021592992462819</v>
      </c>
      <c r="C52" s="188">
        <v>0.23385618252189855</v>
      </c>
      <c r="D52" s="188">
        <v>3.9926665308616827E-2</v>
      </c>
      <c r="E52" s="188">
        <v>6.6001222244856383E-2</v>
      </c>
      <c r="F52" s="187">
        <v>1</v>
      </c>
      <c r="G52" s="190">
        <v>4909</v>
      </c>
      <c r="H52" s="188">
        <v>0.2987099914810758</v>
      </c>
      <c r="I52" s="191">
        <v>0.64700000000000002</v>
      </c>
      <c r="J52" s="191">
        <v>0.67300000000000004</v>
      </c>
      <c r="K52" s="191">
        <v>0.222</v>
      </c>
      <c r="L52" s="191">
        <v>0.246</v>
      </c>
      <c r="M52" s="191">
        <v>3.5000000000000003E-2</v>
      </c>
      <c r="N52" s="191">
        <v>4.5999999999999999E-2</v>
      </c>
      <c r="O52" s="191">
        <v>5.8999999999999997E-2</v>
      </c>
      <c r="P52" s="191">
        <v>7.2999999999999995E-2</v>
      </c>
    </row>
    <row r="53" spans="1:16" x14ac:dyDescent="0.25">
      <c r="A53" s="93" t="s">
        <v>1247</v>
      </c>
      <c r="B53" s="188">
        <v>0.36363636363636365</v>
      </c>
      <c r="C53" s="188">
        <v>0.11688311688311688</v>
      </c>
      <c r="D53" s="188">
        <v>0.1038961038961039</v>
      </c>
      <c r="E53" s="188">
        <v>0.41558441558441561</v>
      </c>
      <c r="F53" s="187">
        <v>1</v>
      </c>
      <c r="G53" s="190">
        <v>77</v>
      </c>
      <c r="H53" s="188">
        <v>4.8013967699694453E-3</v>
      </c>
      <c r="I53" s="191">
        <v>0.26500000000000001</v>
      </c>
      <c r="J53" s="191">
        <v>0.47499999999999998</v>
      </c>
      <c r="K53" s="191">
        <v>6.3E-2</v>
      </c>
      <c r="L53" s="191">
        <v>0.20699999999999999</v>
      </c>
      <c r="M53" s="191">
        <v>5.3999999999999999E-2</v>
      </c>
      <c r="N53" s="191">
        <v>0.192</v>
      </c>
      <c r="O53" s="191">
        <v>0.312</v>
      </c>
      <c r="P53" s="191">
        <v>0.52700000000000002</v>
      </c>
    </row>
    <row r="54" spans="1:16" x14ac:dyDescent="0.25">
      <c r="A54" s="93" t="s">
        <v>1248</v>
      </c>
      <c r="B54" s="188">
        <v>0.48275862068965519</v>
      </c>
      <c r="C54" s="188">
        <v>5.1724137931034482E-2</v>
      </c>
      <c r="D54" s="188">
        <v>0.1206896551724138</v>
      </c>
      <c r="E54" s="188">
        <v>0.34482758620689657</v>
      </c>
      <c r="F54" s="187">
        <v>1</v>
      </c>
      <c r="G54" s="190">
        <v>58</v>
      </c>
      <c r="H54" s="188">
        <v>3.7713765524416414E-3</v>
      </c>
      <c r="I54" s="191">
        <v>0.35899999999999999</v>
      </c>
      <c r="J54" s="191">
        <v>0.60799999999999998</v>
      </c>
      <c r="K54" s="191">
        <v>1.7999999999999999E-2</v>
      </c>
      <c r="L54" s="191">
        <v>0.14099999999999999</v>
      </c>
      <c r="M54" s="191">
        <v>0.06</v>
      </c>
      <c r="N54" s="191">
        <v>0.22900000000000001</v>
      </c>
      <c r="O54" s="191">
        <v>0.23599999999999999</v>
      </c>
      <c r="P54" s="191">
        <v>0.47299999999999998</v>
      </c>
    </row>
    <row r="55" spans="1:16" x14ac:dyDescent="0.25">
      <c r="A55" s="93" t="s">
        <v>1249</v>
      </c>
      <c r="B55" s="188">
        <v>0.61842105263157898</v>
      </c>
      <c r="C55" s="188">
        <v>0.10526315789473684</v>
      </c>
      <c r="D55" s="188">
        <v>7.8947368421052627E-2</v>
      </c>
      <c r="E55" s="188">
        <v>0.19736842105263158</v>
      </c>
      <c r="F55" s="187">
        <v>1</v>
      </c>
      <c r="G55" s="190">
        <v>76</v>
      </c>
      <c r="H55" s="188">
        <v>1.4301844185171246E-2</v>
      </c>
      <c r="I55" s="191">
        <v>0.50600000000000001</v>
      </c>
      <c r="J55" s="191">
        <v>0.71899999999999997</v>
      </c>
      <c r="K55" s="191">
        <v>5.3999999999999999E-2</v>
      </c>
      <c r="L55" s="191">
        <v>0.19400000000000001</v>
      </c>
      <c r="M55" s="191">
        <v>3.6999999999999998E-2</v>
      </c>
      <c r="N55" s="191">
        <v>0.16200000000000001</v>
      </c>
      <c r="O55" s="191">
        <v>0.123</v>
      </c>
      <c r="P55" s="191">
        <v>0.3</v>
      </c>
    </row>
    <row r="56" spans="1:16" x14ac:dyDescent="0.25">
      <c r="A56" s="93" t="s">
        <v>1250</v>
      </c>
      <c r="B56" s="188">
        <v>0.61818181818181817</v>
      </c>
      <c r="C56" s="188">
        <v>0.12727272727272726</v>
      </c>
      <c r="D56" s="188">
        <v>5.4545454545454543E-2</v>
      </c>
      <c r="E56" s="188">
        <v>0.2</v>
      </c>
      <c r="F56" s="187">
        <v>1</v>
      </c>
      <c r="G56" s="190">
        <v>55</v>
      </c>
      <c r="H56" s="188">
        <v>4.5342126957955482E-2</v>
      </c>
      <c r="I56" s="191">
        <v>0.48599999999999999</v>
      </c>
      <c r="J56" s="191">
        <v>0.73499999999999999</v>
      </c>
      <c r="K56" s="191">
        <v>6.3E-2</v>
      </c>
      <c r="L56" s="191">
        <v>0.24</v>
      </c>
      <c r="M56" s="191">
        <v>1.9E-2</v>
      </c>
      <c r="N56" s="191">
        <v>0.14899999999999999</v>
      </c>
      <c r="O56" s="191">
        <v>0.11600000000000001</v>
      </c>
      <c r="P56" s="191">
        <v>0.32400000000000001</v>
      </c>
    </row>
    <row r="57" spans="1:16" x14ac:dyDescent="0.25">
      <c r="A57" s="93" t="s">
        <v>1251</v>
      </c>
      <c r="B57" s="188">
        <v>0.67901234567901236</v>
      </c>
      <c r="C57" s="188">
        <v>0.18518518518518517</v>
      </c>
      <c r="D57" s="188">
        <v>3.7037037037037035E-2</v>
      </c>
      <c r="E57" s="188">
        <v>9.8765432098765427E-2</v>
      </c>
      <c r="F57" s="187">
        <v>1</v>
      </c>
      <c r="G57" s="190">
        <v>81</v>
      </c>
      <c r="H57" s="188">
        <v>8.4024896265560173E-2</v>
      </c>
      <c r="I57" s="191">
        <v>0.57099999999999995</v>
      </c>
      <c r="J57" s="191">
        <v>0.77100000000000002</v>
      </c>
      <c r="K57" s="191">
        <v>0.11600000000000001</v>
      </c>
      <c r="L57" s="191">
        <v>0.28299999999999997</v>
      </c>
      <c r="M57" s="191">
        <v>1.2999999999999999E-2</v>
      </c>
      <c r="N57" s="191">
        <v>0.10299999999999999</v>
      </c>
      <c r="O57" s="191">
        <v>5.0999999999999997E-2</v>
      </c>
      <c r="P57" s="191">
        <v>0.183</v>
      </c>
    </row>
    <row r="58" spans="1:16" x14ac:dyDescent="0.25">
      <c r="A58" s="93" t="s">
        <v>1252</v>
      </c>
      <c r="B58" s="188">
        <v>0.38297872340425532</v>
      </c>
      <c r="C58" s="188">
        <v>0.11702127659574468</v>
      </c>
      <c r="D58" s="188">
        <v>9.5744680851063829E-2</v>
      </c>
      <c r="E58" s="188">
        <v>0.40425531914893614</v>
      </c>
      <c r="F58" s="187">
        <v>1</v>
      </c>
      <c r="G58" s="190">
        <v>94</v>
      </c>
      <c r="H58" s="188">
        <v>1.1539405843358703E-2</v>
      </c>
      <c r="I58" s="191">
        <v>0.29099999999999998</v>
      </c>
      <c r="J58" s="191">
        <v>0.48399999999999999</v>
      </c>
      <c r="K58" s="191">
        <v>6.7000000000000004E-2</v>
      </c>
      <c r="L58" s="191">
        <v>0.19800000000000001</v>
      </c>
      <c r="M58" s="191">
        <v>5.0999999999999997E-2</v>
      </c>
      <c r="N58" s="191">
        <v>0.17199999999999999</v>
      </c>
      <c r="O58" s="191">
        <v>0.311</v>
      </c>
      <c r="P58" s="191">
        <v>0.505</v>
      </c>
    </row>
    <row r="59" spans="1:16" x14ac:dyDescent="0.25">
      <c r="A59" s="93" t="s">
        <v>1253</v>
      </c>
      <c r="B59" s="188">
        <v>0.57501963864886096</v>
      </c>
      <c r="C59" s="188">
        <v>0.20188531029065201</v>
      </c>
      <c r="D59" s="188">
        <v>5.3417124901806758E-2</v>
      </c>
      <c r="E59" s="188">
        <v>0.16967792615868027</v>
      </c>
      <c r="F59" s="187">
        <v>1</v>
      </c>
      <c r="G59" s="190">
        <v>1273</v>
      </c>
      <c r="H59" s="188">
        <v>1.5725562377240553E-2</v>
      </c>
      <c r="I59" s="191">
        <v>0.54800000000000004</v>
      </c>
      <c r="J59" s="191">
        <v>0.60199999999999998</v>
      </c>
      <c r="K59" s="191">
        <v>0.18099999999999999</v>
      </c>
      <c r="L59" s="191">
        <v>0.22500000000000001</v>
      </c>
      <c r="M59" s="191">
        <v>4.2000000000000003E-2</v>
      </c>
      <c r="N59" s="191">
        <v>6.7000000000000004E-2</v>
      </c>
      <c r="O59" s="191">
        <v>0.15</v>
      </c>
      <c r="P59" s="191">
        <v>0.191</v>
      </c>
    </row>
    <row r="60" spans="1:16" x14ac:dyDescent="0.25">
      <c r="A60" s="93" t="s">
        <v>1254</v>
      </c>
      <c r="B60" s="188">
        <v>0.61180773249738762</v>
      </c>
      <c r="C60" s="188">
        <v>0.20950888192267503</v>
      </c>
      <c r="D60" s="188">
        <v>4.3887147335423198E-2</v>
      </c>
      <c r="E60" s="188">
        <v>0.13479623824451412</v>
      </c>
      <c r="F60" s="187">
        <v>1</v>
      </c>
      <c r="G60" s="190">
        <v>1914</v>
      </c>
      <c r="H60" s="188">
        <v>1.994082347057843E-2</v>
      </c>
      <c r="I60" s="191">
        <v>0.59</v>
      </c>
      <c r="J60" s="191">
        <v>0.63300000000000001</v>
      </c>
      <c r="K60" s="191">
        <v>0.192</v>
      </c>
      <c r="L60" s="191">
        <v>0.22800000000000001</v>
      </c>
      <c r="M60" s="191">
        <v>3.5999999999999997E-2</v>
      </c>
      <c r="N60" s="191">
        <v>5.3999999999999999E-2</v>
      </c>
      <c r="O60" s="191">
        <v>0.12</v>
      </c>
      <c r="P60" s="191">
        <v>0.151</v>
      </c>
    </row>
    <row r="61" spans="1:16" x14ac:dyDescent="0.25">
      <c r="A61" s="93" t="s">
        <v>1255</v>
      </c>
      <c r="B61" s="188">
        <v>0.64589882823663902</v>
      </c>
      <c r="C61" s="188">
        <v>0.20805944555587311</v>
      </c>
      <c r="D61" s="188">
        <v>4.8013718205201485E-2</v>
      </c>
      <c r="E61" s="188">
        <v>9.8028008002286365E-2</v>
      </c>
      <c r="F61" s="187">
        <v>1</v>
      </c>
      <c r="G61" s="190">
        <v>3499</v>
      </c>
      <c r="H61" s="188">
        <v>5.410294868028389E-2</v>
      </c>
      <c r="I61" s="191">
        <v>0.63</v>
      </c>
      <c r="J61" s="191">
        <v>0.66200000000000003</v>
      </c>
      <c r="K61" s="191">
        <v>0.19500000000000001</v>
      </c>
      <c r="L61" s="191">
        <v>0.222</v>
      </c>
      <c r="M61" s="191">
        <v>4.1000000000000002E-2</v>
      </c>
      <c r="N61" s="191">
        <v>5.6000000000000001E-2</v>
      </c>
      <c r="O61" s="191">
        <v>8.8999999999999996E-2</v>
      </c>
      <c r="P61" s="191">
        <v>0.108</v>
      </c>
    </row>
    <row r="62" spans="1:16" x14ac:dyDescent="0.25">
      <c r="A62" s="93" t="s">
        <v>1256</v>
      </c>
      <c r="B62" s="188">
        <v>0.67886178861788615</v>
      </c>
      <c r="C62" s="188">
        <v>0.21205962059620595</v>
      </c>
      <c r="D62" s="188">
        <v>3.6924119241192412E-2</v>
      </c>
      <c r="E62" s="188">
        <v>7.2154471544715451E-2</v>
      </c>
      <c r="F62" s="187">
        <v>1</v>
      </c>
      <c r="G62" s="190">
        <v>2952</v>
      </c>
      <c r="H62" s="188">
        <v>0.10526691152872375</v>
      </c>
      <c r="I62" s="191">
        <v>0.66200000000000003</v>
      </c>
      <c r="J62" s="191">
        <v>0.69499999999999995</v>
      </c>
      <c r="K62" s="191">
        <v>0.19800000000000001</v>
      </c>
      <c r="L62" s="191">
        <v>0.22700000000000001</v>
      </c>
      <c r="M62" s="191">
        <v>3.1E-2</v>
      </c>
      <c r="N62" s="191">
        <v>4.3999999999999997E-2</v>
      </c>
      <c r="O62" s="191">
        <v>6.3E-2</v>
      </c>
      <c r="P62" s="191">
        <v>8.2000000000000003E-2</v>
      </c>
    </row>
    <row r="63" spans="1:16" x14ac:dyDescent="0.25">
      <c r="A63" s="93" t="s">
        <v>1257</v>
      </c>
      <c r="B63" s="188">
        <v>0.73263757115749528</v>
      </c>
      <c r="C63" s="188">
        <v>0.18481973434535104</v>
      </c>
      <c r="D63" s="188">
        <v>2.6944971537001896E-2</v>
      </c>
      <c r="E63" s="188">
        <v>5.5597722960151801E-2</v>
      </c>
      <c r="F63" s="187">
        <v>1</v>
      </c>
      <c r="G63" s="190">
        <v>5270</v>
      </c>
      <c r="H63" s="188">
        <v>0.16488329891746448</v>
      </c>
      <c r="I63" s="191">
        <v>0.72099999999999997</v>
      </c>
      <c r="J63" s="191">
        <v>0.74399999999999999</v>
      </c>
      <c r="K63" s="191">
        <v>0.17499999999999999</v>
      </c>
      <c r="L63" s="191">
        <v>0.19600000000000001</v>
      </c>
      <c r="M63" s="191">
        <v>2.3E-2</v>
      </c>
      <c r="N63" s="191">
        <v>3.2000000000000001E-2</v>
      </c>
      <c r="O63" s="191">
        <v>0.05</v>
      </c>
      <c r="P63" s="191">
        <v>6.2E-2</v>
      </c>
    </row>
    <row r="64" spans="1:16" x14ac:dyDescent="0.25">
      <c r="A64" s="93" t="s">
        <v>1258</v>
      </c>
      <c r="B64" s="188">
        <v>0.5043616177636796</v>
      </c>
      <c r="C64" s="188">
        <v>0.18794607454401269</v>
      </c>
      <c r="D64" s="188">
        <v>7.0578905630452021E-2</v>
      </c>
      <c r="E64" s="188">
        <v>0.23711340206185566</v>
      </c>
      <c r="F64" s="187">
        <v>1</v>
      </c>
      <c r="G64" s="190">
        <v>1261</v>
      </c>
      <c r="H64" s="188">
        <v>1.7050909336758839E-2</v>
      </c>
      <c r="I64" s="191">
        <v>0.47699999999999998</v>
      </c>
      <c r="J64" s="191">
        <v>0.53200000000000003</v>
      </c>
      <c r="K64" s="191">
        <v>0.16700000000000001</v>
      </c>
      <c r="L64" s="191">
        <v>0.21</v>
      </c>
      <c r="M64" s="191">
        <v>5.8000000000000003E-2</v>
      </c>
      <c r="N64" s="191">
        <v>8.5999999999999993E-2</v>
      </c>
      <c r="O64" s="191">
        <v>0.214</v>
      </c>
      <c r="P64" s="191">
        <v>0.26100000000000001</v>
      </c>
    </row>
    <row r="65" spans="1:16" x14ac:dyDescent="0.25">
      <c r="A65" s="93" t="s">
        <v>1259</v>
      </c>
      <c r="B65" s="188">
        <v>0.67355371900826444</v>
      </c>
      <c r="C65" s="188">
        <v>7.0247933884297523E-2</v>
      </c>
      <c r="D65" s="188">
        <v>4.9586776859504134E-2</v>
      </c>
      <c r="E65" s="188">
        <v>0.20661157024793389</v>
      </c>
      <c r="F65" s="187">
        <v>1</v>
      </c>
      <c r="G65" s="190">
        <v>242</v>
      </c>
      <c r="H65" s="188">
        <v>7.7365728900255754E-2</v>
      </c>
      <c r="I65" s="191">
        <v>0.61199999999999999</v>
      </c>
      <c r="J65" s="191">
        <v>0.73</v>
      </c>
      <c r="K65" s="191">
        <v>4.3999999999999997E-2</v>
      </c>
      <c r="L65" s="191">
        <v>0.11</v>
      </c>
      <c r="M65" s="191">
        <v>2.9000000000000001E-2</v>
      </c>
      <c r="N65" s="191">
        <v>8.5000000000000006E-2</v>
      </c>
      <c r="O65" s="191">
        <v>0.16</v>
      </c>
      <c r="P65" s="191">
        <v>0.26200000000000001</v>
      </c>
    </row>
    <row r="66" spans="1:16" x14ac:dyDescent="0.25">
      <c r="A66" s="93" t="s">
        <v>1260</v>
      </c>
      <c r="B66" s="188">
        <v>0.66807610993657507</v>
      </c>
      <c r="C66" s="188">
        <v>0.12684989429175475</v>
      </c>
      <c r="D66" s="188">
        <v>3.5940803382663845E-2</v>
      </c>
      <c r="E66" s="188">
        <v>0.16913319238900634</v>
      </c>
      <c r="F66" s="187">
        <v>1</v>
      </c>
      <c r="G66" s="190">
        <v>473</v>
      </c>
      <c r="H66" s="188">
        <v>8.603128410331029E-2</v>
      </c>
      <c r="I66" s="191">
        <v>0.624</v>
      </c>
      <c r="J66" s="191">
        <v>0.70899999999999996</v>
      </c>
      <c r="K66" s="191">
        <v>0.1</v>
      </c>
      <c r="L66" s="191">
        <v>0.16</v>
      </c>
      <c r="M66" s="191">
        <v>2.3E-2</v>
      </c>
      <c r="N66" s="191">
        <v>5.7000000000000002E-2</v>
      </c>
      <c r="O66" s="191">
        <v>0.13800000000000001</v>
      </c>
      <c r="P66" s="191">
        <v>0.20599999999999999</v>
      </c>
    </row>
    <row r="67" spans="1:16" x14ac:dyDescent="0.25">
      <c r="A67" s="93" t="s">
        <v>1261</v>
      </c>
      <c r="B67" s="188">
        <v>0.7142857142857143</v>
      </c>
      <c r="C67" s="188">
        <v>0.11134453781512606</v>
      </c>
      <c r="D67" s="188">
        <v>2.5210084033613446E-2</v>
      </c>
      <c r="E67" s="188">
        <v>0.14915966386554622</v>
      </c>
      <c r="F67" s="187">
        <v>1</v>
      </c>
      <c r="G67" s="190">
        <v>476</v>
      </c>
      <c r="H67" s="188">
        <v>0.10793650793650794</v>
      </c>
      <c r="I67" s="191">
        <v>0.67200000000000004</v>
      </c>
      <c r="J67" s="191">
        <v>0.753</v>
      </c>
      <c r="K67" s="191">
        <v>8.5999999999999993E-2</v>
      </c>
      <c r="L67" s="191">
        <v>0.14299999999999999</v>
      </c>
      <c r="M67" s="191">
        <v>1.4E-2</v>
      </c>
      <c r="N67" s="191">
        <v>4.3999999999999997E-2</v>
      </c>
      <c r="O67" s="191">
        <v>0.12</v>
      </c>
      <c r="P67" s="191">
        <v>0.184</v>
      </c>
    </row>
    <row r="68" spans="1:16" x14ac:dyDescent="0.25">
      <c r="A68" s="93" t="s">
        <v>1262</v>
      </c>
      <c r="B68" s="188">
        <v>0.63829787234042556</v>
      </c>
      <c r="C68" s="188">
        <v>0.1702127659574468</v>
      </c>
      <c r="D68" s="188">
        <v>2.1276595744680851E-2</v>
      </c>
      <c r="E68" s="188">
        <v>0.1702127659574468</v>
      </c>
      <c r="F68" s="187">
        <v>1</v>
      </c>
      <c r="G68" s="190">
        <v>188</v>
      </c>
      <c r="H68" s="188">
        <v>0.14082397003745317</v>
      </c>
      <c r="I68" s="191">
        <v>0.56699999999999995</v>
      </c>
      <c r="J68" s="191">
        <v>0.70399999999999996</v>
      </c>
      <c r="K68" s="191">
        <v>0.123</v>
      </c>
      <c r="L68" s="191">
        <v>0.23</v>
      </c>
      <c r="M68" s="191">
        <v>8.0000000000000002E-3</v>
      </c>
      <c r="N68" s="191">
        <v>5.2999999999999999E-2</v>
      </c>
      <c r="O68" s="191">
        <v>0.123</v>
      </c>
      <c r="P68" s="191">
        <v>0.23</v>
      </c>
    </row>
    <row r="69" spans="1:16" x14ac:dyDescent="0.25">
      <c r="A69" s="93" t="s">
        <v>1263</v>
      </c>
      <c r="B69" s="188">
        <v>0.68220338983050843</v>
      </c>
      <c r="C69" s="188">
        <v>0.19915254237288135</v>
      </c>
      <c r="D69" s="188">
        <v>2.9661016949152543E-2</v>
      </c>
      <c r="E69" s="188">
        <v>8.8983050847457626E-2</v>
      </c>
      <c r="F69" s="187">
        <v>1</v>
      </c>
      <c r="G69" s="190">
        <v>236</v>
      </c>
      <c r="H69" s="188">
        <v>0.22201317027281278</v>
      </c>
      <c r="I69" s="191">
        <v>0.62</v>
      </c>
      <c r="J69" s="191">
        <v>0.73799999999999999</v>
      </c>
      <c r="K69" s="191">
        <v>0.153</v>
      </c>
      <c r="L69" s="191">
        <v>0.255</v>
      </c>
      <c r="M69" s="191">
        <v>1.4E-2</v>
      </c>
      <c r="N69" s="191">
        <v>0.06</v>
      </c>
      <c r="O69" s="191">
        <v>5.8999999999999997E-2</v>
      </c>
      <c r="P69" s="191">
        <v>0.13200000000000001</v>
      </c>
    </row>
    <row r="70" spans="1:16" x14ac:dyDescent="0.25">
      <c r="A70" s="93" t="s">
        <v>1264</v>
      </c>
      <c r="B70" s="188">
        <v>0.59405940594059403</v>
      </c>
      <c r="C70" s="188">
        <v>2.9702970297029702E-2</v>
      </c>
      <c r="D70" s="188">
        <v>0.12871287128712872</v>
      </c>
      <c r="E70" s="188">
        <v>0.24752475247524752</v>
      </c>
      <c r="F70" s="187">
        <v>1</v>
      </c>
      <c r="G70" s="190">
        <v>101</v>
      </c>
      <c r="H70" s="188">
        <v>9.6190476190476187E-2</v>
      </c>
      <c r="I70" s="191">
        <v>0.497</v>
      </c>
      <c r="J70" s="191">
        <v>0.68500000000000005</v>
      </c>
      <c r="K70" s="191">
        <v>0.01</v>
      </c>
      <c r="L70" s="191">
        <v>8.4000000000000005E-2</v>
      </c>
      <c r="M70" s="191">
        <v>7.6999999999999999E-2</v>
      </c>
      <c r="N70" s="191">
        <v>0.20799999999999999</v>
      </c>
      <c r="O70" s="191">
        <v>0.17399999999999999</v>
      </c>
      <c r="P70" s="191">
        <v>0.34</v>
      </c>
    </row>
    <row r="71" spans="1:16" x14ac:dyDescent="0.25">
      <c r="A71" s="93" t="s">
        <v>1265</v>
      </c>
      <c r="B71" s="188">
        <v>0.55789473684210522</v>
      </c>
      <c r="C71" s="188">
        <v>9.4736842105263161E-2</v>
      </c>
      <c r="D71" s="188">
        <v>5.2631578947368418E-2</v>
      </c>
      <c r="E71" s="188">
        <v>0.29473684210526313</v>
      </c>
      <c r="F71" s="187">
        <v>1</v>
      </c>
      <c r="G71" s="190">
        <v>95</v>
      </c>
      <c r="H71" s="188">
        <v>0.11728395061728394</v>
      </c>
      <c r="I71" s="191">
        <v>0.45800000000000002</v>
      </c>
      <c r="J71" s="191">
        <v>0.65400000000000003</v>
      </c>
      <c r="K71" s="191">
        <v>5.0999999999999997E-2</v>
      </c>
      <c r="L71" s="191">
        <v>0.17</v>
      </c>
      <c r="M71" s="191">
        <v>2.3E-2</v>
      </c>
      <c r="N71" s="191">
        <v>0.11700000000000001</v>
      </c>
      <c r="O71" s="191">
        <v>0.21199999999999999</v>
      </c>
      <c r="P71" s="191">
        <v>0.39300000000000002</v>
      </c>
    </row>
    <row r="72" spans="1:16" x14ac:dyDescent="0.25">
      <c r="A72" s="93" t="s">
        <v>1266</v>
      </c>
      <c r="B72" s="188">
        <v>0.56338028169014087</v>
      </c>
      <c r="C72" s="188">
        <v>9.154929577464789E-2</v>
      </c>
      <c r="D72" s="188">
        <v>7.0422535211267609E-2</v>
      </c>
      <c r="E72" s="188">
        <v>0.27464788732394368</v>
      </c>
      <c r="F72" s="187">
        <v>1</v>
      </c>
      <c r="G72" s="190">
        <v>142</v>
      </c>
      <c r="H72" s="188">
        <v>0.11016291698991466</v>
      </c>
      <c r="I72" s="191">
        <v>0.48099999999999998</v>
      </c>
      <c r="J72" s="191">
        <v>0.64200000000000002</v>
      </c>
      <c r="K72" s="191">
        <v>5.3999999999999999E-2</v>
      </c>
      <c r="L72" s="191">
        <v>0.15</v>
      </c>
      <c r="M72" s="191">
        <v>3.9E-2</v>
      </c>
      <c r="N72" s="191">
        <v>0.125</v>
      </c>
      <c r="O72" s="191">
        <v>0.20799999999999999</v>
      </c>
      <c r="P72" s="191">
        <v>0.35299999999999998</v>
      </c>
    </row>
    <row r="73" spans="1:16" x14ac:dyDescent="0.25">
      <c r="A73" s="93" t="s">
        <v>1267</v>
      </c>
      <c r="B73" s="188">
        <v>0.6171875</v>
      </c>
      <c r="C73" s="188">
        <v>0.1328125</v>
      </c>
      <c r="D73" s="188">
        <v>6.25E-2</v>
      </c>
      <c r="E73" s="188">
        <v>0.1875</v>
      </c>
      <c r="F73" s="187">
        <v>1</v>
      </c>
      <c r="G73" s="190">
        <v>128</v>
      </c>
      <c r="H73" s="188">
        <v>0.10174880763116058</v>
      </c>
      <c r="I73" s="191">
        <v>0.53100000000000003</v>
      </c>
      <c r="J73" s="191">
        <v>0.69699999999999995</v>
      </c>
      <c r="K73" s="191">
        <v>8.5000000000000006E-2</v>
      </c>
      <c r="L73" s="191">
        <v>0.20200000000000001</v>
      </c>
      <c r="M73" s="191">
        <v>3.2000000000000001E-2</v>
      </c>
      <c r="N73" s="191">
        <v>0.11799999999999999</v>
      </c>
      <c r="O73" s="191">
        <v>0.129</v>
      </c>
      <c r="P73" s="191">
        <v>0.26400000000000001</v>
      </c>
    </row>
    <row r="74" spans="1:16" x14ac:dyDescent="0.25">
      <c r="A74" s="93" t="s">
        <v>1268</v>
      </c>
      <c r="B74" s="188">
        <v>0.54117647058823526</v>
      </c>
      <c r="C74" s="188">
        <v>0.2</v>
      </c>
      <c r="D74" s="188">
        <v>2.3529411764705882E-2</v>
      </c>
      <c r="E74" s="188">
        <v>0.23529411764705882</v>
      </c>
      <c r="F74" s="187">
        <v>1</v>
      </c>
      <c r="G74" s="190">
        <v>85</v>
      </c>
      <c r="H74" s="188">
        <v>0.15426497277676951</v>
      </c>
      <c r="I74" s="191">
        <v>0.436</v>
      </c>
      <c r="J74" s="191">
        <v>0.64300000000000002</v>
      </c>
      <c r="K74" s="191">
        <v>0.129</v>
      </c>
      <c r="L74" s="191">
        <v>0.29699999999999999</v>
      </c>
      <c r="M74" s="191">
        <v>6.0000000000000001E-3</v>
      </c>
      <c r="N74" s="191">
        <v>8.2000000000000003E-2</v>
      </c>
      <c r="O74" s="191">
        <v>0.158</v>
      </c>
      <c r="P74" s="191">
        <v>0.33600000000000002</v>
      </c>
    </row>
    <row r="75" spans="1:16" x14ac:dyDescent="0.25">
      <c r="A75" s="93" t="s">
        <v>1269</v>
      </c>
      <c r="B75" s="188">
        <v>0.7303370786516854</v>
      </c>
      <c r="C75" s="188">
        <v>0.14606741573033707</v>
      </c>
      <c r="D75" s="188">
        <v>3.3707865168539325E-2</v>
      </c>
      <c r="E75" s="188">
        <v>8.98876404494382E-2</v>
      </c>
      <c r="F75" s="187">
        <v>1</v>
      </c>
      <c r="G75" s="190">
        <v>89</v>
      </c>
      <c r="H75" s="188">
        <v>0.16123188405797101</v>
      </c>
      <c r="I75" s="191">
        <v>0.63</v>
      </c>
      <c r="J75" s="191">
        <v>0.81200000000000006</v>
      </c>
      <c r="K75" s="191">
        <v>8.6999999999999994E-2</v>
      </c>
      <c r="L75" s="191">
        <v>0.23400000000000001</v>
      </c>
      <c r="M75" s="191">
        <v>1.2E-2</v>
      </c>
      <c r="N75" s="191">
        <v>9.4E-2</v>
      </c>
      <c r="O75" s="191">
        <v>4.5999999999999999E-2</v>
      </c>
      <c r="P75" s="191">
        <v>0.16700000000000001</v>
      </c>
    </row>
    <row r="76" spans="1:16" x14ac:dyDescent="0.25">
      <c r="A76" s="93" t="s">
        <v>1270</v>
      </c>
      <c r="B76" s="188">
        <v>0.35616438356164382</v>
      </c>
      <c r="C76" s="188">
        <v>9.5890410958904104E-2</v>
      </c>
      <c r="D76" s="188">
        <v>4.1095890410958902E-2</v>
      </c>
      <c r="E76" s="188">
        <v>0.50684931506849318</v>
      </c>
      <c r="F76" s="187">
        <v>1</v>
      </c>
      <c r="G76" s="190">
        <v>73</v>
      </c>
      <c r="H76" s="188">
        <v>0.13296903460837886</v>
      </c>
      <c r="I76" s="191">
        <v>0.25600000000000001</v>
      </c>
      <c r="J76" s="191">
        <v>0.47099999999999997</v>
      </c>
      <c r="K76" s="191">
        <v>4.7E-2</v>
      </c>
      <c r="L76" s="191">
        <v>0.185</v>
      </c>
      <c r="M76" s="191">
        <v>1.4E-2</v>
      </c>
      <c r="N76" s="191">
        <v>0.114</v>
      </c>
      <c r="O76" s="191">
        <v>0.39500000000000002</v>
      </c>
      <c r="P76" s="191">
        <v>0.61799999999999999</v>
      </c>
    </row>
    <row r="77" spans="1:16" x14ac:dyDescent="0.25">
      <c r="A77" s="93" t="s">
        <v>1271</v>
      </c>
      <c r="B77" s="188">
        <v>0.45075757575757575</v>
      </c>
      <c r="C77" s="188">
        <v>5.6818181818181816E-2</v>
      </c>
      <c r="D77" s="188">
        <v>7.575757575757576E-2</v>
      </c>
      <c r="E77" s="188">
        <v>0.41666666666666669</v>
      </c>
      <c r="F77" s="187">
        <v>1</v>
      </c>
      <c r="G77" s="190">
        <v>264</v>
      </c>
      <c r="H77" s="188">
        <v>5.5578947368421054E-2</v>
      </c>
      <c r="I77" s="191">
        <v>0.39200000000000002</v>
      </c>
      <c r="J77" s="191">
        <v>0.51100000000000001</v>
      </c>
      <c r="K77" s="191">
        <v>3.5000000000000003E-2</v>
      </c>
      <c r="L77" s="191">
        <v>9.1999999999999998E-2</v>
      </c>
      <c r="M77" s="191">
        <v>0.05</v>
      </c>
      <c r="N77" s="191">
        <v>0.114</v>
      </c>
      <c r="O77" s="191">
        <v>0.35899999999999999</v>
      </c>
      <c r="P77" s="191">
        <v>0.47699999999999998</v>
      </c>
    </row>
    <row r="78" spans="1:16" x14ac:dyDescent="0.25">
      <c r="A78" s="93" t="s">
        <v>1272</v>
      </c>
      <c r="B78" s="188">
        <v>0.54545454545454541</v>
      </c>
      <c r="C78" s="188">
        <v>8.7662337662337664E-2</v>
      </c>
      <c r="D78" s="188">
        <v>5.844155844155844E-2</v>
      </c>
      <c r="E78" s="188">
        <v>0.30844155844155846</v>
      </c>
      <c r="F78" s="187">
        <v>1</v>
      </c>
      <c r="G78" s="190">
        <v>308</v>
      </c>
      <c r="H78" s="188">
        <v>5.2479127619696711E-2</v>
      </c>
      <c r="I78" s="191">
        <v>0.49</v>
      </c>
      <c r="J78" s="191">
        <v>0.6</v>
      </c>
      <c r="K78" s="191">
        <v>6.0999999999999999E-2</v>
      </c>
      <c r="L78" s="191">
        <v>0.125</v>
      </c>
      <c r="M78" s="191">
        <v>3.6999999999999998E-2</v>
      </c>
      <c r="N78" s="191">
        <v>0.09</v>
      </c>
      <c r="O78" s="191">
        <v>0.25900000000000001</v>
      </c>
      <c r="P78" s="191">
        <v>0.36199999999999999</v>
      </c>
    </row>
    <row r="79" spans="1:16" x14ac:dyDescent="0.25">
      <c r="A79" s="93" t="s">
        <v>1273</v>
      </c>
      <c r="B79" s="188">
        <v>0.54065040650406504</v>
      </c>
      <c r="C79" s="188">
        <v>7.7235772357723581E-2</v>
      </c>
      <c r="D79" s="188">
        <v>6.5040650406504072E-2</v>
      </c>
      <c r="E79" s="188">
        <v>0.31707317073170732</v>
      </c>
      <c r="F79" s="187">
        <v>1</v>
      </c>
      <c r="G79" s="190">
        <v>246</v>
      </c>
      <c r="H79" s="188">
        <v>5.6812933025404154E-2</v>
      </c>
      <c r="I79" s="191">
        <v>0.47799999999999998</v>
      </c>
      <c r="J79" s="191">
        <v>0.60199999999999998</v>
      </c>
      <c r="K79" s="191">
        <v>0.05</v>
      </c>
      <c r="L79" s="191">
        <v>0.11700000000000001</v>
      </c>
      <c r="M79" s="191">
        <v>0.04</v>
      </c>
      <c r="N79" s="191">
        <v>0.10299999999999999</v>
      </c>
      <c r="O79" s="191">
        <v>0.26200000000000001</v>
      </c>
      <c r="P79" s="191">
        <v>0.378</v>
      </c>
    </row>
    <row r="80" spans="1:16" x14ac:dyDescent="0.25">
      <c r="A80" s="93" t="s">
        <v>1274</v>
      </c>
      <c r="B80" s="188">
        <v>0.50467289719626163</v>
      </c>
      <c r="C80" s="188">
        <v>0.16822429906542055</v>
      </c>
      <c r="D80" s="188">
        <v>7.476635514018691E-2</v>
      </c>
      <c r="E80" s="188">
        <v>0.25233644859813081</v>
      </c>
      <c r="F80" s="187">
        <v>1</v>
      </c>
      <c r="G80" s="190">
        <v>107</v>
      </c>
      <c r="H80" s="188">
        <v>6.6833229231730171E-2</v>
      </c>
      <c r="I80" s="191">
        <v>0.41099999999999998</v>
      </c>
      <c r="J80" s="191">
        <v>0.59799999999999998</v>
      </c>
      <c r="K80" s="191">
        <v>0.109</v>
      </c>
      <c r="L80" s="191">
        <v>0.25</v>
      </c>
      <c r="M80" s="191">
        <v>3.7999999999999999E-2</v>
      </c>
      <c r="N80" s="191">
        <v>0.14099999999999999</v>
      </c>
      <c r="O80" s="191">
        <v>0.18</v>
      </c>
      <c r="P80" s="191">
        <v>0.34200000000000003</v>
      </c>
    </row>
    <row r="81" spans="1:16" x14ac:dyDescent="0.25">
      <c r="A81" s="93" t="s">
        <v>1275</v>
      </c>
      <c r="B81" s="188">
        <v>0.62937062937062938</v>
      </c>
      <c r="C81" s="188">
        <v>0.11188811188811189</v>
      </c>
      <c r="D81" s="188">
        <v>5.5944055944055944E-2</v>
      </c>
      <c r="E81" s="188">
        <v>0.20279720279720279</v>
      </c>
      <c r="F81" s="187">
        <v>1</v>
      </c>
      <c r="G81" s="190">
        <v>143</v>
      </c>
      <c r="H81" s="188">
        <v>8.630054315027158E-2</v>
      </c>
      <c r="I81" s="191">
        <v>0.54800000000000004</v>
      </c>
      <c r="J81" s="191">
        <v>0.70399999999999996</v>
      </c>
      <c r="K81" s="191">
        <v>7.0000000000000007E-2</v>
      </c>
      <c r="L81" s="191">
        <v>0.17399999999999999</v>
      </c>
      <c r="M81" s="191">
        <v>2.9000000000000001E-2</v>
      </c>
      <c r="N81" s="191">
        <v>0.107</v>
      </c>
      <c r="O81" s="191">
        <v>0.14499999999999999</v>
      </c>
      <c r="P81" s="191">
        <v>0.27600000000000002</v>
      </c>
    </row>
    <row r="82" spans="1:16" x14ac:dyDescent="0.25">
      <c r="A82" s="93" t="s">
        <v>1276</v>
      </c>
      <c r="B82" s="188">
        <v>0.3904109589041096</v>
      </c>
      <c r="C82" s="188">
        <v>4.7945205479452052E-2</v>
      </c>
      <c r="D82" s="188">
        <v>0.1095890410958904</v>
      </c>
      <c r="E82" s="188">
        <v>0.45205479452054792</v>
      </c>
      <c r="F82" s="187">
        <v>1</v>
      </c>
      <c r="G82" s="190">
        <v>146</v>
      </c>
      <c r="H82" s="188">
        <v>5.2499101042790361E-2</v>
      </c>
      <c r="I82" s="191">
        <v>0.315</v>
      </c>
      <c r="J82" s="191">
        <v>0.47099999999999997</v>
      </c>
      <c r="K82" s="191">
        <v>2.3E-2</v>
      </c>
      <c r="L82" s="191">
        <v>9.6000000000000002E-2</v>
      </c>
      <c r="M82" s="191">
        <v>6.9000000000000006E-2</v>
      </c>
      <c r="N82" s="191">
        <v>0.17100000000000001</v>
      </c>
      <c r="O82" s="191">
        <v>0.374</v>
      </c>
      <c r="P82" s="191">
        <v>0.53300000000000003</v>
      </c>
    </row>
    <row r="83" spans="1:16" x14ac:dyDescent="0.25">
      <c r="A83" s="93" t="s">
        <v>1277</v>
      </c>
      <c r="B83" s="188">
        <v>0.50501672240802675</v>
      </c>
      <c r="C83" s="188">
        <v>0.10702341137123746</v>
      </c>
      <c r="D83" s="188">
        <v>4.3478260869565216E-2</v>
      </c>
      <c r="E83" s="188">
        <v>0.34448160535117056</v>
      </c>
      <c r="F83" s="187">
        <v>1</v>
      </c>
      <c r="G83" s="190">
        <v>299</v>
      </c>
      <c r="H83" s="188">
        <v>5.4068716094032548E-2</v>
      </c>
      <c r="I83" s="191">
        <v>0.44900000000000001</v>
      </c>
      <c r="J83" s="191">
        <v>0.56100000000000005</v>
      </c>
      <c r="K83" s="191">
        <v>7.6999999999999999E-2</v>
      </c>
      <c r="L83" s="191">
        <v>0.14699999999999999</v>
      </c>
      <c r="M83" s="191">
        <v>2.5999999999999999E-2</v>
      </c>
      <c r="N83" s="191">
        <v>7.2999999999999995E-2</v>
      </c>
      <c r="O83" s="191">
        <v>0.29299999999999998</v>
      </c>
      <c r="P83" s="191">
        <v>0.4</v>
      </c>
    </row>
    <row r="84" spans="1:16" x14ac:dyDescent="0.25">
      <c r="A84" s="93" t="s">
        <v>1278</v>
      </c>
      <c r="B84" s="188">
        <v>0.5982142857142857</v>
      </c>
      <c r="C84" s="188">
        <v>0.11011904761904762</v>
      </c>
      <c r="D84" s="188">
        <v>4.7619047619047616E-2</v>
      </c>
      <c r="E84" s="188">
        <v>0.24404761904761904</v>
      </c>
      <c r="F84" s="187">
        <v>1</v>
      </c>
      <c r="G84" s="190">
        <v>336</v>
      </c>
      <c r="H84" s="188">
        <v>6.8781985670419654E-2</v>
      </c>
      <c r="I84" s="191">
        <v>0.54500000000000004</v>
      </c>
      <c r="J84" s="191">
        <v>0.64900000000000002</v>
      </c>
      <c r="K84" s="191">
        <v>8.1000000000000003E-2</v>
      </c>
      <c r="L84" s="191">
        <v>0.14799999999999999</v>
      </c>
      <c r="M84" s="191">
        <v>0.03</v>
      </c>
      <c r="N84" s="191">
        <v>7.5999999999999998E-2</v>
      </c>
      <c r="O84" s="191">
        <v>0.20100000000000001</v>
      </c>
      <c r="P84" s="191">
        <v>0.29299999999999998</v>
      </c>
    </row>
    <row r="85" spans="1:16" x14ac:dyDescent="0.25">
      <c r="A85" s="93" t="s">
        <v>1279</v>
      </c>
      <c r="B85" s="188">
        <v>0.58918918918918917</v>
      </c>
      <c r="C85" s="188">
        <v>0.15135135135135136</v>
      </c>
      <c r="D85" s="188">
        <v>6.4864864864864868E-2</v>
      </c>
      <c r="E85" s="188">
        <v>0.19459459459459461</v>
      </c>
      <c r="F85" s="187">
        <v>1</v>
      </c>
      <c r="G85" s="190">
        <v>185</v>
      </c>
      <c r="H85" s="188">
        <v>8.5332103321033206E-2</v>
      </c>
      <c r="I85" s="191">
        <v>0.51700000000000002</v>
      </c>
      <c r="J85" s="191">
        <v>0.65800000000000003</v>
      </c>
      <c r="K85" s="191">
        <v>0.107</v>
      </c>
      <c r="L85" s="191">
        <v>0.21</v>
      </c>
      <c r="M85" s="191">
        <v>3.6999999999999998E-2</v>
      </c>
      <c r="N85" s="191">
        <v>0.11</v>
      </c>
      <c r="O85" s="191">
        <v>0.14399999999999999</v>
      </c>
      <c r="P85" s="191">
        <v>0.25800000000000001</v>
      </c>
    </row>
    <row r="86" spans="1:16" x14ac:dyDescent="0.25">
      <c r="A86" s="93" t="s">
        <v>1280</v>
      </c>
      <c r="B86" s="188">
        <v>0.6428571428571429</v>
      </c>
      <c r="C86" s="188">
        <v>0.16666666666666666</v>
      </c>
      <c r="D86" s="188">
        <v>4.7619047619047616E-2</v>
      </c>
      <c r="E86" s="188">
        <v>0.14285714285714285</v>
      </c>
      <c r="F86" s="187">
        <v>1</v>
      </c>
      <c r="G86" s="190">
        <v>42</v>
      </c>
      <c r="H86" s="188">
        <v>9.3959731543624164E-2</v>
      </c>
      <c r="I86" s="191">
        <v>0.49199999999999999</v>
      </c>
      <c r="J86" s="191">
        <v>0.77</v>
      </c>
      <c r="K86" s="191">
        <v>8.3000000000000004E-2</v>
      </c>
      <c r="L86" s="191">
        <v>0.30599999999999999</v>
      </c>
      <c r="M86" s="191">
        <v>1.2999999999999999E-2</v>
      </c>
      <c r="N86" s="191">
        <v>0.158</v>
      </c>
      <c r="O86" s="191">
        <v>6.7000000000000004E-2</v>
      </c>
      <c r="P86" s="191">
        <v>0.27800000000000002</v>
      </c>
    </row>
    <row r="87" spans="1:16" x14ac:dyDescent="0.25">
      <c r="A87" s="93" t="s">
        <v>1281</v>
      </c>
      <c r="B87" s="188">
        <v>0.64583333333333337</v>
      </c>
      <c r="C87" s="188">
        <v>0.14583333333333334</v>
      </c>
      <c r="D87" s="188">
        <v>4.1666666666666664E-2</v>
      </c>
      <c r="E87" s="188">
        <v>0.16666666666666666</v>
      </c>
      <c r="F87" s="187">
        <v>1</v>
      </c>
      <c r="G87" s="190">
        <v>48</v>
      </c>
      <c r="H87" s="188">
        <v>0.15434083601286175</v>
      </c>
      <c r="I87" s="191">
        <v>0.504</v>
      </c>
      <c r="J87" s="191">
        <v>0.76600000000000001</v>
      </c>
      <c r="K87" s="191">
        <v>7.1999999999999995E-2</v>
      </c>
      <c r="L87" s="191">
        <v>0.27200000000000002</v>
      </c>
      <c r="M87" s="191">
        <v>1.2E-2</v>
      </c>
      <c r="N87" s="191">
        <v>0.14000000000000001</v>
      </c>
      <c r="O87" s="191">
        <v>8.6999999999999994E-2</v>
      </c>
      <c r="P87" s="191">
        <v>0.29599999999999999</v>
      </c>
    </row>
    <row r="88" spans="1:16" x14ac:dyDescent="0.25">
      <c r="A88" s="93" t="s">
        <v>1282</v>
      </c>
      <c r="B88" s="188">
        <v>0.44055944055944057</v>
      </c>
      <c r="C88" s="188">
        <v>7.6923076923076927E-2</v>
      </c>
      <c r="D88" s="188">
        <v>7.6923076923076927E-2</v>
      </c>
      <c r="E88" s="188">
        <v>0.40559440559440557</v>
      </c>
      <c r="F88" s="187">
        <v>1</v>
      </c>
      <c r="G88" s="190">
        <v>143</v>
      </c>
      <c r="H88" s="188">
        <v>5.4023422742727617E-2</v>
      </c>
      <c r="I88" s="191">
        <v>0.36199999999999999</v>
      </c>
      <c r="J88" s="191">
        <v>0.52200000000000002</v>
      </c>
      <c r="K88" s="191">
        <v>4.2999999999999997E-2</v>
      </c>
      <c r="L88" s="191">
        <v>0.13200000000000001</v>
      </c>
      <c r="M88" s="191">
        <v>4.2999999999999997E-2</v>
      </c>
      <c r="N88" s="191">
        <v>0.13200000000000001</v>
      </c>
      <c r="O88" s="191">
        <v>0.32900000000000001</v>
      </c>
      <c r="P88" s="191">
        <v>0.48799999999999999</v>
      </c>
    </row>
    <row r="89" spans="1:16" x14ac:dyDescent="0.25">
      <c r="A89" s="93" t="s">
        <v>1283</v>
      </c>
      <c r="B89" s="188">
        <v>0.5321100917431193</v>
      </c>
      <c r="C89" s="188">
        <v>0.11467889908256881</v>
      </c>
      <c r="D89" s="188">
        <v>8.2568807339449546E-2</v>
      </c>
      <c r="E89" s="188">
        <v>0.27064220183486237</v>
      </c>
      <c r="F89" s="187">
        <v>1</v>
      </c>
      <c r="G89" s="190">
        <v>218</v>
      </c>
      <c r="H89" s="188">
        <v>7.5406433759944658E-2</v>
      </c>
      <c r="I89" s="191">
        <v>0.46600000000000003</v>
      </c>
      <c r="J89" s="191">
        <v>0.59699999999999998</v>
      </c>
      <c r="K89" s="191">
        <v>7.9000000000000001E-2</v>
      </c>
      <c r="L89" s="191">
        <v>0.16400000000000001</v>
      </c>
      <c r="M89" s="191">
        <v>5.2999999999999999E-2</v>
      </c>
      <c r="N89" s="191">
        <v>0.127</v>
      </c>
      <c r="O89" s="191">
        <v>0.216</v>
      </c>
      <c r="P89" s="191">
        <v>0.33300000000000002</v>
      </c>
    </row>
    <row r="90" spans="1:16" x14ac:dyDescent="0.25">
      <c r="A90" s="93" t="s">
        <v>1284</v>
      </c>
      <c r="B90" s="188">
        <v>0.57516339869281041</v>
      </c>
      <c r="C90" s="188">
        <v>0.13398692810457516</v>
      </c>
      <c r="D90" s="188">
        <v>4.2483660130718956E-2</v>
      </c>
      <c r="E90" s="188">
        <v>0.24836601307189543</v>
      </c>
      <c r="F90" s="187">
        <v>1</v>
      </c>
      <c r="G90" s="190">
        <v>306</v>
      </c>
      <c r="H90" s="188">
        <v>8.1905781584582435E-2</v>
      </c>
      <c r="I90" s="191">
        <v>0.51900000000000002</v>
      </c>
      <c r="J90" s="191">
        <v>0.629</v>
      </c>
      <c r="K90" s="191">
        <v>0.1</v>
      </c>
      <c r="L90" s="191">
        <v>0.17699999999999999</v>
      </c>
      <c r="M90" s="191">
        <v>2.5000000000000001E-2</v>
      </c>
      <c r="N90" s="191">
        <v>7.0999999999999994E-2</v>
      </c>
      <c r="O90" s="191">
        <v>0.20300000000000001</v>
      </c>
      <c r="P90" s="191">
        <v>0.3</v>
      </c>
    </row>
    <row r="91" spans="1:16" x14ac:dyDescent="0.25">
      <c r="A91" s="93" t="s">
        <v>1285</v>
      </c>
      <c r="B91" s="188">
        <v>0.57518796992481203</v>
      </c>
      <c r="C91" s="188">
        <v>0.14661654135338345</v>
      </c>
      <c r="D91" s="188">
        <v>4.5112781954887216E-2</v>
      </c>
      <c r="E91" s="188">
        <v>0.23308270676691728</v>
      </c>
      <c r="F91" s="187">
        <v>1</v>
      </c>
      <c r="G91" s="190">
        <v>266</v>
      </c>
      <c r="H91" s="188">
        <v>9.3137254901960786E-2</v>
      </c>
      <c r="I91" s="191">
        <v>0.51500000000000001</v>
      </c>
      <c r="J91" s="191">
        <v>0.63300000000000001</v>
      </c>
      <c r="K91" s="191">
        <v>0.109</v>
      </c>
      <c r="L91" s="191">
        <v>0.19400000000000001</v>
      </c>
      <c r="M91" s="191">
        <v>2.5999999999999999E-2</v>
      </c>
      <c r="N91" s="191">
        <v>7.6999999999999999E-2</v>
      </c>
      <c r="O91" s="191">
        <v>0.186</v>
      </c>
      <c r="P91" s="191">
        <v>0.28699999999999998</v>
      </c>
    </row>
    <row r="92" spans="1:16" x14ac:dyDescent="0.25">
      <c r="A92" s="93" t="s">
        <v>1286</v>
      </c>
      <c r="B92" s="188">
        <v>0.57851239669421484</v>
      </c>
      <c r="C92" s="188">
        <v>0.256198347107438</v>
      </c>
      <c r="D92" s="188">
        <v>2.4793388429752067E-2</v>
      </c>
      <c r="E92" s="188">
        <v>0.14049586776859505</v>
      </c>
      <c r="F92" s="187">
        <v>1</v>
      </c>
      <c r="G92" s="190">
        <v>121</v>
      </c>
      <c r="H92" s="188">
        <v>0.12246963562753037</v>
      </c>
      <c r="I92" s="191">
        <v>0.48899999999999999</v>
      </c>
      <c r="J92" s="191">
        <v>0.66300000000000003</v>
      </c>
      <c r="K92" s="191">
        <v>0.187</v>
      </c>
      <c r="L92" s="191">
        <v>0.34100000000000003</v>
      </c>
      <c r="M92" s="191">
        <v>8.0000000000000002E-3</v>
      </c>
      <c r="N92" s="191">
        <v>7.0000000000000007E-2</v>
      </c>
      <c r="O92" s="191">
        <v>0.09</v>
      </c>
      <c r="P92" s="191">
        <v>0.214</v>
      </c>
    </row>
    <row r="93" spans="1:16" x14ac:dyDescent="0.25">
      <c r="A93" s="93" t="s">
        <v>1287</v>
      </c>
      <c r="B93" s="188">
        <v>0.59420289855072461</v>
      </c>
      <c r="C93" s="188">
        <v>0.22705314009661837</v>
      </c>
      <c r="D93" s="188">
        <v>9.6618357487922701E-3</v>
      </c>
      <c r="E93" s="188">
        <v>0.16908212560386474</v>
      </c>
      <c r="F93" s="187">
        <v>1</v>
      </c>
      <c r="G93" s="190">
        <v>207</v>
      </c>
      <c r="H93" s="188">
        <v>0.18835304822565968</v>
      </c>
      <c r="I93" s="191">
        <v>0.52600000000000002</v>
      </c>
      <c r="J93" s="191">
        <v>0.65900000000000003</v>
      </c>
      <c r="K93" s="191">
        <v>0.17499999999999999</v>
      </c>
      <c r="L93" s="191">
        <v>0.28899999999999998</v>
      </c>
      <c r="M93" s="191">
        <v>3.0000000000000001E-3</v>
      </c>
      <c r="N93" s="191">
        <v>3.5000000000000003E-2</v>
      </c>
      <c r="O93" s="191">
        <v>0.124</v>
      </c>
      <c r="P93" s="191">
        <v>0.22600000000000001</v>
      </c>
    </row>
    <row r="94" spans="1:16" x14ac:dyDescent="0.25">
      <c r="A94" s="93" t="s">
        <v>1288</v>
      </c>
      <c r="B94" s="188">
        <v>0.46268656716417911</v>
      </c>
      <c r="C94" s="188">
        <v>9.4527363184079602E-2</v>
      </c>
      <c r="D94" s="188">
        <v>7.9601990049751242E-2</v>
      </c>
      <c r="E94" s="188">
        <v>0.36318407960199006</v>
      </c>
      <c r="F94" s="187">
        <v>1</v>
      </c>
      <c r="G94" s="190">
        <v>201</v>
      </c>
      <c r="H94" s="188">
        <v>8.0175508575987237E-2</v>
      </c>
      <c r="I94" s="191">
        <v>0.39500000000000002</v>
      </c>
      <c r="J94" s="191">
        <v>0.53200000000000003</v>
      </c>
      <c r="K94" s="191">
        <v>6.0999999999999999E-2</v>
      </c>
      <c r="L94" s="191">
        <v>0.14299999999999999</v>
      </c>
      <c r="M94" s="191">
        <v>0.05</v>
      </c>
      <c r="N94" s="191">
        <v>0.125</v>
      </c>
      <c r="O94" s="191">
        <v>0.3</v>
      </c>
      <c r="P94" s="191">
        <v>0.432</v>
      </c>
    </row>
    <row r="95" spans="1:16" x14ac:dyDescent="0.25">
      <c r="A95" s="93" t="s">
        <v>1289</v>
      </c>
      <c r="B95" s="188">
        <v>0.45774647887323944</v>
      </c>
      <c r="C95" s="188">
        <v>7.0422535211267609E-2</v>
      </c>
      <c r="D95" s="188">
        <v>0.11267605633802817</v>
      </c>
      <c r="E95" s="188">
        <v>0.35915492957746481</v>
      </c>
      <c r="F95" s="187">
        <v>1</v>
      </c>
      <c r="G95" s="190">
        <v>142</v>
      </c>
      <c r="H95" s="188">
        <v>3.9433490697028603E-2</v>
      </c>
      <c r="I95" s="191">
        <v>0.378</v>
      </c>
      <c r="J95" s="191">
        <v>0.54</v>
      </c>
      <c r="K95" s="191">
        <v>3.9E-2</v>
      </c>
      <c r="L95" s="191">
        <v>0.125</v>
      </c>
      <c r="M95" s="191">
        <v>7.0999999999999994E-2</v>
      </c>
      <c r="N95" s="191">
        <v>0.17499999999999999</v>
      </c>
      <c r="O95" s="191">
        <v>0.28499999999999998</v>
      </c>
      <c r="P95" s="191">
        <v>0.441</v>
      </c>
    </row>
    <row r="96" spans="1:16" x14ac:dyDescent="0.25">
      <c r="A96" s="93" t="s">
        <v>1290</v>
      </c>
      <c r="B96" s="188">
        <v>0.55504587155963303</v>
      </c>
      <c r="C96" s="188">
        <v>0.16055045871559634</v>
      </c>
      <c r="D96" s="188">
        <v>5.0458715596330278E-2</v>
      </c>
      <c r="E96" s="188">
        <v>0.23394495412844038</v>
      </c>
      <c r="F96" s="187">
        <v>1</v>
      </c>
      <c r="G96" s="190">
        <v>218</v>
      </c>
      <c r="H96" s="188">
        <v>6.9737683941138842E-2</v>
      </c>
      <c r="I96" s="191">
        <v>0.48899999999999999</v>
      </c>
      <c r="J96" s="191">
        <v>0.61899999999999999</v>
      </c>
      <c r="K96" s="191">
        <v>0.11799999999999999</v>
      </c>
      <c r="L96" s="191">
        <v>0.215</v>
      </c>
      <c r="M96" s="191">
        <v>2.8000000000000001E-2</v>
      </c>
      <c r="N96" s="191">
        <v>8.7999999999999995E-2</v>
      </c>
      <c r="O96" s="191">
        <v>0.183</v>
      </c>
      <c r="P96" s="191">
        <v>0.29399999999999998</v>
      </c>
    </row>
    <row r="97" spans="1:16" x14ac:dyDescent="0.25">
      <c r="A97" s="93" t="s">
        <v>1291</v>
      </c>
      <c r="B97" s="188">
        <v>0.64948453608247425</v>
      </c>
      <c r="C97" s="188">
        <v>0.13058419243986255</v>
      </c>
      <c r="D97" s="188">
        <v>4.8109965635738834E-2</v>
      </c>
      <c r="E97" s="188">
        <v>0.1718213058419244</v>
      </c>
      <c r="F97" s="187">
        <v>1</v>
      </c>
      <c r="G97" s="190">
        <v>291</v>
      </c>
      <c r="H97" s="188">
        <v>0.120997920997921</v>
      </c>
      <c r="I97" s="191">
        <v>0.59299999999999997</v>
      </c>
      <c r="J97" s="191">
        <v>0.70199999999999996</v>
      </c>
      <c r="K97" s="191">
        <v>9.7000000000000003E-2</v>
      </c>
      <c r="L97" s="191">
        <v>0.17399999999999999</v>
      </c>
      <c r="M97" s="191">
        <v>2.9000000000000001E-2</v>
      </c>
      <c r="N97" s="191">
        <v>7.9000000000000001E-2</v>
      </c>
      <c r="O97" s="191">
        <v>0.13300000000000001</v>
      </c>
      <c r="P97" s="191">
        <v>0.219</v>
      </c>
    </row>
    <row r="98" spans="1:16" x14ac:dyDescent="0.25">
      <c r="A98" s="93" t="s">
        <v>1292</v>
      </c>
      <c r="B98" s="188">
        <v>0.60509554140127386</v>
      </c>
      <c r="C98" s="188">
        <v>0.2356687898089172</v>
      </c>
      <c r="D98" s="188">
        <v>3.8216560509554139E-2</v>
      </c>
      <c r="E98" s="188">
        <v>0.12101910828025478</v>
      </c>
      <c r="F98" s="187">
        <v>1</v>
      </c>
      <c r="G98" s="190">
        <v>157</v>
      </c>
      <c r="H98" s="188">
        <v>0.19030303030303031</v>
      </c>
      <c r="I98" s="191">
        <v>0.52700000000000002</v>
      </c>
      <c r="J98" s="191">
        <v>0.67800000000000005</v>
      </c>
      <c r="K98" s="191">
        <v>0.17599999999999999</v>
      </c>
      <c r="L98" s="191">
        <v>0.308</v>
      </c>
      <c r="M98" s="191">
        <v>1.7999999999999999E-2</v>
      </c>
      <c r="N98" s="191">
        <v>8.1000000000000003E-2</v>
      </c>
      <c r="O98" s="191">
        <v>7.9000000000000001E-2</v>
      </c>
      <c r="P98" s="191">
        <v>0.18099999999999999</v>
      </c>
    </row>
    <row r="99" spans="1:16" x14ac:dyDescent="0.25">
      <c r="A99" s="93" t="s">
        <v>1293</v>
      </c>
      <c r="B99" s="188">
        <v>0.66798418972332019</v>
      </c>
      <c r="C99" s="188">
        <v>0.20158102766798419</v>
      </c>
      <c r="D99" s="188">
        <v>2.3715415019762844E-2</v>
      </c>
      <c r="E99" s="188">
        <v>0.1067193675889328</v>
      </c>
      <c r="F99" s="187">
        <v>1</v>
      </c>
      <c r="G99" s="190">
        <v>253</v>
      </c>
      <c r="H99" s="188">
        <v>0.359375</v>
      </c>
      <c r="I99" s="191">
        <v>0.60799999999999998</v>
      </c>
      <c r="J99" s="191">
        <v>0.72299999999999998</v>
      </c>
      <c r="K99" s="191">
        <v>0.157</v>
      </c>
      <c r="L99" s="191">
        <v>0.255</v>
      </c>
      <c r="M99" s="191">
        <v>1.0999999999999999E-2</v>
      </c>
      <c r="N99" s="191">
        <v>5.0999999999999997E-2</v>
      </c>
      <c r="O99" s="191">
        <v>7.3999999999999996E-2</v>
      </c>
      <c r="P99" s="191">
        <v>0.151</v>
      </c>
    </row>
    <row r="100" spans="1:16" x14ac:dyDescent="0.25">
      <c r="A100" s="93" t="s">
        <v>1294</v>
      </c>
      <c r="B100" s="188">
        <v>0.3783783783783784</v>
      </c>
      <c r="C100" s="188">
        <v>7.77027027027027E-2</v>
      </c>
      <c r="D100" s="188">
        <v>0.11148648648648649</v>
      </c>
      <c r="E100" s="188">
        <v>0.43243243243243246</v>
      </c>
      <c r="F100" s="187">
        <v>1</v>
      </c>
      <c r="G100" s="190">
        <v>296</v>
      </c>
      <c r="H100" s="188">
        <v>3.0032467532467532E-2</v>
      </c>
      <c r="I100" s="191">
        <v>0.32500000000000001</v>
      </c>
      <c r="J100" s="191">
        <v>0.435</v>
      </c>
      <c r="K100" s="191">
        <v>5.1999999999999998E-2</v>
      </c>
      <c r="L100" s="191">
        <v>0.114</v>
      </c>
      <c r="M100" s="191">
        <v>0.08</v>
      </c>
      <c r="N100" s="191">
        <v>0.152</v>
      </c>
      <c r="O100" s="191">
        <v>0.377</v>
      </c>
      <c r="P100" s="191">
        <v>0.48899999999999999</v>
      </c>
    </row>
    <row r="101" spans="1:16" x14ac:dyDescent="0.25">
      <c r="A101" s="93" t="s">
        <v>1295</v>
      </c>
      <c r="B101" s="188">
        <v>0.53879310344827591</v>
      </c>
      <c r="C101" s="188">
        <v>0.22413793103448276</v>
      </c>
      <c r="D101" s="188">
        <v>6.4655172413793108E-2</v>
      </c>
      <c r="E101" s="188">
        <v>0.17241379310344829</v>
      </c>
      <c r="F101" s="187">
        <v>1</v>
      </c>
      <c r="G101" s="190">
        <v>232</v>
      </c>
      <c r="H101" s="188">
        <v>0.1432983323038913</v>
      </c>
      <c r="I101" s="191">
        <v>0.47499999999999998</v>
      </c>
      <c r="J101" s="191">
        <v>0.60199999999999998</v>
      </c>
      <c r="K101" s="191">
        <v>0.17499999999999999</v>
      </c>
      <c r="L101" s="191">
        <v>0.28199999999999997</v>
      </c>
      <c r="M101" s="191">
        <v>0.04</v>
      </c>
      <c r="N101" s="191">
        <v>0.104</v>
      </c>
      <c r="O101" s="191">
        <v>0.129</v>
      </c>
      <c r="P101" s="191">
        <v>0.22600000000000001</v>
      </c>
    </row>
    <row r="102" spans="1:16" x14ac:dyDescent="0.25">
      <c r="A102" s="93" t="s">
        <v>1296</v>
      </c>
      <c r="B102" s="188">
        <v>0.5389408099688473</v>
      </c>
      <c r="C102" s="188">
        <v>0.29283489096573206</v>
      </c>
      <c r="D102" s="188">
        <v>3.7383177570093455E-2</v>
      </c>
      <c r="E102" s="188">
        <v>0.13084112149532709</v>
      </c>
      <c r="F102" s="187">
        <v>1</v>
      </c>
      <c r="G102" s="190">
        <v>321</v>
      </c>
      <c r="H102" s="188">
        <v>0.18533487297921478</v>
      </c>
      <c r="I102" s="191">
        <v>0.48399999999999999</v>
      </c>
      <c r="J102" s="191">
        <v>0.59299999999999997</v>
      </c>
      <c r="K102" s="191">
        <v>0.246</v>
      </c>
      <c r="L102" s="191">
        <v>0.34499999999999997</v>
      </c>
      <c r="M102" s="191">
        <v>2.1999999999999999E-2</v>
      </c>
      <c r="N102" s="191">
        <v>6.4000000000000001E-2</v>
      </c>
      <c r="O102" s="191">
        <v>9.8000000000000004E-2</v>
      </c>
      <c r="P102" s="191">
        <v>0.17199999999999999</v>
      </c>
    </row>
    <row r="103" spans="1:16" x14ac:dyDescent="0.25">
      <c r="A103" s="93" t="s">
        <v>1297</v>
      </c>
      <c r="B103" s="188">
        <v>0.59029649595687328</v>
      </c>
      <c r="C103" s="188">
        <v>0.27493261455525608</v>
      </c>
      <c r="D103" s="188">
        <v>3.7735849056603772E-2</v>
      </c>
      <c r="E103" s="188">
        <v>9.7035040431266845E-2</v>
      </c>
      <c r="F103" s="187">
        <v>1</v>
      </c>
      <c r="G103" s="190">
        <v>371</v>
      </c>
      <c r="H103" s="188">
        <v>0.25084516565246789</v>
      </c>
      <c r="I103" s="191">
        <v>0.54</v>
      </c>
      <c r="J103" s="191">
        <v>0.63900000000000001</v>
      </c>
      <c r="K103" s="191">
        <v>0.23200000000000001</v>
      </c>
      <c r="L103" s="191">
        <v>0.32200000000000001</v>
      </c>
      <c r="M103" s="191">
        <v>2.3E-2</v>
      </c>
      <c r="N103" s="191">
        <v>6.2E-2</v>
      </c>
      <c r="O103" s="191">
        <v>7.0999999999999994E-2</v>
      </c>
      <c r="P103" s="191">
        <v>0.13100000000000001</v>
      </c>
    </row>
    <row r="104" spans="1:16" x14ac:dyDescent="0.25">
      <c r="A104" s="93" t="s">
        <v>1298</v>
      </c>
      <c r="B104" s="188">
        <v>0.56589147286821706</v>
      </c>
      <c r="C104" s="188">
        <v>0.30232558139534882</v>
      </c>
      <c r="D104" s="188">
        <v>6.2015503875968991E-2</v>
      </c>
      <c r="E104" s="188">
        <v>6.9767441860465115E-2</v>
      </c>
      <c r="F104" s="187">
        <v>1</v>
      </c>
      <c r="G104" s="190">
        <v>129</v>
      </c>
      <c r="H104" s="188">
        <v>0.27801724137931033</v>
      </c>
      <c r="I104" s="191">
        <v>0.48</v>
      </c>
      <c r="J104" s="191">
        <v>0.64800000000000002</v>
      </c>
      <c r="K104" s="191">
        <v>0.23</v>
      </c>
      <c r="L104" s="191">
        <v>0.38600000000000001</v>
      </c>
      <c r="M104" s="191">
        <v>3.2000000000000001E-2</v>
      </c>
      <c r="N104" s="191">
        <v>0.11799999999999999</v>
      </c>
      <c r="O104" s="191">
        <v>3.6999999999999998E-2</v>
      </c>
      <c r="P104" s="191">
        <v>0.127</v>
      </c>
    </row>
    <row r="105" spans="1:16" x14ac:dyDescent="0.25">
      <c r="A105" s="93" t="s">
        <v>1299</v>
      </c>
      <c r="B105" s="188">
        <v>0.57983193277310929</v>
      </c>
      <c r="C105" s="188">
        <v>0.33613445378151263</v>
      </c>
      <c r="D105" s="188">
        <v>2.5210084033613446E-2</v>
      </c>
      <c r="E105" s="188">
        <v>5.8823529411764705E-2</v>
      </c>
      <c r="F105" s="187">
        <v>1</v>
      </c>
      <c r="G105" s="190">
        <v>119</v>
      </c>
      <c r="H105" s="188">
        <v>0.35207100591715978</v>
      </c>
      <c r="I105" s="191">
        <v>0.49</v>
      </c>
      <c r="J105" s="191">
        <v>0.66500000000000004</v>
      </c>
      <c r="K105" s="191">
        <v>0.25800000000000001</v>
      </c>
      <c r="L105" s="191">
        <v>0.42499999999999999</v>
      </c>
      <c r="M105" s="191">
        <v>8.9999999999999993E-3</v>
      </c>
      <c r="N105" s="191">
        <v>7.1999999999999995E-2</v>
      </c>
      <c r="O105" s="191">
        <v>2.9000000000000001E-2</v>
      </c>
      <c r="P105" s="191">
        <v>0.11600000000000001</v>
      </c>
    </row>
    <row r="106" spans="1:16" x14ac:dyDescent="0.25">
      <c r="A106" s="93" t="s">
        <v>1300</v>
      </c>
      <c r="B106" s="188">
        <v>0.48556430446194226</v>
      </c>
      <c r="C106" s="188">
        <v>0.1994750656167979</v>
      </c>
      <c r="D106" s="188">
        <v>5.4243219597550303E-2</v>
      </c>
      <c r="E106" s="188">
        <v>0.26071741032370954</v>
      </c>
      <c r="F106" s="187">
        <v>1</v>
      </c>
      <c r="G106" s="190">
        <v>1143</v>
      </c>
      <c r="H106" s="188">
        <v>0.13826055400991896</v>
      </c>
      <c r="I106" s="191">
        <v>0.45700000000000002</v>
      </c>
      <c r="J106" s="191">
        <v>0.51500000000000001</v>
      </c>
      <c r="K106" s="191">
        <v>0.17699999999999999</v>
      </c>
      <c r="L106" s="191">
        <v>0.224</v>
      </c>
      <c r="M106" s="191">
        <v>4.2999999999999997E-2</v>
      </c>
      <c r="N106" s="191">
        <v>6.9000000000000006E-2</v>
      </c>
      <c r="O106" s="191">
        <v>0.23599999999999999</v>
      </c>
      <c r="P106" s="191">
        <v>0.28699999999999998</v>
      </c>
    </row>
    <row r="107" spans="1:16" x14ac:dyDescent="0.25">
      <c r="A107" s="93" t="s">
        <v>1301</v>
      </c>
      <c r="B107" s="188">
        <v>0.58643690939410786</v>
      </c>
      <c r="C107" s="188">
        <v>0.18065591995553085</v>
      </c>
      <c r="D107" s="188">
        <v>4.3913285158421342E-2</v>
      </c>
      <c r="E107" s="188">
        <v>0.18899388549193996</v>
      </c>
      <c r="F107" s="187">
        <v>1</v>
      </c>
      <c r="G107" s="190">
        <v>1799</v>
      </c>
      <c r="H107" s="188">
        <v>0.1726818967172202</v>
      </c>
      <c r="I107" s="191">
        <v>0.56399999999999995</v>
      </c>
      <c r="J107" s="191">
        <v>0.60899999999999999</v>
      </c>
      <c r="K107" s="191">
        <v>0.16400000000000001</v>
      </c>
      <c r="L107" s="191">
        <v>0.19900000000000001</v>
      </c>
      <c r="M107" s="191">
        <v>3.5000000000000003E-2</v>
      </c>
      <c r="N107" s="191">
        <v>5.3999999999999999E-2</v>
      </c>
      <c r="O107" s="191">
        <v>0.17199999999999999</v>
      </c>
      <c r="P107" s="191">
        <v>0.20799999999999999</v>
      </c>
    </row>
    <row r="108" spans="1:16" x14ac:dyDescent="0.25">
      <c r="A108" s="93" t="s">
        <v>1302</v>
      </c>
      <c r="B108" s="188">
        <v>0.59386341141537446</v>
      </c>
      <c r="C108" s="188">
        <v>0.20554272517321015</v>
      </c>
      <c r="D108" s="188">
        <v>4.0910590564170242E-2</v>
      </c>
      <c r="E108" s="188">
        <v>0.15968327284724512</v>
      </c>
      <c r="F108" s="187">
        <v>1</v>
      </c>
      <c r="G108" s="190">
        <v>3031</v>
      </c>
      <c r="H108" s="188">
        <v>0.17966804979253112</v>
      </c>
      <c r="I108" s="191">
        <v>0.57599999999999996</v>
      </c>
      <c r="J108" s="191">
        <v>0.61099999999999999</v>
      </c>
      <c r="K108" s="191">
        <v>0.192</v>
      </c>
      <c r="L108" s="191">
        <v>0.22</v>
      </c>
      <c r="M108" s="191">
        <v>3.4000000000000002E-2</v>
      </c>
      <c r="N108" s="191">
        <v>4.9000000000000002E-2</v>
      </c>
      <c r="O108" s="191">
        <v>0.14699999999999999</v>
      </c>
      <c r="P108" s="191">
        <v>0.17299999999999999</v>
      </c>
    </row>
    <row r="109" spans="1:16" x14ac:dyDescent="0.25">
      <c r="A109" s="93" t="s">
        <v>1303</v>
      </c>
      <c r="B109" s="188">
        <v>0.61853658536585365</v>
      </c>
      <c r="C109" s="188">
        <v>0.22146341463414634</v>
      </c>
      <c r="D109" s="188">
        <v>3.8780487804878049E-2</v>
      </c>
      <c r="E109" s="188">
        <v>0.12121951219512195</v>
      </c>
      <c r="F109" s="187">
        <v>1</v>
      </c>
      <c r="G109" s="190">
        <v>4100</v>
      </c>
      <c r="H109" s="188">
        <v>0.22796775090353072</v>
      </c>
      <c r="I109" s="191">
        <v>0.60399999999999998</v>
      </c>
      <c r="J109" s="191">
        <v>0.63300000000000001</v>
      </c>
      <c r="K109" s="191">
        <v>0.20899999999999999</v>
      </c>
      <c r="L109" s="191">
        <v>0.23400000000000001</v>
      </c>
      <c r="M109" s="191">
        <v>3.3000000000000002E-2</v>
      </c>
      <c r="N109" s="191">
        <v>4.4999999999999998E-2</v>
      </c>
      <c r="O109" s="191">
        <v>0.112</v>
      </c>
      <c r="P109" s="191">
        <v>0.13200000000000001</v>
      </c>
    </row>
    <row r="110" spans="1:16" x14ac:dyDescent="0.25">
      <c r="A110" s="93" t="s">
        <v>1304</v>
      </c>
      <c r="B110" s="188">
        <v>0.64989775051124743</v>
      </c>
      <c r="C110" s="188">
        <v>0.23803680981595093</v>
      </c>
      <c r="D110" s="188">
        <v>3.1492842535787324E-2</v>
      </c>
      <c r="E110" s="188">
        <v>8.0572597137014312E-2</v>
      </c>
      <c r="F110" s="187">
        <v>1</v>
      </c>
      <c r="G110" s="190">
        <v>2445</v>
      </c>
      <c r="H110" s="188">
        <v>0.35584339979624507</v>
      </c>
      <c r="I110" s="191">
        <v>0.63100000000000001</v>
      </c>
      <c r="J110" s="191">
        <v>0.66900000000000004</v>
      </c>
      <c r="K110" s="191">
        <v>0.222</v>
      </c>
      <c r="L110" s="191">
        <v>0.255</v>
      </c>
      <c r="M110" s="191">
        <v>2.5000000000000001E-2</v>
      </c>
      <c r="N110" s="191">
        <v>3.9E-2</v>
      </c>
      <c r="O110" s="191">
        <v>7.0000000000000007E-2</v>
      </c>
      <c r="P110" s="191">
        <v>9.1999999999999998E-2</v>
      </c>
    </row>
    <row r="111" spans="1:16" x14ac:dyDescent="0.25">
      <c r="A111" s="93" t="s">
        <v>1305</v>
      </c>
      <c r="B111" s="188">
        <v>0.68221393034825872</v>
      </c>
      <c r="C111" s="188">
        <v>0.23289800995024876</v>
      </c>
      <c r="D111" s="188">
        <v>3.0161691542288559E-2</v>
      </c>
      <c r="E111" s="188">
        <v>5.4726368159203981E-2</v>
      </c>
      <c r="F111" s="187">
        <v>1</v>
      </c>
      <c r="G111" s="190">
        <v>3216</v>
      </c>
      <c r="H111" s="188">
        <v>0.5124282982791587</v>
      </c>
      <c r="I111" s="191">
        <v>0.66600000000000004</v>
      </c>
      <c r="J111" s="191">
        <v>0.69799999999999995</v>
      </c>
      <c r="K111" s="191">
        <v>0.219</v>
      </c>
      <c r="L111" s="191">
        <v>0.248</v>
      </c>
      <c r="M111" s="191">
        <v>2.5000000000000001E-2</v>
      </c>
      <c r="N111" s="191">
        <v>3.6999999999999998E-2</v>
      </c>
      <c r="O111" s="191">
        <v>4.7E-2</v>
      </c>
      <c r="P111" s="191">
        <v>6.3E-2</v>
      </c>
    </row>
    <row r="112" spans="1:16" x14ac:dyDescent="0.25">
      <c r="A112" s="93" t="s">
        <v>1306</v>
      </c>
      <c r="B112" s="188">
        <v>0.53938963804116391</v>
      </c>
      <c r="C112" s="188">
        <v>0.15826827537260468</v>
      </c>
      <c r="D112" s="188">
        <v>4.1873669268985093E-2</v>
      </c>
      <c r="E112" s="188">
        <v>0.26046841731724629</v>
      </c>
      <c r="F112" s="187">
        <v>1</v>
      </c>
      <c r="G112" s="190">
        <v>1409</v>
      </c>
      <c r="H112" s="188">
        <v>0.19915194346289752</v>
      </c>
      <c r="I112" s="191">
        <v>0.51300000000000001</v>
      </c>
      <c r="J112" s="191">
        <v>0.56499999999999995</v>
      </c>
      <c r="K112" s="191">
        <v>0.14000000000000001</v>
      </c>
      <c r="L112" s="191">
        <v>0.17799999999999999</v>
      </c>
      <c r="M112" s="191">
        <v>3.3000000000000002E-2</v>
      </c>
      <c r="N112" s="191">
        <v>5.3999999999999999E-2</v>
      </c>
      <c r="O112" s="191">
        <v>0.23799999999999999</v>
      </c>
      <c r="P112" s="191">
        <v>0.28399999999999997</v>
      </c>
    </row>
    <row r="113" spans="1:16" x14ac:dyDescent="0.25">
      <c r="A113" s="93" t="s">
        <v>1307</v>
      </c>
      <c r="B113" s="188">
        <v>0.47818930041152263</v>
      </c>
      <c r="C113" s="188">
        <v>0.30452674897119342</v>
      </c>
      <c r="D113" s="188">
        <v>3.4567901234567898E-2</v>
      </c>
      <c r="E113" s="188">
        <v>0.18271604938271604</v>
      </c>
      <c r="F113" s="187">
        <v>1</v>
      </c>
      <c r="G113" s="190">
        <v>1215</v>
      </c>
      <c r="H113" s="188">
        <v>0.52964254577157799</v>
      </c>
      <c r="I113" s="191">
        <v>0.45</v>
      </c>
      <c r="J113" s="191">
        <v>0.50600000000000001</v>
      </c>
      <c r="K113" s="191">
        <v>0.27900000000000003</v>
      </c>
      <c r="L113" s="191">
        <v>0.33100000000000002</v>
      </c>
      <c r="M113" s="191">
        <v>2.5999999999999999E-2</v>
      </c>
      <c r="N113" s="191">
        <v>4.5999999999999999E-2</v>
      </c>
      <c r="O113" s="191">
        <v>0.16200000000000001</v>
      </c>
      <c r="P113" s="191">
        <v>0.20499999999999999</v>
      </c>
    </row>
    <row r="114" spans="1:16" x14ac:dyDescent="0.25">
      <c r="A114" s="93" t="s">
        <v>1308</v>
      </c>
      <c r="B114" s="188">
        <v>0.4798004987531172</v>
      </c>
      <c r="C114" s="188">
        <v>0.29875311720698255</v>
      </c>
      <c r="D114" s="188">
        <v>4.2394014962593519E-2</v>
      </c>
      <c r="E114" s="188">
        <v>0.17905236907730673</v>
      </c>
      <c r="F114" s="187">
        <v>1</v>
      </c>
      <c r="G114" s="190">
        <v>2005</v>
      </c>
      <c r="H114" s="188">
        <v>0.4743316773125148</v>
      </c>
      <c r="I114" s="191">
        <v>0.45800000000000002</v>
      </c>
      <c r="J114" s="191">
        <v>0.502</v>
      </c>
      <c r="K114" s="191">
        <v>0.27900000000000003</v>
      </c>
      <c r="L114" s="191">
        <v>0.31900000000000001</v>
      </c>
      <c r="M114" s="191">
        <v>3.4000000000000002E-2</v>
      </c>
      <c r="N114" s="191">
        <v>5.1999999999999998E-2</v>
      </c>
      <c r="O114" s="191">
        <v>0.16300000000000001</v>
      </c>
      <c r="P114" s="191">
        <v>0.19600000000000001</v>
      </c>
    </row>
    <row r="115" spans="1:16" x14ac:dyDescent="0.25">
      <c r="A115" s="93" t="s">
        <v>1309</v>
      </c>
      <c r="B115" s="188">
        <v>0.53880648499482575</v>
      </c>
      <c r="C115" s="188">
        <v>0.29941359089341152</v>
      </c>
      <c r="D115" s="188">
        <v>2.7940669196274578E-2</v>
      </c>
      <c r="E115" s="188">
        <v>0.13383925491548809</v>
      </c>
      <c r="F115" s="187">
        <v>1</v>
      </c>
      <c r="G115" s="190">
        <v>2899</v>
      </c>
      <c r="H115" s="188">
        <v>0.47790966040224203</v>
      </c>
      <c r="I115" s="191">
        <v>0.52100000000000002</v>
      </c>
      <c r="J115" s="191">
        <v>0.55700000000000005</v>
      </c>
      <c r="K115" s="191">
        <v>0.28299999999999997</v>
      </c>
      <c r="L115" s="191">
        <v>0.316</v>
      </c>
      <c r="M115" s="191">
        <v>2.3E-2</v>
      </c>
      <c r="N115" s="191">
        <v>3.5000000000000003E-2</v>
      </c>
      <c r="O115" s="191">
        <v>0.122</v>
      </c>
      <c r="P115" s="191">
        <v>0.14699999999999999</v>
      </c>
    </row>
    <row r="116" spans="1:16" x14ac:dyDescent="0.25">
      <c r="A116" s="93" t="s">
        <v>1310</v>
      </c>
      <c r="B116" s="188">
        <v>0.60319488817891376</v>
      </c>
      <c r="C116" s="188">
        <v>0.27667731629392972</v>
      </c>
      <c r="D116" s="188">
        <v>3.1948881789137379E-2</v>
      </c>
      <c r="E116" s="188">
        <v>8.8178913738019171E-2</v>
      </c>
      <c r="F116" s="187">
        <v>1</v>
      </c>
      <c r="G116" s="190">
        <v>1565</v>
      </c>
      <c r="H116" s="188">
        <v>0.52961082910321489</v>
      </c>
      <c r="I116" s="191">
        <v>0.57899999999999996</v>
      </c>
      <c r="J116" s="191">
        <v>0.627</v>
      </c>
      <c r="K116" s="191">
        <v>0.255</v>
      </c>
      <c r="L116" s="191">
        <v>0.29899999999999999</v>
      </c>
      <c r="M116" s="191">
        <v>2.4E-2</v>
      </c>
      <c r="N116" s="191">
        <v>4.2000000000000003E-2</v>
      </c>
      <c r="O116" s="191">
        <v>7.4999999999999997E-2</v>
      </c>
      <c r="P116" s="191">
        <v>0.10299999999999999</v>
      </c>
    </row>
    <row r="117" spans="1:16" x14ac:dyDescent="0.25">
      <c r="A117" s="93" t="s">
        <v>1311</v>
      </c>
      <c r="B117" s="188">
        <v>0.6155223880597015</v>
      </c>
      <c r="C117" s="188">
        <v>0.28238805970149256</v>
      </c>
      <c r="D117" s="188">
        <v>2.3283582089552238E-2</v>
      </c>
      <c r="E117" s="188">
        <v>7.8805970149253737E-2</v>
      </c>
      <c r="F117" s="187">
        <v>1</v>
      </c>
      <c r="G117" s="190">
        <v>1675</v>
      </c>
      <c r="H117" s="188">
        <v>0.59842801000357271</v>
      </c>
      <c r="I117" s="191">
        <v>0.59199999999999997</v>
      </c>
      <c r="J117" s="191">
        <v>0.63900000000000001</v>
      </c>
      <c r="K117" s="191">
        <v>0.26100000000000001</v>
      </c>
      <c r="L117" s="191">
        <v>0.30399999999999999</v>
      </c>
      <c r="M117" s="191">
        <v>1.7000000000000001E-2</v>
      </c>
      <c r="N117" s="191">
        <v>3.2000000000000001E-2</v>
      </c>
      <c r="O117" s="191">
        <v>6.7000000000000004E-2</v>
      </c>
      <c r="P117" s="191">
        <v>9.2999999999999999E-2</v>
      </c>
    </row>
    <row r="118" spans="1:16" x14ac:dyDescent="0.25">
      <c r="A118" s="93" t="s">
        <v>1312</v>
      </c>
      <c r="B118" s="188">
        <v>0.44964973730297725</v>
      </c>
      <c r="C118" s="188">
        <v>0.28415061295971977</v>
      </c>
      <c r="D118" s="188">
        <v>4.1155866900175128E-2</v>
      </c>
      <c r="E118" s="188">
        <v>0.22504378283712784</v>
      </c>
      <c r="F118" s="187">
        <v>1</v>
      </c>
      <c r="G118" s="190">
        <v>2284</v>
      </c>
      <c r="H118" s="188">
        <v>0.63321319656224007</v>
      </c>
      <c r="I118" s="191">
        <v>0.42899999999999999</v>
      </c>
      <c r="J118" s="191">
        <v>0.47</v>
      </c>
      <c r="K118" s="191">
        <v>0.26600000000000001</v>
      </c>
      <c r="L118" s="191">
        <v>0.30299999999999999</v>
      </c>
      <c r="M118" s="191">
        <v>3.4000000000000002E-2</v>
      </c>
      <c r="N118" s="191">
        <v>0.05</v>
      </c>
      <c r="O118" s="191">
        <v>0.20799999999999999</v>
      </c>
      <c r="P118" s="191">
        <v>0.24299999999999999</v>
      </c>
    </row>
    <row r="119" spans="1:16" x14ac:dyDescent="0.25">
      <c r="A119" s="93" t="s">
        <v>1313</v>
      </c>
      <c r="B119" s="188">
        <v>0.60805860805860801</v>
      </c>
      <c r="C119" s="188">
        <v>0.21611721611721613</v>
      </c>
      <c r="D119" s="188">
        <v>2.197802197802198E-2</v>
      </c>
      <c r="E119" s="188">
        <v>0.15384615384615385</v>
      </c>
      <c r="F119" s="187">
        <v>1</v>
      </c>
      <c r="G119" s="190">
        <v>273</v>
      </c>
      <c r="H119" s="188">
        <v>9.532122905027933E-2</v>
      </c>
      <c r="I119" s="191">
        <v>0.54900000000000004</v>
      </c>
      <c r="J119" s="191">
        <v>0.66400000000000003</v>
      </c>
      <c r="K119" s="191">
        <v>0.17100000000000001</v>
      </c>
      <c r="L119" s="191">
        <v>0.26900000000000002</v>
      </c>
      <c r="M119" s="191">
        <v>0.01</v>
      </c>
      <c r="N119" s="191">
        <v>4.7E-2</v>
      </c>
      <c r="O119" s="191">
        <v>0.11600000000000001</v>
      </c>
      <c r="P119" s="191">
        <v>0.20100000000000001</v>
      </c>
    </row>
    <row r="120" spans="1:16" x14ac:dyDescent="0.25">
      <c r="A120" s="93" t="s">
        <v>1314</v>
      </c>
      <c r="B120" s="188">
        <v>0.62437185929648242</v>
      </c>
      <c r="C120" s="188">
        <v>0.20854271356783918</v>
      </c>
      <c r="D120" s="188">
        <v>4.5226130653266333E-2</v>
      </c>
      <c r="E120" s="188">
        <v>0.12185929648241206</v>
      </c>
      <c r="F120" s="187">
        <v>1</v>
      </c>
      <c r="G120" s="190">
        <v>796</v>
      </c>
      <c r="H120" s="188">
        <v>0.12301035388657086</v>
      </c>
      <c r="I120" s="191">
        <v>0.59</v>
      </c>
      <c r="J120" s="191">
        <v>0.65700000000000003</v>
      </c>
      <c r="K120" s="191">
        <v>0.182</v>
      </c>
      <c r="L120" s="191">
        <v>0.23799999999999999</v>
      </c>
      <c r="M120" s="191">
        <v>3.3000000000000002E-2</v>
      </c>
      <c r="N120" s="191">
        <v>6.2E-2</v>
      </c>
      <c r="O120" s="191">
        <v>0.10100000000000001</v>
      </c>
      <c r="P120" s="191">
        <v>0.14599999999999999</v>
      </c>
    </row>
    <row r="121" spans="1:16" x14ac:dyDescent="0.25">
      <c r="A121" s="93" t="s">
        <v>1315</v>
      </c>
      <c r="B121" s="188">
        <v>0.61724137931034484</v>
      </c>
      <c r="C121" s="188">
        <v>0.23793103448275862</v>
      </c>
      <c r="D121" s="188">
        <v>3.0344827586206897E-2</v>
      </c>
      <c r="E121" s="188">
        <v>0.11448275862068966</v>
      </c>
      <c r="F121" s="187">
        <v>1</v>
      </c>
      <c r="G121" s="190">
        <v>1450</v>
      </c>
      <c r="H121" s="188">
        <v>0.17892398815399801</v>
      </c>
      <c r="I121" s="191">
        <v>0.59199999999999997</v>
      </c>
      <c r="J121" s="191">
        <v>0.64200000000000002</v>
      </c>
      <c r="K121" s="191">
        <v>0.217</v>
      </c>
      <c r="L121" s="191">
        <v>0.26100000000000001</v>
      </c>
      <c r="M121" s="191">
        <v>2.3E-2</v>
      </c>
      <c r="N121" s="191">
        <v>0.04</v>
      </c>
      <c r="O121" s="191">
        <v>9.9000000000000005E-2</v>
      </c>
      <c r="P121" s="191">
        <v>0.13200000000000001</v>
      </c>
    </row>
    <row r="122" spans="1:16" x14ac:dyDescent="0.25">
      <c r="A122" s="93" t="s">
        <v>1316</v>
      </c>
      <c r="B122" s="188">
        <v>0.6501079913606912</v>
      </c>
      <c r="C122" s="188">
        <v>0.25917926565874733</v>
      </c>
      <c r="D122" s="188">
        <v>2.9157667386609073E-2</v>
      </c>
      <c r="E122" s="188">
        <v>6.1555075593952485E-2</v>
      </c>
      <c r="F122" s="187">
        <v>1</v>
      </c>
      <c r="G122" s="190">
        <v>926</v>
      </c>
      <c r="H122" s="188">
        <v>0.26879535558780843</v>
      </c>
      <c r="I122" s="191">
        <v>0.61899999999999999</v>
      </c>
      <c r="J122" s="191">
        <v>0.68</v>
      </c>
      <c r="K122" s="191">
        <v>0.23200000000000001</v>
      </c>
      <c r="L122" s="191">
        <v>0.28799999999999998</v>
      </c>
      <c r="M122" s="191">
        <v>0.02</v>
      </c>
      <c r="N122" s="191">
        <v>4.2000000000000003E-2</v>
      </c>
      <c r="O122" s="191">
        <v>4.8000000000000001E-2</v>
      </c>
      <c r="P122" s="191">
        <v>7.9000000000000001E-2</v>
      </c>
    </row>
    <row r="123" spans="1:16" x14ac:dyDescent="0.25">
      <c r="A123" s="93" t="s">
        <v>1317</v>
      </c>
      <c r="B123" s="188">
        <v>0.68424279583077863</v>
      </c>
      <c r="C123" s="188">
        <v>0.22808093194359289</v>
      </c>
      <c r="D123" s="188">
        <v>2.7590435315757205E-2</v>
      </c>
      <c r="E123" s="188">
        <v>6.0085836909871244E-2</v>
      </c>
      <c r="F123" s="187">
        <v>1</v>
      </c>
      <c r="G123" s="190">
        <v>1631</v>
      </c>
      <c r="H123" s="188">
        <v>0.43516542155816434</v>
      </c>
      <c r="I123" s="191">
        <v>0.66100000000000003</v>
      </c>
      <c r="J123" s="191">
        <v>0.70599999999999996</v>
      </c>
      <c r="K123" s="191">
        <v>0.20799999999999999</v>
      </c>
      <c r="L123" s="191">
        <v>0.249</v>
      </c>
      <c r="M123" s="191">
        <v>2.1000000000000001E-2</v>
      </c>
      <c r="N123" s="191">
        <v>3.6999999999999998E-2</v>
      </c>
      <c r="O123" s="191">
        <v>0.05</v>
      </c>
      <c r="P123" s="191">
        <v>7.2999999999999995E-2</v>
      </c>
    </row>
    <row r="124" spans="1:16" x14ac:dyDescent="0.25">
      <c r="A124" s="93" t="s">
        <v>1318</v>
      </c>
      <c r="B124" s="188">
        <v>0.68269230769230771</v>
      </c>
      <c r="C124" s="188">
        <v>0.125</v>
      </c>
      <c r="D124" s="188">
        <v>4.807692307692308E-2</v>
      </c>
      <c r="E124" s="188">
        <v>0.14423076923076922</v>
      </c>
      <c r="F124" s="187">
        <v>1</v>
      </c>
      <c r="G124" s="190">
        <v>104</v>
      </c>
      <c r="H124" s="188">
        <v>0.10462776659959759</v>
      </c>
      <c r="I124" s="191">
        <v>0.58799999999999997</v>
      </c>
      <c r="J124" s="191">
        <v>0.76400000000000001</v>
      </c>
      <c r="K124" s="191">
        <v>7.4999999999999997E-2</v>
      </c>
      <c r="L124" s="191">
        <v>0.20200000000000001</v>
      </c>
      <c r="M124" s="191">
        <v>2.1000000000000001E-2</v>
      </c>
      <c r="N124" s="191">
        <v>0.108</v>
      </c>
      <c r="O124" s="191">
        <v>8.8999999999999996E-2</v>
      </c>
      <c r="P124" s="191">
        <v>0.224</v>
      </c>
    </row>
    <row r="125" spans="1:16" x14ac:dyDescent="0.25">
      <c r="A125" s="93" t="s">
        <v>1319</v>
      </c>
      <c r="B125" s="188">
        <v>0.47076023391812866</v>
      </c>
      <c r="C125" s="188">
        <v>0.30994152046783624</v>
      </c>
      <c r="D125" s="188">
        <v>3.2163742690058478E-2</v>
      </c>
      <c r="E125" s="188">
        <v>0.1871345029239766</v>
      </c>
      <c r="F125" s="187">
        <v>1</v>
      </c>
      <c r="G125" s="190">
        <v>342</v>
      </c>
      <c r="H125" s="188">
        <v>0.3247863247863248</v>
      </c>
      <c r="I125" s="191">
        <v>0.41799999999999998</v>
      </c>
      <c r="J125" s="191">
        <v>0.52400000000000002</v>
      </c>
      <c r="K125" s="191">
        <v>0.26300000000000001</v>
      </c>
      <c r="L125" s="191">
        <v>0.36099999999999999</v>
      </c>
      <c r="M125" s="191">
        <v>1.7999999999999999E-2</v>
      </c>
      <c r="N125" s="191">
        <v>5.7000000000000002E-2</v>
      </c>
      <c r="O125" s="191">
        <v>0.14899999999999999</v>
      </c>
      <c r="P125" s="191">
        <v>0.23200000000000001</v>
      </c>
    </row>
    <row r="126" spans="1:16" x14ac:dyDescent="0.25">
      <c r="A126" s="93" t="s">
        <v>1320</v>
      </c>
      <c r="B126" s="188">
        <v>0.4978540772532189</v>
      </c>
      <c r="C126" s="188">
        <v>0.30472103004291845</v>
      </c>
      <c r="D126" s="188">
        <v>3.2188841201716736E-2</v>
      </c>
      <c r="E126" s="188">
        <v>0.16523605150214593</v>
      </c>
      <c r="F126" s="187">
        <v>1</v>
      </c>
      <c r="G126" s="190">
        <v>466</v>
      </c>
      <c r="H126" s="188">
        <v>0.34189288334556128</v>
      </c>
      <c r="I126" s="191">
        <v>0.45300000000000001</v>
      </c>
      <c r="J126" s="191">
        <v>0.54300000000000004</v>
      </c>
      <c r="K126" s="191">
        <v>0.26500000000000001</v>
      </c>
      <c r="L126" s="191">
        <v>0.34799999999999998</v>
      </c>
      <c r="M126" s="191">
        <v>0.02</v>
      </c>
      <c r="N126" s="191">
        <v>5.1999999999999998E-2</v>
      </c>
      <c r="O126" s="191">
        <v>0.13400000000000001</v>
      </c>
      <c r="P126" s="191">
        <v>0.20200000000000001</v>
      </c>
    </row>
    <row r="127" spans="1:16" x14ac:dyDescent="0.25">
      <c r="A127" s="93" t="s">
        <v>1321</v>
      </c>
      <c r="B127" s="188">
        <v>0.56481481481481477</v>
      </c>
      <c r="C127" s="188">
        <v>0.27083333333333331</v>
      </c>
      <c r="D127" s="188">
        <v>3.4722222222222224E-2</v>
      </c>
      <c r="E127" s="188">
        <v>0.12962962962962962</v>
      </c>
      <c r="F127" s="187">
        <v>1</v>
      </c>
      <c r="G127" s="190">
        <v>432</v>
      </c>
      <c r="H127" s="188">
        <v>0.31881918819188193</v>
      </c>
      <c r="I127" s="191">
        <v>0.51800000000000002</v>
      </c>
      <c r="J127" s="191">
        <v>0.61099999999999999</v>
      </c>
      <c r="K127" s="191">
        <v>0.23100000000000001</v>
      </c>
      <c r="L127" s="191">
        <v>0.315</v>
      </c>
      <c r="M127" s="191">
        <v>2.1000000000000001E-2</v>
      </c>
      <c r="N127" s="191">
        <v>5.6000000000000001E-2</v>
      </c>
      <c r="O127" s="191">
        <v>0.10100000000000001</v>
      </c>
      <c r="P127" s="191">
        <v>0.16500000000000001</v>
      </c>
    </row>
    <row r="128" spans="1:16" x14ac:dyDescent="0.25">
      <c r="A128" s="93" t="s">
        <v>1322</v>
      </c>
      <c r="B128" s="188">
        <v>0.63179916317991636</v>
      </c>
      <c r="C128" s="188">
        <v>0.2510460251046025</v>
      </c>
      <c r="D128" s="188">
        <v>2.0920502092050208E-2</v>
      </c>
      <c r="E128" s="188">
        <v>9.6234309623430964E-2</v>
      </c>
      <c r="F128" s="187">
        <v>1</v>
      </c>
      <c r="G128" s="190">
        <v>239</v>
      </c>
      <c r="H128" s="188">
        <v>0.4106529209621993</v>
      </c>
      <c r="I128" s="191">
        <v>0.56899999999999995</v>
      </c>
      <c r="J128" s="191">
        <v>0.69</v>
      </c>
      <c r="K128" s="191">
        <v>0.2</v>
      </c>
      <c r="L128" s="191">
        <v>0.31</v>
      </c>
      <c r="M128" s="191">
        <v>8.9999999999999993E-3</v>
      </c>
      <c r="N128" s="191">
        <v>4.8000000000000001E-2</v>
      </c>
      <c r="O128" s="191">
        <v>6.5000000000000002E-2</v>
      </c>
      <c r="P128" s="191">
        <v>0.14000000000000001</v>
      </c>
    </row>
    <row r="129" spans="1:16" x14ac:dyDescent="0.25">
      <c r="A129" s="93" t="s">
        <v>1323</v>
      </c>
      <c r="B129" s="188">
        <v>0.69190600522193213</v>
      </c>
      <c r="C129" s="188">
        <v>0.22715404699738903</v>
      </c>
      <c r="D129" s="188">
        <v>3.6553524804177548E-2</v>
      </c>
      <c r="E129" s="188">
        <v>4.4386422976501305E-2</v>
      </c>
      <c r="F129" s="187">
        <v>1</v>
      </c>
      <c r="G129" s="190">
        <v>383</v>
      </c>
      <c r="H129" s="188">
        <v>0.54326241134751774</v>
      </c>
      <c r="I129" s="191">
        <v>0.64400000000000002</v>
      </c>
      <c r="J129" s="191">
        <v>0.73599999999999999</v>
      </c>
      <c r="K129" s="191">
        <v>0.188</v>
      </c>
      <c r="L129" s="191">
        <v>0.27200000000000002</v>
      </c>
      <c r="M129" s="191">
        <v>2.1999999999999999E-2</v>
      </c>
      <c r="N129" s="191">
        <v>0.06</v>
      </c>
      <c r="O129" s="191">
        <v>2.8000000000000001E-2</v>
      </c>
      <c r="P129" s="191">
        <v>7.0000000000000007E-2</v>
      </c>
    </row>
    <row r="130" spans="1:16" x14ac:dyDescent="0.25">
      <c r="A130" s="93" t="s">
        <v>1324</v>
      </c>
      <c r="B130" s="188">
        <v>0.41950927588270498</v>
      </c>
      <c r="C130" s="188">
        <v>0.25763016157989227</v>
      </c>
      <c r="D130" s="188">
        <v>5.0568521843207662E-2</v>
      </c>
      <c r="E130" s="188">
        <v>0.2722920406941951</v>
      </c>
      <c r="F130" s="187">
        <v>1</v>
      </c>
      <c r="G130" s="190">
        <v>3342</v>
      </c>
      <c r="H130" s="188">
        <v>0.58508403361344541</v>
      </c>
      <c r="I130" s="191">
        <v>0.40300000000000002</v>
      </c>
      <c r="J130" s="191">
        <v>0.436</v>
      </c>
      <c r="K130" s="191">
        <v>0.24299999999999999</v>
      </c>
      <c r="L130" s="191">
        <v>0.27300000000000002</v>
      </c>
      <c r="M130" s="191">
        <v>4.3999999999999997E-2</v>
      </c>
      <c r="N130" s="191">
        <v>5.8999999999999997E-2</v>
      </c>
      <c r="O130" s="191">
        <v>0.25700000000000001</v>
      </c>
      <c r="P130" s="191">
        <v>0.28799999999999998</v>
      </c>
    </row>
    <row r="131" spans="1:16" x14ac:dyDescent="0.25">
      <c r="A131" s="93" t="s">
        <v>1325</v>
      </c>
      <c r="B131" s="188">
        <v>0.55957161981258363</v>
      </c>
      <c r="C131" s="188">
        <v>0.23427041499330656</v>
      </c>
      <c r="D131" s="188">
        <v>4.3507362784471218E-2</v>
      </c>
      <c r="E131" s="188">
        <v>0.16265060240963855</v>
      </c>
      <c r="F131" s="187">
        <v>1</v>
      </c>
      <c r="G131" s="190">
        <v>1494</v>
      </c>
      <c r="H131" s="188">
        <v>0.36825240325363567</v>
      </c>
      <c r="I131" s="191">
        <v>0.53400000000000003</v>
      </c>
      <c r="J131" s="191">
        <v>0.58499999999999996</v>
      </c>
      <c r="K131" s="191">
        <v>0.21299999999999999</v>
      </c>
      <c r="L131" s="191">
        <v>0.25600000000000001</v>
      </c>
      <c r="M131" s="191">
        <v>3.4000000000000002E-2</v>
      </c>
      <c r="N131" s="191">
        <v>5.5E-2</v>
      </c>
      <c r="O131" s="191">
        <v>0.14499999999999999</v>
      </c>
      <c r="P131" s="191">
        <v>0.182</v>
      </c>
    </row>
    <row r="132" spans="1:16" x14ac:dyDescent="0.25">
      <c r="A132" s="93" t="s">
        <v>1326</v>
      </c>
      <c r="B132" s="188">
        <v>0.5652030373060416</v>
      </c>
      <c r="C132" s="188">
        <v>0.26048200726312315</v>
      </c>
      <c r="D132" s="188">
        <v>3.7966325519973587E-2</v>
      </c>
      <c r="E132" s="188">
        <v>0.13634862991086166</v>
      </c>
      <c r="F132" s="187">
        <v>1</v>
      </c>
      <c r="G132" s="190">
        <v>3029</v>
      </c>
      <c r="H132" s="188">
        <v>0.3894818053233895</v>
      </c>
      <c r="I132" s="191">
        <v>0.54700000000000004</v>
      </c>
      <c r="J132" s="191">
        <v>0.58299999999999996</v>
      </c>
      <c r="K132" s="191">
        <v>0.245</v>
      </c>
      <c r="L132" s="191">
        <v>0.27600000000000002</v>
      </c>
      <c r="M132" s="191">
        <v>3.2000000000000001E-2</v>
      </c>
      <c r="N132" s="191">
        <v>4.4999999999999998E-2</v>
      </c>
      <c r="O132" s="191">
        <v>0.125</v>
      </c>
      <c r="P132" s="191">
        <v>0.14899999999999999</v>
      </c>
    </row>
    <row r="133" spans="1:16" x14ac:dyDescent="0.25">
      <c r="A133" s="93" t="s">
        <v>1327</v>
      </c>
      <c r="B133" s="188">
        <v>0.56457564575645758</v>
      </c>
      <c r="C133" s="188">
        <v>0.3081180811808118</v>
      </c>
      <c r="D133" s="188">
        <v>4.2666051660516603E-2</v>
      </c>
      <c r="E133" s="188">
        <v>8.4640221402214028E-2</v>
      </c>
      <c r="F133" s="187">
        <v>1</v>
      </c>
      <c r="G133" s="190">
        <v>4336</v>
      </c>
      <c r="H133" s="188">
        <v>0.42360296991012114</v>
      </c>
      <c r="I133" s="191">
        <v>0.55000000000000004</v>
      </c>
      <c r="J133" s="191">
        <v>0.57899999999999996</v>
      </c>
      <c r="K133" s="191">
        <v>0.29499999999999998</v>
      </c>
      <c r="L133" s="191">
        <v>0.32200000000000001</v>
      </c>
      <c r="M133" s="191">
        <v>3.6999999999999998E-2</v>
      </c>
      <c r="N133" s="191">
        <v>4.9000000000000002E-2</v>
      </c>
      <c r="O133" s="191">
        <v>7.6999999999999999E-2</v>
      </c>
      <c r="P133" s="191">
        <v>9.2999999999999999E-2</v>
      </c>
    </row>
    <row r="134" spans="1:16" x14ac:dyDescent="0.25">
      <c r="A134" s="93" t="s">
        <v>1328</v>
      </c>
      <c r="B134" s="188">
        <v>0.57365613459171116</v>
      </c>
      <c r="C134" s="188">
        <v>0.31350020517029137</v>
      </c>
      <c r="D134" s="188">
        <v>5.0882232252769798E-2</v>
      </c>
      <c r="E134" s="188">
        <v>6.1961427985227739E-2</v>
      </c>
      <c r="F134" s="187">
        <v>1</v>
      </c>
      <c r="G134" s="190">
        <v>2437</v>
      </c>
      <c r="H134" s="188">
        <v>0.52623623407471387</v>
      </c>
      <c r="I134" s="191">
        <v>0.55400000000000005</v>
      </c>
      <c r="J134" s="191">
        <v>0.59299999999999997</v>
      </c>
      <c r="K134" s="191">
        <v>0.29499999999999998</v>
      </c>
      <c r="L134" s="191">
        <v>0.33200000000000002</v>
      </c>
      <c r="M134" s="191">
        <v>4.2999999999999997E-2</v>
      </c>
      <c r="N134" s="191">
        <v>0.06</v>
      </c>
      <c r="O134" s="191">
        <v>5.2999999999999999E-2</v>
      </c>
      <c r="P134" s="191">
        <v>7.1999999999999995E-2</v>
      </c>
    </row>
    <row r="135" spans="1:16" x14ac:dyDescent="0.25">
      <c r="A135" s="93" t="s">
        <v>1329</v>
      </c>
      <c r="B135" s="188">
        <v>0.60750728862973757</v>
      </c>
      <c r="C135" s="188">
        <v>0.30174927113702626</v>
      </c>
      <c r="D135" s="188">
        <v>4.0451895043731777E-2</v>
      </c>
      <c r="E135" s="188">
        <v>5.0291545189504371E-2</v>
      </c>
      <c r="F135" s="187">
        <v>1</v>
      </c>
      <c r="G135" s="190">
        <v>2744</v>
      </c>
      <c r="H135" s="188">
        <v>0.62053369516056078</v>
      </c>
      <c r="I135" s="191">
        <v>0.58899999999999997</v>
      </c>
      <c r="J135" s="191">
        <v>0.626</v>
      </c>
      <c r="K135" s="191">
        <v>0.28499999999999998</v>
      </c>
      <c r="L135" s="191">
        <v>0.31900000000000001</v>
      </c>
      <c r="M135" s="191">
        <v>3.4000000000000002E-2</v>
      </c>
      <c r="N135" s="191">
        <v>4.8000000000000001E-2</v>
      </c>
      <c r="O135" s="191">
        <v>4.2999999999999997E-2</v>
      </c>
      <c r="P135" s="191">
        <v>5.8999999999999997E-2</v>
      </c>
    </row>
    <row r="136" spans="1:16" x14ac:dyDescent="0.25">
      <c r="A136" s="93" t="s">
        <v>1330</v>
      </c>
      <c r="B136" s="188">
        <v>0.57568533969010727</v>
      </c>
      <c r="C136" s="188">
        <v>0.18235995232419547</v>
      </c>
      <c r="D136" s="188">
        <v>4.0524433849821219E-2</v>
      </c>
      <c r="E136" s="188">
        <v>0.20143027413587605</v>
      </c>
      <c r="F136" s="187">
        <v>1</v>
      </c>
      <c r="G136" s="190">
        <v>839</v>
      </c>
      <c r="H136" s="188">
        <v>0.40847127555988316</v>
      </c>
      <c r="I136" s="191">
        <v>0.54200000000000004</v>
      </c>
      <c r="J136" s="191">
        <v>0.60899999999999999</v>
      </c>
      <c r="K136" s="191">
        <v>0.158</v>
      </c>
      <c r="L136" s="191">
        <v>0.21</v>
      </c>
      <c r="M136" s="191">
        <v>2.9000000000000001E-2</v>
      </c>
      <c r="N136" s="191">
        <v>5.6000000000000001E-2</v>
      </c>
      <c r="O136" s="191">
        <v>0.17599999999999999</v>
      </c>
      <c r="P136" s="191">
        <v>0.23</v>
      </c>
    </row>
    <row r="137" spans="1:16" x14ac:dyDescent="0.25">
      <c r="A137" s="93" t="s">
        <v>1331</v>
      </c>
      <c r="B137" s="188">
        <v>0.63851992409867175</v>
      </c>
      <c r="C137" s="188">
        <v>0.19502424625764284</v>
      </c>
      <c r="D137" s="188">
        <v>4.2061986084756482E-2</v>
      </c>
      <c r="E137" s="188">
        <v>0.12439384355892895</v>
      </c>
      <c r="F137" s="187">
        <v>1</v>
      </c>
      <c r="G137" s="190">
        <v>9486</v>
      </c>
      <c r="H137" s="188">
        <v>0.30037998733375554</v>
      </c>
      <c r="I137" s="191">
        <v>0.629</v>
      </c>
      <c r="J137" s="191">
        <v>0.64800000000000002</v>
      </c>
      <c r="K137" s="191">
        <v>0.187</v>
      </c>
      <c r="L137" s="191">
        <v>0.20300000000000001</v>
      </c>
      <c r="M137" s="191">
        <v>3.7999999999999999E-2</v>
      </c>
      <c r="N137" s="191">
        <v>4.5999999999999999E-2</v>
      </c>
      <c r="O137" s="191">
        <v>0.11799999999999999</v>
      </c>
      <c r="P137" s="191">
        <v>0.13100000000000001</v>
      </c>
    </row>
    <row r="138" spans="1:16" x14ac:dyDescent="0.25">
      <c r="A138" s="93" t="s">
        <v>1332</v>
      </c>
      <c r="B138" s="188">
        <v>0.64510652059667706</v>
      </c>
      <c r="C138" s="188">
        <v>0.20968589562194284</v>
      </c>
      <c r="D138" s="188">
        <v>4.1031652989449004E-2</v>
      </c>
      <c r="E138" s="188">
        <v>0.10417593079193112</v>
      </c>
      <c r="F138" s="187">
        <v>1</v>
      </c>
      <c r="G138" s="190">
        <v>24737</v>
      </c>
      <c r="H138" s="188">
        <v>0.29942141957974244</v>
      </c>
      <c r="I138" s="191">
        <v>0.63900000000000001</v>
      </c>
      <c r="J138" s="191">
        <v>0.65100000000000002</v>
      </c>
      <c r="K138" s="191">
        <v>0.20499999999999999</v>
      </c>
      <c r="L138" s="191">
        <v>0.215</v>
      </c>
      <c r="M138" s="191">
        <v>3.9E-2</v>
      </c>
      <c r="N138" s="191">
        <v>4.3999999999999997E-2</v>
      </c>
      <c r="O138" s="191">
        <v>0.1</v>
      </c>
      <c r="P138" s="191">
        <v>0.108</v>
      </c>
    </row>
    <row r="139" spans="1:16" x14ac:dyDescent="0.25">
      <c r="A139" s="93" t="s">
        <v>1333</v>
      </c>
      <c r="B139" s="188">
        <v>0.65617672138136862</v>
      </c>
      <c r="C139" s="188">
        <v>0.2173843530164144</v>
      </c>
      <c r="D139" s="188">
        <v>3.8771050948625027E-2</v>
      </c>
      <c r="E139" s="188">
        <v>8.7667874653591979E-2</v>
      </c>
      <c r="F139" s="187">
        <v>1</v>
      </c>
      <c r="G139" s="190">
        <v>37528</v>
      </c>
      <c r="H139" s="188">
        <v>0.34833296205539466</v>
      </c>
      <c r="I139" s="191">
        <v>0.65100000000000002</v>
      </c>
      <c r="J139" s="191">
        <v>0.66100000000000003</v>
      </c>
      <c r="K139" s="191">
        <v>0.21299999999999999</v>
      </c>
      <c r="L139" s="191">
        <v>0.222</v>
      </c>
      <c r="M139" s="191">
        <v>3.6999999999999998E-2</v>
      </c>
      <c r="N139" s="191">
        <v>4.1000000000000002E-2</v>
      </c>
      <c r="O139" s="191">
        <v>8.5000000000000006E-2</v>
      </c>
      <c r="P139" s="191">
        <v>9.0999999999999998E-2</v>
      </c>
    </row>
    <row r="140" spans="1:16" x14ac:dyDescent="0.25">
      <c r="A140" s="93" t="s">
        <v>1334</v>
      </c>
      <c r="B140" s="188">
        <v>0.67601863785069893</v>
      </c>
      <c r="C140" s="188">
        <v>0.22395162089818579</v>
      </c>
      <c r="D140" s="188">
        <v>3.5193813819768022E-2</v>
      </c>
      <c r="E140" s="188">
        <v>6.4835927431347279E-2</v>
      </c>
      <c r="F140" s="187">
        <v>1</v>
      </c>
      <c r="G140" s="190">
        <v>20174</v>
      </c>
      <c r="H140" s="188">
        <v>0.43470953283916564</v>
      </c>
      <c r="I140" s="191">
        <v>0.67</v>
      </c>
      <c r="J140" s="191">
        <v>0.68200000000000005</v>
      </c>
      <c r="K140" s="191">
        <v>0.218</v>
      </c>
      <c r="L140" s="191">
        <v>0.23</v>
      </c>
      <c r="M140" s="191">
        <v>3.3000000000000002E-2</v>
      </c>
      <c r="N140" s="191">
        <v>3.7999999999999999E-2</v>
      </c>
      <c r="O140" s="191">
        <v>6.2E-2</v>
      </c>
      <c r="P140" s="191">
        <v>6.8000000000000005E-2</v>
      </c>
    </row>
    <row r="141" spans="1:16" x14ac:dyDescent="0.25">
      <c r="A141" s="93" t="s">
        <v>1335</v>
      </c>
      <c r="B141" s="188">
        <v>0.70675075916841856</v>
      </c>
      <c r="C141" s="188">
        <v>0.21261387526278908</v>
      </c>
      <c r="D141" s="188">
        <v>3.2001868722261156E-2</v>
      </c>
      <c r="E141" s="188">
        <v>4.8633496846531184E-2</v>
      </c>
      <c r="F141" s="187">
        <v>1</v>
      </c>
      <c r="G141" s="190">
        <v>21405</v>
      </c>
      <c r="H141" s="188">
        <v>0.5496636022803143</v>
      </c>
      <c r="I141" s="191">
        <v>0.70099999999999996</v>
      </c>
      <c r="J141" s="191">
        <v>0.71299999999999997</v>
      </c>
      <c r="K141" s="191">
        <v>0.20699999999999999</v>
      </c>
      <c r="L141" s="191">
        <v>0.218</v>
      </c>
      <c r="M141" s="191">
        <v>0.03</v>
      </c>
      <c r="N141" s="191">
        <v>3.4000000000000002E-2</v>
      </c>
      <c r="O141" s="191">
        <v>4.5999999999999999E-2</v>
      </c>
      <c r="P141" s="191">
        <v>5.1999999999999998E-2</v>
      </c>
    </row>
    <row r="142" spans="1:16" x14ac:dyDescent="0.25">
      <c r="A142" s="93" t="s">
        <v>1336</v>
      </c>
      <c r="B142" s="188">
        <v>0.64207938180540924</v>
      </c>
      <c r="C142" s="188">
        <v>0.17246224095539164</v>
      </c>
      <c r="D142" s="188">
        <v>4.0042149631190724E-2</v>
      </c>
      <c r="E142" s="188">
        <v>0.14541622760800843</v>
      </c>
      <c r="F142" s="187">
        <v>1</v>
      </c>
      <c r="G142" s="190">
        <v>2847</v>
      </c>
      <c r="H142" s="188">
        <v>0.32474050416333977</v>
      </c>
      <c r="I142" s="191">
        <v>0.624</v>
      </c>
      <c r="J142" s="191">
        <v>0.65900000000000003</v>
      </c>
      <c r="K142" s="191">
        <v>0.159</v>
      </c>
      <c r="L142" s="191">
        <v>0.187</v>
      </c>
      <c r="M142" s="191">
        <v>3.3000000000000002E-2</v>
      </c>
      <c r="N142" s="191">
        <v>4.8000000000000001E-2</v>
      </c>
      <c r="O142" s="191">
        <v>0.13300000000000001</v>
      </c>
      <c r="P142" s="191">
        <v>0.159</v>
      </c>
    </row>
    <row r="143" spans="1:16" x14ac:dyDescent="0.25">
      <c r="A143" s="93" t="s">
        <v>1337</v>
      </c>
      <c r="B143" s="188">
        <v>0.54887218045112784</v>
      </c>
      <c r="C143" s="188">
        <v>0.18796992481203006</v>
      </c>
      <c r="D143" s="188">
        <v>3.7593984962406013E-2</v>
      </c>
      <c r="E143" s="188">
        <v>0.22556390977443608</v>
      </c>
      <c r="F143" s="187">
        <v>1</v>
      </c>
      <c r="G143" s="190">
        <v>266</v>
      </c>
      <c r="H143" s="188">
        <v>1.6681299385425813E-2</v>
      </c>
      <c r="I143" s="191">
        <v>0.48899999999999999</v>
      </c>
      <c r="J143" s="191">
        <v>0.60799999999999998</v>
      </c>
      <c r="K143" s="191">
        <v>0.14599999999999999</v>
      </c>
      <c r="L143" s="191">
        <v>0.23899999999999999</v>
      </c>
      <c r="M143" s="191">
        <v>2.1000000000000001E-2</v>
      </c>
      <c r="N143" s="191">
        <v>6.8000000000000005E-2</v>
      </c>
      <c r="O143" s="191">
        <v>0.17899999999999999</v>
      </c>
      <c r="P143" s="191">
        <v>0.27900000000000003</v>
      </c>
    </row>
    <row r="144" spans="1:16" x14ac:dyDescent="0.25">
      <c r="A144" s="93" t="s">
        <v>1338</v>
      </c>
      <c r="B144" s="188">
        <v>0.55196304849884525</v>
      </c>
      <c r="C144" s="188">
        <v>0.14780600461893764</v>
      </c>
      <c r="D144" s="188">
        <v>6.4665127020785224E-2</v>
      </c>
      <c r="E144" s="188">
        <v>0.23556581986143188</v>
      </c>
      <c r="F144" s="187">
        <v>1</v>
      </c>
      <c r="G144" s="190">
        <v>433</v>
      </c>
      <c r="H144" s="188">
        <v>2.011427509639058E-2</v>
      </c>
      <c r="I144" s="191">
        <v>0.505</v>
      </c>
      <c r="J144" s="191">
        <v>0.59799999999999998</v>
      </c>
      <c r="K144" s="191">
        <v>0.11700000000000001</v>
      </c>
      <c r="L144" s="191">
        <v>0.184</v>
      </c>
      <c r="M144" s="191">
        <v>4.4999999999999998E-2</v>
      </c>
      <c r="N144" s="191">
        <v>9.1999999999999998E-2</v>
      </c>
      <c r="O144" s="191">
        <v>0.19800000000000001</v>
      </c>
      <c r="P144" s="191">
        <v>0.27800000000000002</v>
      </c>
    </row>
    <row r="145" spans="1:16" x14ac:dyDescent="0.25">
      <c r="A145" s="93" t="s">
        <v>1339</v>
      </c>
      <c r="B145" s="188">
        <v>0.56870229007633588</v>
      </c>
      <c r="C145" s="188">
        <v>0.17748091603053434</v>
      </c>
      <c r="D145" s="188">
        <v>2.8625954198473282E-2</v>
      </c>
      <c r="E145" s="188">
        <v>0.22519083969465647</v>
      </c>
      <c r="F145" s="187">
        <v>1</v>
      </c>
      <c r="G145" s="190">
        <v>524</v>
      </c>
      <c r="H145" s="188">
        <v>2.7162925716655434E-2</v>
      </c>
      <c r="I145" s="191">
        <v>0.52600000000000002</v>
      </c>
      <c r="J145" s="191">
        <v>0.61</v>
      </c>
      <c r="K145" s="191">
        <v>0.14699999999999999</v>
      </c>
      <c r="L145" s="191">
        <v>0.21299999999999999</v>
      </c>
      <c r="M145" s="191">
        <v>1.7000000000000001E-2</v>
      </c>
      <c r="N145" s="191">
        <v>4.7E-2</v>
      </c>
      <c r="O145" s="191">
        <v>0.191</v>
      </c>
      <c r="P145" s="191">
        <v>0.26300000000000001</v>
      </c>
    </row>
    <row r="146" spans="1:16" x14ac:dyDescent="0.25">
      <c r="A146" s="93" t="s">
        <v>1340</v>
      </c>
      <c r="B146" s="188">
        <v>0.62209302325581395</v>
      </c>
      <c r="C146" s="188">
        <v>0.15116279069767441</v>
      </c>
      <c r="D146" s="188">
        <v>5.8139534883720929E-2</v>
      </c>
      <c r="E146" s="188">
        <v>0.16860465116279069</v>
      </c>
      <c r="F146" s="187">
        <v>1</v>
      </c>
      <c r="G146" s="190">
        <v>344</v>
      </c>
      <c r="H146" s="188">
        <v>4.5647558386411886E-2</v>
      </c>
      <c r="I146" s="191">
        <v>0.56999999999999995</v>
      </c>
      <c r="J146" s="191">
        <v>0.67200000000000004</v>
      </c>
      <c r="K146" s="191">
        <v>0.11700000000000001</v>
      </c>
      <c r="L146" s="191">
        <v>0.193</v>
      </c>
      <c r="M146" s="191">
        <v>3.7999999999999999E-2</v>
      </c>
      <c r="N146" s="191">
        <v>8.7999999999999995E-2</v>
      </c>
      <c r="O146" s="191">
        <v>0.13300000000000001</v>
      </c>
      <c r="P146" s="191">
        <v>0.21199999999999999</v>
      </c>
    </row>
    <row r="147" spans="1:16" x14ac:dyDescent="0.25">
      <c r="A147" s="93" t="s">
        <v>1341</v>
      </c>
      <c r="B147" s="188">
        <v>0.66323907455012854</v>
      </c>
      <c r="C147" s="188">
        <v>0.13110539845758354</v>
      </c>
      <c r="D147" s="188">
        <v>4.3701799485861184E-2</v>
      </c>
      <c r="E147" s="188">
        <v>0.16195372750642673</v>
      </c>
      <c r="F147" s="187">
        <v>1</v>
      </c>
      <c r="G147" s="190">
        <v>389</v>
      </c>
      <c r="H147" s="188">
        <v>5.3588648574183773E-2</v>
      </c>
      <c r="I147" s="191">
        <v>0.61499999999999999</v>
      </c>
      <c r="J147" s="191">
        <v>0.70799999999999996</v>
      </c>
      <c r="K147" s="191">
        <v>0.10100000000000001</v>
      </c>
      <c r="L147" s="191">
        <v>0.16800000000000001</v>
      </c>
      <c r="M147" s="191">
        <v>2.7E-2</v>
      </c>
      <c r="N147" s="191">
        <v>6.9000000000000006E-2</v>
      </c>
      <c r="O147" s="191">
        <v>0.129</v>
      </c>
      <c r="P147" s="191">
        <v>0.20200000000000001</v>
      </c>
    </row>
    <row r="148" spans="1:16" x14ac:dyDescent="0.25">
      <c r="A148" s="93" t="s">
        <v>1342</v>
      </c>
      <c r="B148" s="188">
        <v>0.44406779661016949</v>
      </c>
      <c r="C148" s="188">
        <v>0.14915254237288136</v>
      </c>
      <c r="D148" s="188">
        <v>6.4406779661016947E-2</v>
      </c>
      <c r="E148" s="188">
        <v>0.34237288135593219</v>
      </c>
      <c r="F148" s="187">
        <v>1</v>
      </c>
      <c r="G148" s="190">
        <v>295</v>
      </c>
      <c r="H148" s="188">
        <v>1.1573165947430365E-2</v>
      </c>
      <c r="I148" s="191">
        <v>0.38800000000000001</v>
      </c>
      <c r="J148" s="191">
        <v>0.501</v>
      </c>
      <c r="K148" s="191">
        <v>0.113</v>
      </c>
      <c r="L148" s="191">
        <v>0.19400000000000001</v>
      </c>
      <c r="M148" s="191">
        <v>4.2000000000000003E-2</v>
      </c>
      <c r="N148" s="191">
        <v>9.8000000000000004E-2</v>
      </c>
      <c r="O148" s="191">
        <v>0.29099999999999998</v>
      </c>
      <c r="P148" s="191">
        <v>0.39800000000000002</v>
      </c>
    </row>
    <row r="149" spans="1:16" x14ac:dyDescent="0.25">
      <c r="A149" s="93" t="s">
        <v>1343</v>
      </c>
      <c r="B149" s="188">
        <v>0.49497206703910612</v>
      </c>
      <c r="C149" s="188">
        <v>0.13184357541899441</v>
      </c>
      <c r="D149" s="188">
        <v>3.5754189944134075E-2</v>
      </c>
      <c r="E149" s="188">
        <v>0.33743016759776534</v>
      </c>
      <c r="F149" s="187">
        <v>1</v>
      </c>
      <c r="G149" s="190">
        <v>895</v>
      </c>
      <c r="H149" s="188">
        <v>0.30104271779347458</v>
      </c>
      <c r="I149" s="191">
        <v>0.46200000000000002</v>
      </c>
      <c r="J149" s="191">
        <v>0.52800000000000002</v>
      </c>
      <c r="K149" s="191">
        <v>0.111</v>
      </c>
      <c r="L149" s="191">
        <v>0.156</v>
      </c>
      <c r="M149" s="191">
        <v>2.5000000000000001E-2</v>
      </c>
      <c r="N149" s="191">
        <v>0.05</v>
      </c>
      <c r="O149" s="191">
        <v>0.307</v>
      </c>
      <c r="P149" s="191">
        <v>0.36899999999999999</v>
      </c>
    </row>
    <row r="150" spans="1:16" x14ac:dyDescent="0.25">
      <c r="A150" s="93" t="s">
        <v>1344</v>
      </c>
      <c r="B150" s="188">
        <v>0.54516386890487611</v>
      </c>
      <c r="C150" s="188">
        <v>0.1342925659472422</v>
      </c>
      <c r="D150" s="188">
        <v>3.6770583533173459E-2</v>
      </c>
      <c r="E150" s="188">
        <v>0.28377298161470821</v>
      </c>
      <c r="F150" s="187">
        <v>1</v>
      </c>
      <c r="G150" s="190">
        <v>1251</v>
      </c>
      <c r="H150" s="188">
        <v>0.33976099945681693</v>
      </c>
      <c r="I150" s="191">
        <v>0.51700000000000002</v>
      </c>
      <c r="J150" s="191">
        <v>0.57299999999999995</v>
      </c>
      <c r="K150" s="191">
        <v>0.11700000000000001</v>
      </c>
      <c r="L150" s="191">
        <v>0.154</v>
      </c>
      <c r="M150" s="191">
        <v>2.8000000000000001E-2</v>
      </c>
      <c r="N150" s="191">
        <v>4.9000000000000002E-2</v>
      </c>
      <c r="O150" s="191">
        <v>0.25900000000000001</v>
      </c>
      <c r="P150" s="191">
        <v>0.309</v>
      </c>
    </row>
    <row r="151" spans="1:16" x14ac:dyDescent="0.25">
      <c r="A151" s="93" t="s">
        <v>1345</v>
      </c>
      <c r="B151" s="188">
        <v>0.63525423728813557</v>
      </c>
      <c r="C151" s="188">
        <v>0.13898305084745763</v>
      </c>
      <c r="D151" s="188">
        <v>2.7118644067796609E-2</v>
      </c>
      <c r="E151" s="188">
        <v>0.19864406779661017</v>
      </c>
      <c r="F151" s="187">
        <v>1</v>
      </c>
      <c r="G151" s="190">
        <v>1475</v>
      </c>
      <c r="H151" s="188">
        <v>0.44805589307411908</v>
      </c>
      <c r="I151" s="191">
        <v>0.61</v>
      </c>
      <c r="J151" s="191">
        <v>0.65900000000000003</v>
      </c>
      <c r="K151" s="191">
        <v>0.122</v>
      </c>
      <c r="L151" s="191">
        <v>0.158</v>
      </c>
      <c r="M151" s="191">
        <v>0.02</v>
      </c>
      <c r="N151" s="191">
        <v>3.6999999999999998E-2</v>
      </c>
      <c r="O151" s="191">
        <v>0.17899999999999999</v>
      </c>
      <c r="P151" s="191">
        <v>0.22</v>
      </c>
    </row>
    <row r="152" spans="1:16" x14ac:dyDescent="0.25">
      <c r="A152" s="93" t="s">
        <v>1346</v>
      </c>
      <c r="B152" s="188">
        <v>0.7168674698795181</v>
      </c>
      <c r="C152" s="188">
        <v>0.15160642570281124</v>
      </c>
      <c r="D152" s="188">
        <v>3.313253012048193E-2</v>
      </c>
      <c r="E152" s="188">
        <v>9.8393574297188757E-2</v>
      </c>
      <c r="F152" s="187">
        <v>1</v>
      </c>
      <c r="G152" s="190">
        <v>996</v>
      </c>
      <c r="H152" s="188">
        <v>0.61824953445065178</v>
      </c>
      <c r="I152" s="191">
        <v>0.68799999999999994</v>
      </c>
      <c r="J152" s="191">
        <v>0.74399999999999999</v>
      </c>
      <c r="K152" s="191">
        <v>0.13100000000000001</v>
      </c>
      <c r="L152" s="191">
        <v>0.17499999999999999</v>
      </c>
      <c r="M152" s="191">
        <v>2.4E-2</v>
      </c>
      <c r="N152" s="191">
        <v>4.5999999999999999E-2</v>
      </c>
      <c r="O152" s="191">
        <v>8.1000000000000003E-2</v>
      </c>
      <c r="P152" s="191">
        <v>0.11799999999999999</v>
      </c>
    </row>
    <row r="153" spans="1:16" x14ac:dyDescent="0.25">
      <c r="A153" s="93" t="s">
        <v>1347</v>
      </c>
      <c r="B153" s="188">
        <v>0.77884040645546926</v>
      </c>
      <c r="C153" s="188">
        <v>0.1470412432755529</v>
      </c>
      <c r="D153" s="188">
        <v>2.0322773460848775E-2</v>
      </c>
      <c r="E153" s="188">
        <v>5.379557680812911E-2</v>
      </c>
      <c r="F153" s="187">
        <v>1</v>
      </c>
      <c r="G153" s="190">
        <v>1673</v>
      </c>
      <c r="H153" s="188">
        <v>0.76532479414455623</v>
      </c>
      <c r="I153" s="191">
        <v>0.75800000000000001</v>
      </c>
      <c r="J153" s="191">
        <v>0.79800000000000004</v>
      </c>
      <c r="K153" s="191">
        <v>0.13100000000000001</v>
      </c>
      <c r="L153" s="191">
        <v>0.16500000000000001</v>
      </c>
      <c r="M153" s="191">
        <v>1.4999999999999999E-2</v>
      </c>
      <c r="N153" s="191">
        <v>2.8000000000000001E-2</v>
      </c>
      <c r="O153" s="191">
        <v>4.3999999999999997E-2</v>
      </c>
      <c r="P153" s="191">
        <v>6.6000000000000003E-2</v>
      </c>
    </row>
    <row r="154" spans="1:16" x14ac:dyDescent="0.25">
      <c r="A154" s="93" t="s">
        <v>1348</v>
      </c>
      <c r="B154" s="188">
        <v>0.48036529680365297</v>
      </c>
      <c r="C154" s="188">
        <v>0.13424657534246576</v>
      </c>
      <c r="D154" s="188">
        <v>3.0136986301369864E-2</v>
      </c>
      <c r="E154" s="188">
        <v>0.35525114155251142</v>
      </c>
      <c r="F154" s="187">
        <v>1</v>
      </c>
      <c r="G154" s="190">
        <v>1095</v>
      </c>
      <c r="H154" s="188">
        <v>0.30140379851362509</v>
      </c>
      <c r="I154" s="191">
        <v>0.45100000000000001</v>
      </c>
      <c r="J154" s="191">
        <v>0.51</v>
      </c>
      <c r="K154" s="191">
        <v>0.115</v>
      </c>
      <c r="L154" s="191">
        <v>0.156</v>
      </c>
      <c r="M154" s="191">
        <v>2.1999999999999999E-2</v>
      </c>
      <c r="N154" s="191">
        <v>4.2000000000000003E-2</v>
      </c>
      <c r="O154" s="191">
        <v>0.32700000000000001</v>
      </c>
      <c r="P154" s="191">
        <v>0.38400000000000001</v>
      </c>
    </row>
    <row r="155" spans="1:16" x14ac:dyDescent="0.25">
      <c r="A155" s="93" t="s">
        <v>1349</v>
      </c>
      <c r="B155" s="188">
        <v>0.61213720316622688</v>
      </c>
      <c r="C155" s="188">
        <v>0.18469656992084432</v>
      </c>
      <c r="D155" s="188">
        <v>5.2770448548812667E-2</v>
      </c>
      <c r="E155" s="188">
        <v>0.15039577836411611</v>
      </c>
      <c r="F155" s="187">
        <v>1</v>
      </c>
      <c r="G155" s="190">
        <v>379</v>
      </c>
      <c r="H155" s="188">
        <v>0.27227011494252873</v>
      </c>
      <c r="I155" s="191">
        <v>0.56200000000000006</v>
      </c>
      <c r="J155" s="191">
        <v>0.66</v>
      </c>
      <c r="K155" s="191">
        <v>0.14899999999999999</v>
      </c>
      <c r="L155" s="191">
        <v>0.22700000000000001</v>
      </c>
      <c r="M155" s="191">
        <v>3.4000000000000002E-2</v>
      </c>
      <c r="N155" s="191">
        <v>0.08</v>
      </c>
      <c r="O155" s="191">
        <v>0.11799999999999999</v>
      </c>
      <c r="P155" s="191">
        <v>0.19</v>
      </c>
    </row>
    <row r="156" spans="1:16" x14ac:dyDescent="0.25">
      <c r="A156" s="93" t="s">
        <v>1350</v>
      </c>
      <c r="B156" s="188">
        <v>0.5467816854678168</v>
      </c>
      <c r="C156" s="188">
        <v>0.24021234240212341</v>
      </c>
      <c r="D156" s="188">
        <v>5.7067020570670209E-2</v>
      </c>
      <c r="E156" s="188">
        <v>0.15593895155938953</v>
      </c>
      <c r="F156" s="187">
        <v>1</v>
      </c>
      <c r="G156" s="190">
        <v>1507</v>
      </c>
      <c r="H156" s="188">
        <v>0.27748112686429754</v>
      </c>
      <c r="I156" s="191">
        <v>0.52200000000000002</v>
      </c>
      <c r="J156" s="191">
        <v>0.57199999999999995</v>
      </c>
      <c r="K156" s="191">
        <v>0.219</v>
      </c>
      <c r="L156" s="191">
        <v>0.26200000000000001</v>
      </c>
      <c r="M156" s="191">
        <v>4.5999999999999999E-2</v>
      </c>
      <c r="N156" s="191">
        <v>7.0000000000000007E-2</v>
      </c>
      <c r="O156" s="191">
        <v>0.13800000000000001</v>
      </c>
      <c r="P156" s="191">
        <v>0.17499999999999999</v>
      </c>
    </row>
    <row r="157" spans="1:16" x14ac:dyDescent="0.25">
      <c r="A157" s="93" t="s">
        <v>1351</v>
      </c>
      <c r="B157" s="188">
        <v>0.57772337821297426</v>
      </c>
      <c r="C157" s="188">
        <v>0.23908608731130152</v>
      </c>
      <c r="D157" s="188">
        <v>4.4471644226846185E-2</v>
      </c>
      <c r="E157" s="188">
        <v>0.13871889024887801</v>
      </c>
      <c r="F157" s="187">
        <v>1</v>
      </c>
      <c r="G157" s="190">
        <v>2451</v>
      </c>
      <c r="H157" s="188">
        <v>0.31613568941055076</v>
      </c>
      <c r="I157" s="191">
        <v>0.55800000000000005</v>
      </c>
      <c r="J157" s="191">
        <v>0.59699999999999998</v>
      </c>
      <c r="K157" s="191">
        <v>0.223</v>
      </c>
      <c r="L157" s="191">
        <v>0.25600000000000001</v>
      </c>
      <c r="M157" s="191">
        <v>3.6999999999999998E-2</v>
      </c>
      <c r="N157" s="191">
        <v>5.2999999999999999E-2</v>
      </c>
      <c r="O157" s="191">
        <v>0.126</v>
      </c>
      <c r="P157" s="191">
        <v>0.153</v>
      </c>
    </row>
    <row r="158" spans="1:16" x14ac:dyDescent="0.25">
      <c r="A158" s="93" t="s">
        <v>1352</v>
      </c>
      <c r="B158" s="188">
        <v>0.62809917355371903</v>
      </c>
      <c r="C158" s="188">
        <v>0.22479338842975208</v>
      </c>
      <c r="D158" s="188">
        <v>3.8016528925619832E-2</v>
      </c>
      <c r="E158" s="188">
        <v>0.10909090909090909</v>
      </c>
      <c r="F158" s="187">
        <v>1</v>
      </c>
      <c r="G158" s="190">
        <v>1210</v>
      </c>
      <c r="H158" s="188">
        <v>0.3917125283263192</v>
      </c>
      <c r="I158" s="191">
        <v>0.60099999999999998</v>
      </c>
      <c r="J158" s="191">
        <v>0.65500000000000003</v>
      </c>
      <c r="K158" s="191">
        <v>0.20200000000000001</v>
      </c>
      <c r="L158" s="191">
        <v>0.249</v>
      </c>
      <c r="M158" s="191">
        <v>2.9000000000000001E-2</v>
      </c>
      <c r="N158" s="191">
        <v>0.05</v>
      </c>
      <c r="O158" s="191">
        <v>9.2999999999999999E-2</v>
      </c>
      <c r="P158" s="191">
        <v>0.128</v>
      </c>
    </row>
    <row r="159" spans="1:16" x14ac:dyDescent="0.25">
      <c r="A159" s="93" t="s">
        <v>1353</v>
      </c>
      <c r="B159" s="188">
        <v>0.63475177304964536</v>
      </c>
      <c r="C159" s="188">
        <v>0.25</v>
      </c>
      <c r="D159" s="188">
        <v>4.4326241134751775E-2</v>
      </c>
      <c r="E159" s="188">
        <v>7.0921985815602842E-2</v>
      </c>
      <c r="F159" s="187">
        <v>1</v>
      </c>
      <c r="G159" s="190">
        <v>1128</v>
      </c>
      <c r="H159" s="188">
        <v>0.52125693160813313</v>
      </c>
      <c r="I159" s="191">
        <v>0.60599999999999998</v>
      </c>
      <c r="J159" s="191">
        <v>0.66200000000000003</v>
      </c>
      <c r="K159" s="191">
        <v>0.22600000000000001</v>
      </c>
      <c r="L159" s="191">
        <v>0.27600000000000002</v>
      </c>
      <c r="M159" s="191">
        <v>3.4000000000000002E-2</v>
      </c>
      <c r="N159" s="191">
        <v>5.8000000000000003E-2</v>
      </c>
      <c r="O159" s="191">
        <v>5.7000000000000002E-2</v>
      </c>
      <c r="P159" s="191">
        <v>8.6999999999999994E-2</v>
      </c>
    </row>
    <row r="160" spans="1:16" x14ac:dyDescent="0.25">
      <c r="A160" s="93" t="s">
        <v>1354</v>
      </c>
      <c r="B160" s="188">
        <v>0.5617977528089888</v>
      </c>
      <c r="C160" s="188">
        <v>0.1797752808988764</v>
      </c>
      <c r="D160" s="188">
        <v>1.1235955056179775E-2</v>
      </c>
      <c r="E160" s="188">
        <v>0.24719101123595505</v>
      </c>
      <c r="F160" s="187">
        <v>1</v>
      </c>
      <c r="G160" s="190">
        <v>89</v>
      </c>
      <c r="H160" s="188">
        <v>0.30795847750865052</v>
      </c>
      <c r="I160" s="191">
        <v>0.45800000000000002</v>
      </c>
      <c r="J160" s="191">
        <v>0.66</v>
      </c>
      <c r="K160" s="191">
        <v>0.114</v>
      </c>
      <c r="L160" s="191">
        <v>0.27200000000000002</v>
      </c>
      <c r="M160" s="191">
        <v>2E-3</v>
      </c>
      <c r="N160" s="191">
        <v>6.0999999999999999E-2</v>
      </c>
      <c r="O160" s="191">
        <v>0.16900000000000001</v>
      </c>
      <c r="P160" s="191">
        <v>0.34599999999999997</v>
      </c>
    </row>
    <row r="161" spans="1:16" x14ac:dyDescent="0.25">
      <c r="A161" s="93" t="s">
        <v>1355</v>
      </c>
      <c r="B161" s="188">
        <v>0.55737704918032782</v>
      </c>
      <c r="C161" s="188">
        <v>0.22950819672131148</v>
      </c>
      <c r="D161" s="188">
        <v>3.825136612021858E-2</v>
      </c>
      <c r="E161" s="188">
        <v>0.17486338797814208</v>
      </c>
      <c r="F161" s="187">
        <v>1</v>
      </c>
      <c r="G161" s="190">
        <v>1281</v>
      </c>
      <c r="H161" s="188">
        <v>0.30042213883677299</v>
      </c>
      <c r="I161" s="191">
        <v>0.53</v>
      </c>
      <c r="J161" s="191">
        <v>0.58399999999999996</v>
      </c>
      <c r="K161" s="191">
        <v>0.20699999999999999</v>
      </c>
      <c r="L161" s="191">
        <v>0.253</v>
      </c>
      <c r="M161" s="191">
        <v>2.9000000000000001E-2</v>
      </c>
      <c r="N161" s="191">
        <v>0.05</v>
      </c>
      <c r="O161" s="191">
        <v>0.155</v>
      </c>
      <c r="P161" s="191">
        <v>0.19700000000000001</v>
      </c>
    </row>
    <row r="162" spans="1:16" x14ac:dyDescent="0.25">
      <c r="A162" s="93" t="s">
        <v>1356</v>
      </c>
      <c r="B162" s="188">
        <v>0.54462326261887339</v>
      </c>
      <c r="C162" s="188">
        <v>0.2421360643745428</v>
      </c>
      <c r="D162" s="188">
        <v>4.2062911485003657E-2</v>
      </c>
      <c r="E162" s="188">
        <v>0.1711777615215801</v>
      </c>
      <c r="F162" s="187">
        <v>1</v>
      </c>
      <c r="G162" s="190">
        <v>2734</v>
      </c>
      <c r="H162" s="188">
        <v>0.30153303187382818</v>
      </c>
      <c r="I162" s="191">
        <v>0.52600000000000002</v>
      </c>
      <c r="J162" s="191">
        <v>0.56299999999999994</v>
      </c>
      <c r="K162" s="191">
        <v>0.22600000000000001</v>
      </c>
      <c r="L162" s="191">
        <v>0.25900000000000001</v>
      </c>
      <c r="M162" s="191">
        <v>3.5000000000000003E-2</v>
      </c>
      <c r="N162" s="191">
        <v>0.05</v>
      </c>
      <c r="O162" s="191">
        <v>0.158</v>
      </c>
      <c r="P162" s="191">
        <v>0.186</v>
      </c>
    </row>
    <row r="163" spans="1:16" x14ac:dyDescent="0.25">
      <c r="A163" s="93" t="s">
        <v>1357</v>
      </c>
      <c r="B163" s="188">
        <v>0.54898911353032664</v>
      </c>
      <c r="C163" s="188">
        <v>0.26101607050285119</v>
      </c>
      <c r="D163" s="188">
        <v>4.2509072058061169E-2</v>
      </c>
      <c r="E163" s="188">
        <v>0.14748574390876101</v>
      </c>
      <c r="F163" s="187">
        <v>1</v>
      </c>
      <c r="G163" s="190">
        <v>3858</v>
      </c>
      <c r="H163" s="188">
        <v>0.32016597510373446</v>
      </c>
      <c r="I163" s="191">
        <v>0.53300000000000003</v>
      </c>
      <c r="J163" s="191">
        <v>0.56499999999999995</v>
      </c>
      <c r="K163" s="191">
        <v>0.247</v>
      </c>
      <c r="L163" s="191">
        <v>0.27500000000000002</v>
      </c>
      <c r="M163" s="191">
        <v>3.6999999999999998E-2</v>
      </c>
      <c r="N163" s="191">
        <v>4.9000000000000002E-2</v>
      </c>
      <c r="O163" s="191">
        <v>0.13700000000000001</v>
      </c>
      <c r="P163" s="191">
        <v>0.159</v>
      </c>
    </row>
    <row r="164" spans="1:16" x14ac:dyDescent="0.25">
      <c r="A164" s="93" t="s">
        <v>1358</v>
      </c>
      <c r="B164" s="188">
        <v>0.57826520438683948</v>
      </c>
      <c r="C164" s="188">
        <v>0.26520438683948155</v>
      </c>
      <c r="D164" s="188">
        <v>4.7357926221335993E-2</v>
      </c>
      <c r="E164" s="188">
        <v>0.10917248255234296</v>
      </c>
      <c r="F164" s="187">
        <v>1</v>
      </c>
      <c r="G164" s="190">
        <v>2006</v>
      </c>
      <c r="H164" s="188">
        <v>0.36726473819113875</v>
      </c>
      <c r="I164" s="191">
        <v>0.55700000000000005</v>
      </c>
      <c r="J164" s="191">
        <v>0.6</v>
      </c>
      <c r="K164" s="191">
        <v>0.246</v>
      </c>
      <c r="L164" s="191">
        <v>0.28499999999999998</v>
      </c>
      <c r="M164" s="191">
        <v>3.9E-2</v>
      </c>
      <c r="N164" s="191">
        <v>5.8000000000000003E-2</v>
      </c>
      <c r="O164" s="191">
        <v>9.6000000000000002E-2</v>
      </c>
      <c r="P164" s="191">
        <v>0.124</v>
      </c>
    </row>
    <row r="165" spans="1:16" x14ac:dyDescent="0.25">
      <c r="A165" s="93" t="s">
        <v>1359</v>
      </c>
      <c r="B165" s="188">
        <v>0.64449339207048462</v>
      </c>
      <c r="C165" s="188">
        <v>0.24977973568281939</v>
      </c>
      <c r="D165" s="188">
        <v>3.2158590308370046E-2</v>
      </c>
      <c r="E165" s="188">
        <v>7.3568281938325986E-2</v>
      </c>
      <c r="F165" s="187">
        <v>1</v>
      </c>
      <c r="G165" s="190">
        <v>2270</v>
      </c>
      <c r="H165" s="188">
        <v>0.47085666874092513</v>
      </c>
      <c r="I165" s="191">
        <v>0.625</v>
      </c>
      <c r="J165" s="191">
        <v>0.66400000000000003</v>
      </c>
      <c r="K165" s="191">
        <v>0.23200000000000001</v>
      </c>
      <c r="L165" s="191">
        <v>0.26800000000000002</v>
      </c>
      <c r="M165" s="191">
        <v>2.5999999999999999E-2</v>
      </c>
      <c r="N165" s="191">
        <v>0.04</v>
      </c>
      <c r="O165" s="191">
        <v>6.4000000000000001E-2</v>
      </c>
      <c r="P165" s="191">
        <v>8.5000000000000006E-2</v>
      </c>
    </row>
    <row r="166" spans="1:16" x14ac:dyDescent="0.25">
      <c r="A166" s="93" t="s">
        <v>1360</v>
      </c>
      <c r="B166" s="188">
        <v>0.56865671641791049</v>
      </c>
      <c r="C166" s="188">
        <v>0.18955223880597014</v>
      </c>
      <c r="D166" s="188">
        <v>5.0746268656716415E-2</v>
      </c>
      <c r="E166" s="188">
        <v>0.19104477611940299</v>
      </c>
      <c r="F166" s="187">
        <v>1</v>
      </c>
      <c r="G166" s="190">
        <v>670</v>
      </c>
      <c r="H166" s="188">
        <v>0.32730825598436736</v>
      </c>
      <c r="I166" s="191">
        <v>0.53100000000000003</v>
      </c>
      <c r="J166" s="191">
        <v>0.60599999999999998</v>
      </c>
      <c r="K166" s="191">
        <v>0.16200000000000001</v>
      </c>
      <c r="L166" s="191">
        <v>0.221</v>
      </c>
      <c r="M166" s="191">
        <v>3.6999999999999998E-2</v>
      </c>
      <c r="N166" s="191">
        <v>7.0000000000000007E-2</v>
      </c>
      <c r="O166" s="191">
        <v>0.16300000000000001</v>
      </c>
      <c r="P166" s="191">
        <v>0.223</v>
      </c>
    </row>
    <row r="167" spans="1:16" x14ac:dyDescent="0.25">
      <c r="A167" s="93" t="s">
        <v>1361</v>
      </c>
      <c r="B167" s="188">
        <v>0.53558052434456926</v>
      </c>
      <c r="C167" s="188">
        <v>0.2258426966292135</v>
      </c>
      <c r="D167" s="188">
        <v>4.307116104868914E-2</v>
      </c>
      <c r="E167" s="188">
        <v>0.19550561797752808</v>
      </c>
      <c r="F167" s="187">
        <v>1</v>
      </c>
      <c r="G167" s="190">
        <v>2670</v>
      </c>
      <c r="H167" s="188">
        <v>0.20778210116731519</v>
      </c>
      <c r="I167" s="191">
        <v>0.51700000000000002</v>
      </c>
      <c r="J167" s="191">
        <v>0.55400000000000005</v>
      </c>
      <c r="K167" s="191">
        <v>0.21</v>
      </c>
      <c r="L167" s="191">
        <v>0.24199999999999999</v>
      </c>
      <c r="M167" s="191">
        <v>3.5999999999999997E-2</v>
      </c>
      <c r="N167" s="191">
        <v>5.0999999999999997E-2</v>
      </c>
      <c r="O167" s="191">
        <v>0.18099999999999999</v>
      </c>
      <c r="P167" s="191">
        <v>0.21099999999999999</v>
      </c>
    </row>
    <row r="168" spans="1:16" x14ac:dyDescent="0.25">
      <c r="A168" s="93" t="s">
        <v>1362</v>
      </c>
      <c r="B168" s="188">
        <v>0.52527646129541861</v>
      </c>
      <c r="C168" s="188">
        <v>0.25928120063191151</v>
      </c>
      <c r="D168" s="188">
        <v>4.7590837282780414E-2</v>
      </c>
      <c r="E168" s="188">
        <v>0.16785150078988942</v>
      </c>
      <c r="F168" s="187">
        <v>1</v>
      </c>
      <c r="G168" s="190">
        <v>5064</v>
      </c>
      <c r="H168" s="188">
        <v>0.22215398113621407</v>
      </c>
      <c r="I168" s="191">
        <v>0.51200000000000001</v>
      </c>
      <c r="J168" s="191">
        <v>0.53900000000000003</v>
      </c>
      <c r="K168" s="191">
        <v>0.247</v>
      </c>
      <c r="L168" s="191">
        <v>0.27200000000000002</v>
      </c>
      <c r="M168" s="191">
        <v>4.2000000000000003E-2</v>
      </c>
      <c r="N168" s="191">
        <v>5.3999999999999999E-2</v>
      </c>
      <c r="O168" s="191">
        <v>0.158</v>
      </c>
      <c r="P168" s="191">
        <v>0.17799999999999999</v>
      </c>
    </row>
    <row r="169" spans="1:16" x14ac:dyDescent="0.25">
      <c r="A169" s="93" t="s">
        <v>1363</v>
      </c>
      <c r="B169" s="188">
        <v>0.56328832170945242</v>
      </c>
      <c r="C169" s="188">
        <v>0.26858584359697285</v>
      </c>
      <c r="D169" s="188">
        <v>4.2142751150022258E-2</v>
      </c>
      <c r="E169" s="188">
        <v>0.12598308354355245</v>
      </c>
      <c r="F169" s="187">
        <v>1</v>
      </c>
      <c r="G169" s="190">
        <v>6739</v>
      </c>
      <c r="H169" s="188">
        <v>0.26322162331067883</v>
      </c>
      <c r="I169" s="191">
        <v>0.55100000000000005</v>
      </c>
      <c r="J169" s="191">
        <v>0.57499999999999996</v>
      </c>
      <c r="K169" s="191">
        <v>0.25800000000000001</v>
      </c>
      <c r="L169" s="191">
        <v>0.27900000000000003</v>
      </c>
      <c r="M169" s="191">
        <v>3.7999999999999999E-2</v>
      </c>
      <c r="N169" s="191">
        <v>4.7E-2</v>
      </c>
      <c r="O169" s="191">
        <v>0.11799999999999999</v>
      </c>
      <c r="P169" s="191">
        <v>0.13400000000000001</v>
      </c>
    </row>
    <row r="170" spans="1:16" x14ac:dyDescent="0.25">
      <c r="A170" s="93" t="s">
        <v>1364</v>
      </c>
      <c r="B170" s="188">
        <v>0.57529194837123543</v>
      </c>
      <c r="C170" s="188">
        <v>0.28518746158574065</v>
      </c>
      <c r="D170" s="188">
        <v>4.0872771972956363E-2</v>
      </c>
      <c r="E170" s="188">
        <v>9.8647818070067603E-2</v>
      </c>
      <c r="F170" s="187">
        <v>1</v>
      </c>
      <c r="G170" s="190">
        <v>3254</v>
      </c>
      <c r="H170" s="188">
        <v>0.31363855421686748</v>
      </c>
      <c r="I170" s="191">
        <v>0.55800000000000005</v>
      </c>
      <c r="J170" s="191">
        <v>0.59199999999999997</v>
      </c>
      <c r="K170" s="191">
        <v>0.27</v>
      </c>
      <c r="L170" s="191">
        <v>0.30099999999999999</v>
      </c>
      <c r="M170" s="191">
        <v>3.5000000000000003E-2</v>
      </c>
      <c r="N170" s="191">
        <v>4.8000000000000001E-2</v>
      </c>
      <c r="O170" s="191">
        <v>8.8999999999999996E-2</v>
      </c>
      <c r="P170" s="191">
        <v>0.109</v>
      </c>
    </row>
    <row r="171" spans="1:16" x14ac:dyDescent="0.25">
      <c r="A171" s="93" t="s">
        <v>1365</v>
      </c>
      <c r="B171" s="188">
        <v>0.61778618732261115</v>
      </c>
      <c r="C171" s="188">
        <v>0.27309996846420687</v>
      </c>
      <c r="D171" s="188">
        <v>3.7842951750236518E-2</v>
      </c>
      <c r="E171" s="188">
        <v>7.1270892462945448E-2</v>
      </c>
      <c r="F171" s="187">
        <v>1</v>
      </c>
      <c r="G171" s="190">
        <v>3171</v>
      </c>
      <c r="H171" s="188">
        <v>0.36743916570104285</v>
      </c>
      <c r="I171" s="191">
        <v>0.60099999999999998</v>
      </c>
      <c r="J171" s="191">
        <v>0.63500000000000001</v>
      </c>
      <c r="K171" s="191">
        <v>0.25800000000000001</v>
      </c>
      <c r="L171" s="191">
        <v>0.28899999999999998</v>
      </c>
      <c r="M171" s="191">
        <v>3.2000000000000001E-2</v>
      </c>
      <c r="N171" s="191">
        <v>4.4999999999999998E-2</v>
      </c>
      <c r="O171" s="191">
        <v>6.3E-2</v>
      </c>
      <c r="P171" s="191">
        <v>8.1000000000000003E-2</v>
      </c>
    </row>
    <row r="172" spans="1:16" x14ac:dyDescent="0.25">
      <c r="A172" s="93" t="s">
        <v>1366</v>
      </c>
      <c r="B172" s="188">
        <v>0.5503192459714199</v>
      </c>
      <c r="C172" s="188">
        <v>0.18789905746427485</v>
      </c>
      <c r="D172" s="188">
        <v>4.5910611128002432E-2</v>
      </c>
      <c r="E172" s="188">
        <v>0.21587108543630282</v>
      </c>
      <c r="F172" s="187">
        <v>1</v>
      </c>
      <c r="G172" s="190">
        <v>3289</v>
      </c>
      <c r="H172" s="188">
        <v>0.26152989821882949</v>
      </c>
      <c r="I172" s="191">
        <v>0.53300000000000003</v>
      </c>
      <c r="J172" s="191">
        <v>0.56699999999999995</v>
      </c>
      <c r="K172" s="191">
        <v>0.17499999999999999</v>
      </c>
      <c r="L172" s="191">
        <v>0.20200000000000001</v>
      </c>
      <c r="M172" s="191">
        <v>3.9E-2</v>
      </c>
      <c r="N172" s="191">
        <v>5.3999999999999999E-2</v>
      </c>
      <c r="O172" s="191">
        <v>0.20200000000000001</v>
      </c>
      <c r="P172" s="191">
        <v>0.23</v>
      </c>
    </row>
    <row r="173" spans="1:16" x14ac:dyDescent="0.25">
      <c r="A173" s="93" t="s">
        <v>1367</v>
      </c>
      <c r="B173" s="188">
        <v>0.6298482293423272</v>
      </c>
      <c r="C173" s="188">
        <v>0.24114671163575041</v>
      </c>
      <c r="D173" s="188">
        <v>3.87858347386172E-2</v>
      </c>
      <c r="E173" s="188">
        <v>9.0219224283305227E-2</v>
      </c>
      <c r="F173" s="187">
        <v>1</v>
      </c>
      <c r="G173" s="190">
        <v>1186</v>
      </c>
      <c r="H173" s="188">
        <v>0.14884538152610441</v>
      </c>
      <c r="I173" s="191">
        <v>0.60199999999999998</v>
      </c>
      <c r="J173" s="191">
        <v>0.65700000000000003</v>
      </c>
      <c r="K173" s="191">
        <v>0.218</v>
      </c>
      <c r="L173" s="191">
        <v>0.26600000000000001</v>
      </c>
      <c r="M173" s="191">
        <v>2.9000000000000001E-2</v>
      </c>
      <c r="N173" s="191">
        <v>5.0999999999999997E-2</v>
      </c>
      <c r="O173" s="191">
        <v>7.4999999999999997E-2</v>
      </c>
      <c r="P173" s="191">
        <v>0.108</v>
      </c>
    </row>
    <row r="174" spans="1:16" x14ac:dyDescent="0.25">
      <c r="A174" s="93" t="s">
        <v>1368</v>
      </c>
      <c r="B174" s="188">
        <v>0.64392410173597092</v>
      </c>
      <c r="C174" s="188">
        <v>0.22729107791683489</v>
      </c>
      <c r="D174" s="188">
        <v>4.1178845377472746E-2</v>
      </c>
      <c r="E174" s="188">
        <v>8.7605974969721431E-2</v>
      </c>
      <c r="F174" s="187">
        <v>1</v>
      </c>
      <c r="G174" s="190">
        <v>2477</v>
      </c>
      <c r="H174" s="188">
        <v>0.14992131703183634</v>
      </c>
      <c r="I174" s="191">
        <v>0.625</v>
      </c>
      <c r="J174" s="191">
        <v>0.66300000000000003</v>
      </c>
      <c r="K174" s="191">
        <v>0.21099999999999999</v>
      </c>
      <c r="L174" s="191">
        <v>0.24399999999999999</v>
      </c>
      <c r="M174" s="191">
        <v>3.4000000000000002E-2</v>
      </c>
      <c r="N174" s="191">
        <v>0.05</v>
      </c>
      <c r="O174" s="191">
        <v>7.6999999999999999E-2</v>
      </c>
      <c r="P174" s="191">
        <v>9.9000000000000005E-2</v>
      </c>
    </row>
    <row r="175" spans="1:16" x14ac:dyDescent="0.25">
      <c r="A175" s="93" t="s">
        <v>1369</v>
      </c>
      <c r="B175" s="188">
        <v>0.61881887538852787</v>
      </c>
      <c r="C175" s="188">
        <v>0.26843741169821983</v>
      </c>
      <c r="D175" s="188">
        <v>4.1537157389092964E-2</v>
      </c>
      <c r="E175" s="188">
        <v>7.1206555524159373E-2</v>
      </c>
      <c r="F175" s="187">
        <v>1</v>
      </c>
      <c r="G175" s="190">
        <v>3539</v>
      </c>
      <c r="H175" s="188">
        <v>0.18992164859933455</v>
      </c>
      <c r="I175" s="191">
        <v>0.60299999999999998</v>
      </c>
      <c r="J175" s="191">
        <v>0.63500000000000001</v>
      </c>
      <c r="K175" s="191">
        <v>0.254</v>
      </c>
      <c r="L175" s="191">
        <v>0.28299999999999997</v>
      </c>
      <c r="M175" s="191">
        <v>3.5000000000000003E-2</v>
      </c>
      <c r="N175" s="191">
        <v>4.9000000000000002E-2</v>
      </c>
      <c r="O175" s="191">
        <v>6.3E-2</v>
      </c>
      <c r="P175" s="191">
        <v>0.08</v>
      </c>
    </row>
    <row r="176" spans="1:16" x14ac:dyDescent="0.25">
      <c r="A176" s="93" t="s">
        <v>1370</v>
      </c>
      <c r="B176" s="188">
        <v>0.61452762923351156</v>
      </c>
      <c r="C176" s="188">
        <v>0.28297682709447414</v>
      </c>
      <c r="D176" s="188">
        <v>4.6791443850267379E-2</v>
      </c>
      <c r="E176" s="188">
        <v>5.5704099821746879E-2</v>
      </c>
      <c r="F176" s="187">
        <v>1</v>
      </c>
      <c r="G176" s="190">
        <v>2244</v>
      </c>
      <c r="H176" s="188">
        <v>0.26230274693161892</v>
      </c>
      <c r="I176" s="191">
        <v>0.59399999999999997</v>
      </c>
      <c r="J176" s="191">
        <v>0.63400000000000001</v>
      </c>
      <c r="K176" s="191">
        <v>0.26500000000000001</v>
      </c>
      <c r="L176" s="191">
        <v>0.30199999999999999</v>
      </c>
      <c r="M176" s="191">
        <v>3.9E-2</v>
      </c>
      <c r="N176" s="191">
        <v>5.6000000000000001E-2</v>
      </c>
      <c r="O176" s="191">
        <v>4.7E-2</v>
      </c>
      <c r="P176" s="191">
        <v>6.6000000000000003E-2</v>
      </c>
    </row>
    <row r="177" spans="1:16" x14ac:dyDescent="0.25">
      <c r="A177" s="93" t="s">
        <v>1371</v>
      </c>
      <c r="B177" s="188">
        <v>0.6119636705292828</v>
      </c>
      <c r="C177" s="188">
        <v>0.31287190729721265</v>
      </c>
      <c r="D177" s="188">
        <v>3.2884434700908238E-2</v>
      </c>
      <c r="E177" s="188">
        <v>4.2279987472596307E-2</v>
      </c>
      <c r="F177" s="187">
        <v>1</v>
      </c>
      <c r="G177" s="190">
        <v>3193</v>
      </c>
      <c r="H177" s="188">
        <v>0.37760170293282874</v>
      </c>
      <c r="I177" s="191">
        <v>0.59499999999999997</v>
      </c>
      <c r="J177" s="191">
        <v>0.629</v>
      </c>
      <c r="K177" s="191">
        <v>0.29699999999999999</v>
      </c>
      <c r="L177" s="191">
        <v>0.32900000000000001</v>
      </c>
      <c r="M177" s="191">
        <v>2.7E-2</v>
      </c>
      <c r="N177" s="191">
        <v>0.04</v>
      </c>
      <c r="O177" s="191">
        <v>3.5999999999999997E-2</v>
      </c>
      <c r="P177" s="191">
        <v>0.05</v>
      </c>
    </row>
    <row r="178" spans="1:16" x14ac:dyDescent="0.25">
      <c r="A178" s="93" t="s">
        <v>1372</v>
      </c>
      <c r="B178" s="188">
        <v>0.60635696821515894</v>
      </c>
      <c r="C178" s="188">
        <v>0.24205378973105135</v>
      </c>
      <c r="D178" s="188">
        <v>3.6674816625916873E-2</v>
      </c>
      <c r="E178" s="188">
        <v>0.11491442542787286</v>
      </c>
      <c r="F178" s="187">
        <v>1</v>
      </c>
      <c r="G178" s="190">
        <v>409</v>
      </c>
      <c r="H178" s="188">
        <v>0.16789819376026272</v>
      </c>
      <c r="I178" s="191">
        <v>0.55800000000000005</v>
      </c>
      <c r="J178" s="191">
        <v>0.65300000000000002</v>
      </c>
      <c r="K178" s="191">
        <v>0.20300000000000001</v>
      </c>
      <c r="L178" s="191">
        <v>0.28599999999999998</v>
      </c>
      <c r="M178" s="191">
        <v>2.1999999999999999E-2</v>
      </c>
      <c r="N178" s="191">
        <v>0.06</v>
      </c>
      <c r="O178" s="191">
        <v>8.7999999999999995E-2</v>
      </c>
      <c r="P178" s="191">
        <v>0.14899999999999999</v>
      </c>
    </row>
    <row r="179" spans="1:16" x14ac:dyDescent="0.25">
      <c r="A179" s="93" t="s">
        <v>1373</v>
      </c>
      <c r="B179" s="188">
        <v>0.68421052631578949</v>
      </c>
      <c r="C179" s="188">
        <v>0.12280701754385964</v>
      </c>
      <c r="D179" s="188">
        <v>2.6315789473684209E-2</v>
      </c>
      <c r="E179" s="188">
        <v>0.16666666666666666</v>
      </c>
      <c r="F179" s="187">
        <v>1</v>
      </c>
      <c r="G179" s="190">
        <v>114</v>
      </c>
      <c r="H179" s="188">
        <v>0.12610619469026549</v>
      </c>
      <c r="I179" s="191">
        <v>0.59399999999999997</v>
      </c>
      <c r="J179" s="191">
        <v>0.76200000000000001</v>
      </c>
      <c r="K179" s="191">
        <v>7.4999999999999997E-2</v>
      </c>
      <c r="L179" s="191">
        <v>0.19600000000000001</v>
      </c>
      <c r="M179" s="191">
        <v>8.9999999999999993E-3</v>
      </c>
      <c r="N179" s="191">
        <v>7.4999999999999997E-2</v>
      </c>
      <c r="O179" s="191">
        <v>0.109</v>
      </c>
      <c r="P179" s="191">
        <v>0.246</v>
      </c>
    </row>
    <row r="180" spans="1:16" x14ac:dyDescent="0.25">
      <c r="A180" s="93" t="s">
        <v>1374</v>
      </c>
      <c r="B180" s="188">
        <v>0.57738095238095233</v>
      </c>
      <c r="C180" s="188">
        <v>0.1875</v>
      </c>
      <c r="D180" s="188">
        <v>4.7619047619047616E-2</v>
      </c>
      <c r="E180" s="188">
        <v>0.1875</v>
      </c>
      <c r="F180" s="187">
        <v>1</v>
      </c>
      <c r="G180" s="190">
        <v>336</v>
      </c>
      <c r="H180" s="188">
        <v>0.1373671300081766</v>
      </c>
      <c r="I180" s="191">
        <v>0.52400000000000002</v>
      </c>
      <c r="J180" s="191">
        <v>0.629</v>
      </c>
      <c r="K180" s="191">
        <v>0.14899999999999999</v>
      </c>
      <c r="L180" s="191">
        <v>0.23300000000000001</v>
      </c>
      <c r="M180" s="191">
        <v>0.03</v>
      </c>
      <c r="N180" s="191">
        <v>7.5999999999999998E-2</v>
      </c>
      <c r="O180" s="191">
        <v>0.14899999999999999</v>
      </c>
      <c r="P180" s="191">
        <v>0.23300000000000001</v>
      </c>
    </row>
    <row r="181" spans="1:16" x14ac:dyDescent="0.25">
      <c r="A181" s="93" t="s">
        <v>1375</v>
      </c>
      <c r="B181" s="188">
        <v>0.60606060606060608</v>
      </c>
      <c r="C181" s="188">
        <v>0.17845117845117844</v>
      </c>
      <c r="D181" s="188">
        <v>5.7239057239057242E-2</v>
      </c>
      <c r="E181" s="188">
        <v>0.15824915824915825</v>
      </c>
      <c r="F181" s="187">
        <v>1</v>
      </c>
      <c r="G181" s="190">
        <v>594</v>
      </c>
      <c r="H181" s="188">
        <v>0.1491338187296008</v>
      </c>
      <c r="I181" s="191">
        <v>0.56599999999999995</v>
      </c>
      <c r="J181" s="191">
        <v>0.64500000000000002</v>
      </c>
      <c r="K181" s="191">
        <v>0.15</v>
      </c>
      <c r="L181" s="191">
        <v>0.21099999999999999</v>
      </c>
      <c r="M181" s="191">
        <v>4.1000000000000002E-2</v>
      </c>
      <c r="N181" s="191">
        <v>7.9000000000000001E-2</v>
      </c>
      <c r="O181" s="191">
        <v>0.13100000000000001</v>
      </c>
      <c r="P181" s="191">
        <v>0.19</v>
      </c>
    </row>
    <row r="182" spans="1:16" x14ac:dyDescent="0.25">
      <c r="A182" s="93" t="s">
        <v>1376</v>
      </c>
      <c r="B182" s="188">
        <v>0.58776595744680848</v>
      </c>
      <c r="C182" s="188">
        <v>0.23936170212765959</v>
      </c>
      <c r="D182" s="188">
        <v>3.7234042553191488E-2</v>
      </c>
      <c r="E182" s="188">
        <v>0.13563829787234041</v>
      </c>
      <c r="F182" s="187">
        <v>1</v>
      </c>
      <c r="G182" s="190">
        <v>376</v>
      </c>
      <c r="H182" s="188">
        <v>0.20625342841470104</v>
      </c>
      <c r="I182" s="191">
        <v>0.53700000000000003</v>
      </c>
      <c r="J182" s="191">
        <v>0.63600000000000001</v>
      </c>
      <c r="K182" s="191">
        <v>0.19900000000000001</v>
      </c>
      <c r="L182" s="191">
        <v>0.28499999999999998</v>
      </c>
      <c r="M182" s="191">
        <v>2.1999999999999999E-2</v>
      </c>
      <c r="N182" s="191">
        <v>6.2E-2</v>
      </c>
      <c r="O182" s="191">
        <v>0.105</v>
      </c>
      <c r="P182" s="191">
        <v>0.17399999999999999</v>
      </c>
    </row>
    <row r="183" spans="1:16" x14ac:dyDescent="0.25">
      <c r="A183" s="93" t="s">
        <v>1377</v>
      </c>
      <c r="B183" s="188">
        <v>0.67895878524945774</v>
      </c>
      <c r="C183" s="188">
        <v>0.20390455531453361</v>
      </c>
      <c r="D183" s="188">
        <v>3.9045553145336226E-2</v>
      </c>
      <c r="E183" s="188">
        <v>7.8091106290672452E-2</v>
      </c>
      <c r="F183" s="187">
        <v>1</v>
      </c>
      <c r="G183" s="190">
        <v>461</v>
      </c>
      <c r="H183" s="188">
        <v>0.3237359550561798</v>
      </c>
      <c r="I183" s="191">
        <v>0.63500000000000001</v>
      </c>
      <c r="J183" s="191">
        <v>0.72</v>
      </c>
      <c r="K183" s="191">
        <v>0.17</v>
      </c>
      <c r="L183" s="191">
        <v>0.24299999999999999</v>
      </c>
      <c r="M183" s="191">
        <v>2.5000000000000001E-2</v>
      </c>
      <c r="N183" s="191">
        <v>6.0999999999999999E-2</v>
      </c>
      <c r="O183" s="191">
        <v>5.7000000000000002E-2</v>
      </c>
      <c r="P183" s="191">
        <v>0.106</v>
      </c>
    </row>
    <row r="184" spans="1:16" x14ac:dyDescent="0.25">
      <c r="A184" s="93" t="s">
        <v>1378</v>
      </c>
      <c r="B184" s="188">
        <v>0.54098360655737709</v>
      </c>
      <c r="C184" s="188">
        <v>0.18032786885245902</v>
      </c>
      <c r="D184" s="188">
        <v>4.9180327868852458E-2</v>
      </c>
      <c r="E184" s="188">
        <v>0.22950819672131148</v>
      </c>
      <c r="F184" s="187">
        <v>1</v>
      </c>
      <c r="G184" s="190">
        <v>61</v>
      </c>
      <c r="H184" s="188">
        <v>0.19365079365079366</v>
      </c>
      <c r="I184" s="191">
        <v>0.41699999999999998</v>
      </c>
      <c r="J184" s="191">
        <v>0.66</v>
      </c>
      <c r="K184" s="191">
        <v>0.104</v>
      </c>
      <c r="L184" s="191">
        <v>0.29499999999999998</v>
      </c>
      <c r="M184" s="191">
        <v>1.7000000000000001E-2</v>
      </c>
      <c r="N184" s="191">
        <v>0.13500000000000001</v>
      </c>
      <c r="O184" s="191">
        <v>0.14199999999999999</v>
      </c>
      <c r="P184" s="191">
        <v>0.34899999999999998</v>
      </c>
    </row>
    <row r="185" spans="1:16" x14ac:dyDescent="0.25">
      <c r="A185" s="93" t="s">
        <v>1379</v>
      </c>
      <c r="B185" s="188">
        <v>0.39705882352941174</v>
      </c>
      <c r="C185" s="188">
        <v>0.16176470588235295</v>
      </c>
      <c r="D185" s="188">
        <v>3.2352941176470591E-2</v>
      </c>
      <c r="E185" s="188">
        <v>0.4088235294117647</v>
      </c>
      <c r="F185" s="187">
        <v>1</v>
      </c>
      <c r="G185" s="190">
        <v>340</v>
      </c>
      <c r="H185" s="188">
        <v>0.13578274760383385</v>
      </c>
      <c r="I185" s="191">
        <v>0.34599999999999997</v>
      </c>
      <c r="J185" s="191">
        <v>0.45</v>
      </c>
      <c r="K185" s="191">
        <v>0.126</v>
      </c>
      <c r="L185" s="191">
        <v>0.20499999999999999</v>
      </c>
      <c r="M185" s="191">
        <v>1.7999999999999999E-2</v>
      </c>
      <c r="N185" s="191">
        <v>5.7000000000000002E-2</v>
      </c>
      <c r="O185" s="191">
        <v>0.35799999999999998</v>
      </c>
      <c r="P185" s="191">
        <v>0.46200000000000002</v>
      </c>
    </row>
    <row r="186" spans="1:16" x14ac:dyDescent="0.25">
      <c r="A186" s="93" t="s">
        <v>1380</v>
      </c>
      <c r="B186" s="188">
        <v>0.42657342657342656</v>
      </c>
      <c r="C186" s="188">
        <v>0.16083916083916083</v>
      </c>
      <c r="D186" s="188">
        <v>5.128205128205128E-2</v>
      </c>
      <c r="E186" s="188">
        <v>0.36130536130536128</v>
      </c>
      <c r="F186" s="187">
        <v>1</v>
      </c>
      <c r="G186" s="190">
        <v>429</v>
      </c>
      <c r="H186" s="188">
        <v>0.16250000000000001</v>
      </c>
      <c r="I186" s="191">
        <v>0.38100000000000001</v>
      </c>
      <c r="J186" s="191">
        <v>0.47399999999999998</v>
      </c>
      <c r="K186" s="191">
        <v>0.129</v>
      </c>
      <c r="L186" s="191">
        <v>0.19900000000000001</v>
      </c>
      <c r="M186" s="191">
        <v>3.4000000000000002E-2</v>
      </c>
      <c r="N186" s="191">
        <v>7.5999999999999998E-2</v>
      </c>
      <c r="O186" s="191">
        <v>0.317</v>
      </c>
      <c r="P186" s="191">
        <v>0.40799999999999997</v>
      </c>
    </row>
    <row r="187" spans="1:16" x14ac:dyDescent="0.25">
      <c r="A187" s="93" t="s">
        <v>1381</v>
      </c>
      <c r="B187" s="188">
        <v>0.56422018348623848</v>
      </c>
      <c r="C187" s="188">
        <v>0.21559633027522937</v>
      </c>
      <c r="D187" s="188">
        <v>3.669724770642202E-2</v>
      </c>
      <c r="E187" s="188">
        <v>0.1834862385321101</v>
      </c>
      <c r="F187" s="187">
        <v>1</v>
      </c>
      <c r="G187" s="190">
        <v>436</v>
      </c>
      <c r="H187" s="188">
        <v>0.25231481481481483</v>
      </c>
      <c r="I187" s="191">
        <v>0.51700000000000002</v>
      </c>
      <c r="J187" s="191">
        <v>0.61</v>
      </c>
      <c r="K187" s="191">
        <v>0.18</v>
      </c>
      <c r="L187" s="191">
        <v>0.25700000000000001</v>
      </c>
      <c r="M187" s="191">
        <v>2.3E-2</v>
      </c>
      <c r="N187" s="191">
        <v>5.8999999999999997E-2</v>
      </c>
      <c r="O187" s="191">
        <v>0.15</v>
      </c>
      <c r="P187" s="191">
        <v>0.223</v>
      </c>
    </row>
    <row r="188" spans="1:16" x14ac:dyDescent="0.25">
      <c r="A188" s="93" t="s">
        <v>1382</v>
      </c>
      <c r="B188" s="188">
        <v>0.6473214285714286</v>
      </c>
      <c r="C188" s="188">
        <v>0.18303571428571427</v>
      </c>
      <c r="D188" s="188">
        <v>4.4642857142857144E-2</v>
      </c>
      <c r="E188" s="188">
        <v>0.125</v>
      </c>
      <c r="F188" s="187">
        <v>1</v>
      </c>
      <c r="G188" s="190">
        <v>224</v>
      </c>
      <c r="H188" s="188">
        <v>0.4392156862745098</v>
      </c>
      <c r="I188" s="191">
        <v>0.58299999999999996</v>
      </c>
      <c r="J188" s="191">
        <v>0.70699999999999996</v>
      </c>
      <c r="K188" s="191">
        <v>0.13800000000000001</v>
      </c>
      <c r="L188" s="191">
        <v>0.23899999999999999</v>
      </c>
      <c r="M188" s="191">
        <v>2.4E-2</v>
      </c>
      <c r="N188" s="191">
        <v>0.08</v>
      </c>
      <c r="O188" s="191">
        <v>8.7999999999999995E-2</v>
      </c>
      <c r="P188" s="191">
        <v>0.17499999999999999</v>
      </c>
    </row>
    <row r="189" spans="1:16" x14ac:dyDescent="0.25">
      <c r="A189" s="93" t="s">
        <v>1383</v>
      </c>
      <c r="B189" s="188">
        <v>0.6652542372881356</v>
      </c>
      <c r="C189" s="188">
        <v>0.23728813559322035</v>
      </c>
      <c r="D189" s="188">
        <v>3.3898305084745763E-2</v>
      </c>
      <c r="E189" s="188">
        <v>6.3559322033898302E-2</v>
      </c>
      <c r="F189" s="187">
        <v>1</v>
      </c>
      <c r="G189" s="190">
        <v>236</v>
      </c>
      <c r="H189" s="188">
        <v>0.61780104712041883</v>
      </c>
      <c r="I189" s="191">
        <v>0.60299999999999998</v>
      </c>
      <c r="J189" s="191">
        <v>0.72199999999999998</v>
      </c>
      <c r="K189" s="191">
        <v>0.187</v>
      </c>
      <c r="L189" s="191">
        <v>0.29599999999999999</v>
      </c>
      <c r="M189" s="191">
        <v>1.7000000000000001E-2</v>
      </c>
      <c r="N189" s="191">
        <v>6.5000000000000002E-2</v>
      </c>
      <c r="O189" s="191">
        <v>3.9E-2</v>
      </c>
      <c r="P189" s="191">
        <v>0.10199999999999999</v>
      </c>
    </row>
    <row r="190" spans="1:16" x14ac:dyDescent="0.25">
      <c r="A190" s="93" t="s">
        <v>1384</v>
      </c>
      <c r="B190" s="188">
        <v>0.40329972502291478</v>
      </c>
      <c r="C190" s="188">
        <v>0.13748854262144822</v>
      </c>
      <c r="D190" s="188">
        <v>5.4078826764436295E-2</v>
      </c>
      <c r="E190" s="188">
        <v>0.40513290559120074</v>
      </c>
      <c r="F190" s="187">
        <v>1</v>
      </c>
      <c r="G190" s="190">
        <v>1091</v>
      </c>
      <c r="H190" s="188">
        <v>0.18800620368774773</v>
      </c>
      <c r="I190" s="191">
        <v>0.375</v>
      </c>
      <c r="J190" s="191">
        <v>0.433</v>
      </c>
      <c r="K190" s="191">
        <v>0.11799999999999999</v>
      </c>
      <c r="L190" s="191">
        <v>0.159</v>
      </c>
      <c r="M190" s="191">
        <v>4.2000000000000003E-2</v>
      </c>
      <c r="N190" s="191">
        <v>6.9000000000000006E-2</v>
      </c>
      <c r="O190" s="191">
        <v>0.376</v>
      </c>
      <c r="P190" s="191">
        <v>0.435</v>
      </c>
    </row>
    <row r="191" spans="1:16" x14ac:dyDescent="0.25">
      <c r="A191" s="93" t="s">
        <v>1385</v>
      </c>
      <c r="B191" s="188">
        <v>0.56370656370656369</v>
      </c>
      <c r="C191" s="188">
        <v>0.22779922779922779</v>
      </c>
      <c r="D191" s="188">
        <v>2.7027027027027029E-2</v>
      </c>
      <c r="E191" s="188">
        <v>0.18146718146718147</v>
      </c>
      <c r="F191" s="187">
        <v>1</v>
      </c>
      <c r="G191" s="190">
        <v>259</v>
      </c>
      <c r="H191" s="188">
        <v>0.22679509632224168</v>
      </c>
      <c r="I191" s="191">
        <v>0.503</v>
      </c>
      <c r="J191" s="191">
        <v>0.623</v>
      </c>
      <c r="K191" s="191">
        <v>0.18099999999999999</v>
      </c>
      <c r="L191" s="191">
        <v>0.28299999999999997</v>
      </c>
      <c r="M191" s="191">
        <v>1.2999999999999999E-2</v>
      </c>
      <c r="N191" s="191">
        <v>5.5E-2</v>
      </c>
      <c r="O191" s="191">
        <v>0.13900000000000001</v>
      </c>
      <c r="P191" s="191">
        <v>0.23300000000000001</v>
      </c>
    </row>
    <row r="192" spans="1:16" x14ac:dyDescent="0.25">
      <c r="A192" s="93" t="s">
        <v>1386</v>
      </c>
      <c r="B192" s="188">
        <v>0.56314699792960665</v>
      </c>
      <c r="C192" s="188">
        <v>0.26501035196687373</v>
      </c>
      <c r="D192" s="188">
        <v>4.1407867494824016E-2</v>
      </c>
      <c r="E192" s="188">
        <v>0.13043478260869565</v>
      </c>
      <c r="F192" s="187">
        <v>1</v>
      </c>
      <c r="G192" s="190">
        <v>483</v>
      </c>
      <c r="H192" s="188">
        <v>0.21110139860139859</v>
      </c>
      <c r="I192" s="191">
        <v>0.51900000000000002</v>
      </c>
      <c r="J192" s="191">
        <v>0.60699999999999998</v>
      </c>
      <c r="K192" s="191">
        <v>0.22800000000000001</v>
      </c>
      <c r="L192" s="191">
        <v>0.30599999999999999</v>
      </c>
      <c r="M192" s="191">
        <v>2.7E-2</v>
      </c>
      <c r="N192" s="191">
        <v>6.3E-2</v>
      </c>
      <c r="O192" s="191">
        <v>0.10299999999999999</v>
      </c>
      <c r="P192" s="191">
        <v>0.16300000000000001</v>
      </c>
    </row>
    <row r="193" spans="1:16" x14ac:dyDescent="0.25">
      <c r="A193" s="93" t="s">
        <v>1387</v>
      </c>
      <c r="B193" s="188">
        <v>0.63169897377423034</v>
      </c>
      <c r="C193" s="188">
        <v>0.2451539338654504</v>
      </c>
      <c r="D193" s="188">
        <v>2.9646522234891677E-2</v>
      </c>
      <c r="E193" s="188">
        <v>9.350057012542759E-2</v>
      </c>
      <c r="F193" s="187">
        <v>1</v>
      </c>
      <c r="G193" s="190">
        <v>877</v>
      </c>
      <c r="H193" s="188">
        <v>0.27051202961135101</v>
      </c>
      <c r="I193" s="191">
        <v>0.59899999999999998</v>
      </c>
      <c r="J193" s="191">
        <v>0.66300000000000003</v>
      </c>
      <c r="K193" s="191">
        <v>0.218</v>
      </c>
      <c r="L193" s="191">
        <v>0.27500000000000002</v>
      </c>
      <c r="M193" s="191">
        <v>0.02</v>
      </c>
      <c r="N193" s="191">
        <v>4.2999999999999997E-2</v>
      </c>
      <c r="O193" s="191">
        <v>7.5999999999999998E-2</v>
      </c>
      <c r="P193" s="191">
        <v>0.115</v>
      </c>
    </row>
    <row r="194" spans="1:16" x14ac:dyDescent="0.25">
      <c r="A194" s="93" t="s">
        <v>1388</v>
      </c>
      <c r="B194" s="188">
        <v>0.61344537815126055</v>
      </c>
      <c r="C194" s="188">
        <v>0.24705882352941178</v>
      </c>
      <c r="D194" s="188">
        <v>4.2016806722689079E-2</v>
      </c>
      <c r="E194" s="188">
        <v>9.7478991596638656E-2</v>
      </c>
      <c r="F194" s="187">
        <v>1</v>
      </c>
      <c r="G194" s="190">
        <v>595</v>
      </c>
      <c r="H194" s="188">
        <v>0.34512761020881672</v>
      </c>
      <c r="I194" s="191">
        <v>0.57399999999999995</v>
      </c>
      <c r="J194" s="191">
        <v>0.65200000000000002</v>
      </c>
      <c r="K194" s="191">
        <v>0.214</v>
      </c>
      <c r="L194" s="191">
        <v>0.28299999999999997</v>
      </c>
      <c r="M194" s="191">
        <v>2.9000000000000001E-2</v>
      </c>
      <c r="N194" s="191">
        <v>6.0999999999999999E-2</v>
      </c>
      <c r="O194" s="191">
        <v>7.5999999999999998E-2</v>
      </c>
      <c r="P194" s="191">
        <v>0.124</v>
      </c>
    </row>
    <row r="195" spans="1:16" x14ac:dyDescent="0.25">
      <c r="A195" s="93" t="s">
        <v>1389</v>
      </c>
      <c r="B195" s="188">
        <v>0.68120456905503635</v>
      </c>
      <c r="C195" s="188">
        <v>0.23156801661474558</v>
      </c>
      <c r="D195" s="188">
        <v>2.5960539979231569E-2</v>
      </c>
      <c r="E195" s="188">
        <v>6.1266874350986503E-2</v>
      </c>
      <c r="F195" s="187">
        <v>1</v>
      </c>
      <c r="G195" s="190">
        <v>963</v>
      </c>
      <c r="H195" s="188">
        <v>0.48416289592760181</v>
      </c>
      <c r="I195" s="191">
        <v>0.65100000000000002</v>
      </c>
      <c r="J195" s="191">
        <v>0.71</v>
      </c>
      <c r="K195" s="191">
        <v>0.20599999999999999</v>
      </c>
      <c r="L195" s="191">
        <v>0.25900000000000001</v>
      </c>
      <c r="M195" s="191">
        <v>1.7999999999999999E-2</v>
      </c>
      <c r="N195" s="191">
        <v>3.7999999999999999E-2</v>
      </c>
      <c r="O195" s="191">
        <v>4.8000000000000001E-2</v>
      </c>
      <c r="P195" s="191">
        <v>7.8E-2</v>
      </c>
    </row>
    <row r="196" spans="1:16" x14ac:dyDescent="0.25">
      <c r="A196" s="93" t="s">
        <v>1390</v>
      </c>
      <c r="B196" s="188">
        <v>0.50997782705099781</v>
      </c>
      <c r="C196" s="188">
        <v>0.21729490022172948</v>
      </c>
      <c r="D196" s="188">
        <v>4.2128603104212861E-2</v>
      </c>
      <c r="E196" s="188">
        <v>0.23059866962305986</v>
      </c>
      <c r="F196" s="187">
        <v>1</v>
      </c>
      <c r="G196" s="190">
        <v>451</v>
      </c>
      <c r="H196" s="188">
        <v>0.34907120743034054</v>
      </c>
      <c r="I196" s="191">
        <v>0.46400000000000002</v>
      </c>
      <c r="J196" s="191">
        <v>0.55600000000000005</v>
      </c>
      <c r="K196" s="191">
        <v>0.182</v>
      </c>
      <c r="L196" s="191">
        <v>0.25800000000000001</v>
      </c>
      <c r="M196" s="191">
        <v>2.7E-2</v>
      </c>
      <c r="N196" s="191">
        <v>6.5000000000000002E-2</v>
      </c>
      <c r="O196" s="191">
        <v>0.19400000000000001</v>
      </c>
      <c r="P196" s="191">
        <v>0.27200000000000002</v>
      </c>
    </row>
    <row r="197" spans="1:16" x14ac:dyDescent="0.25">
      <c r="A197" s="93" t="s">
        <v>1391</v>
      </c>
      <c r="B197" s="188">
        <v>0.57299070530344454</v>
      </c>
      <c r="C197" s="188">
        <v>0.24056861673045379</v>
      </c>
      <c r="D197" s="188">
        <v>4.5926735921268454E-2</v>
      </c>
      <c r="E197" s="188">
        <v>0.14051394204483325</v>
      </c>
      <c r="F197" s="187">
        <v>1</v>
      </c>
      <c r="G197" s="190">
        <v>1829</v>
      </c>
      <c r="H197" s="188">
        <v>0.22291285801340646</v>
      </c>
      <c r="I197" s="191">
        <v>0.55000000000000004</v>
      </c>
      <c r="J197" s="191">
        <v>0.59499999999999997</v>
      </c>
      <c r="K197" s="191">
        <v>0.222</v>
      </c>
      <c r="L197" s="191">
        <v>0.26100000000000001</v>
      </c>
      <c r="M197" s="191">
        <v>3.6999999999999998E-2</v>
      </c>
      <c r="N197" s="191">
        <v>5.7000000000000002E-2</v>
      </c>
      <c r="O197" s="191">
        <v>0.125</v>
      </c>
      <c r="P197" s="191">
        <v>0.157</v>
      </c>
    </row>
    <row r="198" spans="1:16" x14ac:dyDescent="0.25">
      <c r="A198" s="93" t="s">
        <v>1392</v>
      </c>
      <c r="B198" s="188">
        <v>0.55370207784606384</v>
      </c>
      <c r="C198" s="188">
        <v>0.26631548141644718</v>
      </c>
      <c r="D198" s="188">
        <v>4.7410008779631259E-2</v>
      </c>
      <c r="E198" s="188">
        <v>0.13257243195785778</v>
      </c>
      <c r="F198" s="187">
        <v>1</v>
      </c>
      <c r="G198" s="190">
        <v>3417</v>
      </c>
      <c r="H198" s="188">
        <v>0.25814006194757122</v>
      </c>
      <c r="I198" s="191">
        <v>0.53700000000000003</v>
      </c>
      <c r="J198" s="191">
        <v>0.56999999999999995</v>
      </c>
      <c r="K198" s="191">
        <v>0.252</v>
      </c>
      <c r="L198" s="191">
        <v>0.28100000000000003</v>
      </c>
      <c r="M198" s="191">
        <v>4.1000000000000002E-2</v>
      </c>
      <c r="N198" s="191">
        <v>5.5E-2</v>
      </c>
      <c r="O198" s="191">
        <v>0.122</v>
      </c>
      <c r="P198" s="191">
        <v>0.14399999999999999</v>
      </c>
    </row>
    <row r="199" spans="1:16" x14ac:dyDescent="0.25">
      <c r="A199" s="93" t="s">
        <v>1393</v>
      </c>
      <c r="B199" s="188">
        <v>0.57436876723955022</v>
      </c>
      <c r="C199" s="188">
        <v>0.27795459367706343</v>
      </c>
      <c r="D199" s="188">
        <v>4.8801188202843203E-2</v>
      </c>
      <c r="E199" s="188">
        <v>9.8875450880543184E-2</v>
      </c>
      <c r="F199" s="187">
        <v>1</v>
      </c>
      <c r="G199" s="190">
        <v>4713</v>
      </c>
      <c r="H199" s="188">
        <v>0.32463149194103869</v>
      </c>
      <c r="I199" s="191">
        <v>0.56000000000000005</v>
      </c>
      <c r="J199" s="191">
        <v>0.58799999999999997</v>
      </c>
      <c r="K199" s="191">
        <v>0.26500000000000001</v>
      </c>
      <c r="L199" s="191">
        <v>0.29099999999999998</v>
      </c>
      <c r="M199" s="191">
        <v>4.2999999999999997E-2</v>
      </c>
      <c r="N199" s="191">
        <v>5.5E-2</v>
      </c>
      <c r="O199" s="191">
        <v>9.0999999999999998E-2</v>
      </c>
      <c r="P199" s="191">
        <v>0.108</v>
      </c>
    </row>
    <row r="200" spans="1:16" x14ac:dyDescent="0.25">
      <c r="A200" s="93" t="s">
        <v>1394</v>
      </c>
      <c r="B200" s="188">
        <v>0.59911293074036165</v>
      </c>
      <c r="C200" s="188">
        <v>0.28317980211531901</v>
      </c>
      <c r="D200" s="188">
        <v>4.2988741044012284E-2</v>
      </c>
      <c r="E200" s="188">
        <v>7.4718526100307062E-2</v>
      </c>
      <c r="F200" s="187">
        <v>1</v>
      </c>
      <c r="G200" s="190">
        <v>2931</v>
      </c>
      <c r="H200" s="188">
        <v>0.4259555297195175</v>
      </c>
      <c r="I200" s="191">
        <v>0.58099999999999996</v>
      </c>
      <c r="J200" s="191">
        <v>0.61699999999999999</v>
      </c>
      <c r="K200" s="191">
        <v>0.26700000000000002</v>
      </c>
      <c r="L200" s="191">
        <v>0.3</v>
      </c>
      <c r="M200" s="191">
        <v>3.5999999999999997E-2</v>
      </c>
      <c r="N200" s="191">
        <v>5.0999999999999997E-2</v>
      </c>
      <c r="O200" s="191">
        <v>6.6000000000000003E-2</v>
      </c>
      <c r="P200" s="191">
        <v>8.5000000000000006E-2</v>
      </c>
    </row>
    <row r="201" spans="1:16" x14ac:dyDescent="0.25">
      <c r="A201" s="93" t="s">
        <v>1395</v>
      </c>
      <c r="B201" s="188">
        <v>0.62280484788523371</v>
      </c>
      <c r="C201" s="188">
        <v>0.28221617610685135</v>
      </c>
      <c r="D201" s="188">
        <v>3.7595844669799657E-2</v>
      </c>
      <c r="E201" s="188">
        <v>5.7383131338115262E-2</v>
      </c>
      <c r="F201" s="187">
        <v>1</v>
      </c>
      <c r="G201" s="190">
        <v>4043</v>
      </c>
      <c r="H201" s="188">
        <v>0.50286069651741294</v>
      </c>
      <c r="I201" s="191">
        <v>0.60799999999999998</v>
      </c>
      <c r="J201" s="191">
        <v>0.63800000000000001</v>
      </c>
      <c r="K201" s="191">
        <v>0.26900000000000002</v>
      </c>
      <c r="L201" s="191">
        <v>0.29599999999999999</v>
      </c>
      <c r="M201" s="191">
        <v>3.2000000000000001E-2</v>
      </c>
      <c r="N201" s="191">
        <v>4.3999999999999997E-2</v>
      </c>
      <c r="O201" s="191">
        <v>5.0999999999999997E-2</v>
      </c>
      <c r="P201" s="191">
        <v>6.5000000000000002E-2</v>
      </c>
    </row>
    <row r="202" spans="1:16" x14ac:dyDescent="0.25">
      <c r="A202" s="93" t="s">
        <v>1396</v>
      </c>
      <c r="B202" s="188">
        <v>0.51553106212424848</v>
      </c>
      <c r="C202" s="188">
        <v>0.16733466933867736</v>
      </c>
      <c r="D202" s="188">
        <v>4.9098196392785572E-2</v>
      </c>
      <c r="E202" s="188">
        <v>0.2680360721442886</v>
      </c>
      <c r="F202" s="187">
        <v>1</v>
      </c>
      <c r="G202" s="190">
        <v>1996</v>
      </c>
      <c r="H202" s="188">
        <v>0.23750594954783436</v>
      </c>
      <c r="I202" s="191">
        <v>0.49399999999999999</v>
      </c>
      <c r="J202" s="191">
        <v>0.53700000000000003</v>
      </c>
      <c r="K202" s="191">
        <v>0.152</v>
      </c>
      <c r="L202" s="191">
        <v>0.184</v>
      </c>
      <c r="M202" s="191">
        <v>0.04</v>
      </c>
      <c r="N202" s="191">
        <v>5.8999999999999997E-2</v>
      </c>
      <c r="O202" s="191">
        <v>0.249</v>
      </c>
      <c r="P202" s="191">
        <v>0.28799999999999998</v>
      </c>
    </row>
    <row r="203" spans="1:16" x14ac:dyDescent="0.25">
      <c r="A203" s="93" t="s">
        <v>1397</v>
      </c>
      <c r="B203" s="188">
        <v>0.52587558808154733</v>
      </c>
      <c r="C203" s="188">
        <v>0.2728698379508625</v>
      </c>
      <c r="D203" s="188">
        <v>4.7046523784631471E-2</v>
      </c>
      <c r="E203" s="188">
        <v>0.15420805018295872</v>
      </c>
      <c r="F203" s="187">
        <v>1</v>
      </c>
      <c r="G203" s="190">
        <v>1913</v>
      </c>
      <c r="H203" s="188">
        <v>0.20279868546591753</v>
      </c>
      <c r="I203" s="191">
        <v>0.503</v>
      </c>
      <c r="J203" s="191">
        <v>0.54800000000000004</v>
      </c>
      <c r="K203" s="191">
        <v>0.253</v>
      </c>
      <c r="L203" s="191">
        <v>0.29299999999999998</v>
      </c>
      <c r="M203" s="191">
        <v>3.7999999999999999E-2</v>
      </c>
      <c r="N203" s="191">
        <v>5.7000000000000002E-2</v>
      </c>
      <c r="O203" s="191">
        <v>0.13900000000000001</v>
      </c>
      <c r="P203" s="191">
        <v>0.17100000000000001</v>
      </c>
    </row>
    <row r="204" spans="1:16" x14ac:dyDescent="0.25">
      <c r="A204" s="93" t="s">
        <v>1398</v>
      </c>
      <c r="B204" s="188">
        <v>0.50404157043879905</v>
      </c>
      <c r="C204" s="188">
        <v>0.30802540415704388</v>
      </c>
      <c r="D204" s="188">
        <v>4.1281755196304851E-2</v>
      </c>
      <c r="E204" s="188">
        <v>0.14665127020785218</v>
      </c>
      <c r="F204" s="187">
        <v>1</v>
      </c>
      <c r="G204" s="190">
        <v>3464</v>
      </c>
      <c r="H204" s="188">
        <v>0.25420121816980995</v>
      </c>
      <c r="I204" s="191">
        <v>0.48699999999999999</v>
      </c>
      <c r="J204" s="191">
        <v>0.52100000000000002</v>
      </c>
      <c r="K204" s="191">
        <v>0.29299999999999998</v>
      </c>
      <c r="L204" s="191">
        <v>0.32400000000000001</v>
      </c>
      <c r="M204" s="191">
        <v>3.5000000000000003E-2</v>
      </c>
      <c r="N204" s="191">
        <v>4.8000000000000001E-2</v>
      </c>
      <c r="O204" s="191">
        <v>0.13500000000000001</v>
      </c>
      <c r="P204" s="191">
        <v>0.159</v>
      </c>
    </row>
    <row r="205" spans="1:16" x14ac:dyDescent="0.25">
      <c r="A205" s="93" t="s">
        <v>1399</v>
      </c>
      <c r="B205" s="188">
        <v>0.53149001536098306</v>
      </c>
      <c r="C205" s="188">
        <v>0.31899641577060933</v>
      </c>
      <c r="D205" s="188">
        <v>4.0962621607782898E-2</v>
      </c>
      <c r="E205" s="188">
        <v>0.10855094726062468</v>
      </c>
      <c r="F205" s="187">
        <v>1</v>
      </c>
      <c r="G205" s="190">
        <v>3906</v>
      </c>
      <c r="H205" s="188">
        <v>0.31426502534395367</v>
      </c>
      <c r="I205" s="191">
        <v>0.51600000000000001</v>
      </c>
      <c r="J205" s="191">
        <v>0.54700000000000004</v>
      </c>
      <c r="K205" s="191">
        <v>0.30499999999999999</v>
      </c>
      <c r="L205" s="191">
        <v>0.33400000000000002</v>
      </c>
      <c r="M205" s="191">
        <v>3.5000000000000003E-2</v>
      </c>
      <c r="N205" s="191">
        <v>4.8000000000000001E-2</v>
      </c>
      <c r="O205" s="191">
        <v>9.9000000000000005E-2</v>
      </c>
      <c r="P205" s="191">
        <v>0.11899999999999999</v>
      </c>
    </row>
    <row r="206" spans="1:16" x14ac:dyDescent="0.25">
      <c r="A206" s="93" t="s">
        <v>1400</v>
      </c>
      <c r="B206" s="188">
        <v>0.56118355065195591</v>
      </c>
      <c r="C206" s="188">
        <v>0.31745235707121366</v>
      </c>
      <c r="D206" s="188">
        <v>3.7111334002006016E-2</v>
      </c>
      <c r="E206" s="188">
        <v>8.425275827482448E-2</v>
      </c>
      <c r="F206" s="187">
        <v>1</v>
      </c>
      <c r="G206" s="190">
        <v>1994</v>
      </c>
      <c r="H206" s="188">
        <v>0.41846799580272825</v>
      </c>
      <c r="I206" s="191">
        <v>0.53900000000000003</v>
      </c>
      <c r="J206" s="191">
        <v>0.58299999999999996</v>
      </c>
      <c r="K206" s="191">
        <v>0.29699999999999999</v>
      </c>
      <c r="L206" s="191">
        <v>0.33800000000000002</v>
      </c>
      <c r="M206" s="191">
        <v>0.03</v>
      </c>
      <c r="N206" s="191">
        <v>4.5999999999999999E-2</v>
      </c>
      <c r="O206" s="191">
        <v>7.2999999999999995E-2</v>
      </c>
      <c r="P206" s="191">
        <v>9.7000000000000003E-2</v>
      </c>
    </row>
    <row r="207" spans="1:16" x14ac:dyDescent="0.25">
      <c r="A207" s="93" t="s">
        <v>1401</v>
      </c>
      <c r="B207" s="188">
        <v>0.60093896713615025</v>
      </c>
      <c r="C207" s="188">
        <v>0.31651017214397498</v>
      </c>
      <c r="D207" s="188">
        <v>3.4820031298904541E-2</v>
      </c>
      <c r="E207" s="188">
        <v>4.7730829420970268E-2</v>
      </c>
      <c r="F207" s="187">
        <v>1</v>
      </c>
      <c r="G207" s="190">
        <v>2556</v>
      </c>
      <c r="H207" s="188">
        <v>0.53663657358807471</v>
      </c>
      <c r="I207" s="191">
        <v>0.58199999999999996</v>
      </c>
      <c r="J207" s="191">
        <v>0.62</v>
      </c>
      <c r="K207" s="191">
        <v>0.29899999999999999</v>
      </c>
      <c r="L207" s="191">
        <v>0.33500000000000002</v>
      </c>
      <c r="M207" s="191">
        <v>2.8000000000000001E-2</v>
      </c>
      <c r="N207" s="191">
        <v>4.2999999999999997E-2</v>
      </c>
      <c r="O207" s="191">
        <v>0.04</v>
      </c>
      <c r="P207" s="191">
        <v>5.7000000000000002E-2</v>
      </c>
    </row>
    <row r="208" spans="1:16" x14ac:dyDescent="0.25">
      <c r="A208" s="93" t="s">
        <v>1402</v>
      </c>
      <c r="B208" s="188">
        <v>0.55009727626459148</v>
      </c>
      <c r="C208" s="188">
        <v>0.22178988326848248</v>
      </c>
      <c r="D208" s="188">
        <v>4.3774319066147857E-2</v>
      </c>
      <c r="E208" s="188">
        <v>0.18433852140077822</v>
      </c>
      <c r="F208" s="187">
        <v>1</v>
      </c>
      <c r="G208" s="190">
        <v>2056</v>
      </c>
      <c r="H208" s="188">
        <v>0.20870977565729368</v>
      </c>
      <c r="I208" s="191">
        <v>0.52900000000000003</v>
      </c>
      <c r="J208" s="191">
        <v>0.57099999999999995</v>
      </c>
      <c r="K208" s="191">
        <v>0.20399999999999999</v>
      </c>
      <c r="L208" s="191">
        <v>0.24</v>
      </c>
      <c r="M208" s="191">
        <v>3.5999999999999997E-2</v>
      </c>
      <c r="N208" s="191">
        <v>5.3999999999999999E-2</v>
      </c>
      <c r="O208" s="191">
        <v>0.16800000000000001</v>
      </c>
      <c r="P208" s="191">
        <v>0.20200000000000001</v>
      </c>
    </row>
    <row r="209" spans="1:16" x14ac:dyDescent="0.25">
      <c r="A209" s="93" t="s">
        <v>1403</v>
      </c>
      <c r="B209" s="188">
        <v>0.56025934401220445</v>
      </c>
      <c r="C209" s="188">
        <v>0.28527841342486654</v>
      </c>
      <c r="D209" s="188">
        <v>4.5003813882532419E-2</v>
      </c>
      <c r="E209" s="188">
        <v>0.10945842868039664</v>
      </c>
      <c r="F209" s="187">
        <v>1</v>
      </c>
      <c r="G209" s="190">
        <v>2622</v>
      </c>
      <c r="H209" s="188">
        <v>0.38735411434480721</v>
      </c>
      <c r="I209" s="191">
        <v>0.54100000000000004</v>
      </c>
      <c r="J209" s="191">
        <v>0.57899999999999996</v>
      </c>
      <c r="K209" s="191">
        <v>0.26800000000000002</v>
      </c>
      <c r="L209" s="191">
        <v>0.30299999999999999</v>
      </c>
      <c r="M209" s="191">
        <v>3.7999999999999999E-2</v>
      </c>
      <c r="N209" s="191">
        <v>5.3999999999999999E-2</v>
      </c>
      <c r="O209" s="191">
        <v>9.8000000000000004E-2</v>
      </c>
      <c r="P209" s="191">
        <v>0.122</v>
      </c>
    </row>
    <row r="210" spans="1:16" x14ac:dyDescent="0.25">
      <c r="A210" s="93" t="s">
        <v>1404</v>
      </c>
      <c r="B210" s="188">
        <v>0.54749959540378701</v>
      </c>
      <c r="C210" s="188">
        <v>0.30943518368668071</v>
      </c>
      <c r="D210" s="188">
        <v>4.515293736850623E-2</v>
      </c>
      <c r="E210" s="188">
        <v>9.791228354102606E-2</v>
      </c>
      <c r="F210" s="187">
        <v>1</v>
      </c>
      <c r="G210" s="190">
        <v>6179</v>
      </c>
      <c r="H210" s="188">
        <v>0.39184475870378593</v>
      </c>
      <c r="I210" s="191">
        <v>0.53500000000000003</v>
      </c>
      <c r="J210" s="191">
        <v>0.56000000000000005</v>
      </c>
      <c r="K210" s="191">
        <v>0.29799999999999999</v>
      </c>
      <c r="L210" s="191">
        <v>0.32100000000000001</v>
      </c>
      <c r="M210" s="191">
        <v>0.04</v>
      </c>
      <c r="N210" s="191">
        <v>5.0999999999999997E-2</v>
      </c>
      <c r="O210" s="191">
        <v>9.0999999999999998E-2</v>
      </c>
      <c r="P210" s="191">
        <v>0.106</v>
      </c>
    </row>
    <row r="211" spans="1:16" x14ac:dyDescent="0.25">
      <c r="A211" s="93" t="s">
        <v>1405</v>
      </c>
      <c r="B211" s="188">
        <v>0.5542412617220801</v>
      </c>
      <c r="C211" s="188">
        <v>0.3269394714407502</v>
      </c>
      <c r="D211" s="188">
        <v>4.6462063086104004E-2</v>
      </c>
      <c r="E211" s="188">
        <v>7.2357203751065649E-2</v>
      </c>
      <c r="F211" s="187">
        <v>1</v>
      </c>
      <c r="G211" s="190">
        <v>9384</v>
      </c>
      <c r="H211" s="188">
        <v>0.45163153335258449</v>
      </c>
      <c r="I211" s="191">
        <v>0.54400000000000004</v>
      </c>
      <c r="J211" s="191">
        <v>0.56399999999999995</v>
      </c>
      <c r="K211" s="191">
        <v>0.318</v>
      </c>
      <c r="L211" s="191">
        <v>0.33600000000000002</v>
      </c>
      <c r="M211" s="191">
        <v>4.2000000000000003E-2</v>
      </c>
      <c r="N211" s="191">
        <v>5.0999999999999997E-2</v>
      </c>
      <c r="O211" s="191">
        <v>6.7000000000000004E-2</v>
      </c>
      <c r="P211" s="191">
        <v>7.8E-2</v>
      </c>
    </row>
    <row r="212" spans="1:16" x14ac:dyDescent="0.25">
      <c r="A212" s="93" t="s">
        <v>1406</v>
      </c>
      <c r="B212" s="188">
        <v>0.56086482558139539</v>
      </c>
      <c r="C212" s="188">
        <v>0.34429505813953487</v>
      </c>
      <c r="D212" s="188">
        <v>3.8699127906976744E-2</v>
      </c>
      <c r="E212" s="188">
        <v>5.6140988372093026E-2</v>
      </c>
      <c r="F212" s="187">
        <v>1</v>
      </c>
      <c r="G212" s="190">
        <v>5504</v>
      </c>
      <c r="H212" s="188">
        <v>0.55051010202040407</v>
      </c>
      <c r="I212" s="191">
        <v>0.54800000000000004</v>
      </c>
      <c r="J212" s="191">
        <v>0.57399999999999995</v>
      </c>
      <c r="K212" s="191">
        <v>0.33200000000000002</v>
      </c>
      <c r="L212" s="191">
        <v>0.35699999999999998</v>
      </c>
      <c r="M212" s="191">
        <v>3.4000000000000002E-2</v>
      </c>
      <c r="N212" s="191">
        <v>4.3999999999999997E-2</v>
      </c>
      <c r="O212" s="191">
        <v>0.05</v>
      </c>
      <c r="P212" s="191">
        <v>6.3E-2</v>
      </c>
    </row>
    <row r="213" spans="1:16" x14ac:dyDescent="0.25">
      <c r="A213" s="93" t="s">
        <v>1407</v>
      </c>
      <c r="B213" s="188">
        <v>0.59440769693325313</v>
      </c>
      <c r="C213" s="188">
        <v>0.32772098616957307</v>
      </c>
      <c r="D213" s="188">
        <v>3.7582681900180395E-2</v>
      </c>
      <c r="E213" s="188">
        <v>4.0288634996993387E-2</v>
      </c>
      <c r="F213" s="187">
        <v>1</v>
      </c>
      <c r="G213" s="190">
        <v>6652</v>
      </c>
      <c r="H213" s="188">
        <v>0.63400686237133053</v>
      </c>
      <c r="I213" s="191">
        <v>0.58299999999999996</v>
      </c>
      <c r="J213" s="191">
        <v>0.60599999999999998</v>
      </c>
      <c r="K213" s="191">
        <v>0.317</v>
      </c>
      <c r="L213" s="191">
        <v>0.33900000000000002</v>
      </c>
      <c r="M213" s="191">
        <v>3.3000000000000002E-2</v>
      </c>
      <c r="N213" s="191">
        <v>4.2000000000000003E-2</v>
      </c>
      <c r="O213" s="191">
        <v>3.5999999999999997E-2</v>
      </c>
      <c r="P213" s="191">
        <v>4.4999999999999998E-2</v>
      </c>
    </row>
    <row r="214" spans="1:16" x14ac:dyDescent="0.25">
      <c r="A214" s="93" t="s">
        <v>1408</v>
      </c>
      <c r="B214" s="188">
        <v>0.57843137254901966</v>
      </c>
      <c r="C214" s="188">
        <v>0.24803921568627452</v>
      </c>
      <c r="D214" s="188">
        <v>4.2156862745098042E-2</v>
      </c>
      <c r="E214" s="188">
        <v>0.13137254901960785</v>
      </c>
      <c r="F214" s="187">
        <v>1</v>
      </c>
      <c r="G214" s="190">
        <v>1020</v>
      </c>
      <c r="H214" s="188">
        <v>0.37707948243992606</v>
      </c>
      <c r="I214" s="191">
        <v>0.54800000000000004</v>
      </c>
      <c r="J214" s="191">
        <v>0.60799999999999998</v>
      </c>
      <c r="K214" s="191">
        <v>0.223</v>
      </c>
      <c r="L214" s="191">
        <v>0.27500000000000002</v>
      </c>
      <c r="M214" s="191">
        <v>3.1E-2</v>
      </c>
      <c r="N214" s="191">
        <v>5.6000000000000001E-2</v>
      </c>
      <c r="O214" s="191">
        <v>0.112</v>
      </c>
      <c r="P214" s="191">
        <v>0.153</v>
      </c>
    </row>
    <row r="215" spans="1:16" x14ac:dyDescent="0.25">
      <c r="A215" s="93" t="s">
        <v>1409</v>
      </c>
      <c r="B215" s="188">
        <v>0.55620805369127513</v>
      </c>
      <c r="C215" s="188">
        <v>0.14513422818791946</v>
      </c>
      <c r="D215" s="188">
        <v>7.1308724832214759E-2</v>
      </c>
      <c r="E215" s="188">
        <v>0.2273489932885906</v>
      </c>
      <c r="F215" s="187">
        <v>1</v>
      </c>
      <c r="G215" s="190">
        <v>1192</v>
      </c>
      <c r="H215" s="188">
        <v>3.6918883761266147E-2</v>
      </c>
      <c r="I215" s="191">
        <v>0.52800000000000002</v>
      </c>
      <c r="J215" s="191">
        <v>0.58399999999999996</v>
      </c>
      <c r="K215" s="191">
        <v>0.126</v>
      </c>
      <c r="L215" s="191">
        <v>0.16600000000000001</v>
      </c>
      <c r="M215" s="191">
        <v>5.8000000000000003E-2</v>
      </c>
      <c r="N215" s="191">
        <v>8.6999999999999994E-2</v>
      </c>
      <c r="O215" s="191">
        <v>0.20399999999999999</v>
      </c>
      <c r="P215" s="191">
        <v>0.252</v>
      </c>
    </row>
    <row r="216" spans="1:16" x14ac:dyDescent="0.25">
      <c r="A216" s="93" t="s">
        <v>1410</v>
      </c>
      <c r="B216" s="188">
        <v>0.56778679026651213</v>
      </c>
      <c r="C216" s="188">
        <v>0.15758980301274622</v>
      </c>
      <c r="D216" s="188">
        <v>5.4924681344148317E-2</v>
      </c>
      <c r="E216" s="188">
        <v>0.21969872537659327</v>
      </c>
      <c r="F216" s="187">
        <v>1</v>
      </c>
      <c r="G216" s="190">
        <v>4315</v>
      </c>
      <c r="H216" s="188">
        <v>4.0424953860278619E-2</v>
      </c>
      <c r="I216" s="191">
        <v>0.55300000000000005</v>
      </c>
      <c r="J216" s="191">
        <v>0.58299999999999996</v>
      </c>
      <c r="K216" s="191">
        <v>0.14699999999999999</v>
      </c>
      <c r="L216" s="191">
        <v>0.16900000000000001</v>
      </c>
      <c r="M216" s="191">
        <v>4.9000000000000002E-2</v>
      </c>
      <c r="N216" s="191">
        <v>6.2E-2</v>
      </c>
      <c r="O216" s="191">
        <v>0.20799999999999999</v>
      </c>
      <c r="P216" s="191">
        <v>0.23200000000000001</v>
      </c>
    </row>
    <row r="217" spans="1:16" x14ac:dyDescent="0.25">
      <c r="A217" s="93" t="s">
        <v>1411</v>
      </c>
      <c r="B217" s="188">
        <v>0.59475289810860277</v>
      </c>
      <c r="C217" s="188">
        <v>0.19182428309945088</v>
      </c>
      <c r="D217" s="188">
        <v>4.4783404514948139E-2</v>
      </c>
      <c r="E217" s="188">
        <v>0.16863941427699816</v>
      </c>
      <c r="F217" s="187">
        <v>1</v>
      </c>
      <c r="G217" s="190">
        <v>8195</v>
      </c>
      <c r="H217" s="188">
        <v>6.9736965271927367E-2</v>
      </c>
      <c r="I217" s="191">
        <v>0.58399999999999996</v>
      </c>
      <c r="J217" s="191">
        <v>0.60499999999999998</v>
      </c>
      <c r="K217" s="191">
        <v>0.183</v>
      </c>
      <c r="L217" s="191">
        <v>0.2</v>
      </c>
      <c r="M217" s="191">
        <v>4.1000000000000002E-2</v>
      </c>
      <c r="N217" s="191">
        <v>4.9000000000000002E-2</v>
      </c>
      <c r="O217" s="191">
        <v>0.161</v>
      </c>
      <c r="P217" s="191">
        <v>0.17699999999999999</v>
      </c>
    </row>
    <row r="218" spans="1:16" x14ac:dyDescent="0.25">
      <c r="A218" s="93" t="s">
        <v>1412</v>
      </c>
      <c r="B218" s="188">
        <v>0.62049405306495886</v>
      </c>
      <c r="C218" s="188">
        <v>0.23476669716376944</v>
      </c>
      <c r="D218" s="188">
        <v>4.0439158279963403E-2</v>
      </c>
      <c r="E218" s="188">
        <v>0.10430009149130832</v>
      </c>
      <c r="F218" s="187">
        <v>1</v>
      </c>
      <c r="G218" s="190">
        <v>5465</v>
      </c>
      <c r="H218" s="188">
        <v>0.15371849684968497</v>
      </c>
      <c r="I218" s="191">
        <v>0.60799999999999998</v>
      </c>
      <c r="J218" s="191">
        <v>0.63300000000000001</v>
      </c>
      <c r="K218" s="191">
        <v>0.224</v>
      </c>
      <c r="L218" s="191">
        <v>0.246</v>
      </c>
      <c r="M218" s="191">
        <v>3.5999999999999997E-2</v>
      </c>
      <c r="N218" s="191">
        <v>4.5999999999999999E-2</v>
      </c>
      <c r="O218" s="191">
        <v>9.6000000000000002E-2</v>
      </c>
      <c r="P218" s="191">
        <v>0.113</v>
      </c>
    </row>
    <row r="219" spans="1:16" x14ac:dyDescent="0.25">
      <c r="A219" s="93" t="s">
        <v>1413</v>
      </c>
      <c r="B219" s="188">
        <v>0.67090584560464084</v>
      </c>
      <c r="C219" s="188">
        <v>0.23125836680053546</v>
      </c>
      <c r="D219" s="188">
        <v>3.1012940651494868E-2</v>
      </c>
      <c r="E219" s="188">
        <v>6.6822846943328865E-2</v>
      </c>
      <c r="F219" s="187">
        <v>1</v>
      </c>
      <c r="G219" s="190">
        <v>8964</v>
      </c>
      <c r="H219" s="188">
        <v>0.31390951113601345</v>
      </c>
      <c r="I219" s="191">
        <v>0.66100000000000003</v>
      </c>
      <c r="J219" s="191">
        <v>0.68100000000000005</v>
      </c>
      <c r="K219" s="191">
        <v>0.223</v>
      </c>
      <c r="L219" s="191">
        <v>0.24</v>
      </c>
      <c r="M219" s="191">
        <v>2.8000000000000001E-2</v>
      </c>
      <c r="N219" s="191">
        <v>3.5000000000000003E-2</v>
      </c>
      <c r="O219" s="191">
        <v>6.2E-2</v>
      </c>
      <c r="P219" s="191">
        <v>7.1999999999999995E-2</v>
      </c>
    </row>
    <row r="220" spans="1:16" x14ac:dyDescent="0.25">
      <c r="A220" s="93" t="s">
        <v>1414</v>
      </c>
      <c r="B220" s="188">
        <v>0.515625</v>
      </c>
      <c r="C220" s="188">
        <v>0.1953125</v>
      </c>
      <c r="D220" s="188">
        <v>7.03125E-2</v>
      </c>
      <c r="E220" s="188">
        <v>0.21875</v>
      </c>
      <c r="F220" s="187">
        <v>1</v>
      </c>
      <c r="G220" s="190">
        <v>128</v>
      </c>
      <c r="H220" s="188">
        <v>3.956723338485317E-2</v>
      </c>
      <c r="I220" s="191">
        <v>0.43</v>
      </c>
      <c r="J220" s="191">
        <v>0.6</v>
      </c>
      <c r="K220" s="191">
        <v>0.13600000000000001</v>
      </c>
      <c r="L220" s="191">
        <v>0.27200000000000002</v>
      </c>
      <c r="M220" s="191">
        <v>3.6999999999999998E-2</v>
      </c>
      <c r="N220" s="191">
        <v>0.128</v>
      </c>
      <c r="O220" s="191">
        <v>0.156</v>
      </c>
      <c r="P220" s="191">
        <v>0.29799999999999999</v>
      </c>
    </row>
    <row r="221" spans="1:16" x14ac:dyDescent="0.25">
      <c r="A221" s="93" t="s">
        <v>1415</v>
      </c>
      <c r="B221" s="188">
        <v>0.48809523809523808</v>
      </c>
      <c r="C221" s="188">
        <v>0.10714285714285714</v>
      </c>
      <c r="D221" s="188">
        <v>9.5238095238095233E-2</v>
      </c>
      <c r="E221" s="188">
        <v>0.30952380952380953</v>
      </c>
      <c r="F221" s="187">
        <v>1</v>
      </c>
      <c r="G221" s="190">
        <v>84</v>
      </c>
      <c r="H221" s="188">
        <v>0.15384615384615385</v>
      </c>
      <c r="I221" s="191">
        <v>0.38400000000000001</v>
      </c>
      <c r="J221" s="191">
        <v>0.59299999999999997</v>
      </c>
      <c r="K221" s="191">
        <v>5.7000000000000002E-2</v>
      </c>
      <c r="L221" s="191">
        <v>0.191</v>
      </c>
      <c r="M221" s="191">
        <v>4.9000000000000002E-2</v>
      </c>
      <c r="N221" s="191">
        <v>0.17699999999999999</v>
      </c>
      <c r="O221" s="191">
        <v>0.221</v>
      </c>
      <c r="P221" s="191">
        <v>0.41499999999999998</v>
      </c>
    </row>
    <row r="222" spans="1:16" x14ac:dyDescent="0.25">
      <c r="A222" s="93" t="s">
        <v>1416</v>
      </c>
      <c r="B222" s="188">
        <v>0.50458715596330272</v>
      </c>
      <c r="C222" s="188">
        <v>7.3394495412844041E-2</v>
      </c>
      <c r="D222" s="188">
        <v>4.5871559633027525E-2</v>
      </c>
      <c r="E222" s="188">
        <v>0.37614678899082571</v>
      </c>
      <c r="F222" s="187">
        <v>1</v>
      </c>
      <c r="G222" s="190">
        <v>109</v>
      </c>
      <c r="H222" s="188">
        <v>0.18196994991652754</v>
      </c>
      <c r="I222" s="191">
        <v>0.41199999999999998</v>
      </c>
      <c r="J222" s="191">
        <v>0.59699999999999998</v>
      </c>
      <c r="K222" s="191">
        <v>3.7999999999999999E-2</v>
      </c>
      <c r="L222" s="191">
        <v>0.13800000000000001</v>
      </c>
      <c r="M222" s="191">
        <v>0.02</v>
      </c>
      <c r="N222" s="191">
        <v>0.10299999999999999</v>
      </c>
      <c r="O222" s="191">
        <v>0.29099999999999998</v>
      </c>
      <c r="P222" s="191">
        <v>0.47</v>
      </c>
    </row>
    <row r="223" spans="1:16" x14ac:dyDescent="0.25">
      <c r="A223" s="93" t="s">
        <v>1417</v>
      </c>
      <c r="B223" s="188">
        <v>0.58333333333333337</v>
      </c>
      <c r="C223" s="188">
        <v>0.16666666666666666</v>
      </c>
      <c r="D223" s="188">
        <v>2.2727272727272728E-2</v>
      </c>
      <c r="E223" s="188">
        <v>0.22727272727272727</v>
      </c>
      <c r="F223" s="187">
        <v>1</v>
      </c>
      <c r="G223" s="190">
        <v>132</v>
      </c>
      <c r="H223" s="188">
        <v>0.2509505703422053</v>
      </c>
      <c r="I223" s="191">
        <v>0.498</v>
      </c>
      <c r="J223" s="191">
        <v>0.66400000000000003</v>
      </c>
      <c r="K223" s="191">
        <v>0.113</v>
      </c>
      <c r="L223" s="191">
        <v>0.23899999999999999</v>
      </c>
      <c r="M223" s="191">
        <v>8.0000000000000002E-3</v>
      </c>
      <c r="N223" s="191">
        <v>6.5000000000000002E-2</v>
      </c>
      <c r="O223" s="191">
        <v>0.16400000000000001</v>
      </c>
      <c r="P223" s="191">
        <v>0.30599999999999999</v>
      </c>
    </row>
    <row r="224" spans="1:16" x14ac:dyDescent="0.25">
      <c r="A224" s="93" t="s">
        <v>1418</v>
      </c>
      <c r="B224" s="188">
        <v>0.70422535211267601</v>
      </c>
      <c r="C224" s="188">
        <v>0.11267605633802817</v>
      </c>
      <c r="D224" s="188">
        <v>5.6338028169014086E-2</v>
      </c>
      <c r="E224" s="188">
        <v>0.12676056338028169</v>
      </c>
      <c r="F224" s="187">
        <v>1</v>
      </c>
      <c r="G224" s="190">
        <v>71</v>
      </c>
      <c r="H224" s="188">
        <v>0.33809523809523812</v>
      </c>
      <c r="I224" s="191">
        <v>0.59</v>
      </c>
      <c r="J224" s="191">
        <v>0.79800000000000004</v>
      </c>
      <c r="K224" s="191">
        <v>5.8000000000000003E-2</v>
      </c>
      <c r="L224" s="191">
        <v>0.20699999999999999</v>
      </c>
      <c r="M224" s="191">
        <v>2.1999999999999999E-2</v>
      </c>
      <c r="N224" s="191">
        <v>0.13600000000000001</v>
      </c>
      <c r="O224" s="191">
        <v>6.8000000000000005E-2</v>
      </c>
      <c r="P224" s="191">
        <v>0.224</v>
      </c>
    </row>
    <row r="225" spans="1:16" x14ac:dyDescent="0.25">
      <c r="A225" s="93" t="s">
        <v>1419</v>
      </c>
      <c r="B225" s="188">
        <v>0.67777777777777781</v>
      </c>
      <c r="C225" s="188">
        <v>0.18888888888888888</v>
      </c>
      <c r="D225" s="188">
        <v>1.1111111111111112E-2</v>
      </c>
      <c r="E225" s="188">
        <v>0.12222222222222222</v>
      </c>
      <c r="F225" s="187">
        <v>1</v>
      </c>
      <c r="G225" s="190">
        <v>90</v>
      </c>
      <c r="H225" s="188">
        <v>0.43902439024390244</v>
      </c>
      <c r="I225" s="191">
        <v>0.57599999999999996</v>
      </c>
      <c r="J225" s="191">
        <v>0.76500000000000001</v>
      </c>
      <c r="K225" s="191">
        <v>0.121</v>
      </c>
      <c r="L225" s="191">
        <v>0.28199999999999997</v>
      </c>
      <c r="M225" s="191">
        <v>2E-3</v>
      </c>
      <c r="N225" s="191">
        <v>0.06</v>
      </c>
      <c r="O225" s="191">
        <v>7.0000000000000007E-2</v>
      </c>
      <c r="P225" s="191">
        <v>0.20599999999999999</v>
      </c>
    </row>
    <row r="226" spans="1:16" x14ac:dyDescent="0.25">
      <c r="A226" s="93" t="s">
        <v>1420</v>
      </c>
      <c r="B226" s="188">
        <v>0.37772925764192139</v>
      </c>
      <c r="C226" s="188">
        <v>9.1703056768558958E-2</v>
      </c>
      <c r="D226" s="188">
        <v>6.3318777292576414E-2</v>
      </c>
      <c r="E226" s="188">
        <v>0.46724890829694321</v>
      </c>
      <c r="F226" s="187">
        <v>1</v>
      </c>
      <c r="G226" s="190">
        <v>458</v>
      </c>
      <c r="H226" s="188">
        <v>0.19844020797227035</v>
      </c>
      <c r="I226" s="191">
        <v>0.33500000000000002</v>
      </c>
      <c r="J226" s="191">
        <v>0.42299999999999999</v>
      </c>
      <c r="K226" s="191">
        <v>6.9000000000000006E-2</v>
      </c>
      <c r="L226" s="191">
        <v>0.122</v>
      </c>
      <c r="M226" s="191">
        <v>4.3999999999999997E-2</v>
      </c>
      <c r="N226" s="191">
        <v>8.8999999999999996E-2</v>
      </c>
      <c r="O226" s="191">
        <v>0.42199999999999999</v>
      </c>
      <c r="P226" s="191">
        <v>0.51300000000000001</v>
      </c>
    </row>
    <row r="227" spans="1:16" x14ac:dyDescent="0.25">
      <c r="A227" s="93" t="s">
        <v>1421</v>
      </c>
      <c r="B227" s="188">
        <v>0.5254988913525499</v>
      </c>
      <c r="C227" s="188">
        <v>0.25055432372505543</v>
      </c>
      <c r="D227" s="188">
        <v>5.0997782705099776E-2</v>
      </c>
      <c r="E227" s="188">
        <v>0.17294900221729489</v>
      </c>
      <c r="F227" s="187">
        <v>1</v>
      </c>
      <c r="G227" s="190">
        <v>451</v>
      </c>
      <c r="H227" s="188">
        <v>0.17555469054106657</v>
      </c>
      <c r="I227" s="191">
        <v>0.47899999999999998</v>
      </c>
      <c r="J227" s="191">
        <v>0.57099999999999995</v>
      </c>
      <c r="K227" s="191">
        <v>0.21299999999999999</v>
      </c>
      <c r="L227" s="191">
        <v>0.29299999999999998</v>
      </c>
      <c r="M227" s="191">
        <v>3.4000000000000002E-2</v>
      </c>
      <c r="N227" s="191">
        <v>7.4999999999999997E-2</v>
      </c>
      <c r="O227" s="191">
        <v>0.14099999999999999</v>
      </c>
      <c r="P227" s="191">
        <v>0.21099999999999999</v>
      </c>
    </row>
    <row r="228" spans="1:16" x14ac:dyDescent="0.25">
      <c r="A228" s="93" t="s">
        <v>1422</v>
      </c>
      <c r="B228" s="188">
        <v>0.48684210526315791</v>
      </c>
      <c r="C228" s="188">
        <v>0.2868421052631579</v>
      </c>
      <c r="D228" s="188">
        <v>5.6578947368421055E-2</v>
      </c>
      <c r="E228" s="188">
        <v>0.16973684210526316</v>
      </c>
      <c r="F228" s="187">
        <v>1</v>
      </c>
      <c r="G228" s="190">
        <v>760</v>
      </c>
      <c r="H228" s="188">
        <v>0.18518518518518517</v>
      </c>
      <c r="I228" s="191">
        <v>0.45100000000000001</v>
      </c>
      <c r="J228" s="191">
        <v>0.52200000000000002</v>
      </c>
      <c r="K228" s="191">
        <v>0.25600000000000001</v>
      </c>
      <c r="L228" s="191">
        <v>0.32</v>
      </c>
      <c r="M228" s="191">
        <v>4.2000000000000003E-2</v>
      </c>
      <c r="N228" s="191">
        <v>7.4999999999999997E-2</v>
      </c>
      <c r="O228" s="191">
        <v>0.14499999999999999</v>
      </c>
      <c r="P228" s="191">
        <v>0.19800000000000001</v>
      </c>
    </row>
    <row r="229" spans="1:16" x14ac:dyDescent="0.25">
      <c r="A229" s="93" t="s">
        <v>1423</v>
      </c>
      <c r="B229" s="188">
        <v>0.52812858783008032</v>
      </c>
      <c r="C229" s="188">
        <v>0.28587830080367393</v>
      </c>
      <c r="D229" s="188">
        <v>3.4443168771526977E-2</v>
      </c>
      <c r="E229" s="188">
        <v>0.15154994259471871</v>
      </c>
      <c r="F229" s="187">
        <v>1</v>
      </c>
      <c r="G229" s="190">
        <v>871</v>
      </c>
      <c r="H229" s="188">
        <v>0.21895424836601307</v>
      </c>
      <c r="I229" s="191">
        <v>0.495</v>
      </c>
      <c r="J229" s="191">
        <v>0.56100000000000005</v>
      </c>
      <c r="K229" s="191">
        <v>0.25700000000000001</v>
      </c>
      <c r="L229" s="191">
        <v>0.317</v>
      </c>
      <c r="M229" s="191">
        <v>2.4E-2</v>
      </c>
      <c r="N229" s="191">
        <v>4.9000000000000002E-2</v>
      </c>
      <c r="O229" s="191">
        <v>0.129</v>
      </c>
      <c r="P229" s="191">
        <v>0.17699999999999999</v>
      </c>
    </row>
    <row r="230" spans="1:16" x14ac:dyDescent="0.25">
      <c r="A230" s="93" t="s">
        <v>1424</v>
      </c>
      <c r="B230" s="188">
        <v>0.55333333333333334</v>
      </c>
      <c r="C230" s="188">
        <v>0.30888888888888888</v>
      </c>
      <c r="D230" s="188">
        <v>0.04</v>
      </c>
      <c r="E230" s="188">
        <v>9.7777777777777783E-2</v>
      </c>
      <c r="F230" s="187">
        <v>1</v>
      </c>
      <c r="G230" s="190">
        <v>450</v>
      </c>
      <c r="H230" s="188">
        <v>0.26269702276707529</v>
      </c>
      <c r="I230" s="191">
        <v>0.50700000000000001</v>
      </c>
      <c r="J230" s="191">
        <v>0.59899999999999998</v>
      </c>
      <c r="K230" s="191">
        <v>0.26800000000000002</v>
      </c>
      <c r="L230" s="191">
        <v>0.35299999999999998</v>
      </c>
      <c r="M230" s="191">
        <v>2.5000000000000001E-2</v>
      </c>
      <c r="N230" s="191">
        <v>6.2E-2</v>
      </c>
      <c r="O230" s="191">
        <v>7.3999999999999996E-2</v>
      </c>
      <c r="P230" s="191">
        <v>0.129</v>
      </c>
    </row>
    <row r="231" spans="1:16" x14ac:dyDescent="0.25">
      <c r="A231" s="93" t="s">
        <v>1425</v>
      </c>
      <c r="B231" s="188">
        <v>0.61643835616438358</v>
      </c>
      <c r="C231" s="188">
        <v>0.26255707762557079</v>
      </c>
      <c r="D231" s="188">
        <v>4.1095890410958902E-2</v>
      </c>
      <c r="E231" s="188">
        <v>7.9908675799086754E-2</v>
      </c>
      <c r="F231" s="187">
        <v>1</v>
      </c>
      <c r="G231" s="190">
        <v>438</v>
      </c>
      <c r="H231" s="188">
        <v>0.28834759710335744</v>
      </c>
      <c r="I231" s="191">
        <v>0.56999999999999995</v>
      </c>
      <c r="J231" s="191">
        <v>0.66100000000000003</v>
      </c>
      <c r="K231" s="191">
        <v>0.224</v>
      </c>
      <c r="L231" s="191">
        <v>0.30599999999999999</v>
      </c>
      <c r="M231" s="191">
        <v>2.5999999999999999E-2</v>
      </c>
      <c r="N231" s="191">
        <v>6.4000000000000001E-2</v>
      </c>
      <c r="O231" s="191">
        <v>5.8000000000000003E-2</v>
      </c>
      <c r="P231" s="191">
        <v>0.109</v>
      </c>
    </row>
    <row r="232" spans="1:16" x14ac:dyDescent="0.25">
      <c r="A232" s="93" t="s">
        <v>1426</v>
      </c>
      <c r="B232" s="188">
        <v>0.47390109890109888</v>
      </c>
      <c r="C232" s="188">
        <v>0.17032967032967034</v>
      </c>
      <c r="D232" s="188">
        <v>5.7692307692307696E-2</v>
      </c>
      <c r="E232" s="188">
        <v>0.29807692307692307</v>
      </c>
      <c r="F232" s="187">
        <v>1</v>
      </c>
      <c r="G232" s="190">
        <v>728</v>
      </c>
      <c r="H232" s="188">
        <v>0.17988633555720288</v>
      </c>
      <c r="I232" s="191">
        <v>0.438</v>
      </c>
      <c r="J232" s="191">
        <v>0.51</v>
      </c>
      <c r="K232" s="191">
        <v>0.14499999999999999</v>
      </c>
      <c r="L232" s="191">
        <v>0.19900000000000001</v>
      </c>
      <c r="M232" s="191">
        <v>4.2999999999999997E-2</v>
      </c>
      <c r="N232" s="191">
        <v>7.6999999999999999E-2</v>
      </c>
      <c r="O232" s="191">
        <v>0.26600000000000001</v>
      </c>
      <c r="P232" s="191">
        <v>0.33200000000000002</v>
      </c>
    </row>
    <row r="233" spans="1:16" x14ac:dyDescent="0.25">
      <c r="A233" s="93" t="s">
        <v>1427</v>
      </c>
      <c r="B233" s="188">
        <v>0.66607142857142854</v>
      </c>
      <c r="C233" s="188">
        <v>0.21875</v>
      </c>
      <c r="D233" s="188">
        <v>3.3928571428571426E-2</v>
      </c>
      <c r="E233" s="188">
        <v>8.1250000000000003E-2</v>
      </c>
      <c r="F233" s="187">
        <v>1</v>
      </c>
      <c r="G233" s="190">
        <v>1120</v>
      </c>
      <c r="H233" s="188">
        <v>0.23294509151414308</v>
      </c>
      <c r="I233" s="191">
        <v>0.63800000000000001</v>
      </c>
      <c r="J233" s="191">
        <v>0.69299999999999995</v>
      </c>
      <c r="K233" s="191">
        <v>0.19600000000000001</v>
      </c>
      <c r="L233" s="191">
        <v>0.24399999999999999</v>
      </c>
      <c r="M233" s="191">
        <v>2.5000000000000001E-2</v>
      </c>
      <c r="N233" s="191">
        <v>4.5999999999999999E-2</v>
      </c>
      <c r="O233" s="191">
        <v>6.7000000000000004E-2</v>
      </c>
      <c r="P233" s="191">
        <v>9.9000000000000005E-2</v>
      </c>
    </row>
    <row r="234" spans="1:16" x14ac:dyDescent="0.25">
      <c r="A234" s="93" t="s">
        <v>1428</v>
      </c>
      <c r="B234" s="188">
        <v>0.63354786806114238</v>
      </c>
      <c r="C234" s="188">
        <v>0.24416733708769106</v>
      </c>
      <c r="D234" s="188">
        <v>4.4650040225261464E-2</v>
      </c>
      <c r="E234" s="188">
        <v>7.7634754625905064E-2</v>
      </c>
      <c r="F234" s="187">
        <v>1</v>
      </c>
      <c r="G234" s="190">
        <v>2486</v>
      </c>
      <c r="H234" s="188">
        <v>0.23602012721921581</v>
      </c>
      <c r="I234" s="191">
        <v>0.61399999999999999</v>
      </c>
      <c r="J234" s="191">
        <v>0.65200000000000002</v>
      </c>
      <c r="K234" s="191">
        <v>0.22800000000000001</v>
      </c>
      <c r="L234" s="191">
        <v>0.26100000000000001</v>
      </c>
      <c r="M234" s="191">
        <v>3.6999999999999998E-2</v>
      </c>
      <c r="N234" s="191">
        <v>5.2999999999999999E-2</v>
      </c>
      <c r="O234" s="191">
        <v>6.8000000000000005E-2</v>
      </c>
      <c r="P234" s="191">
        <v>8.8999999999999996E-2</v>
      </c>
    </row>
    <row r="235" spans="1:16" x14ac:dyDescent="0.25">
      <c r="A235" s="93" t="s">
        <v>1429</v>
      </c>
      <c r="B235" s="188">
        <v>0.63326013176282692</v>
      </c>
      <c r="C235" s="188">
        <v>0.26152924735476141</v>
      </c>
      <c r="D235" s="188">
        <v>3.9728488720303455E-2</v>
      </c>
      <c r="E235" s="188">
        <v>6.54821321621082E-2</v>
      </c>
      <c r="F235" s="187">
        <v>1</v>
      </c>
      <c r="G235" s="190">
        <v>5009</v>
      </c>
      <c r="H235" s="188">
        <v>0.27994187671156318</v>
      </c>
      <c r="I235" s="191">
        <v>0.62</v>
      </c>
      <c r="J235" s="191">
        <v>0.64600000000000002</v>
      </c>
      <c r="K235" s="191">
        <v>0.25</v>
      </c>
      <c r="L235" s="191">
        <v>0.27400000000000002</v>
      </c>
      <c r="M235" s="191">
        <v>3.5000000000000003E-2</v>
      </c>
      <c r="N235" s="191">
        <v>4.4999999999999998E-2</v>
      </c>
      <c r="O235" s="191">
        <v>5.8999999999999997E-2</v>
      </c>
      <c r="P235" s="191">
        <v>7.2999999999999995E-2</v>
      </c>
    </row>
    <row r="236" spans="1:16" x14ac:dyDescent="0.25">
      <c r="A236" s="93" t="s">
        <v>1430</v>
      </c>
      <c r="B236" s="188">
        <v>0.63394150014480166</v>
      </c>
      <c r="C236" s="188">
        <v>0.27801911381407474</v>
      </c>
      <c r="D236" s="188">
        <v>3.7358818418766288E-2</v>
      </c>
      <c r="E236" s="188">
        <v>5.068056762235737E-2</v>
      </c>
      <c r="F236" s="187">
        <v>1</v>
      </c>
      <c r="G236" s="190">
        <v>3453</v>
      </c>
      <c r="H236" s="188">
        <v>0.37899242673691141</v>
      </c>
      <c r="I236" s="191">
        <v>0.61799999999999999</v>
      </c>
      <c r="J236" s="191">
        <v>0.65</v>
      </c>
      <c r="K236" s="191">
        <v>0.26300000000000001</v>
      </c>
      <c r="L236" s="191">
        <v>0.29299999999999998</v>
      </c>
      <c r="M236" s="191">
        <v>3.2000000000000001E-2</v>
      </c>
      <c r="N236" s="191">
        <v>4.3999999999999997E-2</v>
      </c>
      <c r="O236" s="191">
        <v>4.3999999999999997E-2</v>
      </c>
      <c r="P236" s="191">
        <v>5.8999999999999997E-2</v>
      </c>
    </row>
    <row r="237" spans="1:16" x14ac:dyDescent="0.25">
      <c r="A237" s="93" t="s">
        <v>1431</v>
      </c>
      <c r="B237" s="188">
        <v>0.6564239590291695</v>
      </c>
      <c r="C237" s="188">
        <v>0.25740369628145177</v>
      </c>
      <c r="D237" s="188">
        <v>4.3197506123357828E-2</v>
      </c>
      <c r="E237" s="188">
        <v>4.2974838566020933E-2</v>
      </c>
      <c r="F237" s="187">
        <v>1</v>
      </c>
      <c r="G237" s="190">
        <v>4491</v>
      </c>
      <c r="H237" s="188">
        <v>0.51466880586752239</v>
      </c>
      <c r="I237" s="191">
        <v>0.64200000000000002</v>
      </c>
      <c r="J237" s="191">
        <v>0.67</v>
      </c>
      <c r="K237" s="191">
        <v>0.245</v>
      </c>
      <c r="L237" s="191">
        <v>0.27</v>
      </c>
      <c r="M237" s="191">
        <v>3.7999999999999999E-2</v>
      </c>
      <c r="N237" s="191">
        <v>0.05</v>
      </c>
      <c r="O237" s="191">
        <v>3.6999999999999998E-2</v>
      </c>
      <c r="P237" s="191">
        <v>4.9000000000000002E-2</v>
      </c>
    </row>
    <row r="238" spans="1:16" x14ac:dyDescent="0.25">
      <c r="A238" s="93" t="s">
        <v>1432</v>
      </c>
      <c r="B238" s="188">
        <v>0.654747225647349</v>
      </c>
      <c r="C238" s="188">
        <v>0.20221948212083848</v>
      </c>
      <c r="D238" s="188">
        <v>3.9457459926017263E-2</v>
      </c>
      <c r="E238" s="188">
        <v>0.10357583230579531</v>
      </c>
      <c r="F238" s="187">
        <v>1</v>
      </c>
      <c r="G238" s="190">
        <v>811</v>
      </c>
      <c r="H238" s="188">
        <v>0.28466128466128465</v>
      </c>
      <c r="I238" s="191">
        <v>0.621</v>
      </c>
      <c r="J238" s="191">
        <v>0.68700000000000006</v>
      </c>
      <c r="K238" s="191">
        <v>0.17599999999999999</v>
      </c>
      <c r="L238" s="191">
        <v>0.23100000000000001</v>
      </c>
      <c r="M238" s="191">
        <v>2.8000000000000001E-2</v>
      </c>
      <c r="N238" s="191">
        <v>5.5E-2</v>
      </c>
      <c r="O238" s="191">
        <v>8.4000000000000005E-2</v>
      </c>
      <c r="P238" s="191">
        <v>0.126</v>
      </c>
    </row>
    <row r="239" spans="1:16" x14ac:dyDescent="0.25">
      <c r="A239" s="93" t="s">
        <v>1433</v>
      </c>
      <c r="B239" s="188">
        <v>0.5</v>
      </c>
      <c r="C239" s="188">
        <v>0.19811320754716982</v>
      </c>
      <c r="D239" s="188">
        <v>5.6603773584905662E-2</v>
      </c>
      <c r="E239" s="188">
        <v>0.24528301886792453</v>
      </c>
      <c r="F239" s="187">
        <v>1</v>
      </c>
      <c r="G239" s="190">
        <v>106</v>
      </c>
      <c r="H239" s="188">
        <v>6.9417157825802225E-2</v>
      </c>
      <c r="I239" s="191">
        <v>0.40600000000000003</v>
      </c>
      <c r="J239" s="191">
        <v>0.59399999999999997</v>
      </c>
      <c r="K239" s="191">
        <v>0.13300000000000001</v>
      </c>
      <c r="L239" s="191">
        <v>0.28399999999999997</v>
      </c>
      <c r="M239" s="191">
        <v>2.5999999999999999E-2</v>
      </c>
      <c r="N239" s="191">
        <v>0.11799999999999999</v>
      </c>
      <c r="O239" s="191">
        <v>0.17299999999999999</v>
      </c>
      <c r="P239" s="191">
        <v>0.33500000000000002</v>
      </c>
    </row>
    <row r="240" spans="1:16" x14ac:dyDescent="0.25">
      <c r="A240" s="93" t="s">
        <v>1434</v>
      </c>
      <c r="B240" s="188">
        <v>0.52727272727272723</v>
      </c>
      <c r="C240" s="188">
        <v>0.23636363636363636</v>
      </c>
      <c r="D240" s="188">
        <v>5.4545454545454543E-2</v>
      </c>
      <c r="E240" s="188">
        <v>0.18181818181818182</v>
      </c>
      <c r="F240" s="187">
        <v>1</v>
      </c>
      <c r="G240" s="190">
        <v>55</v>
      </c>
      <c r="H240" s="188">
        <v>8.9869281045751634E-2</v>
      </c>
      <c r="I240" s="191">
        <v>0.39800000000000002</v>
      </c>
      <c r="J240" s="191">
        <v>0.65300000000000002</v>
      </c>
      <c r="K240" s="191">
        <v>0.14399999999999999</v>
      </c>
      <c r="L240" s="191">
        <v>0.36299999999999999</v>
      </c>
      <c r="M240" s="191">
        <v>1.9E-2</v>
      </c>
      <c r="N240" s="191">
        <v>0.14899999999999999</v>
      </c>
      <c r="O240" s="191">
        <v>0.10199999999999999</v>
      </c>
      <c r="P240" s="191">
        <v>0.30299999999999999</v>
      </c>
    </row>
    <row r="241" spans="1:16" x14ac:dyDescent="0.25">
      <c r="A241" s="93" t="s">
        <v>1435</v>
      </c>
      <c r="B241" s="188">
        <v>0.41935483870967744</v>
      </c>
      <c r="C241" s="188">
        <v>0.29032258064516131</v>
      </c>
      <c r="D241" s="188">
        <v>3.2258064516129031E-2</v>
      </c>
      <c r="E241" s="188">
        <v>0.25806451612903225</v>
      </c>
      <c r="F241" s="187">
        <v>1</v>
      </c>
      <c r="G241" s="190">
        <v>31</v>
      </c>
      <c r="H241" s="188">
        <v>0.124</v>
      </c>
      <c r="I241" s="191">
        <v>0.26400000000000001</v>
      </c>
      <c r="J241" s="191">
        <v>0.59199999999999997</v>
      </c>
      <c r="K241" s="191">
        <v>0.161</v>
      </c>
      <c r="L241" s="191">
        <v>0.46600000000000003</v>
      </c>
      <c r="M241" s="191">
        <v>6.0000000000000001E-3</v>
      </c>
      <c r="N241" s="191">
        <v>0.16200000000000001</v>
      </c>
      <c r="O241" s="191">
        <v>0.13700000000000001</v>
      </c>
      <c r="P241" s="191">
        <v>0.432</v>
      </c>
    </row>
    <row r="242" spans="1:16" x14ac:dyDescent="0.25">
      <c r="A242" s="93" t="s">
        <v>1436</v>
      </c>
      <c r="B242" s="188">
        <v>1</v>
      </c>
      <c r="C242" s="188" t="s">
        <v>143</v>
      </c>
      <c r="D242" s="188" t="s">
        <v>143</v>
      </c>
      <c r="E242" s="188" t="s">
        <v>143</v>
      </c>
      <c r="F242" s="187">
        <v>1</v>
      </c>
      <c r="G242" s="190">
        <v>9</v>
      </c>
      <c r="H242" s="188">
        <v>0.13846153846153847</v>
      </c>
      <c r="I242" s="191">
        <v>0.70099999999999996</v>
      </c>
      <c r="J242" s="191">
        <v>1</v>
      </c>
      <c r="K242" s="191" t="s">
        <v>143</v>
      </c>
      <c r="L242" s="191" t="s">
        <v>143</v>
      </c>
      <c r="M242" s="191" t="s">
        <v>143</v>
      </c>
      <c r="N242" s="191" t="s">
        <v>143</v>
      </c>
      <c r="O242" s="191" t="s">
        <v>143</v>
      </c>
      <c r="P242" s="191" t="s">
        <v>143</v>
      </c>
    </row>
    <row r="243" spans="1:16" x14ac:dyDescent="0.25">
      <c r="A243" s="93" t="s">
        <v>1437</v>
      </c>
      <c r="B243" s="188">
        <v>0.76</v>
      </c>
      <c r="C243" s="188">
        <v>0.16</v>
      </c>
      <c r="D243" s="188">
        <v>0.04</v>
      </c>
      <c r="E243" s="188">
        <v>0.04</v>
      </c>
      <c r="F243" s="187">
        <v>1</v>
      </c>
      <c r="G243" s="190">
        <v>25</v>
      </c>
      <c r="H243" s="188">
        <v>0.38461538461538464</v>
      </c>
      <c r="I243" s="191">
        <v>0.56599999999999995</v>
      </c>
      <c r="J243" s="191">
        <v>0.88500000000000001</v>
      </c>
      <c r="K243" s="191">
        <v>6.4000000000000001E-2</v>
      </c>
      <c r="L243" s="191">
        <v>0.34699999999999998</v>
      </c>
      <c r="M243" s="191">
        <v>7.0000000000000001E-3</v>
      </c>
      <c r="N243" s="191">
        <v>0.19500000000000001</v>
      </c>
      <c r="O243" s="191">
        <v>7.0000000000000001E-3</v>
      </c>
      <c r="P243" s="191">
        <v>0.19500000000000001</v>
      </c>
    </row>
    <row r="244" spans="1:16" x14ac:dyDescent="0.25">
      <c r="A244" s="93" t="s">
        <v>1438</v>
      </c>
      <c r="B244" s="188">
        <v>0.47338537970191624</v>
      </c>
      <c r="C244" s="188">
        <v>0.18878637331440737</v>
      </c>
      <c r="D244" s="188">
        <v>7.23917672107878E-2</v>
      </c>
      <c r="E244" s="188">
        <v>0.26543647977288859</v>
      </c>
      <c r="F244" s="187">
        <v>1</v>
      </c>
      <c r="G244" s="190">
        <v>1409</v>
      </c>
      <c r="H244" s="188">
        <v>9.9246319644995418E-2</v>
      </c>
      <c r="I244" s="191">
        <v>0.44700000000000001</v>
      </c>
      <c r="J244" s="191">
        <v>0.499</v>
      </c>
      <c r="K244" s="191">
        <v>0.16900000000000001</v>
      </c>
      <c r="L244" s="191">
        <v>0.21</v>
      </c>
      <c r="M244" s="191">
        <v>0.06</v>
      </c>
      <c r="N244" s="191">
        <v>8.6999999999999994E-2</v>
      </c>
      <c r="O244" s="191">
        <v>0.24299999999999999</v>
      </c>
      <c r="P244" s="191">
        <v>0.28899999999999998</v>
      </c>
    </row>
    <row r="245" spans="1:16" x14ac:dyDescent="0.25">
      <c r="A245" s="93" t="s">
        <v>1439</v>
      </c>
      <c r="B245" s="188">
        <v>0.59316770186335399</v>
      </c>
      <c r="C245" s="188">
        <v>0.17236024844720496</v>
      </c>
      <c r="D245" s="188">
        <v>5.2795031055900624E-2</v>
      </c>
      <c r="E245" s="188">
        <v>0.18167701863354038</v>
      </c>
      <c r="F245" s="187">
        <v>1</v>
      </c>
      <c r="G245" s="190">
        <v>644</v>
      </c>
      <c r="H245" s="188">
        <v>5.0589159465828752E-2</v>
      </c>
      <c r="I245" s="191">
        <v>0.55500000000000005</v>
      </c>
      <c r="J245" s="191">
        <v>0.63</v>
      </c>
      <c r="K245" s="191">
        <v>0.14499999999999999</v>
      </c>
      <c r="L245" s="191">
        <v>0.20300000000000001</v>
      </c>
      <c r="M245" s="191">
        <v>3.7999999999999999E-2</v>
      </c>
      <c r="N245" s="191">
        <v>7.2999999999999995E-2</v>
      </c>
      <c r="O245" s="191">
        <v>0.154</v>
      </c>
      <c r="P245" s="191">
        <v>0.21299999999999999</v>
      </c>
    </row>
    <row r="246" spans="1:16" x14ac:dyDescent="0.25">
      <c r="A246" s="93" t="s">
        <v>1440</v>
      </c>
      <c r="B246" s="188">
        <v>0.54718981972428415</v>
      </c>
      <c r="C246" s="188">
        <v>0.17709437963944857</v>
      </c>
      <c r="D246" s="188">
        <v>5.726405090137858E-2</v>
      </c>
      <c r="E246" s="188">
        <v>0.21845174973488865</v>
      </c>
      <c r="F246" s="187">
        <v>1</v>
      </c>
      <c r="G246" s="190">
        <v>943</v>
      </c>
      <c r="H246" s="188">
        <v>4.7308483419455177E-2</v>
      </c>
      <c r="I246" s="191">
        <v>0.51500000000000001</v>
      </c>
      <c r="J246" s="191">
        <v>0.57899999999999996</v>
      </c>
      <c r="K246" s="191">
        <v>0.154</v>
      </c>
      <c r="L246" s="191">
        <v>0.20300000000000001</v>
      </c>
      <c r="M246" s="191">
        <v>4.3999999999999997E-2</v>
      </c>
      <c r="N246" s="191">
        <v>7.3999999999999996E-2</v>
      </c>
      <c r="O246" s="191">
        <v>0.193</v>
      </c>
      <c r="P246" s="191">
        <v>0.246</v>
      </c>
    </row>
    <row r="247" spans="1:16" x14ac:dyDescent="0.25">
      <c r="A247" s="93" t="s">
        <v>1441</v>
      </c>
      <c r="B247" s="188">
        <v>0.59829721362229105</v>
      </c>
      <c r="C247" s="188">
        <v>0.17801857585139319</v>
      </c>
      <c r="D247" s="188">
        <v>4.3343653250773995E-2</v>
      </c>
      <c r="E247" s="188">
        <v>0.1803405572755418</v>
      </c>
      <c r="F247" s="187">
        <v>1</v>
      </c>
      <c r="G247" s="190">
        <v>1292</v>
      </c>
      <c r="H247" s="188">
        <v>8.0861184128176236E-2</v>
      </c>
      <c r="I247" s="191">
        <v>0.57099999999999995</v>
      </c>
      <c r="J247" s="191">
        <v>0.625</v>
      </c>
      <c r="K247" s="191">
        <v>0.158</v>
      </c>
      <c r="L247" s="191">
        <v>0.2</v>
      </c>
      <c r="M247" s="191">
        <v>3.4000000000000002E-2</v>
      </c>
      <c r="N247" s="191">
        <v>5.6000000000000001E-2</v>
      </c>
      <c r="O247" s="191">
        <v>0.16</v>
      </c>
      <c r="P247" s="191">
        <v>0.20200000000000001</v>
      </c>
    </row>
    <row r="248" spans="1:16" x14ac:dyDescent="0.25">
      <c r="A248" s="93" t="s">
        <v>1442</v>
      </c>
      <c r="B248" s="188">
        <v>0.59580838323353291</v>
      </c>
      <c r="C248" s="188">
        <v>0.19011976047904192</v>
      </c>
      <c r="D248" s="188">
        <v>5.089820359281437E-2</v>
      </c>
      <c r="E248" s="188">
        <v>0.16317365269461079</v>
      </c>
      <c r="F248" s="187">
        <v>1</v>
      </c>
      <c r="G248" s="190">
        <v>668</v>
      </c>
      <c r="H248" s="188">
        <v>0.13632653061224489</v>
      </c>
      <c r="I248" s="191">
        <v>0.55800000000000005</v>
      </c>
      <c r="J248" s="191">
        <v>0.63200000000000001</v>
      </c>
      <c r="K248" s="191">
        <v>0.16200000000000001</v>
      </c>
      <c r="L248" s="191">
        <v>0.222</v>
      </c>
      <c r="M248" s="191">
        <v>3.6999999999999998E-2</v>
      </c>
      <c r="N248" s="191">
        <v>7.0000000000000007E-2</v>
      </c>
      <c r="O248" s="191">
        <v>0.13700000000000001</v>
      </c>
      <c r="P248" s="191">
        <v>0.193</v>
      </c>
    </row>
    <row r="249" spans="1:16" x14ac:dyDescent="0.25">
      <c r="A249" s="93" t="s">
        <v>1443</v>
      </c>
      <c r="B249" s="188">
        <v>0.69101678183613036</v>
      </c>
      <c r="C249" s="188">
        <v>0.19151036525172754</v>
      </c>
      <c r="D249" s="188">
        <v>3.5538005923000986E-2</v>
      </c>
      <c r="E249" s="188">
        <v>8.1934846989141163E-2</v>
      </c>
      <c r="F249" s="187">
        <v>1</v>
      </c>
      <c r="G249" s="190">
        <v>1013</v>
      </c>
      <c r="H249" s="188">
        <v>0.24938453963564747</v>
      </c>
      <c r="I249" s="191">
        <v>0.66200000000000003</v>
      </c>
      <c r="J249" s="191">
        <v>0.71899999999999997</v>
      </c>
      <c r="K249" s="191">
        <v>0.16800000000000001</v>
      </c>
      <c r="L249" s="191">
        <v>0.217</v>
      </c>
      <c r="M249" s="191">
        <v>2.5999999999999999E-2</v>
      </c>
      <c r="N249" s="191">
        <v>4.9000000000000002E-2</v>
      </c>
      <c r="O249" s="191">
        <v>6.7000000000000004E-2</v>
      </c>
      <c r="P249" s="191">
        <v>0.1</v>
      </c>
    </row>
    <row r="250" spans="1:16" x14ac:dyDescent="0.25">
      <c r="A250" s="93" t="s">
        <v>1444</v>
      </c>
      <c r="B250" s="188">
        <v>0.57816377171215882</v>
      </c>
      <c r="C250" s="188">
        <v>0.14888337468982629</v>
      </c>
      <c r="D250" s="188">
        <v>6.2034739454094295E-2</v>
      </c>
      <c r="E250" s="188">
        <v>0.21091811414392059</v>
      </c>
      <c r="F250" s="187">
        <v>1</v>
      </c>
      <c r="G250" s="190">
        <v>403</v>
      </c>
      <c r="H250" s="188">
        <v>9.3114602587800369E-2</v>
      </c>
      <c r="I250" s="191">
        <v>0.52900000000000003</v>
      </c>
      <c r="J250" s="191">
        <v>0.625</v>
      </c>
      <c r="K250" s="191">
        <v>0.11700000000000001</v>
      </c>
      <c r="L250" s="191">
        <v>0.187</v>
      </c>
      <c r="M250" s="191">
        <v>4.2000000000000003E-2</v>
      </c>
      <c r="N250" s="191">
        <v>0.09</v>
      </c>
      <c r="O250" s="191">
        <v>0.17399999999999999</v>
      </c>
      <c r="P250" s="191">
        <v>0.253</v>
      </c>
    </row>
    <row r="251" spans="1:16" x14ac:dyDescent="0.25">
      <c r="A251" s="93" t="s">
        <v>1445</v>
      </c>
      <c r="B251" s="188">
        <v>0.46938775510204084</v>
      </c>
      <c r="C251" s="188">
        <v>0.2857142857142857</v>
      </c>
      <c r="D251" s="188">
        <v>6.1224489795918366E-2</v>
      </c>
      <c r="E251" s="188">
        <v>0.18367346938775511</v>
      </c>
      <c r="F251" s="187">
        <v>1</v>
      </c>
      <c r="G251" s="190">
        <v>49</v>
      </c>
      <c r="H251" s="188">
        <v>4.2350907519446847E-2</v>
      </c>
      <c r="I251" s="191">
        <v>0.33700000000000002</v>
      </c>
      <c r="J251" s="191">
        <v>0.60599999999999998</v>
      </c>
      <c r="K251" s="191">
        <v>0.17799999999999999</v>
      </c>
      <c r="L251" s="191">
        <v>0.42399999999999999</v>
      </c>
      <c r="M251" s="191">
        <v>2.1000000000000001E-2</v>
      </c>
      <c r="N251" s="191">
        <v>0.16500000000000001</v>
      </c>
      <c r="O251" s="191">
        <v>0.1</v>
      </c>
      <c r="P251" s="191">
        <v>0.314</v>
      </c>
    </row>
    <row r="252" spans="1:16" x14ac:dyDescent="0.25">
      <c r="A252" s="93" t="s">
        <v>1446</v>
      </c>
      <c r="B252" s="188">
        <v>0.57692307692307687</v>
      </c>
      <c r="C252" s="188">
        <v>0.21794871794871795</v>
      </c>
      <c r="D252" s="188">
        <v>5.128205128205128E-2</v>
      </c>
      <c r="E252" s="188">
        <v>0.15384615384615385</v>
      </c>
      <c r="F252" s="187">
        <v>1</v>
      </c>
      <c r="G252" s="190">
        <v>78</v>
      </c>
      <c r="H252" s="188">
        <v>4.9935979513444299E-2</v>
      </c>
      <c r="I252" s="191">
        <v>0.46600000000000003</v>
      </c>
      <c r="J252" s="191">
        <v>0.68</v>
      </c>
      <c r="K252" s="191">
        <v>0.14099999999999999</v>
      </c>
      <c r="L252" s="191">
        <v>0.32200000000000001</v>
      </c>
      <c r="M252" s="191">
        <v>0.02</v>
      </c>
      <c r="N252" s="191">
        <v>0.125</v>
      </c>
      <c r="O252" s="191">
        <v>0.09</v>
      </c>
      <c r="P252" s="191">
        <v>0.25</v>
      </c>
    </row>
    <row r="253" spans="1:16" x14ac:dyDescent="0.25">
      <c r="A253" s="93" t="s">
        <v>1447</v>
      </c>
      <c r="B253" s="188">
        <v>0.57499999999999996</v>
      </c>
      <c r="C253" s="188">
        <v>0.23333333333333334</v>
      </c>
      <c r="D253" s="188">
        <v>5.8333333333333334E-2</v>
      </c>
      <c r="E253" s="188">
        <v>0.13333333333333333</v>
      </c>
      <c r="F253" s="187">
        <v>1</v>
      </c>
      <c r="G253" s="190">
        <v>120</v>
      </c>
      <c r="H253" s="188">
        <v>5.5299539170506916E-2</v>
      </c>
      <c r="I253" s="191">
        <v>0.48599999999999999</v>
      </c>
      <c r="J253" s="191">
        <v>0.66</v>
      </c>
      <c r="K253" s="191">
        <v>0.16700000000000001</v>
      </c>
      <c r="L253" s="191">
        <v>0.317</v>
      </c>
      <c r="M253" s="191">
        <v>2.9000000000000001E-2</v>
      </c>
      <c r="N253" s="191">
        <v>0.11600000000000001</v>
      </c>
      <c r="O253" s="191">
        <v>8.4000000000000005E-2</v>
      </c>
      <c r="P253" s="191">
        <v>0.20599999999999999</v>
      </c>
    </row>
    <row r="254" spans="1:16" x14ac:dyDescent="0.25">
      <c r="A254" s="93" t="s">
        <v>1448</v>
      </c>
      <c r="B254" s="188">
        <v>0.67889908256880738</v>
      </c>
      <c r="C254" s="188">
        <v>0.13761467889908258</v>
      </c>
      <c r="D254" s="188">
        <v>1.834862385321101E-2</v>
      </c>
      <c r="E254" s="188">
        <v>0.16513761467889909</v>
      </c>
      <c r="F254" s="187">
        <v>1</v>
      </c>
      <c r="G254" s="190">
        <v>109</v>
      </c>
      <c r="H254" s="188">
        <v>8.8402270884022707E-2</v>
      </c>
      <c r="I254" s="191">
        <v>0.58599999999999997</v>
      </c>
      <c r="J254" s="191">
        <v>0.75900000000000001</v>
      </c>
      <c r="K254" s="191">
        <v>8.5000000000000006E-2</v>
      </c>
      <c r="L254" s="191">
        <v>0.215</v>
      </c>
      <c r="M254" s="191">
        <v>5.0000000000000001E-3</v>
      </c>
      <c r="N254" s="191">
        <v>6.4000000000000001E-2</v>
      </c>
      <c r="O254" s="191">
        <v>0.107</v>
      </c>
      <c r="P254" s="191">
        <v>0.246</v>
      </c>
    </row>
    <row r="255" spans="1:16" x14ac:dyDescent="0.25">
      <c r="A255" s="93" t="s">
        <v>1449</v>
      </c>
      <c r="B255" s="188">
        <v>0.66386554621848737</v>
      </c>
      <c r="C255" s="188">
        <v>0.17647058823529413</v>
      </c>
      <c r="D255" s="188">
        <v>3.3613445378151259E-2</v>
      </c>
      <c r="E255" s="188">
        <v>0.12605042016806722</v>
      </c>
      <c r="F255" s="187">
        <v>1</v>
      </c>
      <c r="G255" s="190">
        <v>238</v>
      </c>
      <c r="H255" s="188">
        <v>0.14041297935103245</v>
      </c>
      <c r="I255" s="191">
        <v>0.60199999999999998</v>
      </c>
      <c r="J255" s="191">
        <v>0.72099999999999997</v>
      </c>
      <c r="K255" s="191">
        <v>0.13300000000000001</v>
      </c>
      <c r="L255" s="191">
        <v>0.23</v>
      </c>
      <c r="M255" s="191">
        <v>1.7000000000000001E-2</v>
      </c>
      <c r="N255" s="191">
        <v>6.5000000000000002E-2</v>
      </c>
      <c r="O255" s="191">
        <v>0.09</v>
      </c>
      <c r="P255" s="191">
        <v>0.17399999999999999</v>
      </c>
    </row>
    <row r="256" spans="1:16" x14ac:dyDescent="0.25">
      <c r="A256" s="93" t="s">
        <v>1450</v>
      </c>
      <c r="B256" s="188">
        <v>0.49152542372881358</v>
      </c>
      <c r="C256" s="188">
        <v>0.13559322033898305</v>
      </c>
      <c r="D256" s="188">
        <v>1.6949152542372881E-2</v>
      </c>
      <c r="E256" s="188">
        <v>0.3559322033898305</v>
      </c>
      <c r="F256" s="187">
        <v>1</v>
      </c>
      <c r="G256" s="190">
        <v>59</v>
      </c>
      <c r="H256" s="188">
        <v>5.0298380221653879E-2</v>
      </c>
      <c r="I256" s="191">
        <v>0.36799999999999999</v>
      </c>
      <c r="J256" s="191">
        <v>0.61599999999999999</v>
      </c>
      <c r="K256" s="191">
        <v>7.0000000000000007E-2</v>
      </c>
      <c r="L256" s="191">
        <v>0.245</v>
      </c>
      <c r="M256" s="191">
        <v>3.0000000000000001E-3</v>
      </c>
      <c r="N256" s="191">
        <v>0.09</v>
      </c>
      <c r="O256" s="191">
        <v>0.246</v>
      </c>
      <c r="P256" s="191">
        <v>0.48299999999999998</v>
      </c>
    </row>
    <row r="257" spans="1:16" x14ac:dyDescent="0.25">
      <c r="A257" s="93"/>
      <c r="B257" s="188"/>
      <c r="C257" s="188"/>
      <c r="D257" s="188"/>
      <c r="E257" s="188"/>
      <c r="F257" s="187"/>
      <c r="G257" s="190"/>
      <c r="H257" s="188"/>
      <c r="I257" s="191"/>
      <c r="J257" s="191"/>
      <c r="K257" s="191"/>
      <c r="L257" s="191"/>
      <c r="M257" s="191"/>
      <c r="N257" s="191"/>
      <c r="O257" s="191"/>
      <c r="P257" s="191"/>
    </row>
    <row r="405" spans="1:16" x14ac:dyDescent="0.25">
      <c r="A405" s="93"/>
      <c r="B405" s="60"/>
      <c r="C405" s="60"/>
      <c r="D405" s="60"/>
      <c r="E405" s="60"/>
      <c r="F405" s="60"/>
      <c r="G405" s="138"/>
      <c r="H405" s="60"/>
      <c r="I405" s="60"/>
      <c r="J405" s="60"/>
      <c r="K405" s="60"/>
      <c r="L405" s="60"/>
      <c r="M405" s="60"/>
      <c r="N405" s="60"/>
      <c r="O405" s="60"/>
      <c r="P405" s="60"/>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7" tint="0.39997558519241921"/>
  </sheetPr>
  <dimension ref="A1:Q33"/>
  <sheetViews>
    <sheetView workbookViewId="0"/>
  </sheetViews>
  <sheetFormatPr defaultRowHeight="15" x14ac:dyDescent="0.25"/>
  <cols>
    <col min="1" max="1" width="61.28515625" bestFit="1" customWidth="1"/>
    <col min="2" max="2" width="10.140625" bestFit="1" customWidth="1"/>
    <col min="3" max="3" width="11.140625" bestFit="1" customWidth="1"/>
    <col min="4" max="4" width="14.5703125" bestFit="1" customWidth="1"/>
    <col min="5" max="5" width="15.42578125" bestFit="1" customWidth="1"/>
    <col min="6" max="6" width="7.140625" bestFit="1" customWidth="1"/>
    <col min="7" max="7" width="13.7109375" bestFit="1" customWidth="1"/>
    <col min="8" max="8" width="12" bestFit="1" customWidth="1"/>
    <col min="9" max="10" width="6.28515625" bestFit="1" customWidth="1"/>
    <col min="11" max="12" width="6.140625" bestFit="1" customWidth="1"/>
    <col min="13" max="14" width="14.5703125" bestFit="1" customWidth="1"/>
    <col min="15" max="16" width="15.42578125" bestFit="1" customWidth="1"/>
  </cols>
  <sheetData>
    <row r="1" spans="1:17" x14ac:dyDescent="0.25">
      <c r="A1" s="93"/>
      <c r="B1" s="93"/>
      <c r="C1" s="93"/>
      <c r="D1" s="93"/>
      <c r="E1" s="93"/>
      <c r="F1" s="93"/>
      <c r="G1" s="93"/>
      <c r="H1" s="93"/>
      <c r="I1" s="93"/>
      <c r="J1" s="93"/>
      <c r="K1" s="93"/>
      <c r="L1" s="93"/>
      <c r="M1" s="93"/>
      <c r="N1" s="93"/>
      <c r="O1" s="93"/>
      <c r="P1" s="93"/>
    </row>
    <row r="2" spans="1:17" x14ac:dyDescent="0.25">
      <c r="A2" s="93"/>
      <c r="B2" s="93"/>
      <c r="C2" s="93"/>
      <c r="D2" s="93"/>
      <c r="E2" s="93"/>
      <c r="F2" s="93"/>
      <c r="G2" s="93"/>
      <c r="H2" s="93"/>
      <c r="I2" s="93"/>
      <c r="J2" s="93"/>
      <c r="K2" s="93"/>
      <c r="L2" s="93"/>
      <c r="M2" s="93"/>
      <c r="N2" s="93"/>
      <c r="O2" s="93"/>
      <c r="P2" s="93"/>
    </row>
    <row r="3" spans="1:17" x14ac:dyDescent="0.25">
      <c r="A3" s="93">
        <v>1</v>
      </c>
      <c r="B3" s="93">
        <v>2</v>
      </c>
      <c r="C3" s="93">
        <v>3</v>
      </c>
      <c r="D3" s="93">
        <v>4</v>
      </c>
      <c r="E3" s="93">
        <v>5</v>
      </c>
      <c r="F3" s="93">
        <v>6</v>
      </c>
      <c r="G3" s="93">
        <v>7</v>
      </c>
      <c r="H3" s="93">
        <v>8</v>
      </c>
      <c r="I3" s="93">
        <v>9</v>
      </c>
      <c r="J3" s="93">
        <v>10</v>
      </c>
      <c r="K3" s="93">
        <v>11</v>
      </c>
      <c r="L3" s="93">
        <v>12</v>
      </c>
      <c r="M3" s="93">
        <v>13</v>
      </c>
      <c r="N3" s="93">
        <v>14</v>
      </c>
      <c r="O3" s="93">
        <v>15</v>
      </c>
      <c r="P3" s="93">
        <v>16</v>
      </c>
    </row>
    <row r="4" spans="1:17" x14ac:dyDescent="0.25">
      <c r="A4" s="93"/>
      <c r="B4" s="93" t="s">
        <v>117</v>
      </c>
      <c r="C4" s="93" t="s">
        <v>118</v>
      </c>
      <c r="D4" s="93" t="s">
        <v>119</v>
      </c>
      <c r="E4" s="93" t="s">
        <v>120</v>
      </c>
      <c r="F4" s="93" t="s">
        <v>32</v>
      </c>
      <c r="G4" s="93" t="s">
        <v>116</v>
      </c>
      <c r="H4" s="138" t="s">
        <v>437</v>
      </c>
      <c r="I4" s="93" t="s">
        <v>117</v>
      </c>
      <c r="J4" s="93" t="s">
        <v>117</v>
      </c>
      <c r="K4" s="93" t="s">
        <v>118</v>
      </c>
      <c r="L4" s="93" t="s">
        <v>118</v>
      </c>
      <c r="M4" s="93" t="s">
        <v>119</v>
      </c>
      <c r="N4" s="93" t="s">
        <v>119</v>
      </c>
      <c r="O4" s="93" t="s">
        <v>120</v>
      </c>
      <c r="P4" s="93" t="s">
        <v>120</v>
      </c>
    </row>
    <row r="5" spans="1:17" x14ac:dyDescent="0.25">
      <c r="A5" t="s">
        <v>537</v>
      </c>
      <c r="B5" s="188">
        <v>0.38572574178027264</v>
      </c>
      <c r="C5" s="188">
        <v>0.20433039294306335</v>
      </c>
      <c r="D5" s="188">
        <v>3.9133921411387329E-2</v>
      </c>
      <c r="E5" s="188">
        <v>0.37080994386527666</v>
      </c>
      <c r="F5" s="188">
        <v>1</v>
      </c>
      <c r="G5" s="193">
        <v>6235</v>
      </c>
      <c r="H5" s="188">
        <v>0.52620474301628828</v>
      </c>
      <c r="I5" s="188">
        <v>0.374</v>
      </c>
      <c r="J5" s="188">
        <v>0.39800000000000002</v>
      </c>
      <c r="K5" s="188">
        <v>0.19500000000000001</v>
      </c>
      <c r="L5" s="188">
        <v>0.215</v>
      </c>
      <c r="M5" s="188">
        <v>3.5000000000000003E-2</v>
      </c>
      <c r="N5" s="188">
        <v>4.3999999999999997E-2</v>
      </c>
      <c r="O5" s="188">
        <v>0.35899999999999999</v>
      </c>
      <c r="P5" s="188">
        <v>0.38300000000000001</v>
      </c>
      <c r="Q5" s="188"/>
    </row>
    <row r="6" spans="1:17" x14ac:dyDescent="0.25">
      <c r="A6" s="93" t="s">
        <v>538</v>
      </c>
      <c r="B6" s="188">
        <v>0.38782263401720712</v>
      </c>
      <c r="C6" s="188">
        <v>0.14559894109861019</v>
      </c>
      <c r="D6" s="188">
        <v>2.2501654533421574E-2</v>
      </c>
      <c r="E6" s="188">
        <v>0.4440767703507611</v>
      </c>
      <c r="F6" s="188">
        <v>1</v>
      </c>
      <c r="G6" s="193">
        <v>1511</v>
      </c>
      <c r="H6" s="188">
        <v>0.52620474301628828</v>
      </c>
      <c r="I6" s="188">
        <v>0.36399999999999999</v>
      </c>
      <c r="J6" s="188">
        <v>0.41299999999999998</v>
      </c>
      <c r="K6" s="188">
        <v>0.129</v>
      </c>
      <c r="L6" s="188">
        <v>0.16400000000000001</v>
      </c>
      <c r="M6" s="188">
        <v>1.6E-2</v>
      </c>
      <c r="N6" s="188">
        <v>3.1E-2</v>
      </c>
      <c r="O6" s="188">
        <v>0.41899999999999998</v>
      </c>
      <c r="P6" s="188">
        <v>0.46899999999999997</v>
      </c>
    </row>
    <row r="7" spans="1:17" x14ac:dyDescent="0.25">
      <c r="A7" s="93" t="s">
        <v>539</v>
      </c>
      <c r="B7" s="188">
        <v>0.33333333333333331</v>
      </c>
      <c r="C7" s="188">
        <v>0.12666666666666668</v>
      </c>
      <c r="D7" s="188">
        <v>4.6666666666666669E-2</v>
      </c>
      <c r="E7" s="188">
        <v>0.49333333333333335</v>
      </c>
      <c r="F7" s="188">
        <v>1</v>
      </c>
      <c r="G7" s="193">
        <v>150</v>
      </c>
      <c r="H7" s="188">
        <v>0.52620474301628828</v>
      </c>
      <c r="I7" s="188">
        <v>0.26300000000000001</v>
      </c>
      <c r="J7" s="188">
        <v>0.41199999999999998</v>
      </c>
      <c r="K7" s="188">
        <v>8.3000000000000004E-2</v>
      </c>
      <c r="L7" s="188">
        <v>0.189</v>
      </c>
      <c r="M7" s="188">
        <v>2.3E-2</v>
      </c>
      <c r="N7" s="188">
        <v>9.2999999999999999E-2</v>
      </c>
      <c r="O7" s="188">
        <v>0.41399999999999998</v>
      </c>
      <c r="P7" s="188">
        <v>0.57299999999999995</v>
      </c>
    </row>
    <row r="8" spans="1:17" x14ac:dyDescent="0.25">
      <c r="A8" s="93" t="s">
        <v>540</v>
      </c>
      <c r="B8" s="188">
        <v>0.36094674556213019</v>
      </c>
      <c r="C8" s="188">
        <v>0.24852071005917159</v>
      </c>
      <c r="D8" s="188">
        <v>2.0710059171597635E-2</v>
      </c>
      <c r="E8" s="188">
        <v>0.36982248520710059</v>
      </c>
      <c r="F8" s="188">
        <v>1</v>
      </c>
      <c r="G8" s="193">
        <v>338</v>
      </c>
      <c r="H8" s="188">
        <v>0.52620474301628828</v>
      </c>
      <c r="I8" s="188">
        <v>0.312</v>
      </c>
      <c r="J8" s="188">
        <v>0.41299999999999998</v>
      </c>
      <c r="K8" s="188">
        <v>0.20499999999999999</v>
      </c>
      <c r="L8" s="188">
        <v>0.29699999999999999</v>
      </c>
      <c r="M8" s="188">
        <v>0.01</v>
      </c>
      <c r="N8" s="188">
        <v>4.2000000000000003E-2</v>
      </c>
      <c r="O8" s="188">
        <v>0.32</v>
      </c>
      <c r="P8" s="188">
        <v>0.42199999999999999</v>
      </c>
    </row>
    <row r="9" spans="1:17" x14ac:dyDescent="0.25">
      <c r="A9" s="93" t="s">
        <v>541</v>
      </c>
      <c r="B9" s="188">
        <v>0.40050377833753148</v>
      </c>
      <c r="C9" s="188">
        <v>0.26196473551637278</v>
      </c>
      <c r="D9" s="188">
        <v>4.2821158690176324E-2</v>
      </c>
      <c r="E9" s="188">
        <v>0.29471032745591941</v>
      </c>
      <c r="F9" s="188">
        <v>1</v>
      </c>
      <c r="G9" s="193">
        <v>397</v>
      </c>
      <c r="H9" s="188">
        <v>0.52620474301628828</v>
      </c>
      <c r="I9" s="188">
        <v>0.35299999999999998</v>
      </c>
      <c r="J9" s="188">
        <v>0.44900000000000001</v>
      </c>
      <c r="K9" s="188">
        <v>0.221</v>
      </c>
      <c r="L9" s="188">
        <v>0.307</v>
      </c>
      <c r="M9" s="188">
        <v>2.7E-2</v>
      </c>
      <c r="N9" s="188">
        <v>6.8000000000000005E-2</v>
      </c>
      <c r="O9" s="188">
        <v>0.252</v>
      </c>
      <c r="P9" s="188">
        <v>0.34100000000000003</v>
      </c>
    </row>
    <row r="10" spans="1:17" x14ac:dyDescent="0.25">
      <c r="A10" s="93" t="s">
        <v>542</v>
      </c>
      <c r="B10" s="188">
        <v>0.41421568627450983</v>
      </c>
      <c r="C10" s="188">
        <v>0.15441176470588236</v>
      </c>
      <c r="D10" s="188">
        <v>2.4509803921568627E-2</v>
      </c>
      <c r="E10" s="188">
        <v>0.40686274509803921</v>
      </c>
      <c r="F10" s="188">
        <v>1</v>
      </c>
      <c r="G10" s="193">
        <v>408</v>
      </c>
      <c r="H10" s="188">
        <v>0.52620474301628828</v>
      </c>
      <c r="I10" s="188">
        <v>0.36699999999999999</v>
      </c>
      <c r="J10" s="188">
        <v>0.46300000000000002</v>
      </c>
      <c r="K10" s="188">
        <v>0.123</v>
      </c>
      <c r="L10" s="188">
        <v>0.193</v>
      </c>
      <c r="M10" s="188">
        <v>1.2999999999999999E-2</v>
      </c>
      <c r="N10" s="188">
        <v>4.4999999999999998E-2</v>
      </c>
      <c r="O10" s="188">
        <v>0.36</v>
      </c>
      <c r="P10" s="188">
        <v>0.45500000000000002</v>
      </c>
    </row>
    <row r="11" spans="1:17" x14ac:dyDescent="0.25">
      <c r="A11" s="93" t="s">
        <v>543</v>
      </c>
      <c r="B11" s="188">
        <v>0.30344827586206896</v>
      </c>
      <c r="C11" s="188">
        <v>8.9655172413793102E-2</v>
      </c>
      <c r="D11" s="188">
        <v>6.2068965517241378E-2</v>
      </c>
      <c r="E11" s="188">
        <v>0.54482758620689653</v>
      </c>
      <c r="F11" s="188">
        <v>1</v>
      </c>
      <c r="G11" s="193">
        <v>145</v>
      </c>
      <c r="H11" s="188">
        <v>0.52620474301628828</v>
      </c>
      <c r="I11" s="188">
        <v>0.23400000000000001</v>
      </c>
      <c r="J11" s="188">
        <v>0.38300000000000001</v>
      </c>
      <c r="K11" s="188">
        <v>5.2999999999999999E-2</v>
      </c>
      <c r="L11" s="188">
        <v>0.14699999999999999</v>
      </c>
      <c r="M11" s="188">
        <v>3.3000000000000002E-2</v>
      </c>
      <c r="N11" s="188">
        <v>0.114</v>
      </c>
      <c r="O11" s="188">
        <v>0.46400000000000002</v>
      </c>
      <c r="P11" s="188">
        <v>0.624</v>
      </c>
    </row>
    <row r="12" spans="1:17" x14ac:dyDescent="0.25">
      <c r="A12" s="93" t="s">
        <v>544</v>
      </c>
      <c r="B12" s="188">
        <v>0.37089201877934275</v>
      </c>
      <c r="C12" s="188">
        <v>0.14553990610328638</v>
      </c>
      <c r="D12" s="188">
        <v>2.3474178403755867E-2</v>
      </c>
      <c r="E12" s="188">
        <v>0.460093896713615</v>
      </c>
      <c r="F12" s="188">
        <v>1</v>
      </c>
      <c r="G12" s="193">
        <v>213</v>
      </c>
      <c r="H12" s="188">
        <v>0.52620474301628828</v>
      </c>
      <c r="I12" s="188">
        <v>0.309</v>
      </c>
      <c r="J12" s="188">
        <v>0.438</v>
      </c>
      <c r="K12" s="188">
        <v>0.104</v>
      </c>
      <c r="L12" s="188">
        <v>0.19900000000000001</v>
      </c>
      <c r="M12" s="188">
        <v>0.01</v>
      </c>
      <c r="N12" s="188">
        <v>5.3999999999999999E-2</v>
      </c>
      <c r="O12" s="188">
        <v>0.39400000000000002</v>
      </c>
      <c r="P12" s="188">
        <v>0.52700000000000002</v>
      </c>
    </row>
    <row r="13" spans="1:17" x14ac:dyDescent="0.25">
      <c r="A13" s="93"/>
      <c r="B13" s="188"/>
      <c r="C13" s="188"/>
      <c r="D13" s="188"/>
      <c r="E13" s="188"/>
      <c r="F13" s="188"/>
      <c r="G13" s="193"/>
      <c r="H13" s="188"/>
      <c r="I13" s="188"/>
      <c r="J13" s="188"/>
      <c r="K13" s="188"/>
      <c r="L13" s="188"/>
      <c r="M13" s="188"/>
      <c r="N13" s="188"/>
      <c r="O13" s="188"/>
      <c r="P13" s="188"/>
    </row>
    <row r="14" spans="1:17" x14ac:dyDescent="0.25">
      <c r="A14" s="93"/>
      <c r="B14" s="188"/>
      <c r="C14" s="188"/>
      <c r="D14" s="188"/>
      <c r="E14" s="188"/>
      <c r="F14" s="187"/>
      <c r="G14" s="193"/>
      <c r="H14" s="188"/>
      <c r="I14" s="192"/>
      <c r="J14" s="192"/>
      <c r="K14" s="192"/>
      <c r="L14" s="192"/>
      <c r="M14" s="192"/>
      <c r="N14" s="192"/>
      <c r="O14" s="192"/>
      <c r="P14" s="192"/>
    </row>
    <row r="15" spans="1:17" x14ac:dyDescent="0.25">
      <c r="A15" s="93" t="s">
        <v>545</v>
      </c>
      <c r="B15" s="188">
        <v>0.50665024630541877</v>
      </c>
      <c r="C15" s="188">
        <v>0.20591133004926107</v>
      </c>
      <c r="D15" s="188">
        <v>4.6798029556650245E-2</v>
      </c>
      <c r="E15" s="188">
        <v>0.24064039408866994</v>
      </c>
      <c r="F15" s="187">
        <v>1</v>
      </c>
      <c r="G15" s="193">
        <v>4060</v>
      </c>
      <c r="H15" s="188">
        <v>0.25709219858156029</v>
      </c>
      <c r="I15" s="192">
        <v>0.49099999999999999</v>
      </c>
      <c r="J15" s="192">
        <v>0.52200000000000002</v>
      </c>
      <c r="K15" s="192">
        <v>0.19400000000000001</v>
      </c>
      <c r="L15" s="192">
        <v>0.219</v>
      </c>
      <c r="M15" s="192">
        <v>4.1000000000000002E-2</v>
      </c>
      <c r="N15" s="192">
        <v>5.3999999999999999E-2</v>
      </c>
      <c r="O15" s="192">
        <v>0.22800000000000001</v>
      </c>
      <c r="P15" s="192">
        <v>0.254</v>
      </c>
    </row>
    <row r="16" spans="1:17" x14ac:dyDescent="0.25">
      <c r="A16" s="93" t="s">
        <v>546</v>
      </c>
      <c r="B16" s="188">
        <v>0.49924585218702866</v>
      </c>
      <c r="C16" s="188">
        <v>0.14027149321266968</v>
      </c>
      <c r="D16" s="188">
        <v>2.8657616892911009E-2</v>
      </c>
      <c r="E16" s="188">
        <v>0.33182503770739064</v>
      </c>
      <c r="F16" s="187">
        <v>1</v>
      </c>
      <c r="G16" s="193">
        <v>663</v>
      </c>
      <c r="H16" s="188">
        <v>0.45225102319236016</v>
      </c>
      <c r="I16" s="192">
        <v>0.46100000000000002</v>
      </c>
      <c r="J16" s="192">
        <v>0.53700000000000003</v>
      </c>
      <c r="K16" s="192">
        <v>0.11600000000000001</v>
      </c>
      <c r="L16" s="192">
        <v>0.16900000000000001</v>
      </c>
      <c r="M16" s="192">
        <v>1.7999999999999999E-2</v>
      </c>
      <c r="N16" s="192">
        <v>4.3999999999999997E-2</v>
      </c>
      <c r="O16" s="192">
        <v>0.29699999999999999</v>
      </c>
      <c r="P16" s="192">
        <v>0.36899999999999999</v>
      </c>
    </row>
    <row r="17" spans="1:16" x14ac:dyDescent="0.25">
      <c r="A17" s="93" t="s">
        <v>547</v>
      </c>
      <c r="B17" s="188">
        <v>0.52061855670103097</v>
      </c>
      <c r="C17" s="188">
        <v>7.7319587628865982E-2</v>
      </c>
      <c r="D17" s="188">
        <v>6.7010309278350513E-2</v>
      </c>
      <c r="E17" s="188">
        <v>0.33505154639175255</v>
      </c>
      <c r="F17" s="187">
        <v>1</v>
      </c>
      <c r="G17" s="193">
        <v>194</v>
      </c>
      <c r="H17" s="188">
        <v>1.1276447337828411E-2</v>
      </c>
      <c r="I17" s="192">
        <v>0.45100000000000001</v>
      </c>
      <c r="J17" s="192">
        <v>0.59</v>
      </c>
      <c r="K17" s="192">
        <v>4.7E-2</v>
      </c>
      <c r="L17" s="192">
        <v>0.124</v>
      </c>
      <c r="M17" s="192">
        <v>0.04</v>
      </c>
      <c r="N17" s="192">
        <v>0.111</v>
      </c>
      <c r="O17" s="192">
        <v>0.27200000000000002</v>
      </c>
      <c r="P17" s="192">
        <v>0.40400000000000003</v>
      </c>
    </row>
    <row r="18" spans="1:16" x14ac:dyDescent="0.25">
      <c r="A18" s="93" t="s">
        <v>548</v>
      </c>
      <c r="B18" s="188">
        <v>0.67238095238095241</v>
      </c>
      <c r="C18" s="188">
        <v>0.25523809523809526</v>
      </c>
      <c r="D18" s="188">
        <v>3.2380952380952378E-2</v>
      </c>
      <c r="E18" s="188">
        <v>0.04</v>
      </c>
      <c r="F18" s="187">
        <v>1</v>
      </c>
      <c r="G18" s="193">
        <v>525</v>
      </c>
      <c r="H18" s="188">
        <v>0.69906790945406128</v>
      </c>
      <c r="I18" s="192">
        <v>0.63100000000000001</v>
      </c>
      <c r="J18" s="192">
        <v>0.71099999999999997</v>
      </c>
      <c r="K18" s="192">
        <v>0.22</v>
      </c>
      <c r="L18" s="192">
        <v>0.29399999999999998</v>
      </c>
      <c r="M18" s="192">
        <v>0.02</v>
      </c>
      <c r="N18" s="192">
        <v>5.0999999999999997E-2</v>
      </c>
      <c r="O18" s="192">
        <v>2.5999999999999999E-2</v>
      </c>
      <c r="P18" s="192">
        <v>0.06</v>
      </c>
    </row>
    <row r="19" spans="1:16" x14ac:dyDescent="0.25">
      <c r="A19" s="93" t="s">
        <v>549</v>
      </c>
      <c r="B19" s="188">
        <v>0.49382716049382713</v>
      </c>
      <c r="C19" s="188">
        <v>0.21728395061728395</v>
      </c>
      <c r="D19" s="188">
        <v>5.185185185185185E-2</v>
      </c>
      <c r="E19" s="188">
        <v>0.23703703703703705</v>
      </c>
      <c r="F19" s="187">
        <v>1</v>
      </c>
      <c r="G19" s="193">
        <v>405</v>
      </c>
      <c r="H19" s="188">
        <v>0.16463414634146342</v>
      </c>
      <c r="I19" s="192">
        <v>0.44500000000000001</v>
      </c>
      <c r="J19" s="192">
        <v>0.54200000000000004</v>
      </c>
      <c r="K19" s="192">
        <v>0.18</v>
      </c>
      <c r="L19" s="192">
        <v>0.26</v>
      </c>
      <c r="M19" s="192">
        <v>3.4000000000000002E-2</v>
      </c>
      <c r="N19" s="192">
        <v>7.8E-2</v>
      </c>
      <c r="O19" s="192">
        <v>0.19800000000000001</v>
      </c>
      <c r="P19" s="192">
        <v>0.28100000000000003</v>
      </c>
    </row>
    <row r="20" spans="1:16" x14ac:dyDescent="0.25">
      <c r="A20" s="93" t="s">
        <v>550</v>
      </c>
      <c r="B20" s="188">
        <v>0.42432432432432432</v>
      </c>
      <c r="C20" s="188">
        <v>0.31351351351351353</v>
      </c>
      <c r="D20" s="188">
        <v>5.4054054054054057E-2</v>
      </c>
      <c r="E20" s="188">
        <v>0.20810810810810812</v>
      </c>
      <c r="F20" s="187">
        <v>1</v>
      </c>
      <c r="G20" s="193">
        <v>370</v>
      </c>
      <c r="H20" s="188">
        <v>0.70476190476190481</v>
      </c>
      <c r="I20" s="192">
        <v>0.375</v>
      </c>
      <c r="J20" s="192">
        <v>0.47499999999999998</v>
      </c>
      <c r="K20" s="192">
        <v>0.26800000000000002</v>
      </c>
      <c r="L20" s="192">
        <v>0.36199999999999999</v>
      </c>
      <c r="M20" s="192">
        <v>3.5000000000000003E-2</v>
      </c>
      <c r="N20" s="192">
        <v>8.2000000000000003E-2</v>
      </c>
      <c r="O20" s="192">
        <v>0.17</v>
      </c>
      <c r="P20" s="192">
        <v>0.252</v>
      </c>
    </row>
    <row r="21" spans="1:16" x14ac:dyDescent="0.25">
      <c r="A21" s="93" t="s">
        <v>551</v>
      </c>
      <c r="B21" s="188">
        <v>0.55053191489361697</v>
      </c>
      <c r="C21" s="188">
        <v>0.15691489361702127</v>
      </c>
      <c r="D21" s="188">
        <v>6.3829787234042548E-2</v>
      </c>
      <c r="E21" s="188">
        <v>0.22872340425531915</v>
      </c>
      <c r="F21" s="187">
        <v>1</v>
      </c>
      <c r="G21" s="193">
        <v>376</v>
      </c>
      <c r="H21" s="188">
        <v>0.3679060665362035</v>
      </c>
      <c r="I21" s="192">
        <v>0.5</v>
      </c>
      <c r="J21" s="192">
        <v>0.6</v>
      </c>
      <c r="K21" s="192">
        <v>0.124</v>
      </c>
      <c r="L21" s="192">
        <v>0.19700000000000001</v>
      </c>
      <c r="M21" s="192">
        <v>4.2999999999999997E-2</v>
      </c>
      <c r="N21" s="192">
        <v>9.2999999999999999E-2</v>
      </c>
      <c r="O21" s="192">
        <v>0.189</v>
      </c>
      <c r="P21" s="192">
        <v>0.27400000000000002</v>
      </c>
    </row>
    <row r="22" spans="1:16" x14ac:dyDescent="0.25">
      <c r="A22" s="93" t="s">
        <v>552</v>
      </c>
      <c r="B22" s="188">
        <v>0.56140350877192979</v>
      </c>
      <c r="C22" s="188">
        <v>0.17543859649122806</v>
      </c>
      <c r="D22" s="188">
        <v>4.8245614035087717E-2</v>
      </c>
      <c r="E22" s="188">
        <v>0.21491228070175439</v>
      </c>
      <c r="F22" s="187">
        <v>1</v>
      </c>
      <c r="G22" s="193">
        <v>228</v>
      </c>
      <c r="H22" s="188">
        <v>0.28428927680798005</v>
      </c>
      <c r="I22" s="192">
        <v>0.497</v>
      </c>
      <c r="J22" s="192">
        <v>0.624</v>
      </c>
      <c r="K22" s="192">
        <v>0.13200000000000001</v>
      </c>
      <c r="L22" s="192">
        <v>0.23</v>
      </c>
      <c r="M22" s="192">
        <v>2.7E-2</v>
      </c>
      <c r="N22" s="192">
        <v>8.4000000000000005E-2</v>
      </c>
      <c r="O22" s="192">
        <v>0.16700000000000001</v>
      </c>
      <c r="P22" s="192">
        <v>0.27300000000000002</v>
      </c>
    </row>
    <row r="23" spans="1:16" x14ac:dyDescent="0.25">
      <c r="A23" s="93" t="s">
        <v>553</v>
      </c>
      <c r="B23" s="188">
        <v>0.35294117647058826</v>
      </c>
      <c r="C23" s="188">
        <v>9.1503267973856203E-2</v>
      </c>
      <c r="D23" s="188">
        <v>7.1895424836601302E-2</v>
      </c>
      <c r="E23" s="188">
        <v>0.48366013071895425</v>
      </c>
      <c r="F23" s="187">
        <v>1</v>
      </c>
      <c r="G23" s="193">
        <v>153</v>
      </c>
      <c r="H23" s="188">
        <v>0.21857142857142858</v>
      </c>
      <c r="I23" s="192">
        <v>0.28199999999999997</v>
      </c>
      <c r="J23" s="192">
        <v>0.43099999999999999</v>
      </c>
      <c r="K23" s="192">
        <v>5.5E-2</v>
      </c>
      <c r="L23" s="192">
        <v>0.14799999999999999</v>
      </c>
      <c r="M23" s="192">
        <v>4.1000000000000002E-2</v>
      </c>
      <c r="N23" s="192">
        <v>0.124</v>
      </c>
      <c r="O23" s="192">
        <v>0.40600000000000003</v>
      </c>
      <c r="P23" s="192">
        <v>0.56200000000000006</v>
      </c>
    </row>
    <row r="24" spans="1:16" x14ac:dyDescent="0.25">
      <c r="A24" s="93" t="s">
        <v>554</v>
      </c>
      <c r="B24" s="188">
        <v>0.51754385964912286</v>
      </c>
      <c r="C24" s="188">
        <v>0.15789473684210525</v>
      </c>
      <c r="D24" s="188">
        <v>7.8947368421052627E-2</v>
      </c>
      <c r="E24" s="188">
        <v>0.24561403508771928</v>
      </c>
      <c r="F24" s="187">
        <v>1</v>
      </c>
      <c r="G24" s="193">
        <v>114</v>
      </c>
      <c r="H24" s="188">
        <v>0.21308411214953271</v>
      </c>
      <c r="I24" s="192">
        <v>0.42699999999999999</v>
      </c>
      <c r="J24" s="192">
        <v>0.60699999999999998</v>
      </c>
      <c r="K24" s="192">
        <v>0.10199999999999999</v>
      </c>
      <c r="L24" s="192">
        <v>0.23599999999999999</v>
      </c>
      <c r="M24" s="192">
        <v>4.2000000000000003E-2</v>
      </c>
      <c r="N24" s="192">
        <v>0.14299999999999999</v>
      </c>
      <c r="O24" s="192">
        <v>0.17599999999999999</v>
      </c>
      <c r="P24" s="192">
        <v>0.33200000000000002</v>
      </c>
    </row>
    <row r="25" spans="1:16" x14ac:dyDescent="0.25">
      <c r="A25" s="93" t="s">
        <v>555</v>
      </c>
      <c r="B25" s="188">
        <v>0.48172757475083056</v>
      </c>
      <c r="C25" s="188">
        <v>0.20930232558139536</v>
      </c>
      <c r="D25" s="188">
        <v>4.9833887043189369E-2</v>
      </c>
      <c r="E25" s="188">
        <v>0.25913621262458469</v>
      </c>
      <c r="F25" s="187">
        <v>1</v>
      </c>
      <c r="G25" s="193">
        <v>301</v>
      </c>
      <c r="H25" s="188">
        <v>0.14238410596026491</v>
      </c>
      <c r="I25" s="192">
        <v>0.42599999999999999</v>
      </c>
      <c r="J25" s="192">
        <v>0.53800000000000003</v>
      </c>
      <c r="K25" s="192">
        <v>0.16700000000000001</v>
      </c>
      <c r="L25" s="192">
        <v>0.25900000000000001</v>
      </c>
      <c r="M25" s="192">
        <v>0.03</v>
      </c>
      <c r="N25" s="192">
        <v>8.1000000000000003E-2</v>
      </c>
      <c r="O25" s="192">
        <v>0.21299999999999999</v>
      </c>
      <c r="P25" s="192">
        <v>0.311</v>
      </c>
    </row>
    <row r="26" spans="1:16" x14ac:dyDescent="0.25">
      <c r="A26" s="93"/>
      <c r="B26" s="188"/>
      <c r="C26" s="188"/>
      <c r="D26" s="188"/>
      <c r="E26" s="188"/>
      <c r="F26" s="187"/>
      <c r="G26" s="193"/>
      <c r="H26" s="187"/>
      <c r="I26" s="192"/>
      <c r="J26" s="192"/>
      <c r="K26" s="192"/>
      <c r="L26" s="192"/>
      <c r="M26" s="192"/>
      <c r="N26" s="192"/>
      <c r="O26" s="192"/>
      <c r="P26" s="192"/>
    </row>
    <row r="27" spans="1:16" x14ac:dyDescent="0.25">
      <c r="A27" s="93"/>
      <c r="B27" s="188"/>
      <c r="C27" s="188"/>
      <c r="D27" s="188"/>
      <c r="E27" s="188"/>
      <c r="F27" s="187"/>
      <c r="G27" s="193"/>
      <c r="H27" s="188"/>
      <c r="I27" s="192"/>
      <c r="J27" s="192"/>
      <c r="K27" s="192"/>
      <c r="L27" s="192"/>
      <c r="M27" s="192"/>
      <c r="N27" s="192"/>
      <c r="O27" s="192"/>
      <c r="P27" s="192"/>
    </row>
    <row r="28" spans="1:16" x14ac:dyDescent="0.25">
      <c r="A28" s="93"/>
      <c r="B28" s="188"/>
      <c r="C28" s="188"/>
      <c r="D28" s="188"/>
      <c r="E28" s="188"/>
      <c r="F28" s="187"/>
      <c r="G28" s="193"/>
      <c r="H28" s="188"/>
      <c r="I28" s="192"/>
      <c r="J28" s="192"/>
      <c r="K28" s="192"/>
      <c r="L28" s="192"/>
      <c r="M28" s="192"/>
      <c r="N28" s="192"/>
      <c r="O28" s="192"/>
      <c r="P28" s="192"/>
    </row>
    <row r="29" spans="1:16" x14ac:dyDescent="0.25">
      <c r="A29" s="93"/>
      <c r="B29" s="188"/>
      <c r="C29" s="188"/>
      <c r="D29" s="188"/>
      <c r="E29" s="188"/>
      <c r="F29" s="187"/>
      <c r="G29" s="193"/>
      <c r="H29" s="188"/>
      <c r="I29" s="192"/>
      <c r="J29" s="192"/>
      <c r="K29" s="192"/>
      <c r="L29" s="192"/>
      <c r="M29" s="192"/>
      <c r="N29" s="192"/>
      <c r="O29" s="192"/>
      <c r="P29" s="192"/>
    </row>
    <row r="30" spans="1:16" x14ac:dyDescent="0.25">
      <c r="A30" s="93"/>
      <c r="B30" s="188"/>
      <c r="C30" s="188"/>
      <c r="D30" s="188"/>
      <c r="E30" s="188"/>
      <c r="F30" s="187"/>
      <c r="G30" s="193"/>
      <c r="H30" s="188"/>
      <c r="I30" s="192"/>
      <c r="J30" s="192"/>
      <c r="K30" s="192"/>
      <c r="L30" s="192"/>
      <c r="M30" s="192"/>
      <c r="N30" s="192"/>
      <c r="O30" s="192"/>
      <c r="P30" s="192"/>
    </row>
    <row r="31" spans="1:16" x14ac:dyDescent="0.25">
      <c r="A31" s="93"/>
    </row>
    <row r="32" spans="1:16" x14ac:dyDescent="0.25">
      <c r="A32" s="93"/>
    </row>
    <row r="33" spans="1:1" x14ac:dyDescent="0.25">
      <c r="A33" s="9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
    <tabColor theme="7" tint="0.39997558519241921"/>
  </sheetPr>
  <dimension ref="A3:AD3413"/>
  <sheetViews>
    <sheetView workbookViewId="0"/>
  </sheetViews>
  <sheetFormatPr defaultRowHeight="15" x14ac:dyDescent="0.25"/>
  <cols>
    <col min="1" max="1" width="87" style="26" bestFit="1" customWidth="1"/>
    <col min="2" max="2" width="9.5703125" style="26" bestFit="1" customWidth="1"/>
    <col min="3" max="10" width="9.140625" style="26"/>
    <col min="11" max="11" width="11.5703125" style="26" bestFit="1" customWidth="1"/>
    <col min="12" max="16384" width="9.140625" style="26"/>
  </cols>
  <sheetData>
    <row r="3" spans="1:30" x14ac:dyDescent="0.25">
      <c r="A3" s="26">
        <v>1</v>
      </c>
      <c r="B3" s="26">
        <v>2</v>
      </c>
      <c r="C3" s="26">
        <v>3</v>
      </c>
      <c r="D3" s="26">
        <v>4</v>
      </c>
      <c r="E3" s="26">
        <v>5</v>
      </c>
      <c r="F3" s="26">
        <v>6</v>
      </c>
      <c r="G3" s="26">
        <v>7</v>
      </c>
      <c r="H3" s="26">
        <v>8</v>
      </c>
      <c r="I3" s="26">
        <v>9</v>
      </c>
      <c r="J3" s="26">
        <v>10</v>
      </c>
      <c r="K3" s="26">
        <v>11</v>
      </c>
      <c r="L3" s="26">
        <v>12</v>
      </c>
      <c r="M3" s="26">
        <v>13</v>
      </c>
      <c r="N3" s="26">
        <v>14</v>
      </c>
      <c r="O3" s="26">
        <v>15</v>
      </c>
      <c r="P3" s="26">
        <v>16</v>
      </c>
      <c r="Q3" s="26">
        <v>17</v>
      </c>
      <c r="R3" s="26">
        <v>18</v>
      </c>
      <c r="S3" s="26">
        <v>19</v>
      </c>
      <c r="T3" s="26">
        <v>20</v>
      </c>
      <c r="U3" s="26">
        <v>21</v>
      </c>
      <c r="V3" s="26">
        <v>22</v>
      </c>
      <c r="W3" s="26">
        <v>23</v>
      </c>
      <c r="X3" s="26">
        <v>24</v>
      </c>
      <c r="Y3" s="26">
        <v>25</v>
      </c>
      <c r="Z3" s="26">
        <v>26</v>
      </c>
      <c r="AA3" s="26">
        <v>27</v>
      </c>
      <c r="AB3" s="26">
        <v>28</v>
      </c>
    </row>
    <row r="4" spans="1:30" x14ac:dyDescent="0.25">
      <c r="A4" s="26" t="s">
        <v>1494</v>
      </c>
      <c r="B4" s="195">
        <v>5.4746543778801844E-2</v>
      </c>
      <c r="C4" s="195">
        <v>0.30419555199358844</v>
      </c>
      <c r="D4" s="195">
        <v>0.25048286916449608</v>
      </c>
      <c r="E4" s="195">
        <v>0.10892406331396513</v>
      </c>
      <c r="F4" s="195">
        <v>2.1638950110198358E-2</v>
      </c>
      <c r="G4" s="195">
        <v>0.22812262071729111</v>
      </c>
      <c r="H4" s="195">
        <v>4.6483670607092766E-3</v>
      </c>
      <c r="I4" s="195">
        <v>2.7241033860949709E-2</v>
      </c>
      <c r="J4" s="194">
        <v>0.99999999999999989</v>
      </c>
      <c r="K4" s="196">
        <v>124775</v>
      </c>
      <c r="L4" s="94"/>
      <c r="M4" s="195">
        <v>5.2999999999999999E-2</v>
      </c>
      <c r="N4" s="195">
        <v>5.6000000000000001E-2</v>
      </c>
      <c r="O4" s="195">
        <v>0.30199999999999999</v>
      </c>
      <c r="P4" s="195">
        <v>0.307</v>
      </c>
      <c r="Q4" s="195">
        <v>0.248</v>
      </c>
      <c r="R4" s="195">
        <v>0.253</v>
      </c>
      <c r="S4" s="195">
        <v>0.107</v>
      </c>
      <c r="T4" s="195">
        <v>0.111</v>
      </c>
      <c r="U4" s="195">
        <v>2.1000000000000001E-2</v>
      </c>
      <c r="V4" s="195">
        <v>2.1999999999999999E-2</v>
      </c>
      <c r="W4" s="195">
        <v>0.22600000000000001</v>
      </c>
      <c r="X4" s="195">
        <v>0.23</v>
      </c>
      <c r="Y4" s="195">
        <v>4.0000000000000001E-3</v>
      </c>
      <c r="Z4" s="195">
        <v>5.0000000000000001E-3</v>
      </c>
      <c r="AA4" s="195">
        <v>2.5999999999999999E-2</v>
      </c>
      <c r="AB4" s="195">
        <v>2.8000000000000001E-2</v>
      </c>
      <c r="AC4" s="94"/>
      <c r="AD4" s="94"/>
    </row>
    <row r="5" spans="1:30" x14ac:dyDescent="0.25">
      <c r="A5" s="94" t="s">
        <v>1495</v>
      </c>
      <c r="B5" s="195" t="s">
        <v>143</v>
      </c>
      <c r="C5" s="195">
        <v>0.30244252873563221</v>
      </c>
      <c r="D5" s="195">
        <v>0.31465517241379309</v>
      </c>
      <c r="E5" s="195">
        <v>0.15134099616858238</v>
      </c>
      <c r="F5" s="195">
        <v>2.8017241379310345E-2</v>
      </c>
      <c r="G5" s="195">
        <v>0.17840038314176246</v>
      </c>
      <c r="H5" s="195">
        <v>3.8314176245210726E-3</v>
      </c>
      <c r="I5" s="195">
        <v>2.1312260536398467E-2</v>
      </c>
      <c r="J5" s="194">
        <v>1.0000000000000002</v>
      </c>
      <c r="K5" s="196">
        <v>4176</v>
      </c>
      <c r="L5" s="94"/>
      <c r="M5" s="195" t="s">
        <v>143</v>
      </c>
      <c r="N5" s="195" t="s">
        <v>143</v>
      </c>
      <c r="O5" s="195">
        <v>0.28899999999999998</v>
      </c>
      <c r="P5" s="195">
        <v>0.317</v>
      </c>
      <c r="Q5" s="195">
        <v>0.30099999999999999</v>
      </c>
      <c r="R5" s="195">
        <v>0.32900000000000001</v>
      </c>
      <c r="S5" s="195">
        <v>0.14099999999999999</v>
      </c>
      <c r="T5" s="195">
        <v>0.16300000000000001</v>
      </c>
      <c r="U5" s="195">
        <v>2.3E-2</v>
      </c>
      <c r="V5" s="195">
        <v>3.3000000000000002E-2</v>
      </c>
      <c r="W5" s="195">
        <v>0.16700000000000001</v>
      </c>
      <c r="X5" s="195">
        <v>0.19</v>
      </c>
      <c r="Y5" s="195">
        <v>2E-3</v>
      </c>
      <c r="Z5" s="195">
        <v>6.0000000000000001E-3</v>
      </c>
      <c r="AA5" s="195">
        <v>1.7000000000000001E-2</v>
      </c>
      <c r="AB5" s="195">
        <v>2.5999999999999999E-2</v>
      </c>
      <c r="AC5" s="12"/>
    </row>
    <row r="6" spans="1:30" x14ac:dyDescent="0.25">
      <c r="A6" s="94" t="s">
        <v>1496</v>
      </c>
      <c r="B6" s="195" t="s">
        <v>143</v>
      </c>
      <c r="C6" s="195">
        <v>0.18214936247723132</v>
      </c>
      <c r="D6" s="195">
        <v>0.49180327868852458</v>
      </c>
      <c r="E6" s="195">
        <v>0.21493624772313297</v>
      </c>
      <c r="F6" s="195">
        <v>2.185792349726776E-2</v>
      </c>
      <c r="G6" s="195">
        <v>7.4681238615664849E-2</v>
      </c>
      <c r="H6" s="195" t="s">
        <v>143</v>
      </c>
      <c r="I6" s="195">
        <v>1.4571948998178506E-2</v>
      </c>
      <c r="J6" s="194">
        <v>1</v>
      </c>
      <c r="K6" s="196">
        <v>1098</v>
      </c>
      <c r="L6" s="94"/>
      <c r="M6" s="195" t="s">
        <v>143</v>
      </c>
      <c r="N6" s="195" t="s">
        <v>143</v>
      </c>
      <c r="O6" s="195">
        <v>0.16</v>
      </c>
      <c r="P6" s="195">
        <v>0.20599999999999999</v>
      </c>
      <c r="Q6" s="195">
        <v>0.46200000000000002</v>
      </c>
      <c r="R6" s="195">
        <v>0.52100000000000002</v>
      </c>
      <c r="S6" s="195">
        <v>0.192</v>
      </c>
      <c r="T6" s="195">
        <v>0.24</v>
      </c>
      <c r="U6" s="195">
        <v>1.4999999999999999E-2</v>
      </c>
      <c r="V6" s="195">
        <v>3.2000000000000001E-2</v>
      </c>
      <c r="W6" s="195">
        <v>6.0999999999999999E-2</v>
      </c>
      <c r="X6" s="195">
        <v>9.1999999999999998E-2</v>
      </c>
      <c r="Y6" s="195" t="s">
        <v>143</v>
      </c>
      <c r="Z6" s="195" t="s">
        <v>143</v>
      </c>
      <c r="AA6" s="195">
        <v>8.9999999999999993E-3</v>
      </c>
      <c r="AB6" s="195">
        <v>2.4E-2</v>
      </c>
      <c r="AC6" s="12"/>
    </row>
    <row r="7" spans="1:30" x14ac:dyDescent="0.25">
      <c r="A7" s="94" t="s">
        <v>1497</v>
      </c>
      <c r="B7" s="195" t="s">
        <v>143</v>
      </c>
      <c r="C7" s="195">
        <v>1.1488511488511488E-2</v>
      </c>
      <c r="D7" s="195">
        <v>0.18081918081918083</v>
      </c>
      <c r="E7" s="195">
        <v>0.16833166833166832</v>
      </c>
      <c r="F7" s="195">
        <v>4.095904095904096E-2</v>
      </c>
      <c r="G7" s="195">
        <v>0.57492507492507494</v>
      </c>
      <c r="H7" s="195">
        <v>6.4935064935064939E-3</v>
      </c>
      <c r="I7" s="195">
        <v>1.6983016983016984E-2</v>
      </c>
      <c r="J7" s="194">
        <v>0.99999999999999989</v>
      </c>
      <c r="K7" s="196">
        <v>2002</v>
      </c>
      <c r="L7" s="94"/>
      <c r="M7" s="195" t="s">
        <v>143</v>
      </c>
      <c r="N7" s="195" t="s">
        <v>143</v>
      </c>
      <c r="O7" s="195">
        <v>8.0000000000000002E-3</v>
      </c>
      <c r="P7" s="195">
        <v>1.7000000000000001E-2</v>
      </c>
      <c r="Q7" s="195">
        <v>0.16500000000000001</v>
      </c>
      <c r="R7" s="195">
        <v>0.19800000000000001</v>
      </c>
      <c r="S7" s="195">
        <v>0.153</v>
      </c>
      <c r="T7" s="195">
        <v>0.185</v>
      </c>
      <c r="U7" s="195">
        <v>3.3000000000000002E-2</v>
      </c>
      <c r="V7" s="195">
        <v>5.0999999999999997E-2</v>
      </c>
      <c r="W7" s="195">
        <v>0.55300000000000005</v>
      </c>
      <c r="X7" s="195">
        <v>0.59599999999999997</v>
      </c>
      <c r="Y7" s="195">
        <v>4.0000000000000001E-3</v>
      </c>
      <c r="Z7" s="195">
        <v>1.0999999999999999E-2</v>
      </c>
      <c r="AA7" s="195">
        <v>1.2E-2</v>
      </c>
      <c r="AB7" s="195">
        <v>2.4E-2</v>
      </c>
      <c r="AC7" s="12"/>
    </row>
    <row r="8" spans="1:30" x14ac:dyDescent="0.25">
      <c r="A8" s="94" t="s">
        <v>1498</v>
      </c>
      <c r="B8" s="195" t="s">
        <v>143</v>
      </c>
      <c r="C8" s="195">
        <v>7.8308321964529332E-2</v>
      </c>
      <c r="D8" s="195">
        <v>0.19836289222373807</v>
      </c>
      <c r="E8" s="195">
        <v>8.0218281036834926E-2</v>
      </c>
      <c r="F8" s="195">
        <v>8.1855388813096858E-3</v>
      </c>
      <c r="G8" s="195">
        <v>0.5830832196452933</v>
      </c>
      <c r="H8" s="195">
        <v>1.9918144611186902E-2</v>
      </c>
      <c r="I8" s="195">
        <v>3.1923601637107779E-2</v>
      </c>
      <c r="J8" s="194">
        <v>1</v>
      </c>
      <c r="K8" s="196">
        <v>3665</v>
      </c>
      <c r="L8" s="94"/>
      <c r="M8" s="195" t="s">
        <v>143</v>
      </c>
      <c r="N8" s="195" t="s">
        <v>143</v>
      </c>
      <c r="O8" s="195">
        <v>7.0000000000000007E-2</v>
      </c>
      <c r="P8" s="195">
        <v>8.6999999999999994E-2</v>
      </c>
      <c r="Q8" s="195">
        <v>0.186</v>
      </c>
      <c r="R8" s="195">
        <v>0.21199999999999999</v>
      </c>
      <c r="S8" s="195">
        <v>7.1999999999999995E-2</v>
      </c>
      <c r="T8" s="195">
        <v>8.8999999999999996E-2</v>
      </c>
      <c r="U8" s="195">
        <v>6.0000000000000001E-3</v>
      </c>
      <c r="V8" s="195">
        <v>1.2E-2</v>
      </c>
      <c r="W8" s="195">
        <v>0.56699999999999995</v>
      </c>
      <c r="X8" s="195">
        <v>0.59899999999999998</v>
      </c>
      <c r="Y8" s="195">
        <v>1.6E-2</v>
      </c>
      <c r="Z8" s="195">
        <v>2.5000000000000001E-2</v>
      </c>
      <c r="AA8" s="195">
        <v>2.7E-2</v>
      </c>
      <c r="AB8" s="195">
        <v>3.7999999999999999E-2</v>
      </c>
      <c r="AC8" s="12"/>
    </row>
    <row r="9" spans="1:30" x14ac:dyDescent="0.25">
      <c r="A9" s="94" t="s">
        <v>1499</v>
      </c>
      <c r="B9" s="195">
        <v>0.31352282515073215</v>
      </c>
      <c r="C9" s="195">
        <v>0.1826012058570198</v>
      </c>
      <c r="D9" s="195">
        <v>0.22394487510766581</v>
      </c>
      <c r="E9" s="195">
        <v>0.12919896640826872</v>
      </c>
      <c r="F9" s="195">
        <v>1.119724375538329E-2</v>
      </c>
      <c r="G9" s="195">
        <v>0.10163652024117141</v>
      </c>
      <c r="H9" s="195">
        <v>3.4453057708871662E-3</v>
      </c>
      <c r="I9" s="195">
        <v>3.4453057708871665E-2</v>
      </c>
      <c r="J9" s="194">
        <v>1</v>
      </c>
      <c r="K9" s="196">
        <v>1161</v>
      </c>
      <c r="L9" s="94"/>
      <c r="M9" s="195">
        <v>0.28699999999999998</v>
      </c>
      <c r="N9" s="195">
        <v>0.34100000000000003</v>
      </c>
      <c r="O9" s="195">
        <v>0.161</v>
      </c>
      <c r="P9" s="195">
        <v>0.20599999999999999</v>
      </c>
      <c r="Q9" s="195">
        <v>0.20100000000000001</v>
      </c>
      <c r="R9" s="195">
        <v>0.249</v>
      </c>
      <c r="S9" s="195">
        <v>0.111</v>
      </c>
      <c r="T9" s="195">
        <v>0.15</v>
      </c>
      <c r="U9" s="195">
        <v>7.0000000000000001E-3</v>
      </c>
      <c r="V9" s="195">
        <v>1.9E-2</v>
      </c>
      <c r="W9" s="195">
        <v>8.5999999999999993E-2</v>
      </c>
      <c r="X9" s="195">
        <v>0.12</v>
      </c>
      <c r="Y9" s="195">
        <v>1E-3</v>
      </c>
      <c r="Z9" s="195">
        <v>8.9999999999999993E-3</v>
      </c>
      <c r="AA9" s="195">
        <v>2.5000000000000001E-2</v>
      </c>
      <c r="AB9" s="195">
        <v>4.7E-2</v>
      </c>
      <c r="AC9" s="12"/>
    </row>
    <row r="10" spans="1:30" x14ac:dyDescent="0.25">
      <c r="A10" s="94" t="s">
        <v>1500</v>
      </c>
      <c r="B10" s="195">
        <v>0.16491540516473732</v>
      </c>
      <c r="C10" s="195">
        <v>1.0685663401602849E-3</v>
      </c>
      <c r="D10" s="195">
        <v>0.55672306322350851</v>
      </c>
      <c r="E10" s="195">
        <v>0.19394479073909171</v>
      </c>
      <c r="F10" s="195">
        <v>6.2333036509349959E-3</v>
      </c>
      <c r="G10" s="195">
        <v>8.9047195013357075E-3</v>
      </c>
      <c r="H10" s="195" t="s">
        <v>143</v>
      </c>
      <c r="I10" s="195">
        <v>6.8210151380231523E-2</v>
      </c>
      <c r="J10" s="194">
        <v>1</v>
      </c>
      <c r="K10" s="196">
        <v>5615</v>
      </c>
      <c r="L10" s="94"/>
      <c r="M10" s="195">
        <v>0.155</v>
      </c>
      <c r="N10" s="195">
        <v>0.17499999999999999</v>
      </c>
      <c r="O10" s="195">
        <v>0</v>
      </c>
      <c r="P10" s="195">
        <v>2E-3</v>
      </c>
      <c r="Q10" s="195">
        <v>0.54400000000000004</v>
      </c>
      <c r="R10" s="195">
        <v>0.56999999999999995</v>
      </c>
      <c r="S10" s="195">
        <v>0.184</v>
      </c>
      <c r="T10" s="195">
        <v>0.20399999999999999</v>
      </c>
      <c r="U10" s="195">
        <v>4.0000000000000001E-3</v>
      </c>
      <c r="V10" s="195">
        <v>8.9999999999999993E-3</v>
      </c>
      <c r="W10" s="195">
        <v>7.0000000000000001E-3</v>
      </c>
      <c r="X10" s="195">
        <v>1.2E-2</v>
      </c>
      <c r="Y10" s="195" t="s">
        <v>143</v>
      </c>
      <c r="Z10" s="195" t="s">
        <v>143</v>
      </c>
      <c r="AA10" s="195">
        <v>6.2E-2</v>
      </c>
      <c r="AB10" s="195">
        <v>7.4999999999999997E-2</v>
      </c>
      <c r="AC10" s="12"/>
    </row>
    <row r="11" spans="1:30" x14ac:dyDescent="0.25">
      <c r="A11" s="94" t="s">
        <v>1501</v>
      </c>
      <c r="B11" s="195">
        <v>6.5164393490149575E-2</v>
      </c>
      <c r="C11" s="195">
        <v>0.2721881794821111</v>
      </c>
      <c r="D11" s="195">
        <v>0.24273571852144693</v>
      </c>
      <c r="E11" s="195">
        <v>9.1124728207155559E-2</v>
      </c>
      <c r="F11" s="195">
        <v>3.6041378401528629E-2</v>
      </c>
      <c r="G11" s="195">
        <v>0.26434736772748235</v>
      </c>
      <c r="H11" s="195">
        <v>4.5463530341964811E-3</v>
      </c>
      <c r="I11" s="195">
        <v>2.3851881135929367E-2</v>
      </c>
      <c r="J11" s="194">
        <v>1</v>
      </c>
      <c r="K11" s="196">
        <v>15177</v>
      </c>
      <c r="L11" s="94"/>
      <c r="M11" s="195">
        <v>6.0999999999999999E-2</v>
      </c>
      <c r="N11" s="195">
        <v>6.9000000000000006E-2</v>
      </c>
      <c r="O11" s="195">
        <v>0.26500000000000001</v>
      </c>
      <c r="P11" s="195">
        <v>0.27900000000000003</v>
      </c>
      <c r="Q11" s="195">
        <v>0.23599999999999999</v>
      </c>
      <c r="R11" s="195">
        <v>0.25</v>
      </c>
      <c r="S11" s="195">
        <v>8.6999999999999994E-2</v>
      </c>
      <c r="T11" s="195">
        <v>9.6000000000000002E-2</v>
      </c>
      <c r="U11" s="195">
        <v>3.3000000000000002E-2</v>
      </c>
      <c r="V11" s="195">
        <v>3.9E-2</v>
      </c>
      <c r="W11" s="195">
        <v>0.25700000000000001</v>
      </c>
      <c r="X11" s="195">
        <v>0.27100000000000002</v>
      </c>
      <c r="Y11" s="195">
        <v>4.0000000000000001E-3</v>
      </c>
      <c r="Z11" s="195">
        <v>6.0000000000000001E-3</v>
      </c>
      <c r="AA11" s="195">
        <v>2.1999999999999999E-2</v>
      </c>
      <c r="AB11" s="195">
        <v>2.5999999999999999E-2</v>
      </c>
      <c r="AC11" s="12"/>
    </row>
    <row r="12" spans="1:30" x14ac:dyDescent="0.25">
      <c r="A12" s="94" t="s">
        <v>1502</v>
      </c>
      <c r="B12" s="195">
        <v>0.62364532019704433</v>
      </c>
      <c r="C12" s="195">
        <v>0.20689655172413793</v>
      </c>
      <c r="D12" s="195">
        <v>0.10344827586206896</v>
      </c>
      <c r="E12" s="195">
        <v>3.793103448275862E-2</v>
      </c>
      <c r="F12" s="195">
        <v>4.9261083743842361E-4</v>
      </c>
      <c r="G12" s="195">
        <v>7.8817733990147777E-3</v>
      </c>
      <c r="H12" s="195" t="s">
        <v>143</v>
      </c>
      <c r="I12" s="195">
        <v>1.9704433497536946E-2</v>
      </c>
      <c r="J12" s="194">
        <v>0.99999999999999989</v>
      </c>
      <c r="K12" s="196">
        <v>2030</v>
      </c>
      <c r="L12" s="94"/>
      <c r="M12" s="195">
        <v>0.60199999999999998</v>
      </c>
      <c r="N12" s="195">
        <v>0.64400000000000002</v>
      </c>
      <c r="O12" s="195">
        <v>0.19</v>
      </c>
      <c r="P12" s="195">
        <v>0.22500000000000001</v>
      </c>
      <c r="Q12" s="195">
        <v>9.0999999999999998E-2</v>
      </c>
      <c r="R12" s="195">
        <v>0.11700000000000001</v>
      </c>
      <c r="S12" s="195">
        <v>0.03</v>
      </c>
      <c r="T12" s="195">
        <v>4.7E-2</v>
      </c>
      <c r="U12" s="195">
        <v>0</v>
      </c>
      <c r="V12" s="195">
        <v>3.0000000000000001E-3</v>
      </c>
      <c r="W12" s="195">
        <v>5.0000000000000001E-3</v>
      </c>
      <c r="X12" s="195">
        <v>1.2999999999999999E-2</v>
      </c>
      <c r="Y12" s="195" t="s">
        <v>143</v>
      </c>
      <c r="Z12" s="195" t="s">
        <v>143</v>
      </c>
      <c r="AA12" s="195">
        <v>1.4999999999999999E-2</v>
      </c>
      <c r="AB12" s="195">
        <v>2.7E-2</v>
      </c>
      <c r="AC12" s="12"/>
    </row>
    <row r="13" spans="1:30" x14ac:dyDescent="0.25">
      <c r="A13" s="94" t="s">
        <v>1503</v>
      </c>
      <c r="B13" s="195">
        <v>0.30080228596549069</v>
      </c>
      <c r="C13" s="195">
        <v>0.49203209143861965</v>
      </c>
      <c r="D13" s="195">
        <v>0.10572590394548852</v>
      </c>
      <c r="E13" s="195">
        <v>2.8409715353335533E-2</v>
      </c>
      <c r="F13" s="195">
        <v>1.4287284316957906E-3</v>
      </c>
      <c r="G13" s="195">
        <v>4.6708429497747006E-2</v>
      </c>
      <c r="H13" s="195">
        <v>2.7475546763380591E-3</v>
      </c>
      <c r="I13" s="195">
        <v>2.2145290691284757E-2</v>
      </c>
      <c r="J13" s="194">
        <v>1</v>
      </c>
      <c r="K13" s="196">
        <v>18198</v>
      </c>
      <c r="L13" s="94"/>
      <c r="M13" s="195">
        <v>0.29399999999999998</v>
      </c>
      <c r="N13" s="195">
        <v>0.308</v>
      </c>
      <c r="O13" s="195">
        <v>0.48499999999999999</v>
      </c>
      <c r="P13" s="195">
        <v>0.499</v>
      </c>
      <c r="Q13" s="195">
        <v>0.10100000000000001</v>
      </c>
      <c r="R13" s="195">
        <v>0.11</v>
      </c>
      <c r="S13" s="195">
        <v>2.5999999999999999E-2</v>
      </c>
      <c r="T13" s="195">
        <v>3.1E-2</v>
      </c>
      <c r="U13" s="195">
        <v>1E-3</v>
      </c>
      <c r="V13" s="195">
        <v>2E-3</v>
      </c>
      <c r="W13" s="195">
        <v>4.3999999999999997E-2</v>
      </c>
      <c r="X13" s="195">
        <v>0.05</v>
      </c>
      <c r="Y13" s="195">
        <v>2E-3</v>
      </c>
      <c r="Z13" s="195">
        <v>4.0000000000000001E-3</v>
      </c>
      <c r="AA13" s="195">
        <v>0.02</v>
      </c>
      <c r="AB13" s="195">
        <v>2.4E-2</v>
      </c>
      <c r="AC13" s="12"/>
    </row>
    <row r="14" spans="1:30" x14ac:dyDescent="0.25">
      <c r="A14" s="94" t="s">
        <v>1504</v>
      </c>
      <c r="B14" s="195" t="s">
        <v>143</v>
      </c>
      <c r="C14" s="195">
        <v>0.40955284552845528</v>
      </c>
      <c r="D14" s="195">
        <v>0.30284552845528456</v>
      </c>
      <c r="E14" s="195">
        <v>0.15040650406504066</v>
      </c>
      <c r="F14" s="195">
        <v>8.130081300813009E-3</v>
      </c>
      <c r="G14" s="195">
        <v>0.10670731707317073</v>
      </c>
      <c r="H14" s="195">
        <v>4.0650406504065045E-3</v>
      </c>
      <c r="I14" s="195">
        <v>1.8292682926829267E-2</v>
      </c>
      <c r="J14" s="194">
        <v>1</v>
      </c>
      <c r="K14" s="196">
        <v>984</v>
      </c>
      <c r="L14" s="94"/>
      <c r="M14" s="195" t="s">
        <v>143</v>
      </c>
      <c r="N14" s="195" t="s">
        <v>143</v>
      </c>
      <c r="O14" s="195">
        <v>0.379</v>
      </c>
      <c r="P14" s="195">
        <v>0.441</v>
      </c>
      <c r="Q14" s="195">
        <v>0.27500000000000002</v>
      </c>
      <c r="R14" s="195">
        <v>0.33200000000000002</v>
      </c>
      <c r="S14" s="195">
        <v>0.129</v>
      </c>
      <c r="T14" s="195">
        <v>0.17399999999999999</v>
      </c>
      <c r="U14" s="195">
        <v>4.0000000000000001E-3</v>
      </c>
      <c r="V14" s="195">
        <v>1.6E-2</v>
      </c>
      <c r="W14" s="195">
        <v>8.8999999999999996E-2</v>
      </c>
      <c r="X14" s="195">
        <v>0.128</v>
      </c>
      <c r="Y14" s="195">
        <v>2E-3</v>
      </c>
      <c r="Z14" s="195">
        <v>0.01</v>
      </c>
      <c r="AA14" s="195">
        <v>1.2E-2</v>
      </c>
      <c r="AB14" s="195">
        <v>2.9000000000000001E-2</v>
      </c>
      <c r="AC14" s="12"/>
    </row>
    <row r="15" spans="1:30" x14ac:dyDescent="0.25">
      <c r="A15" s="94" t="s">
        <v>1505</v>
      </c>
      <c r="B15" s="195" t="s">
        <v>143</v>
      </c>
      <c r="C15" s="195">
        <v>0.27600000000000002</v>
      </c>
      <c r="D15" s="195">
        <v>0.35199999999999998</v>
      </c>
      <c r="E15" s="195">
        <v>0.21199999999999999</v>
      </c>
      <c r="F15" s="195">
        <v>8.0000000000000002E-3</v>
      </c>
      <c r="G15" s="195">
        <v>0.13200000000000001</v>
      </c>
      <c r="H15" s="195" t="s">
        <v>143</v>
      </c>
      <c r="I15" s="195">
        <v>0.02</v>
      </c>
      <c r="J15" s="194">
        <v>1</v>
      </c>
      <c r="K15" s="196">
        <v>250</v>
      </c>
      <c r="L15" s="94"/>
      <c r="M15" s="195" t="s">
        <v>143</v>
      </c>
      <c r="N15" s="195" t="s">
        <v>143</v>
      </c>
      <c r="O15" s="195">
        <v>0.224</v>
      </c>
      <c r="P15" s="195">
        <v>0.33400000000000002</v>
      </c>
      <c r="Q15" s="195">
        <v>0.29499999999999998</v>
      </c>
      <c r="R15" s="195">
        <v>0.41299999999999998</v>
      </c>
      <c r="S15" s="195">
        <v>0.16600000000000001</v>
      </c>
      <c r="T15" s="195">
        <v>0.26700000000000002</v>
      </c>
      <c r="U15" s="195">
        <v>2E-3</v>
      </c>
      <c r="V15" s="195">
        <v>2.9000000000000001E-2</v>
      </c>
      <c r="W15" s="195">
        <v>9.6000000000000002E-2</v>
      </c>
      <c r="X15" s="195">
        <v>0.18</v>
      </c>
      <c r="Y15" s="195" t="s">
        <v>143</v>
      </c>
      <c r="Z15" s="195" t="s">
        <v>143</v>
      </c>
      <c r="AA15" s="195">
        <v>8.9999999999999993E-3</v>
      </c>
      <c r="AB15" s="195">
        <v>4.5999999999999999E-2</v>
      </c>
      <c r="AC15" s="12"/>
    </row>
    <row r="16" spans="1:30" x14ac:dyDescent="0.25">
      <c r="A16" s="94" t="s">
        <v>1506</v>
      </c>
      <c r="B16" s="195" t="s">
        <v>143</v>
      </c>
      <c r="C16" s="195">
        <v>0.36568457538994803</v>
      </c>
      <c r="D16" s="195">
        <v>0.19410745233968804</v>
      </c>
      <c r="E16" s="195">
        <v>0.34922010398613518</v>
      </c>
      <c r="F16" s="195">
        <v>8.6655112651646445E-3</v>
      </c>
      <c r="G16" s="195">
        <v>6.32582322357019E-2</v>
      </c>
      <c r="H16" s="195">
        <v>1.7331022530329288E-3</v>
      </c>
      <c r="I16" s="195">
        <v>1.7331022530329289E-2</v>
      </c>
      <c r="J16" s="194">
        <v>1.0000000000000002</v>
      </c>
      <c r="K16" s="196">
        <v>1154</v>
      </c>
      <c r="L16" s="94"/>
      <c r="M16" s="195" t="s">
        <v>143</v>
      </c>
      <c r="N16" s="195" t="s">
        <v>143</v>
      </c>
      <c r="O16" s="195">
        <v>0.33800000000000002</v>
      </c>
      <c r="P16" s="195">
        <v>0.39400000000000002</v>
      </c>
      <c r="Q16" s="195">
        <v>0.17199999999999999</v>
      </c>
      <c r="R16" s="195">
        <v>0.218</v>
      </c>
      <c r="S16" s="195">
        <v>0.32200000000000001</v>
      </c>
      <c r="T16" s="195">
        <v>0.377</v>
      </c>
      <c r="U16" s="195">
        <v>5.0000000000000001E-3</v>
      </c>
      <c r="V16" s="195">
        <v>1.6E-2</v>
      </c>
      <c r="W16" s="195">
        <v>5.0999999999999997E-2</v>
      </c>
      <c r="X16" s="195">
        <v>7.9000000000000001E-2</v>
      </c>
      <c r="Y16" s="195">
        <v>0</v>
      </c>
      <c r="Z16" s="195">
        <v>6.0000000000000001E-3</v>
      </c>
      <c r="AA16" s="195">
        <v>1.0999999999999999E-2</v>
      </c>
      <c r="AB16" s="195">
        <v>2.7E-2</v>
      </c>
      <c r="AC16" s="12"/>
    </row>
    <row r="17" spans="1:29" x14ac:dyDescent="0.25">
      <c r="A17" s="94" t="s">
        <v>1507</v>
      </c>
      <c r="B17" s="195" t="s">
        <v>143</v>
      </c>
      <c r="C17" s="195">
        <v>0.51246261216350952</v>
      </c>
      <c r="D17" s="195">
        <v>0.23928215353938184</v>
      </c>
      <c r="E17" s="195">
        <v>0.1345962113659023</v>
      </c>
      <c r="F17" s="195">
        <v>7.9760717846460612E-3</v>
      </c>
      <c r="G17" s="195">
        <v>8.2751744765702892E-2</v>
      </c>
      <c r="H17" s="195" t="s">
        <v>143</v>
      </c>
      <c r="I17" s="195">
        <v>2.2931206380857428E-2</v>
      </c>
      <c r="J17" s="194">
        <v>1</v>
      </c>
      <c r="K17" s="196">
        <v>1003</v>
      </c>
      <c r="L17" s="94"/>
      <c r="M17" s="195" t="s">
        <v>143</v>
      </c>
      <c r="N17" s="195" t="s">
        <v>143</v>
      </c>
      <c r="O17" s="195">
        <v>0.48199999999999998</v>
      </c>
      <c r="P17" s="195">
        <v>0.54300000000000004</v>
      </c>
      <c r="Q17" s="195">
        <v>0.214</v>
      </c>
      <c r="R17" s="195">
        <v>0.26700000000000002</v>
      </c>
      <c r="S17" s="195">
        <v>0.115</v>
      </c>
      <c r="T17" s="195">
        <v>0.157</v>
      </c>
      <c r="U17" s="195">
        <v>4.0000000000000001E-3</v>
      </c>
      <c r="V17" s="195">
        <v>1.6E-2</v>
      </c>
      <c r="W17" s="195">
        <v>6.7000000000000004E-2</v>
      </c>
      <c r="X17" s="195">
        <v>0.10100000000000001</v>
      </c>
      <c r="Y17" s="195" t="s">
        <v>143</v>
      </c>
      <c r="Z17" s="195" t="s">
        <v>143</v>
      </c>
      <c r="AA17" s="195">
        <v>1.4999999999999999E-2</v>
      </c>
      <c r="AB17" s="195">
        <v>3.4000000000000002E-2</v>
      </c>
      <c r="AC17" s="12"/>
    </row>
    <row r="18" spans="1:29" x14ac:dyDescent="0.25">
      <c r="A18" s="94" t="s">
        <v>1508</v>
      </c>
      <c r="B18" s="195" t="s">
        <v>143</v>
      </c>
      <c r="C18" s="195">
        <v>0.36842105263157893</v>
      </c>
      <c r="D18" s="195">
        <v>0.32416267942583732</v>
      </c>
      <c r="E18" s="195">
        <v>0.17822966507177032</v>
      </c>
      <c r="F18" s="195">
        <v>7.1770334928229667E-3</v>
      </c>
      <c r="G18" s="195">
        <v>9.8086124401913874E-2</v>
      </c>
      <c r="H18" s="195">
        <v>1.1961722488038277E-3</v>
      </c>
      <c r="I18" s="195">
        <v>2.2727272727272728E-2</v>
      </c>
      <c r="J18" s="194">
        <v>0.99999999999999989</v>
      </c>
      <c r="K18" s="196">
        <v>836</v>
      </c>
      <c r="L18" s="94"/>
      <c r="M18" s="195" t="s">
        <v>143</v>
      </c>
      <c r="N18" s="195" t="s">
        <v>143</v>
      </c>
      <c r="O18" s="195">
        <v>0.33600000000000002</v>
      </c>
      <c r="P18" s="195">
        <v>0.40200000000000002</v>
      </c>
      <c r="Q18" s="195">
        <v>0.29299999999999998</v>
      </c>
      <c r="R18" s="195">
        <v>0.35699999999999998</v>
      </c>
      <c r="S18" s="195">
        <v>0.154</v>
      </c>
      <c r="T18" s="195">
        <v>0.20599999999999999</v>
      </c>
      <c r="U18" s="195">
        <v>3.0000000000000001E-3</v>
      </c>
      <c r="V18" s="195">
        <v>1.6E-2</v>
      </c>
      <c r="W18" s="195">
        <v>0.08</v>
      </c>
      <c r="X18" s="195">
        <v>0.12</v>
      </c>
      <c r="Y18" s="195">
        <v>0</v>
      </c>
      <c r="Z18" s="195">
        <v>7.0000000000000001E-3</v>
      </c>
      <c r="AA18" s="195">
        <v>1.4999999999999999E-2</v>
      </c>
      <c r="AB18" s="195">
        <v>3.5000000000000003E-2</v>
      </c>
      <c r="AC18" s="12"/>
    </row>
    <row r="19" spans="1:29" x14ac:dyDescent="0.25">
      <c r="A19" s="94" t="s">
        <v>1509</v>
      </c>
      <c r="B19" s="195" t="s">
        <v>143</v>
      </c>
      <c r="C19" s="195">
        <v>0.18880351262349068</v>
      </c>
      <c r="D19" s="195">
        <v>0.52250274423710208</v>
      </c>
      <c r="E19" s="195">
        <v>0.15806805708013172</v>
      </c>
      <c r="F19" s="195">
        <v>1.4270032930845226E-2</v>
      </c>
      <c r="G19" s="195">
        <v>8.4522502744237102E-2</v>
      </c>
      <c r="H19" s="195">
        <v>1.0976948408342481E-3</v>
      </c>
      <c r="I19" s="195">
        <v>3.0735455543358946E-2</v>
      </c>
      <c r="J19" s="194">
        <v>1</v>
      </c>
      <c r="K19" s="196">
        <v>911</v>
      </c>
      <c r="L19" s="94"/>
      <c r="M19" s="195" t="s">
        <v>143</v>
      </c>
      <c r="N19" s="195" t="s">
        <v>143</v>
      </c>
      <c r="O19" s="195">
        <v>0.16500000000000001</v>
      </c>
      <c r="P19" s="195">
        <v>0.216</v>
      </c>
      <c r="Q19" s="195">
        <v>0.49</v>
      </c>
      <c r="R19" s="195">
        <v>0.55500000000000005</v>
      </c>
      <c r="S19" s="195">
        <v>0.13600000000000001</v>
      </c>
      <c r="T19" s="195">
        <v>0.183</v>
      </c>
      <c r="U19" s="195">
        <v>8.0000000000000002E-3</v>
      </c>
      <c r="V19" s="195">
        <v>2.4E-2</v>
      </c>
      <c r="W19" s="195">
        <v>6.8000000000000005E-2</v>
      </c>
      <c r="X19" s="195">
        <v>0.104</v>
      </c>
      <c r="Y19" s="195">
        <v>0</v>
      </c>
      <c r="Z19" s="195">
        <v>6.0000000000000001E-3</v>
      </c>
      <c r="AA19" s="195">
        <v>2.1000000000000001E-2</v>
      </c>
      <c r="AB19" s="195">
        <v>4.3999999999999997E-2</v>
      </c>
      <c r="AC19" s="12"/>
    </row>
    <row r="20" spans="1:29" x14ac:dyDescent="0.25">
      <c r="A20" s="94" t="s">
        <v>1510</v>
      </c>
      <c r="B20" s="195" t="s">
        <v>143</v>
      </c>
      <c r="C20" s="195">
        <v>0.29827315541601257</v>
      </c>
      <c r="D20" s="195">
        <v>0.34850863422291994</v>
      </c>
      <c r="E20" s="195">
        <v>0.14913657770800628</v>
      </c>
      <c r="F20" s="195">
        <v>1.2558869701726845E-2</v>
      </c>
      <c r="G20" s="195">
        <v>0.16326530612244897</v>
      </c>
      <c r="H20" s="195" t="s">
        <v>143</v>
      </c>
      <c r="I20" s="195">
        <v>2.8257456828885402E-2</v>
      </c>
      <c r="J20" s="194">
        <v>0.99999999999999989</v>
      </c>
      <c r="K20" s="196">
        <v>637</v>
      </c>
      <c r="L20" s="94"/>
      <c r="M20" s="195" t="s">
        <v>143</v>
      </c>
      <c r="N20" s="195" t="s">
        <v>143</v>
      </c>
      <c r="O20" s="195">
        <v>0.26400000000000001</v>
      </c>
      <c r="P20" s="195">
        <v>0.33500000000000002</v>
      </c>
      <c r="Q20" s="195">
        <v>0.313</v>
      </c>
      <c r="R20" s="195">
        <v>0.38600000000000001</v>
      </c>
      <c r="S20" s="195">
        <v>0.124</v>
      </c>
      <c r="T20" s="195">
        <v>0.17899999999999999</v>
      </c>
      <c r="U20" s="195">
        <v>6.0000000000000001E-3</v>
      </c>
      <c r="V20" s="195">
        <v>2.5000000000000001E-2</v>
      </c>
      <c r="W20" s="195">
        <v>0.13700000000000001</v>
      </c>
      <c r="X20" s="195">
        <v>0.19400000000000001</v>
      </c>
      <c r="Y20" s="195" t="s">
        <v>143</v>
      </c>
      <c r="Z20" s="195" t="s">
        <v>143</v>
      </c>
      <c r="AA20" s="195">
        <v>1.7999999999999999E-2</v>
      </c>
      <c r="AB20" s="195">
        <v>4.3999999999999997E-2</v>
      </c>
      <c r="AC20" s="12"/>
    </row>
    <row r="21" spans="1:29" x14ac:dyDescent="0.25">
      <c r="A21" s="94" t="s">
        <v>1511</v>
      </c>
      <c r="B21" s="195" t="s">
        <v>143</v>
      </c>
      <c r="C21" s="195">
        <v>0.22754303599374021</v>
      </c>
      <c r="D21" s="195">
        <v>0.28607198748043816</v>
      </c>
      <c r="E21" s="195">
        <v>0.18841940532081378</v>
      </c>
      <c r="F21" s="195">
        <v>1.1580594679186228E-2</v>
      </c>
      <c r="G21" s="195">
        <v>0.25633802816901408</v>
      </c>
      <c r="H21" s="195">
        <v>6.5727699530516428E-3</v>
      </c>
      <c r="I21" s="195">
        <v>2.3474178403755867E-2</v>
      </c>
      <c r="J21" s="194">
        <v>1</v>
      </c>
      <c r="K21" s="196">
        <v>3195</v>
      </c>
      <c r="L21" s="94"/>
      <c r="M21" s="195" t="s">
        <v>143</v>
      </c>
      <c r="N21" s="195" t="s">
        <v>143</v>
      </c>
      <c r="O21" s="195">
        <v>0.21299999999999999</v>
      </c>
      <c r="P21" s="195">
        <v>0.24199999999999999</v>
      </c>
      <c r="Q21" s="195">
        <v>0.27100000000000002</v>
      </c>
      <c r="R21" s="195">
        <v>0.30199999999999999</v>
      </c>
      <c r="S21" s="195">
        <v>0.17499999999999999</v>
      </c>
      <c r="T21" s="195">
        <v>0.20200000000000001</v>
      </c>
      <c r="U21" s="195">
        <v>8.0000000000000002E-3</v>
      </c>
      <c r="V21" s="195">
        <v>1.6E-2</v>
      </c>
      <c r="W21" s="195">
        <v>0.24099999999999999</v>
      </c>
      <c r="X21" s="195">
        <v>0.27200000000000002</v>
      </c>
      <c r="Y21" s="195">
        <v>4.0000000000000001E-3</v>
      </c>
      <c r="Z21" s="195">
        <v>0.01</v>
      </c>
      <c r="AA21" s="195">
        <v>1.9E-2</v>
      </c>
      <c r="AB21" s="195">
        <v>2.9000000000000001E-2</v>
      </c>
      <c r="AC21" s="12"/>
    </row>
    <row r="22" spans="1:29" x14ac:dyDescent="0.25">
      <c r="A22" s="94" t="s">
        <v>1512</v>
      </c>
      <c r="B22" s="195" t="s">
        <v>143</v>
      </c>
      <c r="C22" s="195">
        <v>3.8235294117647062E-2</v>
      </c>
      <c r="D22" s="195">
        <v>0.26176470588235295</v>
      </c>
      <c r="E22" s="195">
        <v>0.13823529411764707</v>
      </c>
      <c r="F22" s="195">
        <v>2.7450980392156862E-2</v>
      </c>
      <c r="G22" s="195">
        <v>0.51078431372549016</v>
      </c>
      <c r="H22" s="195" t="s">
        <v>143</v>
      </c>
      <c r="I22" s="195">
        <v>2.3529411764705882E-2</v>
      </c>
      <c r="J22" s="194">
        <v>1</v>
      </c>
      <c r="K22" s="196">
        <v>1020</v>
      </c>
      <c r="L22" s="94"/>
      <c r="M22" s="195" t="s">
        <v>143</v>
      </c>
      <c r="N22" s="195" t="s">
        <v>143</v>
      </c>
      <c r="O22" s="195">
        <v>2.8000000000000001E-2</v>
      </c>
      <c r="P22" s="195">
        <v>5.1999999999999998E-2</v>
      </c>
      <c r="Q22" s="195">
        <v>0.23599999999999999</v>
      </c>
      <c r="R22" s="195">
        <v>0.28999999999999998</v>
      </c>
      <c r="S22" s="195">
        <v>0.11799999999999999</v>
      </c>
      <c r="T22" s="195">
        <v>0.161</v>
      </c>
      <c r="U22" s="195">
        <v>1.9E-2</v>
      </c>
      <c r="V22" s="195">
        <v>3.9E-2</v>
      </c>
      <c r="W22" s="195">
        <v>0.48</v>
      </c>
      <c r="X22" s="195">
        <v>0.54100000000000004</v>
      </c>
      <c r="Y22" s="195" t="s">
        <v>143</v>
      </c>
      <c r="Z22" s="195" t="s">
        <v>143</v>
      </c>
      <c r="AA22" s="195">
        <v>1.6E-2</v>
      </c>
      <c r="AB22" s="195">
        <v>3.5000000000000003E-2</v>
      </c>
      <c r="AC22" s="12"/>
    </row>
    <row r="23" spans="1:29" x14ac:dyDescent="0.25">
      <c r="A23" s="94" t="s">
        <v>1513</v>
      </c>
      <c r="B23" s="195" t="s">
        <v>143</v>
      </c>
      <c r="C23" s="195">
        <v>0.12581818181818183</v>
      </c>
      <c r="D23" s="195">
        <v>0.42618181818181816</v>
      </c>
      <c r="E23" s="195">
        <v>0.12654545454545454</v>
      </c>
      <c r="F23" s="195">
        <v>1.4545454545454545E-2</v>
      </c>
      <c r="G23" s="195">
        <v>0.24072727272727273</v>
      </c>
      <c r="H23" s="195">
        <v>6.5454545454545453E-3</v>
      </c>
      <c r="I23" s="195">
        <v>5.9636363636363633E-2</v>
      </c>
      <c r="J23" s="194">
        <v>1</v>
      </c>
      <c r="K23" s="196">
        <v>1375</v>
      </c>
      <c r="L23" s="94"/>
      <c r="M23" s="195" t="s">
        <v>143</v>
      </c>
      <c r="N23" s="195" t="s">
        <v>143</v>
      </c>
      <c r="O23" s="195">
        <v>0.109</v>
      </c>
      <c r="P23" s="195">
        <v>0.14399999999999999</v>
      </c>
      <c r="Q23" s="195">
        <v>0.4</v>
      </c>
      <c r="R23" s="195">
        <v>0.45200000000000001</v>
      </c>
      <c r="S23" s="195">
        <v>0.11</v>
      </c>
      <c r="T23" s="195">
        <v>0.14499999999999999</v>
      </c>
      <c r="U23" s="195">
        <v>8.9999999999999993E-3</v>
      </c>
      <c r="V23" s="195">
        <v>2.1999999999999999E-2</v>
      </c>
      <c r="W23" s="195">
        <v>0.219</v>
      </c>
      <c r="X23" s="195">
        <v>0.26400000000000001</v>
      </c>
      <c r="Y23" s="195">
        <v>3.0000000000000001E-3</v>
      </c>
      <c r="Z23" s="195">
        <v>1.2E-2</v>
      </c>
      <c r="AA23" s="195">
        <v>4.8000000000000001E-2</v>
      </c>
      <c r="AB23" s="195">
        <v>7.2999999999999995E-2</v>
      </c>
      <c r="AC23" s="12"/>
    </row>
    <row r="24" spans="1:29" x14ac:dyDescent="0.25">
      <c r="A24" s="94" t="s">
        <v>1514</v>
      </c>
      <c r="B24" s="195" t="s">
        <v>143</v>
      </c>
      <c r="C24" s="195">
        <v>6.5737051792828682E-2</v>
      </c>
      <c r="D24" s="195">
        <v>0.26095617529880477</v>
      </c>
      <c r="E24" s="195">
        <v>0.1394422310756972</v>
      </c>
      <c r="F24" s="195">
        <v>3.386454183266932E-2</v>
      </c>
      <c r="G24" s="195">
        <v>0.46812749003984061</v>
      </c>
      <c r="H24" s="195">
        <v>5.9760956175298804E-3</v>
      </c>
      <c r="I24" s="195">
        <v>2.5896414342629483E-2</v>
      </c>
      <c r="J24" s="194">
        <v>1</v>
      </c>
      <c r="K24" s="196">
        <v>502</v>
      </c>
      <c r="L24" s="94"/>
      <c r="M24" s="195" t="s">
        <v>143</v>
      </c>
      <c r="N24" s="195" t="s">
        <v>143</v>
      </c>
      <c r="O24" s="195">
        <v>4.7E-2</v>
      </c>
      <c r="P24" s="195">
        <v>9.0999999999999998E-2</v>
      </c>
      <c r="Q24" s="195">
        <v>0.224</v>
      </c>
      <c r="R24" s="195">
        <v>0.30099999999999999</v>
      </c>
      <c r="S24" s="195">
        <v>0.112</v>
      </c>
      <c r="T24" s="195">
        <v>0.17199999999999999</v>
      </c>
      <c r="U24" s="195">
        <v>2.1000000000000001E-2</v>
      </c>
      <c r="V24" s="195">
        <v>5.3999999999999999E-2</v>
      </c>
      <c r="W24" s="195">
        <v>0.42499999999999999</v>
      </c>
      <c r="X24" s="195">
        <v>0.51200000000000001</v>
      </c>
      <c r="Y24" s="195">
        <v>2E-3</v>
      </c>
      <c r="Z24" s="195">
        <v>1.7000000000000001E-2</v>
      </c>
      <c r="AA24" s="195">
        <v>1.4999999999999999E-2</v>
      </c>
      <c r="AB24" s="195">
        <v>4.3999999999999997E-2</v>
      </c>
      <c r="AC24" s="12"/>
    </row>
    <row r="25" spans="1:29" x14ac:dyDescent="0.25">
      <c r="A25" s="94" t="s">
        <v>1515</v>
      </c>
      <c r="B25" s="195" t="s">
        <v>143</v>
      </c>
      <c r="C25" s="195">
        <v>8.93707033315706E-2</v>
      </c>
      <c r="D25" s="195">
        <v>0.2681121099947118</v>
      </c>
      <c r="E25" s="195">
        <v>0.13802221047065044</v>
      </c>
      <c r="F25" s="195">
        <v>1.8508725542041249E-2</v>
      </c>
      <c r="G25" s="195">
        <v>0.45161290322580644</v>
      </c>
      <c r="H25" s="195">
        <v>4.7593865679534638E-3</v>
      </c>
      <c r="I25" s="195">
        <v>2.9613960867265997E-2</v>
      </c>
      <c r="J25" s="194">
        <v>1</v>
      </c>
      <c r="K25" s="196">
        <v>1891</v>
      </c>
      <c r="L25" s="94"/>
      <c r="M25" s="195" t="s">
        <v>143</v>
      </c>
      <c r="N25" s="195" t="s">
        <v>143</v>
      </c>
      <c r="O25" s="195">
        <v>7.6999999999999999E-2</v>
      </c>
      <c r="P25" s="195">
        <v>0.10299999999999999</v>
      </c>
      <c r="Q25" s="195">
        <v>0.249</v>
      </c>
      <c r="R25" s="195">
        <v>0.28899999999999998</v>
      </c>
      <c r="S25" s="195">
        <v>0.123</v>
      </c>
      <c r="T25" s="195">
        <v>0.154</v>
      </c>
      <c r="U25" s="195">
        <v>1.2999999999999999E-2</v>
      </c>
      <c r="V25" s="195">
        <v>2.5999999999999999E-2</v>
      </c>
      <c r="W25" s="195">
        <v>0.42899999999999999</v>
      </c>
      <c r="X25" s="195">
        <v>0.47399999999999998</v>
      </c>
      <c r="Y25" s="195">
        <v>3.0000000000000001E-3</v>
      </c>
      <c r="Z25" s="195">
        <v>8.9999999999999993E-3</v>
      </c>
      <c r="AA25" s="195">
        <v>2.3E-2</v>
      </c>
      <c r="AB25" s="195">
        <v>3.7999999999999999E-2</v>
      </c>
      <c r="AC25" s="12"/>
    </row>
    <row r="26" spans="1:29" x14ac:dyDescent="0.25">
      <c r="A26" s="94" t="s">
        <v>1516</v>
      </c>
      <c r="B26" s="195" t="s">
        <v>143</v>
      </c>
      <c r="C26" s="195">
        <v>0.29439421338155514</v>
      </c>
      <c r="D26" s="195">
        <v>0.1890984241797985</v>
      </c>
      <c r="E26" s="195">
        <v>0.11857401188323431</v>
      </c>
      <c r="F26" s="195">
        <v>1.5034874709377422E-2</v>
      </c>
      <c r="G26" s="195">
        <v>0.35871867734435547</v>
      </c>
      <c r="H26" s="195">
        <v>7.3882717644019637E-3</v>
      </c>
      <c r="I26" s="195">
        <v>1.6791526737277188E-2</v>
      </c>
      <c r="J26" s="194">
        <v>1</v>
      </c>
      <c r="K26" s="196">
        <v>19355</v>
      </c>
      <c r="L26" s="94"/>
      <c r="M26" s="195" t="s">
        <v>143</v>
      </c>
      <c r="N26" s="195" t="s">
        <v>143</v>
      </c>
      <c r="O26" s="195">
        <v>0.28799999999999998</v>
      </c>
      <c r="P26" s="195">
        <v>0.30099999999999999</v>
      </c>
      <c r="Q26" s="195">
        <v>0.184</v>
      </c>
      <c r="R26" s="195">
        <v>0.19500000000000001</v>
      </c>
      <c r="S26" s="195">
        <v>0.114</v>
      </c>
      <c r="T26" s="195">
        <v>0.123</v>
      </c>
      <c r="U26" s="195">
        <v>1.2999999999999999E-2</v>
      </c>
      <c r="V26" s="195">
        <v>1.7000000000000001E-2</v>
      </c>
      <c r="W26" s="195">
        <v>0.35199999999999998</v>
      </c>
      <c r="X26" s="195">
        <v>0.36599999999999999</v>
      </c>
      <c r="Y26" s="195">
        <v>6.0000000000000001E-3</v>
      </c>
      <c r="Z26" s="195">
        <v>8.9999999999999993E-3</v>
      </c>
      <c r="AA26" s="195">
        <v>1.4999999999999999E-2</v>
      </c>
      <c r="AB26" s="195">
        <v>1.9E-2</v>
      </c>
      <c r="AC26" s="12"/>
    </row>
    <row r="27" spans="1:29" x14ac:dyDescent="0.25">
      <c r="A27" s="94" t="s">
        <v>1517</v>
      </c>
      <c r="B27" s="195" t="s">
        <v>143</v>
      </c>
      <c r="C27" s="195">
        <v>0.65486725663716816</v>
      </c>
      <c r="D27" s="195">
        <v>0.22123893805309736</v>
      </c>
      <c r="E27" s="195">
        <v>3.5398230088495575E-2</v>
      </c>
      <c r="F27" s="195" t="s">
        <v>143</v>
      </c>
      <c r="G27" s="195">
        <v>5.3097345132743362E-2</v>
      </c>
      <c r="H27" s="195" t="s">
        <v>143</v>
      </c>
      <c r="I27" s="195">
        <v>3.5398230088495575E-2</v>
      </c>
      <c r="J27" s="194">
        <v>1</v>
      </c>
      <c r="K27" s="196">
        <v>113</v>
      </c>
      <c r="L27" s="94"/>
      <c r="M27" s="195" t="s">
        <v>143</v>
      </c>
      <c r="N27" s="195" t="s">
        <v>143</v>
      </c>
      <c r="O27" s="195">
        <v>0.56299999999999994</v>
      </c>
      <c r="P27" s="195">
        <v>0.73599999999999999</v>
      </c>
      <c r="Q27" s="195">
        <v>0.155</v>
      </c>
      <c r="R27" s="195">
        <v>0.30599999999999999</v>
      </c>
      <c r="S27" s="195">
        <v>1.4E-2</v>
      </c>
      <c r="T27" s="195">
        <v>8.6999999999999994E-2</v>
      </c>
      <c r="U27" s="195" t="s">
        <v>143</v>
      </c>
      <c r="V27" s="195" t="s">
        <v>143</v>
      </c>
      <c r="W27" s="195">
        <v>2.5000000000000001E-2</v>
      </c>
      <c r="X27" s="195">
        <v>0.111</v>
      </c>
      <c r="Y27" s="195" t="s">
        <v>143</v>
      </c>
      <c r="Z27" s="195" t="s">
        <v>143</v>
      </c>
      <c r="AA27" s="195">
        <v>1.4E-2</v>
      </c>
      <c r="AB27" s="195">
        <v>8.6999999999999994E-2</v>
      </c>
      <c r="AC27" s="12"/>
    </row>
    <row r="28" spans="1:29" x14ac:dyDescent="0.25">
      <c r="A28" s="94" t="s">
        <v>1518</v>
      </c>
      <c r="B28" s="195" t="s">
        <v>143</v>
      </c>
      <c r="C28" s="195">
        <v>0.48834893447520417</v>
      </c>
      <c r="D28" s="195">
        <v>0.3218482374029078</v>
      </c>
      <c r="E28" s="195">
        <v>7.8470424218283208E-2</v>
      </c>
      <c r="F28" s="195">
        <v>6.3732324238199561E-3</v>
      </c>
      <c r="G28" s="195">
        <v>2.6887074287990441E-2</v>
      </c>
      <c r="H28" s="195">
        <v>1.9916351324437363E-4</v>
      </c>
      <c r="I28" s="195">
        <v>7.7872933678550096E-2</v>
      </c>
      <c r="J28" s="194">
        <v>1</v>
      </c>
      <c r="K28" s="196">
        <v>5021</v>
      </c>
      <c r="L28" s="94"/>
      <c r="M28" s="195" t="s">
        <v>143</v>
      </c>
      <c r="N28" s="195" t="s">
        <v>143</v>
      </c>
      <c r="O28" s="195">
        <v>0.47499999999999998</v>
      </c>
      <c r="P28" s="195">
        <v>0.502</v>
      </c>
      <c r="Q28" s="195">
        <v>0.309</v>
      </c>
      <c r="R28" s="195">
        <v>0.33500000000000002</v>
      </c>
      <c r="S28" s="195">
        <v>7.0999999999999994E-2</v>
      </c>
      <c r="T28" s="195">
        <v>8.5999999999999993E-2</v>
      </c>
      <c r="U28" s="195">
        <v>5.0000000000000001E-3</v>
      </c>
      <c r="V28" s="195">
        <v>8.9999999999999993E-3</v>
      </c>
      <c r="W28" s="195">
        <v>2.3E-2</v>
      </c>
      <c r="X28" s="195">
        <v>3.2000000000000001E-2</v>
      </c>
      <c r="Y28" s="195">
        <v>0</v>
      </c>
      <c r="Z28" s="195">
        <v>1E-3</v>
      </c>
      <c r="AA28" s="195">
        <v>7.0999999999999994E-2</v>
      </c>
      <c r="AB28" s="195">
        <v>8.5999999999999993E-2</v>
      </c>
      <c r="AC28" s="12"/>
    </row>
    <row r="29" spans="1:29" x14ac:dyDescent="0.25">
      <c r="A29" s="94" t="s">
        <v>1519</v>
      </c>
      <c r="B29" s="195" t="s">
        <v>143</v>
      </c>
      <c r="C29" s="195">
        <v>5.8479532163742687E-3</v>
      </c>
      <c r="D29" s="195">
        <v>0.31432748538011696</v>
      </c>
      <c r="E29" s="195">
        <v>0.23099415204678361</v>
      </c>
      <c r="F29" s="195">
        <v>4.0935672514619881E-2</v>
      </c>
      <c r="G29" s="195">
        <v>0.37865497076023391</v>
      </c>
      <c r="H29" s="195">
        <v>1.3157894736842105E-2</v>
      </c>
      <c r="I29" s="195">
        <v>1.6081871345029239E-2</v>
      </c>
      <c r="J29" s="194">
        <v>1</v>
      </c>
      <c r="K29" s="196">
        <v>684</v>
      </c>
      <c r="L29" s="94"/>
      <c r="M29" s="195" t="s">
        <v>143</v>
      </c>
      <c r="N29" s="195" t="s">
        <v>143</v>
      </c>
      <c r="O29" s="195">
        <v>2E-3</v>
      </c>
      <c r="P29" s="195">
        <v>1.4999999999999999E-2</v>
      </c>
      <c r="Q29" s="195">
        <v>0.28100000000000003</v>
      </c>
      <c r="R29" s="195">
        <v>0.35</v>
      </c>
      <c r="S29" s="195">
        <v>0.20100000000000001</v>
      </c>
      <c r="T29" s="195">
        <v>0.26400000000000001</v>
      </c>
      <c r="U29" s="195">
        <v>2.8000000000000001E-2</v>
      </c>
      <c r="V29" s="195">
        <v>5.8999999999999997E-2</v>
      </c>
      <c r="W29" s="195">
        <v>0.34300000000000003</v>
      </c>
      <c r="X29" s="195">
        <v>0.41599999999999998</v>
      </c>
      <c r="Y29" s="195">
        <v>7.0000000000000001E-3</v>
      </c>
      <c r="Z29" s="195">
        <v>2.5000000000000001E-2</v>
      </c>
      <c r="AA29" s="195">
        <v>8.9999999999999993E-3</v>
      </c>
      <c r="AB29" s="195">
        <v>2.9000000000000001E-2</v>
      </c>
      <c r="AC29" s="12"/>
    </row>
    <row r="30" spans="1:29" x14ac:dyDescent="0.25">
      <c r="A30" s="94" t="s">
        <v>1520</v>
      </c>
      <c r="B30" s="195" t="s">
        <v>143</v>
      </c>
      <c r="C30" s="195">
        <v>0.24233128834355827</v>
      </c>
      <c r="D30" s="195">
        <v>0.20449897750511248</v>
      </c>
      <c r="E30" s="195">
        <v>0.15541922290388549</v>
      </c>
      <c r="F30" s="195">
        <v>2.4539877300613498E-2</v>
      </c>
      <c r="G30" s="195">
        <v>0.35991820040899797</v>
      </c>
      <c r="H30" s="195">
        <v>1.0224948875255625E-3</v>
      </c>
      <c r="I30" s="195">
        <v>1.2269938650306749E-2</v>
      </c>
      <c r="J30" s="194">
        <v>1</v>
      </c>
      <c r="K30" s="196">
        <v>978</v>
      </c>
      <c r="L30" s="94"/>
      <c r="M30" s="195" t="s">
        <v>143</v>
      </c>
      <c r="N30" s="195" t="s">
        <v>143</v>
      </c>
      <c r="O30" s="195">
        <v>0.217</v>
      </c>
      <c r="P30" s="195">
        <v>0.27</v>
      </c>
      <c r="Q30" s="195">
        <v>0.18</v>
      </c>
      <c r="R30" s="195">
        <v>0.23100000000000001</v>
      </c>
      <c r="S30" s="195">
        <v>0.13400000000000001</v>
      </c>
      <c r="T30" s="195">
        <v>0.17899999999999999</v>
      </c>
      <c r="U30" s="195">
        <v>1.7000000000000001E-2</v>
      </c>
      <c r="V30" s="195">
        <v>3.5999999999999997E-2</v>
      </c>
      <c r="W30" s="195">
        <v>0.33</v>
      </c>
      <c r="X30" s="195">
        <v>0.39</v>
      </c>
      <c r="Y30" s="195">
        <v>0</v>
      </c>
      <c r="Z30" s="195">
        <v>6.0000000000000001E-3</v>
      </c>
      <c r="AA30" s="195">
        <v>7.0000000000000001E-3</v>
      </c>
      <c r="AB30" s="195">
        <v>2.1000000000000001E-2</v>
      </c>
      <c r="AC30" s="12"/>
    </row>
    <row r="31" spans="1:29" x14ac:dyDescent="0.25">
      <c r="A31" s="94" t="s">
        <v>1521</v>
      </c>
      <c r="B31" s="195" t="s">
        <v>143</v>
      </c>
      <c r="C31" s="195">
        <v>0.13188142770719904</v>
      </c>
      <c r="D31" s="195">
        <v>0.3290986085904416</v>
      </c>
      <c r="E31" s="195">
        <v>0.14337568058076225</v>
      </c>
      <c r="F31" s="195">
        <v>1.6333938294010888E-2</v>
      </c>
      <c r="G31" s="195">
        <v>0.35390199637023595</v>
      </c>
      <c r="H31" s="195">
        <v>4.8396854204476713E-3</v>
      </c>
      <c r="I31" s="195">
        <v>2.05686630369026E-2</v>
      </c>
      <c r="J31" s="194">
        <v>0.99999999999999989</v>
      </c>
      <c r="K31" s="196">
        <v>1653</v>
      </c>
      <c r="L31" s="94"/>
      <c r="M31" s="195" t="s">
        <v>143</v>
      </c>
      <c r="N31" s="195" t="s">
        <v>143</v>
      </c>
      <c r="O31" s="195">
        <v>0.11600000000000001</v>
      </c>
      <c r="P31" s="195">
        <v>0.14899999999999999</v>
      </c>
      <c r="Q31" s="195">
        <v>0.307</v>
      </c>
      <c r="R31" s="195">
        <v>0.35199999999999998</v>
      </c>
      <c r="S31" s="195">
        <v>0.127</v>
      </c>
      <c r="T31" s="195">
        <v>0.161</v>
      </c>
      <c r="U31" s="195">
        <v>1.0999999999999999E-2</v>
      </c>
      <c r="V31" s="195">
        <v>2.4E-2</v>
      </c>
      <c r="W31" s="195">
        <v>0.33100000000000002</v>
      </c>
      <c r="X31" s="195">
        <v>0.377</v>
      </c>
      <c r="Y31" s="195">
        <v>2E-3</v>
      </c>
      <c r="Z31" s="195">
        <v>0.01</v>
      </c>
      <c r="AA31" s="195">
        <v>1.4999999999999999E-2</v>
      </c>
      <c r="AB31" s="195">
        <v>2.9000000000000001E-2</v>
      </c>
      <c r="AC31" s="12"/>
    </row>
    <row r="32" spans="1:29" x14ac:dyDescent="0.25">
      <c r="A32" s="94" t="s">
        <v>1522</v>
      </c>
      <c r="B32" s="195" t="s">
        <v>143</v>
      </c>
      <c r="C32" s="195">
        <v>0.21626106194690264</v>
      </c>
      <c r="D32" s="195">
        <v>0.34098451327433627</v>
      </c>
      <c r="E32" s="195">
        <v>0.1415929203539823</v>
      </c>
      <c r="F32" s="195">
        <v>2.0188053097345133E-2</v>
      </c>
      <c r="G32" s="195">
        <v>0.24280973451327434</v>
      </c>
      <c r="H32" s="195">
        <v>8.2964601769911503E-4</v>
      </c>
      <c r="I32" s="195">
        <v>3.733407079646018E-2</v>
      </c>
      <c r="J32" s="194">
        <v>1</v>
      </c>
      <c r="K32" s="196">
        <v>3616</v>
      </c>
      <c r="L32" s="94"/>
      <c r="M32" s="195" t="s">
        <v>143</v>
      </c>
      <c r="N32" s="195" t="s">
        <v>143</v>
      </c>
      <c r="O32" s="195">
        <v>0.20300000000000001</v>
      </c>
      <c r="P32" s="195">
        <v>0.23</v>
      </c>
      <c r="Q32" s="195">
        <v>0.32600000000000001</v>
      </c>
      <c r="R32" s="195">
        <v>0.35699999999999998</v>
      </c>
      <c r="S32" s="195">
        <v>0.13100000000000001</v>
      </c>
      <c r="T32" s="195">
        <v>0.153</v>
      </c>
      <c r="U32" s="195">
        <v>1.6E-2</v>
      </c>
      <c r="V32" s="195">
        <v>2.5000000000000001E-2</v>
      </c>
      <c r="W32" s="195">
        <v>0.22900000000000001</v>
      </c>
      <c r="X32" s="195">
        <v>0.25700000000000001</v>
      </c>
      <c r="Y32" s="195">
        <v>0</v>
      </c>
      <c r="Z32" s="195">
        <v>2E-3</v>
      </c>
      <c r="AA32" s="195">
        <v>3.2000000000000001E-2</v>
      </c>
      <c r="AB32" s="195">
        <v>4.3999999999999997E-2</v>
      </c>
      <c r="AC32" s="12"/>
    </row>
    <row r="33" spans="1:29" x14ac:dyDescent="0.25">
      <c r="A33" s="94" t="s">
        <v>1523</v>
      </c>
      <c r="B33" s="195" t="s">
        <v>143</v>
      </c>
      <c r="C33" s="195">
        <v>0.36988588922905652</v>
      </c>
      <c r="D33" s="195">
        <v>0.20623434455886447</v>
      </c>
      <c r="E33" s="195">
        <v>8.7948789312552178E-2</v>
      </c>
      <c r="F33" s="195">
        <v>0.10548288338435848</v>
      </c>
      <c r="G33" s="195">
        <v>0.2034511550236571</v>
      </c>
      <c r="H33" s="195">
        <v>4.174784302811021E-3</v>
      </c>
      <c r="I33" s="195">
        <v>2.2822154188700251E-2</v>
      </c>
      <c r="J33" s="194">
        <v>1</v>
      </c>
      <c r="K33" s="196">
        <v>3593</v>
      </c>
      <c r="L33" s="94"/>
      <c r="M33" s="195" t="s">
        <v>143</v>
      </c>
      <c r="N33" s="195" t="s">
        <v>143</v>
      </c>
      <c r="O33" s="195">
        <v>0.35399999999999998</v>
      </c>
      <c r="P33" s="195">
        <v>0.38600000000000001</v>
      </c>
      <c r="Q33" s="195">
        <v>0.193</v>
      </c>
      <c r="R33" s="195">
        <v>0.22</v>
      </c>
      <c r="S33" s="195">
        <v>7.9000000000000001E-2</v>
      </c>
      <c r="T33" s="195">
        <v>9.8000000000000004E-2</v>
      </c>
      <c r="U33" s="195">
        <v>9.6000000000000002E-2</v>
      </c>
      <c r="V33" s="195">
        <v>0.11600000000000001</v>
      </c>
      <c r="W33" s="195">
        <v>0.191</v>
      </c>
      <c r="X33" s="195">
        <v>0.217</v>
      </c>
      <c r="Y33" s="195">
        <v>3.0000000000000001E-3</v>
      </c>
      <c r="Z33" s="195">
        <v>7.0000000000000001E-3</v>
      </c>
      <c r="AA33" s="195">
        <v>1.7999999999999999E-2</v>
      </c>
      <c r="AB33" s="195">
        <v>2.8000000000000001E-2</v>
      </c>
      <c r="AC33" s="12"/>
    </row>
    <row r="34" spans="1:29" x14ac:dyDescent="0.25">
      <c r="A34" s="94" t="s">
        <v>1524</v>
      </c>
      <c r="B34" s="195" t="s">
        <v>143</v>
      </c>
      <c r="C34" s="195">
        <v>0.1425661914460285</v>
      </c>
      <c r="D34" s="195">
        <v>0.38289205702647655</v>
      </c>
      <c r="E34" s="195">
        <v>0.21792260692464357</v>
      </c>
      <c r="F34" s="195">
        <v>2.6476578411405296E-2</v>
      </c>
      <c r="G34" s="195">
        <v>0.20570264765784113</v>
      </c>
      <c r="H34" s="195">
        <v>4.0733197556008143E-3</v>
      </c>
      <c r="I34" s="195">
        <v>2.0366598778004074E-2</v>
      </c>
      <c r="J34" s="194">
        <v>0.99999999999999978</v>
      </c>
      <c r="K34" s="196">
        <v>491</v>
      </c>
      <c r="L34" s="94"/>
      <c r="M34" s="195" t="s">
        <v>143</v>
      </c>
      <c r="N34" s="195" t="s">
        <v>143</v>
      </c>
      <c r="O34" s="195">
        <v>0.114</v>
      </c>
      <c r="P34" s="195">
        <v>0.17599999999999999</v>
      </c>
      <c r="Q34" s="195">
        <v>0.34100000000000003</v>
      </c>
      <c r="R34" s="195">
        <v>0.42699999999999999</v>
      </c>
      <c r="S34" s="195">
        <v>0.184</v>
      </c>
      <c r="T34" s="195">
        <v>0.25700000000000001</v>
      </c>
      <c r="U34" s="195">
        <v>1.6E-2</v>
      </c>
      <c r="V34" s="195">
        <v>4.4999999999999998E-2</v>
      </c>
      <c r="W34" s="195">
        <v>0.17199999999999999</v>
      </c>
      <c r="X34" s="195">
        <v>0.24399999999999999</v>
      </c>
      <c r="Y34" s="195">
        <v>1E-3</v>
      </c>
      <c r="Z34" s="195">
        <v>1.4999999999999999E-2</v>
      </c>
      <c r="AA34" s="195">
        <v>1.0999999999999999E-2</v>
      </c>
      <c r="AB34" s="195">
        <v>3.6999999999999998E-2</v>
      </c>
      <c r="AC34" s="12"/>
    </row>
    <row r="35" spans="1:29" x14ac:dyDescent="0.25">
      <c r="A35" s="94" t="s">
        <v>1525</v>
      </c>
      <c r="B35" s="195" t="s">
        <v>143</v>
      </c>
      <c r="C35" s="195" t="s">
        <v>143</v>
      </c>
      <c r="D35" s="195">
        <v>0.40106007067137811</v>
      </c>
      <c r="E35" s="195">
        <v>0.37632508833922262</v>
      </c>
      <c r="F35" s="195">
        <v>2.4734982332155476E-2</v>
      </c>
      <c r="G35" s="195">
        <v>0.17137809187279152</v>
      </c>
      <c r="H35" s="195">
        <v>5.3003533568904597E-3</v>
      </c>
      <c r="I35" s="195">
        <v>2.1201413427561839E-2</v>
      </c>
      <c r="J35" s="194">
        <v>1</v>
      </c>
      <c r="K35" s="196">
        <v>566</v>
      </c>
      <c r="L35" s="94"/>
      <c r="M35" s="195" t="s">
        <v>143</v>
      </c>
      <c r="N35" s="195" t="s">
        <v>143</v>
      </c>
      <c r="O35" s="195" t="s">
        <v>143</v>
      </c>
      <c r="P35" s="195" t="s">
        <v>143</v>
      </c>
      <c r="Q35" s="195">
        <v>0.36099999999999999</v>
      </c>
      <c r="R35" s="195">
        <v>0.442</v>
      </c>
      <c r="S35" s="195">
        <v>0.33700000000000002</v>
      </c>
      <c r="T35" s="195">
        <v>0.41699999999999998</v>
      </c>
      <c r="U35" s="195">
        <v>1.4999999999999999E-2</v>
      </c>
      <c r="V35" s="195">
        <v>4.1000000000000002E-2</v>
      </c>
      <c r="W35" s="195">
        <v>0.14299999999999999</v>
      </c>
      <c r="X35" s="195">
        <v>0.20499999999999999</v>
      </c>
      <c r="Y35" s="195">
        <v>2E-3</v>
      </c>
      <c r="Z35" s="195">
        <v>1.4999999999999999E-2</v>
      </c>
      <c r="AA35" s="195">
        <v>1.2E-2</v>
      </c>
      <c r="AB35" s="195">
        <v>3.6999999999999998E-2</v>
      </c>
      <c r="AC35" s="12"/>
    </row>
    <row r="36" spans="1:29" x14ac:dyDescent="0.25">
      <c r="A36" s="94" t="s">
        <v>1526</v>
      </c>
      <c r="B36" s="195" t="s">
        <v>143</v>
      </c>
      <c r="C36" s="195">
        <v>8.7227414330218064E-2</v>
      </c>
      <c r="D36" s="195">
        <v>0.39719626168224298</v>
      </c>
      <c r="E36" s="195">
        <v>0.11682242990654206</v>
      </c>
      <c r="F36" s="195">
        <v>2.0249221183800622E-2</v>
      </c>
      <c r="G36" s="195">
        <v>0.35046728971962615</v>
      </c>
      <c r="H36" s="195">
        <v>6.2305295950155761E-3</v>
      </c>
      <c r="I36" s="195">
        <v>2.1806853582554516E-2</v>
      </c>
      <c r="J36" s="194">
        <v>0.99999999999999989</v>
      </c>
      <c r="K36" s="196">
        <v>642</v>
      </c>
      <c r="L36" s="94"/>
      <c r="M36" s="195" t="s">
        <v>143</v>
      </c>
      <c r="N36" s="195" t="s">
        <v>143</v>
      </c>
      <c r="O36" s="195">
        <v>6.8000000000000005E-2</v>
      </c>
      <c r="P36" s="195">
        <v>0.112</v>
      </c>
      <c r="Q36" s="195">
        <v>0.36</v>
      </c>
      <c r="R36" s="195">
        <v>0.436</v>
      </c>
      <c r="S36" s="195">
        <v>9.4E-2</v>
      </c>
      <c r="T36" s="195">
        <v>0.14399999999999999</v>
      </c>
      <c r="U36" s="195">
        <v>1.2E-2</v>
      </c>
      <c r="V36" s="195">
        <v>3.4000000000000002E-2</v>
      </c>
      <c r="W36" s="195">
        <v>0.315</v>
      </c>
      <c r="X36" s="195">
        <v>0.38800000000000001</v>
      </c>
      <c r="Y36" s="195">
        <v>2E-3</v>
      </c>
      <c r="Z36" s="195">
        <v>1.6E-2</v>
      </c>
      <c r="AA36" s="195">
        <v>1.2999999999999999E-2</v>
      </c>
      <c r="AB36" s="195">
        <v>3.5999999999999997E-2</v>
      </c>
      <c r="AC36" s="12"/>
    </row>
    <row r="37" spans="1:29" x14ac:dyDescent="0.25">
      <c r="A37" s="94" t="s">
        <v>1527</v>
      </c>
      <c r="B37" s="195">
        <v>1.4084507042253522E-3</v>
      </c>
      <c r="C37" s="195">
        <v>0.12711267605633803</v>
      </c>
      <c r="D37" s="195">
        <v>0.2813380281690141</v>
      </c>
      <c r="E37" s="195">
        <v>0.19612676056338027</v>
      </c>
      <c r="F37" s="195">
        <v>2.2887323943661973E-2</v>
      </c>
      <c r="G37" s="195">
        <v>0.33415492957746479</v>
      </c>
      <c r="H37" s="195">
        <v>7.7464788732394367E-3</v>
      </c>
      <c r="I37" s="195">
        <v>2.9225352112676056E-2</v>
      </c>
      <c r="J37" s="194">
        <v>1</v>
      </c>
      <c r="K37" s="196">
        <v>2840</v>
      </c>
      <c r="L37" s="94"/>
      <c r="M37" s="195">
        <v>1E-3</v>
      </c>
      <c r="N37" s="195">
        <v>4.0000000000000001E-3</v>
      </c>
      <c r="O37" s="195">
        <v>0.115</v>
      </c>
      <c r="P37" s="195">
        <v>0.14000000000000001</v>
      </c>
      <c r="Q37" s="195">
        <v>0.26500000000000001</v>
      </c>
      <c r="R37" s="195">
        <v>0.29799999999999999</v>
      </c>
      <c r="S37" s="195">
        <v>0.182</v>
      </c>
      <c r="T37" s="195">
        <v>0.21099999999999999</v>
      </c>
      <c r="U37" s="195">
        <v>1.7999999999999999E-2</v>
      </c>
      <c r="V37" s="195">
        <v>2.9000000000000001E-2</v>
      </c>
      <c r="W37" s="195">
        <v>0.317</v>
      </c>
      <c r="X37" s="195">
        <v>0.35199999999999998</v>
      </c>
      <c r="Y37" s="195">
        <v>5.0000000000000001E-3</v>
      </c>
      <c r="Z37" s="195">
        <v>1.2E-2</v>
      </c>
      <c r="AA37" s="195">
        <v>2.4E-2</v>
      </c>
      <c r="AB37" s="195">
        <v>3.5999999999999997E-2</v>
      </c>
      <c r="AC37" s="12"/>
    </row>
    <row r="38" spans="1:29" x14ac:dyDescent="0.25">
      <c r="A38" s="94" t="s">
        <v>1528</v>
      </c>
      <c r="B38" s="195" t="s">
        <v>143</v>
      </c>
      <c r="C38" s="195">
        <v>0.29974064468321598</v>
      </c>
      <c r="D38" s="195">
        <v>0.2097072989996295</v>
      </c>
      <c r="E38" s="195">
        <v>0.14116339384957391</v>
      </c>
      <c r="F38" s="195">
        <v>2.2600963319748056E-2</v>
      </c>
      <c r="G38" s="195">
        <v>0.2930715079659133</v>
      </c>
      <c r="H38" s="195">
        <v>6.6691367173027051E-3</v>
      </c>
      <c r="I38" s="195">
        <v>2.7047054464616523E-2</v>
      </c>
      <c r="J38" s="194">
        <v>1</v>
      </c>
      <c r="K38" s="196">
        <v>2699</v>
      </c>
      <c r="L38" s="94"/>
      <c r="M38" s="195" t="s">
        <v>143</v>
      </c>
      <c r="N38" s="195" t="s">
        <v>143</v>
      </c>
      <c r="O38" s="195">
        <v>0.28299999999999997</v>
      </c>
      <c r="P38" s="195">
        <v>0.317</v>
      </c>
      <c r="Q38" s="195">
        <v>0.19500000000000001</v>
      </c>
      <c r="R38" s="195">
        <v>0.22500000000000001</v>
      </c>
      <c r="S38" s="195">
        <v>0.129</v>
      </c>
      <c r="T38" s="195">
        <v>0.155</v>
      </c>
      <c r="U38" s="195">
        <v>1.7999999999999999E-2</v>
      </c>
      <c r="V38" s="195">
        <v>2.9000000000000001E-2</v>
      </c>
      <c r="W38" s="195">
        <v>0.27600000000000002</v>
      </c>
      <c r="X38" s="195">
        <v>0.311</v>
      </c>
      <c r="Y38" s="195">
        <v>4.0000000000000001E-3</v>
      </c>
      <c r="Z38" s="195">
        <v>1.0999999999999999E-2</v>
      </c>
      <c r="AA38" s="195">
        <v>2.1999999999999999E-2</v>
      </c>
      <c r="AB38" s="195">
        <v>3.4000000000000002E-2</v>
      </c>
      <c r="AC38" s="12"/>
    </row>
    <row r="39" spans="1:29" x14ac:dyDescent="0.25">
      <c r="A39" s="94" t="s">
        <v>1529</v>
      </c>
      <c r="B39" s="195" t="s">
        <v>143</v>
      </c>
      <c r="C39" s="195">
        <v>0.11506675143038779</v>
      </c>
      <c r="D39" s="195">
        <v>0.22472981563890654</v>
      </c>
      <c r="E39" s="195">
        <v>0.13064208518753972</v>
      </c>
      <c r="F39" s="195">
        <v>2.4157660521296885E-2</v>
      </c>
      <c r="G39" s="195">
        <v>0.47075651621106168</v>
      </c>
      <c r="H39" s="195">
        <v>6.3572790845518121E-3</v>
      </c>
      <c r="I39" s="195">
        <v>2.8289891926255563E-2</v>
      </c>
      <c r="J39" s="194">
        <v>1</v>
      </c>
      <c r="K39" s="196">
        <v>3146</v>
      </c>
      <c r="L39" s="94"/>
      <c r="M39" s="195" t="s">
        <v>143</v>
      </c>
      <c r="N39" s="195" t="s">
        <v>143</v>
      </c>
      <c r="O39" s="195">
        <v>0.104</v>
      </c>
      <c r="P39" s="195">
        <v>0.127</v>
      </c>
      <c r="Q39" s="195">
        <v>0.21</v>
      </c>
      <c r="R39" s="195">
        <v>0.24</v>
      </c>
      <c r="S39" s="195">
        <v>0.11899999999999999</v>
      </c>
      <c r="T39" s="195">
        <v>0.14299999999999999</v>
      </c>
      <c r="U39" s="195">
        <v>1.9E-2</v>
      </c>
      <c r="V39" s="195">
        <v>0.03</v>
      </c>
      <c r="W39" s="195">
        <v>0.45300000000000001</v>
      </c>
      <c r="X39" s="195">
        <v>0.48799999999999999</v>
      </c>
      <c r="Y39" s="195">
        <v>4.0000000000000001E-3</v>
      </c>
      <c r="Z39" s="195">
        <v>0.01</v>
      </c>
      <c r="AA39" s="195">
        <v>2.3E-2</v>
      </c>
      <c r="AB39" s="195">
        <v>3.5000000000000003E-2</v>
      </c>
      <c r="AC39" s="12"/>
    </row>
    <row r="40" spans="1:29" x14ac:dyDescent="0.25">
      <c r="A40" s="94" t="s">
        <v>1530</v>
      </c>
      <c r="B40" s="195" t="s">
        <v>143</v>
      </c>
      <c r="C40" s="195">
        <v>0.31649924315398376</v>
      </c>
      <c r="D40" s="195">
        <v>0.41117379936700149</v>
      </c>
      <c r="E40" s="195">
        <v>0.10884821797165267</v>
      </c>
      <c r="F40" s="195">
        <v>2.353103068666575E-2</v>
      </c>
      <c r="G40" s="195">
        <v>0.10327507912481079</v>
      </c>
      <c r="H40" s="195">
        <v>3.1649924315398374E-3</v>
      </c>
      <c r="I40" s="195">
        <v>3.350763726434567E-2</v>
      </c>
      <c r="J40" s="194">
        <v>1</v>
      </c>
      <c r="K40" s="196">
        <v>14534</v>
      </c>
      <c r="L40" s="94"/>
      <c r="M40" s="195" t="s">
        <v>143</v>
      </c>
      <c r="N40" s="195" t="s">
        <v>143</v>
      </c>
      <c r="O40" s="195">
        <v>0.309</v>
      </c>
      <c r="P40" s="195">
        <v>0.32400000000000001</v>
      </c>
      <c r="Q40" s="195">
        <v>0.40300000000000002</v>
      </c>
      <c r="R40" s="195">
        <v>0.41899999999999998</v>
      </c>
      <c r="S40" s="195">
        <v>0.104</v>
      </c>
      <c r="T40" s="195">
        <v>0.114</v>
      </c>
      <c r="U40" s="195">
        <v>2.1000000000000001E-2</v>
      </c>
      <c r="V40" s="195">
        <v>2.5999999999999999E-2</v>
      </c>
      <c r="W40" s="195">
        <v>9.8000000000000004E-2</v>
      </c>
      <c r="X40" s="195">
        <v>0.108</v>
      </c>
      <c r="Y40" s="195">
        <v>2E-3</v>
      </c>
      <c r="Z40" s="195">
        <v>4.0000000000000001E-3</v>
      </c>
      <c r="AA40" s="195">
        <v>3.1E-2</v>
      </c>
      <c r="AB40" s="195">
        <v>3.6999999999999998E-2</v>
      </c>
      <c r="AC40" s="12"/>
    </row>
    <row r="41" spans="1:29" x14ac:dyDescent="0.25">
      <c r="A41" s="94" t="s">
        <v>1531</v>
      </c>
      <c r="B41" s="195" t="s">
        <v>143</v>
      </c>
      <c r="C41" s="195">
        <v>0.10552763819095477</v>
      </c>
      <c r="D41" s="195">
        <v>0.28643216080402012</v>
      </c>
      <c r="E41" s="195">
        <v>0.2613065326633166</v>
      </c>
      <c r="F41" s="195">
        <v>3.5175879396984924E-2</v>
      </c>
      <c r="G41" s="195">
        <v>0.29648241206030151</v>
      </c>
      <c r="H41" s="195" t="s">
        <v>143</v>
      </c>
      <c r="I41" s="195">
        <v>1.507537688442211E-2</v>
      </c>
      <c r="J41" s="194">
        <v>1</v>
      </c>
      <c r="K41" s="196">
        <v>199</v>
      </c>
      <c r="L41" s="94"/>
      <c r="M41" s="195" t="s">
        <v>143</v>
      </c>
      <c r="N41" s="195" t="s">
        <v>143</v>
      </c>
      <c r="O41" s="195">
        <v>7.0000000000000007E-2</v>
      </c>
      <c r="P41" s="195">
        <v>0.156</v>
      </c>
      <c r="Q41" s="195">
        <v>0.22800000000000001</v>
      </c>
      <c r="R41" s="195">
        <v>0.35299999999999998</v>
      </c>
      <c r="S41" s="195">
        <v>0.20499999999999999</v>
      </c>
      <c r="T41" s="195">
        <v>0.32600000000000001</v>
      </c>
      <c r="U41" s="195">
        <v>1.7000000000000001E-2</v>
      </c>
      <c r="V41" s="195">
        <v>7.0999999999999994E-2</v>
      </c>
      <c r="W41" s="195">
        <v>0.23699999999999999</v>
      </c>
      <c r="X41" s="195">
        <v>0.36299999999999999</v>
      </c>
      <c r="Y41" s="195" t="s">
        <v>143</v>
      </c>
      <c r="Z41" s="195" t="s">
        <v>143</v>
      </c>
      <c r="AA41" s="195">
        <v>5.0000000000000001E-3</v>
      </c>
      <c r="AB41" s="195">
        <v>4.2999999999999997E-2</v>
      </c>
      <c r="AC41" s="12"/>
    </row>
    <row r="42" spans="1:29" x14ac:dyDescent="0.25">
      <c r="A42" s="94" t="s">
        <v>1532</v>
      </c>
      <c r="B42" s="195" t="s">
        <v>143</v>
      </c>
      <c r="C42" s="195">
        <v>0.18138424821002386</v>
      </c>
      <c r="D42" s="195">
        <v>0.39021479713603818</v>
      </c>
      <c r="E42" s="195">
        <v>0.18257756563245822</v>
      </c>
      <c r="F42" s="195">
        <v>1.7899761336515514E-2</v>
      </c>
      <c r="G42" s="195">
        <v>0.18377088305489261</v>
      </c>
      <c r="H42" s="195">
        <v>1.1933174224343676E-3</v>
      </c>
      <c r="I42" s="195">
        <v>4.2959427207637228E-2</v>
      </c>
      <c r="J42" s="194">
        <v>0.99999999999999989</v>
      </c>
      <c r="K42" s="196">
        <v>838</v>
      </c>
      <c r="L42" s="94"/>
      <c r="M42" s="195" t="s">
        <v>143</v>
      </c>
      <c r="N42" s="195" t="s">
        <v>143</v>
      </c>
      <c r="O42" s="195">
        <v>0.157</v>
      </c>
      <c r="P42" s="195">
        <v>0.20899999999999999</v>
      </c>
      <c r="Q42" s="195">
        <v>0.35799999999999998</v>
      </c>
      <c r="R42" s="195">
        <v>0.42399999999999999</v>
      </c>
      <c r="S42" s="195">
        <v>0.158</v>
      </c>
      <c r="T42" s="195">
        <v>0.21</v>
      </c>
      <c r="U42" s="195">
        <v>1.0999999999999999E-2</v>
      </c>
      <c r="V42" s="195">
        <v>2.9000000000000001E-2</v>
      </c>
      <c r="W42" s="195">
        <v>0.159</v>
      </c>
      <c r="X42" s="195">
        <v>0.21099999999999999</v>
      </c>
      <c r="Y42" s="195">
        <v>0</v>
      </c>
      <c r="Z42" s="195">
        <v>7.0000000000000001E-3</v>
      </c>
      <c r="AA42" s="195">
        <v>3.1E-2</v>
      </c>
      <c r="AB42" s="195">
        <v>5.8999999999999997E-2</v>
      </c>
      <c r="AC42" s="12"/>
    </row>
    <row r="43" spans="1:29" x14ac:dyDescent="0.25">
      <c r="A43" s="94" t="s">
        <v>1533</v>
      </c>
      <c r="B43" s="195" t="s">
        <v>143</v>
      </c>
      <c r="C43" s="195">
        <v>0.23184176394293127</v>
      </c>
      <c r="D43" s="195">
        <v>0.24059662775616084</v>
      </c>
      <c r="E43" s="195">
        <v>9.5654993514915687E-2</v>
      </c>
      <c r="F43" s="195">
        <v>7.7496757457846954E-2</v>
      </c>
      <c r="G43" s="195">
        <v>0.32619974059662776</v>
      </c>
      <c r="H43" s="195">
        <v>4.8638132295719845E-3</v>
      </c>
      <c r="I43" s="195">
        <v>2.3346303501945526E-2</v>
      </c>
      <c r="J43" s="194">
        <v>0.99999999999999989</v>
      </c>
      <c r="K43" s="196">
        <v>3084</v>
      </c>
      <c r="L43" s="94"/>
      <c r="M43" s="195" t="s">
        <v>143</v>
      </c>
      <c r="N43" s="195" t="s">
        <v>143</v>
      </c>
      <c r="O43" s="195">
        <v>0.217</v>
      </c>
      <c r="P43" s="195">
        <v>0.247</v>
      </c>
      <c r="Q43" s="195">
        <v>0.22600000000000001</v>
      </c>
      <c r="R43" s="195">
        <v>0.25600000000000001</v>
      </c>
      <c r="S43" s="195">
        <v>8.5999999999999993E-2</v>
      </c>
      <c r="T43" s="195">
        <v>0.107</v>
      </c>
      <c r="U43" s="195">
        <v>6.9000000000000006E-2</v>
      </c>
      <c r="V43" s="195">
        <v>8.6999999999999994E-2</v>
      </c>
      <c r="W43" s="195">
        <v>0.31</v>
      </c>
      <c r="X43" s="195">
        <v>0.34300000000000003</v>
      </c>
      <c r="Y43" s="195">
        <v>3.0000000000000001E-3</v>
      </c>
      <c r="Z43" s="195">
        <v>8.0000000000000002E-3</v>
      </c>
      <c r="AA43" s="195">
        <v>1.9E-2</v>
      </c>
      <c r="AB43" s="195">
        <v>2.9000000000000001E-2</v>
      </c>
      <c r="AC43" s="12"/>
    </row>
    <row r="44" spans="1:29" x14ac:dyDescent="0.25">
      <c r="A44" s="94" t="s">
        <v>1534</v>
      </c>
      <c r="B44" s="195" t="s">
        <v>143</v>
      </c>
      <c r="C44" s="195">
        <v>0.55136540962288683</v>
      </c>
      <c r="D44" s="195">
        <v>0.19895968790637192</v>
      </c>
      <c r="E44" s="195">
        <v>8.9726918075422629E-2</v>
      </c>
      <c r="F44" s="195">
        <v>1.4304291287386216E-2</v>
      </c>
      <c r="G44" s="195">
        <v>9.1027308192457732E-2</v>
      </c>
      <c r="H44" s="195" t="s">
        <v>143</v>
      </c>
      <c r="I44" s="195">
        <v>5.4616384915474644E-2</v>
      </c>
      <c r="J44" s="194">
        <v>1</v>
      </c>
      <c r="K44" s="196">
        <v>769</v>
      </c>
      <c r="L44" s="94"/>
      <c r="M44" s="195" t="s">
        <v>143</v>
      </c>
      <c r="N44" s="195" t="s">
        <v>143</v>
      </c>
      <c r="O44" s="195">
        <v>0.51600000000000001</v>
      </c>
      <c r="P44" s="195">
        <v>0.58599999999999997</v>
      </c>
      <c r="Q44" s="195">
        <v>0.17199999999999999</v>
      </c>
      <c r="R44" s="195">
        <v>0.22900000000000001</v>
      </c>
      <c r="S44" s="195">
        <v>7.1999999999999995E-2</v>
      </c>
      <c r="T44" s="195">
        <v>0.112</v>
      </c>
      <c r="U44" s="195">
        <v>8.0000000000000002E-3</v>
      </c>
      <c r="V44" s="195">
        <v>2.5000000000000001E-2</v>
      </c>
      <c r="W44" s="195">
        <v>7.2999999999999995E-2</v>
      </c>
      <c r="X44" s="195">
        <v>0.113</v>
      </c>
      <c r="Y44" s="195" t="s">
        <v>143</v>
      </c>
      <c r="Z44" s="195" t="s">
        <v>143</v>
      </c>
      <c r="AA44" s="195">
        <v>4.1000000000000002E-2</v>
      </c>
      <c r="AB44" s="195">
        <v>7.2999999999999995E-2</v>
      </c>
      <c r="AC44" s="12"/>
    </row>
    <row r="45" spans="1:29" x14ac:dyDescent="0.25">
      <c r="A45" s="94" t="s">
        <v>1535</v>
      </c>
      <c r="B45" s="195" t="s">
        <v>143</v>
      </c>
      <c r="C45" s="195">
        <v>0.48204570184983681</v>
      </c>
      <c r="D45" s="195">
        <v>0.29017047515415306</v>
      </c>
      <c r="E45" s="195">
        <v>9.6118969894813208E-2</v>
      </c>
      <c r="F45" s="195">
        <v>9.0678273485672832E-3</v>
      </c>
      <c r="G45" s="195">
        <v>8.995284729778745E-2</v>
      </c>
      <c r="H45" s="195">
        <v>2.9017047515415306E-3</v>
      </c>
      <c r="I45" s="195">
        <v>2.974247370330069E-2</v>
      </c>
      <c r="J45" s="194">
        <v>1</v>
      </c>
      <c r="K45" s="196">
        <v>2757</v>
      </c>
      <c r="L45" s="94"/>
      <c r="M45" s="195" t="s">
        <v>143</v>
      </c>
      <c r="N45" s="195" t="s">
        <v>143</v>
      </c>
      <c r="O45" s="195">
        <v>0.46300000000000002</v>
      </c>
      <c r="P45" s="195">
        <v>0.501</v>
      </c>
      <c r="Q45" s="195">
        <v>0.27400000000000002</v>
      </c>
      <c r="R45" s="195">
        <v>0.307</v>
      </c>
      <c r="S45" s="195">
        <v>8.5999999999999993E-2</v>
      </c>
      <c r="T45" s="195">
        <v>0.108</v>
      </c>
      <c r="U45" s="195">
        <v>6.0000000000000001E-3</v>
      </c>
      <c r="V45" s="195">
        <v>1.2999999999999999E-2</v>
      </c>
      <c r="W45" s="195">
        <v>0.08</v>
      </c>
      <c r="X45" s="195">
        <v>0.10100000000000001</v>
      </c>
      <c r="Y45" s="195">
        <v>1E-3</v>
      </c>
      <c r="Z45" s="195">
        <v>6.0000000000000001E-3</v>
      </c>
      <c r="AA45" s="195">
        <v>2.4E-2</v>
      </c>
      <c r="AB45" s="195">
        <v>3.6999999999999998E-2</v>
      </c>
      <c r="AC45" s="12"/>
    </row>
    <row r="46" spans="1:29" x14ac:dyDescent="0.25">
      <c r="A46" s="94" t="s">
        <v>1536</v>
      </c>
      <c r="B46" s="195" t="s">
        <v>143</v>
      </c>
      <c r="C46" s="195">
        <v>0.35039370078740156</v>
      </c>
      <c r="D46" s="195">
        <v>0.42519685039370081</v>
      </c>
      <c r="E46" s="195">
        <v>0.12598425196850394</v>
      </c>
      <c r="F46" s="195">
        <v>1.5748031496062992E-2</v>
      </c>
      <c r="G46" s="195">
        <v>6.6929133858267723E-2</v>
      </c>
      <c r="H46" s="195" t="s">
        <v>143</v>
      </c>
      <c r="I46" s="195">
        <v>1.5748031496062992E-2</v>
      </c>
      <c r="J46" s="194">
        <v>0.99999999999999989</v>
      </c>
      <c r="K46" s="196">
        <v>508</v>
      </c>
      <c r="L46" s="94"/>
      <c r="M46" s="195" t="s">
        <v>143</v>
      </c>
      <c r="N46" s="195" t="s">
        <v>143</v>
      </c>
      <c r="O46" s="195">
        <v>0.31</v>
      </c>
      <c r="P46" s="195">
        <v>0.39300000000000002</v>
      </c>
      <c r="Q46" s="195">
        <v>0.38300000000000001</v>
      </c>
      <c r="R46" s="195">
        <v>0.46899999999999997</v>
      </c>
      <c r="S46" s="195">
        <v>0.1</v>
      </c>
      <c r="T46" s="195">
        <v>0.158</v>
      </c>
      <c r="U46" s="195">
        <v>8.0000000000000002E-3</v>
      </c>
      <c r="V46" s="195">
        <v>3.1E-2</v>
      </c>
      <c r="W46" s="195">
        <v>4.8000000000000001E-2</v>
      </c>
      <c r="X46" s="195">
        <v>9.1999999999999998E-2</v>
      </c>
      <c r="Y46" s="195" t="s">
        <v>143</v>
      </c>
      <c r="Z46" s="195" t="s">
        <v>143</v>
      </c>
      <c r="AA46" s="195">
        <v>8.0000000000000002E-3</v>
      </c>
      <c r="AB46" s="195">
        <v>3.1E-2</v>
      </c>
      <c r="AC46" s="12"/>
    </row>
    <row r="47" spans="1:29" x14ac:dyDescent="0.25">
      <c r="A47" s="94" t="s">
        <v>1537</v>
      </c>
      <c r="B47" s="195">
        <v>6.0579409425804309E-2</v>
      </c>
      <c r="C47" s="195">
        <v>0.33319465144325716</v>
      </c>
      <c r="D47" s="195">
        <v>0.23915779716983615</v>
      </c>
      <c r="E47" s="195">
        <v>0.10097797064508145</v>
      </c>
      <c r="F47" s="195">
        <v>2.1460583622546516E-2</v>
      </c>
      <c r="G47" s="195">
        <v>0.21497975068858191</v>
      </c>
      <c r="H47" s="195">
        <v>3.6864806222779291E-3</v>
      </c>
      <c r="I47" s="195">
        <v>2.5963356382614558E-2</v>
      </c>
      <c r="J47" s="194">
        <v>1</v>
      </c>
      <c r="K47" s="196">
        <v>189883</v>
      </c>
      <c r="L47" s="94"/>
      <c r="M47" s="195">
        <v>0.06</v>
      </c>
      <c r="N47" s="195">
        <v>6.2E-2</v>
      </c>
      <c r="O47" s="195">
        <v>0.33100000000000002</v>
      </c>
      <c r="P47" s="195">
        <v>0.33500000000000002</v>
      </c>
      <c r="Q47" s="195">
        <v>0.23699999999999999</v>
      </c>
      <c r="R47" s="195">
        <v>0.24099999999999999</v>
      </c>
      <c r="S47" s="195">
        <v>0.1</v>
      </c>
      <c r="T47" s="195">
        <v>0.10199999999999999</v>
      </c>
      <c r="U47" s="195">
        <v>2.1000000000000001E-2</v>
      </c>
      <c r="V47" s="195">
        <v>2.1999999999999999E-2</v>
      </c>
      <c r="W47" s="195">
        <v>0.21299999999999999</v>
      </c>
      <c r="X47" s="195">
        <v>0.217</v>
      </c>
      <c r="Y47" s="195">
        <v>3.0000000000000001E-3</v>
      </c>
      <c r="Z47" s="195">
        <v>4.0000000000000001E-3</v>
      </c>
      <c r="AA47" s="195">
        <v>2.5000000000000001E-2</v>
      </c>
      <c r="AB47" s="195">
        <v>2.7E-2</v>
      </c>
      <c r="AC47" s="12"/>
    </row>
    <row r="48" spans="1:29" x14ac:dyDescent="0.25">
      <c r="A48" s="94" t="s">
        <v>1538</v>
      </c>
      <c r="B48" s="195" t="s">
        <v>143</v>
      </c>
      <c r="C48" s="195">
        <v>0.39017916390179164</v>
      </c>
      <c r="D48" s="195">
        <v>0.23772395487723955</v>
      </c>
      <c r="E48" s="195">
        <v>0.15759787657597876</v>
      </c>
      <c r="F48" s="195">
        <v>2.5713337757133376E-2</v>
      </c>
      <c r="G48" s="195">
        <v>0.17003981420039815</v>
      </c>
      <c r="H48" s="195">
        <v>1.9907100199071004E-3</v>
      </c>
      <c r="I48" s="195">
        <v>1.6755142667551428E-2</v>
      </c>
      <c r="J48" s="194">
        <v>1</v>
      </c>
      <c r="K48" s="196">
        <v>6028</v>
      </c>
      <c r="L48" s="94"/>
      <c r="M48" s="195" t="s">
        <v>143</v>
      </c>
      <c r="N48" s="195" t="s">
        <v>143</v>
      </c>
      <c r="O48" s="195">
        <v>0.378</v>
      </c>
      <c r="P48" s="195">
        <v>0.40300000000000002</v>
      </c>
      <c r="Q48" s="195">
        <v>0.22700000000000001</v>
      </c>
      <c r="R48" s="195">
        <v>0.249</v>
      </c>
      <c r="S48" s="195">
        <v>0.14899999999999999</v>
      </c>
      <c r="T48" s="195">
        <v>0.16700000000000001</v>
      </c>
      <c r="U48" s="195">
        <v>2.1999999999999999E-2</v>
      </c>
      <c r="V48" s="195">
        <v>0.03</v>
      </c>
      <c r="W48" s="195">
        <v>0.161</v>
      </c>
      <c r="X48" s="195">
        <v>0.18</v>
      </c>
      <c r="Y48" s="195">
        <v>1E-3</v>
      </c>
      <c r="Z48" s="195">
        <v>3.0000000000000001E-3</v>
      </c>
      <c r="AA48" s="195">
        <v>1.4E-2</v>
      </c>
      <c r="AB48" s="195">
        <v>0.02</v>
      </c>
      <c r="AC48" s="12"/>
    </row>
    <row r="49" spans="1:29" x14ac:dyDescent="0.25">
      <c r="A49" s="94" t="s">
        <v>1539</v>
      </c>
      <c r="B49" s="195" t="s">
        <v>143</v>
      </c>
      <c r="C49" s="195">
        <v>0.29457720588235292</v>
      </c>
      <c r="D49" s="195">
        <v>0.39154411764705882</v>
      </c>
      <c r="E49" s="195">
        <v>0.23345588235294118</v>
      </c>
      <c r="F49" s="195">
        <v>1.8382352941176471E-2</v>
      </c>
      <c r="G49" s="195">
        <v>4.4577205882352942E-2</v>
      </c>
      <c r="H49" s="195" t="s">
        <v>143</v>
      </c>
      <c r="I49" s="195">
        <v>1.7463235294117647E-2</v>
      </c>
      <c r="J49" s="194">
        <v>0.99999999999999989</v>
      </c>
      <c r="K49" s="196">
        <v>2176</v>
      </c>
      <c r="L49" s="94"/>
      <c r="M49" s="195" t="s">
        <v>143</v>
      </c>
      <c r="N49" s="195" t="s">
        <v>143</v>
      </c>
      <c r="O49" s="195">
        <v>0.27600000000000002</v>
      </c>
      <c r="P49" s="195">
        <v>0.314</v>
      </c>
      <c r="Q49" s="195">
        <v>0.371</v>
      </c>
      <c r="R49" s="195">
        <v>0.41199999999999998</v>
      </c>
      <c r="S49" s="195">
        <v>0.216</v>
      </c>
      <c r="T49" s="195">
        <v>0.252</v>
      </c>
      <c r="U49" s="195">
        <v>1.4E-2</v>
      </c>
      <c r="V49" s="195">
        <v>2.5000000000000001E-2</v>
      </c>
      <c r="W49" s="195">
        <v>3.6999999999999998E-2</v>
      </c>
      <c r="X49" s="195">
        <v>5.3999999999999999E-2</v>
      </c>
      <c r="Y49" s="195" t="s">
        <v>143</v>
      </c>
      <c r="Z49" s="195" t="s">
        <v>143</v>
      </c>
      <c r="AA49" s="195">
        <v>1.2999999999999999E-2</v>
      </c>
      <c r="AB49" s="195">
        <v>2.4E-2</v>
      </c>
      <c r="AC49" s="12"/>
    </row>
    <row r="50" spans="1:29" x14ac:dyDescent="0.25">
      <c r="A50" s="94" t="s">
        <v>1540</v>
      </c>
      <c r="B50" s="195" t="s">
        <v>143</v>
      </c>
      <c r="C50" s="195">
        <v>1.0635065329687025E-2</v>
      </c>
      <c r="D50" s="195">
        <v>0.15679124886052873</v>
      </c>
      <c r="E50" s="195">
        <v>0.105742935278031</v>
      </c>
      <c r="F50" s="195">
        <v>3.0385900941962928E-2</v>
      </c>
      <c r="G50" s="195">
        <v>0.6760862959586752</v>
      </c>
      <c r="H50" s="195">
        <v>4.8617441507140683E-3</v>
      </c>
      <c r="I50" s="195">
        <v>1.5496809480401094E-2</v>
      </c>
      <c r="J50" s="194">
        <v>1</v>
      </c>
      <c r="K50" s="196">
        <v>3291</v>
      </c>
      <c r="L50" s="94"/>
      <c r="M50" s="195" t="s">
        <v>143</v>
      </c>
      <c r="N50" s="195" t="s">
        <v>143</v>
      </c>
      <c r="O50" s="195">
        <v>8.0000000000000002E-3</v>
      </c>
      <c r="P50" s="195">
        <v>1.4999999999999999E-2</v>
      </c>
      <c r="Q50" s="195">
        <v>0.14499999999999999</v>
      </c>
      <c r="R50" s="195">
        <v>0.17</v>
      </c>
      <c r="S50" s="195">
        <v>9.6000000000000002E-2</v>
      </c>
      <c r="T50" s="195">
        <v>0.11700000000000001</v>
      </c>
      <c r="U50" s="195">
        <v>2.5000000000000001E-2</v>
      </c>
      <c r="V50" s="195">
        <v>3.6999999999999998E-2</v>
      </c>
      <c r="W50" s="195">
        <v>0.66</v>
      </c>
      <c r="X50" s="195">
        <v>0.69199999999999995</v>
      </c>
      <c r="Y50" s="195">
        <v>3.0000000000000001E-3</v>
      </c>
      <c r="Z50" s="195">
        <v>8.0000000000000002E-3</v>
      </c>
      <c r="AA50" s="195">
        <v>1.2E-2</v>
      </c>
      <c r="AB50" s="195">
        <v>0.02</v>
      </c>
      <c r="AC50" s="12"/>
    </row>
    <row r="51" spans="1:29" x14ac:dyDescent="0.25">
      <c r="A51" s="94" t="s">
        <v>1541</v>
      </c>
      <c r="B51" s="195" t="s">
        <v>143</v>
      </c>
      <c r="C51" s="195">
        <v>0.10319076714188731</v>
      </c>
      <c r="D51" s="195">
        <v>0.20587236931432451</v>
      </c>
      <c r="E51" s="195">
        <v>7.552613713509844E-2</v>
      </c>
      <c r="F51" s="195">
        <v>1.2729124236252547E-2</v>
      </c>
      <c r="G51" s="195">
        <v>0.5544806517311609</v>
      </c>
      <c r="H51" s="195">
        <v>1.6293279022403257E-2</v>
      </c>
      <c r="I51" s="195">
        <v>3.1907671418873046E-2</v>
      </c>
      <c r="J51" s="194">
        <v>1</v>
      </c>
      <c r="K51" s="196">
        <v>5892</v>
      </c>
      <c r="L51" s="94"/>
      <c r="M51" s="195" t="s">
        <v>143</v>
      </c>
      <c r="N51" s="195" t="s">
        <v>143</v>
      </c>
      <c r="O51" s="195">
        <v>9.6000000000000002E-2</v>
      </c>
      <c r="P51" s="195">
        <v>0.111</v>
      </c>
      <c r="Q51" s="195">
        <v>0.19600000000000001</v>
      </c>
      <c r="R51" s="195">
        <v>0.216</v>
      </c>
      <c r="S51" s="195">
        <v>6.9000000000000006E-2</v>
      </c>
      <c r="T51" s="195">
        <v>8.3000000000000004E-2</v>
      </c>
      <c r="U51" s="195">
        <v>0.01</v>
      </c>
      <c r="V51" s="195">
        <v>1.6E-2</v>
      </c>
      <c r="W51" s="195">
        <v>0.54200000000000004</v>
      </c>
      <c r="X51" s="195">
        <v>0.56699999999999995</v>
      </c>
      <c r="Y51" s="195">
        <v>1.2999999999999999E-2</v>
      </c>
      <c r="Z51" s="195">
        <v>0.02</v>
      </c>
      <c r="AA51" s="195">
        <v>2.8000000000000001E-2</v>
      </c>
      <c r="AB51" s="195">
        <v>3.6999999999999998E-2</v>
      </c>
      <c r="AC51" s="12"/>
    </row>
    <row r="52" spans="1:29" x14ac:dyDescent="0.25">
      <c r="A52" s="94" t="s">
        <v>1542</v>
      </c>
      <c r="B52" s="195">
        <v>0.2657908034360788</v>
      </c>
      <c r="C52" s="195">
        <v>0.18494188984335522</v>
      </c>
      <c r="D52" s="195">
        <v>0.28549772612430518</v>
      </c>
      <c r="E52" s="195">
        <v>0.10409297625063163</v>
      </c>
      <c r="F52" s="195">
        <v>3.3855482566953005E-2</v>
      </c>
      <c r="G52" s="195">
        <v>9.9039919151086411E-2</v>
      </c>
      <c r="H52" s="195">
        <v>5.0530570995452253E-4</v>
      </c>
      <c r="I52" s="195">
        <v>2.6275896917635169E-2</v>
      </c>
      <c r="J52" s="194">
        <v>1</v>
      </c>
      <c r="K52" s="196">
        <v>1979</v>
      </c>
      <c r="L52" s="94"/>
      <c r="M52" s="195">
        <v>0.247</v>
      </c>
      <c r="N52" s="195">
        <v>0.28599999999999998</v>
      </c>
      <c r="O52" s="195">
        <v>0.16800000000000001</v>
      </c>
      <c r="P52" s="195">
        <v>0.20300000000000001</v>
      </c>
      <c r="Q52" s="195">
        <v>0.26600000000000001</v>
      </c>
      <c r="R52" s="195">
        <v>0.30599999999999999</v>
      </c>
      <c r="S52" s="195">
        <v>9.0999999999999998E-2</v>
      </c>
      <c r="T52" s="195">
        <v>0.11799999999999999</v>
      </c>
      <c r="U52" s="195">
        <v>2.7E-2</v>
      </c>
      <c r="V52" s="195">
        <v>4.2999999999999997E-2</v>
      </c>
      <c r="W52" s="195">
        <v>8.6999999999999994E-2</v>
      </c>
      <c r="X52" s="195">
        <v>0.113</v>
      </c>
      <c r="Y52" s="195">
        <v>0</v>
      </c>
      <c r="Z52" s="195">
        <v>3.0000000000000001E-3</v>
      </c>
      <c r="AA52" s="195">
        <v>0.02</v>
      </c>
      <c r="AB52" s="195">
        <v>3.4000000000000002E-2</v>
      </c>
      <c r="AC52" s="12"/>
    </row>
    <row r="53" spans="1:29" x14ac:dyDescent="0.25">
      <c r="A53" s="94" t="s">
        <v>1543</v>
      </c>
      <c r="B53" s="195">
        <v>0.22461365838731065</v>
      </c>
      <c r="C53" s="195">
        <v>1.1730504411689702E-3</v>
      </c>
      <c r="D53" s="195">
        <v>0.50415667873718573</v>
      </c>
      <c r="E53" s="195">
        <v>0.16693017799765389</v>
      </c>
      <c r="F53" s="195">
        <v>7.0383026470138221E-2</v>
      </c>
      <c r="G53" s="195">
        <v>8.1603508950884879E-3</v>
      </c>
      <c r="H53" s="195" t="s">
        <v>143</v>
      </c>
      <c r="I53" s="195">
        <v>2.4583057071454074E-2</v>
      </c>
      <c r="J53" s="194">
        <v>1</v>
      </c>
      <c r="K53" s="196">
        <v>19607</v>
      </c>
      <c r="L53" s="94"/>
      <c r="M53" s="195">
        <v>0.219</v>
      </c>
      <c r="N53" s="195">
        <v>0.23100000000000001</v>
      </c>
      <c r="O53" s="195">
        <v>1E-3</v>
      </c>
      <c r="P53" s="195">
        <v>2E-3</v>
      </c>
      <c r="Q53" s="195">
        <v>0.497</v>
      </c>
      <c r="R53" s="195">
        <v>0.51100000000000001</v>
      </c>
      <c r="S53" s="195">
        <v>0.16200000000000001</v>
      </c>
      <c r="T53" s="195">
        <v>0.17199999999999999</v>
      </c>
      <c r="U53" s="195">
        <v>6.7000000000000004E-2</v>
      </c>
      <c r="V53" s="195">
        <v>7.3999999999999996E-2</v>
      </c>
      <c r="W53" s="195">
        <v>7.0000000000000001E-3</v>
      </c>
      <c r="X53" s="195">
        <v>0.01</v>
      </c>
      <c r="Y53" s="195" t="s">
        <v>143</v>
      </c>
      <c r="Z53" s="195" t="s">
        <v>143</v>
      </c>
      <c r="AA53" s="195">
        <v>2.3E-2</v>
      </c>
      <c r="AB53" s="195">
        <v>2.7E-2</v>
      </c>
      <c r="AC53" s="12"/>
    </row>
    <row r="54" spans="1:29" x14ac:dyDescent="0.25">
      <c r="A54" s="94" t="s">
        <v>1544</v>
      </c>
      <c r="B54" s="195">
        <v>7.4053161917998614E-2</v>
      </c>
      <c r="C54" s="195">
        <v>0.3092425295343989</v>
      </c>
      <c r="D54" s="195">
        <v>0.23332175121612231</v>
      </c>
      <c r="E54" s="195">
        <v>7.8439888811674768E-2</v>
      </c>
      <c r="F54" s="195">
        <v>3.8134120917303685E-2</v>
      </c>
      <c r="G54" s="195">
        <v>0.23948922863099376</v>
      </c>
      <c r="H54" s="195">
        <v>3.4312022237665044E-3</v>
      </c>
      <c r="I54" s="195">
        <v>2.3888116747741488E-2</v>
      </c>
      <c r="J54" s="194">
        <v>1</v>
      </c>
      <c r="K54" s="196">
        <v>23024</v>
      </c>
      <c r="L54" s="94"/>
      <c r="M54" s="195">
        <v>7.0999999999999994E-2</v>
      </c>
      <c r="N54" s="195">
        <v>7.8E-2</v>
      </c>
      <c r="O54" s="195">
        <v>0.30299999999999999</v>
      </c>
      <c r="P54" s="195">
        <v>0.315</v>
      </c>
      <c r="Q54" s="195">
        <v>0.22800000000000001</v>
      </c>
      <c r="R54" s="195">
        <v>0.23899999999999999</v>
      </c>
      <c r="S54" s="195">
        <v>7.4999999999999997E-2</v>
      </c>
      <c r="T54" s="195">
        <v>8.2000000000000003E-2</v>
      </c>
      <c r="U54" s="195">
        <v>3.5999999999999997E-2</v>
      </c>
      <c r="V54" s="195">
        <v>4.1000000000000002E-2</v>
      </c>
      <c r="W54" s="195">
        <v>0.23400000000000001</v>
      </c>
      <c r="X54" s="195">
        <v>0.245</v>
      </c>
      <c r="Y54" s="195">
        <v>3.0000000000000001E-3</v>
      </c>
      <c r="Z54" s="195">
        <v>4.0000000000000001E-3</v>
      </c>
      <c r="AA54" s="195">
        <v>2.1999999999999999E-2</v>
      </c>
      <c r="AB54" s="195">
        <v>2.5999999999999999E-2</v>
      </c>
      <c r="AC54" s="12"/>
    </row>
    <row r="55" spans="1:29" x14ac:dyDescent="0.25">
      <c r="A55" s="94" t="s">
        <v>1545</v>
      </c>
      <c r="B55" s="195">
        <v>0.64578041208015802</v>
      </c>
      <c r="C55" s="195">
        <v>0.17555743720011291</v>
      </c>
      <c r="D55" s="195">
        <v>0.1004798193621225</v>
      </c>
      <c r="E55" s="195">
        <v>4.9393169630256847E-2</v>
      </c>
      <c r="F55" s="195">
        <v>1.693480101608806E-3</v>
      </c>
      <c r="G55" s="195">
        <v>5.6449336720293536E-3</v>
      </c>
      <c r="H55" s="195" t="s">
        <v>143</v>
      </c>
      <c r="I55" s="195">
        <v>2.1450747953711543E-2</v>
      </c>
      <c r="J55" s="194">
        <v>1</v>
      </c>
      <c r="K55" s="196">
        <v>3543</v>
      </c>
      <c r="L55" s="94"/>
      <c r="M55" s="195">
        <v>0.63</v>
      </c>
      <c r="N55" s="195">
        <v>0.66100000000000003</v>
      </c>
      <c r="O55" s="195">
        <v>0.16300000000000001</v>
      </c>
      <c r="P55" s="195">
        <v>0.188</v>
      </c>
      <c r="Q55" s="195">
        <v>9.0999999999999998E-2</v>
      </c>
      <c r="R55" s="195">
        <v>0.111</v>
      </c>
      <c r="S55" s="195">
        <v>4.2999999999999997E-2</v>
      </c>
      <c r="T55" s="195">
        <v>5.7000000000000002E-2</v>
      </c>
      <c r="U55" s="195">
        <v>1E-3</v>
      </c>
      <c r="V55" s="195">
        <v>4.0000000000000001E-3</v>
      </c>
      <c r="W55" s="195">
        <v>4.0000000000000001E-3</v>
      </c>
      <c r="X55" s="195">
        <v>8.9999999999999993E-3</v>
      </c>
      <c r="Y55" s="195" t="s">
        <v>143</v>
      </c>
      <c r="Z55" s="195" t="s">
        <v>143</v>
      </c>
      <c r="AA55" s="195">
        <v>1.7000000000000001E-2</v>
      </c>
      <c r="AB55" s="195">
        <v>2.7E-2</v>
      </c>
      <c r="AC55" s="12"/>
    </row>
    <row r="56" spans="1:29" x14ac:dyDescent="0.25">
      <c r="A56" s="94" t="s">
        <v>1546</v>
      </c>
      <c r="B56" s="195">
        <v>0.31960682876357993</v>
      </c>
      <c r="C56" s="195">
        <v>0.47601310570788069</v>
      </c>
      <c r="D56" s="195">
        <v>0.10567339196413175</v>
      </c>
      <c r="E56" s="195">
        <v>3.1833074668046211E-2</v>
      </c>
      <c r="F56" s="195">
        <v>1.0001724435247457E-3</v>
      </c>
      <c r="G56" s="195">
        <v>4.0386273495430246E-2</v>
      </c>
      <c r="H56" s="195">
        <v>2.6901189860320746E-3</v>
      </c>
      <c r="I56" s="195">
        <v>2.2797033971374375E-2</v>
      </c>
      <c r="J56" s="194">
        <v>1</v>
      </c>
      <c r="K56" s="196">
        <v>28995</v>
      </c>
      <c r="L56" s="94"/>
      <c r="M56" s="195">
        <v>0.314</v>
      </c>
      <c r="N56" s="195">
        <v>0.32500000000000001</v>
      </c>
      <c r="O56" s="195">
        <v>0.47</v>
      </c>
      <c r="P56" s="195">
        <v>0.48199999999999998</v>
      </c>
      <c r="Q56" s="195">
        <v>0.10199999999999999</v>
      </c>
      <c r="R56" s="195">
        <v>0.109</v>
      </c>
      <c r="S56" s="195">
        <v>0.03</v>
      </c>
      <c r="T56" s="195">
        <v>3.4000000000000002E-2</v>
      </c>
      <c r="U56" s="195">
        <v>1E-3</v>
      </c>
      <c r="V56" s="195">
        <v>1E-3</v>
      </c>
      <c r="W56" s="195">
        <v>3.7999999999999999E-2</v>
      </c>
      <c r="X56" s="195">
        <v>4.2999999999999997E-2</v>
      </c>
      <c r="Y56" s="195">
        <v>2E-3</v>
      </c>
      <c r="Z56" s="195">
        <v>3.0000000000000001E-3</v>
      </c>
      <c r="AA56" s="195">
        <v>2.1000000000000001E-2</v>
      </c>
      <c r="AB56" s="195">
        <v>2.5000000000000001E-2</v>
      </c>
      <c r="AC56" s="12"/>
    </row>
    <row r="57" spans="1:29" x14ac:dyDescent="0.25">
      <c r="A57" s="94" t="s">
        <v>1547</v>
      </c>
      <c r="B57" s="195" t="s">
        <v>143</v>
      </c>
      <c r="C57" s="195">
        <v>0.44805194805194803</v>
      </c>
      <c r="D57" s="195">
        <v>0.3417207792207792</v>
      </c>
      <c r="E57" s="195">
        <v>8.9285714285714288E-2</v>
      </c>
      <c r="F57" s="195">
        <v>8.1168831168831161E-3</v>
      </c>
      <c r="G57" s="195">
        <v>9.5779220779220783E-2</v>
      </c>
      <c r="H57" s="195">
        <v>4.0584415584415581E-3</v>
      </c>
      <c r="I57" s="195">
        <v>1.2987012987012988E-2</v>
      </c>
      <c r="J57" s="194">
        <v>1</v>
      </c>
      <c r="K57" s="196">
        <v>1232</v>
      </c>
      <c r="L57" s="94"/>
      <c r="M57" s="195" t="s">
        <v>143</v>
      </c>
      <c r="N57" s="195" t="s">
        <v>143</v>
      </c>
      <c r="O57" s="195">
        <v>0.42</v>
      </c>
      <c r="P57" s="195">
        <v>0.47599999999999998</v>
      </c>
      <c r="Q57" s="195">
        <v>0.316</v>
      </c>
      <c r="R57" s="195">
        <v>0.36899999999999999</v>
      </c>
      <c r="S57" s="195">
        <v>7.4999999999999997E-2</v>
      </c>
      <c r="T57" s="195">
        <v>0.107</v>
      </c>
      <c r="U57" s="195">
        <v>4.0000000000000001E-3</v>
      </c>
      <c r="V57" s="195">
        <v>1.4999999999999999E-2</v>
      </c>
      <c r="W57" s="195">
        <v>8.1000000000000003E-2</v>
      </c>
      <c r="X57" s="195">
        <v>0.113</v>
      </c>
      <c r="Y57" s="195">
        <v>2E-3</v>
      </c>
      <c r="Z57" s="195">
        <v>8.9999999999999993E-3</v>
      </c>
      <c r="AA57" s="195">
        <v>8.0000000000000002E-3</v>
      </c>
      <c r="AB57" s="195">
        <v>2.1000000000000001E-2</v>
      </c>
      <c r="AC57" s="12"/>
    </row>
    <row r="58" spans="1:29" x14ac:dyDescent="0.25">
      <c r="A58" s="94" t="s">
        <v>1548</v>
      </c>
      <c r="B58" s="195" t="s">
        <v>143</v>
      </c>
      <c r="C58" s="195">
        <v>0.30874316939890711</v>
      </c>
      <c r="D58" s="195">
        <v>0.33333333333333331</v>
      </c>
      <c r="E58" s="195">
        <v>0.19945355191256831</v>
      </c>
      <c r="F58" s="195">
        <v>1.092896174863388E-2</v>
      </c>
      <c r="G58" s="195">
        <v>0.12021857923497267</v>
      </c>
      <c r="H58" s="195">
        <v>5.4644808743169399E-3</v>
      </c>
      <c r="I58" s="195">
        <v>2.185792349726776E-2</v>
      </c>
      <c r="J58" s="194">
        <v>1</v>
      </c>
      <c r="K58" s="196">
        <v>366</v>
      </c>
      <c r="L58" s="94"/>
      <c r="M58" s="195" t="s">
        <v>143</v>
      </c>
      <c r="N58" s="195" t="s">
        <v>143</v>
      </c>
      <c r="O58" s="195">
        <v>0.26400000000000001</v>
      </c>
      <c r="P58" s="195">
        <v>0.35799999999999998</v>
      </c>
      <c r="Q58" s="195">
        <v>0.28699999999999998</v>
      </c>
      <c r="R58" s="195">
        <v>0.38300000000000001</v>
      </c>
      <c r="S58" s="195">
        <v>0.16200000000000001</v>
      </c>
      <c r="T58" s="195">
        <v>0.24299999999999999</v>
      </c>
      <c r="U58" s="195">
        <v>4.0000000000000001E-3</v>
      </c>
      <c r="V58" s="195">
        <v>2.8000000000000001E-2</v>
      </c>
      <c r="W58" s="195">
        <v>9.0999999999999998E-2</v>
      </c>
      <c r="X58" s="195">
        <v>0.158</v>
      </c>
      <c r="Y58" s="195">
        <v>1E-3</v>
      </c>
      <c r="Z58" s="195">
        <v>0.02</v>
      </c>
      <c r="AA58" s="195">
        <v>1.0999999999999999E-2</v>
      </c>
      <c r="AB58" s="195">
        <v>4.2999999999999997E-2</v>
      </c>
      <c r="AC58" s="12"/>
    </row>
    <row r="59" spans="1:29" x14ac:dyDescent="0.25">
      <c r="A59" s="94" t="s">
        <v>1549</v>
      </c>
      <c r="B59" s="195" t="s">
        <v>143</v>
      </c>
      <c r="C59" s="195">
        <v>0.37851342910680824</v>
      </c>
      <c r="D59" s="195">
        <v>0.20424734540911929</v>
      </c>
      <c r="E59" s="195">
        <v>0.34728294815740163</v>
      </c>
      <c r="F59" s="195">
        <v>6.2460961898813238E-3</v>
      </c>
      <c r="G59" s="195">
        <v>4.996876951905059E-2</v>
      </c>
      <c r="H59" s="195">
        <v>6.2460961898813238E-4</v>
      </c>
      <c r="I59" s="195">
        <v>1.3116801998750781E-2</v>
      </c>
      <c r="J59" s="194">
        <v>1</v>
      </c>
      <c r="K59" s="196">
        <v>1601</v>
      </c>
      <c r="L59" s="94"/>
      <c r="M59" s="195" t="s">
        <v>143</v>
      </c>
      <c r="N59" s="195" t="s">
        <v>143</v>
      </c>
      <c r="O59" s="195">
        <v>0.35499999999999998</v>
      </c>
      <c r="P59" s="195">
        <v>0.40300000000000002</v>
      </c>
      <c r="Q59" s="195">
        <v>0.185</v>
      </c>
      <c r="R59" s="195">
        <v>0.22500000000000001</v>
      </c>
      <c r="S59" s="195">
        <v>0.32400000000000001</v>
      </c>
      <c r="T59" s="195">
        <v>0.371</v>
      </c>
      <c r="U59" s="195">
        <v>3.0000000000000001E-3</v>
      </c>
      <c r="V59" s="195">
        <v>1.0999999999999999E-2</v>
      </c>
      <c r="W59" s="195">
        <v>0.04</v>
      </c>
      <c r="X59" s="195">
        <v>6.2E-2</v>
      </c>
      <c r="Y59" s="195">
        <v>0</v>
      </c>
      <c r="Z59" s="195">
        <v>4.0000000000000001E-3</v>
      </c>
      <c r="AA59" s="195">
        <v>8.9999999999999993E-3</v>
      </c>
      <c r="AB59" s="195">
        <v>0.02</v>
      </c>
      <c r="AC59" s="12"/>
    </row>
    <row r="60" spans="1:29" x14ac:dyDescent="0.25">
      <c r="A60" s="94" t="s">
        <v>1550</v>
      </c>
      <c r="B60" s="195" t="s">
        <v>143</v>
      </c>
      <c r="C60" s="195">
        <v>0.56852791878172593</v>
      </c>
      <c r="D60" s="195">
        <v>0.22504230118443316</v>
      </c>
      <c r="E60" s="195">
        <v>0.12098138747884941</v>
      </c>
      <c r="F60" s="195">
        <v>1.3536379018612521E-2</v>
      </c>
      <c r="G60" s="195">
        <v>5.499153976311337E-2</v>
      </c>
      <c r="H60" s="195" t="s">
        <v>143</v>
      </c>
      <c r="I60" s="195">
        <v>1.6920473773265651E-2</v>
      </c>
      <c r="J60" s="194">
        <v>1</v>
      </c>
      <c r="K60" s="196">
        <v>1182</v>
      </c>
      <c r="L60" s="94"/>
      <c r="M60" s="195" t="s">
        <v>143</v>
      </c>
      <c r="N60" s="195" t="s">
        <v>143</v>
      </c>
      <c r="O60" s="195">
        <v>0.54</v>
      </c>
      <c r="P60" s="195">
        <v>0.59599999999999997</v>
      </c>
      <c r="Q60" s="195">
        <v>0.20200000000000001</v>
      </c>
      <c r="R60" s="195">
        <v>0.25</v>
      </c>
      <c r="S60" s="195">
        <v>0.104</v>
      </c>
      <c r="T60" s="195">
        <v>0.14099999999999999</v>
      </c>
      <c r="U60" s="195">
        <v>8.0000000000000002E-3</v>
      </c>
      <c r="V60" s="195">
        <v>2.1999999999999999E-2</v>
      </c>
      <c r="W60" s="195">
        <v>4.2999999999999997E-2</v>
      </c>
      <c r="X60" s="195">
        <v>6.9000000000000006E-2</v>
      </c>
      <c r="Y60" s="195" t="s">
        <v>143</v>
      </c>
      <c r="Z60" s="195" t="s">
        <v>143</v>
      </c>
      <c r="AA60" s="195">
        <v>1.0999999999999999E-2</v>
      </c>
      <c r="AB60" s="195">
        <v>2.5999999999999999E-2</v>
      </c>
      <c r="AC60" s="12"/>
    </row>
    <row r="61" spans="1:29" x14ac:dyDescent="0.25">
      <c r="A61" s="94" t="s">
        <v>1551</v>
      </c>
      <c r="B61" s="195" t="s">
        <v>143</v>
      </c>
      <c r="C61" s="195">
        <v>0.33587786259541985</v>
      </c>
      <c r="D61" s="195">
        <v>0.3387404580152672</v>
      </c>
      <c r="E61" s="195">
        <v>0.20896946564885496</v>
      </c>
      <c r="F61" s="195">
        <v>5.7251908396946565E-3</v>
      </c>
      <c r="G61" s="195">
        <v>8.0152671755725186E-2</v>
      </c>
      <c r="H61" s="195">
        <v>1.9083969465648854E-3</v>
      </c>
      <c r="I61" s="195">
        <v>2.8625954198473282E-2</v>
      </c>
      <c r="J61" s="194">
        <v>1</v>
      </c>
      <c r="K61" s="196">
        <v>1048</v>
      </c>
      <c r="L61" s="94"/>
      <c r="M61" s="195" t="s">
        <v>143</v>
      </c>
      <c r="N61" s="195" t="s">
        <v>143</v>
      </c>
      <c r="O61" s="195">
        <v>0.308</v>
      </c>
      <c r="P61" s="195">
        <v>0.36499999999999999</v>
      </c>
      <c r="Q61" s="195">
        <v>0.311</v>
      </c>
      <c r="R61" s="195">
        <v>0.36799999999999999</v>
      </c>
      <c r="S61" s="195">
        <v>0.185</v>
      </c>
      <c r="T61" s="195">
        <v>0.23499999999999999</v>
      </c>
      <c r="U61" s="195">
        <v>3.0000000000000001E-3</v>
      </c>
      <c r="V61" s="195">
        <v>1.2E-2</v>
      </c>
      <c r="W61" s="195">
        <v>6.5000000000000002E-2</v>
      </c>
      <c r="X61" s="195">
        <v>9.8000000000000004E-2</v>
      </c>
      <c r="Y61" s="195">
        <v>1E-3</v>
      </c>
      <c r="Z61" s="195">
        <v>7.0000000000000001E-3</v>
      </c>
      <c r="AA61" s="195">
        <v>0.02</v>
      </c>
      <c r="AB61" s="195">
        <v>4.1000000000000002E-2</v>
      </c>
      <c r="AC61" s="12"/>
    </row>
    <row r="62" spans="1:29" x14ac:dyDescent="0.25">
      <c r="A62" s="94" t="s">
        <v>1552</v>
      </c>
      <c r="B62" s="195" t="s">
        <v>143</v>
      </c>
      <c r="C62" s="195">
        <v>0.1756198347107438</v>
      </c>
      <c r="D62" s="195">
        <v>0.52548209366391185</v>
      </c>
      <c r="E62" s="195">
        <v>0.18595041322314049</v>
      </c>
      <c r="F62" s="195">
        <v>8.9531680440771352E-3</v>
      </c>
      <c r="G62" s="195">
        <v>5.4407713498622591E-2</v>
      </c>
      <c r="H62" s="195">
        <v>6.8870523415977963E-4</v>
      </c>
      <c r="I62" s="195">
        <v>4.8898071625344354E-2</v>
      </c>
      <c r="J62" s="194">
        <v>1</v>
      </c>
      <c r="K62" s="196">
        <v>1452</v>
      </c>
      <c r="L62" s="94"/>
      <c r="M62" s="195" t="s">
        <v>143</v>
      </c>
      <c r="N62" s="195" t="s">
        <v>143</v>
      </c>
      <c r="O62" s="195">
        <v>0.157</v>
      </c>
      <c r="P62" s="195">
        <v>0.19600000000000001</v>
      </c>
      <c r="Q62" s="195">
        <v>0.5</v>
      </c>
      <c r="R62" s="195">
        <v>0.55100000000000005</v>
      </c>
      <c r="S62" s="195">
        <v>0.16700000000000001</v>
      </c>
      <c r="T62" s="195">
        <v>0.20699999999999999</v>
      </c>
      <c r="U62" s="195">
        <v>5.0000000000000001E-3</v>
      </c>
      <c r="V62" s="195">
        <v>1.4999999999999999E-2</v>
      </c>
      <c r="W62" s="195">
        <v>4.3999999999999997E-2</v>
      </c>
      <c r="X62" s="195">
        <v>6.7000000000000004E-2</v>
      </c>
      <c r="Y62" s="195">
        <v>0</v>
      </c>
      <c r="Z62" s="195">
        <v>4.0000000000000001E-3</v>
      </c>
      <c r="AA62" s="195">
        <v>3.9E-2</v>
      </c>
      <c r="AB62" s="195">
        <v>6.0999999999999999E-2</v>
      </c>
      <c r="AC62" s="12"/>
    </row>
    <row r="63" spans="1:29" x14ac:dyDescent="0.25">
      <c r="A63" s="94" t="s">
        <v>1553</v>
      </c>
      <c r="B63" s="195" t="s">
        <v>143</v>
      </c>
      <c r="C63" s="195">
        <v>0.37850467289719625</v>
      </c>
      <c r="D63" s="195">
        <v>0.29532710280373831</v>
      </c>
      <c r="E63" s="195">
        <v>0.1205607476635514</v>
      </c>
      <c r="F63" s="195">
        <v>1.0280373831775701E-2</v>
      </c>
      <c r="G63" s="195">
        <v>0.15981308411214953</v>
      </c>
      <c r="H63" s="195" t="s">
        <v>143</v>
      </c>
      <c r="I63" s="195">
        <v>3.5514018691588788E-2</v>
      </c>
      <c r="J63" s="194">
        <v>1</v>
      </c>
      <c r="K63" s="196">
        <v>1070</v>
      </c>
      <c r="L63" s="94"/>
      <c r="M63" s="195" t="s">
        <v>143</v>
      </c>
      <c r="N63" s="195" t="s">
        <v>143</v>
      </c>
      <c r="O63" s="195">
        <v>0.35</v>
      </c>
      <c r="P63" s="195">
        <v>0.40799999999999997</v>
      </c>
      <c r="Q63" s="195">
        <v>0.26900000000000002</v>
      </c>
      <c r="R63" s="195">
        <v>0.32300000000000001</v>
      </c>
      <c r="S63" s="195">
        <v>0.10199999999999999</v>
      </c>
      <c r="T63" s="195">
        <v>0.14099999999999999</v>
      </c>
      <c r="U63" s="195">
        <v>6.0000000000000001E-3</v>
      </c>
      <c r="V63" s="195">
        <v>1.7999999999999999E-2</v>
      </c>
      <c r="W63" s="195">
        <v>0.13900000000000001</v>
      </c>
      <c r="X63" s="195">
        <v>0.183</v>
      </c>
      <c r="Y63" s="195" t="s">
        <v>143</v>
      </c>
      <c r="Z63" s="195" t="s">
        <v>143</v>
      </c>
      <c r="AA63" s="195">
        <v>2.5999999999999999E-2</v>
      </c>
      <c r="AB63" s="195">
        <v>4.8000000000000001E-2</v>
      </c>
      <c r="AC63" s="12"/>
    </row>
    <row r="64" spans="1:29" x14ac:dyDescent="0.25">
      <c r="A64" s="94" t="s">
        <v>1554</v>
      </c>
      <c r="B64" s="195" t="s">
        <v>143</v>
      </c>
      <c r="C64" s="195">
        <v>0.24289297658862877</v>
      </c>
      <c r="D64" s="195">
        <v>0.27132107023411373</v>
      </c>
      <c r="E64" s="195">
        <v>0.18164715719063546</v>
      </c>
      <c r="F64" s="195">
        <v>1.484113712374582E-2</v>
      </c>
      <c r="G64" s="195">
        <v>0.2608695652173913</v>
      </c>
      <c r="H64" s="195">
        <v>4.389632107023411E-3</v>
      </c>
      <c r="I64" s="195">
        <v>2.403846153846154E-2</v>
      </c>
      <c r="J64" s="194">
        <v>1</v>
      </c>
      <c r="K64" s="196">
        <v>4784</v>
      </c>
      <c r="L64" s="94"/>
      <c r="M64" s="195" t="s">
        <v>143</v>
      </c>
      <c r="N64" s="195" t="s">
        <v>143</v>
      </c>
      <c r="O64" s="195">
        <v>0.23100000000000001</v>
      </c>
      <c r="P64" s="195">
        <v>0.255</v>
      </c>
      <c r="Q64" s="195">
        <v>0.25900000000000001</v>
      </c>
      <c r="R64" s="195">
        <v>0.28399999999999997</v>
      </c>
      <c r="S64" s="195">
        <v>0.17100000000000001</v>
      </c>
      <c r="T64" s="195">
        <v>0.193</v>
      </c>
      <c r="U64" s="195">
        <v>1.2E-2</v>
      </c>
      <c r="V64" s="195">
        <v>1.9E-2</v>
      </c>
      <c r="W64" s="195">
        <v>0.249</v>
      </c>
      <c r="X64" s="195">
        <v>0.27400000000000002</v>
      </c>
      <c r="Y64" s="195">
        <v>3.0000000000000001E-3</v>
      </c>
      <c r="Z64" s="195">
        <v>7.0000000000000001E-3</v>
      </c>
      <c r="AA64" s="195">
        <v>0.02</v>
      </c>
      <c r="AB64" s="195">
        <v>2.9000000000000001E-2</v>
      </c>
      <c r="AC64" s="12"/>
    </row>
    <row r="65" spans="1:29" x14ac:dyDescent="0.25">
      <c r="A65" s="94" t="s">
        <v>1555</v>
      </c>
      <c r="B65" s="195" t="s">
        <v>143</v>
      </c>
      <c r="C65" s="195">
        <v>1.9252548131370329E-2</v>
      </c>
      <c r="D65" s="195">
        <v>0.25368063420158549</v>
      </c>
      <c r="E65" s="195">
        <v>0.15458663646659115</v>
      </c>
      <c r="F65" s="195">
        <v>3.7372593431483581E-2</v>
      </c>
      <c r="G65" s="195">
        <v>0.51868629671574173</v>
      </c>
      <c r="H65" s="195">
        <v>5.6625141562853911E-4</v>
      </c>
      <c r="I65" s="195">
        <v>1.5855039637599093E-2</v>
      </c>
      <c r="J65" s="194">
        <v>0.99999999999999978</v>
      </c>
      <c r="K65" s="196">
        <v>1766</v>
      </c>
      <c r="L65" s="94"/>
      <c r="M65" s="195" t="s">
        <v>143</v>
      </c>
      <c r="N65" s="195" t="s">
        <v>143</v>
      </c>
      <c r="O65" s="195">
        <v>1.4E-2</v>
      </c>
      <c r="P65" s="195">
        <v>2.7E-2</v>
      </c>
      <c r="Q65" s="195">
        <v>0.23400000000000001</v>
      </c>
      <c r="R65" s="195">
        <v>0.27400000000000002</v>
      </c>
      <c r="S65" s="195">
        <v>0.13800000000000001</v>
      </c>
      <c r="T65" s="195">
        <v>0.17199999999999999</v>
      </c>
      <c r="U65" s="195">
        <v>2.9000000000000001E-2</v>
      </c>
      <c r="V65" s="195">
        <v>4.7E-2</v>
      </c>
      <c r="W65" s="195">
        <v>0.495</v>
      </c>
      <c r="X65" s="195">
        <v>0.54200000000000004</v>
      </c>
      <c r="Y65" s="195">
        <v>0</v>
      </c>
      <c r="Z65" s="195">
        <v>3.0000000000000001E-3</v>
      </c>
      <c r="AA65" s="195">
        <v>1.0999999999999999E-2</v>
      </c>
      <c r="AB65" s="195">
        <v>2.3E-2</v>
      </c>
      <c r="AC65" s="12"/>
    </row>
    <row r="66" spans="1:29" x14ac:dyDescent="0.25">
      <c r="A66" s="94" t="s">
        <v>1556</v>
      </c>
      <c r="B66" s="195" t="s">
        <v>143</v>
      </c>
      <c r="C66" s="195">
        <v>0.12628487518355361</v>
      </c>
      <c r="D66" s="195">
        <v>0.46010768477728831</v>
      </c>
      <c r="E66" s="195">
        <v>0.12971120900636318</v>
      </c>
      <c r="F66" s="195">
        <v>6.3631913852178167E-3</v>
      </c>
      <c r="G66" s="195">
        <v>0.206069505628977</v>
      </c>
      <c r="H66" s="195">
        <v>4.8947626040137049E-3</v>
      </c>
      <c r="I66" s="195">
        <v>6.6568771414586392E-2</v>
      </c>
      <c r="J66" s="194">
        <v>1</v>
      </c>
      <c r="K66" s="196">
        <v>2043</v>
      </c>
      <c r="L66" s="94"/>
      <c r="M66" s="195" t="s">
        <v>143</v>
      </c>
      <c r="N66" s="195" t="s">
        <v>143</v>
      </c>
      <c r="O66" s="195">
        <v>0.113</v>
      </c>
      <c r="P66" s="195">
        <v>0.14099999999999999</v>
      </c>
      <c r="Q66" s="195">
        <v>0.439</v>
      </c>
      <c r="R66" s="195">
        <v>0.48199999999999998</v>
      </c>
      <c r="S66" s="195">
        <v>0.11600000000000001</v>
      </c>
      <c r="T66" s="195">
        <v>0.14499999999999999</v>
      </c>
      <c r="U66" s="195">
        <v>4.0000000000000001E-3</v>
      </c>
      <c r="V66" s="195">
        <v>1.0999999999999999E-2</v>
      </c>
      <c r="W66" s="195">
        <v>0.189</v>
      </c>
      <c r="X66" s="195">
        <v>0.224</v>
      </c>
      <c r="Y66" s="195">
        <v>3.0000000000000001E-3</v>
      </c>
      <c r="Z66" s="195">
        <v>8.9999999999999993E-3</v>
      </c>
      <c r="AA66" s="195">
        <v>5.7000000000000002E-2</v>
      </c>
      <c r="AB66" s="195">
        <v>7.8E-2</v>
      </c>
      <c r="AC66" s="12"/>
    </row>
    <row r="67" spans="1:29" x14ac:dyDescent="0.25">
      <c r="A67" s="94" t="s">
        <v>1557</v>
      </c>
      <c r="B67" s="195" t="s">
        <v>143</v>
      </c>
      <c r="C67" s="195">
        <v>5.8749999999999997E-2</v>
      </c>
      <c r="D67" s="195">
        <v>0.25</v>
      </c>
      <c r="E67" s="195">
        <v>0.12875</v>
      </c>
      <c r="F67" s="195">
        <v>5.1249999999999997E-2</v>
      </c>
      <c r="G67" s="195">
        <v>0.48249999999999998</v>
      </c>
      <c r="H67" s="195">
        <v>5.0000000000000001E-3</v>
      </c>
      <c r="I67" s="195">
        <v>2.375E-2</v>
      </c>
      <c r="J67" s="194">
        <v>1</v>
      </c>
      <c r="K67" s="196">
        <v>800</v>
      </c>
      <c r="L67" s="94"/>
      <c r="M67" s="195" t="s">
        <v>143</v>
      </c>
      <c r="N67" s="195" t="s">
        <v>143</v>
      </c>
      <c r="O67" s="195">
        <v>4.3999999999999997E-2</v>
      </c>
      <c r="P67" s="195">
        <v>7.6999999999999999E-2</v>
      </c>
      <c r="Q67" s="195">
        <v>0.221</v>
      </c>
      <c r="R67" s="195">
        <v>0.28100000000000003</v>
      </c>
      <c r="S67" s="195">
        <v>0.107</v>
      </c>
      <c r="T67" s="195">
        <v>0.154</v>
      </c>
      <c r="U67" s="195">
        <v>3.7999999999999999E-2</v>
      </c>
      <c r="V67" s="195">
        <v>6.9000000000000006E-2</v>
      </c>
      <c r="W67" s="195">
        <v>0.44800000000000001</v>
      </c>
      <c r="X67" s="195">
        <v>0.51700000000000002</v>
      </c>
      <c r="Y67" s="195">
        <v>2E-3</v>
      </c>
      <c r="Z67" s="195">
        <v>1.2999999999999999E-2</v>
      </c>
      <c r="AA67" s="195">
        <v>1.4999999999999999E-2</v>
      </c>
      <c r="AB67" s="195">
        <v>3.6999999999999998E-2</v>
      </c>
      <c r="AC67" s="12"/>
    </row>
    <row r="68" spans="1:29" x14ac:dyDescent="0.25">
      <c r="A68" s="94" t="s">
        <v>1558</v>
      </c>
      <c r="B68" s="195" t="s">
        <v>143</v>
      </c>
      <c r="C68" s="195">
        <v>0.12595097210481826</v>
      </c>
      <c r="D68" s="195">
        <v>0.23499577345731193</v>
      </c>
      <c r="E68" s="195">
        <v>0.13947590870667795</v>
      </c>
      <c r="F68" s="195">
        <v>1.8174133558748945E-2</v>
      </c>
      <c r="G68" s="195">
        <v>0.45181741335587489</v>
      </c>
      <c r="H68" s="195">
        <v>7.6077768385460695E-3</v>
      </c>
      <c r="I68" s="195">
        <v>2.197802197802198E-2</v>
      </c>
      <c r="J68" s="194">
        <v>1</v>
      </c>
      <c r="K68" s="196">
        <v>2366</v>
      </c>
      <c r="L68" s="94"/>
      <c r="M68" s="195" t="s">
        <v>143</v>
      </c>
      <c r="N68" s="195" t="s">
        <v>143</v>
      </c>
      <c r="O68" s="195">
        <v>0.113</v>
      </c>
      <c r="P68" s="195">
        <v>0.14000000000000001</v>
      </c>
      <c r="Q68" s="195">
        <v>0.218</v>
      </c>
      <c r="R68" s="195">
        <v>0.253</v>
      </c>
      <c r="S68" s="195">
        <v>0.126</v>
      </c>
      <c r="T68" s="195">
        <v>0.154</v>
      </c>
      <c r="U68" s="195">
        <v>1.4E-2</v>
      </c>
      <c r="V68" s="195">
        <v>2.4E-2</v>
      </c>
      <c r="W68" s="195">
        <v>0.432</v>
      </c>
      <c r="X68" s="195">
        <v>0.47199999999999998</v>
      </c>
      <c r="Y68" s="195">
        <v>5.0000000000000001E-3</v>
      </c>
      <c r="Z68" s="195">
        <v>1.2E-2</v>
      </c>
      <c r="AA68" s="195">
        <v>1.7000000000000001E-2</v>
      </c>
      <c r="AB68" s="195">
        <v>2.9000000000000001E-2</v>
      </c>
      <c r="AC68" s="12"/>
    </row>
    <row r="69" spans="1:29" x14ac:dyDescent="0.25">
      <c r="A69" s="94" t="s">
        <v>1559</v>
      </c>
      <c r="B69" s="195" t="s">
        <v>143</v>
      </c>
      <c r="C69" s="195">
        <v>0.30901834239130432</v>
      </c>
      <c r="D69" s="195">
        <v>0.19459069293478262</v>
      </c>
      <c r="E69" s="195">
        <v>9.0056046195652176E-2</v>
      </c>
      <c r="F69" s="195">
        <v>1.545516304347826E-2</v>
      </c>
      <c r="G69" s="195">
        <v>0.36642323369565216</v>
      </c>
      <c r="H69" s="195">
        <v>5.137567934782609E-3</v>
      </c>
      <c r="I69" s="195">
        <v>1.9318953804347828E-2</v>
      </c>
      <c r="J69" s="194">
        <v>1</v>
      </c>
      <c r="K69" s="196">
        <v>23552</v>
      </c>
      <c r="L69" s="94"/>
      <c r="M69" s="195" t="s">
        <v>143</v>
      </c>
      <c r="N69" s="195" t="s">
        <v>143</v>
      </c>
      <c r="O69" s="195">
        <v>0.30299999999999999</v>
      </c>
      <c r="P69" s="195">
        <v>0.315</v>
      </c>
      <c r="Q69" s="195">
        <v>0.19</v>
      </c>
      <c r="R69" s="195">
        <v>0.2</v>
      </c>
      <c r="S69" s="195">
        <v>8.5999999999999993E-2</v>
      </c>
      <c r="T69" s="195">
        <v>9.4E-2</v>
      </c>
      <c r="U69" s="195">
        <v>1.4E-2</v>
      </c>
      <c r="V69" s="195">
        <v>1.7000000000000001E-2</v>
      </c>
      <c r="W69" s="195">
        <v>0.36</v>
      </c>
      <c r="X69" s="195">
        <v>0.373</v>
      </c>
      <c r="Y69" s="195">
        <v>4.0000000000000001E-3</v>
      </c>
      <c r="Z69" s="195">
        <v>6.0000000000000001E-3</v>
      </c>
      <c r="AA69" s="195">
        <v>1.7999999999999999E-2</v>
      </c>
      <c r="AB69" s="195">
        <v>2.1000000000000001E-2</v>
      </c>
      <c r="AC69" s="12"/>
    </row>
    <row r="70" spans="1:29" x14ac:dyDescent="0.25">
      <c r="A70" s="94" t="s">
        <v>1560</v>
      </c>
      <c r="B70" s="195" t="s">
        <v>143</v>
      </c>
      <c r="C70" s="195">
        <v>0.72</v>
      </c>
      <c r="D70" s="195">
        <v>0.12571428571428572</v>
      </c>
      <c r="E70" s="195">
        <v>4.5714285714285714E-2</v>
      </c>
      <c r="F70" s="195">
        <v>5.7142857142857143E-3</v>
      </c>
      <c r="G70" s="195">
        <v>0.08</v>
      </c>
      <c r="H70" s="195" t="s">
        <v>143</v>
      </c>
      <c r="I70" s="195">
        <v>2.2857142857142857E-2</v>
      </c>
      <c r="J70" s="194">
        <v>0.99999999999999989</v>
      </c>
      <c r="K70" s="196">
        <v>175</v>
      </c>
      <c r="L70" s="94"/>
      <c r="M70" s="195" t="s">
        <v>143</v>
      </c>
      <c r="N70" s="195" t="s">
        <v>143</v>
      </c>
      <c r="O70" s="195">
        <v>0.64900000000000002</v>
      </c>
      <c r="P70" s="195">
        <v>0.78100000000000003</v>
      </c>
      <c r="Q70" s="195">
        <v>8.5000000000000006E-2</v>
      </c>
      <c r="R70" s="195">
        <v>0.183</v>
      </c>
      <c r="S70" s="195">
        <v>2.3E-2</v>
      </c>
      <c r="T70" s="195">
        <v>8.7999999999999995E-2</v>
      </c>
      <c r="U70" s="195">
        <v>1E-3</v>
      </c>
      <c r="V70" s="195">
        <v>3.2000000000000001E-2</v>
      </c>
      <c r="W70" s="195">
        <v>4.8000000000000001E-2</v>
      </c>
      <c r="X70" s="195">
        <v>0.13</v>
      </c>
      <c r="Y70" s="195" t="s">
        <v>143</v>
      </c>
      <c r="Z70" s="195" t="s">
        <v>143</v>
      </c>
      <c r="AA70" s="195">
        <v>8.9999999999999993E-3</v>
      </c>
      <c r="AB70" s="195">
        <v>5.7000000000000002E-2</v>
      </c>
      <c r="AC70" s="12"/>
    </row>
    <row r="71" spans="1:29" x14ac:dyDescent="0.25">
      <c r="A71" s="94" t="s">
        <v>1561</v>
      </c>
      <c r="B71" s="195" t="s">
        <v>143</v>
      </c>
      <c r="C71" s="195">
        <v>0.53104340327680366</v>
      </c>
      <c r="D71" s="195">
        <v>0.29203794193733834</v>
      </c>
      <c r="E71" s="195">
        <v>6.3380281690140844E-2</v>
      </c>
      <c r="F71" s="195">
        <v>3.8804254096004597E-3</v>
      </c>
      <c r="G71" s="195">
        <v>2.1557918942224776E-2</v>
      </c>
      <c r="H71" s="195">
        <v>2.8743891922966368E-4</v>
      </c>
      <c r="I71" s="195">
        <v>8.7812589824662265E-2</v>
      </c>
      <c r="J71" s="194">
        <v>1</v>
      </c>
      <c r="K71" s="196">
        <v>6958</v>
      </c>
      <c r="L71" s="94"/>
      <c r="M71" s="195" t="s">
        <v>143</v>
      </c>
      <c r="N71" s="195" t="s">
        <v>143</v>
      </c>
      <c r="O71" s="195">
        <v>0.51900000000000002</v>
      </c>
      <c r="P71" s="195">
        <v>0.54300000000000004</v>
      </c>
      <c r="Q71" s="195">
        <v>0.28100000000000003</v>
      </c>
      <c r="R71" s="195">
        <v>0.30299999999999999</v>
      </c>
      <c r="S71" s="195">
        <v>5.8000000000000003E-2</v>
      </c>
      <c r="T71" s="195">
        <v>6.9000000000000006E-2</v>
      </c>
      <c r="U71" s="195">
        <v>3.0000000000000001E-3</v>
      </c>
      <c r="V71" s="195">
        <v>6.0000000000000001E-3</v>
      </c>
      <c r="W71" s="195">
        <v>1.7999999999999999E-2</v>
      </c>
      <c r="X71" s="195">
        <v>2.5000000000000001E-2</v>
      </c>
      <c r="Y71" s="195">
        <v>0</v>
      </c>
      <c r="Z71" s="195">
        <v>1E-3</v>
      </c>
      <c r="AA71" s="195">
        <v>8.1000000000000003E-2</v>
      </c>
      <c r="AB71" s="195">
        <v>9.5000000000000001E-2</v>
      </c>
      <c r="AC71" s="12"/>
    </row>
    <row r="72" spans="1:29" x14ac:dyDescent="0.25">
      <c r="A72" s="94" t="s">
        <v>1562</v>
      </c>
      <c r="B72" s="195" t="s">
        <v>143</v>
      </c>
      <c r="C72" s="195">
        <v>3.1397174254317113E-3</v>
      </c>
      <c r="D72" s="195">
        <v>0.27472527472527475</v>
      </c>
      <c r="E72" s="195">
        <v>0.18602825745682888</v>
      </c>
      <c r="F72" s="195">
        <v>3.0612244897959183E-2</v>
      </c>
      <c r="G72" s="195">
        <v>0.48194662480376765</v>
      </c>
      <c r="H72" s="195">
        <v>5.4945054945054949E-3</v>
      </c>
      <c r="I72" s="195">
        <v>1.8053375196232339E-2</v>
      </c>
      <c r="J72" s="194">
        <v>0.99999999999999989</v>
      </c>
      <c r="K72" s="196">
        <v>1274</v>
      </c>
      <c r="L72" s="94"/>
      <c r="M72" s="195" t="s">
        <v>143</v>
      </c>
      <c r="N72" s="195" t="s">
        <v>143</v>
      </c>
      <c r="O72" s="195">
        <v>1E-3</v>
      </c>
      <c r="P72" s="195">
        <v>8.0000000000000002E-3</v>
      </c>
      <c r="Q72" s="195">
        <v>0.251</v>
      </c>
      <c r="R72" s="195">
        <v>0.3</v>
      </c>
      <c r="S72" s="195">
        <v>0.16600000000000001</v>
      </c>
      <c r="T72" s="195">
        <v>0.20799999999999999</v>
      </c>
      <c r="U72" s="195">
        <v>2.1999999999999999E-2</v>
      </c>
      <c r="V72" s="195">
        <v>4.2000000000000003E-2</v>
      </c>
      <c r="W72" s="195">
        <v>0.45500000000000002</v>
      </c>
      <c r="X72" s="195">
        <v>0.50900000000000001</v>
      </c>
      <c r="Y72" s="195">
        <v>3.0000000000000001E-3</v>
      </c>
      <c r="Z72" s="195">
        <v>1.0999999999999999E-2</v>
      </c>
      <c r="AA72" s="195">
        <v>1.2E-2</v>
      </c>
      <c r="AB72" s="195">
        <v>2.7E-2</v>
      </c>
      <c r="AC72" s="12"/>
    </row>
    <row r="73" spans="1:29" x14ac:dyDescent="0.25">
      <c r="A73" s="94" t="s">
        <v>1563</v>
      </c>
      <c r="B73" s="195" t="s">
        <v>143</v>
      </c>
      <c r="C73" s="195">
        <v>0.26730486008836524</v>
      </c>
      <c r="D73" s="195">
        <v>0.22459499263622976</v>
      </c>
      <c r="E73" s="195">
        <v>0.13917525773195877</v>
      </c>
      <c r="F73" s="195">
        <v>1.6200294550810016E-2</v>
      </c>
      <c r="G73" s="195">
        <v>0.34167893961708395</v>
      </c>
      <c r="H73" s="195" t="s">
        <v>143</v>
      </c>
      <c r="I73" s="195">
        <v>1.1045655375552283E-2</v>
      </c>
      <c r="J73" s="194">
        <v>1</v>
      </c>
      <c r="K73" s="196">
        <v>1358</v>
      </c>
      <c r="L73" s="94"/>
      <c r="M73" s="195" t="s">
        <v>143</v>
      </c>
      <c r="N73" s="195" t="s">
        <v>143</v>
      </c>
      <c r="O73" s="195">
        <v>0.24399999999999999</v>
      </c>
      <c r="P73" s="195">
        <v>0.29099999999999998</v>
      </c>
      <c r="Q73" s="195">
        <v>0.20300000000000001</v>
      </c>
      <c r="R73" s="195">
        <v>0.248</v>
      </c>
      <c r="S73" s="195">
        <v>0.122</v>
      </c>
      <c r="T73" s="195">
        <v>0.159</v>
      </c>
      <c r="U73" s="195">
        <v>1.0999999999999999E-2</v>
      </c>
      <c r="V73" s="195">
        <v>2.4E-2</v>
      </c>
      <c r="W73" s="195">
        <v>0.317</v>
      </c>
      <c r="X73" s="195">
        <v>0.36699999999999999</v>
      </c>
      <c r="Y73" s="195" t="s">
        <v>143</v>
      </c>
      <c r="Z73" s="195" t="s">
        <v>143</v>
      </c>
      <c r="AA73" s="195">
        <v>7.0000000000000001E-3</v>
      </c>
      <c r="AB73" s="195">
        <v>1.7999999999999999E-2</v>
      </c>
      <c r="AC73" s="12"/>
    </row>
    <row r="74" spans="1:29" x14ac:dyDescent="0.25">
      <c r="A74" s="94" t="s">
        <v>1564</v>
      </c>
      <c r="B74" s="195" t="s">
        <v>143</v>
      </c>
      <c r="C74" s="195">
        <v>0.20026481297583582</v>
      </c>
      <c r="D74" s="195">
        <v>0.34524991724594506</v>
      </c>
      <c r="E74" s="195">
        <v>0.11916583912611718</v>
      </c>
      <c r="F74" s="195">
        <v>1.1254551473022179E-2</v>
      </c>
      <c r="G74" s="195">
        <v>0.31214829526646803</v>
      </c>
      <c r="H74" s="195">
        <v>3.9721946375372392E-3</v>
      </c>
      <c r="I74" s="195">
        <v>7.9443892750744784E-3</v>
      </c>
      <c r="J74" s="194">
        <v>1.0000000000000002</v>
      </c>
      <c r="K74" s="196">
        <v>3021</v>
      </c>
      <c r="L74" s="94"/>
      <c r="M74" s="195" t="s">
        <v>143</v>
      </c>
      <c r="N74" s="195" t="s">
        <v>143</v>
      </c>
      <c r="O74" s="195">
        <v>0.186</v>
      </c>
      <c r="P74" s="195">
        <v>0.215</v>
      </c>
      <c r="Q74" s="195">
        <v>0.32900000000000001</v>
      </c>
      <c r="R74" s="195">
        <v>0.36199999999999999</v>
      </c>
      <c r="S74" s="195">
        <v>0.108</v>
      </c>
      <c r="T74" s="195">
        <v>0.13100000000000001</v>
      </c>
      <c r="U74" s="195">
        <v>8.0000000000000002E-3</v>
      </c>
      <c r="V74" s="195">
        <v>1.6E-2</v>
      </c>
      <c r="W74" s="195">
        <v>0.29599999999999999</v>
      </c>
      <c r="X74" s="195">
        <v>0.32900000000000001</v>
      </c>
      <c r="Y74" s="195">
        <v>2E-3</v>
      </c>
      <c r="Z74" s="195">
        <v>7.0000000000000001E-3</v>
      </c>
      <c r="AA74" s="195">
        <v>5.0000000000000001E-3</v>
      </c>
      <c r="AB74" s="195">
        <v>1.2E-2</v>
      </c>
      <c r="AC74" s="12"/>
    </row>
    <row r="75" spans="1:29" x14ac:dyDescent="0.25">
      <c r="A75" s="94" t="s">
        <v>1565</v>
      </c>
      <c r="B75" s="195" t="s">
        <v>143</v>
      </c>
      <c r="C75" s="195">
        <v>0.23915561848371733</v>
      </c>
      <c r="D75" s="195">
        <v>0.33414853906551678</v>
      </c>
      <c r="E75" s="195">
        <v>0.12434032694040417</v>
      </c>
      <c r="F75" s="195">
        <v>1.3257819539194233E-2</v>
      </c>
      <c r="G75" s="195">
        <v>0.25357188827390914</v>
      </c>
      <c r="H75" s="195">
        <v>1.6733170292186897E-3</v>
      </c>
      <c r="I75" s="195">
        <v>3.3852490668039643E-2</v>
      </c>
      <c r="J75" s="194">
        <v>1.0000000000000002</v>
      </c>
      <c r="K75" s="196">
        <v>7769</v>
      </c>
      <c r="L75" s="94"/>
      <c r="M75" s="195" t="s">
        <v>143</v>
      </c>
      <c r="N75" s="195" t="s">
        <v>143</v>
      </c>
      <c r="O75" s="195">
        <v>0.23</v>
      </c>
      <c r="P75" s="195">
        <v>0.249</v>
      </c>
      <c r="Q75" s="195">
        <v>0.32400000000000001</v>
      </c>
      <c r="R75" s="195">
        <v>0.34499999999999997</v>
      </c>
      <c r="S75" s="195">
        <v>0.11700000000000001</v>
      </c>
      <c r="T75" s="195">
        <v>0.13200000000000001</v>
      </c>
      <c r="U75" s="195">
        <v>1.0999999999999999E-2</v>
      </c>
      <c r="V75" s="195">
        <v>1.6E-2</v>
      </c>
      <c r="W75" s="195">
        <v>0.24399999999999999</v>
      </c>
      <c r="X75" s="195">
        <v>0.26300000000000001</v>
      </c>
      <c r="Y75" s="195">
        <v>1E-3</v>
      </c>
      <c r="Z75" s="195">
        <v>3.0000000000000001E-3</v>
      </c>
      <c r="AA75" s="195">
        <v>0.03</v>
      </c>
      <c r="AB75" s="195">
        <v>3.7999999999999999E-2</v>
      </c>
      <c r="AC75" s="12"/>
    </row>
    <row r="76" spans="1:29" x14ac:dyDescent="0.25">
      <c r="A76" s="94" t="s">
        <v>1566</v>
      </c>
      <c r="B76" s="195" t="s">
        <v>143</v>
      </c>
      <c r="C76" s="195">
        <v>0.43625730994152045</v>
      </c>
      <c r="D76" s="195">
        <v>0.19707602339181288</v>
      </c>
      <c r="E76" s="195">
        <v>6.7641325536062377E-2</v>
      </c>
      <c r="F76" s="195">
        <v>8.3430799220272911E-2</v>
      </c>
      <c r="G76" s="195">
        <v>0.19044834307992203</v>
      </c>
      <c r="H76" s="195">
        <v>3.7037037037037038E-3</v>
      </c>
      <c r="I76" s="195">
        <v>2.1442495126705652E-2</v>
      </c>
      <c r="J76" s="194">
        <v>1</v>
      </c>
      <c r="K76" s="196">
        <v>5130</v>
      </c>
      <c r="L76" s="94"/>
      <c r="M76" s="195" t="s">
        <v>143</v>
      </c>
      <c r="N76" s="195" t="s">
        <v>143</v>
      </c>
      <c r="O76" s="195">
        <v>0.42299999999999999</v>
      </c>
      <c r="P76" s="195">
        <v>0.45</v>
      </c>
      <c r="Q76" s="195">
        <v>0.186</v>
      </c>
      <c r="R76" s="195">
        <v>0.20799999999999999</v>
      </c>
      <c r="S76" s="195">
        <v>6.0999999999999999E-2</v>
      </c>
      <c r="T76" s="195">
        <v>7.4999999999999997E-2</v>
      </c>
      <c r="U76" s="195">
        <v>7.5999999999999998E-2</v>
      </c>
      <c r="V76" s="195">
        <v>9.0999999999999998E-2</v>
      </c>
      <c r="W76" s="195">
        <v>0.18</v>
      </c>
      <c r="X76" s="195">
        <v>0.20100000000000001</v>
      </c>
      <c r="Y76" s="195">
        <v>2E-3</v>
      </c>
      <c r="Z76" s="195">
        <v>6.0000000000000001E-3</v>
      </c>
      <c r="AA76" s="195">
        <v>1.7999999999999999E-2</v>
      </c>
      <c r="AB76" s="195">
        <v>2.5999999999999999E-2</v>
      </c>
      <c r="AC76" s="12"/>
    </row>
    <row r="77" spans="1:29" x14ac:dyDescent="0.25">
      <c r="A77" s="94" t="s">
        <v>1567</v>
      </c>
      <c r="B77" s="195" t="s">
        <v>143</v>
      </c>
      <c r="C77" s="195">
        <v>0.17900403768506057</v>
      </c>
      <c r="D77" s="195">
        <v>0.33512786002691791</v>
      </c>
      <c r="E77" s="195">
        <v>0.27456258411843876</v>
      </c>
      <c r="F77" s="195">
        <v>3.095558546433378E-2</v>
      </c>
      <c r="G77" s="195">
        <v>0.16150740242261102</v>
      </c>
      <c r="H77" s="195">
        <v>2.6917900403768506E-3</v>
      </c>
      <c r="I77" s="195">
        <v>1.6150740242261104E-2</v>
      </c>
      <c r="J77" s="194">
        <v>1</v>
      </c>
      <c r="K77" s="196">
        <v>743</v>
      </c>
      <c r="L77" s="94"/>
      <c r="M77" s="195" t="s">
        <v>143</v>
      </c>
      <c r="N77" s="195" t="s">
        <v>143</v>
      </c>
      <c r="O77" s="195">
        <v>0.153</v>
      </c>
      <c r="P77" s="195">
        <v>0.20799999999999999</v>
      </c>
      <c r="Q77" s="195">
        <v>0.30199999999999999</v>
      </c>
      <c r="R77" s="195">
        <v>0.37</v>
      </c>
      <c r="S77" s="195">
        <v>0.24399999999999999</v>
      </c>
      <c r="T77" s="195">
        <v>0.308</v>
      </c>
      <c r="U77" s="195">
        <v>2.1000000000000001E-2</v>
      </c>
      <c r="V77" s="195">
        <v>4.5999999999999999E-2</v>
      </c>
      <c r="W77" s="195">
        <v>0.13700000000000001</v>
      </c>
      <c r="X77" s="195">
        <v>0.19</v>
      </c>
      <c r="Y77" s="195">
        <v>1E-3</v>
      </c>
      <c r="Z77" s="195">
        <v>0.01</v>
      </c>
      <c r="AA77" s="195">
        <v>8.9999999999999993E-3</v>
      </c>
      <c r="AB77" s="195">
        <v>2.8000000000000001E-2</v>
      </c>
      <c r="AC77" s="12"/>
    </row>
    <row r="78" spans="1:29" x14ac:dyDescent="0.25">
      <c r="A78" s="94" t="s">
        <v>1568</v>
      </c>
      <c r="B78" s="195" t="s">
        <v>143</v>
      </c>
      <c r="C78" s="195">
        <v>9.9206349206349201E-4</v>
      </c>
      <c r="D78" s="195">
        <v>0.39583333333333331</v>
      </c>
      <c r="E78" s="195">
        <v>0.33035714285714285</v>
      </c>
      <c r="F78" s="195">
        <v>3.273809523809524E-2</v>
      </c>
      <c r="G78" s="195">
        <v>0.22420634920634921</v>
      </c>
      <c r="H78" s="195">
        <v>2.976190476190476E-3</v>
      </c>
      <c r="I78" s="195">
        <v>1.2896825396825396E-2</v>
      </c>
      <c r="J78" s="194">
        <v>0.99999999999999989</v>
      </c>
      <c r="K78" s="196">
        <v>1008</v>
      </c>
      <c r="L78" s="94"/>
      <c r="M78" s="195" t="s">
        <v>143</v>
      </c>
      <c r="N78" s="195" t="s">
        <v>143</v>
      </c>
      <c r="O78" s="195">
        <v>0</v>
      </c>
      <c r="P78" s="195">
        <v>6.0000000000000001E-3</v>
      </c>
      <c r="Q78" s="195">
        <v>0.36599999999999999</v>
      </c>
      <c r="R78" s="195">
        <v>0.42599999999999999</v>
      </c>
      <c r="S78" s="195">
        <v>0.30199999999999999</v>
      </c>
      <c r="T78" s="195">
        <v>0.36</v>
      </c>
      <c r="U78" s="195">
        <v>2.3E-2</v>
      </c>
      <c r="V78" s="195">
        <v>4.5999999999999999E-2</v>
      </c>
      <c r="W78" s="195">
        <v>0.2</v>
      </c>
      <c r="X78" s="195">
        <v>0.251</v>
      </c>
      <c r="Y78" s="195">
        <v>1E-3</v>
      </c>
      <c r="Z78" s="195">
        <v>8.9999999999999993E-3</v>
      </c>
      <c r="AA78" s="195">
        <v>8.0000000000000002E-3</v>
      </c>
      <c r="AB78" s="195">
        <v>2.1999999999999999E-2</v>
      </c>
      <c r="AC78" s="12"/>
    </row>
    <row r="79" spans="1:29" x14ac:dyDescent="0.25">
      <c r="A79" s="94" t="s">
        <v>1569</v>
      </c>
      <c r="B79" s="195" t="s">
        <v>143</v>
      </c>
      <c r="C79" s="195">
        <v>8.6288416075650118E-2</v>
      </c>
      <c r="D79" s="195">
        <v>0.43735224586288418</v>
      </c>
      <c r="E79" s="195">
        <v>0.13475177304964539</v>
      </c>
      <c r="F79" s="195">
        <v>1.8912529550827423E-2</v>
      </c>
      <c r="G79" s="195">
        <v>0.29905437352245862</v>
      </c>
      <c r="H79" s="195">
        <v>7.0921985815602835E-3</v>
      </c>
      <c r="I79" s="195">
        <v>1.6548463356973995E-2</v>
      </c>
      <c r="J79" s="194">
        <v>1</v>
      </c>
      <c r="K79" s="196">
        <v>846</v>
      </c>
      <c r="L79" s="94"/>
      <c r="M79" s="195" t="s">
        <v>143</v>
      </c>
      <c r="N79" s="195" t="s">
        <v>143</v>
      </c>
      <c r="O79" s="195">
        <v>6.9000000000000006E-2</v>
      </c>
      <c r="P79" s="195">
        <v>0.107</v>
      </c>
      <c r="Q79" s="195">
        <v>0.40400000000000003</v>
      </c>
      <c r="R79" s="195">
        <v>0.47099999999999997</v>
      </c>
      <c r="S79" s="195">
        <v>0.113</v>
      </c>
      <c r="T79" s="195">
        <v>0.159</v>
      </c>
      <c r="U79" s="195">
        <v>1.2E-2</v>
      </c>
      <c r="V79" s="195">
        <v>3.1E-2</v>
      </c>
      <c r="W79" s="195">
        <v>0.26900000000000002</v>
      </c>
      <c r="X79" s="195">
        <v>0.33100000000000002</v>
      </c>
      <c r="Y79" s="195">
        <v>3.0000000000000001E-3</v>
      </c>
      <c r="Z79" s="195">
        <v>1.4999999999999999E-2</v>
      </c>
      <c r="AA79" s="195">
        <v>0.01</v>
      </c>
      <c r="AB79" s="195">
        <v>2.8000000000000001E-2</v>
      </c>
      <c r="AC79" s="12"/>
    </row>
    <row r="80" spans="1:29" x14ac:dyDescent="0.25">
      <c r="A80" s="94" t="s">
        <v>1570</v>
      </c>
      <c r="B80" s="195">
        <v>1.074575542660649E-3</v>
      </c>
      <c r="C80" s="195">
        <v>0.15087040618955513</v>
      </c>
      <c r="D80" s="195">
        <v>0.30023640661938533</v>
      </c>
      <c r="E80" s="195">
        <v>0.17171717171717171</v>
      </c>
      <c r="F80" s="195">
        <v>2.299591661293789E-2</v>
      </c>
      <c r="G80" s="195">
        <v>0.32129808725553405</v>
      </c>
      <c r="H80" s="195">
        <v>7.5220287986245433E-3</v>
      </c>
      <c r="I80" s="195">
        <v>2.4285407264130667E-2</v>
      </c>
      <c r="J80" s="194">
        <v>1</v>
      </c>
      <c r="K80" s="196">
        <v>4653</v>
      </c>
      <c r="L80" s="94"/>
      <c r="M80" s="195">
        <v>0</v>
      </c>
      <c r="N80" s="195">
        <v>3.0000000000000001E-3</v>
      </c>
      <c r="O80" s="195">
        <v>0.14099999999999999</v>
      </c>
      <c r="P80" s="195">
        <v>0.161</v>
      </c>
      <c r="Q80" s="195">
        <v>0.28699999999999998</v>
      </c>
      <c r="R80" s="195">
        <v>0.314</v>
      </c>
      <c r="S80" s="195">
        <v>0.161</v>
      </c>
      <c r="T80" s="195">
        <v>0.183</v>
      </c>
      <c r="U80" s="195">
        <v>1.9E-2</v>
      </c>
      <c r="V80" s="195">
        <v>2.8000000000000001E-2</v>
      </c>
      <c r="W80" s="195">
        <v>0.308</v>
      </c>
      <c r="X80" s="195">
        <v>0.33500000000000002</v>
      </c>
      <c r="Y80" s="195">
        <v>5.0000000000000001E-3</v>
      </c>
      <c r="Z80" s="195">
        <v>0.01</v>
      </c>
      <c r="AA80" s="195">
        <v>0.02</v>
      </c>
      <c r="AB80" s="195">
        <v>2.9000000000000001E-2</v>
      </c>
      <c r="AC80" s="12"/>
    </row>
    <row r="81" spans="1:29" x14ac:dyDescent="0.25">
      <c r="A81" s="94" t="s">
        <v>1571</v>
      </c>
      <c r="B81" s="195" t="s">
        <v>143</v>
      </c>
      <c r="C81" s="195">
        <v>0.29343169919086148</v>
      </c>
      <c r="D81" s="195">
        <v>0.25535459305092811</v>
      </c>
      <c r="E81" s="195">
        <v>0.11875297477391718</v>
      </c>
      <c r="F81" s="195">
        <v>1.6182770109471681E-2</v>
      </c>
      <c r="G81" s="195">
        <v>0.28272251308900526</v>
      </c>
      <c r="H81" s="195">
        <v>4.9976201808662538E-3</v>
      </c>
      <c r="I81" s="195">
        <v>2.8557829604950024E-2</v>
      </c>
      <c r="J81" s="194">
        <v>1.0000000000000002</v>
      </c>
      <c r="K81" s="196">
        <v>4202</v>
      </c>
      <c r="L81" s="94"/>
      <c r="M81" s="195" t="s">
        <v>143</v>
      </c>
      <c r="N81" s="195" t="s">
        <v>143</v>
      </c>
      <c r="O81" s="195">
        <v>0.28000000000000003</v>
      </c>
      <c r="P81" s="195">
        <v>0.307</v>
      </c>
      <c r="Q81" s="195">
        <v>0.24199999999999999</v>
      </c>
      <c r="R81" s="195">
        <v>0.26900000000000002</v>
      </c>
      <c r="S81" s="195">
        <v>0.109</v>
      </c>
      <c r="T81" s="195">
        <v>0.129</v>
      </c>
      <c r="U81" s="195">
        <v>1.2999999999999999E-2</v>
      </c>
      <c r="V81" s="195">
        <v>0.02</v>
      </c>
      <c r="W81" s="195">
        <v>0.26900000000000002</v>
      </c>
      <c r="X81" s="195">
        <v>0.29699999999999999</v>
      </c>
      <c r="Y81" s="195">
        <v>3.0000000000000001E-3</v>
      </c>
      <c r="Z81" s="195">
        <v>8.0000000000000002E-3</v>
      </c>
      <c r="AA81" s="195">
        <v>2.4E-2</v>
      </c>
      <c r="AB81" s="195">
        <v>3.4000000000000002E-2</v>
      </c>
      <c r="AC81" s="12"/>
    </row>
    <row r="82" spans="1:29" x14ac:dyDescent="0.25">
      <c r="A82" s="94" t="s">
        <v>1572</v>
      </c>
      <c r="B82" s="195" t="s">
        <v>143</v>
      </c>
      <c r="C82" s="195">
        <v>0.14855788225997629</v>
      </c>
      <c r="D82" s="195">
        <v>0.22738048202291583</v>
      </c>
      <c r="E82" s="195">
        <v>9.8972738048202294E-2</v>
      </c>
      <c r="F82" s="195">
        <v>2.9039905175819836E-2</v>
      </c>
      <c r="G82" s="195">
        <v>0.46839193994468592</v>
      </c>
      <c r="H82" s="195">
        <v>6.5191623864085339E-3</v>
      </c>
      <c r="I82" s="195">
        <v>2.1137890161991309E-2</v>
      </c>
      <c r="J82" s="194">
        <v>0.99999999999999989</v>
      </c>
      <c r="K82" s="196">
        <v>5062</v>
      </c>
      <c r="L82" s="94"/>
      <c r="M82" s="195" t="s">
        <v>143</v>
      </c>
      <c r="N82" s="195" t="s">
        <v>143</v>
      </c>
      <c r="O82" s="195">
        <v>0.13900000000000001</v>
      </c>
      <c r="P82" s="195">
        <v>0.159</v>
      </c>
      <c r="Q82" s="195">
        <v>0.216</v>
      </c>
      <c r="R82" s="195">
        <v>0.23899999999999999</v>
      </c>
      <c r="S82" s="195">
        <v>9.0999999999999998E-2</v>
      </c>
      <c r="T82" s="195">
        <v>0.108</v>
      </c>
      <c r="U82" s="195">
        <v>2.5000000000000001E-2</v>
      </c>
      <c r="V82" s="195">
        <v>3.4000000000000002E-2</v>
      </c>
      <c r="W82" s="195">
        <v>0.45500000000000002</v>
      </c>
      <c r="X82" s="195">
        <v>0.48199999999999998</v>
      </c>
      <c r="Y82" s="195">
        <v>5.0000000000000001E-3</v>
      </c>
      <c r="Z82" s="195">
        <v>8.9999999999999993E-3</v>
      </c>
      <c r="AA82" s="195">
        <v>1.7999999999999999E-2</v>
      </c>
      <c r="AB82" s="195">
        <v>2.5000000000000001E-2</v>
      </c>
      <c r="AC82" s="12"/>
    </row>
    <row r="83" spans="1:29" x14ac:dyDescent="0.25">
      <c r="A83" s="94" t="s">
        <v>1573</v>
      </c>
      <c r="B83" s="195" t="s">
        <v>143</v>
      </c>
      <c r="C83" s="195">
        <v>0.40575840966032778</v>
      </c>
      <c r="D83" s="195">
        <v>0.31724647800550376</v>
      </c>
      <c r="E83" s="195">
        <v>0.13792253665749374</v>
      </c>
      <c r="F83" s="195">
        <v>3.0188524253501457E-2</v>
      </c>
      <c r="G83" s="195">
        <v>8.4363576621349648E-2</v>
      </c>
      <c r="H83" s="195">
        <v>2.5054421489300528E-3</v>
      </c>
      <c r="I83" s="195">
        <v>2.201503265289358E-2</v>
      </c>
      <c r="J83" s="194">
        <v>1</v>
      </c>
      <c r="K83" s="196">
        <v>24347</v>
      </c>
      <c r="L83" s="94"/>
      <c r="M83" s="195" t="s">
        <v>143</v>
      </c>
      <c r="N83" s="195" t="s">
        <v>143</v>
      </c>
      <c r="O83" s="195">
        <v>0.4</v>
      </c>
      <c r="P83" s="195">
        <v>0.41199999999999998</v>
      </c>
      <c r="Q83" s="195">
        <v>0.311</v>
      </c>
      <c r="R83" s="195">
        <v>0.32300000000000001</v>
      </c>
      <c r="S83" s="195">
        <v>0.13400000000000001</v>
      </c>
      <c r="T83" s="195">
        <v>0.14199999999999999</v>
      </c>
      <c r="U83" s="195">
        <v>2.8000000000000001E-2</v>
      </c>
      <c r="V83" s="195">
        <v>3.2000000000000001E-2</v>
      </c>
      <c r="W83" s="195">
        <v>8.1000000000000003E-2</v>
      </c>
      <c r="X83" s="195">
        <v>8.7999999999999995E-2</v>
      </c>
      <c r="Y83" s="195">
        <v>2E-3</v>
      </c>
      <c r="Z83" s="195">
        <v>3.0000000000000001E-3</v>
      </c>
      <c r="AA83" s="195">
        <v>0.02</v>
      </c>
      <c r="AB83" s="195">
        <v>2.4E-2</v>
      </c>
      <c r="AC83" s="12"/>
    </row>
    <row r="84" spans="1:29" x14ac:dyDescent="0.25">
      <c r="A84" s="94" t="s">
        <v>1574</v>
      </c>
      <c r="B84" s="195" t="s">
        <v>143</v>
      </c>
      <c r="C84" s="195">
        <v>0.13125000000000001</v>
      </c>
      <c r="D84" s="195">
        <v>0.36249999999999999</v>
      </c>
      <c r="E84" s="195">
        <v>0.19687499999999999</v>
      </c>
      <c r="F84" s="195">
        <v>5.3124999999999999E-2</v>
      </c>
      <c r="G84" s="195">
        <v>0.22812499999999999</v>
      </c>
      <c r="H84" s="195">
        <v>3.1250000000000002E-3</v>
      </c>
      <c r="I84" s="195">
        <v>2.5000000000000001E-2</v>
      </c>
      <c r="J84" s="194">
        <v>1</v>
      </c>
      <c r="K84" s="196">
        <v>320</v>
      </c>
      <c r="L84" s="94"/>
      <c r="M84" s="195" t="s">
        <v>143</v>
      </c>
      <c r="N84" s="195" t="s">
        <v>143</v>
      </c>
      <c r="O84" s="195">
        <v>9.9000000000000005E-2</v>
      </c>
      <c r="P84" s="195">
        <v>0.17299999999999999</v>
      </c>
      <c r="Q84" s="195">
        <v>0.312</v>
      </c>
      <c r="R84" s="195">
        <v>0.41699999999999998</v>
      </c>
      <c r="S84" s="195">
        <v>0.157</v>
      </c>
      <c r="T84" s="195">
        <v>0.24399999999999999</v>
      </c>
      <c r="U84" s="195">
        <v>3.3000000000000002E-2</v>
      </c>
      <c r="V84" s="195">
        <v>8.3000000000000004E-2</v>
      </c>
      <c r="W84" s="195">
        <v>0.186</v>
      </c>
      <c r="X84" s="195">
        <v>0.27700000000000002</v>
      </c>
      <c r="Y84" s="195">
        <v>1E-3</v>
      </c>
      <c r="Z84" s="195">
        <v>1.7000000000000001E-2</v>
      </c>
      <c r="AA84" s="195">
        <v>1.2999999999999999E-2</v>
      </c>
      <c r="AB84" s="195">
        <v>4.9000000000000002E-2</v>
      </c>
      <c r="AC84" s="12"/>
    </row>
    <row r="85" spans="1:29" x14ac:dyDescent="0.25">
      <c r="A85" s="94" t="s">
        <v>1575</v>
      </c>
      <c r="B85" s="195" t="s">
        <v>143</v>
      </c>
      <c r="C85" s="195">
        <v>0.21052631578947367</v>
      </c>
      <c r="D85" s="195">
        <v>0.36295283663704714</v>
      </c>
      <c r="E85" s="195">
        <v>0.15379357484620643</v>
      </c>
      <c r="F85" s="195">
        <v>1.2303485987696514E-2</v>
      </c>
      <c r="G85" s="195">
        <v>0.21394395078605605</v>
      </c>
      <c r="H85" s="195">
        <v>6.8352699931647305E-4</v>
      </c>
      <c r="I85" s="195">
        <v>4.5796308954203689E-2</v>
      </c>
      <c r="J85" s="194">
        <v>1</v>
      </c>
      <c r="K85" s="196">
        <v>1463</v>
      </c>
      <c r="L85" s="94"/>
      <c r="M85" s="195" t="s">
        <v>143</v>
      </c>
      <c r="N85" s="195" t="s">
        <v>143</v>
      </c>
      <c r="O85" s="195">
        <v>0.19</v>
      </c>
      <c r="P85" s="195">
        <v>0.23200000000000001</v>
      </c>
      <c r="Q85" s="195">
        <v>0.33900000000000002</v>
      </c>
      <c r="R85" s="195">
        <v>0.38800000000000001</v>
      </c>
      <c r="S85" s="195">
        <v>0.13600000000000001</v>
      </c>
      <c r="T85" s="195">
        <v>0.17299999999999999</v>
      </c>
      <c r="U85" s="195">
        <v>8.0000000000000002E-3</v>
      </c>
      <c r="V85" s="195">
        <v>1.9E-2</v>
      </c>
      <c r="W85" s="195">
        <v>0.19400000000000001</v>
      </c>
      <c r="X85" s="195">
        <v>0.23599999999999999</v>
      </c>
      <c r="Y85" s="195">
        <v>0</v>
      </c>
      <c r="Z85" s="195">
        <v>4.0000000000000001E-3</v>
      </c>
      <c r="AA85" s="195">
        <v>3.5999999999999997E-2</v>
      </c>
      <c r="AB85" s="195">
        <v>5.8000000000000003E-2</v>
      </c>
      <c r="AC85" s="12"/>
    </row>
    <row r="86" spans="1:29" x14ac:dyDescent="0.25">
      <c r="A86" s="94" t="s">
        <v>1576</v>
      </c>
      <c r="B86" s="195" t="s">
        <v>143</v>
      </c>
      <c r="C86" s="195">
        <v>0.30439841750058177</v>
      </c>
      <c r="D86" s="195">
        <v>0.22178263905050036</v>
      </c>
      <c r="E86" s="195">
        <v>7.6332324877821739E-2</v>
      </c>
      <c r="F86" s="195">
        <v>6.9350709797533161E-2</v>
      </c>
      <c r="G86" s="195">
        <v>0.30346753548987665</v>
      </c>
      <c r="H86" s="195">
        <v>3.2580870374680011E-3</v>
      </c>
      <c r="I86" s="195">
        <v>2.1410286246218293E-2</v>
      </c>
      <c r="J86" s="194">
        <v>1</v>
      </c>
      <c r="K86" s="196">
        <v>4297</v>
      </c>
      <c r="L86" s="94"/>
      <c r="M86" s="195" t="s">
        <v>143</v>
      </c>
      <c r="N86" s="195" t="s">
        <v>143</v>
      </c>
      <c r="O86" s="195">
        <v>0.29099999999999998</v>
      </c>
      <c r="P86" s="195">
        <v>0.318</v>
      </c>
      <c r="Q86" s="195">
        <v>0.21</v>
      </c>
      <c r="R86" s="195">
        <v>0.23400000000000001</v>
      </c>
      <c r="S86" s="195">
        <v>6.9000000000000006E-2</v>
      </c>
      <c r="T86" s="195">
        <v>8.5000000000000006E-2</v>
      </c>
      <c r="U86" s="195">
        <v>6.2E-2</v>
      </c>
      <c r="V86" s="195">
        <v>7.6999999999999999E-2</v>
      </c>
      <c r="W86" s="195">
        <v>0.28999999999999998</v>
      </c>
      <c r="X86" s="195">
        <v>0.317</v>
      </c>
      <c r="Y86" s="195">
        <v>2E-3</v>
      </c>
      <c r="Z86" s="195">
        <v>5.0000000000000001E-3</v>
      </c>
      <c r="AA86" s="195">
        <v>1.7000000000000001E-2</v>
      </c>
      <c r="AB86" s="195">
        <v>2.5999999999999999E-2</v>
      </c>
      <c r="AC86" s="12"/>
    </row>
    <row r="87" spans="1:29" x14ac:dyDescent="0.25">
      <c r="A87" s="94" t="s">
        <v>1577</v>
      </c>
      <c r="B87" s="195" t="s">
        <v>143</v>
      </c>
      <c r="C87" s="195">
        <v>0.59324758842443726</v>
      </c>
      <c r="D87" s="195">
        <v>0.17926045016077172</v>
      </c>
      <c r="E87" s="195">
        <v>9.8874598070739547E-2</v>
      </c>
      <c r="F87" s="195">
        <v>1.6881028938906754E-2</v>
      </c>
      <c r="G87" s="195">
        <v>7.3151125401929265E-2</v>
      </c>
      <c r="H87" s="195" t="s">
        <v>143</v>
      </c>
      <c r="I87" s="195">
        <v>3.8585209003215437E-2</v>
      </c>
      <c r="J87" s="194">
        <v>1</v>
      </c>
      <c r="K87" s="196">
        <v>1244</v>
      </c>
      <c r="L87" s="94"/>
      <c r="M87" s="195" t="s">
        <v>143</v>
      </c>
      <c r="N87" s="195" t="s">
        <v>143</v>
      </c>
      <c r="O87" s="195">
        <v>0.56599999999999995</v>
      </c>
      <c r="P87" s="195">
        <v>0.62</v>
      </c>
      <c r="Q87" s="195">
        <v>0.159</v>
      </c>
      <c r="R87" s="195">
        <v>0.20200000000000001</v>
      </c>
      <c r="S87" s="195">
        <v>8.4000000000000005E-2</v>
      </c>
      <c r="T87" s="195">
        <v>0.11700000000000001</v>
      </c>
      <c r="U87" s="195">
        <v>1.0999999999999999E-2</v>
      </c>
      <c r="V87" s="195">
        <v>2.5999999999999999E-2</v>
      </c>
      <c r="W87" s="195">
        <v>0.06</v>
      </c>
      <c r="X87" s="195">
        <v>8.8999999999999996E-2</v>
      </c>
      <c r="Y87" s="195" t="s">
        <v>143</v>
      </c>
      <c r="Z87" s="195" t="s">
        <v>143</v>
      </c>
      <c r="AA87" s="195">
        <v>2.9000000000000001E-2</v>
      </c>
      <c r="AB87" s="195">
        <v>5.0999999999999997E-2</v>
      </c>
      <c r="AC87" s="12"/>
    </row>
    <row r="88" spans="1:29" x14ac:dyDescent="0.25">
      <c r="A88" s="94" t="s">
        <v>1578</v>
      </c>
      <c r="B88" s="195" t="s">
        <v>143</v>
      </c>
      <c r="C88" s="195">
        <v>0.49077420582081033</v>
      </c>
      <c r="D88" s="195">
        <v>0.30587787711622599</v>
      </c>
      <c r="E88" s="195">
        <v>8.2556591211717711E-2</v>
      </c>
      <c r="F88" s="195">
        <v>7.038234734639528E-3</v>
      </c>
      <c r="G88" s="195">
        <v>8.2176146090926383E-2</v>
      </c>
      <c r="H88" s="195">
        <v>2.092448164352292E-3</v>
      </c>
      <c r="I88" s="195">
        <v>2.9484496861327755E-2</v>
      </c>
      <c r="J88" s="194">
        <v>0.99999999999999978</v>
      </c>
      <c r="K88" s="196">
        <v>5257</v>
      </c>
      <c r="L88" s="94"/>
      <c r="M88" s="195" t="s">
        <v>143</v>
      </c>
      <c r="N88" s="195" t="s">
        <v>143</v>
      </c>
      <c r="O88" s="195">
        <v>0.47699999999999998</v>
      </c>
      <c r="P88" s="195">
        <v>0.504</v>
      </c>
      <c r="Q88" s="195">
        <v>0.29399999999999998</v>
      </c>
      <c r="R88" s="195">
        <v>0.318</v>
      </c>
      <c r="S88" s="195">
        <v>7.4999999999999997E-2</v>
      </c>
      <c r="T88" s="195">
        <v>0.09</v>
      </c>
      <c r="U88" s="195">
        <v>5.0000000000000001E-3</v>
      </c>
      <c r="V88" s="195">
        <v>0.01</v>
      </c>
      <c r="W88" s="195">
        <v>7.4999999999999997E-2</v>
      </c>
      <c r="X88" s="195">
        <v>0.09</v>
      </c>
      <c r="Y88" s="195">
        <v>1E-3</v>
      </c>
      <c r="Z88" s="195">
        <v>4.0000000000000001E-3</v>
      </c>
      <c r="AA88" s="195">
        <v>2.5000000000000001E-2</v>
      </c>
      <c r="AB88" s="195">
        <v>3.4000000000000002E-2</v>
      </c>
      <c r="AC88" s="12"/>
    </row>
    <row r="89" spans="1:29" x14ac:dyDescent="0.25">
      <c r="A89" s="94" t="s">
        <v>1579</v>
      </c>
      <c r="B89" s="195" t="s">
        <v>143</v>
      </c>
      <c r="C89" s="195">
        <v>0.40966921119592875</v>
      </c>
      <c r="D89" s="195">
        <v>0.36768447837150126</v>
      </c>
      <c r="E89" s="195">
        <v>0.12468193384223919</v>
      </c>
      <c r="F89" s="195">
        <v>2.5445292620865142E-3</v>
      </c>
      <c r="G89" s="195">
        <v>6.6157760814249358E-2</v>
      </c>
      <c r="H89" s="195">
        <v>3.8167938931297708E-3</v>
      </c>
      <c r="I89" s="195">
        <v>2.5445292620865138E-2</v>
      </c>
      <c r="J89" s="194">
        <v>0.99999999999999989</v>
      </c>
      <c r="K89" s="196">
        <v>786</v>
      </c>
      <c r="L89" s="94"/>
      <c r="M89" s="195" t="s">
        <v>143</v>
      </c>
      <c r="N89" s="195" t="s">
        <v>143</v>
      </c>
      <c r="O89" s="195">
        <v>0.376</v>
      </c>
      <c r="P89" s="195">
        <v>0.44400000000000001</v>
      </c>
      <c r="Q89" s="195">
        <v>0.33500000000000002</v>
      </c>
      <c r="R89" s="195">
        <v>0.40200000000000002</v>
      </c>
      <c r="S89" s="195">
        <v>0.10299999999999999</v>
      </c>
      <c r="T89" s="195">
        <v>0.15</v>
      </c>
      <c r="U89" s="195">
        <v>1E-3</v>
      </c>
      <c r="V89" s="195">
        <v>8.9999999999999993E-3</v>
      </c>
      <c r="W89" s="195">
        <v>5.0999999999999997E-2</v>
      </c>
      <c r="X89" s="195">
        <v>8.5999999999999993E-2</v>
      </c>
      <c r="Y89" s="195">
        <v>1E-3</v>
      </c>
      <c r="Z89" s="195">
        <v>1.0999999999999999E-2</v>
      </c>
      <c r="AA89" s="195">
        <v>1.7000000000000001E-2</v>
      </c>
      <c r="AB89" s="195">
        <v>3.9E-2</v>
      </c>
      <c r="AC89" s="12"/>
    </row>
    <row r="90" spans="1:29" x14ac:dyDescent="0.25">
      <c r="A90" s="94" t="s">
        <v>1580</v>
      </c>
      <c r="B90" s="195">
        <v>5.7512006664084223E-2</v>
      </c>
      <c r="C90" s="195">
        <v>0.30229369277337659</v>
      </c>
      <c r="D90" s="195">
        <v>0.28325443158172586</v>
      </c>
      <c r="E90" s="195">
        <v>8.602976212921605E-2</v>
      </c>
      <c r="F90" s="195">
        <v>2.28957914114215E-2</v>
      </c>
      <c r="G90" s="195">
        <v>0.20240441804101977</v>
      </c>
      <c r="H90" s="195">
        <v>2.913822832715717E-4</v>
      </c>
      <c r="I90" s="195">
        <v>4.5318515115884452E-2</v>
      </c>
      <c r="J90" s="194">
        <v>1</v>
      </c>
      <c r="K90" s="196">
        <v>291713</v>
      </c>
      <c r="L90" s="94"/>
      <c r="M90" s="195">
        <v>5.7000000000000002E-2</v>
      </c>
      <c r="N90" s="195">
        <v>5.8000000000000003E-2</v>
      </c>
      <c r="O90" s="195">
        <v>0.30099999999999999</v>
      </c>
      <c r="P90" s="195">
        <v>0.30399999999999999</v>
      </c>
      <c r="Q90" s="195">
        <v>0.28199999999999997</v>
      </c>
      <c r="R90" s="195">
        <v>0.28499999999999998</v>
      </c>
      <c r="S90" s="195">
        <v>8.5000000000000006E-2</v>
      </c>
      <c r="T90" s="195">
        <v>8.6999999999999994E-2</v>
      </c>
      <c r="U90" s="195">
        <v>2.1999999999999999E-2</v>
      </c>
      <c r="V90" s="195">
        <v>2.3E-2</v>
      </c>
      <c r="W90" s="195">
        <v>0.20100000000000001</v>
      </c>
      <c r="X90" s="195">
        <v>0.20399999999999999</v>
      </c>
      <c r="Y90" s="195">
        <v>0</v>
      </c>
      <c r="Z90" s="195">
        <v>0</v>
      </c>
      <c r="AA90" s="195">
        <v>4.4999999999999998E-2</v>
      </c>
      <c r="AB90" s="195">
        <v>4.5999999999999999E-2</v>
      </c>
      <c r="AC90" s="12"/>
    </row>
    <row r="91" spans="1:29" x14ac:dyDescent="0.25">
      <c r="A91" s="94" t="s">
        <v>1581</v>
      </c>
      <c r="B91" s="195" t="s">
        <v>143</v>
      </c>
      <c r="C91" s="195">
        <v>0.34614556416881997</v>
      </c>
      <c r="D91" s="195">
        <v>0.29844961240310075</v>
      </c>
      <c r="E91" s="195">
        <v>0.12058570198105081</v>
      </c>
      <c r="F91" s="195">
        <v>3.133074935400517E-2</v>
      </c>
      <c r="G91" s="195">
        <v>0.16881998277347116</v>
      </c>
      <c r="H91" s="195">
        <v>2.1533161068044789E-4</v>
      </c>
      <c r="I91" s="195">
        <v>3.4453057708871665E-2</v>
      </c>
      <c r="J91" s="194">
        <v>0.99999999999999978</v>
      </c>
      <c r="K91" s="196">
        <v>9288</v>
      </c>
      <c r="L91" s="94"/>
      <c r="M91" s="195" t="s">
        <v>143</v>
      </c>
      <c r="N91" s="195" t="s">
        <v>143</v>
      </c>
      <c r="O91" s="195">
        <v>0.33700000000000002</v>
      </c>
      <c r="P91" s="195">
        <v>0.35599999999999998</v>
      </c>
      <c r="Q91" s="195">
        <v>0.28899999999999998</v>
      </c>
      <c r="R91" s="195">
        <v>0.308</v>
      </c>
      <c r="S91" s="195">
        <v>0.114</v>
      </c>
      <c r="T91" s="195">
        <v>0.127</v>
      </c>
      <c r="U91" s="195">
        <v>2.8000000000000001E-2</v>
      </c>
      <c r="V91" s="195">
        <v>3.5000000000000003E-2</v>
      </c>
      <c r="W91" s="195">
        <v>0.161</v>
      </c>
      <c r="X91" s="195">
        <v>0.17699999999999999</v>
      </c>
      <c r="Y91" s="195">
        <v>0</v>
      </c>
      <c r="Z91" s="195">
        <v>1E-3</v>
      </c>
      <c r="AA91" s="195">
        <v>3.1E-2</v>
      </c>
      <c r="AB91" s="195">
        <v>3.7999999999999999E-2</v>
      </c>
      <c r="AC91" s="12"/>
    </row>
    <row r="92" spans="1:29" x14ac:dyDescent="0.25">
      <c r="A92" s="94" t="s">
        <v>1582</v>
      </c>
      <c r="B92" s="195" t="s">
        <v>143</v>
      </c>
      <c r="C92" s="195">
        <v>0.23565394698514419</v>
      </c>
      <c r="D92" s="195">
        <v>0.5062627439557239</v>
      </c>
      <c r="E92" s="195">
        <v>0.14214972327410427</v>
      </c>
      <c r="F92" s="195">
        <v>3.3207107486163706E-2</v>
      </c>
      <c r="G92" s="195">
        <v>4.6606466647247304E-2</v>
      </c>
      <c r="H92" s="195" t="s">
        <v>143</v>
      </c>
      <c r="I92" s="195">
        <v>3.6120011651616664E-2</v>
      </c>
      <c r="J92" s="194">
        <v>1</v>
      </c>
      <c r="K92" s="196">
        <v>3433</v>
      </c>
      <c r="L92" s="94"/>
      <c r="M92" s="195" t="s">
        <v>143</v>
      </c>
      <c r="N92" s="195" t="s">
        <v>143</v>
      </c>
      <c r="O92" s="195">
        <v>0.222</v>
      </c>
      <c r="P92" s="195">
        <v>0.25</v>
      </c>
      <c r="Q92" s="195">
        <v>0.49</v>
      </c>
      <c r="R92" s="195">
        <v>0.52300000000000002</v>
      </c>
      <c r="S92" s="195">
        <v>0.13100000000000001</v>
      </c>
      <c r="T92" s="195">
        <v>0.154</v>
      </c>
      <c r="U92" s="195">
        <v>2.8000000000000001E-2</v>
      </c>
      <c r="V92" s="195">
        <v>0.04</v>
      </c>
      <c r="W92" s="195">
        <v>0.04</v>
      </c>
      <c r="X92" s="195">
        <v>5.3999999999999999E-2</v>
      </c>
      <c r="Y92" s="195" t="s">
        <v>143</v>
      </c>
      <c r="Z92" s="195" t="s">
        <v>143</v>
      </c>
      <c r="AA92" s="195">
        <v>0.03</v>
      </c>
      <c r="AB92" s="195">
        <v>4.2999999999999997E-2</v>
      </c>
      <c r="AC92" s="12"/>
    </row>
    <row r="93" spans="1:29" x14ac:dyDescent="0.25">
      <c r="A93" s="94" t="s">
        <v>1583</v>
      </c>
      <c r="B93" s="195" t="s">
        <v>143</v>
      </c>
      <c r="C93" s="195">
        <v>8.844221105527638E-3</v>
      </c>
      <c r="D93" s="195">
        <v>0.21567839195979899</v>
      </c>
      <c r="E93" s="195">
        <v>0.14633165829145728</v>
      </c>
      <c r="F93" s="195">
        <v>4.1407035175879396E-2</v>
      </c>
      <c r="G93" s="195">
        <v>0.55718592964824121</v>
      </c>
      <c r="H93" s="195" t="s">
        <v>143</v>
      </c>
      <c r="I93" s="195">
        <v>3.0552763819095479E-2</v>
      </c>
      <c r="J93" s="194">
        <v>1</v>
      </c>
      <c r="K93" s="196">
        <v>4975</v>
      </c>
      <c r="L93" s="94"/>
      <c r="M93" s="195" t="s">
        <v>143</v>
      </c>
      <c r="N93" s="195" t="s">
        <v>143</v>
      </c>
      <c r="O93" s="195">
        <v>7.0000000000000001E-3</v>
      </c>
      <c r="P93" s="195">
        <v>1.2E-2</v>
      </c>
      <c r="Q93" s="195">
        <v>0.20399999999999999</v>
      </c>
      <c r="R93" s="195">
        <v>0.22700000000000001</v>
      </c>
      <c r="S93" s="195">
        <v>0.13700000000000001</v>
      </c>
      <c r="T93" s="195">
        <v>0.156</v>
      </c>
      <c r="U93" s="195">
        <v>3.5999999999999997E-2</v>
      </c>
      <c r="V93" s="195">
        <v>4.7E-2</v>
      </c>
      <c r="W93" s="195">
        <v>0.54300000000000004</v>
      </c>
      <c r="X93" s="195">
        <v>0.57099999999999995</v>
      </c>
      <c r="Y93" s="195" t="s">
        <v>143</v>
      </c>
      <c r="Z93" s="195" t="s">
        <v>143</v>
      </c>
      <c r="AA93" s="195">
        <v>2.5999999999999999E-2</v>
      </c>
      <c r="AB93" s="195">
        <v>3.5999999999999997E-2</v>
      </c>
      <c r="AC93" s="12"/>
    </row>
    <row r="94" spans="1:29" x14ac:dyDescent="0.25">
      <c r="A94" s="94" t="s">
        <v>1584</v>
      </c>
      <c r="B94" s="195" t="s">
        <v>143</v>
      </c>
      <c r="C94" s="195">
        <v>9.4554618165881454E-2</v>
      </c>
      <c r="D94" s="195">
        <v>0.20181877944560098</v>
      </c>
      <c r="E94" s="195">
        <v>6.639640626711954E-2</v>
      </c>
      <c r="F94" s="195">
        <v>1.3586063328585515E-2</v>
      </c>
      <c r="G94" s="195">
        <v>0.56634162375369779</v>
      </c>
      <c r="H94" s="195">
        <v>9.8608524159088428E-4</v>
      </c>
      <c r="I94" s="195">
        <v>5.6316423797523829E-2</v>
      </c>
      <c r="J94" s="194">
        <v>1</v>
      </c>
      <c r="K94" s="196">
        <v>9127</v>
      </c>
      <c r="L94" s="94"/>
      <c r="M94" s="195" t="s">
        <v>143</v>
      </c>
      <c r="N94" s="195" t="s">
        <v>143</v>
      </c>
      <c r="O94" s="195">
        <v>8.8999999999999996E-2</v>
      </c>
      <c r="P94" s="195">
        <v>0.10100000000000001</v>
      </c>
      <c r="Q94" s="195">
        <v>0.19400000000000001</v>
      </c>
      <c r="R94" s="195">
        <v>0.21</v>
      </c>
      <c r="S94" s="195">
        <v>6.0999999999999999E-2</v>
      </c>
      <c r="T94" s="195">
        <v>7.1999999999999995E-2</v>
      </c>
      <c r="U94" s="195">
        <v>1.0999999999999999E-2</v>
      </c>
      <c r="V94" s="195">
        <v>1.6E-2</v>
      </c>
      <c r="W94" s="195">
        <v>0.55600000000000005</v>
      </c>
      <c r="X94" s="195">
        <v>0.57599999999999996</v>
      </c>
      <c r="Y94" s="195">
        <v>1E-3</v>
      </c>
      <c r="Z94" s="195">
        <v>2E-3</v>
      </c>
      <c r="AA94" s="195">
        <v>5.1999999999999998E-2</v>
      </c>
      <c r="AB94" s="195">
        <v>6.0999999999999999E-2</v>
      </c>
      <c r="AC94" s="12"/>
    </row>
    <row r="95" spans="1:29" x14ac:dyDescent="0.25">
      <c r="A95" s="94" t="s">
        <v>1585</v>
      </c>
      <c r="B95" s="195">
        <v>0.23366944322665498</v>
      </c>
      <c r="C95" s="195">
        <v>0.18807540552389304</v>
      </c>
      <c r="D95" s="195">
        <v>0.31214379658044716</v>
      </c>
      <c r="E95" s="195">
        <v>0.11486190267426567</v>
      </c>
      <c r="F95" s="195">
        <v>9.2064883822884705E-3</v>
      </c>
      <c r="G95" s="195">
        <v>9.9956159579131953E-2</v>
      </c>
      <c r="H95" s="195" t="s">
        <v>143</v>
      </c>
      <c r="I95" s="195">
        <v>4.2086804033318721E-2</v>
      </c>
      <c r="J95" s="194">
        <v>1</v>
      </c>
      <c r="K95" s="196">
        <v>2281</v>
      </c>
      <c r="L95" s="94"/>
      <c r="M95" s="195">
        <v>0.217</v>
      </c>
      <c r="N95" s="195">
        <v>0.251</v>
      </c>
      <c r="O95" s="195">
        <v>0.17299999999999999</v>
      </c>
      <c r="P95" s="195">
        <v>0.20499999999999999</v>
      </c>
      <c r="Q95" s="195">
        <v>0.29299999999999998</v>
      </c>
      <c r="R95" s="195">
        <v>0.33100000000000002</v>
      </c>
      <c r="S95" s="195">
        <v>0.10199999999999999</v>
      </c>
      <c r="T95" s="195">
        <v>0.129</v>
      </c>
      <c r="U95" s="195">
        <v>6.0000000000000001E-3</v>
      </c>
      <c r="V95" s="195">
        <v>1.4E-2</v>
      </c>
      <c r="W95" s="195">
        <v>8.7999999999999995E-2</v>
      </c>
      <c r="X95" s="195">
        <v>0.113</v>
      </c>
      <c r="Y95" s="195" t="s">
        <v>143</v>
      </c>
      <c r="Z95" s="195" t="s">
        <v>143</v>
      </c>
      <c r="AA95" s="195">
        <v>3.5000000000000003E-2</v>
      </c>
      <c r="AB95" s="195">
        <v>5.0999999999999997E-2</v>
      </c>
      <c r="AC95" s="12"/>
    </row>
    <row r="96" spans="1:29" x14ac:dyDescent="0.25">
      <c r="A96" s="94" t="s">
        <v>1586</v>
      </c>
      <c r="B96" s="195">
        <v>0.18554409364037372</v>
      </c>
      <c r="C96" s="195">
        <v>1.0072592129484908E-3</v>
      </c>
      <c r="D96" s="195">
        <v>0.47087631551526521</v>
      </c>
      <c r="E96" s="195">
        <v>0.28818033413219407</v>
      </c>
      <c r="F96" s="195">
        <v>1.8443263519849953E-2</v>
      </c>
      <c r="G96" s="195">
        <v>5.5572922093709842E-3</v>
      </c>
      <c r="H96" s="195" t="s">
        <v>143</v>
      </c>
      <c r="I96" s="195">
        <v>3.0391441769997567E-2</v>
      </c>
      <c r="J96" s="194">
        <v>1</v>
      </c>
      <c r="K96" s="196">
        <v>28791</v>
      </c>
      <c r="L96" s="94"/>
      <c r="M96" s="195">
        <v>0.18099999999999999</v>
      </c>
      <c r="N96" s="195">
        <v>0.19</v>
      </c>
      <c r="O96" s="195">
        <v>1E-3</v>
      </c>
      <c r="P96" s="195">
        <v>1E-3</v>
      </c>
      <c r="Q96" s="195">
        <v>0.46500000000000002</v>
      </c>
      <c r="R96" s="195">
        <v>0.47699999999999998</v>
      </c>
      <c r="S96" s="195">
        <v>0.28299999999999997</v>
      </c>
      <c r="T96" s="195">
        <v>0.29299999999999998</v>
      </c>
      <c r="U96" s="195">
        <v>1.7000000000000001E-2</v>
      </c>
      <c r="V96" s="195">
        <v>0.02</v>
      </c>
      <c r="W96" s="195">
        <v>5.0000000000000001E-3</v>
      </c>
      <c r="X96" s="195">
        <v>6.0000000000000001E-3</v>
      </c>
      <c r="Y96" s="195" t="s">
        <v>143</v>
      </c>
      <c r="Z96" s="195" t="s">
        <v>143</v>
      </c>
      <c r="AA96" s="195">
        <v>2.8000000000000001E-2</v>
      </c>
      <c r="AB96" s="195">
        <v>3.2000000000000001E-2</v>
      </c>
      <c r="AC96" s="12"/>
    </row>
    <row r="97" spans="1:29" x14ac:dyDescent="0.25">
      <c r="A97" s="94" t="s">
        <v>1587</v>
      </c>
      <c r="B97" s="195">
        <v>7.6885124578570843E-2</v>
      </c>
      <c r="C97" s="195">
        <v>0.26834416029383551</v>
      </c>
      <c r="D97" s="195">
        <v>0.27325055505303841</v>
      </c>
      <c r="E97" s="195">
        <v>6.5784063810541901E-2</v>
      </c>
      <c r="F97" s="195">
        <v>4.1279500041115039E-2</v>
      </c>
      <c r="G97" s="195">
        <v>0.23515061809609955</v>
      </c>
      <c r="H97" s="195">
        <v>3.0151029246498371E-4</v>
      </c>
      <c r="I97" s="195">
        <v>3.9004467834333797E-2</v>
      </c>
      <c r="J97" s="194">
        <v>0.99999999999999989</v>
      </c>
      <c r="K97" s="196">
        <v>36483</v>
      </c>
      <c r="L97" s="94"/>
      <c r="M97" s="195">
        <v>7.3999999999999996E-2</v>
      </c>
      <c r="N97" s="195">
        <v>0.08</v>
      </c>
      <c r="O97" s="195">
        <v>0.26400000000000001</v>
      </c>
      <c r="P97" s="195">
        <v>0.27300000000000002</v>
      </c>
      <c r="Q97" s="195">
        <v>0.26900000000000002</v>
      </c>
      <c r="R97" s="195">
        <v>0.27800000000000002</v>
      </c>
      <c r="S97" s="195">
        <v>6.3E-2</v>
      </c>
      <c r="T97" s="195">
        <v>6.8000000000000005E-2</v>
      </c>
      <c r="U97" s="195">
        <v>3.9E-2</v>
      </c>
      <c r="V97" s="195">
        <v>4.2999999999999997E-2</v>
      </c>
      <c r="W97" s="195">
        <v>0.23100000000000001</v>
      </c>
      <c r="X97" s="195">
        <v>0.24</v>
      </c>
      <c r="Y97" s="195">
        <v>0</v>
      </c>
      <c r="Z97" s="195">
        <v>1E-3</v>
      </c>
      <c r="AA97" s="195">
        <v>3.6999999999999998E-2</v>
      </c>
      <c r="AB97" s="195">
        <v>4.1000000000000002E-2</v>
      </c>
      <c r="AC97" s="12"/>
    </row>
    <row r="98" spans="1:29" x14ac:dyDescent="0.25">
      <c r="A98" s="94" t="s">
        <v>1588</v>
      </c>
      <c r="B98" s="195">
        <v>0.62649510692279808</v>
      </c>
      <c r="C98" s="195">
        <v>0.15965929684668359</v>
      </c>
      <c r="D98" s="195">
        <v>0.12323305545487495</v>
      </c>
      <c r="E98" s="195">
        <v>3.5520115984052192E-2</v>
      </c>
      <c r="F98" s="195">
        <v>1.9934758970641536E-3</v>
      </c>
      <c r="G98" s="195">
        <v>9.9673794853207681E-3</v>
      </c>
      <c r="H98" s="195" t="s">
        <v>143</v>
      </c>
      <c r="I98" s="195">
        <v>4.3131569409206233E-2</v>
      </c>
      <c r="J98" s="194">
        <v>1</v>
      </c>
      <c r="K98" s="196">
        <v>5518</v>
      </c>
      <c r="L98" s="94"/>
      <c r="M98" s="195">
        <v>0.61399999999999999</v>
      </c>
      <c r="N98" s="195">
        <v>0.63900000000000001</v>
      </c>
      <c r="O98" s="195">
        <v>0.15</v>
      </c>
      <c r="P98" s="195">
        <v>0.17</v>
      </c>
      <c r="Q98" s="195">
        <v>0.115</v>
      </c>
      <c r="R98" s="195">
        <v>0.13200000000000001</v>
      </c>
      <c r="S98" s="195">
        <v>3.1E-2</v>
      </c>
      <c r="T98" s="195">
        <v>4.1000000000000002E-2</v>
      </c>
      <c r="U98" s="195">
        <v>1E-3</v>
      </c>
      <c r="V98" s="195">
        <v>4.0000000000000001E-3</v>
      </c>
      <c r="W98" s="195">
        <v>8.0000000000000002E-3</v>
      </c>
      <c r="X98" s="195">
        <v>1.2999999999999999E-2</v>
      </c>
      <c r="Y98" s="195" t="s">
        <v>143</v>
      </c>
      <c r="Z98" s="195" t="s">
        <v>143</v>
      </c>
      <c r="AA98" s="195">
        <v>3.7999999999999999E-2</v>
      </c>
      <c r="AB98" s="195">
        <v>4.9000000000000002E-2</v>
      </c>
      <c r="AC98" s="12"/>
    </row>
    <row r="99" spans="1:29" x14ac:dyDescent="0.25">
      <c r="A99" s="94" t="s">
        <v>1589</v>
      </c>
      <c r="B99" s="195">
        <v>0.29821717990275526</v>
      </c>
      <c r="C99" s="195">
        <v>0.4763215736773162</v>
      </c>
      <c r="D99" s="195">
        <v>0.11853644457272262</v>
      </c>
      <c r="E99" s="195">
        <v>2.3911547256943673E-2</v>
      </c>
      <c r="F99" s="195">
        <v>1.3543216180813037E-3</v>
      </c>
      <c r="G99" s="195">
        <v>3.5922825869763107E-2</v>
      </c>
      <c r="H99" s="195">
        <v>1.7761594991230214E-4</v>
      </c>
      <c r="I99" s="195">
        <v>4.5558491152505494E-2</v>
      </c>
      <c r="J99" s="194">
        <v>1</v>
      </c>
      <c r="K99" s="196">
        <v>45041</v>
      </c>
      <c r="L99" s="94"/>
      <c r="M99" s="195">
        <v>0.29399999999999998</v>
      </c>
      <c r="N99" s="195">
        <v>0.30199999999999999</v>
      </c>
      <c r="O99" s="195">
        <v>0.47199999999999998</v>
      </c>
      <c r="P99" s="195">
        <v>0.48099999999999998</v>
      </c>
      <c r="Q99" s="195">
        <v>0.11600000000000001</v>
      </c>
      <c r="R99" s="195">
        <v>0.122</v>
      </c>
      <c r="S99" s="195">
        <v>2.3E-2</v>
      </c>
      <c r="T99" s="195">
        <v>2.5000000000000001E-2</v>
      </c>
      <c r="U99" s="195">
        <v>1E-3</v>
      </c>
      <c r="V99" s="195">
        <v>2E-3</v>
      </c>
      <c r="W99" s="195">
        <v>3.4000000000000002E-2</v>
      </c>
      <c r="X99" s="195">
        <v>3.7999999999999999E-2</v>
      </c>
      <c r="Y99" s="195">
        <v>0</v>
      </c>
      <c r="Z99" s="195">
        <v>0</v>
      </c>
      <c r="AA99" s="195">
        <v>4.3999999999999997E-2</v>
      </c>
      <c r="AB99" s="195">
        <v>4.8000000000000001E-2</v>
      </c>
      <c r="AC99" s="12"/>
    </row>
    <row r="100" spans="1:29" x14ac:dyDescent="0.25">
      <c r="A100" s="94" t="s">
        <v>1590</v>
      </c>
      <c r="B100" s="195" t="s">
        <v>143</v>
      </c>
      <c r="C100" s="195">
        <v>0.35370370370370369</v>
      </c>
      <c r="D100" s="195">
        <v>0.41790123456790124</v>
      </c>
      <c r="E100" s="195">
        <v>9.5061728395061731E-2</v>
      </c>
      <c r="F100" s="195">
        <v>9.2592592592592587E-3</v>
      </c>
      <c r="G100" s="195">
        <v>9.3827160493827166E-2</v>
      </c>
      <c r="H100" s="195" t="s">
        <v>143</v>
      </c>
      <c r="I100" s="195">
        <v>3.0246913580246913E-2</v>
      </c>
      <c r="J100" s="194">
        <v>1.0000000000000002</v>
      </c>
      <c r="K100" s="196">
        <v>1620</v>
      </c>
      <c r="L100" s="94"/>
      <c r="M100" s="195" t="s">
        <v>143</v>
      </c>
      <c r="N100" s="195" t="s">
        <v>143</v>
      </c>
      <c r="O100" s="195">
        <v>0.33100000000000002</v>
      </c>
      <c r="P100" s="195">
        <v>0.377</v>
      </c>
      <c r="Q100" s="195">
        <v>0.39400000000000002</v>
      </c>
      <c r="R100" s="195">
        <v>0.442</v>
      </c>
      <c r="S100" s="195">
        <v>8.2000000000000003E-2</v>
      </c>
      <c r="T100" s="195">
        <v>0.11</v>
      </c>
      <c r="U100" s="195">
        <v>6.0000000000000001E-3</v>
      </c>
      <c r="V100" s="195">
        <v>1.4999999999999999E-2</v>
      </c>
      <c r="W100" s="195">
        <v>8.1000000000000003E-2</v>
      </c>
      <c r="X100" s="195">
        <v>0.109</v>
      </c>
      <c r="Y100" s="195" t="s">
        <v>143</v>
      </c>
      <c r="Z100" s="195" t="s">
        <v>143</v>
      </c>
      <c r="AA100" s="195">
        <v>2.3E-2</v>
      </c>
      <c r="AB100" s="195">
        <v>0.04</v>
      </c>
      <c r="AC100" s="12"/>
    </row>
    <row r="101" spans="1:29" x14ac:dyDescent="0.25">
      <c r="A101" s="94" t="s">
        <v>1591</v>
      </c>
      <c r="B101" s="195" t="s">
        <v>143</v>
      </c>
      <c r="C101" s="195">
        <v>0.27131782945736432</v>
      </c>
      <c r="D101" s="195">
        <v>0.45581395348837211</v>
      </c>
      <c r="E101" s="195">
        <v>0.15193798449612403</v>
      </c>
      <c r="F101" s="195">
        <v>6.2015503875968991E-3</v>
      </c>
      <c r="G101" s="195">
        <v>7.7519379844961239E-2</v>
      </c>
      <c r="H101" s="195" t="s">
        <v>143</v>
      </c>
      <c r="I101" s="195">
        <v>3.7209302325581395E-2</v>
      </c>
      <c r="J101" s="194">
        <v>1</v>
      </c>
      <c r="K101" s="196">
        <v>645</v>
      </c>
      <c r="L101" s="94"/>
      <c r="M101" s="195" t="s">
        <v>143</v>
      </c>
      <c r="N101" s="195" t="s">
        <v>143</v>
      </c>
      <c r="O101" s="195">
        <v>0.23799999999999999</v>
      </c>
      <c r="P101" s="195">
        <v>0.307</v>
      </c>
      <c r="Q101" s="195">
        <v>0.41799999999999998</v>
      </c>
      <c r="R101" s="195">
        <v>0.49399999999999999</v>
      </c>
      <c r="S101" s="195">
        <v>0.126</v>
      </c>
      <c r="T101" s="195">
        <v>0.182</v>
      </c>
      <c r="U101" s="195">
        <v>2E-3</v>
      </c>
      <c r="V101" s="195">
        <v>1.6E-2</v>
      </c>
      <c r="W101" s="195">
        <v>5.8999999999999997E-2</v>
      </c>
      <c r="X101" s="195">
        <v>0.10100000000000001</v>
      </c>
      <c r="Y101" s="195" t="s">
        <v>143</v>
      </c>
      <c r="Z101" s="195" t="s">
        <v>143</v>
      </c>
      <c r="AA101" s="195">
        <v>2.5000000000000001E-2</v>
      </c>
      <c r="AB101" s="195">
        <v>5.5E-2</v>
      </c>
      <c r="AC101" s="12"/>
    </row>
    <row r="102" spans="1:29" x14ac:dyDescent="0.25">
      <c r="A102" s="94" t="s">
        <v>1592</v>
      </c>
      <c r="B102" s="195" t="s">
        <v>143</v>
      </c>
      <c r="C102" s="195">
        <v>0.33884297520661155</v>
      </c>
      <c r="D102" s="195">
        <v>0.28191000918273645</v>
      </c>
      <c r="E102" s="195">
        <v>0.2943067033976125</v>
      </c>
      <c r="F102" s="195">
        <v>7.3461891643709825E-3</v>
      </c>
      <c r="G102" s="195">
        <v>4.3617998163452708E-2</v>
      </c>
      <c r="H102" s="195">
        <v>9.1827364554637281E-4</v>
      </c>
      <c r="I102" s="195">
        <v>3.3057851239669422E-2</v>
      </c>
      <c r="J102" s="194">
        <v>1</v>
      </c>
      <c r="K102" s="196">
        <v>2178</v>
      </c>
      <c r="L102" s="94"/>
      <c r="M102" s="195" t="s">
        <v>143</v>
      </c>
      <c r="N102" s="195" t="s">
        <v>143</v>
      </c>
      <c r="O102" s="195">
        <v>0.31900000000000001</v>
      </c>
      <c r="P102" s="195">
        <v>0.35899999999999999</v>
      </c>
      <c r="Q102" s="195">
        <v>0.26300000000000001</v>
      </c>
      <c r="R102" s="195">
        <v>0.30099999999999999</v>
      </c>
      <c r="S102" s="195">
        <v>0.27600000000000002</v>
      </c>
      <c r="T102" s="195">
        <v>0.314</v>
      </c>
      <c r="U102" s="195">
        <v>5.0000000000000001E-3</v>
      </c>
      <c r="V102" s="195">
        <v>1.2E-2</v>
      </c>
      <c r="W102" s="195">
        <v>3.5999999999999997E-2</v>
      </c>
      <c r="X102" s="195">
        <v>5.2999999999999999E-2</v>
      </c>
      <c r="Y102" s="195">
        <v>0</v>
      </c>
      <c r="Z102" s="195">
        <v>3.0000000000000001E-3</v>
      </c>
      <c r="AA102" s="195">
        <v>2.5999999999999999E-2</v>
      </c>
      <c r="AB102" s="195">
        <v>4.1000000000000002E-2</v>
      </c>
      <c r="AC102" s="12"/>
    </row>
    <row r="103" spans="1:29" x14ac:dyDescent="0.25">
      <c r="A103" s="94" t="s">
        <v>1593</v>
      </c>
      <c r="B103" s="195" t="s">
        <v>143</v>
      </c>
      <c r="C103" s="195">
        <v>0.46392896781354054</v>
      </c>
      <c r="D103" s="195">
        <v>0.3091009988901221</v>
      </c>
      <c r="E103" s="195">
        <v>0.1048834628190899</v>
      </c>
      <c r="F103" s="195">
        <v>1.3318534961154272E-2</v>
      </c>
      <c r="G103" s="195">
        <v>5.1609322974472807E-2</v>
      </c>
      <c r="H103" s="195">
        <v>5.5493895671476139E-4</v>
      </c>
      <c r="I103" s="195">
        <v>5.6603773584905662E-2</v>
      </c>
      <c r="J103" s="194">
        <v>1.0000000000000002</v>
      </c>
      <c r="K103" s="196">
        <v>1802</v>
      </c>
      <c r="L103" s="94"/>
      <c r="M103" s="195" t="s">
        <v>143</v>
      </c>
      <c r="N103" s="195" t="s">
        <v>143</v>
      </c>
      <c r="O103" s="195">
        <v>0.441</v>
      </c>
      <c r="P103" s="195">
        <v>0.48699999999999999</v>
      </c>
      <c r="Q103" s="195">
        <v>0.28799999999999998</v>
      </c>
      <c r="R103" s="195">
        <v>0.33100000000000002</v>
      </c>
      <c r="S103" s="195">
        <v>9.1999999999999998E-2</v>
      </c>
      <c r="T103" s="195">
        <v>0.12</v>
      </c>
      <c r="U103" s="195">
        <v>8.9999999999999993E-3</v>
      </c>
      <c r="V103" s="195">
        <v>0.02</v>
      </c>
      <c r="W103" s="195">
        <v>4.2000000000000003E-2</v>
      </c>
      <c r="X103" s="195">
        <v>6.3E-2</v>
      </c>
      <c r="Y103" s="195">
        <v>0</v>
      </c>
      <c r="Z103" s="195">
        <v>3.0000000000000001E-3</v>
      </c>
      <c r="AA103" s="195">
        <v>4.7E-2</v>
      </c>
      <c r="AB103" s="195">
        <v>6.8000000000000005E-2</v>
      </c>
      <c r="AC103" s="12"/>
    </row>
    <row r="104" spans="1:29" x14ac:dyDescent="0.25">
      <c r="A104" s="94" t="s">
        <v>1594</v>
      </c>
      <c r="B104" s="195" t="s">
        <v>143</v>
      </c>
      <c r="C104" s="195">
        <v>0.30541516245487366</v>
      </c>
      <c r="D104" s="195">
        <v>0.38122743682310467</v>
      </c>
      <c r="E104" s="195">
        <v>0.16606498194945848</v>
      </c>
      <c r="F104" s="195">
        <v>1.0830324909747292E-2</v>
      </c>
      <c r="G104" s="195">
        <v>9.0974729241877259E-2</v>
      </c>
      <c r="H104" s="195">
        <v>1.4440433212996389E-3</v>
      </c>
      <c r="I104" s="195">
        <v>4.4043321299638991E-2</v>
      </c>
      <c r="J104" s="194">
        <v>1</v>
      </c>
      <c r="K104" s="196">
        <v>1385</v>
      </c>
      <c r="L104" s="94"/>
      <c r="M104" s="195" t="s">
        <v>143</v>
      </c>
      <c r="N104" s="195" t="s">
        <v>143</v>
      </c>
      <c r="O104" s="195">
        <v>0.28199999999999997</v>
      </c>
      <c r="P104" s="195">
        <v>0.33</v>
      </c>
      <c r="Q104" s="195">
        <v>0.35599999999999998</v>
      </c>
      <c r="R104" s="195">
        <v>0.40699999999999997</v>
      </c>
      <c r="S104" s="195">
        <v>0.14699999999999999</v>
      </c>
      <c r="T104" s="195">
        <v>0.187</v>
      </c>
      <c r="U104" s="195">
        <v>7.0000000000000001E-3</v>
      </c>
      <c r="V104" s="195">
        <v>1.7999999999999999E-2</v>
      </c>
      <c r="W104" s="195">
        <v>7.6999999999999999E-2</v>
      </c>
      <c r="X104" s="195">
        <v>0.107</v>
      </c>
      <c r="Y104" s="195">
        <v>0</v>
      </c>
      <c r="Z104" s="195">
        <v>5.0000000000000001E-3</v>
      </c>
      <c r="AA104" s="195">
        <v>3.4000000000000002E-2</v>
      </c>
      <c r="AB104" s="195">
        <v>5.6000000000000001E-2</v>
      </c>
      <c r="AC104" s="12"/>
    </row>
    <row r="105" spans="1:29" x14ac:dyDescent="0.25">
      <c r="A105" s="94" t="s">
        <v>1595</v>
      </c>
      <c r="B105" s="195" t="s">
        <v>143</v>
      </c>
      <c r="C105" s="195">
        <v>0.17655109489051096</v>
      </c>
      <c r="D105" s="195">
        <v>0.54698905109489049</v>
      </c>
      <c r="E105" s="195">
        <v>0.13503649635036497</v>
      </c>
      <c r="F105" s="195">
        <v>1.322992700729927E-2</v>
      </c>
      <c r="G105" s="195">
        <v>5.4744525547445258E-2</v>
      </c>
      <c r="H105" s="195">
        <v>4.5620437956204378E-4</v>
      </c>
      <c r="I105" s="195">
        <v>7.2992700729927001E-2</v>
      </c>
      <c r="J105" s="194">
        <v>1</v>
      </c>
      <c r="K105" s="196">
        <v>2192</v>
      </c>
      <c r="L105" s="94"/>
      <c r="M105" s="195" t="s">
        <v>143</v>
      </c>
      <c r="N105" s="195" t="s">
        <v>143</v>
      </c>
      <c r="O105" s="195">
        <v>0.161</v>
      </c>
      <c r="P105" s="195">
        <v>0.193</v>
      </c>
      <c r="Q105" s="195">
        <v>0.52600000000000002</v>
      </c>
      <c r="R105" s="195">
        <v>0.56799999999999995</v>
      </c>
      <c r="S105" s="195">
        <v>0.121</v>
      </c>
      <c r="T105" s="195">
        <v>0.15</v>
      </c>
      <c r="U105" s="195">
        <v>8.9999999999999993E-3</v>
      </c>
      <c r="V105" s="195">
        <v>1.9E-2</v>
      </c>
      <c r="W105" s="195">
        <v>4.5999999999999999E-2</v>
      </c>
      <c r="X105" s="195">
        <v>6.5000000000000002E-2</v>
      </c>
      <c r="Y105" s="195">
        <v>0</v>
      </c>
      <c r="Z105" s="195">
        <v>3.0000000000000001E-3</v>
      </c>
      <c r="AA105" s="195">
        <v>6.3E-2</v>
      </c>
      <c r="AB105" s="195">
        <v>8.5000000000000006E-2</v>
      </c>
      <c r="AC105" s="12"/>
    </row>
    <row r="106" spans="1:29" x14ac:dyDescent="0.25">
      <c r="A106" s="94" t="s">
        <v>1596</v>
      </c>
      <c r="B106" s="195" t="s">
        <v>143</v>
      </c>
      <c r="C106" s="195">
        <v>0.28528347406513871</v>
      </c>
      <c r="D106" s="195">
        <v>0.38057901085645357</v>
      </c>
      <c r="E106" s="195">
        <v>0.10856453558504221</v>
      </c>
      <c r="F106" s="195">
        <v>1.8697225572979495E-2</v>
      </c>
      <c r="G106" s="195">
        <v>0.158021712907117</v>
      </c>
      <c r="H106" s="195" t="s">
        <v>143</v>
      </c>
      <c r="I106" s="195">
        <v>4.8854041013268998E-2</v>
      </c>
      <c r="J106" s="194">
        <v>0.99999999999999989</v>
      </c>
      <c r="K106" s="196">
        <v>1658</v>
      </c>
      <c r="L106" s="94"/>
      <c r="M106" s="195" t="s">
        <v>143</v>
      </c>
      <c r="N106" s="195" t="s">
        <v>143</v>
      </c>
      <c r="O106" s="195">
        <v>0.26400000000000001</v>
      </c>
      <c r="P106" s="195">
        <v>0.307</v>
      </c>
      <c r="Q106" s="195">
        <v>0.35799999999999998</v>
      </c>
      <c r="R106" s="195">
        <v>0.40400000000000003</v>
      </c>
      <c r="S106" s="195">
        <v>9.4E-2</v>
      </c>
      <c r="T106" s="195">
        <v>0.124</v>
      </c>
      <c r="U106" s="195">
        <v>1.2999999999999999E-2</v>
      </c>
      <c r="V106" s="195">
        <v>2.5999999999999999E-2</v>
      </c>
      <c r="W106" s="195">
        <v>0.14099999999999999</v>
      </c>
      <c r="X106" s="195">
        <v>0.17599999999999999</v>
      </c>
      <c r="Y106" s="195" t="s">
        <v>143</v>
      </c>
      <c r="Z106" s="195" t="s">
        <v>143</v>
      </c>
      <c r="AA106" s="195">
        <v>3.9E-2</v>
      </c>
      <c r="AB106" s="195">
        <v>0.06</v>
      </c>
      <c r="AC106" s="12"/>
    </row>
    <row r="107" spans="1:29" x14ac:dyDescent="0.25">
      <c r="A107" s="94" t="s">
        <v>1597</v>
      </c>
      <c r="B107" s="195" t="s">
        <v>143</v>
      </c>
      <c r="C107" s="195">
        <v>0.22324675324675325</v>
      </c>
      <c r="D107" s="195">
        <v>0.32493506493506491</v>
      </c>
      <c r="E107" s="195">
        <v>0.16038961038961039</v>
      </c>
      <c r="F107" s="195">
        <v>2.012987012987013E-2</v>
      </c>
      <c r="G107" s="195">
        <v>0.2335064935064935</v>
      </c>
      <c r="H107" s="195">
        <v>2.5974025974025974E-4</v>
      </c>
      <c r="I107" s="195">
        <v>3.7532467532467535E-2</v>
      </c>
      <c r="J107" s="194">
        <v>0.99999999999999989</v>
      </c>
      <c r="K107" s="196">
        <v>7700</v>
      </c>
      <c r="L107" s="94"/>
      <c r="M107" s="195" t="s">
        <v>143</v>
      </c>
      <c r="N107" s="195" t="s">
        <v>143</v>
      </c>
      <c r="O107" s="195">
        <v>0.214</v>
      </c>
      <c r="P107" s="195">
        <v>0.23300000000000001</v>
      </c>
      <c r="Q107" s="195">
        <v>0.315</v>
      </c>
      <c r="R107" s="195">
        <v>0.33500000000000002</v>
      </c>
      <c r="S107" s="195">
        <v>0.152</v>
      </c>
      <c r="T107" s="195">
        <v>0.16900000000000001</v>
      </c>
      <c r="U107" s="195">
        <v>1.7000000000000001E-2</v>
      </c>
      <c r="V107" s="195">
        <v>2.4E-2</v>
      </c>
      <c r="W107" s="195">
        <v>0.224</v>
      </c>
      <c r="X107" s="195">
        <v>0.24299999999999999</v>
      </c>
      <c r="Y107" s="195">
        <v>0</v>
      </c>
      <c r="Z107" s="195">
        <v>1E-3</v>
      </c>
      <c r="AA107" s="195">
        <v>3.4000000000000002E-2</v>
      </c>
      <c r="AB107" s="195">
        <v>4.2000000000000003E-2</v>
      </c>
      <c r="AC107" s="12"/>
    </row>
    <row r="108" spans="1:29" x14ac:dyDescent="0.25">
      <c r="A108" s="94" t="s">
        <v>1598</v>
      </c>
      <c r="B108" s="195" t="s">
        <v>143</v>
      </c>
      <c r="C108" s="195">
        <v>2.3668639053254437E-2</v>
      </c>
      <c r="D108" s="195">
        <v>0.26664201183431951</v>
      </c>
      <c r="E108" s="195">
        <v>0.10687869822485208</v>
      </c>
      <c r="F108" s="195">
        <v>3.9201183431952662E-2</v>
      </c>
      <c r="G108" s="195">
        <v>0.52366863905325445</v>
      </c>
      <c r="H108" s="195" t="s">
        <v>143</v>
      </c>
      <c r="I108" s="195">
        <v>3.9940828402366867E-2</v>
      </c>
      <c r="J108" s="194">
        <v>1</v>
      </c>
      <c r="K108" s="196">
        <v>2704</v>
      </c>
      <c r="L108" s="94"/>
      <c r="M108" s="195" t="s">
        <v>143</v>
      </c>
      <c r="N108" s="195" t="s">
        <v>143</v>
      </c>
      <c r="O108" s="195">
        <v>1.9E-2</v>
      </c>
      <c r="P108" s="195">
        <v>0.03</v>
      </c>
      <c r="Q108" s="195">
        <v>0.25</v>
      </c>
      <c r="R108" s="195">
        <v>0.28399999999999997</v>
      </c>
      <c r="S108" s="195">
        <v>9.6000000000000002E-2</v>
      </c>
      <c r="T108" s="195">
        <v>0.11899999999999999</v>
      </c>
      <c r="U108" s="195">
        <v>3.3000000000000002E-2</v>
      </c>
      <c r="V108" s="195">
        <v>4.7E-2</v>
      </c>
      <c r="W108" s="195">
        <v>0.505</v>
      </c>
      <c r="X108" s="195">
        <v>0.54200000000000004</v>
      </c>
      <c r="Y108" s="195" t="s">
        <v>143</v>
      </c>
      <c r="Z108" s="195" t="s">
        <v>143</v>
      </c>
      <c r="AA108" s="195">
        <v>3.3000000000000002E-2</v>
      </c>
      <c r="AB108" s="195">
        <v>4.8000000000000001E-2</v>
      </c>
      <c r="AC108" s="12"/>
    </row>
    <row r="109" spans="1:29" x14ac:dyDescent="0.25">
      <c r="A109" s="94" t="s">
        <v>1599</v>
      </c>
      <c r="B109" s="195" t="s">
        <v>143</v>
      </c>
      <c r="C109" s="195">
        <v>0.13513513513513514</v>
      </c>
      <c r="D109" s="195">
        <v>0.52052052052052056</v>
      </c>
      <c r="E109" s="195">
        <v>9.7430764097430761E-2</v>
      </c>
      <c r="F109" s="195">
        <v>7.3406740073406742E-3</v>
      </c>
      <c r="G109" s="195">
        <v>0.14414414414414414</v>
      </c>
      <c r="H109" s="195">
        <v>3.3366700033366702E-4</v>
      </c>
      <c r="I109" s="195">
        <v>9.5095095095095089E-2</v>
      </c>
      <c r="J109" s="194">
        <v>0.99999999999999989</v>
      </c>
      <c r="K109" s="196">
        <v>2997</v>
      </c>
      <c r="L109" s="94"/>
      <c r="M109" s="195" t="s">
        <v>143</v>
      </c>
      <c r="N109" s="195" t="s">
        <v>143</v>
      </c>
      <c r="O109" s="195">
        <v>0.123</v>
      </c>
      <c r="P109" s="195">
        <v>0.14799999999999999</v>
      </c>
      <c r="Q109" s="195">
        <v>0.503</v>
      </c>
      <c r="R109" s="195">
        <v>0.53800000000000003</v>
      </c>
      <c r="S109" s="195">
        <v>8.6999999999999994E-2</v>
      </c>
      <c r="T109" s="195">
        <v>0.109</v>
      </c>
      <c r="U109" s="195">
        <v>5.0000000000000001E-3</v>
      </c>
      <c r="V109" s="195">
        <v>1.0999999999999999E-2</v>
      </c>
      <c r="W109" s="195">
        <v>0.13200000000000001</v>
      </c>
      <c r="X109" s="195">
        <v>0.157</v>
      </c>
      <c r="Y109" s="195">
        <v>0</v>
      </c>
      <c r="Z109" s="195">
        <v>2E-3</v>
      </c>
      <c r="AA109" s="195">
        <v>8.5000000000000006E-2</v>
      </c>
      <c r="AB109" s="195">
        <v>0.106</v>
      </c>
      <c r="AC109" s="12"/>
    </row>
    <row r="110" spans="1:29" x14ac:dyDescent="0.25">
      <c r="A110" s="94" t="s">
        <v>1600</v>
      </c>
      <c r="B110" s="195" t="s">
        <v>143</v>
      </c>
      <c r="C110" s="195">
        <v>5.615194054500413E-2</v>
      </c>
      <c r="D110" s="195">
        <v>0.26424442609413706</v>
      </c>
      <c r="E110" s="195">
        <v>8.8356729975227088E-2</v>
      </c>
      <c r="F110" s="195">
        <v>5.4500412881915775E-2</v>
      </c>
      <c r="G110" s="195">
        <v>0.48142031379025596</v>
      </c>
      <c r="H110" s="195" t="s">
        <v>143</v>
      </c>
      <c r="I110" s="195">
        <v>5.5326176713459949E-2</v>
      </c>
      <c r="J110" s="194">
        <v>0.99999999999999989</v>
      </c>
      <c r="K110" s="196">
        <v>1211</v>
      </c>
      <c r="L110" s="94"/>
      <c r="M110" s="195" t="s">
        <v>143</v>
      </c>
      <c r="N110" s="195" t="s">
        <v>143</v>
      </c>
      <c r="O110" s="195">
        <v>4.4999999999999998E-2</v>
      </c>
      <c r="P110" s="195">
        <v>7.0999999999999994E-2</v>
      </c>
      <c r="Q110" s="195">
        <v>0.24</v>
      </c>
      <c r="R110" s="195">
        <v>0.28999999999999998</v>
      </c>
      <c r="S110" s="195">
        <v>7.3999999999999996E-2</v>
      </c>
      <c r="T110" s="195">
        <v>0.106</v>
      </c>
      <c r="U110" s="195">
        <v>4.2999999999999997E-2</v>
      </c>
      <c r="V110" s="195">
        <v>6.9000000000000006E-2</v>
      </c>
      <c r="W110" s="195">
        <v>0.45300000000000001</v>
      </c>
      <c r="X110" s="195">
        <v>0.51</v>
      </c>
      <c r="Y110" s="195" t="s">
        <v>143</v>
      </c>
      <c r="Z110" s="195" t="s">
        <v>143</v>
      </c>
      <c r="AA110" s="195">
        <v>4.3999999999999997E-2</v>
      </c>
      <c r="AB110" s="195">
        <v>7.0000000000000007E-2</v>
      </c>
      <c r="AC110" s="12"/>
    </row>
    <row r="111" spans="1:29" x14ac:dyDescent="0.25">
      <c r="A111" s="94" t="s">
        <v>1601</v>
      </c>
      <c r="B111" s="195" t="s">
        <v>143</v>
      </c>
      <c r="C111" s="195">
        <v>9.6998420221169029E-2</v>
      </c>
      <c r="D111" s="195">
        <v>0.29699842022116901</v>
      </c>
      <c r="E111" s="195">
        <v>0.11911532385466035</v>
      </c>
      <c r="F111" s="195">
        <v>1.9273301737756713E-2</v>
      </c>
      <c r="G111" s="195">
        <v>0.42685624012638229</v>
      </c>
      <c r="H111" s="195">
        <v>9.4786729857819908E-4</v>
      </c>
      <c r="I111" s="195">
        <v>3.9810426540284362E-2</v>
      </c>
      <c r="J111" s="194">
        <v>1.0000000000000002</v>
      </c>
      <c r="K111" s="196">
        <v>3165</v>
      </c>
      <c r="L111" s="94"/>
      <c r="M111" s="195" t="s">
        <v>143</v>
      </c>
      <c r="N111" s="195" t="s">
        <v>143</v>
      </c>
      <c r="O111" s="195">
        <v>8.6999999999999994E-2</v>
      </c>
      <c r="P111" s="195">
        <v>0.108</v>
      </c>
      <c r="Q111" s="195">
        <v>0.28100000000000003</v>
      </c>
      <c r="R111" s="195">
        <v>0.313</v>
      </c>
      <c r="S111" s="195">
        <v>0.108</v>
      </c>
      <c r="T111" s="195">
        <v>0.13100000000000001</v>
      </c>
      <c r="U111" s="195">
        <v>1.4999999999999999E-2</v>
      </c>
      <c r="V111" s="195">
        <v>2.5000000000000001E-2</v>
      </c>
      <c r="W111" s="195">
        <v>0.41</v>
      </c>
      <c r="X111" s="195">
        <v>0.44400000000000001</v>
      </c>
      <c r="Y111" s="195">
        <v>0</v>
      </c>
      <c r="Z111" s="195">
        <v>3.0000000000000001E-3</v>
      </c>
      <c r="AA111" s="195">
        <v>3.4000000000000002E-2</v>
      </c>
      <c r="AB111" s="195">
        <v>4.7E-2</v>
      </c>
      <c r="AC111" s="12"/>
    </row>
    <row r="112" spans="1:29" x14ac:dyDescent="0.25">
      <c r="A112" s="94" t="s">
        <v>1602</v>
      </c>
      <c r="B112" s="195" t="s">
        <v>143</v>
      </c>
      <c r="C112" s="195">
        <v>0.23979298447383554</v>
      </c>
      <c r="D112" s="195">
        <v>0.23976271904603372</v>
      </c>
      <c r="E112" s="195">
        <v>0.113737477679247</v>
      </c>
      <c r="F112" s="195">
        <v>1.9309342937562424E-2</v>
      </c>
      <c r="G112" s="195">
        <v>0.35595169637722829</v>
      </c>
      <c r="H112" s="195">
        <v>2.7238885021639781E-4</v>
      </c>
      <c r="I112" s="195">
        <v>3.1173390635876638E-2</v>
      </c>
      <c r="J112" s="194">
        <v>0.99999999999999989</v>
      </c>
      <c r="K112" s="196">
        <v>33041</v>
      </c>
      <c r="L112" s="94"/>
      <c r="M112" s="195" t="s">
        <v>143</v>
      </c>
      <c r="N112" s="195" t="s">
        <v>143</v>
      </c>
      <c r="O112" s="195">
        <v>0.23499999999999999</v>
      </c>
      <c r="P112" s="195">
        <v>0.24399999999999999</v>
      </c>
      <c r="Q112" s="195">
        <v>0.23499999999999999</v>
      </c>
      <c r="R112" s="195">
        <v>0.24399999999999999</v>
      </c>
      <c r="S112" s="195">
        <v>0.11</v>
      </c>
      <c r="T112" s="195">
        <v>0.11700000000000001</v>
      </c>
      <c r="U112" s="195">
        <v>1.7999999999999999E-2</v>
      </c>
      <c r="V112" s="195">
        <v>2.1000000000000001E-2</v>
      </c>
      <c r="W112" s="195">
        <v>0.35099999999999998</v>
      </c>
      <c r="X112" s="195">
        <v>0.36099999999999999</v>
      </c>
      <c r="Y112" s="195">
        <v>0</v>
      </c>
      <c r="Z112" s="195">
        <v>1E-3</v>
      </c>
      <c r="AA112" s="195">
        <v>2.9000000000000001E-2</v>
      </c>
      <c r="AB112" s="195">
        <v>3.3000000000000002E-2</v>
      </c>
      <c r="AC112" s="12"/>
    </row>
    <row r="113" spans="1:29" x14ac:dyDescent="0.25">
      <c r="A113" s="94" t="s">
        <v>1603</v>
      </c>
      <c r="B113" s="195" t="s">
        <v>143</v>
      </c>
      <c r="C113" s="195">
        <v>0.70410958904109588</v>
      </c>
      <c r="D113" s="195">
        <v>0.18904109589041096</v>
      </c>
      <c r="E113" s="195">
        <v>2.4657534246575342E-2</v>
      </c>
      <c r="F113" s="195">
        <v>2.7397260273972603E-3</v>
      </c>
      <c r="G113" s="195">
        <v>5.4794520547945202E-2</v>
      </c>
      <c r="H113" s="195" t="s">
        <v>143</v>
      </c>
      <c r="I113" s="195">
        <v>2.4657534246575342E-2</v>
      </c>
      <c r="J113" s="194">
        <v>1</v>
      </c>
      <c r="K113" s="196">
        <v>365</v>
      </c>
      <c r="L113" s="94"/>
      <c r="M113" s="195" t="s">
        <v>143</v>
      </c>
      <c r="N113" s="195" t="s">
        <v>143</v>
      </c>
      <c r="O113" s="195">
        <v>0.65500000000000003</v>
      </c>
      <c r="P113" s="195">
        <v>0.749</v>
      </c>
      <c r="Q113" s="195">
        <v>0.152</v>
      </c>
      <c r="R113" s="195">
        <v>0.23200000000000001</v>
      </c>
      <c r="S113" s="195">
        <v>1.2999999999999999E-2</v>
      </c>
      <c r="T113" s="195">
        <v>4.5999999999999999E-2</v>
      </c>
      <c r="U113" s="195">
        <v>0</v>
      </c>
      <c r="V113" s="195">
        <v>1.4999999999999999E-2</v>
      </c>
      <c r="W113" s="195">
        <v>3.5999999999999997E-2</v>
      </c>
      <c r="X113" s="195">
        <v>8.3000000000000004E-2</v>
      </c>
      <c r="Y113" s="195" t="s">
        <v>143</v>
      </c>
      <c r="Z113" s="195" t="s">
        <v>143</v>
      </c>
      <c r="AA113" s="195">
        <v>1.2999999999999999E-2</v>
      </c>
      <c r="AB113" s="195">
        <v>4.5999999999999999E-2</v>
      </c>
      <c r="AC113" s="12"/>
    </row>
    <row r="114" spans="1:29" x14ac:dyDescent="0.25">
      <c r="A114" s="94" t="s">
        <v>1604</v>
      </c>
      <c r="B114" s="195" t="s">
        <v>143</v>
      </c>
      <c r="C114" s="195">
        <v>0.48186615294413265</v>
      </c>
      <c r="D114" s="195">
        <v>0.34048077728452969</v>
      </c>
      <c r="E114" s="195">
        <v>5.8715135270960714E-2</v>
      </c>
      <c r="F114" s="195">
        <v>6.3656922690342576E-3</v>
      </c>
      <c r="G114" s="195">
        <v>1.5244157802160985E-2</v>
      </c>
      <c r="H114" s="195">
        <v>8.375910880308233E-5</v>
      </c>
      <c r="I114" s="195">
        <v>9.7244325320378591E-2</v>
      </c>
      <c r="J114" s="194">
        <v>1</v>
      </c>
      <c r="K114" s="196">
        <v>11939</v>
      </c>
      <c r="L114" s="94"/>
      <c r="M114" s="195" t="s">
        <v>143</v>
      </c>
      <c r="N114" s="195" t="s">
        <v>143</v>
      </c>
      <c r="O114" s="195">
        <v>0.47299999999999998</v>
      </c>
      <c r="P114" s="195">
        <v>0.49099999999999999</v>
      </c>
      <c r="Q114" s="195">
        <v>0.33200000000000002</v>
      </c>
      <c r="R114" s="195">
        <v>0.34899999999999998</v>
      </c>
      <c r="S114" s="195">
        <v>5.5E-2</v>
      </c>
      <c r="T114" s="195">
        <v>6.3E-2</v>
      </c>
      <c r="U114" s="195">
        <v>5.0000000000000001E-3</v>
      </c>
      <c r="V114" s="195">
        <v>8.0000000000000002E-3</v>
      </c>
      <c r="W114" s="195">
        <v>1.2999999999999999E-2</v>
      </c>
      <c r="X114" s="195">
        <v>1.7999999999999999E-2</v>
      </c>
      <c r="Y114" s="195">
        <v>0</v>
      </c>
      <c r="Z114" s="195">
        <v>0</v>
      </c>
      <c r="AA114" s="195">
        <v>9.1999999999999998E-2</v>
      </c>
      <c r="AB114" s="195">
        <v>0.10299999999999999</v>
      </c>
      <c r="AC114" s="12"/>
    </row>
    <row r="115" spans="1:29" x14ac:dyDescent="0.25">
      <c r="A115" s="94" t="s">
        <v>1605</v>
      </c>
      <c r="B115" s="195" t="s">
        <v>143</v>
      </c>
      <c r="C115" s="195">
        <v>5.1444400474871385E-3</v>
      </c>
      <c r="D115" s="195">
        <v>0.33003561535417492</v>
      </c>
      <c r="E115" s="195">
        <v>0.11634349030470914</v>
      </c>
      <c r="F115" s="195">
        <v>2.9679461812425801E-2</v>
      </c>
      <c r="G115" s="195">
        <v>0.48516026909378712</v>
      </c>
      <c r="H115" s="195">
        <v>3.9572615749901069E-4</v>
      </c>
      <c r="I115" s="195">
        <v>3.3240997229916899E-2</v>
      </c>
      <c r="J115" s="194">
        <v>1</v>
      </c>
      <c r="K115" s="196">
        <v>2527</v>
      </c>
      <c r="L115" s="94"/>
      <c r="M115" s="195" t="s">
        <v>143</v>
      </c>
      <c r="N115" s="195" t="s">
        <v>143</v>
      </c>
      <c r="O115" s="195">
        <v>3.0000000000000001E-3</v>
      </c>
      <c r="P115" s="195">
        <v>8.9999999999999993E-3</v>
      </c>
      <c r="Q115" s="195">
        <v>0.312</v>
      </c>
      <c r="R115" s="195">
        <v>0.34899999999999998</v>
      </c>
      <c r="S115" s="195">
        <v>0.104</v>
      </c>
      <c r="T115" s="195">
        <v>0.129</v>
      </c>
      <c r="U115" s="195">
        <v>2.4E-2</v>
      </c>
      <c r="V115" s="195">
        <v>3.6999999999999998E-2</v>
      </c>
      <c r="W115" s="195">
        <v>0.46600000000000003</v>
      </c>
      <c r="X115" s="195">
        <v>0.505</v>
      </c>
      <c r="Y115" s="195">
        <v>0</v>
      </c>
      <c r="Z115" s="195">
        <v>2E-3</v>
      </c>
      <c r="AA115" s="195">
        <v>2.7E-2</v>
      </c>
      <c r="AB115" s="195">
        <v>4.1000000000000002E-2</v>
      </c>
      <c r="AC115" s="12"/>
    </row>
    <row r="116" spans="1:29" x14ac:dyDescent="0.25">
      <c r="A116" s="94" t="s">
        <v>1606</v>
      </c>
      <c r="B116" s="195" t="s">
        <v>143</v>
      </c>
      <c r="C116" s="195">
        <v>0.18503501658680427</v>
      </c>
      <c r="D116" s="195">
        <v>0.28603022484334684</v>
      </c>
      <c r="E116" s="195">
        <v>0.15923332104681165</v>
      </c>
      <c r="F116" s="195">
        <v>1.7692591227423518E-2</v>
      </c>
      <c r="G116" s="195">
        <v>0.3361592333210468</v>
      </c>
      <c r="H116" s="195" t="s">
        <v>143</v>
      </c>
      <c r="I116" s="195">
        <v>1.5849612974566898E-2</v>
      </c>
      <c r="J116" s="194">
        <v>1</v>
      </c>
      <c r="K116" s="196">
        <v>2713</v>
      </c>
      <c r="L116" s="94"/>
      <c r="M116" s="195" t="s">
        <v>143</v>
      </c>
      <c r="N116" s="195" t="s">
        <v>143</v>
      </c>
      <c r="O116" s="195">
        <v>0.17100000000000001</v>
      </c>
      <c r="P116" s="195">
        <v>0.2</v>
      </c>
      <c r="Q116" s="195">
        <v>0.26900000000000002</v>
      </c>
      <c r="R116" s="195">
        <v>0.30299999999999999</v>
      </c>
      <c r="S116" s="195">
        <v>0.14599999999999999</v>
      </c>
      <c r="T116" s="195">
        <v>0.17299999999999999</v>
      </c>
      <c r="U116" s="195">
        <v>1.2999999999999999E-2</v>
      </c>
      <c r="V116" s="195">
        <v>2.3E-2</v>
      </c>
      <c r="W116" s="195">
        <v>0.31900000000000001</v>
      </c>
      <c r="X116" s="195">
        <v>0.35399999999999998</v>
      </c>
      <c r="Y116" s="195" t="s">
        <v>143</v>
      </c>
      <c r="Z116" s="195" t="s">
        <v>143</v>
      </c>
      <c r="AA116" s="195">
        <v>1.2E-2</v>
      </c>
      <c r="AB116" s="195">
        <v>2.1000000000000001E-2</v>
      </c>
      <c r="AC116" s="12"/>
    </row>
    <row r="117" spans="1:29" x14ac:dyDescent="0.25">
      <c r="A117" s="94" t="s">
        <v>1607</v>
      </c>
      <c r="B117" s="195" t="s">
        <v>143</v>
      </c>
      <c r="C117" s="195">
        <v>0.11720527992717342</v>
      </c>
      <c r="D117" s="195">
        <v>0.40145653163404643</v>
      </c>
      <c r="E117" s="195">
        <v>0.10855712335002275</v>
      </c>
      <c r="F117" s="195">
        <v>1.9116977696859355E-2</v>
      </c>
      <c r="G117" s="195">
        <v>0.31838871187983614</v>
      </c>
      <c r="H117" s="195" t="s">
        <v>143</v>
      </c>
      <c r="I117" s="195">
        <v>3.5275375512061904E-2</v>
      </c>
      <c r="J117" s="194">
        <v>1</v>
      </c>
      <c r="K117" s="196">
        <v>4394</v>
      </c>
      <c r="L117" s="94"/>
      <c r="M117" s="195" t="s">
        <v>143</v>
      </c>
      <c r="N117" s="195" t="s">
        <v>143</v>
      </c>
      <c r="O117" s="195">
        <v>0.108</v>
      </c>
      <c r="P117" s="195">
        <v>0.127</v>
      </c>
      <c r="Q117" s="195">
        <v>0.38700000000000001</v>
      </c>
      <c r="R117" s="195">
        <v>0.41599999999999998</v>
      </c>
      <c r="S117" s="195">
        <v>0.1</v>
      </c>
      <c r="T117" s="195">
        <v>0.11799999999999999</v>
      </c>
      <c r="U117" s="195">
        <v>1.4999999999999999E-2</v>
      </c>
      <c r="V117" s="195">
        <v>2.4E-2</v>
      </c>
      <c r="W117" s="195">
        <v>0.30499999999999999</v>
      </c>
      <c r="X117" s="195">
        <v>0.33200000000000002</v>
      </c>
      <c r="Y117" s="195" t="s">
        <v>143</v>
      </c>
      <c r="Z117" s="195" t="s">
        <v>143</v>
      </c>
      <c r="AA117" s="195">
        <v>0.03</v>
      </c>
      <c r="AB117" s="195">
        <v>4.1000000000000002E-2</v>
      </c>
      <c r="AC117" s="12"/>
    </row>
    <row r="118" spans="1:29" x14ac:dyDescent="0.25">
      <c r="A118" s="94" t="s">
        <v>1608</v>
      </c>
      <c r="B118" s="195" t="s">
        <v>143</v>
      </c>
      <c r="C118" s="195">
        <v>0.1976194496032416</v>
      </c>
      <c r="D118" s="195">
        <v>0.37742697957116328</v>
      </c>
      <c r="E118" s="195">
        <v>9.8936349822724964E-2</v>
      </c>
      <c r="F118" s="195">
        <v>2.0850920141820023E-2</v>
      </c>
      <c r="G118" s="195">
        <v>0.25747087624514603</v>
      </c>
      <c r="H118" s="195">
        <v>8.4416680736113461E-5</v>
      </c>
      <c r="I118" s="195">
        <v>4.7611007935167989E-2</v>
      </c>
      <c r="J118" s="194">
        <v>0.99999999999999989</v>
      </c>
      <c r="K118" s="196">
        <v>11846</v>
      </c>
      <c r="L118" s="94"/>
      <c r="M118" s="195" t="s">
        <v>143</v>
      </c>
      <c r="N118" s="195" t="s">
        <v>143</v>
      </c>
      <c r="O118" s="195">
        <v>0.191</v>
      </c>
      <c r="P118" s="195">
        <v>0.20499999999999999</v>
      </c>
      <c r="Q118" s="195">
        <v>0.36899999999999999</v>
      </c>
      <c r="R118" s="195">
        <v>0.38600000000000001</v>
      </c>
      <c r="S118" s="195">
        <v>9.4E-2</v>
      </c>
      <c r="T118" s="195">
        <v>0.104</v>
      </c>
      <c r="U118" s="195">
        <v>1.7999999999999999E-2</v>
      </c>
      <c r="V118" s="195">
        <v>2.4E-2</v>
      </c>
      <c r="W118" s="195">
        <v>0.25</v>
      </c>
      <c r="X118" s="195">
        <v>0.26500000000000001</v>
      </c>
      <c r="Y118" s="195">
        <v>0</v>
      </c>
      <c r="Z118" s="195">
        <v>0</v>
      </c>
      <c r="AA118" s="195">
        <v>4.3999999999999997E-2</v>
      </c>
      <c r="AB118" s="195">
        <v>5.1999999999999998E-2</v>
      </c>
      <c r="AC118" s="12"/>
    </row>
    <row r="119" spans="1:29" x14ac:dyDescent="0.25">
      <c r="A119" s="94" t="s">
        <v>1609</v>
      </c>
      <c r="B119" s="195" t="s">
        <v>143</v>
      </c>
      <c r="C119" s="195">
        <v>0.39683478775329095</v>
      </c>
      <c r="D119" s="195">
        <v>0.20307646797810974</v>
      </c>
      <c r="E119" s="195">
        <v>6.0346102647537349E-2</v>
      </c>
      <c r="F119" s="195">
        <v>0.10087265197455998</v>
      </c>
      <c r="G119" s="195">
        <v>0.19967460434846915</v>
      </c>
      <c r="H119" s="195">
        <v>1.4790711433219938E-4</v>
      </c>
      <c r="I119" s="195">
        <v>3.9047478183700635E-2</v>
      </c>
      <c r="J119" s="194">
        <v>1</v>
      </c>
      <c r="K119" s="196">
        <v>6761</v>
      </c>
      <c r="L119" s="94"/>
      <c r="M119" s="195" t="s">
        <v>143</v>
      </c>
      <c r="N119" s="195" t="s">
        <v>143</v>
      </c>
      <c r="O119" s="195">
        <v>0.38500000000000001</v>
      </c>
      <c r="P119" s="195">
        <v>0.40899999999999997</v>
      </c>
      <c r="Q119" s="195">
        <v>0.19400000000000001</v>
      </c>
      <c r="R119" s="195">
        <v>0.21299999999999999</v>
      </c>
      <c r="S119" s="195">
        <v>5.5E-2</v>
      </c>
      <c r="T119" s="195">
        <v>6.6000000000000003E-2</v>
      </c>
      <c r="U119" s="195">
        <v>9.4E-2</v>
      </c>
      <c r="V119" s="195">
        <v>0.108</v>
      </c>
      <c r="W119" s="195">
        <v>0.19</v>
      </c>
      <c r="X119" s="195">
        <v>0.20899999999999999</v>
      </c>
      <c r="Y119" s="195">
        <v>0</v>
      </c>
      <c r="Z119" s="195">
        <v>1E-3</v>
      </c>
      <c r="AA119" s="195">
        <v>3.5000000000000003E-2</v>
      </c>
      <c r="AB119" s="195">
        <v>4.3999999999999997E-2</v>
      </c>
      <c r="AC119" s="12"/>
    </row>
    <row r="120" spans="1:29" x14ac:dyDescent="0.25">
      <c r="A120" s="94" t="s">
        <v>1610</v>
      </c>
      <c r="B120" s="195" t="s">
        <v>143</v>
      </c>
      <c r="C120" s="195">
        <v>0.18292682926829268</v>
      </c>
      <c r="D120" s="195">
        <v>0.3902439024390244</v>
      </c>
      <c r="E120" s="195">
        <v>0.2111280487804878</v>
      </c>
      <c r="F120" s="195">
        <v>2.5914634146341462E-2</v>
      </c>
      <c r="G120" s="195">
        <v>0.1600609756097561</v>
      </c>
      <c r="H120" s="195" t="s">
        <v>143</v>
      </c>
      <c r="I120" s="195">
        <v>2.972560975609756E-2</v>
      </c>
      <c r="J120" s="194">
        <v>1</v>
      </c>
      <c r="K120" s="196">
        <v>1312</v>
      </c>
      <c r="L120" s="94"/>
      <c r="M120" s="195" t="s">
        <v>143</v>
      </c>
      <c r="N120" s="195" t="s">
        <v>143</v>
      </c>
      <c r="O120" s="195">
        <v>0.16300000000000001</v>
      </c>
      <c r="P120" s="195">
        <v>0.20499999999999999</v>
      </c>
      <c r="Q120" s="195">
        <v>0.36399999999999999</v>
      </c>
      <c r="R120" s="195">
        <v>0.41699999999999998</v>
      </c>
      <c r="S120" s="195">
        <v>0.19</v>
      </c>
      <c r="T120" s="195">
        <v>0.23400000000000001</v>
      </c>
      <c r="U120" s="195">
        <v>1.9E-2</v>
      </c>
      <c r="V120" s="195">
        <v>3.5999999999999997E-2</v>
      </c>
      <c r="W120" s="195">
        <v>0.14099999999999999</v>
      </c>
      <c r="X120" s="195">
        <v>0.18099999999999999</v>
      </c>
      <c r="Y120" s="195" t="s">
        <v>143</v>
      </c>
      <c r="Z120" s="195" t="s">
        <v>143</v>
      </c>
      <c r="AA120" s="195">
        <v>2.1999999999999999E-2</v>
      </c>
      <c r="AB120" s="195">
        <v>0.04</v>
      </c>
      <c r="AC120" s="12"/>
    </row>
    <row r="121" spans="1:29" x14ac:dyDescent="0.25">
      <c r="A121" s="94" t="s">
        <v>1611</v>
      </c>
      <c r="B121" s="195" t="s">
        <v>143</v>
      </c>
      <c r="C121" s="195">
        <v>3.0287733467945482E-3</v>
      </c>
      <c r="D121" s="195">
        <v>0.53659767794043411</v>
      </c>
      <c r="E121" s="195">
        <v>0.18879353861686018</v>
      </c>
      <c r="F121" s="195">
        <v>1.7667844522968199E-2</v>
      </c>
      <c r="G121" s="195">
        <v>0.20696617869762746</v>
      </c>
      <c r="H121" s="195" t="s">
        <v>143</v>
      </c>
      <c r="I121" s="195">
        <v>4.6945986875315496E-2</v>
      </c>
      <c r="J121" s="194">
        <v>1</v>
      </c>
      <c r="K121" s="196">
        <v>1981</v>
      </c>
      <c r="L121" s="94"/>
      <c r="M121" s="195" t="s">
        <v>143</v>
      </c>
      <c r="N121" s="195" t="s">
        <v>143</v>
      </c>
      <c r="O121" s="195">
        <v>1E-3</v>
      </c>
      <c r="P121" s="195">
        <v>7.0000000000000001E-3</v>
      </c>
      <c r="Q121" s="195">
        <v>0.51500000000000001</v>
      </c>
      <c r="R121" s="195">
        <v>0.55800000000000005</v>
      </c>
      <c r="S121" s="195">
        <v>0.17199999999999999</v>
      </c>
      <c r="T121" s="195">
        <v>0.20699999999999999</v>
      </c>
      <c r="U121" s="195">
        <v>1.2999999999999999E-2</v>
      </c>
      <c r="V121" s="195">
        <v>2.4E-2</v>
      </c>
      <c r="W121" s="195">
        <v>0.19</v>
      </c>
      <c r="X121" s="195">
        <v>0.22500000000000001</v>
      </c>
      <c r="Y121" s="195" t="s">
        <v>143</v>
      </c>
      <c r="Z121" s="195" t="s">
        <v>143</v>
      </c>
      <c r="AA121" s="195">
        <v>3.7999999999999999E-2</v>
      </c>
      <c r="AB121" s="195">
        <v>5.7000000000000002E-2</v>
      </c>
      <c r="AC121" s="12"/>
    </row>
    <row r="122" spans="1:29" x14ac:dyDescent="0.25">
      <c r="A122" s="94" t="s">
        <v>1612</v>
      </c>
      <c r="B122" s="195" t="s">
        <v>143</v>
      </c>
      <c r="C122" s="195">
        <v>5.9342421812349638E-2</v>
      </c>
      <c r="D122" s="195">
        <v>0.46110665597433842</v>
      </c>
      <c r="E122" s="195">
        <v>0.11467522052927025</v>
      </c>
      <c r="F122" s="195">
        <v>1.764234161988773E-2</v>
      </c>
      <c r="G122" s="195">
        <v>0.2983159582999198</v>
      </c>
      <c r="H122" s="195" t="s">
        <v>143</v>
      </c>
      <c r="I122" s="195">
        <v>4.8917401764234161E-2</v>
      </c>
      <c r="J122" s="194">
        <v>1</v>
      </c>
      <c r="K122" s="196">
        <v>1247</v>
      </c>
      <c r="L122" s="94"/>
      <c r="M122" s="195" t="s">
        <v>143</v>
      </c>
      <c r="N122" s="195" t="s">
        <v>143</v>
      </c>
      <c r="O122" s="195">
        <v>4.8000000000000001E-2</v>
      </c>
      <c r="P122" s="195">
        <v>7.3999999999999996E-2</v>
      </c>
      <c r="Q122" s="195">
        <v>0.434</v>
      </c>
      <c r="R122" s="195">
        <v>0.48899999999999999</v>
      </c>
      <c r="S122" s="195">
        <v>9.8000000000000004E-2</v>
      </c>
      <c r="T122" s="195">
        <v>0.13400000000000001</v>
      </c>
      <c r="U122" s="195">
        <v>1.2E-2</v>
      </c>
      <c r="V122" s="195">
        <v>2.7E-2</v>
      </c>
      <c r="W122" s="195">
        <v>0.27400000000000002</v>
      </c>
      <c r="X122" s="195">
        <v>0.32400000000000001</v>
      </c>
      <c r="Y122" s="195" t="s">
        <v>143</v>
      </c>
      <c r="Z122" s="195" t="s">
        <v>143</v>
      </c>
      <c r="AA122" s="195">
        <v>3.7999999999999999E-2</v>
      </c>
      <c r="AB122" s="195">
        <v>6.2E-2</v>
      </c>
      <c r="AC122" s="12"/>
    </row>
    <row r="123" spans="1:29" x14ac:dyDescent="0.25">
      <c r="A123" s="94" t="s">
        <v>1613</v>
      </c>
      <c r="B123" s="195">
        <v>1.0559662090813093E-3</v>
      </c>
      <c r="C123" s="195">
        <v>0.14240458591039373</v>
      </c>
      <c r="D123" s="195">
        <v>0.31241514557248456</v>
      </c>
      <c r="E123" s="195">
        <v>0.15296424800120681</v>
      </c>
      <c r="F123" s="195">
        <v>2.7605973751697089E-2</v>
      </c>
      <c r="G123" s="195">
        <v>0.31497963493739628</v>
      </c>
      <c r="H123" s="195">
        <v>7.5426157791522099E-4</v>
      </c>
      <c r="I123" s="195">
        <v>4.7820184039825013E-2</v>
      </c>
      <c r="J123" s="194">
        <v>0.99999999999999989</v>
      </c>
      <c r="K123" s="196">
        <v>6629</v>
      </c>
      <c r="L123" s="94"/>
      <c r="M123" s="195">
        <v>1E-3</v>
      </c>
      <c r="N123" s="195">
        <v>2E-3</v>
      </c>
      <c r="O123" s="195">
        <v>0.13400000000000001</v>
      </c>
      <c r="P123" s="195">
        <v>0.151</v>
      </c>
      <c r="Q123" s="195">
        <v>0.30099999999999999</v>
      </c>
      <c r="R123" s="195">
        <v>0.32400000000000001</v>
      </c>
      <c r="S123" s="195">
        <v>0.14499999999999999</v>
      </c>
      <c r="T123" s="195">
        <v>0.16200000000000001</v>
      </c>
      <c r="U123" s="195">
        <v>2.4E-2</v>
      </c>
      <c r="V123" s="195">
        <v>3.2000000000000001E-2</v>
      </c>
      <c r="W123" s="195">
        <v>0.30399999999999999</v>
      </c>
      <c r="X123" s="195">
        <v>0.32600000000000001</v>
      </c>
      <c r="Y123" s="195">
        <v>0</v>
      </c>
      <c r="Z123" s="195">
        <v>2E-3</v>
      </c>
      <c r="AA123" s="195">
        <v>4.2999999999999997E-2</v>
      </c>
      <c r="AB123" s="195">
        <v>5.2999999999999999E-2</v>
      </c>
      <c r="AC123" s="12"/>
    </row>
    <row r="124" spans="1:29" x14ac:dyDescent="0.25">
      <c r="A124" s="94" t="s">
        <v>1614</v>
      </c>
      <c r="B124" s="195" t="s">
        <v>143</v>
      </c>
      <c r="C124" s="195">
        <v>0.27419116560791845</v>
      </c>
      <c r="D124" s="195">
        <v>0.2857142857142857</v>
      </c>
      <c r="E124" s="195">
        <v>9.5582803959225887E-2</v>
      </c>
      <c r="F124" s="195">
        <v>1.6250553996158958E-2</v>
      </c>
      <c r="G124" s="195">
        <v>0.28438469493278179</v>
      </c>
      <c r="H124" s="195">
        <v>2.9546461811198109E-4</v>
      </c>
      <c r="I124" s="195">
        <v>4.3581031171517209E-2</v>
      </c>
      <c r="J124" s="194">
        <v>1</v>
      </c>
      <c r="K124" s="196">
        <v>6769</v>
      </c>
      <c r="L124" s="94"/>
      <c r="M124" s="195" t="s">
        <v>143</v>
      </c>
      <c r="N124" s="195" t="s">
        <v>143</v>
      </c>
      <c r="O124" s="195">
        <v>0.26400000000000001</v>
      </c>
      <c r="P124" s="195">
        <v>0.28499999999999998</v>
      </c>
      <c r="Q124" s="195">
        <v>0.27500000000000002</v>
      </c>
      <c r="R124" s="195">
        <v>0.29699999999999999</v>
      </c>
      <c r="S124" s="195">
        <v>8.8999999999999996E-2</v>
      </c>
      <c r="T124" s="195">
        <v>0.10299999999999999</v>
      </c>
      <c r="U124" s="195">
        <v>1.4E-2</v>
      </c>
      <c r="V124" s="195">
        <v>0.02</v>
      </c>
      <c r="W124" s="195">
        <v>0.27400000000000002</v>
      </c>
      <c r="X124" s="195">
        <v>0.29499999999999998</v>
      </c>
      <c r="Y124" s="195">
        <v>0</v>
      </c>
      <c r="Z124" s="195">
        <v>1E-3</v>
      </c>
      <c r="AA124" s="195">
        <v>3.9E-2</v>
      </c>
      <c r="AB124" s="195">
        <v>4.9000000000000002E-2</v>
      </c>
      <c r="AC124" s="12"/>
    </row>
    <row r="125" spans="1:29" x14ac:dyDescent="0.25">
      <c r="A125" s="94" t="s">
        <v>1615</v>
      </c>
      <c r="B125" s="195" t="s">
        <v>143</v>
      </c>
      <c r="C125" s="195">
        <v>0.15239371421610429</v>
      </c>
      <c r="D125" s="195">
        <v>0.22207333414545011</v>
      </c>
      <c r="E125" s="195">
        <v>8.6855889876964312E-2</v>
      </c>
      <c r="F125" s="195">
        <v>3.5448897551467899E-2</v>
      </c>
      <c r="G125" s="195">
        <v>0.45559751492264589</v>
      </c>
      <c r="H125" s="195">
        <v>1.3399926909489586E-3</v>
      </c>
      <c r="I125" s="195">
        <v>4.6290656596418567E-2</v>
      </c>
      <c r="J125" s="194">
        <v>1</v>
      </c>
      <c r="K125" s="196">
        <v>8209</v>
      </c>
      <c r="L125" s="94"/>
      <c r="M125" s="195" t="s">
        <v>143</v>
      </c>
      <c r="N125" s="195" t="s">
        <v>143</v>
      </c>
      <c r="O125" s="195">
        <v>0.14499999999999999</v>
      </c>
      <c r="P125" s="195">
        <v>0.16</v>
      </c>
      <c r="Q125" s="195">
        <v>0.21299999999999999</v>
      </c>
      <c r="R125" s="195">
        <v>0.23100000000000001</v>
      </c>
      <c r="S125" s="195">
        <v>8.1000000000000003E-2</v>
      </c>
      <c r="T125" s="195">
        <v>9.2999999999999999E-2</v>
      </c>
      <c r="U125" s="195">
        <v>3.2000000000000001E-2</v>
      </c>
      <c r="V125" s="195">
        <v>0.04</v>
      </c>
      <c r="W125" s="195">
        <v>0.44500000000000001</v>
      </c>
      <c r="X125" s="195">
        <v>0.46600000000000003</v>
      </c>
      <c r="Y125" s="195">
        <v>1E-3</v>
      </c>
      <c r="Z125" s="195">
        <v>2E-3</v>
      </c>
      <c r="AA125" s="195">
        <v>4.2000000000000003E-2</v>
      </c>
      <c r="AB125" s="195">
        <v>5.0999999999999997E-2</v>
      </c>
      <c r="AC125" s="12"/>
    </row>
    <row r="126" spans="1:29" x14ac:dyDescent="0.25">
      <c r="A126" s="94" t="s">
        <v>1616</v>
      </c>
      <c r="B126" s="195" t="s">
        <v>143</v>
      </c>
      <c r="C126" s="195">
        <v>0.35603145390664215</v>
      </c>
      <c r="D126" s="195">
        <v>0.42216592174765172</v>
      </c>
      <c r="E126" s="195">
        <v>8.5374889457205005E-2</v>
      </c>
      <c r="F126" s="195">
        <v>2.0053060541599943E-2</v>
      </c>
      <c r="G126" s="195">
        <v>6.8094361719926388E-2</v>
      </c>
      <c r="H126" s="195">
        <v>1.6730801405387318E-4</v>
      </c>
      <c r="I126" s="195">
        <v>4.8113004612920958E-2</v>
      </c>
      <c r="J126" s="194">
        <v>1.0000000000000002</v>
      </c>
      <c r="K126" s="196">
        <v>41839</v>
      </c>
      <c r="L126" s="94"/>
      <c r="M126" s="195" t="s">
        <v>143</v>
      </c>
      <c r="N126" s="195" t="s">
        <v>143</v>
      </c>
      <c r="O126" s="195">
        <v>0.35099999999999998</v>
      </c>
      <c r="P126" s="195">
        <v>0.36099999999999999</v>
      </c>
      <c r="Q126" s="195">
        <v>0.41699999999999998</v>
      </c>
      <c r="R126" s="195">
        <v>0.42699999999999999</v>
      </c>
      <c r="S126" s="195">
        <v>8.3000000000000004E-2</v>
      </c>
      <c r="T126" s="195">
        <v>8.7999999999999995E-2</v>
      </c>
      <c r="U126" s="195">
        <v>1.9E-2</v>
      </c>
      <c r="V126" s="195">
        <v>2.1000000000000001E-2</v>
      </c>
      <c r="W126" s="195">
        <v>6.6000000000000003E-2</v>
      </c>
      <c r="X126" s="195">
        <v>7.0999999999999994E-2</v>
      </c>
      <c r="Y126" s="195">
        <v>0</v>
      </c>
      <c r="Z126" s="195">
        <v>0</v>
      </c>
      <c r="AA126" s="195">
        <v>4.5999999999999999E-2</v>
      </c>
      <c r="AB126" s="195">
        <v>0.05</v>
      </c>
      <c r="AC126" s="12"/>
    </row>
    <row r="127" spans="1:29" x14ac:dyDescent="0.25">
      <c r="A127" s="94" t="s">
        <v>1617</v>
      </c>
      <c r="B127" s="195" t="s">
        <v>143</v>
      </c>
      <c r="C127" s="195">
        <v>9.6982758620689655E-2</v>
      </c>
      <c r="D127" s="195">
        <v>0.27155172413793105</v>
      </c>
      <c r="E127" s="195">
        <v>0.32112068965517243</v>
      </c>
      <c r="F127" s="195">
        <v>4.0948275862068964E-2</v>
      </c>
      <c r="G127" s="195">
        <v>0.20258620689655171</v>
      </c>
      <c r="H127" s="195" t="s">
        <v>143</v>
      </c>
      <c r="I127" s="195">
        <v>6.6810344827586202E-2</v>
      </c>
      <c r="J127" s="194">
        <v>1</v>
      </c>
      <c r="K127" s="196">
        <v>464</v>
      </c>
      <c r="L127" s="94"/>
      <c r="M127" s="195" t="s">
        <v>143</v>
      </c>
      <c r="N127" s="195" t="s">
        <v>143</v>
      </c>
      <c r="O127" s="195">
        <v>7.2999999999999995E-2</v>
      </c>
      <c r="P127" s="195">
        <v>0.127</v>
      </c>
      <c r="Q127" s="195">
        <v>0.23300000000000001</v>
      </c>
      <c r="R127" s="195">
        <v>0.314</v>
      </c>
      <c r="S127" s="195">
        <v>0.28000000000000003</v>
      </c>
      <c r="T127" s="195">
        <v>0.36499999999999999</v>
      </c>
      <c r="U127" s="195">
        <v>2.5999999999999999E-2</v>
      </c>
      <c r="V127" s="195">
        <v>6.3E-2</v>
      </c>
      <c r="W127" s="195">
        <v>0.16900000000000001</v>
      </c>
      <c r="X127" s="195">
        <v>0.24199999999999999</v>
      </c>
      <c r="Y127" s="195" t="s">
        <v>143</v>
      </c>
      <c r="Z127" s="195" t="s">
        <v>143</v>
      </c>
      <c r="AA127" s="195">
        <v>4.7E-2</v>
      </c>
      <c r="AB127" s="195">
        <v>9.2999999999999999E-2</v>
      </c>
      <c r="AC127" s="12"/>
    </row>
    <row r="128" spans="1:29" x14ac:dyDescent="0.25">
      <c r="A128" s="94" t="s">
        <v>1618</v>
      </c>
      <c r="B128" s="195" t="s">
        <v>143</v>
      </c>
      <c r="C128" s="195">
        <v>0.1767337807606264</v>
      </c>
      <c r="D128" s="195">
        <v>0.37080536912751677</v>
      </c>
      <c r="E128" s="195">
        <v>0.15324384787472037</v>
      </c>
      <c r="F128" s="195">
        <v>1.6778523489932886E-2</v>
      </c>
      <c r="G128" s="195">
        <v>0.21476510067114093</v>
      </c>
      <c r="H128" s="195" t="s">
        <v>143</v>
      </c>
      <c r="I128" s="195">
        <v>6.7673378076062635E-2</v>
      </c>
      <c r="J128" s="194">
        <v>1</v>
      </c>
      <c r="K128" s="196">
        <v>1788</v>
      </c>
      <c r="L128" s="94"/>
      <c r="M128" s="195" t="s">
        <v>143</v>
      </c>
      <c r="N128" s="195" t="s">
        <v>143</v>
      </c>
      <c r="O128" s="195">
        <v>0.16</v>
      </c>
      <c r="P128" s="195">
        <v>0.19500000000000001</v>
      </c>
      <c r="Q128" s="195">
        <v>0.34899999999999998</v>
      </c>
      <c r="R128" s="195">
        <v>0.39300000000000002</v>
      </c>
      <c r="S128" s="195">
        <v>0.13700000000000001</v>
      </c>
      <c r="T128" s="195">
        <v>0.17100000000000001</v>
      </c>
      <c r="U128" s="195">
        <v>1.2E-2</v>
      </c>
      <c r="V128" s="195">
        <v>2.4E-2</v>
      </c>
      <c r="W128" s="195">
        <v>0.19600000000000001</v>
      </c>
      <c r="X128" s="195">
        <v>0.23400000000000001</v>
      </c>
      <c r="Y128" s="195" t="s">
        <v>143</v>
      </c>
      <c r="Z128" s="195" t="s">
        <v>143</v>
      </c>
      <c r="AA128" s="195">
        <v>5.7000000000000002E-2</v>
      </c>
      <c r="AB128" s="195">
        <v>0.08</v>
      </c>
      <c r="AC128" s="12"/>
    </row>
    <row r="129" spans="1:29" x14ac:dyDescent="0.25">
      <c r="A129" s="94" t="s">
        <v>1619</v>
      </c>
      <c r="B129" s="195" t="s">
        <v>143</v>
      </c>
      <c r="C129" s="195">
        <v>0.25949796472184533</v>
      </c>
      <c r="D129" s="195">
        <v>0.22286295793758482</v>
      </c>
      <c r="E129" s="195">
        <v>6.9029850746268662E-2</v>
      </c>
      <c r="F129" s="195">
        <v>8.819538670284939E-2</v>
      </c>
      <c r="G129" s="195">
        <v>0.31563772048846678</v>
      </c>
      <c r="H129" s="195">
        <v>8.4803256445047494E-4</v>
      </c>
      <c r="I129" s="195">
        <v>4.3928086838534601E-2</v>
      </c>
      <c r="J129" s="194">
        <v>1</v>
      </c>
      <c r="K129" s="196">
        <v>5896</v>
      </c>
      <c r="L129" s="94"/>
      <c r="M129" s="195" t="s">
        <v>143</v>
      </c>
      <c r="N129" s="195" t="s">
        <v>143</v>
      </c>
      <c r="O129" s="195">
        <v>0.248</v>
      </c>
      <c r="P129" s="195">
        <v>0.27100000000000002</v>
      </c>
      <c r="Q129" s="195">
        <v>0.21199999999999999</v>
      </c>
      <c r="R129" s="195">
        <v>0.23400000000000001</v>
      </c>
      <c r="S129" s="195">
        <v>6.3E-2</v>
      </c>
      <c r="T129" s="195">
        <v>7.5999999999999998E-2</v>
      </c>
      <c r="U129" s="195">
        <v>8.1000000000000003E-2</v>
      </c>
      <c r="V129" s="195">
        <v>9.6000000000000002E-2</v>
      </c>
      <c r="W129" s="195">
        <v>0.30399999999999999</v>
      </c>
      <c r="X129" s="195">
        <v>0.32800000000000001</v>
      </c>
      <c r="Y129" s="195">
        <v>0</v>
      </c>
      <c r="Z129" s="195">
        <v>2E-3</v>
      </c>
      <c r="AA129" s="195">
        <v>3.9E-2</v>
      </c>
      <c r="AB129" s="195">
        <v>4.9000000000000002E-2</v>
      </c>
      <c r="AC129" s="12"/>
    </row>
    <row r="130" spans="1:29" x14ac:dyDescent="0.25">
      <c r="A130" s="94" t="s">
        <v>1620</v>
      </c>
      <c r="B130" s="195" t="s">
        <v>143</v>
      </c>
      <c r="C130" s="195">
        <v>0.54578947368421049</v>
      </c>
      <c r="D130" s="195">
        <v>0.20052631578947369</v>
      </c>
      <c r="E130" s="195">
        <v>7.3157894736842102E-2</v>
      </c>
      <c r="F130" s="195">
        <v>2.3157894736842106E-2</v>
      </c>
      <c r="G130" s="195">
        <v>8.1052631578947362E-2</v>
      </c>
      <c r="H130" s="195" t="s">
        <v>143</v>
      </c>
      <c r="I130" s="195">
        <v>7.6315789473684212E-2</v>
      </c>
      <c r="J130" s="194">
        <v>1</v>
      </c>
      <c r="K130" s="196">
        <v>1900</v>
      </c>
      <c r="L130" s="94"/>
      <c r="M130" s="195" t="s">
        <v>143</v>
      </c>
      <c r="N130" s="195" t="s">
        <v>143</v>
      </c>
      <c r="O130" s="195">
        <v>0.52300000000000002</v>
      </c>
      <c r="P130" s="195">
        <v>0.56799999999999995</v>
      </c>
      <c r="Q130" s="195">
        <v>0.183</v>
      </c>
      <c r="R130" s="195">
        <v>0.219</v>
      </c>
      <c r="S130" s="195">
        <v>6.2E-2</v>
      </c>
      <c r="T130" s="195">
        <v>8.5999999999999993E-2</v>
      </c>
      <c r="U130" s="195">
        <v>1.7000000000000001E-2</v>
      </c>
      <c r="V130" s="195">
        <v>3.1E-2</v>
      </c>
      <c r="W130" s="195">
        <v>7.0000000000000007E-2</v>
      </c>
      <c r="X130" s="195">
        <v>9.4E-2</v>
      </c>
      <c r="Y130" s="195" t="s">
        <v>143</v>
      </c>
      <c r="Z130" s="195" t="s">
        <v>143</v>
      </c>
      <c r="AA130" s="195">
        <v>6.5000000000000002E-2</v>
      </c>
      <c r="AB130" s="195">
        <v>8.8999999999999996E-2</v>
      </c>
      <c r="AC130" s="12"/>
    </row>
    <row r="131" spans="1:29" x14ac:dyDescent="0.25">
      <c r="A131" s="94" t="s">
        <v>1621</v>
      </c>
      <c r="B131" s="195" t="s">
        <v>143</v>
      </c>
      <c r="C131" s="195">
        <v>0.48670810739320197</v>
      </c>
      <c r="D131" s="195">
        <v>0.33884406824494112</v>
      </c>
      <c r="E131" s="195">
        <v>5.8193360666578493E-2</v>
      </c>
      <c r="F131" s="195">
        <v>7.2741700833223117E-3</v>
      </c>
      <c r="G131" s="195">
        <v>6.7186880042322442E-2</v>
      </c>
      <c r="H131" s="195" t="s">
        <v>143</v>
      </c>
      <c r="I131" s="195">
        <v>4.1793413569633647E-2</v>
      </c>
      <c r="J131" s="194">
        <v>1</v>
      </c>
      <c r="K131" s="196">
        <v>7561</v>
      </c>
      <c r="L131" s="94"/>
      <c r="M131" s="195" t="s">
        <v>143</v>
      </c>
      <c r="N131" s="195" t="s">
        <v>143</v>
      </c>
      <c r="O131" s="195">
        <v>0.47499999999999998</v>
      </c>
      <c r="P131" s="195">
        <v>0.498</v>
      </c>
      <c r="Q131" s="195">
        <v>0.32800000000000001</v>
      </c>
      <c r="R131" s="195">
        <v>0.35</v>
      </c>
      <c r="S131" s="195">
        <v>5.2999999999999999E-2</v>
      </c>
      <c r="T131" s="195">
        <v>6.4000000000000001E-2</v>
      </c>
      <c r="U131" s="195">
        <v>6.0000000000000001E-3</v>
      </c>
      <c r="V131" s="195">
        <v>8.9999999999999993E-3</v>
      </c>
      <c r="W131" s="195">
        <v>6.2E-2</v>
      </c>
      <c r="X131" s="195">
        <v>7.2999999999999995E-2</v>
      </c>
      <c r="Y131" s="195" t="s">
        <v>143</v>
      </c>
      <c r="Z131" s="195" t="s">
        <v>143</v>
      </c>
      <c r="AA131" s="195">
        <v>3.7999999999999999E-2</v>
      </c>
      <c r="AB131" s="195">
        <v>4.7E-2</v>
      </c>
      <c r="AC131" s="12"/>
    </row>
    <row r="132" spans="1:29" x14ac:dyDescent="0.25">
      <c r="A132" s="94" t="s">
        <v>1622</v>
      </c>
      <c r="B132" s="195" t="s">
        <v>143</v>
      </c>
      <c r="C132" s="195">
        <v>0.37965760322255793</v>
      </c>
      <c r="D132" s="195">
        <v>0.3987915407854985</v>
      </c>
      <c r="E132" s="195">
        <v>9.7683786505538772E-2</v>
      </c>
      <c r="F132" s="195">
        <v>1.3091641490433032E-2</v>
      </c>
      <c r="G132" s="195">
        <v>6.0422960725075532E-2</v>
      </c>
      <c r="H132" s="195">
        <v>1.0070493454179255E-3</v>
      </c>
      <c r="I132" s="195">
        <v>4.9345417925478349E-2</v>
      </c>
      <c r="J132" s="194">
        <v>1.0000000000000002</v>
      </c>
      <c r="K132" s="196">
        <v>993</v>
      </c>
      <c r="L132" s="94"/>
      <c r="M132" s="195" t="s">
        <v>143</v>
      </c>
      <c r="N132" s="195" t="s">
        <v>143</v>
      </c>
      <c r="O132" s="195">
        <v>0.35</v>
      </c>
      <c r="P132" s="195">
        <v>0.41</v>
      </c>
      <c r="Q132" s="195">
        <v>0.36899999999999999</v>
      </c>
      <c r="R132" s="195">
        <v>0.43</v>
      </c>
      <c r="S132" s="195">
        <v>8.1000000000000003E-2</v>
      </c>
      <c r="T132" s="195">
        <v>0.11799999999999999</v>
      </c>
      <c r="U132" s="195">
        <v>8.0000000000000002E-3</v>
      </c>
      <c r="V132" s="195">
        <v>2.1999999999999999E-2</v>
      </c>
      <c r="W132" s="195">
        <v>4.7E-2</v>
      </c>
      <c r="X132" s="195">
        <v>7.6999999999999999E-2</v>
      </c>
      <c r="Y132" s="195">
        <v>0</v>
      </c>
      <c r="Z132" s="195">
        <v>6.0000000000000001E-3</v>
      </c>
      <c r="AA132" s="195">
        <v>3.7999999999999999E-2</v>
      </c>
      <c r="AB132" s="195">
        <v>6.5000000000000002E-2</v>
      </c>
      <c r="AC132" s="12"/>
    </row>
    <row r="133" spans="1:29" x14ac:dyDescent="0.25">
      <c r="A133" s="94" t="s">
        <v>1623</v>
      </c>
      <c r="B133" s="195">
        <v>5.5094903686155064E-2</v>
      </c>
      <c r="C133" s="195">
        <v>0.33040020306286488</v>
      </c>
      <c r="D133" s="195">
        <v>0.28253941393800941</v>
      </c>
      <c r="E133" s="195">
        <v>5.5588459260512736E-2</v>
      </c>
      <c r="F133" s="195">
        <v>2.157542939334969E-2</v>
      </c>
      <c r="G133" s="195">
        <v>0.22476520856248414</v>
      </c>
      <c r="H133" s="195">
        <v>2.0870350001410158E-3</v>
      </c>
      <c r="I133" s="195">
        <v>2.7949347096483064E-2</v>
      </c>
      <c r="J133" s="194">
        <v>1</v>
      </c>
      <c r="K133" s="196">
        <v>70914</v>
      </c>
      <c r="L133" s="94"/>
      <c r="M133" s="195">
        <v>5.2999999999999999E-2</v>
      </c>
      <c r="N133" s="195">
        <v>5.7000000000000002E-2</v>
      </c>
      <c r="O133" s="195">
        <v>0.32700000000000001</v>
      </c>
      <c r="P133" s="195">
        <v>0.33400000000000002</v>
      </c>
      <c r="Q133" s="195">
        <v>0.27900000000000003</v>
      </c>
      <c r="R133" s="195">
        <v>0.28599999999999998</v>
      </c>
      <c r="S133" s="195">
        <v>5.3999999999999999E-2</v>
      </c>
      <c r="T133" s="195">
        <v>5.7000000000000002E-2</v>
      </c>
      <c r="U133" s="195">
        <v>2.1000000000000001E-2</v>
      </c>
      <c r="V133" s="195">
        <v>2.3E-2</v>
      </c>
      <c r="W133" s="195">
        <v>0.222</v>
      </c>
      <c r="X133" s="195">
        <v>0.22800000000000001</v>
      </c>
      <c r="Y133" s="195">
        <v>2E-3</v>
      </c>
      <c r="Z133" s="195">
        <v>2E-3</v>
      </c>
      <c r="AA133" s="195">
        <v>2.7E-2</v>
      </c>
      <c r="AB133" s="195">
        <v>2.9000000000000001E-2</v>
      </c>
      <c r="AC133" s="12"/>
    </row>
    <row r="134" spans="1:29" x14ac:dyDescent="0.25">
      <c r="A134" s="94" t="s">
        <v>1624</v>
      </c>
      <c r="B134" s="195" t="s">
        <v>143</v>
      </c>
      <c r="C134" s="195">
        <v>0.28481510621557826</v>
      </c>
      <c r="D134" s="195">
        <v>0.4091266719118804</v>
      </c>
      <c r="E134" s="195">
        <v>7.3957513768686076E-2</v>
      </c>
      <c r="F134" s="195">
        <v>5.7435090479937057E-2</v>
      </c>
      <c r="G134" s="195">
        <v>0.15066876475216365</v>
      </c>
      <c r="H134" s="195">
        <v>1.1801730920535012E-3</v>
      </c>
      <c r="I134" s="195">
        <v>2.2816679779701022E-2</v>
      </c>
      <c r="J134" s="194">
        <v>0.99999999999999989</v>
      </c>
      <c r="K134" s="196">
        <v>2542</v>
      </c>
      <c r="L134" s="94"/>
      <c r="M134" s="195" t="s">
        <v>143</v>
      </c>
      <c r="N134" s="195" t="s">
        <v>143</v>
      </c>
      <c r="O134" s="195">
        <v>0.26800000000000002</v>
      </c>
      <c r="P134" s="195">
        <v>0.30299999999999999</v>
      </c>
      <c r="Q134" s="195">
        <v>0.39</v>
      </c>
      <c r="R134" s="195">
        <v>0.42799999999999999</v>
      </c>
      <c r="S134" s="195">
        <v>6.4000000000000001E-2</v>
      </c>
      <c r="T134" s="195">
        <v>8.5000000000000006E-2</v>
      </c>
      <c r="U134" s="195">
        <v>4.9000000000000002E-2</v>
      </c>
      <c r="V134" s="195">
        <v>6.7000000000000004E-2</v>
      </c>
      <c r="W134" s="195">
        <v>0.13700000000000001</v>
      </c>
      <c r="X134" s="195">
        <v>0.16500000000000001</v>
      </c>
      <c r="Y134" s="195">
        <v>0</v>
      </c>
      <c r="Z134" s="195">
        <v>3.0000000000000001E-3</v>
      </c>
      <c r="AA134" s="195">
        <v>1.7999999999999999E-2</v>
      </c>
      <c r="AB134" s="195">
        <v>2.9000000000000001E-2</v>
      </c>
      <c r="AC134" s="12"/>
    </row>
    <row r="135" spans="1:29" x14ac:dyDescent="0.25">
      <c r="A135" s="94" t="s">
        <v>1625</v>
      </c>
      <c r="B135" s="195" t="s">
        <v>143</v>
      </c>
      <c r="C135" s="195">
        <v>8.3524027459954228E-2</v>
      </c>
      <c r="D135" s="195">
        <v>0.69107551487414187</v>
      </c>
      <c r="E135" s="195">
        <v>0.10640732265446225</v>
      </c>
      <c r="F135" s="195">
        <v>4.2334096109839819E-2</v>
      </c>
      <c r="G135" s="195">
        <v>5.3775743707093822E-2</v>
      </c>
      <c r="H135" s="195" t="s">
        <v>143</v>
      </c>
      <c r="I135" s="195">
        <v>2.2883295194508008E-2</v>
      </c>
      <c r="J135" s="194">
        <v>1</v>
      </c>
      <c r="K135" s="196">
        <v>874</v>
      </c>
      <c r="L135" s="94"/>
      <c r="M135" s="195" t="s">
        <v>143</v>
      </c>
      <c r="N135" s="195" t="s">
        <v>143</v>
      </c>
      <c r="O135" s="195">
        <v>6.7000000000000004E-2</v>
      </c>
      <c r="P135" s="195">
        <v>0.104</v>
      </c>
      <c r="Q135" s="195">
        <v>0.66</v>
      </c>
      <c r="R135" s="195">
        <v>0.72099999999999997</v>
      </c>
      <c r="S135" s="195">
        <v>8.7999999999999995E-2</v>
      </c>
      <c r="T135" s="195">
        <v>0.129</v>
      </c>
      <c r="U135" s="195">
        <v>3.1E-2</v>
      </c>
      <c r="V135" s="195">
        <v>5.8000000000000003E-2</v>
      </c>
      <c r="W135" s="195">
        <v>4.1000000000000002E-2</v>
      </c>
      <c r="X135" s="195">
        <v>7.0999999999999994E-2</v>
      </c>
      <c r="Y135" s="195" t="s">
        <v>143</v>
      </c>
      <c r="Z135" s="195" t="s">
        <v>143</v>
      </c>
      <c r="AA135" s="195">
        <v>1.4999999999999999E-2</v>
      </c>
      <c r="AB135" s="195">
        <v>3.5000000000000003E-2</v>
      </c>
      <c r="AC135" s="12"/>
    </row>
    <row r="136" spans="1:29" x14ac:dyDescent="0.25">
      <c r="A136" s="94" t="s">
        <v>1626</v>
      </c>
      <c r="B136" s="195" t="s">
        <v>143</v>
      </c>
      <c r="C136" s="195">
        <v>1.0600706713780919E-2</v>
      </c>
      <c r="D136" s="195">
        <v>0.17314487632508835</v>
      </c>
      <c r="E136" s="195">
        <v>9.187279151943463E-2</v>
      </c>
      <c r="F136" s="195">
        <v>3.1802120141342753E-2</v>
      </c>
      <c r="G136" s="195">
        <v>0.66784452296819785</v>
      </c>
      <c r="H136" s="195">
        <v>2.6501766784452299E-3</v>
      </c>
      <c r="I136" s="195">
        <v>2.2084805653710248E-2</v>
      </c>
      <c r="J136" s="194">
        <v>1</v>
      </c>
      <c r="K136" s="196">
        <v>1132</v>
      </c>
      <c r="L136" s="94"/>
      <c r="M136" s="195" t="s">
        <v>143</v>
      </c>
      <c r="N136" s="195" t="s">
        <v>143</v>
      </c>
      <c r="O136" s="195">
        <v>6.0000000000000001E-3</v>
      </c>
      <c r="P136" s="195">
        <v>1.7999999999999999E-2</v>
      </c>
      <c r="Q136" s="195">
        <v>0.152</v>
      </c>
      <c r="R136" s="195">
        <v>0.19600000000000001</v>
      </c>
      <c r="S136" s="195">
        <v>7.5999999999999998E-2</v>
      </c>
      <c r="T136" s="195">
        <v>0.11</v>
      </c>
      <c r="U136" s="195">
        <v>2.3E-2</v>
      </c>
      <c r="V136" s="195">
        <v>4.3999999999999997E-2</v>
      </c>
      <c r="W136" s="195">
        <v>0.64</v>
      </c>
      <c r="X136" s="195">
        <v>0.69499999999999995</v>
      </c>
      <c r="Y136" s="195">
        <v>1E-3</v>
      </c>
      <c r="Z136" s="195">
        <v>8.0000000000000002E-3</v>
      </c>
      <c r="AA136" s="195">
        <v>1.4999999999999999E-2</v>
      </c>
      <c r="AB136" s="195">
        <v>3.2000000000000001E-2</v>
      </c>
      <c r="AC136" s="12"/>
    </row>
    <row r="137" spans="1:29" x14ac:dyDescent="0.25">
      <c r="A137" s="94" t="s">
        <v>1627</v>
      </c>
      <c r="B137" s="195" t="s">
        <v>143</v>
      </c>
      <c r="C137" s="195">
        <v>0.1152135231316726</v>
      </c>
      <c r="D137" s="195">
        <v>0.199288256227758</v>
      </c>
      <c r="E137" s="195">
        <v>3.6032028469750892E-2</v>
      </c>
      <c r="F137" s="195">
        <v>1.6903914590747332E-2</v>
      </c>
      <c r="G137" s="195">
        <v>0.56983985765124556</v>
      </c>
      <c r="H137" s="195">
        <v>1.912811387900356E-2</v>
      </c>
      <c r="I137" s="195">
        <v>4.3594306049822062E-2</v>
      </c>
      <c r="J137" s="194">
        <v>1</v>
      </c>
      <c r="K137" s="196">
        <v>2248</v>
      </c>
      <c r="L137" s="94"/>
      <c r="M137" s="195" t="s">
        <v>143</v>
      </c>
      <c r="N137" s="195" t="s">
        <v>143</v>
      </c>
      <c r="O137" s="195">
        <v>0.10299999999999999</v>
      </c>
      <c r="P137" s="195">
        <v>0.129</v>
      </c>
      <c r="Q137" s="195">
        <v>0.183</v>
      </c>
      <c r="R137" s="195">
        <v>0.216</v>
      </c>
      <c r="S137" s="195">
        <v>2.9000000000000001E-2</v>
      </c>
      <c r="T137" s="195">
        <v>4.4999999999999998E-2</v>
      </c>
      <c r="U137" s="195">
        <v>1.2E-2</v>
      </c>
      <c r="V137" s="195">
        <v>2.3E-2</v>
      </c>
      <c r="W137" s="195">
        <v>0.54900000000000004</v>
      </c>
      <c r="X137" s="195">
        <v>0.59</v>
      </c>
      <c r="Y137" s="195">
        <v>1.4E-2</v>
      </c>
      <c r="Z137" s="195">
        <v>2.5999999999999999E-2</v>
      </c>
      <c r="AA137" s="195">
        <v>3.5999999999999997E-2</v>
      </c>
      <c r="AB137" s="195">
        <v>5.2999999999999999E-2</v>
      </c>
      <c r="AC137" s="12"/>
    </row>
    <row r="138" spans="1:29" x14ac:dyDescent="0.25">
      <c r="A138" s="94" t="s">
        <v>1628</v>
      </c>
      <c r="B138" s="195">
        <v>0.28201634877384196</v>
      </c>
      <c r="C138" s="195">
        <v>0.17166212534059946</v>
      </c>
      <c r="D138" s="195">
        <v>0.32016348773841963</v>
      </c>
      <c r="E138" s="195">
        <v>3.2697547683923703E-2</v>
      </c>
      <c r="F138" s="195">
        <v>2.9972752043596729E-2</v>
      </c>
      <c r="G138" s="195">
        <v>0.11989100817438691</v>
      </c>
      <c r="H138" s="195" t="s">
        <v>143</v>
      </c>
      <c r="I138" s="195">
        <v>4.3596730245231606E-2</v>
      </c>
      <c r="J138" s="194">
        <v>1</v>
      </c>
      <c r="K138" s="196">
        <v>734</v>
      </c>
      <c r="L138" s="94"/>
      <c r="M138" s="195">
        <v>0.251</v>
      </c>
      <c r="N138" s="195">
        <v>0.316</v>
      </c>
      <c r="O138" s="195">
        <v>0.14599999999999999</v>
      </c>
      <c r="P138" s="195">
        <v>0.20100000000000001</v>
      </c>
      <c r="Q138" s="195">
        <v>0.28699999999999998</v>
      </c>
      <c r="R138" s="195">
        <v>0.35499999999999998</v>
      </c>
      <c r="S138" s="195">
        <v>2.1999999999999999E-2</v>
      </c>
      <c r="T138" s="195">
        <v>4.8000000000000001E-2</v>
      </c>
      <c r="U138" s="195">
        <v>0.02</v>
      </c>
      <c r="V138" s="195">
        <v>4.4999999999999998E-2</v>
      </c>
      <c r="W138" s="195">
        <v>9.8000000000000004E-2</v>
      </c>
      <c r="X138" s="195">
        <v>0.14499999999999999</v>
      </c>
      <c r="Y138" s="195" t="s">
        <v>143</v>
      </c>
      <c r="Z138" s="195" t="s">
        <v>143</v>
      </c>
      <c r="AA138" s="195">
        <v>3.1E-2</v>
      </c>
      <c r="AB138" s="195">
        <v>6.0999999999999999E-2</v>
      </c>
      <c r="AC138" s="12"/>
    </row>
    <row r="139" spans="1:29" x14ac:dyDescent="0.25">
      <c r="A139" s="94" t="s">
        <v>1629</v>
      </c>
      <c r="B139" s="195">
        <v>0.11909394107837687</v>
      </c>
      <c r="C139" s="195">
        <v>1.1117287381878821E-3</v>
      </c>
      <c r="D139" s="195">
        <v>0.76292384658143408</v>
      </c>
      <c r="E139" s="195">
        <v>2.1539744302390217E-2</v>
      </c>
      <c r="F139" s="195">
        <v>4.724847137298499E-2</v>
      </c>
      <c r="G139" s="195">
        <v>7.0872707059477487E-3</v>
      </c>
      <c r="H139" s="195" t="s">
        <v>143</v>
      </c>
      <c r="I139" s="195">
        <v>4.0994997220678155E-2</v>
      </c>
      <c r="J139" s="194">
        <v>0.99999999999999989</v>
      </c>
      <c r="K139" s="196">
        <v>7196</v>
      </c>
      <c r="L139" s="94"/>
      <c r="M139" s="195">
        <v>0.112</v>
      </c>
      <c r="N139" s="195">
        <v>0.127</v>
      </c>
      <c r="O139" s="195">
        <v>1E-3</v>
      </c>
      <c r="P139" s="195">
        <v>2E-3</v>
      </c>
      <c r="Q139" s="195">
        <v>0.753</v>
      </c>
      <c r="R139" s="195">
        <v>0.77300000000000002</v>
      </c>
      <c r="S139" s="195">
        <v>1.7999999999999999E-2</v>
      </c>
      <c r="T139" s="195">
        <v>2.5000000000000001E-2</v>
      </c>
      <c r="U139" s="195">
        <v>4.2999999999999997E-2</v>
      </c>
      <c r="V139" s="195">
        <v>5.1999999999999998E-2</v>
      </c>
      <c r="W139" s="195">
        <v>5.0000000000000001E-3</v>
      </c>
      <c r="X139" s="195">
        <v>8.9999999999999993E-3</v>
      </c>
      <c r="Y139" s="195" t="s">
        <v>143</v>
      </c>
      <c r="Z139" s="195" t="s">
        <v>143</v>
      </c>
      <c r="AA139" s="195">
        <v>3.6999999999999998E-2</v>
      </c>
      <c r="AB139" s="195">
        <v>4.5999999999999999E-2</v>
      </c>
      <c r="AC139" s="12"/>
    </row>
    <row r="140" spans="1:29" x14ac:dyDescent="0.25">
      <c r="A140" s="94" t="s">
        <v>1630</v>
      </c>
      <c r="B140" s="195">
        <v>7.4157038434331524E-2</v>
      </c>
      <c r="C140" s="195">
        <v>0.30087243574628625</v>
      </c>
      <c r="D140" s="195">
        <v>0.26927611412402735</v>
      </c>
      <c r="E140" s="195">
        <v>4.8927139825512854E-2</v>
      </c>
      <c r="F140" s="195">
        <v>3.7491157745814664E-2</v>
      </c>
      <c r="G140" s="195">
        <v>0.24628625324215986</v>
      </c>
      <c r="H140" s="195">
        <v>2.2400377269511909E-3</v>
      </c>
      <c r="I140" s="195">
        <v>2.0749823154916292E-2</v>
      </c>
      <c r="J140" s="194">
        <v>0.99999999999999989</v>
      </c>
      <c r="K140" s="196">
        <v>8482</v>
      </c>
      <c r="L140" s="94"/>
      <c r="M140" s="195">
        <v>6.9000000000000006E-2</v>
      </c>
      <c r="N140" s="195">
        <v>0.08</v>
      </c>
      <c r="O140" s="195">
        <v>0.29099999999999998</v>
      </c>
      <c r="P140" s="195">
        <v>0.311</v>
      </c>
      <c r="Q140" s="195">
        <v>0.26</v>
      </c>
      <c r="R140" s="195">
        <v>0.27900000000000003</v>
      </c>
      <c r="S140" s="195">
        <v>4.4999999999999998E-2</v>
      </c>
      <c r="T140" s="195">
        <v>5.3999999999999999E-2</v>
      </c>
      <c r="U140" s="195">
        <v>3.4000000000000002E-2</v>
      </c>
      <c r="V140" s="195">
        <v>4.2000000000000003E-2</v>
      </c>
      <c r="W140" s="195">
        <v>0.23699999999999999</v>
      </c>
      <c r="X140" s="195">
        <v>0.25600000000000001</v>
      </c>
      <c r="Y140" s="195">
        <v>1E-3</v>
      </c>
      <c r="Z140" s="195">
        <v>3.0000000000000001E-3</v>
      </c>
      <c r="AA140" s="195">
        <v>1.7999999999999999E-2</v>
      </c>
      <c r="AB140" s="195">
        <v>2.4E-2</v>
      </c>
      <c r="AC140" s="12"/>
    </row>
    <row r="141" spans="1:29" x14ac:dyDescent="0.25">
      <c r="A141" s="94" t="s">
        <v>1631</v>
      </c>
      <c r="B141" s="195">
        <v>0.64025356576862125</v>
      </c>
      <c r="C141" s="195">
        <v>0.18858954041204437</v>
      </c>
      <c r="D141" s="195">
        <v>0.10776545166402536</v>
      </c>
      <c r="E141" s="195">
        <v>2.6148969889064975E-2</v>
      </c>
      <c r="F141" s="195">
        <v>2.3771790808240888E-3</v>
      </c>
      <c r="G141" s="195">
        <v>6.3391442155309036E-3</v>
      </c>
      <c r="H141" s="195" t="s">
        <v>143</v>
      </c>
      <c r="I141" s="195">
        <v>2.8526148969889066E-2</v>
      </c>
      <c r="J141" s="194">
        <v>1.0000000000000002</v>
      </c>
      <c r="K141" s="196">
        <v>1262</v>
      </c>
      <c r="L141" s="94"/>
      <c r="M141" s="195">
        <v>0.61299999999999999</v>
      </c>
      <c r="N141" s="195">
        <v>0.66600000000000004</v>
      </c>
      <c r="O141" s="195">
        <v>0.16800000000000001</v>
      </c>
      <c r="P141" s="195">
        <v>0.21099999999999999</v>
      </c>
      <c r="Q141" s="195">
        <v>9.1999999999999998E-2</v>
      </c>
      <c r="R141" s="195">
        <v>0.126</v>
      </c>
      <c r="S141" s="195">
        <v>1.9E-2</v>
      </c>
      <c r="T141" s="195">
        <v>3.5999999999999997E-2</v>
      </c>
      <c r="U141" s="195">
        <v>1E-3</v>
      </c>
      <c r="V141" s="195">
        <v>7.0000000000000001E-3</v>
      </c>
      <c r="W141" s="195">
        <v>3.0000000000000001E-3</v>
      </c>
      <c r="X141" s="195">
        <v>1.2E-2</v>
      </c>
      <c r="Y141" s="195" t="s">
        <v>143</v>
      </c>
      <c r="Z141" s="195" t="s">
        <v>143</v>
      </c>
      <c r="AA141" s="195">
        <v>2.1000000000000001E-2</v>
      </c>
      <c r="AB141" s="195">
        <v>3.9E-2</v>
      </c>
      <c r="AC141" s="12"/>
    </row>
    <row r="142" spans="1:29" x14ac:dyDescent="0.25">
      <c r="A142" s="94" t="s">
        <v>1632</v>
      </c>
      <c r="B142" s="195">
        <v>0.30447287513636817</v>
      </c>
      <c r="C142" s="195">
        <v>0.51968660120995736</v>
      </c>
      <c r="D142" s="195">
        <v>9.4217990677377766E-2</v>
      </c>
      <c r="E142" s="195">
        <v>1.8446890806307646E-2</v>
      </c>
      <c r="F142" s="195">
        <v>8.9259149062778935E-4</v>
      </c>
      <c r="G142" s="195">
        <v>4.0464147575126452E-2</v>
      </c>
      <c r="H142" s="195">
        <v>2.0827134781315083E-3</v>
      </c>
      <c r="I142" s="195">
        <v>1.9736189626103344E-2</v>
      </c>
      <c r="J142" s="194">
        <v>1.0000000000000002</v>
      </c>
      <c r="K142" s="196">
        <v>10083</v>
      </c>
      <c r="L142" s="94"/>
      <c r="M142" s="195">
        <v>0.29599999999999999</v>
      </c>
      <c r="N142" s="195">
        <v>0.314</v>
      </c>
      <c r="O142" s="195">
        <v>0.51</v>
      </c>
      <c r="P142" s="195">
        <v>0.52900000000000003</v>
      </c>
      <c r="Q142" s="195">
        <v>8.8999999999999996E-2</v>
      </c>
      <c r="R142" s="195">
        <v>0.1</v>
      </c>
      <c r="S142" s="195">
        <v>1.6E-2</v>
      </c>
      <c r="T142" s="195">
        <v>2.1000000000000001E-2</v>
      </c>
      <c r="U142" s="195">
        <v>0</v>
      </c>
      <c r="V142" s="195">
        <v>2E-3</v>
      </c>
      <c r="W142" s="195">
        <v>3.6999999999999998E-2</v>
      </c>
      <c r="X142" s="195">
        <v>4.3999999999999997E-2</v>
      </c>
      <c r="Y142" s="195">
        <v>1E-3</v>
      </c>
      <c r="Z142" s="195">
        <v>3.0000000000000001E-3</v>
      </c>
      <c r="AA142" s="195">
        <v>1.7000000000000001E-2</v>
      </c>
      <c r="AB142" s="195">
        <v>2.3E-2</v>
      </c>
      <c r="AC142" s="12"/>
    </row>
    <row r="143" spans="1:29" x14ac:dyDescent="0.25">
      <c r="A143" s="94" t="s">
        <v>1633</v>
      </c>
      <c r="B143" s="195" t="s">
        <v>143</v>
      </c>
      <c r="C143" s="195">
        <v>0.37721021611001965</v>
      </c>
      <c r="D143" s="195">
        <v>0.44793713163064836</v>
      </c>
      <c r="E143" s="195">
        <v>3.732809430255403E-2</v>
      </c>
      <c r="F143" s="195">
        <v>1.1787819253438114E-2</v>
      </c>
      <c r="G143" s="195">
        <v>0.10805500982318271</v>
      </c>
      <c r="H143" s="195" t="s">
        <v>143</v>
      </c>
      <c r="I143" s="195">
        <v>1.768172888015717E-2</v>
      </c>
      <c r="J143" s="194">
        <v>1</v>
      </c>
      <c r="K143" s="196">
        <v>509</v>
      </c>
      <c r="L143" s="94"/>
      <c r="M143" s="195" t="s">
        <v>143</v>
      </c>
      <c r="N143" s="195" t="s">
        <v>143</v>
      </c>
      <c r="O143" s="195">
        <v>0.33600000000000002</v>
      </c>
      <c r="P143" s="195">
        <v>0.42</v>
      </c>
      <c r="Q143" s="195">
        <v>0.40500000000000003</v>
      </c>
      <c r="R143" s="195">
        <v>0.49099999999999999</v>
      </c>
      <c r="S143" s="195">
        <v>2.4E-2</v>
      </c>
      <c r="T143" s="195">
        <v>5.8000000000000003E-2</v>
      </c>
      <c r="U143" s="195">
        <v>5.0000000000000001E-3</v>
      </c>
      <c r="V143" s="195">
        <v>2.5000000000000001E-2</v>
      </c>
      <c r="W143" s="195">
        <v>8.4000000000000005E-2</v>
      </c>
      <c r="X143" s="195">
        <v>0.13800000000000001</v>
      </c>
      <c r="Y143" s="195" t="s">
        <v>143</v>
      </c>
      <c r="Z143" s="195" t="s">
        <v>143</v>
      </c>
      <c r="AA143" s="195">
        <v>8.9999999999999993E-3</v>
      </c>
      <c r="AB143" s="195">
        <v>3.3000000000000002E-2</v>
      </c>
      <c r="AC143" s="12"/>
    </row>
    <row r="144" spans="1:29" x14ac:dyDescent="0.25">
      <c r="A144" s="94" t="s">
        <v>1634</v>
      </c>
      <c r="B144" s="195" t="s">
        <v>143</v>
      </c>
      <c r="C144" s="195">
        <v>0.36686390532544377</v>
      </c>
      <c r="D144" s="195">
        <v>0.41420118343195267</v>
      </c>
      <c r="E144" s="195">
        <v>7.6923076923076927E-2</v>
      </c>
      <c r="F144" s="195">
        <v>1.1834319526627219E-2</v>
      </c>
      <c r="G144" s="195">
        <v>8.2840236686390539E-2</v>
      </c>
      <c r="H144" s="195" t="s">
        <v>143</v>
      </c>
      <c r="I144" s="195">
        <v>4.7337278106508875E-2</v>
      </c>
      <c r="J144" s="194">
        <v>0.99999999999999989</v>
      </c>
      <c r="K144" s="196">
        <v>169</v>
      </c>
      <c r="L144" s="94"/>
      <c r="M144" s="195" t="s">
        <v>143</v>
      </c>
      <c r="N144" s="195" t="s">
        <v>143</v>
      </c>
      <c r="O144" s="195">
        <v>0.29799999999999999</v>
      </c>
      <c r="P144" s="195">
        <v>0.442</v>
      </c>
      <c r="Q144" s="195">
        <v>0.34300000000000003</v>
      </c>
      <c r="R144" s="195">
        <v>0.49</v>
      </c>
      <c r="S144" s="195">
        <v>4.5999999999999999E-2</v>
      </c>
      <c r="T144" s="195">
        <v>0.127</v>
      </c>
      <c r="U144" s="195">
        <v>3.0000000000000001E-3</v>
      </c>
      <c r="V144" s="195">
        <v>4.2000000000000003E-2</v>
      </c>
      <c r="W144" s="195">
        <v>0.05</v>
      </c>
      <c r="X144" s="195">
        <v>0.13400000000000001</v>
      </c>
      <c r="Y144" s="195" t="s">
        <v>143</v>
      </c>
      <c r="Z144" s="195" t="s">
        <v>143</v>
      </c>
      <c r="AA144" s="195">
        <v>2.4E-2</v>
      </c>
      <c r="AB144" s="195">
        <v>9.0999999999999998E-2</v>
      </c>
      <c r="AC144" s="12"/>
    </row>
    <row r="145" spans="1:29" x14ac:dyDescent="0.25">
      <c r="A145" s="94" t="s">
        <v>1635</v>
      </c>
      <c r="B145" s="195" t="s">
        <v>143</v>
      </c>
      <c r="C145" s="195">
        <v>0.43830570902394106</v>
      </c>
      <c r="D145" s="195">
        <v>0.21731123388581952</v>
      </c>
      <c r="E145" s="195">
        <v>0.27808471454880296</v>
      </c>
      <c r="F145" s="195">
        <v>7.3664825046040518E-3</v>
      </c>
      <c r="G145" s="195">
        <v>4.6040515653775323E-2</v>
      </c>
      <c r="H145" s="195" t="s">
        <v>143</v>
      </c>
      <c r="I145" s="195">
        <v>1.289134438305709E-2</v>
      </c>
      <c r="J145" s="194">
        <v>0.99999999999999989</v>
      </c>
      <c r="K145" s="196">
        <v>543</v>
      </c>
      <c r="L145" s="94"/>
      <c r="M145" s="195" t="s">
        <v>143</v>
      </c>
      <c r="N145" s="195" t="s">
        <v>143</v>
      </c>
      <c r="O145" s="195">
        <v>0.39700000000000002</v>
      </c>
      <c r="P145" s="195">
        <v>0.48</v>
      </c>
      <c r="Q145" s="195">
        <v>0.185</v>
      </c>
      <c r="R145" s="195">
        <v>0.254</v>
      </c>
      <c r="S145" s="195">
        <v>0.24199999999999999</v>
      </c>
      <c r="T145" s="195">
        <v>0.317</v>
      </c>
      <c r="U145" s="195">
        <v>3.0000000000000001E-3</v>
      </c>
      <c r="V145" s="195">
        <v>1.9E-2</v>
      </c>
      <c r="W145" s="195">
        <v>3.1E-2</v>
      </c>
      <c r="X145" s="195">
        <v>6.7000000000000004E-2</v>
      </c>
      <c r="Y145" s="195" t="s">
        <v>143</v>
      </c>
      <c r="Z145" s="195" t="s">
        <v>143</v>
      </c>
      <c r="AA145" s="195">
        <v>6.0000000000000001E-3</v>
      </c>
      <c r="AB145" s="195">
        <v>2.5999999999999999E-2</v>
      </c>
      <c r="AC145" s="12"/>
    </row>
    <row r="146" spans="1:29" x14ac:dyDescent="0.25">
      <c r="A146" s="94" t="s">
        <v>1636</v>
      </c>
      <c r="B146" s="195" t="s">
        <v>143</v>
      </c>
      <c r="C146" s="195">
        <v>0.5374149659863946</v>
      </c>
      <c r="D146" s="195">
        <v>0.31292517006802723</v>
      </c>
      <c r="E146" s="195">
        <v>7.4829931972789115E-2</v>
      </c>
      <c r="F146" s="195">
        <v>6.8027210884353739E-3</v>
      </c>
      <c r="G146" s="195">
        <v>4.9886621315192746E-2</v>
      </c>
      <c r="H146" s="195" t="s">
        <v>143</v>
      </c>
      <c r="I146" s="195">
        <v>1.8140589569160998E-2</v>
      </c>
      <c r="J146" s="194">
        <v>1</v>
      </c>
      <c r="K146" s="196">
        <v>441</v>
      </c>
      <c r="L146" s="94"/>
      <c r="M146" s="195" t="s">
        <v>143</v>
      </c>
      <c r="N146" s="195" t="s">
        <v>143</v>
      </c>
      <c r="O146" s="195">
        <v>0.49099999999999999</v>
      </c>
      <c r="P146" s="195">
        <v>0.58299999999999996</v>
      </c>
      <c r="Q146" s="195">
        <v>0.27100000000000002</v>
      </c>
      <c r="R146" s="195">
        <v>0.35799999999999998</v>
      </c>
      <c r="S146" s="195">
        <v>5.3999999999999999E-2</v>
      </c>
      <c r="T146" s="195">
        <v>0.10299999999999999</v>
      </c>
      <c r="U146" s="195">
        <v>2E-3</v>
      </c>
      <c r="V146" s="195">
        <v>0.02</v>
      </c>
      <c r="W146" s="195">
        <v>3.3000000000000002E-2</v>
      </c>
      <c r="X146" s="195">
        <v>7.3999999999999996E-2</v>
      </c>
      <c r="Y146" s="195" t="s">
        <v>143</v>
      </c>
      <c r="Z146" s="195" t="s">
        <v>143</v>
      </c>
      <c r="AA146" s="195">
        <v>8.9999999999999993E-3</v>
      </c>
      <c r="AB146" s="195">
        <v>3.5000000000000003E-2</v>
      </c>
      <c r="AC146" s="12"/>
    </row>
    <row r="147" spans="1:29" x14ac:dyDescent="0.25">
      <c r="A147" s="94" t="s">
        <v>1637</v>
      </c>
      <c r="B147" s="195" t="s">
        <v>143</v>
      </c>
      <c r="C147" s="195">
        <v>0.34444444444444444</v>
      </c>
      <c r="D147" s="195">
        <v>0.3888888888888889</v>
      </c>
      <c r="E147" s="195">
        <v>0.14166666666666666</v>
      </c>
      <c r="F147" s="195">
        <v>1.6666666666666666E-2</v>
      </c>
      <c r="G147" s="195">
        <v>7.4999999999999997E-2</v>
      </c>
      <c r="H147" s="195">
        <v>2.7777777777777779E-3</v>
      </c>
      <c r="I147" s="195">
        <v>3.0555555555555555E-2</v>
      </c>
      <c r="J147" s="194">
        <v>1</v>
      </c>
      <c r="K147" s="196">
        <v>360</v>
      </c>
      <c r="L147" s="94"/>
      <c r="M147" s="195" t="s">
        <v>143</v>
      </c>
      <c r="N147" s="195" t="s">
        <v>143</v>
      </c>
      <c r="O147" s="195">
        <v>0.29699999999999999</v>
      </c>
      <c r="P147" s="195">
        <v>0.39500000000000002</v>
      </c>
      <c r="Q147" s="195">
        <v>0.34</v>
      </c>
      <c r="R147" s="195">
        <v>0.44</v>
      </c>
      <c r="S147" s="195">
        <v>0.109</v>
      </c>
      <c r="T147" s="195">
        <v>0.18099999999999999</v>
      </c>
      <c r="U147" s="195">
        <v>8.0000000000000002E-3</v>
      </c>
      <c r="V147" s="195">
        <v>3.5999999999999997E-2</v>
      </c>
      <c r="W147" s="195">
        <v>5.1999999999999998E-2</v>
      </c>
      <c r="X147" s="195">
        <v>0.107</v>
      </c>
      <c r="Y147" s="195">
        <v>0</v>
      </c>
      <c r="Z147" s="195">
        <v>1.6E-2</v>
      </c>
      <c r="AA147" s="195">
        <v>1.7000000000000001E-2</v>
      </c>
      <c r="AB147" s="195">
        <v>5.3999999999999999E-2</v>
      </c>
      <c r="AC147" s="12"/>
    </row>
    <row r="148" spans="1:29" x14ac:dyDescent="0.25">
      <c r="A148" s="94" t="s">
        <v>1638</v>
      </c>
      <c r="B148" s="195" t="s">
        <v>143</v>
      </c>
      <c r="C148" s="195">
        <v>0.1654275092936803</v>
      </c>
      <c r="D148" s="195">
        <v>0.6189591078066915</v>
      </c>
      <c r="E148" s="195">
        <v>0.10037174721189591</v>
      </c>
      <c r="F148" s="195">
        <v>9.2936802973977699E-3</v>
      </c>
      <c r="G148" s="195">
        <v>7.434944237918216E-2</v>
      </c>
      <c r="H148" s="195" t="s">
        <v>143</v>
      </c>
      <c r="I148" s="195">
        <v>3.1598513011152414E-2</v>
      </c>
      <c r="J148" s="194">
        <v>1</v>
      </c>
      <c r="K148" s="196">
        <v>538</v>
      </c>
      <c r="L148" s="94"/>
      <c r="M148" s="195" t="s">
        <v>143</v>
      </c>
      <c r="N148" s="195" t="s">
        <v>143</v>
      </c>
      <c r="O148" s="195">
        <v>0.13600000000000001</v>
      </c>
      <c r="P148" s="195">
        <v>0.19900000000000001</v>
      </c>
      <c r="Q148" s="195">
        <v>0.57699999999999996</v>
      </c>
      <c r="R148" s="195">
        <v>0.65900000000000003</v>
      </c>
      <c r="S148" s="195">
        <v>7.8E-2</v>
      </c>
      <c r="T148" s="195">
        <v>0.129</v>
      </c>
      <c r="U148" s="195">
        <v>4.0000000000000001E-3</v>
      </c>
      <c r="V148" s="195">
        <v>2.1999999999999999E-2</v>
      </c>
      <c r="W148" s="195">
        <v>5.5E-2</v>
      </c>
      <c r="X148" s="195">
        <v>0.1</v>
      </c>
      <c r="Y148" s="195" t="s">
        <v>143</v>
      </c>
      <c r="Z148" s="195" t="s">
        <v>143</v>
      </c>
      <c r="AA148" s="195">
        <v>0.02</v>
      </c>
      <c r="AB148" s="195">
        <v>0.05</v>
      </c>
      <c r="AC148" s="12"/>
    </row>
    <row r="149" spans="1:29" x14ac:dyDescent="0.25">
      <c r="A149" s="94" t="s">
        <v>1639</v>
      </c>
      <c r="B149" s="195" t="s">
        <v>143</v>
      </c>
      <c r="C149" s="195">
        <v>0.36075949367088606</v>
      </c>
      <c r="D149" s="195">
        <v>0.35126582278481011</v>
      </c>
      <c r="E149" s="195">
        <v>7.9113924050632917E-2</v>
      </c>
      <c r="F149" s="195">
        <v>1.5822784810126583E-2</v>
      </c>
      <c r="G149" s="195">
        <v>0.17088607594936708</v>
      </c>
      <c r="H149" s="195" t="s">
        <v>143</v>
      </c>
      <c r="I149" s="195">
        <v>2.2151898734177215E-2</v>
      </c>
      <c r="J149" s="194">
        <v>1</v>
      </c>
      <c r="K149" s="196">
        <v>316</v>
      </c>
      <c r="L149" s="94"/>
      <c r="M149" s="195" t="s">
        <v>143</v>
      </c>
      <c r="N149" s="195" t="s">
        <v>143</v>
      </c>
      <c r="O149" s="195">
        <v>0.31</v>
      </c>
      <c r="P149" s="195">
        <v>0.41499999999999998</v>
      </c>
      <c r="Q149" s="195">
        <v>0.30099999999999999</v>
      </c>
      <c r="R149" s="195">
        <v>0.40500000000000003</v>
      </c>
      <c r="S149" s="195">
        <v>5.3999999999999999E-2</v>
      </c>
      <c r="T149" s="195">
        <v>0.114</v>
      </c>
      <c r="U149" s="195">
        <v>7.0000000000000001E-3</v>
      </c>
      <c r="V149" s="195">
        <v>3.5999999999999997E-2</v>
      </c>
      <c r="W149" s="195">
        <v>0.13300000000000001</v>
      </c>
      <c r="X149" s="195">
        <v>0.216</v>
      </c>
      <c r="Y149" s="195" t="s">
        <v>143</v>
      </c>
      <c r="Z149" s="195" t="s">
        <v>143</v>
      </c>
      <c r="AA149" s="195">
        <v>1.0999999999999999E-2</v>
      </c>
      <c r="AB149" s="195">
        <v>4.4999999999999998E-2</v>
      </c>
      <c r="AC149" s="12"/>
    </row>
    <row r="150" spans="1:29" x14ac:dyDescent="0.25">
      <c r="A150" s="94" t="s">
        <v>1640</v>
      </c>
      <c r="B150" s="195" t="s">
        <v>143</v>
      </c>
      <c r="C150" s="195">
        <v>0.25616979269496543</v>
      </c>
      <c r="D150" s="195">
        <v>0.35340572556762095</v>
      </c>
      <c r="E150" s="195">
        <v>8.489634748272458E-2</v>
      </c>
      <c r="F150" s="195">
        <v>2.3198420533070089E-2</v>
      </c>
      <c r="G150" s="195">
        <v>0.25074037512339586</v>
      </c>
      <c r="H150" s="195">
        <v>1.4807502467917078E-3</v>
      </c>
      <c r="I150" s="195">
        <v>3.0108588351431393E-2</v>
      </c>
      <c r="J150" s="194">
        <v>1</v>
      </c>
      <c r="K150" s="196">
        <v>2026</v>
      </c>
      <c r="L150" s="94"/>
      <c r="M150" s="195" t="s">
        <v>143</v>
      </c>
      <c r="N150" s="195" t="s">
        <v>143</v>
      </c>
      <c r="O150" s="195">
        <v>0.23799999999999999</v>
      </c>
      <c r="P150" s="195">
        <v>0.27600000000000002</v>
      </c>
      <c r="Q150" s="195">
        <v>0.33300000000000002</v>
      </c>
      <c r="R150" s="195">
        <v>0.374</v>
      </c>
      <c r="S150" s="195">
        <v>7.3999999999999996E-2</v>
      </c>
      <c r="T150" s="195">
        <v>9.8000000000000004E-2</v>
      </c>
      <c r="U150" s="195">
        <v>1.7000000000000001E-2</v>
      </c>
      <c r="V150" s="195">
        <v>3.1E-2</v>
      </c>
      <c r="W150" s="195">
        <v>0.23200000000000001</v>
      </c>
      <c r="X150" s="195">
        <v>0.27</v>
      </c>
      <c r="Y150" s="195">
        <v>1E-3</v>
      </c>
      <c r="Z150" s="195">
        <v>4.0000000000000001E-3</v>
      </c>
      <c r="AA150" s="195">
        <v>2.4E-2</v>
      </c>
      <c r="AB150" s="195">
        <v>3.7999999999999999E-2</v>
      </c>
      <c r="AC150" s="12"/>
    </row>
    <row r="151" spans="1:29" x14ac:dyDescent="0.25">
      <c r="A151" s="94" t="s">
        <v>1641</v>
      </c>
      <c r="B151" s="195" t="s">
        <v>143</v>
      </c>
      <c r="C151" s="195">
        <v>3.7499999999999999E-2</v>
      </c>
      <c r="D151" s="195">
        <v>0.27500000000000002</v>
      </c>
      <c r="E151" s="195">
        <v>6.5625000000000003E-2</v>
      </c>
      <c r="F151" s="195">
        <v>3.5937499999999997E-2</v>
      </c>
      <c r="G151" s="195">
        <v>0.57343750000000004</v>
      </c>
      <c r="H151" s="195" t="s">
        <v>143</v>
      </c>
      <c r="I151" s="195">
        <v>1.2500000000000001E-2</v>
      </c>
      <c r="J151" s="194">
        <v>1</v>
      </c>
      <c r="K151" s="196">
        <v>640</v>
      </c>
      <c r="L151" s="94"/>
      <c r="M151" s="195" t="s">
        <v>143</v>
      </c>
      <c r="N151" s="195" t="s">
        <v>143</v>
      </c>
      <c r="O151" s="195">
        <v>2.5000000000000001E-2</v>
      </c>
      <c r="P151" s="195">
        <v>5.5E-2</v>
      </c>
      <c r="Q151" s="195">
        <v>0.24199999999999999</v>
      </c>
      <c r="R151" s="195">
        <v>0.311</v>
      </c>
      <c r="S151" s="195">
        <v>4.9000000000000002E-2</v>
      </c>
      <c r="T151" s="195">
        <v>8.7999999999999995E-2</v>
      </c>
      <c r="U151" s="195">
        <v>2.4E-2</v>
      </c>
      <c r="V151" s="195">
        <v>5.2999999999999999E-2</v>
      </c>
      <c r="W151" s="195">
        <v>0.53500000000000003</v>
      </c>
      <c r="X151" s="195">
        <v>0.61099999999999999</v>
      </c>
      <c r="Y151" s="195" t="s">
        <v>143</v>
      </c>
      <c r="Z151" s="195" t="s">
        <v>143</v>
      </c>
      <c r="AA151" s="195">
        <v>6.0000000000000001E-3</v>
      </c>
      <c r="AB151" s="195">
        <v>2.4E-2</v>
      </c>
      <c r="AC151" s="12"/>
    </row>
    <row r="152" spans="1:29" x14ac:dyDescent="0.25">
      <c r="A152" s="94" t="s">
        <v>1642</v>
      </c>
      <c r="B152" s="195" t="s">
        <v>143</v>
      </c>
      <c r="C152" s="195">
        <v>0.19023904382470119</v>
      </c>
      <c r="D152" s="195">
        <v>0.50298804780876494</v>
      </c>
      <c r="E152" s="195">
        <v>5.2788844621513946E-2</v>
      </c>
      <c r="F152" s="195">
        <v>4.9800796812749003E-3</v>
      </c>
      <c r="G152" s="195">
        <v>0.14243027888446216</v>
      </c>
      <c r="H152" s="195">
        <v>9.9601593625498006E-4</v>
      </c>
      <c r="I152" s="195">
        <v>0.10557768924302789</v>
      </c>
      <c r="J152" s="194">
        <v>1</v>
      </c>
      <c r="K152" s="196">
        <v>1004</v>
      </c>
      <c r="L152" s="94"/>
      <c r="M152" s="195" t="s">
        <v>143</v>
      </c>
      <c r="N152" s="195" t="s">
        <v>143</v>
      </c>
      <c r="O152" s="195">
        <v>0.16700000000000001</v>
      </c>
      <c r="P152" s="195">
        <v>0.216</v>
      </c>
      <c r="Q152" s="195">
        <v>0.47199999999999998</v>
      </c>
      <c r="R152" s="195">
        <v>0.53400000000000003</v>
      </c>
      <c r="S152" s="195">
        <v>4.1000000000000002E-2</v>
      </c>
      <c r="T152" s="195">
        <v>6.8000000000000005E-2</v>
      </c>
      <c r="U152" s="195">
        <v>2E-3</v>
      </c>
      <c r="V152" s="195">
        <v>1.2E-2</v>
      </c>
      <c r="W152" s="195">
        <v>0.122</v>
      </c>
      <c r="X152" s="195">
        <v>0.16500000000000001</v>
      </c>
      <c r="Y152" s="195">
        <v>0</v>
      </c>
      <c r="Z152" s="195">
        <v>6.0000000000000001E-3</v>
      </c>
      <c r="AA152" s="195">
        <v>8.7999999999999995E-2</v>
      </c>
      <c r="AB152" s="195">
        <v>0.126</v>
      </c>
      <c r="AC152" s="12"/>
    </row>
    <row r="153" spans="1:29" x14ac:dyDescent="0.25">
      <c r="A153" s="94" t="s">
        <v>1643</v>
      </c>
      <c r="B153" s="195" t="s">
        <v>143</v>
      </c>
      <c r="C153" s="195">
        <v>5.9479553903345722E-2</v>
      </c>
      <c r="D153" s="195">
        <v>0.29368029739776952</v>
      </c>
      <c r="E153" s="195">
        <v>2.9739776951672861E-2</v>
      </c>
      <c r="F153" s="195">
        <v>5.5762081784386616E-2</v>
      </c>
      <c r="G153" s="195">
        <v>0.52416356877323422</v>
      </c>
      <c r="H153" s="195">
        <v>3.7174721189591076E-3</v>
      </c>
      <c r="I153" s="195">
        <v>3.3457249070631967E-2</v>
      </c>
      <c r="J153" s="194">
        <v>1</v>
      </c>
      <c r="K153" s="196">
        <v>269</v>
      </c>
      <c r="L153" s="94"/>
      <c r="M153" s="195" t="s">
        <v>143</v>
      </c>
      <c r="N153" s="195" t="s">
        <v>143</v>
      </c>
      <c r="O153" s="195">
        <v>3.6999999999999998E-2</v>
      </c>
      <c r="P153" s="195">
        <v>9.4E-2</v>
      </c>
      <c r="Q153" s="195">
        <v>0.24199999999999999</v>
      </c>
      <c r="R153" s="195">
        <v>0.35099999999999998</v>
      </c>
      <c r="S153" s="195">
        <v>1.4999999999999999E-2</v>
      </c>
      <c r="T153" s="195">
        <v>5.8000000000000003E-2</v>
      </c>
      <c r="U153" s="195">
        <v>3.4000000000000002E-2</v>
      </c>
      <c r="V153" s="195">
        <v>0.09</v>
      </c>
      <c r="W153" s="195">
        <v>0.46500000000000002</v>
      </c>
      <c r="X153" s="195">
        <v>0.58299999999999996</v>
      </c>
      <c r="Y153" s="195">
        <v>1E-3</v>
      </c>
      <c r="Z153" s="195">
        <v>2.1000000000000001E-2</v>
      </c>
      <c r="AA153" s="195">
        <v>1.7999999999999999E-2</v>
      </c>
      <c r="AB153" s="195">
        <v>6.2E-2</v>
      </c>
      <c r="AC153" s="12"/>
    </row>
    <row r="154" spans="1:29" x14ac:dyDescent="0.25">
      <c r="A154" s="94" t="s">
        <v>1644</v>
      </c>
      <c r="B154" s="195" t="s">
        <v>143</v>
      </c>
      <c r="C154" s="195">
        <v>0.13362541073384446</v>
      </c>
      <c r="D154" s="195">
        <v>0.25848849945235486</v>
      </c>
      <c r="E154" s="195">
        <v>6.4622124863088715E-2</v>
      </c>
      <c r="F154" s="195">
        <v>1.642935377875137E-2</v>
      </c>
      <c r="G154" s="195">
        <v>0.4994523548740416</v>
      </c>
      <c r="H154" s="195">
        <v>1.0952902519167579E-3</v>
      </c>
      <c r="I154" s="195">
        <v>2.628696604600219E-2</v>
      </c>
      <c r="J154" s="194">
        <v>1</v>
      </c>
      <c r="K154" s="196">
        <v>913</v>
      </c>
      <c r="L154" s="94"/>
      <c r="M154" s="195" t="s">
        <v>143</v>
      </c>
      <c r="N154" s="195" t="s">
        <v>143</v>
      </c>
      <c r="O154" s="195">
        <v>0.113</v>
      </c>
      <c r="P154" s="195">
        <v>0.157</v>
      </c>
      <c r="Q154" s="195">
        <v>0.23100000000000001</v>
      </c>
      <c r="R154" s="195">
        <v>0.28799999999999998</v>
      </c>
      <c r="S154" s="195">
        <v>0.05</v>
      </c>
      <c r="T154" s="195">
        <v>8.2000000000000003E-2</v>
      </c>
      <c r="U154" s="195">
        <v>0.01</v>
      </c>
      <c r="V154" s="195">
        <v>2.7E-2</v>
      </c>
      <c r="W154" s="195">
        <v>0.46700000000000003</v>
      </c>
      <c r="X154" s="195">
        <v>0.53200000000000003</v>
      </c>
      <c r="Y154" s="195">
        <v>0</v>
      </c>
      <c r="Z154" s="195">
        <v>6.0000000000000001E-3</v>
      </c>
      <c r="AA154" s="195">
        <v>1.7999999999999999E-2</v>
      </c>
      <c r="AB154" s="195">
        <v>3.9E-2</v>
      </c>
      <c r="AC154" s="12"/>
    </row>
    <row r="155" spans="1:29" x14ac:dyDescent="0.25">
      <c r="A155" s="94" t="s">
        <v>1645</v>
      </c>
      <c r="B155" s="195" t="s">
        <v>143</v>
      </c>
      <c r="C155" s="195">
        <v>0.33922083165119093</v>
      </c>
      <c r="D155" s="195">
        <v>0.19115865966895437</v>
      </c>
      <c r="E155" s="195">
        <v>5.5409769882922892E-2</v>
      </c>
      <c r="F155" s="195">
        <v>1.2515139281388777E-2</v>
      </c>
      <c r="G155" s="195">
        <v>0.37989503431570448</v>
      </c>
      <c r="H155" s="195">
        <v>1.5139281388776747E-3</v>
      </c>
      <c r="I155" s="195">
        <v>2.028663706096084E-2</v>
      </c>
      <c r="J155" s="194">
        <v>0.99999999999999989</v>
      </c>
      <c r="K155" s="196">
        <v>9908</v>
      </c>
      <c r="L155" s="94"/>
      <c r="M155" s="195" t="s">
        <v>143</v>
      </c>
      <c r="N155" s="195" t="s">
        <v>143</v>
      </c>
      <c r="O155" s="195">
        <v>0.33</v>
      </c>
      <c r="P155" s="195">
        <v>0.34899999999999998</v>
      </c>
      <c r="Q155" s="195">
        <v>0.184</v>
      </c>
      <c r="R155" s="195">
        <v>0.19900000000000001</v>
      </c>
      <c r="S155" s="195">
        <v>5.0999999999999997E-2</v>
      </c>
      <c r="T155" s="195">
        <v>0.06</v>
      </c>
      <c r="U155" s="195">
        <v>1.0999999999999999E-2</v>
      </c>
      <c r="V155" s="195">
        <v>1.4999999999999999E-2</v>
      </c>
      <c r="W155" s="195">
        <v>0.37</v>
      </c>
      <c r="X155" s="195">
        <v>0.38900000000000001</v>
      </c>
      <c r="Y155" s="195">
        <v>1E-3</v>
      </c>
      <c r="Z155" s="195">
        <v>2E-3</v>
      </c>
      <c r="AA155" s="195">
        <v>1.7999999999999999E-2</v>
      </c>
      <c r="AB155" s="195">
        <v>2.3E-2</v>
      </c>
      <c r="AC155" s="12"/>
    </row>
    <row r="156" spans="1:29" x14ac:dyDescent="0.25">
      <c r="A156" s="94" t="s">
        <v>1646</v>
      </c>
      <c r="B156" s="195" t="s">
        <v>143</v>
      </c>
      <c r="C156" s="195">
        <v>0.84126984126984128</v>
      </c>
      <c r="D156" s="195">
        <v>0.12698412698412698</v>
      </c>
      <c r="E156" s="195" t="s">
        <v>143</v>
      </c>
      <c r="F156" s="195" t="s">
        <v>143</v>
      </c>
      <c r="G156" s="195">
        <v>1.5873015873015872E-2</v>
      </c>
      <c r="H156" s="195" t="s">
        <v>143</v>
      </c>
      <c r="I156" s="195">
        <v>1.5873015873015872E-2</v>
      </c>
      <c r="J156" s="194">
        <v>1</v>
      </c>
      <c r="K156" s="196">
        <v>63</v>
      </c>
      <c r="L156" s="94"/>
      <c r="M156" s="195" t="s">
        <v>143</v>
      </c>
      <c r="N156" s="195" t="s">
        <v>143</v>
      </c>
      <c r="O156" s="195">
        <v>0.73199999999999998</v>
      </c>
      <c r="P156" s="195">
        <v>0.91100000000000003</v>
      </c>
      <c r="Q156" s="195">
        <v>6.6000000000000003E-2</v>
      </c>
      <c r="R156" s="195">
        <v>0.23100000000000001</v>
      </c>
      <c r="S156" s="195" t="s">
        <v>143</v>
      </c>
      <c r="T156" s="195" t="s">
        <v>143</v>
      </c>
      <c r="U156" s="195" t="s">
        <v>143</v>
      </c>
      <c r="V156" s="195" t="s">
        <v>143</v>
      </c>
      <c r="W156" s="195">
        <v>3.0000000000000001E-3</v>
      </c>
      <c r="X156" s="195">
        <v>8.5000000000000006E-2</v>
      </c>
      <c r="Y156" s="195" t="s">
        <v>143</v>
      </c>
      <c r="Z156" s="195" t="s">
        <v>143</v>
      </c>
      <c r="AA156" s="195">
        <v>3.0000000000000001E-3</v>
      </c>
      <c r="AB156" s="195">
        <v>8.5000000000000006E-2</v>
      </c>
      <c r="AC156" s="12"/>
    </row>
    <row r="157" spans="1:29" x14ac:dyDescent="0.25">
      <c r="A157" s="94" t="s">
        <v>1647</v>
      </c>
      <c r="B157" s="195" t="s">
        <v>143</v>
      </c>
      <c r="C157" s="195">
        <v>0.48343815513626837</v>
      </c>
      <c r="D157" s="195">
        <v>0.36436058700209645</v>
      </c>
      <c r="E157" s="195">
        <v>3.6058700209643607E-2</v>
      </c>
      <c r="F157" s="195">
        <v>4.6121593291404616E-3</v>
      </c>
      <c r="G157" s="195">
        <v>1.7610062893081761E-2</v>
      </c>
      <c r="H157" s="195" t="s">
        <v>143</v>
      </c>
      <c r="I157" s="195">
        <v>9.3920335429769394E-2</v>
      </c>
      <c r="J157" s="194">
        <v>1</v>
      </c>
      <c r="K157" s="196">
        <v>2385</v>
      </c>
      <c r="L157" s="94"/>
      <c r="M157" s="195" t="s">
        <v>143</v>
      </c>
      <c r="N157" s="195" t="s">
        <v>143</v>
      </c>
      <c r="O157" s="195">
        <v>0.46300000000000002</v>
      </c>
      <c r="P157" s="195">
        <v>0.504</v>
      </c>
      <c r="Q157" s="195">
        <v>0.34499999999999997</v>
      </c>
      <c r="R157" s="195">
        <v>0.38400000000000001</v>
      </c>
      <c r="S157" s="195">
        <v>2.9000000000000001E-2</v>
      </c>
      <c r="T157" s="195">
        <v>4.3999999999999997E-2</v>
      </c>
      <c r="U157" s="195">
        <v>3.0000000000000001E-3</v>
      </c>
      <c r="V157" s="195">
        <v>8.0000000000000002E-3</v>
      </c>
      <c r="W157" s="195">
        <v>1.2999999999999999E-2</v>
      </c>
      <c r="X157" s="195">
        <v>2.4E-2</v>
      </c>
      <c r="Y157" s="195" t="s">
        <v>143</v>
      </c>
      <c r="Z157" s="195" t="s">
        <v>143</v>
      </c>
      <c r="AA157" s="195">
        <v>8.3000000000000004E-2</v>
      </c>
      <c r="AB157" s="195">
        <v>0.106</v>
      </c>
      <c r="AC157" s="12"/>
    </row>
    <row r="158" spans="1:29" x14ac:dyDescent="0.25">
      <c r="A158" s="94" t="s">
        <v>1648</v>
      </c>
      <c r="B158" s="195" t="s">
        <v>143</v>
      </c>
      <c r="C158" s="195">
        <v>9.1533180778032037E-3</v>
      </c>
      <c r="D158" s="195">
        <v>0.39359267734553777</v>
      </c>
      <c r="E158" s="195">
        <v>0.10068649885583524</v>
      </c>
      <c r="F158" s="195">
        <v>3.8901601830663615E-2</v>
      </c>
      <c r="G158" s="195">
        <v>0.40961098398169338</v>
      </c>
      <c r="H158" s="195">
        <v>4.5766590389016018E-3</v>
      </c>
      <c r="I158" s="195">
        <v>4.3478260869565216E-2</v>
      </c>
      <c r="J158" s="194">
        <v>1</v>
      </c>
      <c r="K158" s="196">
        <v>437</v>
      </c>
      <c r="L158" s="94"/>
      <c r="M158" s="195" t="s">
        <v>143</v>
      </c>
      <c r="N158" s="195" t="s">
        <v>143</v>
      </c>
      <c r="O158" s="195">
        <v>4.0000000000000001E-3</v>
      </c>
      <c r="P158" s="195">
        <v>2.3E-2</v>
      </c>
      <c r="Q158" s="195">
        <v>0.34899999999999998</v>
      </c>
      <c r="R158" s="195">
        <v>0.44</v>
      </c>
      <c r="S158" s="195">
        <v>7.5999999999999998E-2</v>
      </c>
      <c r="T158" s="195">
        <v>0.13200000000000001</v>
      </c>
      <c r="U158" s="195">
        <v>2.4E-2</v>
      </c>
      <c r="V158" s="195">
        <v>6.0999999999999999E-2</v>
      </c>
      <c r="W158" s="195">
        <v>0.36399999999999999</v>
      </c>
      <c r="X158" s="195">
        <v>0.45600000000000002</v>
      </c>
      <c r="Y158" s="195">
        <v>1E-3</v>
      </c>
      <c r="Z158" s="195">
        <v>1.7000000000000001E-2</v>
      </c>
      <c r="AA158" s="195">
        <v>2.8000000000000001E-2</v>
      </c>
      <c r="AB158" s="195">
        <v>6.7000000000000004E-2</v>
      </c>
      <c r="AC158" s="12"/>
    </row>
    <row r="159" spans="1:29" x14ac:dyDescent="0.25">
      <c r="A159" s="94" t="s">
        <v>1649</v>
      </c>
      <c r="B159" s="195" t="s">
        <v>143</v>
      </c>
      <c r="C159" s="195">
        <v>0.3</v>
      </c>
      <c r="D159" s="195">
        <v>0.25892857142857145</v>
      </c>
      <c r="E159" s="195">
        <v>7.3214285714285718E-2</v>
      </c>
      <c r="F159" s="195">
        <v>2.5000000000000001E-2</v>
      </c>
      <c r="G159" s="195">
        <v>0.3392857142857143</v>
      </c>
      <c r="H159" s="195" t="s">
        <v>143</v>
      </c>
      <c r="I159" s="195">
        <v>3.5714285714285713E-3</v>
      </c>
      <c r="J159" s="194">
        <v>1</v>
      </c>
      <c r="K159" s="196">
        <v>560</v>
      </c>
      <c r="L159" s="94"/>
      <c r="M159" s="195" t="s">
        <v>143</v>
      </c>
      <c r="N159" s="195" t="s">
        <v>143</v>
      </c>
      <c r="O159" s="195">
        <v>0.26400000000000001</v>
      </c>
      <c r="P159" s="195">
        <v>0.33900000000000002</v>
      </c>
      <c r="Q159" s="195">
        <v>0.224</v>
      </c>
      <c r="R159" s="195">
        <v>0.29699999999999999</v>
      </c>
      <c r="S159" s="195">
        <v>5.3999999999999999E-2</v>
      </c>
      <c r="T159" s="195">
        <v>9.8000000000000004E-2</v>
      </c>
      <c r="U159" s="195">
        <v>1.4999999999999999E-2</v>
      </c>
      <c r="V159" s="195">
        <v>4.2000000000000003E-2</v>
      </c>
      <c r="W159" s="195">
        <v>0.30099999999999999</v>
      </c>
      <c r="X159" s="195">
        <v>0.379</v>
      </c>
      <c r="Y159" s="195" t="s">
        <v>143</v>
      </c>
      <c r="Z159" s="195" t="s">
        <v>143</v>
      </c>
      <c r="AA159" s="195">
        <v>1E-3</v>
      </c>
      <c r="AB159" s="195">
        <v>1.2999999999999999E-2</v>
      </c>
      <c r="AC159" s="12"/>
    </row>
    <row r="160" spans="1:29" x14ac:dyDescent="0.25">
      <c r="A160" s="94" t="s">
        <v>1650</v>
      </c>
      <c r="B160" s="195" t="s">
        <v>143</v>
      </c>
      <c r="C160" s="195">
        <v>0.1987295825771325</v>
      </c>
      <c r="D160" s="195">
        <v>0.39292196007259528</v>
      </c>
      <c r="E160" s="195">
        <v>6.3520871143375679E-2</v>
      </c>
      <c r="F160" s="195">
        <v>2.0871143375680582E-2</v>
      </c>
      <c r="G160" s="195">
        <v>0.31125226860254085</v>
      </c>
      <c r="H160" s="195">
        <v>9.0744101633393826E-4</v>
      </c>
      <c r="I160" s="195">
        <v>1.1796733212341199E-2</v>
      </c>
      <c r="J160" s="194">
        <v>1</v>
      </c>
      <c r="K160" s="196">
        <v>1102</v>
      </c>
      <c r="L160" s="94"/>
      <c r="M160" s="195" t="s">
        <v>143</v>
      </c>
      <c r="N160" s="195" t="s">
        <v>143</v>
      </c>
      <c r="O160" s="195">
        <v>0.17599999999999999</v>
      </c>
      <c r="P160" s="195">
        <v>0.223</v>
      </c>
      <c r="Q160" s="195">
        <v>0.36499999999999999</v>
      </c>
      <c r="R160" s="195">
        <v>0.42199999999999999</v>
      </c>
      <c r="S160" s="195">
        <v>5.0999999999999997E-2</v>
      </c>
      <c r="T160" s="195">
        <v>7.9000000000000001E-2</v>
      </c>
      <c r="U160" s="195">
        <v>1.4E-2</v>
      </c>
      <c r="V160" s="195">
        <v>3.1E-2</v>
      </c>
      <c r="W160" s="195">
        <v>0.28499999999999998</v>
      </c>
      <c r="X160" s="195">
        <v>0.33900000000000002</v>
      </c>
      <c r="Y160" s="195">
        <v>0</v>
      </c>
      <c r="Z160" s="195">
        <v>5.0000000000000001E-3</v>
      </c>
      <c r="AA160" s="195">
        <v>7.0000000000000001E-3</v>
      </c>
      <c r="AB160" s="195">
        <v>0.02</v>
      </c>
      <c r="AC160" s="12"/>
    </row>
    <row r="161" spans="1:29" x14ac:dyDescent="0.25">
      <c r="A161" s="94" t="s">
        <v>1651</v>
      </c>
      <c r="B161" s="195" t="s">
        <v>143</v>
      </c>
      <c r="C161" s="195">
        <v>0.25068546807677244</v>
      </c>
      <c r="D161" s="195">
        <v>0.37289463376419896</v>
      </c>
      <c r="E161" s="195">
        <v>7.0505287896592245E-2</v>
      </c>
      <c r="F161" s="195">
        <v>1.6842929886408148E-2</v>
      </c>
      <c r="G161" s="195">
        <v>0.26361143752448102</v>
      </c>
      <c r="H161" s="195" t="s">
        <v>143</v>
      </c>
      <c r="I161" s="195">
        <v>2.5460242851547198E-2</v>
      </c>
      <c r="J161" s="194">
        <v>1</v>
      </c>
      <c r="K161" s="196">
        <v>2553</v>
      </c>
      <c r="L161" s="94"/>
      <c r="M161" s="195" t="s">
        <v>143</v>
      </c>
      <c r="N161" s="195" t="s">
        <v>143</v>
      </c>
      <c r="O161" s="195">
        <v>0.23400000000000001</v>
      </c>
      <c r="P161" s="195">
        <v>0.26800000000000002</v>
      </c>
      <c r="Q161" s="195">
        <v>0.35399999999999998</v>
      </c>
      <c r="R161" s="195">
        <v>0.39200000000000002</v>
      </c>
      <c r="S161" s="195">
        <v>6.0999999999999999E-2</v>
      </c>
      <c r="T161" s="195">
        <v>8.1000000000000003E-2</v>
      </c>
      <c r="U161" s="195">
        <v>1.2999999999999999E-2</v>
      </c>
      <c r="V161" s="195">
        <v>2.3E-2</v>
      </c>
      <c r="W161" s="195">
        <v>0.247</v>
      </c>
      <c r="X161" s="195">
        <v>0.28100000000000003</v>
      </c>
      <c r="Y161" s="195" t="s">
        <v>143</v>
      </c>
      <c r="Z161" s="195" t="s">
        <v>143</v>
      </c>
      <c r="AA161" s="195">
        <v>0.02</v>
      </c>
      <c r="AB161" s="195">
        <v>3.2000000000000001E-2</v>
      </c>
      <c r="AC161" s="12"/>
    </row>
    <row r="162" spans="1:29" x14ac:dyDescent="0.25">
      <c r="A162" s="94" t="s">
        <v>1652</v>
      </c>
      <c r="B162" s="195" t="s">
        <v>143</v>
      </c>
      <c r="C162" s="195">
        <v>0.41653160453808752</v>
      </c>
      <c r="D162" s="195">
        <v>0.2182603997839006</v>
      </c>
      <c r="E162" s="195">
        <v>4.2679632631010267E-2</v>
      </c>
      <c r="F162" s="195">
        <v>8.1037277147487846E-2</v>
      </c>
      <c r="G162" s="195">
        <v>0.21772015126958402</v>
      </c>
      <c r="H162" s="195">
        <v>1.6207455429497568E-3</v>
      </c>
      <c r="I162" s="195">
        <v>2.2150189086980011E-2</v>
      </c>
      <c r="J162" s="194">
        <v>1</v>
      </c>
      <c r="K162" s="196">
        <v>1851</v>
      </c>
      <c r="L162" s="94"/>
      <c r="M162" s="195" t="s">
        <v>143</v>
      </c>
      <c r="N162" s="195" t="s">
        <v>143</v>
      </c>
      <c r="O162" s="195">
        <v>0.39400000000000002</v>
      </c>
      <c r="P162" s="195">
        <v>0.439</v>
      </c>
      <c r="Q162" s="195">
        <v>0.2</v>
      </c>
      <c r="R162" s="195">
        <v>0.23799999999999999</v>
      </c>
      <c r="S162" s="195">
        <v>3.4000000000000002E-2</v>
      </c>
      <c r="T162" s="195">
        <v>5.2999999999999999E-2</v>
      </c>
      <c r="U162" s="195">
        <v>6.9000000000000006E-2</v>
      </c>
      <c r="V162" s="195">
        <v>9.4E-2</v>
      </c>
      <c r="W162" s="195">
        <v>0.2</v>
      </c>
      <c r="X162" s="195">
        <v>0.23699999999999999</v>
      </c>
      <c r="Y162" s="195">
        <v>1E-3</v>
      </c>
      <c r="Z162" s="195">
        <v>5.0000000000000001E-3</v>
      </c>
      <c r="AA162" s="195">
        <v>1.6E-2</v>
      </c>
      <c r="AB162" s="195">
        <v>0.03</v>
      </c>
      <c r="AC162" s="12"/>
    </row>
    <row r="163" spans="1:29" x14ac:dyDescent="0.25">
      <c r="A163" s="94" t="s">
        <v>1653</v>
      </c>
      <c r="B163" s="195" t="s">
        <v>143</v>
      </c>
      <c r="C163" s="195">
        <v>0.12997903563941299</v>
      </c>
      <c r="D163" s="195">
        <v>0.48008385744234799</v>
      </c>
      <c r="E163" s="195">
        <v>0.1278825995807128</v>
      </c>
      <c r="F163" s="195">
        <v>2.5157232704402517E-2</v>
      </c>
      <c r="G163" s="195">
        <v>0.21593291404612158</v>
      </c>
      <c r="H163" s="195" t="s">
        <v>143</v>
      </c>
      <c r="I163" s="195">
        <v>2.0964360587002098E-2</v>
      </c>
      <c r="J163" s="194">
        <v>1</v>
      </c>
      <c r="K163" s="196">
        <v>477</v>
      </c>
      <c r="L163" s="94"/>
      <c r="M163" s="195" t="s">
        <v>143</v>
      </c>
      <c r="N163" s="195" t="s">
        <v>143</v>
      </c>
      <c r="O163" s="195">
        <v>0.10299999999999999</v>
      </c>
      <c r="P163" s="195">
        <v>0.16300000000000001</v>
      </c>
      <c r="Q163" s="195">
        <v>0.436</v>
      </c>
      <c r="R163" s="195">
        <v>0.52500000000000002</v>
      </c>
      <c r="S163" s="195">
        <v>0.10100000000000001</v>
      </c>
      <c r="T163" s="195">
        <v>0.161</v>
      </c>
      <c r="U163" s="195">
        <v>1.4E-2</v>
      </c>
      <c r="V163" s="195">
        <v>4.2999999999999997E-2</v>
      </c>
      <c r="W163" s="195">
        <v>0.18099999999999999</v>
      </c>
      <c r="X163" s="195">
        <v>0.255</v>
      </c>
      <c r="Y163" s="195" t="s">
        <v>143</v>
      </c>
      <c r="Z163" s="195" t="s">
        <v>143</v>
      </c>
      <c r="AA163" s="195">
        <v>1.0999999999999999E-2</v>
      </c>
      <c r="AB163" s="195">
        <v>3.7999999999999999E-2</v>
      </c>
      <c r="AC163" s="12"/>
    </row>
    <row r="164" spans="1:29" x14ac:dyDescent="0.25">
      <c r="A164" s="94" t="s">
        <v>1654</v>
      </c>
      <c r="B164" s="195" t="s">
        <v>143</v>
      </c>
      <c r="C164" s="195">
        <v>2.9585798816568047E-3</v>
      </c>
      <c r="D164" s="195">
        <v>0.60946745562130178</v>
      </c>
      <c r="E164" s="195">
        <v>0.16272189349112426</v>
      </c>
      <c r="F164" s="195">
        <v>1.1834319526627219E-2</v>
      </c>
      <c r="G164" s="195">
        <v>0.19822485207100593</v>
      </c>
      <c r="H164" s="195" t="s">
        <v>143</v>
      </c>
      <c r="I164" s="195">
        <v>1.4792899408284023E-2</v>
      </c>
      <c r="J164" s="194">
        <v>0.99999999999999989</v>
      </c>
      <c r="K164" s="196">
        <v>338</v>
      </c>
      <c r="L164" s="94"/>
      <c r="M164" s="195" t="s">
        <v>143</v>
      </c>
      <c r="N164" s="195" t="s">
        <v>143</v>
      </c>
      <c r="O164" s="195">
        <v>1E-3</v>
      </c>
      <c r="P164" s="195">
        <v>1.7000000000000001E-2</v>
      </c>
      <c r="Q164" s="195">
        <v>0.55700000000000005</v>
      </c>
      <c r="R164" s="195">
        <v>0.66</v>
      </c>
      <c r="S164" s="195">
        <v>0.127</v>
      </c>
      <c r="T164" s="195">
        <v>0.20599999999999999</v>
      </c>
      <c r="U164" s="195">
        <v>5.0000000000000001E-3</v>
      </c>
      <c r="V164" s="195">
        <v>0.03</v>
      </c>
      <c r="W164" s="195">
        <v>0.159</v>
      </c>
      <c r="X164" s="195">
        <v>0.24399999999999999</v>
      </c>
      <c r="Y164" s="195" t="s">
        <v>143</v>
      </c>
      <c r="Z164" s="195" t="s">
        <v>143</v>
      </c>
      <c r="AA164" s="195">
        <v>6.0000000000000001E-3</v>
      </c>
      <c r="AB164" s="195">
        <v>3.4000000000000002E-2</v>
      </c>
      <c r="AC164" s="12"/>
    </row>
    <row r="165" spans="1:29" x14ac:dyDescent="0.25">
      <c r="A165" s="94" t="s">
        <v>1655</v>
      </c>
      <c r="B165" s="195" t="s">
        <v>143</v>
      </c>
      <c r="C165" s="195">
        <v>7.03125E-2</v>
      </c>
      <c r="D165" s="195">
        <v>0.5625</v>
      </c>
      <c r="E165" s="195">
        <v>5.859375E-2</v>
      </c>
      <c r="F165" s="195">
        <v>1.5625E-2</v>
      </c>
      <c r="G165" s="195">
        <v>0.26953125</v>
      </c>
      <c r="H165" s="195" t="s">
        <v>143</v>
      </c>
      <c r="I165" s="195">
        <v>2.34375E-2</v>
      </c>
      <c r="J165" s="194">
        <v>1</v>
      </c>
      <c r="K165" s="196">
        <v>256</v>
      </c>
      <c r="L165" s="94"/>
      <c r="M165" s="195" t="s">
        <v>143</v>
      </c>
      <c r="N165" s="195" t="s">
        <v>143</v>
      </c>
      <c r="O165" s="195">
        <v>4.4999999999999998E-2</v>
      </c>
      <c r="P165" s="195">
        <v>0.108</v>
      </c>
      <c r="Q165" s="195">
        <v>0.501</v>
      </c>
      <c r="R165" s="195">
        <v>0.622</v>
      </c>
      <c r="S165" s="195">
        <v>3.5999999999999997E-2</v>
      </c>
      <c r="T165" s="195">
        <v>9.4E-2</v>
      </c>
      <c r="U165" s="195">
        <v>6.0000000000000001E-3</v>
      </c>
      <c r="V165" s="195">
        <v>3.9E-2</v>
      </c>
      <c r="W165" s="195">
        <v>0.219</v>
      </c>
      <c r="X165" s="195">
        <v>0.32700000000000001</v>
      </c>
      <c r="Y165" s="195" t="s">
        <v>143</v>
      </c>
      <c r="Z165" s="195" t="s">
        <v>143</v>
      </c>
      <c r="AA165" s="195">
        <v>1.0999999999999999E-2</v>
      </c>
      <c r="AB165" s="195">
        <v>0.05</v>
      </c>
      <c r="AC165" s="12"/>
    </row>
    <row r="166" spans="1:29" x14ac:dyDescent="0.25">
      <c r="A166" s="94" t="s">
        <v>1656</v>
      </c>
      <c r="B166" s="195">
        <v>6.6357000663570006E-4</v>
      </c>
      <c r="C166" s="195">
        <v>0.16589250165892502</v>
      </c>
      <c r="D166" s="195">
        <v>0.34837425348374251</v>
      </c>
      <c r="E166" s="195">
        <v>0.10550763105507631</v>
      </c>
      <c r="F166" s="195">
        <v>2.1897810218978103E-2</v>
      </c>
      <c r="G166" s="195">
        <v>0.32183145321831452</v>
      </c>
      <c r="H166" s="195">
        <v>3.3178500331785005E-3</v>
      </c>
      <c r="I166" s="195">
        <v>3.2514930325149301E-2</v>
      </c>
      <c r="J166" s="194">
        <v>1</v>
      </c>
      <c r="K166" s="196">
        <v>1507</v>
      </c>
      <c r="L166" s="94"/>
      <c r="M166" s="195">
        <v>0</v>
      </c>
      <c r="N166" s="195">
        <v>4.0000000000000001E-3</v>
      </c>
      <c r="O166" s="195">
        <v>0.14799999999999999</v>
      </c>
      <c r="P166" s="195">
        <v>0.186</v>
      </c>
      <c r="Q166" s="195">
        <v>0.32500000000000001</v>
      </c>
      <c r="R166" s="195">
        <v>0.373</v>
      </c>
      <c r="S166" s="195">
        <v>9.0999999999999998E-2</v>
      </c>
      <c r="T166" s="195">
        <v>0.122</v>
      </c>
      <c r="U166" s="195">
        <v>1.6E-2</v>
      </c>
      <c r="V166" s="195">
        <v>3.1E-2</v>
      </c>
      <c r="W166" s="195">
        <v>0.29899999999999999</v>
      </c>
      <c r="X166" s="195">
        <v>0.34599999999999997</v>
      </c>
      <c r="Y166" s="195">
        <v>1E-3</v>
      </c>
      <c r="Z166" s="195">
        <v>8.0000000000000002E-3</v>
      </c>
      <c r="AA166" s="195">
        <v>2.5000000000000001E-2</v>
      </c>
      <c r="AB166" s="195">
        <v>4.2999999999999997E-2</v>
      </c>
      <c r="AC166" s="12"/>
    </row>
    <row r="167" spans="1:29" x14ac:dyDescent="0.25">
      <c r="A167" s="94" t="s">
        <v>1657</v>
      </c>
      <c r="B167" s="195" t="s">
        <v>143</v>
      </c>
      <c r="C167" s="195">
        <v>0.35812274368231045</v>
      </c>
      <c r="D167" s="195">
        <v>0.24765342960288808</v>
      </c>
      <c r="E167" s="195">
        <v>7.0758122743682317E-2</v>
      </c>
      <c r="F167" s="195">
        <v>1.9494584837545126E-2</v>
      </c>
      <c r="G167" s="195">
        <v>0.27942238267148012</v>
      </c>
      <c r="H167" s="195">
        <v>2.1660649819494585E-3</v>
      </c>
      <c r="I167" s="195">
        <v>2.2382671480144403E-2</v>
      </c>
      <c r="J167" s="194">
        <v>0.99999999999999989</v>
      </c>
      <c r="K167" s="196">
        <v>1385</v>
      </c>
      <c r="L167" s="94"/>
      <c r="M167" s="195" t="s">
        <v>143</v>
      </c>
      <c r="N167" s="195" t="s">
        <v>143</v>
      </c>
      <c r="O167" s="195">
        <v>0.33300000000000002</v>
      </c>
      <c r="P167" s="195">
        <v>0.38400000000000001</v>
      </c>
      <c r="Q167" s="195">
        <v>0.22600000000000001</v>
      </c>
      <c r="R167" s="195">
        <v>0.27100000000000002</v>
      </c>
      <c r="S167" s="195">
        <v>5.8000000000000003E-2</v>
      </c>
      <c r="T167" s="195">
        <v>8.5000000000000006E-2</v>
      </c>
      <c r="U167" s="195">
        <v>1.2999999999999999E-2</v>
      </c>
      <c r="V167" s="195">
        <v>2.8000000000000001E-2</v>
      </c>
      <c r="W167" s="195">
        <v>0.25600000000000001</v>
      </c>
      <c r="X167" s="195">
        <v>0.30399999999999999</v>
      </c>
      <c r="Y167" s="195">
        <v>1E-3</v>
      </c>
      <c r="Z167" s="195">
        <v>6.0000000000000001E-3</v>
      </c>
      <c r="AA167" s="195">
        <v>1.6E-2</v>
      </c>
      <c r="AB167" s="195">
        <v>3.2000000000000001E-2</v>
      </c>
      <c r="AC167" s="12"/>
    </row>
    <row r="168" spans="1:29" x14ac:dyDescent="0.25">
      <c r="A168" s="94" t="s">
        <v>1658</v>
      </c>
      <c r="B168" s="195" t="s">
        <v>143</v>
      </c>
      <c r="C168" s="195">
        <v>0.18142780461621041</v>
      </c>
      <c r="D168" s="195">
        <v>0.19645732689210951</v>
      </c>
      <c r="E168" s="195">
        <v>5.5287171229200217E-2</v>
      </c>
      <c r="F168" s="195">
        <v>2.5764895330112721E-2</v>
      </c>
      <c r="G168" s="195">
        <v>0.51798174986580781</v>
      </c>
      <c r="H168" s="195">
        <v>2.1470746108427268E-3</v>
      </c>
      <c r="I168" s="195">
        <v>2.0933977455716585E-2</v>
      </c>
      <c r="J168" s="194">
        <v>1</v>
      </c>
      <c r="K168" s="196">
        <v>1863</v>
      </c>
      <c r="L168" s="94"/>
      <c r="M168" s="195" t="s">
        <v>143</v>
      </c>
      <c r="N168" s="195" t="s">
        <v>143</v>
      </c>
      <c r="O168" s="195">
        <v>0.16500000000000001</v>
      </c>
      <c r="P168" s="195">
        <v>0.2</v>
      </c>
      <c r="Q168" s="195">
        <v>0.17899999999999999</v>
      </c>
      <c r="R168" s="195">
        <v>0.215</v>
      </c>
      <c r="S168" s="195">
        <v>4.5999999999999999E-2</v>
      </c>
      <c r="T168" s="195">
        <v>6.7000000000000004E-2</v>
      </c>
      <c r="U168" s="195">
        <v>1.9E-2</v>
      </c>
      <c r="V168" s="195">
        <v>3.4000000000000002E-2</v>
      </c>
      <c r="W168" s="195">
        <v>0.495</v>
      </c>
      <c r="X168" s="195">
        <v>0.54100000000000004</v>
      </c>
      <c r="Y168" s="195">
        <v>1E-3</v>
      </c>
      <c r="Z168" s="195">
        <v>6.0000000000000001E-3</v>
      </c>
      <c r="AA168" s="195">
        <v>1.4999999999999999E-2</v>
      </c>
      <c r="AB168" s="195">
        <v>2.8000000000000001E-2</v>
      </c>
      <c r="AC168" s="12"/>
    </row>
    <row r="169" spans="1:29" x14ac:dyDescent="0.25">
      <c r="A169" s="94" t="s">
        <v>1659</v>
      </c>
      <c r="B169" s="195" t="s">
        <v>143</v>
      </c>
      <c r="C169" s="195">
        <v>0.34571890145395801</v>
      </c>
      <c r="D169" s="195">
        <v>0.46709746903607968</v>
      </c>
      <c r="E169" s="195">
        <v>6.2143241787829831E-2</v>
      </c>
      <c r="F169" s="195">
        <v>1.3570274636510501E-2</v>
      </c>
      <c r="G169" s="195">
        <v>7.883683360258481E-2</v>
      </c>
      <c r="H169" s="195">
        <v>8.6160473882606356E-4</v>
      </c>
      <c r="I169" s="195">
        <v>3.1771674744211095E-2</v>
      </c>
      <c r="J169" s="194">
        <v>1</v>
      </c>
      <c r="K169" s="196">
        <v>9285</v>
      </c>
      <c r="L169" s="94"/>
      <c r="M169" s="195" t="s">
        <v>143</v>
      </c>
      <c r="N169" s="195" t="s">
        <v>143</v>
      </c>
      <c r="O169" s="195">
        <v>0.33600000000000002</v>
      </c>
      <c r="P169" s="195">
        <v>0.35499999999999998</v>
      </c>
      <c r="Q169" s="195">
        <v>0.45700000000000002</v>
      </c>
      <c r="R169" s="195">
        <v>0.47699999999999998</v>
      </c>
      <c r="S169" s="195">
        <v>5.7000000000000002E-2</v>
      </c>
      <c r="T169" s="195">
        <v>6.7000000000000004E-2</v>
      </c>
      <c r="U169" s="195">
        <v>1.0999999999999999E-2</v>
      </c>
      <c r="V169" s="195">
        <v>1.6E-2</v>
      </c>
      <c r="W169" s="195">
        <v>7.3999999999999996E-2</v>
      </c>
      <c r="X169" s="195">
        <v>8.4000000000000005E-2</v>
      </c>
      <c r="Y169" s="195">
        <v>0</v>
      </c>
      <c r="Z169" s="195">
        <v>2E-3</v>
      </c>
      <c r="AA169" s="195">
        <v>2.8000000000000001E-2</v>
      </c>
      <c r="AB169" s="195">
        <v>3.5999999999999997E-2</v>
      </c>
      <c r="AC169" s="12"/>
    </row>
    <row r="170" spans="1:29" x14ac:dyDescent="0.25">
      <c r="A170" s="94" t="s">
        <v>1660</v>
      </c>
      <c r="B170" s="195" t="s">
        <v>143</v>
      </c>
      <c r="C170" s="195">
        <v>7.0175438596491224E-2</v>
      </c>
      <c r="D170" s="195">
        <v>0.41228070175438597</v>
      </c>
      <c r="E170" s="195">
        <v>0.21052631578947367</v>
      </c>
      <c r="F170" s="195">
        <v>3.5087719298245612E-2</v>
      </c>
      <c r="G170" s="195">
        <v>0.23684210526315788</v>
      </c>
      <c r="H170" s="195" t="s">
        <v>143</v>
      </c>
      <c r="I170" s="195">
        <v>3.5087719298245612E-2</v>
      </c>
      <c r="J170" s="194">
        <v>0.99999999999999989</v>
      </c>
      <c r="K170" s="196">
        <v>114</v>
      </c>
      <c r="L170" s="94"/>
      <c r="M170" s="195" t="s">
        <v>143</v>
      </c>
      <c r="N170" s="195" t="s">
        <v>143</v>
      </c>
      <c r="O170" s="195">
        <v>3.5999999999999997E-2</v>
      </c>
      <c r="P170" s="195">
        <v>0.13200000000000001</v>
      </c>
      <c r="Q170" s="195">
        <v>0.32600000000000001</v>
      </c>
      <c r="R170" s="195">
        <v>0.504</v>
      </c>
      <c r="S170" s="195">
        <v>0.14599999999999999</v>
      </c>
      <c r="T170" s="195">
        <v>0.29399999999999998</v>
      </c>
      <c r="U170" s="195">
        <v>1.4E-2</v>
      </c>
      <c r="V170" s="195">
        <v>8.6999999999999994E-2</v>
      </c>
      <c r="W170" s="195">
        <v>0.16800000000000001</v>
      </c>
      <c r="X170" s="195">
        <v>0.32300000000000001</v>
      </c>
      <c r="Y170" s="195" t="s">
        <v>143</v>
      </c>
      <c r="Z170" s="195" t="s">
        <v>143</v>
      </c>
      <c r="AA170" s="195">
        <v>1.4E-2</v>
      </c>
      <c r="AB170" s="195">
        <v>8.6999999999999994E-2</v>
      </c>
      <c r="AC170" s="12"/>
    </row>
    <row r="171" spans="1:29" x14ac:dyDescent="0.25">
      <c r="A171" s="94" t="s">
        <v>1661</v>
      </c>
      <c r="B171" s="195" t="s">
        <v>143</v>
      </c>
      <c r="C171" s="195">
        <v>0.24689165186500889</v>
      </c>
      <c r="D171" s="195">
        <v>0.36767317939609234</v>
      </c>
      <c r="E171" s="195">
        <v>7.2824156305506219E-2</v>
      </c>
      <c r="F171" s="195">
        <v>1.9538188277087035E-2</v>
      </c>
      <c r="G171" s="195">
        <v>0.24511545293072823</v>
      </c>
      <c r="H171" s="195">
        <v>1.7761989342806395E-3</v>
      </c>
      <c r="I171" s="195">
        <v>4.6181172291296625E-2</v>
      </c>
      <c r="J171" s="194">
        <v>0.99999999999999989</v>
      </c>
      <c r="K171" s="196">
        <v>563</v>
      </c>
      <c r="L171" s="94"/>
      <c r="M171" s="195" t="s">
        <v>143</v>
      </c>
      <c r="N171" s="195" t="s">
        <v>143</v>
      </c>
      <c r="O171" s="195">
        <v>0.21299999999999999</v>
      </c>
      <c r="P171" s="195">
        <v>0.28399999999999997</v>
      </c>
      <c r="Q171" s="195">
        <v>0.32900000000000001</v>
      </c>
      <c r="R171" s="195">
        <v>0.40799999999999997</v>
      </c>
      <c r="S171" s="195">
        <v>5.3999999999999999E-2</v>
      </c>
      <c r="T171" s="195">
        <v>9.7000000000000003E-2</v>
      </c>
      <c r="U171" s="195">
        <v>1.0999999999999999E-2</v>
      </c>
      <c r="V171" s="195">
        <v>3.5000000000000003E-2</v>
      </c>
      <c r="W171" s="195">
        <v>0.21099999999999999</v>
      </c>
      <c r="X171" s="195">
        <v>0.28199999999999997</v>
      </c>
      <c r="Y171" s="195">
        <v>0</v>
      </c>
      <c r="Z171" s="195">
        <v>0.01</v>
      </c>
      <c r="AA171" s="195">
        <v>3.2000000000000001E-2</v>
      </c>
      <c r="AB171" s="195">
        <v>6.7000000000000004E-2</v>
      </c>
      <c r="AC171" s="12"/>
    </row>
    <row r="172" spans="1:29" x14ac:dyDescent="0.25">
      <c r="A172" s="94" t="s">
        <v>1662</v>
      </c>
      <c r="B172" s="195" t="s">
        <v>143</v>
      </c>
      <c r="C172" s="195">
        <v>0.28520071899340921</v>
      </c>
      <c r="D172" s="195">
        <v>0.20730976632714201</v>
      </c>
      <c r="E172" s="195">
        <v>3.8945476333133611E-2</v>
      </c>
      <c r="F172" s="195">
        <v>8.5680047932893952E-2</v>
      </c>
      <c r="G172" s="195">
        <v>0.35590173756740562</v>
      </c>
      <c r="H172" s="195">
        <v>4.793289394847214E-3</v>
      </c>
      <c r="I172" s="195">
        <v>2.2168963451168363E-2</v>
      </c>
      <c r="J172" s="194">
        <v>1</v>
      </c>
      <c r="K172" s="196">
        <v>1669</v>
      </c>
      <c r="L172" s="94"/>
      <c r="M172" s="195" t="s">
        <v>143</v>
      </c>
      <c r="N172" s="195" t="s">
        <v>143</v>
      </c>
      <c r="O172" s="195">
        <v>0.26400000000000001</v>
      </c>
      <c r="P172" s="195">
        <v>0.307</v>
      </c>
      <c r="Q172" s="195">
        <v>0.189</v>
      </c>
      <c r="R172" s="195">
        <v>0.22700000000000001</v>
      </c>
      <c r="S172" s="195">
        <v>3.1E-2</v>
      </c>
      <c r="T172" s="195">
        <v>4.9000000000000002E-2</v>
      </c>
      <c r="U172" s="195">
        <v>7.2999999999999995E-2</v>
      </c>
      <c r="V172" s="195">
        <v>0.1</v>
      </c>
      <c r="W172" s="195">
        <v>0.33300000000000002</v>
      </c>
      <c r="X172" s="195">
        <v>0.379</v>
      </c>
      <c r="Y172" s="195">
        <v>2E-3</v>
      </c>
      <c r="Z172" s="195">
        <v>8.9999999999999993E-3</v>
      </c>
      <c r="AA172" s="195">
        <v>1.6E-2</v>
      </c>
      <c r="AB172" s="195">
        <v>0.03</v>
      </c>
      <c r="AC172" s="12"/>
    </row>
    <row r="173" spans="1:29" x14ac:dyDescent="0.25">
      <c r="A173" s="94" t="s">
        <v>1663</v>
      </c>
      <c r="B173" s="195" t="s">
        <v>143</v>
      </c>
      <c r="C173" s="195">
        <v>0.63133640552995396</v>
      </c>
      <c r="D173" s="195">
        <v>0.15207373271889402</v>
      </c>
      <c r="E173" s="195">
        <v>4.6082949308755762E-2</v>
      </c>
      <c r="F173" s="195">
        <v>1.8433179723502304E-2</v>
      </c>
      <c r="G173" s="195">
        <v>0.11751152073732719</v>
      </c>
      <c r="H173" s="195" t="s">
        <v>143</v>
      </c>
      <c r="I173" s="195">
        <v>3.4562211981566823E-2</v>
      </c>
      <c r="J173" s="194">
        <v>1</v>
      </c>
      <c r="K173" s="196">
        <v>434</v>
      </c>
      <c r="L173" s="94"/>
      <c r="M173" s="195" t="s">
        <v>143</v>
      </c>
      <c r="N173" s="195" t="s">
        <v>143</v>
      </c>
      <c r="O173" s="195">
        <v>0.58499999999999996</v>
      </c>
      <c r="P173" s="195">
        <v>0.67500000000000004</v>
      </c>
      <c r="Q173" s="195">
        <v>0.121</v>
      </c>
      <c r="R173" s="195">
        <v>0.189</v>
      </c>
      <c r="S173" s="195">
        <v>0.03</v>
      </c>
      <c r="T173" s="195">
        <v>7.0000000000000007E-2</v>
      </c>
      <c r="U173" s="195">
        <v>8.9999999999999993E-3</v>
      </c>
      <c r="V173" s="195">
        <v>3.5999999999999997E-2</v>
      </c>
      <c r="W173" s="195">
        <v>9.0999999999999998E-2</v>
      </c>
      <c r="X173" s="195">
        <v>0.151</v>
      </c>
      <c r="Y173" s="195" t="s">
        <v>143</v>
      </c>
      <c r="Z173" s="195" t="s">
        <v>143</v>
      </c>
      <c r="AA173" s="195">
        <v>2.1000000000000001E-2</v>
      </c>
      <c r="AB173" s="195">
        <v>5.6000000000000001E-2</v>
      </c>
      <c r="AC173" s="12"/>
    </row>
    <row r="174" spans="1:29" x14ac:dyDescent="0.25">
      <c r="A174" s="94" t="s">
        <v>1664</v>
      </c>
      <c r="B174" s="195" t="s">
        <v>143</v>
      </c>
      <c r="C174" s="195">
        <v>0.47547380156075808</v>
      </c>
      <c r="D174" s="195">
        <v>0.34392419175027872</v>
      </c>
      <c r="E174" s="195">
        <v>4.2920847268673352E-2</v>
      </c>
      <c r="F174" s="195">
        <v>2.3411371237458192E-2</v>
      </c>
      <c r="G174" s="195">
        <v>8.0267558528428096E-2</v>
      </c>
      <c r="H174" s="195">
        <v>2.229654403567447E-3</v>
      </c>
      <c r="I174" s="195">
        <v>3.177257525083612E-2</v>
      </c>
      <c r="J174" s="194">
        <v>1</v>
      </c>
      <c r="K174" s="196">
        <v>1794</v>
      </c>
      <c r="L174" s="94"/>
      <c r="M174" s="195" t="s">
        <v>143</v>
      </c>
      <c r="N174" s="195" t="s">
        <v>143</v>
      </c>
      <c r="O174" s="195">
        <v>0.45200000000000001</v>
      </c>
      <c r="P174" s="195">
        <v>0.499</v>
      </c>
      <c r="Q174" s="195">
        <v>0.32200000000000001</v>
      </c>
      <c r="R174" s="195">
        <v>0.36599999999999999</v>
      </c>
      <c r="S174" s="195">
        <v>3.4000000000000002E-2</v>
      </c>
      <c r="T174" s="195">
        <v>5.2999999999999999E-2</v>
      </c>
      <c r="U174" s="195">
        <v>1.7000000000000001E-2</v>
      </c>
      <c r="V174" s="195">
        <v>3.1E-2</v>
      </c>
      <c r="W174" s="195">
        <v>6.9000000000000006E-2</v>
      </c>
      <c r="X174" s="195">
        <v>9.4E-2</v>
      </c>
      <c r="Y174" s="195">
        <v>1E-3</v>
      </c>
      <c r="Z174" s="195">
        <v>6.0000000000000001E-3</v>
      </c>
      <c r="AA174" s="195">
        <v>2.5000000000000001E-2</v>
      </c>
      <c r="AB174" s="195">
        <v>4.1000000000000002E-2</v>
      </c>
      <c r="AC174" s="12"/>
    </row>
    <row r="175" spans="1:29" x14ac:dyDescent="0.25">
      <c r="A175" s="94" t="s">
        <v>1665</v>
      </c>
      <c r="B175" s="195" t="s">
        <v>143</v>
      </c>
      <c r="C175" s="195">
        <v>0.39442231075697209</v>
      </c>
      <c r="D175" s="195">
        <v>0.41434262948207173</v>
      </c>
      <c r="E175" s="195">
        <v>7.1713147410358571E-2</v>
      </c>
      <c r="F175" s="195">
        <v>1.5936254980079681E-2</v>
      </c>
      <c r="G175" s="195">
        <v>7.5697211155378488E-2</v>
      </c>
      <c r="H175" s="195" t="s">
        <v>143</v>
      </c>
      <c r="I175" s="195">
        <v>2.7888446215139442E-2</v>
      </c>
      <c r="J175" s="194">
        <v>1</v>
      </c>
      <c r="K175" s="196">
        <v>251</v>
      </c>
      <c r="L175" s="94"/>
      <c r="M175" s="195" t="s">
        <v>143</v>
      </c>
      <c r="N175" s="195" t="s">
        <v>143</v>
      </c>
      <c r="O175" s="195">
        <v>0.33600000000000002</v>
      </c>
      <c r="P175" s="195">
        <v>0.45600000000000002</v>
      </c>
      <c r="Q175" s="195">
        <v>0.35499999999999998</v>
      </c>
      <c r="R175" s="195">
        <v>0.47599999999999998</v>
      </c>
      <c r="S175" s="195">
        <v>4.5999999999999999E-2</v>
      </c>
      <c r="T175" s="195">
        <v>0.11</v>
      </c>
      <c r="U175" s="195">
        <v>6.0000000000000001E-3</v>
      </c>
      <c r="V175" s="195">
        <v>0.04</v>
      </c>
      <c r="W175" s="195">
        <v>4.9000000000000002E-2</v>
      </c>
      <c r="X175" s="195">
        <v>0.115</v>
      </c>
      <c r="Y175" s="195" t="s">
        <v>143</v>
      </c>
      <c r="Z175" s="195" t="s">
        <v>143</v>
      </c>
      <c r="AA175" s="195">
        <v>1.4E-2</v>
      </c>
      <c r="AB175" s="195">
        <v>5.6000000000000001E-2</v>
      </c>
      <c r="AC175" s="12"/>
    </row>
    <row r="176" spans="1:29" x14ac:dyDescent="0.25">
      <c r="A176" s="94" t="s">
        <v>1666</v>
      </c>
      <c r="B176" s="195">
        <v>5.4519093665001135E-2</v>
      </c>
      <c r="C176" s="195">
        <v>0.29092826245851156</v>
      </c>
      <c r="D176" s="195">
        <v>0.263393124603089</v>
      </c>
      <c r="E176" s="195">
        <v>0.10218435841211641</v>
      </c>
      <c r="F176" s="195">
        <v>2.0861042213355382E-2</v>
      </c>
      <c r="G176" s="195">
        <v>0.21747726374060894</v>
      </c>
      <c r="H176" s="195">
        <v>7.3930287453419126E-3</v>
      </c>
      <c r="I176" s="195">
        <v>4.3243826161975626E-2</v>
      </c>
      <c r="J176" s="194">
        <v>0.99999999999999989</v>
      </c>
      <c r="K176" s="196">
        <v>83457</v>
      </c>
      <c r="L176" s="94"/>
      <c r="M176" s="195">
        <v>5.2999999999999999E-2</v>
      </c>
      <c r="N176" s="195">
        <v>5.6000000000000001E-2</v>
      </c>
      <c r="O176" s="195">
        <v>0.28799999999999998</v>
      </c>
      <c r="P176" s="195">
        <v>0.29399999999999998</v>
      </c>
      <c r="Q176" s="195">
        <v>0.26</v>
      </c>
      <c r="R176" s="195">
        <v>0.26600000000000001</v>
      </c>
      <c r="S176" s="195">
        <v>0.1</v>
      </c>
      <c r="T176" s="195">
        <v>0.104</v>
      </c>
      <c r="U176" s="195">
        <v>0.02</v>
      </c>
      <c r="V176" s="195">
        <v>2.1999999999999999E-2</v>
      </c>
      <c r="W176" s="195">
        <v>0.215</v>
      </c>
      <c r="X176" s="195">
        <v>0.22</v>
      </c>
      <c r="Y176" s="195">
        <v>7.0000000000000001E-3</v>
      </c>
      <c r="Z176" s="195">
        <v>8.0000000000000002E-3</v>
      </c>
      <c r="AA176" s="195">
        <v>4.2000000000000003E-2</v>
      </c>
      <c r="AB176" s="195">
        <v>4.4999999999999998E-2</v>
      </c>
      <c r="AC176" s="12"/>
    </row>
    <row r="177" spans="1:29" x14ac:dyDescent="0.25">
      <c r="A177" s="94" t="s">
        <v>1667</v>
      </c>
      <c r="B177" s="195" t="s">
        <v>143</v>
      </c>
      <c r="C177" s="195">
        <v>0.34247967479674796</v>
      </c>
      <c r="D177" s="195">
        <v>0.25169376693766937</v>
      </c>
      <c r="E177" s="195">
        <v>0.13584010840108401</v>
      </c>
      <c r="F177" s="195">
        <v>3.5907859078590787E-2</v>
      </c>
      <c r="G177" s="195">
        <v>0.19478319783197831</v>
      </c>
      <c r="H177" s="195">
        <v>8.4688346883468827E-3</v>
      </c>
      <c r="I177" s="195">
        <v>3.0826558265582657E-2</v>
      </c>
      <c r="J177" s="194">
        <v>1</v>
      </c>
      <c r="K177" s="196">
        <v>2952</v>
      </c>
      <c r="L177" s="94"/>
      <c r="M177" s="195" t="s">
        <v>143</v>
      </c>
      <c r="N177" s="195" t="s">
        <v>143</v>
      </c>
      <c r="O177" s="195">
        <v>0.32600000000000001</v>
      </c>
      <c r="P177" s="195">
        <v>0.36</v>
      </c>
      <c r="Q177" s="195">
        <v>0.23599999999999999</v>
      </c>
      <c r="R177" s="195">
        <v>0.26800000000000002</v>
      </c>
      <c r="S177" s="195">
        <v>0.124</v>
      </c>
      <c r="T177" s="195">
        <v>0.14899999999999999</v>
      </c>
      <c r="U177" s="195">
        <v>0.03</v>
      </c>
      <c r="V177" s="195">
        <v>4.2999999999999997E-2</v>
      </c>
      <c r="W177" s="195">
        <v>0.18099999999999999</v>
      </c>
      <c r="X177" s="195">
        <v>0.20899999999999999</v>
      </c>
      <c r="Y177" s="195">
        <v>6.0000000000000001E-3</v>
      </c>
      <c r="Z177" s="195">
        <v>1.2E-2</v>
      </c>
      <c r="AA177" s="195">
        <v>2.5000000000000001E-2</v>
      </c>
      <c r="AB177" s="195">
        <v>3.7999999999999999E-2</v>
      </c>
      <c r="AC177" s="12"/>
    </row>
    <row r="178" spans="1:29" x14ac:dyDescent="0.25">
      <c r="A178" s="94" t="s">
        <v>1668</v>
      </c>
      <c r="B178" s="195" t="s">
        <v>143</v>
      </c>
      <c r="C178" s="195">
        <v>0.20034742327735958</v>
      </c>
      <c r="D178" s="195">
        <v>0.43196294151708164</v>
      </c>
      <c r="E178" s="195">
        <v>0.16502605674580198</v>
      </c>
      <c r="F178" s="195">
        <v>0.11349160393746381</v>
      </c>
      <c r="G178" s="195">
        <v>6.3115228720324268E-2</v>
      </c>
      <c r="H178" s="195" t="s">
        <v>143</v>
      </c>
      <c r="I178" s="195">
        <v>2.605674580196873E-2</v>
      </c>
      <c r="J178" s="194">
        <v>1</v>
      </c>
      <c r="K178" s="196">
        <v>1727</v>
      </c>
      <c r="L178" s="94"/>
      <c r="M178" s="195" t="s">
        <v>143</v>
      </c>
      <c r="N178" s="195" t="s">
        <v>143</v>
      </c>
      <c r="O178" s="195">
        <v>0.182</v>
      </c>
      <c r="P178" s="195">
        <v>0.22</v>
      </c>
      <c r="Q178" s="195">
        <v>0.40899999999999997</v>
      </c>
      <c r="R178" s="195">
        <v>0.45500000000000002</v>
      </c>
      <c r="S178" s="195">
        <v>0.14799999999999999</v>
      </c>
      <c r="T178" s="195">
        <v>0.183</v>
      </c>
      <c r="U178" s="195">
        <v>9.9000000000000005E-2</v>
      </c>
      <c r="V178" s="195">
        <v>0.129</v>
      </c>
      <c r="W178" s="195">
        <v>5.2999999999999999E-2</v>
      </c>
      <c r="X178" s="195">
        <v>7.5999999999999998E-2</v>
      </c>
      <c r="Y178" s="195" t="s">
        <v>143</v>
      </c>
      <c r="Z178" s="195" t="s">
        <v>143</v>
      </c>
      <c r="AA178" s="195">
        <v>0.02</v>
      </c>
      <c r="AB178" s="195">
        <v>3.5000000000000003E-2</v>
      </c>
      <c r="AC178" s="12"/>
    </row>
    <row r="179" spans="1:29" x14ac:dyDescent="0.25">
      <c r="A179" s="94" t="s">
        <v>1669</v>
      </c>
      <c r="B179" s="195" t="s">
        <v>143</v>
      </c>
      <c r="C179" s="195">
        <v>4.5454545454545452E-3</v>
      </c>
      <c r="D179" s="195">
        <v>0.14545454545454545</v>
      </c>
      <c r="E179" s="195">
        <v>0.1643939393939394</v>
      </c>
      <c r="F179" s="195">
        <v>4.0909090909090909E-2</v>
      </c>
      <c r="G179" s="195">
        <v>0.5757575757575758</v>
      </c>
      <c r="H179" s="195">
        <v>1.2878787878787878E-2</v>
      </c>
      <c r="I179" s="195">
        <v>5.6060606060606061E-2</v>
      </c>
      <c r="J179" s="194">
        <v>1.0000000000000002</v>
      </c>
      <c r="K179" s="196">
        <v>1320</v>
      </c>
      <c r="L179" s="94"/>
      <c r="M179" s="195" t="s">
        <v>143</v>
      </c>
      <c r="N179" s="195" t="s">
        <v>143</v>
      </c>
      <c r="O179" s="195">
        <v>2E-3</v>
      </c>
      <c r="P179" s="195">
        <v>0.01</v>
      </c>
      <c r="Q179" s="195">
        <v>0.127</v>
      </c>
      <c r="R179" s="195">
        <v>0.16600000000000001</v>
      </c>
      <c r="S179" s="195">
        <v>0.14499999999999999</v>
      </c>
      <c r="T179" s="195">
        <v>0.185</v>
      </c>
      <c r="U179" s="195">
        <v>3.1E-2</v>
      </c>
      <c r="V179" s="195">
        <v>5.2999999999999999E-2</v>
      </c>
      <c r="W179" s="195">
        <v>0.54900000000000004</v>
      </c>
      <c r="X179" s="195">
        <v>0.60199999999999998</v>
      </c>
      <c r="Y179" s="195">
        <v>8.0000000000000002E-3</v>
      </c>
      <c r="Z179" s="195">
        <v>2.1000000000000001E-2</v>
      </c>
      <c r="AA179" s="195">
        <v>4.4999999999999998E-2</v>
      </c>
      <c r="AB179" s="195">
        <v>7.0000000000000007E-2</v>
      </c>
      <c r="AC179" s="12"/>
    </row>
    <row r="180" spans="1:29" x14ac:dyDescent="0.25">
      <c r="A180" s="94" t="s">
        <v>1670</v>
      </c>
      <c r="B180" s="195" t="s">
        <v>143</v>
      </c>
      <c r="C180" s="195">
        <v>7.5564971751412427E-2</v>
      </c>
      <c r="D180" s="195">
        <v>0.18361581920903955</v>
      </c>
      <c r="E180" s="195">
        <v>7.7683615819209045E-2</v>
      </c>
      <c r="F180" s="195">
        <v>1.6949152542372881E-2</v>
      </c>
      <c r="G180" s="195">
        <v>0.5625</v>
      </c>
      <c r="H180" s="195">
        <v>3.3898305084745763E-2</v>
      </c>
      <c r="I180" s="195">
        <v>4.9788135593220338E-2</v>
      </c>
      <c r="J180" s="194">
        <v>1</v>
      </c>
      <c r="K180" s="196">
        <v>2832</v>
      </c>
      <c r="L180" s="94"/>
      <c r="M180" s="195" t="s">
        <v>143</v>
      </c>
      <c r="N180" s="195" t="s">
        <v>143</v>
      </c>
      <c r="O180" s="195">
        <v>6.6000000000000003E-2</v>
      </c>
      <c r="P180" s="195">
        <v>8.5999999999999993E-2</v>
      </c>
      <c r="Q180" s="195">
        <v>0.17</v>
      </c>
      <c r="R180" s="195">
        <v>0.19800000000000001</v>
      </c>
      <c r="S180" s="195">
        <v>6.8000000000000005E-2</v>
      </c>
      <c r="T180" s="195">
        <v>8.7999999999999995E-2</v>
      </c>
      <c r="U180" s="195">
        <v>1.2999999999999999E-2</v>
      </c>
      <c r="V180" s="195">
        <v>2.1999999999999999E-2</v>
      </c>
      <c r="W180" s="195">
        <v>0.54400000000000004</v>
      </c>
      <c r="X180" s="195">
        <v>0.58099999999999996</v>
      </c>
      <c r="Y180" s="195">
        <v>2.8000000000000001E-2</v>
      </c>
      <c r="Z180" s="195">
        <v>4.1000000000000002E-2</v>
      </c>
      <c r="AA180" s="195">
        <v>4.2000000000000003E-2</v>
      </c>
      <c r="AB180" s="195">
        <v>5.8000000000000003E-2</v>
      </c>
      <c r="AC180" s="12"/>
    </row>
    <row r="181" spans="1:29" x14ac:dyDescent="0.25">
      <c r="A181" s="94" t="s">
        <v>1671</v>
      </c>
      <c r="B181" s="195">
        <v>0.16453674121405751</v>
      </c>
      <c r="C181" s="195">
        <v>0.16134185303514376</v>
      </c>
      <c r="D181" s="195">
        <v>0.33546325878594252</v>
      </c>
      <c r="E181" s="195">
        <v>0.17252396166134185</v>
      </c>
      <c r="F181" s="195">
        <v>9.5846645367412137E-3</v>
      </c>
      <c r="G181" s="195">
        <v>0.11022364217252396</v>
      </c>
      <c r="H181" s="195">
        <v>3.1948881789137379E-3</v>
      </c>
      <c r="I181" s="195">
        <v>4.3130990415335461E-2</v>
      </c>
      <c r="J181" s="194">
        <v>1.0000000000000002</v>
      </c>
      <c r="K181" s="196">
        <v>626</v>
      </c>
      <c r="L181" s="94"/>
      <c r="M181" s="195">
        <v>0.13800000000000001</v>
      </c>
      <c r="N181" s="195">
        <v>0.19600000000000001</v>
      </c>
      <c r="O181" s="195">
        <v>0.13500000000000001</v>
      </c>
      <c r="P181" s="195">
        <v>0.192</v>
      </c>
      <c r="Q181" s="195">
        <v>0.3</v>
      </c>
      <c r="R181" s="195">
        <v>0.373</v>
      </c>
      <c r="S181" s="195">
        <v>0.14499999999999999</v>
      </c>
      <c r="T181" s="195">
        <v>0.20399999999999999</v>
      </c>
      <c r="U181" s="195">
        <v>4.0000000000000001E-3</v>
      </c>
      <c r="V181" s="195">
        <v>2.1000000000000001E-2</v>
      </c>
      <c r="W181" s="195">
        <v>8.7999999999999995E-2</v>
      </c>
      <c r="X181" s="195">
        <v>0.13700000000000001</v>
      </c>
      <c r="Y181" s="195">
        <v>1E-3</v>
      </c>
      <c r="Z181" s="195">
        <v>1.2E-2</v>
      </c>
      <c r="AA181" s="195">
        <v>0.03</v>
      </c>
      <c r="AB181" s="195">
        <v>6.2E-2</v>
      </c>
      <c r="AC181" s="12"/>
    </row>
    <row r="182" spans="1:29" x14ac:dyDescent="0.25">
      <c r="A182" s="94" t="s">
        <v>1672</v>
      </c>
      <c r="B182" s="195">
        <v>0.32062510733298988</v>
      </c>
      <c r="C182" s="195">
        <v>1.3738622703074017E-3</v>
      </c>
      <c r="D182" s="195">
        <v>0.37008414906405634</v>
      </c>
      <c r="E182" s="195">
        <v>0.25176026103383137</v>
      </c>
      <c r="F182" s="195">
        <v>6.6975785677485834E-3</v>
      </c>
      <c r="G182" s="195">
        <v>6.6975785677485834E-3</v>
      </c>
      <c r="H182" s="195" t="s">
        <v>143</v>
      </c>
      <c r="I182" s="195">
        <v>4.276146316331788E-2</v>
      </c>
      <c r="J182" s="194">
        <v>0.99999999999999989</v>
      </c>
      <c r="K182" s="196">
        <v>5823</v>
      </c>
      <c r="L182" s="94"/>
      <c r="M182" s="195">
        <v>0.309</v>
      </c>
      <c r="N182" s="195">
        <v>0.33300000000000002</v>
      </c>
      <c r="O182" s="195">
        <v>1E-3</v>
      </c>
      <c r="P182" s="195">
        <v>3.0000000000000001E-3</v>
      </c>
      <c r="Q182" s="195">
        <v>0.35799999999999998</v>
      </c>
      <c r="R182" s="195">
        <v>0.38300000000000001</v>
      </c>
      <c r="S182" s="195">
        <v>0.24099999999999999</v>
      </c>
      <c r="T182" s="195">
        <v>0.26300000000000001</v>
      </c>
      <c r="U182" s="195">
        <v>5.0000000000000001E-3</v>
      </c>
      <c r="V182" s="195">
        <v>8.9999999999999993E-3</v>
      </c>
      <c r="W182" s="195">
        <v>5.0000000000000001E-3</v>
      </c>
      <c r="X182" s="195">
        <v>8.9999999999999993E-3</v>
      </c>
      <c r="Y182" s="195" t="s">
        <v>143</v>
      </c>
      <c r="Z182" s="195" t="s">
        <v>143</v>
      </c>
      <c r="AA182" s="195">
        <v>3.7999999999999999E-2</v>
      </c>
      <c r="AB182" s="195">
        <v>4.8000000000000001E-2</v>
      </c>
      <c r="AC182" s="12"/>
    </row>
    <row r="183" spans="1:29" x14ac:dyDescent="0.25">
      <c r="A183" s="94" t="s">
        <v>1673</v>
      </c>
      <c r="B183" s="195">
        <v>6.6154933845066155E-2</v>
      </c>
      <c r="C183" s="195">
        <v>0.25704474295525703</v>
      </c>
      <c r="D183" s="195">
        <v>0.26360973639026358</v>
      </c>
      <c r="E183" s="195">
        <v>9.6858903141096853E-2</v>
      </c>
      <c r="F183" s="195">
        <v>2.8380971619028382E-2</v>
      </c>
      <c r="G183" s="195">
        <v>0.24835875164124835</v>
      </c>
      <c r="H183" s="195">
        <v>7.3729926270073732E-3</v>
      </c>
      <c r="I183" s="195">
        <v>3.2218967781032219E-2</v>
      </c>
      <c r="J183" s="194">
        <v>1</v>
      </c>
      <c r="K183" s="196">
        <v>9901</v>
      </c>
      <c r="L183" s="94"/>
      <c r="M183" s="195">
        <v>6.0999999999999999E-2</v>
      </c>
      <c r="N183" s="195">
        <v>7.0999999999999994E-2</v>
      </c>
      <c r="O183" s="195">
        <v>0.249</v>
      </c>
      <c r="P183" s="195">
        <v>0.26600000000000001</v>
      </c>
      <c r="Q183" s="195">
        <v>0.255</v>
      </c>
      <c r="R183" s="195">
        <v>0.27200000000000002</v>
      </c>
      <c r="S183" s="195">
        <v>9.0999999999999998E-2</v>
      </c>
      <c r="T183" s="195">
        <v>0.10299999999999999</v>
      </c>
      <c r="U183" s="195">
        <v>2.5000000000000001E-2</v>
      </c>
      <c r="V183" s="195">
        <v>3.2000000000000001E-2</v>
      </c>
      <c r="W183" s="195">
        <v>0.24</v>
      </c>
      <c r="X183" s="195">
        <v>0.25700000000000001</v>
      </c>
      <c r="Y183" s="195">
        <v>6.0000000000000001E-3</v>
      </c>
      <c r="Z183" s="195">
        <v>8.9999999999999993E-3</v>
      </c>
      <c r="AA183" s="195">
        <v>2.9000000000000001E-2</v>
      </c>
      <c r="AB183" s="195">
        <v>3.5999999999999997E-2</v>
      </c>
      <c r="AC183" s="12"/>
    </row>
    <row r="184" spans="1:29" x14ac:dyDescent="0.25">
      <c r="A184" s="94" t="s">
        <v>1674</v>
      </c>
      <c r="B184" s="195">
        <v>0.62913486005089059</v>
      </c>
      <c r="C184" s="195">
        <v>0.16157760814249364</v>
      </c>
      <c r="D184" s="195">
        <v>0.12659033078880408</v>
      </c>
      <c r="E184" s="195">
        <v>2.4173027989821884E-2</v>
      </c>
      <c r="F184" s="195">
        <v>6.3613231552162855E-4</v>
      </c>
      <c r="G184" s="195">
        <v>8.9058524173027988E-3</v>
      </c>
      <c r="H184" s="195" t="s">
        <v>143</v>
      </c>
      <c r="I184" s="195">
        <v>4.8982188295165395E-2</v>
      </c>
      <c r="J184" s="194">
        <v>1</v>
      </c>
      <c r="K184" s="196">
        <v>1572</v>
      </c>
      <c r="L184" s="94"/>
      <c r="M184" s="195">
        <v>0.60499999999999998</v>
      </c>
      <c r="N184" s="195">
        <v>0.65300000000000002</v>
      </c>
      <c r="O184" s="195">
        <v>0.14399999999999999</v>
      </c>
      <c r="P184" s="195">
        <v>0.18099999999999999</v>
      </c>
      <c r="Q184" s="195">
        <v>0.111</v>
      </c>
      <c r="R184" s="195">
        <v>0.14399999999999999</v>
      </c>
      <c r="S184" s="195">
        <v>1.7999999999999999E-2</v>
      </c>
      <c r="T184" s="195">
        <v>3.3000000000000002E-2</v>
      </c>
      <c r="U184" s="195">
        <v>0</v>
      </c>
      <c r="V184" s="195">
        <v>4.0000000000000001E-3</v>
      </c>
      <c r="W184" s="195">
        <v>5.0000000000000001E-3</v>
      </c>
      <c r="X184" s="195">
        <v>1.4999999999999999E-2</v>
      </c>
      <c r="Y184" s="195" t="s">
        <v>143</v>
      </c>
      <c r="Z184" s="195" t="s">
        <v>143</v>
      </c>
      <c r="AA184" s="195">
        <v>3.9E-2</v>
      </c>
      <c r="AB184" s="195">
        <v>6.0999999999999999E-2</v>
      </c>
      <c r="AC184" s="12"/>
    </row>
    <row r="185" spans="1:29" x14ac:dyDescent="0.25">
      <c r="A185" s="94" t="s">
        <v>1675</v>
      </c>
      <c r="B185" s="195">
        <v>0.30497424339987123</v>
      </c>
      <c r="C185" s="195">
        <v>0.45194784288473921</v>
      </c>
      <c r="D185" s="195">
        <v>0.13127817128139085</v>
      </c>
      <c r="E185" s="195">
        <v>2.3019961365099807E-2</v>
      </c>
      <c r="F185" s="195">
        <v>1.7707662588538314E-3</v>
      </c>
      <c r="G185" s="195">
        <v>4.0969092079845462E-2</v>
      </c>
      <c r="H185" s="195">
        <v>4.829362524146813E-3</v>
      </c>
      <c r="I185" s="195">
        <v>4.12105602060528E-2</v>
      </c>
      <c r="J185" s="194">
        <v>1</v>
      </c>
      <c r="K185" s="196">
        <v>12424</v>
      </c>
      <c r="L185" s="94"/>
      <c r="M185" s="195">
        <v>0.29699999999999999</v>
      </c>
      <c r="N185" s="195">
        <v>0.313</v>
      </c>
      <c r="O185" s="195">
        <v>0.443</v>
      </c>
      <c r="P185" s="195">
        <v>0.46100000000000002</v>
      </c>
      <c r="Q185" s="195">
        <v>0.125</v>
      </c>
      <c r="R185" s="195">
        <v>0.13700000000000001</v>
      </c>
      <c r="S185" s="195">
        <v>2.1000000000000001E-2</v>
      </c>
      <c r="T185" s="195">
        <v>2.5999999999999999E-2</v>
      </c>
      <c r="U185" s="195">
        <v>1E-3</v>
      </c>
      <c r="V185" s="195">
        <v>3.0000000000000001E-3</v>
      </c>
      <c r="W185" s="195">
        <v>3.7999999999999999E-2</v>
      </c>
      <c r="X185" s="195">
        <v>4.4999999999999998E-2</v>
      </c>
      <c r="Y185" s="195">
        <v>4.0000000000000001E-3</v>
      </c>
      <c r="Z185" s="195">
        <v>6.0000000000000001E-3</v>
      </c>
      <c r="AA185" s="195">
        <v>3.7999999999999999E-2</v>
      </c>
      <c r="AB185" s="195">
        <v>4.4999999999999998E-2</v>
      </c>
      <c r="AC185" s="12"/>
    </row>
    <row r="186" spans="1:29" x14ac:dyDescent="0.25">
      <c r="A186" s="94" t="s">
        <v>1676</v>
      </c>
      <c r="B186" s="195" t="s">
        <v>143</v>
      </c>
      <c r="C186" s="195">
        <v>0.39254385964912281</v>
      </c>
      <c r="D186" s="195">
        <v>0.375</v>
      </c>
      <c r="E186" s="195">
        <v>8.771929824561403E-2</v>
      </c>
      <c r="F186" s="195">
        <v>8.771929824561403E-3</v>
      </c>
      <c r="G186" s="195">
        <v>0.10526315789473684</v>
      </c>
      <c r="H186" s="195">
        <v>4.3859649122807015E-3</v>
      </c>
      <c r="I186" s="195">
        <v>2.6315789473684209E-2</v>
      </c>
      <c r="J186" s="194">
        <v>1.0000000000000002</v>
      </c>
      <c r="K186" s="196">
        <v>456</v>
      </c>
      <c r="L186" s="94"/>
      <c r="M186" s="195" t="s">
        <v>143</v>
      </c>
      <c r="N186" s="195" t="s">
        <v>143</v>
      </c>
      <c r="O186" s="195">
        <v>0.34899999999999998</v>
      </c>
      <c r="P186" s="195">
        <v>0.438</v>
      </c>
      <c r="Q186" s="195">
        <v>0.33200000000000002</v>
      </c>
      <c r="R186" s="195">
        <v>0.42</v>
      </c>
      <c r="S186" s="195">
        <v>6.5000000000000002E-2</v>
      </c>
      <c r="T186" s="195">
        <v>0.11700000000000001</v>
      </c>
      <c r="U186" s="195">
        <v>3.0000000000000001E-3</v>
      </c>
      <c r="V186" s="195">
        <v>2.1999999999999999E-2</v>
      </c>
      <c r="W186" s="195">
        <v>0.08</v>
      </c>
      <c r="X186" s="195">
        <v>0.13700000000000001</v>
      </c>
      <c r="Y186" s="195">
        <v>1E-3</v>
      </c>
      <c r="Z186" s="195">
        <v>1.6E-2</v>
      </c>
      <c r="AA186" s="195">
        <v>1.4999999999999999E-2</v>
      </c>
      <c r="AB186" s="195">
        <v>4.4999999999999998E-2</v>
      </c>
      <c r="AC186" s="12"/>
    </row>
    <row r="187" spans="1:29" x14ac:dyDescent="0.25">
      <c r="A187" s="94" t="s">
        <v>1677</v>
      </c>
      <c r="B187" s="195" t="s">
        <v>143</v>
      </c>
      <c r="C187" s="195">
        <v>0.28688524590163933</v>
      </c>
      <c r="D187" s="195">
        <v>0.33606557377049179</v>
      </c>
      <c r="E187" s="195">
        <v>0.18032786885245902</v>
      </c>
      <c r="F187" s="195" t="s">
        <v>143</v>
      </c>
      <c r="G187" s="195">
        <v>0.15573770491803279</v>
      </c>
      <c r="H187" s="195">
        <v>8.1967213114754103E-3</v>
      </c>
      <c r="I187" s="195">
        <v>3.2786885245901641E-2</v>
      </c>
      <c r="J187" s="194">
        <v>1</v>
      </c>
      <c r="K187" s="196">
        <v>122</v>
      </c>
      <c r="L187" s="94"/>
      <c r="M187" s="195" t="s">
        <v>143</v>
      </c>
      <c r="N187" s="195" t="s">
        <v>143</v>
      </c>
      <c r="O187" s="195">
        <v>0.214</v>
      </c>
      <c r="P187" s="195">
        <v>0.373</v>
      </c>
      <c r="Q187" s="195">
        <v>0.25800000000000001</v>
      </c>
      <c r="R187" s="195">
        <v>0.42399999999999999</v>
      </c>
      <c r="S187" s="195">
        <v>0.122</v>
      </c>
      <c r="T187" s="195">
        <v>0.25800000000000001</v>
      </c>
      <c r="U187" s="195" t="s">
        <v>143</v>
      </c>
      <c r="V187" s="195" t="s">
        <v>143</v>
      </c>
      <c r="W187" s="195">
        <v>0.10199999999999999</v>
      </c>
      <c r="X187" s="195">
        <v>0.23</v>
      </c>
      <c r="Y187" s="195">
        <v>1E-3</v>
      </c>
      <c r="Z187" s="195">
        <v>4.4999999999999998E-2</v>
      </c>
      <c r="AA187" s="195">
        <v>1.2999999999999999E-2</v>
      </c>
      <c r="AB187" s="195">
        <v>8.1000000000000003E-2</v>
      </c>
      <c r="AC187" s="12"/>
    </row>
    <row r="188" spans="1:29" x14ac:dyDescent="0.25">
      <c r="A188" s="94" t="s">
        <v>1678</v>
      </c>
      <c r="B188" s="195" t="s">
        <v>143</v>
      </c>
      <c r="C188" s="195">
        <v>0.38497652582159625</v>
      </c>
      <c r="D188" s="195">
        <v>0.24726134585289514</v>
      </c>
      <c r="E188" s="195">
        <v>0.26917057902973396</v>
      </c>
      <c r="F188" s="195">
        <v>9.3896713615023476E-3</v>
      </c>
      <c r="G188" s="195">
        <v>5.6338028169014086E-2</v>
      </c>
      <c r="H188" s="195">
        <v>3.1298904538341159E-3</v>
      </c>
      <c r="I188" s="195">
        <v>2.9733959311424099E-2</v>
      </c>
      <c r="J188" s="194">
        <v>1.0000000000000002</v>
      </c>
      <c r="K188" s="196">
        <v>639</v>
      </c>
      <c r="L188" s="94"/>
      <c r="M188" s="195" t="s">
        <v>143</v>
      </c>
      <c r="N188" s="195" t="s">
        <v>143</v>
      </c>
      <c r="O188" s="195">
        <v>0.34799999999999998</v>
      </c>
      <c r="P188" s="195">
        <v>0.42299999999999999</v>
      </c>
      <c r="Q188" s="195">
        <v>0.215</v>
      </c>
      <c r="R188" s="195">
        <v>0.28199999999999997</v>
      </c>
      <c r="S188" s="195">
        <v>0.23599999999999999</v>
      </c>
      <c r="T188" s="195">
        <v>0.30499999999999999</v>
      </c>
      <c r="U188" s="195">
        <v>4.0000000000000001E-3</v>
      </c>
      <c r="V188" s="195">
        <v>0.02</v>
      </c>
      <c r="W188" s="195">
        <v>4.1000000000000002E-2</v>
      </c>
      <c r="X188" s="195">
        <v>7.6999999999999999E-2</v>
      </c>
      <c r="Y188" s="195">
        <v>1E-3</v>
      </c>
      <c r="Z188" s="195">
        <v>1.0999999999999999E-2</v>
      </c>
      <c r="AA188" s="195">
        <v>1.9E-2</v>
      </c>
      <c r="AB188" s="195">
        <v>4.5999999999999999E-2</v>
      </c>
      <c r="AC188" s="12"/>
    </row>
    <row r="189" spans="1:29" x14ac:dyDescent="0.25">
      <c r="A189" s="94" t="s">
        <v>1679</v>
      </c>
      <c r="B189" s="195" t="s">
        <v>143</v>
      </c>
      <c r="C189" s="195">
        <v>0.47058823529411764</v>
      </c>
      <c r="D189" s="195">
        <v>0.31237322515212984</v>
      </c>
      <c r="E189" s="195">
        <v>8.5192697768762676E-2</v>
      </c>
      <c r="F189" s="195">
        <v>1.4198782961460446E-2</v>
      </c>
      <c r="G189" s="195">
        <v>5.6795131845841784E-2</v>
      </c>
      <c r="H189" s="195" t="s">
        <v>143</v>
      </c>
      <c r="I189" s="195">
        <v>6.0851926977687626E-2</v>
      </c>
      <c r="J189" s="194">
        <v>1.0000000000000002</v>
      </c>
      <c r="K189" s="196">
        <v>493</v>
      </c>
      <c r="L189" s="94"/>
      <c r="M189" s="195" t="s">
        <v>143</v>
      </c>
      <c r="N189" s="195" t="s">
        <v>143</v>
      </c>
      <c r="O189" s="195">
        <v>0.42699999999999999</v>
      </c>
      <c r="P189" s="195">
        <v>0.51500000000000001</v>
      </c>
      <c r="Q189" s="195">
        <v>0.27300000000000002</v>
      </c>
      <c r="R189" s="195">
        <v>0.35499999999999998</v>
      </c>
      <c r="S189" s="195">
        <v>6.4000000000000001E-2</v>
      </c>
      <c r="T189" s="195">
        <v>0.113</v>
      </c>
      <c r="U189" s="195">
        <v>7.0000000000000001E-3</v>
      </c>
      <c r="V189" s="195">
        <v>2.9000000000000001E-2</v>
      </c>
      <c r="W189" s="195">
        <v>0.04</v>
      </c>
      <c r="X189" s="195">
        <v>8.1000000000000003E-2</v>
      </c>
      <c r="Y189" s="195" t="s">
        <v>143</v>
      </c>
      <c r="Z189" s="195" t="s">
        <v>143</v>
      </c>
      <c r="AA189" s="195">
        <v>4.2999999999999997E-2</v>
      </c>
      <c r="AB189" s="195">
        <v>8.5999999999999993E-2</v>
      </c>
      <c r="AC189" s="12"/>
    </row>
    <row r="190" spans="1:29" x14ac:dyDescent="0.25">
      <c r="A190" s="94" t="s">
        <v>1680</v>
      </c>
      <c r="B190" s="195" t="s">
        <v>143</v>
      </c>
      <c r="C190" s="195">
        <v>0.28297362110311752</v>
      </c>
      <c r="D190" s="195">
        <v>0.39088729016786572</v>
      </c>
      <c r="E190" s="195">
        <v>0.17266187050359713</v>
      </c>
      <c r="F190" s="195">
        <v>9.5923261390887284E-3</v>
      </c>
      <c r="G190" s="195">
        <v>0.10311750599520383</v>
      </c>
      <c r="H190" s="195">
        <v>4.7961630695443642E-3</v>
      </c>
      <c r="I190" s="195">
        <v>3.5971223021582732E-2</v>
      </c>
      <c r="J190" s="194">
        <v>1</v>
      </c>
      <c r="K190" s="196">
        <v>417</v>
      </c>
      <c r="L190" s="94"/>
      <c r="M190" s="195" t="s">
        <v>143</v>
      </c>
      <c r="N190" s="195" t="s">
        <v>143</v>
      </c>
      <c r="O190" s="195">
        <v>0.24199999999999999</v>
      </c>
      <c r="P190" s="195">
        <v>0.32800000000000001</v>
      </c>
      <c r="Q190" s="195">
        <v>0.34499999999999997</v>
      </c>
      <c r="R190" s="195">
        <v>0.439</v>
      </c>
      <c r="S190" s="195">
        <v>0.13900000000000001</v>
      </c>
      <c r="T190" s="195">
        <v>0.21199999999999999</v>
      </c>
      <c r="U190" s="195">
        <v>4.0000000000000001E-3</v>
      </c>
      <c r="V190" s="195">
        <v>2.4E-2</v>
      </c>
      <c r="W190" s="195">
        <v>7.6999999999999999E-2</v>
      </c>
      <c r="X190" s="195">
        <v>0.13600000000000001</v>
      </c>
      <c r="Y190" s="195">
        <v>1E-3</v>
      </c>
      <c r="Z190" s="195">
        <v>1.7000000000000001E-2</v>
      </c>
      <c r="AA190" s="195">
        <v>2.1999999999999999E-2</v>
      </c>
      <c r="AB190" s="195">
        <v>5.8000000000000003E-2</v>
      </c>
      <c r="AC190" s="12"/>
    </row>
    <row r="191" spans="1:29" x14ac:dyDescent="0.25">
      <c r="A191" s="94" t="s">
        <v>1681</v>
      </c>
      <c r="B191" s="195" t="s">
        <v>143</v>
      </c>
      <c r="C191" s="195">
        <v>0.1487603305785124</v>
      </c>
      <c r="D191" s="195">
        <v>0.55647382920110189</v>
      </c>
      <c r="E191" s="195">
        <v>0.18319559228650137</v>
      </c>
      <c r="F191" s="195">
        <v>1.5151515151515152E-2</v>
      </c>
      <c r="G191" s="195">
        <v>5.5096418732782371E-2</v>
      </c>
      <c r="H191" s="195">
        <v>1.3774104683195593E-3</v>
      </c>
      <c r="I191" s="195">
        <v>3.9944903581267219E-2</v>
      </c>
      <c r="J191" s="194">
        <v>1</v>
      </c>
      <c r="K191" s="196">
        <v>726</v>
      </c>
      <c r="L191" s="94"/>
      <c r="M191" s="195" t="s">
        <v>143</v>
      </c>
      <c r="N191" s="195" t="s">
        <v>143</v>
      </c>
      <c r="O191" s="195">
        <v>0.125</v>
      </c>
      <c r="P191" s="195">
        <v>0.17599999999999999</v>
      </c>
      <c r="Q191" s="195">
        <v>0.52</v>
      </c>
      <c r="R191" s="195">
        <v>0.59199999999999997</v>
      </c>
      <c r="S191" s="195">
        <v>0.157</v>
      </c>
      <c r="T191" s="195">
        <v>0.21299999999999999</v>
      </c>
      <c r="U191" s="195">
        <v>8.0000000000000002E-3</v>
      </c>
      <c r="V191" s="195">
        <v>2.7E-2</v>
      </c>
      <c r="W191" s="195">
        <v>4.1000000000000002E-2</v>
      </c>
      <c r="X191" s="195">
        <v>7.3999999999999996E-2</v>
      </c>
      <c r="Y191" s="195">
        <v>0</v>
      </c>
      <c r="Z191" s="195">
        <v>8.0000000000000002E-3</v>
      </c>
      <c r="AA191" s="195">
        <v>2.8000000000000001E-2</v>
      </c>
      <c r="AB191" s="195">
        <v>5.7000000000000002E-2</v>
      </c>
      <c r="AC191" s="12"/>
    </row>
    <row r="192" spans="1:29" x14ac:dyDescent="0.25">
      <c r="A192" s="94" t="s">
        <v>1682</v>
      </c>
      <c r="B192" s="195" t="s">
        <v>143</v>
      </c>
      <c r="C192" s="195">
        <v>0.27107061503416857</v>
      </c>
      <c r="D192" s="195">
        <v>0.3553530751708428</v>
      </c>
      <c r="E192" s="195">
        <v>0.14123006833712984</v>
      </c>
      <c r="F192" s="195">
        <v>4.1002277904328019E-2</v>
      </c>
      <c r="G192" s="195">
        <v>0.14123006833712984</v>
      </c>
      <c r="H192" s="195" t="s">
        <v>143</v>
      </c>
      <c r="I192" s="195">
        <v>5.011389521640091E-2</v>
      </c>
      <c r="J192" s="194">
        <v>0.99999999999999978</v>
      </c>
      <c r="K192" s="196">
        <v>439</v>
      </c>
      <c r="L192" s="94"/>
      <c r="M192" s="195" t="s">
        <v>143</v>
      </c>
      <c r="N192" s="195" t="s">
        <v>143</v>
      </c>
      <c r="O192" s="195">
        <v>0.23200000000000001</v>
      </c>
      <c r="P192" s="195">
        <v>0.315</v>
      </c>
      <c r="Q192" s="195">
        <v>0.312</v>
      </c>
      <c r="R192" s="195">
        <v>0.40100000000000002</v>
      </c>
      <c r="S192" s="195">
        <v>0.112</v>
      </c>
      <c r="T192" s="195">
        <v>0.17699999999999999</v>
      </c>
      <c r="U192" s="195">
        <v>2.5999999999999999E-2</v>
      </c>
      <c r="V192" s="195">
        <v>6.4000000000000001E-2</v>
      </c>
      <c r="W192" s="195">
        <v>0.112</v>
      </c>
      <c r="X192" s="195">
        <v>0.17699999999999999</v>
      </c>
      <c r="Y192" s="195" t="s">
        <v>143</v>
      </c>
      <c r="Z192" s="195" t="s">
        <v>143</v>
      </c>
      <c r="AA192" s="195">
        <v>3.3000000000000002E-2</v>
      </c>
      <c r="AB192" s="195">
        <v>7.4999999999999997E-2</v>
      </c>
      <c r="AC192" s="12"/>
    </row>
    <row r="193" spans="1:29" x14ac:dyDescent="0.25">
      <c r="A193" s="94" t="s">
        <v>1683</v>
      </c>
      <c r="B193" s="195" t="s">
        <v>143</v>
      </c>
      <c r="C193" s="195">
        <v>0.22530174340634779</v>
      </c>
      <c r="D193" s="195">
        <v>0.29324988824318282</v>
      </c>
      <c r="E193" s="195">
        <v>0.18775145283862316</v>
      </c>
      <c r="F193" s="195">
        <v>2.1457308895842648E-2</v>
      </c>
      <c r="G193" s="195">
        <v>0.23111309789897183</v>
      </c>
      <c r="H193" s="195">
        <v>8.0464908359409917E-3</v>
      </c>
      <c r="I193" s="195">
        <v>3.3080017881090745E-2</v>
      </c>
      <c r="J193" s="194">
        <v>1</v>
      </c>
      <c r="K193" s="196">
        <v>2237</v>
      </c>
      <c r="L193" s="94"/>
      <c r="M193" s="195" t="s">
        <v>143</v>
      </c>
      <c r="N193" s="195" t="s">
        <v>143</v>
      </c>
      <c r="O193" s="195">
        <v>0.20799999999999999</v>
      </c>
      <c r="P193" s="195">
        <v>0.24299999999999999</v>
      </c>
      <c r="Q193" s="195">
        <v>0.27500000000000002</v>
      </c>
      <c r="R193" s="195">
        <v>0.312</v>
      </c>
      <c r="S193" s="195">
        <v>0.17199999999999999</v>
      </c>
      <c r="T193" s="195">
        <v>0.20399999999999999</v>
      </c>
      <c r="U193" s="195">
        <v>1.6E-2</v>
      </c>
      <c r="V193" s="195">
        <v>2.8000000000000001E-2</v>
      </c>
      <c r="W193" s="195">
        <v>0.214</v>
      </c>
      <c r="X193" s="195">
        <v>0.249</v>
      </c>
      <c r="Y193" s="195">
        <v>5.0000000000000001E-3</v>
      </c>
      <c r="Z193" s="195">
        <v>1.2999999999999999E-2</v>
      </c>
      <c r="AA193" s="195">
        <v>2.5999999999999999E-2</v>
      </c>
      <c r="AB193" s="195">
        <v>4.1000000000000002E-2</v>
      </c>
      <c r="AC193" s="12"/>
    </row>
    <row r="194" spans="1:29" x14ac:dyDescent="0.25">
      <c r="A194" s="94" t="s">
        <v>1684</v>
      </c>
      <c r="B194" s="195" t="s">
        <v>143</v>
      </c>
      <c r="C194" s="195">
        <v>2.0094562647754138E-2</v>
      </c>
      <c r="D194" s="195">
        <v>0.23167848699763594</v>
      </c>
      <c r="E194" s="195">
        <v>0.15721040189125296</v>
      </c>
      <c r="F194" s="195">
        <v>3.309692671394799E-2</v>
      </c>
      <c r="G194" s="195">
        <v>0.52364066193853431</v>
      </c>
      <c r="H194" s="195" t="s">
        <v>143</v>
      </c>
      <c r="I194" s="195">
        <v>3.4278959810874705E-2</v>
      </c>
      <c r="J194" s="194">
        <v>1</v>
      </c>
      <c r="K194" s="196">
        <v>846</v>
      </c>
      <c r="L194" s="94"/>
      <c r="M194" s="195" t="s">
        <v>143</v>
      </c>
      <c r="N194" s="195" t="s">
        <v>143</v>
      </c>
      <c r="O194" s="195">
        <v>1.2999999999999999E-2</v>
      </c>
      <c r="P194" s="195">
        <v>3.2000000000000001E-2</v>
      </c>
      <c r="Q194" s="195">
        <v>0.20399999999999999</v>
      </c>
      <c r="R194" s="195">
        <v>0.26100000000000001</v>
      </c>
      <c r="S194" s="195">
        <v>0.13400000000000001</v>
      </c>
      <c r="T194" s="195">
        <v>0.183</v>
      </c>
      <c r="U194" s="195">
        <v>2.3E-2</v>
      </c>
      <c r="V194" s="195">
        <v>4.7E-2</v>
      </c>
      <c r="W194" s="195">
        <v>0.49</v>
      </c>
      <c r="X194" s="195">
        <v>0.55700000000000005</v>
      </c>
      <c r="Y194" s="195" t="s">
        <v>143</v>
      </c>
      <c r="Z194" s="195" t="s">
        <v>143</v>
      </c>
      <c r="AA194" s="195">
        <v>2.4E-2</v>
      </c>
      <c r="AB194" s="195">
        <v>4.9000000000000002E-2</v>
      </c>
      <c r="AC194" s="12"/>
    </row>
    <row r="195" spans="1:29" x14ac:dyDescent="0.25">
      <c r="A195" s="94" t="s">
        <v>1685</v>
      </c>
      <c r="B195" s="195" t="s">
        <v>143</v>
      </c>
      <c r="C195" s="195">
        <v>8.9311859443631042E-2</v>
      </c>
      <c r="D195" s="195">
        <v>0.54904831625183015</v>
      </c>
      <c r="E195" s="195">
        <v>0.10688140556368961</v>
      </c>
      <c r="F195" s="195">
        <v>7.320644216691069E-3</v>
      </c>
      <c r="G195" s="195">
        <v>0.18155197657393851</v>
      </c>
      <c r="H195" s="195">
        <v>8.7847730600292828E-3</v>
      </c>
      <c r="I195" s="195">
        <v>5.7101024890190338E-2</v>
      </c>
      <c r="J195" s="194">
        <v>1.0000000000000002</v>
      </c>
      <c r="K195" s="196">
        <v>683</v>
      </c>
      <c r="L195" s="94"/>
      <c r="M195" s="195" t="s">
        <v>143</v>
      </c>
      <c r="N195" s="195" t="s">
        <v>143</v>
      </c>
      <c r="O195" s="195">
        <v>7.0000000000000007E-2</v>
      </c>
      <c r="P195" s="195">
        <v>0.113</v>
      </c>
      <c r="Q195" s="195">
        <v>0.51200000000000001</v>
      </c>
      <c r="R195" s="195">
        <v>0.58599999999999997</v>
      </c>
      <c r="S195" s="195">
        <v>8.5999999999999993E-2</v>
      </c>
      <c r="T195" s="195">
        <v>0.13200000000000001</v>
      </c>
      <c r="U195" s="195">
        <v>3.0000000000000001E-3</v>
      </c>
      <c r="V195" s="195">
        <v>1.7000000000000001E-2</v>
      </c>
      <c r="W195" s="195">
        <v>0.154</v>
      </c>
      <c r="X195" s="195">
        <v>0.21199999999999999</v>
      </c>
      <c r="Y195" s="195">
        <v>4.0000000000000001E-3</v>
      </c>
      <c r="Z195" s="195">
        <v>1.9E-2</v>
      </c>
      <c r="AA195" s="195">
        <v>4.2000000000000003E-2</v>
      </c>
      <c r="AB195" s="195">
        <v>7.6999999999999999E-2</v>
      </c>
      <c r="AC195" s="12"/>
    </row>
    <row r="196" spans="1:29" x14ac:dyDescent="0.25">
      <c r="A196" s="94" t="s">
        <v>1686</v>
      </c>
      <c r="B196" s="195" t="s">
        <v>143</v>
      </c>
      <c r="C196" s="195">
        <v>8.2666666666666666E-2</v>
      </c>
      <c r="D196" s="195">
        <v>0.19466666666666665</v>
      </c>
      <c r="E196" s="195">
        <v>0.16</v>
      </c>
      <c r="F196" s="195">
        <v>7.1999999999999995E-2</v>
      </c>
      <c r="G196" s="195">
        <v>0.44266666666666665</v>
      </c>
      <c r="H196" s="195">
        <v>8.0000000000000002E-3</v>
      </c>
      <c r="I196" s="195">
        <v>0.04</v>
      </c>
      <c r="J196" s="194">
        <v>1</v>
      </c>
      <c r="K196" s="196">
        <v>375</v>
      </c>
      <c r="L196" s="94"/>
      <c r="M196" s="195" t="s">
        <v>143</v>
      </c>
      <c r="N196" s="195" t="s">
        <v>143</v>
      </c>
      <c r="O196" s="195">
        <v>5.8999999999999997E-2</v>
      </c>
      <c r="P196" s="195">
        <v>0.115</v>
      </c>
      <c r="Q196" s="195">
        <v>0.158</v>
      </c>
      <c r="R196" s="195">
        <v>0.23799999999999999</v>
      </c>
      <c r="S196" s="195">
        <v>0.126</v>
      </c>
      <c r="T196" s="195">
        <v>0.20100000000000001</v>
      </c>
      <c r="U196" s="195">
        <v>0.05</v>
      </c>
      <c r="V196" s="195">
        <v>0.10299999999999999</v>
      </c>
      <c r="W196" s="195">
        <v>0.39300000000000002</v>
      </c>
      <c r="X196" s="195">
        <v>0.49299999999999999</v>
      </c>
      <c r="Y196" s="195">
        <v>3.0000000000000001E-3</v>
      </c>
      <c r="Z196" s="195">
        <v>2.3E-2</v>
      </c>
      <c r="AA196" s="195">
        <v>2.4E-2</v>
      </c>
      <c r="AB196" s="195">
        <v>6.5000000000000002E-2</v>
      </c>
      <c r="AC196" s="12"/>
    </row>
    <row r="197" spans="1:29" x14ac:dyDescent="0.25">
      <c r="A197" s="94" t="s">
        <v>1687</v>
      </c>
      <c r="B197" s="195" t="s">
        <v>143</v>
      </c>
      <c r="C197" s="195">
        <v>9.4654788418708238E-2</v>
      </c>
      <c r="D197" s="195">
        <v>0.22383073496659242</v>
      </c>
      <c r="E197" s="195">
        <v>0.15590200445434299</v>
      </c>
      <c r="F197" s="195">
        <v>2.1158129175946547E-2</v>
      </c>
      <c r="G197" s="195">
        <v>0.45434298440979953</v>
      </c>
      <c r="H197" s="195">
        <v>1.3363028953229399E-2</v>
      </c>
      <c r="I197" s="195">
        <v>3.6748329621380846E-2</v>
      </c>
      <c r="J197" s="194">
        <v>1</v>
      </c>
      <c r="K197" s="196">
        <v>898</v>
      </c>
      <c r="L197" s="94"/>
      <c r="M197" s="195" t="s">
        <v>143</v>
      </c>
      <c r="N197" s="195" t="s">
        <v>143</v>
      </c>
      <c r="O197" s="195">
        <v>7.6999999999999999E-2</v>
      </c>
      <c r="P197" s="195">
        <v>0.11600000000000001</v>
      </c>
      <c r="Q197" s="195">
        <v>0.19800000000000001</v>
      </c>
      <c r="R197" s="195">
        <v>0.252</v>
      </c>
      <c r="S197" s="195">
        <v>0.13400000000000001</v>
      </c>
      <c r="T197" s="195">
        <v>0.18099999999999999</v>
      </c>
      <c r="U197" s="195">
        <v>1.4E-2</v>
      </c>
      <c r="V197" s="195">
        <v>3.3000000000000002E-2</v>
      </c>
      <c r="W197" s="195">
        <v>0.42199999999999999</v>
      </c>
      <c r="X197" s="195">
        <v>0.48699999999999999</v>
      </c>
      <c r="Y197" s="195">
        <v>8.0000000000000002E-3</v>
      </c>
      <c r="Z197" s="195">
        <v>2.3E-2</v>
      </c>
      <c r="AA197" s="195">
        <v>2.5999999999999999E-2</v>
      </c>
      <c r="AB197" s="195">
        <v>5.0999999999999997E-2</v>
      </c>
      <c r="AC197" s="12"/>
    </row>
    <row r="198" spans="1:29" x14ac:dyDescent="0.25">
      <c r="A198" s="94" t="s">
        <v>1688</v>
      </c>
      <c r="B198" s="195" t="s">
        <v>143</v>
      </c>
      <c r="C198" s="195">
        <v>0.24947589098532494</v>
      </c>
      <c r="D198" s="195">
        <v>0.20654886692622543</v>
      </c>
      <c r="E198" s="195">
        <v>0.10382350004991514</v>
      </c>
      <c r="F198" s="195">
        <v>2.3360287511230909E-2</v>
      </c>
      <c r="G198" s="195">
        <v>0.37316561844863733</v>
      </c>
      <c r="H198" s="195">
        <v>9.6835379854247772E-3</v>
      </c>
      <c r="I198" s="195">
        <v>3.3942298093241487E-2</v>
      </c>
      <c r="J198" s="194">
        <v>0.99999999999999989</v>
      </c>
      <c r="K198" s="196">
        <v>10017</v>
      </c>
      <c r="L198" s="94"/>
      <c r="M198" s="195" t="s">
        <v>143</v>
      </c>
      <c r="N198" s="195" t="s">
        <v>143</v>
      </c>
      <c r="O198" s="195">
        <v>0.24099999999999999</v>
      </c>
      <c r="P198" s="195">
        <v>0.25800000000000001</v>
      </c>
      <c r="Q198" s="195">
        <v>0.19900000000000001</v>
      </c>
      <c r="R198" s="195">
        <v>0.215</v>
      </c>
      <c r="S198" s="195">
        <v>9.8000000000000004E-2</v>
      </c>
      <c r="T198" s="195">
        <v>0.11</v>
      </c>
      <c r="U198" s="195">
        <v>2.1000000000000001E-2</v>
      </c>
      <c r="V198" s="195">
        <v>2.7E-2</v>
      </c>
      <c r="W198" s="195">
        <v>0.36399999999999999</v>
      </c>
      <c r="X198" s="195">
        <v>0.38300000000000001</v>
      </c>
      <c r="Y198" s="195">
        <v>8.0000000000000002E-3</v>
      </c>
      <c r="Z198" s="195">
        <v>1.2E-2</v>
      </c>
      <c r="AA198" s="195">
        <v>3.1E-2</v>
      </c>
      <c r="AB198" s="195">
        <v>3.7999999999999999E-2</v>
      </c>
      <c r="AC198" s="12"/>
    </row>
    <row r="199" spans="1:29" x14ac:dyDescent="0.25">
      <c r="A199" s="94" t="s">
        <v>1689</v>
      </c>
      <c r="B199" s="195" t="s">
        <v>143</v>
      </c>
      <c r="C199" s="195">
        <v>0.63749999999999996</v>
      </c>
      <c r="D199" s="195">
        <v>0.25</v>
      </c>
      <c r="E199" s="195" t="s">
        <v>143</v>
      </c>
      <c r="F199" s="195">
        <v>1.2500000000000001E-2</v>
      </c>
      <c r="G199" s="195">
        <v>1.2500000000000001E-2</v>
      </c>
      <c r="H199" s="195">
        <v>1.2500000000000001E-2</v>
      </c>
      <c r="I199" s="195">
        <v>7.4999999999999997E-2</v>
      </c>
      <c r="J199" s="194">
        <v>0.99999999999999978</v>
      </c>
      <c r="K199" s="196">
        <v>80</v>
      </c>
      <c r="L199" s="94"/>
      <c r="M199" s="195" t="s">
        <v>143</v>
      </c>
      <c r="N199" s="195" t="s">
        <v>143</v>
      </c>
      <c r="O199" s="195">
        <v>0.52800000000000002</v>
      </c>
      <c r="P199" s="195">
        <v>0.73399999999999999</v>
      </c>
      <c r="Q199" s="195">
        <v>0.16800000000000001</v>
      </c>
      <c r="R199" s="195">
        <v>0.35499999999999998</v>
      </c>
      <c r="S199" s="195" t="s">
        <v>143</v>
      </c>
      <c r="T199" s="195" t="s">
        <v>143</v>
      </c>
      <c r="U199" s="195">
        <v>2E-3</v>
      </c>
      <c r="V199" s="195">
        <v>6.7000000000000004E-2</v>
      </c>
      <c r="W199" s="195">
        <v>2E-3</v>
      </c>
      <c r="X199" s="195">
        <v>6.7000000000000004E-2</v>
      </c>
      <c r="Y199" s="195">
        <v>2E-3</v>
      </c>
      <c r="Z199" s="195">
        <v>6.7000000000000004E-2</v>
      </c>
      <c r="AA199" s="195">
        <v>3.5000000000000003E-2</v>
      </c>
      <c r="AB199" s="195">
        <v>0.154</v>
      </c>
      <c r="AC199" s="12"/>
    </row>
    <row r="200" spans="1:29" x14ac:dyDescent="0.25">
      <c r="A200" s="94" t="s">
        <v>1690</v>
      </c>
      <c r="B200" s="195" t="s">
        <v>143</v>
      </c>
      <c r="C200" s="195">
        <v>0.53387197016780608</v>
      </c>
      <c r="D200" s="195">
        <v>0.28589185829707892</v>
      </c>
      <c r="E200" s="195">
        <v>5.5003107520198879E-2</v>
      </c>
      <c r="F200" s="195">
        <v>3.1075201988812928E-3</v>
      </c>
      <c r="G200" s="195">
        <v>2.3927905531385955E-2</v>
      </c>
      <c r="H200" s="195">
        <v>1.5537600994406464E-3</v>
      </c>
      <c r="I200" s="195">
        <v>9.6643878185208199E-2</v>
      </c>
      <c r="J200" s="194">
        <v>0.99999999999999978</v>
      </c>
      <c r="K200" s="196">
        <v>3218</v>
      </c>
      <c r="L200" s="94"/>
      <c r="M200" s="195" t="s">
        <v>143</v>
      </c>
      <c r="N200" s="195" t="s">
        <v>143</v>
      </c>
      <c r="O200" s="195">
        <v>0.51700000000000002</v>
      </c>
      <c r="P200" s="195">
        <v>0.55100000000000005</v>
      </c>
      <c r="Q200" s="195">
        <v>0.27100000000000002</v>
      </c>
      <c r="R200" s="195">
        <v>0.30199999999999999</v>
      </c>
      <c r="S200" s="195">
        <v>4.8000000000000001E-2</v>
      </c>
      <c r="T200" s="195">
        <v>6.3E-2</v>
      </c>
      <c r="U200" s="195">
        <v>2E-3</v>
      </c>
      <c r="V200" s="195">
        <v>6.0000000000000001E-3</v>
      </c>
      <c r="W200" s="195">
        <v>1.9E-2</v>
      </c>
      <c r="X200" s="195">
        <v>0.03</v>
      </c>
      <c r="Y200" s="195">
        <v>1E-3</v>
      </c>
      <c r="Z200" s="195">
        <v>4.0000000000000001E-3</v>
      </c>
      <c r="AA200" s="195">
        <v>8.6999999999999994E-2</v>
      </c>
      <c r="AB200" s="195">
        <v>0.107</v>
      </c>
      <c r="AC200" s="12"/>
    </row>
    <row r="201" spans="1:29" x14ac:dyDescent="0.25">
      <c r="A201" s="94" t="s">
        <v>1691</v>
      </c>
      <c r="B201" s="195" t="s">
        <v>143</v>
      </c>
      <c r="C201" s="195" t="s">
        <v>143</v>
      </c>
      <c r="D201" s="195">
        <v>0.22795698924731184</v>
      </c>
      <c r="E201" s="195">
        <v>0.3139784946236559</v>
      </c>
      <c r="F201" s="195">
        <v>4.0860215053763443E-2</v>
      </c>
      <c r="G201" s="195">
        <v>0.37634408602150538</v>
      </c>
      <c r="H201" s="195">
        <v>1.2903225806451613E-2</v>
      </c>
      <c r="I201" s="195">
        <v>2.7956989247311829E-2</v>
      </c>
      <c r="J201" s="194">
        <v>1.0000000000000002</v>
      </c>
      <c r="K201" s="196">
        <v>465</v>
      </c>
      <c r="L201" s="94"/>
      <c r="M201" s="195" t="s">
        <v>143</v>
      </c>
      <c r="N201" s="195" t="s">
        <v>143</v>
      </c>
      <c r="O201" s="195" t="s">
        <v>143</v>
      </c>
      <c r="P201" s="195" t="s">
        <v>143</v>
      </c>
      <c r="Q201" s="195">
        <v>0.192</v>
      </c>
      <c r="R201" s="195">
        <v>0.26800000000000002</v>
      </c>
      <c r="S201" s="195">
        <v>0.27300000000000002</v>
      </c>
      <c r="T201" s="195">
        <v>0.35799999999999998</v>
      </c>
      <c r="U201" s="195">
        <v>2.5999999999999999E-2</v>
      </c>
      <c r="V201" s="195">
        <v>6.3E-2</v>
      </c>
      <c r="W201" s="195">
        <v>0.33300000000000002</v>
      </c>
      <c r="X201" s="195">
        <v>0.42099999999999999</v>
      </c>
      <c r="Y201" s="195">
        <v>6.0000000000000001E-3</v>
      </c>
      <c r="Z201" s="195">
        <v>2.8000000000000001E-2</v>
      </c>
      <c r="AA201" s="195">
        <v>1.6E-2</v>
      </c>
      <c r="AB201" s="195">
        <v>4.7E-2</v>
      </c>
      <c r="AC201" s="12"/>
    </row>
    <row r="202" spans="1:29" x14ac:dyDescent="0.25">
      <c r="A202" s="94" t="s">
        <v>1692</v>
      </c>
      <c r="B202" s="195" t="s">
        <v>143</v>
      </c>
      <c r="C202" s="195">
        <v>0.20669745958429561</v>
      </c>
      <c r="D202" s="195">
        <v>0.23556581986143188</v>
      </c>
      <c r="E202" s="195">
        <v>0.16397228637413394</v>
      </c>
      <c r="F202" s="195">
        <v>3.5796766743648963E-2</v>
      </c>
      <c r="G202" s="195">
        <v>0.34064665127020788</v>
      </c>
      <c r="H202" s="195">
        <v>3.4642032332563512E-3</v>
      </c>
      <c r="I202" s="195">
        <v>1.3856812933025405E-2</v>
      </c>
      <c r="J202" s="194">
        <v>1</v>
      </c>
      <c r="K202" s="196">
        <v>866</v>
      </c>
      <c r="L202" s="94"/>
      <c r="M202" s="195" t="s">
        <v>143</v>
      </c>
      <c r="N202" s="195" t="s">
        <v>143</v>
      </c>
      <c r="O202" s="195">
        <v>0.18099999999999999</v>
      </c>
      <c r="P202" s="195">
        <v>0.23499999999999999</v>
      </c>
      <c r="Q202" s="195">
        <v>0.20899999999999999</v>
      </c>
      <c r="R202" s="195">
        <v>0.26500000000000001</v>
      </c>
      <c r="S202" s="195">
        <v>0.14099999999999999</v>
      </c>
      <c r="T202" s="195">
        <v>0.19</v>
      </c>
      <c r="U202" s="195">
        <v>2.5000000000000001E-2</v>
      </c>
      <c r="V202" s="195">
        <v>0.05</v>
      </c>
      <c r="W202" s="195">
        <v>0.31</v>
      </c>
      <c r="X202" s="195">
        <v>0.373</v>
      </c>
      <c r="Y202" s="195">
        <v>1E-3</v>
      </c>
      <c r="Z202" s="195">
        <v>0.01</v>
      </c>
      <c r="AA202" s="195">
        <v>8.0000000000000002E-3</v>
      </c>
      <c r="AB202" s="195">
        <v>2.4E-2</v>
      </c>
      <c r="AC202" s="12"/>
    </row>
    <row r="203" spans="1:29" x14ac:dyDescent="0.25">
      <c r="A203" s="94" t="s">
        <v>1693</v>
      </c>
      <c r="B203" s="195" t="s">
        <v>143</v>
      </c>
      <c r="C203" s="195">
        <v>0.1046207497820401</v>
      </c>
      <c r="D203" s="195">
        <v>0.3199651264167393</v>
      </c>
      <c r="E203" s="195">
        <v>0.12554489973844812</v>
      </c>
      <c r="F203" s="195">
        <v>2.4411508282476024E-2</v>
      </c>
      <c r="G203" s="195">
        <v>0.38360941586748037</v>
      </c>
      <c r="H203" s="195">
        <v>8.7183958151700082E-3</v>
      </c>
      <c r="I203" s="195">
        <v>3.3129904097646032E-2</v>
      </c>
      <c r="J203" s="194">
        <v>1</v>
      </c>
      <c r="K203" s="196">
        <v>1147</v>
      </c>
      <c r="L203" s="94"/>
      <c r="M203" s="195" t="s">
        <v>143</v>
      </c>
      <c r="N203" s="195" t="s">
        <v>143</v>
      </c>
      <c r="O203" s="195">
        <v>8.7999999999999995E-2</v>
      </c>
      <c r="P203" s="195">
        <v>0.124</v>
      </c>
      <c r="Q203" s="195">
        <v>0.29399999999999998</v>
      </c>
      <c r="R203" s="195">
        <v>0.34799999999999998</v>
      </c>
      <c r="S203" s="195">
        <v>0.108</v>
      </c>
      <c r="T203" s="195">
        <v>0.14599999999999999</v>
      </c>
      <c r="U203" s="195">
        <v>1.7000000000000001E-2</v>
      </c>
      <c r="V203" s="195">
        <v>3.5000000000000003E-2</v>
      </c>
      <c r="W203" s="195">
        <v>0.35599999999999998</v>
      </c>
      <c r="X203" s="195">
        <v>0.41199999999999998</v>
      </c>
      <c r="Y203" s="195">
        <v>5.0000000000000001E-3</v>
      </c>
      <c r="Z203" s="195">
        <v>1.6E-2</v>
      </c>
      <c r="AA203" s="195">
        <v>2.4E-2</v>
      </c>
      <c r="AB203" s="195">
        <v>4.4999999999999998E-2</v>
      </c>
      <c r="AC203" s="12"/>
    </row>
    <row r="204" spans="1:29" x14ac:dyDescent="0.25">
      <c r="A204" s="94" t="s">
        <v>1694</v>
      </c>
      <c r="B204" s="195" t="s">
        <v>143</v>
      </c>
      <c r="C204" s="195">
        <v>0.17431485022307203</v>
      </c>
      <c r="D204" s="195">
        <v>0.35181644359464626</v>
      </c>
      <c r="E204" s="195">
        <v>0.13607393244104526</v>
      </c>
      <c r="F204" s="195">
        <v>2.4856596558317401E-2</v>
      </c>
      <c r="G204" s="195">
        <v>0.25780752071383045</v>
      </c>
      <c r="H204" s="195">
        <v>1.5933715742511153E-3</v>
      </c>
      <c r="I204" s="195">
        <v>5.3537284894837479E-2</v>
      </c>
      <c r="J204" s="194">
        <v>1</v>
      </c>
      <c r="K204" s="196">
        <v>3138</v>
      </c>
      <c r="L204" s="94"/>
      <c r="M204" s="195" t="s">
        <v>143</v>
      </c>
      <c r="N204" s="195" t="s">
        <v>143</v>
      </c>
      <c r="O204" s="195">
        <v>0.161</v>
      </c>
      <c r="P204" s="195">
        <v>0.188</v>
      </c>
      <c r="Q204" s="195">
        <v>0.33500000000000002</v>
      </c>
      <c r="R204" s="195">
        <v>0.36899999999999999</v>
      </c>
      <c r="S204" s="195">
        <v>0.125</v>
      </c>
      <c r="T204" s="195">
        <v>0.14899999999999999</v>
      </c>
      <c r="U204" s="195">
        <v>0.02</v>
      </c>
      <c r="V204" s="195">
        <v>3.1E-2</v>
      </c>
      <c r="W204" s="195">
        <v>0.24299999999999999</v>
      </c>
      <c r="X204" s="195">
        <v>0.27300000000000002</v>
      </c>
      <c r="Y204" s="195">
        <v>1E-3</v>
      </c>
      <c r="Z204" s="195">
        <v>4.0000000000000001E-3</v>
      </c>
      <c r="AA204" s="195">
        <v>4.5999999999999999E-2</v>
      </c>
      <c r="AB204" s="195">
        <v>6.2E-2</v>
      </c>
      <c r="AC204" s="12"/>
    </row>
    <row r="205" spans="1:29" x14ac:dyDescent="0.25">
      <c r="A205" s="94" t="s">
        <v>1695</v>
      </c>
      <c r="B205" s="195" t="s">
        <v>143</v>
      </c>
      <c r="C205" s="195">
        <v>0.37772828507795098</v>
      </c>
      <c r="D205" s="195">
        <v>0.19732739420935411</v>
      </c>
      <c r="E205" s="195">
        <v>9.6213808463251671E-2</v>
      </c>
      <c r="F205" s="195">
        <v>8.0623608017817372E-2</v>
      </c>
      <c r="G205" s="195">
        <v>0.20757238307349665</v>
      </c>
      <c r="H205" s="195">
        <v>4.0089086859688193E-3</v>
      </c>
      <c r="I205" s="195">
        <v>3.6525612472160358E-2</v>
      </c>
      <c r="J205" s="194">
        <v>0.99999999999999989</v>
      </c>
      <c r="K205" s="196">
        <v>2245</v>
      </c>
      <c r="L205" s="94"/>
      <c r="M205" s="195" t="s">
        <v>143</v>
      </c>
      <c r="N205" s="195" t="s">
        <v>143</v>
      </c>
      <c r="O205" s="195">
        <v>0.35799999999999998</v>
      </c>
      <c r="P205" s="195">
        <v>0.39800000000000002</v>
      </c>
      <c r="Q205" s="195">
        <v>0.18099999999999999</v>
      </c>
      <c r="R205" s="195">
        <v>0.214</v>
      </c>
      <c r="S205" s="195">
        <v>8.5000000000000006E-2</v>
      </c>
      <c r="T205" s="195">
        <v>0.109</v>
      </c>
      <c r="U205" s="195">
        <v>7.0000000000000007E-2</v>
      </c>
      <c r="V205" s="195">
        <v>9.2999999999999999E-2</v>
      </c>
      <c r="W205" s="195">
        <v>0.191</v>
      </c>
      <c r="X205" s="195">
        <v>0.22500000000000001</v>
      </c>
      <c r="Y205" s="195">
        <v>2E-3</v>
      </c>
      <c r="Z205" s="195">
        <v>8.0000000000000002E-3</v>
      </c>
      <c r="AA205" s="195">
        <v>0.03</v>
      </c>
      <c r="AB205" s="195">
        <v>4.4999999999999998E-2</v>
      </c>
      <c r="AC205" s="12"/>
    </row>
    <row r="206" spans="1:29" x14ac:dyDescent="0.25">
      <c r="A206" s="94" t="s">
        <v>1696</v>
      </c>
      <c r="B206" s="195" t="s">
        <v>143</v>
      </c>
      <c r="C206" s="195">
        <v>0.13855421686746988</v>
      </c>
      <c r="D206" s="195">
        <v>0.39457831325301207</v>
      </c>
      <c r="E206" s="195">
        <v>0.24397590361445784</v>
      </c>
      <c r="F206" s="195">
        <v>3.0120481927710843E-2</v>
      </c>
      <c r="G206" s="195">
        <v>0.16867469879518071</v>
      </c>
      <c r="H206" s="195">
        <v>3.0120481927710845E-3</v>
      </c>
      <c r="I206" s="195">
        <v>2.1084337349397589E-2</v>
      </c>
      <c r="J206" s="194">
        <v>1</v>
      </c>
      <c r="K206" s="196">
        <v>332</v>
      </c>
      <c r="L206" s="94"/>
      <c r="M206" s="195" t="s">
        <v>143</v>
      </c>
      <c r="N206" s="195" t="s">
        <v>143</v>
      </c>
      <c r="O206" s="195">
        <v>0.106</v>
      </c>
      <c r="P206" s="195">
        <v>0.18</v>
      </c>
      <c r="Q206" s="195">
        <v>0.34300000000000003</v>
      </c>
      <c r="R206" s="195">
        <v>0.44800000000000001</v>
      </c>
      <c r="S206" s="195">
        <v>0.20100000000000001</v>
      </c>
      <c r="T206" s="195">
        <v>0.29299999999999998</v>
      </c>
      <c r="U206" s="195">
        <v>1.6E-2</v>
      </c>
      <c r="V206" s="195">
        <v>5.5E-2</v>
      </c>
      <c r="W206" s="195">
        <v>0.13200000000000001</v>
      </c>
      <c r="X206" s="195">
        <v>0.21299999999999999</v>
      </c>
      <c r="Y206" s="195">
        <v>1E-3</v>
      </c>
      <c r="Z206" s="195">
        <v>1.7000000000000001E-2</v>
      </c>
      <c r="AA206" s="195">
        <v>0.01</v>
      </c>
      <c r="AB206" s="195">
        <v>4.2999999999999997E-2</v>
      </c>
      <c r="AC206" s="12"/>
    </row>
    <row r="207" spans="1:29" x14ac:dyDescent="0.25">
      <c r="A207" s="94" t="s">
        <v>1697</v>
      </c>
      <c r="B207" s="195" t="s">
        <v>143</v>
      </c>
      <c r="C207" s="195">
        <v>2.717391304347826E-3</v>
      </c>
      <c r="D207" s="195">
        <v>0.38315217391304346</v>
      </c>
      <c r="E207" s="195">
        <v>0.3641304347826087</v>
      </c>
      <c r="F207" s="195">
        <v>2.4456521739130436E-2</v>
      </c>
      <c r="G207" s="195">
        <v>0.17934782608695651</v>
      </c>
      <c r="H207" s="195">
        <v>2.717391304347826E-3</v>
      </c>
      <c r="I207" s="195">
        <v>4.3478260869565216E-2</v>
      </c>
      <c r="J207" s="194">
        <v>1</v>
      </c>
      <c r="K207" s="196">
        <v>368</v>
      </c>
      <c r="L207" s="94"/>
      <c r="M207" s="195" t="s">
        <v>143</v>
      </c>
      <c r="N207" s="195" t="s">
        <v>143</v>
      </c>
      <c r="O207" s="195">
        <v>0</v>
      </c>
      <c r="P207" s="195">
        <v>1.4999999999999999E-2</v>
      </c>
      <c r="Q207" s="195">
        <v>0.33500000000000002</v>
      </c>
      <c r="R207" s="195">
        <v>0.434</v>
      </c>
      <c r="S207" s="195">
        <v>0.317</v>
      </c>
      <c r="T207" s="195">
        <v>0.41399999999999998</v>
      </c>
      <c r="U207" s="195">
        <v>1.2999999999999999E-2</v>
      </c>
      <c r="V207" s="195">
        <v>4.5999999999999999E-2</v>
      </c>
      <c r="W207" s="195">
        <v>0.14399999999999999</v>
      </c>
      <c r="X207" s="195">
        <v>0.222</v>
      </c>
      <c r="Y207" s="195">
        <v>0</v>
      </c>
      <c r="Z207" s="195">
        <v>1.4999999999999999E-2</v>
      </c>
      <c r="AA207" s="195">
        <v>2.7E-2</v>
      </c>
      <c r="AB207" s="195">
        <v>6.9000000000000006E-2</v>
      </c>
      <c r="AC207" s="12"/>
    </row>
    <row r="208" spans="1:29" x14ac:dyDescent="0.25">
      <c r="A208" s="94" t="s">
        <v>1698</v>
      </c>
      <c r="B208" s="195" t="s">
        <v>143</v>
      </c>
      <c r="C208" s="195">
        <v>5.2884615384615384E-2</v>
      </c>
      <c r="D208" s="195">
        <v>0.44230769230769229</v>
      </c>
      <c r="E208" s="195">
        <v>0.14663461538461539</v>
      </c>
      <c r="F208" s="195">
        <v>1.6826923076923076E-2</v>
      </c>
      <c r="G208" s="195">
        <v>0.29567307692307693</v>
      </c>
      <c r="H208" s="195">
        <v>1.4423076923076924E-2</v>
      </c>
      <c r="I208" s="195">
        <v>3.125E-2</v>
      </c>
      <c r="J208" s="194">
        <v>1</v>
      </c>
      <c r="K208" s="196">
        <v>416</v>
      </c>
      <c r="L208" s="94"/>
      <c r="M208" s="195" t="s">
        <v>143</v>
      </c>
      <c r="N208" s="195" t="s">
        <v>143</v>
      </c>
      <c r="O208" s="195">
        <v>3.5000000000000003E-2</v>
      </c>
      <c r="P208" s="195">
        <v>7.9000000000000001E-2</v>
      </c>
      <c r="Q208" s="195">
        <v>0.39500000000000002</v>
      </c>
      <c r="R208" s="195">
        <v>0.49</v>
      </c>
      <c r="S208" s="195">
        <v>0.11600000000000001</v>
      </c>
      <c r="T208" s="195">
        <v>0.184</v>
      </c>
      <c r="U208" s="195">
        <v>8.0000000000000002E-3</v>
      </c>
      <c r="V208" s="195">
        <v>3.4000000000000002E-2</v>
      </c>
      <c r="W208" s="195">
        <v>0.254</v>
      </c>
      <c r="X208" s="195">
        <v>0.34100000000000003</v>
      </c>
      <c r="Y208" s="195">
        <v>7.0000000000000001E-3</v>
      </c>
      <c r="Z208" s="195">
        <v>3.1E-2</v>
      </c>
      <c r="AA208" s="195">
        <v>1.7999999999999999E-2</v>
      </c>
      <c r="AB208" s="195">
        <v>5.2999999999999999E-2</v>
      </c>
      <c r="AC208" s="12"/>
    </row>
    <row r="209" spans="1:29" x14ac:dyDescent="0.25">
      <c r="A209" s="94" t="s">
        <v>1699</v>
      </c>
      <c r="B209" s="195">
        <v>1.5932023366967605E-3</v>
      </c>
      <c r="C209" s="195">
        <v>0.13011152416356878</v>
      </c>
      <c r="D209" s="195">
        <v>0.29792883696229422</v>
      </c>
      <c r="E209" s="195">
        <v>0.1853425385023898</v>
      </c>
      <c r="F209" s="195">
        <v>3.2926181625066386E-2</v>
      </c>
      <c r="G209" s="195">
        <v>0.30377057886351566</v>
      </c>
      <c r="H209" s="195">
        <v>1.6463090812533193E-2</v>
      </c>
      <c r="I209" s="195">
        <v>3.1864046733935211E-2</v>
      </c>
      <c r="J209" s="194">
        <v>0.99999999999999989</v>
      </c>
      <c r="K209" s="196">
        <v>1883</v>
      </c>
      <c r="L209" s="94"/>
      <c r="M209" s="195">
        <v>1E-3</v>
      </c>
      <c r="N209" s="195">
        <v>5.0000000000000001E-3</v>
      </c>
      <c r="O209" s="195">
        <v>0.11600000000000001</v>
      </c>
      <c r="P209" s="195">
        <v>0.14599999999999999</v>
      </c>
      <c r="Q209" s="195">
        <v>0.27800000000000002</v>
      </c>
      <c r="R209" s="195">
        <v>0.31900000000000001</v>
      </c>
      <c r="S209" s="195">
        <v>0.16800000000000001</v>
      </c>
      <c r="T209" s="195">
        <v>0.20399999999999999</v>
      </c>
      <c r="U209" s="195">
        <v>2.5999999999999999E-2</v>
      </c>
      <c r="V209" s="195">
        <v>4.2000000000000003E-2</v>
      </c>
      <c r="W209" s="195">
        <v>0.28299999999999997</v>
      </c>
      <c r="X209" s="195">
        <v>0.32500000000000001</v>
      </c>
      <c r="Y209" s="195">
        <v>1.2E-2</v>
      </c>
      <c r="Z209" s="195">
        <v>2.3E-2</v>
      </c>
      <c r="AA209" s="195">
        <v>2.5000000000000001E-2</v>
      </c>
      <c r="AB209" s="195">
        <v>4.1000000000000002E-2</v>
      </c>
      <c r="AC209" s="12"/>
    </row>
    <row r="210" spans="1:29" x14ac:dyDescent="0.25">
      <c r="A210" s="94" t="s">
        <v>1700</v>
      </c>
      <c r="B210" s="195" t="s">
        <v>143</v>
      </c>
      <c r="C210" s="195">
        <v>0.27506702412868633</v>
      </c>
      <c r="D210" s="195">
        <v>0.2418230563002681</v>
      </c>
      <c r="E210" s="195">
        <v>0.12064343163538874</v>
      </c>
      <c r="F210" s="195">
        <v>2.0375335120643431E-2</v>
      </c>
      <c r="G210" s="195">
        <v>0.28471849865951743</v>
      </c>
      <c r="H210" s="195">
        <v>1.0187667560321715E-2</v>
      </c>
      <c r="I210" s="195">
        <v>4.7184986595174262E-2</v>
      </c>
      <c r="J210" s="194">
        <v>1</v>
      </c>
      <c r="K210" s="196">
        <v>1865</v>
      </c>
      <c r="L210" s="94"/>
      <c r="M210" s="195" t="s">
        <v>143</v>
      </c>
      <c r="N210" s="195" t="s">
        <v>143</v>
      </c>
      <c r="O210" s="195">
        <v>0.255</v>
      </c>
      <c r="P210" s="195">
        <v>0.29599999999999999</v>
      </c>
      <c r="Q210" s="195">
        <v>0.223</v>
      </c>
      <c r="R210" s="195">
        <v>0.26200000000000001</v>
      </c>
      <c r="S210" s="195">
        <v>0.107</v>
      </c>
      <c r="T210" s="195">
        <v>0.13600000000000001</v>
      </c>
      <c r="U210" s="195">
        <v>1.4999999999999999E-2</v>
      </c>
      <c r="V210" s="195">
        <v>2.8000000000000001E-2</v>
      </c>
      <c r="W210" s="195">
        <v>0.26500000000000001</v>
      </c>
      <c r="X210" s="195">
        <v>0.30599999999999999</v>
      </c>
      <c r="Y210" s="195">
        <v>7.0000000000000001E-3</v>
      </c>
      <c r="Z210" s="195">
        <v>1.6E-2</v>
      </c>
      <c r="AA210" s="195">
        <v>3.7999999999999999E-2</v>
      </c>
      <c r="AB210" s="195">
        <v>5.8000000000000003E-2</v>
      </c>
      <c r="AC210" s="12"/>
    </row>
    <row r="211" spans="1:29" x14ac:dyDescent="0.25">
      <c r="A211" s="94" t="s">
        <v>1701</v>
      </c>
      <c r="B211" s="195" t="s">
        <v>143</v>
      </c>
      <c r="C211" s="195">
        <v>0.11549410329402196</v>
      </c>
      <c r="D211" s="195">
        <v>0.18991459943066288</v>
      </c>
      <c r="E211" s="195">
        <v>0.11752745018300122</v>
      </c>
      <c r="F211" s="195">
        <v>3.1720211468076451E-2</v>
      </c>
      <c r="G211" s="195">
        <v>0.49125660837738916</v>
      </c>
      <c r="H211" s="195">
        <v>1.0166734444896299E-2</v>
      </c>
      <c r="I211" s="195">
        <v>4.3920292801952011E-2</v>
      </c>
      <c r="J211" s="194">
        <v>1</v>
      </c>
      <c r="K211" s="196">
        <v>2459</v>
      </c>
      <c r="L211" s="94"/>
      <c r="M211" s="195" t="s">
        <v>143</v>
      </c>
      <c r="N211" s="195" t="s">
        <v>143</v>
      </c>
      <c r="O211" s="195">
        <v>0.10299999999999999</v>
      </c>
      <c r="P211" s="195">
        <v>0.129</v>
      </c>
      <c r="Q211" s="195">
        <v>0.17499999999999999</v>
      </c>
      <c r="R211" s="195">
        <v>0.20599999999999999</v>
      </c>
      <c r="S211" s="195">
        <v>0.105</v>
      </c>
      <c r="T211" s="195">
        <v>0.13100000000000001</v>
      </c>
      <c r="U211" s="195">
        <v>2.5000000000000001E-2</v>
      </c>
      <c r="V211" s="195">
        <v>3.9E-2</v>
      </c>
      <c r="W211" s="195">
        <v>0.47199999999999998</v>
      </c>
      <c r="X211" s="195">
        <v>0.51100000000000001</v>
      </c>
      <c r="Y211" s="195">
        <v>7.0000000000000001E-3</v>
      </c>
      <c r="Z211" s="195">
        <v>1.4999999999999999E-2</v>
      </c>
      <c r="AA211" s="195">
        <v>3.6999999999999998E-2</v>
      </c>
      <c r="AB211" s="195">
        <v>5.2999999999999999E-2</v>
      </c>
      <c r="AC211" s="12"/>
    </row>
    <row r="212" spans="1:29" x14ac:dyDescent="0.25">
      <c r="A212" s="94" t="s">
        <v>1702</v>
      </c>
      <c r="B212" s="195" t="s">
        <v>143</v>
      </c>
      <c r="C212" s="195">
        <v>0.34312535405033584</v>
      </c>
      <c r="D212" s="195">
        <v>0.40252488468074776</v>
      </c>
      <c r="E212" s="195">
        <v>0.10164279355830703</v>
      </c>
      <c r="F212" s="195">
        <v>9.3873917617544704E-3</v>
      </c>
      <c r="G212" s="195">
        <v>8.9099295945617871E-2</v>
      </c>
      <c r="H212" s="195">
        <v>3.8035121793315529E-3</v>
      </c>
      <c r="I212" s="195">
        <v>5.041676782390548E-2</v>
      </c>
      <c r="J212" s="194">
        <v>1</v>
      </c>
      <c r="K212" s="196">
        <v>12357</v>
      </c>
      <c r="L212" s="94"/>
      <c r="M212" s="195" t="s">
        <v>143</v>
      </c>
      <c r="N212" s="195" t="s">
        <v>143</v>
      </c>
      <c r="O212" s="195">
        <v>0.33500000000000002</v>
      </c>
      <c r="P212" s="195">
        <v>0.35199999999999998</v>
      </c>
      <c r="Q212" s="195">
        <v>0.39400000000000002</v>
      </c>
      <c r="R212" s="195">
        <v>0.41099999999999998</v>
      </c>
      <c r="S212" s="195">
        <v>9.6000000000000002E-2</v>
      </c>
      <c r="T212" s="195">
        <v>0.107</v>
      </c>
      <c r="U212" s="195">
        <v>8.0000000000000002E-3</v>
      </c>
      <c r="V212" s="195">
        <v>1.0999999999999999E-2</v>
      </c>
      <c r="W212" s="195">
        <v>8.4000000000000005E-2</v>
      </c>
      <c r="X212" s="195">
        <v>9.4E-2</v>
      </c>
      <c r="Y212" s="195">
        <v>3.0000000000000001E-3</v>
      </c>
      <c r="Z212" s="195">
        <v>5.0000000000000001E-3</v>
      </c>
      <c r="AA212" s="195">
        <v>4.7E-2</v>
      </c>
      <c r="AB212" s="195">
        <v>5.3999999999999999E-2</v>
      </c>
      <c r="AC212" s="12"/>
    </row>
    <row r="213" spans="1:29" x14ac:dyDescent="0.25">
      <c r="A213" s="94" t="s">
        <v>1703</v>
      </c>
      <c r="B213" s="195" t="s">
        <v>143</v>
      </c>
      <c r="C213" s="195">
        <v>7.0921985815602842E-2</v>
      </c>
      <c r="D213" s="195">
        <v>0.32624113475177308</v>
      </c>
      <c r="E213" s="195">
        <v>0.34042553191489361</v>
      </c>
      <c r="F213" s="195">
        <v>2.8368794326241134E-2</v>
      </c>
      <c r="G213" s="195">
        <v>0.16312056737588654</v>
      </c>
      <c r="H213" s="195">
        <v>1.4184397163120567E-2</v>
      </c>
      <c r="I213" s="195">
        <v>5.6737588652482268E-2</v>
      </c>
      <c r="J213" s="194">
        <v>1</v>
      </c>
      <c r="K213" s="196">
        <v>141</v>
      </c>
      <c r="L213" s="94"/>
      <c r="M213" s="195" t="s">
        <v>143</v>
      </c>
      <c r="N213" s="195" t="s">
        <v>143</v>
      </c>
      <c r="O213" s="195">
        <v>3.9E-2</v>
      </c>
      <c r="P213" s="195">
        <v>0.126</v>
      </c>
      <c r="Q213" s="195">
        <v>0.254</v>
      </c>
      <c r="R213" s="195">
        <v>0.40699999999999997</v>
      </c>
      <c r="S213" s="195">
        <v>0.26700000000000002</v>
      </c>
      <c r="T213" s="195">
        <v>0.42199999999999999</v>
      </c>
      <c r="U213" s="195">
        <v>1.0999999999999999E-2</v>
      </c>
      <c r="V213" s="195">
        <v>7.0999999999999994E-2</v>
      </c>
      <c r="W213" s="195">
        <v>0.111</v>
      </c>
      <c r="X213" s="195">
        <v>0.23300000000000001</v>
      </c>
      <c r="Y213" s="195">
        <v>4.0000000000000001E-3</v>
      </c>
      <c r="Z213" s="195">
        <v>0.05</v>
      </c>
      <c r="AA213" s="195">
        <v>2.9000000000000001E-2</v>
      </c>
      <c r="AB213" s="195">
        <v>0.108</v>
      </c>
      <c r="AC213" s="12"/>
    </row>
    <row r="214" spans="1:29" x14ac:dyDescent="0.25">
      <c r="A214" s="94" t="s">
        <v>1704</v>
      </c>
      <c r="B214" s="195" t="s">
        <v>143</v>
      </c>
      <c r="C214" s="195">
        <v>9.8245614035087719E-2</v>
      </c>
      <c r="D214" s="195">
        <v>0.35789473684210527</v>
      </c>
      <c r="E214" s="195">
        <v>0.22456140350877193</v>
      </c>
      <c r="F214" s="195">
        <v>2.456140350877193E-2</v>
      </c>
      <c r="G214" s="195">
        <v>0.20701754385964913</v>
      </c>
      <c r="H214" s="195">
        <v>5.263157894736842E-3</v>
      </c>
      <c r="I214" s="195">
        <v>8.24561403508772E-2</v>
      </c>
      <c r="J214" s="194">
        <v>1</v>
      </c>
      <c r="K214" s="196">
        <v>570</v>
      </c>
      <c r="L214" s="94"/>
      <c r="M214" s="195" t="s">
        <v>143</v>
      </c>
      <c r="N214" s="195" t="s">
        <v>143</v>
      </c>
      <c r="O214" s="195">
        <v>7.5999999999999998E-2</v>
      </c>
      <c r="P214" s="195">
        <v>0.125</v>
      </c>
      <c r="Q214" s="195">
        <v>0.32</v>
      </c>
      <c r="R214" s="195">
        <v>0.39800000000000002</v>
      </c>
      <c r="S214" s="195">
        <v>0.192</v>
      </c>
      <c r="T214" s="195">
        <v>0.26100000000000001</v>
      </c>
      <c r="U214" s="195">
        <v>1.4999999999999999E-2</v>
      </c>
      <c r="V214" s="195">
        <v>4.1000000000000002E-2</v>
      </c>
      <c r="W214" s="195">
        <v>0.17599999999999999</v>
      </c>
      <c r="X214" s="195">
        <v>0.24199999999999999</v>
      </c>
      <c r="Y214" s="195">
        <v>2E-3</v>
      </c>
      <c r="Z214" s="195">
        <v>1.4999999999999999E-2</v>
      </c>
      <c r="AA214" s="195">
        <v>6.3E-2</v>
      </c>
      <c r="AB214" s="195">
        <v>0.108</v>
      </c>
      <c r="AC214" s="12"/>
    </row>
    <row r="215" spans="1:29" x14ac:dyDescent="0.25">
      <c r="A215" s="94" t="s">
        <v>1705</v>
      </c>
      <c r="B215" s="195" t="s">
        <v>143</v>
      </c>
      <c r="C215" s="195">
        <v>0.23724489795918369</v>
      </c>
      <c r="D215" s="195">
        <v>0.23214285714285715</v>
      </c>
      <c r="E215" s="195">
        <v>0.10267857142857142</v>
      </c>
      <c r="F215" s="195">
        <v>5.9311224489795922E-2</v>
      </c>
      <c r="G215" s="195">
        <v>0.3169642857142857</v>
      </c>
      <c r="H215" s="195">
        <v>8.9285714285714281E-3</v>
      </c>
      <c r="I215" s="195">
        <v>4.2729591836734693E-2</v>
      </c>
      <c r="J215" s="194">
        <v>1</v>
      </c>
      <c r="K215" s="196">
        <v>1568</v>
      </c>
      <c r="L215" s="94"/>
      <c r="M215" s="195" t="s">
        <v>143</v>
      </c>
      <c r="N215" s="195" t="s">
        <v>143</v>
      </c>
      <c r="O215" s="195">
        <v>0.217</v>
      </c>
      <c r="P215" s="195">
        <v>0.25900000000000001</v>
      </c>
      <c r="Q215" s="195">
        <v>0.21199999999999999</v>
      </c>
      <c r="R215" s="195">
        <v>0.254</v>
      </c>
      <c r="S215" s="195">
        <v>8.8999999999999996E-2</v>
      </c>
      <c r="T215" s="195">
        <v>0.11899999999999999</v>
      </c>
      <c r="U215" s="195">
        <v>4.9000000000000002E-2</v>
      </c>
      <c r="V215" s="195">
        <v>7.1999999999999995E-2</v>
      </c>
      <c r="W215" s="195">
        <v>0.29399999999999998</v>
      </c>
      <c r="X215" s="195">
        <v>0.34</v>
      </c>
      <c r="Y215" s="195">
        <v>5.0000000000000001E-3</v>
      </c>
      <c r="Z215" s="195">
        <v>1.4999999999999999E-2</v>
      </c>
      <c r="AA215" s="195">
        <v>3.4000000000000002E-2</v>
      </c>
      <c r="AB215" s="195">
        <v>5.3999999999999999E-2</v>
      </c>
      <c r="AC215" s="12"/>
    </row>
    <row r="216" spans="1:29" x14ac:dyDescent="0.25">
      <c r="A216" s="94" t="s">
        <v>1706</v>
      </c>
      <c r="B216" s="195" t="s">
        <v>143</v>
      </c>
      <c r="C216" s="195">
        <v>0.57404021937842775</v>
      </c>
      <c r="D216" s="195">
        <v>0.17915904936014626</v>
      </c>
      <c r="E216" s="195">
        <v>7.3126142595978064E-2</v>
      </c>
      <c r="F216" s="195">
        <v>3.8391224862888484E-2</v>
      </c>
      <c r="G216" s="195">
        <v>7.3126142595978064E-2</v>
      </c>
      <c r="H216" s="195">
        <v>3.6563071297989031E-3</v>
      </c>
      <c r="I216" s="195">
        <v>5.850091407678245E-2</v>
      </c>
      <c r="J216" s="194">
        <v>1</v>
      </c>
      <c r="K216" s="196">
        <v>547</v>
      </c>
      <c r="L216" s="94"/>
      <c r="M216" s="195" t="s">
        <v>143</v>
      </c>
      <c r="N216" s="195" t="s">
        <v>143</v>
      </c>
      <c r="O216" s="195">
        <v>0.53200000000000003</v>
      </c>
      <c r="P216" s="195">
        <v>0.61499999999999999</v>
      </c>
      <c r="Q216" s="195">
        <v>0.14899999999999999</v>
      </c>
      <c r="R216" s="195">
        <v>0.21299999999999999</v>
      </c>
      <c r="S216" s="195">
        <v>5.3999999999999999E-2</v>
      </c>
      <c r="T216" s="195">
        <v>9.8000000000000004E-2</v>
      </c>
      <c r="U216" s="195">
        <v>2.5000000000000001E-2</v>
      </c>
      <c r="V216" s="195">
        <v>5.8000000000000003E-2</v>
      </c>
      <c r="W216" s="195">
        <v>5.3999999999999999E-2</v>
      </c>
      <c r="X216" s="195">
        <v>9.8000000000000004E-2</v>
      </c>
      <c r="Y216" s="195">
        <v>1E-3</v>
      </c>
      <c r="Z216" s="195">
        <v>1.2999999999999999E-2</v>
      </c>
      <c r="AA216" s="195">
        <v>4.2000000000000003E-2</v>
      </c>
      <c r="AB216" s="195">
        <v>8.1000000000000003E-2</v>
      </c>
      <c r="AC216" s="12"/>
    </row>
    <row r="217" spans="1:29" x14ac:dyDescent="0.25">
      <c r="A217" s="94" t="s">
        <v>1707</v>
      </c>
      <c r="B217" s="195" t="s">
        <v>143</v>
      </c>
      <c r="C217" s="195">
        <v>0.43926623698562223</v>
      </c>
      <c r="D217" s="195">
        <v>0.31928606841844326</v>
      </c>
      <c r="E217" s="195">
        <v>7.734258800198314E-2</v>
      </c>
      <c r="F217" s="195">
        <v>1.685671789786812E-2</v>
      </c>
      <c r="G217" s="195">
        <v>8.9737233515121473E-2</v>
      </c>
      <c r="H217" s="195">
        <v>8.9241447694595934E-3</v>
      </c>
      <c r="I217" s="195">
        <v>4.8587010411502228E-2</v>
      </c>
      <c r="J217" s="194">
        <v>1</v>
      </c>
      <c r="K217" s="196">
        <v>2017</v>
      </c>
      <c r="L217" s="94"/>
      <c r="M217" s="195" t="s">
        <v>143</v>
      </c>
      <c r="N217" s="195" t="s">
        <v>143</v>
      </c>
      <c r="O217" s="195">
        <v>0.41799999999999998</v>
      </c>
      <c r="P217" s="195">
        <v>0.46100000000000002</v>
      </c>
      <c r="Q217" s="195">
        <v>0.29899999999999999</v>
      </c>
      <c r="R217" s="195">
        <v>0.34</v>
      </c>
      <c r="S217" s="195">
        <v>6.6000000000000003E-2</v>
      </c>
      <c r="T217" s="195">
        <v>0.09</v>
      </c>
      <c r="U217" s="195">
        <v>1.2E-2</v>
      </c>
      <c r="V217" s="195">
        <v>2.3E-2</v>
      </c>
      <c r="W217" s="195">
        <v>7.8E-2</v>
      </c>
      <c r="X217" s="195">
        <v>0.10299999999999999</v>
      </c>
      <c r="Y217" s="195">
        <v>6.0000000000000001E-3</v>
      </c>
      <c r="Z217" s="195">
        <v>1.4E-2</v>
      </c>
      <c r="AA217" s="195">
        <v>0.04</v>
      </c>
      <c r="AB217" s="195">
        <v>5.8999999999999997E-2</v>
      </c>
      <c r="AC217" s="12"/>
    </row>
    <row r="218" spans="1:29" x14ac:dyDescent="0.25">
      <c r="A218" s="94" t="s">
        <v>1708</v>
      </c>
      <c r="B218" s="195" t="s">
        <v>143</v>
      </c>
      <c r="C218" s="195">
        <v>0.36654804270462632</v>
      </c>
      <c r="D218" s="195">
        <v>0.30604982206405695</v>
      </c>
      <c r="E218" s="195">
        <v>0.10320284697508897</v>
      </c>
      <c r="F218" s="195">
        <v>2.1352313167259787E-2</v>
      </c>
      <c r="G218" s="195">
        <v>0.12099644128113879</v>
      </c>
      <c r="H218" s="195">
        <v>3.5587188612099642E-3</v>
      </c>
      <c r="I218" s="195">
        <v>7.8291814946619215E-2</v>
      </c>
      <c r="J218" s="194">
        <v>0.99999999999999989</v>
      </c>
      <c r="K218" s="196">
        <v>281</v>
      </c>
      <c r="L218" s="94"/>
      <c r="M218" s="195" t="s">
        <v>143</v>
      </c>
      <c r="N218" s="195" t="s">
        <v>143</v>
      </c>
      <c r="O218" s="195">
        <v>0.312</v>
      </c>
      <c r="P218" s="195">
        <v>0.42399999999999999</v>
      </c>
      <c r="Q218" s="195">
        <v>0.255</v>
      </c>
      <c r="R218" s="195">
        <v>0.36199999999999999</v>
      </c>
      <c r="S218" s="195">
        <v>7.2999999999999995E-2</v>
      </c>
      <c r="T218" s="195">
        <v>0.14399999999999999</v>
      </c>
      <c r="U218" s="195">
        <v>0.01</v>
      </c>
      <c r="V218" s="195">
        <v>4.5999999999999999E-2</v>
      </c>
      <c r="W218" s="195">
        <v>8.7999999999999995E-2</v>
      </c>
      <c r="X218" s="195">
        <v>0.16400000000000001</v>
      </c>
      <c r="Y218" s="195">
        <v>1E-3</v>
      </c>
      <c r="Z218" s="195">
        <v>0.02</v>
      </c>
      <c r="AA218" s="195">
        <v>5.1999999999999998E-2</v>
      </c>
      <c r="AB218" s="195">
        <v>0.11600000000000001</v>
      </c>
      <c r="AC218" s="12"/>
    </row>
    <row r="219" spans="1:29" x14ac:dyDescent="0.25">
      <c r="A219" s="94" t="s">
        <v>1709</v>
      </c>
      <c r="B219" s="195">
        <v>5.5139243512855533E-2</v>
      </c>
      <c r="C219" s="195">
        <v>0.32237990618134316</v>
      </c>
      <c r="D219" s="195">
        <v>0.25126773944540109</v>
      </c>
      <c r="E219" s="195">
        <v>9.3331749896086932E-2</v>
      </c>
      <c r="F219" s="195">
        <v>2.4808503058013184E-2</v>
      </c>
      <c r="G219" s="195">
        <v>0.22648298794608396</v>
      </c>
      <c r="H219" s="195">
        <v>3.9546345228905645E-3</v>
      </c>
      <c r="I219" s="195">
        <v>2.2635235437325575E-2</v>
      </c>
      <c r="J219" s="194">
        <v>1</v>
      </c>
      <c r="K219" s="196">
        <v>84205</v>
      </c>
      <c r="L219" s="94"/>
      <c r="M219" s="195">
        <v>5.3999999999999999E-2</v>
      </c>
      <c r="N219" s="195">
        <v>5.7000000000000002E-2</v>
      </c>
      <c r="O219" s="195">
        <v>0.31900000000000001</v>
      </c>
      <c r="P219" s="195">
        <v>0.32600000000000001</v>
      </c>
      <c r="Q219" s="195">
        <v>0.248</v>
      </c>
      <c r="R219" s="195">
        <v>0.254</v>
      </c>
      <c r="S219" s="195">
        <v>9.0999999999999998E-2</v>
      </c>
      <c r="T219" s="195">
        <v>9.5000000000000001E-2</v>
      </c>
      <c r="U219" s="195">
        <v>2.4E-2</v>
      </c>
      <c r="V219" s="195">
        <v>2.5999999999999999E-2</v>
      </c>
      <c r="W219" s="195">
        <v>0.224</v>
      </c>
      <c r="X219" s="195">
        <v>0.22900000000000001</v>
      </c>
      <c r="Y219" s="195">
        <v>4.0000000000000001E-3</v>
      </c>
      <c r="Z219" s="195">
        <v>4.0000000000000001E-3</v>
      </c>
      <c r="AA219" s="195">
        <v>2.1999999999999999E-2</v>
      </c>
      <c r="AB219" s="195">
        <v>2.4E-2</v>
      </c>
      <c r="AC219" s="12"/>
    </row>
    <row r="220" spans="1:29" x14ac:dyDescent="0.25">
      <c r="A220" s="94" t="s">
        <v>1710</v>
      </c>
      <c r="B220" s="195" t="s">
        <v>143</v>
      </c>
      <c r="C220" s="195">
        <v>0.37824000000000002</v>
      </c>
      <c r="D220" s="195">
        <v>0.25728000000000001</v>
      </c>
      <c r="E220" s="195">
        <v>0.12928000000000001</v>
      </c>
      <c r="F220" s="195">
        <v>4.0960000000000003E-2</v>
      </c>
      <c r="G220" s="195">
        <v>0.17376</v>
      </c>
      <c r="H220" s="195">
        <v>2.8800000000000002E-3</v>
      </c>
      <c r="I220" s="195">
        <v>1.7600000000000001E-2</v>
      </c>
      <c r="J220" s="194">
        <v>1.0000000000000002</v>
      </c>
      <c r="K220" s="196">
        <v>3125</v>
      </c>
      <c r="L220" s="94"/>
      <c r="M220" s="195" t="s">
        <v>143</v>
      </c>
      <c r="N220" s="195" t="s">
        <v>143</v>
      </c>
      <c r="O220" s="195">
        <v>0.36099999999999999</v>
      </c>
      <c r="P220" s="195">
        <v>0.39500000000000002</v>
      </c>
      <c r="Q220" s="195">
        <v>0.24199999999999999</v>
      </c>
      <c r="R220" s="195">
        <v>0.27300000000000002</v>
      </c>
      <c r="S220" s="195">
        <v>0.11799999999999999</v>
      </c>
      <c r="T220" s="195">
        <v>0.14199999999999999</v>
      </c>
      <c r="U220" s="195">
        <v>3.5000000000000003E-2</v>
      </c>
      <c r="V220" s="195">
        <v>4.8000000000000001E-2</v>
      </c>
      <c r="W220" s="195">
        <v>0.161</v>
      </c>
      <c r="X220" s="195">
        <v>0.187</v>
      </c>
      <c r="Y220" s="195">
        <v>2E-3</v>
      </c>
      <c r="Z220" s="195">
        <v>5.0000000000000001E-3</v>
      </c>
      <c r="AA220" s="195">
        <v>1.4E-2</v>
      </c>
      <c r="AB220" s="195">
        <v>2.3E-2</v>
      </c>
      <c r="AC220" s="12"/>
    </row>
    <row r="221" spans="1:29" x14ac:dyDescent="0.25">
      <c r="A221" s="94" t="s">
        <v>1711</v>
      </c>
      <c r="B221" s="195" t="s">
        <v>143</v>
      </c>
      <c r="C221" s="195">
        <v>0.24617625637290605</v>
      </c>
      <c r="D221" s="195">
        <v>0.4646758922068463</v>
      </c>
      <c r="E221" s="195">
        <v>0.14930808448652585</v>
      </c>
      <c r="F221" s="195">
        <v>4.6613255644573928E-2</v>
      </c>
      <c r="G221" s="195">
        <v>7.4289876183539688E-2</v>
      </c>
      <c r="H221" s="195" t="s">
        <v>143</v>
      </c>
      <c r="I221" s="195">
        <v>1.8936635105608158E-2</v>
      </c>
      <c r="J221" s="194">
        <v>1</v>
      </c>
      <c r="K221" s="196">
        <v>1373</v>
      </c>
      <c r="L221" s="94"/>
      <c r="M221" s="195" t="s">
        <v>143</v>
      </c>
      <c r="N221" s="195" t="s">
        <v>143</v>
      </c>
      <c r="O221" s="195">
        <v>0.224</v>
      </c>
      <c r="P221" s="195">
        <v>0.27</v>
      </c>
      <c r="Q221" s="195">
        <v>0.438</v>
      </c>
      <c r="R221" s="195">
        <v>0.49099999999999999</v>
      </c>
      <c r="S221" s="195">
        <v>0.13100000000000001</v>
      </c>
      <c r="T221" s="195">
        <v>0.16900000000000001</v>
      </c>
      <c r="U221" s="195">
        <v>3.6999999999999998E-2</v>
      </c>
      <c r="V221" s="195">
        <v>5.8999999999999997E-2</v>
      </c>
      <c r="W221" s="195">
        <v>6.2E-2</v>
      </c>
      <c r="X221" s="195">
        <v>8.8999999999999996E-2</v>
      </c>
      <c r="Y221" s="195" t="s">
        <v>143</v>
      </c>
      <c r="Z221" s="195" t="s">
        <v>143</v>
      </c>
      <c r="AA221" s="195">
        <v>1.2999999999999999E-2</v>
      </c>
      <c r="AB221" s="195">
        <v>2.8000000000000001E-2</v>
      </c>
      <c r="AC221" s="12"/>
    </row>
    <row r="222" spans="1:29" x14ac:dyDescent="0.25">
      <c r="A222" s="94" t="s">
        <v>1712</v>
      </c>
      <c r="B222" s="195" t="s">
        <v>143</v>
      </c>
      <c r="C222" s="195">
        <v>1.7531044558071585E-2</v>
      </c>
      <c r="D222" s="195">
        <v>0.15997078159240322</v>
      </c>
      <c r="E222" s="195">
        <v>0.16216216216216217</v>
      </c>
      <c r="F222" s="195">
        <v>5.9167275383491598E-2</v>
      </c>
      <c r="G222" s="195">
        <v>0.57706355003652299</v>
      </c>
      <c r="H222" s="195">
        <v>5.1132213294375461E-3</v>
      </c>
      <c r="I222" s="195">
        <v>1.8991964937910884E-2</v>
      </c>
      <c r="J222" s="194">
        <v>1</v>
      </c>
      <c r="K222" s="196">
        <v>1369</v>
      </c>
      <c r="L222" s="94"/>
      <c r="M222" s="195" t="s">
        <v>143</v>
      </c>
      <c r="N222" s="195" t="s">
        <v>143</v>
      </c>
      <c r="O222" s="195">
        <v>1.2E-2</v>
      </c>
      <c r="P222" s="195">
        <v>2.5999999999999999E-2</v>
      </c>
      <c r="Q222" s="195">
        <v>0.14199999999999999</v>
      </c>
      <c r="R222" s="195">
        <v>0.18</v>
      </c>
      <c r="S222" s="195">
        <v>0.14399999999999999</v>
      </c>
      <c r="T222" s="195">
        <v>0.183</v>
      </c>
      <c r="U222" s="195">
        <v>4.8000000000000001E-2</v>
      </c>
      <c r="V222" s="195">
        <v>7.2999999999999995E-2</v>
      </c>
      <c r="W222" s="195">
        <v>0.55100000000000005</v>
      </c>
      <c r="X222" s="195">
        <v>0.60299999999999998</v>
      </c>
      <c r="Y222" s="195">
        <v>2E-3</v>
      </c>
      <c r="Z222" s="195">
        <v>1.0999999999999999E-2</v>
      </c>
      <c r="AA222" s="195">
        <v>1.2999999999999999E-2</v>
      </c>
      <c r="AB222" s="195">
        <v>2.8000000000000001E-2</v>
      </c>
      <c r="AC222" s="12"/>
    </row>
    <row r="223" spans="1:29" x14ac:dyDescent="0.25">
      <c r="A223" s="94" t="s">
        <v>1713</v>
      </c>
      <c r="B223" s="195" t="s">
        <v>143</v>
      </c>
      <c r="C223" s="195">
        <v>9.7087378640776698E-2</v>
      </c>
      <c r="D223" s="195">
        <v>0.17391304347826086</v>
      </c>
      <c r="E223" s="195">
        <v>6.7961165048543687E-2</v>
      </c>
      <c r="F223" s="195">
        <v>1.266357112705783E-2</v>
      </c>
      <c r="G223" s="195">
        <v>0.59181089067116932</v>
      </c>
      <c r="H223" s="195">
        <v>1.7728999577880964E-2</v>
      </c>
      <c r="I223" s="195">
        <v>3.8834951456310676E-2</v>
      </c>
      <c r="J223" s="194">
        <v>1.0000000000000002</v>
      </c>
      <c r="K223" s="196">
        <v>2369</v>
      </c>
      <c r="L223" s="94"/>
      <c r="M223" s="195" t="s">
        <v>143</v>
      </c>
      <c r="N223" s="195" t="s">
        <v>143</v>
      </c>
      <c r="O223" s="195">
        <v>8.5999999999999993E-2</v>
      </c>
      <c r="P223" s="195">
        <v>0.11</v>
      </c>
      <c r="Q223" s="195">
        <v>0.159</v>
      </c>
      <c r="R223" s="195">
        <v>0.19</v>
      </c>
      <c r="S223" s="195">
        <v>5.8999999999999997E-2</v>
      </c>
      <c r="T223" s="195">
        <v>7.9000000000000001E-2</v>
      </c>
      <c r="U223" s="195">
        <v>8.9999999999999993E-3</v>
      </c>
      <c r="V223" s="195">
        <v>1.7999999999999999E-2</v>
      </c>
      <c r="W223" s="195">
        <v>0.57199999999999995</v>
      </c>
      <c r="X223" s="195">
        <v>0.61099999999999999</v>
      </c>
      <c r="Y223" s="195">
        <v>1.2999999999999999E-2</v>
      </c>
      <c r="Z223" s="195">
        <v>2.4E-2</v>
      </c>
      <c r="AA223" s="195">
        <v>3.2000000000000001E-2</v>
      </c>
      <c r="AB223" s="195">
        <v>4.7E-2</v>
      </c>
      <c r="AC223" s="12"/>
    </row>
    <row r="224" spans="1:29" x14ac:dyDescent="0.25">
      <c r="A224" s="94" t="s">
        <v>1714</v>
      </c>
      <c r="B224" s="195">
        <v>0.3026166097838453</v>
      </c>
      <c r="C224" s="195">
        <v>0.21843003412969283</v>
      </c>
      <c r="D224" s="195">
        <v>0.31968145620022753</v>
      </c>
      <c r="E224" s="195">
        <v>5.0056882821387941E-2</v>
      </c>
      <c r="F224" s="195">
        <v>9.1012514220705342E-3</v>
      </c>
      <c r="G224" s="195">
        <v>8.6461888509670085E-2</v>
      </c>
      <c r="H224" s="195">
        <v>1.1376564277588168E-3</v>
      </c>
      <c r="I224" s="195">
        <v>1.2514220705346985E-2</v>
      </c>
      <c r="J224" s="194">
        <v>1</v>
      </c>
      <c r="K224" s="196">
        <v>879</v>
      </c>
      <c r="L224" s="94"/>
      <c r="M224" s="195">
        <v>0.27300000000000002</v>
      </c>
      <c r="N224" s="195">
        <v>0.33400000000000002</v>
      </c>
      <c r="O224" s="195">
        <v>0.192</v>
      </c>
      <c r="P224" s="195">
        <v>0.247</v>
      </c>
      <c r="Q224" s="195">
        <v>0.28999999999999998</v>
      </c>
      <c r="R224" s="195">
        <v>0.35099999999999998</v>
      </c>
      <c r="S224" s="195">
        <v>3.6999999999999998E-2</v>
      </c>
      <c r="T224" s="195">
        <v>6.7000000000000004E-2</v>
      </c>
      <c r="U224" s="195">
        <v>5.0000000000000001E-3</v>
      </c>
      <c r="V224" s="195">
        <v>1.7999999999999999E-2</v>
      </c>
      <c r="W224" s="195">
        <v>7.0000000000000007E-2</v>
      </c>
      <c r="X224" s="195">
        <v>0.107</v>
      </c>
      <c r="Y224" s="195">
        <v>0</v>
      </c>
      <c r="Z224" s="195">
        <v>6.0000000000000001E-3</v>
      </c>
      <c r="AA224" s="195">
        <v>7.0000000000000001E-3</v>
      </c>
      <c r="AB224" s="195">
        <v>2.1999999999999999E-2</v>
      </c>
      <c r="AC224" s="12"/>
    </row>
    <row r="225" spans="1:29" x14ac:dyDescent="0.25">
      <c r="A225" s="94" t="s">
        <v>1715</v>
      </c>
      <c r="B225" s="195">
        <v>7.0857142857142855E-2</v>
      </c>
      <c r="C225" s="195">
        <v>2.476190476190476E-3</v>
      </c>
      <c r="D225" s="195">
        <v>0.81295238095238098</v>
      </c>
      <c r="E225" s="195">
        <v>4.7619047619047616E-2</v>
      </c>
      <c r="F225" s="195">
        <v>3.8095238095238099E-2</v>
      </c>
      <c r="G225" s="195">
        <v>1.1619047619047619E-2</v>
      </c>
      <c r="H225" s="195" t="s">
        <v>143</v>
      </c>
      <c r="I225" s="195">
        <v>1.6380952380952381E-2</v>
      </c>
      <c r="J225" s="194">
        <v>1</v>
      </c>
      <c r="K225" s="196">
        <v>5250</v>
      </c>
      <c r="L225" s="94"/>
      <c r="M225" s="195">
        <v>6.4000000000000001E-2</v>
      </c>
      <c r="N225" s="195">
        <v>7.8E-2</v>
      </c>
      <c r="O225" s="195">
        <v>1E-3</v>
      </c>
      <c r="P225" s="195">
        <v>4.0000000000000001E-3</v>
      </c>
      <c r="Q225" s="195">
        <v>0.80200000000000005</v>
      </c>
      <c r="R225" s="195">
        <v>0.82299999999999995</v>
      </c>
      <c r="S225" s="195">
        <v>4.2000000000000003E-2</v>
      </c>
      <c r="T225" s="195">
        <v>5.3999999999999999E-2</v>
      </c>
      <c r="U225" s="195">
        <v>3.3000000000000002E-2</v>
      </c>
      <c r="V225" s="195">
        <v>4.3999999999999997E-2</v>
      </c>
      <c r="W225" s="195">
        <v>8.9999999999999993E-3</v>
      </c>
      <c r="X225" s="195">
        <v>1.4999999999999999E-2</v>
      </c>
      <c r="Y225" s="195" t="s">
        <v>143</v>
      </c>
      <c r="Z225" s="195" t="s">
        <v>143</v>
      </c>
      <c r="AA225" s="195">
        <v>1.2999999999999999E-2</v>
      </c>
      <c r="AB225" s="195">
        <v>0.02</v>
      </c>
      <c r="AC225" s="12"/>
    </row>
    <row r="226" spans="1:29" x14ac:dyDescent="0.25">
      <c r="A226" s="94" t="s">
        <v>1716</v>
      </c>
      <c r="B226" s="195">
        <v>7.275419545903257E-2</v>
      </c>
      <c r="C226" s="195">
        <v>0.27926949654491612</v>
      </c>
      <c r="D226" s="195">
        <v>0.24965449160908193</v>
      </c>
      <c r="E226" s="195">
        <v>8.8943731490621916E-2</v>
      </c>
      <c r="F226" s="195">
        <v>3.4846989141164859E-2</v>
      </c>
      <c r="G226" s="195">
        <v>0.25251727541954588</v>
      </c>
      <c r="H226" s="195">
        <v>3.4550839091806516E-3</v>
      </c>
      <c r="I226" s="195">
        <v>1.8558736426456071E-2</v>
      </c>
      <c r="J226" s="194">
        <v>1.0000000000000002</v>
      </c>
      <c r="K226" s="196">
        <v>10130</v>
      </c>
      <c r="L226" s="94"/>
      <c r="M226" s="195">
        <v>6.8000000000000005E-2</v>
      </c>
      <c r="N226" s="195">
        <v>7.8E-2</v>
      </c>
      <c r="O226" s="195">
        <v>0.27100000000000002</v>
      </c>
      <c r="P226" s="195">
        <v>0.28799999999999998</v>
      </c>
      <c r="Q226" s="195">
        <v>0.24099999999999999</v>
      </c>
      <c r="R226" s="195">
        <v>0.25800000000000001</v>
      </c>
      <c r="S226" s="195">
        <v>8.4000000000000005E-2</v>
      </c>
      <c r="T226" s="195">
        <v>9.5000000000000001E-2</v>
      </c>
      <c r="U226" s="195">
        <v>3.1E-2</v>
      </c>
      <c r="V226" s="195">
        <v>3.9E-2</v>
      </c>
      <c r="W226" s="195">
        <v>0.24399999999999999</v>
      </c>
      <c r="X226" s="195">
        <v>0.26100000000000001</v>
      </c>
      <c r="Y226" s="195">
        <v>2E-3</v>
      </c>
      <c r="Z226" s="195">
        <v>5.0000000000000001E-3</v>
      </c>
      <c r="AA226" s="195">
        <v>1.6E-2</v>
      </c>
      <c r="AB226" s="195">
        <v>2.1000000000000001E-2</v>
      </c>
      <c r="AC226" s="12"/>
    </row>
    <row r="227" spans="1:29" x14ac:dyDescent="0.25">
      <c r="A227" s="94" t="s">
        <v>1717</v>
      </c>
      <c r="B227" s="195">
        <v>0.64153732446415368</v>
      </c>
      <c r="C227" s="195">
        <v>0.18551367331855137</v>
      </c>
      <c r="D227" s="195">
        <v>9.6821877309682183E-2</v>
      </c>
      <c r="E227" s="195">
        <v>3.1042128603104215E-2</v>
      </c>
      <c r="F227" s="195">
        <v>2.2172949002217295E-3</v>
      </c>
      <c r="G227" s="195">
        <v>1.0347376201034738E-2</v>
      </c>
      <c r="H227" s="195" t="s">
        <v>143</v>
      </c>
      <c r="I227" s="195">
        <v>3.2520325203252036E-2</v>
      </c>
      <c r="J227" s="194">
        <v>0.99999999999999989</v>
      </c>
      <c r="K227" s="196">
        <v>1353</v>
      </c>
      <c r="L227" s="94"/>
      <c r="M227" s="195">
        <v>0.61599999999999999</v>
      </c>
      <c r="N227" s="195">
        <v>0.66700000000000004</v>
      </c>
      <c r="O227" s="195">
        <v>0.16600000000000001</v>
      </c>
      <c r="P227" s="195">
        <v>0.20699999999999999</v>
      </c>
      <c r="Q227" s="195">
        <v>8.2000000000000003E-2</v>
      </c>
      <c r="R227" s="195">
        <v>0.114</v>
      </c>
      <c r="S227" s="195">
        <v>2.3E-2</v>
      </c>
      <c r="T227" s="195">
        <v>4.2000000000000003E-2</v>
      </c>
      <c r="U227" s="195">
        <v>1E-3</v>
      </c>
      <c r="V227" s="195">
        <v>6.0000000000000001E-3</v>
      </c>
      <c r="W227" s="195">
        <v>6.0000000000000001E-3</v>
      </c>
      <c r="X227" s="195">
        <v>1.7000000000000001E-2</v>
      </c>
      <c r="Y227" s="195" t="s">
        <v>143</v>
      </c>
      <c r="Z227" s="195" t="s">
        <v>143</v>
      </c>
      <c r="AA227" s="195">
        <v>2.4E-2</v>
      </c>
      <c r="AB227" s="195">
        <v>4.2999999999999997E-2</v>
      </c>
      <c r="AC227" s="12"/>
    </row>
    <row r="228" spans="1:29" x14ac:dyDescent="0.25">
      <c r="A228" s="94" t="s">
        <v>1718</v>
      </c>
      <c r="B228" s="195">
        <v>0.29785492058293761</v>
      </c>
      <c r="C228" s="195">
        <v>0.51015228426395942</v>
      </c>
      <c r="D228" s="195">
        <v>9.2844277059112496E-2</v>
      </c>
      <c r="E228" s="195">
        <v>2.8082528246274767E-2</v>
      </c>
      <c r="F228" s="195">
        <v>2.8655641067627312E-3</v>
      </c>
      <c r="G228" s="195">
        <v>4.7158997871295232E-2</v>
      </c>
      <c r="H228" s="195">
        <v>2.6199443261830688E-3</v>
      </c>
      <c r="I228" s="195">
        <v>1.8421483543474702E-2</v>
      </c>
      <c r="J228" s="194">
        <v>1</v>
      </c>
      <c r="K228" s="196">
        <v>12214</v>
      </c>
      <c r="L228" s="94"/>
      <c r="M228" s="195">
        <v>0.28999999999999998</v>
      </c>
      <c r="N228" s="195">
        <v>0.30599999999999999</v>
      </c>
      <c r="O228" s="195">
        <v>0.501</v>
      </c>
      <c r="P228" s="195">
        <v>0.51900000000000002</v>
      </c>
      <c r="Q228" s="195">
        <v>8.7999999999999995E-2</v>
      </c>
      <c r="R228" s="195">
        <v>9.8000000000000004E-2</v>
      </c>
      <c r="S228" s="195">
        <v>2.5000000000000001E-2</v>
      </c>
      <c r="T228" s="195">
        <v>3.1E-2</v>
      </c>
      <c r="U228" s="195">
        <v>2E-3</v>
      </c>
      <c r="V228" s="195">
        <v>4.0000000000000001E-3</v>
      </c>
      <c r="W228" s="195">
        <v>4.3999999999999997E-2</v>
      </c>
      <c r="X228" s="195">
        <v>5.0999999999999997E-2</v>
      </c>
      <c r="Y228" s="195">
        <v>2E-3</v>
      </c>
      <c r="Z228" s="195">
        <v>4.0000000000000001E-3</v>
      </c>
      <c r="AA228" s="195">
        <v>1.6E-2</v>
      </c>
      <c r="AB228" s="195">
        <v>2.1000000000000001E-2</v>
      </c>
      <c r="AC228" s="12"/>
    </row>
    <row r="229" spans="1:29" x14ac:dyDescent="0.25">
      <c r="A229" s="94" t="s">
        <v>1719</v>
      </c>
      <c r="B229" s="195" t="s">
        <v>143</v>
      </c>
      <c r="C229" s="195">
        <v>0.34717607973421927</v>
      </c>
      <c r="D229" s="195">
        <v>0.36544850498338871</v>
      </c>
      <c r="E229" s="195">
        <v>0.10299003322259136</v>
      </c>
      <c r="F229" s="195">
        <v>9.9667774086378731E-3</v>
      </c>
      <c r="G229" s="195">
        <v>0.15116279069767441</v>
      </c>
      <c r="H229" s="195">
        <v>1.6611295681063123E-3</v>
      </c>
      <c r="I229" s="195">
        <v>2.1594684385382059E-2</v>
      </c>
      <c r="J229" s="194">
        <v>0.99999999999999989</v>
      </c>
      <c r="K229" s="196">
        <v>602</v>
      </c>
      <c r="L229" s="94"/>
      <c r="M229" s="195" t="s">
        <v>143</v>
      </c>
      <c r="N229" s="195" t="s">
        <v>143</v>
      </c>
      <c r="O229" s="195">
        <v>0.31</v>
      </c>
      <c r="P229" s="195">
        <v>0.38600000000000001</v>
      </c>
      <c r="Q229" s="195">
        <v>0.32800000000000001</v>
      </c>
      <c r="R229" s="195">
        <v>0.40500000000000003</v>
      </c>
      <c r="S229" s="195">
        <v>8.1000000000000003E-2</v>
      </c>
      <c r="T229" s="195">
        <v>0.13</v>
      </c>
      <c r="U229" s="195">
        <v>5.0000000000000001E-3</v>
      </c>
      <c r="V229" s="195">
        <v>2.1999999999999999E-2</v>
      </c>
      <c r="W229" s="195">
        <v>0.125</v>
      </c>
      <c r="X229" s="195">
        <v>0.182</v>
      </c>
      <c r="Y229" s="195">
        <v>0</v>
      </c>
      <c r="Z229" s="195">
        <v>8.9999999999999993E-3</v>
      </c>
      <c r="AA229" s="195">
        <v>1.2999999999999999E-2</v>
      </c>
      <c r="AB229" s="195">
        <v>3.6999999999999998E-2</v>
      </c>
      <c r="AC229" s="12"/>
    </row>
    <row r="230" spans="1:29" x14ac:dyDescent="0.25">
      <c r="A230" s="94" t="s">
        <v>1720</v>
      </c>
      <c r="B230" s="195" t="s">
        <v>143</v>
      </c>
      <c r="C230" s="195">
        <v>0.27210884353741499</v>
      </c>
      <c r="D230" s="195">
        <v>0.38095238095238093</v>
      </c>
      <c r="E230" s="195">
        <v>0.12925170068027211</v>
      </c>
      <c r="F230" s="195">
        <v>2.7210884353741496E-2</v>
      </c>
      <c r="G230" s="195">
        <v>0.17687074829931973</v>
      </c>
      <c r="H230" s="195">
        <v>6.8027210884353739E-3</v>
      </c>
      <c r="I230" s="195">
        <v>6.8027210884353739E-3</v>
      </c>
      <c r="J230" s="194">
        <v>1</v>
      </c>
      <c r="K230" s="196">
        <v>147</v>
      </c>
      <c r="L230" s="94"/>
      <c r="M230" s="195" t="s">
        <v>143</v>
      </c>
      <c r="N230" s="195" t="s">
        <v>143</v>
      </c>
      <c r="O230" s="195">
        <v>0.20699999999999999</v>
      </c>
      <c r="P230" s="195">
        <v>0.34899999999999998</v>
      </c>
      <c r="Q230" s="195">
        <v>0.30599999999999999</v>
      </c>
      <c r="R230" s="195">
        <v>0.46200000000000002</v>
      </c>
      <c r="S230" s="195">
        <v>8.4000000000000005E-2</v>
      </c>
      <c r="T230" s="195">
        <v>0.193</v>
      </c>
      <c r="U230" s="195">
        <v>1.0999999999999999E-2</v>
      </c>
      <c r="V230" s="195">
        <v>6.8000000000000005E-2</v>
      </c>
      <c r="W230" s="195">
        <v>0.124</v>
      </c>
      <c r="X230" s="195">
        <v>0.247</v>
      </c>
      <c r="Y230" s="195">
        <v>1E-3</v>
      </c>
      <c r="Z230" s="195">
        <v>3.7999999999999999E-2</v>
      </c>
      <c r="AA230" s="195">
        <v>1E-3</v>
      </c>
      <c r="AB230" s="195">
        <v>3.7999999999999999E-2</v>
      </c>
      <c r="AC230" s="12"/>
    </row>
    <row r="231" spans="1:29" x14ac:dyDescent="0.25">
      <c r="A231" s="94" t="s">
        <v>1721</v>
      </c>
      <c r="B231" s="195" t="s">
        <v>143</v>
      </c>
      <c r="C231" s="195">
        <v>0.42444152431011828</v>
      </c>
      <c r="D231" s="195">
        <v>0.21550591327201052</v>
      </c>
      <c r="E231" s="195">
        <v>0.25361366622864651</v>
      </c>
      <c r="F231" s="195">
        <v>1.0512483574244415E-2</v>
      </c>
      <c r="G231" s="195">
        <v>6.7017082785808146E-2</v>
      </c>
      <c r="H231" s="195">
        <v>1.3140604467805519E-3</v>
      </c>
      <c r="I231" s="195">
        <v>2.7595269382391589E-2</v>
      </c>
      <c r="J231" s="194">
        <v>1</v>
      </c>
      <c r="K231" s="196">
        <v>761</v>
      </c>
      <c r="L231" s="94"/>
      <c r="M231" s="195" t="s">
        <v>143</v>
      </c>
      <c r="N231" s="195" t="s">
        <v>143</v>
      </c>
      <c r="O231" s="195">
        <v>0.39</v>
      </c>
      <c r="P231" s="195">
        <v>0.46</v>
      </c>
      <c r="Q231" s="195">
        <v>0.188</v>
      </c>
      <c r="R231" s="195">
        <v>0.246</v>
      </c>
      <c r="S231" s="195">
        <v>0.224</v>
      </c>
      <c r="T231" s="195">
        <v>0.28599999999999998</v>
      </c>
      <c r="U231" s="195">
        <v>5.0000000000000001E-3</v>
      </c>
      <c r="V231" s="195">
        <v>2.1000000000000001E-2</v>
      </c>
      <c r="W231" s="195">
        <v>5.0999999999999997E-2</v>
      </c>
      <c r="X231" s="195">
        <v>8.6999999999999994E-2</v>
      </c>
      <c r="Y231" s="195">
        <v>0</v>
      </c>
      <c r="Z231" s="195">
        <v>7.0000000000000001E-3</v>
      </c>
      <c r="AA231" s="195">
        <v>1.7999999999999999E-2</v>
      </c>
      <c r="AB231" s="195">
        <v>4.2000000000000003E-2</v>
      </c>
      <c r="AC231" s="12"/>
    </row>
    <row r="232" spans="1:29" x14ac:dyDescent="0.25">
      <c r="A232" s="94" t="s">
        <v>1722</v>
      </c>
      <c r="B232" s="195" t="s">
        <v>143</v>
      </c>
      <c r="C232" s="195">
        <v>0.48922056384742951</v>
      </c>
      <c r="D232" s="195">
        <v>0.29850746268656714</v>
      </c>
      <c r="E232" s="195">
        <v>8.7893864013267001E-2</v>
      </c>
      <c r="F232" s="195">
        <v>1.1608623548922056E-2</v>
      </c>
      <c r="G232" s="195">
        <v>8.45771144278607E-2</v>
      </c>
      <c r="H232" s="195">
        <v>1.658374792703151E-3</v>
      </c>
      <c r="I232" s="195">
        <v>2.6533996683250415E-2</v>
      </c>
      <c r="J232" s="194">
        <v>1</v>
      </c>
      <c r="K232" s="196">
        <v>603</v>
      </c>
      <c r="L232" s="94"/>
      <c r="M232" s="195" t="s">
        <v>143</v>
      </c>
      <c r="N232" s="195" t="s">
        <v>143</v>
      </c>
      <c r="O232" s="195">
        <v>0.45</v>
      </c>
      <c r="P232" s="195">
        <v>0.52900000000000003</v>
      </c>
      <c r="Q232" s="195">
        <v>0.26300000000000001</v>
      </c>
      <c r="R232" s="195">
        <v>0.33600000000000002</v>
      </c>
      <c r="S232" s="195">
        <v>6.8000000000000005E-2</v>
      </c>
      <c r="T232" s="195">
        <v>0.113</v>
      </c>
      <c r="U232" s="195">
        <v>6.0000000000000001E-3</v>
      </c>
      <c r="V232" s="195">
        <v>2.4E-2</v>
      </c>
      <c r="W232" s="195">
        <v>6.5000000000000002E-2</v>
      </c>
      <c r="X232" s="195">
        <v>0.11</v>
      </c>
      <c r="Y232" s="195">
        <v>0</v>
      </c>
      <c r="Z232" s="195">
        <v>8.9999999999999993E-3</v>
      </c>
      <c r="AA232" s="195">
        <v>1.6E-2</v>
      </c>
      <c r="AB232" s="195">
        <v>4.2999999999999997E-2</v>
      </c>
      <c r="AC232" s="12"/>
    </row>
    <row r="233" spans="1:29" x14ac:dyDescent="0.25">
      <c r="A233" s="94" t="s">
        <v>1723</v>
      </c>
      <c r="B233" s="195" t="s">
        <v>143</v>
      </c>
      <c r="C233" s="195">
        <v>0.35559921414538309</v>
      </c>
      <c r="D233" s="195">
        <v>0.34970530451866405</v>
      </c>
      <c r="E233" s="195">
        <v>0.14734774066797643</v>
      </c>
      <c r="F233" s="195">
        <v>2.1611001964636542E-2</v>
      </c>
      <c r="G233" s="195">
        <v>0.11198428290766209</v>
      </c>
      <c r="H233" s="195" t="s">
        <v>143</v>
      </c>
      <c r="I233" s="195">
        <v>1.37524557956778E-2</v>
      </c>
      <c r="J233" s="194">
        <v>1</v>
      </c>
      <c r="K233" s="196">
        <v>509</v>
      </c>
      <c r="L233" s="94"/>
      <c r="M233" s="195" t="s">
        <v>143</v>
      </c>
      <c r="N233" s="195" t="s">
        <v>143</v>
      </c>
      <c r="O233" s="195">
        <v>0.315</v>
      </c>
      <c r="P233" s="195">
        <v>0.39800000000000002</v>
      </c>
      <c r="Q233" s="195">
        <v>0.31</v>
      </c>
      <c r="R233" s="195">
        <v>0.39200000000000002</v>
      </c>
      <c r="S233" s="195">
        <v>0.11899999999999999</v>
      </c>
      <c r="T233" s="195">
        <v>0.18099999999999999</v>
      </c>
      <c r="U233" s="195">
        <v>1.2E-2</v>
      </c>
      <c r="V233" s="195">
        <v>3.7999999999999999E-2</v>
      </c>
      <c r="W233" s="195">
        <v>8.6999999999999994E-2</v>
      </c>
      <c r="X233" s="195">
        <v>0.14199999999999999</v>
      </c>
      <c r="Y233" s="195" t="s">
        <v>143</v>
      </c>
      <c r="Z233" s="195" t="s">
        <v>143</v>
      </c>
      <c r="AA233" s="195">
        <v>7.0000000000000001E-3</v>
      </c>
      <c r="AB233" s="195">
        <v>2.8000000000000001E-2</v>
      </c>
      <c r="AC233" s="12"/>
    </row>
    <row r="234" spans="1:29" x14ac:dyDescent="0.25">
      <c r="A234" s="94" t="s">
        <v>1724</v>
      </c>
      <c r="B234" s="195" t="s">
        <v>143</v>
      </c>
      <c r="C234" s="195">
        <v>0.17364532019704434</v>
      </c>
      <c r="D234" s="195">
        <v>0.53817733990147787</v>
      </c>
      <c r="E234" s="195">
        <v>0.13916256157635468</v>
      </c>
      <c r="F234" s="195">
        <v>2.0935960591133004E-2</v>
      </c>
      <c r="G234" s="195">
        <v>9.7290640394088676E-2</v>
      </c>
      <c r="H234" s="195" t="s">
        <v>143</v>
      </c>
      <c r="I234" s="195">
        <v>3.0788177339901478E-2</v>
      </c>
      <c r="J234" s="194">
        <v>1</v>
      </c>
      <c r="K234" s="196">
        <v>812</v>
      </c>
      <c r="L234" s="94"/>
      <c r="M234" s="195" t="s">
        <v>143</v>
      </c>
      <c r="N234" s="195" t="s">
        <v>143</v>
      </c>
      <c r="O234" s="195">
        <v>0.14899999999999999</v>
      </c>
      <c r="P234" s="195">
        <v>0.20100000000000001</v>
      </c>
      <c r="Q234" s="195">
        <v>0.504</v>
      </c>
      <c r="R234" s="195">
        <v>0.57199999999999995</v>
      </c>
      <c r="S234" s="195">
        <v>0.11700000000000001</v>
      </c>
      <c r="T234" s="195">
        <v>0.16500000000000001</v>
      </c>
      <c r="U234" s="195">
        <v>1.2999999999999999E-2</v>
      </c>
      <c r="V234" s="195">
        <v>3.3000000000000002E-2</v>
      </c>
      <c r="W234" s="195">
        <v>7.9000000000000001E-2</v>
      </c>
      <c r="X234" s="195">
        <v>0.12</v>
      </c>
      <c r="Y234" s="195" t="s">
        <v>143</v>
      </c>
      <c r="Z234" s="195" t="s">
        <v>143</v>
      </c>
      <c r="AA234" s="195">
        <v>2.1000000000000001E-2</v>
      </c>
      <c r="AB234" s="195">
        <v>4.4999999999999998E-2</v>
      </c>
      <c r="AC234" s="12"/>
    </row>
    <row r="235" spans="1:29" x14ac:dyDescent="0.25">
      <c r="A235" s="94" t="s">
        <v>1725</v>
      </c>
      <c r="B235" s="195" t="s">
        <v>143</v>
      </c>
      <c r="C235" s="195">
        <v>0.34933333333333333</v>
      </c>
      <c r="D235" s="195">
        <v>0.33333333333333331</v>
      </c>
      <c r="E235" s="195">
        <v>0.11466666666666667</v>
      </c>
      <c r="F235" s="195">
        <v>2.1333333333333333E-2</v>
      </c>
      <c r="G235" s="195">
        <v>0.152</v>
      </c>
      <c r="H235" s="195">
        <v>2.6666666666666666E-3</v>
      </c>
      <c r="I235" s="195">
        <v>2.6666666666666668E-2</v>
      </c>
      <c r="J235" s="194">
        <v>1</v>
      </c>
      <c r="K235" s="196">
        <v>375</v>
      </c>
      <c r="L235" s="94"/>
      <c r="M235" s="195" t="s">
        <v>143</v>
      </c>
      <c r="N235" s="195" t="s">
        <v>143</v>
      </c>
      <c r="O235" s="195">
        <v>0.30299999999999999</v>
      </c>
      <c r="P235" s="195">
        <v>0.39900000000000002</v>
      </c>
      <c r="Q235" s="195">
        <v>0.28799999999999998</v>
      </c>
      <c r="R235" s="195">
        <v>0.38300000000000001</v>
      </c>
      <c r="S235" s="195">
        <v>8.5999999999999993E-2</v>
      </c>
      <c r="T235" s="195">
        <v>0.151</v>
      </c>
      <c r="U235" s="195">
        <v>1.0999999999999999E-2</v>
      </c>
      <c r="V235" s="195">
        <v>4.2000000000000003E-2</v>
      </c>
      <c r="W235" s="195">
        <v>0.11899999999999999</v>
      </c>
      <c r="X235" s="195">
        <v>0.192</v>
      </c>
      <c r="Y235" s="195">
        <v>0</v>
      </c>
      <c r="Z235" s="195">
        <v>1.4999999999999999E-2</v>
      </c>
      <c r="AA235" s="195">
        <v>1.4999999999999999E-2</v>
      </c>
      <c r="AB235" s="195">
        <v>4.8000000000000001E-2</v>
      </c>
      <c r="AC235" s="12"/>
    </row>
    <row r="236" spans="1:29" x14ac:dyDescent="0.25">
      <c r="A236" s="94" t="s">
        <v>1726</v>
      </c>
      <c r="B236" s="195" t="s">
        <v>143</v>
      </c>
      <c r="C236" s="195">
        <v>0.2370266479663394</v>
      </c>
      <c r="D236" s="195">
        <v>0.26647966339410939</v>
      </c>
      <c r="E236" s="195">
        <v>0.15848527349228611</v>
      </c>
      <c r="F236" s="195">
        <v>2.8517999064983639E-2</v>
      </c>
      <c r="G236" s="195">
        <v>0.28050490883590462</v>
      </c>
      <c r="H236" s="195">
        <v>8.8826554464703136E-3</v>
      </c>
      <c r="I236" s="195">
        <v>2.0102851799906497E-2</v>
      </c>
      <c r="J236" s="194">
        <v>0.99999999999999989</v>
      </c>
      <c r="K236" s="196">
        <v>2139</v>
      </c>
      <c r="L236" s="94"/>
      <c r="M236" s="195" t="s">
        <v>143</v>
      </c>
      <c r="N236" s="195" t="s">
        <v>143</v>
      </c>
      <c r="O236" s="195">
        <v>0.219</v>
      </c>
      <c r="P236" s="195">
        <v>0.25600000000000001</v>
      </c>
      <c r="Q236" s="195">
        <v>0.248</v>
      </c>
      <c r="R236" s="195">
        <v>0.28599999999999998</v>
      </c>
      <c r="S236" s="195">
        <v>0.14399999999999999</v>
      </c>
      <c r="T236" s="195">
        <v>0.17499999999999999</v>
      </c>
      <c r="U236" s="195">
        <v>2.1999999999999999E-2</v>
      </c>
      <c r="V236" s="195">
        <v>3.5999999999999997E-2</v>
      </c>
      <c r="W236" s="195">
        <v>0.26200000000000001</v>
      </c>
      <c r="X236" s="195">
        <v>0.3</v>
      </c>
      <c r="Y236" s="195">
        <v>6.0000000000000001E-3</v>
      </c>
      <c r="Z236" s="195">
        <v>1.4E-2</v>
      </c>
      <c r="AA236" s="195">
        <v>1.4999999999999999E-2</v>
      </c>
      <c r="AB236" s="195">
        <v>2.7E-2</v>
      </c>
      <c r="AC236" s="12"/>
    </row>
    <row r="237" spans="1:29" x14ac:dyDescent="0.25">
      <c r="A237" s="94" t="s">
        <v>1727</v>
      </c>
      <c r="B237" s="195" t="s">
        <v>143</v>
      </c>
      <c r="C237" s="195">
        <v>4.0178571428571432E-2</v>
      </c>
      <c r="D237" s="195">
        <v>0.20684523809523808</v>
      </c>
      <c r="E237" s="195">
        <v>0.11755952380952381</v>
      </c>
      <c r="F237" s="195">
        <v>3.8690476190476192E-2</v>
      </c>
      <c r="G237" s="195">
        <v>0.57291666666666663</v>
      </c>
      <c r="H237" s="195">
        <v>1.488095238095238E-3</v>
      </c>
      <c r="I237" s="195">
        <v>2.2321428571428572E-2</v>
      </c>
      <c r="J237" s="194">
        <v>1</v>
      </c>
      <c r="K237" s="196">
        <v>672</v>
      </c>
      <c r="L237" s="94"/>
      <c r="M237" s="195" t="s">
        <v>143</v>
      </c>
      <c r="N237" s="195" t="s">
        <v>143</v>
      </c>
      <c r="O237" s="195">
        <v>2.8000000000000001E-2</v>
      </c>
      <c r="P237" s="195">
        <v>5.8000000000000003E-2</v>
      </c>
      <c r="Q237" s="195">
        <v>0.17799999999999999</v>
      </c>
      <c r="R237" s="195">
        <v>0.23899999999999999</v>
      </c>
      <c r="S237" s="195">
        <v>9.5000000000000001E-2</v>
      </c>
      <c r="T237" s="195">
        <v>0.14399999999999999</v>
      </c>
      <c r="U237" s="195">
        <v>2.7E-2</v>
      </c>
      <c r="V237" s="195">
        <v>5.6000000000000001E-2</v>
      </c>
      <c r="W237" s="195">
        <v>0.53500000000000003</v>
      </c>
      <c r="X237" s="195">
        <v>0.61</v>
      </c>
      <c r="Y237" s="195">
        <v>0</v>
      </c>
      <c r="Z237" s="195">
        <v>8.0000000000000002E-3</v>
      </c>
      <c r="AA237" s="195">
        <v>1.4E-2</v>
      </c>
      <c r="AB237" s="195">
        <v>3.6999999999999998E-2</v>
      </c>
      <c r="AC237" s="12"/>
    </row>
    <row r="238" spans="1:29" x14ac:dyDescent="0.25">
      <c r="A238" s="94" t="s">
        <v>1728</v>
      </c>
      <c r="B238" s="195" t="s">
        <v>143</v>
      </c>
      <c r="C238" s="195">
        <v>0.13472706155632985</v>
      </c>
      <c r="D238" s="195">
        <v>0.49245063879210221</v>
      </c>
      <c r="E238" s="195">
        <v>9.6399535423925667E-2</v>
      </c>
      <c r="F238" s="195">
        <v>1.2775842044134728E-2</v>
      </c>
      <c r="G238" s="195">
        <v>0.23693379790940766</v>
      </c>
      <c r="H238" s="195">
        <v>6.9686411149825784E-3</v>
      </c>
      <c r="I238" s="195">
        <v>1.9744483159117306E-2</v>
      </c>
      <c r="J238" s="194">
        <v>1</v>
      </c>
      <c r="K238" s="196">
        <v>861</v>
      </c>
      <c r="L238" s="94"/>
      <c r="M238" s="195" t="s">
        <v>143</v>
      </c>
      <c r="N238" s="195" t="s">
        <v>143</v>
      </c>
      <c r="O238" s="195">
        <v>0.114</v>
      </c>
      <c r="P238" s="195">
        <v>0.159</v>
      </c>
      <c r="Q238" s="195">
        <v>0.45900000000000002</v>
      </c>
      <c r="R238" s="195">
        <v>0.52600000000000002</v>
      </c>
      <c r="S238" s="195">
        <v>7.8E-2</v>
      </c>
      <c r="T238" s="195">
        <v>0.11799999999999999</v>
      </c>
      <c r="U238" s="195">
        <v>7.0000000000000001E-3</v>
      </c>
      <c r="V238" s="195">
        <v>2.3E-2</v>
      </c>
      <c r="W238" s="195">
        <v>0.21</v>
      </c>
      <c r="X238" s="195">
        <v>0.26600000000000001</v>
      </c>
      <c r="Y238" s="195">
        <v>3.0000000000000001E-3</v>
      </c>
      <c r="Z238" s="195">
        <v>1.4999999999999999E-2</v>
      </c>
      <c r="AA238" s="195">
        <v>1.2E-2</v>
      </c>
      <c r="AB238" s="195">
        <v>3.1E-2</v>
      </c>
      <c r="AC238" s="12"/>
    </row>
    <row r="239" spans="1:29" x14ac:dyDescent="0.25">
      <c r="A239" s="94" t="s">
        <v>1729</v>
      </c>
      <c r="B239" s="195" t="s">
        <v>143</v>
      </c>
      <c r="C239" s="195">
        <v>8.6816720257234734E-2</v>
      </c>
      <c r="D239" s="195">
        <v>0.21221864951768488</v>
      </c>
      <c r="E239" s="195">
        <v>9.6463022508038579E-2</v>
      </c>
      <c r="F239" s="195">
        <v>2.5723472668810289E-2</v>
      </c>
      <c r="G239" s="195">
        <v>0.5562700964630225</v>
      </c>
      <c r="H239" s="195" t="s">
        <v>143</v>
      </c>
      <c r="I239" s="195">
        <v>2.2508038585209004E-2</v>
      </c>
      <c r="J239" s="194">
        <v>1</v>
      </c>
      <c r="K239" s="196">
        <v>311</v>
      </c>
      <c r="L239" s="94"/>
      <c r="M239" s="195" t="s">
        <v>143</v>
      </c>
      <c r="N239" s="195" t="s">
        <v>143</v>
      </c>
      <c r="O239" s="195">
        <v>0.06</v>
      </c>
      <c r="P239" s="195">
        <v>0.123</v>
      </c>
      <c r="Q239" s="195">
        <v>0.17</v>
      </c>
      <c r="R239" s="195">
        <v>0.26100000000000001</v>
      </c>
      <c r="S239" s="195">
        <v>6.8000000000000005E-2</v>
      </c>
      <c r="T239" s="195">
        <v>0.13400000000000001</v>
      </c>
      <c r="U239" s="195">
        <v>1.2999999999999999E-2</v>
      </c>
      <c r="V239" s="195">
        <v>0.05</v>
      </c>
      <c r="W239" s="195">
        <v>0.501</v>
      </c>
      <c r="X239" s="195">
        <v>0.61</v>
      </c>
      <c r="Y239" s="195" t="s">
        <v>143</v>
      </c>
      <c r="Z239" s="195" t="s">
        <v>143</v>
      </c>
      <c r="AA239" s="195">
        <v>1.0999999999999999E-2</v>
      </c>
      <c r="AB239" s="195">
        <v>4.5999999999999999E-2</v>
      </c>
      <c r="AC239" s="12"/>
    </row>
    <row r="240" spans="1:29" x14ac:dyDescent="0.25">
      <c r="A240" s="94" t="s">
        <v>1730</v>
      </c>
      <c r="B240" s="195" t="s">
        <v>143</v>
      </c>
      <c r="C240" s="195">
        <v>0.13256006628003314</v>
      </c>
      <c r="D240" s="195">
        <v>0.19801159900579951</v>
      </c>
      <c r="E240" s="195">
        <v>0.12841756420878211</v>
      </c>
      <c r="F240" s="195">
        <v>1.9055509527754765E-2</v>
      </c>
      <c r="G240" s="195">
        <v>0.49130074565037285</v>
      </c>
      <c r="H240" s="195">
        <v>5.7995028997514502E-3</v>
      </c>
      <c r="I240" s="195">
        <v>2.4855012427506214E-2</v>
      </c>
      <c r="J240" s="194">
        <v>0.99999999999999989</v>
      </c>
      <c r="K240" s="196">
        <v>1207</v>
      </c>
      <c r="L240" s="94"/>
      <c r="M240" s="195" t="s">
        <v>143</v>
      </c>
      <c r="N240" s="195" t="s">
        <v>143</v>
      </c>
      <c r="O240" s="195">
        <v>0.115</v>
      </c>
      <c r="P240" s="195">
        <v>0.153</v>
      </c>
      <c r="Q240" s="195">
        <v>0.17699999999999999</v>
      </c>
      <c r="R240" s="195">
        <v>0.221</v>
      </c>
      <c r="S240" s="195">
        <v>0.111</v>
      </c>
      <c r="T240" s="195">
        <v>0.14799999999999999</v>
      </c>
      <c r="U240" s="195">
        <v>1.2999999999999999E-2</v>
      </c>
      <c r="V240" s="195">
        <v>2.8000000000000001E-2</v>
      </c>
      <c r="W240" s="195">
        <v>0.46300000000000002</v>
      </c>
      <c r="X240" s="195">
        <v>0.51900000000000002</v>
      </c>
      <c r="Y240" s="195">
        <v>3.0000000000000001E-3</v>
      </c>
      <c r="Z240" s="195">
        <v>1.2E-2</v>
      </c>
      <c r="AA240" s="195">
        <v>1.7000000000000001E-2</v>
      </c>
      <c r="AB240" s="195">
        <v>3.5000000000000003E-2</v>
      </c>
      <c r="AC240" s="12"/>
    </row>
    <row r="241" spans="1:29" x14ac:dyDescent="0.25">
      <c r="A241" s="94" t="s">
        <v>1731</v>
      </c>
      <c r="B241" s="195" t="s">
        <v>143</v>
      </c>
      <c r="C241" s="195">
        <v>0.30479336043360433</v>
      </c>
      <c r="D241" s="195">
        <v>0.18021680216802169</v>
      </c>
      <c r="E241" s="195">
        <v>9.3157181571815711E-2</v>
      </c>
      <c r="F241" s="195">
        <v>1.9732384823848238E-2</v>
      </c>
      <c r="G241" s="195">
        <v>0.37491531165311653</v>
      </c>
      <c r="H241" s="195">
        <v>6.3516260162601625E-3</v>
      </c>
      <c r="I241" s="195">
        <v>2.0833333333333332E-2</v>
      </c>
      <c r="J241" s="194">
        <v>1</v>
      </c>
      <c r="K241" s="196">
        <v>11808</v>
      </c>
      <c r="L241" s="94"/>
      <c r="M241" s="195" t="s">
        <v>143</v>
      </c>
      <c r="N241" s="195" t="s">
        <v>143</v>
      </c>
      <c r="O241" s="195">
        <v>0.29699999999999999</v>
      </c>
      <c r="P241" s="195">
        <v>0.313</v>
      </c>
      <c r="Q241" s="195">
        <v>0.17299999999999999</v>
      </c>
      <c r="R241" s="195">
        <v>0.187</v>
      </c>
      <c r="S241" s="195">
        <v>8.7999999999999995E-2</v>
      </c>
      <c r="T241" s="195">
        <v>9.9000000000000005E-2</v>
      </c>
      <c r="U241" s="195">
        <v>1.7000000000000001E-2</v>
      </c>
      <c r="V241" s="195">
        <v>2.1999999999999999E-2</v>
      </c>
      <c r="W241" s="195">
        <v>0.36599999999999999</v>
      </c>
      <c r="X241" s="195">
        <v>0.38400000000000001</v>
      </c>
      <c r="Y241" s="195">
        <v>5.0000000000000001E-3</v>
      </c>
      <c r="Z241" s="195">
        <v>8.0000000000000002E-3</v>
      </c>
      <c r="AA241" s="195">
        <v>1.7999999999999999E-2</v>
      </c>
      <c r="AB241" s="195">
        <v>2.4E-2</v>
      </c>
      <c r="AC241" s="12"/>
    </row>
    <row r="242" spans="1:29" x14ac:dyDescent="0.25">
      <c r="A242" s="94" t="s">
        <v>1732</v>
      </c>
      <c r="B242" s="195" t="s">
        <v>143</v>
      </c>
      <c r="C242" s="195">
        <v>0.65116279069767447</v>
      </c>
      <c r="D242" s="195">
        <v>0.2441860465116279</v>
      </c>
      <c r="E242" s="195">
        <v>1.1627906976744186E-2</v>
      </c>
      <c r="F242" s="195">
        <v>1.1627906976744186E-2</v>
      </c>
      <c r="G242" s="195">
        <v>6.9767441860465115E-2</v>
      </c>
      <c r="H242" s="195" t="s">
        <v>143</v>
      </c>
      <c r="I242" s="195">
        <v>1.1627906976744186E-2</v>
      </c>
      <c r="J242" s="194">
        <v>1</v>
      </c>
      <c r="K242" s="196">
        <v>86</v>
      </c>
      <c r="L242" s="94"/>
      <c r="M242" s="195" t="s">
        <v>143</v>
      </c>
      <c r="N242" s="195" t="s">
        <v>143</v>
      </c>
      <c r="O242" s="195">
        <v>0.54600000000000004</v>
      </c>
      <c r="P242" s="195">
        <v>0.74299999999999999</v>
      </c>
      <c r="Q242" s="195">
        <v>0.16600000000000001</v>
      </c>
      <c r="R242" s="195">
        <v>0.34499999999999997</v>
      </c>
      <c r="S242" s="195">
        <v>2E-3</v>
      </c>
      <c r="T242" s="195">
        <v>6.3E-2</v>
      </c>
      <c r="U242" s="195">
        <v>2E-3</v>
      </c>
      <c r="V242" s="195">
        <v>6.3E-2</v>
      </c>
      <c r="W242" s="195">
        <v>3.2000000000000001E-2</v>
      </c>
      <c r="X242" s="195">
        <v>0.14399999999999999</v>
      </c>
      <c r="Y242" s="195" t="s">
        <v>143</v>
      </c>
      <c r="Z242" s="195" t="s">
        <v>143</v>
      </c>
      <c r="AA242" s="195">
        <v>2E-3</v>
      </c>
      <c r="AB242" s="195">
        <v>6.3E-2</v>
      </c>
      <c r="AC242" s="12"/>
    </row>
    <row r="243" spans="1:29" x14ac:dyDescent="0.25">
      <c r="A243" s="94" t="s">
        <v>1733</v>
      </c>
      <c r="B243" s="195" t="s">
        <v>143</v>
      </c>
      <c r="C243" s="195">
        <v>0.507262888066078</v>
      </c>
      <c r="D243" s="195">
        <v>0.33437767017943604</v>
      </c>
      <c r="E243" s="195">
        <v>6.6362859584164061E-2</v>
      </c>
      <c r="F243" s="195">
        <v>1.3956137852463685E-2</v>
      </c>
      <c r="G243" s="195">
        <v>2.2215892908003416E-2</v>
      </c>
      <c r="H243" s="195" t="s">
        <v>143</v>
      </c>
      <c r="I243" s="195">
        <v>5.582455140985474E-2</v>
      </c>
      <c r="J243" s="194">
        <v>0.99999999999999989</v>
      </c>
      <c r="K243" s="196">
        <v>3511</v>
      </c>
      <c r="L243" s="94"/>
      <c r="M243" s="195" t="s">
        <v>143</v>
      </c>
      <c r="N243" s="195" t="s">
        <v>143</v>
      </c>
      <c r="O243" s="195">
        <v>0.49099999999999999</v>
      </c>
      <c r="P243" s="195">
        <v>0.52400000000000002</v>
      </c>
      <c r="Q243" s="195">
        <v>0.31900000000000001</v>
      </c>
      <c r="R243" s="195">
        <v>0.35</v>
      </c>
      <c r="S243" s="195">
        <v>5.8999999999999997E-2</v>
      </c>
      <c r="T243" s="195">
        <v>7.4999999999999997E-2</v>
      </c>
      <c r="U243" s="195">
        <v>1.0999999999999999E-2</v>
      </c>
      <c r="V243" s="195">
        <v>1.7999999999999999E-2</v>
      </c>
      <c r="W243" s="195">
        <v>1.7999999999999999E-2</v>
      </c>
      <c r="X243" s="195">
        <v>2.8000000000000001E-2</v>
      </c>
      <c r="Y243" s="195" t="s">
        <v>143</v>
      </c>
      <c r="Z243" s="195" t="s">
        <v>143</v>
      </c>
      <c r="AA243" s="195">
        <v>4.9000000000000002E-2</v>
      </c>
      <c r="AB243" s="195">
        <v>6.4000000000000001E-2</v>
      </c>
      <c r="AC243" s="12"/>
    </row>
    <row r="244" spans="1:29" x14ac:dyDescent="0.25">
      <c r="A244" s="94" t="s">
        <v>1734</v>
      </c>
      <c r="B244" s="195" t="s">
        <v>143</v>
      </c>
      <c r="C244" s="195">
        <v>1.0443864229765013E-2</v>
      </c>
      <c r="D244" s="195">
        <v>0.25848563968668409</v>
      </c>
      <c r="E244" s="195">
        <v>0.17493472584856398</v>
      </c>
      <c r="F244" s="195">
        <v>9.1383812010443863E-2</v>
      </c>
      <c r="G244" s="195">
        <v>0.43080939947780678</v>
      </c>
      <c r="H244" s="195">
        <v>7.832898172323759E-3</v>
      </c>
      <c r="I244" s="195">
        <v>2.6109660574412531E-2</v>
      </c>
      <c r="J244" s="194">
        <v>1</v>
      </c>
      <c r="K244" s="196">
        <v>383</v>
      </c>
      <c r="L244" s="94"/>
      <c r="M244" s="195" t="s">
        <v>143</v>
      </c>
      <c r="N244" s="195" t="s">
        <v>143</v>
      </c>
      <c r="O244" s="195">
        <v>4.0000000000000001E-3</v>
      </c>
      <c r="P244" s="195">
        <v>2.7E-2</v>
      </c>
      <c r="Q244" s="195">
        <v>0.217</v>
      </c>
      <c r="R244" s="195">
        <v>0.30499999999999999</v>
      </c>
      <c r="S244" s="195">
        <v>0.14000000000000001</v>
      </c>
      <c r="T244" s="195">
        <v>0.216</v>
      </c>
      <c r="U244" s="195">
        <v>6.6000000000000003E-2</v>
      </c>
      <c r="V244" s="195">
        <v>0.124</v>
      </c>
      <c r="W244" s="195">
        <v>0.38200000000000001</v>
      </c>
      <c r="X244" s="195">
        <v>0.48099999999999998</v>
      </c>
      <c r="Y244" s="195">
        <v>3.0000000000000001E-3</v>
      </c>
      <c r="Z244" s="195">
        <v>2.3E-2</v>
      </c>
      <c r="AA244" s="195">
        <v>1.4E-2</v>
      </c>
      <c r="AB244" s="195">
        <v>4.7E-2</v>
      </c>
      <c r="AC244" s="12"/>
    </row>
    <row r="245" spans="1:29" x14ac:dyDescent="0.25">
      <c r="A245" s="94" t="s">
        <v>1735</v>
      </c>
      <c r="B245" s="195" t="s">
        <v>143</v>
      </c>
      <c r="C245" s="195">
        <v>0.23111782477341389</v>
      </c>
      <c r="D245" s="195">
        <v>0.23564954682779457</v>
      </c>
      <c r="E245" s="195">
        <v>0.15861027190332327</v>
      </c>
      <c r="F245" s="195">
        <v>1.3595166163141994E-2</v>
      </c>
      <c r="G245" s="195">
        <v>0.34592145015105741</v>
      </c>
      <c r="H245" s="195" t="s">
        <v>143</v>
      </c>
      <c r="I245" s="195">
        <v>1.5105740181268883E-2</v>
      </c>
      <c r="J245" s="194">
        <v>1</v>
      </c>
      <c r="K245" s="196">
        <v>662</v>
      </c>
      <c r="L245" s="94"/>
      <c r="M245" s="195" t="s">
        <v>143</v>
      </c>
      <c r="N245" s="195" t="s">
        <v>143</v>
      </c>
      <c r="O245" s="195">
        <v>0.20100000000000001</v>
      </c>
      <c r="P245" s="195">
        <v>0.26500000000000001</v>
      </c>
      <c r="Q245" s="195">
        <v>0.20499999999999999</v>
      </c>
      <c r="R245" s="195">
        <v>0.26900000000000002</v>
      </c>
      <c r="S245" s="195">
        <v>0.13300000000000001</v>
      </c>
      <c r="T245" s="195">
        <v>0.188</v>
      </c>
      <c r="U245" s="195">
        <v>7.0000000000000001E-3</v>
      </c>
      <c r="V245" s="195">
        <v>2.5999999999999999E-2</v>
      </c>
      <c r="W245" s="195">
        <v>0.311</v>
      </c>
      <c r="X245" s="195">
        <v>0.38300000000000001</v>
      </c>
      <c r="Y245" s="195" t="s">
        <v>143</v>
      </c>
      <c r="Z245" s="195" t="s">
        <v>143</v>
      </c>
      <c r="AA245" s="195">
        <v>8.0000000000000002E-3</v>
      </c>
      <c r="AB245" s="195">
        <v>2.8000000000000001E-2</v>
      </c>
      <c r="AC245" s="12"/>
    </row>
    <row r="246" spans="1:29" x14ac:dyDescent="0.25">
      <c r="A246" s="94" t="s">
        <v>1736</v>
      </c>
      <c r="B246" s="195" t="s">
        <v>143</v>
      </c>
      <c r="C246" s="195">
        <v>0.11896551724137931</v>
      </c>
      <c r="D246" s="195">
        <v>0.37068965517241381</v>
      </c>
      <c r="E246" s="195">
        <v>0.11810344827586207</v>
      </c>
      <c r="F246" s="195">
        <v>1.6379310344827588E-2</v>
      </c>
      <c r="G246" s="195">
        <v>0.35862068965517241</v>
      </c>
      <c r="H246" s="195">
        <v>3.4482758620689655E-3</v>
      </c>
      <c r="I246" s="195">
        <v>1.3793103448275862E-2</v>
      </c>
      <c r="J246" s="194">
        <v>1</v>
      </c>
      <c r="K246" s="196">
        <v>1160</v>
      </c>
      <c r="L246" s="94"/>
      <c r="M246" s="195" t="s">
        <v>143</v>
      </c>
      <c r="N246" s="195" t="s">
        <v>143</v>
      </c>
      <c r="O246" s="195">
        <v>0.10199999999999999</v>
      </c>
      <c r="P246" s="195">
        <v>0.13900000000000001</v>
      </c>
      <c r="Q246" s="195">
        <v>0.34300000000000003</v>
      </c>
      <c r="R246" s="195">
        <v>0.39900000000000002</v>
      </c>
      <c r="S246" s="195">
        <v>0.10100000000000001</v>
      </c>
      <c r="T246" s="195">
        <v>0.13800000000000001</v>
      </c>
      <c r="U246" s="195">
        <v>1.0999999999999999E-2</v>
      </c>
      <c r="V246" s="195">
        <v>2.5000000000000001E-2</v>
      </c>
      <c r="W246" s="195">
        <v>0.33200000000000002</v>
      </c>
      <c r="X246" s="195">
        <v>0.38700000000000001</v>
      </c>
      <c r="Y246" s="195">
        <v>1E-3</v>
      </c>
      <c r="Z246" s="195">
        <v>8.9999999999999993E-3</v>
      </c>
      <c r="AA246" s="195">
        <v>8.9999999999999993E-3</v>
      </c>
      <c r="AB246" s="195">
        <v>2.1999999999999999E-2</v>
      </c>
      <c r="AC246" s="12"/>
    </row>
    <row r="247" spans="1:29" x14ac:dyDescent="0.25">
      <c r="A247" s="94" t="s">
        <v>1737</v>
      </c>
      <c r="B247" s="195" t="s">
        <v>143</v>
      </c>
      <c r="C247" s="195">
        <v>0.21436588103254769</v>
      </c>
      <c r="D247" s="195">
        <v>0.37336326225215116</v>
      </c>
      <c r="E247" s="195">
        <v>0.13131313131313133</v>
      </c>
      <c r="F247" s="195">
        <v>2.0950243172465393E-2</v>
      </c>
      <c r="G247" s="195">
        <v>0.23643845866068089</v>
      </c>
      <c r="H247" s="195">
        <v>1.1223344556677891E-3</v>
      </c>
      <c r="I247" s="195">
        <v>2.2446689113355778E-2</v>
      </c>
      <c r="J247" s="194">
        <v>1</v>
      </c>
      <c r="K247" s="196">
        <v>2673</v>
      </c>
      <c r="L247" s="94"/>
      <c r="M247" s="195" t="s">
        <v>143</v>
      </c>
      <c r="N247" s="195" t="s">
        <v>143</v>
      </c>
      <c r="O247" s="195">
        <v>0.19900000000000001</v>
      </c>
      <c r="P247" s="195">
        <v>0.23</v>
      </c>
      <c r="Q247" s="195">
        <v>0.35499999999999998</v>
      </c>
      <c r="R247" s="195">
        <v>0.39200000000000002</v>
      </c>
      <c r="S247" s="195">
        <v>0.11899999999999999</v>
      </c>
      <c r="T247" s="195">
        <v>0.14499999999999999</v>
      </c>
      <c r="U247" s="195">
        <v>1.6E-2</v>
      </c>
      <c r="V247" s="195">
        <v>2.7E-2</v>
      </c>
      <c r="W247" s="195">
        <v>0.221</v>
      </c>
      <c r="X247" s="195">
        <v>0.253</v>
      </c>
      <c r="Y247" s="195">
        <v>0</v>
      </c>
      <c r="Z247" s="195">
        <v>3.0000000000000001E-3</v>
      </c>
      <c r="AA247" s="195">
        <v>1.7000000000000001E-2</v>
      </c>
      <c r="AB247" s="195">
        <v>2.9000000000000001E-2</v>
      </c>
      <c r="AC247" s="12"/>
    </row>
    <row r="248" spans="1:29" x14ac:dyDescent="0.25">
      <c r="A248" s="94" t="s">
        <v>1738</v>
      </c>
      <c r="B248" s="195" t="s">
        <v>143</v>
      </c>
      <c r="C248" s="195">
        <v>0.40077071290944122</v>
      </c>
      <c r="D248" s="195">
        <v>0.20886319845857418</v>
      </c>
      <c r="E248" s="195">
        <v>7.3603082851637761E-2</v>
      </c>
      <c r="F248" s="195">
        <v>7.8227360308285157E-2</v>
      </c>
      <c r="G248" s="195">
        <v>0.21310211946050098</v>
      </c>
      <c r="H248" s="195">
        <v>7.7071290944123315E-4</v>
      </c>
      <c r="I248" s="195">
        <v>2.4662813102119461E-2</v>
      </c>
      <c r="J248" s="194">
        <v>0.99999999999999989</v>
      </c>
      <c r="K248" s="196">
        <v>2595</v>
      </c>
      <c r="L248" s="94"/>
      <c r="M248" s="195" t="s">
        <v>143</v>
      </c>
      <c r="N248" s="195" t="s">
        <v>143</v>
      </c>
      <c r="O248" s="195">
        <v>0.38200000000000001</v>
      </c>
      <c r="P248" s="195">
        <v>0.42</v>
      </c>
      <c r="Q248" s="195">
        <v>0.19400000000000001</v>
      </c>
      <c r="R248" s="195">
        <v>0.22500000000000001</v>
      </c>
      <c r="S248" s="195">
        <v>6.4000000000000001E-2</v>
      </c>
      <c r="T248" s="195">
        <v>8.4000000000000005E-2</v>
      </c>
      <c r="U248" s="195">
        <v>6.9000000000000006E-2</v>
      </c>
      <c r="V248" s="195">
        <v>8.8999999999999996E-2</v>
      </c>
      <c r="W248" s="195">
        <v>0.19800000000000001</v>
      </c>
      <c r="X248" s="195">
        <v>0.22900000000000001</v>
      </c>
      <c r="Y248" s="195">
        <v>0</v>
      </c>
      <c r="Z248" s="195">
        <v>3.0000000000000001E-3</v>
      </c>
      <c r="AA248" s="195">
        <v>1.9E-2</v>
      </c>
      <c r="AB248" s="195">
        <v>3.1E-2</v>
      </c>
      <c r="AC248" s="12"/>
    </row>
    <row r="249" spans="1:29" x14ac:dyDescent="0.25">
      <c r="A249" s="94" t="s">
        <v>1739</v>
      </c>
      <c r="B249" s="195" t="s">
        <v>143</v>
      </c>
      <c r="C249" s="195">
        <v>0.21485411140583555</v>
      </c>
      <c r="D249" s="195">
        <v>0.36339522546419101</v>
      </c>
      <c r="E249" s="195">
        <v>0.1856763925729443</v>
      </c>
      <c r="F249" s="195">
        <v>3.4482758620689655E-2</v>
      </c>
      <c r="G249" s="195">
        <v>0.19628647214854111</v>
      </c>
      <c r="H249" s="195" t="s">
        <v>143</v>
      </c>
      <c r="I249" s="195">
        <v>5.3050397877984082E-3</v>
      </c>
      <c r="J249" s="194">
        <v>1</v>
      </c>
      <c r="K249" s="196">
        <v>377</v>
      </c>
      <c r="L249" s="94"/>
      <c r="M249" s="195" t="s">
        <v>143</v>
      </c>
      <c r="N249" s="195" t="s">
        <v>143</v>
      </c>
      <c r="O249" s="195">
        <v>0.17599999999999999</v>
      </c>
      <c r="P249" s="195">
        <v>0.25900000000000001</v>
      </c>
      <c r="Q249" s="195">
        <v>0.316</v>
      </c>
      <c r="R249" s="195">
        <v>0.41299999999999998</v>
      </c>
      <c r="S249" s="195">
        <v>0.15</v>
      </c>
      <c r="T249" s="195">
        <v>0.22800000000000001</v>
      </c>
      <c r="U249" s="195">
        <v>0.02</v>
      </c>
      <c r="V249" s="195">
        <v>5.8000000000000003E-2</v>
      </c>
      <c r="W249" s="195">
        <v>0.159</v>
      </c>
      <c r="X249" s="195">
        <v>0.23899999999999999</v>
      </c>
      <c r="Y249" s="195" t="s">
        <v>143</v>
      </c>
      <c r="Z249" s="195" t="s">
        <v>143</v>
      </c>
      <c r="AA249" s="195">
        <v>1E-3</v>
      </c>
      <c r="AB249" s="195">
        <v>1.9E-2</v>
      </c>
      <c r="AC249" s="12"/>
    </row>
    <row r="250" spans="1:29" x14ac:dyDescent="0.25">
      <c r="A250" s="94" t="s">
        <v>1740</v>
      </c>
      <c r="B250" s="195" t="s">
        <v>143</v>
      </c>
      <c r="C250" s="195">
        <v>2.8169014084507044E-3</v>
      </c>
      <c r="D250" s="195">
        <v>0.29577464788732394</v>
      </c>
      <c r="E250" s="195">
        <v>0.36901408450704226</v>
      </c>
      <c r="F250" s="195">
        <v>7.8873239436619724E-2</v>
      </c>
      <c r="G250" s="195">
        <v>0.23661971830985915</v>
      </c>
      <c r="H250" s="195">
        <v>2.8169014084507044E-3</v>
      </c>
      <c r="I250" s="195">
        <v>1.4084507042253521E-2</v>
      </c>
      <c r="J250" s="194">
        <v>1</v>
      </c>
      <c r="K250" s="196">
        <v>355</v>
      </c>
      <c r="L250" s="94"/>
      <c r="M250" s="195" t="s">
        <v>143</v>
      </c>
      <c r="N250" s="195" t="s">
        <v>143</v>
      </c>
      <c r="O250" s="195">
        <v>0</v>
      </c>
      <c r="P250" s="195">
        <v>1.6E-2</v>
      </c>
      <c r="Q250" s="195">
        <v>0.251</v>
      </c>
      <c r="R250" s="195">
        <v>0.34499999999999997</v>
      </c>
      <c r="S250" s="195">
        <v>0.32</v>
      </c>
      <c r="T250" s="195">
        <v>0.42</v>
      </c>
      <c r="U250" s="195">
        <v>5.5E-2</v>
      </c>
      <c r="V250" s="195">
        <v>0.112</v>
      </c>
      <c r="W250" s="195">
        <v>0.19500000000000001</v>
      </c>
      <c r="X250" s="195">
        <v>0.28399999999999997</v>
      </c>
      <c r="Y250" s="195">
        <v>0</v>
      </c>
      <c r="Z250" s="195">
        <v>1.6E-2</v>
      </c>
      <c r="AA250" s="195">
        <v>6.0000000000000001E-3</v>
      </c>
      <c r="AB250" s="195">
        <v>3.3000000000000002E-2</v>
      </c>
      <c r="AC250" s="12"/>
    </row>
    <row r="251" spans="1:29" x14ac:dyDescent="0.25">
      <c r="A251" s="94" t="s">
        <v>1741</v>
      </c>
      <c r="B251" s="195" t="s">
        <v>143</v>
      </c>
      <c r="C251" s="195">
        <v>6.6481994459833799E-2</v>
      </c>
      <c r="D251" s="195">
        <v>0.35180055401662053</v>
      </c>
      <c r="E251" s="195">
        <v>0.15789473684210525</v>
      </c>
      <c r="F251" s="195">
        <v>1.662049861495845E-2</v>
      </c>
      <c r="G251" s="195">
        <v>0.37673130193905818</v>
      </c>
      <c r="H251" s="195" t="s">
        <v>143</v>
      </c>
      <c r="I251" s="195">
        <v>3.0470914127423823E-2</v>
      </c>
      <c r="J251" s="194">
        <v>1</v>
      </c>
      <c r="K251" s="196">
        <v>361</v>
      </c>
      <c r="L251" s="94"/>
      <c r="M251" s="195" t="s">
        <v>143</v>
      </c>
      <c r="N251" s="195" t="s">
        <v>143</v>
      </c>
      <c r="O251" s="195">
        <v>4.4999999999999998E-2</v>
      </c>
      <c r="P251" s="195">
        <v>9.7000000000000003E-2</v>
      </c>
      <c r="Q251" s="195">
        <v>0.30399999999999999</v>
      </c>
      <c r="R251" s="195">
        <v>0.40200000000000002</v>
      </c>
      <c r="S251" s="195">
        <v>0.124</v>
      </c>
      <c r="T251" s="195">
        <v>0.19900000000000001</v>
      </c>
      <c r="U251" s="195">
        <v>8.0000000000000002E-3</v>
      </c>
      <c r="V251" s="195">
        <v>3.5999999999999997E-2</v>
      </c>
      <c r="W251" s="195">
        <v>0.32800000000000001</v>
      </c>
      <c r="X251" s="195">
        <v>0.42799999999999999</v>
      </c>
      <c r="Y251" s="195" t="s">
        <v>143</v>
      </c>
      <c r="Z251" s="195" t="s">
        <v>143</v>
      </c>
      <c r="AA251" s="195">
        <v>1.7000000000000001E-2</v>
      </c>
      <c r="AB251" s="195">
        <v>5.3999999999999999E-2</v>
      </c>
      <c r="AC251" s="12"/>
    </row>
    <row r="252" spans="1:29" x14ac:dyDescent="0.25">
      <c r="A252" s="94" t="s">
        <v>1742</v>
      </c>
      <c r="B252" s="195">
        <v>1.0188487009679063E-3</v>
      </c>
      <c r="C252" s="195">
        <v>0.15078960774325012</v>
      </c>
      <c r="D252" s="195">
        <v>0.29393785022924096</v>
      </c>
      <c r="E252" s="195">
        <v>0.17473255221599593</v>
      </c>
      <c r="F252" s="195">
        <v>2.6999490575649515E-2</v>
      </c>
      <c r="G252" s="195">
        <v>0.32042791645440655</v>
      </c>
      <c r="H252" s="195">
        <v>1.1207335710646969E-2</v>
      </c>
      <c r="I252" s="195">
        <v>2.0886398369842078E-2</v>
      </c>
      <c r="J252" s="194">
        <v>1</v>
      </c>
      <c r="K252" s="196">
        <v>1963</v>
      </c>
      <c r="L252" s="94"/>
      <c r="M252" s="195">
        <v>0</v>
      </c>
      <c r="N252" s="195">
        <v>4.0000000000000001E-3</v>
      </c>
      <c r="O252" s="195">
        <v>0.13600000000000001</v>
      </c>
      <c r="P252" s="195">
        <v>0.16700000000000001</v>
      </c>
      <c r="Q252" s="195">
        <v>0.27400000000000002</v>
      </c>
      <c r="R252" s="195">
        <v>0.314</v>
      </c>
      <c r="S252" s="195">
        <v>0.159</v>
      </c>
      <c r="T252" s="195">
        <v>0.192</v>
      </c>
      <c r="U252" s="195">
        <v>2.1000000000000001E-2</v>
      </c>
      <c r="V252" s="195">
        <v>3.5000000000000003E-2</v>
      </c>
      <c r="W252" s="195">
        <v>0.3</v>
      </c>
      <c r="X252" s="195">
        <v>0.34100000000000003</v>
      </c>
      <c r="Y252" s="195">
        <v>7.0000000000000001E-3</v>
      </c>
      <c r="Z252" s="195">
        <v>1.7000000000000001E-2</v>
      </c>
      <c r="AA252" s="195">
        <v>1.4999999999999999E-2</v>
      </c>
      <c r="AB252" s="195">
        <v>2.8000000000000001E-2</v>
      </c>
      <c r="AC252" s="12"/>
    </row>
    <row r="253" spans="1:29" x14ac:dyDescent="0.25">
      <c r="A253" s="94" t="s">
        <v>1743</v>
      </c>
      <c r="B253" s="195" t="s">
        <v>143</v>
      </c>
      <c r="C253" s="195">
        <v>0.26620616365568545</v>
      </c>
      <c r="D253" s="195">
        <v>0.27523910733262485</v>
      </c>
      <c r="E253" s="195">
        <v>0.12592986184909671</v>
      </c>
      <c r="F253" s="195">
        <v>2.1253985122210415E-2</v>
      </c>
      <c r="G253" s="195">
        <v>0.28852284803400635</v>
      </c>
      <c r="H253" s="195">
        <v>2.6567481402763019E-3</v>
      </c>
      <c r="I253" s="195">
        <v>2.0191285866099893E-2</v>
      </c>
      <c r="J253" s="194">
        <v>1</v>
      </c>
      <c r="K253" s="196">
        <v>1882</v>
      </c>
      <c r="L253" s="94"/>
      <c r="M253" s="195" t="s">
        <v>143</v>
      </c>
      <c r="N253" s="195" t="s">
        <v>143</v>
      </c>
      <c r="O253" s="195">
        <v>0.247</v>
      </c>
      <c r="P253" s="195">
        <v>0.28699999999999998</v>
      </c>
      <c r="Q253" s="195">
        <v>0.25600000000000001</v>
      </c>
      <c r="R253" s="195">
        <v>0.29599999999999999</v>
      </c>
      <c r="S253" s="195">
        <v>0.112</v>
      </c>
      <c r="T253" s="195">
        <v>0.14199999999999999</v>
      </c>
      <c r="U253" s="195">
        <v>1.6E-2</v>
      </c>
      <c r="V253" s="195">
        <v>2.9000000000000001E-2</v>
      </c>
      <c r="W253" s="195">
        <v>0.26900000000000002</v>
      </c>
      <c r="X253" s="195">
        <v>0.309</v>
      </c>
      <c r="Y253" s="195">
        <v>1E-3</v>
      </c>
      <c r="Z253" s="195">
        <v>6.0000000000000001E-3</v>
      </c>
      <c r="AA253" s="195">
        <v>1.4999999999999999E-2</v>
      </c>
      <c r="AB253" s="195">
        <v>2.8000000000000001E-2</v>
      </c>
      <c r="AC253" s="12"/>
    </row>
    <row r="254" spans="1:29" x14ac:dyDescent="0.25">
      <c r="A254" s="94" t="s">
        <v>1744</v>
      </c>
      <c r="B254" s="195" t="s">
        <v>143</v>
      </c>
      <c r="C254" s="195">
        <v>0.16328371673432568</v>
      </c>
      <c r="D254" s="195">
        <v>0.18222823635543528</v>
      </c>
      <c r="E254" s="195">
        <v>0.10645015787099685</v>
      </c>
      <c r="F254" s="195">
        <v>2.4357239512855209E-2</v>
      </c>
      <c r="G254" s="195">
        <v>0.47812359043752817</v>
      </c>
      <c r="H254" s="195">
        <v>9.0211998195760031E-3</v>
      </c>
      <c r="I254" s="195">
        <v>3.6535859269282815E-2</v>
      </c>
      <c r="J254" s="194">
        <v>1</v>
      </c>
      <c r="K254" s="196">
        <v>2217</v>
      </c>
      <c r="L254" s="94"/>
      <c r="M254" s="195" t="s">
        <v>143</v>
      </c>
      <c r="N254" s="195" t="s">
        <v>143</v>
      </c>
      <c r="O254" s="195">
        <v>0.14799999999999999</v>
      </c>
      <c r="P254" s="195">
        <v>0.17899999999999999</v>
      </c>
      <c r="Q254" s="195">
        <v>0.16700000000000001</v>
      </c>
      <c r="R254" s="195">
        <v>0.19900000000000001</v>
      </c>
      <c r="S254" s="195">
        <v>9.4E-2</v>
      </c>
      <c r="T254" s="195">
        <v>0.12</v>
      </c>
      <c r="U254" s="195">
        <v>1.9E-2</v>
      </c>
      <c r="V254" s="195">
        <v>3.2000000000000001E-2</v>
      </c>
      <c r="W254" s="195">
        <v>0.45700000000000002</v>
      </c>
      <c r="X254" s="195">
        <v>0.499</v>
      </c>
      <c r="Y254" s="195">
        <v>6.0000000000000001E-3</v>
      </c>
      <c r="Z254" s="195">
        <v>1.4E-2</v>
      </c>
      <c r="AA254" s="195">
        <v>2.9000000000000001E-2</v>
      </c>
      <c r="AB254" s="195">
        <v>4.4999999999999998E-2</v>
      </c>
      <c r="AC254" s="12"/>
    </row>
    <row r="255" spans="1:29" x14ac:dyDescent="0.25">
      <c r="A255" s="94" t="s">
        <v>1745</v>
      </c>
      <c r="B255" s="195" t="s">
        <v>143</v>
      </c>
      <c r="C255" s="195">
        <v>0.34690522243713734</v>
      </c>
      <c r="D255" s="195">
        <v>0.40222437137330752</v>
      </c>
      <c r="E255" s="195">
        <v>9.6905222437137326E-2</v>
      </c>
      <c r="F255" s="195">
        <v>3.0851063829787233E-2</v>
      </c>
      <c r="G255" s="195">
        <v>0.10183752417794971</v>
      </c>
      <c r="H255" s="195">
        <v>2.0309477756286268E-3</v>
      </c>
      <c r="I255" s="195">
        <v>1.9245647969052225E-2</v>
      </c>
      <c r="J255" s="194">
        <v>0.99999999999999989</v>
      </c>
      <c r="K255" s="196">
        <v>10340</v>
      </c>
      <c r="L255" s="94"/>
      <c r="M255" s="195" t="s">
        <v>143</v>
      </c>
      <c r="N255" s="195" t="s">
        <v>143</v>
      </c>
      <c r="O255" s="195">
        <v>0.33800000000000002</v>
      </c>
      <c r="P255" s="195">
        <v>0.35599999999999998</v>
      </c>
      <c r="Q255" s="195">
        <v>0.39300000000000002</v>
      </c>
      <c r="R255" s="195">
        <v>0.41199999999999998</v>
      </c>
      <c r="S255" s="195">
        <v>9.0999999999999998E-2</v>
      </c>
      <c r="T255" s="195">
        <v>0.10299999999999999</v>
      </c>
      <c r="U255" s="195">
        <v>2.8000000000000001E-2</v>
      </c>
      <c r="V255" s="195">
        <v>3.4000000000000002E-2</v>
      </c>
      <c r="W255" s="195">
        <v>9.6000000000000002E-2</v>
      </c>
      <c r="X255" s="195">
        <v>0.108</v>
      </c>
      <c r="Y255" s="195">
        <v>1E-3</v>
      </c>
      <c r="Z255" s="195">
        <v>3.0000000000000001E-3</v>
      </c>
      <c r="AA255" s="195">
        <v>1.7000000000000001E-2</v>
      </c>
      <c r="AB255" s="195">
        <v>2.1999999999999999E-2</v>
      </c>
      <c r="AC255" s="12"/>
    </row>
    <row r="256" spans="1:29" x14ac:dyDescent="0.25">
      <c r="A256" s="94" t="s">
        <v>1746</v>
      </c>
      <c r="B256" s="195" t="s">
        <v>143</v>
      </c>
      <c r="C256" s="195">
        <v>0.13138686131386862</v>
      </c>
      <c r="D256" s="195">
        <v>0.34306569343065696</v>
      </c>
      <c r="E256" s="195">
        <v>0.16058394160583941</v>
      </c>
      <c r="F256" s="195">
        <v>5.1094890510948905E-2</v>
      </c>
      <c r="G256" s="195">
        <v>0.29197080291970801</v>
      </c>
      <c r="H256" s="195" t="s">
        <v>143</v>
      </c>
      <c r="I256" s="195">
        <v>2.1897810218978103E-2</v>
      </c>
      <c r="J256" s="194">
        <v>1</v>
      </c>
      <c r="K256" s="196">
        <v>137</v>
      </c>
      <c r="L256" s="94"/>
      <c r="M256" s="195" t="s">
        <v>143</v>
      </c>
      <c r="N256" s="195" t="s">
        <v>143</v>
      </c>
      <c r="O256" s="195">
        <v>8.5000000000000006E-2</v>
      </c>
      <c r="P256" s="195">
        <v>0.19800000000000001</v>
      </c>
      <c r="Q256" s="195">
        <v>0.26900000000000002</v>
      </c>
      <c r="R256" s="195">
        <v>0.42599999999999999</v>
      </c>
      <c r="S256" s="195">
        <v>0.109</v>
      </c>
      <c r="T256" s="195">
        <v>0.23100000000000001</v>
      </c>
      <c r="U256" s="195">
        <v>2.5000000000000001E-2</v>
      </c>
      <c r="V256" s="195">
        <v>0.10199999999999999</v>
      </c>
      <c r="W256" s="195">
        <v>0.222</v>
      </c>
      <c r="X256" s="195">
        <v>0.373</v>
      </c>
      <c r="Y256" s="195" t="s">
        <v>143</v>
      </c>
      <c r="Z256" s="195" t="s">
        <v>143</v>
      </c>
      <c r="AA256" s="195">
        <v>7.0000000000000001E-3</v>
      </c>
      <c r="AB256" s="195">
        <v>6.2E-2</v>
      </c>
      <c r="AC256" s="12"/>
    </row>
    <row r="257" spans="1:29" x14ac:dyDescent="0.25">
      <c r="A257" s="94" t="s">
        <v>1747</v>
      </c>
      <c r="B257" s="195" t="s">
        <v>143</v>
      </c>
      <c r="C257" s="195">
        <v>0.18430034129692832</v>
      </c>
      <c r="D257" s="195">
        <v>0.42150170648464164</v>
      </c>
      <c r="E257" s="195">
        <v>0.13993174061433447</v>
      </c>
      <c r="F257" s="195">
        <v>2.7303754266211604E-2</v>
      </c>
      <c r="G257" s="195">
        <v>0.17918088737201365</v>
      </c>
      <c r="H257" s="195" t="s">
        <v>143</v>
      </c>
      <c r="I257" s="195">
        <v>4.778156996587031E-2</v>
      </c>
      <c r="J257" s="194">
        <v>1</v>
      </c>
      <c r="K257" s="196">
        <v>586</v>
      </c>
      <c r="L257" s="94"/>
      <c r="M257" s="195" t="s">
        <v>143</v>
      </c>
      <c r="N257" s="195" t="s">
        <v>143</v>
      </c>
      <c r="O257" s="195">
        <v>0.155</v>
      </c>
      <c r="P257" s="195">
        <v>0.218</v>
      </c>
      <c r="Q257" s="195">
        <v>0.38200000000000001</v>
      </c>
      <c r="R257" s="195">
        <v>0.46200000000000002</v>
      </c>
      <c r="S257" s="195">
        <v>0.114</v>
      </c>
      <c r="T257" s="195">
        <v>0.17</v>
      </c>
      <c r="U257" s="195">
        <v>1.7000000000000001E-2</v>
      </c>
      <c r="V257" s="195">
        <v>4.3999999999999997E-2</v>
      </c>
      <c r="W257" s="195">
        <v>0.15</v>
      </c>
      <c r="X257" s="195">
        <v>0.21199999999999999</v>
      </c>
      <c r="Y257" s="195" t="s">
        <v>143</v>
      </c>
      <c r="Z257" s="195" t="s">
        <v>143</v>
      </c>
      <c r="AA257" s="195">
        <v>3.3000000000000002E-2</v>
      </c>
      <c r="AB257" s="195">
        <v>6.8000000000000005E-2</v>
      </c>
      <c r="AC257" s="12"/>
    </row>
    <row r="258" spans="1:29" x14ac:dyDescent="0.25">
      <c r="A258" s="94" t="s">
        <v>1748</v>
      </c>
      <c r="B258" s="195" t="s">
        <v>143</v>
      </c>
      <c r="C258" s="195">
        <v>0.25135135135135134</v>
      </c>
      <c r="D258" s="195">
        <v>0.23891891891891892</v>
      </c>
      <c r="E258" s="195">
        <v>8.2162162162162156E-2</v>
      </c>
      <c r="F258" s="195">
        <v>8.0540540540540537E-2</v>
      </c>
      <c r="G258" s="195">
        <v>0.31945945945945947</v>
      </c>
      <c r="H258" s="195">
        <v>4.3243243243243244E-3</v>
      </c>
      <c r="I258" s="195">
        <v>2.3243243243243242E-2</v>
      </c>
      <c r="J258" s="194">
        <v>0.99999999999999978</v>
      </c>
      <c r="K258" s="196">
        <v>1850</v>
      </c>
      <c r="L258" s="94"/>
      <c r="M258" s="195" t="s">
        <v>143</v>
      </c>
      <c r="N258" s="195" t="s">
        <v>143</v>
      </c>
      <c r="O258" s="195">
        <v>0.23200000000000001</v>
      </c>
      <c r="P258" s="195">
        <v>0.27200000000000002</v>
      </c>
      <c r="Q258" s="195">
        <v>0.22</v>
      </c>
      <c r="R258" s="195">
        <v>0.25900000000000001</v>
      </c>
      <c r="S258" s="195">
        <v>7.0000000000000007E-2</v>
      </c>
      <c r="T258" s="195">
        <v>9.6000000000000002E-2</v>
      </c>
      <c r="U258" s="195">
        <v>6.9000000000000006E-2</v>
      </c>
      <c r="V258" s="195">
        <v>9.4E-2</v>
      </c>
      <c r="W258" s="195">
        <v>0.29899999999999999</v>
      </c>
      <c r="X258" s="195">
        <v>0.34100000000000003</v>
      </c>
      <c r="Y258" s="195">
        <v>2E-3</v>
      </c>
      <c r="Z258" s="195">
        <v>8.9999999999999993E-3</v>
      </c>
      <c r="AA258" s="195">
        <v>1.7000000000000001E-2</v>
      </c>
      <c r="AB258" s="195">
        <v>3.1E-2</v>
      </c>
      <c r="AC258" s="12"/>
    </row>
    <row r="259" spans="1:29" x14ac:dyDescent="0.25">
      <c r="A259" s="94" t="s">
        <v>1749</v>
      </c>
      <c r="B259" s="195" t="s">
        <v>143</v>
      </c>
      <c r="C259" s="195">
        <v>0.62254025044722716</v>
      </c>
      <c r="D259" s="195">
        <v>0.15921288014311269</v>
      </c>
      <c r="E259" s="195">
        <v>7.5134168157423978E-2</v>
      </c>
      <c r="F259" s="195">
        <v>2.5044722719141325E-2</v>
      </c>
      <c r="G259" s="195">
        <v>8.7656529516994638E-2</v>
      </c>
      <c r="H259" s="195" t="s">
        <v>143</v>
      </c>
      <c r="I259" s="195">
        <v>3.041144901610018E-2</v>
      </c>
      <c r="J259" s="194">
        <v>1</v>
      </c>
      <c r="K259" s="196">
        <v>559</v>
      </c>
      <c r="L259" s="94"/>
      <c r="M259" s="195" t="s">
        <v>143</v>
      </c>
      <c r="N259" s="195" t="s">
        <v>143</v>
      </c>
      <c r="O259" s="195">
        <v>0.58199999999999996</v>
      </c>
      <c r="P259" s="195">
        <v>0.66200000000000003</v>
      </c>
      <c r="Q259" s="195">
        <v>0.13100000000000001</v>
      </c>
      <c r="R259" s="195">
        <v>0.192</v>
      </c>
      <c r="S259" s="195">
        <v>5.6000000000000001E-2</v>
      </c>
      <c r="T259" s="195">
        <v>0.1</v>
      </c>
      <c r="U259" s="195">
        <v>1.4999999999999999E-2</v>
      </c>
      <c r="V259" s="195">
        <v>4.2000000000000003E-2</v>
      </c>
      <c r="W259" s="195">
        <v>6.7000000000000004E-2</v>
      </c>
      <c r="X259" s="195">
        <v>0.114</v>
      </c>
      <c r="Y259" s="195" t="s">
        <v>143</v>
      </c>
      <c r="Z259" s="195" t="s">
        <v>143</v>
      </c>
      <c r="AA259" s="195">
        <v>1.9E-2</v>
      </c>
      <c r="AB259" s="195">
        <v>4.8000000000000001E-2</v>
      </c>
      <c r="AC259" s="12"/>
    </row>
    <row r="260" spans="1:29" x14ac:dyDescent="0.25">
      <c r="A260" s="94" t="s">
        <v>1750</v>
      </c>
      <c r="B260" s="195" t="s">
        <v>143</v>
      </c>
      <c r="C260" s="195">
        <v>0.48838289962825276</v>
      </c>
      <c r="D260" s="195">
        <v>0.31598513011152418</v>
      </c>
      <c r="E260" s="195">
        <v>7.434944237918216E-2</v>
      </c>
      <c r="F260" s="195">
        <v>1.0223048327137546E-2</v>
      </c>
      <c r="G260" s="195">
        <v>8.5501858736059477E-2</v>
      </c>
      <c r="H260" s="195">
        <v>5.1115241635687732E-3</v>
      </c>
      <c r="I260" s="195">
        <v>2.0446096654275093E-2</v>
      </c>
      <c r="J260" s="194">
        <v>1</v>
      </c>
      <c r="K260" s="196">
        <v>2152</v>
      </c>
      <c r="L260" s="94"/>
      <c r="M260" s="195" t="s">
        <v>143</v>
      </c>
      <c r="N260" s="195" t="s">
        <v>143</v>
      </c>
      <c r="O260" s="195">
        <v>0.46700000000000003</v>
      </c>
      <c r="P260" s="195">
        <v>0.51</v>
      </c>
      <c r="Q260" s="195">
        <v>0.29699999999999999</v>
      </c>
      <c r="R260" s="195">
        <v>0.33600000000000002</v>
      </c>
      <c r="S260" s="195">
        <v>6.4000000000000001E-2</v>
      </c>
      <c r="T260" s="195">
        <v>8.5999999999999993E-2</v>
      </c>
      <c r="U260" s="195">
        <v>7.0000000000000001E-3</v>
      </c>
      <c r="V260" s="195">
        <v>1.4999999999999999E-2</v>
      </c>
      <c r="W260" s="195">
        <v>7.3999999999999996E-2</v>
      </c>
      <c r="X260" s="195">
        <v>9.8000000000000004E-2</v>
      </c>
      <c r="Y260" s="195">
        <v>3.0000000000000001E-3</v>
      </c>
      <c r="Z260" s="195">
        <v>8.9999999999999993E-3</v>
      </c>
      <c r="AA260" s="195">
        <v>1.4999999999999999E-2</v>
      </c>
      <c r="AB260" s="195">
        <v>2.7E-2</v>
      </c>
      <c r="AC260" s="12"/>
    </row>
    <row r="261" spans="1:29" x14ac:dyDescent="0.25">
      <c r="A261" s="94" t="s">
        <v>1751</v>
      </c>
      <c r="B261" s="195" t="s">
        <v>143</v>
      </c>
      <c r="C261" s="195">
        <v>0.38141025641025639</v>
      </c>
      <c r="D261" s="195">
        <v>0.40384615384615385</v>
      </c>
      <c r="E261" s="195">
        <v>0.11538461538461539</v>
      </c>
      <c r="F261" s="195">
        <v>2.2435897435897436E-2</v>
      </c>
      <c r="G261" s="195">
        <v>5.7692307692307696E-2</v>
      </c>
      <c r="H261" s="195">
        <v>3.205128205128205E-3</v>
      </c>
      <c r="I261" s="195">
        <v>1.6025641025641024E-2</v>
      </c>
      <c r="J261" s="194">
        <v>1</v>
      </c>
      <c r="K261" s="196">
        <v>312</v>
      </c>
      <c r="L261" s="94"/>
      <c r="M261" s="195" t="s">
        <v>143</v>
      </c>
      <c r="N261" s="195" t="s">
        <v>143</v>
      </c>
      <c r="O261" s="195">
        <v>0.32900000000000001</v>
      </c>
      <c r="P261" s="195">
        <v>0.436</v>
      </c>
      <c r="Q261" s="195">
        <v>0.35099999999999998</v>
      </c>
      <c r="R261" s="195">
        <v>0.45900000000000002</v>
      </c>
      <c r="S261" s="195">
        <v>8.5000000000000006E-2</v>
      </c>
      <c r="T261" s="195">
        <v>0.156</v>
      </c>
      <c r="U261" s="195">
        <v>1.0999999999999999E-2</v>
      </c>
      <c r="V261" s="195">
        <v>4.5999999999999999E-2</v>
      </c>
      <c r="W261" s="195">
        <v>3.6999999999999998E-2</v>
      </c>
      <c r="X261" s="195">
        <v>8.8999999999999996E-2</v>
      </c>
      <c r="Y261" s="195">
        <v>1E-3</v>
      </c>
      <c r="Z261" s="195">
        <v>1.7999999999999999E-2</v>
      </c>
      <c r="AA261" s="195">
        <v>7.0000000000000001E-3</v>
      </c>
      <c r="AB261" s="195">
        <v>3.6999999999999998E-2</v>
      </c>
      <c r="AC261" s="12"/>
    </row>
    <row r="262" spans="1:29" x14ac:dyDescent="0.25">
      <c r="A262" s="94" t="s">
        <v>1752</v>
      </c>
      <c r="B262" s="195">
        <v>5.0240127202518088E-2</v>
      </c>
      <c r="C262" s="195">
        <v>0.28434792484667554</v>
      </c>
      <c r="D262" s="195">
        <v>0.26989161826264724</v>
      </c>
      <c r="E262" s="195">
        <v>0.10824382645942175</v>
      </c>
      <c r="F262" s="195">
        <v>2.0832657299542461E-2</v>
      </c>
      <c r="G262" s="195">
        <v>0.23775838011487166</v>
      </c>
      <c r="H262" s="195">
        <v>3.3585358730570791E-3</v>
      </c>
      <c r="I262" s="195">
        <v>2.5326929941266185E-2</v>
      </c>
      <c r="J262" s="194">
        <v>1.0000000000000002</v>
      </c>
      <c r="K262" s="196">
        <v>123268</v>
      </c>
      <c r="L262" s="94"/>
      <c r="M262" s="195">
        <v>4.9000000000000002E-2</v>
      </c>
      <c r="N262" s="195">
        <v>5.0999999999999997E-2</v>
      </c>
      <c r="O262" s="195">
        <v>0.28199999999999997</v>
      </c>
      <c r="P262" s="195">
        <v>0.28699999999999998</v>
      </c>
      <c r="Q262" s="195">
        <v>0.26700000000000002</v>
      </c>
      <c r="R262" s="195">
        <v>0.27200000000000002</v>
      </c>
      <c r="S262" s="195">
        <v>0.107</v>
      </c>
      <c r="T262" s="195">
        <v>0.11</v>
      </c>
      <c r="U262" s="195">
        <v>0.02</v>
      </c>
      <c r="V262" s="195">
        <v>2.1999999999999999E-2</v>
      </c>
      <c r="W262" s="195">
        <v>0.23499999999999999</v>
      </c>
      <c r="X262" s="195">
        <v>0.24</v>
      </c>
      <c r="Y262" s="195">
        <v>3.0000000000000001E-3</v>
      </c>
      <c r="Z262" s="195">
        <v>4.0000000000000001E-3</v>
      </c>
      <c r="AA262" s="195">
        <v>2.4E-2</v>
      </c>
      <c r="AB262" s="195">
        <v>2.5999999999999999E-2</v>
      </c>
      <c r="AC262" s="12"/>
    </row>
    <row r="263" spans="1:29" x14ac:dyDescent="0.25">
      <c r="A263" s="94" t="s">
        <v>1753</v>
      </c>
      <c r="B263" s="195" t="s">
        <v>143</v>
      </c>
      <c r="C263" s="195">
        <v>0.26787463271302642</v>
      </c>
      <c r="D263" s="195">
        <v>0.34255631733594516</v>
      </c>
      <c r="E263" s="195">
        <v>0.14054848188050931</v>
      </c>
      <c r="F263" s="195">
        <v>1.8854064642507346E-2</v>
      </c>
      <c r="G263" s="195">
        <v>0.20886385896180215</v>
      </c>
      <c r="H263" s="195">
        <v>2.2037218413320275E-3</v>
      </c>
      <c r="I263" s="195">
        <v>1.9098922624877571E-2</v>
      </c>
      <c r="J263" s="194">
        <v>0.99999999999999989</v>
      </c>
      <c r="K263" s="196">
        <v>4084</v>
      </c>
      <c r="L263" s="94"/>
      <c r="M263" s="195" t="s">
        <v>143</v>
      </c>
      <c r="N263" s="195" t="s">
        <v>143</v>
      </c>
      <c r="O263" s="195">
        <v>0.255</v>
      </c>
      <c r="P263" s="195">
        <v>0.28199999999999997</v>
      </c>
      <c r="Q263" s="195">
        <v>0.32800000000000001</v>
      </c>
      <c r="R263" s="195">
        <v>0.35699999999999998</v>
      </c>
      <c r="S263" s="195">
        <v>0.13</v>
      </c>
      <c r="T263" s="195">
        <v>0.152</v>
      </c>
      <c r="U263" s="195">
        <v>1.4999999999999999E-2</v>
      </c>
      <c r="V263" s="195">
        <v>2.4E-2</v>
      </c>
      <c r="W263" s="195">
        <v>0.19700000000000001</v>
      </c>
      <c r="X263" s="195">
        <v>0.222</v>
      </c>
      <c r="Y263" s="195">
        <v>1E-3</v>
      </c>
      <c r="Z263" s="195">
        <v>4.0000000000000001E-3</v>
      </c>
      <c r="AA263" s="195">
        <v>1.4999999999999999E-2</v>
      </c>
      <c r="AB263" s="195">
        <v>2.4E-2</v>
      </c>
      <c r="AC263" s="12"/>
    </row>
    <row r="264" spans="1:29" x14ac:dyDescent="0.25">
      <c r="A264" s="94" t="s">
        <v>1754</v>
      </c>
      <c r="B264" s="195" t="s">
        <v>143</v>
      </c>
      <c r="C264" s="195">
        <v>0.18226844972758791</v>
      </c>
      <c r="D264" s="195">
        <v>0.53937592867756312</v>
      </c>
      <c r="E264" s="195">
        <v>0.15453194650817237</v>
      </c>
      <c r="F264" s="195">
        <v>2.6250619118375434E-2</v>
      </c>
      <c r="G264" s="195">
        <v>8.3704804358593357E-2</v>
      </c>
      <c r="H264" s="195" t="s">
        <v>143</v>
      </c>
      <c r="I264" s="195">
        <v>1.3868251609707775E-2</v>
      </c>
      <c r="J264" s="194">
        <v>1</v>
      </c>
      <c r="K264" s="196">
        <v>2019</v>
      </c>
      <c r="L264" s="94"/>
      <c r="M264" s="195" t="s">
        <v>143</v>
      </c>
      <c r="N264" s="195" t="s">
        <v>143</v>
      </c>
      <c r="O264" s="195">
        <v>0.16600000000000001</v>
      </c>
      <c r="P264" s="195">
        <v>0.2</v>
      </c>
      <c r="Q264" s="195">
        <v>0.51800000000000002</v>
      </c>
      <c r="R264" s="195">
        <v>0.56100000000000005</v>
      </c>
      <c r="S264" s="195">
        <v>0.13900000000000001</v>
      </c>
      <c r="T264" s="195">
        <v>0.17100000000000001</v>
      </c>
      <c r="U264" s="195">
        <v>0.02</v>
      </c>
      <c r="V264" s="195">
        <v>3.4000000000000002E-2</v>
      </c>
      <c r="W264" s="195">
        <v>7.1999999999999995E-2</v>
      </c>
      <c r="X264" s="195">
        <v>9.7000000000000003E-2</v>
      </c>
      <c r="Y264" s="195" t="s">
        <v>143</v>
      </c>
      <c r="Z264" s="195" t="s">
        <v>143</v>
      </c>
      <c r="AA264" s="195">
        <v>0.01</v>
      </c>
      <c r="AB264" s="195">
        <v>0.02</v>
      </c>
      <c r="AC264" s="12"/>
    </row>
    <row r="265" spans="1:29" x14ac:dyDescent="0.25">
      <c r="A265" s="94" t="s">
        <v>1755</v>
      </c>
      <c r="B265" s="195" t="s">
        <v>143</v>
      </c>
      <c r="C265" s="195">
        <v>1.4071294559099437E-2</v>
      </c>
      <c r="D265" s="195">
        <v>0.15103189493433397</v>
      </c>
      <c r="E265" s="195">
        <v>0.24718574108818012</v>
      </c>
      <c r="F265" s="195">
        <v>3.5178236397748593E-2</v>
      </c>
      <c r="G265" s="195">
        <v>0.52908067542213888</v>
      </c>
      <c r="H265" s="195">
        <v>4.2213883677298314E-3</v>
      </c>
      <c r="I265" s="195">
        <v>1.9230769230769232E-2</v>
      </c>
      <c r="J265" s="194">
        <v>1</v>
      </c>
      <c r="K265" s="196">
        <v>2132</v>
      </c>
      <c r="L265" s="94"/>
      <c r="M265" s="195" t="s">
        <v>143</v>
      </c>
      <c r="N265" s="195" t="s">
        <v>143</v>
      </c>
      <c r="O265" s="195">
        <v>0.01</v>
      </c>
      <c r="P265" s="195">
        <v>0.02</v>
      </c>
      <c r="Q265" s="195">
        <v>0.13600000000000001</v>
      </c>
      <c r="R265" s="195">
        <v>0.16700000000000001</v>
      </c>
      <c r="S265" s="195">
        <v>0.22900000000000001</v>
      </c>
      <c r="T265" s="195">
        <v>0.26600000000000001</v>
      </c>
      <c r="U265" s="195">
        <v>2.8000000000000001E-2</v>
      </c>
      <c r="V265" s="195">
        <v>4.3999999999999997E-2</v>
      </c>
      <c r="W265" s="195">
        <v>0.50800000000000001</v>
      </c>
      <c r="X265" s="195">
        <v>0.55000000000000004</v>
      </c>
      <c r="Y265" s="195">
        <v>2E-3</v>
      </c>
      <c r="Z265" s="195">
        <v>8.0000000000000002E-3</v>
      </c>
      <c r="AA265" s="195">
        <v>1.4E-2</v>
      </c>
      <c r="AB265" s="195">
        <v>2.5999999999999999E-2</v>
      </c>
      <c r="AC265" s="12"/>
    </row>
    <row r="266" spans="1:29" x14ac:dyDescent="0.25">
      <c r="A266" s="94" t="s">
        <v>1756</v>
      </c>
      <c r="B266" s="195" t="s">
        <v>143</v>
      </c>
      <c r="C266" s="195">
        <v>7.7628186765969637E-2</v>
      </c>
      <c r="D266" s="195">
        <v>0.18160985391005444</v>
      </c>
      <c r="E266" s="195">
        <v>7.3617874534517333E-2</v>
      </c>
      <c r="F266" s="195">
        <v>1.0598682325981094E-2</v>
      </c>
      <c r="G266" s="195">
        <v>0.60269263821254659</v>
      </c>
      <c r="H266" s="195">
        <v>1.9478659409911201E-2</v>
      </c>
      <c r="I266" s="195">
        <v>3.4374104841019763E-2</v>
      </c>
      <c r="J266" s="194">
        <v>1</v>
      </c>
      <c r="K266" s="196">
        <v>3491</v>
      </c>
      <c r="L266" s="94"/>
      <c r="M266" s="195" t="s">
        <v>143</v>
      </c>
      <c r="N266" s="195" t="s">
        <v>143</v>
      </c>
      <c r="O266" s="195">
        <v>6.9000000000000006E-2</v>
      </c>
      <c r="P266" s="195">
        <v>8.6999999999999994E-2</v>
      </c>
      <c r="Q266" s="195">
        <v>0.16900000000000001</v>
      </c>
      <c r="R266" s="195">
        <v>0.19500000000000001</v>
      </c>
      <c r="S266" s="195">
        <v>6.5000000000000002E-2</v>
      </c>
      <c r="T266" s="195">
        <v>8.3000000000000004E-2</v>
      </c>
      <c r="U266" s="195">
        <v>8.0000000000000002E-3</v>
      </c>
      <c r="V266" s="195">
        <v>1.4999999999999999E-2</v>
      </c>
      <c r="W266" s="195">
        <v>0.58599999999999997</v>
      </c>
      <c r="X266" s="195">
        <v>0.61899999999999999</v>
      </c>
      <c r="Y266" s="195">
        <v>1.4999999999999999E-2</v>
      </c>
      <c r="Z266" s="195">
        <v>2.5000000000000001E-2</v>
      </c>
      <c r="AA266" s="195">
        <v>2.9000000000000001E-2</v>
      </c>
      <c r="AB266" s="195">
        <v>4.1000000000000002E-2</v>
      </c>
      <c r="AC266" s="12"/>
    </row>
    <row r="267" spans="1:29" x14ac:dyDescent="0.25">
      <c r="A267" s="94" t="s">
        <v>1757</v>
      </c>
      <c r="B267" s="195">
        <v>0.32617671345995047</v>
      </c>
      <c r="C267" s="195">
        <v>0.17836498761354252</v>
      </c>
      <c r="D267" s="195">
        <v>0.24690338563170933</v>
      </c>
      <c r="E267" s="195">
        <v>6.9364161849710976E-2</v>
      </c>
      <c r="F267" s="195">
        <v>3.633360858794385E-2</v>
      </c>
      <c r="G267" s="195">
        <v>0.12881915772089184</v>
      </c>
      <c r="H267" s="195">
        <v>1.6515276630883566E-3</v>
      </c>
      <c r="I267" s="195">
        <v>1.2386457473162676E-2</v>
      </c>
      <c r="J267" s="194">
        <v>1</v>
      </c>
      <c r="K267" s="196">
        <v>1211</v>
      </c>
      <c r="L267" s="94"/>
      <c r="M267" s="195">
        <v>0.3</v>
      </c>
      <c r="N267" s="195">
        <v>0.35299999999999998</v>
      </c>
      <c r="O267" s="195">
        <v>0.158</v>
      </c>
      <c r="P267" s="195">
        <v>0.20100000000000001</v>
      </c>
      <c r="Q267" s="195">
        <v>0.223</v>
      </c>
      <c r="R267" s="195">
        <v>0.27200000000000002</v>
      </c>
      <c r="S267" s="195">
        <v>5.6000000000000001E-2</v>
      </c>
      <c r="T267" s="195">
        <v>8.5000000000000006E-2</v>
      </c>
      <c r="U267" s="195">
        <v>2.7E-2</v>
      </c>
      <c r="V267" s="195">
        <v>4.8000000000000001E-2</v>
      </c>
      <c r="W267" s="195">
        <v>0.111</v>
      </c>
      <c r="X267" s="195">
        <v>0.14899999999999999</v>
      </c>
      <c r="Y267" s="195">
        <v>0</v>
      </c>
      <c r="Z267" s="195">
        <v>6.0000000000000001E-3</v>
      </c>
      <c r="AA267" s="195">
        <v>8.0000000000000002E-3</v>
      </c>
      <c r="AB267" s="195">
        <v>0.02</v>
      </c>
      <c r="AC267" s="12"/>
    </row>
    <row r="268" spans="1:29" x14ac:dyDescent="0.25">
      <c r="A268" s="94" t="s">
        <v>1758</v>
      </c>
      <c r="B268" s="195">
        <v>0.20721393034825872</v>
      </c>
      <c r="C268" s="195">
        <v>2.1144278606965174E-3</v>
      </c>
      <c r="D268" s="195">
        <v>0.54191542288557215</v>
      </c>
      <c r="E268" s="195">
        <v>0.10261194029850747</v>
      </c>
      <c r="F268" s="195">
        <v>8.6069651741293537E-2</v>
      </c>
      <c r="G268" s="195">
        <v>1.1442786069651741E-2</v>
      </c>
      <c r="H268" s="195" t="s">
        <v>143</v>
      </c>
      <c r="I268" s="195">
        <v>4.8631840796019898E-2</v>
      </c>
      <c r="J268" s="194">
        <v>1</v>
      </c>
      <c r="K268" s="196">
        <v>8040</v>
      </c>
      <c r="L268" s="94"/>
      <c r="M268" s="195">
        <v>0.19800000000000001</v>
      </c>
      <c r="N268" s="195">
        <v>0.216</v>
      </c>
      <c r="O268" s="195">
        <v>1E-3</v>
      </c>
      <c r="P268" s="195">
        <v>3.0000000000000001E-3</v>
      </c>
      <c r="Q268" s="195">
        <v>0.53100000000000003</v>
      </c>
      <c r="R268" s="195">
        <v>0.55300000000000005</v>
      </c>
      <c r="S268" s="195">
        <v>9.6000000000000002E-2</v>
      </c>
      <c r="T268" s="195">
        <v>0.109</v>
      </c>
      <c r="U268" s="195">
        <v>0.08</v>
      </c>
      <c r="V268" s="195">
        <v>9.1999999999999998E-2</v>
      </c>
      <c r="W268" s="195">
        <v>8.9999999999999993E-3</v>
      </c>
      <c r="X268" s="195">
        <v>1.4E-2</v>
      </c>
      <c r="Y268" s="195" t="s">
        <v>143</v>
      </c>
      <c r="Z268" s="195" t="s">
        <v>143</v>
      </c>
      <c r="AA268" s="195">
        <v>4.3999999999999997E-2</v>
      </c>
      <c r="AB268" s="195">
        <v>5.3999999999999999E-2</v>
      </c>
      <c r="AC268" s="12"/>
    </row>
    <row r="269" spans="1:29" x14ac:dyDescent="0.25">
      <c r="A269" s="94" t="s">
        <v>1759</v>
      </c>
      <c r="B269" s="195">
        <v>5.8370794169731642E-2</v>
      </c>
      <c r="C269" s="195">
        <v>0.25521046178994689</v>
      </c>
      <c r="D269" s="195">
        <v>0.26896880533987194</v>
      </c>
      <c r="E269" s="195">
        <v>9.7330064023974941E-2</v>
      </c>
      <c r="F269" s="195">
        <v>3.3919084593379646E-2</v>
      </c>
      <c r="G269" s="195">
        <v>0.26120419561367664</v>
      </c>
      <c r="H269" s="195">
        <v>3.1330881351314534E-3</v>
      </c>
      <c r="I269" s="195">
        <v>2.1863506334286881E-2</v>
      </c>
      <c r="J269" s="194">
        <v>1</v>
      </c>
      <c r="K269" s="196">
        <v>14682</v>
      </c>
      <c r="L269" s="94"/>
      <c r="M269" s="195">
        <v>5.5E-2</v>
      </c>
      <c r="N269" s="195">
        <v>6.2E-2</v>
      </c>
      <c r="O269" s="195">
        <v>0.248</v>
      </c>
      <c r="P269" s="195">
        <v>0.26200000000000001</v>
      </c>
      <c r="Q269" s="195">
        <v>0.26200000000000001</v>
      </c>
      <c r="R269" s="195">
        <v>0.27600000000000002</v>
      </c>
      <c r="S269" s="195">
        <v>9.2999999999999999E-2</v>
      </c>
      <c r="T269" s="195">
        <v>0.10199999999999999</v>
      </c>
      <c r="U269" s="195">
        <v>3.1E-2</v>
      </c>
      <c r="V269" s="195">
        <v>3.6999999999999998E-2</v>
      </c>
      <c r="W269" s="195">
        <v>0.254</v>
      </c>
      <c r="X269" s="195">
        <v>0.26800000000000002</v>
      </c>
      <c r="Y269" s="195">
        <v>2E-3</v>
      </c>
      <c r="Z269" s="195">
        <v>4.0000000000000001E-3</v>
      </c>
      <c r="AA269" s="195">
        <v>0.02</v>
      </c>
      <c r="AB269" s="195">
        <v>2.4E-2</v>
      </c>
      <c r="AC269" s="12"/>
    </row>
    <row r="270" spans="1:29" x14ac:dyDescent="0.25">
      <c r="A270" s="94" t="s">
        <v>1760</v>
      </c>
      <c r="B270" s="195">
        <v>0.62029702970297029</v>
      </c>
      <c r="C270" s="195">
        <v>0.18366336633663366</v>
      </c>
      <c r="D270" s="195">
        <v>0.10940594059405941</v>
      </c>
      <c r="E270" s="195">
        <v>4.4554455445544552E-2</v>
      </c>
      <c r="F270" s="195" t="s">
        <v>143</v>
      </c>
      <c r="G270" s="195">
        <v>1.089108910891089E-2</v>
      </c>
      <c r="H270" s="195" t="s">
        <v>143</v>
      </c>
      <c r="I270" s="195">
        <v>3.1188118811881188E-2</v>
      </c>
      <c r="J270" s="194">
        <v>1</v>
      </c>
      <c r="K270" s="196">
        <v>2020</v>
      </c>
      <c r="L270" s="94"/>
      <c r="M270" s="195">
        <v>0.59899999999999998</v>
      </c>
      <c r="N270" s="195">
        <v>0.64100000000000001</v>
      </c>
      <c r="O270" s="195">
        <v>0.16700000000000001</v>
      </c>
      <c r="P270" s="195">
        <v>0.20100000000000001</v>
      </c>
      <c r="Q270" s="195">
        <v>9.7000000000000003E-2</v>
      </c>
      <c r="R270" s="195">
        <v>0.124</v>
      </c>
      <c r="S270" s="195">
        <v>3.5999999999999997E-2</v>
      </c>
      <c r="T270" s="195">
        <v>5.3999999999999999E-2</v>
      </c>
      <c r="U270" s="195" t="s">
        <v>143</v>
      </c>
      <c r="V270" s="195" t="s">
        <v>143</v>
      </c>
      <c r="W270" s="195">
        <v>7.0000000000000001E-3</v>
      </c>
      <c r="X270" s="195">
        <v>1.6E-2</v>
      </c>
      <c r="Y270" s="195" t="s">
        <v>143</v>
      </c>
      <c r="Z270" s="195" t="s">
        <v>143</v>
      </c>
      <c r="AA270" s="195">
        <v>2.4E-2</v>
      </c>
      <c r="AB270" s="195">
        <v>0.04</v>
      </c>
      <c r="AC270" s="12"/>
    </row>
    <row r="271" spans="1:29" x14ac:dyDescent="0.25">
      <c r="A271" s="94" t="s">
        <v>1761</v>
      </c>
      <c r="B271" s="195">
        <v>0.28390731903639393</v>
      </c>
      <c r="C271" s="195">
        <v>0.49100212729258896</v>
      </c>
      <c r="D271" s="195">
        <v>0.11343643994710516</v>
      </c>
      <c r="E271" s="195">
        <v>3.5531535675271661E-2</v>
      </c>
      <c r="F271" s="195">
        <v>1.8973150117863509E-3</v>
      </c>
      <c r="G271" s="195">
        <v>4.835278560340367E-2</v>
      </c>
      <c r="H271" s="195">
        <v>1.9548094060829069E-3</v>
      </c>
      <c r="I271" s="195">
        <v>2.391766802736733E-2</v>
      </c>
      <c r="J271" s="194">
        <v>1</v>
      </c>
      <c r="K271" s="196">
        <v>17393</v>
      </c>
      <c r="L271" s="94"/>
      <c r="M271" s="195">
        <v>0.27700000000000002</v>
      </c>
      <c r="N271" s="195">
        <v>0.29099999999999998</v>
      </c>
      <c r="O271" s="195">
        <v>0.48399999999999999</v>
      </c>
      <c r="P271" s="195">
        <v>0.498</v>
      </c>
      <c r="Q271" s="195">
        <v>0.109</v>
      </c>
      <c r="R271" s="195">
        <v>0.11799999999999999</v>
      </c>
      <c r="S271" s="195">
        <v>3.3000000000000002E-2</v>
      </c>
      <c r="T271" s="195">
        <v>3.7999999999999999E-2</v>
      </c>
      <c r="U271" s="195">
        <v>1E-3</v>
      </c>
      <c r="V271" s="195">
        <v>3.0000000000000001E-3</v>
      </c>
      <c r="W271" s="195">
        <v>4.4999999999999998E-2</v>
      </c>
      <c r="X271" s="195">
        <v>5.1999999999999998E-2</v>
      </c>
      <c r="Y271" s="195">
        <v>1E-3</v>
      </c>
      <c r="Z271" s="195">
        <v>3.0000000000000001E-3</v>
      </c>
      <c r="AA271" s="195">
        <v>2.1999999999999999E-2</v>
      </c>
      <c r="AB271" s="195">
        <v>2.5999999999999999E-2</v>
      </c>
      <c r="AC271" s="12"/>
    </row>
    <row r="272" spans="1:29" x14ac:dyDescent="0.25">
      <c r="A272" s="94" t="s">
        <v>1762</v>
      </c>
      <c r="B272" s="195" t="s">
        <v>143</v>
      </c>
      <c r="C272" s="195">
        <v>0.38130841121495329</v>
      </c>
      <c r="D272" s="195">
        <v>0.38504672897196263</v>
      </c>
      <c r="E272" s="195">
        <v>9.719626168224299E-2</v>
      </c>
      <c r="F272" s="195">
        <v>6.5420560747663555E-3</v>
      </c>
      <c r="G272" s="195">
        <v>0.11308411214953271</v>
      </c>
      <c r="H272" s="195" t="s">
        <v>143</v>
      </c>
      <c r="I272" s="195">
        <v>1.6822429906542057E-2</v>
      </c>
      <c r="J272" s="194">
        <v>1.0000000000000002</v>
      </c>
      <c r="K272" s="196">
        <v>1070</v>
      </c>
      <c r="L272" s="94"/>
      <c r="M272" s="195" t="s">
        <v>143</v>
      </c>
      <c r="N272" s="195" t="s">
        <v>143</v>
      </c>
      <c r="O272" s="195">
        <v>0.35299999999999998</v>
      </c>
      <c r="P272" s="195">
        <v>0.41099999999999998</v>
      </c>
      <c r="Q272" s="195">
        <v>0.35599999999999998</v>
      </c>
      <c r="R272" s="195">
        <v>0.41499999999999998</v>
      </c>
      <c r="S272" s="195">
        <v>8.1000000000000003E-2</v>
      </c>
      <c r="T272" s="195">
        <v>0.11600000000000001</v>
      </c>
      <c r="U272" s="195">
        <v>3.0000000000000001E-3</v>
      </c>
      <c r="V272" s="195">
        <v>1.2999999999999999E-2</v>
      </c>
      <c r="W272" s="195">
        <v>9.5000000000000001E-2</v>
      </c>
      <c r="X272" s="195">
        <v>0.13300000000000001</v>
      </c>
      <c r="Y272" s="195" t="s">
        <v>143</v>
      </c>
      <c r="Z272" s="195" t="s">
        <v>143</v>
      </c>
      <c r="AA272" s="195">
        <v>1.0999999999999999E-2</v>
      </c>
      <c r="AB272" s="195">
        <v>2.5999999999999999E-2</v>
      </c>
      <c r="AC272" s="12"/>
    </row>
    <row r="273" spans="1:29" x14ac:dyDescent="0.25">
      <c r="A273" s="94" t="s">
        <v>1763</v>
      </c>
      <c r="B273" s="195" t="s">
        <v>143</v>
      </c>
      <c r="C273" s="195">
        <v>0.31225296442687744</v>
      </c>
      <c r="D273" s="195">
        <v>0.34782608695652173</v>
      </c>
      <c r="E273" s="195">
        <v>0.16600790513833993</v>
      </c>
      <c r="F273" s="195">
        <v>1.5810276679841896E-2</v>
      </c>
      <c r="G273" s="195">
        <v>0.15019762845849802</v>
      </c>
      <c r="H273" s="195" t="s">
        <v>143</v>
      </c>
      <c r="I273" s="195">
        <v>7.9051383399209481E-3</v>
      </c>
      <c r="J273" s="194">
        <v>1</v>
      </c>
      <c r="K273" s="196">
        <v>253</v>
      </c>
      <c r="L273" s="94"/>
      <c r="M273" s="195" t="s">
        <v>143</v>
      </c>
      <c r="N273" s="195" t="s">
        <v>143</v>
      </c>
      <c r="O273" s="195">
        <v>0.25800000000000001</v>
      </c>
      <c r="P273" s="195">
        <v>0.372</v>
      </c>
      <c r="Q273" s="195">
        <v>0.29199999999999998</v>
      </c>
      <c r="R273" s="195">
        <v>0.40799999999999997</v>
      </c>
      <c r="S273" s="195">
        <v>0.125</v>
      </c>
      <c r="T273" s="195">
        <v>0.217</v>
      </c>
      <c r="U273" s="195">
        <v>6.0000000000000001E-3</v>
      </c>
      <c r="V273" s="195">
        <v>0.04</v>
      </c>
      <c r="W273" s="195">
        <v>0.111</v>
      </c>
      <c r="X273" s="195">
        <v>0.19900000000000001</v>
      </c>
      <c r="Y273" s="195" t="s">
        <v>143</v>
      </c>
      <c r="Z273" s="195" t="s">
        <v>143</v>
      </c>
      <c r="AA273" s="195">
        <v>2E-3</v>
      </c>
      <c r="AB273" s="195">
        <v>2.8000000000000001E-2</v>
      </c>
      <c r="AC273" s="12"/>
    </row>
    <row r="274" spans="1:29" x14ac:dyDescent="0.25">
      <c r="A274" s="94" t="s">
        <v>1764</v>
      </c>
      <c r="B274" s="195" t="s">
        <v>143</v>
      </c>
      <c r="C274" s="195">
        <v>0.35933806146572106</v>
      </c>
      <c r="D274" s="195">
        <v>0.28053585500394013</v>
      </c>
      <c r="E274" s="195">
        <v>0.26004728132387706</v>
      </c>
      <c r="F274" s="195">
        <v>7.0921985815602835E-3</v>
      </c>
      <c r="G274" s="195">
        <v>7.9590228526398743E-2</v>
      </c>
      <c r="H274" s="195">
        <v>1.5760441292356187E-3</v>
      </c>
      <c r="I274" s="195">
        <v>1.1820330969267139E-2</v>
      </c>
      <c r="J274" s="194">
        <v>1</v>
      </c>
      <c r="K274" s="196">
        <v>1269</v>
      </c>
      <c r="L274" s="94"/>
      <c r="M274" s="195" t="s">
        <v>143</v>
      </c>
      <c r="N274" s="195" t="s">
        <v>143</v>
      </c>
      <c r="O274" s="195">
        <v>0.33300000000000002</v>
      </c>
      <c r="P274" s="195">
        <v>0.38600000000000001</v>
      </c>
      <c r="Q274" s="195">
        <v>0.25700000000000001</v>
      </c>
      <c r="R274" s="195">
        <v>0.30599999999999999</v>
      </c>
      <c r="S274" s="195">
        <v>0.23699999999999999</v>
      </c>
      <c r="T274" s="195">
        <v>0.28499999999999998</v>
      </c>
      <c r="U274" s="195">
        <v>4.0000000000000001E-3</v>
      </c>
      <c r="V274" s="195">
        <v>1.2999999999999999E-2</v>
      </c>
      <c r="W274" s="195">
        <v>6.6000000000000003E-2</v>
      </c>
      <c r="X274" s="195">
        <v>9.6000000000000002E-2</v>
      </c>
      <c r="Y274" s="195">
        <v>0</v>
      </c>
      <c r="Z274" s="195">
        <v>6.0000000000000001E-3</v>
      </c>
      <c r="AA274" s="195">
        <v>7.0000000000000001E-3</v>
      </c>
      <c r="AB274" s="195">
        <v>1.9E-2</v>
      </c>
      <c r="AC274" s="12"/>
    </row>
    <row r="275" spans="1:29" x14ac:dyDescent="0.25">
      <c r="A275" s="94" t="s">
        <v>1765</v>
      </c>
      <c r="B275" s="195" t="s">
        <v>143</v>
      </c>
      <c r="C275" s="195">
        <v>0.49230769230769234</v>
      </c>
      <c r="D275" s="195">
        <v>0.30439560439560437</v>
      </c>
      <c r="E275" s="195">
        <v>8.681318681318681E-2</v>
      </c>
      <c r="F275" s="195">
        <v>6.5934065934065934E-3</v>
      </c>
      <c r="G275" s="195">
        <v>8.7912087912087919E-2</v>
      </c>
      <c r="H275" s="195" t="s">
        <v>143</v>
      </c>
      <c r="I275" s="195">
        <v>2.197802197802198E-2</v>
      </c>
      <c r="J275" s="194">
        <v>1</v>
      </c>
      <c r="K275" s="196">
        <v>910</v>
      </c>
      <c r="L275" s="94"/>
      <c r="M275" s="195" t="s">
        <v>143</v>
      </c>
      <c r="N275" s="195" t="s">
        <v>143</v>
      </c>
      <c r="O275" s="195">
        <v>0.46</v>
      </c>
      <c r="P275" s="195">
        <v>0.52500000000000002</v>
      </c>
      <c r="Q275" s="195">
        <v>0.27500000000000002</v>
      </c>
      <c r="R275" s="195">
        <v>0.33500000000000002</v>
      </c>
      <c r="S275" s="195">
        <v>7.0000000000000007E-2</v>
      </c>
      <c r="T275" s="195">
        <v>0.107</v>
      </c>
      <c r="U275" s="195">
        <v>3.0000000000000001E-3</v>
      </c>
      <c r="V275" s="195">
        <v>1.4E-2</v>
      </c>
      <c r="W275" s="195">
        <v>7.0999999999999994E-2</v>
      </c>
      <c r="X275" s="195">
        <v>0.108</v>
      </c>
      <c r="Y275" s="195" t="s">
        <v>143</v>
      </c>
      <c r="Z275" s="195" t="s">
        <v>143</v>
      </c>
      <c r="AA275" s="195">
        <v>1.4E-2</v>
      </c>
      <c r="AB275" s="195">
        <v>3.4000000000000002E-2</v>
      </c>
      <c r="AC275" s="12"/>
    </row>
    <row r="276" spans="1:29" x14ac:dyDescent="0.25">
      <c r="A276" s="94" t="s">
        <v>1766</v>
      </c>
      <c r="B276" s="195" t="s">
        <v>143</v>
      </c>
      <c r="C276" s="195">
        <v>0.31868131868131866</v>
      </c>
      <c r="D276" s="195">
        <v>0.36141636141636141</v>
      </c>
      <c r="E276" s="195">
        <v>0.1623931623931624</v>
      </c>
      <c r="F276" s="195">
        <v>1.221001221001221E-2</v>
      </c>
      <c r="G276" s="195">
        <v>0.11233211233211234</v>
      </c>
      <c r="H276" s="195">
        <v>1.221001221001221E-3</v>
      </c>
      <c r="I276" s="195">
        <v>3.1746031746031744E-2</v>
      </c>
      <c r="J276" s="194">
        <v>1</v>
      </c>
      <c r="K276" s="196">
        <v>819</v>
      </c>
      <c r="L276" s="94"/>
      <c r="M276" s="195" t="s">
        <v>143</v>
      </c>
      <c r="N276" s="195" t="s">
        <v>143</v>
      </c>
      <c r="O276" s="195">
        <v>0.28799999999999998</v>
      </c>
      <c r="P276" s="195">
        <v>0.35099999999999998</v>
      </c>
      <c r="Q276" s="195">
        <v>0.32900000000000001</v>
      </c>
      <c r="R276" s="195">
        <v>0.39500000000000002</v>
      </c>
      <c r="S276" s="195">
        <v>0.13900000000000001</v>
      </c>
      <c r="T276" s="195">
        <v>0.189</v>
      </c>
      <c r="U276" s="195">
        <v>7.0000000000000001E-3</v>
      </c>
      <c r="V276" s="195">
        <v>2.1999999999999999E-2</v>
      </c>
      <c r="W276" s="195">
        <v>9.1999999999999998E-2</v>
      </c>
      <c r="X276" s="195">
        <v>0.13600000000000001</v>
      </c>
      <c r="Y276" s="195">
        <v>0</v>
      </c>
      <c r="Z276" s="195">
        <v>7.0000000000000001E-3</v>
      </c>
      <c r="AA276" s="195">
        <v>2.1999999999999999E-2</v>
      </c>
      <c r="AB276" s="195">
        <v>4.5999999999999999E-2</v>
      </c>
      <c r="AC276" s="12"/>
    </row>
    <row r="277" spans="1:29" x14ac:dyDescent="0.25">
      <c r="A277" s="94" t="s">
        <v>1767</v>
      </c>
      <c r="B277" s="195" t="s">
        <v>143</v>
      </c>
      <c r="C277" s="195">
        <v>0.13006756756756757</v>
      </c>
      <c r="D277" s="195">
        <v>0.61486486486486491</v>
      </c>
      <c r="E277" s="195">
        <v>0.1579391891891892</v>
      </c>
      <c r="F277" s="195">
        <v>9.2905405405405411E-3</v>
      </c>
      <c r="G277" s="195">
        <v>5.2364864864864864E-2</v>
      </c>
      <c r="H277" s="195">
        <v>8.4459459459459464E-4</v>
      </c>
      <c r="I277" s="195">
        <v>3.4628378378378379E-2</v>
      </c>
      <c r="J277" s="194">
        <v>1.0000000000000002</v>
      </c>
      <c r="K277" s="196">
        <v>1184</v>
      </c>
      <c r="L277" s="94"/>
      <c r="M277" s="195" t="s">
        <v>143</v>
      </c>
      <c r="N277" s="195" t="s">
        <v>143</v>
      </c>
      <c r="O277" s="195">
        <v>0.112</v>
      </c>
      <c r="P277" s="195">
        <v>0.15</v>
      </c>
      <c r="Q277" s="195">
        <v>0.58699999999999997</v>
      </c>
      <c r="R277" s="195">
        <v>0.64200000000000002</v>
      </c>
      <c r="S277" s="195">
        <v>0.13800000000000001</v>
      </c>
      <c r="T277" s="195">
        <v>0.18</v>
      </c>
      <c r="U277" s="195">
        <v>5.0000000000000001E-3</v>
      </c>
      <c r="V277" s="195">
        <v>1.7000000000000001E-2</v>
      </c>
      <c r="W277" s="195">
        <v>4.1000000000000002E-2</v>
      </c>
      <c r="X277" s="195">
        <v>6.7000000000000004E-2</v>
      </c>
      <c r="Y277" s="195">
        <v>0</v>
      </c>
      <c r="Z277" s="195">
        <v>5.0000000000000001E-3</v>
      </c>
      <c r="AA277" s="195">
        <v>2.5999999999999999E-2</v>
      </c>
      <c r="AB277" s="195">
        <v>4.7E-2</v>
      </c>
      <c r="AC277" s="12"/>
    </row>
    <row r="278" spans="1:29" x14ac:dyDescent="0.25">
      <c r="A278" s="94" t="s">
        <v>1768</v>
      </c>
      <c r="B278" s="195" t="s">
        <v>143</v>
      </c>
      <c r="C278" s="195">
        <v>0.32608695652173914</v>
      </c>
      <c r="D278" s="195">
        <v>0.31739130434782609</v>
      </c>
      <c r="E278" s="195">
        <v>0.14782608695652175</v>
      </c>
      <c r="F278" s="195">
        <v>1.1594202898550725E-2</v>
      </c>
      <c r="G278" s="195">
        <v>0.1681159420289855</v>
      </c>
      <c r="H278" s="195" t="s">
        <v>143</v>
      </c>
      <c r="I278" s="195">
        <v>2.8985507246376812E-2</v>
      </c>
      <c r="J278" s="194">
        <v>1</v>
      </c>
      <c r="K278" s="196">
        <v>690</v>
      </c>
      <c r="L278" s="94"/>
      <c r="M278" s="195" t="s">
        <v>143</v>
      </c>
      <c r="N278" s="195" t="s">
        <v>143</v>
      </c>
      <c r="O278" s="195">
        <v>0.29199999999999998</v>
      </c>
      <c r="P278" s="195">
        <v>0.36199999999999999</v>
      </c>
      <c r="Q278" s="195">
        <v>0.28399999999999997</v>
      </c>
      <c r="R278" s="195">
        <v>0.35299999999999998</v>
      </c>
      <c r="S278" s="195">
        <v>0.123</v>
      </c>
      <c r="T278" s="195">
        <v>0.17599999999999999</v>
      </c>
      <c r="U278" s="195">
        <v>6.0000000000000001E-3</v>
      </c>
      <c r="V278" s="195">
        <v>2.3E-2</v>
      </c>
      <c r="W278" s="195">
        <v>0.14199999999999999</v>
      </c>
      <c r="X278" s="195">
        <v>0.19800000000000001</v>
      </c>
      <c r="Y278" s="195" t="s">
        <v>143</v>
      </c>
      <c r="Z278" s="195" t="s">
        <v>143</v>
      </c>
      <c r="AA278" s="195">
        <v>1.9E-2</v>
      </c>
      <c r="AB278" s="195">
        <v>4.3999999999999997E-2</v>
      </c>
      <c r="AC278" s="12"/>
    </row>
    <row r="279" spans="1:29" x14ac:dyDescent="0.25">
      <c r="A279" s="94" t="s">
        <v>1769</v>
      </c>
      <c r="B279" s="195" t="s">
        <v>143</v>
      </c>
      <c r="C279" s="195">
        <v>0.20396776193428395</v>
      </c>
      <c r="D279" s="195">
        <v>0.3059516429014259</v>
      </c>
      <c r="E279" s="195">
        <v>0.18598884066955981</v>
      </c>
      <c r="F279" s="195">
        <v>8.679479231246125E-3</v>
      </c>
      <c r="G279" s="195">
        <v>0.26968381897086174</v>
      </c>
      <c r="H279" s="195">
        <v>3.0998140111593306E-3</v>
      </c>
      <c r="I279" s="195">
        <v>2.2628642281463111E-2</v>
      </c>
      <c r="J279" s="194">
        <v>0.99999999999999989</v>
      </c>
      <c r="K279" s="196">
        <v>3226</v>
      </c>
      <c r="L279" s="94"/>
      <c r="M279" s="195" t="s">
        <v>143</v>
      </c>
      <c r="N279" s="195" t="s">
        <v>143</v>
      </c>
      <c r="O279" s="195">
        <v>0.19</v>
      </c>
      <c r="P279" s="195">
        <v>0.218</v>
      </c>
      <c r="Q279" s="195">
        <v>0.28999999999999998</v>
      </c>
      <c r="R279" s="195">
        <v>0.32200000000000001</v>
      </c>
      <c r="S279" s="195">
        <v>0.17299999999999999</v>
      </c>
      <c r="T279" s="195">
        <v>0.2</v>
      </c>
      <c r="U279" s="195">
        <v>6.0000000000000001E-3</v>
      </c>
      <c r="V279" s="195">
        <v>1.2999999999999999E-2</v>
      </c>
      <c r="W279" s="195">
        <v>0.255</v>
      </c>
      <c r="X279" s="195">
        <v>0.28499999999999998</v>
      </c>
      <c r="Y279" s="195">
        <v>2E-3</v>
      </c>
      <c r="Z279" s="195">
        <v>6.0000000000000001E-3</v>
      </c>
      <c r="AA279" s="195">
        <v>1.7999999999999999E-2</v>
      </c>
      <c r="AB279" s="195">
        <v>2.8000000000000001E-2</v>
      </c>
      <c r="AC279" s="12"/>
    </row>
    <row r="280" spans="1:29" x14ac:dyDescent="0.25">
      <c r="A280" s="94" t="s">
        <v>1770</v>
      </c>
      <c r="B280" s="195" t="s">
        <v>143</v>
      </c>
      <c r="C280" s="195">
        <v>4.1306436119116233E-2</v>
      </c>
      <c r="D280" s="195">
        <v>0.19116234390009607</v>
      </c>
      <c r="E280" s="195">
        <v>0.11527377521613832</v>
      </c>
      <c r="F280" s="195">
        <v>6.9164265129683003E-2</v>
      </c>
      <c r="G280" s="195">
        <v>0.55811719500480306</v>
      </c>
      <c r="H280" s="195">
        <v>9.6061479346781938E-4</v>
      </c>
      <c r="I280" s="195">
        <v>2.4015369836695485E-2</v>
      </c>
      <c r="J280" s="194">
        <v>1</v>
      </c>
      <c r="K280" s="196">
        <v>1041</v>
      </c>
      <c r="L280" s="94"/>
      <c r="M280" s="195" t="s">
        <v>143</v>
      </c>
      <c r="N280" s="195" t="s">
        <v>143</v>
      </c>
      <c r="O280" s="195">
        <v>3.1E-2</v>
      </c>
      <c r="P280" s="195">
        <v>5.5E-2</v>
      </c>
      <c r="Q280" s="195">
        <v>0.16800000000000001</v>
      </c>
      <c r="R280" s="195">
        <v>0.216</v>
      </c>
      <c r="S280" s="195">
        <v>9.7000000000000003E-2</v>
      </c>
      <c r="T280" s="195">
        <v>0.13600000000000001</v>
      </c>
      <c r="U280" s="195">
        <v>5.5E-2</v>
      </c>
      <c r="V280" s="195">
        <v>8.5999999999999993E-2</v>
      </c>
      <c r="W280" s="195">
        <v>0.52800000000000002</v>
      </c>
      <c r="X280" s="195">
        <v>0.58799999999999997</v>
      </c>
      <c r="Y280" s="195">
        <v>0</v>
      </c>
      <c r="Z280" s="195">
        <v>5.0000000000000001E-3</v>
      </c>
      <c r="AA280" s="195">
        <v>1.6E-2</v>
      </c>
      <c r="AB280" s="195">
        <v>3.5000000000000003E-2</v>
      </c>
      <c r="AC280" s="12"/>
    </row>
    <row r="281" spans="1:29" x14ac:dyDescent="0.25">
      <c r="A281" s="94" t="s">
        <v>1771</v>
      </c>
      <c r="B281" s="195" t="s">
        <v>143</v>
      </c>
      <c r="C281" s="195">
        <v>0.1774622892635315</v>
      </c>
      <c r="D281" s="195">
        <v>0.43212067435669921</v>
      </c>
      <c r="E281" s="195">
        <v>0.13575865128660158</v>
      </c>
      <c r="F281" s="195">
        <v>1.1535048802129548E-2</v>
      </c>
      <c r="G281" s="195">
        <v>0.22005323868677906</v>
      </c>
      <c r="H281" s="195">
        <v>4.4365572315882874E-3</v>
      </c>
      <c r="I281" s="195">
        <v>1.8633540372670808E-2</v>
      </c>
      <c r="J281" s="194">
        <v>1</v>
      </c>
      <c r="K281" s="196">
        <v>1127</v>
      </c>
      <c r="L281" s="94"/>
      <c r="M281" s="195" t="s">
        <v>143</v>
      </c>
      <c r="N281" s="195" t="s">
        <v>143</v>
      </c>
      <c r="O281" s="195">
        <v>0.156</v>
      </c>
      <c r="P281" s="195">
        <v>0.20100000000000001</v>
      </c>
      <c r="Q281" s="195">
        <v>0.40300000000000002</v>
      </c>
      <c r="R281" s="195">
        <v>0.46100000000000002</v>
      </c>
      <c r="S281" s="195">
        <v>0.11700000000000001</v>
      </c>
      <c r="T281" s="195">
        <v>0.157</v>
      </c>
      <c r="U281" s="195">
        <v>7.0000000000000001E-3</v>
      </c>
      <c r="V281" s="195">
        <v>0.02</v>
      </c>
      <c r="W281" s="195">
        <v>0.19700000000000001</v>
      </c>
      <c r="X281" s="195">
        <v>0.245</v>
      </c>
      <c r="Y281" s="195">
        <v>2E-3</v>
      </c>
      <c r="Z281" s="195">
        <v>0.01</v>
      </c>
      <c r="AA281" s="195">
        <v>1.2E-2</v>
      </c>
      <c r="AB281" s="195">
        <v>2.8000000000000001E-2</v>
      </c>
      <c r="AC281" s="12"/>
    </row>
    <row r="282" spans="1:29" x14ac:dyDescent="0.25">
      <c r="A282" s="94" t="s">
        <v>1772</v>
      </c>
      <c r="B282" s="195" t="s">
        <v>143</v>
      </c>
      <c r="C282" s="195">
        <v>6.9518716577540107E-2</v>
      </c>
      <c r="D282" s="195">
        <v>0.19964349376114082</v>
      </c>
      <c r="E282" s="195">
        <v>9.4474153297682703E-2</v>
      </c>
      <c r="F282" s="195">
        <v>7.4866310160427801E-2</v>
      </c>
      <c r="G282" s="195">
        <v>0.52584670231729058</v>
      </c>
      <c r="H282" s="195">
        <v>1.7825311942959001E-3</v>
      </c>
      <c r="I282" s="195">
        <v>3.3868092691622102E-2</v>
      </c>
      <c r="J282" s="194">
        <v>1</v>
      </c>
      <c r="K282" s="196">
        <v>561</v>
      </c>
      <c r="L282" s="94"/>
      <c r="M282" s="195" t="s">
        <v>143</v>
      </c>
      <c r="N282" s="195" t="s">
        <v>143</v>
      </c>
      <c r="O282" s="195">
        <v>5.0999999999999997E-2</v>
      </c>
      <c r="P282" s="195">
        <v>9.4E-2</v>
      </c>
      <c r="Q282" s="195">
        <v>0.16900000000000001</v>
      </c>
      <c r="R282" s="195">
        <v>0.23499999999999999</v>
      </c>
      <c r="S282" s="195">
        <v>7.2999999999999995E-2</v>
      </c>
      <c r="T282" s="195">
        <v>0.122</v>
      </c>
      <c r="U282" s="195">
        <v>5.6000000000000001E-2</v>
      </c>
      <c r="V282" s="195">
        <v>0.1</v>
      </c>
      <c r="W282" s="195">
        <v>0.48399999999999999</v>
      </c>
      <c r="X282" s="195">
        <v>0.56699999999999995</v>
      </c>
      <c r="Y282" s="195">
        <v>0</v>
      </c>
      <c r="Z282" s="195">
        <v>0.01</v>
      </c>
      <c r="AA282" s="195">
        <v>2.1999999999999999E-2</v>
      </c>
      <c r="AB282" s="195">
        <v>5.1999999999999998E-2</v>
      </c>
      <c r="AC282" s="12"/>
    </row>
    <row r="283" spans="1:29" x14ac:dyDescent="0.25">
      <c r="A283" s="94" t="s">
        <v>1773</v>
      </c>
      <c r="B283" s="195" t="s">
        <v>143</v>
      </c>
      <c r="C283" s="195">
        <v>9.7905504140282512E-2</v>
      </c>
      <c r="D283" s="195">
        <v>0.24257184607890891</v>
      </c>
      <c r="E283" s="195">
        <v>0.13102776424744278</v>
      </c>
      <c r="F283" s="195">
        <v>1.6074037993180711E-2</v>
      </c>
      <c r="G283" s="195">
        <v>0.48270823185582074</v>
      </c>
      <c r="H283" s="195">
        <v>5.8451047247929854E-3</v>
      </c>
      <c r="I283" s="195">
        <v>2.3867510959571358E-2</v>
      </c>
      <c r="J283" s="194">
        <v>1</v>
      </c>
      <c r="K283" s="196">
        <v>2053</v>
      </c>
      <c r="L283" s="94"/>
      <c r="M283" s="195" t="s">
        <v>143</v>
      </c>
      <c r="N283" s="195" t="s">
        <v>143</v>
      </c>
      <c r="O283" s="195">
        <v>8.5999999999999993E-2</v>
      </c>
      <c r="P283" s="195">
        <v>0.112</v>
      </c>
      <c r="Q283" s="195">
        <v>0.22500000000000001</v>
      </c>
      <c r="R283" s="195">
        <v>0.26200000000000001</v>
      </c>
      <c r="S283" s="195">
        <v>0.11700000000000001</v>
      </c>
      <c r="T283" s="195">
        <v>0.14599999999999999</v>
      </c>
      <c r="U283" s="195">
        <v>1.0999999999999999E-2</v>
      </c>
      <c r="V283" s="195">
        <v>2.1999999999999999E-2</v>
      </c>
      <c r="W283" s="195">
        <v>0.46100000000000002</v>
      </c>
      <c r="X283" s="195">
        <v>0.504</v>
      </c>
      <c r="Y283" s="195">
        <v>3.0000000000000001E-3</v>
      </c>
      <c r="Z283" s="195">
        <v>0.01</v>
      </c>
      <c r="AA283" s="195">
        <v>1.7999999999999999E-2</v>
      </c>
      <c r="AB283" s="195">
        <v>3.1E-2</v>
      </c>
      <c r="AC283" s="12"/>
    </row>
    <row r="284" spans="1:29" x14ac:dyDescent="0.25">
      <c r="A284" s="94" t="s">
        <v>1774</v>
      </c>
      <c r="B284" s="195" t="s">
        <v>143</v>
      </c>
      <c r="C284" s="195">
        <v>0.23929180459424215</v>
      </c>
      <c r="D284" s="195">
        <v>0.21993178854448792</v>
      </c>
      <c r="E284" s="195">
        <v>0.12212859865583309</v>
      </c>
      <c r="F284" s="195">
        <v>1.7353796769986961E-2</v>
      </c>
      <c r="G284" s="195">
        <v>0.37601564851038216</v>
      </c>
      <c r="H284" s="195">
        <v>4.6644598254589227E-3</v>
      </c>
      <c r="I284" s="195">
        <v>2.0613903099608786E-2</v>
      </c>
      <c r="J284" s="194">
        <v>1</v>
      </c>
      <c r="K284" s="196">
        <v>19938</v>
      </c>
      <c r="L284" s="94"/>
      <c r="M284" s="195" t="s">
        <v>143</v>
      </c>
      <c r="N284" s="195" t="s">
        <v>143</v>
      </c>
      <c r="O284" s="195">
        <v>0.23300000000000001</v>
      </c>
      <c r="P284" s="195">
        <v>0.245</v>
      </c>
      <c r="Q284" s="195">
        <v>0.214</v>
      </c>
      <c r="R284" s="195">
        <v>0.22600000000000001</v>
      </c>
      <c r="S284" s="195">
        <v>0.11799999999999999</v>
      </c>
      <c r="T284" s="195">
        <v>0.127</v>
      </c>
      <c r="U284" s="195">
        <v>1.6E-2</v>
      </c>
      <c r="V284" s="195">
        <v>1.9E-2</v>
      </c>
      <c r="W284" s="195">
        <v>0.36899999999999999</v>
      </c>
      <c r="X284" s="195">
        <v>0.38300000000000001</v>
      </c>
      <c r="Y284" s="195">
        <v>4.0000000000000001E-3</v>
      </c>
      <c r="Z284" s="195">
        <v>6.0000000000000001E-3</v>
      </c>
      <c r="AA284" s="195">
        <v>1.9E-2</v>
      </c>
      <c r="AB284" s="195">
        <v>2.3E-2</v>
      </c>
      <c r="AC284" s="12"/>
    </row>
    <row r="285" spans="1:29" x14ac:dyDescent="0.25">
      <c r="A285" s="94" t="s">
        <v>1775</v>
      </c>
      <c r="B285" s="195">
        <v>7.462686567164179E-3</v>
      </c>
      <c r="C285" s="195">
        <v>0.64925373134328357</v>
      </c>
      <c r="D285" s="195">
        <v>0.20149253731343283</v>
      </c>
      <c r="E285" s="195">
        <v>4.4776119402985072E-2</v>
      </c>
      <c r="F285" s="195">
        <v>7.462686567164179E-3</v>
      </c>
      <c r="G285" s="195">
        <v>7.4626865671641784E-2</v>
      </c>
      <c r="H285" s="195" t="s">
        <v>143</v>
      </c>
      <c r="I285" s="195">
        <v>1.4925373134328358E-2</v>
      </c>
      <c r="J285" s="194">
        <v>1</v>
      </c>
      <c r="K285" s="196">
        <v>134</v>
      </c>
      <c r="L285" s="94"/>
      <c r="M285" s="195">
        <v>1E-3</v>
      </c>
      <c r="N285" s="195">
        <v>4.1000000000000002E-2</v>
      </c>
      <c r="O285" s="195">
        <v>0.56499999999999995</v>
      </c>
      <c r="P285" s="195">
        <v>0.72499999999999998</v>
      </c>
      <c r="Q285" s="195">
        <v>0.14199999999999999</v>
      </c>
      <c r="R285" s="195">
        <v>0.27700000000000002</v>
      </c>
      <c r="S285" s="195">
        <v>2.1000000000000001E-2</v>
      </c>
      <c r="T285" s="195">
        <v>9.4E-2</v>
      </c>
      <c r="U285" s="195">
        <v>1E-3</v>
      </c>
      <c r="V285" s="195">
        <v>4.1000000000000002E-2</v>
      </c>
      <c r="W285" s="195">
        <v>4.1000000000000002E-2</v>
      </c>
      <c r="X285" s="195">
        <v>0.13200000000000001</v>
      </c>
      <c r="Y285" s="195" t="s">
        <v>143</v>
      </c>
      <c r="Z285" s="195" t="s">
        <v>143</v>
      </c>
      <c r="AA285" s="195">
        <v>4.0000000000000001E-3</v>
      </c>
      <c r="AB285" s="195">
        <v>5.2999999999999999E-2</v>
      </c>
      <c r="AC285" s="12"/>
    </row>
    <row r="286" spans="1:29" x14ac:dyDescent="0.25">
      <c r="A286" s="94" t="s">
        <v>1776</v>
      </c>
      <c r="B286" s="195" t="s">
        <v>143</v>
      </c>
      <c r="C286" s="195">
        <v>0.47956671590349581</v>
      </c>
      <c r="D286" s="195">
        <v>0.34835056622353522</v>
      </c>
      <c r="E286" s="195">
        <v>6.9670113244707038E-2</v>
      </c>
      <c r="F286" s="195">
        <v>4.4313146233382573E-3</v>
      </c>
      <c r="G286" s="195">
        <v>2.6834071885770555E-2</v>
      </c>
      <c r="H286" s="195">
        <v>2.461841457410143E-4</v>
      </c>
      <c r="I286" s="195">
        <v>7.0901033973412117E-2</v>
      </c>
      <c r="J286" s="194">
        <v>1.0000000000000002</v>
      </c>
      <c r="K286" s="196">
        <v>4062</v>
      </c>
      <c r="L286" s="94"/>
      <c r="M286" s="195" t="s">
        <v>143</v>
      </c>
      <c r="N286" s="195" t="s">
        <v>143</v>
      </c>
      <c r="O286" s="195">
        <v>0.46400000000000002</v>
      </c>
      <c r="P286" s="195">
        <v>0.495</v>
      </c>
      <c r="Q286" s="195">
        <v>0.33400000000000002</v>
      </c>
      <c r="R286" s="195">
        <v>0.36299999999999999</v>
      </c>
      <c r="S286" s="195">
        <v>6.2E-2</v>
      </c>
      <c r="T286" s="195">
        <v>7.8E-2</v>
      </c>
      <c r="U286" s="195">
        <v>3.0000000000000001E-3</v>
      </c>
      <c r="V286" s="195">
        <v>7.0000000000000001E-3</v>
      </c>
      <c r="W286" s="195">
        <v>2.1999999999999999E-2</v>
      </c>
      <c r="X286" s="195">
        <v>3.2000000000000001E-2</v>
      </c>
      <c r="Y286" s="195">
        <v>0</v>
      </c>
      <c r="Z286" s="195">
        <v>1E-3</v>
      </c>
      <c r="AA286" s="195">
        <v>6.3E-2</v>
      </c>
      <c r="AB286" s="195">
        <v>7.9000000000000001E-2</v>
      </c>
      <c r="AC286" s="12"/>
    </row>
    <row r="287" spans="1:29" x14ac:dyDescent="0.25">
      <c r="A287" s="94" t="s">
        <v>1777</v>
      </c>
      <c r="B287" s="195" t="s">
        <v>143</v>
      </c>
      <c r="C287" s="195">
        <v>4.0322580645161289E-3</v>
      </c>
      <c r="D287" s="195">
        <v>0.29569892473118281</v>
      </c>
      <c r="E287" s="195">
        <v>0.33198924731182794</v>
      </c>
      <c r="F287" s="195">
        <v>2.0161290322580645E-2</v>
      </c>
      <c r="G287" s="195">
        <v>0.33602150537634407</v>
      </c>
      <c r="H287" s="195">
        <v>5.3763440860215058E-3</v>
      </c>
      <c r="I287" s="195">
        <v>6.7204301075268818E-3</v>
      </c>
      <c r="J287" s="194">
        <v>0.99999999999999989</v>
      </c>
      <c r="K287" s="196">
        <v>744</v>
      </c>
      <c r="L287" s="94"/>
      <c r="M287" s="195" t="s">
        <v>143</v>
      </c>
      <c r="N287" s="195" t="s">
        <v>143</v>
      </c>
      <c r="O287" s="195">
        <v>1E-3</v>
      </c>
      <c r="P287" s="195">
        <v>1.2E-2</v>
      </c>
      <c r="Q287" s="195">
        <v>0.26400000000000001</v>
      </c>
      <c r="R287" s="195">
        <v>0.32900000000000001</v>
      </c>
      <c r="S287" s="195">
        <v>0.29899999999999999</v>
      </c>
      <c r="T287" s="195">
        <v>0.36699999999999999</v>
      </c>
      <c r="U287" s="195">
        <v>1.2E-2</v>
      </c>
      <c r="V287" s="195">
        <v>3.3000000000000002E-2</v>
      </c>
      <c r="W287" s="195">
        <v>0.30299999999999999</v>
      </c>
      <c r="X287" s="195">
        <v>0.371</v>
      </c>
      <c r="Y287" s="195">
        <v>2E-3</v>
      </c>
      <c r="Z287" s="195">
        <v>1.4E-2</v>
      </c>
      <c r="AA287" s="195">
        <v>3.0000000000000001E-3</v>
      </c>
      <c r="AB287" s="195">
        <v>1.6E-2</v>
      </c>
      <c r="AC287" s="12"/>
    </row>
    <row r="288" spans="1:29" x14ac:dyDescent="0.25">
      <c r="A288" s="94" t="s">
        <v>1778</v>
      </c>
      <c r="B288" s="195" t="s">
        <v>143</v>
      </c>
      <c r="C288" s="195">
        <v>0.17799352750809061</v>
      </c>
      <c r="D288" s="195">
        <v>0.28910463861920171</v>
      </c>
      <c r="E288" s="195">
        <v>0.209277238403452</v>
      </c>
      <c r="F288" s="195">
        <v>1.0787486515641856E-2</v>
      </c>
      <c r="G288" s="195">
        <v>0.29665587918015102</v>
      </c>
      <c r="H288" s="195">
        <v>2.1574973031283709E-3</v>
      </c>
      <c r="I288" s="195">
        <v>1.4023732470334413E-2</v>
      </c>
      <c r="J288" s="194">
        <v>1</v>
      </c>
      <c r="K288" s="196">
        <v>927</v>
      </c>
      <c r="L288" s="94"/>
      <c r="M288" s="195" t="s">
        <v>143</v>
      </c>
      <c r="N288" s="195" t="s">
        <v>143</v>
      </c>
      <c r="O288" s="195">
        <v>0.155</v>
      </c>
      <c r="P288" s="195">
        <v>0.20399999999999999</v>
      </c>
      <c r="Q288" s="195">
        <v>0.26100000000000001</v>
      </c>
      <c r="R288" s="195">
        <v>0.31900000000000001</v>
      </c>
      <c r="S288" s="195">
        <v>0.184</v>
      </c>
      <c r="T288" s="195">
        <v>0.23699999999999999</v>
      </c>
      <c r="U288" s="195">
        <v>6.0000000000000001E-3</v>
      </c>
      <c r="V288" s="195">
        <v>0.02</v>
      </c>
      <c r="W288" s="195">
        <v>0.26800000000000002</v>
      </c>
      <c r="X288" s="195">
        <v>0.32700000000000001</v>
      </c>
      <c r="Y288" s="195">
        <v>1E-3</v>
      </c>
      <c r="Z288" s="195">
        <v>8.0000000000000002E-3</v>
      </c>
      <c r="AA288" s="195">
        <v>8.0000000000000002E-3</v>
      </c>
      <c r="AB288" s="195">
        <v>2.4E-2</v>
      </c>
      <c r="AC288" s="12"/>
    </row>
    <row r="289" spans="1:29" x14ac:dyDescent="0.25">
      <c r="A289" s="94" t="s">
        <v>1779</v>
      </c>
      <c r="B289" s="195" t="s">
        <v>143</v>
      </c>
      <c r="C289" s="195">
        <v>0.14389438943894389</v>
      </c>
      <c r="D289" s="195">
        <v>0.32871287128712873</v>
      </c>
      <c r="E289" s="195">
        <v>0.14785478547854786</v>
      </c>
      <c r="F289" s="195">
        <v>1.8481848184818482E-2</v>
      </c>
      <c r="G289" s="195">
        <v>0.33861386138613864</v>
      </c>
      <c r="H289" s="195">
        <v>3.9603960396039604E-3</v>
      </c>
      <c r="I289" s="195">
        <v>1.8481848184818482E-2</v>
      </c>
      <c r="J289" s="194">
        <v>0.99999999999999989</v>
      </c>
      <c r="K289" s="196">
        <v>1515</v>
      </c>
      <c r="L289" s="94"/>
      <c r="M289" s="195" t="s">
        <v>143</v>
      </c>
      <c r="N289" s="195" t="s">
        <v>143</v>
      </c>
      <c r="O289" s="195">
        <v>0.127</v>
      </c>
      <c r="P289" s="195">
        <v>0.16200000000000001</v>
      </c>
      <c r="Q289" s="195">
        <v>0.30599999999999999</v>
      </c>
      <c r="R289" s="195">
        <v>0.35299999999999998</v>
      </c>
      <c r="S289" s="195">
        <v>0.13100000000000001</v>
      </c>
      <c r="T289" s="195">
        <v>0.16700000000000001</v>
      </c>
      <c r="U289" s="195">
        <v>1.2999999999999999E-2</v>
      </c>
      <c r="V289" s="195">
        <v>2.7E-2</v>
      </c>
      <c r="W289" s="195">
        <v>0.315</v>
      </c>
      <c r="X289" s="195">
        <v>0.36299999999999999</v>
      </c>
      <c r="Y289" s="195">
        <v>2E-3</v>
      </c>
      <c r="Z289" s="195">
        <v>8.9999999999999993E-3</v>
      </c>
      <c r="AA289" s="195">
        <v>1.2999999999999999E-2</v>
      </c>
      <c r="AB289" s="195">
        <v>2.7E-2</v>
      </c>
      <c r="AC289" s="12"/>
    </row>
    <row r="290" spans="1:29" x14ac:dyDescent="0.25">
      <c r="A290" s="94" t="s">
        <v>1780</v>
      </c>
      <c r="B290" s="195" t="s">
        <v>143</v>
      </c>
      <c r="C290" s="195">
        <v>0.21931755641166759</v>
      </c>
      <c r="D290" s="195">
        <v>0.33764446890478811</v>
      </c>
      <c r="E290" s="195">
        <v>0.13153549807374793</v>
      </c>
      <c r="F290" s="195">
        <v>1.9537699504678041E-2</v>
      </c>
      <c r="G290" s="195">
        <v>0.25949367088607594</v>
      </c>
      <c r="H290" s="195">
        <v>5.5035773252614197E-4</v>
      </c>
      <c r="I290" s="195">
        <v>3.1920748486516236E-2</v>
      </c>
      <c r="J290" s="194">
        <v>1</v>
      </c>
      <c r="K290" s="196">
        <v>3634</v>
      </c>
      <c r="L290" s="94"/>
      <c r="M290" s="195" t="s">
        <v>143</v>
      </c>
      <c r="N290" s="195" t="s">
        <v>143</v>
      </c>
      <c r="O290" s="195">
        <v>0.20599999999999999</v>
      </c>
      <c r="P290" s="195">
        <v>0.23300000000000001</v>
      </c>
      <c r="Q290" s="195">
        <v>0.32200000000000001</v>
      </c>
      <c r="R290" s="195">
        <v>0.35299999999999998</v>
      </c>
      <c r="S290" s="195">
        <v>0.121</v>
      </c>
      <c r="T290" s="195">
        <v>0.14299999999999999</v>
      </c>
      <c r="U290" s="195">
        <v>1.6E-2</v>
      </c>
      <c r="V290" s="195">
        <v>2.5000000000000001E-2</v>
      </c>
      <c r="W290" s="195">
        <v>0.246</v>
      </c>
      <c r="X290" s="195">
        <v>0.27400000000000002</v>
      </c>
      <c r="Y290" s="195">
        <v>0</v>
      </c>
      <c r="Z290" s="195">
        <v>2E-3</v>
      </c>
      <c r="AA290" s="195">
        <v>2.7E-2</v>
      </c>
      <c r="AB290" s="195">
        <v>3.7999999999999999E-2</v>
      </c>
      <c r="AC290" s="12"/>
    </row>
    <row r="291" spans="1:29" x14ac:dyDescent="0.25">
      <c r="A291" s="94" t="s">
        <v>1781</v>
      </c>
      <c r="B291" s="195" t="s">
        <v>143</v>
      </c>
      <c r="C291" s="195">
        <v>0.33715724678231673</v>
      </c>
      <c r="D291" s="195">
        <v>0.21572467823167318</v>
      </c>
      <c r="E291" s="195">
        <v>8.3379966424174598E-2</v>
      </c>
      <c r="F291" s="195">
        <v>9.8768886401790712E-2</v>
      </c>
      <c r="G291" s="195">
        <v>0.23307218802462226</v>
      </c>
      <c r="H291" s="195">
        <v>3.9171796306659203E-3</v>
      </c>
      <c r="I291" s="195">
        <v>2.7979854504756575E-2</v>
      </c>
      <c r="J291" s="194">
        <v>1</v>
      </c>
      <c r="K291" s="196">
        <v>3574</v>
      </c>
      <c r="L291" s="94"/>
      <c r="M291" s="195" t="s">
        <v>143</v>
      </c>
      <c r="N291" s="195" t="s">
        <v>143</v>
      </c>
      <c r="O291" s="195">
        <v>0.32200000000000001</v>
      </c>
      <c r="P291" s="195">
        <v>0.35299999999999998</v>
      </c>
      <c r="Q291" s="195">
        <v>0.20300000000000001</v>
      </c>
      <c r="R291" s="195">
        <v>0.23</v>
      </c>
      <c r="S291" s="195">
        <v>7.4999999999999997E-2</v>
      </c>
      <c r="T291" s="195">
        <v>9.2999999999999999E-2</v>
      </c>
      <c r="U291" s="195">
        <v>8.8999999999999996E-2</v>
      </c>
      <c r="V291" s="195">
        <v>0.109</v>
      </c>
      <c r="W291" s="195">
        <v>0.22</v>
      </c>
      <c r="X291" s="195">
        <v>0.247</v>
      </c>
      <c r="Y291" s="195">
        <v>2E-3</v>
      </c>
      <c r="Z291" s="195">
        <v>7.0000000000000001E-3</v>
      </c>
      <c r="AA291" s="195">
        <v>2.3E-2</v>
      </c>
      <c r="AB291" s="195">
        <v>3.4000000000000002E-2</v>
      </c>
      <c r="AC291" s="12"/>
    </row>
    <row r="292" spans="1:29" x14ac:dyDescent="0.25">
      <c r="A292" s="94" t="s">
        <v>1782</v>
      </c>
      <c r="B292" s="195" t="s">
        <v>143</v>
      </c>
      <c r="C292" s="195">
        <v>0.1944922547332186</v>
      </c>
      <c r="D292" s="195">
        <v>0.35628227194492257</v>
      </c>
      <c r="E292" s="195">
        <v>0.22203098106712565</v>
      </c>
      <c r="F292" s="195">
        <v>8.6058519793459545E-3</v>
      </c>
      <c r="G292" s="195">
        <v>0.20481927710843373</v>
      </c>
      <c r="H292" s="195">
        <v>3.4423407917383822E-3</v>
      </c>
      <c r="I292" s="195">
        <v>1.0327022375215147E-2</v>
      </c>
      <c r="J292" s="194">
        <v>1</v>
      </c>
      <c r="K292" s="196">
        <v>581</v>
      </c>
      <c r="L292" s="94"/>
      <c r="M292" s="195" t="s">
        <v>143</v>
      </c>
      <c r="N292" s="195" t="s">
        <v>143</v>
      </c>
      <c r="O292" s="195">
        <v>0.16400000000000001</v>
      </c>
      <c r="P292" s="195">
        <v>0.22900000000000001</v>
      </c>
      <c r="Q292" s="195">
        <v>0.318</v>
      </c>
      <c r="R292" s="195">
        <v>0.39600000000000002</v>
      </c>
      <c r="S292" s="195">
        <v>0.19</v>
      </c>
      <c r="T292" s="195">
        <v>0.25800000000000001</v>
      </c>
      <c r="U292" s="195">
        <v>4.0000000000000001E-3</v>
      </c>
      <c r="V292" s="195">
        <v>0.02</v>
      </c>
      <c r="W292" s="195">
        <v>0.17399999999999999</v>
      </c>
      <c r="X292" s="195">
        <v>0.24</v>
      </c>
      <c r="Y292" s="195">
        <v>1E-3</v>
      </c>
      <c r="Z292" s="195">
        <v>1.2E-2</v>
      </c>
      <c r="AA292" s="195">
        <v>5.0000000000000001E-3</v>
      </c>
      <c r="AB292" s="195">
        <v>2.1999999999999999E-2</v>
      </c>
      <c r="AC292" s="12"/>
    </row>
    <row r="293" spans="1:29" x14ac:dyDescent="0.25">
      <c r="A293" s="94" t="s">
        <v>1783</v>
      </c>
      <c r="B293" s="195" t="s">
        <v>143</v>
      </c>
      <c r="C293" s="195">
        <v>3.9215686274509803E-3</v>
      </c>
      <c r="D293" s="195">
        <v>0.3843137254901961</v>
      </c>
      <c r="E293" s="195">
        <v>0.40392156862745099</v>
      </c>
      <c r="F293" s="195">
        <v>1.4379084967320261E-2</v>
      </c>
      <c r="G293" s="195">
        <v>0.17647058823529413</v>
      </c>
      <c r="H293" s="195">
        <v>1.30718954248366E-3</v>
      </c>
      <c r="I293" s="195">
        <v>1.5686274509803921E-2</v>
      </c>
      <c r="J293" s="194">
        <v>1</v>
      </c>
      <c r="K293" s="196">
        <v>765</v>
      </c>
      <c r="L293" s="94"/>
      <c r="M293" s="195" t="s">
        <v>143</v>
      </c>
      <c r="N293" s="195" t="s">
        <v>143</v>
      </c>
      <c r="O293" s="195">
        <v>1E-3</v>
      </c>
      <c r="P293" s="195">
        <v>1.0999999999999999E-2</v>
      </c>
      <c r="Q293" s="195">
        <v>0.35099999999999998</v>
      </c>
      <c r="R293" s="195">
        <v>0.41899999999999998</v>
      </c>
      <c r="S293" s="195">
        <v>0.37</v>
      </c>
      <c r="T293" s="195">
        <v>0.439</v>
      </c>
      <c r="U293" s="195">
        <v>8.0000000000000002E-3</v>
      </c>
      <c r="V293" s="195">
        <v>2.5999999999999999E-2</v>
      </c>
      <c r="W293" s="195">
        <v>0.151</v>
      </c>
      <c r="X293" s="195">
        <v>0.20499999999999999</v>
      </c>
      <c r="Y293" s="195">
        <v>0</v>
      </c>
      <c r="Z293" s="195">
        <v>7.0000000000000001E-3</v>
      </c>
      <c r="AA293" s="195">
        <v>8.9999999999999993E-3</v>
      </c>
      <c r="AB293" s="195">
        <v>2.7E-2</v>
      </c>
      <c r="AC293" s="12"/>
    </row>
    <row r="294" spans="1:29" x14ac:dyDescent="0.25">
      <c r="A294" s="94" t="s">
        <v>1784</v>
      </c>
      <c r="B294" s="195" t="s">
        <v>143</v>
      </c>
      <c r="C294" s="195">
        <v>9.6711798839458407E-2</v>
      </c>
      <c r="D294" s="195">
        <v>0.38491295938104447</v>
      </c>
      <c r="E294" s="195">
        <v>0.12572533849129594</v>
      </c>
      <c r="F294" s="195">
        <v>2.9013539651837523E-2</v>
      </c>
      <c r="G294" s="195">
        <v>0.32301740812379109</v>
      </c>
      <c r="H294" s="195">
        <v>9.6711798839458421E-3</v>
      </c>
      <c r="I294" s="195">
        <v>3.0947775628626693E-2</v>
      </c>
      <c r="J294" s="194">
        <v>1</v>
      </c>
      <c r="K294" s="196">
        <v>517</v>
      </c>
      <c r="L294" s="94"/>
      <c r="M294" s="195" t="s">
        <v>143</v>
      </c>
      <c r="N294" s="195" t="s">
        <v>143</v>
      </c>
      <c r="O294" s="195">
        <v>7.3999999999999996E-2</v>
      </c>
      <c r="P294" s="195">
        <v>0.125</v>
      </c>
      <c r="Q294" s="195">
        <v>0.34399999999999997</v>
      </c>
      <c r="R294" s="195">
        <v>0.42799999999999999</v>
      </c>
      <c r="S294" s="195">
        <v>0.1</v>
      </c>
      <c r="T294" s="195">
        <v>0.157</v>
      </c>
      <c r="U294" s="195">
        <v>1.7999999999999999E-2</v>
      </c>
      <c r="V294" s="195">
        <v>4.7E-2</v>
      </c>
      <c r="W294" s="195">
        <v>0.28399999999999997</v>
      </c>
      <c r="X294" s="195">
        <v>0.36499999999999999</v>
      </c>
      <c r="Y294" s="195">
        <v>4.0000000000000001E-3</v>
      </c>
      <c r="Z294" s="195">
        <v>2.1999999999999999E-2</v>
      </c>
      <c r="AA294" s="195">
        <v>1.9E-2</v>
      </c>
      <c r="AB294" s="195">
        <v>0.05</v>
      </c>
      <c r="AC294" s="12"/>
    </row>
    <row r="295" spans="1:29" x14ac:dyDescent="0.25">
      <c r="A295" s="94" t="s">
        <v>1785</v>
      </c>
      <c r="B295" s="195">
        <v>6.4956154595647935E-4</v>
      </c>
      <c r="C295" s="195">
        <v>0.13803182851575188</v>
      </c>
      <c r="D295" s="195">
        <v>0.3036700227346541</v>
      </c>
      <c r="E295" s="195">
        <v>0.17343293277037999</v>
      </c>
      <c r="F295" s="195">
        <v>1.9811627151672621E-2</v>
      </c>
      <c r="G295" s="195">
        <v>0.33582331925949982</v>
      </c>
      <c r="H295" s="195">
        <v>4.871711594673595E-3</v>
      </c>
      <c r="I295" s="195">
        <v>2.3708996427411498E-2</v>
      </c>
      <c r="J295" s="194">
        <v>1</v>
      </c>
      <c r="K295" s="196">
        <v>3079</v>
      </c>
      <c r="L295" s="94"/>
      <c r="M295" s="195">
        <v>0</v>
      </c>
      <c r="N295" s="195">
        <v>2E-3</v>
      </c>
      <c r="O295" s="195">
        <v>0.126</v>
      </c>
      <c r="P295" s="195">
        <v>0.151</v>
      </c>
      <c r="Q295" s="195">
        <v>0.28799999999999998</v>
      </c>
      <c r="R295" s="195">
        <v>0.32</v>
      </c>
      <c r="S295" s="195">
        <v>0.16</v>
      </c>
      <c r="T295" s="195">
        <v>0.187</v>
      </c>
      <c r="U295" s="195">
        <v>1.4999999999999999E-2</v>
      </c>
      <c r="V295" s="195">
        <v>2.5000000000000001E-2</v>
      </c>
      <c r="W295" s="195">
        <v>0.31900000000000001</v>
      </c>
      <c r="X295" s="195">
        <v>0.35299999999999998</v>
      </c>
      <c r="Y295" s="195">
        <v>3.0000000000000001E-3</v>
      </c>
      <c r="Z295" s="195">
        <v>8.0000000000000002E-3</v>
      </c>
      <c r="AA295" s="195">
        <v>1.9E-2</v>
      </c>
      <c r="AB295" s="195">
        <v>0.03</v>
      </c>
      <c r="AC295" s="12"/>
    </row>
    <row r="296" spans="1:29" x14ac:dyDescent="0.25">
      <c r="A296" s="94" t="s">
        <v>1786</v>
      </c>
      <c r="B296" s="195" t="s">
        <v>143</v>
      </c>
      <c r="C296" s="195">
        <v>0.24149167270094135</v>
      </c>
      <c r="D296" s="195">
        <v>0.29181752353367124</v>
      </c>
      <c r="E296" s="195">
        <v>0.14735698769007965</v>
      </c>
      <c r="F296" s="195">
        <v>1.1947863866763215E-2</v>
      </c>
      <c r="G296" s="195">
        <v>0.27516292541636495</v>
      </c>
      <c r="H296" s="195">
        <v>2.1723388848660392E-3</v>
      </c>
      <c r="I296" s="195">
        <v>3.005068790731354E-2</v>
      </c>
      <c r="J296" s="194">
        <v>0.99999999999999989</v>
      </c>
      <c r="K296" s="196">
        <v>2762</v>
      </c>
      <c r="L296" s="94"/>
      <c r="M296" s="195" t="s">
        <v>143</v>
      </c>
      <c r="N296" s="195" t="s">
        <v>143</v>
      </c>
      <c r="O296" s="195">
        <v>0.22600000000000001</v>
      </c>
      <c r="P296" s="195">
        <v>0.25800000000000001</v>
      </c>
      <c r="Q296" s="195">
        <v>0.27500000000000002</v>
      </c>
      <c r="R296" s="195">
        <v>0.309</v>
      </c>
      <c r="S296" s="195">
        <v>0.13500000000000001</v>
      </c>
      <c r="T296" s="195">
        <v>0.161</v>
      </c>
      <c r="U296" s="195">
        <v>8.9999999999999993E-3</v>
      </c>
      <c r="V296" s="195">
        <v>1.7000000000000001E-2</v>
      </c>
      <c r="W296" s="195">
        <v>0.25900000000000001</v>
      </c>
      <c r="X296" s="195">
        <v>0.29199999999999998</v>
      </c>
      <c r="Y296" s="195">
        <v>1E-3</v>
      </c>
      <c r="Z296" s="195">
        <v>5.0000000000000001E-3</v>
      </c>
      <c r="AA296" s="195">
        <v>2.4E-2</v>
      </c>
      <c r="AB296" s="195">
        <v>3.6999999999999998E-2</v>
      </c>
      <c r="AC296" s="12"/>
    </row>
    <row r="297" spans="1:29" x14ac:dyDescent="0.25">
      <c r="A297" s="94" t="s">
        <v>1787</v>
      </c>
      <c r="B297" s="195" t="s">
        <v>143</v>
      </c>
      <c r="C297" s="195">
        <v>0.12809217214503557</v>
      </c>
      <c r="D297" s="195">
        <v>0.19146052185699763</v>
      </c>
      <c r="E297" s="195">
        <v>0.11385970857336496</v>
      </c>
      <c r="F297" s="195">
        <v>2.3381904439173162E-2</v>
      </c>
      <c r="G297" s="195">
        <v>0.51677397492375465</v>
      </c>
      <c r="H297" s="195">
        <v>4.7441545238902068E-3</v>
      </c>
      <c r="I297" s="195">
        <v>2.1687563537783804E-2</v>
      </c>
      <c r="J297" s="194">
        <v>1</v>
      </c>
      <c r="K297" s="196">
        <v>2951</v>
      </c>
      <c r="L297" s="94"/>
      <c r="M297" s="195" t="s">
        <v>143</v>
      </c>
      <c r="N297" s="195" t="s">
        <v>143</v>
      </c>
      <c r="O297" s="195">
        <v>0.11700000000000001</v>
      </c>
      <c r="P297" s="195">
        <v>0.14099999999999999</v>
      </c>
      <c r="Q297" s="195">
        <v>0.17799999999999999</v>
      </c>
      <c r="R297" s="195">
        <v>0.20599999999999999</v>
      </c>
      <c r="S297" s="195">
        <v>0.10299999999999999</v>
      </c>
      <c r="T297" s="195">
        <v>0.126</v>
      </c>
      <c r="U297" s="195">
        <v>1.9E-2</v>
      </c>
      <c r="V297" s="195">
        <v>2.9000000000000001E-2</v>
      </c>
      <c r="W297" s="195">
        <v>0.499</v>
      </c>
      <c r="X297" s="195">
        <v>0.53500000000000003</v>
      </c>
      <c r="Y297" s="195">
        <v>3.0000000000000001E-3</v>
      </c>
      <c r="Z297" s="195">
        <v>8.0000000000000002E-3</v>
      </c>
      <c r="AA297" s="195">
        <v>1.7000000000000001E-2</v>
      </c>
      <c r="AB297" s="195">
        <v>2.8000000000000001E-2</v>
      </c>
      <c r="AC297" s="12"/>
    </row>
    <row r="298" spans="1:29" x14ac:dyDescent="0.25">
      <c r="A298" s="94" t="s">
        <v>1788</v>
      </c>
      <c r="B298" s="195" t="s">
        <v>143</v>
      </c>
      <c r="C298" s="195">
        <v>0.31573843169853144</v>
      </c>
      <c r="D298" s="195">
        <v>0.43176780271543364</v>
      </c>
      <c r="E298" s="195">
        <v>0.10120532003325021</v>
      </c>
      <c r="F298" s="195">
        <v>2.1751177611526739E-2</v>
      </c>
      <c r="G298" s="195">
        <v>0.10266001662510391</v>
      </c>
      <c r="H298" s="195">
        <v>2.1474092546411748E-3</v>
      </c>
      <c r="I298" s="195">
        <v>2.4729842061512883E-2</v>
      </c>
      <c r="J298" s="194">
        <v>1.0000000000000002</v>
      </c>
      <c r="K298" s="196">
        <v>14436</v>
      </c>
      <c r="L298" s="94"/>
      <c r="M298" s="195" t="s">
        <v>143</v>
      </c>
      <c r="N298" s="195" t="s">
        <v>143</v>
      </c>
      <c r="O298" s="195">
        <v>0.308</v>
      </c>
      <c r="P298" s="195">
        <v>0.32300000000000001</v>
      </c>
      <c r="Q298" s="195">
        <v>0.42399999999999999</v>
      </c>
      <c r="R298" s="195">
        <v>0.44</v>
      </c>
      <c r="S298" s="195">
        <v>9.6000000000000002E-2</v>
      </c>
      <c r="T298" s="195">
        <v>0.106</v>
      </c>
      <c r="U298" s="195">
        <v>1.9E-2</v>
      </c>
      <c r="V298" s="195">
        <v>2.4E-2</v>
      </c>
      <c r="W298" s="195">
        <v>9.8000000000000004E-2</v>
      </c>
      <c r="X298" s="195">
        <v>0.108</v>
      </c>
      <c r="Y298" s="195">
        <v>2E-3</v>
      </c>
      <c r="Z298" s="195">
        <v>3.0000000000000001E-3</v>
      </c>
      <c r="AA298" s="195">
        <v>2.1999999999999999E-2</v>
      </c>
      <c r="AB298" s="195">
        <v>2.7E-2</v>
      </c>
      <c r="AC298" s="12"/>
    </row>
    <row r="299" spans="1:29" x14ac:dyDescent="0.25">
      <c r="A299" s="94" t="s">
        <v>1789</v>
      </c>
      <c r="B299" s="195" t="s">
        <v>143</v>
      </c>
      <c r="C299" s="195">
        <v>7.1090047393364927E-2</v>
      </c>
      <c r="D299" s="195">
        <v>0.3981042654028436</v>
      </c>
      <c r="E299" s="195">
        <v>0.26540284360189575</v>
      </c>
      <c r="F299" s="195">
        <v>7.582938388625593E-2</v>
      </c>
      <c r="G299" s="195">
        <v>0.17061611374407584</v>
      </c>
      <c r="H299" s="195" t="s">
        <v>143</v>
      </c>
      <c r="I299" s="195">
        <v>1.8957345971563982E-2</v>
      </c>
      <c r="J299" s="194">
        <v>1</v>
      </c>
      <c r="K299" s="196">
        <v>211</v>
      </c>
      <c r="L299" s="94"/>
      <c r="M299" s="195" t="s">
        <v>143</v>
      </c>
      <c r="N299" s="195" t="s">
        <v>143</v>
      </c>
      <c r="O299" s="195">
        <v>4.3999999999999997E-2</v>
      </c>
      <c r="P299" s="195">
        <v>0.114</v>
      </c>
      <c r="Q299" s="195">
        <v>0.33400000000000002</v>
      </c>
      <c r="R299" s="195">
        <v>0.46500000000000002</v>
      </c>
      <c r="S299" s="195">
        <v>0.21</v>
      </c>
      <c r="T299" s="195">
        <v>0.32900000000000001</v>
      </c>
      <c r="U299" s="195">
        <v>4.7E-2</v>
      </c>
      <c r="V299" s="195">
        <v>0.12</v>
      </c>
      <c r="W299" s="195">
        <v>0.126</v>
      </c>
      <c r="X299" s="195">
        <v>0.22700000000000001</v>
      </c>
      <c r="Y299" s="195" t="s">
        <v>143</v>
      </c>
      <c r="Z299" s="195" t="s">
        <v>143</v>
      </c>
      <c r="AA299" s="195">
        <v>7.0000000000000001E-3</v>
      </c>
      <c r="AB299" s="195">
        <v>4.8000000000000001E-2</v>
      </c>
      <c r="AC299" s="12"/>
    </row>
    <row r="300" spans="1:29" x14ac:dyDescent="0.25">
      <c r="A300" s="94" t="s">
        <v>1790</v>
      </c>
      <c r="B300" s="195" t="s">
        <v>143</v>
      </c>
      <c r="C300" s="195">
        <v>0.2</v>
      </c>
      <c r="D300" s="195">
        <v>0.37696969696969695</v>
      </c>
      <c r="E300" s="195">
        <v>0.13333333333333333</v>
      </c>
      <c r="F300" s="195">
        <v>9.696969696969697E-3</v>
      </c>
      <c r="G300" s="195">
        <v>0.23151515151515151</v>
      </c>
      <c r="H300" s="195">
        <v>1.2121212121212121E-3</v>
      </c>
      <c r="I300" s="195">
        <v>4.7272727272727272E-2</v>
      </c>
      <c r="J300" s="194">
        <v>0.99999999999999989</v>
      </c>
      <c r="K300" s="196">
        <v>825</v>
      </c>
      <c r="L300" s="94"/>
      <c r="M300" s="195" t="s">
        <v>143</v>
      </c>
      <c r="N300" s="195" t="s">
        <v>143</v>
      </c>
      <c r="O300" s="195">
        <v>0.17399999999999999</v>
      </c>
      <c r="P300" s="195">
        <v>0.22900000000000001</v>
      </c>
      <c r="Q300" s="195">
        <v>0.34499999999999997</v>
      </c>
      <c r="R300" s="195">
        <v>0.41099999999999998</v>
      </c>
      <c r="S300" s="195">
        <v>0.112</v>
      </c>
      <c r="T300" s="195">
        <v>0.158</v>
      </c>
      <c r="U300" s="195">
        <v>5.0000000000000001E-3</v>
      </c>
      <c r="V300" s="195">
        <v>1.9E-2</v>
      </c>
      <c r="W300" s="195">
        <v>0.20399999999999999</v>
      </c>
      <c r="X300" s="195">
        <v>0.26200000000000001</v>
      </c>
      <c r="Y300" s="195">
        <v>0</v>
      </c>
      <c r="Z300" s="195">
        <v>7.0000000000000001E-3</v>
      </c>
      <c r="AA300" s="195">
        <v>3.5000000000000003E-2</v>
      </c>
      <c r="AB300" s="195">
        <v>6.4000000000000001E-2</v>
      </c>
      <c r="AC300" s="12"/>
    </row>
    <row r="301" spans="1:29" x14ac:dyDescent="0.25">
      <c r="A301" s="94" t="s">
        <v>1791</v>
      </c>
      <c r="B301" s="195" t="s">
        <v>143</v>
      </c>
      <c r="C301" s="195">
        <v>0.22051806407634628</v>
      </c>
      <c r="D301" s="195">
        <v>0.24948875255623723</v>
      </c>
      <c r="E301" s="195">
        <v>9.679618268575324E-2</v>
      </c>
      <c r="F301" s="195">
        <v>5.9986366734832992E-2</v>
      </c>
      <c r="G301" s="195">
        <v>0.3456032719836401</v>
      </c>
      <c r="H301" s="195">
        <v>4.4308111792774373E-3</v>
      </c>
      <c r="I301" s="195">
        <v>2.3176550783912748E-2</v>
      </c>
      <c r="J301" s="194">
        <v>1.0000000000000002</v>
      </c>
      <c r="K301" s="196">
        <v>2934</v>
      </c>
      <c r="L301" s="94"/>
      <c r="M301" s="195" t="s">
        <v>143</v>
      </c>
      <c r="N301" s="195" t="s">
        <v>143</v>
      </c>
      <c r="O301" s="195">
        <v>0.20599999999999999</v>
      </c>
      <c r="P301" s="195">
        <v>0.23599999999999999</v>
      </c>
      <c r="Q301" s="195">
        <v>0.23400000000000001</v>
      </c>
      <c r="R301" s="195">
        <v>0.26500000000000001</v>
      </c>
      <c r="S301" s="195">
        <v>8.6999999999999994E-2</v>
      </c>
      <c r="T301" s="195">
        <v>0.108</v>
      </c>
      <c r="U301" s="195">
        <v>5.1999999999999998E-2</v>
      </c>
      <c r="V301" s="195">
        <v>6.9000000000000006E-2</v>
      </c>
      <c r="W301" s="195">
        <v>0.32900000000000001</v>
      </c>
      <c r="X301" s="195">
        <v>0.36299999999999999</v>
      </c>
      <c r="Y301" s="195">
        <v>3.0000000000000001E-3</v>
      </c>
      <c r="Z301" s="195">
        <v>8.0000000000000002E-3</v>
      </c>
      <c r="AA301" s="195">
        <v>1.7999999999999999E-2</v>
      </c>
      <c r="AB301" s="195">
        <v>2.9000000000000001E-2</v>
      </c>
      <c r="AC301" s="12"/>
    </row>
    <row r="302" spans="1:29" x14ac:dyDescent="0.25">
      <c r="A302" s="94" t="s">
        <v>1792</v>
      </c>
      <c r="B302" s="195" t="s">
        <v>143</v>
      </c>
      <c r="C302" s="195">
        <v>0.52961672473867594</v>
      </c>
      <c r="D302" s="195">
        <v>0.21022067363530778</v>
      </c>
      <c r="E302" s="195">
        <v>0.10801393728222997</v>
      </c>
      <c r="F302" s="195">
        <v>2.0905923344947737E-2</v>
      </c>
      <c r="G302" s="195">
        <v>8.2462253193960514E-2</v>
      </c>
      <c r="H302" s="195" t="s">
        <v>143</v>
      </c>
      <c r="I302" s="195">
        <v>4.878048780487805E-2</v>
      </c>
      <c r="J302" s="194">
        <v>1</v>
      </c>
      <c r="K302" s="196">
        <v>861</v>
      </c>
      <c r="L302" s="94"/>
      <c r="M302" s="195" t="s">
        <v>143</v>
      </c>
      <c r="N302" s="195" t="s">
        <v>143</v>
      </c>
      <c r="O302" s="195">
        <v>0.496</v>
      </c>
      <c r="P302" s="195">
        <v>0.56299999999999994</v>
      </c>
      <c r="Q302" s="195">
        <v>0.184</v>
      </c>
      <c r="R302" s="195">
        <v>0.23899999999999999</v>
      </c>
      <c r="S302" s="195">
        <v>8.8999999999999996E-2</v>
      </c>
      <c r="T302" s="195">
        <v>0.13100000000000001</v>
      </c>
      <c r="U302" s="195">
        <v>1.2999999999999999E-2</v>
      </c>
      <c r="V302" s="195">
        <v>3.3000000000000002E-2</v>
      </c>
      <c r="W302" s="195">
        <v>6.6000000000000003E-2</v>
      </c>
      <c r="X302" s="195">
        <v>0.10299999999999999</v>
      </c>
      <c r="Y302" s="195" t="s">
        <v>143</v>
      </c>
      <c r="Z302" s="195" t="s">
        <v>143</v>
      </c>
      <c r="AA302" s="195">
        <v>3.5999999999999997E-2</v>
      </c>
      <c r="AB302" s="195">
        <v>6.5000000000000002E-2</v>
      </c>
      <c r="AC302" s="12"/>
    </row>
    <row r="303" spans="1:29" x14ac:dyDescent="0.25">
      <c r="A303" s="94" t="s">
        <v>1793</v>
      </c>
      <c r="B303" s="195" t="s">
        <v>143</v>
      </c>
      <c r="C303" s="195">
        <v>0.41163946061036194</v>
      </c>
      <c r="D303" s="195">
        <v>0.3552164655784244</v>
      </c>
      <c r="E303" s="195">
        <v>9.3328601845280343E-2</v>
      </c>
      <c r="F303" s="195">
        <v>6.3875088715400997E-3</v>
      </c>
      <c r="G303" s="195">
        <v>0.10149041873669269</v>
      </c>
      <c r="H303" s="195">
        <v>2.8388928317955998E-3</v>
      </c>
      <c r="I303" s="195">
        <v>2.9098651525904896E-2</v>
      </c>
      <c r="J303" s="194">
        <v>1</v>
      </c>
      <c r="K303" s="196">
        <v>2818</v>
      </c>
      <c r="L303" s="94"/>
      <c r="M303" s="195" t="s">
        <v>143</v>
      </c>
      <c r="N303" s="195" t="s">
        <v>143</v>
      </c>
      <c r="O303" s="195">
        <v>0.39400000000000002</v>
      </c>
      <c r="P303" s="195">
        <v>0.43</v>
      </c>
      <c r="Q303" s="195">
        <v>0.33800000000000002</v>
      </c>
      <c r="R303" s="195">
        <v>0.373</v>
      </c>
      <c r="S303" s="195">
        <v>8.3000000000000004E-2</v>
      </c>
      <c r="T303" s="195">
        <v>0.105</v>
      </c>
      <c r="U303" s="195">
        <v>4.0000000000000001E-3</v>
      </c>
      <c r="V303" s="195">
        <v>0.01</v>
      </c>
      <c r="W303" s="195">
        <v>9.0999999999999998E-2</v>
      </c>
      <c r="X303" s="195">
        <v>0.113</v>
      </c>
      <c r="Y303" s="195">
        <v>1E-3</v>
      </c>
      <c r="Z303" s="195">
        <v>6.0000000000000001E-3</v>
      </c>
      <c r="AA303" s="195">
        <v>2.4E-2</v>
      </c>
      <c r="AB303" s="195">
        <v>3.5999999999999997E-2</v>
      </c>
      <c r="AC303" s="12"/>
    </row>
    <row r="304" spans="1:29" x14ac:dyDescent="0.25">
      <c r="A304" s="94" t="s">
        <v>1794</v>
      </c>
      <c r="B304" s="195" t="s">
        <v>143</v>
      </c>
      <c r="C304" s="195">
        <v>0.33477321814254862</v>
      </c>
      <c r="D304" s="195">
        <v>0.44924406047516197</v>
      </c>
      <c r="E304" s="195">
        <v>9.5032397408207347E-2</v>
      </c>
      <c r="F304" s="195">
        <v>8.6393088552915772E-3</v>
      </c>
      <c r="G304" s="195">
        <v>7.3434125269978404E-2</v>
      </c>
      <c r="H304" s="195">
        <v>8.6393088552915772E-3</v>
      </c>
      <c r="I304" s="195">
        <v>3.0237580993520519E-2</v>
      </c>
      <c r="J304" s="194">
        <v>1.0000000000000002</v>
      </c>
      <c r="K304" s="196">
        <v>463</v>
      </c>
      <c r="L304" s="94"/>
      <c r="M304" s="195" t="s">
        <v>143</v>
      </c>
      <c r="N304" s="195" t="s">
        <v>143</v>
      </c>
      <c r="O304" s="195">
        <v>0.29299999999999998</v>
      </c>
      <c r="P304" s="195">
        <v>0.379</v>
      </c>
      <c r="Q304" s="195">
        <v>0.40500000000000003</v>
      </c>
      <c r="R304" s="195">
        <v>0.495</v>
      </c>
      <c r="S304" s="195">
        <v>7.1999999999999995E-2</v>
      </c>
      <c r="T304" s="195">
        <v>0.125</v>
      </c>
      <c r="U304" s="195">
        <v>3.0000000000000001E-3</v>
      </c>
      <c r="V304" s="195">
        <v>2.1999999999999999E-2</v>
      </c>
      <c r="W304" s="195">
        <v>5.2999999999999999E-2</v>
      </c>
      <c r="X304" s="195">
        <v>0.10100000000000001</v>
      </c>
      <c r="Y304" s="195">
        <v>3.0000000000000001E-3</v>
      </c>
      <c r="Z304" s="195">
        <v>2.1999999999999999E-2</v>
      </c>
      <c r="AA304" s="195">
        <v>1.7999999999999999E-2</v>
      </c>
      <c r="AB304" s="195">
        <v>0.05</v>
      </c>
      <c r="AC304" s="12"/>
    </row>
    <row r="305" spans="1:29" x14ac:dyDescent="0.25">
      <c r="A305" s="94" t="s">
        <v>1795</v>
      </c>
      <c r="B305" s="195">
        <v>4.5714228440845127E-2</v>
      </c>
      <c r="C305" s="195">
        <v>0.24709337289018962</v>
      </c>
      <c r="D305" s="195">
        <v>0.2699154071282524</v>
      </c>
      <c r="E305" s="195">
        <v>0.11036162450386883</v>
      </c>
      <c r="F305" s="195">
        <v>2.3142765505352204E-2</v>
      </c>
      <c r="G305" s="195">
        <v>0.24337489476005292</v>
      </c>
      <c r="H305" s="195">
        <v>7.2064306619091531E-3</v>
      </c>
      <c r="I305" s="195">
        <v>5.3191276109529728E-2</v>
      </c>
      <c r="J305" s="194">
        <v>1</v>
      </c>
      <c r="K305" s="196">
        <v>99772</v>
      </c>
      <c r="L305" s="94"/>
      <c r="M305" s="195">
        <v>4.3999999999999997E-2</v>
      </c>
      <c r="N305" s="195">
        <v>4.7E-2</v>
      </c>
      <c r="O305" s="195">
        <v>0.24399999999999999</v>
      </c>
      <c r="P305" s="195">
        <v>0.25</v>
      </c>
      <c r="Q305" s="195">
        <v>0.26700000000000002</v>
      </c>
      <c r="R305" s="195">
        <v>0.27300000000000002</v>
      </c>
      <c r="S305" s="195">
        <v>0.108</v>
      </c>
      <c r="T305" s="195">
        <v>0.112</v>
      </c>
      <c r="U305" s="195">
        <v>2.1999999999999999E-2</v>
      </c>
      <c r="V305" s="195">
        <v>2.4E-2</v>
      </c>
      <c r="W305" s="195">
        <v>0.24099999999999999</v>
      </c>
      <c r="X305" s="195">
        <v>0.246</v>
      </c>
      <c r="Y305" s="195">
        <v>7.0000000000000001E-3</v>
      </c>
      <c r="Z305" s="195">
        <v>8.0000000000000002E-3</v>
      </c>
      <c r="AA305" s="195">
        <v>5.1999999999999998E-2</v>
      </c>
      <c r="AB305" s="195">
        <v>5.5E-2</v>
      </c>
      <c r="AC305" s="12"/>
    </row>
    <row r="306" spans="1:29" x14ac:dyDescent="0.25">
      <c r="A306" s="94" t="s">
        <v>1796</v>
      </c>
      <c r="B306" s="195" t="s">
        <v>143</v>
      </c>
      <c r="C306" s="195">
        <v>0.26092943201376934</v>
      </c>
      <c r="D306" s="195">
        <v>0.30017211703958691</v>
      </c>
      <c r="E306" s="195">
        <v>0.12908777969018934</v>
      </c>
      <c r="F306" s="195">
        <v>2.9604130808950087E-2</v>
      </c>
      <c r="G306" s="195">
        <v>0.236144578313253</v>
      </c>
      <c r="H306" s="195">
        <v>6.8846815834767644E-3</v>
      </c>
      <c r="I306" s="195">
        <v>3.7177280550774523E-2</v>
      </c>
      <c r="J306" s="194">
        <v>0.99999999999999989</v>
      </c>
      <c r="K306" s="196">
        <v>2905</v>
      </c>
      <c r="L306" s="94"/>
      <c r="M306" s="195" t="s">
        <v>143</v>
      </c>
      <c r="N306" s="195" t="s">
        <v>143</v>
      </c>
      <c r="O306" s="195">
        <v>0.245</v>
      </c>
      <c r="P306" s="195">
        <v>0.27700000000000002</v>
      </c>
      <c r="Q306" s="195">
        <v>0.28399999999999997</v>
      </c>
      <c r="R306" s="195">
        <v>0.317</v>
      </c>
      <c r="S306" s="195">
        <v>0.11700000000000001</v>
      </c>
      <c r="T306" s="195">
        <v>0.14199999999999999</v>
      </c>
      <c r="U306" s="195">
        <v>2.4E-2</v>
      </c>
      <c r="V306" s="195">
        <v>3.5999999999999997E-2</v>
      </c>
      <c r="W306" s="195">
        <v>0.221</v>
      </c>
      <c r="X306" s="195">
        <v>0.252</v>
      </c>
      <c r="Y306" s="195">
        <v>4.0000000000000001E-3</v>
      </c>
      <c r="Z306" s="195">
        <v>1.0999999999999999E-2</v>
      </c>
      <c r="AA306" s="195">
        <v>3.1E-2</v>
      </c>
      <c r="AB306" s="195">
        <v>4.4999999999999998E-2</v>
      </c>
      <c r="AC306" s="12"/>
    </row>
    <row r="307" spans="1:29" x14ac:dyDescent="0.25">
      <c r="A307" s="94" t="s">
        <v>1797</v>
      </c>
      <c r="B307" s="195" t="s">
        <v>143</v>
      </c>
      <c r="C307" s="195">
        <v>0.2501286670097787</v>
      </c>
      <c r="D307" s="195">
        <v>0.42511580030880081</v>
      </c>
      <c r="E307" s="195">
        <v>0.15079773546062789</v>
      </c>
      <c r="F307" s="195">
        <v>3.808543489449305E-2</v>
      </c>
      <c r="G307" s="195">
        <v>9.6242923314462173E-2</v>
      </c>
      <c r="H307" s="195" t="s">
        <v>143</v>
      </c>
      <c r="I307" s="195">
        <v>3.9629439011837367E-2</v>
      </c>
      <c r="J307" s="194">
        <v>1</v>
      </c>
      <c r="K307" s="196">
        <v>1943</v>
      </c>
      <c r="L307" s="94"/>
      <c r="M307" s="195" t="s">
        <v>143</v>
      </c>
      <c r="N307" s="195" t="s">
        <v>143</v>
      </c>
      <c r="O307" s="195">
        <v>0.23100000000000001</v>
      </c>
      <c r="P307" s="195">
        <v>0.27</v>
      </c>
      <c r="Q307" s="195">
        <v>0.40300000000000002</v>
      </c>
      <c r="R307" s="195">
        <v>0.44700000000000001</v>
      </c>
      <c r="S307" s="195">
        <v>0.13600000000000001</v>
      </c>
      <c r="T307" s="195">
        <v>0.16700000000000001</v>
      </c>
      <c r="U307" s="195">
        <v>0.03</v>
      </c>
      <c r="V307" s="195">
        <v>4.8000000000000001E-2</v>
      </c>
      <c r="W307" s="195">
        <v>8.4000000000000005E-2</v>
      </c>
      <c r="X307" s="195">
        <v>0.11</v>
      </c>
      <c r="Y307" s="195" t="s">
        <v>143</v>
      </c>
      <c r="Z307" s="195" t="s">
        <v>143</v>
      </c>
      <c r="AA307" s="195">
        <v>3.2000000000000001E-2</v>
      </c>
      <c r="AB307" s="195">
        <v>4.9000000000000002E-2</v>
      </c>
      <c r="AC307" s="12"/>
    </row>
    <row r="308" spans="1:29" x14ac:dyDescent="0.25">
      <c r="A308" s="94" t="s">
        <v>1798</v>
      </c>
      <c r="B308" s="195" t="s">
        <v>143</v>
      </c>
      <c r="C308" s="195">
        <v>9.1631032376298105E-3</v>
      </c>
      <c r="D308" s="195">
        <v>0.14355528405620036</v>
      </c>
      <c r="E308" s="195">
        <v>0.12522907758094073</v>
      </c>
      <c r="F308" s="195">
        <v>6.230910201588271E-2</v>
      </c>
      <c r="G308" s="195">
        <v>0.60415394013439216</v>
      </c>
      <c r="H308" s="195">
        <v>1.2828344532681736E-2</v>
      </c>
      <c r="I308" s="195">
        <v>4.2761148442272447E-2</v>
      </c>
      <c r="J308" s="194">
        <v>0.99999999999999989</v>
      </c>
      <c r="K308" s="196">
        <v>1637</v>
      </c>
      <c r="L308" s="94"/>
      <c r="M308" s="195" t="s">
        <v>143</v>
      </c>
      <c r="N308" s="195" t="s">
        <v>143</v>
      </c>
      <c r="O308" s="195">
        <v>6.0000000000000001E-3</v>
      </c>
      <c r="P308" s="195">
        <v>1.4999999999999999E-2</v>
      </c>
      <c r="Q308" s="195">
        <v>0.127</v>
      </c>
      <c r="R308" s="195">
        <v>0.161</v>
      </c>
      <c r="S308" s="195">
        <v>0.11</v>
      </c>
      <c r="T308" s="195">
        <v>0.14199999999999999</v>
      </c>
      <c r="U308" s="195">
        <v>5.1999999999999998E-2</v>
      </c>
      <c r="V308" s="195">
        <v>7.4999999999999997E-2</v>
      </c>
      <c r="W308" s="195">
        <v>0.57999999999999996</v>
      </c>
      <c r="X308" s="195">
        <v>0.628</v>
      </c>
      <c r="Y308" s="195">
        <v>8.0000000000000002E-3</v>
      </c>
      <c r="Z308" s="195">
        <v>0.02</v>
      </c>
      <c r="AA308" s="195">
        <v>3.4000000000000002E-2</v>
      </c>
      <c r="AB308" s="195">
        <v>5.3999999999999999E-2</v>
      </c>
      <c r="AC308" s="12"/>
    </row>
    <row r="309" spans="1:29" x14ac:dyDescent="0.25">
      <c r="A309" s="94" t="s">
        <v>1799</v>
      </c>
      <c r="B309" s="195" t="s">
        <v>143</v>
      </c>
      <c r="C309" s="195">
        <v>9.0560780215952624E-2</v>
      </c>
      <c r="D309" s="195">
        <v>0.17276210379658655</v>
      </c>
      <c r="E309" s="195">
        <v>7.4886799024730055E-2</v>
      </c>
      <c r="F309" s="195">
        <v>1.3932427725531174E-2</v>
      </c>
      <c r="G309" s="195">
        <v>0.56043190525949149</v>
      </c>
      <c r="H309" s="195">
        <v>2.7516544757924068E-2</v>
      </c>
      <c r="I309" s="195">
        <v>5.9909439219784047E-2</v>
      </c>
      <c r="J309" s="194">
        <v>1</v>
      </c>
      <c r="K309" s="196">
        <v>2871</v>
      </c>
      <c r="L309" s="94"/>
      <c r="M309" s="195" t="s">
        <v>143</v>
      </c>
      <c r="N309" s="195" t="s">
        <v>143</v>
      </c>
      <c r="O309" s="195">
        <v>8.1000000000000003E-2</v>
      </c>
      <c r="P309" s="195">
        <v>0.10199999999999999</v>
      </c>
      <c r="Q309" s="195">
        <v>0.159</v>
      </c>
      <c r="R309" s="195">
        <v>0.187</v>
      </c>
      <c r="S309" s="195">
        <v>6.6000000000000003E-2</v>
      </c>
      <c r="T309" s="195">
        <v>8.5000000000000006E-2</v>
      </c>
      <c r="U309" s="195">
        <v>0.01</v>
      </c>
      <c r="V309" s="195">
        <v>1.9E-2</v>
      </c>
      <c r="W309" s="195">
        <v>0.54200000000000004</v>
      </c>
      <c r="X309" s="195">
        <v>0.57799999999999996</v>
      </c>
      <c r="Y309" s="195">
        <v>2.1999999999999999E-2</v>
      </c>
      <c r="Z309" s="195">
        <v>3.4000000000000002E-2</v>
      </c>
      <c r="AA309" s="195">
        <v>5.1999999999999998E-2</v>
      </c>
      <c r="AB309" s="195">
        <v>6.9000000000000006E-2</v>
      </c>
      <c r="AC309" s="12"/>
    </row>
    <row r="310" spans="1:29" x14ac:dyDescent="0.25">
      <c r="A310" s="94" t="s">
        <v>1800</v>
      </c>
      <c r="B310" s="195">
        <v>0.1748743718592965</v>
      </c>
      <c r="C310" s="195">
        <v>0.15477386934673368</v>
      </c>
      <c r="D310" s="195">
        <v>0.35979899497487439</v>
      </c>
      <c r="E310" s="195">
        <v>8.9447236180904527E-2</v>
      </c>
      <c r="F310" s="195">
        <v>2.914572864321608E-2</v>
      </c>
      <c r="G310" s="195">
        <v>0.10954773869346733</v>
      </c>
      <c r="H310" s="195">
        <v>3.015075376884422E-3</v>
      </c>
      <c r="I310" s="195">
        <v>7.9396984924623118E-2</v>
      </c>
      <c r="J310" s="194">
        <v>1</v>
      </c>
      <c r="K310" s="196">
        <v>995</v>
      </c>
      <c r="L310" s="94"/>
      <c r="M310" s="195">
        <v>0.153</v>
      </c>
      <c r="N310" s="195">
        <v>0.2</v>
      </c>
      <c r="O310" s="195">
        <v>0.13400000000000001</v>
      </c>
      <c r="P310" s="195">
        <v>0.17899999999999999</v>
      </c>
      <c r="Q310" s="195">
        <v>0.33100000000000002</v>
      </c>
      <c r="R310" s="195">
        <v>0.39</v>
      </c>
      <c r="S310" s="195">
        <v>7.2999999999999995E-2</v>
      </c>
      <c r="T310" s="195">
        <v>0.109</v>
      </c>
      <c r="U310" s="195">
        <v>0.02</v>
      </c>
      <c r="V310" s="195">
        <v>4.2000000000000003E-2</v>
      </c>
      <c r="W310" s="195">
        <v>9.1999999999999998E-2</v>
      </c>
      <c r="X310" s="195">
        <v>0.13</v>
      </c>
      <c r="Y310" s="195">
        <v>1E-3</v>
      </c>
      <c r="Z310" s="195">
        <v>8.9999999999999993E-3</v>
      </c>
      <c r="AA310" s="195">
        <v>6.4000000000000001E-2</v>
      </c>
      <c r="AB310" s="195">
        <v>9.8000000000000004E-2</v>
      </c>
      <c r="AC310" s="12"/>
    </row>
    <row r="311" spans="1:29" x14ac:dyDescent="0.25">
      <c r="A311" s="94" t="s">
        <v>1801</v>
      </c>
      <c r="B311" s="195">
        <v>8.6677011749057856E-2</v>
      </c>
      <c r="C311" s="195">
        <v>1.440922190201729E-3</v>
      </c>
      <c r="D311" s="195">
        <v>0.68909332742185769</v>
      </c>
      <c r="E311" s="195">
        <v>6.8277543781866554E-2</v>
      </c>
      <c r="F311" s="195">
        <v>3.7907337619153179E-2</v>
      </c>
      <c r="G311" s="195">
        <v>1.3189980048769675E-2</v>
      </c>
      <c r="H311" s="195" t="s">
        <v>143</v>
      </c>
      <c r="I311" s="195">
        <v>0.10341387718909333</v>
      </c>
      <c r="J311" s="194">
        <v>1</v>
      </c>
      <c r="K311" s="196">
        <v>9022</v>
      </c>
      <c r="L311" s="94"/>
      <c r="M311" s="195">
        <v>8.1000000000000003E-2</v>
      </c>
      <c r="N311" s="195">
        <v>9.2999999999999999E-2</v>
      </c>
      <c r="O311" s="195">
        <v>1E-3</v>
      </c>
      <c r="P311" s="195">
        <v>2E-3</v>
      </c>
      <c r="Q311" s="195">
        <v>0.67900000000000005</v>
      </c>
      <c r="R311" s="195">
        <v>0.69899999999999995</v>
      </c>
      <c r="S311" s="195">
        <v>6.3E-2</v>
      </c>
      <c r="T311" s="195">
        <v>7.3999999999999996E-2</v>
      </c>
      <c r="U311" s="195">
        <v>3.4000000000000002E-2</v>
      </c>
      <c r="V311" s="195">
        <v>4.2000000000000003E-2</v>
      </c>
      <c r="W311" s="195">
        <v>1.0999999999999999E-2</v>
      </c>
      <c r="X311" s="195">
        <v>1.6E-2</v>
      </c>
      <c r="Y311" s="195" t="s">
        <v>143</v>
      </c>
      <c r="Z311" s="195" t="s">
        <v>143</v>
      </c>
      <c r="AA311" s="195">
        <v>9.7000000000000003E-2</v>
      </c>
      <c r="AB311" s="195">
        <v>0.11</v>
      </c>
      <c r="AC311" s="12"/>
    </row>
    <row r="312" spans="1:29" x14ac:dyDescent="0.25">
      <c r="A312" s="94" t="s">
        <v>1802</v>
      </c>
      <c r="B312" s="195">
        <v>4.8616305160807775E-2</v>
      </c>
      <c r="C312" s="195">
        <v>0.25701196709050111</v>
      </c>
      <c r="D312" s="195">
        <v>0.2511219147344802</v>
      </c>
      <c r="E312" s="195">
        <v>7.7973074046372479E-2</v>
      </c>
      <c r="F312" s="195">
        <v>3.4124906507105458E-2</v>
      </c>
      <c r="G312" s="195">
        <v>0.281413612565445</v>
      </c>
      <c r="H312" s="195">
        <v>8.7883320867614065E-3</v>
      </c>
      <c r="I312" s="195">
        <v>4.0949887808526549E-2</v>
      </c>
      <c r="J312" s="194">
        <v>1</v>
      </c>
      <c r="K312" s="196">
        <v>10696</v>
      </c>
      <c r="L312" s="94"/>
      <c r="M312" s="195">
        <v>4.4999999999999998E-2</v>
      </c>
      <c r="N312" s="195">
        <v>5.2999999999999999E-2</v>
      </c>
      <c r="O312" s="195">
        <v>0.249</v>
      </c>
      <c r="P312" s="195">
        <v>0.26500000000000001</v>
      </c>
      <c r="Q312" s="195">
        <v>0.24299999999999999</v>
      </c>
      <c r="R312" s="195">
        <v>0.25900000000000001</v>
      </c>
      <c r="S312" s="195">
        <v>7.2999999999999995E-2</v>
      </c>
      <c r="T312" s="195">
        <v>8.3000000000000004E-2</v>
      </c>
      <c r="U312" s="195">
        <v>3.1E-2</v>
      </c>
      <c r="V312" s="195">
        <v>3.7999999999999999E-2</v>
      </c>
      <c r="W312" s="195">
        <v>0.27300000000000002</v>
      </c>
      <c r="X312" s="195">
        <v>0.28999999999999998</v>
      </c>
      <c r="Y312" s="195">
        <v>7.0000000000000001E-3</v>
      </c>
      <c r="Z312" s="195">
        <v>1.0999999999999999E-2</v>
      </c>
      <c r="AA312" s="195">
        <v>3.6999999999999998E-2</v>
      </c>
      <c r="AB312" s="195">
        <v>4.4999999999999998E-2</v>
      </c>
      <c r="AC312" s="12"/>
    </row>
    <row r="313" spans="1:29" x14ac:dyDescent="0.25">
      <c r="A313" s="94" t="s">
        <v>1803</v>
      </c>
      <c r="B313" s="195">
        <v>0.52922252010723858</v>
      </c>
      <c r="C313" s="195">
        <v>0.14959785522788205</v>
      </c>
      <c r="D313" s="195">
        <v>0.19410187667560322</v>
      </c>
      <c r="E313" s="195">
        <v>4.2895442359249331E-2</v>
      </c>
      <c r="F313" s="195">
        <v>2.1447721179624667E-3</v>
      </c>
      <c r="G313" s="195">
        <v>1.3404825737265416E-2</v>
      </c>
      <c r="H313" s="195" t="s">
        <v>143</v>
      </c>
      <c r="I313" s="195">
        <v>6.8632707774798934E-2</v>
      </c>
      <c r="J313" s="194">
        <v>1</v>
      </c>
      <c r="K313" s="196">
        <v>1865</v>
      </c>
      <c r="L313" s="94"/>
      <c r="M313" s="195">
        <v>0.50700000000000001</v>
      </c>
      <c r="N313" s="195">
        <v>0.55200000000000005</v>
      </c>
      <c r="O313" s="195">
        <v>0.13400000000000001</v>
      </c>
      <c r="P313" s="195">
        <v>0.16700000000000001</v>
      </c>
      <c r="Q313" s="195">
        <v>0.17699999999999999</v>
      </c>
      <c r="R313" s="195">
        <v>0.21299999999999999</v>
      </c>
      <c r="S313" s="195">
        <v>3.5000000000000003E-2</v>
      </c>
      <c r="T313" s="195">
        <v>5.2999999999999999E-2</v>
      </c>
      <c r="U313" s="195">
        <v>1E-3</v>
      </c>
      <c r="V313" s="195">
        <v>6.0000000000000001E-3</v>
      </c>
      <c r="W313" s="195">
        <v>8.9999999999999993E-3</v>
      </c>
      <c r="X313" s="195">
        <v>0.02</v>
      </c>
      <c r="Y313" s="195" t="s">
        <v>143</v>
      </c>
      <c r="Z313" s="195" t="s">
        <v>143</v>
      </c>
      <c r="AA313" s="195">
        <v>5.8000000000000003E-2</v>
      </c>
      <c r="AB313" s="195">
        <v>8.1000000000000003E-2</v>
      </c>
      <c r="AC313" s="12"/>
    </row>
    <row r="314" spans="1:29" x14ac:dyDescent="0.25">
      <c r="A314" s="94" t="s">
        <v>1804</v>
      </c>
      <c r="B314" s="195">
        <v>0.24686940966010734</v>
      </c>
      <c r="C314" s="195">
        <v>0.41221569128545871</v>
      </c>
      <c r="D314" s="195">
        <v>0.18214924610273447</v>
      </c>
      <c r="E314" s="195">
        <v>3.5330948121645799E-2</v>
      </c>
      <c r="F314" s="195">
        <v>2.3000255558395092E-3</v>
      </c>
      <c r="G314" s="195">
        <v>5.7436749297214415E-2</v>
      </c>
      <c r="H314" s="195">
        <v>4.6639407104523386E-3</v>
      </c>
      <c r="I314" s="195">
        <v>5.9033989266547404E-2</v>
      </c>
      <c r="J314" s="194">
        <v>1</v>
      </c>
      <c r="K314" s="196">
        <v>15652</v>
      </c>
      <c r="L314" s="94"/>
      <c r="M314" s="195">
        <v>0.24</v>
      </c>
      <c r="N314" s="195">
        <v>0.254</v>
      </c>
      <c r="O314" s="195">
        <v>0.40500000000000003</v>
      </c>
      <c r="P314" s="195">
        <v>0.42</v>
      </c>
      <c r="Q314" s="195">
        <v>0.17599999999999999</v>
      </c>
      <c r="R314" s="195">
        <v>0.188</v>
      </c>
      <c r="S314" s="195">
        <v>3.3000000000000002E-2</v>
      </c>
      <c r="T314" s="195">
        <v>3.7999999999999999E-2</v>
      </c>
      <c r="U314" s="195">
        <v>2E-3</v>
      </c>
      <c r="V314" s="195">
        <v>3.0000000000000001E-3</v>
      </c>
      <c r="W314" s="195">
        <v>5.3999999999999999E-2</v>
      </c>
      <c r="X314" s="195">
        <v>6.0999999999999999E-2</v>
      </c>
      <c r="Y314" s="195">
        <v>4.0000000000000001E-3</v>
      </c>
      <c r="Z314" s="195">
        <v>6.0000000000000001E-3</v>
      </c>
      <c r="AA314" s="195">
        <v>5.5E-2</v>
      </c>
      <c r="AB314" s="195">
        <v>6.3E-2</v>
      </c>
      <c r="AC314" s="12"/>
    </row>
    <row r="315" spans="1:29" x14ac:dyDescent="0.25">
      <c r="A315" s="94" t="s">
        <v>1805</v>
      </c>
      <c r="B315" s="195" t="s">
        <v>143</v>
      </c>
      <c r="C315" s="195">
        <v>0.33694181326116374</v>
      </c>
      <c r="D315" s="195">
        <v>0.33964817320703655</v>
      </c>
      <c r="E315" s="195">
        <v>0.11907983761840325</v>
      </c>
      <c r="F315" s="195">
        <v>4.0595399188092015E-3</v>
      </c>
      <c r="G315" s="195">
        <v>0.15696887686062247</v>
      </c>
      <c r="H315" s="195">
        <v>4.0595399188092015E-3</v>
      </c>
      <c r="I315" s="195">
        <v>3.9242219215155617E-2</v>
      </c>
      <c r="J315" s="194">
        <v>1.0000000000000002</v>
      </c>
      <c r="K315" s="196">
        <v>739</v>
      </c>
      <c r="L315" s="94"/>
      <c r="M315" s="195" t="s">
        <v>143</v>
      </c>
      <c r="N315" s="195" t="s">
        <v>143</v>
      </c>
      <c r="O315" s="195">
        <v>0.30399999999999999</v>
      </c>
      <c r="P315" s="195">
        <v>0.372</v>
      </c>
      <c r="Q315" s="195">
        <v>0.30599999999999999</v>
      </c>
      <c r="R315" s="195">
        <v>0.375</v>
      </c>
      <c r="S315" s="195">
        <v>9.8000000000000004E-2</v>
      </c>
      <c r="T315" s="195">
        <v>0.14399999999999999</v>
      </c>
      <c r="U315" s="195">
        <v>1E-3</v>
      </c>
      <c r="V315" s="195">
        <v>1.2E-2</v>
      </c>
      <c r="W315" s="195">
        <v>0.13300000000000001</v>
      </c>
      <c r="X315" s="195">
        <v>0.185</v>
      </c>
      <c r="Y315" s="195">
        <v>1E-3</v>
      </c>
      <c r="Z315" s="195">
        <v>1.2E-2</v>
      </c>
      <c r="AA315" s="195">
        <v>2.7E-2</v>
      </c>
      <c r="AB315" s="195">
        <v>5.6000000000000001E-2</v>
      </c>
      <c r="AC315" s="12"/>
    </row>
    <row r="316" spans="1:29" x14ac:dyDescent="0.25">
      <c r="A316" s="94" t="s">
        <v>1806</v>
      </c>
      <c r="B316" s="195" t="s">
        <v>143</v>
      </c>
      <c r="C316" s="195">
        <v>0.26630434782608697</v>
      </c>
      <c r="D316" s="195">
        <v>0.27173913043478259</v>
      </c>
      <c r="E316" s="195">
        <v>0.19021739130434784</v>
      </c>
      <c r="F316" s="195" t="s">
        <v>143</v>
      </c>
      <c r="G316" s="195">
        <v>0.21195652173913043</v>
      </c>
      <c r="H316" s="195">
        <v>5.434782608695652E-3</v>
      </c>
      <c r="I316" s="195">
        <v>5.434782608695652E-2</v>
      </c>
      <c r="J316" s="194">
        <v>1</v>
      </c>
      <c r="K316" s="196">
        <v>184</v>
      </c>
      <c r="L316" s="94"/>
      <c r="M316" s="195" t="s">
        <v>143</v>
      </c>
      <c r="N316" s="195" t="s">
        <v>143</v>
      </c>
      <c r="O316" s="195">
        <v>0.20799999999999999</v>
      </c>
      <c r="P316" s="195">
        <v>0.33400000000000002</v>
      </c>
      <c r="Q316" s="195">
        <v>0.21299999999999999</v>
      </c>
      <c r="R316" s="195">
        <v>0.34</v>
      </c>
      <c r="S316" s="195">
        <v>0.14000000000000001</v>
      </c>
      <c r="T316" s="195">
        <v>0.253</v>
      </c>
      <c r="U316" s="195" t="s">
        <v>143</v>
      </c>
      <c r="V316" s="195" t="s">
        <v>143</v>
      </c>
      <c r="W316" s="195">
        <v>0.159</v>
      </c>
      <c r="X316" s="195">
        <v>0.27700000000000002</v>
      </c>
      <c r="Y316" s="195">
        <v>1E-3</v>
      </c>
      <c r="Z316" s="195">
        <v>0.03</v>
      </c>
      <c r="AA316" s="195">
        <v>0.03</v>
      </c>
      <c r="AB316" s="195">
        <v>9.7000000000000003E-2</v>
      </c>
      <c r="AC316" s="12"/>
    </row>
    <row r="317" spans="1:29" x14ac:dyDescent="0.25">
      <c r="A317" s="94" t="s">
        <v>1807</v>
      </c>
      <c r="B317" s="195" t="s">
        <v>143</v>
      </c>
      <c r="C317" s="195">
        <v>0.25268817204301075</v>
      </c>
      <c r="D317" s="195">
        <v>0.23548387096774193</v>
      </c>
      <c r="E317" s="195">
        <v>0.29462365591397849</v>
      </c>
      <c r="F317" s="195">
        <v>1.0752688172043012E-2</v>
      </c>
      <c r="G317" s="195">
        <v>0.14301075268817204</v>
      </c>
      <c r="H317" s="195">
        <v>1.0752688172043011E-3</v>
      </c>
      <c r="I317" s="195">
        <v>6.236559139784946E-2</v>
      </c>
      <c r="J317" s="194">
        <v>1</v>
      </c>
      <c r="K317" s="196">
        <v>930</v>
      </c>
      <c r="L317" s="94"/>
      <c r="M317" s="195" t="s">
        <v>143</v>
      </c>
      <c r="N317" s="195" t="s">
        <v>143</v>
      </c>
      <c r="O317" s="195">
        <v>0.22600000000000001</v>
      </c>
      <c r="P317" s="195">
        <v>0.28199999999999997</v>
      </c>
      <c r="Q317" s="195">
        <v>0.20899999999999999</v>
      </c>
      <c r="R317" s="195">
        <v>0.26400000000000001</v>
      </c>
      <c r="S317" s="195">
        <v>0.26600000000000001</v>
      </c>
      <c r="T317" s="195">
        <v>0.32500000000000001</v>
      </c>
      <c r="U317" s="195">
        <v>6.0000000000000001E-3</v>
      </c>
      <c r="V317" s="195">
        <v>0.02</v>
      </c>
      <c r="W317" s="195">
        <v>0.122</v>
      </c>
      <c r="X317" s="195">
        <v>0.16700000000000001</v>
      </c>
      <c r="Y317" s="195">
        <v>0</v>
      </c>
      <c r="Z317" s="195">
        <v>6.0000000000000001E-3</v>
      </c>
      <c r="AA317" s="195">
        <v>4.9000000000000002E-2</v>
      </c>
      <c r="AB317" s="195">
        <v>0.08</v>
      </c>
      <c r="AC317" s="12"/>
    </row>
    <row r="318" spans="1:29" x14ac:dyDescent="0.25">
      <c r="A318" s="94" t="s">
        <v>1808</v>
      </c>
      <c r="B318" s="195" t="s">
        <v>143</v>
      </c>
      <c r="C318" s="195">
        <v>0.43882544861337686</v>
      </c>
      <c r="D318" s="195">
        <v>0.26916802610114193</v>
      </c>
      <c r="E318" s="195">
        <v>0.15823817292006526</v>
      </c>
      <c r="F318" s="195">
        <v>6.5252854812398045E-3</v>
      </c>
      <c r="G318" s="195">
        <v>8.3197389885807507E-2</v>
      </c>
      <c r="H318" s="195" t="s">
        <v>143</v>
      </c>
      <c r="I318" s="195">
        <v>4.4045676998368678E-2</v>
      </c>
      <c r="J318" s="194">
        <v>1</v>
      </c>
      <c r="K318" s="196">
        <v>613</v>
      </c>
      <c r="L318" s="94"/>
      <c r="M318" s="195" t="s">
        <v>143</v>
      </c>
      <c r="N318" s="195" t="s">
        <v>143</v>
      </c>
      <c r="O318" s="195">
        <v>0.4</v>
      </c>
      <c r="P318" s="195">
        <v>0.47799999999999998</v>
      </c>
      <c r="Q318" s="195">
        <v>0.23599999999999999</v>
      </c>
      <c r="R318" s="195">
        <v>0.30599999999999999</v>
      </c>
      <c r="S318" s="195">
        <v>0.13100000000000001</v>
      </c>
      <c r="T318" s="195">
        <v>0.189</v>
      </c>
      <c r="U318" s="195">
        <v>3.0000000000000001E-3</v>
      </c>
      <c r="V318" s="195">
        <v>1.7000000000000001E-2</v>
      </c>
      <c r="W318" s="195">
        <v>6.4000000000000001E-2</v>
      </c>
      <c r="X318" s="195">
        <v>0.108</v>
      </c>
      <c r="Y318" s="195" t="s">
        <v>143</v>
      </c>
      <c r="Z318" s="195" t="s">
        <v>143</v>
      </c>
      <c r="AA318" s="195">
        <v>0.03</v>
      </c>
      <c r="AB318" s="195">
        <v>6.3E-2</v>
      </c>
      <c r="AC318" s="12"/>
    </row>
    <row r="319" spans="1:29" x14ac:dyDescent="0.25">
      <c r="A319" s="94" t="s">
        <v>1809</v>
      </c>
      <c r="B319" s="195" t="s">
        <v>143</v>
      </c>
      <c r="C319" s="195">
        <v>0.25170998632010944</v>
      </c>
      <c r="D319" s="195">
        <v>0.37072503419972641</v>
      </c>
      <c r="E319" s="195">
        <v>0.16142270861833105</v>
      </c>
      <c r="F319" s="195">
        <v>1.3679890560875513E-2</v>
      </c>
      <c r="G319" s="195">
        <v>0.13132694938440492</v>
      </c>
      <c r="H319" s="195">
        <v>4.1039671682626538E-3</v>
      </c>
      <c r="I319" s="195">
        <v>6.7031463748290013E-2</v>
      </c>
      <c r="J319" s="194">
        <v>1</v>
      </c>
      <c r="K319" s="196">
        <v>731</v>
      </c>
      <c r="L319" s="94"/>
      <c r="M319" s="195" t="s">
        <v>143</v>
      </c>
      <c r="N319" s="195" t="s">
        <v>143</v>
      </c>
      <c r="O319" s="195">
        <v>0.222</v>
      </c>
      <c r="P319" s="195">
        <v>0.28399999999999997</v>
      </c>
      <c r="Q319" s="195">
        <v>0.33600000000000002</v>
      </c>
      <c r="R319" s="195">
        <v>0.40600000000000003</v>
      </c>
      <c r="S319" s="195">
        <v>0.13700000000000001</v>
      </c>
      <c r="T319" s="195">
        <v>0.19</v>
      </c>
      <c r="U319" s="195">
        <v>7.0000000000000001E-3</v>
      </c>
      <c r="V319" s="195">
        <v>2.5000000000000001E-2</v>
      </c>
      <c r="W319" s="195">
        <v>0.109</v>
      </c>
      <c r="X319" s="195">
        <v>0.158</v>
      </c>
      <c r="Y319" s="195">
        <v>1E-3</v>
      </c>
      <c r="Z319" s="195">
        <v>1.2E-2</v>
      </c>
      <c r="AA319" s="195">
        <v>5.0999999999999997E-2</v>
      </c>
      <c r="AB319" s="195">
        <v>8.7999999999999995E-2</v>
      </c>
      <c r="AC319" s="12"/>
    </row>
    <row r="320" spans="1:29" x14ac:dyDescent="0.25">
      <c r="A320" s="94" t="s">
        <v>1810</v>
      </c>
      <c r="B320" s="195" t="s">
        <v>143</v>
      </c>
      <c r="C320" s="195">
        <v>0.16775244299674266</v>
      </c>
      <c r="D320" s="195">
        <v>0.50488599348534202</v>
      </c>
      <c r="E320" s="195">
        <v>0.15309446254071662</v>
      </c>
      <c r="F320" s="195">
        <v>7.3289902280130291E-3</v>
      </c>
      <c r="G320" s="195">
        <v>9.3648208469055375E-2</v>
      </c>
      <c r="H320" s="195">
        <v>8.1433224755700329E-4</v>
      </c>
      <c r="I320" s="195">
        <v>7.2475570032573294E-2</v>
      </c>
      <c r="J320" s="194">
        <v>1</v>
      </c>
      <c r="K320" s="196">
        <v>1228</v>
      </c>
      <c r="L320" s="94"/>
      <c r="M320" s="195" t="s">
        <v>143</v>
      </c>
      <c r="N320" s="195" t="s">
        <v>143</v>
      </c>
      <c r="O320" s="195">
        <v>0.14799999999999999</v>
      </c>
      <c r="P320" s="195">
        <v>0.19</v>
      </c>
      <c r="Q320" s="195">
        <v>0.47699999999999998</v>
      </c>
      <c r="R320" s="195">
        <v>0.53300000000000003</v>
      </c>
      <c r="S320" s="195">
        <v>0.13400000000000001</v>
      </c>
      <c r="T320" s="195">
        <v>0.17399999999999999</v>
      </c>
      <c r="U320" s="195">
        <v>4.0000000000000001E-3</v>
      </c>
      <c r="V320" s="195">
        <v>1.4E-2</v>
      </c>
      <c r="W320" s="195">
        <v>7.9000000000000001E-2</v>
      </c>
      <c r="X320" s="195">
        <v>0.111</v>
      </c>
      <c r="Y320" s="195">
        <v>0</v>
      </c>
      <c r="Z320" s="195">
        <v>5.0000000000000001E-3</v>
      </c>
      <c r="AA320" s="195">
        <v>5.8999999999999997E-2</v>
      </c>
      <c r="AB320" s="195">
        <v>8.7999999999999995E-2</v>
      </c>
      <c r="AC320" s="12"/>
    </row>
    <row r="321" spans="1:29" x14ac:dyDescent="0.25">
      <c r="A321" s="94" t="s">
        <v>1811</v>
      </c>
      <c r="B321" s="195" t="s">
        <v>143</v>
      </c>
      <c r="C321" s="195">
        <v>0.2575057736720554</v>
      </c>
      <c r="D321" s="195">
        <v>0.31755196304849886</v>
      </c>
      <c r="E321" s="195">
        <v>0.12471131639722864</v>
      </c>
      <c r="F321" s="195">
        <v>1.9630484988452657E-2</v>
      </c>
      <c r="G321" s="195">
        <v>0.18475750577367206</v>
      </c>
      <c r="H321" s="195" t="s">
        <v>143</v>
      </c>
      <c r="I321" s="195">
        <v>9.5842956120092374E-2</v>
      </c>
      <c r="J321" s="194">
        <v>1</v>
      </c>
      <c r="K321" s="196">
        <v>866</v>
      </c>
      <c r="L321" s="94"/>
      <c r="M321" s="195" t="s">
        <v>143</v>
      </c>
      <c r="N321" s="195" t="s">
        <v>143</v>
      </c>
      <c r="O321" s="195">
        <v>0.22900000000000001</v>
      </c>
      <c r="P321" s="195">
        <v>0.28799999999999998</v>
      </c>
      <c r="Q321" s="195">
        <v>0.28699999999999998</v>
      </c>
      <c r="R321" s="195">
        <v>0.34899999999999998</v>
      </c>
      <c r="S321" s="195">
        <v>0.104</v>
      </c>
      <c r="T321" s="195">
        <v>0.14799999999999999</v>
      </c>
      <c r="U321" s="195">
        <v>1.2E-2</v>
      </c>
      <c r="V321" s="195">
        <v>3.1E-2</v>
      </c>
      <c r="W321" s="195">
        <v>0.16</v>
      </c>
      <c r="X321" s="195">
        <v>0.21199999999999999</v>
      </c>
      <c r="Y321" s="195" t="s">
        <v>143</v>
      </c>
      <c r="Z321" s="195" t="s">
        <v>143</v>
      </c>
      <c r="AA321" s="195">
        <v>7.8E-2</v>
      </c>
      <c r="AB321" s="195">
        <v>0.11700000000000001</v>
      </c>
      <c r="AC321" s="12"/>
    </row>
    <row r="322" spans="1:29" x14ac:dyDescent="0.25">
      <c r="A322" s="94" t="s">
        <v>1812</v>
      </c>
      <c r="B322" s="195" t="s">
        <v>143</v>
      </c>
      <c r="C322" s="195">
        <v>0.16029292107404394</v>
      </c>
      <c r="D322" s="195">
        <v>0.3177379983726607</v>
      </c>
      <c r="E322" s="195">
        <v>0.225793327908869</v>
      </c>
      <c r="F322" s="195">
        <v>1.7900732302685109E-2</v>
      </c>
      <c r="G322" s="195">
        <v>0.23311635475996745</v>
      </c>
      <c r="H322" s="195">
        <v>6.5093572009764034E-3</v>
      </c>
      <c r="I322" s="195">
        <v>3.8649308380797394E-2</v>
      </c>
      <c r="J322" s="194">
        <v>0.99999999999999989</v>
      </c>
      <c r="K322" s="196">
        <v>2458</v>
      </c>
      <c r="L322" s="94"/>
      <c r="M322" s="195" t="s">
        <v>143</v>
      </c>
      <c r="N322" s="195" t="s">
        <v>143</v>
      </c>
      <c r="O322" s="195">
        <v>0.14599999999999999</v>
      </c>
      <c r="P322" s="195">
        <v>0.17499999999999999</v>
      </c>
      <c r="Q322" s="195">
        <v>0.3</v>
      </c>
      <c r="R322" s="195">
        <v>0.33600000000000002</v>
      </c>
      <c r="S322" s="195">
        <v>0.21</v>
      </c>
      <c r="T322" s="195">
        <v>0.24299999999999999</v>
      </c>
      <c r="U322" s="195">
        <v>1.2999999999999999E-2</v>
      </c>
      <c r="V322" s="195">
        <v>2.4E-2</v>
      </c>
      <c r="W322" s="195">
        <v>0.217</v>
      </c>
      <c r="X322" s="195">
        <v>0.25</v>
      </c>
      <c r="Y322" s="195">
        <v>4.0000000000000001E-3</v>
      </c>
      <c r="Z322" s="195">
        <v>1.0999999999999999E-2</v>
      </c>
      <c r="AA322" s="195">
        <v>3.2000000000000001E-2</v>
      </c>
      <c r="AB322" s="195">
        <v>4.7E-2</v>
      </c>
      <c r="AC322" s="12"/>
    </row>
    <row r="323" spans="1:29" x14ac:dyDescent="0.25">
      <c r="A323" s="94" t="s">
        <v>1813</v>
      </c>
      <c r="B323" s="195" t="s">
        <v>143</v>
      </c>
      <c r="C323" s="195">
        <v>1.9493177387914229E-2</v>
      </c>
      <c r="D323" s="195">
        <v>0.19493177387914229</v>
      </c>
      <c r="E323" s="195">
        <v>0.12865497076023391</v>
      </c>
      <c r="F323" s="195">
        <v>5.0682261208576995E-2</v>
      </c>
      <c r="G323" s="195">
        <v>0.53898635477582846</v>
      </c>
      <c r="H323" s="195">
        <v>3.8986354775828458E-3</v>
      </c>
      <c r="I323" s="195">
        <v>6.3352826510721244E-2</v>
      </c>
      <c r="J323" s="194">
        <v>1</v>
      </c>
      <c r="K323" s="196">
        <v>1026</v>
      </c>
      <c r="L323" s="94"/>
      <c r="M323" s="195" t="s">
        <v>143</v>
      </c>
      <c r="N323" s="195" t="s">
        <v>143</v>
      </c>
      <c r="O323" s="195">
        <v>1.2999999999999999E-2</v>
      </c>
      <c r="P323" s="195">
        <v>0.03</v>
      </c>
      <c r="Q323" s="195">
        <v>0.17199999999999999</v>
      </c>
      <c r="R323" s="195">
        <v>0.22</v>
      </c>
      <c r="S323" s="195">
        <v>0.11</v>
      </c>
      <c r="T323" s="195">
        <v>0.151</v>
      </c>
      <c r="U323" s="195">
        <v>3.9E-2</v>
      </c>
      <c r="V323" s="195">
        <v>6.6000000000000003E-2</v>
      </c>
      <c r="W323" s="195">
        <v>0.50800000000000001</v>
      </c>
      <c r="X323" s="195">
        <v>0.56899999999999995</v>
      </c>
      <c r="Y323" s="195">
        <v>2E-3</v>
      </c>
      <c r="Z323" s="195">
        <v>0.01</v>
      </c>
      <c r="AA323" s="195">
        <v>0.05</v>
      </c>
      <c r="AB323" s="195">
        <v>0.08</v>
      </c>
      <c r="AC323" s="12"/>
    </row>
    <row r="324" spans="1:29" x14ac:dyDescent="0.25">
      <c r="A324" s="94" t="s">
        <v>1814</v>
      </c>
      <c r="B324" s="195" t="s">
        <v>143</v>
      </c>
      <c r="C324" s="195">
        <v>0.17777777777777778</v>
      </c>
      <c r="D324" s="195">
        <v>0.41222222222222221</v>
      </c>
      <c r="E324" s="195">
        <v>0.12111111111111111</v>
      </c>
      <c r="F324" s="195">
        <v>0.02</v>
      </c>
      <c r="G324" s="195">
        <v>0.18777777777777777</v>
      </c>
      <c r="H324" s="195">
        <v>5.5555555555555558E-3</v>
      </c>
      <c r="I324" s="195">
        <v>7.5555555555555556E-2</v>
      </c>
      <c r="J324" s="194">
        <v>1</v>
      </c>
      <c r="K324" s="196">
        <v>900</v>
      </c>
      <c r="L324" s="94"/>
      <c r="M324" s="195" t="s">
        <v>143</v>
      </c>
      <c r="N324" s="195" t="s">
        <v>143</v>
      </c>
      <c r="O324" s="195">
        <v>0.154</v>
      </c>
      <c r="P324" s="195">
        <v>0.20399999999999999</v>
      </c>
      <c r="Q324" s="195">
        <v>0.38100000000000001</v>
      </c>
      <c r="R324" s="195">
        <v>0.44500000000000001</v>
      </c>
      <c r="S324" s="195">
        <v>0.10100000000000001</v>
      </c>
      <c r="T324" s="195">
        <v>0.14399999999999999</v>
      </c>
      <c r="U324" s="195">
        <v>1.2999999999999999E-2</v>
      </c>
      <c r="V324" s="195">
        <v>3.1E-2</v>
      </c>
      <c r="W324" s="195">
        <v>0.16400000000000001</v>
      </c>
      <c r="X324" s="195">
        <v>0.215</v>
      </c>
      <c r="Y324" s="195">
        <v>2E-3</v>
      </c>
      <c r="Z324" s="195">
        <v>1.2999999999999999E-2</v>
      </c>
      <c r="AA324" s="195">
        <v>0.06</v>
      </c>
      <c r="AB324" s="195">
        <v>9.5000000000000001E-2</v>
      </c>
      <c r="AC324" s="12"/>
    </row>
    <row r="325" spans="1:29" x14ac:dyDescent="0.25">
      <c r="A325" s="94" t="s">
        <v>1815</v>
      </c>
      <c r="B325" s="195" t="s">
        <v>143</v>
      </c>
      <c r="C325" s="195">
        <v>4.8252911813643926E-2</v>
      </c>
      <c r="D325" s="195">
        <v>0.15806988352745424</v>
      </c>
      <c r="E325" s="195">
        <v>0.11148086522462562</v>
      </c>
      <c r="F325" s="195">
        <v>0.14143094841930118</v>
      </c>
      <c r="G325" s="195">
        <v>0.46921797004991683</v>
      </c>
      <c r="H325" s="195" t="s">
        <v>143</v>
      </c>
      <c r="I325" s="195">
        <v>7.1547420965058242E-2</v>
      </c>
      <c r="J325" s="194">
        <v>1</v>
      </c>
      <c r="K325" s="196">
        <v>601</v>
      </c>
      <c r="L325" s="94"/>
      <c r="M325" s="195" t="s">
        <v>143</v>
      </c>
      <c r="N325" s="195" t="s">
        <v>143</v>
      </c>
      <c r="O325" s="195">
        <v>3.4000000000000002E-2</v>
      </c>
      <c r="P325" s="195">
        <v>6.8000000000000005E-2</v>
      </c>
      <c r="Q325" s="195">
        <v>0.13100000000000001</v>
      </c>
      <c r="R325" s="195">
        <v>0.189</v>
      </c>
      <c r="S325" s="195">
        <v>8.8999999999999996E-2</v>
      </c>
      <c r="T325" s="195">
        <v>0.13900000000000001</v>
      </c>
      <c r="U325" s="195">
        <v>0.11600000000000001</v>
      </c>
      <c r="V325" s="195">
        <v>0.17199999999999999</v>
      </c>
      <c r="W325" s="195">
        <v>0.43</v>
      </c>
      <c r="X325" s="195">
        <v>0.50900000000000001</v>
      </c>
      <c r="Y325" s="195" t="s">
        <v>143</v>
      </c>
      <c r="Z325" s="195" t="s">
        <v>143</v>
      </c>
      <c r="AA325" s="195">
        <v>5.3999999999999999E-2</v>
      </c>
      <c r="AB325" s="195">
        <v>9.5000000000000001E-2</v>
      </c>
      <c r="AC325" s="12"/>
    </row>
    <row r="326" spans="1:29" x14ac:dyDescent="0.25">
      <c r="A326" s="94" t="s">
        <v>1816</v>
      </c>
      <c r="B326" s="195" t="s">
        <v>143</v>
      </c>
      <c r="C326" s="195">
        <v>6.7796610169491525E-2</v>
      </c>
      <c r="D326" s="195">
        <v>0.22033898305084745</v>
      </c>
      <c r="E326" s="195">
        <v>0.16888619854721548</v>
      </c>
      <c r="F326" s="195">
        <v>1.9975786924939468E-2</v>
      </c>
      <c r="G326" s="195">
        <v>0.47094430992736075</v>
      </c>
      <c r="H326" s="195">
        <v>1.3922518159806295E-2</v>
      </c>
      <c r="I326" s="195">
        <v>3.8135593220338986E-2</v>
      </c>
      <c r="J326" s="194">
        <v>1</v>
      </c>
      <c r="K326" s="196">
        <v>1652</v>
      </c>
      <c r="L326" s="94"/>
      <c r="M326" s="195" t="s">
        <v>143</v>
      </c>
      <c r="N326" s="195" t="s">
        <v>143</v>
      </c>
      <c r="O326" s="195">
        <v>5.7000000000000002E-2</v>
      </c>
      <c r="P326" s="195">
        <v>8.1000000000000003E-2</v>
      </c>
      <c r="Q326" s="195">
        <v>0.20100000000000001</v>
      </c>
      <c r="R326" s="195">
        <v>0.24099999999999999</v>
      </c>
      <c r="S326" s="195">
        <v>0.152</v>
      </c>
      <c r="T326" s="195">
        <v>0.188</v>
      </c>
      <c r="U326" s="195">
        <v>1.4E-2</v>
      </c>
      <c r="V326" s="195">
        <v>2.8000000000000001E-2</v>
      </c>
      <c r="W326" s="195">
        <v>0.44700000000000001</v>
      </c>
      <c r="X326" s="195">
        <v>0.495</v>
      </c>
      <c r="Y326" s="195">
        <v>8.9999999999999993E-3</v>
      </c>
      <c r="Z326" s="195">
        <v>2.1000000000000001E-2</v>
      </c>
      <c r="AA326" s="195">
        <v>0.03</v>
      </c>
      <c r="AB326" s="195">
        <v>4.8000000000000001E-2</v>
      </c>
      <c r="AC326" s="12"/>
    </row>
    <row r="327" spans="1:29" x14ac:dyDescent="0.25">
      <c r="A327" s="94" t="s">
        <v>1817</v>
      </c>
      <c r="B327" s="195" t="s">
        <v>143</v>
      </c>
      <c r="C327" s="195">
        <v>0.19244548286604363</v>
      </c>
      <c r="D327" s="195">
        <v>0.20841121495327103</v>
      </c>
      <c r="E327" s="195">
        <v>0.1277258566978193</v>
      </c>
      <c r="F327" s="195">
        <v>1.8457943925233644E-2</v>
      </c>
      <c r="G327" s="195">
        <v>0.40755451713395641</v>
      </c>
      <c r="H327" s="195">
        <v>1.191588785046729E-2</v>
      </c>
      <c r="I327" s="195">
        <v>3.348909657320872E-2</v>
      </c>
      <c r="J327" s="194">
        <v>1</v>
      </c>
      <c r="K327" s="196">
        <v>12840</v>
      </c>
      <c r="L327" s="94"/>
      <c r="M327" s="195" t="s">
        <v>143</v>
      </c>
      <c r="N327" s="195" t="s">
        <v>143</v>
      </c>
      <c r="O327" s="195">
        <v>0.186</v>
      </c>
      <c r="P327" s="195">
        <v>0.19900000000000001</v>
      </c>
      <c r="Q327" s="195">
        <v>0.20100000000000001</v>
      </c>
      <c r="R327" s="195">
        <v>0.216</v>
      </c>
      <c r="S327" s="195">
        <v>0.122</v>
      </c>
      <c r="T327" s="195">
        <v>0.13400000000000001</v>
      </c>
      <c r="U327" s="195">
        <v>1.6E-2</v>
      </c>
      <c r="V327" s="195">
        <v>2.1000000000000001E-2</v>
      </c>
      <c r="W327" s="195">
        <v>0.39900000000000002</v>
      </c>
      <c r="X327" s="195">
        <v>0.41599999999999998</v>
      </c>
      <c r="Y327" s="195">
        <v>0.01</v>
      </c>
      <c r="Z327" s="195">
        <v>1.4E-2</v>
      </c>
      <c r="AA327" s="195">
        <v>3.1E-2</v>
      </c>
      <c r="AB327" s="195">
        <v>3.6999999999999998E-2</v>
      </c>
      <c r="AC327" s="12"/>
    </row>
    <row r="328" spans="1:29" x14ac:dyDescent="0.25">
      <c r="A328" s="94" t="s">
        <v>1818</v>
      </c>
      <c r="B328" s="195" t="s">
        <v>143</v>
      </c>
      <c r="C328" s="195">
        <v>0.55769230769230771</v>
      </c>
      <c r="D328" s="195">
        <v>0.24038461538461539</v>
      </c>
      <c r="E328" s="195">
        <v>7.6923076923076927E-2</v>
      </c>
      <c r="F328" s="195" t="s">
        <v>143</v>
      </c>
      <c r="G328" s="195">
        <v>4.807692307692308E-2</v>
      </c>
      <c r="H328" s="195" t="s">
        <v>143</v>
      </c>
      <c r="I328" s="195">
        <v>7.6923076923076927E-2</v>
      </c>
      <c r="J328" s="194">
        <v>1</v>
      </c>
      <c r="K328" s="196">
        <v>104</v>
      </c>
      <c r="L328" s="94"/>
      <c r="M328" s="195" t="s">
        <v>143</v>
      </c>
      <c r="N328" s="195" t="s">
        <v>143</v>
      </c>
      <c r="O328" s="195">
        <v>0.46200000000000002</v>
      </c>
      <c r="P328" s="195">
        <v>0.64900000000000002</v>
      </c>
      <c r="Q328" s="195">
        <v>0.16800000000000001</v>
      </c>
      <c r="R328" s="195">
        <v>0.33100000000000002</v>
      </c>
      <c r="S328" s="195">
        <v>3.9E-2</v>
      </c>
      <c r="T328" s="195">
        <v>0.14399999999999999</v>
      </c>
      <c r="U328" s="195" t="s">
        <v>143</v>
      </c>
      <c r="V328" s="195" t="s">
        <v>143</v>
      </c>
      <c r="W328" s="195">
        <v>2.1000000000000001E-2</v>
      </c>
      <c r="X328" s="195">
        <v>0.108</v>
      </c>
      <c r="Y328" s="195" t="s">
        <v>143</v>
      </c>
      <c r="Z328" s="195" t="s">
        <v>143</v>
      </c>
      <c r="AA328" s="195">
        <v>3.9E-2</v>
      </c>
      <c r="AB328" s="195">
        <v>0.14399999999999999</v>
      </c>
      <c r="AC328" s="12"/>
    </row>
    <row r="329" spans="1:29" x14ac:dyDescent="0.25">
      <c r="A329" s="94" t="s">
        <v>1819</v>
      </c>
      <c r="B329" s="195" t="s">
        <v>143</v>
      </c>
      <c r="C329" s="195">
        <v>0.44792452830188678</v>
      </c>
      <c r="D329" s="195">
        <v>0.32754716981132076</v>
      </c>
      <c r="E329" s="195">
        <v>9.0188679245283024E-2</v>
      </c>
      <c r="F329" s="195">
        <v>7.5471698113207548E-3</v>
      </c>
      <c r="G329" s="195">
        <v>3.5849056603773584E-2</v>
      </c>
      <c r="H329" s="195">
        <v>1.5094339622641509E-3</v>
      </c>
      <c r="I329" s="195">
        <v>8.9433962264150943E-2</v>
      </c>
      <c r="J329" s="194">
        <v>0.99999999999999989</v>
      </c>
      <c r="K329" s="196">
        <v>2650</v>
      </c>
      <c r="L329" s="94"/>
      <c r="M329" s="195" t="s">
        <v>143</v>
      </c>
      <c r="N329" s="195" t="s">
        <v>143</v>
      </c>
      <c r="O329" s="195">
        <v>0.42899999999999999</v>
      </c>
      <c r="P329" s="195">
        <v>0.46700000000000003</v>
      </c>
      <c r="Q329" s="195">
        <v>0.31</v>
      </c>
      <c r="R329" s="195">
        <v>0.34599999999999997</v>
      </c>
      <c r="S329" s="195">
        <v>0.08</v>
      </c>
      <c r="T329" s="195">
        <v>0.10199999999999999</v>
      </c>
      <c r="U329" s="195">
        <v>5.0000000000000001E-3</v>
      </c>
      <c r="V329" s="195">
        <v>1.2E-2</v>
      </c>
      <c r="W329" s="195">
        <v>2.9000000000000001E-2</v>
      </c>
      <c r="X329" s="195">
        <v>4.3999999999999997E-2</v>
      </c>
      <c r="Y329" s="195">
        <v>1E-3</v>
      </c>
      <c r="Z329" s="195">
        <v>4.0000000000000001E-3</v>
      </c>
      <c r="AA329" s="195">
        <v>7.9000000000000001E-2</v>
      </c>
      <c r="AB329" s="195">
        <v>0.10100000000000001</v>
      </c>
      <c r="AC329" s="12"/>
    </row>
    <row r="330" spans="1:29" x14ac:dyDescent="0.25">
      <c r="A330" s="94" t="s">
        <v>1820</v>
      </c>
      <c r="B330" s="195" t="s">
        <v>143</v>
      </c>
      <c r="C330" s="195">
        <v>7.763975155279503E-3</v>
      </c>
      <c r="D330" s="195">
        <v>0.28416149068322982</v>
      </c>
      <c r="E330" s="195">
        <v>0.17701863354037267</v>
      </c>
      <c r="F330" s="195">
        <v>6.9875776397515521E-2</v>
      </c>
      <c r="G330" s="195">
        <v>0.42236024844720499</v>
      </c>
      <c r="H330" s="195">
        <v>1.5527950310559006E-2</v>
      </c>
      <c r="I330" s="195">
        <v>2.3291925465838508E-2</v>
      </c>
      <c r="J330" s="194">
        <v>1</v>
      </c>
      <c r="K330" s="196">
        <v>644</v>
      </c>
      <c r="L330" s="94"/>
      <c r="M330" s="195" t="s">
        <v>143</v>
      </c>
      <c r="N330" s="195" t="s">
        <v>143</v>
      </c>
      <c r="O330" s="195">
        <v>3.0000000000000001E-3</v>
      </c>
      <c r="P330" s="195">
        <v>1.7999999999999999E-2</v>
      </c>
      <c r="Q330" s="195">
        <v>0.251</v>
      </c>
      <c r="R330" s="195">
        <v>0.32</v>
      </c>
      <c r="S330" s="195">
        <v>0.14899999999999999</v>
      </c>
      <c r="T330" s="195">
        <v>0.20799999999999999</v>
      </c>
      <c r="U330" s="195">
        <v>5.2999999999999999E-2</v>
      </c>
      <c r="V330" s="195">
        <v>9.1999999999999998E-2</v>
      </c>
      <c r="W330" s="195">
        <v>0.38500000000000001</v>
      </c>
      <c r="X330" s="195">
        <v>0.46100000000000002</v>
      </c>
      <c r="Y330" s="195">
        <v>8.0000000000000002E-3</v>
      </c>
      <c r="Z330" s="195">
        <v>2.8000000000000001E-2</v>
      </c>
      <c r="AA330" s="195">
        <v>1.4E-2</v>
      </c>
      <c r="AB330" s="195">
        <v>3.7999999999999999E-2</v>
      </c>
      <c r="AC330" s="12"/>
    </row>
    <row r="331" spans="1:29" x14ac:dyDescent="0.25">
      <c r="A331" s="94" t="s">
        <v>1821</v>
      </c>
      <c r="B331" s="195" t="s">
        <v>143</v>
      </c>
      <c r="C331" s="195">
        <v>0.11055276381909548</v>
      </c>
      <c r="D331" s="195">
        <v>0.19849246231155779</v>
      </c>
      <c r="E331" s="195">
        <v>0.2022613065326633</v>
      </c>
      <c r="F331" s="195">
        <v>1.0050251256281407E-2</v>
      </c>
      <c r="G331" s="195">
        <v>0.44221105527638194</v>
      </c>
      <c r="H331" s="195">
        <v>7.537688442211055E-3</v>
      </c>
      <c r="I331" s="195">
        <v>2.8894472361809045E-2</v>
      </c>
      <c r="J331" s="194">
        <v>1</v>
      </c>
      <c r="K331" s="196">
        <v>796</v>
      </c>
      <c r="L331" s="94"/>
      <c r="M331" s="195" t="s">
        <v>143</v>
      </c>
      <c r="N331" s="195" t="s">
        <v>143</v>
      </c>
      <c r="O331" s="195">
        <v>9.0999999999999998E-2</v>
      </c>
      <c r="P331" s="195">
        <v>0.13400000000000001</v>
      </c>
      <c r="Q331" s="195">
        <v>0.17199999999999999</v>
      </c>
      <c r="R331" s="195">
        <v>0.22800000000000001</v>
      </c>
      <c r="S331" s="195">
        <v>0.17599999999999999</v>
      </c>
      <c r="T331" s="195">
        <v>0.23200000000000001</v>
      </c>
      <c r="U331" s="195">
        <v>5.0000000000000001E-3</v>
      </c>
      <c r="V331" s="195">
        <v>0.02</v>
      </c>
      <c r="W331" s="195">
        <v>0.40799999999999997</v>
      </c>
      <c r="X331" s="195">
        <v>0.47699999999999998</v>
      </c>
      <c r="Y331" s="195">
        <v>3.0000000000000001E-3</v>
      </c>
      <c r="Z331" s="195">
        <v>1.6E-2</v>
      </c>
      <c r="AA331" s="195">
        <v>1.9E-2</v>
      </c>
      <c r="AB331" s="195">
        <v>4.2999999999999997E-2</v>
      </c>
      <c r="AC331" s="12"/>
    </row>
    <row r="332" spans="1:29" x14ac:dyDescent="0.25">
      <c r="A332" s="94" t="s">
        <v>1822</v>
      </c>
      <c r="B332" s="195" t="s">
        <v>143</v>
      </c>
      <c r="C332" s="195">
        <v>0.11869747899159663</v>
      </c>
      <c r="D332" s="195">
        <v>0.3482142857142857</v>
      </c>
      <c r="E332" s="195">
        <v>0.13970588235294118</v>
      </c>
      <c r="F332" s="195">
        <v>1.6281512605042018E-2</v>
      </c>
      <c r="G332" s="195">
        <v>0.32510504201680673</v>
      </c>
      <c r="H332" s="195">
        <v>5.7773109243697482E-3</v>
      </c>
      <c r="I332" s="195">
        <v>4.6218487394957986E-2</v>
      </c>
      <c r="J332" s="194">
        <v>1.0000000000000002</v>
      </c>
      <c r="K332" s="196">
        <v>1904</v>
      </c>
      <c r="L332" s="94"/>
      <c r="M332" s="195" t="s">
        <v>143</v>
      </c>
      <c r="N332" s="195" t="s">
        <v>143</v>
      </c>
      <c r="O332" s="195">
        <v>0.105</v>
      </c>
      <c r="P332" s="195">
        <v>0.13400000000000001</v>
      </c>
      <c r="Q332" s="195">
        <v>0.32700000000000001</v>
      </c>
      <c r="R332" s="195">
        <v>0.37</v>
      </c>
      <c r="S332" s="195">
        <v>0.125</v>
      </c>
      <c r="T332" s="195">
        <v>0.156</v>
      </c>
      <c r="U332" s="195">
        <v>1.0999999999999999E-2</v>
      </c>
      <c r="V332" s="195">
        <v>2.3E-2</v>
      </c>
      <c r="W332" s="195">
        <v>0.30399999999999999</v>
      </c>
      <c r="X332" s="195">
        <v>0.34599999999999997</v>
      </c>
      <c r="Y332" s="195">
        <v>3.0000000000000001E-3</v>
      </c>
      <c r="Z332" s="195">
        <v>0.01</v>
      </c>
      <c r="AA332" s="195">
        <v>3.7999999999999999E-2</v>
      </c>
      <c r="AB332" s="195">
        <v>5.7000000000000002E-2</v>
      </c>
      <c r="AC332" s="12"/>
    </row>
    <row r="333" spans="1:29" x14ac:dyDescent="0.25">
      <c r="A333" s="94" t="s">
        <v>1823</v>
      </c>
      <c r="B333" s="195" t="s">
        <v>143</v>
      </c>
      <c r="C333" s="195">
        <v>0.1689776733254994</v>
      </c>
      <c r="D333" s="195">
        <v>0.30810810810810813</v>
      </c>
      <c r="E333" s="195">
        <v>0.13137485311398356</v>
      </c>
      <c r="F333" s="195">
        <v>2.1856639247943597E-2</v>
      </c>
      <c r="G333" s="195">
        <v>0.29165687426556991</v>
      </c>
      <c r="H333" s="195">
        <v>2.1151586368977674E-3</v>
      </c>
      <c r="I333" s="195">
        <v>7.591069330199765E-2</v>
      </c>
      <c r="J333" s="194">
        <v>1</v>
      </c>
      <c r="K333" s="196">
        <v>4255</v>
      </c>
      <c r="L333" s="94"/>
      <c r="M333" s="195" t="s">
        <v>143</v>
      </c>
      <c r="N333" s="195" t="s">
        <v>143</v>
      </c>
      <c r="O333" s="195">
        <v>0.158</v>
      </c>
      <c r="P333" s="195">
        <v>0.18099999999999999</v>
      </c>
      <c r="Q333" s="195">
        <v>0.29399999999999998</v>
      </c>
      <c r="R333" s="195">
        <v>0.32200000000000001</v>
      </c>
      <c r="S333" s="195">
        <v>0.122</v>
      </c>
      <c r="T333" s="195">
        <v>0.14199999999999999</v>
      </c>
      <c r="U333" s="195">
        <v>1.7999999999999999E-2</v>
      </c>
      <c r="V333" s="195">
        <v>2.7E-2</v>
      </c>
      <c r="W333" s="195">
        <v>0.27800000000000002</v>
      </c>
      <c r="X333" s="195">
        <v>0.30499999999999999</v>
      </c>
      <c r="Y333" s="195">
        <v>1E-3</v>
      </c>
      <c r="Z333" s="195">
        <v>4.0000000000000001E-3</v>
      </c>
      <c r="AA333" s="195">
        <v>6.8000000000000005E-2</v>
      </c>
      <c r="AB333" s="195">
        <v>8.4000000000000005E-2</v>
      </c>
      <c r="AC333" s="12"/>
    </row>
    <row r="334" spans="1:29" x14ac:dyDescent="0.25">
      <c r="A334" s="94" t="s">
        <v>1824</v>
      </c>
      <c r="B334" s="195" t="s">
        <v>143</v>
      </c>
      <c r="C334" s="195">
        <v>0.33029284685549687</v>
      </c>
      <c r="D334" s="195">
        <v>0.20883341334613539</v>
      </c>
      <c r="E334" s="195">
        <v>8.3053288526164185E-2</v>
      </c>
      <c r="F334" s="195">
        <v>6.9131060969755159E-2</v>
      </c>
      <c r="G334" s="195">
        <v>0.26068170907345173</v>
      </c>
      <c r="H334" s="195">
        <v>8.6413826212193949E-3</v>
      </c>
      <c r="I334" s="195">
        <v>3.9366298607777246E-2</v>
      </c>
      <c r="J334" s="194">
        <v>1</v>
      </c>
      <c r="K334" s="196">
        <v>2083</v>
      </c>
      <c r="L334" s="94"/>
      <c r="M334" s="195" t="s">
        <v>143</v>
      </c>
      <c r="N334" s="195" t="s">
        <v>143</v>
      </c>
      <c r="O334" s="195">
        <v>0.31</v>
      </c>
      <c r="P334" s="195">
        <v>0.35099999999999998</v>
      </c>
      <c r="Q334" s="195">
        <v>0.192</v>
      </c>
      <c r="R334" s="195">
        <v>0.22700000000000001</v>
      </c>
      <c r="S334" s="195">
        <v>7.1999999999999995E-2</v>
      </c>
      <c r="T334" s="195">
        <v>9.6000000000000002E-2</v>
      </c>
      <c r="U334" s="195">
        <v>5.8999999999999997E-2</v>
      </c>
      <c r="V334" s="195">
        <v>8.1000000000000003E-2</v>
      </c>
      <c r="W334" s="195">
        <v>0.24199999999999999</v>
      </c>
      <c r="X334" s="195">
        <v>0.28000000000000003</v>
      </c>
      <c r="Y334" s="195">
        <v>5.0000000000000001E-3</v>
      </c>
      <c r="Z334" s="195">
        <v>1.4E-2</v>
      </c>
      <c r="AA334" s="195">
        <v>3.2000000000000001E-2</v>
      </c>
      <c r="AB334" s="195">
        <v>4.9000000000000002E-2</v>
      </c>
      <c r="AC334" s="12"/>
    </row>
    <row r="335" spans="1:29" x14ac:dyDescent="0.25">
      <c r="A335" s="94" t="s">
        <v>1825</v>
      </c>
      <c r="B335" s="195" t="s">
        <v>143</v>
      </c>
      <c r="C335" s="195">
        <v>9.5846645367412137E-2</v>
      </c>
      <c r="D335" s="195">
        <v>0.38338658146964855</v>
      </c>
      <c r="E335" s="195">
        <v>0.22364217252396165</v>
      </c>
      <c r="F335" s="195">
        <v>4.7923322683706068E-2</v>
      </c>
      <c r="G335" s="195">
        <v>0.22364217252396165</v>
      </c>
      <c r="H335" s="195" t="s">
        <v>143</v>
      </c>
      <c r="I335" s="195">
        <v>2.5559105431309903E-2</v>
      </c>
      <c r="J335" s="194">
        <v>1</v>
      </c>
      <c r="K335" s="196">
        <v>313</v>
      </c>
      <c r="L335" s="94"/>
      <c r="M335" s="195" t="s">
        <v>143</v>
      </c>
      <c r="N335" s="195" t="s">
        <v>143</v>
      </c>
      <c r="O335" s="195">
        <v>6.8000000000000005E-2</v>
      </c>
      <c r="P335" s="195">
        <v>0.13400000000000001</v>
      </c>
      <c r="Q335" s="195">
        <v>0.33100000000000002</v>
      </c>
      <c r="R335" s="195">
        <v>0.438</v>
      </c>
      <c r="S335" s="195">
        <v>0.18099999999999999</v>
      </c>
      <c r="T335" s="195">
        <v>0.27300000000000002</v>
      </c>
      <c r="U335" s="195">
        <v>2.9000000000000001E-2</v>
      </c>
      <c r="V335" s="195">
        <v>7.8E-2</v>
      </c>
      <c r="W335" s="195">
        <v>0.18099999999999999</v>
      </c>
      <c r="X335" s="195">
        <v>0.27300000000000002</v>
      </c>
      <c r="Y335" s="195" t="s">
        <v>143</v>
      </c>
      <c r="Z335" s="195" t="s">
        <v>143</v>
      </c>
      <c r="AA335" s="195">
        <v>1.2999999999999999E-2</v>
      </c>
      <c r="AB335" s="195">
        <v>0.05</v>
      </c>
      <c r="AC335" s="12"/>
    </row>
    <row r="336" spans="1:29" x14ac:dyDescent="0.25">
      <c r="A336" s="94" t="s">
        <v>1826</v>
      </c>
      <c r="B336" s="195" t="s">
        <v>143</v>
      </c>
      <c r="C336" s="195">
        <v>2.132701421800948E-2</v>
      </c>
      <c r="D336" s="195">
        <v>0.40284360189573459</v>
      </c>
      <c r="E336" s="195">
        <v>0.22748815165876776</v>
      </c>
      <c r="F336" s="195">
        <v>5.9241706161137442E-2</v>
      </c>
      <c r="G336" s="195">
        <v>0.24644549763033174</v>
      </c>
      <c r="H336" s="195">
        <v>2.3696682464454978E-3</v>
      </c>
      <c r="I336" s="195">
        <v>4.0284360189573459E-2</v>
      </c>
      <c r="J336" s="194">
        <v>1</v>
      </c>
      <c r="K336" s="196">
        <v>422</v>
      </c>
      <c r="L336" s="94"/>
      <c r="M336" s="195" t="s">
        <v>143</v>
      </c>
      <c r="N336" s="195" t="s">
        <v>143</v>
      </c>
      <c r="O336" s="195">
        <v>1.0999999999999999E-2</v>
      </c>
      <c r="P336" s="195">
        <v>0.04</v>
      </c>
      <c r="Q336" s="195">
        <v>0.35699999999999998</v>
      </c>
      <c r="R336" s="195">
        <v>0.45</v>
      </c>
      <c r="S336" s="195">
        <v>0.19</v>
      </c>
      <c r="T336" s="195">
        <v>0.27</v>
      </c>
      <c r="U336" s="195">
        <v>0.04</v>
      </c>
      <c r="V336" s="195">
        <v>8.5999999999999993E-2</v>
      </c>
      <c r="W336" s="195">
        <v>0.20799999999999999</v>
      </c>
      <c r="X336" s="195">
        <v>0.28999999999999998</v>
      </c>
      <c r="Y336" s="195">
        <v>0</v>
      </c>
      <c r="Z336" s="195">
        <v>1.2999999999999999E-2</v>
      </c>
      <c r="AA336" s="195">
        <v>2.5000000000000001E-2</v>
      </c>
      <c r="AB336" s="195">
        <v>6.4000000000000001E-2</v>
      </c>
      <c r="AC336" s="12"/>
    </row>
    <row r="337" spans="1:29" x14ac:dyDescent="0.25">
      <c r="A337" s="94" t="s">
        <v>1827</v>
      </c>
      <c r="B337" s="195" t="s">
        <v>143</v>
      </c>
      <c r="C337" s="195">
        <v>7.9002079002079006E-2</v>
      </c>
      <c r="D337" s="195">
        <v>0.34303534303534305</v>
      </c>
      <c r="E337" s="195">
        <v>0.16008316008316009</v>
      </c>
      <c r="F337" s="195">
        <v>2.4948024948024949E-2</v>
      </c>
      <c r="G337" s="195">
        <v>0.34511434511434513</v>
      </c>
      <c r="H337" s="195">
        <v>2.0790020790020791E-3</v>
      </c>
      <c r="I337" s="195">
        <v>4.5738045738045741E-2</v>
      </c>
      <c r="J337" s="194">
        <v>1</v>
      </c>
      <c r="K337" s="196">
        <v>481</v>
      </c>
      <c r="L337" s="94"/>
      <c r="M337" s="195" t="s">
        <v>143</v>
      </c>
      <c r="N337" s="195" t="s">
        <v>143</v>
      </c>
      <c r="O337" s="195">
        <v>5.8000000000000003E-2</v>
      </c>
      <c r="P337" s="195">
        <v>0.107</v>
      </c>
      <c r="Q337" s="195">
        <v>0.30199999999999999</v>
      </c>
      <c r="R337" s="195">
        <v>0.38700000000000001</v>
      </c>
      <c r="S337" s="195">
        <v>0.13</v>
      </c>
      <c r="T337" s="195">
        <v>0.19600000000000001</v>
      </c>
      <c r="U337" s="195">
        <v>1.4E-2</v>
      </c>
      <c r="V337" s="195">
        <v>4.2999999999999997E-2</v>
      </c>
      <c r="W337" s="195">
        <v>0.30399999999999999</v>
      </c>
      <c r="X337" s="195">
        <v>0.38900000000000001</v>
      </c>
      <c r="Y337" s="195">
        <v>0</v>
      </c>
      <c r="Z337" s="195">
        <v>1.2E-2</v>
      </c>
      <c r="AA337" s="195">
        <v>0.03</v>
      </c>
      <c r="AB337" s="195">
        <v>6.8000000000000005E-2</v>
      </c>
      <c r="AC337" s="12"/>
    </row>
    <row r="338" spans="1:29" x14ac:dyDescent="0.25">
      <c r="A338" s="94" t="s">
        <v>1828</v>
      </c>
      <c r="B338" s="195">
        <v>1.1398176291793312E-3</v>
      </c>
      <c r="C338" s="195">
        <v>0.11094224924012158</v>
      </c>
      <c r="D338" s="195">
        <v>0.27697568389057753</v>
      </c>
      <c r="E338" s="195">
        <v>0.19148936170212766</v>
      </c>
      <c r="F338" s="195">
        <v>3.115501519756839E-2</v>
      </c>
      <c r="G338" s="195">
        <v>0.30927051671732525</v>
      </c>
      <c r="H338" s="195">
        <v>8.3586626139817623E-3</v>
      </c>
      <c r="I338" s="195">
        <v>7.0668693009118544E-2</v>
      </c>
      <c r="J338" s="194">
        <v>1</v>
      </c>
      <c r="K338" s="196">
        <v>2632</v>
      </c>
      <c r="L338" s="94"/>
      <c r="M338" s="195">
        <v>0</v>
      </c>
      <c r="N338" s="195">
        <v>3.0000000000000001E-3</v>
      </c>
      <c r="O338" s="195">
        <v>0.1</v>
      </c>
      <c r="P338" s="195">
        <v>0.124</v>
      </c>
      <c r="Q338" s="195">
        <v>0.26</v>
      </c>
      <c r="R338" s="195">
        <v>0.29399999999999998</v>
      </c>
      <c r="S338" s="195">
        <v>0.17699999999999999</v>
      </c>
      <c r="T338" s="195">
        <v>0.20699999999999999</v>
      </c>
      <c r="U338" s="195">
        <v>2.5000000000000001E-2</v>
      </c>
      <c r="V338" s="195">
        <v>3.9E-2</v>
      </c>
      <c r="W338" s="195">
        <v>0.29199999999999998</v>
      </c>
      <c r="X338" s="195">
        <v>0.32700000000000001</v>
      </c>
      <c r="Y338" s="195">
        <v>6.0000000000000001E-3</v>
      </c>
      <c r="Z338" s="195">
        <v>1.2999999999999999E-2</v>
      </c>
      <c r="AA338" s="195">
        <v>6.0999999999999999E-2</v>
      </c>
      <c r="AB338" s="195">
        <v>8.1000000000000003E-2</v>
      </c>
      <c r="AC338" s="12"/>
    </row>
    <row r="339" spans="1:29" x14ac:dyDescent="0.25">
      <c r="A339" s="94" t="s">
        <v>1829</v>
      </c>
      <c r="B339" s="195" t="s">
        <v>143</v>
      </c>
      <c r="C339" s="195">
        <v>0.21829429960229785</v>
      </c>
      <c r="D339" s="195">
        <v>0.24790101634997791</v>
      </c>
      <c r="E339" s="195">
        <v>0.14935925762262484</v>
      </c>
      <c r="F339" s="195">
        <v>1.5466195315952275E-2</v>
      </c>
      <c r="G339" s="195">
        <v>0.30181175430844015</v>
      </c>
      <c r="H339" s="195">
        <v>1.2372956252761821E-2</v>
      </c>
      <c r="I339" s="195">
        <v>5.4794520547945202E-2</v>
      </c>
      <c r="J339" s="194">
        <v>1</v>
      </c>
      <c r="K339" s="196">
        <v>2263</v>
      </c>
      <c r="L339" s="94"/>
      <c r="M339" s="195" t="s">
        <v>143</v>
      </c>
      <c r="N339" s="195" t="s">
        <v>143</v>
      </c>
      <c r="O339" s="195">
        <v>0.20200000000000001</v>
      </c>
      <c r="P339" s="195">
        <v>0.23599999999999999</v>
      </c>
      <c r="Q339" s="195">
        <v>0.23100000000000001</v>
      </c>
      <c r="R339" s="195">
        <v>0.26600000000000001</v>
      </c>
      <c r="S339" s="195">
        <v>0.13500000000000001</v>
      </c>
      <c r="T339" s="195">
        <v>0.16500000000000001</v>
      </c>
      <c r="U339" s="195">
        <v>1.0999999999999999E-2</v>
      </c>
      <c r="V339" s="195">
        <v>2.1000000000000001E-2</v>
      </c>
      <c r="W339" s="195">
        <v>0.28299999999999997</v>
      </c>
      <c r="X339" s="195">
        <v>0.32100000000000001</v>
      </c>
      <c r="Y339" s="195">
        <v>8.9999999999999993E-3</v>
      </c>
      <c r="Z339" s="195">
        <v>1.7999999999999999E-2</v>
      </c>
      <c r="AA339" s="195">
        <v>4.5999999999999999E-2</v>
      </c>
      <c r="AB339" s="195">
        <v>6.5000000000000002E-2</v>
      </c>
      <c r="AC339" s="12"/>
    </row>
    <row r="340" spans="1:29" x14ac:dyDescent="0.25">
      <c r="A340" s="94" t="s">
        <v>1830</v>
      </c>
      <c r="B340" s="195" t="s">
        <v>143</v>
      </c>
      <c r="C340" s="195">
        <v>0.10337323177366703</v>
      </c>
      <c r="D340" s="195">
        <v>0.19006166122597026</v>
      </c>
      <c r="E340" s="195">
        <v>0.1171563293434893</v>
      </c>
      <c r="F340" s="195">
        <v>2.7928908233587232E-2</v>
      </c>
      <c r="G340" s="195">
        <v>0.49909321726514327</v>
      </c>
      <c r="H340" s="195">
        <v>1.9586507072905331E-2</v>
      </c>
      <c r="I340" s="195">
        <v>4.2800145085237579E-2</v>
      </c>
      <c r="J340" s="194">
        <v>1</v>
      </c>
      <c r="K340" s="196">
        <v>2757</v>
      </c>
      <c r="L340" s="94"/>
      <c r="M340" s="195" t="s">
        <v>143</v>
      </c>
      <c r="N340" s="195" t="s">
        <v>143</v>
      </c>
      <c r="O340" s="195">
        <v>9.2999999999999999E-2</v>
      </c>
      <c r="P340" s="195">
        <v>0.115</v>
      </c>
      <c r="Q340" s="195">
        <v>0.17599999999999999</v>
      </c>
      <c r="R340" s="195">
        <v>0.20499999999999999</v>
      </c>
      <c r="S340" s="195">
        <v>0.106</v>
      </c>
      <c r="T340" s="195">
        <v>0.13</v>
      </c>
      <c r="U340" s="195">
        <v>2.1999999999999999E-2</v>
      </c>
      <c r="V340" s="195">
        <v>3.5000000000000003E-2</v>
      </c>
      <c r="W340" s="195">
        <v>0.48</v>
      </c>
      <c r="X340" s="195">
        <v>0.51800000000000002</v>
      </c>
      <c r="Y340" s="195">
        <v>1.4999999999999999E-2</v>
      </c>
      <c r="Z340" s="195">
        <v>2.5000000000000001E-2</v>
      </c>
      <c r="AA340" s="195">
        <v>3.5999999999999997E-2</v>
      </c>
      <c r="AB340" s="195">
        <v>5.0999999999999997E-2</v>
      </c>
      <c r="AC340" s="12"/>
    </row>
    <row r="341" spans="1:29" x14ac:dyDescent="0.25">
      <c r="A341" s="94" t="s">
        <v>1831</v>
      </c>
      <c r="B341" s="195" t="s">
        <v>143</v>
      </c>
      <c r="C341" s="195">
        <v>0.265990639625585</v>
      </c>
      <c r="D341" s="195">
        <v>0.4294071762870515</v>
      </c>
      <c r="E341" s="195">
        <v>0.11700468018720749</v>
      </c>
      <c r="F341" s="195">
        <v>2.7379095163806551E-2</v>
      </c>
      <c r="G341" s="195">
        <v>0.10039001560062402</v>
      </c>
      <c r="H341" s="195">
        <v>2.2620904836193447E-3</v>
      </c>
      <c r="I341" s="195">
        <v>5.7566302652106084E-2</v>
      </c>
      <c r="J341" s="194">
        <v>0.99999999999999989</v>
      </c>
      <c r="K341" s="196">
        <v>12820</v>
      </c>
      <c r="L341" s="94"/>
      <c r="M341" s="195" t="s">
        <v>143</v>
      </c>
      <c r="N341" s="195" t="s">
        <v>143</v>
      </c>
      <c r="O341" s="195">
        <v>0.25800000000000001</v>
      </c>
      <c r="P341" s="195">
        <v>0.27400000000000002</v>
      </c>
      <c r="Q341" s="195">
        <v>0.42099999999999999</v>
      </c>
      <c r="R341" s="195">
        <v>0.438</v>
      </c>
      <c r="S341" s="195">
        <v>0.112</v>
      </c>
      <c r="T341" s="195">
        <v>0.123</v>
      </c>
      <c r="U341" s="195">
        <v>2.5000000000000001E-2</v>
      </c>
      <c r="V341" s="195">
        <v>0.03</v>
      </c>
      <c r="W341" s="195">
        <v>9.5000000000000001E-2</v>
      </c>
      <c r="X341" s="195">
        <v>0.106</v>
      </c>
      <c r="Y341" s="195">
        <v>2E-3</v>
      </c>
      <c r="Z341" s="195">
        <v>3.0000000000000001E-3</v>
      </c>
      <c r="AA341" s="195">
        <v>5.3999999999999999E-2</v>
      </c>
      <c r="AB341" s="195">
        <v>6.2E-2</v>
      </c>
      <c r="AC341" s="12"/>
    </row>
    <row r="342" spans="1:29" x14ac:dyDescent="0.25">
      <c r="A342" s="94" t="s">
        <v>1832</v>
      </c>
      <c r="B342" s="195" t="s">
        <v>143</v>
      </c>
      <c r="C342" s="195">
        <v>0.10989010989010989</v>
      </c>
      <c r="D342" s="195">
        <v>0.2087912087912088</v>
      </c>
      <c r="E342" s="195">
        <v>0.34798534798534797</v>
      </c>
      <c r="F342" s="195">
        <v>5.4945054945054944E-2</v>
      </c>
      <c r="G342" s="195">
        <v>0.19780219780219779</v>
      </c>
      <c r="H342" s="195">
        <v>3.663003663003663E-3</v>
      </c>
      <c r="I342" s="195">
        <v>7.6923076923076927E-2</v>
      </c>
      <c r="J342" s="194">
        <v>1</v>
      </c>
      <c r="K342" s="196">
        <v>273</v>
      </c>
      <c r="L342" s="94"/>
      <c r="M342" s="195" t="s">
        <v>143</v>
      </c>
      <c r="N342" s="195" t="s">
        <v>143</v>
      </c>
      <c r="O342" s="195">
        <v>7.8E-2</v>
      </c>
      <c r="P342" s="195">
        <v>0.153</v>
      </c>
      <c r="Q342" s="195">
        <v>0.16500000000000001</v>
      </c>
      <c r="R342" s="195">
        <v>0.26100000000000001</v>
      </c>
      <c r="S342" s="195">
        <v>0.29399999999999998</v>
      </c>
      <c r="T342" s="195">
        <v>0.40600000000000003</v>
      </c>
      <c r="U342" s="195">
        <v>3.4000000000000002E-2</v>
      </c>
      <c r="V342" s="195">
        <v>8.8999999999999996E-2</v>
      </c>
      <c r="W342" s="195">
        <v>0.155</v>
      </c>
      <c r="X342" s="195">
        <v>0.249</v>
      </c>
      <c r="Y342" s="195">
        <v>1E-3</v>
      </c>
      <c r="Z342" s="195">
        <v>0.02</v>
      </c>
      <c r="AA342" s="195">
        <v>5.0999999999999997E-2</v>
      </c>
      <c r="AB342" s="195">
        <v>0.115</v>
      </c>
      <c r="AC342" s="12"/>
    </row>
    <row r="343" spans="1:29" x14ac:dyDescent="0.25">
      <c r="A343" s="94" t="s">
        <v>1833</v>
      </c>
      <c r="B343" s="195" t="s">
        <v>143</v>
      </c>
      <c r="C343" s="195">
        <v>0.15027322404371585</v>
      </c>
      <c r="D343" s="195">
        <v>0.36748633879781423</v>
      </c>
      <c r="E343" s="195">
        <v>0.18169398907103826</v>
      </c>
      <c r="F343" s="195">
        <v>5.4644808743169399E-3</v>
      </c>
      <c r="G343" s="195">
        <v>0.18852459016393441</v>
      </c>
      <c r="H343" s="195">
        <v>6.8306010928961746E-3</v>
      </c>
      <c r="I343" s="195">
        <v>9.9726775956284153E-2</v>
      </c>
      <c r="J343" s="194">
        <v>1</v>
      </c>
      <c r="K343" s="196">
        <v>732</v>
      </c>
      <c r="L343" s="94"/>
      <c r="M343" s="195" t="s">
        <v>143</v>
      </c>
      <c r="N343" s="195" t="s">
        <v>143</v>
      </c>
      <c r="O343" s="195">
        <v>0.126</v>
      </c>
      <c r="P343" s="195">
        <v>0.17799999999999999</v>
      </c>
      <c r="Q343" s="195">
        <v>0.33300000000000002</v>
      </c>
      <c r="R343" s="195">
        <v>0.40300000000000002</v>
      </c>
      <c r="S343" s="195">
        <v>0.155</v>
      </c>
      <c r="T343" s="195">
        <v>0.21099999999999999</v>
      </c>
      <c r="U343" s="195">
        <v>2E-3</v>
      </c>
      <c r="V343" s="195">
        <v>1.4E-2</v>
      </c>
      <c r="W343" s="195">
        <v>0.16200000000000001</v>
      </c>
      <c r="X343" s="195">
        <v>0.218</v>
      </c>
      <c r="Y343" s="195">
        <v>3.0000000000000001E-3</v>
      </c>
      <c r="Z343" s="195">
        <v>1.6E-2</v>
      </c>
      <c r="AA343" s="195">
        <v>0.08</v>
      </c>
      <c r="AB343" s="195">
        <v>0.124</v>
      </c>
      <c r="AC343" s="12"/>
    </row>
    <row r="344" spans="1:29" x14ac:dyDescent="0.25">
      <c r="A344" s="94" t="s">
        <v>1834</v>
      </c>
      <c r="B344" s="195" t="s">
        <v>143</v>
      </c>
      <c r="C344" s="195">
        <v>0.18695106649937265</v>
      </c>
      <c r="D344" s="195">
        <v>0.22208281053952322</v>
      </c>
      <c r="E344" s="195">
        <v>8.5319949811794235E-2</v>
      </c>
      <c r="F344" s="195">
        <v>6.9008782936010038E-2</v>
      </c>
      <c r="G344" s="195">
        <v>0.37682977833542453</v>
      </c>
      <c r="H344" s="195">
        <v>1.1292346298619825E-2</v>
      </c>
      <c r="I344" s="195">
        <v>4.8515265579255541E-2</v>
      </c>
      <c r="J344" s="194">
        <v>1</v>
      </c>
      <c r="K344" s="196">
        <v>2391</v>
      </c>
      <c r="L344" s="94"/>
      <c r="M344" s="195" t="s">
        <v>143</v>
      </c>
      <c r="N344" s="195" t="s">
        <v>143</v>
      </c>
      <c r="O344" s="195">
        <v>0.17199999999999999</v>
      </c>
      <c r="P344" s="195">
        <v>0.20300000000000001</v>
      </c>
      <c r="Q344" s="195">
        <v>0.20599999999999999</v>
      </c>
      <c r="R344" s="195">
        <v>0.23899999999999999</v>
      </c>
      <c r="S344" s="195">
        <v>7.4999999999999997E-2</v>
      </c>
      <c r="T344" s="195">
        <v>9.7000000000000003E-2</v>
      </c>
      <c r="U344" s="195">
        <v>0.06</v>
      </c>
      <c r="V344" s="195">
        <v>0.08</v>
      </c>
      <c r="W344" s="195">
        <v>0.35799999999999998</v>
      </c>
      <c r="X344" s="195">
        <v>0.39600000000000002</v>
      </c>
      <c r="Y344" s="195">
        <v>8.0000000000000002E-3</v>
      </c>
      <c r="Z344" s="195">
        <v>1.6E-2</v>
      </c>
      <c r="AA344" s="195">
        <v>4.1000000000000002E-2</v>
      </c>
      <c r="AB344" s="195">
        <v>5.8000000000000003E-2</v>
      </c>
      <c r="AC344" s="12"/>
    </row>
    <row r="345" spans="1:29" x14ac:dyDescent="0.25">
      <c r="A345" s="94" t="s">
        <v>1835</v>
      </c>
      <c r="B345" s="195" t="s">
        <v>143</v>
      </c>
      <c r="C345" s="195">
        <v>0.40101522842639592</v>
      </c>
      <c r="D345" s="195">
        <v>0.17639593908629442</v>
      </c>
      <c r="E345" s="195">
        <v>0.13959390862944163</v>
      </c>
      <c r="F345" s="195">
        <v>5.8375634517766499E-2</v>
      </c>
      <c r="G345" s="195">
        <v>0.12309644670050761</v>
      </c>
      <c r="H345" s="195" t="s">
        <v>143</v>
      </c>
      <c r="I345" s="195">
        <v>0.10152284263959391</v>
      </c>
      <c r="J345" s="194">
        <v>0.99999999999999989</v>
      </c>
      <c r="K345" s="196">
        <v>788</v>
      </c>
      <c r="L345" s="94"/>
      <c r="M345" s="195" t="s">
        <v>143</v>
      </c>
      <c r="N345" s="195" t="s">
        <v>143</v>
      </c>
      <c r="O345" s="195">
        <v>0.36699999999999999</v>
      </c>
      <c r="P345" s="195">
        <v>0.436</v>
      </c>
      <c r="Q345" s="195">
        <v>0.151</v>
      </c>
      <c r="R345" s="195">
        <v>0.20499999999999999</v>
      </c>
      <c r="S345" s="195">
        <v>0.11700000000000001</v>
      </c>
      <c r="T345" s="195">
        <v>0.16600000000000001</v>
      </c>
      <c r="U345" s="195">
        <v>4.3999999999999997E-2</v>
      </c>
      <c r="V345" s="195">
        <v>7.6999999999999999E-2</v>
      </c>
      <c r="W345" s="195">
        <v>0.10199999999999999</v>
      </c>
      <c r="X345" s="195">
        <v>0.14799999999999999</v>
      </c>
      <c r="Y345" s="195" t="s">
        <v>143</v>
      </c>
      <c r="Z345" s="195" t="s">
        <v>143</v>
      </c>
      <c r="AA345" s="195">
        <v>8.2000000000000003E-2</v>
      </c>
      <c r="AB345" s="195">
        <v>0.125</v>
      </c>
      <c r="AC345" s="12"/>
    </row>
    <row r="346" spans="1:29" x14ac:dyDescent="0.25">
      <c r="A346" s="94" t="s">
        <v>1836</v>
      </c>
      <c r="B346" s="195" t="s">
        <v>143</v>
      </c>
      <c r="C346" s="195">
        <v>0.41284734752796826</v>
      </c>
      <c r="D346" s="195">
        <v>0.33273186575243596</v>
      </c>
      <c r="E346" s="195">
        <v>8.9137495488993149E-2</v>
      </c>
      <c r="F346" s="195">
        <v>9.7437748105377118E-3</v>
      </c>
      <c r="G346" s="195">
        <v>0.1014074341392999</v>
      </c>
      <c r="H346" s="195">
        <v>7.217610970768675E-4</v>
      </c>
      <c r="I346" s="195">
        <v>5.34103211836882E-2</v>
      </c>
      <c r="J346" s="194">
        <v>1</v>
      </c>
      <c r="K346" s="196">
        <v>2771</v>
      </c>
      <c r="L346" s="94"/>
      <c r="M346" s="195" t="s">
        <v>143</v>
      </c>
      <c r="N346" s="195" t="s">
        <v>143</v>
      </c>
      <c r="O346" s="195">
        <v>0.39500000000000002</v>
      </c>
      <c r="P346" s="195">
        <v>0.43099999999999999</v>
      </c>
      <c r="Q346" s="195">
        <v>0.315</v>
      </c>
      <c r="R346" s="195">
        <v>0.35</v>
      </c>
      <c r="S346" s="195">
        <v>7.9000000000000001E-2</v>
      </c>
      <c r="T346" s="195">
        <v>0.1</v>
      </c>
      <c r="U346" s="195">
        <v>7.0000000000000001E-3</v>
      </c>
      <c r="V346" s="195">
        <v>1.4E-2</v>
      </c>
      <c r="W346" s="195">
        <v>9.0999999999999998E-2</v>
      </c>
      <c r="X346" s="195">
        <v>0.113</v>
      </c>
      <c r="Y346" s="195">
        <v>0</v>
      </c>
      <c r="Z346" s="195">
        <v>3.0000000000000001E-3</v>
      </c>
      <c r="AA346" s="195">
        <v>4.5999999999999999E-2</v>
      </c>
      <c r="AB346" s="195">
        <v>6.2E-2</v>
      </c>
      <c r="AC346" s="12"/>
    </row>
    <row r="347" spans="1:29" x14ac:dyDescent="0.25">
      <c r="A347" s="94" t="s">
        <v>1837</v>
      </c>
      <c r="B347" s="195" t="s">
        <v>143</v>
      </c>
      <c r="C347" s="195">
        <v>0.32885906040268459</v>
      </c>
      <c r="D347" s="195">
        <v>0.37583892617449666</v>
      </c>
      <c r="E347" s="195">
        <v>0.13758389261744966</v>
      </c>
      <c r="F347" s="195">
        <v>1.3422818791946308E-2</v>
      </c>
      <c r="G347" s="195">
        <v>0.10738255033557047</v>
      </c>
      <c r="H347" s="195" t="s">
        <v>143</v>
      </c>
      <c r="I347" s="195">
        <v>3.6912751677852351E-2</v>
      </c>
      <c r="J347" s="194">
        <v>0.99999999999999989</v>
      </c>
      <c r="K347" s="196">
        <v>298</v>
      </c>
      <c r="L347" s="94"/>
      <c r="M347" s="195" t="s">
        <v>143</v>
      </c>
      <c r="N347" s="195" t="s">
        <v>143</v>
      </c>
      <c r="O347" s="195">
        <v>0.27800000000000002</v>
      </c>
      <c r="P347" s="195">
        <v>0.38400000000000001</v>
      </c>
      <c r="Q347" s="195">
        <v>0.32300000000000001</v>
      </c>
      <c r="R347" s="195">
        <v>0.432</v>
      </c>
      <c r="S347" s="195">
        <v>0.10299999999999999</v>
      </c>
      <c r="T347" s="195">
        <v>0.18099999999999999</v>
      </c>
      <c r="U347" s="195">
        <v>5.0000000000000001E-3</v>
      </c>
      <c r="V347" s="195">
        <v>3.4000000000000002E-2</v>
      </c>
      <c r="W347" s="195">
        <v>7.6999999999999999E-2</v>
      </c>
      <c r="X347" s="195">
        <v>0.14799999999999999</v>
      </c>
      <c r="Y347" s="195" t="s">
        <v>143</v>
      </c>
      <c r="Z347" s="195" t="s">
        <v>143</v>
      </c>
      <c r="AA347" s="195">
        <v>2.1000000000000001E-2</v>
      </c>
      <c r="AB347" s="195">
        <v>6.5000000000000002E-2</v>
      </c>
      <c r="AC347" s="12"/>
    </row>
    <row r="348" spans="1:29" x14ac:dyDescent="0.25">
      <c r="A348" s="94" t="s">
        <v>1838</v>
      </c>
      <c r="B348" s="195">
        <v>5.1644935670494774E-2</v>
      </c>
      <c r="C348" s="195">
        <v>0.22823590363526466</v>
      </c>
      <c r="D348" s="195">
        <v>0.28374924445211985</v>
      </c>
      <c r="E348" s="195">
        <v>0.11558587341334946</v>
      </c>
      <c r="F348" s="195">
        <v>1.9963733701752872E-2</v>
      </c>
      <c r="G348" s="195">
        <v>0.22497193679302305</v>
      </c>
      <c r="H348" s="195">
        <v>8.2894395993437526E-3</v>
      </c>
      <c r="I348" s="195">
        <v>6.7558932734651578E-2</v>
      </c>
      <c r="J348" s="194">
        <v>1.0000000000000002</v>
      </c>
      <c r="K348" s="196">
        <v>115810</v>
      </c>
      <c r="L348" s="94"/>
      <c r="M348" s="195">
        <v>0.05</v>
      </c>
      <c r="N348" s="195">
        <v>5.2999999999999999E-2</v>
      </c>
      <c r="O348" s="195">
        <v>0.22600000000000001</v>
      </c>
      <c r="P348" s="195">
        <v>0.23100000000000001</v>
      </c>
      <c r="Q348" s="195">
        <v>0.28100000000000003</v>
      </c>
      <c r="R348" s="195">
        <v>0.28599999999999998</v>
      </c>
      <c r="S348" s="195">
        <v>0.114</v>
      </c>
      <c r="T348" s="195">
        <v>0.11700000000000001</v>
      </c>
      <c r="U348" s="195">
        <v>1.9E-2</v>
      </c>
      <c r="V348" s="195">
        <v>2.1000000000000001E-2</v>
      </c>
      <c r="W348" s="195">
        <v>0.223</v>
      </c>
      <c r="X348" s="195">
        <v>0.22700000000000001</v>
      </c>
      <c r="Y348" s="195">
        <v>8.0000000000000002E-3</v>
      </c>
      <c r="Z348" s="195">
        <v>8.9999999999999993E-3</v>
      </c>
      <c r="AA348" s="195">
        <v>6.6000000000000003E-2</v>
      </c>
      <c r="AB348" s="195">
        <v>6.9000000000000006E-2</v>
      </c>
      <c r="AC348" s="12"/>
    </row>
    <row r="349" spans="1:29" x14ac:dyDescent="0.25">
      <c r="A349" s="94" t="s">
        <v>1839</v>
      </c>
      <c r="B349" s="195" t="s">
        <v>143</v>
      </c>
      <c r="C349" s="195">
        <v>0.27023878858474082</v>
      </c>
      <c r="D349" s="195">
        <v>0.31391962725684336</v>
      </c>
      <c r="E349" s="195">
        <v>0.11939429237041352</v>
      </c>
      <c r="F349" s="195">
        <v>1.8345952242283053E-2</v>
      </c>
      <c r="G349" s="195">
        <v>0.21432731508444963</v>
      </c>
      <c r="H349" s="195">
        <v>9.9009900990099011E-3</v>
      </c>
      <c r="I349" s="195">
        <v>5.3873034362259757E-2</v>
      </c>
      <c r="J349" s="194">
        <v>1.0000000000000002</v>
      </c>
      <c r="K349" s="196">
        <v>3434</v>
      </c>
      <c r="L349" s="94"/>
      <c r="M349" s="195" t="s">
        <v>143</v>
      </c>
      <c r="N349" s="195" t="s">
        <v>143</v>
      </c>
      <c r="O349" s="195">
        <v>0.25600000000000001</v>
      </c>
      <c r="P349" s="195">
        <v>0.28499999999999998</v>
      </c>
      <c r="Q349" s="195">
        <v>0.29899999999999999</v>
      </c>
      <c r="R349" s="195">
        <v>0.33</v>
      </c>
      <c r="S349" s="195">
        <v>0.109</v>
      </c>
      <c r="T349" s="195">
        <v>0.13100000000000001</v>
      </c>
      <c r="U349" s="195">
        <v>1.4E-2</v>
      </c>
      <c r="V349" s="195">
        <v>2.3E-2</v>
      </c>
      <c r="W349" s="195">
        <v>0.20100000000000001</v>
      </c>
      <c r="X349" s="195">
        <v>0.22800000000000001</v>
      </c>
      <c r="Y349" s="195">
        <v>7.0000000000000001E-3</v>
      </c>
      <c r="Z349" s="195">
        <v>1.4E-2</v>
      </c>
      <c r="AA349" s="195">
        <v>4.7E-2</v>
      </c>
      <c r="AB349" s="195">
        <v>6.2E-2</v>
      </c>
      <c r="AC349" s="12"/>
    </row>
    <row r="350" spans="1:29" x14ac:dyDescent="0.25">
      <c r="A350" s="94" t="s">
        <v>1840</v>
      </c>
      <c r="B350" s="195" t="s">
        <v>143</v>
      </c>
      <c r="C350" s="195">
        <v>0.16952789699570817</v>
      </c>
      <c r="D350" s="195">
        <v>0.49828326180257509</v>
      </c>
      <c r="E350" s="195">
        <v>0.16180257510729615</v>
      </c>
      <c r="F350" s="195">
        <v>1.7167381974248927E-2</v>
      </c>
      <c r="G350" s="195">
        <v>0.1017167381974249</v>
      </c>
      <c r="H350" s="195" t="s">
        <v>143</v>
      </c>
      <c r="I350" s="195">
        <v>5.1502145922746781E-2</v>
      </c>
      <c r="J350" s="194">
        <v>1</v>
      </c>
      <c r="K350" s="196">
        <v>2330</v>
      </c>
      <c r="L350" s="94"/>
      <c r="M350" s="195" t="s">
        <v>143</v>
      </c>
      <c r="N350" s="195" t="s">
        <v>143</v>
      </c>
      <c r="O350" s="195">
        <v>0.155</v>
      </c>
      <c r="P350" s="195">
        <v>0.185</v>
      </c>
      <c r="Q350" s="195">
        <v>0.47799999999999998</v>
      </c>
      <c r="R350" s="195">
        <v>0.51900000000000002</v>
      </c>
      <c r="S350" s="195">
        <v>0.14699999999999999</v>
      </c>
      <c r="T350" s="195">
        <v>0.17699999999999999</v>
      </c>
      <c r="U350" s="195">
        <v>1.2999999999999999E-2</v>
      </c>
      <c r="V350" s="195">
        <v>2.3E-2</v>
      </c>
      <c r="W350" s="195">
        <v>0.09</v>
      </c>
      <c r="X350" s="195">
        <v>0.115</v>
      </c>
      <c r="Y350" s="195" t="s">
        <v>143</v>
      </c>
      <c r="Z350" s="195" t="s">
        <v>143</v>
      </c>
      <c r="AA350" s="195">
        <v>4.2999999999999997E-2</v>
      </c>
      <c r="AB350" s="195">
        <v>6.0999999999999999E-2</v>
      </c>
      <c r="AC350" s="12"/>
    </row>
    <row r="351" spans="1:29" x14ac:dyDescent="0.25">
      <c r="A351" s="94" t="s">
        <v>1841</v>
      </c>
      <c r="B351" s="195" t="s">
        <v>143</v>
      </c>
      <c r="C351" s="195">
        <v>1.3127051101734646E-2</v>
      </c>
      <c r="D351" s="195">
        <v>0.17862165963431786</v>
      </c>
      <c r="E351" s="195">
        <v>0.15049226441631505</v>
      </c>
      <c r="F351" s="195">
        <v>4.9695264885138306E-2</v>
      </c>
      <c r="G351" s="195">
        <v>0.54102203469292076</v>
      </c>
      <c r="H351" s="195">
        <v>1.5002344116268168E-2</v>
      </c>
      <c r="I351" s="195">
        <v>5.2039381153305204E-2</v>
      </c>
      <c r="J351" s="194">
        <v>1</v>
      </c>
      <c r="K351" s="196">
        <v>2133</v>
      </c>
      <c r="L351" s="94"/>
      <c r="M351" s="195" t="s">
        <v>143</v>
      </c>
      <c r="N351" s="195" t="s">
        <v>143</v>
      </c>
      <c r="O351" s="195">
        <v>8.9999999999999993E-3</v>
      </c>
      <c r="P351" s="195">
        <v>1.9E-2</v>
      </c>
      <c r="Q351" s="195">
        <v>0.16300000000000001</v>
      </c>
      <c r="R351" s="195">
        <v>0.19500000000000001</v>
      </c>
      <c r="S351" s="195">
        <v>0.13600000000000001</v>
      </c>
      <c r="T351" s="195">
        <v>0.16600000000000001</v>
      </c>
      <c r="U351" s="195">
        <v>4.1000000000000002E-2</v>
      </c>
      <c r="V351" s="195">
        <v>0.06</v>
      </c>
      <c r="W351" s="195">
        <v>0.52</v>
      </c>
      <c r="X351" s="195">
        <v>0.56200000000000006</v>
      </c>
      <c r="Y351" s="195">
        <v>1.0999999999999999E-2</v>
      </c>
      <c r="Z351" s="195">
        <v>2.1000000000000001E-2</v>
      </c>
      <c r="AA351" s="195">
        <v>4.2999999999999997E-2</v>
      </c>
      <c r="AB351" s="195">
        <v>6.2E-2</v>
      </c>
      <c r="AC351" s="12"/>
    </row>
    <row r="352" spans="1:29" x14ac:dyDescent="0.25">
      <c r="A352" s="94" t="s">
        <v>1842</v>
      </c>
      <c r="B352" s="195" t="s">
        <v>143</v>
      </c>
      <c r="C352" s="195">
        <v>7.5135307226997766E-2</v>
      </c>
      <c r="D352" s="195">
        <v>0.19866284622731614</v>
      </c>
      <c r="E352" s="195">
        <v>9.0098694683221903E-2</v>
      </c>
      <c r="F352" s="195">
        <v>1.0187838268067495E-2</v>
      </c>
      <c r="G352" s="195">
        <v>0.5386819484240688</v>
      </c>
      <c r="H352" s="195">
        <v>3.2155364533588027E-2</v>
      </c>
      <c r="I352" s="195">
        <v>5.5078000636739892E-2</v>
      </c>
      <c r="J352" s="194">
        <v>1</v>
      </c>
      <c r="K352" s="196">
        <v>3141</v>
      </c>
      <c r="L352" s="94"/>
      <c r="M352" s="195" t="s">
        <v>143</v>
      </c>
      <c r="N352" s="195" t="s">
        <v>143</v>
      </c>
      <c r="O352" s="195">
        <v>6.6000000000000003E-2</v>
      </c>
      <c r="P352" s="195">
        <v>8.5000000000000006E-2</v>
      </c>
      <c r="Q352" s="195">
        <v>0.185</v>
      </c>
      <c r="R352" s="195">
        <v>0.21299999999999999</v>
      </c>
      <c r="S352" s="195">
        <v>8.1000000000000003E-2</v>
      </c>
      <c r="T352" s="195">
        <v>0.10100000000000001</v>
      </c>
      <c r="U352" s="195">
        <v>7.0000000000000001E-3</v>
      </c>
      <c r="V352" s="195">
        <v>1.4E-2</v>
      </c>
      <c r="W352" s="195">
        <v>0.52100000000000002</v>
      </c>
      <c r="X352" s="195">
        <v>0.55600000000000005</v>
      </c>
      <c r="Y352" s="195">
        <v>2.7E-2</v>
      </c>
      <c r="Z352" s="195">
        <v>3.9E-2</v>
      </c>
      <c r="AA352" s="195">
        <v>4.8000000000000001E-2</v>
      </c>
      <c r="AB352" s="195">
        <v>6.4000000000000001E-2</v>
      </c>
      <c r="AC352" s="12"/>
    </row>
    <row r="353" spans="1:29" x14ac:dyDescent="0.25">
      <c r="A353" s="94" t="s">
        <v>1843</v>
      </c>
      <c r="B353" s="195">
        <v>0.15194681861348527</v>
      </c>
      <c r="C353" s="195">
        <v>0.14624881291547959</v>
      </c>
      <c r="D353" s="195">
        <v>0.40360873694207028</v>
      </c>
      <c r="E353" s="195">
        <v>8.7369420702754039E-2</v>
      </c>
      <c r="F353" s="195">
        <v>2.564102564102564E-2</v>
      </c>
      <c r="G353" s="195">
        <v>0.10731244064577398</v>
      </c>
      <c r="H353" s="195">
        <v>1.8993352326685661E-3</v>
      </c>
      <c r="I353" s="195">
        <v>7.5973409306742637E-2</v>
      </c>
      <c r="J353" s="194">
        <v>1</v>
      </c>
      <c r="K353" s="196">
        <v>1053</v>
      </c>
      <c r="L353" s="94"/>
      <c r="M353" s="195">
        <v>0.13200000000000001</v>
      </c>
      <c r="N353" s="195">
        <v>0.17499999999999999</v>
      </c>
      <c r="O353" s="195">
        <v>0.126</v>
      </c>
      <c r="P353" s="195">
        <v>0.16900000000000001</v>
      </c>
      <c r="Q353" s="195">
        <v>0.374</v>
      </c>
      <c r="R353" s="195">
        <v>0.434</v>
      </c>
      <c r="S353" s="195">
        <v>7.1999999999999995E-2</v>
      </c>
      <c r="T353" s="195">
        <v>0.106</v>
      </c>
      <c r="U353" s="195">
        <v>1.7999999999999999E-2</v>
      </c>
      <c r="V353" s="195">
        <v>3.6999999999999998E-2</v>
      </c>
      <c r="W353" s="195">
        <v>0.09</v>
      </c>
      <c r="X353" s="195">
        <v>0.127</v>
      </c>
      <c r="Y353" s="195">
        <v>1E-3</v>
      </c>
      <c r="Z353" s="195">
        <v>7.0000000000000001E-3</v>
      </c>
      <c r="AA353" s="195">
        <v>6.0999999999999999E-2</v>
      </c>
      <c r="AB353" s="195">
        <v>9.4E-2</v>
      </c>
      <c r="AC353" s="12"/>
    </row>
    <row r="354" spans="1:29" x14ac:dyDescent="0.25">
      <c r="A354" s="94" t="s">
        <v>1844</v>
      </c>
      <c r="B354" s="195">
        <v>7.9670329670329665E-2</v>
      </c>
      <c r="C354" s="195">
        <v>1.0465724751439038E-3</v>
      </c>
      <c r="D354" s="195">
        <v>0.69662480376766089</v>
      </c>
      <c r="E354" s="195">
        <v>7.312925170068027E-2</v>
      </c>
      <c r="F354" s="195">
        <v>8.673469387755102E-2</v>
      </c>
      <c r="G354" s="195">
        <v>1.7922553636839349E-2</v>
      </c>
      <c r="H354" s="195" t="s">
        <v>143</v>
      </c>
      <c r="I354" s="195">
        <v>4.4871794871794872E-2</v>
      </c>
      <c r="J354" s="194">
        <v>1</v>
      </c>
      <c r="K354" s="196">
        <v>7644</v>
      </c>
      <c r="L354" s="94"/>
      <c r="M354" s="195">
        <v>7.3999999999999996E-2</v>
      </c>
      <c r="N354" s="195">
        <v>8.5999999999999993E-2</v>
      </c>
      <c r="O354" s="195">
        <v>1E-3</v>
      </c>
      <c r="P354" s="195">
        <v>2E-3</v>
      </c>
      <c r="Q354" s="195">
        <v>0.68600000000000005</v>
      </c>
      <c r="R354" s="195">
        <v>0.70699999999999996</v>
      </c>
      <c r="S354" s="195">
        <v>6.8000000000000005E-2</v>
      </c>
      <c r="T354" s="195">
        <v>7.9000000000000001E-2</v>
      </c>
      <c r="U354" s="195">
        <v>8.1000000000000003E-2</v>
      </c>
      <c r="V354" s="195">
        <v>9.2999999999999999E-2</v>
      </c>
      <c r="W354" s="195">
        <v>1.4999999999999999E-2</v>
      </c>
      <c r="X354" s="195">
        <v>2.1000000000000001E-2</v>
      </c>
      <c r="Y354" s="195" t="s">
        <v>143</v>
      </c>
      <c r="Z354" s="195" t="s">
        <v>143</v>
      </c>
      <c r="AA354" s="195">
        <v>0.04</v>
      </c>
      <c r="AB354" s="195">
        <v>0.05</v>
      </c>
      <c r="AC354" s="12"/>
    </row>
    <row r="355" spans="1:29" x14ac:dyDescent="0.25">
      <c r="A355" s="94" t="s">
        <v>1845</v>
      </c>
      <c r="B355" s="195">
        <v>6.9203092704585467E-2</v>
      </c>
      <c r="C355" s="195">
        <v>0.21771415448212508</v>
      </c>
      <c r="D355" s="195">
        <v>0.26372196279568244</v>
      </c>
      <c r="E355" s="195">
        <v>8.7958355661027332E-2</v>
      </c>
      <c r="F355" s="195">
        <v>3.2458087728699382E-2</v>
      </c>
      <c r="G355" s="195">
        <v>0.26739646329327105</v>
      </c>
      <c r="H355" s="195">
        <v>9.6455638061700988E-3</v>
      </c>
      <c r="I355" s="195">
        <v>5.19023195284391E-2</v>
      </c>
      <c r="J355" s="194">
        <v>0.99999999999999978</v>
      </c>
      <c r="K355" s="196">
        <v>13063</v>
      </c>
      <c r="L355" s="94"/>
      <c r="M355" s="195">
        <v>6.5000000000000002E-2</v>
      </c>
      <c r="N355" s="195">
        <v>7.3999999999999996E-2</v>
      </c>
      <c r="O355" s="195">
        <v>0.21099999999999999</v>
      </c>
      <c r="P355" s="195">
        <v>0.22500000000000001</v>
      </c>
      <c r="Q355" s="195">
        <v>0.25600000000000001</v>
      </c>
      <c r="R355" s="195">
        <v>0.27100000000000002</v>
      </c>
      <c r="S355" s="195">
        <v>8.3000000000000004E-2</v>
      </c>
      <c r="T355" s="195">
        <v>9.2999999999999999E-2</v>
      </c>
      <c r="U355" s="195">
        <v>0.03</v>
      </c>
      <c r="V355" s="195">
        <v>3.5999999999999997E-2</v>
      </c>
      <c r="W355" s="195">
        <v>0.26</v>
      </c>
      <c r="X355" s="195">
        <v>0.27500000000000002</v>
      </c>
      <c r="Y355" s="195">
        <v>8.0000000000000002E-3</v>
      </c>
      <c r="Z355" s="195">
        <v>1.0999999999999999E-2</v>
      </c>
      <c r="AA355" s="195">
        <v>4.8000000000000001E-2</v>
      </c>
      <c r="AB355" s="195">
        <v>5.6000000000000001E-2</v>
      </c>
      <c r="AC355" s="12"/>
    </row>
    <row r="356" spans="1:29" x14ac:dyDescent="0.25">
      <c r="A356" s="94" t="s">
        <v>1846</v>
      </c>
      <c r="B356" s="195">
        <v>0.52711738484398218</v>
      </c>
      <c r="C356" s="195">
        <v>0.16010401188707279</v>
      </c>
      <c r="D356" s="195">
        <v>0.16567607726597325</v>
      </c>
      <c r="E356" s="195">
        <v>5.2377414561664191E-2</v>
      </c>
      <c r="F356" s="195">
        <v>3.3432392273402673E-3</v>
      </c>
      <c r="G356" s="195">
        <v>7.8008915304606241E-3</v>
      </c>
      <c r="H356" s="195" t="s">
        <v>143</v>
      </c>
      <c r="I356" s="195">
        <v>8.3580980683506681E-2</v>
      </c>
      <c r="J356" s="194">
        <v>1</v>
      </c>
      <c r="K356" s="196">
        <v>2692</v>
      </c>
      <c r="L356" s="94"/>
      <c r="M356" s="195">
        <v>0.50800000000000001</v>
      </c>
      <c r="N356" s="195">
        <v>0.54600000000000004</v>
      </c>
      <c r="O356" s="195">
        <v>0.14699999999999999</v>
      </c>
      <c r="P356" s="195">
        <v>0.17399999999999999</v>
      </c>
      <c r="Q356" s="195">
        <v>0.152</v>
      </c>
      <c r="R356" s="195">
        <v>0.18</v>
      </c>
      <c r="S356" s="195">
        <v>4.4999999999999998E-2</v>
      </c>
      <c r="T356" s="195">
        <v>6.0999999999999999E-2</v>
      </c>
      <c r="U356" s="195">
        <v>2E-3</v>
      </c>
      <c r="V356" s="195">
        <v>6.0000000000000001E-3</v>
      </c>
      <c r="W356" s="195">
        <v>5.0000000000000001E-3</v>
      </c>
      <c r="X356" s="195">
        <v>1.2E-2</v>
      </c>
      <c r="Y356" s="195" t="s">
        <v>143</v>
      </c>
      <c r="Z356" s="195" t="s">
        <v>143</v>
      </c>
      <c r="AA356" s="195">
        <v>7.3999999999999996E-2</v>
      </c>
      <c r="AB356" s="195">
        <v>9.5000000000000001E-2</v>
      </c>
      <c r="AC356" s="12"/>
    </row>
    <row r="357" spans="1:29" x14ac:dyDescent="0.25">
      <c r="A357" s="94" t="s">
        <v>1847</v>
      </c>
      <c r="B357" s="195">
        <v>0.25699931969229162</v>
      </c>
      <c r="C357" s="195">
        <v>0.41592966664922287</v>
      </c>
      <c r="D357" s="195">
        <v>0.15636611020984875</v>
      </c>
      <c r="E357" s="195">
        <v>3.8620545292793969E-2</v>
      </c>
      <c r="F357" s="195">
        <v>2.9828876445653881E-3</v>
      </c>
      <c r="G357" s="195">
        <v>4.7464545502119419E-2</v>
      </c>
      <c r="H357" s="195">
        <v>5.0238107697943377E-3</v>
      </c>
      <c r="I357" s="195">
        <v>7.661311423936365E-2</v>
      </c>
      <c r="J357" s="194">
        <v>1</v>
      </c>
      <c r="K357" s="196">
        <v>19109</v>
      </c>
      <c r="L357" s="94"/>
      <c r="M357" s="195">
        <v>0.251</v>
      </c>
      <c r="N357" s="195">
        <v>0.26300000000000001</v>
      </c>
      <c r="O357" s="195">
        <v>0.40899999999999997</v>
      </c>
      <c r="P357" s="195">
        <v>0.42299999999999999</v>
      </c>
      <c r="Q357" s="195">
        <v>0.151</v>
      </c>
      <c r="R357" s="195">
        <v>0.16200000000000001</v>
      </c>
      <c r="S357" s="195">
        <v>3.5999999999999997E-2</v>
      </c>
      <c r="T357" s="195">
        <v>4.1000000000000002E-2</v>
      </c>
      <c r="U357" s="195">
        <v>2E-3</v>
      </c>
      <c r="V357" s="195">
        <v>4.0000000000000001E-3</v>
      </c>
      <c r="W357" s="195">
        <v>4.4999999999999998E-2</v>
      </c>
      <c r="X357" s="195">
        <v>5.0999999999999997E-2</v>
      </c>
      <c r="Y357" s="195">
        <v>4.0000000000000001E-3</v>
      </c>
      <c r="Z357" s="195">
        <v>6.0000000000000001E-3</v>
      </c>
      <c r="AA357" s="195">
        <v>7.2999999999999995E-2</v>
      </c>
      <c r="AB357" s="195">
        <v>0.08</v>
      </c>
      <c r="AC357" s="12"/>
    </row>
    <row r="358" spans="1:29" x14ac:dyDescent="0.25">
      <c r="A358" s="94" t="s">
        <v>1848</v>
      </c>
      <c r="B358" s="195" t="s">
        <v>143</v>
      </c>
      <c r="C358" s="195">
        <v>0.23203769140164901</v>
      </c>
      <c r="D358" s="195">
        <v>0.42520612485276799</v>
      </c>
      <c r="E358" s="195">
        <v>0.15076560659599528</v>
      </c>
      <c r="F358" s="195">
        <v>8.2449941107184919E-3</v>
      </c>
      <c r="G358" s="195">
        <v>0.13074204946996468</v>
      </c>
      <c r="H358" s="195">
        <v>3.5335689045936395E-3</v>
      </c>
      <c r="I358" s="195">
        <v>4.9469964664310952E-2</v>
      </c>
      <c r="J358" s="194">
        <v>1</v>
      </c>
      <c r="K358" s="196">
        <v>849</v>
      </c>
      <c r="L358" s="94"/>
      <c r="M358" s="195" t="s">
        <v>143</v>
      </c>
      <c r="N358" s="195" t="s">
        <v>143</v>
      </c>
      <c r="O358" s="195">
        <v>0.20499999999999999</v>
      </c>
      <c r="P358" s="195">
        <v>0.26200000000000001</v>
      </c>
      <c r="Q358" s="195">
        <v>0.39200000000000002</v>
      </c>
      <c r="R358" s="195">
        <v>0.45900000000000002</v>
      </c>
      <c r="S358" s="195">
        <v>0.128</v>
      </c>
      <c r="T358" s="195">
        <v>0.17599999999999999</v>
      </c>
      <c r="U358" s="195">
        <v>4.0000000000000001E-3</v>
      </c>
      <c r="V358" s="195">
        <v>1.7000000000000001E-2</v>
      </c>
      <c r="W358" s="195">
        <v>0.11</v>
      </c>
      <c r="X358" s="195">
        <v>0.155</v>
      </c>
      <c r="Y358" s="195">
        <v>1E-3</v>
      </c>
      <c r="Z358" s="195">
        <v>0.01</v>
      </c>
      <c r="AA358" s="195">
        <v>3.6999999999999998E-2</v>
      </c>
      <c r="AB358" s="195">
        <v>6.6000000000000003E-2</v>
      </c>
      <c r="AC358" s="12"/>
    </row>
    <row r="359" spans="1:29" x14ac:dyDescent="0.25">
      <c r="A359" s="94" t="s">
        <v>1849</v>
      </c>
      <c r="B359" s="195" t="s">
        <v>143</v>
      </c>
      <c r="C359" s="195">
        <v>0.11557788944723618</v>
      </c>
      <c r="D359" s="195">
        <v>0.33668341708542715</v>
      </c>
      <c r="E359" s="195">
        <v>0.29145728643216079</v>
      </c>
      <c r="F359" s="195">
        <v>1.507537688442211E-2</v>
      </c>
      <c r="G359" s="195">
        <v>0.18592964824120603</v>
      </c>
      <c r="H359" s="195">
        <v>1.0050251256281407E-2</v>
      </c>
      <c r="I359" s="195">
        <v>4.5226130653266333E-2</v>
      </c>
      <c r="J359" s="194">
        <v>1</v>
      </c>
      <c r="K359" s="196">
        <v>199</v>
      </c>
      <c r="L359" s="94"/>
      <c r="M359" s="195" t="s">
        <v>143</v>
      </c>
      <c r="N359" s="195" t="s">
        <v>143</v>
      </c>
      <c r="O359" s="195">
        <v>7.8E-2</v>
      </c>
      <c r="P359" s="195">
        <v>0.16700000000000001</v>
      </c>
      <c r="Q359" s="195">
        <v>0.27500000000000002</v>
      </c>
      <c r="R359" s="195">
        <v>0.40500000000000003</v>
      </c>
      <c r="S359" s="195">
        <v>0.23300000000000001</v>
      </c>
      <c r="T359" s="195">
        <v>0.35799999999999998</v>
      </c>
      <c r="U359" s="195">
        <v>5.0000000000000001E-3</v>
      </c>
      <c r="V359" s="195">
        <v>4.2999999999999997E-2</v>
      </c>
      <c r="W359" s="195">
        <v>0.13800000000000001</v>
      </c>
      <c r="X359" s="195">
        <v>0.246</v>
      </c>
      <c r="Y359" s="195">
        <v>3.0000000000000001E-3</v>
      </c>
      <c r="Z359" s="195">
        <v>3.5999999999999997E-2</v>
      </c>
      <c r="AA359" s="195">
        <v>2.4E-2</v>
      </c>
      <c r="AB359" s="195">
        <v>8.4000000000000005E-2</v>
      </c>
      <c r="AC359" s="12"/>
    </row>
    <row r="360" spans="1:29" x14ac:dyDescent="0.25">
      <c r="A360" s="94" t="s">
        <v>1850</v>
      </c>
      <c r="B360" s="195" t="s">
        <v>143</v>
      </c>
      <c r="C360" s="195">
        <v>0.25692883895131086</v>
      </c>
      <c r="D360" s="195">
        <v>0.26516853932584272</v>
      </c>
      <c r="E360" s="195">
        <v>0.32059925093632957</v>
      </c>
      <c r="F360" s="195">
        <v>8.2397003745318352E-3</v>
      </c>
      <c r="G360" s="195">
        <v>7.7153558052434457E-2</v>
      </c>
      <c r="H360" s="195">
        <v>4.4943820224719105E-3</v>
      </c>
      <c r="I360" s="195">
        <v>6.741573033707865E-2</v>
      </c>
      <c r="J360" s="194">
        <v>1</v>
      </c>
      <c r="K360" s="196">
        <v>1335</v>
      </c>
      <c r="L360" s="94"/>
      <c r="M360" s="195" t="s">
        <v>143</v>
      </c>
      <c r="N360" s="195" t="s">
        <v>143</v>
      </c>
      <c r="O360" s="195">
        <v>0.23400000000000001</v>
      </c>
      <c r="P360" s="195">
        <v>0.28100000000000003</v>
      </c>
      <c r="Q360" s="195">
        <v>0.24199999999999999</v>
      </c>
      <c r="R360" s="195">
        <v>0.28899999999999998</v>
      </c>
      <c r="S360" s="195">
        <v>0.29599999999999999</v>
      </c>
      <c r="T360" s="195">
        <v>0.34599999999999997</v>
      </c>
      <c r="U360" s="195">
        <v>5.0000000000000001E-3</v>
      </c>
      <c r="V360" s="195">
        <v>1.4999999999999999E-2</v>
      </c>
      <c r="W360" s="195">
        <v>6.4000000000000001E-2</v>
      </c>
      <c r="X360" s="195">
        <v>9.2999999999999999E-2</v>
      </c>
      <c r="Y360" s="195">
        <v>2E-3</v>
      </c>
      <c r="Z360" s="195">
        <v>0.01</v>
      </c>
      <c r="AA360" s="195">
        <v>5.5E-2</v>
      </c>
      <c r="AB360" s="195">
        <v>8.2000000000000003E-2</v>
      </c>
      <c r="AC360" s="12"/>
    </row>
    <row r="361" spans="1:29" x14ac:dyDescent="0.25">
      <c r="A361" s="94" t="s">
        <v>1851</v>
      </c>
      <c r="B361" s="195" t="s">
        <v>143</v>
      </c>
      <c r="C361" s="195">
        <v>0.33291139240506329</v>
      </c>
      <c r="D361" s="195">
        <v>0.29493670886075951</v>
      </c>
      <c r="E361" s="195">
        <v>0.2</v>
      </c>
      <c r="F361" s="195">
        <v>8.8607594936708865E-3</v>
      </c>
      <c r="G361" s="195">
        <v>8.6075949367088608E-2</v>
      </c>
      <c r="H361" s="195" t="s">
        <v>143</v>
      </c>
      <c r="I361" s="195">
        <v>7.7215189873417717E-2</v>
      </c>
      <c r="J361" s="194">
        <v>1</v>
      </c>
      <c r="K361" s="196">
        <v>790</v>
      </c>
      <c r="L361" s="94"/>
      <c r="M361" s="195" t="s">
        <v>143</v>
      </c>
      <c r="N361" s="195" t="s">
        <v>143</v>
      </c>
      <c r="O361" s="195">
        <v>0.30099999999999999</v>
      </c>
      <c r="P361" s="195">
        <v>0.36699999999999999</v>
      </c>
      <c r="Q361" s="195">
        <v>0.26400000000000001</v>
      </c>
      <c r="R361" s="195">
        <v>0.32800000000000001</v>
      </c>
      <c r="S361" s="195">
        <v>0.17399999999999999</v>
      </c>
      <c r="T361" s="195">
        <v>0.22900000000000001</v>
      </c>
      <c r="U361" s="195">
        <v>4.0000000000000001E-3</v>
      </c>
      <c r="V361" s="195">
        <v>1.7999999999999999E-2</v>
      </c>
      <c r="W361" s="195">
        <v>6.8000000000000005E-2</v>
      </c>
      <c r="X361" s="195">
        <v>0.108</v>
      </c>
      <c r="Y361" s="195" t="s">
        <v>143</v>
      </c>
      <c r="Z361" s="195" t="s">
        <v>143</v>
      </c>
      <c r="AA361" s="195">
        <v>6.0999999999999999E-2</v>
      </c>
      <c r="AB361" s="195">
        <v>9.8000000000000004E-2</v>
      </c>
      <c r="AC361" s="12"/>
    </row>
    <row r="362" spans="1:29" x14ac:dyDescent="0.25">
      <c r="A362" s="94" t="s">
        <v>1852</v>
      </c>
      <c r="B362" s="195" t="s">
        <v>143</v>
      </c>
      <c r="C362" s="195">
        <v>0.20689655172413793</v>
      </c>
      <c r="D362" s="195">
        <v>0.34880636604774534</v>
      </c>
      <c r="E362" s="195">
        <v>0.2572944297082228</v>
      </c>
      <c r="F362" s="195">
        <v>7.9575596816976128E-3</v>
      </c>
      <c r="G362" s="195">
        <v>0.11538461538461539</v>
      </c>
      <c r="H362" s="195">
        <v>1.3262599469496021E-3</v>
      </c>
      <c r="I362" s="195">
        <v>6.2334217506631297E-2</v>
      </c>
      <c r="J362" s="194">
        <v>1</v>
      </c>
      <c r="K362" s="196">
        <v>754</v>
      </c>
      <c r="L362" s="94"/>
      <c r="M362" s="195" t="s">
        <v>143</v>
      </c>
      <c r="N362" s="195" t="s">
        <v>143</v>
      </c>
      <c r="O362" s="195">
        <v>0.18</v>
      </c>
      <c r="P362" s="195">
        <v>0.23699999999999999</v>
      </c>
      <c r="Q362" s="195">
        <v>0.316</v>
      </c>
      <c r="R362" s="195">
        <v>0.38400000000000001</v>
      </c>
      <c r="S362" s="195">
        <v>0.22700000000000001</v>
      </c>
      <c r="T362" s="195">
        <v>0.28999999999999998</v>
      </c>
      <c r="U362" s="195">
        <v>4.0000000000000001E-3</v>
      </c>
      <c r="V362" s="195">
        <v>1.7000000000000001E-2</v>
      </c>
      <c r="W362" s="195">
        <v>9.5000000000000001E-2</v>
      </c>
      <c r="X362" s="195">
        <v>0.14000000000000001</v>
      </c>
      <c r="Y362" s="195">
        <v>0</v>
      </c>
      <c r="Z362" s="195">
        <v>7.0000000000000001E-3</v>
      </c>
      <c r="AA362" s="195">
        <v>4.7E-2</v>
      </c>
      <c r="AB362" s="195">
        <v>8.2000000000000003E-2</v>
      </c>
      <c r="AC362" s="12"/>
    </row>
    <row r="363" spans="1:29" x14ac:dyDescent="0.25">
      <c r="A363" s="94" t="s">
        <v>1853</v>
      </c>
      <c r="B363" s="195" t="s">
        <v>143</v>
      </c>
      <c r="C363" s="195">
        <v>0.12473572938689217</v>
      </c>
      <c r="D363" s="195">
        <v>0.4989429175475687</v>
      </c>
      <c r="E363" s="195">
        <v>0.1839323467230444</v>
      </c>
      <c r="F363" s="195">
        <v>1.2684989429175475E-2</v>
      </c>
      <c r="G363" s="195">
        <v>6.4129668780831567E-2</v>
      </c>
      <c r="H363" s="195">
        <v>2.1141649048625794E-3</v>
      </c>
      <c r="I363" s="195">
        <v>0.11346018322762509</v>
      </c>
      <c r="J363" s="194">
        <v>1</v>
      </c>
      <c r="K363" s="196">
        <v>1419</v>
      </c>
      <c r="L363" s="94"/>
      <c r="M363" s="195" t="s">
        <v>143</v>
      </c>
      <c r="N363" s="195" t="s">
        <v>143</v>
      </c>
      <c r="O363" s="195">
        <v>0.109</v>
      </c>
      <c r="P363" s="195">
        <v>0.14299999999999999</v>
      </c>
      <c r="Q363" s="195">
        <v>0.47299999999999998</v>
      </c>
      <c r="R363" s="195">
        <v>0.52500000000000002</v>
      </c>
      <c r="S363" s="195">
        <v>0.16500000000000001</v>
      </c>
      <c r="T363" s="195">
        <v>0.20499999999999999</v>
      </c>
      <c r="U363" s="195">
        <v>8.0000000000000002E-3</v>
      </c>
      <c r="V363" s="195">
        <v>0.02</v>
      </c>
      <c r="W363" s="195">
        <v>5.2999999999999999E-2</v>
      </c>
      <c r="X363" s="195">
        <v>7.8E-2</v>
      </c>
      <c r="Y363" s="195">
        <v>1E-3</v>
      </c>
      <c r="Z363" s="195">
        <v>6.0000000000000001E-3</v>
      </c>
      <c r="AA363" s="195">
        <v>9.8000000000000004E-2</v>
      </c>
      <c r="AB363" s="195">
        <v>0.13100000000000001</v>
      </c>
      <c r="AC363" s="12"/>
    </row>
    <row r="364" spans="1:29" x14ac:dyDescent="0.25">
      <c r="A364" s="94" t="s">
        <v>1854</v>
      </c>
      <c r="B364" s="195" t="s">
        <v>143</v>
      </c>
      <c r="C364" s="195">
        <v>0.2073170731707317</v>
      </c>
      <c r="D364" s="195">
        <v>0.31596452328159647</v>
      </c>
      <c r="E364" s="195">
        <v>0.17516629711751663</v>
      </c>
      <c r="F364" s="195">
        <v>1.5521064301552107E-2</v>
      </c>
      <c r="G364" s="195">
        <v>0.17738359201773837</v>
      </c>
      <c r="H364" s="195">
        <v>2.2172949002217295E-3</v>
      </c>
      <c r="I364" s="195">
        <v>0.10643015521064302</v>
      </c>
      <c r="J364" s="194">
        <v>1</v>
      </c>
      <c r="K364" s="196">
        <v>902</v>
      </c>
      <c r="L364" s="94"/>
      <c r="M364" s="195" t="s">
        <v>143</v>
      </c>
      <c r="N364" s="195" t="s">
        <v>143</v>
      </c>
      <c r="O364" s="195">
        <v>0.182</v>
      </c>
      <c r="P364" s="195">
        <v>0.23499999999999999</v>
      </c>
      <c r="Q364" s="195">
        <v>0.28599999999999998</v>
      </c>
      <c r="R364" s="195">
        <v>0.34699999999999998</v>
      </c>
      <c r="S364" s="195">
        <v>0.152</v>
      </c>
      <c r="T364" s="195">
        <v>0.20100000000000001</v>
      </c>
      <c r="U364" s="195">
        <v>8.9999999999999993E-3</v>
      </c>
      <c r="V364" s="195">
        <v>2.5999999999999999E-2</v>
      </c>
      <c r="W364" s="195">
        <v>0.154</v>
      </c>
      <c r="X364" s="195">
        <v>0.20399999999999999</v>
      </c>
      <c r="Y364" s="195">
        <v>1E-3</v>
      </c>
      <c r="Z364" s="195">
        <v>8.0000000000000002E-3</v>
      </c>
      <c r="AA364" s="195">
        <v>8.7999999999999995E-2</v>
      </c>
      <c r="AB364" s="195">
        <v>0.128</v>
      </c>
      <c r="AC364" s="12"/>
    </row>
    <row r="365" spans="1:29" x14ac:dyDescent="0.25">
      <c r="A365" s="94" t="s">
        <v>1855</v>
      </c>
      <c r="B365" s="195" t="s">
        <v>143</v>
      </c>
      <c r="C365" s="195">
        <v>0.16146916146916146</v>
      </c>
      <c r="D365" s="195">
        <v>0.30284130284130284</v>
      </c>
      <c r="E365" s="195">
        <v>0.22591822591822591</v>
      </c>
      <c r="F365" s="195">
        <v>1.7671517671517672E-2</v>
      </c>
      <c r="G365" s="195">
        <v>0.23492723492723494</v>
      </c>
      <c r="H365" s="195">
        <v>1.3167013167013167E-2</v>
      </c>
      <c r="I365" s="195">
        <v>4.4005544005544003E-2</v>
      </c>
      <c r="J365" s="194">
        <v>1</v>
      </c>
      <c r="K365" s="196">
        <v>2886</v>
      </c>
      <c r="L365" s="94"/>
      <c r="M365" s="195" t="s">
        <v>143</v>
      </c>
      <c r="N365" s="195" t="s">
        <v>143</v>
      </c>
      <c r="O365" s="195">
        <v>0.14799999999999999</v>
      </c>
      <c r="P365" s="195">
        <v>0.17499999999999999</v>
      </c>
      <c r="Q365" s="195">
        <v>0.28599999999999998</v>
      </c>
      <c r="R365" s="195">
        <v>0.32</v>
      </c>
      <c r="S365" s="195">
        <v>0.21099999999999999</v>
      </c>
      <c r="T365" s="195">
        <v>0.24199999999999999</v>
      </c>
      <c r="U365" s="195">
        <v>1.2999999999999999E-2</v>
      </c>
      <c r="V365" s="195">
        <v>2.3E-2</v>
      </c>
      <c r="W365" s="195">
        <v>0.22</v>
      </c>
      <c r="X365" s="195">
        <v>0.251</v>
      </c>
      <c r="Y365" s="195">
        <v>0.01</v>
      </c>
      <c r="Z365" s="195">
        <v>1.7999999999999999E-2</v>
      </c>
      <c r="AA365" s="195">
        <v>3.6999999999999998E-2</v>
      </c>
      <c r="AB365" s="195">
        <v>5.1999999999999998E-2</v>
      </c>
      <c r="AC365" s="12"/>
    </row>
    <row r="366" spans="1:29" x14ac:dyDescent="0.25">
      <c r="A366" s="94" t="s">
        <v>1856</v>
      </c>
      <c r="B366" s="195" t="s">
        <v>143</v>
      </c>
      <c r="C366" s="195">
        <v>2.0815264527320035E-2</v>
      </c>
      <c r="D366" s="195">
        <v>0.22636600173460539</v>
      </c>
      <c r="E366" s="195">
        <v>0.11448395490026018</v>
      </c>
      <c r="F366" s="195">
        <v>2.5151777970511709E-2</v>
      </c>
      <c r="G366" s="195">
        <v>0.53512575888985259</v>
      </c>
      <c r="H366" s="195">
        <v>9.5403295750216832E-3</v>
      </c>
      <c r="I366" s="195">
        <v>6.8516912402428451E-2</v>
      </c>
      <c r="J366" s="194">
        <v>1</v>
      </c>
      <c r="K366" s="196">
        <v>1153</v>
      </c>
      <c r="L366" s="94"/>
      <c r="M366" s="195" t="s">
        <v>143</v>
      </c>
      <c r="N366" s="195" t="s">
        <v>143</v>
      </c>
      <c r="O366" s="195">
        <v>1.4E-2</v>
      </c>
      <c r="P366" s="195">
        <v>3.1E-2</v>
      </c>
      <c r="Q366" s="195">
        <v>0.20300000000000001</v>
      </c>
      <c r="R366" s="195">
        <v>0.251</v>
      </c>
      <c r="S366" s="195">
        <v>9.7000000000000003E-2</v>
      </c>
      <c r="T366" s="195">
        <v>0.13400000000000001</v>
      </c>
      <c r="U366" s="195">
        <v>1.7999999999999999E-2</v>
      </c>
      <c r="V366" s="195">
        <v>3.5999999999999997E-2</v>
      </c>
      <c r="W366" s="195">
        <v>0.50600000000000001</v>
      </c>
      <c r="X366" s="195">
        <v>0.56399999999999995</v>
      </c>
      <c r="Y366" s="195">
        <v>5.0000000000000001E-3</v>
      </c>
      <c r="Z366" s="195">
        <v>1.7000000000000001E-2</v>
      </c>
      <c r="AA366" s="195">
        <v>5.5E-2</v>
      </c>
      <c r="AB366" s="195">
        <v>8.5000000000000006E-2</v>
      </c>
      <c r="AC366" s="12"/>
    </row>
    <row r="367" spans="1:29" x14ac:dyDescent="0.25">
      <c r="A367" s="94" t="s">
        <v>1857</v>
      </c>
      <c r="B367" s="195" t="s">
        <v>143</v>
      </c>
      <c r="C367" s="195">
        <v>0.11812443642921551</v>
      </c>
      <c r="D367" s="195">
        <v>0.47971145175834085</v>
      </c>
      <c r="E367" s="195">
        <v>0.11181244364292155</v>
      </c>
      <c r="F367" s="195">
        <v>1.3525698827772768E-2</v>
      </c>
      <c r="G367" s="195">
        <v>0.20468890892696123</v>
      </c>
      <c r="H367" s="195">
        <v>1.0820559062218215E-2</v>
      </c>
      <c r="I367" s="195">
        <v>6.1316501352569885E-2</v>
      </c>
      <c r="J367" s="194">
        <v>1</v>
      </c>
      <c r="K367" s="196">
        <v>1109</v>
      </c>
      <c r="L367" s="94"/>
      <c r="M367" s="195" t="s">
        <v>143</v>
      </c>
      <c r="N367" s="195" t="s">
        <v>143</v>
      </c>
      <c r="O367" s="195">
        <v>0.1</v>
      </c>
      <c r="P367" s="195">
        <v>0.13800000000000001</v>
      </c>
      <c r="Q367" s="195">
        <v>0.45</v>
      </c>
      <c r="R367" s="195">
        <v>0.50900000000000001</v>
      </c>
      <c r="S367" s="195">
        <v>9.5000000000000001E-2</v>
      </c>
      <c r="T367" s="195">
        <v>0.13200000000000001</v>
      </c>
      <c r="U367" s="195">
        <v>8.0000000000000002E-3</v>
      </c>
      <c r="V367" s="195">
        <v>2.1999999999999999E-2</v>
      </c>
      <c r="W367" s="195">
        <v>0.182</v>
      </c>
      <c r="X367" s="195">
        <v>0.22900000000000001</v>
      </c>
      <c r="Y367" s="195">
        <v>6.0000000000000001E-3</v>
      </c>
      <c r="Z367" s="195">
        <v>1.9E-2</v>
      </c>
      <c r="AA367" s="195">
        <v>4.9000000000000002E-2</v>
      </c>
      <c r="AB367" s="195">
        <v>7.6999999999999999E-2</v>
      </c>
      <c r="AC367" s="12"/>
    </row>
    <row r="368" spans="1:29" x14ac:dyDescent="0.25">
      <c r="A368" s="94" t="s">
        <v>1858</v>
      </c>
      <c r="B368" s="195" t="s">
        <v>143</v>
      </c>
      <c r="C368" s="195">
        <v>5.8156028368794327E-2</v>
      </c>
      <c r="D368" s="195">
        <v>0.19290780141843972</v>
      </c>
      <c r="E368" s="195">
        <v>0.10070921985815603</v>
      </c>
      <c r="F368" s="195">
        <v>0.11063829787234042</v>
      </c>
      <c r="G368" s="195">
        <v>0.46099290780141844</v>
      </c>
      <c r="H368" s="195" t="s">
        <v>143</v>
      </c>
      <c r="I368" s="195">
        <v>7.6595744680851063E-2</v>
      </c>
      <c r="J368" s="194">
        <v>1</v>
      </c>
      <c r="K368" s="196">
        <v>705</v>
      </c>
      <c r="L368" s="94"/>
      <c r="M368" s="195" t="s">
        <v>143</v>
      </c>
      <c r="N368" s="195" t="s">
        <v>143</v>
      </c>
      <c r="O368" s="195">
        <v>4.2999999999999997E-2</v>
      </c>
      <c r="P368" s="195">
        <v>7.8E-2</v>
      </c>
      <c r="Q368" s="195">
        <v>0.16500000000000001</v>
      </c>
      <c r="R368" s="195">
        <v>0.224</v>
      </c>
      <c r="S368" s="195">
        <v>8.1000000000000003E-2</v>
      </c>
      <c r="T368" s="195">
        <v>0.125</v>
      </c>
      <c r="U368" s="195">
        <v>0.09</v>
      </c>
      <c r="V368" s="195">
        <v>0.13600000000000001</v>
      </c>
      <c r="W368" s="195">
        <v>0.42499999999999999</v>
      </c>
      <c r="X368" s="195">
        <v>0.498</v>
      </c>
      <c r="Y368" s="195" t="s">
        <v>143</v>
      </c>
      <c r="Z368" s="195" t="s">
        <v>143</v>
      </c>
      <c r="AA368" s="195">
        <v>5.8999999999999997E-2</v>
      </c>
      <c r="AB368" s="195">
        <v>9.9000000000000005E-2</v>
      </c>
      <c r="AC368" s="12"/>
    </row>
    <row r="369" spans="1:29" x14ac:dyDescent="0.25">
      <c r="A369" s="94" t="s">
        <v>1859</v>
      </c>
      <c r="B369" s="195" t="s">
        <v>143</v>
      </c>
      <c r="C369" s="195">
        <v>5.5149127743387732E-2</v>
      </c>
      <c r="D369" s="195">
        <v>0.236916150815982</v>
      </c>
      <c r="E369" s="195">
        <v>0.18851997749015195</v>
      </c>
      <c r="F369" s="195">
        <v>2.1384355655599326E-2</v>
      </c>
      <c r="G369" s="195">
        <v>0.43331457512661792</v>
      </c>
      <c r="H369" s="195">
        <v>1.8007878446820485E-2</v>
      </c>
      <c r="I369" s="195">
        <v>4.6707934721440629E-2</v>
      </c>
      <c r="J369" s="194">
        <v>1</v>
      </c>
      <c r="K369" s="196">
        <v>1777</v>
      </c>
      <c r="L369" s="94"/>
      <c r="M369" s="195" t="s">
        <v>143</v>
      </c>
      <c r="N369" s="195" t="s">
        <v>143</v>
      </c>
      <c r="O369" s="195">
        <v>4.4999999999999998E-2</v>
      </c>
      <c r="P369" s="195">
        <v>6.7000000000000004E-2</v>
      </c>
      <c r="Q369" s="195">
        <v>0.218</v>
      </c>
      <c r="R369" s="195">
        <v>0.25700000000000001</v>
      </c>
      <c r="S369" s="195">
        <v>0.17100000000000001</v>
      </c>
      <c r="T369" s="195">
        <v>0.20699999999999999</v>
      </c>
      <c r="U369" s="195">
        <v>1.6E-2</v>
      </c>
      <c r="V369" s="195">
        <v>2.9000000000000001E-2</v>
      </c>
      <c r="W369" s="195">
        <v>0.41</v>
      </c>
      <c r="X369" s="195">
        <v>0.45600000000000002</v>
      </c>
      <c r="Y369" s="195">
        <v>1.2999999999999999E-2</v>
      </c>
      <c r="Z369" s="195">
        <v>2.5000000000000001E-2</v>
      </c>
      <c r="AA369" s="195">
        <v>3.7999999999999999E-2</v>
      </c>
      <c r="AB369" s="195">
        <v>5.8000000000000003E-2</v>
      </c>
      <c r="AC369" s="12"/>
    </row>
    <row r="370" spans="1:29" x14ac:dyDescent="0.25">
      <c r="A370" s="94" t="s">
        <v>1860</v>
      </c>
      <c r="B370" s="195" t="s">
        <v>143</v>
      </c>
      <c r="C370" s="195">
        <v>0.14540987268259994</v>
      </c>
      <c r="D370" s="195">
        <v>0.24279651552378825</v>
      </c>
      <c r="E370" s="195">
        <v>0.14578214578214579</v>
      </c>
      <c r="F370" s="195">
        <v>1.6752289479562206E-2</v>
      </c>
      <c r="G370" s="195">
        <v>0.39602412329685055</v>
      </c>
      <c r="H370" s="195">
        <v>1.2880649244285608E-2</v>
      </c>
      <c r="I370" s="195">
        <v>4.0354403990767625E-2</v>
      </c>
      <c r="J370" s="194">
        <v>0.99999999999999989</v>
      </c>
      <c r="K370" s="196">
        <v>13431</v>
      </c>
      <c r="L370" s="94"/>
      <c r="M370" s="195" t="s">
        <v>143</v>
      </c>
      <c r="N370" s="195" t="s">
        <v>143</v>
      </c>
      <c r="O370" s="195">
        <v>0.14000000000000001</v>
      </c>
      <c r="P370" s="195">
        <v>0.151</v>
      </c>
      <c r="Q370" s="195">
        <v>0.23599999999999999</v>
      </c>
      <c r="R370" s="195">
        <v>0.25</v>
      </c>
      <c r="S370" s="195">
        <v>0.14000000000000001</v>
      </c>
      <c r="T370" s="195">
        <v>0.152</v>
      </c>
      <c r="U370" s="195">
        <v>1.4999999999999999E-2</v>
      </c>
      <c r="V370" s="195">
        <v>1.9E-2</v>
      </c>
      <c r="W370" s="195">
        <v>0.38800000000000001</v>
      </c>
      <c r="X370" s="195">
        <v>0.40400000000000003</v>
      </c>
      <c r="Y370" s="195">
        <v>1.0999999999999999E-2</v>
      </c>
      <c r="Z370" s="195">
        <v>1.4999999999999999E-2</v>
      </c>
      <c r="AA370" s="195">
        <v>3.6999999999999998E-2</v>
      </c>
      <c r="AB370" s="195">
        <v>4.3999999999999997E-2</v>
      </c>
      <c r="AC370" s="12"/>
    </row>
    <row r="371" spans="1:29" x14ac:dyDescent="0.25">
      <c r="A371" s="94" t="s">
        <v>1861</v>
      </c>
      <c r="B371" s="195" t="s">
        <v>143</v>
      </c>
      <c r="C371" s="195">
        <v>0.609375</v>
      </c>
      <c r="D371" s="195">
        <v>0.1796875</v>
      </c>
      <c r="E371" s="195">
        <v>4.6875E-2</v>
      </c>
      <c r="F371" s="195">
        <v>7.8125E-3</v>
      </c>
      <c r="G371" s="195">
        <v>7.8125E-2</v>
      </c>
      <c r="H371" s="195">
        <v>7.8125E-3</v>
      </c>
      <c r="I371" s="195">
        <v>7.03125E-2</v>
      </c>
      <c r="J371" s="194">
        <v>1</v>
      </c>
      <c r="K371" s="196">
        <v>128</v>
      </c>
      <c r="L371" s="94"/>
      <c r="M371" s="195" t="s">
        <v>143</v>
      </c>
      <c r="N371" s="195" t="s">
        <v>143</v>
      </c>
      <c r="O371" s="195">
        <v>0.52300000000000002</v>
      </c>
      <c r="P371" s="195">
        <v>0.69</v>
      </c>
      <c r="Q371" s="195">
        <v>0.123</v>
      </c>
      <c r="R371" s="195">
        <v>0.255</v>
      </c>
      <c r="S371" s="195">
        <v>2.1999999999999999E-2</v>
      </c>
      <c r="T371" s="195">
        <v>9.8000000000000004E-2</v>
      </c>
      <c r="U371" s="195">
        <v>1E-3</v>
      </c>
      <c r="V371" s="195">
        <v>4.2999999999999997E-2</v>
      </c>
      <c r="W371" s="195">
        <v>4.2999999999999997E-2</v>
      </c>
      <c r="X371" s="195">
        <v>0.13800000000000001</v>
      </c>
      <c r="Y371" s="195">
        <v>1E-3</v>
      </c>
      <c r="Z371" s="195">
        <v>4.2999999999999997E-2</v>
      </c>
      <c r="AA371" s="195">
        <v>3.6999999999999998E-2</v>
      </c>
      <c r="AB371" s="195">
        <v>0.128</v>
      </c>
      <c r="AC371" s="12"/>
    </row>
    <row r="372" spans="1:29" x14ac:dyDescent="0.25">
      <c r="A372" s="94" t="s">
        <v>1862</v>
      </c>
      <c r="B372" s="195" t="s">
        <v>143</v>
      </c>
      <c r="C372" s="195">
        <v>0.35356870713741428</v>
      </c>
      <c r="D372" s="195">
        <v>0.4114808229616459</v>
      </c>
      <c r="E372" s="195">
        <v>7.0104140208280416E-2</v>
      </c>
      <c r="F372" s="195">
        <v>5.5880111760223524E-3</v>
      </c>
      <c r="G372" s="195">
        <v>4.0640081280162561E-2</v>
      </c>
      <c r="H372" s="195">
        <v>3.3020066040132081E-3</v>
      </c>
      <c r="I372" s="195">
        <v>0.11531623063246127</v>
      </c>
      <c r="J372" s="194">
        <v>1</v>
      </c>
      <c r="K372" s="196">
        <v>3937</v>
      </c>
      <c r="L372" s="94"/>
      <c r="M372" s="195" t="s">
        <v>143</v>
      </c>
      <c r="N372" s="195" t="s">
        <v>143</v>
      </c>
      <c r="O372" s="195">
        <v>0.33900000000000002</v>
      </c>
      <c r="P372" s="195">
        <v>0.36899999999999999</v>
      </c>
      <c r="Q372" s="195">
        <v>0.39600000000000002</v>
      </c>
      <c r="R372" s="195">
        <v>0.42699999999999999</v>
      </c>
      <c r="S372" s="195">
        <v>6.3E-2</v>
      </c>
      <c r="T372" s="195">
        <v>7.9000000000000001E-2</v>
      </c>
      <c r="U372" s="195">
        <v>4.0000000000000001E-3</v>
      </c>
      <c r="V372" s="195">
        <v>8.0000000000000002E-3</v>
      </c>
      <c r="W372" s="195">
        <v>3.5000000000000003E-2</v>
      </c>
      <c r="X372" s="195">
        <v>4.7E-2</v>
      </c>
      <c r="Y372" s="195">
        <v>2E-3</v>
      </c>
      <c r="Z372" s="195">
        <v>6.0000000000000001E-3</v>
      </c>
      <c r="AA372" s="195">
        <v>0.106</v>
      </c>
      <c r="AB372" s="195">
        <v>0.126</v>
      </c>
      <c r="AC372" s="12"/>
    </row>
    <row r="373" spans="1:29" x14ac:dyDescent="0.25">
      <c r="A373" s="94" t="s">
        <v>1863</v>
      </c>
      <c r="B373" s="195" t="s">
        <v>143</v>
      </c>
      <c r="C373" s="195">
        <v>3.821656050955414E-3</v>
      </c>
      <c r="D373" s="195">
        <v>0.2751592356687898</v>
      </c>
      <c r="E373" s="195">
        <v>0.23694267515923567</v>
      </c>
      <c r="F373" s="195">
        <v>6.8789808917197451E-2</v>
      </c>
      <c r="G373" s="195">
        <v>0.36178343949044584</v>
      </c>
      <c r="H373" s="195">
        <v>8.9171974522292991E-3</v>
      </c>
      <c r="I373" s="195">
        <v>4.4585987261146494E-2</v>
      </c>
      <c r="J373" s="194">
        <v>1</v>
      </c>
      <c r="K373" s="196">
        <v>785</v>
      </c>
      <c r="L373" s="94"/>
      <c r="M373" s="195" t="s">
        <v>143</v>
      </c>
      <c r="N373" s="195" t="s">
        <v>143</v>
      </c>
      <c r="O373" s="195">
        <v>1E-3</v>
      </c>
      <c r="P373" s="195">
        <v>1.0999999999999999E-2</v>
      </c>
      <c r="Q373" s="195">
        <v>0.245</v>
      </c>
      <c r="R373" s="195">
        <v>0.307</v>
      </c>
      <c r="S373" s="195">
        <v>0.20899999999999999</v>
      </c>
      <c r="T373" s="195">
        <v>0.26800000000000002</v>
      </c>
      <c r="U373" s="195">
        <v>5.2999999999999999E-2</v>
      </c>
      <c r="V373" s="195">
        <v>8.8999999999999996E-2</v>
      </c>
      <c r="W373" s="195">
        <v>0.32900000000000001</v>
      </c>
      <c r="X373" s="195">
        <v>0.39600000000000002</v>
      </c>
      <c r="Y373" s="195">
        <v>4.0000000000000001E-3</v>
      </c>
      <c r="Z373" s="195">
        <v>1.7999999999999999E-2</v>
      </c>
      <c r="AA373" s="195">
        <v>3.2000000000000001E-2</v>
      </c>
      <c r="AB373" s="195">
        <v>6.0999999999999999E-2</v>
      </c>
      <c r="AC373" s="12"/>
    </row>
    <row r="374" spans="1:29" x14ac:dyDescent="0.25">
      <c r="A374" s="94" t="s">
        <v>1864</v>
      </c>
      <c r="B374" s="195" t="s">
        <v>143</v>
      </c>
      <c r="C374" s="195">
        <v>0.10828877005347594</v>
      </c>
      <c r="D374" s="195">
        <v>0.28609625668449196</v>
      </c>
      <c r="E374" s="195">
        <v>0.1497326203208556</v>
      </c>
      <c r="F374" s="195">
        <v>2.1390374331550801E-2</v>
      </c>
      <c r="G374" s="195">
        <v>0.3770053475935829</v>
      </c>
      <c r="H374" s="195">
        <v>1.3368983957219251E-3</v>
      </c>
      <c r="I374" s="195">
        <v>5.6149732620320858E-2</v>
      </c>
      <c r="J374" s="194">
        <v>0.99999999999999989</v>
      </c>
      <c r="K374" s="196">
        <v>748</v>
      </c>
      <c r="L374" s="94"/>
      <c r="M374" s="195" t="s">
        <v>143</v>
      </c>
      <c r="N374" s="195" t="s">
        <v>143</v>
      </c>
      <c r="O374" s="195">
        <v>8.7999999999999995E-2</v>
      </c>
      <c r="P374" s="195">
        <v>0.13300000000000001</v>
      </c>
      <c r="Q374" s="195">
        <v>0.255</v>
      </c>
      <c r="R374" s="195">
        <v>0.32</v>
      </c>
      <c r="S374" s="195">
        <v>0.126</v>
      </c>
      <c r="T374" s="195">
        <v>0.17699999999999999</v>
      </c>
      <c r="U374" s="195">
        <v>1.2999999999999999E-2</v>
      </c>
      <c r="V374" s="195">
        <v>3.4000000000000002E-2</v>
      </c>
      <c r="W374" s="195">
        <v>0.34300000000000003</v>
      </c>
      <c r="X374" s="195">
        <v>0.41199999999999998</v>
      </c>
      <c r="Y374" s="195">
        <v>0</v>
      </c>
      <c r="Z374" s="195">
        <v>8.0000000000000002E-3</v>
      </c>
      <c r="AA374" s="195">
        <v>4.2000000000000003E-2</v>
      </c>
      <c r="AB374" s="195">
        <v>7.4999999999999997E-2</v>
      </c>
      <c r="AC374" s="12"/>
    </row>
    <row r="375" spans="1:29" x14ac:dyDescent="0.25">
      <c r="A375" s="94" t="s">
        <v>1865</v>
      </c>
      <c r="B375" s="195" t="s">
        <v>143</v>
      </c>
      <c r="C375" s="195">
        <v>0.10992578849721707</v>
      </c>
      <c r="D375" s="195">
        <v>0.32374768089053801</v>
      </c>
      <c r="E375" s="195">
        <v>0.14517625231910947</v>
      </c>
      <c r="F375" s="195">
        <v>1.3914656771799629E-2</v>
      </c>
      <c r="G375" s="195">
        <v>0.3423005565862709</v>
      </c>
      <c r="H375" s="195">
        <v>4.6382189239332098E-3</v>
      </c>
      <c r="I375" s="195">
        <v>6.0296846011131729E-2</v>
      </c>
      <c r="J375" s="194">
        <v>1</v>
      </c>
      <c r="K375" s="196">
        <v>2156</v>
      </c>
      <c r="L375" s="94"/>
      <c r="M375" s="195" t="s">
        <v>143</v>
      </c>
      <c r="N375" s="195" t="s">
        <v>143</v>
      </c>
      <c r="O375" s="195">
        <v>9.7000000000000003E-2</v>
      </c>
      <c r="P375" s="195">
        <v>0.124</v>
      </c>
      <c r="Q375" s="195">
        <v>0.30399999999999999</v>
      </c>
      <c r="R375" s="195">
        <v>0.34399999999999997</v>
      </c>
      <c r="S375" s="195">
        <v>0.13100000000000001</v>
      </c>
      <c r="T375" s="195">
        <v>0.161</v>
      </c>
      <c r="U375" s="195">
        <v>0.01</v>
      </c>
      <c r="V375" s="195">
        <v>0.02</v>
      </c>
      <c r="W375" s="195">
        <v>0.32300000000000001</v>
      </c>
      <c r="X375" s="195">
        <v>0.36299999999999999</v>
      </c>
      <c r="Y375" s="195">
        <v>3.0000000000000001E-3</v>
      </c>
      <c r="Z375" s="195">
        <v>8.9999999999999993E-3</v>
      </c>
      <c r="AA375" s="195">
        <v>5.0999999999999997E-2</v>
      </c>
      <c r="AB375" s="195">
        <v>7.0999999999999994E-2</v>
      </c>
      <c r="AC375" s="12"/>
    </row>
    <row r="376" spans="1:29" x14ac:dyDescent="0.25">
      <c r="A376" s="94" t="s">
        <v>1866</v>
      </c>
      <c r="B376" s="195" t="s">
        <v>143</v>
      </c>
      <c r="C376" s="195">
        <v>0.14578540054381928</v>
      </c>
      <c r="D376" s="195">
        <v>0.3212717004810709</v>
      </c>
      <c r="E376" s="195">
        <v>0.15477933486718259</v>
      </c>
      <c r="F376" s="195">
        <v>1.8615352436728717E-2</v>
      </c>
      <c r="G376" s="195">
        <v>0.27421041623091402</v>
      </c>
      <c r="H376" s="195">
        <v>6.2748379000209164E-3</v>
      </c>
      <c r="I376" s="195">
        <v>7.9062957540263545E-2</v>
      </c>
      <c r="J376" s="194">
        <v>1</v>
      </c>
      <c r="K376" s="196">
        <v>4781</v>
      </c>
      <c r="L376" s="94"/>
      <c r="M376" s="195" t="s">
        <v>143</v>
      </c>
      <c r="N376" s="195" t="s">
        <v>143</v>
      </c>
      <c r="O376" s="195">
        <v>0.13600000000000001</v>
      </c>
      <c r="P376" s="195">
        <v>0.156</v>
      </c>
      <c r="Q376" s="195">
        <v>0.308</v>
      </c>
      <c r="R376" s="195">
        <v>0.33500000000000002</v>
      </c>
      <c r="S376" s="195">
        <v>0.14499999999999999</v>
      </c>
      <c r="T376" s="195">
        <v>0.16500000000000001</v>
      </c>
      <c r="U376" s="195">
        <v>1.4999999999999999E-2</v>
      </c>
      <c r="V376" s="195">
        <v>2.3E-2</v>
      </c>
      <c r="W376" s="195">
        <v>0.26200000000000001</v>
      </c>
      <c r="X376" s="195">
        <v>0.28699999999999998</v>
      </c>
      <c r="Y376" s="195">
        <v>4.0000000000000001E-3</v>
      </c>
      <c r="Z376" s="195">
        <v>8.9999999999999993E-3</v>
      </c>
      <c r="AA376" s="195">
        <v>7.1999999999999995E-2</v>
      </c>
      <c r="AB376" s="195">
        <v>8.6999999999999994E-2</v>
      </c>
      <c r="AC376" s="12"/>
    </row>
    <row r="377" spans="1:29" x14ac:dyDescent="0.25">
      <c r="A377" s="94" t="s">
        <v>1867</v>
      </c>
      <c r="B377" s="195" t="s">
        <v>143</v>
      </c>
      <c r="C377" s="195">
        <v>0.2515910055154858</v>
      </c>
      <c r="D377" s="195">
        <v>0.24989393296563428</v>
      </c>
      <c r="E377" s="195">
        <v>8.8247772592278326E-2</v>
      </c>
      <c r="F377" s="195">
        <v>0.10182435299109037</v>
      </c>
      <c r="G377" s="195">
        <v>0.24777259227831991</v>
      </c>
      <c r="H377" s="195">
        <v>6.7882901994060245E-3</v>
      </c>
      <c r="I377" s="195">
        <v>5.3882053457785323E-2</v>
      </c>
      <c r="J377" s="194">
        <v>1.0000000000000002</v>
      </c>
      <c r="K377" s="196">
        <v>2357</v>
      </c>
      <c r="L377" s="94"/>
      <c r="M377" s="195" t="s">
        <v>143</v>
      </c>
      <c r="N377" s="195" t="s">
        <v>143</v>
      </c>
      <c r="O377" s="195">
        <v>0.23400000000000001</v>
      </c>
      <c r="P377" s="195">
        <v>0.27</v>
      </c>
      <c r="Q377" s="195">
        <v>0.23300000000000001</v>
      </c>
      <c r="R377" s="195">
        <v>0.26800000000000002</v>
      </c>
      <c r="S377" s="195">
        <v>7.6999999999999999E-2</v>
      </c>
      <c r="T377" s="195">
        <v>0.1</v>
      </c>
      <c r="U377" s="195">
        <v>0.09</v>
      </c>
      <c r="V377" s="195">
        <v>0.115</v>
      </c>
      <c r="W377" s="195">
        <v>0.23100000000000001</v>
      </c>
      <c r="X377" s="195">
        <v>0.26600000000000001</v>
      </c>
      <c r="Y377" s="195">
        <v>4.0000000000000001E-3</v>
      </c>
      <c r="Z377" s="195">
        <v>1.0999999999999999E-2</v>
      </c>
      <c r="AA377" s="195">
        <v>4.4999999999999998E-2</v>
      </c>
      <c r="AB377" s="195">
        <v>6.4000000000000001E-2</v>
      </c>
      <c r="AC377" s="12"/>
    </row>
    <row r="378" spans="1:29" x14ac:dyDescent="0.25">
      <c r="A378" s="94" t="s">
        <v>1868</v>
      </c>
      <c r="B378" s="195" t="s">
        <v>143</v>
      </c>
      <c r="C378" s="195">
        <v>0.15800865800865802</v>
      </c>
      <c r="D378" s="195">
        <v>0.3593073593073593</v>
      </c>
      <c r="E378" s="195">
        <v>0.20129870129870131</v>
      </c>
      <c r="F378" s="195">
        <v>1.948051948051948E-2</v>
      </c>
      <c r="G378" s="195">
        <v>0.18181818181818182</v>
      </c>
      <c r="H378" s="195">
        <v>4.329004329004329E-3</v>
      </c>
      <c r="I378" s="195">
        <v>7.575757575757576E-2</v>
      </c>
      <c r="J378" s="194">
        <v>0.99999999999999989</v>
      </c>
      <c r="K378" s="196">
        <v>462</v>
      </c>
      <c r="L378" s="94"/>
      <c r="M378" s="195" t="s">
        <v>143</v>
      </c>
      <c r="N378" s="195" t="s">
        <v>143</v>
      </c>
      <c r="O378" s="195">
        <v>0.128</v>
      </c>
      <c r="P378" s="195">
        <v>0.19400000000000001</v>
      </c>
      <c r="Q378" s="195">
        <v>0.317</v>
      </c>
      <c r="R378" s="195">
        <v>0.40400000000000003</v>
      </c>
      <c r="S378" s="195">
        <v>0.16700000000000001</v>
      </c>
      <c r="T378" s="195">
        <v>0.24</v>
      </c>
      <c r="U378" s="195">
        <v>0.01</v>
      </c>
      <c r="V378" s="195">
        <v>3.6999999999999998E-2</v>
      </c>
      <c r="W378" s="195">
        <v>0.14899999999999999</v>
      </c>
      <c r="X378" s="195">
        <v>0.22</v>
      </c>
      <c r="Y378" s="195">
        <v>1E-3</v>
      </c>
      <c r="Z378" s="195">
        <v>1.6E-2</v>
      </c>
      <c r="AA378" s="195">
        <v>5.5E-2</v>
      </c>
      <c r="AB378" s="195">
        <v>0.104</v>
      </c>
      <c r="AC378" s="12"/>
    </row>
    <row r="379" spans="1:29" x14ac:dyDescent="0.25">
      <c r="A379" s="94" t="s">
        <v>1869</v>
      </c>
      <c r="B379" s="195" t="s">
        <v>143</v>
      </c>
      <c r="C379" s="195">
        <v>1.6081871345029239E-2</v>
      </c>
      <c r="D379" s="195">
        <v>0.40935672514619881</v>
      </c>
      <c r="E379" s="195">
        <v>0.29385964912280704</v>
      </c>
      <c r="F379" s="195">
        <v>4.6783625730994149E-2</v>
      </c>
      <c r="G379" s="195">
        <v>0.17397660818713451</v>
      </c>
      <c r="H379" s="195">
        <v>1.4619883040935672E-3</v>
      </c>
      <c r="I379" s="195">
        <v>5.8479532163742687E-2</v>
      </c>
      <c r="J379" s="194">
        <v>1</v>
      </c>
      <c r="K379" s="196">
        <v>684</v>
      </c>
      <c r="L379" s="94"/>
      <c r="M379" s="195" t="s">
        <v>143</v>
      </c>
      <c r="N379" s="195" t="s">
        <v>143</v>
      </c>
      <c r="O379" s="195">
        <v>8.9999999999999993E-3</v>
      </c>
      <c r="P379" s="195">
        <v>2.9000000000000001E-2</v>
      </c>
      <c r="Q379" s="195">
        <v>0.373</v>
      </c>
      <c r="R379" s="195">
        <v>0.44700000000000001</v>
      </c>
      <c r="S379" s="195">
        <v>0.26100000000000001</v>
      </c>
      <c r="T379" s="195">
        <v>0.32900000000000001</v>
      </c>
      <c r="U379" s="195">
        <v>3.3000000000000002E-2</v>
      </c>
      <c r="V379" s="195">
        <v>6.5000000000000002E-2</v>
      </c>
      <c r="W379" s="195">
        <v>0.14699999999999999</v>
      </c>
      <c r="X379" s="195">
        <v>0.20399999999999999</v>
      </c>
      <c r="Y379" s="195">
        <v>0</v>
      </c>
      <c r="Z379" s="195">
        <v>8.0000000000000002E-3</v>
      </c>
      <c r="AA379" s="195">
        <v>4.2999999999999997E-2</v>
      </c>
      <c r="AB379" s="195">
        <v>7.9000000000000001E-2</v>
      </c>
      <c r="AC379" s="12"/>
    </row>
    <row r="380" spans="1:29" x14ac:dyDescent="0.25">
      <c r="A380" s="94" t="s">
        <v>1870</v>
      </c>
      <c r="B380" s="195" t="s">
        <v>143</v>
      </c>
      <c r="C380" s="195">
        <v>6.7873303167420809E-2</v>
      </c>
      <c r="D380" s="195">
        <v>0.39366515837104071</v>
      </c>
      <c r="E380" s="195">
        <v>0.13122171945701358</v>
      </c>
      <c r="F380" s="195">
        <v>1.6591251885369532E-2</v>
      </c>
      <c r="G380" s="195">
        <v>0.33333333333333331</v>
      </c>
      <c r="H380" s="195">
        <v>4.5248868778280547E-3</v>
      </c>
      <c r="I380" s="195">
        <v>5.2790346907993967E-2</v>
      </c>
      <c r="J380" s="194">
        <v>1</v>
      </c>
      <c r="K380" s="196">
        <v>663</v>
      </c>
      <c r="L380" s="94"/>
      <c r="M380" s="195" t="s">
        <v>143</v>
      </c>
      <c r="N380" s="195" t="s">
        <v>143</v>
      </c>
      <c r="O380" s="195">
        <v>5.0999999999999997E-2</v>
      </c>
      <c r="P380" s="195">
        <v>0.09</v>
      </c>
      <c r="Q380" s="195">
        <v>0.35699999999999998</v>
      </c>
      <c r="R380" s="195">
        <v>0.43099999999999999</v>
      </c>
      <c r="S380" s="195">
        <v>0.108</v>
      </c>
      <c r="T380" s="195">
        <v>0.159</v>
      </c>
      <c r="U380" s="195">
        <v>8.9999999999999993E-3</v>
      </c>
      <c r="V380" s="195">
        <v>2.9000000000000001E-2</v>
      </c>
      <c r="W380" s="195">
        <v>0.29899999999999999</v>
      </c>
      <c r="X380" s="195">
        <v>0.37</v>
      </c>
      <c r="Y380" s="195">
        <v>2E-3</v>
      </c>
      <c r="Z380" s="195">
        <v>1.2999999999999999E-2</v>
      </c>
      <c r="AA380" s="195">
        <v>3.7999999999999999E-2</v>
      </c>
      <c r="AB380" s="195">
        <v>7.2999999999999995E-2</v>
      </c>
      <c r="AC380" s="12"/>
    </row>
    <row r="381" spans="1:29" x14ac:dyDescent="0.25">
      <c r="A381" s="94" t="s">
        <v>1871</v>
      </c>
      <c r="B381" s="195">
        <v>1.9354838709677419E-3</v>
      </c>
      <c r="C381" s="195">
        <v>0.10193548387096774</v>
      </c>
      <c r="D381" s="195">
        <v>0.28322580645161288</v>
      </c>
      <c r="E381" s="195">
        <v>0.20967741935483872</v>
      </c>
      <c r="F381" s="195">
        <v>3.2258064516129031E-2</v>
      </c>
      <c r="G381" s="195">
        <v>0.29354838709677417</v>
      </c>
      <c r="H381" s="195">
        <v>9.0322580645161299E-3</v>
      </c>
      <c r="I381" s="195">
        <v>6.8387096774193551E-2</v>
      </c>
      <c r="J381" s="194">
        <v>1</v>
      </c>
      <c r="K381" s="196">
        <v>3100</v>
      </c>
      <c r="L381" s="94"/>
      <c r="M381" s="195">
        <v>1E-3</v>
      </c>
      <c r="N381" s="195">
        <v>4.0000000000000001E-3</v>
      </c>
      <c r="O381" s="195">
        <v>9.1999999999999998E-2</v>
      </c>
      <c r="P381" s="195">
        <v>0.113</v>
      </c>
      <c r="Q381" s="195">
        <v>0.26800000000000002</v>
      </c>
      <c r="R381" s="195">
        <v>0.29899999999999999</v>
      </c>
      <c r="S381" s="195">
        <v>0.19600000000000001</v>
      </c>
      <c r="T381" s="195">
        <v>0.224</v>
      </c>
      <c r="U381" s="195">
        <v>2.7E-2</v>
      </c>
      <c r="V381" s="195">
        <v>3.9E-2</v>
      </c>
      <c r="W381" s="195">
        <v>0.27800000000000002</v>
      </c>
      <c r="X381" s="195">
        <v>0.31</v>
      </c>
      <c r="Y381" s="195">
        <v>6.0000000000000001E-3</v>
      </c>
      <c r="Z381" s="195">
        <v>1.2999999999999999E-2</v>
      </c>
      <c r="AA381" s="195">
        <v>0.06</v>
      </c>
      <c r="AB381" s="195">
        <v>7.8E-2</v>
      </c>
      <c r="AC381" s="12"/>
    </row>
    <row r="382" spans="1:29" x14ac:dyDescent="0.25">
      <c r="A382" s="94" t="s">
        <v>1872</v>
      </c>
      <c r="B382" s="195" t="s">
        <v>143</v>
      </c>
      <c r="C382" s="195">
        <v>0.21491061240015216</v>
      </c>
      <c r="D382" s="195">
        <v>0.25637124381894255</v>
      </c>
      <c r="E382" s="195">
        <v>0.16812476226702169</v>
      </c>
      <c r="F382" s="195">
        <v>1.2171928489920122E-2</v>
      </c>
      <c r="G382" s="195">
        <v>0.27120578166603271</v>
      </c>
      <c r="H382" s="195">
        <v>9.8896918980600993E-3</v>
      </c>
      <c r="I382" s="195">
        <v>6.7325979459870677E-2</v>
      </c>
      <c r="J382" s="194">
        <v>1</v>
      </c>
      <c r="K382" s="196">
        <v>2629</v>
      </c>
      <c r="L382" s="94"/>
      <c r="M382" s="195" t="s">
        <v>143</v>
      </c>
      <c r="N382" s="195" t="s">
        <v>143</v>
      </c>
      <c r="O382" s="195">
        <v>0.2</v>
      </c>
      <c r="P382" s="195">
        <v>0.23100000000000001</v>
      </c>
      <c r="Q382" s="195">
        <v>0.24</v>
      </c>
      <c r="R382" s="195">
        <v>0.27300000000000002</v>
      </c>
      <c r="S382" s="195">
        <v>0.154</v>
      </c>
      <c r="T382" s="195">
        <v>0.183</v>
      </c>
      <c r="U382" s="195">
        <v>8.9999999999999993E-3</v>
      </c>
      <c r="V382" s="195">
        <v>1.7000000000000001E-2</v>
      </c>
      <c r="W382" s="195">
        <v>0.255</v>
      </c>
      <c r="X382" s="195">
        <v>0.28899999999999998</v>
      </c>
      <c r="Y382" s="195">
        <v>7.0000000000000001E-3</v>
      </c>
      <c r="Z382" s="195">
        <v>1.4E-2</v>
      </c>
      <c r="AA382" s="195">
        <v>5.8000000000000003E-2</v>
      </c>
      <c r="AB382" s="195">
        <v>7.8E-2</v>
      </c>
      <c r="AC382" s="12"/>
    </row>
    <row r="383" spans="1:29" x14ac:dyDescent="0.25">
      <c r="A383" s="94" t="s">
        <v>1873</v>
      </c>
      <c r="B383" s="195" t="s">
        <v>143</v>
      </c>
      <c r="C383" s="195">
        <v>8.8722781930451744E-2</v>
      </c>
      <c r="D383" s="195">
        <v>0.22814429639259018</v>
      </c>
      <c r="E383" s="195">
        <v>0.13292167695807605</v>
      </c>
      <c r="F383" s="195">
        <v>2.7624309392265192E-2</v>
      </c>
      <c r="G383" s="195">
        <v>0.45953851153721159</v>
      </c>
      <c r="H383" s="195">
        <v>1.5924601884952875E-2</v>
      </c>
      <c r="I383" s="195">
        <v>4.7123821904452391E-2</v>
      </c>
      <c r="J383" s="194">
        <v>1</v>
      </c>
      <c r="K383" s="196">
        <v>3077</v>
      </c>
      <c r="L383" s="94"/>
      <c r="M383" s="195" t="s">
        <v>143</v>
      </c>
      <c r="N383" s="195" t="s">
        <v>143</v>
      </c>
      <c r="O383" s="195">
        <v>7.9000000000000001E-2</v>
      </c>
      <c r="P383" s="195">
        <v>9.9000000000000005E-2</v>
      </c>
      <c r="Q383" s="195">
        <v>0.214</v>
      </c>
      <c r="R383" s="195">
        <v>0.24299999999999999</v>
      </c>
      <c r="S383" s="195">
        <v>0.121</v>
      </c>
      <c r="T383" s="195">
        <v>0.14499999999999999</v>
      </c>
      <c r="U383" s="195">
        <v>2.1999999999999999E-2</v>
      </c>
      <c r="V383" s="195">
        <v>3.4000000000000002E-2</v>
      </c>
      <c r="W383" s="195">
        <v>0.442</v>
      </c>
      <c r="X383" s="195">
        <v>0.47699999999999998</v>
      </c>
      <c r="Y383" s="195">
        <v>1.2E-2</v>
      </c>
      <c r="Z383" s="195">
        <v>2.1000000000000001E-2</v>
      </c>
      <c r="AA383" s="195">
        <v>0.04</v>
      </c>
      <c r="AB383" s="195">
        <v>5.5E-2</v>
      </c>
      <c r="AC383" s="12"/>
    </row>
    <row r="384" spans="1:29" x14ac:dyDescent="0.25">
      <c r="A384" s="94" t="s">
        <v>1874</v>
      </c>
      <c r="B384" s="195" t="s">
        <v>143</v>
      </c>
      <c r="C384" s="195">
        <v>0.24731110058851383</v>
      </c>
      <c r="D384" s="195">
        <v>0.43780017587769737</v>
      </c>
      <c r="E384" s="195">
        <v>0.10221200027058107</v>
      </c>
      <c r="F384" s="195">
        <v>9.0644659406074538E-3</v>
      </c>
      <c r="G384" s="195">
        <v>0.10884123655550294</v>
      </c>
      <c r="H384" s="195">
        <v>4.1940066292362847E-3</v>
      </c>
      <c r="I384" s="195">
        <v>9.0577014137861053E-2</v>
      </c>
      <c r="J384" s="194">
        <v>1</v>
      </c>
      <c r="K384" s="196">
        <v>14783</v>
      </c>
      <c r="L384" s="94"/>
      <c r="M384" s="195" t="s">
        <v>143</v>
      </c>
      <c r="N384" s="195" t="s">
        <v>143</v>
      </c>
      <c r="O384" s="195">
        <v>0.24</v>
      </c>
      <c r="P384" s="195">
        <v>0.254</v>
      </c>
      <c r="Q384" s="195">
        <v>0.43</v>
      </c>
      <c r="R384" s="195">
        <v>0.44600000000000001</v>
      </c>
      <c r="S384" s="195">
        <v>9.7000000000000003E-2</v>
      </c>
      <c r="T384" s="195">
        <v>0.107</v>
      </c>
      <c r="U384" s="195">
        <v>8.0000000000000002E-3</v>
      </c>
      <c r="V384" s="195">
        <v>1.0999999999999999E-2</v>
      </c>
      <c r="W384" s="195">
        <v>0.104</v>
      </c>
      <c r="X384" s="195">
        <v>0.114</v>
      </c>
      <c r="Y384" s="195">
        <v>3.0000000000000001E-3</v>
      </c>
      <c r="Z384" s="195">
        <v>5.0000000000000001E-3</v>
      </c>
      <c r="AA384" s="195">
        <v>8.5999999999999993E-2</v>
      </c>
      <c r="AB384" s="195">
        <v>9.5000000000000001E-2</v>
      </c>
      <c r="AC384" s="12"/>
    </row>
    <row r="385" spans="1:29" x14ac:dyDescent="0.25">
      <c r="A385" s="94" t="s">
        <v>1875</v>
      </c>
      <c r="B385" s="195" t="s">
        <v>143</v>
      </c>
      <c r="C385" s="195">
        <v>0.10204081632653061</v>
      </c>
      <c r="D385" s="195">
        <v>0.23809523809523808</v>
      </c>
      <c r="E385" s="195">
        <v>0.29251700680272108</v>
      </c>
      <c r="F385" s="195">
        <v>7.1428571428571425E-2</v>
      </c>
      <c r="G385" s="195">
        <v>0.17346938775510204</v>
      </c>
      <c r="H385" s="195" t="s">
        <v>143</v>
      </c>
      <c r="I385" s="195">
        <v>0.12244897959183673</v>
      </c>
      <c r="J385" s="194">
        <v>1</v>
      </c>
      <c r="K385" s="196">
        <v>294</v>
      </c>
      <c r="L385" s="94"/>
      <c r="M385" s="195" t="s">
        <v>143</v>
      </c>
      <c r="N385" s="195" t="s">
        <v>143</v>
      </c>
      <c r="O385" s="195">
        <v>7.1999999999999995E-2</v>
      </c>
      <c r="P385" s="195">
        <v>0.14199999999999999</v>
      </c>
      <c r="Q385" s="195">
        <v>0.193</v>
      </c>
      <c r="R385" s="195">
        <v>0.28999999999999998</v>
      </c>
      <c r="S385" s="195">
        <v>0.24299999999999999</v>
      </c>
      <c r="T385" s="195">
        <v>0.34699999999999998</v>
      </c>
      <c r="U385" s="195">
        <v>4.7E-2</v>
      </c>
      <c r="V385" s="195">
        <v>0.107</v>
      </c>
      <c r="W385" s="195">
        <v>0.13400000000000001</v>
      </c>
      <c r="X385" s="195">
        <v>0.221</v>
      </c>
      <c r="Y385" s="195" t="s">
        <v>143</v>
      </c>
      <c r="Z385" s="195" t="s">
        <v>143</v>
      </c>
      <c r="AA385" s="195">
        <v>0.09</v>
      </c>
      <c r="AB385" s="195">
        <v>0.16500000000000001</v>
      </c>
      <c r="AC385" s="12"/>
    </row>
    <row r="386" spans="1:29" x14ac:dyDescent="0.25">
      <c r="A386" s="94" t="s">
        <v>1876</v>
      </c>
      <c r="B386" s="195" t="s">
        <v>143</v>
      </c>
      <c r="C386" s="195">
        <v>0.14446952595936793</v>
      </c>
      <c r="D386" s="195">
        <v>0.33182844243792325</v>
      </c>
      <c r="E386" s="195">
        <v>0.16139954853273139</v>
      </c>
      <c r="F386" s="195">
        <v>3.160270880361174E-2</v>
      </c>
      <c r="G386" s="195">
        <v>0.19187358916478556</v>
      </c>
      <c r="H386" s="195">
        <v>6.7720090293453723E-3</v>
      </c>
      <c r="I386" s="195">
        <v>0.13205417607223477</v>
      </c>
      <c r="J386" s="194">
        <v>1</v>
      </c>
      <c r="K386" s="196">
        <v>886</v>
      </c>
      <c r="L386" s="94"/>
      <c r="M386" s="195" t="s">
        <v>143</v>
      </c>
      <c r="N386" s="195" t="s">
        <v>143</v>
      </c>
      <c r="O386" s="195">
        <v>0.123</v>
      </c>
      <c r="P386" s="195">
        <v>0.16900000000000001</v>
      </c>
      <c r="Q386" s="195">
        <v>0.30199999999999999</v>
      </c>
      <c r="R386" s="195">
        <v>0.36399999999999999</v>
      </c>
      <c r="S386" s="195">
        <v>0.13900000000000001</v>
      </c>
      <c r="T386" s="195">
        <v>0.187</v>
      </c>
      <c r="U386" s="195">
        <v>2.1999999999999999E-2</v>
      </c>
      <c r="V386" s="195">
        <v>4.4999999999999998E-2</v>
      </c>
      <c r="W386" s="195">
        <v>0.16700000000000001</v>
      </c>
      <c r="X386" s="195">
        <v>0.219</v>
      </c>
      <c r="Y386" s="195">
        <v>3.0000000000000001E-3</v>
      </c>
      <c r="Z386" s="195">
        <v>1.4999999999999999E-2</v>
      </c>
      <c r="AA386" s="195">
        <v>0.111</v>
      </c>
      <c r="AB386" s="195">
        <v>0.156</v>
      </c>
      <c r="AC386" s="12"/>
    </row>
    <row r="387" spans="1:29" x14ac:dyDescent="0.25">
      <c r="A387" s="94" t="s">
        <v>1877</v>
      </c>
      <c r="B387" s="195" t="s">
        <v>143</v>
      </c>
      <c r="C387" s="195">
        <v>0.15627668659265584</v>
      </c>
      <c r="D387" s="195">
        <v>0.26430401366353545</v>
      </c>
      <c r="E387" s="195">
        <v>9.8633646456020491E-2</v>
      </c>
      <c r="F387" s="195">
        <v>7.7711357813834328E-2</v>
      </c>
      <c r="G387" s="195">
        <v>0.3326216908625107</v>
      </c>
      <c r="H387" s="195">
        <v>1.1101622544833475E-2</v>
      </c>
      <c r="I387" s="195">
        <v>5.9350982066609735E-2</v>
      </c>
      <c r="J387" s="194">
        <v>1</v>
      </c>
      <c r="K387" s="196">
        <v>2342</v>
      </c>
      <c r="L387" s="94"/>
      <c r="M387" s="195" t="s">
        <v>143</v>
      </c>
      <c r="N387" s="195" t="s">
        <v>143</v>
      </c>
      <c r="O387" s="195">
        <v>0.14199999999999999</v>
      </c>
      <c r="P387" s="195">
        <v>0.17199999999999999</v>
      </c>
      <c r="Q387" s="195">
        <v>0.247</v>
      </c>
      <c r="R387" s="195">
        <v>0.28299999999999997</v>
      </c>
      <c r="S387" s="195">
        <v>8.6999999999999994E-2</v>
      </c>
      <c r="T387" s="195">
        <v>0.111</v>
      </c>
      <c r="U387" s="195">
        <v>6.8000000000000005E-2</v>
      </c>
      <c r="V387" s="195">
        <v>8.8999999999999996E-2</v>
      </c>
      <c r="W387" s="195">
        <v>0.314</v>
      </c>
      <c r="X387" s="195">
        <v>0.35199999999999998</v>
      </c>
      <c r="Y387" s="195">
        <v>8.0000000000000002E-3</v>
      </c>
      <c r="Z387" s="195">
        <v>1.6E-2</v>
      </c>
      <c r="AA387" s="195">
        <v>0.05</v>
      </c>
      <c r="AB387" s="195">
        <v>7.0000000000000007E-2</v>
      </c>
      <c r="AC387" s="12"/>
    </row>
    <row r="388" spans="1:29" x14ac:dyDescent="0.25">
      <c r="A388" s="94" t="s">
        <v>1878</v>
      </c>
      <c r="B388" s="195" t="s">
        <v>143</v>
      </c>
      <c r="C388" s="195">
        <v>0.38155136268343814</v>
      </c>
      <c r="D388" s="195">
        <v>0.16666666666666666</v>
      </c>
      <c r="E388" s="195">
        <v>0.16457023060796647</v>
      </c>
      <c r="F388" s="195">
        <v>6.7085953878406712E-2</v>
      </c>
      <c r="G388" s="195">
        <v>9.4339622641509441E-2</v>
      </c>
      <c r="H388" s="195">
        <v>1.0482180293501049E-3</v>
      </c>
      <c r="I388" s="195">
        <v>0.12473794549266247</v>
      </c>
      <c r="J388" s="194">
        <v>1</v>
      </c>
      <c r="K388" s="196">
        <v>954</v>
      </c>
      <c r="L388" s="94"/>
      <c r="M388" s="195" t="s">
        <v>143</v>
      </c>
      <c r="N388" s="195" t="s">
        <v>143</v>
      </c>
      <c r="O388" s="195">
        <v>0.35099999999999998</v>
      </c>
      <c r="P388" s="195">
        <v>0.41299999999999998</v>
      </c>
      <c r="Q388" s="195">
        <v>0.14399999999999999</v>
      </c>
      <c r="R388" s="195">
        <v>0.192</v>
      </c>
      <c r="S388" s="195">
        <v>0.14199999999999999</v>
      </c>
      <c r="T388" s="195">
        <v>0.189</v>
      </c>
      <c r="U388" s="195">
        <v>5.2999999999999999E-2</v>
      </c>
      <c r="V388" s="195">
        <v>8.5000000000000006E-2</v>
      </c>
      <c r="W388" s="195">
        <v>7.6999999999999999E-2</v>
      </c>
      <c r="X388" s="195">
        <v>0.115</v>
      </c>
      <c r="Y388" s="195">
        <v>0</v>
      </c>
      <c r="Z388" s="195">
        <v>6.0000000000000001E-3</v>
      </c>
      <c r="AA388" s="195">
        <v>0.105</v>
      </c>
      <c r="AB388" s="195">
        <v>0.14699999999999999</v>
      </c>
      <c r="AC388" s="12"/>
    </row>
    <row r="389" spans="1:29" x14ac:dyDescent="0.25">
      <c r="A389" s="94" t="s">
        <v>1879</v>
      </c>
      <c r="B389" s="195" t="s">
        <v>143</v>
      </c>
      <c r="C389" s="195">
        <v>0.40983062105612755</v>
      </c>
      <c r="D389" s="195">
        <v>0.3520425107937562</v>
      </c>
      <c r="E389" s="195">
        <v>8.1036200597808042E-2</v>
      </c>
      <c r="F389" s="195">
        <v>1.0959814015277316E-2</v>
      </c>
      <c r="G389" s="195">
        <v>8.7346396545998004E-2</v>
      </c>
      <c r="H389" s="195">
        <v>5.978080371969445E-3</v>
      </c>
      <c r="I389" s="195">
        <v>5.2806376619063435E-2</v>
      </c>
      <c r="J389" s="194">
        <v>0.99999999999999989</v>
      </c>
      <c r="K389" s="196">
        <v>3011</v>
      </c>
      <c r="L389" s="94"/>
      <c r="M389" s="195" t="s">
        <v>143</v>
      </c>
      <c r="N389" s="195" t="s">
        <v>143</v>
      </c>
      <c r="O389" s="195">
        <v>0.39200000000000002</v>
      </c>
      <c r="P389" s="195">
        <v>0.42799999999999999</v>
      </c>
      <c r="Q389" s="195">
        <v>0.33500000000000002</v>
      </c>
      <c r="R389" s="195">
        <v>0.36899999999999999</v>
      </c>
      <c r="S389" s="195">
        <v>7.1999999999999995E-2</v>
      </c>
      <c r="T389" s="195">
        <v>9.0999999999999998E-2</v>
      </c>
      <c r="U389" s="195">
        <v>8.0000000000000002E-3</v>
      </c>
      <c r="V389" s="195">
        <v>1.4999999999999999E-2</v>
      </c>
      <c r="W389" s="195">
        <v>7.8E-2</v>
      </c>
      <c r="X389" s="195">
        <v>9.8000000000000004E-2</v>
      </c>
      <c r="Y389" s="195">
        <v>4.0000000000000001E-3</v>
      </c>
      <c r="Z389" s="195">
        <v>8.9999999999999993E-3</v>
      </c>
      <c r="AA389" s="195">
        <v>4.4999999999999998E-2</v>
      </c>
      <c r="AB389" s="195">
        <v>6.0999999999999999E-2</v>
      </c>
      <c r="AC389" s="12"/>
    </row>
    <row r="390" spans="1:29" x14ac:dyDescent="0.25">
      <c r="A390" s="94" t="s">
        <v>1880</v>
      </c>
      <c r="B390" s="195" t="s">
        <v>143</v>
      </c>
      <c r="C390" s="195">
        <v>0.31962025316455694</v>
      </c>
      <c r="D390" s="195">
        <v>0.38607594936708861</v>
      </c>
      <c r="E390" s="195">
        <v>0.13291139240506328</v>
      </c>
      <c r="F390" s="195">
        <v>9.4936708860759497E-3</v>
      </c>
      <c r="G390" s="195">
        <v>0.10443037974683544</v>
      </c>
      <c r="H390" s="195">
        <v>3.1645569620253164E-3</v>
      </c>
      <c r="I390" s="195">
        <v>4.4303797468354431E-2</v>
      </c>
      <c r="J390" s="194">
        <v>1</v>
      </c>
      <c r="K390" s="196">
        <v>316</v>
      </c>
      <c r="L390" s="94"/>
      <c r="M390" s="195" t="s">
        <v>143</v>
      </c>
      <c r="N390" s="195" t="s">
        <v>143</v>
      </c>
      <c r="O390" s="195">
        <v>0.27100000000000002</v>
      </c>
      <c r="P390" s="195">
        <v>0.373</v>
      </c>
      <c r="Q390" s="195">
        <v>0.33400000000000002</v>
      </c>
      <c r="R390" s="195">
        <v>0.441</v>
      </c>
      <c r="S390" s="195">
        <v>0.1</v>
      </c>
      <c r="T390" s="195">
        <v>0.17499999999999999</v>
      </c>
      <c r="U390" s="195">
        <v>3.0000000000000001E-3</v>
      </c>
      <c r="V390" s="195">
        <v>2.8000000000000001E-2</v>
      </c>
      <c r="W390" s="195">
        <v>7.4999999999999997E-2</v>
      </c>
      <c r="X390" s="195">
        <v>0.14299999999999999</v>
      </c>
      <c r="Y390" s="195">
        <v>1E-3</v>
      </c>
      <c r="Z390" s="195">
        <v>1.7999999999999999E-2</v>
      </c>
      <c r="AA390" s="195">
        <v>2.7E-2</v>
      </c>
      <c r="AB390" s="195">
        <v>7.2999999999999995E-2</v>
      </c>
      <c r="AC390" s="12"/>
    </row>
    <row r="391" spans="1:29" x14ac:dyDescent="0.25">
      <c r="A391" s="94" t="s">
        <v>1881</v>
      </c>
      <c r="B391" s="195">
        <v>5.5473244931723335E-2</v>
      </c>
      <c r="C391" s="195">
        <v>0.34313035533496311</v>
      </c>
      <c r="D391" s="195">
        <v>0.23546188606563448</v>
      </c>
      <c r="E391" s="195">
        <v>9.1519124873447419E-2</v>
      </c>
      <c r="F391" s="195">
        <v>2.4273402968121097E-2</v>
      </c>
      <c r="G391" s="195">
        <v>0.22730696100945749</v>
      </c>
      <c r="H391" s="195">
        <v>1.351951996444181E-3</v>
      </c>
      <c r="I391" s="195">
        <v>2.1483072820208903E-2</v>
      </c>
      <c r="J391" s="194">
        <v>1</v>
      </c>
      <c r="K391" s="196">
        <v>161988</v>
      </c>
      <c r="L391" s="94"/>
      <c r="M391" s="195">
        <v>5.3999999999999999E-2</v>
      </c>
      <c r="N391" s="195">
        <v>5.7000000000000002E-2</v>
      </c>
      <c r="O391" s="195">
        <v>0.34100000000000003</v>
      </c>
      <c r="P391" s="195">
        <v>0.34499999999999997</v>
      </c>
      <c r="Q391" s="195">
        <v>0.23300000000000001</v>
      </c>
      <c r="R391" s="195">
        <v>0.23799999999999999</v>
      </c>
      <c r="S391" s="195">
        <v>0.09</v>
      </c>
      <c r="T391" s="195">
        <v>9.2999999999999999E-2</v>
      </c>
      <c r="U391" s="195">
        <v>2.4E-2</v>
      </c>
      <c r="V391" s="195">
        <v>2.5000000000000001E-2</v>
      </c>
      <c r="W391" s="195">
        <v>0.22500000000000001</v>
      </c>
      <c r="X391" s="195">
        <v>0.22900000000000001</v>
      </c>
      <c r="Y391" s="195">
        <v>1E-3</v>
      </c>
      <c r="Z391" s="195">
        <v>2E-3</v>
      </c>
      <c r="AA391" s="195">
        <v>2.1000000000000001E-2</v>
      </c>
      <c r="AB391" s="195">
        <v>2.1999999999999999E-2</v>
      </c>
      <c r="AC391" s="12"/>
    </row>
    <row r="392" spans="1:29" x14ac:dyDescent="0.25">
      <c r="A392" s="94" t="s">
        <v>1882</v>
      </c>
      <c r="B392" s="195" t="s">
        <v>143</v>
      </c>
      <c r="C392" s="195">
        <v>0.40265998457979951</v>
      </c>
      <c r="D392" s="195">
        <v>0.2446029298380879</v>
      </c>
      <c r="E392" s="195">
        <v>0.13126445643793369</v>
      </c>
      <c r="F392" s="195">
        <v>3.2382420971472627E-2</v>
      </c>
      <c r="G392" s="195">
        <v>0.17367000771010024</v>
      </c>
      <c r="H392" s="195">
        <v>7.7101002313030066E-4</v>
      </c>
      <c r="I392" s="195">
        <v>1.4649190439475714E-2</v>
      </c>
      <c r="J392" s="194">
        <v>1</v>
      </c>
      <c r="K392" s="196">
        <v>5188</v>
      </c>
      <c r="L392" s="94"/>
      <c r="M392" s="195" t="s">
        <v>143</v>
      </c>
      <c r="N392" s="195" t="s">
        <v>143</v>
      </c>
      <c r="O392" s="195">
        <v>0.38900000000000001</v>
      </c>
      <c r="P392" s="195">
        <v>0.41599999999999998</v>
      </c>
      <c r="Q392" s="195">
        <v>0.23300000000000001</v>
      </c>
      <c r="R392" s="195">
        <v>0.25600000000000001</v>
      </c>
      <c r="S392" s="195">
        <v>0.122</v>
      </c>
      <c r="T392" s="195">
        <v>0.14099999999999999</v>
      </c>
      <c r="U392" s="195">
        <v>2.8000000000000001E-2</v>
      </c>
      <c r="V392" s="195">
        <v>3.7999999999999999E-2</v>
      </c>
      <c r="W392" s="195">
        <v>0.16400000000000001</v>
      </c>
      <c r="X392" s="195">
        <v>0.184</v>
      </c>
      <c r="Y392" s="195">
        <v>0</v>
      </c>
      <c r="Z392" s="195">
        <v>2E-3</v>
      </c>
      <c r="AA392" s="195">
        <v>1.2E-2</v>
      </c>
      <c r="AB392" s="195">
        <v>1.7999999999999999E-2</v>
      </c>
      <c r="AC392" s="12"/>
    </row>
    <row r="393" spans="1:29" x14ac:dyDescent="0.25">
      <c r="A393" s="94" t="s">
        <v>1883</v>
      </c>
      <c r="B393" s="195" t="s">
        <v>143</v>
      </c>
      <c r="C393" s="195">
        <v>0.15957446808510639</v>
      </c>
      <c r="D393" s="195">
        <v>0.58118701007838747</v>
      </c>
      <c r="E393" s="195">
        <v>0.1618141097424412</v>
      </c>
      <c r="F393" s="195">
        <v>3.1914893617021274E-2</v>
      </c>
      <c r="G393" s="195">
        <v>5.2631578947368418E-2</v>
      </c>
      <c r="H393" s="195" t="s">
        <v>143</v>
      </c>
      <c r="I393" s="195">
        <v>1.2877939529675251E-2</v>
      </c>
      <c r="J393" s="194">
        <v>1</v>
      </c>
      <c r="K393" s="196">
        <v>1786</v>
      </c>
      <c r="L393" s="94"/>
      <c r="M393" s="195" t="s">
        <v>143</v>
      </c>
      <c r="N393" s="195" t="s">
        <v>143</v>
      </c>
      <c r="O393" s="195">
        <v>0.14299999999999999</v>
      </c>
      <c r="P393" s="195">
        <v>0.17699999999999999</v>
      </c>
      <c r="Q393" s="195">
        <v>0.55800000000000005</v>
      </c>
      <c r="R393" s="195">
        <v>0.60399999999999998</v>
      </c>
      <c r="S393" s="195">
        <v>0.14499999999999999</v>
      </c>
      <c r="T393" s="195">
        <v>0.18</v>
      </c>
      <c r="U393" s="195">
        <v>2.5000000000000001E-2</v>
      </c>
      <c r="V393" s="195">
        <v>4.1000000000000002E-2</v>
      </c>
      <c r="W393" s="195">
        <v>4.2999999999999997E-2</v>
      </c>
      <c r="X393" s="195">
        <v>6.4000000000000001E-2</v>
      </c>
      <c r="Y393" s="195" t="s">
        <v>143</v>
      </c>
      <c r="Z393" s="195" t="s">
        <v>143</v>
      </c>
      <c r="AA393" s="195">
        <v>8.9999999999999993E-3</v>
      </c>
      <c r="AB393" s="195">
        <v>1.9E-2</v>
      </c>
      <c r="AC393" s="12"/>
    </row>
    <row r="394" spans="1:29" x14ac:dyDescent="0.25">
      <c r="A394" s="94" t="s">
        <v>1884</v>
      </c>
      <c r="B394" s="195" t="s">
        <v>143</v>
      </c>
      <c r="C394" s="195">
        <v>1.4084507042253521E-2</v>
      </c>
      <c r="D394" s="195">
        <v>0.19946707270650932</v>
      </c>
      <c r="E394" s="195">
        <v>0.15188427864484202</v>
      </c>
      <c r="F394" s="195">
        <v>3.3498287019413778E-2</v>
      </c>
      <c r="G394" s="195">
        <v>0.57822611343738106</v>
      </c>
      <c r="H394" s="195">
        <v>3.8066235249333843E-4</v>
      </c>
      <c r="I394" s="195">
        <v>2.2459078797106968E-2</v>
      </c>
      <c r="J394" s="194">
        <v>1</v>
      </c>
      <c r="K394" s="196">
        <v>2627</v>
      </c>
      <c r="L394" s="94"/>
      <c r="M394" s="195" t="s">
        <v>143</v>
      </c>
      <c r="N394" s="195" t="s">
        <v>143</v>
      </c>
      <c r="O394" s="195">
        <v>0.01</v>
      </c>
      <c r="P394" s="195">
        <v>1.9E-2</v>
      </c>
      <c r="Q394" s="195">
        <v>0.185</v>
      </c>
      <c r="R394" s="195">
        <v>0.215</v>
      </c>
      <c r="S394" s="195">
        <v>0.13900000000000001</v>
      </c>
      <c r="T394" s="195">
        <v>0.16600000000000001</v>
      </c>
      <c r="U394" s="195">
        <v>2.7E-2</v>
      </c>
      <c r="V394" s="195">
        <v>4.1000000000000002E-2</v>
      </c>
      <c r="W394" s="195">
        <v>0.55900000000000005</v>
      </c>
      <c r="X394" s="195">
        <v>0.59699999999999998</v>
      </c>
      <c r="Y394" s="195">
        <v>0</v>
      </c>
      <c r="Z394" s="195">
        <v>2E-3</v>
      </c>
      <c r="AA394" s="195">
        <v>1.7000000000000001E-2</v>
      </c>
      <c r="AB394" s="195">
        <v>2.9000000000000001E-2</v>
      </c>
      <c r="AC394" s="12"/>
    </row>
    <row r="395" spans="1:29" x14ac:dyDescent="0.25">
      <c r="A395" s="94" t="s">
        <v>1885</v>
      </c>
      <c r="B395" s="195" t="s">
        <v>143</v>
      </c>
      <c r="C395" s="195">
        <v>0.12210144927536232</v>
      </c>
      <c r="D395" s="195">
        <v>0.17826086956521739</v>
      </c>
      <c r="E395" s="195">
        <v>6.3768115942028983E-2</v>
      </c>
      <c r="F395" s="195">
        <v>1.358695652173913E-2</v>
      </c>
      <c r="G395" s="195">
        <v>0.58278985507246372</v>
      </c>
      <c r="H395" s="195">
        <v>8.3333333333333332E-3</v>
      </c>
      <c r="I395" s="195">
        <v>3.1159420289855074E-2</v>
      </c>
      <c r="J395" s="194">
        <v>1</v>
      </c>
      <c r="K395" s="196">
        <v>5520</v>
      </c>
      <c r="L395" s="94"/>
      <c r="M395" s="195" t="s">
        <v>143</v>
      </c>
      <c r="N395" s="195" t="s">
        <v>143</v>
      </c>
      <c r="O395" s="195">
        <v>0.114</v>
      </c>
      <c r="P395" s="195">
        <v>0.13100000000000001</v>
      </c>
      <c r="Q395" s="195">
        <v>0.16800000000000001</v>
      </c>
      <c r="R395" s="195">
        <v>0.189</v>
      </c>
      <c r="S395" s="195">
        <v>5.8000000000000003E-2</v>
      </c>
      <c r="T395" s="195">
        <v>7.0999999999999994E-2</v>
      </c>
      <c r="U395" s="195">
        <v>1.0999999999999999E-2</v>
      </c>
      <c r="V395" s="195">
        <v>1.7000000000000001E-2</v>
      </c>
      <c r="W395" s="195">
        <v>0.56999999999999995</v>
      </c>
      <c r="X395" s="195">
        <v>0.59599999999999997</v>
      </c>
      <c r="Y395" s="195">
        <v>6.0000000000000001E-3</v>
      </c>
      <c r="Z395" s="195">
        <v>1.0999999999999999E-2</v>
      </c>
      <c r="AA395" s="195">
        <v>2.7E-2</v>
      </c>
      <c r="AB395" s="195">
        <v>3.5999999999999997E-2</v>
      </c>
      <c r="AC395" s="12"/>
    </row>
    <row r="396" spans="1:29" x14ac:dyDescent="0.25">
      <c r="A396" s="94" t="s">
        <v>1886</v>
      </c>
      <c r="B396" s="195">
        <v>0.32401524777636592</v>
      </c>
      <c r="C396" s="195">
        <v>0.19695044472681067</v>
      </c>
      <c r="D396" s="195">
        <v>0.23506988564167725</v>
      </c>
      <c r="E396" s="195">
        <v>0.12134688691232529</v>
      </c>
      <c r="F396" s="195">
        <v>6.3532401524777635E-3</v>
      </c>
      <c r="G396" s="195">
        <v>9.9110546378653117E-2</v>
      </c>
      <c r="H396" s="195">
        <v>1.2706480304955528E-3</v>
      </c>
      <c r="I396" s="195">
        <v>1.588310038119441E-2</v>
      </c>
      <c r="J396" s="194">
        <v>1</v>
      </c>
      <c r="K396" s="196">
        <v>1574</v>
      </c>
      <c r="L396" s="94"/>
      <c r="M396" s="195">
        <v>0.30099999999999999</v>
      </c>
      <c r="N396" s="195">
        <v>0.34799999999999998</v>
      </c>
      <c r="O396" s="195">
        <v>0.17799999999999999</v>
      </c>
      <c r="P396" s="195">
        <v>0.217</v>
      </c>
      <c r="Q396" s="195">
        <v>0.215</v>
      </c>
      <c r="R396" s="195">
        <v>0.25700000000000001</v>
      </c>
      <c r="S396" s="195">
        <v>0.106</v>
      </c>
      <c r="T396" s="195">
        <v>0.13800000000000001</v>
      </c>
      <c r="U396" s="195">
        <v>3.0000000000000001E-3</v>
      </c>
      <c r="V396" s="195">
        <v>1.2E-2</v>
      </c>
      <c r="W396" s="195">
        <v>8.5000000000000006E-2</v>
      </c>
      <c r="X396" s="195">
        <v>0.115</v>
      </c>
      <c r="Y396" s="195">
        <v>0</v>
      </c>
      <c r="Z396" s="195">
        <v>5.0000000000000001E-3</v>
      </c>
      <c r="AA396" s="195">
        <v>1.0999999999999999E-2</v>
      </c>
      <c r="AB396" s="195">
        <v>2.3E-2</v>
      </c>
      <c r="AC396" s="12"/>
    </row>
    <row r="397" spans="1:29" x14ac:dyDescent="0.25">
      <c r="A397" s="94" t="s">
        <v>1887</v>
      </c>
      <c r="B397" s="195">
        <v>0.29082974318804899</v>
      </c>
      <c r="C397" s="195">
        <v>8.3925474178929112E-4</v>
      </c>
      <c r="D397" s="195">
        <v>0.42466289934538132</v>
      </c>
      <c r="E397" s="195">
        <v>0.24097801152576512</v>
      </c>
      <c r="F397" s="195">
        <v>2.4058635931293012E-3</v>
      </c>
      <c r="G397" s="195">
        <v>9.5675040563979186E-3</v>
      </c>
      <c r="H397" s="195" t="s">
        <v>143</v>
      </c>
      <c r="I397" s="195">
        <v>3.0716723549488054E-2</v>
      </c>
      <c r="J397" s="194">
        <v>1</v>
      </c>
      <c r="K397" s="196">
        <v>17873</v>
      </c>
      <c r="L397" s="94"/>
      <c r="M397" s="195">
        <v>0.28399999999999997</v>
      </c>
      <c r="N397" s="195">
        <v>0.29799999999999999</v>
      </c>
      <c r="O397" s="195">
        <v>1E-3</v>
      </c>
      <c r="P397" s="195">
        <v>1E-3</v>
      </c>
      <c r="Q397" s="195">
        <v>0.41699999999999998</v>
      </c>
      <c r="R397" s="195">
        <v>0.432</v>
      </c>
      <c r="S397" s="195">
        <v>0.23499999999999999</v>
      </c>
      <c r="T397" s="195">
        <v>0.247</v>
      </c>
      <c r="U397" s="195">
        <v>2E-3</v>
      </c>
      <c r="V397" s="195">
        <v>3.0000000000000001E-3</v>
      </c>
      <c r="W397" s="195">
        <v>8.0000000000000002E-3</v>
      </c>
      <c r="X397" s="195">
        <v>1.0999999999999999E-2</v>
      </c>
      <c r="Y397" s="195" t="s">
        <v>143</v>
      </c>
      <c r="Z397" s="195" t="s">
        <v>143</v>
      </c>
      <c r="AA397" s="195">
        <v>2.8000000000000001E-2</v>
      </c>
      <c r="AB397" s="195">
        <v>3.3000000000000002E-2</v>
      </c>
      <c r="AC397" s="12"/>
    </row>
    <row r="398" spans="1:29" x14ac:dyDescent="0.25">
      <c r="A398" s="94" t="s">
        <v>1888</v>
      </c>
      <c r="B398" s="195">
        <v>7.8481890700094134E-2</v>
      </c>
      <c r="C398" s="195">
        <v>0.31883268096913242</v>
      </c>
      <c r="D398" s="195">
        <v>0.21399197344299659</v>
      </c>
      <c r="E398" s="195">
        <v>8.1652876182926229E-2</v>
      </c>
      <c r="F398" s="195">
        <v>5.8663231432393596E-2</v>
      </c>
      <c r="G398" s="195">
        <v>0.23257196650646583</v>
      </c>
      <c r="H398" s="195">
        <v>1.3377595005697864E-3</v>
      </c>
      <c r="I398" s="195">
        <v>1.4467621265421395E-2</v>
      </c>
      <c r="J398" s="194">
        <v>1</v>
      </c>
      <c r="K398" s="196">
        <v>20183</v>
      </c>
      <c r="L398" s="94"/>
      <c r="M398" s="195">
        <v>7.4999999999999997E-2</v>
      </c>
      <c r="N398" s="195">
        <v>8.2000000000000003E-2</v>
      </c>
      <c r="O398" s="195">
        <v>0.312</v>
      </c>
      <c r="P398" s="195">
        <v>0.32500000000000001</v>
      </c>
      <c r="Q398" s="195">
        <v>0.20799999999999999</v>
      </c>
      <c r="R398" s="195">
        <v>0.22</v>
      </c>
      <c r="S398" s="195">
        <v>7.8E-2</v>
      </c>
      <c r="T398" s="195">
        <v>8.5999999999999993E-2</v>
      </c>
      <c r="U398" s="195">
        <v>5.6000000000000001E-2</v>
      </c>
      <c r="V398" s="195">
        <v>6.2E-2</v>
      </c>
      <c r="W398" s="195">
        <v>0.22700000000000001</v>
      </c>
      <c r="X398" s="195">
        <v>0.23799999999999999</v>
      </c>
      <c r="Y398" s="195">
        <v>1E-3</v>
      </c>
      <c r="Z398" s="195">
        <v>2E-3</v>
      </c>
      <c r="AA398" s="195">
        <v>1.2999999999999999E-2</v>
      </c>
      <c r="AB398" s="195">
        <v>1.6E-2</v>
      </c>
      <c r="AC398" s="12"/>
    </row>
    <row r="399" spans="1:29" x14ac:dyDescent="0.25">
      <c r="A399" s="94" t="s">
        <v>1889</v>
      </c>
      <c r="B399" s="195">
        <v>0.63966882649388046</v>
      </c>
      <c r="C399" s="195">
        <v>0.17890568754499639</v>
      </c>
      <c r="D399" s="195">
        <v>0.10115190784737221</v>
      </c>
      <c r="E399" s="195">
        <v>4.6436285097192227E-2</v>
      </c>
      <c r="F399" s="195">
        <v>2.1598272138228943E-3</v>
      </c>
      <c r="G399" s="195">
        <v>9.7192224622030237E-3</v>
      </c>
      <c r="H399" s="195" t="s">
        <v>143</v>
      </c>
      <c r="I399" s="195">
        <v>2.1958243340532757E-2</v>
      </c>
      <c r="J399" s="194">
        <v>1</v>
      </c>
      <c r="K399" s="196">
        <v>2778</v>
      </c>
      <c r="L399" s="94"/>
      <c r="M399" s="195">
        <v>0.622</v>
      </c>
      <c r="N399" s="195">
        <v>0.65700000000000003</v>
      </c>
      <c r="O399" s="195">
        <v>0.16500000000000001</v>
      </c>
      <c r="P399" s="195">
        <v>0.19400000000000001</v>
      </c>
      <c r="Q399" s="195">
        <v>0.09</v>
      </c>
      <c r="R399" s="195">
        <v>0.113</v>
      </c>
      <c r="S399" s="195">
        <v>3.9E-2</v>
      </c>
      <c r="T399" s="195">
        <v>5.5E-2</v>
      </c>
      <c r="U399" s="195">
        <v>1E-3</v>
      </c>
      <c r="V399" s="195">
        <v>5.0000000000000001E-3</v>
      </c>
      <c r="W399" s="195">
        <v>7.0000000000000001E-3</v>
      </c>
      <c r="X399" s="195">
        <v>1.4E-2</v>
      </c>
      <c r="Y399" s="195" t="s">
        <v>143</v>
      </c>
      <c r="Z399" s="195" t="s">
        <v>143</v>
      </c>
      <c r="AA399" s="195">
        <v>1.7000000000000001E-2</v>
      </c>
      <c r="AB399" s="195">
        <v>2.8000000000000001E-2</v>
      </c>
      <c r="AC399" s="12"/>
    </row>
    <row r="400" spans="1:29" x14ac:dyDescent="0.25">
      <c r="A400" s="94" t="s">
        <v>1890</v>
      </c>
      <c r="B400" s="195">
        <v>0.30598009596587877</v>
      </c>
      <c r="C400" s="195">
        <v>0.53607606184467749</v>
      </c>
      <c r="D400" s="195">
        <v>7.4684556602097038E-2</v>
      </c>
      <c r="E400" s="195">
        <v>2.3991469699662343E-2</v>
      </c>
      <c r="F400" s="195">
        <v>1.199573484983117E-3</v>
      </c>
      <c r="G400" s="195">
        <v>4.1140927670161719E-2</v>
      </c>
      <c r="H400" s="195">
        <v>1.5550026657188555E-3</v>
      </c>
      <c r="I400" s="195">
        <v>1.5372312066820685E-2</v>
      </c>
      <c r="J400" s="194">
        <v>1.0000000000000002</v>
      </c>
      <c r="K400" s="196">
        <v>22508</v>
      </c>
      <c r="L400" s="94"/>
      <c r="M400" s="195">
        <v>0.3</v>
      </c>
      <c r="N400" s="195">
        <v>0.312</v>
      </c>
      <c r="O400" s="195">
        <v>0.53</v>
      </c>
      <c r="P400" s="195">
        <v>0.54300000000000004</v>
      </c>
      <c r="Q400" s="195">
        <v>7.0999999999999994E-2</v>
      </c>
      <c r="R400" s="195">
        <v>7.8E-2</v>
      </c>
      <c r="S400" s="195">
        <v>2.1999999999999999E-2</v>
      </c>
      <c r="T400" s="195">
        <v>2.5999999999999999E-2</v>
      </c>
      <c r="U400" s="195">
        <v>1E-3</v>
      </c>
      <c r="V400" s="195">
        <v>2E-3</v>
      </c>
      <c r="W400" s="195">
        <v>3.9E-2</v>
      </c>
      <c r="X400" s="195">
        <v>4.3999999999999997E-2</v>
      </c>
      <c r="Y400" s="195">
        <v>1E-3</v>
      </c>
      <c r="Z400" s="195">
        <v>2E-3</v>
      </c>
      <c r="AA400" s="195">
        <v>1.4E-2</v>
      </c>
      <c r="AB400" s="195">
        <v>1.7000000000000001E-2</v>
      </c>
      <c r="AC400" s="12"/>
    </row>
    <row r="401" spans="1:29" x14ac:dyDescent="0.25">
      <c r="A401" s="94" t="s">
        <v>1891</v>
      </c>
      <c r="B401" s="195" t="s">
        <v>143</v>
      </c>
      <c r="C401" s="195">
        <v>0.45544554455445546</v>
      </c>
      <c r="D401" s="195">
        <v>0.34120335110434119</v>
      </c>
      <c r="E401" s="195">
        <v>9.6725057121096719E-2</v>
      </c>
      <c r="F401" s="195">
        <v>1.2185833968012186E-2</v>
      </c>
      <c r="G401" s="195">
        <v>8.9108910891089105E-2</v>
      </c>
      <c r="H401" s="195">
        <v>7.6161462300076163E-4</v>
      </c>
      <c r="I401" s="195">
        <v>4.56968773800457E-3</v>
      </c>
      <c r="J401" s="194">
        <v>1</v>
      </c>
      <c r="K401" s="196">
        <v>1313</v>
      </c>
      <c r="L401" s="94"/>
      <c r="M401" s="195" t="s">
        <v>143</v>
      </c>
      <c r="N401" s="195" t="s">
        <v>143</v>
      </c>
      <c r="O401" s="195">
        <v>0.42899999999999999</v>
      </c>
      <c r="P401" s="195">
        <v>0.48199999999999998</v>
      </c>
      <c r="Q401" s="195">
        <v>0.316</v>
      </c>
      <c r="R401" s="195">
        <v>0.36699999999999999</v>
      </c>
      <c r="S401" s="195">
        <v>8.2000000000000003E-2</v>
      </c>
      <c r="T401" s="195">
        <v>0.114</v>
      </c>
      <c r="U401" s="195">
        <v>8.0000000000000002E-3</v>
      </c>
      <c r="V401" s="195">
        <v>0.02</v>
      </c>
      <c r="W401" s="195">
        <v>7.4999999999999997E-2</v>
      </c>
      <c r="X401" s="195">
        <v>0.106</v>
      </c>
      <c r="Y401" s="195">
        <v>0</v>
      </c>
      <c r="Z401" s="195">
        <v>4.0000000000000001E-3</v>
      </c>
      <c r="AA401" s="195">
        <v>2E-3</v>
      </c>
      <c r="AB401" s="195">
        <v>0.01</v>
      </c>
      <c r="AC401" s="12"/>
    </row>
    <row r="402" spans="1:29" x14ac:dyDescent="0.25">
      <c r="A402" s="94" t="s">
        <v>1892</v>
      </c>
      <c r="B402" s="195" t="s">
        <v>143</v>
      </c>
      <c r="C402" s="195">
        <v>0.36255924170616116</v>
      </c>
      <c r="D402" s="195">
        <v>0.32938388625592419</v>
      </c>
      <c r="E402" s="195">
        <v>0.14454976303317535</v>
      </c>
      <c r="F402" s="195">
        <v>2.132701421800948E-2</v>
      </c>
      <c r="G402" s="195">
        <v>0.11848341232227488</v>
      </c>
      <c r="H402" s="195" t="s">
        <v>143</v>
      </c>
      <c r="I402" s="195">
        <v>2.3696682464454975E-2</v>
      </c>
      <c r="J402" s="194">
        <v>1</v>
      </c>
      <c r="K402" s="196">
        <v>422</v>
      </c>
      <c r="L402" s="94"/>
      <c r="M402" s="195" t="s">
        <v>143</v>
      </c>
      <c r="N402" s="195" t="s">
        <v>143</v>
      </c>
      <c r="O402" s="195">
        <v>0.318</v>
      </c>
      <c r="P402" s="195">
        <v>0.40899999999999997</v>
      </c>
      <c r="Q402" s="195">
        <v>0.28599999999999998</v>
      </c>
      <c r="R402" s="195">
        <v>0.376</v>
      </c>
      <c r="S402" s="195">
        <v>0.114</v>
      </c>
      <c r="T402" s="195">
        <v>0.18099999999999999</v>
      </c>
      <c r="U402" s="195">
        <v>1.0999999999999999E-2</v>
      </c>
      <c r="V402" s="195">
        <v>0.04</v>
      </c>
      <c r="W402" s="195">
        <v>9.0999999999999998E-2</v>
      </c>
      <c r="X402" s="195">
        <v>0.153</v>
      </c>
      <c r="Y402" s="195" t="s">
        <v>143</v>
      </c>
      <c r="Z402" s="195" t="s">
        <v>143</v>
      </c>
      <c r="AA402" s="195">
        <v>1.2999999999999999E-2</v>
      </c>
      <c r="AB402" s="195">
        <v>4.2999999999999997E-2</v>
      </c>
      <c r="AC402" s="12"/>
    </row>
    <row r="403" spans="1:29" x14ac:dyDescent="0.25">
      <c r="A403" s="94" t="s">
        <v>1893</v>
      </c>
      <c r="B403" s="195" t="s">
        <v>143</v>
      </c>
      <c r="C403" s="195">
        <v>0.46425992779783393</v>
      </c>
      <c r="D403" s="195">
        <v>0.18555956678700361</v>
      </c>
      <c r="E403" s="195">
        <v>0.28086642599277978</v>
      </c>
      <c r="F403" s="195">
        <v>1.2274368231046931E-2</v>
      </c>
      <c r="G403" s="195">
        <v>3.7545126353790613E-2</v>
      </c>
      <c r="H403" s="195">
        <v>7.2202166064981946E-4</v>
      </c>
      <c r="I403" s="195">
        <v>1.8772563176895306E-2</v>
      </c>
      <c r="J403" s="194">
        <v>1</v>
      </c>
      <c r="K403" s="196">
        <v>1385</v>
      </c>
      <c r="L403" s="94"/>
      <c r="M403" s="195" t="s">
        <v>143</v>
      </c>
      <c r="N403" s="195" t="s">
        <v>143</v>
      </c>
      <c r="O403" s="195">
        <v>0.438</v>
      </c>
      <c r="P403" s="195">
        <v>0.49099999999999999</v>
      </c>
      <c r="Q403" s="195">
        <v>0.16600000000000001</v>
      </c>
      <c r="R403" s="195">
        <v>0.20699999999999999</v>
      </c>
      <c r="S403" s="195">
        <v>0.25800000000000001</v>
      </c>
      <c r="T403" s="195">
        <v>0.30499999999999999</v>
      </c>
      <c r="U403" s="195">
        <v>8.0000000000000002E-3</v>
      </c>
      <c r="V403" s="195">
        <v>0.02</v>
      </c>
      <c r="W403" s="195">
        <v>2.9000000000000001E-2</v>
      </c>
      <c r="X403" s="195">
        <v>4.9000000000000002E-2</v>
      </c>
      <c r="Y403" s="195">
        <v>0</v>
      </c>
      <c r="Z403" s="195">
        <v>4.0000000000000001E-3</v>
      </c>
      <c r="AA403" s="195">
        <v>1.2999999999999999E-2</v>
      </c>
      <c r="AB403" s="195">
        <v>2.7E-2</v>
      </c>
      <c r="AC403" s="12"/>
    </row>
    <row r="404" spans="1:29" x14ac:dyDescent="0.25">
      <c r="A404" s="94" t="s">
        <v>1894</v>
      </c>
      <c r="B404" s="195" t="s">
        <v>143</v>
      </c>
      <c r="C404" s="195">
        <v>0.54166666666666663</v>
      </c>
      <c r="D404" s="195">
        <v>0.26595744680851063</v>
      </c>
      <c r="E404" s="195">
        <v>9.6631205673758866E-2</v>
      </c>
      <c r="F404" s="195">
        <v>8.8652482269503553E-3</v>
      </c>
      <c r="G404" s="195">
        <v>6.8262411347517732E-2</v>
      </c>
      <c r="H404" s="195" t="s">
        <v>143</v>
      </c>
      <c r="I404" s="195">
        <v>1.8617021276595744E-2</v>
      </c>
      <c r="J404" s="194">
        <v>0.99999999999999989</v>
      </c>
      <c r="K404" s="196">
        <v>1128</v>
      </c>
      <c r="L404" s="94"/>
      <c r="M404" s="195" t="s">
        <v>143</v>
      </c>
      <c r="N404" s="195" t="s">
        <v>143</v>
      </c>
      <c r="O404" s="195">
        <v>0.51200000000000001</v>
      </c>
      <c r="P404" s="195">
        <v>0.57099999999999995</v>
      </c>
      <c r="Q404" s="195">
        <v>0.24099999999999999</v>
      </c>
      <c r="R404" s="195">
        <v>0.29299999999999998</v>
      </c>
      <c r="S404" s="195">
        <v>8.1000000000000003E-2</v>
      </c>
      <c r="T404" s="195">
        <v>0.115</v>
      </c>
      <c r="U404" s="195">
        <v>5.0000000000000001E-3</v>
      </c>
      <c r="V404" s="195">
        <v>1.6E-2</v>
      </c>
      <c r="W404" s="195">
        <v>5.5E-2</v>
      </c>
      <c r="X404" s="195">
        <v>8.4000000000000005E-2</v>
      </c>
      <c r="Y404" s="195" t="s">
        <v>143</v>
      </c>
      <c r="Z404" s="195" t="s">
        <v>143</v>
      </c>
      <c r="AA404" s="195">
        <v>1.2E-2</v>
      </c>
      <c r="AB404" s="195">
        <v>2.8000000000000001E-2</v>
      </c>
      <c r="AC404" s="12"/>
    </row>
    <row r="405" spans="1:29" x14ac:dyDescent="0.25">
      <c r="A405" s="94" t="s">
        <v>1895</v>
      </c>
      <c r="B405" s="195" t="s">
        <v>143</v>
      </c>
      <c r="C405" s="195">
        <v>0.39102564102564102</v>
      </c>
      <c r="D405" s="195">
        <v>0.33760683760683763</v>
      </c>
      <c r="E405" s="195">
        <v>0.1623931623931624</v>
      </c>
      <c r="F405" s="195">
        <v>1.1752136752136752E-2</v>
      </c>
      <c r="G405" s="195">
        <v>7.5854700854700849E-2</v>
      </c>
      <c r="H405" s="195" t="s">
        <v>143</v>
      </c>
      <c r="I405" s="195">
        <v>2.1367521367521368E-2</v>
      </c>
      <c r="J405" s="194">
        <v>1</v>
      </c>
      <c r="K405" s="196">
        <v>936</v>
      </c>
      <c r="L405" s="94"/>
      <c r="M405" s="195" t="s">
        <v>143</v>
      </c>
      <c r="N405" s="195" t="s">
        <v>143</v>
      </c>
      <c r="O405" s="195">
        <v>0.36</v>
      </c>
      <c r="P405" s="195">
        <v>0.42299999999999999</v>
      </c>
      <c r="Q405" s="195">
        <v>0.308</v>
      </c>
      <c r="R405" s="195">
        <v>0.36899999999999999</v>
      </c>
      <c r="S405" s="195">
        <v>0.14000000000000001</v>
      </c>
      <c r="T405" s="195">
        <v>0.187</v>
      </c>
      <c r="U405" s="195">
        <v>7.0000000000000001E-3</v>
      </c>
      <c r="V405" s="195">
        <v>2.1000000000000001E-2</v>
      </c>
      <c r="W405" s="195">
        <v>6.0999999999999999E-2</v>
      </c>
      <c r="X405" s="195">
        <v>9.5000000000000001E-2</v>
      </c>
      <c r="Y405" s="195" t="s">
        <v>143</v>
      </c>
      <c r="Z405" s="195" t="s">
        <v>143</v>
      </c>
      <c r="AA405" s="195">
        <v>1.4E-2</v>
      </c>
      <c r="AB405" s="195">
        <v>3.3000000000000002E-2</v>
      </c>
      <c r="AC405" s="12"/>
    </row>
    <row r="406" spans="1:29" x14ac:dyDescent="0.25">
      <c r="A406" s="94" t="s">
        <v>1896</v>
      </c>
      <c r="B406" s="195" t="s">
        <v>143</v>
      </c>
      <c r="C406" s="195">
        <v>0.1875945537065053</v>
      </c>
      <c r="D406" s="195">
        <v>0.54765506807866871</v>
      </c>
      <c r="E406" s="195">
        <v>0.17851739788199697</v>
      </c>
      <c r="F406" s="195">
        <v>1.1346444780635401E-2</v>
      </c>
      <c r="G406" s="195">
        <v>5.9001512859304085E-2</v>
      </c>
      <c r="H406" s="195" t="s">
        <v>143</v>
      </c>
      <c r="I406" s="195">
        <v>1.588502269288956E-2</v>
      </c>
      <c r="J406" s="194">
        <v>1</v>
      </c>
      <c r="K406" s="196">
        <v>1322</v>
      </c>
      <c r="L406" s="94"/>
      <c r="M406" s="195" t="s">
        <v>143</v>
      </c>
      <c r="N406" s="195" t="s">
        <v>143</v>
      </c>
      <c r="O406" s="195">
        <v>0.16700000000000001</v>
      </c>
      <c r="P406" s="195">
        <v>0.21</v>
      </c>
      <c r="Q406" s="195">
        <v>0.52100000000000002</v>
      </c>
      <c r="R406" s="195">
        <v>0.57399999999999995</v>
      </c>
      <c r="S406" s="195">
        <v>0.159</v>
      </c>
      <c r="T406" s="195">
        <v>0.2</v>
      </c>
      <c r="U406" s="195">
        <v>7.0000000000000001E-3</v>
      </c>
      <c r="V406" s="195">
        <v>1.9E-2</v>
      </c>
      <c r="W406" s="195">
        <v>4.8000000000000001E-2</v>
      </c>
      <c r="X406" s="195">
        <v>7.2999999999999995E-2</v>
      </c>
      <c r="Y406" s="195" t="s">
        <v>143</v>
      </c>
      <c r="Z406" s="195" t="s">
        <v>143</v>
      </c>
      <c r="AA406" s="195">
        <v>0.01</v>
      </c>
      <c r="AB406" s="195">
        <v>2.4E-2</v>
      </c>
      <c r="AC406" s="12"/>
    </row>
    <row r="407" spans="1:29" x14ac:dyDescent="0.25">
      <c r="A407" s="94" t="s">
        <v>1897</v>
      </c>
      <c r="B407" s="195" t="s">
        <v>143</v>
      </c>
      <c r="C407" s="195">
        <v>0.35479632063074901</v>
      </c>
      <c r="D407" s="195">
        <v>0.33377135348226017</v>
      </c>
      <c r="E407" s="195">
        <v>9.9868593955321938E-2</v>
      </c>
      <c r="F407" s="195">
        <v>2.2339027595269383E-2</v>
      </c>
      <c r="G407" s="195">
        <v>0.17477003942181341</v>
      </c>
      <c r="H407" s="195" t="s">
        <v>143</v>
      </c>
      <c r="I407" s="195">
        <v>1.4454664914586071E-2</v>
      </c>
      <c r="J407" s="194">
        <v>0.99999999999999978</v>
      </c>
      <c r="K407" s="196">
        <v>761</v>
      </c>
      <c r="L407" s="94"/>
      <c r="M407" s="195" t="s">
        <v>143</v>
      </c>
      <c r="N407" s="195" t="s">
        <v>143</v>
      </c>
      <c r="O407" s="195">
        <v>0.32200000000000001</v>
      </c>
      <c r="P407" s="195">
        <v>0.38900000000000001</v>
      </c>
      <c r="Q407" s="195">
        <v>0.30099999999999999</v>
      </c>
      <c r="R407" s="195">
        <v>0.36799999999999999</v>
      </c>
      <c r="S407" s="195">
        <v>8.1000000000000003E-2</v>
      </c>
      <c r="T407" s="195">
        <v>0.123</v>
      </c>
      <c r="U407" s="195">
        <v>1.4E-2</v>
      </c>
      <c r="V407" s="195">
        <v>3.5000000000000003E-2</v>
      </c>
      <c r="W407" s="195">
        <v>0.14899999999999999</v>
      </c>
      <c r="X407" s="195">
        <v>0.20300000000000001</v>
      </c>
      <c r="Y407" s="195" t="s">
        <v>143</v>
      </c>
      <c r="Z407" s="195" t="s">
        <v>143</v>
      </c>
      <c r="AA407" s="195">
        <v>8.0000000000000002E-3</v>
      </c>
      <c r="AB407" s="195">
        <v>2.5999999999999999E-2</v>
      </c>
      <c r="AC407" s="12"/>
    </row>
    <row r="408" spans="1:29" x14ac:dyDescent="0.25">
      <c r="A408" s="94" t="s">
        <v>1898</v>
      </c>
      <c r="B408" s="195" t="s">
        <v>143</v>
      </c>
      <c r="C408" s="195">
        <v>0.28481561822125812</v>
      </c>
      <c r="D408" s="195">
        <v>0.28546637744034709</v>
      </c>
      <c r="E408" s="195">
        <v>0.13774403470715835</v>
      </c>
      <c r="F408" s="195">
        <v>2.27765726681128E-2</v>
      </c>
      <c r="G408" s="195">
        <v>0.24446854663774403</v>
      </c>
      <c r="H408" s="195">
        <v>8.6767895878524942E-4</v>
      </c>
      <c r="I408" s="195">
        <v>2.3861171366594359E-2</v>
      </c>
      <c r="J408" s="194">
        <v>1</v>
      </c>
      <c r="K408" s="196">
        <v>4610</v>
      </c>
      <c r="L408" s="94"/>
      <c r="M408" s="195" t="s">
        <v>143</v>
      </c>
      <c r="N408" s="195" t="s">
        <v>143</v>
      </c>
      <c r="O408" s="195">
        <v>0.27200000000000002</v>
      </c>
      <c r="P408" s="195">
        <v>0.29799999999999999</v>
      </c>
      <c r="Q408" s="195">
        <v>0.27300000000000002</v>
      </c>
      <c r="R408" s="195">
        <v>0.29899999999999999</v>
      </c>
      <c r="S408" s="195">
        <v>0.128</v>
      </c>
      <c r="T408" s="195">
        <v>0.14799999999999999</v>
      </c>
      <c r="U408" s="195">
        <v>1.9E-2</v>
      </c>
      <c r="V408" s="195">
        <v>2.7E-2</v>
      </c>
      <c r="W408" s="195">
        <v>0.23200000000000001</v>
      </c>
      <c r="X408" s="195">
        <v>0.25700000000000001</v>
      </c>
      <c r="Y408" s="195">
        <v>0</v>
      </c>
      <c r="Z408" s="195">
        <v>2E-3</v>
      </c>
      <c r="AA408" s="195">
        <v>0.02</v>
      </c>
      <c r="AB408" s="195">
        <v>2.9000000000000001E-2</v>
      </c>
      <c r="AC408" s="12"/>
    </row>
    <row r="409" spans="1:29" x14ac:dyDescent="0.25">
      <c r="A409" s="94" t="s">
        <v>1899</v>
      </c>
      <c r="B409" s="195" t="s">
        <v>143</v>
      </c>
      <c r="C409" s="195">
        <v>1.6212232866617538E-2</v>
      </c>
      <c r="D409" s="195">
        <v>0.23212969786293294</v>
      </c>
      <c r="E409" s="195">
        <v>0.13559322033898305</v>
      </c>
      <c r="F409" s="195">
        <v>4.200442151805453E-2</v>
      </c>
      <c r="G409" s="195">
        <v>0.54458364038319829</v>
      </c>
      <c r="H409" s="195">
        <v>1.4738393515106854E-3</v>
      </c>
      <c r="I409" s="195">
        <v>2.8002947678703021E-2</v>
      </c>
      <c r="J409" s="194">
        <v>1</v>
      </c>
      <c r="K409" s="196">
        <v>1357</v>
      </c>
      <c r="L409" s="94"/>
      <c r="M409" s="195" t="s">
        <v>143</v>
      </c>
      <c r="N409" s="195" t="s">
        <v>143</v>
      </c>
      <c r="O409" s="195">
        <v>1.0999999999999999E-2</v>
      </c>
      <c r="P409" s="195">
        <v>2.4E-2</v>
      </c>
      <c r="Q409" s="195">
        <v>0.21</v>
      </c>
      <c r="R409" s="195">
        <v>0.255</v>
      </c>
      <c r="S409" s="195">
        <v>0.11799999999999999</v>
      </c>
      <c r="T409" s="195">
        <v>0.155</v>
      </c>
      <c r="U409" s="195">
        <v>3.3000000000000002E-2</v>
      </c>
      <c r="V409" s="195">
        <v>5.3999999999999999E-2</v>
      </c>
      <c r="W409" s="195">
        <v>0.51800000000000002</v>
      </c>
      <c r="X409" s="195">
        <v>0.57099999999999995</v>
      </c>
      <c r="Y409" s="195">
        <v>0</v>
      </c>
      <c r="Z409" s="195">
        <v>5.0000000000000001E-3</v>
      </c>
      <c r="AA409" s="195">
        <v>0.02</v>
      </c>
      <c r="AB409" s="195">
        <v>3.7999999999999999E-2</v>
      </c>
      <c r="AC409" s="12"/>
    </row>
    <row r="410" spans="1:29" x14ac:dyDescent="0.25">
      <c r="A410" s="94" t="s">
        <v>1900</v>
      </c>
      <c r="B410" s="195" t="s">
        <v>143</v>
      </c>
      <c r="C410" s="195">
        <v>0.17906137184115523</v>
      </c>
      <c r="D410" s="195">
        <v>0.46137184115523466</v>
      </c>
      <c r="E410" s="195">
        <v>0.10469314079422383</v>
      </c>
      <c r="F410" s="195">
        <v>1.1552346570397111E-2</v>
      </c>
      <c r="G410" s="195">
        <v>0.16606498194945848</v>
      </c>
      <c r="H410" s="195">
        <v>7.2202166064981946E-4</v>
      </c>
      <c r="I410" s="195">
        <v>7.6534296028880872E-2</v>
      </c>
      <c r="J410" s="194">
        <v>1.0000000000000002</v>
      </c>
      <c r="K410" s="196">
        <v>1385</v>
      </c>
      <c r="L410" s="94"/>
      <c r="M410" s="195" t="s">
        <v>143</v>
      </c>
      <c r="N410" s="195" t="s">
        <v>143</v>
      </c>
      <c r="O410" s="195">
        <v>0.16</v>
      </c>
      <c r="P410" s="195">
        <v>0.2</v>
      </c>
      <c r="Q410" s="195">
        <v>0.435</v>
      </c>
      <c r="R410" s="195">
        <v>0.48799999999999999</v>
      </c>
      <c r="S410" s="195">
        <v>0.09</v>
      </c>
      <c r="T410" s="195">
        <v>0.122</v>
      </c>
      <c r="U410" s="195">
        <v>7.0000000000000001E-3</v>
      </c>
      <c r="V410" s="195">
        <v>1.9E-2</v>
      </c>
      <c r="W410" s="195">
        <v>0.14699999999999999</v>
      </c>
      <c r="X410" s="195">
        <v>0.187</v>
      </c>
      <c r="Y410" s="195">
        <v>0</v>
      </c>
      <c r="Z410" s="195">
        <v>4.0000000000000001E-3</v>
      </c>
      <c r="AA410" s="195">
        <v>6.4000000000000001E-2</v>
      </c>
      <c r="AB410" s="195">
        <v>9.1999999999999998E-2</v>
      </c>
      <c r="AC410" s="12"/>
    </row>
    <row r="411" spans="1:29" x14ac:dyDescent="0.25">
      <c r="A411" s="94" t="s">
        <v>1901</v>
      </c>
      <c r="B411" s="195" t="s">
        <v>143</v>
      </c>
      <c r="C411" s="195">
        <v>5.834683954619125E-2</v>
      </c>
      <c r="D411" s="195">
        <v>0.22690437601296595</v>
      </c>
      <c r="E411" s="195">
        <v>0.10372771474878444</v>
      </c>
      <c r="F411" s="195">
        <v>4.7001620745542948E-2</v>
      </c>
      <c r="G411" s="195">
        <v>0.52998379254457051</v>
      </c>
      <c r="H411" s="195">
        <v>1.6207455429497568E-3</v>
      </c>
      <c r="I411" s="195">
        <v>3.2414910858995137E-2</v>
      </c>
      <c r="J411" s="194">
        <v>1</v>
      </c>
      <c r="K411" s="196">
        <v>617</v>
      </c>
      <c r="L411" s="94"/>
      <c r="M411" s="195" t="s">
        <v>143</v>
      </c>
      <c r="N411" s="195" t="s">
        <v>143</v>
      </c>
      <c r="O411" s="195">
        <v>4.2000000000000003E-2</v>
      </c>
      <c r="P411" s="195">
        <v>0.08</v>
      </c>
      <c r="Q411" s="195">
        <v>0.19600000000000001</v>
      </c>
      <c r="R411" s="195">
        <v>0.26200000000000001</v>
      </c>
      <c r="S411" s="195">
        <v>8.2000000000000003E-2</v>
      </c>
      <c r="T411" s="195">
        <v>0.13</v>
      </c>
      <c r="U411" s="195">
        <v>3.3000000000000002E-2</v>
      </c>
      <c r="V411" s="195">
        <v>6.7000000000000004E-2</v>
      </c>
      <c r="W411" s="195">
        <v>0.49099999999999999</v>
      </c>
      <c r="X411" s="195">
        <v>0.56899999999999995</v>
      </c>
      <c r="Y411" s="195">
        <v>0</v>
      </c>
      <c r="Z411" s="195">
        <v>8.9999999999999993E-3</v>
      </c>
      <c r="AA411" s="195">
        <v>2.1000000000000001E-2</v>
      </c>
      <c r="AB411" s="195">
        <v>0.05</v>
      </c>
      <c r="AC411" s="12"/>
    </row>
    <row r="412" spans="1:29" x14ac:dyDescent="0.25">
      <c r="A412" s="94" t="s">
        <v>1902</v>
      </c>
      <c r="B412" s="195" t="s">
        <v>143</v>
      </c>
      <c r="C412" s="195">
        <v>0.13711681855840929</v>
      </c>
      <c r="D412" s="195">
        <v>0.22742336371168187</v>
      </c>
      <c r="E412" s="195">
        <v>0.14664457332228667</v>
      </c>
      <c r="F412" s="195">
        <v>1.7398508699254349E-2</v>
      </c>
      <c r="G412" s="195">
        <v>0.44407622203811103</v>
      </c>
      <c r="H412" s="195">
        <v>3.728251864125932E-3</v>
      </c>
      <c r="I412" s="195">
        <v>2.3612261806130904E-2</v>
      </c>
      <c r="J412" s="194">
        <v>1</v>
      </c>
      <c r="K412" s="196">
        <v>2414</v>
      </c>
      <c r="L412" s="94"/>
      <c r="M412" s="195" t="s">
        <v>143</v>
      </c>
      <c r="N412" s="195" t="s">
        <v>143</v>
      </c>
      <c r="O412" s="195">
        <v>0.124</v>
      </c>
      <c r="P412" s="195">
        <v>0.151</v>
      </c>
      <c r="Q412" s="195">
        <v>0.21099999999999999</v>
      </c>
      <c r="R412" s="195">
        <v>0.245</v>
      </c>
      <c r="S412" s="195">
        <v>0.13300000000000001</v>
      </c>
      <c r="T412" s="195">
        <v>0.161</v>
      </c>
      <c r="U412" s="195">
        <v>1.2999999999999999E-2</v>
      </c>
      <c r="V412" s="195">
        <v>2.3E-2</v>
      </c>
      <c r="W412" s="195">
        <v>0.42399999999999999</v>
      </c>
      <c r="X412" s="195">
        <v>0.46400000000000002</v>
      </c>
      <c r="Y412" s="195">
        <v>2E-3</v>
      </c>
      <c r="Z412" s="195">
        <v>7.0000000000000001E-3</v>
      </c>
      <c r="AA412" s="195">
        <v>1.7999999999999999E-2</v>
      </c>
      <c r="AB412" s="195">
        <v>0.03</v>
      </c>
      <c r="AC412" s="12"/>
    </row>
    <row r="413" spans="1:29" x14ac:dyDescent="0.25">
      <c r="A413" s="94" t="s">
        <v>1903</v>
      </c>
      <c r="B413" s="195" t="s">
        <v>143</v>
      </c>
      <c r="C413" s="195">
        <v>0.30806701601594216</v>
      </c>
      <c r="D413" s="195">
        <v>0.1993136024798878</v>
      </c>
      <c r="E413" s="195">
        <v>9.366004871208207E-2</v>
      </c>
      <c r="F413" s="195">
        <v>1.3322016384973061E-2</v>
      </c>
      <c r="G413" s="195">
        <v>0.36489777843383275</v>
      </c>
      <c r="H413" s="195">
        <v>1.1439958668536423E-3</v>
      </c>
      <c r="I413" s="195">
        <v>1.9595542106428519E-2</v>
      </c>
      <c r="J413" s="194">
        <v>1</v>
      </c>
      <c r="K413" s="196">
        <v>27098</v>
      </c>
      <c r="L413" s="94"/>
      <c r="M413" s="195" t="s">
        <v>143</v>
      </c>
      <c r="N413" s="195" t="s">
        <v>143</v>
      </c>
      <c r="O413" s="195">
        <v>0.30299999999999999</v>
      </c>
      <c r="P413" s="195">
        <v>0.314</v>
      </c>
      <c r="Q413" s="195">
        <v>0.19500000000000001</v>
      </c>
      <c r="R413" s="195">
        <v>0.20399999999999999</v>
      </c>
      <c r="S413" s="195">
        <v>0.09</v>
      </c>
      <c r="T413" s="195">
        <v>9.7000000000000003E-2</v>
      </c>
      <c r="U413" s="195">
        <v>1.2E-2</v>
      </c>
      <c r="V413" s="195">
        <v>1.4999999999999999E-2</v>
      </c>
      <c r="W413" s="195">
        <v>0.35899999999999999</v>
      </c>
      <c r="X413" s="195">
        <v>0.371</v>
      </c>
      <c r="Y413" s="195">
        <v>1E-3</v>
      </c>
      <c r="Z413" s="195">
        <v>2E-3</v>
      </c>
      <c r="AA413" s="195">
        <v>1.7999999999999999E-2</v>
      </c>
      <c r="AB413" s="195">
        <v>2.1000000000000001E-2</v>
      </c>
      <c r="AC413" s="12"/>
    </row>
    <row r="414" spans="1:29" x14ac:dyDescent="0.25">
      <c r="A414" s="94" t="s">
        <v>1904</v>
      </c>
      <c r="B414" s="195" t="s">
        <v>143</v>
      </c>
      <c r="C414" s="195">
        <v>0.71794871794871795</v>
      </c>
      <c r="D414" s="195">
        <v>0.1858974358974359</v>
      </c>
      <c r="E414" s="195">
        <v>3.2051282051282048E-2</v>
      </c>
      <c r="F414" s="195" t="s">
        <v>143</v>
      </c>
      <c r="G414" s="195">
        <v>4.4871794871794872E-2</v>
      </c>
      <c r="H414" s="195" t="s">
        <v>143</v>
      </c>
      <c r="I414" s="195">
        <v>1.9230769230769232E-2</v>
      </c>
      <c r="J414" s="194">
        <v>1</v>
      </c>
      <c r="K414" s="196">
        <v>156</v>
      </c>
      <c r="L414" s="94"/>
      <c r="M414" s="195" t="s">
        <v>143</v>
      </c>
      <c r="N414" s="195" t="s">
        <v>143</v>
      </c>
      <c r="O414" s="195">
        <v>0.64300000000000002</v>
      </c>
      <c r="P414" s="195">
        <v>0.78300000000000003</v>
      </c>
      <c r="Q414" s="195">
        <v>0.13300000000000001</v>
      </c>
      <c r="R414" s="195">
        <v>0.254</v>
      </c>
      <c r="S414" s="195">
        <v>1.4E-2</v>
      </c>
      <c r="T414" s="195">
        <v>7.2999999999999995E-2</v>
      </c>
      <c r="U414" s="195" t="s">
        <v>143</v>
      </c>
      <c r="V414" s="195" t="s">
        <v>143</v>
      </c>
      <c r="W414" s="195">
        <v>2.1999999999999999E-2</v>
      </c>
      <c r="X414" s="195">
        <v>0.09</v>
      </c>
      <c r="Y414" s="195" t="s">
        <v>143</v>
      </c>
      <c r="Z414" s="195" t="s">
        <v>143</v>
      </c>
      <c r="AA414" s="195">
        <v>7.0000000000000001E-3</v>
      </c>
      <c r="AB414" s="195">
        <v>5.5E-2</v>
      </c>
      <c r="AC414" s="12"/>
    </row>
    <row r="415" spans="1:29" x14ac:dyDescent="0.25">
      <c r="A415" s="94" t="s">
        <v>1905</v>
      </c>
      <c r="B415" s="195" t="s">
        <v>143</v>
      </c>
      <c r="C415" s="195">
        <v>0.51661190215407082</v>
      </c>
      <c r="D415" s="195">
        <v>0.31215772179627599</v>
      </c>
      <c r="E415" s="195">
        <v>6.8273092369477914E-2</v>
      </c>
      <c r="F415" s="195">
        <v>5.11135450894487E-3</v>
      </c>
      <c r="G415" s="195">
        <v>2.2088353413654619E-2</v>
      </c>
      <c r="H415" s="195">
        <v>1.8254837531945966E-4</v>
      </c>
      <c r="I415" s="195">
        <v>7.5575027382256299E-2</v>
      </c>
      <c r="J415" s="194">
        <v>1</v>
      </c>
      <c r="K415" s="196">
        <v>5478</v>
      </c>
      <c r="L415" s="94"/>
      <c r="M415" s="195" t="s">
        <v>143</v>
      </c>
      <c r="N415" s="195" t="s">
        <v>143</v>
      </c>
      <c r="O415" s="195">
        <v>0.503</v>
      </c>
      <c r="P415" s="195">
        <v>0.53</v>
      </c>
      <c r="Q415" s="195">
        <v>0.3</v>
      </c>
      <c r="R415" s="195">
        <v>0.32500000000000001</v>
      </c>
      <c r="S415" s="195">
        <v>6.2E-2</v>
      </c>
      <c r="T415" s="195">
        <v>7.4999999999999997E-2</v>
      </c>
      <c r="U415" s="195">
        <v>4.0000000000000001E-3</v>
      </c>
      <c r="V415" s="195">
        <v>7.0000000000000001E-3</v>
      </c>
      <c r="W415" s="195">
        <v>1.9E-2</v>
      </c>
      <c r="X415" s="195">
        <v>2.5999999999999999E-2</v>
      </c>
      <c r="Y415" s="195">
        <v>0</v>
      </c>
      <c r="Z415" s="195">
        <v>1E-3</v>
      </c>
      <c r="AA415" s="195">
        <v>6.9000000000000006E-2</v>
      </c>
      <c r="AB415" s="195">
        <v>8.3000000000000004E-2</v>
      </c>
      <c r="AC415" s="12"/>
    </row>
    <row r="416" spans="1:29" x14ac:dyDescent="0.25">
      <c r="A416" s="94" t="s">
        <v>1906</v>
      </c>
      <c r="B416" s="195" t="s">
        <v>143</v>
      </c>
      <c r="C416" s="195">
        <v>7.5901328273244783E-3</v>
      </c>
      <c r="D416" s="195">
        <v>0.39753320683111953</v>
      </c>
      <c r="E416" s="195">
        <v>0.19449715370018975</v>
      </c>
      <c r="F416" s="195">
        <v>2.2770398481973434E-2</v>
      </c>
      <c r="G416" s="195">
        <v>0.34060721062618599</v>
      </c>
      <c r="H416" s="195">
        <v>3.7950664136622392E-3</v>
      </c>
      <c r="I416" s="195">
        <v>3.3206831119544589E-2</v>
      </c>
      <c r="J416" s="194">
        <v>1</v>
      </c>
      <c r="K416" s="196">
        <v>1054</v>
      </c>
      <c r="L416" s="94"/>
      <c r="M416" s="195" t="s">
        <v>143</v>
      </c>
      <c r="N416" s="195" t="s">
        <v>143</v>
      </c>
      <c r="O416" s="195">
        <v>4.0000000000000001E-3</v>
      </c>
      <c r="P416" s="195">
        <v>1.4999999999999999E-2</v>
      </c>
      <c r="Q416" s="195">
        <v>0.36799999999999999</v>
      </c>
      <c r="R416" s="195">
        <v>0.42699999999999999</v>
      </c>
      <c r="S416" s="195">
        <v>0.17199999999999999</v>
      </c>
      <c r="T416" s="195">
        <v>0.219</v>
      </c>
      <c r="U416" s="195">
        <v>1.4999999999999999E-2</v>
      </c>
      <c r="V416" s="195">
        <v>3.4000000000000002E-2</v>
      </c>
      <c r="W416" s="195">
        <v>0.313</v>
      </c>
      <c r="X416" s="195">
        <v>0.37</v>
      </c>
      <c r="Y416" s="195">
        <v>1E-3</v>
      </c>
      <c r="Z416" s="195">
        <v>0.01</v>
      </c>
      <c r="AA416" s="195">
        <v>2.4E-2</v>
      </c>
      <c r="AB416" s="195">
        <v>4.5999999999999999E-2</v>
      </c>
      <c r="AC416" s="12"/>
    </row>
    <row r="417" spans="1:29" x14ac:dyDescent="0.25">
      <c r="A417" s="94" t="s">
        <v>1907</v>
      </c>
      <c r="B417" s="195" t="s">
        <v>143</v>
      </c>
      <c r="C417" s="195">
        <v>0.23902439024390243</v>
      </c>
      <c r="D417" s="195">
        <v>0.26158536585365855</v>
      </c>
      <c r="E417" s="195">
        <v>0.13597560975609757</v>
      </c>
      <c r="F417" s="195">
        <v>2.1341463414634148E-2</v>
      </c>
      <c r="G417" s="195">
        <v>0.32621951219512196</v>
      </c>
      <c r="H417" s="195" t="s">
        <v>143</v>
      </c>
      <c r="I417" s="195">
        <v>1.5853658536585366E-2</v>
      </c>
      <c r="J417" s="194">
        <v>1</v>
      </c>
      <c r="K417" s="196">
        <v>1640</v>
      </c>
      <c r="L417" s="94"/>
      <c r="M417" s="195" t="s">
        <v>143</v>
      </c>
      <c r="N417" s="195" t="s">
        <v>143</v>
      </c>
      <c r="O417" s="195">
        <v>0.219</v>
      </c>
      <c r="P417" s="195">
        <v>0.26</v>
      </c>
      <c r="Q417" s="195">
        <v>0.24099999999999999</v>
      </c>
      <c r="R417" s="195">
        <v>0.28299999999999997</v>
      </c>
      <c r="S417" s="195">
        <v>0.12</v>
      </c>
      <c r="T417" s="195">
        <v>0.153</v>
      </c>
      <c r="U417" s="195">
        <v>1.4999999999999999E-2</v>
      </c>
      <c r="V417" s="195">
        <v>0.03</v>
      </c>
      <c r="W417" s="195">
        <v>0.30399999999999999</v>
      </c>
      <c r="X417" s="195">
        <v>0.34899999999999998</v>
      </c>
      <c r="Y417" s="195" t="s">
        <v>143</v>
      </c>
      <c r="Z417" s="195" t="s">
        <v>143</v>
      </c>
      <c r="AA417" s="195">
        <v>1.0999999999999999E-2</v>
      </c>
      <c r="AB417" s="195">
        <v>2.3E-2</v>
      </c>
      <c r="AC417" s="12"/>
    </row>
    <row r="418" spans="1:29" x14ac:dyDescent="0.25">
      <c r="A418" s="94" t="s">
        <v>1908</v>
      </c>
      <c r="B418" s="195" t="s">
        <v>143</v>
      </c>
      <c r="C418" s="195">
        <v>0.15496938294865756</v>
      </c>
      <c r="D418" s="195">
        <v>0.35233160621761656</v>
      </c>
      <c r="E418" s="195">
        <v>9.467734338200659E-2</v>
      </c>
      <c r="F418" s="195">
        <v>2.3551577955723033E-2</v>
      </c>
      <c r="G418" s="195">
        <v>0.35704192180876121</v>
      </c>
      <c r="H418" s="195">
        <v>2.3551577955723034E-3</v>
      </c>
      <c r="I418" s="195">
        <v>1.5073009891662742E-2</v>
      </c>
      <c r="J418" s="194">
        <v>1</v>
      </c>
      <c r="K418" s="196">
        <v>2123</v>
      </c>
      <c r="L418" s="94"/>
      <c r="M418" s="195" t="s">
        <v>143</v>
      </c>
      <c r="N418" s="195" t="s">
        <v>143</v>
      </c>
      <c r="O418" s="195">
        <v>0.14000000000000001</v>
      </c>
      <c r="P418" s="195">
        <v>0.17100000000000001</v>
      </c>
      <c r="Q418" s="195">
        <v>0.33200000000000002</v>
      </c>
      <c r="R418" s="195">
        <v>0.373</v>
      </c>
      <c r="S418" s="195">
        <v>8.3000000000000004E-2</v>
      </c>
      <c r="T418" s="195">
        <v>0.108</v>
      </c>
      <c r="U418" s="195">
        <v>1.7999999999999999E-2</v>
      </c>
      <c r="V418" s="195">
        <v>3.1E-2</v>
      </c>
      <c r="W418" s="195">
        <v>0.33700000000000002</v>
      </c>
      <c r="X418" s="195">
        <v>0.378</v>
      </c>
      <c r="Y418" s="195">
        <v>1E-3</v>
      </c>
      <c r="Z418" s="195">
        <v>6.0000000000000001E-3</v>
      </c>
      <c r="AA418" s="195">
        <v>1.0999999999999999E-2</v>
      </c>
      <c r="AB418" s="195">
        <v>2.1000000000000001E-2</v>
      </c>
      <c r="AC418" s="12"/>
    </row>
    <row r="419" spans="1:29" x14ac:dyDescent="0.25">
      <c r="A419" s="94" t="s">
        <v>1909</v>
      </c>
      <c r="B419" s="195" t="s">
        <v>143</v>
      </c>
      <c r="C419" s="195">
        <v>0.23384615384615384</v>
      </c>
      <c r="D419" s="195">
        <v>0.3397285067873303</v>
      </c>
      <c r="E419" s="195">
        <v>0.11438914027149322</v>
      </c>
      <c r="F419" s="195">
        <v>1.9909502262443438E-2</v>
      </c>
      <c r="G419" s="195">
        <v>0.26914027149321268</v>
      </c>
      <c r="H419" s="195" t="s">
        <v>143</v>
      </c>
      <c r="I419" s="195">
        <v>2.2986425339366515E-2</v>
      </c>
      <c r="J419" s="194">
        <v>1</v>
      </c>
      <c r="K419" s="196">
        <v>5525</v>
      </c>
      <c r="L419" s="94"/>
      <c r="M419" s="195" t="s">
        <v>143</v>
      </c>
      <c r="N419" s="195" t="s">
        <v>143</v>
      </c>
      <c r="O419" s="195">
        <v>0.223</v>
      </c>
      <c r="P419" s="195">
        <v>0.245</v>
      </c>
      <c r="Q419" s="195">
        <v>0.32700000000000001</v>
      </c>
      <c r="R419" s="195">
        <v>0.35199999999999998</v>
      </c>
      <c r="S419" s="195">
        <v>0.106</v>
      </c>
      <c r="T419" s="195">
        <v>0.123</v>
      </c>
      <c r="U419" s="195">
        <v>1.7000000000000001E-2</v>
      </c>
      <c r="V419" s="195">
        <v>2.4E-2</v>
      </c>
      <c r="W419" s="195">
        <v>0.25800000000000001</v>
      </c>
      <c r="X419" s="195">
        <v>0.28100000000000003</v>
      </c>
      <c r="Y419" s="195" t="s">
        <v>143</v>
      </c>
      <c r="Z419" s="195" t="s">
        <v>143</v>
      </c>
      <c r="AA419" s="195">
        <v>1.9E-2</v>
      </c>
      <c r="AB419" s="195">
        <v>2.7E-2</v>
      </c>
      <c r="AC419" s="12"/>
    </row>
    <row r="420" spans="1:29" x14ac:dyDescent="0.25">
      <c r="A420" s="94" t="s">
        <v>1910</v>
      </c>
      <c r="B420" s="195" t="s">
        <v>143</v>
      </c>
      <c r="C420" s="195">
        <v>0.45755799133316338</v>
      </c>
      <c r="D420" s="195">
        <v>0.17104256946214633</v>
      </c>
      <c r="E420" s="195">
        <v>7.0099413713994391E-2</v>
      </c>
      <c r="F420" s="195">
        <v>9.1511598266632674E-2</v>
      </c>
      <c r="G420" s="195">
        <v>0.19423910272750447</v>
      </c>
      <c r="H420" s="195">
        <v>1.2745347947998981E-3</v>
      </c>
      <c r="I420" s="195">
        <v>1.4274789701758857E-2</v>
      </c>
      <c r="J420" s="194">
        <v>1</v>
      </c>
      <c r="K420" s="196">
        <v>3923</v>
      </c>
      <c r="L420" s="94"/>
      <c r="M420" s="195" t="s">
        <v>143</v>
      </c>
      <c r="N420" s="195" t="s">
        <v>143</v>
      </c>
      <c r="O420" s="195">
        <v>0.442</v>
      </c>
      <c r="P420" s="195">
        <v>0.47299999999999998</v>
      </c>
      <c r="Q420" s="195">
        <v>0.16</v>
      </c>
      <c r="R420" s="195">
        <v>0.183</v>
      </c>
      <c r="S420" s="195">
        <v>6.3E-2</v>
      </c>
      <c r="T420" s="195">
        <v>7.9000000000000001E-2</v>
      </c>
      <c r="U420" s="195">
        <v>8.3000000000000004E-2</v>
      </c>
      <c r="V420" s="195">
        <v>0.10100000000000001</v>
      </c>
      <c r="W420" s="195">
        <v>0.182</v>
      </c>
      <c r="X420" s="195">
        <v>0.20699999999999999</v>
      </c>
      <c r="Y420" s="195">
        <v>1E-3</v>
      </c>
      <c r="Z420" s="195">
        <v>3.0000000000000001E-3</v>
      </c>
      <c r="AA420" s="195">
        <v>1.0999999999999999E-2</v>
      </c>
      <c r="AB420" s="195">
        <v>1.7999999999999999E-2</v>
      </c>
      <c r="AC420" s="12"/>
    </row>
    <row r="421" spans="1:29" x14ac:dyDescent="0.25">
      <c r="A421" s="94" t="s">
        <v>1911</v>
      </c>
      <c r="B421" s="195" t="s">
        <v>143</v>
      </c>
      <c r="C421" s="195">
        <v>0.20276497695852536</v>
      </c>
      <c r="D421" s="195">
        <v>0.36981566820276496</v>
      </c>
      <c r="E421" s="195">
        <v>0.20622119815668202</v>
      </c>
      <c r="F421" s="195">
        <v>2.7649769585253458E-2</v>
      </c>
      <c r="G421" s="195">
        <v>0.18087557603686635</v>
      </c>
      <c r="H421" s="195" t="s">
        <v>143</v>
      </c>
      <c r="I421" s="195">
        <v>1.2672811059907835E-2</v>
      </c>
      <c r="J421" s="194">
        <v>0.99999999999999989</v>
      </c>
      <c r="K421" s="196">
        <v>868</v>
      </c>
      <c r="L421" s="94"/>
      <c r="M421" s="195" t="s">
        <v>143</v>
      </c>
      <c r="N421" s="195" t="s">
        <v>143</v>
      </c>
      <c r="O421" s="195">
        <v>0.17699999999999999</v>
      </c>
      <c r="P421" s="195">
        <v>0.23100000000000001</v>
      </c>
      <c r="Q421" s="195">
        <v>0.33800000000000002</v>
      </c>
      <c r="R421" s="195">
        <v>0.40200000000000002</v>
      </c>
      <c r="S421" s="195">
        <v>0.18099999999999999</v>
      </c>
      <c r="T421" s="195">
        <v>0.23400000000000001</v>
      </c>
      <c r="U421" s="195">
        <v>1.9E-2</v>
      </c>
      <c r="V421" s="195">
        <v>4.1000000000000002E-2</v>
      </c>
      <c r="W421" s="195">
        <v>0.157</v>
      </c>
      <c r="X421" s="195">
        <v>0.20799999999999999</v>
      </c>
      <c r="Y421" s="195" t="s">
        <v>143</v>
      </c>
      <c r="Z421" s="195" t="s">
        <v>143</v>
      </c>
      <c r="AA421" s="195">
        <v>7.0000000000000001E-3</v>
      </c>
      <c r="AB421" s="195">
        <v>2.3E-2</v>
      </c>
      <c r="AC421" s="12"/>
    </row>
    <row r="422" spans="1:29" x14ac:dyDescent="0.25">
      <c r="A422" s="94" t="s">
        <v>1912</v>
      </c>
      <c r="B422" s="195" t="s">
        <v>143</v>
      </c>
      <c r="C422" s="195">
        <v>7.1942446043165471E-3</v>
      </c>
      <c r="D422" s="195">
        <v>0.53477218225419665</v>
      </c>
      <c r="E422" s="195">
        <v>0.20263788968824939</v>
      </c>
      <c r="F422" s="195">
        <v>2.8776978417266189E-2</v>
      </c>
      <c r="G422" s="195">
        <v>0.19304556354916066</v>
      </c>
      <c r="H422" s="195">
        <v>1.199040767386091E-3</v>
      </c>
      <c r="I422" s="195">
        <v>3.237410071942446E-2</v>
      </c>
      <c r="J422" s="194">
        <v>1</v>
      </c>
      <c r="K422" s="196">
        <v>834</v>
      </c>
      <c r="L422" s="94"/>
      <c r="M422" s="195" t="s">
        <v>143</v>
      </c>
      <c r="N422" s="195" t="s">
        <v>143</v>
      </c>
      <c r="O422" s="195">
        <v>3.0000000000000001E-3</v>
      </c>
      <c r="P422" s="195">
        <v>1.6E-2</v>
      </c>
      <c r="Q422" s="195">
        <v>0.501</v>
      </c>
      <c r="R422" s="195">
        <v>0.56799999999999995</v>
      </c>
      <c r="S422" s="195">
        <v>0.17699999999999999</v>
      </c>
      <c r="T422" s="195">
        <v>0.23100000000000001</v>
      </c>
      <c r="U422" s="195">
        <v>1.9E-2</v>
      </c>
      <c r="V422" s="195">
        <v>4.2000000000000003E-2</v>
      </c>
      <c r="W422" s="195">
        <v>0.16800000000000001</v>
      </c>
      <c r="X422" s="195">
        <v>0.221</v>
      </c>
      <c r="Y422" s="195">
        <v>0</v>
      </c>
      <c r="Z422" s="195">
        <v>7.0000000000000001E-3</v>
      </c>
      <c r="AA422" s="195">
        <v>2.1999999999999999E-2</v>
      </c>
      <c r="AB422" s="195">
        <v>4.7E-2</v>
      </c>
      <c r="AC422" s="12"/>
    </row>
    <row r="423" spans="1:29" x14ac:dyDescent="0.25">
      <c r="A423" s="94" t="s">
        <v>1913</v>
      </c>
      <c r="B423" s="195" t="s">
        <v>143</v>
      </c>
      <c r="C423" s="195">
        <v>0.10782608695652174</v>
      </c>
      <c r="D423" s="195">
        <v>0.44521739130434784</v>
      </c>
      <c r="E423" s="195">
        <v>0.10608695652173913</v>
      </c>
      <c r="F423" s="195">
        <v>1.391304347826087E-2</v>
      </c>
      <c r="G423" s="195">
        <v>0.29739130434782607</v>
      </c>
      <c r="H423" s="195">
        <v>5.2173913043478265E-3</v>
      </c>
      <c r="I423" s="195">
        <v>2.4347826086956521E-2</v>
      </c>
      <c r="J423" s="194">
        <v>1</v>
      </c>
      <c r="K423" s="196">
        <v>575</v>
      </c>
      <c r="L423" s="94"/>
      <c r="M423" s="195" t="s">
        <v>143</v>
      </c>
      <c r="N423" s="195" t="s">
        <v>143</v>
      </c>
      <c r="O423" s="195">
        <v>8.5000000000000006E-2</v>
      </c>
      <c r="P423" s="195">
        <v>0.13600000000000001</v>
      </c>
      <c r="Q423" s="195">
        <v>0.40500000000000003</v>
      </c>
      <c r="R423" s="195">
        <v>0.48599999999999999</v>
      </c>
      <c r="S423" s="195">
        <v>8.3000000000000004E-2</v>
      </c>
      <c r="T423" s="195">
        <v>0.13400000000000001</v>
      </c>
      <c r="U423" s="195">
        <v>7.0000000000000001E-3</v>
      </c>
      <c r="V423" s="195">
        <v>2.7E-2</v>
      </c>
      <c r="W423" s="195">
        <v>0.26100000000000001</v>
      </c>
      <c r="X423" s="195">
        <v>0.33600000000000002</v>
      </c>
      <c r="Y423" s="195">
        <v>2E-3</v>
      </c>
      <c r="Z423" s="195">
        <v>1.4999999999999999E-2</v>
      </c>
      <c r="AA423" s="195">
        <v>1.4999999999999999E-2</v>
      </c>
      <c r="AB423" s="195">
        <v>0.04</v>
      </c>
      <c r="AC423" s="12"/>
    </row>
    <row r="424" spans="1:29" x14ac:dyDescent="0.25">
      <c r="A424" s="94" t="s">
        <v>1914</v>
      </c>
      <c r="B424" s="195">
        <v>1.3950892857142857E-3</v>
      </c>
      <c r="C424" s="195">
        <v>0.16071428571428573</v>
      </c>
      <c r="D424" s="195">
        <v>0.30161830357142855</v>
      </c>
      <c r="E424" s="195">
        <v>0.1484375</v>
      </c>
      <c r="F424" s="195">
        <v>2.7064732142857144E-2</v>
      </c>
      <c r="G424" s="195">
        <v>0.33314732142857145</v>
      </c>
      <c r="H424" s="195">
        <v>3.3482142857142855E-3</v>
      </c>
      <c r="I424" s="195">
        <v>2.4274553571428572E-2</v>
      </c>
      <c r="J424" s="194">
        <v>1</v>
      </c>
      <c r="K424" s="196">
        <v>3584</v>
      </c>
      <c r="L424" s="94"/>
      <c r="M424" s="195">
        <v>1E-3</v>
      </c>
      <c r="N424" s="195">
        <v>3.0000000000000001E-3</v>
      </c>
      <c r="O424" s="195">
        <v>0.14899999999999999</v>
      </c>
      <c r="P424" s="195">
        <v>0.17299999999999999</v>
      </c>
      <c r="Q424" s="195">
        <v>0.28699999999999998</v>
      </c>
      <c r="R424" s="195">
        <v>0.317</v>
      </c>
      <c r="S424" s="195">
        <v>0.13700000000000001</v>
      </c>
      <c r="T424" s="195">
        <v>0.16</v>
      </c>
      <c r="U424" s="195">
        <v>2.1999999999999999E-2</v>
      </c>
      <c r="V424" s="195">
        <v>3.3000000000000002E-2</v>
      </c>
      <c r="W424" s="195">
        <v>0.318</v>
      </c>
      <c r="X424" s="195">
        <v>0.34899999999999998</v>
      </c>
      <c r="Y424" s="195">
        <v>2E-3</v>
      </c>
      <c r="Z424" s="195">
        <v>6.0000000000000001E-3</v>
      </c>
      <c r="AA424" s="195">
        <v>0.02</v>
      </c>
      <c r="AB424" s="195">
        <v>0.03</v>
      </c>
      <c r="AC424" s="12"/>
    </row>
    <row r="425" spans="1:29" x14ac:dyDescent="0.25">
      <c r="A425" s="94" t="s">
        <v>1915</v>
      </c>
      <c r="B425" s="195" t="s">
        <v>143</v>
      </c>
      <c r="C425" s="195">
        <v>0.30172143974960874</v>
      </c>
      <c r="D425" s="195">
        <v>0.26447574334898277</v>
      </c>
      <c r="E425" s="195">
        <v>0.12707355242566509</v>
      </c>
      <c r="F425" s="195">
        <v>1.189358372456964E-2</v>
      </c>
      <c r="G425" s="195">
        <v>0.27323943661971833</v>
      </c>
      <c r="H425" s="195">
        <v>9.3896713615023472E-4</v>
      </c>
      <c r="I425" s="195">
        <v>2.0657276995305163E-2</v>
      </c>
      <c r="J425" s="194">
        <v>1</v>
      </c>
      <c r="K425" s="196">
        <v>3195</v>
      </c>
      <c r="L425" s="94"/>
      <c r="M425" s="195" t="s">
        <v>143</v>
      </c>
      <c r="N425" s="195" t="s">
        <v>143</v>
      </c>
      <c r="O425" s="195">
        <v>0.28599999999999998</v>
      </c>
      <c r="P425" s="195">
        <v>0.318</v>
      </c>
      <c r="Q425" s="195">
        <v>0.249</v>
      </c>
      <c r="R425" s="195">
        <v>0.28000000000000003</v>
      </c>
      <c r="S425" s="195">
        <v>0.11600000000000001</v>
      </c>
      <c r="T425" s="195">
        <v>0.13900000000000001</v>
      </c>
      <c r="U425" s="195">
        <v>8.9999999999999993E-3</v>
      </c>
      <c r="V425" s="195">
        <v>1.6E-2</v>
      </c>
      <c r="W425" s="195">
        <v>0.25800000000000001</v>
      </c>
      <c r="X425" s="195">
        <v>0.28899999999999998</v>
      </c>
      <c r="Y425" s="195">
        <v>0</v>
      </c>
      <c r="Z425" s="195">
        <v>3.0000000000000001E-3</v>
      </c>
      <c r="AA425" s="195">
        <v>1.6E-2</v>
      </c>
      <c r="AB425" s="195">
        <v>2.5999999999999999E-2</v>
      </c>
      <c r="AC425" s="12"/>
    </row>
    <row r="426" spans="1:29" x14ac:dyDescent="0.25">
      <c r="A426" s="94" t="s">
        <v>1916</v>
      </c>
      <c r="B426" s="195" t="s">
        <v>143</v>
      </c>
      <c r="C426" s="195">
        <v>0.17539267015706805</v>
      </c>
      <c r="D426" s="195">
        <v>0.20466444550214183</v>
      </c>
      <c r="E426" s="195">
        <v>9.757258448357925E-2</v>
      </c>
      <c r="F426" s="195">
        <v>2.7843883864826273E-2</v>
      </c>
      <c r="G426" s="195">
        <v>0.47239409804854832</v>
      </c>
      <c r="H426" s="195">
        <v>1.1899095668729176E-3</v>
      </c>
      <c r="I426" s="195">
        <v>2.0942408376963352E-2</v>
      </c>
      <c r="J426" s="194">
        <v>0.99999999999999989</v>
      </c>
      <c r="K426" s="196">
        <v>4202</v>
      </c>
      <c r="L426" s="94"/>
      <c r="M426" s="195" t="s">
        <v>143</v>
      </c>
      <c r="N426" s="195" t="s">
        <v>143</v>
      </c>
      <c r="O426" s="195">
        <v>0.16400000000000001</v>
      </c>
      <c r="P426" s="195">
        <v>0.187</v>
      </c>
      <c r="Q426" s="195">
        <v>0.193</v>
      </c>
      <c r="R426" s="195">
        <v>0.217</v>
      </c>
      <c r="S426" s="195">
        <v>8.8999999999999996E-2</v>
      </c>
      <c r="T426" s="195">
        <v>0.107</v>
      </c>
      <c r="U426" s="195">
        <v>2.3E-2</v>
      </c>
      <c r="V426" s="195">
        <v>3.3000000000000002E-2</v>
      </c>
      <c r="W426" s="195">
        <v>0.45700000000000002</v>
      </c>
      <c r="X426" s="195">
        <v>0.48799999999999999</v>
      </c>
      <c r="Y426" s="195">
        <v>1E-3</v>
      </c>
      <c r="Z426" s="195">
        <v>3.0000000000000001E-3</v>
      </c>
      <c r="AA426" s="195">
        <v>1.7000000000000001E-2</v>
      </c>
      <c r="AB426" s="195">
        <v>2.5999999999999999E-2</v>
      </c>
      <c r="AC426" s="12"/>
    </row>
    <row r="427" spans="1:29" x14ac:dyDescent="0.25">
      <c r="A427" s="94" t="s">
        <v>1917</v>
      </c>
      <c r="B427" s="195" t="s">
        <v>143</v>
      </c>
      <c r="C427" s="195">
        <v>0.41830362211876915</v>
      </c>
      <c r="D427" s="195">
        <v>0.36402861360281596</v>
      </c>
      <c r="E427" s="195">
        <v>9.5378676053139544E-2</v>
      </c>
      <c r="F427" s="195">
        <v>1.9813784489610537E-2</v>
      </c>
      <c r="G427" s="195">
        <v>8.0220279323265586E-2</v>
      </c>
      <c r="H427" s="195">
        <v>6.8127625752242534E-4</v>
      </c>
      <c r="I427" s="195">
        <v>2.1573748154876803E-2</v>
      </c>
      <c r="J427" s="194">
        <v>1.0000000000000002</v>
      </c>
      <c r="K427" s="196">
        <v>17614</v>
      </c>
      <c r="L427" s="94"/>
      <c r="M427" s="195" t="s">
        <v>143</v>
      </c>
      <c r="N427" s="195" t="s">
        <v>143</v>
      </c>
      <c r="O427" s="195">
        <v>0.41099999999999998</v>
      </c>
      <c r="P427" s="195">
        <v>0.42599999999999999</v>
      </c>
      <c r="Q427" s="195">
        <v>0.35699999999999998</v>
      </c>
      <c r="R427" s="195">
        <v>0.371</v>
      </c>
      <c r="S427" s="195">
        <v>9.0999999999999998E-2</v>
      </c>
      <c r="T427" s="195">
        <v>0.1</v>
      </c>
      <c r="U427" s="195">
        <v>1.7999999999999999E-2</v>
      </c>
      <c r="V427" s="195">
        <v>2.1999999999999999E-2</v>
      </c>
      <c r="W427" s="195">
        <v>7.5999999999999998E-2</v>
      </c>
      <c r="X427" s="195">
        <v>8.4000000000000005E-2</v>
      </c>
      <c r="Y427" s="195">
        <v>0</v>
      </c>
      <c r="Z427" s="195">
        <v>1E-3</v>
      </c>
      <c r="AA427" s="195">
        <v>0.02</v>
      </c>
      <c r="AB427" s="195">
        <v>2.4E-2</v>
      </c>
      <c r="AC427" s="12"/>
    </row>
    <row r="428" spans="1:29" x14ac:dyDescent="0.25">
      <c r="A428" s="94" t="s">
        <v>1918</v>
      </c>
      <c r="B428" s="195" t="s">
        <v>143</v>
      </c>
      <c r="C428" s="195">
        <v>0.13596491228070176</v>
      </c>
      <c r="D428" s="195">
        <v>0.43421052631578949</v>
      </c>
      <c r="E428" s="195">
        <v>0.14912280701754385</v>
      </c>
      <c r="F428" s="195">
        <v>3.0701754385964911E-2</v>
      </c>
      <c r="G428" s="195">
        <v>0.22807017543859648</v>
      </c>
      <c r="H428" s="195" t="s">
        <v>143</v>
      </c>
      <c r="I428" s="195">
        <v>2.1929824561403508E-2</v>
      </c>
      <c r="J428" s="194">
        <v>1</v>
      </c>
      <c r="K428" s="196">
        <v>228</v>
      </c>
      <c r="L428" s="94"/>
      <c r="M428" s="195" t="s">
        <v>143</v>
      </c>
      <c r="N428" s="195" t="s">
        <v>143</v>
      </c>
      <c r="O428" s="195">
        <v>9.7000000000000003E-2</v>
      </c>
      <c r="P428" s="195">
        <v>0.187</v>
      </c>
      <c r="Q428" s="195">
        <v>0.371</v>
      </c>
      <c r="R428" s="195">
        <v>0.499</v>
      </c>
      <c r="S428" s="195">
        <v>0.109</v>
      </c>
      <c r="T428" s="195">
        <v>0.20100000000000001</v>
      </c>
      <c r="U428" s="195">
        <v>1.4999999999999999E-2</v>
      </c>
      <c r="V428" s="195">
        <v>6.2E-2</v>
      </c>
      <c r="W428" s="195">
        <v>0.17799999999999999</v>
      </c>
      <c r="X428" s="195">
        <v>0.28699999999999998</v>
      </c>
      <c r="Y428" s="195" t="s">
        <v>143</v>
      </c>
      <c r="Z428" s="195" t="s">
        <v>143</v>
      </c>
      <c r="AA428" s="195">
        <v>8.9999999999999993E-3</v>
      </c>
      <c r="AB428" s="195">
        <v>0.05</v>
      </c>
      <c r="AC428" s="12"/>
    </row>
    <row r="429" spans="1:29" x14ac:dyDescent="0.25">
      <c r="A429" s="94" t="s">
        <v>1919</v>
      </c>
      <c r="B429" s="195" t="s">
        <v>143</v>
      </c>
      <c r="C429" s="195">
        <v>0.21212121212121213</v>
      </c>
      <c r="D429" s="195">
        <v>0.41880341880341881</v>
      </c>
      <c r="E429" s="195">
        <v>0.1111111111111111</v>
      </c>
      <c r="F429" s="195">
        <v>1.7094017094017096E-2</v>
      </c>
      <c r="G429" s="195">
        <v>0.20512820512820512</v>
      </c>
      <c r="H429" s="195">
        <v>7.77000777000777E-4</v>
      </c>
      <c r="I429" s="195">
        <v>3.4965034965034968E-2</v>
      </c>
      <c r="J429" s="194">
        <v>1</v>
      </c>
      <c r="K429" s="196">
        <v>1287</v>
      </c>
      <c r="L429" s="94"/>
      <c r="M429" s="195" t="s">
        <v>143</v>
      </c>
      <c r="N429" s="195" t="s">
        <v>143</v>
      </c>
      <c r="O429" s="195">
        <v>0.191</v>
      </c>
      <c r="P429" s="195">
        <v>0.23499999999999999</v>
      </c>
      <c r="Q429" s="195">
        <v>0.39200000000000002</v>
      </c>
      <c r="R429" s="195">
        <v>0.44600000000000001</v>
      </c>
      <c r="S429" s="195">
        <v>9.5000000000000001E-2</v>
      </c>
      <c r="T429" s="195">
        <v>0.129</v>
      </c>
      <c r="U429" s="195">
        <v>1.0999999999999999E-2</v>
      </c>
      <c r="V429" s="195">
        <v>2.5999999999999999E-2</v>
      </c>
      <c r="W429" s="195">
        <v>0.184</v>
      </c>
      <c r="X429" s="195">
        <v>0.22800000000000001</v>
      </c>
      <c r="Y429" s="195">
        <v>0</v>
      </c>
      <c r="Z429" s="195">
        <v>4.0000000000000001E-3</v>
      </c>
      <c r="AA429" s="195">
        <v>2.5999999999999999E-2</v>
      </c>
      <c r="AB429" s="195">
        <v>4.5999999999999999E-2</v>
      </c>
      <c r="AC429" s="12"/>
    </row>
    <row r="430" spans="1:29" x14ac:dyDescent="0.25">
      <c r="A430" s="94" t="s">
        <v>1920</v>
      </c>
      <c r="B430" s="195" t="s">
        <v>143</v>
      </c>
      <c r="C430" s="195">
        <v>0.29326811087817378</v>
      </c>
      <c r="D430" s="195">
        <v>0.19822967621709761</v>
      </c>
      <c r="E430" s="195">
        <v>8.1295131609597018E-2</v>
      </c>
      <c r="F430" s="195">
        <v>8.9215001164686697E-2</v>
      </c>
      <c r="G430" s="195">
        <v>0.31772653156300956</v>
      </c>
      <c r="H430" s="195">
        <v>1.397624039133473E-3</v>
      </c>
      <c r="I430" s="195">
        <v>1.8867924528301886E-2</v>
      </c>
      <c r="J430" s="194">
        <v>1</v>
      </c>
      <c r="K430" s="196">
        <v>4293</v>
      </c>
      <c r="L430" s="94"/>
      <c r="M430" s="195" t="s">
        <v>143</v>
      </c>
      <c r="N430" s="195" t="s">
        <v>143</v>
      </c>
      <c r="O430" s="195">
        <v>0.28000000000000003</v>
      </c>
      <c r="P430" s="195">
        <v>0.307</v>
      </c>
      <c r="Q430" s="195">
        <v>0.187</v>
      </c>
      <c r="R430" s="195">
        <v>0.21</v>
      </c>
      <c r="S430" s="195">
        <v>7.2999999999999995E-2</v>
      </c>
      <c r="T430" s="195">
        <v>0.09</v>
      </c>
      <c r="U430" s="195">
        <v>8.1000000000000003E-2</v>
      </c>
      <c r="V430" s="195">
        <v>9.8000000000000004E-2</v>
      </c>
      <c r="W430" s="195">
        <v>0.30399999999999999</v>
      </c>
      <c r="X430" s="195">
        <v>0.33200000000000002</v>
      </c>
      <c r="Y430" s="195">
        <v>1E-3</v>
      </c>
      <c r="Z430" s="195">
        <v>3.0000000000000001E-3</v>
      </c>
      <c r="AA430" s="195">
        <v>1.4999999999999999E-2</v>
      </c>
      <c r="AB430" s="195">
        <v>2.3E-2</v>
      </c>
      <c r="AC430" s="12"/>
    </row>
    <row r="431" spans="1:29" x14ac:dyDescent="0.25">
      <c r="A431" s="94" t="s">
        <v>1921</v>
      </c>
      <c r="B431" s="195" t="s">
        <v>143</v>
      </c>
      <c r="C431" s="195">
        <v>0.59071729957805907</v>
      </c>
      <c r="D431" s="195">
        <v>0.16983122362869199</v>
      </c>
      <c r="E431" s="195">
        <v>8.8607594936708861E-2</v>
      </c>
      <c r="F431" s="195">
        <v>2.2151898734177215E-2</v>
      </c>
      <c r="G431" s="195">
        <v>0.10232067510548523</v>
      </c>
      <c r="H431" s="195" t="s">
        <v>143</v>
      </c>
      <c r="I431" s="195">
        <v>2.6371308016877638E-2</v>
      </c>
      <c r="J431" s="194">
        <v>1</v>
      </c>
      <c r="K431" s="196">
        <v>948</v>
      </c>
      <c r="L431" s="94"/>
      <c r="M431" s="195" t="s">
        <v>143</v>
      </c>
      <c r="N431" s="195" t="s">
        <v>143</v>
      </c>
      <c r="O431" s="195">
        <v>0.55900000000000005</v>
      </c>
      <c r="P431" s="195">
        <v>0.622</v>
      </c>
      <c r="Q431" s="195">
        <v>0.14699999999999999</v>
      </c>
      <c r="R431" s="195">
        <v>0.19500000000000001</v>
      </c>
      <c r="S431" s="195">
        <v>7.1999999999999995E-2</v>
      </c>
      <c r="T431" s="195">
        <v>0.108</v>
      </c>
      <c r="U431" s="195">
        <v>1.4999999999999999E-2</v>
      </c>
      <c r="V431" s="195">
        <v>3.4000000000000002E-2</v>
      </c>
      <c r="W431" s="195">
        <v>8.5000000000000006E-2</v>
      </c>
      <c r="X431" s="195">
        <v>0.123</v>
      </c>
      <c r="Y431" s="195" t="s">
        <v>143</v>
      </c>
      <c r="Z431" s="195" t="s">
        <v>143</v>
      </c>
      <c r="AA431" s="195">
        <v>1.7999999999999999E-2</v>
      </c>
      <c r="AB431" s="195">
        <v>3.9E-2</v>
      </c>
      <c r="AC431" s="12"/>
    </row>
    <row r="432" spans="1:29" x14ac:dyDescent="0.25">
      <c r="A432" s="94" t="s">
        <v>1922</v>
      </c>
      <c r="B432" s="195" t="s">
        <v>143</v>
      </c>
      <c r="C432" s="195">
        <v>0.51004811774695724</v>
      </c>
      <c r="D432" s="195">
        <v>0.30908576280781208</v>
      </c>
      <c r="E432" s="195">
        <v>8.208321539767903E-2</v>
      </c>
      <c r="F432" s="195">
        <v>5.9439569770733088E-3</v>
      </c>
      <c r="G432" s="195">
        <v>7.1893574865553353E-2</v>
      </c>
      <c r="H432" s="195">
        <v>2.8304557033682421E-4</v>
      </c>
      <c r="I432" s="195">
        <v>2.0662326634588168E-2</v>
      </c>
      <c r="J432" s="194">
        <v>1</v>
      </c>
      <c r="K432" s="196">
        <v>3533</v>
      </c>
      <c r="L432" s="94"/>
      <c r="M432" s="195" t="s">
        <v>143</v>
      </c>
      <c r="N432" s="195" t="s">
        <v>143</v>
      </c>
      <c r="O432" s="195">
        <v>0.49399999999999999</v>
      </c>
      <c r="P432" s="195">
        <v>0.52700000000000002</v>
      </c>
      <c r="Q432" s="195">
        <v>0.29399999999999998</v>
      </c>
      <c r="R432" s="195">
        <v>0.32500000000000001</v>
      </c>
      <c r="S432" s="195">
        <v>7.2999999999999995E-2</v>
      </c>
      <c r="T432" s="195">
        <v>9.1999999999999998E-2</v>
      </c>
      <c r="U432" s="195">
        <v>4.0000000000000001E-3</v>
      </c>
      <c r="V432" s="195">
        <v>8.9999999999999993E-3</v>
      </c>
      <c r="W432" s="195">
        <v>6.4000000000000001E-2</v>
      </c>
      <c r="X432" s="195">
        <v>8.1000000000000003E-2</v>
      </c>
      <c r="Y432" s="195">
        <v>0</v>
      </c>
      <c r="Z432" s="195">
        <v>2E-3</v>
      </c>
      <c r="AA432" s="195">
        <v>1.6E-2</v>
      </c>
      <c r="AB432" s="195">
        <v>2.5999999999999999E-2</v>
      </c>
      <c r="AC432" s="12"/>
    </row>
    <row r="433" spans="1:29" x14ac:dyDescent="0.25">
      <c r="A433" s="94" t="s">
        <v>1923</v>
      </c>
      <c r="B433" s="195" t="s">
        <v>143</v>
      </c>
      <c r="C433" s="195">
        <v>0.39168110918544197</v>
      </c>
      <c r="D433" s="195">
        <v>0.41074523396880414</v>
      </c>
      <c r="E433" s="195">
        <v>0.10745233968804159</v>
      </c>
      <c r="F433" s="195">
        <v>5.1993067590987872E-3</v>
      </c>
      <c r="G433" s="195">
        <v>6.9324090121317156E-2</v>
      </c>
      <c r="H433" s="195" t="s">
        <v>143</v>
      </c>
      <c r="I433" s="195">
        <v>1.5597920277296361E-2</v>
      </c>
      <c r="J433" s="194">
        <v>0.99999999999999989</v>
      </c>
      <c r="K433" s="196">
        <v>577</v>
      </c>
      <c r="L433" s="94"/>
      <c r="M433" s="195" t="s">
        <v>143</v>
      </c>
      <c r="N433" s="195" t="s">
        <v>143</v>
      </c>
      <c r="O433" s="195">
        <v>0.35299999999999998</v>
      </c>
      <c r="P433" s="195">
        <v>0.432</v>
      </c>
      <c r="Q433" s="195">
        <v>0.371</v>
      </c>
      <c r="R433" s="195">
        <v>0.45100000000000001</v>
      </c>
      <c r="S433" s="195">
        <v>8.5000000000000006E-2</v>
      </c>
      <c r="T433" s="195">
        <v>0.13500000000000001</v>
      </c>
      <c r="U433" s="195">
        <v>2E-3</v>
      </c>
      <c r="V433" s="195">
        <v>1.4999999999999999E-2</v>
      </c>
      <c r="W433" s="195">
        <v>5.0999999999999997E-2</v>
      </c>
      <c r="X433" s="195">
        <v>9.2999999999999999E-2</v>
      </c>
      <c r="Y433" s="195" t="s">
        <v>143</v>
      </c>
      <c r="Z433" s="195" t="s">
        <v>143</v>
      </c>
      <c r="AA433" s="195">
        <v>8.0000000000000002E-3</v>
      </c>
      <c r="AB433" s="195">
        <v>2.9000000000000001E-2</v>
      </c>
      <c r="AC433" s="12"/>
    </row>
    <row r="434" spans="1:29" x14ac:dyDescent="0.25">
      <c r="A434" s="94" t="s">
        <v>1924</v>
      </c>
      <c r="B434" s="195">
        <v>5.2461893198930763E-2</v>
      </c>
      <c r="C434" s="195">
        <v>0.34641989919807376</v>
      </c>
      <c r="D434" s="195">
        <v>0.245730201807905</v>
      </c>
      <c r="E434" s="195">
        <v>0.100393821290836</v>
      </c>
      <c r="F434" s="195">
        <v>2.2578407166323179E-2</v>
      </c>
      <c r="G434" s="195">
        <v>0.20009386414185729</v>
      </c>
      <c r="H434" s="195">
        <v>5.0196910645418005E-3</v>
      </c>
      <c r="I434" s="195">
        <v>2.7302222131532231E-2</v>
      </c>
      <c r="J434" s="194">
        <v>1</v>
      </c>
      <c r="K434" s="196">
        <v>98014</v>
      </c>
      <c r="L434" s="94"/>
      <c r="M434" s="195">
        <v>5.0999999999999997E-2</v>
      </c>
      <c r="N434" s="195">
        <v>5.3999999999999999E-2</v>
      </c>
      <c r="O434" s="195">
        <v>0.34300000000000003</v>
      </c>
      <c r="P434" s="195">
        <v>0.34899999999999998</v>
      </c>
      <c r="Q434" s="195">
        <v>0.24299999999999999</v>
      </c>
      <c r="R434" s="195">
        <v>0.248</v>
      </c>
      <c r="S434" s="195">
        <v>9.9000000000000005E-2</v>
      </c>
      <c r="T434" s="195">
        <v>0.10199999999999999</v>
      </c>
      <c r="U434" s="195">
        <v>2.1999999999999999E-2</v>
      </c>
      <c r="V434" s="195">
        <v>2.4E-2</v>
      </c>
      <c r="W434" s="195">
        <v>0.19800000000000001</v>
      </c>
      <c r="X434" s="195">
        <v>0.20300000000000001</v>
      </c>
      <c r="Y434" s="195">
        <v>5.0000000000000001E-3</v>
      </c>
      <c r="Z434" s="195">
        <v>5.0000000000000001E-3</v>
      </c>
      <c r="AA434" s="195">
        <v>2.5999999999999999E-2</v>
      </c>
      <c r="AB434" s="195">
        <v>2.8000000000000001E-2</v>
      </c>
      <c r="AC434" s="12"/>
    </row>
    <row r="435" spans="1:29" x14ac:dyDescent="0.25">
      <c r="A435" s="94" t="s">
        <v>1925</v>
      </c>
      <c r="B435" s="195" t="s">
        <v>143</v>
      </c>
      <c r="C435" s="195">
        <v>0.4126930826057757</v>
      </c>
      <c r="D435" s="195">
        <v>0.23069173942243115</v>
      </c>
      <c r="E435" s="195">
        <v>0.14338482202820685</v>
      </c>
      <c r="F435" s="195">
        <v>3.1229012760241773E-2</v>
      </c>
      <c r="G435" s="195">
        <v>0.15815983881799867</v>
      </c>
      <c r="H435" s="195">
        <v>5.3727333781061117E-3</v>
      </c>
      <c r="I435" s="195">
        <v>1.8468770987239758E-2</v>
      </c>
      <c r="J435" s="194">
        <v>0.99999999999999989</v>
      </c>
      <c r="K435" s="196">
        <v>2978</v>
      </c>
      <c r="L435" s="94"/>
      <c r="M435" s="195" t="s">
        <v>143</v>
      </c>
      <c r="N435" s="195" t="s">
        <v>143</v>
      </c>
      <c r="O435" s="195">
        <v>0.39500000000000002</v>
      </c>
      <c r="P435" s="195">
        <v>0.43</v>
      </c>
      <c r="Q435" s="195">
        <v>0.216</v>
      </c>
      <c r="R435" s="195">
        <v>0.246</v>
      </c>
      <c r="S435" s="195">
        <v>0.13100000000000001</v>
      </c>
      <c r="T435" s="195">
        <v>0.156</v>
      </c>
      <c r="U435" s="195">
        <v>2.5999999999999999E-2</v>
      </c>
      <c r="V435" s="195">
        <v>3.7999999999999999E-2</v>
      </c>
      <c r="W435" s="195">
        <v>0.14499999999999999</v>
      </c>
      <c r="X435" s="195">
        <v>0.17199999999999999</v>
      </c>
      <c r="Y435" s="195">
        <v>3.0000000000000001E-3</v>
      </c>
      <c r="Z435" s="195">
        <v>8.9999999999999993E-3</v>
      </c>
      <c r="AA435" s="195">
        <v>1.4E-2</v>
      </c>
      <c r="AB435" s="195">
        <v>2.4E-2</v>
      </c>
      <c r="AC435" s="12"/>
    </row>
    <row r="436" spans="1:29" x14ac:dyDescent="0.25">
      <c r="A436" s="94" t="s">
        <v>1926</v>
      </c>
      <c r="B436" s="195" t="s">
        <v>143</v>
      </c>
      <c r="C436" s="195">
        <v>0.177734375</v>
      </c>
      <c r="D436" s="195">
        <v>0.505859375</v>
      </c>
      <c r="E436" s="195">
        <v>0.220703125</v>
      </c>
      <c r="F436" s="195">
        <v>4.296875E-2</v>
      </c>
      <c r="G436" s="195">
        <v>4.4921875E-2</v>
      </c>
      <c r="H436" s="195" t="s">
        <v>143</v>
      </c>
      <c r="I436" s="195">
        <v>7.8125E-3</v>
      </c>
      <c r="J436" s="194">
        <v>1</v>
      </c>
      <c r="K436" s="196">
        <v>1024</v>
      </c>
      <c r="L436" s="94"/>
      <c r="M436" s="195" t="s">
        <v>143</v>
      </c>
      <c r="N436" s="195" t="s">
        <v>143</v>
      </c>
      <c r="O436" s="195">
        <v>0.156</v>
      </c>
      <c r="P436" s="195">
        <v>0.20200000000000001</v>
      </c>
      <c r="Q436" s="195">
        <v>0.47499999999999998</v>
      </c>
      <c r="R436" s="195">
        <v>0.53600000000000003</v>
      </c>
      <c r="S436" s="195">
        <v>0.19600000000000001</v>
      </c>
      <c r="T436" s="195">
        <v>0.247</v>
      </c>
      <c r="U436" s="195">
        <v>3.2000000000000001E-2</v>
      </c>
      <c r="V436" s="195">
        <v>5.7000000000000002E-2</v>
      </c>
      <c r="W436" s="195">
        <v>3.4000000000000002E-2</v>
      </c>
      <c r="X436" s="195">
        <v>5.8999999999999997E-2</v>
      </c>
      <c r="Y436" s="195" t="s">
        <v>143</v>
      </c>
      <c r="Z436" s="195" t="s">
        <v>143</v>
      </c>
      <c r="AA436" s="195">
        <v>4.0000000000000001E-3</v>
      </c>
      <c r="AB436" s="195">
        <v>1.4999999999999999E-2</v>
      </c>
      <c r="AC436" s="12"/>
    </row>
    <row r="437" spans="1:29" x14ac:dyDescent="0.25">
      <c r="A437" s="94" t="s">
        <v>1927</v>
      </c>
      <c r="B437" s="195" t="s">
        <v>143</v>
      </c>
      <c r="C437" s="195">
        <v>1.5863689776733254E-2</v>
      </c>
      <c r="D437" s="195">
        <v>0.21856639247943596</v>
      </c>
      <c r="E437" s="195">
        <v>0.17273795534665101</v>
      </c>
      <c r="F437" s="195">
        <v>2.3501762632197415E-2</v>
      </c>
      <c r="G437" s="195">
        <v>0.54641598119858992</v>
      </c>
      <c r="H437" s="195">
        <v>3.5252643948296123E-3</v>
      </c>
      <c r="I437" s="195">
        <v>1.9388954171562868E-2</v>
      </c>
      <c r="J437" s="194">
        <v>1</v>
      </c>
      <c r="K437" s="196">
        <v>1702</v>
      </c>
      <c r="L437" s="94"/>
      <c r="M437" s="195" t="s">
        <v>143</v>
      </c>
      <c r="N437" s="195" t="s">
        <v>143</v>
      </c>
      <c r="O437" s="195">
        <v>1.0999999999999999E-2</v>
      </c>
      <c r="P437" s="195">
        <v>2.3E-2</v>
      </c>
      <c r="Q437" s="195">
        <v>0.2</v>
      </c>
      <c r="R437" s="195">
        <v>0.23899999999999999</v>
      </c>
      <c r="S437" s="195">
        <v>0.156</v>
      </c>
      <c r="T437" s="195">
        <v>0.191</v>
      </c>
      <c r="U437" s="195">
        <v>1.7000000000000001E-2</v>
      </c>
      <c r="V437" s="195">
        <v>3.2000000000000001E-2</v>
      </c>
      <c r="W437" s="195">
        <v>0.52300000000000002</v>
      </c>
      <c r="X437" s="195">
        <v>0.56999999999999995</v>
      </c>
      <c r="Y437" s="195">
        <v>2E-3</v>
      </c>
      <c r="Z437" s="195">
        <v>8.0000000000000002E-3</v>
      </c>
      <c r="AA437" s="195">
        <v>1.4E-2</v>
      </c>
      <c r="AB437" s="195">
        <v>2.7E-2</v>
      </c>
      <c r="AC437" s="12"/>
    </row>
    <row r="438" spans="1:29" x14ac:dyDescent="0.25">
      <c r="A438" s="94" t="s">
        <v>1928</v>
      </c>
      <c r="B438" s="195" t="s">
        <v>143</v>
      </c>
      <c r="C438" s="195">
        <v>0.10571551353674259</v>
      </c>
      <c r="D438" s="195">
        <v>0.20240653201547057</v>
      </c>
      <c r="E438" s="195">
        <v>8.3369144821658789E-2</v>
      </c>
      <c r="F438" s="195">
        <v>2.1486892995272882E-2</v>
      </c>
      <c r="G438" s="195">
        <v>0.51869359690588746</v>
      </c>
      <c r="H438" s="195">
        <v>2.922217447357112E-2</v>
      </c>
      <c r="I438" s="195">
        <v>3.9106145251396648E-2</v>
      </c>
      <c r="J438" s="194">
        <v>1</v>
      </c>
      <c r="K438" s="196">
        <v>2327</v>
      </c>
      <c r="L438" s="94"/>
      <c r="M438" s="195" t="s">
        <v>143</v>
      </c>
      <c r="N438" s="195" t="s">
        <v>143</v>
      </c>
      <c r="O438" s="195">
        <v>9.4E-2</v>
      </c>
      <c r="P438" s="195">
        <v>0.11899999999999999</v>
      </c>
      <c r="Q438" s="195">
        <v>0.187</v>
      </c>
      <c r="R438" s="195">
        <v>0.219</v>
      </c>
      <c r="S438" s="195">
        <v>7.2999999999999995E-2</v>
      </c>
      <c r="T438" s="195">
        <v>9.5000000000000001E-2</v>
      </c>
      <c r="U438" s="195">
        <v>1.6E-2</v>
      </c>
      <c r="V438" s="195">
        <v>2.8000000000000001E-2</v>
      </c>
      <c r="W438" s="195">
        <v>0.498</v>
      </c>
      <c r="X438" s="195">
        <v>0.53900000000000003</v>
      </c>
      <c r="Y438" s="195">
        <v>2.3E-2</v>
      </c>
      <c r="Z438" s="195">
        <v>3.6999999999999998E-2</v>
      </c>
      <c r="AA438" s="195">
        <v>3.2000000000000001E-2</v>
      </c>
      <c r="AB438" s="195">
        <v>4.8000000000000001E-2</v>
      </c>
      <c r="AC438" s="12"/>
    </row>
    <row r="439" spans="1:29" x14ac:dyDescent="0.25">
      <c r="A439" s="94" t="s">
        <v>1929</v>
      </c>
      <c r="B439" s="195">
        <v>0.15272244355909695</v>
      </c>
      <c r="C439" s="195">
        <v>0.2549800796812749</v>
      </c>
      <c r="D439" s="195">
        <v>0.35989375830013282</v>
      </c>
      <c r="E439" s="195">
        <v>0.10358565737051793</v>
      </c>
      <c r="F439" s="195">
        <v>1.4608233731739707E-2</v>
      </c>
      <c r="G439" s="195">
        <v>9.4289508632138114E-2</v>
      </c>
      <c r="H439" s="195">
        <v>1.3280212483399733E-3</v>
      </c>
      <c r="I439" s="195">
        <v>1.8592297476759629E-2</v>
      </c>
      <c r="J439" s="194">
        <v>1</v>
      </c>
      <c r="K439" s="196">
        <v>753</v>
      </c>
      <c r="L439" s="94"/>
      <c r="M439" s="195">
        <v>0.129</v>
      </c>
      <c r="N439" s="195">
        <v>0.18</v>
      </c>
      <c r="O439" s="195">
        <v>0.22500000000000001</v>
      </c>
      <c r="P439" s="195">
        <v>0.28699999999999998</v>
      </c>
      <c r="Q439" s="195">
        <v>0.32600000000000001</v>
      </c>
      <c r="R439" s="195">
        <v>0.39500000000000002</v>
      </c>
      <c r="S439" s="195">
        <v>8.4000000000000005E-2</v>
      </c>
      <c r="T439" s="195">
        <v>0.127</v>
      </c>
      <c r="U439" s="195">
        <v>8.0000000000000002E-3</v>
      </c>
      <c r="V439" s="195">
        <v>2.5999999999999999E-2</v>
      </c>
      <c r="W439" s="195">
        <v>7.4999999999999997E-2</v>
      </c>
      <c r="X439" s="195">
        <v>0.11700000000000001</v>
      </c>
      <c r="Y439" s="195">
        <v>0</v>
      </c>
      <c r="Z439" s="195">
        <v>7.0000000000000001E-3</v>
      </c>
      <c r="AA439" s="195">
        <v>1.0999999999999999E-2</v>
      </c>
      <c r="AB439" s="195">
        <v>3.1E-2</v>
      </c>
      <c r="AC439" s="12"/>
    </row>
    <row r="440" spans="1:29" x14ac:dyDescent="0.25">
      <c r="A440" s="94" t="s">
        <v>1930</v>
      </c>
      <c r="B440" s="195">
        <v>3.5447989243368779E-3</v>
      </c>
      <c r="C440" s="195">
        <v>1.222344456667889E-3</v>
      </c>
      <c r="D440" s="195">
        <v>0.74025180295807358</v>
      </c>
      <c r="E440" s="195">
        <v>0.22014423664588681</v>
      </c>
      <c r="F440" s="195">
        <v>7.456301185674123E-3</v>
      </c>
      <c r="G440" s="195">
        <v>5.1338467180051337E-3</v>
      </c>
      <c r="H440" s="195" t="s">
        <v>143</v>
      </c>
      <c r="I440" s="195">
        <v>2.2246669111355581E-2</v>
      </c>
      <c r="J440" s="194">
        <v>0.99999999999999989</v>
      </c>
      <c r="K440" s="196">
        <v>8181</v>
      </c>
      <c r="L440" s="94"/>
      <c r="M440" s="195">
        <v>2E-3</v>
      </c>
      <c r="N440" s="195">
        <v>5.0000000000000001E-3</v>
      </c>
      <c r="O440" s="195">
        <v>1E-3</v>
      </c>
      <c r="P440" s="195">
        <v>2E-3</v>
      </c>
      <c r="Q440" s="195">
        <v>0.73099999999999998</v>
      </c>
      <c r="R440" s="195">
        <v>0.75</v>
      </c>
      <c r="S440" s="195">
        <v>0.21099999999999999</v>
      </c>
      <c r="T440" s="195">
        <v>0.22900000000000001</v>
      </c>
      <c r="U440" s="195">
        <v>6.0000000000000001E-3</v>
      </c>
      <c r="V440" s="195">
        <v>0.01</v>
      </c>
      <c r="W440" s="195">
        <v>4.0000000000000001E-3</v>
      </c>
      <c r="X440" s="195">
        <v>7.0000000000000001E-3</v>
      </c>
      <c r="Y440" s="195" t="s">
        <v>143</v>
      </c>
      <c r="Z440" s="195" t="s">
        <v>143</v>
      </c>
      <c r="AA440" s="195">
        <v>1.9E-2</v>
      </c>
      <c r="AB440" s="195">
        <v>2.5999999999999999E-2</v>
      </c>
      <c r="AC440" s="12"/>
    </row>
    <row r="441" spans="1:29" x14ac:dyDescent="0.25">
      <c r="A441" s="94" t="s">
        <v>1931</v>
      </c>
      <c r="B441" s="195">
        <v>6.5013729607494755E-2</v>
      </c>
      <c r="C441" s="195">
        <v>0.33379098691649167</v>
      </c>
      <c r="D441" s="195">
        <v>0.21515102568244227</v>
      </c>
      <c r="E441" s="195">
        <v>9.8610886771119372E-2</v>
      </c>
      <c r="F441" s="195">
        <v>3.2547246002261346E-2</v>
      </c>
      <c r="G441" s="195">
        <v>0.22750767242771766</v>
      </c>
      <c r="H441" s="195">
        <v>5.0880310127604592E-3</v>
      </c>
      <c r="I441" s="195">
        <v>2.2290421579712488E-2</v>
      </c>
      <c r="J441" s="194">
        <v>1</v>
      </c>
      <c r="K441" s="196">
        <v>12382</v>
      </c>
      <c r="L441" s="94"/>
      <c r="M441" s="195">
        <v>6.0999999999999999E-2</v>
      </c>
      <c r="N441" s="195">
        <v>6.9000000000000006E-2</v>
      </c>
      <c r="O441" s="195">
        <v>0.32600000000000001</v>
      </c>
      <c r="P441" s="195">
        <v>0.34200000000000003</v>
      </c>
      <c r="Q441" s="195">
        <v>0.20799999999999999</v>
      </c>
      <c r="R441" s="195">
        <v>0.222</v>
      </c>
      <c r="S441" s="195">
        <v>9.2999999999999999E-2</v>
      </c>
      <c r="T441" s="195">
        <v>0.104</v>
      </c>
      <c r="U441" s="195">
        <v>0.03</v>
      </c>
      <c r="V441" s="195">
        <v>3.5999999999999997E-2</v>
      </c>
      <c r="W441" s="195">
        <v>0.22</v>
      </c>
      <c r="X441" s="195">
        <v>0.23499999999999999</v>
      </c>
      <c r="Y441" s="195">
        <v>4.0000000000000001E-3</v>
      </c>
      <c r="Z441" s="195">
        <v>7.0000000000000001E-3</v>
      </c>
      <c r="AA441" s="195">
        <v>0.02</v>
      </c>
      <c r="AB441" s="195">
        <v>2.5000000000000001E-2</v>
      </c>
      <c r="AC441" s="12"/>
    </row>
    <row r="442" spans="1:29" x14ac:dyDescent="0.25">
      <c r="A442" s="94" t="s">
        <v>1932</v>
      </c>
      <c r="B442" s="195">
        <v>0.59852820932134099</v>
      </c>
      <c r="C442" s="195">
        <v>0.1802943581357318</v>
      </c>
      <c r="D442" s="195">
        <v>0.11079313164349959</v>
      </c>
      <c r="E442" s="195">
        <v>6.2959934587080948E-2</v>
      </c>
      <c r="F442" s="195">
        <v>4.0883074407195418E-3</v>
      </c>
      <c r="G442" s="195">
        <v>5.3147996729354047E-3</v>
      </c>
      <c r="H442" s="195" t="s">
        <v>143</v>
      </c>
      <c r="I442" s="195">
        <v>3.8021259198691738E-2</v>
      </c>
      <c r="J442" s="194">
        <v>0.99999999999999989</v>
      </c>
      <c r="K442" s="196">
        <v>2446</v>
      </c>
      <c r="L442" s="94"/>
      <c r="M442" s="195">
        <v>0.57899999999999996</v>
      </c>
      <c r="N442" s="195">
        <v>0.61799999999999999</v>
      </c>
      <c r="O442" s="195">
        <v>0.16600000000000001</v>
      </c>
      <c r="P442" s="195">
        <v>0.19600000000000001</v>
      </c>
      <c r="Q442" s="195">
        <v>9.9000000000000005E-2</v>
      </c>
      <c r="R442" s="195">
        <v>0.124</v>
      </c>
      <c r="S442" s="195">
        <v>5.3999999999999999E-2</v>
      </c>
      <c r="T442" s="195">
        <v>7.2999999999999995E-2</v>
      </c>
      <c r="U442" s="195">
        <v>2E-3</v>
      </c>
      <c r="V442" s="195">
        <v>8.0000000000000002E-3</v>
      </c>
      <c r="W442" s="195">
        <v>3.0000000000000001E-3</v>
      </c>
      <c r="X442" s="195">
        <v>8.9999999999999993E-3</v>
      </c>
      <c r="Y442" s="195" t="s">
        <v>143</v>
      </c>
      <c r="Z442" s="195" t="s">
        <v>143</v>
      </c>
      <c r="AA442" s="195">
        <v>3.1E-2</v>
      </c>
      <c r="AB442" s="195">
        <v>4.5999999999999999E-2</v>
      </c>
      <c r="AC442" s="12"/>
    </row>
    <row r="443" spans="1:29" x14ac:dyDescent="0.25">
      <c r="A443" s="94" t="s">
        <v>1933</v>
      </c>
      <c r="B443" s="195">
        <v>0.2902292914687048</v>
      </c>
      <c r="C443" s="195">
        <v>0.50650692005783926</v>
      </c>
      <c r="D443" s="195">
        <v>9.7431660125318467E-2</v>
      </c>
      <c r="E443" s="195">
        <v>3.5116711423259658E-2</v>
      </c>
      <c r="F443" s="195">
        <v>1.5148385319837499E-3</v>
      </c>
      <c r="G443" s="195">
        <v>4.5307443365695796E-2</v>
      </c>
      <c r="H443" s="195">
        <v>4.682228189767954E-3</v>
      </c>
      <c r="I443" s="195">
        <v>1.9210906837430285E-2</v>
      </c>
      <c r="J443" s="194">
        <v>1</v>
      </c>
      <c r="K443" s="196">
        <v>14523</v>
      </c>
      <c r="L443" s="94"/>
      <c r="M443" s="195">
        <v>0.28299999999999997</v>
      </c>
      <c r="N443" s="195">
        <v>0.29799999999999999</v>
      </c>
      <c r="O443" s="195">
        <v>0.498</v>
      </c>
      <c r="P443" s="195">
        <v>0.51500000000000001</v>
      </c>
      <c r="Q443" s="195">
        <v>9.2999999999999999E-2</v>
      </c>
      <c r="R443" s="195">
        <v>0.10199999999999999</v>
      </c>
      <c r="S443" s="195">
        <v>3.2000000000000001E-2</v>
      </c>
      <c r="T443" s="195">
        <v>3.7999999999999999E-2</v>
      </c>
      <c r="U443" s="195">
        <v>1E-3</v>
      </c>
      <c r="V443" s="195">
        <v>2E-3</v>
      </c>
      <c r="W443" s="195">
        <v>4.2000000000000003E-2</v>
      </c>
      <c r="X443" s="195">
        <v>4.9000000000000002E-2</v>
      </c>
      <c r="Y443" s="195">
        <v>4.0000000000000001E-3</v>
      </c>
      <c r="Z443" s="195">
        <v>6.0000000000000001E-3</v>
      </c>
      <c r="AA443" s="195">
        <v>1.7000000000000001E-2</v>
      </c>
      <c r="AB443" s="195">
        <v>2.1999999999999999E-2</v>
      </c>
      <c r="AC443" s="12"/>
    </row>
    <row r="444" spans="1:29" x14ac:dyDescent="0.25">
      <c r="A444" s="94" t="s">
        <v>1934</v>
      </c>
      <c r="B444" s="195" t="s">
        <v>143</v>
      </c>
      <c r="C444" s="195">
        <v>0.42125237191650855</v>
      </c>
      <c r="D444" s="195">
        <v>0.3719165085388994</v>
      </c>
      <c r="E444" s="195">
        <v>9.4876660341555979E-2</v>
      </c>
      <c r="F444" s="195">
        <v>9.4876660341555973E-3</v>
      </c>
      <c r="G444" s="195">
        <v>9.2979127134724851E-2</v>
      </c>
      <c r="H444" s="195">
        <v>1.8975332068311196E-3</v>
      </c>
      <c r="I444" s="195">
        <v>7.5901328273244783E-3</v>
      </c>
      <c r="J444" s="194">
        <v>1.0000000000000002</v>
      </c>
      <c r="K444" s="196">
        <v>527</v>
      </c>
      <c r="L444" s="94"/>
      <c r="M444" s="195" t="s">
        <v>143</v>
      </c>
      <c r="N444" s="195" t="s">
        <v>143</v>
      </c>
      <c r="O444" s="195">
        <v>0.38</v>
      </c>
      <c r="P444" s="195">
        <v>0.46400000000000002</v>
      </c>
      <c r="Q444" s="195">
        <v>0.33200000000000002</v>
      </c>
      <c r="R444" s="195">
        <v>0.41399999999999998</v>
      </c>
      <c r="S444" s="195">
        <v>7.2999999999999995E-2</v>
      </c>
      <c r="T444" s="195">
        <v>0.123</v>
      </c>
      <c r="U444" s="195">
        <v>4.0000000000000001E-3</v>
      </c>
      <c r="V444" s="195">
        <v>2.1999999999999999E-2</v>
      </c>
      <c r="W444" s="195">
        <v>7.0999999999999994E-2</v>
      </c>
      <c r="X444" s="195">
        <v>0.121</v>
      </c>
      <c r="Y444" s="195">
        <v>0</v>
      </c>
      <c r="Z444" s="195">
        <v>1.0999999999999999E-2</v>
      </c>
      <c r="AA444" s="195">
        <v>3.0000000000000001E-3</v>
      </c>
      <c r="AB444" s="195">
        <v>1.9E-2</v>
      </c>
      <c r="AC444" s="12"/>
    </row>
    <row r="445" spans="1:29" x14ac:dyDescent="0.25">
      <c r="A445" s="94" t="s">
        <v>1935</v>
      </c>
      <c r="B445" s="195" t="s">
        <v>143</v>
      </c>
      <c r="C445" s="195">
        <v>0.33663366336633666</v>
      </c>
      <c r="D445" s="195">
        <v>0.35643564356435642</v>
      </c>
      <c r="E445" s="195">
        <v>0.15346534653465346</v>
      </c>
      <c r="F445" s="195">
        <v>4.9504950495049506E-3</v>
      </c>
      <c r="G445" s="195">
        <v>0.11386138613861387</v>
      </c>
      <c r="H445" s="195">
        <v>4.9504950495049506E-3</v>
      </c>
      <c r="I445" s="195">
        <v>2.9702970297029702E-2</v>
      </c>
      <c r="J445" s="194">
        <v>1</v>
      </c>
      <c r="K445" s="196">
        <v>202</v>
      </c>
      <c r="L445" s="94"/>
      <c r="M445" s="195" t="s">
        <v>143</v>
      </c>
      <c r="N445" s="195" t="s">
        <v>143</v>
      </c>
      <c r="O445" s="195">
        <v>0.27500000000000002</v>
      </c>
      <c r="P445" s="195">
        <v>0.40400000000000003</v>
      </c>
      <c r="Q445" s="195">
        <v>0.29399999999999998</v>
      </c>
      <c r="R445" s="195">
        <v>0.42499999999999999</v>
      </c>
      <c r="S445" s="195">
        <v>0.11</v>
      </c>
      <c r="T445" s="195">
        <v>0.21</v>
      </c>
      <c r="U445" s="195">
        <v>1E-3</v>
      </c>
      <c r="V445" s="195">
        <v>2.8000000000000001E-2</v>
      </c>
      <c r="W445" s="195">
        <v>7.6999999999999999E-2</v>
      </c>
      <c r="X445" s="195">
        <v>0.16500000000000001</v>
      </c>
      <c r="Y445" s="195">
        <v>1E-3</v>
      </c>
      <c r="Z445" s="195">
        <v>2.8000000000000001E-2</v>
      </c>
      <c r="AA445" s="195">
        <v>1.4E-2</v>
      </c>
      <c r="AB445" s="195">
        <v>6.3E-2</v>
      </c>
      <c r="AC445" s="12"/>
    </row>
    <row r="446" spans="1:29" x14ac:dyDescent="0.25">
      <c r="A446" s="94" t="s">
        <v>1936</v>
      </c>
      <c r="B446" s="195" t="s">
        <v>143</v>
      </c>
      <c r="C446" s="195">
        <v>0.36470588235294116</v>
      </c>
      <c r="D446" s="195">
        <v>0.32810457516339869</v>
      </c>
      <c r="E446" s="195">
        <v>0.21307189542483659</v>
      </c>
      <c r="F446" s="195">
        <v>3.9215686274509803E-3</v>
      </c>
      <c r="G446" s="195">
        <v>6.2745098039215685E-2</v>
      </c>
      <c r="H446" s="195">
        <v>2.6143790849673201E-3</v>
      </c>
      <c r="I446" s="195">
        <v>2.4836601307189541E-2</v>
      </c>
      <c r="J446" s="194">
        <v>1</v>
      </c>
      <c r="K446" s="196">
        <v>765</v>
      </c>
      <c r="L446" s="94"/>
      <c r="M446" s="195" t="s">
        <v>143</v>
      </c>
      <c r="N446" s="195" t="s">
        <v>143</v>
      </c>
      <c r="O446" s="195">
        <v>0.33100000000000002</v>
      </c>
      <c r="P446" s="195">
        <v>0.39900000000000002</v>
      </c>
      <c r="Q446" s="195">
        <v>0.29599999999999999</v>
      </c>
      <c r="R446" s="195">
        <v>0.36199999999999999</v>
      </c>
      <c r="S446" s="195">
        <v>0.186</v>
      </c>
      <c r="T446" s="195">
        <v>0.24299999999999999</v>
      </c>
      <c r="U446" s="195">
        <v>1E-3</v>
      </c>
      <c r="V446" s="195">
        <v>1.0999999999999999E-2</v>
      </c>
      <c r="W446" s="195">
        <v>4.8000000000000001E-2</v>
      </c>
      <c r="X446" s="195">
        <v>8.2000000000000003E-2</v>
      </c>
      <c r="Y446" s="195">
        <v>1E-3</v>
      </c>
      <c r="Z446" s="195">
        <v>8.9999999999999993E-3</v>
      </c>
      <c r="AA446" s="195">
        <v>1.6E-2</v>
      </c>
      <c r="AB446" s="195">
        <v>3.7999999999999999E-2</v>
      </c>
      <c r="AC446" s="12"/>
    </row>
    <row r="447" spans="1:29" x14ac:dyDescent="0.25">
      <c r="A447" s="94" t="s">
        <v>1937</v>
      </c>
      <c r="B447" s="195" t="s">
        <v>143</v>
      </c>
      <c r="C447" s="195">
        <v>0.55896607431340872</v>
      </c>
      <c r="D447" s="195">
        <v>0.27625201938610661</v>
      </c>
      <c r="E447" s="195">
        <v>7.2697899838449112E-2</v>
      </c>
      <c r="F447" s="195">
        <v>1.6155088852988692E-2</v>
      </c>
      <c r="G447" s="195">
        <v>5.6542810985460421E-2</v>
      </c>
      <c r="H447" s="195">
        <v>1.6155088852988692E-3</v>
      </c>
      <c r="I447" s="195">
        <v>1.7770597738287562E-2</v>
      </c>
      <c r="J447" s="194">
        <v>0.99999999999999989</v>
      </c>
      <c r="K447" s="196">
        <v>619</v>
      </c>
      <c r="L447" s="94"/>
      <c r="M447" s="195" t="s">
        <v>143</v>
      </c>
      <c r="N447" s="195" t="s">
        <v>143</v>
      </c>
      <c r="O447" s="195">
        <v>0.52</v>
      </c>
      <c r="P447" s="195">
        <v>0.59799999999999998</v>
      </c>
      <c r="Q447" s="195">
        <v>0.24199999999999999</v>
      </c>
      <c r="R447" s="195">
        <v>0.313</v>
      </c>
      <c r="S447" s="195">
        <v>5.5E-2</v>
      </c>
      <c r="T447" s="195">
        <v>9.6000000000000002E-2</v>
      </c>
      <c r="U447" s="195">
        <v>8.9999999999999993E-3</v>
      </c>
      <c r="V447" s="195">
        <v>2.9000000000000001E-2</v>
      </c>
      <c r="W447" s="195">
        <v>4.1000000000000002E-2</v>
      </c>
      <c r="X447" s="195">
        <v>7.8E-2</v>
      </c>
      <c r="Y447" s="195">
        <v>0</v>
      </c>
      <c r="Z447" s="195">
        <v>8.9999999999999993E-3</v>
      </c>
      <c r="AA447" s="195">
        <v>0.01</v>
      </c>
      <c r="AB447" s="195">
        <v>3.2000000000000001E-2</v>
      </c>
      <c r="AC447" s="12"/>
    </row>
    <row r="448" spans="1:29" x14ac:dyDescent="0.25">
      <c r="A448" s="94" t="s">
        <v>1938</v>
      </c>
      <c r="B448" s="195" t="s">
        <v>143</v>
      </c>
      <c r="C448" s="195">
        <v>0.36764705882352944</v>
      </c>
      <c r="D448" s="195">
        <v>0.37683823529411764</v>
      </c>
      <c r="E448" s="195">
        <v>0.14889705882352941</v>
      </c>
      <c r="F448" s="195">
        <v>3.6764705882352941E-3</v>
      </c>
      <c r="G448" s="195">
        <v>8.455882352941177E-2</v>
      </c>
      <c r="H448" s="195">
        <v>1.838235294117647E-3</v>
      </c>
      <c r="I448" s="195">
        <v>1.6544117647058824E-2</v>
      </c>
      <c r="J448" s="194">
        <v>1</v>
      </c>
      <c r="K448" s="196">
        <v>544</v>
      </c>
      <c r="L448" s="94"/>
      <c r="M448" s="195" t="s">
        <v>143</v>
      </c>
      <c r="N448" s="195" t="s">
        <v>143</v>
      </c>
      <c r="O448" s="195">
        <v>0.32800000000000001</v>
      </c>
      <c r="P448" s="195">
        <v>0.40899999999999997</v>
      </c>
      <c r="Q448" s="195">
        <v>0.33700000000000002</v>
      </c>
      <c r="R448" s="195">
        <v>0.41799999999999998</v>
      </c>
      <c r="S448" s="195">
        <v>0.121</v>
      </c>
      <c r="T448" s="195">
        <v>0.18099999999999999</v>
      </c>
      <c r="U448" s="195">
        <v>1E-3</v>
      </c>
      <c r="V448" s="195">
        <v>1.2999999999999999E-2</v>
      </c>
      <c r="W448" s="195">
        <v>6.4000000000000001E-2</v>
      </c>
      <c r="X448" s="195">
        <v>0.111</v>
      </c>
      <c r="Y448" s="195">
        <v>0</v>
      </c>
      <c r="Z448" s="195">
        <v>0.01</v>
      </c>
      <c r="AA448" s="195">
        <v>8.9999999999999993E-3</v>
      </c>
      <c r="AB448" s="195">
        <v>3.1E-2</v>
      </c>
      <c r="AC448" s="12"/>
    </row>
    <row r="449" spans="1:29" x14ac:dyDescent="0.25">
      <c r="A449" s="94" t="s">
        <v>1939</v>
      </c>
      <c r="B449" s="195" t="s">
        <v>143</v>
      </c>
      <c r="C449" s="195">
        <v>0.22619047619047619</v>
      </c>
      <c r="D449" s="195">
        <v>0.5</v>
      </c>
      <c r="E449" s="195">
        <v>0.17346938775510204</v>
      </c>
      <c r="F449" s="195">
        <v>1.5306122448979591E-2</v>
      </c>
      <c r="G449" s="195">
        <v>5.7823129251700682E-2</v>
      </c>
      <c r="H449" s="195" t="s">
        <v>143</v>
      </c>
      <c r="I449" s="195">
        <v>2.7210884353741496E-2</v>
      </c>
      <c r="J449" s="194">
        <v>0.99999999999999989</v>
      </c>
      <c r="K449" s="196">
        <v>588</v>
      </c>
      <c r="L449" s="94"/>
      <c r="M449" s="195" t="s">
        <v>143</v>
      </c>
      <c r="N449" s="195" t="s">
        <v>143</v>
      </c>
      <c r="O449" s="195">
        <v>0.19400000000000001</v>
      </c>
      <c r="P449" s="195">
        <v>0.26200000000000001</v>
      </c>
      <c r="Q449" s="195">
        <v>0.46</v>
      </c>
      <c r="R449" s="195">
        <v>0.54</v>
      </c>
      <c r="S449" s="195">
        <v>0.14499999999999999</v>
      </c>
      <c r="T449" s="195">
        <v>0.20599999999999999</v>
      </c>
      <c r="U449" s="195">
        <v>8.0000000000000002E-3</v>
      </c>
      <c r="V449" s="195">
        <v>2.9000000000000001E-2</v>
      </c>
      <c r="W449" s="195">
        <v>4.2000000000000003E-2</v>
      </c>
      <c r="X449" s="195">
        <v>0.08</v>
      </c>
      <c r="Y449" s="195" t="s">
        <v>143</v>
      </c>
      <c r="Z449" s="195" t="s">
        <v>143</v>
      </c>
      <c r="AA449" s="195">
        <v>1.7000000000000001E-2</v>
      </c>
      <c r="AB449" s="195">
        <v>4.3999999999999997E-2</v>
      </c>
      <c r="AC449" s="12"/>
    </row>
    <row r="450" spans="1:29" x14ac:dyDescent="0.25">
      <c r="A450" s="94" t="s">
        <v>1940</v>
      </c>
      <c r="B450" s="195" t="s">
        <v>143</v>
      </c>
      <c r="C450" s="195">
        <v>0.39420935412026725</v>
      </c>
      <c r="D450" s="195">
        <v>0.29175946547884185</v>
      </c>
      <c r="E450" s="195">
        <v>0.11804008908685969</v>
      </c>
      <c r="F450" s="195">
        <v>1.7817371937639197E-2</v>
      </c>
      <c r="G450" s="195">
        <v>0.16258351893095768</v>
      </c>
      <c r="H450" s="195" t="s">
        <v>143</v>
      </c>
      <c r="I450" s="195">
        <v>1.5590200445434299E-2</v>
      </c>
      <c r="J450" s="194">
        <v>1</v>
      </c>
      <c r="K450" s="196">
        <v>449</v>
      </c>
      <c r="L450" s="94"/>
      <c r="M450" s="195" t="s">
        <v>143</v>
      </c>
      <c r="N450" s="195" t="s">
        <v>143</v>
      </c>
      <c r="O450" s="195">
        <v>0.35</v>
      </c>
      <c r="P450" s="195">
        <v>0.44</v>
      </c>
      <c r="Q450" s="195">
        <v>0.252</v>
      </c>
      <c r="R450" s="195">
        <v>0.33500000000000002</v>
      </c>
      <c r="S450" s="195">
        <v>9.0999999999999998E-2</v>
      </c>
      <c r="T450" s="195">
        <v>0.151</v>
      </c>
      <c r="U450" s="195">
        <v>8.9999999999999993E-3</v>
      </c>
      <c r="V450" s="195">
        <v>3.5000000000000003E-2</v>
      </c>
      <c r="W450" s="195">
        <v>0.13100000000000001</v>
      </c>
      <c r="X450" s="195">
        <v>0.2</v>
      </c>
      <c r="Y450" s="195" t="s">
        <v>143</v>
      </c>
      <c r="Z450" s="195" t="s">
        <v>143</v>
      </c>
      <c r="AA450" s="195">
        <v>8.0000000000000002E-3</v>
      </c>
      <c r="AB450" s="195">
        <v>3.2000000000000001E-2</v>
      </c>
      <c r="AC450" s="12"/>
    </row>
    <row r="451" spans="1:29" x14ac:dyDescent="0.25">
      <c r="A451" s="94" t="s">
        <v>1941</v>
      </c>
      <c r="B451" s="195" t="s">
        <v>143</v>
      </c>
      <c r="C451" s="195">
        <v>0.272180982679392</v>
      </c>
      <c r="D451" s="195">
        <v>0.26793920113114172</v>
      </c>
      <c r="E451" s="195">
        <v>0.16578296217744787</v>
      </c>
      <c r="F451" s="195">
        <v>1.9794980558501239E-2</v>
      </c>
      <c r="G451" s="195">
        <v>0.24743725698126545</v>
      </c>
      <c r="H451" s="195">
        <v>3.888299752562743E-3</v>
      </c>
      <c r="I451" s="195">
        <v>2.2976316719688937E-2</v>
      </c>
      <c r="J451" s="194">
        <v>1</v>
      </c>
      <c r="K451" s="196">
        <v>2829</v>
      </c>
      <c r="L451" s="94"/>
      <c r="M451" s="195" t="s">
        <v>143</v>
      </c>
      <c r="N451" s="195" t="s">
        <v>143</v>
      </c>
      <c r="O451" s="195">
        <v>0.25600000000000001</v>
      </c>
      <c r="P451" s="195">
        <v>0.28899999999999998</v>
      </c>
      <c r="Q451" s="195">
        <v>0.252</v>
      </c>
      <c r="R451" s="195">
        <v>0.28499999999999998</v>
      </c>
      <c r="S451" s="195">
        <v>0.153</v>
      </c>
      <c r="T451" s="195">
        <v>0.18</v>
      </c>
      <c r="U451" s="195">
        <v>1.4999999999999999E-2</v>
      </c>
      <c r="V451" s="195">
        <v>2.5999999999999999E-2</v>
      </c>
      <c r="W451" s="195">
        <v>0.23200000000000001</v>
      </c>
      <c r="X451" s="195">
        <v>0.26400000000000001</v>
      </c>
      <c r="Y451" s="195">
        <v>2E-3</v>
      </c>
      <c r="Z451" s="195">
        <v>7.0000000000000001E-3</v>
      </c>
      <c r="AA451" s="195">
        <v>1.7999999999999999E-2</v>
      </c>
      <c r="AB451" s="195">
        <v>2.9000000000000001E-2</v>
      </c>
      <c r="AC451" s="12"/>
    </row>
    <row r="452" spans="1:29" x14ac:dyDescent="0.25">
      <c r="A452" s="94" t="s">
        <v>1942</v>
      </c>
      <c r="B452" s="195" t="s">
        <v>143</v>
      </c>
      <c r="C452" s="195">
        <v>2.7283511269276393E-2</v>
      </c>
      <c r="D452" s="195">
        <v>0.26334519572953735</v>
      </c>
      <c r="E452" s="195">
        <v>0.13048635824436536</v>
      </c>
      <c r="F452" s="195">
        <v>4.9822064056939501E-2</v>
      </c>
      <c r="G452" s="195">
        <v>0.48279952550415184</v>
      </c>
      <c r="H452" s="195">
        <v>5.9311981020166073E-3</v>
      </c>
      <c r="I452" s="195">
        <v>4.0332147093712932E-2</v>
      </c>
      <c r="J452" s="194">
        <v>1</v>
      </c>
      <c r="K452" s="196">
        <v>843</v>
      </c>
      <c r="L452" s="94"/>
      <c r="M452" s="195" t="s">
        <v>143</v>
      </c>
      <c r="N452" s="195" t="s">
        <v>143</v>
      </c>
      <c r="O452" s="195">
        <v>1.7999999999999999E-2</v>
      </c>
      <c r="P452" s="195">
        <v>4.1000000000000002E-2</v>
      </c>
      <c r="Q452" s="195">
        <v>0.23499999999999999</v>
      </c>
      <c r="R452" s="195">
        <v>0.29399999999999998</v>
      </c>
      <c r="S452" s="195">
        <v>0.109</v>
      </c>
      <c r="T452" s="195">
        <v>0.155</v>
      </c>
      <c r="U452" s="195">
        <v>3.6999999999999998E-2</v>
      </c>
      <c r="V452" s="195">
        <v>6.7000000000000004E-2</v>
      </c>
      <c r="W452" s="195">
        <v>0.44900000000000001</v>
      </c>
      <c r="X452" s="195">
        <v>0.51700000000000002</v>
      </c>
      <c r="Y452" s="195">
        <v>3.0000000000000001E-3</v>
      </c>
      <c r="Z452" s="195">
        <v>1.4E-2</v>
      </c>
      <c r="AA452" s="195">
        <v>2.9000000000000001E-2</v>
      </c>
      <c r="AB452" s="195">
        <v>5.6000000000000001E-2</v>
      </c>
      <c r="AC452" s="12"/>
    </row>
    <row r="453" spans="1:29" x14ac:dyDescent="0.25">
      <c r="A453" s="94" t="s">
        <v>1943</v>
      </c>
      <c r="B453" s="195" t="s">
        <v>143</v>
      </c>
      <c r="C453" s="195">
        <v>9.1216216216216214E-2</v>
      </c>
      <c r="D453" s="195">
        <v>0.41554054054054052</v>
      </c>
      <c r="E453" s="195">
        <v>0.13006756756756757</v>
      </c>
      <c r="F453" s="195">
        <v>1.6891891891891893E-2</v>
      </c>
      <c r="G453" s="195">
        <v>0.28040540540540543</v>
      </c>
      <c r="H453" s="195">
        <v>4.2229729729729732E-3</v>
      </c>
      <c r="I453" s="195">
        <v>6.1655405405405407E-2</v>
      </c>
      <c r="J453" s="194">
        <v>0.99999999999999989</v>
      </c>
      <c r="K453" s="196">
        <v>1184</v>
      </c>
      <c r="L453" s="94"/>
      <c r="M453" s="195" t="s">
        <v>143</v>
      </c>
      <c r="N453" s="195" t="s">
        <v>143</v>
      </c>
      <c r="O453" s="195">
        <v>7.5999999999999998E-2</v>
      </c>
      <c r="P453" s="195">
        <v>0.109</v>
      </c>
      <c r="Q453" s="195">
        <v>0.38800000000000001</v>
      </c>
      <c r="R453" s="195">
        <v>0.44400000000000001</v>
      </c>
      <c r="S453" s="195">
        <v>0.112</v>
      </c>
      <c r="T453" s="195">
        <v>0.15</v>
      </c>
      <c r="U453" s="195">
        <v>1.0999999999999999E-2</v>
      </c>
      <c r="V453" s="195">
        <v>2.5999999999999999E-2</v>
      </c>
      <c r="W453" s="195">
        <v>0.25600000000000001</v>
      </c>
      <c r="X453" s="195">
        <v>0.307</v>
      </c>
      <c r="Y453" s="195">
        <v>2E-3</v>
      </c>
      <c r="Z453" s="195">
        <v>0.01</v>
      </c>
      <c r="AA453" s="195">
        <v>4.9000000000000002E-2</v>
      </c>
      <c r="AB453" s="195">
        <v>7.6999999999999999E-2</v>
      </c>
      <c r="AC453" s="12"/>
    </row>
    <row r="454" spans="1:29" x14ac:dyDescent="0.25">
      <c r="A454" s="94" t="s">
        <v>1944</v>
      </c>
      <c r="B454" s="195" t="s">
        <v>143</v>
      </c>
      <c r="C454" s="195">
        <v>4.5325779036827198E-2</v>
      </c>
      <c r="D454" s="195">
        <v>0.25212464589235128</v>
      </c>
      <c r="E454" s="195">
        <v>0.11331444759206799</v>
      </c>
      <c r="F454" s="195">
        <v>6.5155807365439092E-2</v>
      </c>
      <c r="G454" s="195">
        <v>0.47592067988668557</v>
      </c>
      <c r="H454" s="195">
        <v>1.1331444759206799E-2</v>
      </c>
      <c r="I454" s="195">
        <v>3.6827195467422094E-2</v>
      </c>
      <c r="J454" s="194">
        <v>1</v>
      </c>
      <c r="K454" s="196">
        <v>353</v>
      </c>
      <c r="L454" s="94"/>
      <c r="M454" s="195" t="s">
        <v>143</v>
      </c>
      <c r="N454" s="195" t="s">
        <v>143</v>
      </c>
      <c r="O454" s="195">
        <v>2.8000000000000001E-2</v>
      </c>
      <c r="P454" s="195">
        <v>7.1999999999999995E-2</v>
      </c>
      <c r="Q454" s="195">
        <v>0.21</v>
      </c>
      <c r="R454" s="195">
        <v>0.3</v>
      </c>
      <c r="S454" s="195">
        <v>8.4000000000000005E-2</v>
      </c>
      <c r="T454" s="195">
        <v>0.151</v>
      </c>
      <c r="U454" s="195">
        <v>4.3999999999999997E-2</v>
      </c>
      <c r="V454" s="195">
        <v>9.6000000000000002E-2</v>
      </c>
      <c r="W454" s="195">
        <v>0.42399999999999999</v>
      </c>
      <c r="X454" s="195">
        <v>0.52800000000000002</v>
      </c>
      <c r="Y454" s="195">
        <v>4.0000000000000001E-3</v>
      </c>
      <c r="Z454" s="195">
        <v>2.9000000000000001E-2</v>
      </c>
      <c r="AA454" s="195">
        <v>2.1999999999999999E-2</v>
      </c>
      <c r="AB454" s="195">
        <v>6.2E-2</v>
      </c>
      <c r="AC454" s="12"/>
    </row>
    <row r="455" spans="1:29" x14ac:dyDescent="0.25">
      <c r="A455" s="94" t="s">
        <v>1945</v>
      </c>
      <c r="B455" s="195" t="s">
        <v>143</v>
      </c>
      <c r="C455" s="195">
        <v>0.10861132660977502</v>
      </c>
      <c r="D455" s="195">
        <v>0.26532195500387895</v>
      </c>
      <c r="E455" s="195">
        <v>0.19239720713731576</v>
      </c>
      <c r="F455" s="195">
        <v>3.7238169123351435E-2</v>
      </c>
      <c r="G455" s="195">
        <v>0.35841737781225758</v>
      </c>
      <c r="H455" s="195">
        <v>8.5337470907680367E-3</v>
      </c>
      <c r="I455" s="195">
        <v>2.9480217222653218E-2</v>
      </c>
      <c r="J455" s="194">
        <v>1</v>
      </c>
      <c r="K455" s="196">
        <v>1289</v>
      </c>
      <c r="L455" s="94"/>
      <c r="M455" s="195" t="s">
        <v>143</v>
      </c>
      <c r="N455" s="195" t="s">
        <v>143</v>
      </c>
      <c r="O455" s="195">
        <v>9.2999999999999999E-2</v>
      </c>
      <c r="P455" s="195">
        <v>0.127</v>
      </c>
      <c r="Q455" s="195">
        <v>0.24199999999999999</v>
      </c>
      <c r="R455" s="195">
        <v>0.28999999999999998</v>
      </c>
      <c r="S455" s="195">
        <v>0.17199999999999999</v>
      </c>
      <c r="T455" s="195">
        <v>0.215</v>
      </c>
      <c r="U455" s="195">
        <v>2.8000000000000001E-2</v>
      </c>
      <c r="V455" s="195">
        <v>4.9000000000000002E-2</v>
      </c>
      <c r="W455" s="195">
        <v>0.33300000000000002</v>
      </c>
      <c r="X455" s="195">
        <v>0.38500000000000001</v>
      </c>
      <c r="Y455" s="195">
        <v>5.0000000000000001E-3</v>
      </c>
      <c r="Z455" s="195">
        <v>1.4999999999999999E-2</v>
      </c>
      <c r="AA455" s="195">
        <v>2.1999999999999999E-2</v>
      </c>
      <c r="AB455" s="195">
        <v>0.04</v>
      </c>
      <c r="AC455" s="12"/>
    </row>
    <row r="456" spans="1:29" x14ac:dyDescent="0.25">
      <c r="A456" s="94" t="s">
        <v>1946</v>
      </c>
      <c r="B456" s="195" t="s">
        <v>143</v>
      </c>
      <c r="C456" s="195">
        <v>0.32513001485884102</v>
      </c>
      <c r="D456" s="195">
        <v>0.18703566121842496</v>
      </c>
      <c r="E456" s="195">
        <v>9.4632243684992567E-2</v>
      </c>
      <c r="F456" s="195">
        <v>1.7923476968796433E-2</v>
      </c>
      <c r="G456" s="195">
        <v>0.34676820208023773</v>
      </c>
      <c r="H456" s="195">
        <v>5.664933135215453E-3</v>
      </c>
      <c r="I456" s="195">
        <v>2.2845468053491826E-2</v>
      </c>
      <c r="J456" s="194">
        <v>1</v>
      </c>
      <c r="K456" s="196">
        <v>10768</v>
      </c>
      <c r="L456" s="94"/>
      <c r="M456" s="195" t="s">
        <v>143</v>
      </c>
      <c r="N456" s="195" t="s">
        <v>143</v>
      </c>
      <c r="O456" s="195">
        <v>0.316</v>
      </c>
      <c r="P456" s="195">
        <v>0.33400000000000002</v>
      </c>
      <c r="Q456" s="195">
        <v>0.18</v>
      </c>
      <c r="R456" s="195">
        <v>0.19500000000000001</v>
      </c>
      <c r="S456" s="195">
        <v>8.8999999999999996E-2</v>
      </c>
      <c r="T456" s="195">
        <v>0.1</v>
      </c>
      <c r="U456" s="195">
        <v>1.6E-2</v>
      </c>
      <c r="V456" s="195">
        <v>2.1000000000000001E-2</v>
      </c>
      <c r="W456" s="195">
        <v>0.33800000000000002</v>
      </c>
      <c r="X456" s="195">
        <v>0.35599999999999998</v>
      </c>
      <c r="Y456" s="195">
        <v>4.0000000000000001E-3</v>
      </c>
      <c r="Z456" s="195">
        <v>7.0000000000000001E-3</v>
      </c>
      <c r="AA456" s="195">
        <v>0.02</v>
      </c>
      <c r="AB456" s="195">
        <v>2.5999999999999999E-2</v>
      </c>
      <c r="AC456" s="12"/>
    </row>
    <row r="457" spans="1:29" x14ac:dyDescent="0.25">
      <c r="A457" s="94" t="s">
        <v>1947</v>
      </c>
      <c r="B457" s="195" t="s">
        <v>143</v>
      </c>
      <c r="C457" s="195">
        <v>0.69892473118279574</v>
      </c>
      <c r="D457" s="195">
        <v>0.20430107526881722</v>
      </c>
      <c r="E457" s="195">
        <v>2.1505376344086023E-2</v>
      </c>
      <c r="F457" s="195">
        <v>1.0752688172043012E-2</v>
      </c>
      <c r="G457" s="195">
        <v>4.3010752688172046E-2</v>
      </c>
      <c r="H457" s="195" t="s">
        <v>143</v>
      </c>
      <c r="I457" s="195">
        <v>2.1505376344086023E-2</v>
      </c>
      <c r="J457" s="194">
        <v>1</v>
      </c>
      <c r="K457" s="196">
        <v>93</v>
      </c>
      <c r="L457" s="94"/>
      <c r="M457" s="195" t="s">
        <v>143</v>
      </c>
      <c r="N457" s="195" t="s">
        <v>143</v>
      </c>
      <c r="O457" s="195">
        <v>0.59899999999999998</v>
      </c>
      <c r="P457" s="195">
        <v>0.78300000000000003</v>
      </c>
      <c r="Q457" s="195">
        <v>0.13500000000000001</v>
      </c>
      <c r="R457" s="195">
        <v>0.29699999999999999</v>
      </c>
      <c r="S457" s="195">
        <v>6.0000000000000001E-3</v>
      </c>
      <c r="T457" s="195">
        <v>7.4999999999999997E-2</v>
      </c>
      <c r="U457" s="195">
        <v>2E-3</v>
      </c>
      <c r="V457" s="195">
        <v>5.8000000000000003E-2</v>
      </c>
      <c r="W457" s="195">
        <v>1.7000000000000001E-2</v>
      </c>
      <c r="X457" s="195">
        <v>0.105</v>
      </c>
      <c r="Y457" s="195" t="s">
        <v>143</v>
      </c>
      <c r="Z457" s="195" t="s">
        <v>143</v>
      </c>
      <c r="AA457" s="195">
        <v>6.0000000000000001E-3</v>
      </c>
      <c r="AB457" s="195">
        <v>7.4999999999999997E-2</v>
      </c>
      <c r="AC457" s="12"/>
    </row>
    <row r="458" spans="1:29" x14ac:dyDescent="0.25">
      <c r="A458" s="94" t="s">
        <v>1948</v>
      </c>
      <c r="B458" s="195" t="s">
        <v>143</v>
      </c>
      <c r="C458" s="195">
        <v>0.51020033082154015</v>
      </c>
      <c r="D458" s="195">
        <v>0.31556699136188199</v>
      </c>
      <c r="E458" s="195">
        <v>6.156956441830546E-2</v>
      </c>
      <c r="F458" s="195">
        <v>9.5570667156772652E-3</v>
      </c>
      <c r="G458" s="195">
        <v>2.021687189854806E-2</v>
      </c>
      <c r="H458" s="195">
        <v>7.3515897812902035E-4</v>
      </c>
      <c r="I458" s="195">
        <v>8.2154015805918024E-2</v>
      </c>
      <c r="J458" s="194">
        <v>0.99999999999999978</v>
      </c>
      <c r="K458" s="196">
        <v>5441</v>
      </c>
      <c r="L458" s="94"/>
      <c r="M458" s="195" t="s">
        <v>143</v>
      </c>
      <c r="N458" s="195" t="s">
        <v>143</v>
      </c>
      <c r="O458" s="195">
        <v>0.497</v>
      </c>
      <c r="P458" s="195">
        <v>0.52300000000000002</v>
      </c>
      <c r="Q458" s="195">
        <v>0.30299999999999999</v>
      </c>
      <c r="R458" s="195">
        <v>0.32800000000000001</v>
      </c>
      <c r="S458" s="195">
        <v>5.5E-2</v>
      </c>
      <c r="T458" s="195">
        <v>6.8000000000000005E-2</v>
      </c>
      <c r="U458" s="195">
        <v>7.0000000000000001E-3</v>
      </c>
      <c r="V458" s="195">
        <v>1.2999999999999999E-2</v>
      </c>
      <c r="W458" s="195">
        <v>1.7000000000000001E-2</v>
      </c>
      <c r="X458" s="195">
        <v>2.4E-2</v>
      </c>
      <c r="Y458" s="195">
        <v>0</v>
      </c>
      <c r="Z458" s="195">
        <v>2E-3</v>
      </c>
      <c r="AA458" s="195">
        <v>7.4999999999999997E-2</v>
      </c>
      <c r="AB458" s="195">
        <v>0.09</v>
      </c>
      <c r="AC458" s="12"/>
    </row>
    <row r="459" spans="1:29" x14ac:dyDescent="0.25">
      <c r="A459" s="94" t="s">
        <v>1949</v>
      </c>
      <c r="B459" s="195" t="s">
        <v>143</v>
      </c>
      <c r="C459" s="195">
        <v>6.9808027923211171E-3</v>
      </c>
      <c r="D459" s="195">
        <v>0.33507853403141363</v>
      </c>
      <c r="E459" s="195">
        <v>0.1719022687609075</v>
      </c>
      <c r="F459" s="195">
        <v>1.2216404886561954E-2</v>
      </c>
      <c r="G459" s="195">
        <v>0.42582897033158812</v>
      </c>
      <c r="H459" s="195">
        <v>5.235602094240838E-3</v>
      </c>
      <c r="I459" s="195">
        <v>4.2757417102966842E-2</v>
      </c>
      <c r="J459" s="194">
        <v>0.99999999999999989</v>
      </c>
      <c r="K459" s="196">
        <v>1146</v>
      </c>
      <c r="L459" s="94"/>
      <c r="M459" s="195" t="s">
        <v>143</v>
      </c>
      <c r="N459" s="195" t="s">
        <v>143</v>
      </c>
      <c r="O459" s="195">
        <v>4.0000000000000001E-3</v>
      </c>
      <c r="P459" s="195">
        <v>1.4E-2</v>
      </c>
      <c r="Q459" s="195">
        <v>0.308</v>
      </c>
      <c r="R459" s="195">
        <v>0.36299999999999999</v>
      </c>
      <c r="S459" s="195">
        <v>0.151</v>
      </c>
      <c r="T459" s="195">
        <v>0.19500000000000001</v>
      </c>
      <c r="U459" s="195">
        <v>7.0000000000000001E-3</v>
      </c>
      <c r="V459" s="195">
        <v>0.02</v>
      </c>
      <c r="W459" s="195">
        <v>0.39700000000000002</v>
      </c>
      <c r="X459" s="195">
        <v>0.45500000000000002</v>
      </c>
      <c r="Y459" s="195">
        <v>2E-3</v>
      </c>
      <c r="Z459" s="195">
        <v>1.0999999999999999E-2</v>
      </c>
      <c r="AA459" s="195">
        <v>3.2000000000000001E-2</v>
      </c>
      <c r="AB459" s="195">
        <v>5.6000000000000001E-2</v>
      </c>
      <c r="AC459" s="12"/>
    </row>
    <row r="460" spans="1:29" x14ac:dyDescent="0.25">
      <c r="A460" s="94" t="s">
        <v>1950</v>
      </c>
      <c r="B460" s="195" t="s">
        <v>143</v>
      </c>
      <c r="C460" s="195">
        <v>0.30512514898688914</v>
      </c>
      <c r="D460" s="195">
        <v>0.25029797377830754</v>
      </c>
      <c r="E460" s="195">
        <v>0.16328963051251491</v>
      </c>
      <c r="F460" s="195">
        <v>2.1454112038140644E-2</v>
      </c>
      <c r="G460" s="195">
        <v>0.24553039332538737</v>
      </c>
      <c r="H460" s="195" t="s">
        <v>143</v>
      </c>
      <c r="I460" s="195">
        <v>1.4302741358760428E-2</v>
      </c>
      <c r="J460" s="194">
        <v>1</v>
      </c>
      <c r="K460" s="196">
        <v>839</v>
      </c>
      <c r="L460" s="94"/>
      <c r="M460" s="195" t="s">
        <v>143</v>
      </c>
      <c r="N460" s="195" t="s">
        <v>143</v>
      </c>
      <c r="O460" s="195">
        <v>0.27500000000000002</v>
      </c>
      <c r="P460" s="195">
        <v>0.33700000000000002</v>
      </c>
      <c r="Q460" s="195">
        <v>0.222</v>
      </c>
      <c r="R460" s="195">
        <v>0.28100000000000003</v>
      </c>
      <c r="S460" s="195">
        <v>0.14000000000000001</v>
      </c>
      <c r="T460" s="195">
        <v>0.19</v>
      </c>
      <c r="U460" s="195">
        <v>1.4E-2</v>
      </c>
      <c r="V460" s="195">
        <v>3.4000000000000002E-2</v>
      </c>
      <c r="W460" s="195">
        <v>0.218</v>
      </c>
      <c r="X460" s="195">
        <v>0.27600000000000002</v>
      </c>
      <c r="Y460" s="195" t="s">
        <v>143</v>
      </c>
      <c r="Z460" s="195" t="s">
        <v>143</v>
      </c>
      <c r="AA460" s="195">
        <v>8.0000000000000002E-3</v>
      </c>
      <c r="AB460" s="195">
        <v>2.5000000000000001E-2</v>
      </c>
      <c r="AC460" s="12"/>
    </row>
    <row r="461" spans="1:29" x14ac:dyDescent="0.25">
      <c r="A461" s="94" t="s">
        <v>1951</v>
      </c>
      <c r="B461" s="195" t="s">
        <v>143</v>
      </c>
      <c r="C461" s="195">
        <v>0.15086505190311419</v>
      </c>
      <c r="D461" s="195">
        <v>0.31972318339100347</v>
      </c>
      <c r="E461" s="195">
        <v>0.10173010380622838</v>
      </c>
      <c r="F461" s="195">
        <v>1.314878892733564E-2</v>
      </c>
      <c r="G461" s="195">
        <v>0.39723183391003458</v>
      </c>
      <c r="H461" s="195">
        <v>4.844290657439446E-3</v>
      </c>
      <c r="I461" s="195">
        <v>1.2456747404844291E-2</v>
      </c>
      <c r="J461" s="194">
        <v>0.99999999999999989</v>
      </c>
      <c r="K461" s="196">
        <v>1445</v>
      </c>
      <c r="L461" s="94"/>
      <c r="M461" s="195" t="s">
        <v>143</v>
      </c>
      <c r="N461" s="195" t="s">
        <v>143</v>
      </c>
      <c r="O461" s="195">
        <v>0.13300000000000001</v>
      </c>
      <c r="P461" s="195">
        <v>0.17</v>
      </c>
      <c r="Q461" s="195">
        <v>0.29599999999999999</v>
      </c>
      <c r="R461" s="195">
        <v>0.34399999999999997</v>
      </c>
      <c r="S461" s="195">
        <v>8.6999999999999994E-2</v>
      </c>
      <c r="T461" s="195">
        <v>0.11799999999999999</v>
      </c>
      <c r="U461" s="195">
        <v>8.0000000000000002E-3</v>
      </c>
      <c r="V461" s="195">
        <v>0.02</v>
      </c>
      <c r="W461" s="195">
        <v>0.372</v>
      </c>
      <c r="X461" s="195">
        <v>0.42299999999999999</v>
      </c>
      <c r="Y461" s="195">
        <v>2E-3</v>
      </c>
      <c r="Z461" s="195">
        <v>0.01</v>
      </c>
      <c r="AA461" s="195">
        <v>8.0000000000000002E-3</v>
      </c>
      <c r="AB461" s="195">
        <v>0.02</v>
      </c>
      <c r="AC461" s="12"/>
    </row>
    <row r="462" spans="1:29" x14ac:dyDescent="0.25">
      <c r="A462" s="94" t="s">
        <v>1952</v>
      </c>
      <c r="B462" s="195" t="s">
        <v>143</v>
      </c>
      <c r="C462" s="195">
        <v>0.26095768938434255</v>
      </c>
      <c r="D462" s="195">
        <v>0.31644286800101346</v>
      </c>
      <c r="E462" s="195">
        <v>0.11502406891309856</v>
      </c>
      <c r="F462" s="195">
        <v>2.6349125918419054E-2</v>
      </c>
      <c r="G462" s="195">
        <v>0.25133012414492018</v>
      </c>
      <c r="H462" s="195">
        <v>2.2802128198631871E-3</v>
      </c>
      <c r="I462" s="195">
        <v>2.7615910818343047E-2</v>
      </c>
      <c r="J462" s="194">
        <v>1.0000000000000002</v>
      </c>
      <c r="K462" s="196">
        <v>3947</v>
      </c>
      <c r="L462" s="94"/>
      <c r="M462" s="195" t="s">
        <v>143</v>
      </c>
      <c r="N462" s="195" t="s">
        <v>143</v>
      </c>
      <c r="O462" s="195">
        <v>0.247</v>
      </c>
      <c r="P462" s="195">
        <v>0.27500000000000002</v>
      </c>
      <c r="Q462" s="195">
        <v>0.30199999999999999</v>
      </c>
      <c r="R462" s="195">
        <v>0.33100000000000002</v>
      </c>
      <c r="S462" s="195">
        <v>0.105</v>
      </c>
      <c r="T462" s="195">
        <v>0.125</v>
      </c>
      <c r="U462" s="195">
        <v>2.1999999999999999E-2</v>
      </c>
      <c r="V462" s="195">
        <v>3.2000000000000001E-2</v>
      </c>
      <c r="W462" s="195">
        <v>0.23799999999999999</v>
      </c>
      <c r="X462" s="195">
        <v>0.26500000000000001</v>
      </c>
      <c r="Y462" s="195">
        <v>1E-3</v>
      </c>
      <c r="Z462" s="195">
        <v>4.0000000000000001E-3</v>
      </c>
      <c r="AA462" s="195">
        <v>2.3E-2</v>
      </c>
      <c r="AB462" s="195">
        <v>3.3000000000000002E-2</v>
      </c>
      <c r="AC462" s="12"/>
    </row>
    <row r="463" spans="1:29" x14ac:dyDescent="0.25">
      <c r="A463" s="94" t="s">
        <v>1953</v>
      </c>
      <c r="B463" s="195" t="s">
        <v>143</v>
      </c>
      <c r="C463" s="195">
        <v>0.40705394190871369</v>
      </c>
      <c r="D463" s="195">
        <v>0.16431535269709543</v>
      </c>
      <c r="E463" s="195">
        <v>0.1</v>
      </c>
      <c r="F463" s="195">
        <v>0.1</v>
      </c>
      <c r="G463" s="195">
        <v>0.21078838174273859</v>
      </c>
      <c r="H463" s="195">
        <v>4.1493775933609959E-3</v>
      </c>
      <c r="I463" s="195">
        <v>1.3692946058091286E-2</v>
      </c>
      <c r="J463" s="194">
        <v>0.99999999999999989</v>
      </c>
      <c r="K463" s="196">
        <v>2410</v>
      </c>
      <c r="L463" s="94"/>
      <c r="M463" s="195" t="s">
        <v>143</v>
      </c>
      <c r="N463" s="195" t="s">
        <v>143</v>
      </c>
      <c r="O463" s="195">
        <v>0.38800000000000001</v>
      </c>
      <c r="P463" s="195">
        <v>0.42699999999999999</v>
      </c>
      <c r="Q463" s="195">
        <v>0.15</v>
      </c>
      <c r="R463" s="195">
        <v>0.18</v>
      </c>
      <c r="S463" s="195">
        <v>8.8999999999999996E-2</v>
      </c>
      <c r="T463" s="195">
        <v>0.113</v>
      </c>
      <c r="U463" s="195">
        <v>8.8999999999999996E-2</v>
      </c>
      <c r="V463" s="195">
        <v>0.113</v>
      </c>
      <c r="W463" s="195">
        <v>0.19500000000000001</v>
      </c>
      <c r="X463" s="195">
        <v>0.22800000000000001</v>
      </c>
      <c r="Y463" s="195">
        <v>2E-3</v>
      </c>
      <c r="Z463" s="195">
        <v>8.0000000000000002E-3</v>
      </c>
      <c r="AA463" s="195">
        <v>0.01</v>
      </c>
      <c r="AB463" s="195">
        <v>1.9E-2</v>
      </c>
      <c r="AC463" s="12"/>
    </row>
    <row r="464" spans="1:29" x14ac:dyDescent="0.25">
      <c r="A464" s="94" t="s">
        <v>1954</v>
      </c>
      <c r="B464" s="195" t="s">
        <v>143</v>
      </c>
      <c r="C464" s="195">
        <v>0.1872037914691943</v>
      </c>
      <c r="D464" s="195">
        <v>0.33412322274881517</v>
      </c>
      <c r="E464" s="195">
        <v>0.26777251184834122</v>
      </c>
      <c r="F464" s="195">
        <v>3.0805687203791468E-2</v>
      </c>
      <c r="G464" s="195">
        <v>0.16350710900473933</v>
      </c>
      <c r="H464" s="195">
        <v>2.3696682464454978E-3</v>
      </c>
      <c r="I464" s="195">
        <v>1.4218009478672985E-2</v>
      </c>
      <c r="J464" s="194">
        <v>1</v>
      </c>
      <c r="K464" s="196">
        <v>422</v>
      </c>
      <c r="L464" s="94"/>
      <c r="M464" s="195" t="s">
        <v>143</v>
      </c>
      <c r="N464" s="195" t="s">
        <v>143</v>
      </c>
      <c r="O464" s="195">
        <v>0.153</v>
      </c>
      <c r="P464" s="195">
        <v>0.22700000000000001</v>
      </c>
      <c r="Q464" s="195">
        <v>0.29099999999999998</v>
      </c>
      <c r="R464" s="195">
        <v>0.38</v>
      </c>
      <c r="S464" s="195">
        <v>0.22800000000000001</v>
      </c>
      <c r="T464" s="195">
        <v>0.312</v>
      </c>
      <c r="U464" s="195">
        <v>1.7999999999999999E-2</v>
      </c>
      <c r="V464" s="195">
        <v>5.1999999999999998E-2</v>
      </c>
      <c r="W464" s="195">
        <v>0.13100000000000001</v>
      </c>
      <c r="X464" s="195">
        <v>0.20200000000000001</v>
      </c>
      <c r="Y464" s="195">
        <v>0</v>
      </c>
      <c r="Z464" s="195">
        <v>1.2999999999999999E-2</v>
      </c>
      <c r="AA464" s="195">
        <v>7.0000000000000001E-3</v>
      </c>
      <c r="AB464" s="195">
        <v>3.1E-2</v>
      </c>
      <c r="AC464" s="12"/>
    </row>
    <row r="465" spans="1:29" x14ac:dyDescent="0.25">
      <c r="A465" s="94" t="s">
        <v>1955</v>
      </c>
      <c r="B465" s="195" t="s">
        <v>143</v>
      </c>
      <c r="C465" s="195">
        <v>4.2253521126760559E-3</v>
      </c>
      <c r="D465" s="195">
        <v>0.46478873239436619</v>
      </c>
      <c r="E465" s="195">
        <v>0.30563380281690139</v>
      </c>
      <c r="F465" s="195">
        <v>1.6901408450704224E-2</v>
      </c>
      <c r="G465" s="195">
        <v>0.17464788732394365</v>
      </c>
      <c r="H465" s="195" t="s">
        <v>143</v>
      </c>
      <c r="I465" s="195">
        <v>3.3802816901408447E-2</v>
      </c>
      <c r="J465" s="194">
        <v>0.99999999999999989</v>
      </c>
      <c r="K465" s="196">
        <v>710</v>
      </c>
      <c r="L465" s="94"/>
      <c r="M465" s="195" t="s">
        <v>143</v>
      </c>
      <c r="N465" s="195" t="s">
        <v>143</v>
      </c>
      <c r="O465" s="195">
        <v>1E-3</v>
      </c>
      <c r="P465" s="195">
        <v>1.2E-2</v>
      </c>
      <c r="Q465" s="195">
        <v>0.42799999999999999</v>
      </c>
      <c r="R465" s="195">
        <v>0.502</v>
      </c>
      <c r="S465" s="195">
        <v>0.27300000000000002</v>
      </c>
      <c r="T465" s="195">
        <v>0.34</v>
      </c>
      <c r="U465" s="195">
        <v>0.01</v>
      </c>
      <c r="V465" s="195">
        <v>2.9000000000000001E-2</v>
      </c>
      <c r="W465" s="195">
        <v>0.14799999999999999</v>
      </c>
      <c r="X465" s="195">
        <v>0.20399999999999999</v>
      </c>
      <c r="Y465" s="195" t="s">
        <v>143</v>
      </c>
      <c r="Z465" s="195" t="s">
        <v>143</v>
      </c>
      <c r="AA465" s="195">
        <v>2.3E-2</v>
      </c>
      <c r="AB465" s="195">
        <v>0.05</v>
      </c>
      <c r="AC465" s="12"/>
    </row>
    <row r="466" spans="1:29" x14ac:dyDescent="0.25">
      <c r="A466" s="94" t="s">
        <v>1956</v>
      </c>
      <c r="B466" s="195" t="s">
        <v>143</v>
      </c>
      <c r="C466" s="195">
        <v>0.11912751677852348</v>
      </c>
      <c r="D466" s="195">
        <v>0.41946308724832215</v>
      </c>
      <c r="E466" s="195">
        <v>0.1174496644295302</v>
      </c>
      <c r="F466" s="195">
        <v>2.5167785234899327E-2</v>
      </c>
      <c r="G466" s="195">
        <v>0.30201342281879195</v>
      </c>
      <c r="H466" s="195">
        <v>3.3557046979865771E-3</v>
      </c>
      <c r="I466" s="195">
        <v>1.3422818791946308E-2</v>
      </c>
      <c r="J466" s="194">
        <v>1.0000000000000002</v>
      </c>
      <c r="K466" s="196">
        <v>596</v>
      </c>
      <c r="L466" s="94"/>
      <c r="M466" s="195" t="s">
        <v>143</v>
      </c>
      <c r="N466" s="195" t="s">
        <v>143</v>
      </c>
      <c r="O466" s="195">
        <v>9.6000000000000002E-2</v>
      </c>
      <c r="P466" s="195">
        <v>0.14799999999999999</v>
      </c>
      <c r="Q466" s="195">
        <v>0.38</v>
      </c>
      <c r="R466" s="195">
        <v>0.45900000000000002</v>
      </c>
      <c r="S466" s="195">
        <v>9.4E-2</v>
      </c>
      <c r="T466" s="195">
        <v>0.14599999999999999</v>
      </c>
      <c r="U466" s="195">
        <v>1.4999999999999999E-2</v>
      </c>
      <c r="V466" s="195">
        <v>4.1000000000000002E-2</v>
      </c>
      <c r="W466" s="195">
        <v>0.26700000000000002</v>
      </c>
      <c r="X466" s="195">
        <v>0.34</v>
      </c>
      <c r="Y466" s="195">
        <v>1E-3</v>
      </c>
      <c r="Z466" s="195">
        <v>1.2E-2</v>
      </c>
      <c r="AA466" s="195">
        <v>7.0000000000000001E-3</v>
      </c>
      <c r="AB466" s="195">
        <v>2.5999999999999999E-2</v>
      </c>
      <c r="AC466" s="12"/>
    </row>
    <row r="467" spans="1:29" x14ac:dyDescent="0.25">
      <c r="A467" s="94" t="s">
        <v>1957</v>
      </c>
      <c r="B467" s="195">
        <v>2.5584795321637425E-3</v>
      </c>
      <c r="C467" s="195">
        <v>0.16557017543859648</v>
      </c>
      <c r="D467" s="195">
        <v>0.28399122807017546</v>
      </c>
      <c r="E467" s="195">
        <v>0.16849415204678361</v>
      </c>
      <c r="F467" s="195">
        <v>2.7777777777777776E-2</v>
      </c>
      <c r="G467" s="195">
        <v>0.31103801169590645</v>
      </c>
      <c r="H467" s="195">
        <v>1.5350877192982455E-2</v>
      </c>
      <c r="I467" s="195">
        <v>2.5219298245614034E-2</v>
      </c>
      <c r="J467" s="194">
        <v>1</v>
      </c>
      <c r="K467" s="196">
        <v>2736</v>
      </c>
      <c r="L467" s="94"/>
      <c r="M467" s="195">
        <v>1E-3</v>
      </c>
      <c r="N467" s="195">
        <v>5.0000000000000001E-3</v>
      </c>
      <c r="O467" s="195">
        <v>0.152</v>
      </c>
      <c r="P467" s="195">
        <v>0.18</v>
      </c>
      <c r="Q467" s="195">
        <v>0.26700000000000002</v>
      </c>
      <c r="R467" s="195">
        <v>0.30099999999999999</v>
      </c>
      <c r="S467" s="195">
        <v>0.155</v>
      </c>
      <c r="T467" s="195">
        <v>0.183</v>
      </c>
      <c r="U467" s="195">
        <v>2.1999999999999999E-2</v>
      </c>
      <c r="V467" s="195">
        <v>3.5000000000000003E-2</v>
      </c>
      <c r="W467" s="195">
        <v>0.29399999999999998</v>
      </c>
      <c r="X467" s="195">
        <v>0.32900000000000001</v>
      </c>
      <c r="Y467" s="195">
        <v>1.0999999999999999E-2</v>
      </c>
      <c r="Z467" s="195">
        <v>2.1000000000000001E-2</v>
      </c>
      <c r="AA467" s="195">
        <v>0.02</v>
      </c>
      <c r="AB467" s="195">
        <v>3.2000000000000001E-2</v>
      </c>
      <c r="AC467" s="12"/>
    </row>
    <row r="468" spans="1:29" x14ac:dyDescent="0.25">
      <c r="A468" s="94" t="s">
        <v>1958</v>
      </c>
      <c r="B468" s="195" t="s">
        <v>143</v>
      </c>
      <c r="C468" s="195">
        <v>0.33676533676533676</v>
      </c>
      <c r="D468" s="195">
        <v>0.22694122694122695</v>
      </c>
      <c r="E468" s="195">
        <v>9.9528099528099531E-2</v>
      </c>
      <c r="F468" s="195">
        <v>1.2012012012012012E-2</v>
      </c>
      <c r="G468" s="195">
        <v>0.2925782925782926</v>
      </c>
      <c r="H468" s="195">
        <v>8.5800085800085794E-3</v>
      </c>
      <c r="I468" s="195">
        <v>2.3595023595023596E-2</v>
      </c>
      <c r="J468" s="194">
        <v>1</v>
      </c>
      <c r="K468" s="196">
        <v>2331</v>
      </c>
      <c r="L468" s="94"/>
      <c r="M468" s="195" t="s">
        <v>143</v>
      </c>
      <c r="N468" s="195" t="s">
        <v>143</v>
      </c>
      <c r="O468" s="195">
        <v>0.318</v>
      </c>
      <c r="P468" s="195">
        <v>0.35599999999999998</v>
      </c>
      <c r="Q468" s="195">
        <v>0.21</v>
      </c>
      <c r="R468" s="195">
        <v>0.24399999999999999</v>
      </c>
      <c r="S468" s="195">
        <v>8.7999999999999995E-2</v>
      </c>
      <c r="T468" s="195">
        <v>0.112</v>
      </c>
      <c r="U468" s="195">
        <v>8.0000000000000002E-3</v>
      </c>
      <c r="V468" s="195">
        <v>1.7000000000000001E-2</v>
      </c>
      <c r="W468" s="195">
        <v>0.27400000000000002</v>
      </c>
      <c r="X468" s="195">
        <v>0.311</v>
      </c>
      <c r="Y468" s="195">
        <v>6.0000000000000001E-3</v>
      </c>
      <c r="Z468" s="195">
        <v>1.2999999999999999E-2</v>
      </c>
      <c r="AA468" s="195">
        <v>1.7999999999999999E-2</v>
      </c>
      <c r="AB468" s="195">
        <v>3.1E-2</v>
      </c>
      <c r="AC468" s="12"/>
    </row>
    <row r="469" spans="1:29" x14ac:dyDescent="0.25">
      <c r="A469" s="94" t="s">
        <v>1959</v>
      </c>
      <c r="B469" s="195" t="s">
        <v>143</v>
      </c>
      <c r="C469" s="195">
        <v>0.15722801788375559</v>
      </c>
      <c r="D469" s="195">
        <v>0.23770491803278687</v>
      </c>
      <c r="E469" s="195">
        <v>0.10916542473919523</v>
      </c>
      <c r="F469" s="195">
        <v>3.9120715350223545E-2</v>
      </c>
      <c r="G469" s="195">
        <v>0.42921013412816694</v>
      </c>
      <c r="H469" s="195">
        <v>7.4515648286140089E-3</v>
      </c>
      <c r="I469" s="195">
        <v>2.0119225037257823E-2</v>
      </c>
      <c r="J469" s="194">
        <v>0.99999999999999989</v>
      </c>
      <c r="K469" s="196">
        <v>2684</v>
      </c>
      <c r="L469" s="94"/>
      <c r="M469" s="195" t="s">
        <v>143</v>
      </c>
      <c r="N469" s="195" t="s">
        <v>143</v>
      </c>
      <c r="O469" s="195">
        <v>0.14399999999999999</v>
      </c>
      <c r="P469" s="195">
        <v>0.17100000000000001</v>
      </c>
      <c r="Q469" s="195">
        <v>0.222</v>
      </c>
      <c r="R469" s="195">
        <v>0.254</v>
      </c>
      <c r="S469" s="195">
        <v>9.8000000000000004E-2</v>
      </c>
      <c r="T469" s="195">
        <v>0.122</v>
      </c>
      <c r="U469" s="195">
        <v>3.2000000000000001E-2</v>
      </c>
      <c r="V469" s="195">
        <v>4.7E-2</v>
      </c>
      <c r="W469" s="195">
        <v>0.41099999999999998</v>
      </c>
      <c r="X469" s="195">
        <v>0.44800000000000001</v>
      </c>
      <c r="Y469" s="195">
        <v>5.0000000000000001E-3</v>
      </c>
      <c r="Z469" s="195">
        <v>1.0999999999999999E-2</v>
      </c>
      <c r="AA469" s="195">
        <v>1.4999999999999999E-2</v>
      </c>
      <c r="AB469" s="195">
        <v>2.5999999999999999E-2</v>
      </c>
      <c r="AC469" s="12"/>
    </row>
    <row r="470" spans="1:29" x14ac:dyDescent="0.25">
      <c r="A470" s="94" t="s">
        <v>1960</v>
      </c>
      <c r="B470" s="195" t="s">
        <v>143</v>
      </c>
      <c r="C470" s="195">
        <v>0.3675946294470151</v>
      </c>
      <c r="D470" s="195">
        <v>0.37525601153000077</v>
      </c>
      <c r="E470" s="195">
        <v>0.11438974436774633</v>
      </c>
      <c r="F470" s="195">
        <v>2.0025790791170447E-2</v>
      </c>
      <c r="G470" s="195">
        <v>9.0571190169157254E-2</v>
      </c>
      <c r="H470" s="195">
        <v>2.5790791170446788E-3</v>
      </c>
      <c r="I470" s="195">
        <v>2.9583554577865434E-2</v>
      </c>
      <c r="J470" s="194">
        <v>1</v>
      </c>
      <c r="K470" s="196">
        <v>13183</v>
      </c>
      <c r="L470" s="94"/>
      <c r="M470" s="195" t="s">
        <v>143</v>
      </c>
      <c r="N470" s="195" t="s">
        <v>143</v>
      </c>
      <c r="O470" s="195">
        <v>0.35899999999999999</v>
      </c>
      <c r="P470" s="195">
        <v>0.376</v>
      </c>
      <c r="Q470" s="195">
        <v>0.36699999999999999</v>
      </c>
      <c r="R470" s="195">
        <v>0.38400000000000001</v>
      </c>
      <c r="S470" s="195">
        <v>0.109</v>
      </c>
      <c r="T470" s="195">
        <v>0.12</v>
      </c>
      <c r="U470" s="195">
        <v>1.7999999999999999E-2</v>
      </c>
      <c r="V470" s="195">
        <v>2.3E-2</v>
      </c>
      <c r="W470" s="195">
        <v>8.5999999999999993E-2</v>
      </c>
      <c r="X470" s="195">
        <v>9.6000000000000002E-2</v>
      </c>
      <c r="Y470" s="195">
        <v>2E-3</v>
      </c>
      <c r="Z470" s="195">
        <v>4.0000000000000001E-3</v>
      </c>
      <c r="AA470" s="195">
        <v>2.7E-2</v>
      </c>
      <c r="AB470" s="195">
        <v>3.3000000000000002E-2</v>
      </c>
      <c r="AC470" s="12"/>
    </row>
    <row r="471" spans="1:29" x14ac:dyDescent="0.25">
      <c r="A471" s="94" t="s">
        <v>1961</v>
      </c>
      <c r="B471" s="195" t="s">
        <v>143</v>
      </c>
      <c r="C471" s="195">
        <v>0.15333333333333332</v>
      </c>
      <c r="D471" s="195">
        <v>0.35333333333333333</v>
      </c>
      <c r="E471" s="195">
        <v>0.16666666666666666</v>
      </c>
      <c r="F471" s="195">
        <v>6.6666666666666666E-2</v>
      </c>
      <c r="G471" s="195">
        <v>0.24666666666666667</v>
      </c>
      <c r="H471" s="195">
        <v>6.6666666666666671E-3</v>
      </c>
      <c r="I471" s="195">
        <v>6.6666666666666671E-3</v>
      </c>
      <c r="J471" s="194">
        <v>1</v>
      </c>
      <c r="K471" s="196">
        <v>150</v>
      </c>
      <c r="L471" s="94"/>
      <c r="M471" s="195" t="s">
        <v>143</v>
      </c>
      <c r="N471" s="195" t="s">
        <v>143</v>
      </c>
      <c r="O471" s="195">
        <v>0.104</v>
      </c>
      <c r="P471" s="195">
        <v>0.22</v>
      </c>
      <c r="Q471" s="195">
        <v>0.28100000000000003</v>
      </c>
      <c r="R471" s="195">
        <v>0.433</v>
      </c>
      <c r="S471" s="195">
        <v>0.11600000000000001</v>
      </c>
      <c r="T471" s="195">
        <v>0.23400000000000001</v>
      </c>
      <c r="U471" s="195">
        <v>3.6999999999999998E-2</v>
      </c>
      <c r="V471" s="195">
        <v>0.11799999999999999</v>
      </c>
      <c r="W471" s="195">
        <v>0.185</v>
      </c>
      <c r="X471" s="195">
        <v>0.32100000000000001</v>
      </c>
      <c r="Y471" s="195">
        <v>1E-3</v>
      </c>
      <c r="Z471" s="195">
        <v>3.6999999999999998E-2</v>
      </c>
      <c r="AA471" s="195">
        <v>1E-3</v>
      </c>
      <c r="AB471" s="195">
        <v>3.6999999999999998E-2</v>
      </c>
      <c r="AC471" s="12"/>
    </row>
    <row r="472" spans="1:29" x14ac:dyDescent="0.25">
      <c r="A472" s="94" t="s">
        <v>1962</v>
      </c>
      <c r="B472" s="195" t="s">
        <v>143</v>
      </c>
      <c r="C472" s="195">
        <v>0.26844014510278114</v>
      </c>
      <c r="D472" s="195">
        <v>0.33615477629987905</v>
      </c>
      <c r="E472" s="195">
        <v>0.11729141475211609</v>
      </c>
      <c r="F472" s="195">
        <v>2.6602176541717048E-2</v>
      </c>
      <c r="G472" s="195">
        <v>0.17896009673518742</v>
      </c>
      <c r="H472" s="195">
        <v>2.4183796856106408E-3</v>
      </c>
      <c r="I472" s="195">
        <v>7.0133010882708582E-2</v>
      </c>
      <c r="J472" s="194">
        <v>1</v>
      </c>
      <c r="K472" s="196">
        <v>827</v>
      </c>
      <c r="L472" s="94"/>
      <c r="M472" s="195" t="s">
        <v>143</v>
      </c>
      <c r="N472" s="195" t="s">
        <v>143</v>
      </c>
      <c r="O472" s="195">
        <v>0.23899999999999999</v>
      </c>
      <c r="P472" s="195">
        <v>0.3</v>
      </c>
      <c r="Q472" s="195">
        <v>0.30499999999999999</v>
      </c>
      <c r="R472" s="195">
        <v>0.36899999999999999</v>
      </c>
      <c r="S472" s="195">
        <v>9.7000000000000003E-2</v>
      </c>
      <c r="T472" s="195">
        <v>0.14099999999999999</v>
      </c>
      <c r="U472" s="195">
        <v>1.7999999999999999E-2</v>
      </c>
      <c r="V472" s="195">
        <v>0.04</v>
      </c>
      <c r="W472" s="195">
        <v>0.154</v>
      </c>
      <c r="X472" s="195">
        <v>0.20699999999999999</v>
      </c>
      <c r="Y472" s="195">
        <v>1E-3</v>
      </c>
      <c r="Z472" s="195">
        <v>8.9999999999999993E-3</v>
      </c>
      <c r="AA472" s="195">
        <v>5.5E-2</v>
      </c>
      <c r="AB472" s="195">
        <v>0.09</v>
      </c>
      <c r="AC472" s="12"/>
    </row>
    <row r="473" spans="1:29" x14ac:dyDescent="0.25">
      <c r="A473" s="94" t="s">
        <v>1963</v>
      </c>
      <c r="B473" s="195" t="s">
        <v>143</v>
      </c>
      <c r="C473" s="195">
        <v>0.30716543730242363</v>
      </c>
      <c r="D473" s="195">
        <v>0.19388830347734456</v>
      </c>
      <c r="E473" s="195">
        <v>9.7471022128556378E-2</v>
      </c>
      <c r="F473" s="195">
        <v>9.114857744994731E-2</v>
      </c>
      <c r="G473" s="195">
        <v>0.28029504741833511</v>
      </c>
      <c r="H473" s="195">
        <v>4.7418335089567968E-3</v>
      </c>
      <c r="I473" s="195">
        <v>2.5289778714436249E-2</v>
      </c>
      <c r="J473" s="194">
        <v>1</v>
      </c>
      <c r="K473" s="196">
        <v>1898</v>
      </c>
      <c r="L473" s="94"/>
      <c r="M473" s="195" t="s">
        <v>143</v>
      </c>
      <c r="N473" s="195" t="s">
        <v>143</v>
      </c>
      <c r="O473" s="195">
        <v>0.28699999999999998</v>
      </c>
      <c r="P473" s="195">
        <v>0.32800000000000001</v>
      </c>
      <c r="Q473" s="195">
        <v>0.17699999999999999</v>
      </c>
      <c r="R473" s="195">
        <v>0.21199999999999999</v>
      </c>
      <c r="S473" s="195">
        <v>8.5000000000000006E-2</v>
      </c>
      <c r="T473" s="195">
        <v>0.112</v>
      </c>
      <c r="U473" s="195">
        <v>7.9000000000000001E-2</v>
      </c>
      <c r="V473" s="195">
        <v>0.105</v>
      </c>
      <c r="W473" s="195">
        <v>0.26100000000000001</v>
      </c>
      <c r="X473" s="195">
        <v>0.30099999999999999</v>
      </c>
      <c r="Y473" s="195">
        <v>2E-3</v>
      </c>
      <c r="Z473" s="195">
        <v>8.9999999999999993E-3</v>
      </c>
      <c r="AA473" s="195">
        <v>1.9E-2</v>
      </c>
      <c r="AB473" s="195">
        <v>3.3000000000000002E-2</v>
      </c>
      <c r="AC473" s="12"/>
    </row>
    <row r="474" spans="1:29" x14ac:dyDescent="0.25">
      <c r="A474" s="94" t="s">
        <v>1964</v>
      </c>
      <c r="B474" s="195" t="s">
        <v>143</v>
      </c>
      <c r="C474" s="195">
        <v>0.651705565529623</v>
      </c>
      <c r="D474" s="195">
        <v>0.14003590664272891</v>
      </c>
      <c r="E474" s="195">
        <v>9.1561938958707359E-2</v>
      </c>
      <c r="F474" s="195">
        <v>2.5134649910233394E-2</v>
      </c>
      <c r="G474" s="195">
        <v>7.5403949730700179E-2</v>
      </c>
      <c r="H474" s="195">
        <v>1.7953321364452424E-3</v>
      </c>
      <c r="I474" s="195">
        <v>1.4362657091561939E-2</v>
      </c>
      <c r="J474" s="194">
        <v>1</v>
      </c>
      <c r="K474" s="196">
        <v>557</v>
      </c>
      <c r="L474" s="94"/>
      <c r="M474" s="195" t="s">
        <v>143</v>
      </c>
      <c r="N474" s="195" t="s">
        <v>143</v>
      </c>
      <c r="O474" s="195">
        <v>0.61099999999999999</v>
      </c>
      <c r="P474" s="195">
        <v>0.69</v>
      </c>
      <c r="Q474" s="195">
        <v>0.114</v>
      </c>
      <c r="R474" s="195">
        <v>0.17100000000000001</v>
      </c>
      <c r="S474" s="195">
        <v>7.0000000000000007E-2</v>
      </c>
      <c r="T474" s="195">
        <v>0.11799999999999999</v>
      </c>
      <c r="U474" s="195">
        <v>1.4999999999999999E-2</v>
      </c>
      <c r="V474" s="195">
        <v>4.2000000000000003E-2</v>
      </c>
      <c r="W474" s="195">
        <v>5.6000000000000001E-2</v>
      </c>
      <c r="X474" s="195">
        <v>0.1</v>
      </c>
      <c r="Y474" s="195">
        <v>0</v>
      </c>
      <c r="Z474" s="195">
        <v>0.01</v>
      </c>
      <c r="AA474" s="195">
        <v>7.0000000000000001E-3</v>
      </c>
      <c r="AB474" s="195">
        <v>2.8000000000000001E-2</v>
      </c>
      <c r="AC474" s="12"/>
    </row>
    <row r="475" spans="1:29" x14ac:dyDescent="0.25">
      <c r="A475" s="94" t="s">
        <v>1965</v>
      </c>
      <c r="B475" s="195" t="s">
        <v>143</v>
      </c>
      <c r="C475" s="195">
        <v>0.55886850152905199</v>
      </c>
      <c r="D475" s="195">
        <v>0.28402140672782877</v>
      </c>
      <c r="E475" s="195">
        <v>6.1162079510703363E-2</v>
      </c>
      <c r="F475" s="195">
        <v>8.4097859327217118E-3</v>
      </c>
      <c r="G475" s="195">
        <v>6.1926605504587159E-2</v>
      </c>
      <c r="H475" s="195">
        <v>1.5290519877675841E-3</v>
      </c>
      <c r="I475" s="195">
        <v>2.4082568807339451E-2</v>
      </c>
      <c r="J475" s="194">
        <v>1</v>
      </c>
      <c r="K475" s="196">
        <v>2616</v>
      </c>
      <c r="L475" s="94"/>
      <c r="M475" s="195" t="s">
        <v>143</v>
      </c>
      <c r="N475" s="195" t="s">
        <v>143</v>
      </c>
      <c r="O475" s="195">
        <v>0.54</v>
      </c>
      <c r="P475" s="195">
        <v>0.57799999999999996</v>
      </c>
      <c r="Q475" s="195">
        <v>0.26700000000000002</v>
      </c>
      <c r="R475" s="195">
        <v>0.30199999999999999</v>
      </c>
      <c r="S475" s="195">
        <v>5.2999999999999999E-2</v>
      </c>
      <c r="T475" s="195">
        <v>7.0999999999999994E-2</v>
      </c>
      <c r="U475" s="195">
        <v>6.0000000000000001E-3</v>
      </c>
      <c r="V475" s="195">
        <v>1.2999999999999999E-2</v>
      </c>
      <c r="W475" s="195">
        <v>5.2999999999999999E-2</v>
      </c>
      <c r="X475" s="195">
        <v>7.1999999999999995E-2</v>
      </c>
      <c r="Y475" s="195">
        <v>1E-3</v>
      </c>
      <c r="Z475" s="195">
        <v>4.0000000000000001E-3</v>
      </c>
      <c r="AA475" s="195">
        <v>1.9E-2</v>
      </c>
      <c r="AB475" s="195">
        <v>3.1E-2</v>
      </c>
      <c r="AC475" s="12"/>
    </row>
    <row r="476" spans="1:29" x14ac:dyDescent="0.25">
      <c r="A476" s="94" t="s">
        <v>1966</v>
      </c>
      <c r="B476" s="195" t="s">
        <v>143</v>
      </c>
      <c r="C476" s="195">
        <v>0.39947780678851175</v>
      </c>
      <c r="D476" s="195">
        <v>0.34986945169712796</v>
      </c>
      <c r="E476" s="195">
        <v>0.13315926892950392</v>
      </c>
      <c r="F476" s="195">
        <v>5.2219321148825066E-3</v>
      </c>
      <c r="G476" s="195">
        <v>7.8328981723237601E-2</v>
      </c>
      <c r="H476" s="195">
        <v>7.832898172323759E-3</v>
      </c>
      <c r="I476" s="195">
        <v>2.6109660574412531E-2</v>
      </c>
      <c r="J476" s="194">
        <v>1.0000000000000002</v>
      </c>
      <c r="K476" s="196">
        <v>383</v>
      </c>
      <c r="L476" s="94"/>
      <c r="M476" s="195" t="s">
        <v>143</v>
      </c>
      <c r="N476" s="195" t="s">
        <v>143</v>
      </c>
      <c r="O476" s="195">
        <v>0.35199999999999998</v>
      </c>
      <c r="P476" s="195">
        <v>0.44900000000000001</v>
      </c>
      <c r="Q476" s="195">
        <v>0.30399999999999999</v>
      </c>
      <c r="R476" s="195">
        <v>0.39900000000000002</v>
      </c>
      <c r="S476" s="195">
        <v>0.10299999999999999</v>
      </c>
      <c r="T476" s="195">
        <v>0.17100000000000001</v>
      </c>
      <c r="U476" s="195">
        <v>1E-3</v>
      </c>
      <c r="V476" s="195">
        <v>1.9E-2</v>
      </c>
      <c r="W476" s="195">
        <v>5.5E-2</v>
      </c>
      <c r="X476" s="195">
        <v>0.11</v>
      </c>
      <c r="Y476" s="195">
        <v>3.0000000000000001E-3</v>
      </c>
      <c r="Z476" s="195">
        <v>2.3E-2</v>
      </c>
      <c r="AA476" s="195">
        <v>1.4E-2</v>
      </c>
      <c r="AB476" s="195">
        <v>4.7E-2</v>
      </c>
      <c r="AC476" s="12"/>
    </row>
    <row r="477" spans="1:29" x14ac:dyDescent="0.25">
      <c r="A477" s="94" t="s">
        <v>1967</v>
      </c>
      <c r="B477" s="195">
        <v>5.8172707384851891E-2</v>
      </c>
      <c r="C477" s="195">
        <v>0.31365665464435644</v>
      </c>
      <c r="D477" s="195">
        <v>0.25393188671436173</v>
      </c>
      <c r="E477" s="195">
        <v>9.0950747945367463E-2</v>
      </c>
      <c r="F477" s="195">
        <v>2.9681310234730682E-2</v>
      </c>
      <c r="G477" s="195">
        <v>0.210858511204399</v>
      </c>
      <c r="H477" s="195">
        <v>4.2422988233902911E-3</v>
      </c>
      <c r="I477" s="195">
        <v>3.8505883048542543E-2</v>
      </c>
      <c r="J477" s="194">
        <v>1.0000000000000002</v>
      </c>
      <c r="K477" s="196">
        <v>135304</v>
      </c>
      <c r="L477" s="94"/>
      <c r="M477" s="195">
        <v>5.7000000000000002E-2</v>
      </c>
      <c r="N477" s="195">
        <v>5.8999999999999997E-2</v>
      </c>
      <c r="O477" s="195">
        <v>0.311</v>
      </c>
      <c r="P477" s="195">
        <v>0.316</v>
      </c>
      <c r="Q477" s="195">
        <v>0.252</v>
      </c>
      <c r="R477" s="195">
        <v>0.25600000000000001</v>
      </c>
      <c r="S477" s="195">
        <v>8.8999999999999996E-2</v>
      </c>
      <c r="T477" s="195">
        <v>9.1999999999999998E-2</v>
      </c>
      <c r="U477" s="195">
        <v>2.9000000000000001E-2</v>
      </c>
      <c r="V477" s="195">
        <v>3.1E-2</v>
      </c>
      <c r="W477" s="195">
        <v>0.20899999999999999</v>
      </c>
      <c r="X477" s="195">
        <v>0.21299999999999999</v>
      </c>
      <c r="Y477" s="195">
        <v>4.0000000000000001E-3</v>
      </c>
      <c r="Z477" s="195">
        <v>5.0000000000000001E-3</v>
      </c>
      <c r="AA477" s="195">
        <v>3.6999999999999998E-2</v>
      </c>
      <c r="AB477" s="195">
        <v>0.04</v>
      </c>
      <c r="AC477" s="12"/>
    </row>
    <row r="478" spans="1:29" x14ac:dyDescent="0.25">
      <c r="A478" s="94" t="s">
        <v>1968</v>
      </c>
      <c r="B478" s="195" t="s">
        <v>143</v>
      </c>
      <c r="C478" s="195">
        <v>0.38250348999534667</v>
      </c>
      <c r="D478" s="195">
        <v>0.26012098650535131</v>
      </c>
      <c r="E478" s="195">
        <v>0.12354583527221964</v>
      </c>
      <c r="F478" s="195">
        <v>2.4197301070265239E-2</v>
      </c>
      <c r="G478" s="195">
        <v>0.17566309911586783</v>
      </c>
      <c r="H478" s="195">
        <v>3.9553280595625876E-3</v>
      </c>
      <c r="I478" s="195">
        <v>3.001395998138669E-2</v>
      </c>
      <c r="J478" s="194">
        <v>0.99999999999999989</v>
      </c>
      <c r="K478" s="196">
        <v>4298</v>
      </c>
      <c r="L478" s="94"/>
      <c r="M478" s="195" t="s">
        <v>143</v>
      </c>
      <c r="N478" s="195" t="s">
        <v>143</v>
      </c>
      <c r="O478" s="195">
        <v>0.36799999999999999</v>
      </c>
      <c r="P478" s="195">
        <v>0.39700000000000002</v>
      </c>
      <c r="Q478" s="195">
        <v>0.247</v>
      </c>
      <c r="R478" s="195">
        <v>0.27300000000000002</v>
      </c>
      <c r="S478" s="195">
        <v>0.114</v>
      </c>
      <c r="T478" s="195">
        <v>0.13400000000000001</v>
      </c>
      <c r="U478" s="195">
        <v>0.02</v>
      </c>
      <c r="V478" s="195">
        <v>2.9000000000000001E-2</v>
      </c>
      <c r="W478" s="195">
        <v>0.16500000000000001</v>
      </c>
      <c r="X478" s="195">
        <v>0.187</v>
      </c>
      <c r="Y478" s="195">
        <v>2E-3</v>
      </c>
      <c r="Z478" s="195">
        <v>6.0000000000000001E-3</v>
      </c>
      <c r="AA478" s="195">
        <v>2.5000000000000001E-2</v>
      </c>
      <c r="AB478" s="195">
        <v>3.5999999999999997E-2</v>
      </c>
      <c r="AC478" s="12"/>
    </row>
    <row r="479" spans="1:29" x14ac:dyDescent="0.25">
      <c r="A479" s="94" t="s">
        <v>1969</v>
      </c>
      <c r="B479" s="195" t="s">
        <v>143</v>
      </c>
      <c r="C479" s="195">
        <v>0.2061211742660837</v>
      </c>
      <c r="D479" s="195">
        <v>0.50405996252342289</v>
      </c>
      <c r="E479" s="195">
        <v>0.18488444722048719</v>
      </c>
      <c r="F479" s="195">
        <v>2.3735165521549032E-2</v>
      </c>
      <c r="G479" s="195">
        <v>5.3091817613991253E-2</v>
      </c>
      <c r="H479" s="195" t="s">
        <v>143</v>
      </c>
      <c r="I479" s="195">
        <v>2.8107432854465958E-2</v>
      </c>
      <c r="J479" s="194">
        <v>1</v>
      </c>
      <c r="K479" s="196">
        <v>1601</v>
      </c>
      <c r="L479" s="94"/>
      <c r="M479" s="195" t="s">
        <v>143</v>
      </c>
      <c r="N479" s="195" t="s">
        <v>143</v>
      </c>
      <c r="O479" s="195">
        <v>0.187</v>
      </c>
      <c r="P479" s="195">
        <v>0.22700000000000001</v>
      </c>
      <c r="Q479" s="195">
        <v>0.48</v>
      </c>
      <c r="R479" s="195">
        <v>0.52900000000000003</v>
      </c>
      <c r="S479" s="195">
        <v>0.16700000000000001</v>
      </c>
      <c r="T479" s="195">
        <v>0.20499999999999999</v>
      </c>
      <c r="U479" s="195">
        <v>1.7000000000000001E-2</v>
      </c>
      <c r="V479" s="195">
        <v>3.2000000000000001E-2</v>
      </c>
      <c r="W479" s="195">
        <v>4.2999999999999997E-2</v>
      </c>
      <c r="X479" s="195">
        <v>6.5000000000000002E-2</v>
      </c>
      <c r="Y479" s="195" t="s">
        <v>143</v>
      </c>
      <c r="Z479" s="195" t="s">
        <v>143</v>
      </c>
      <c r="AA479" s="195">
        <v>2.1000000000000001E-2</v>
      </c>
      <c r="AB479" s="195">
        <v>3.6999999999999998E-2</v>
      </c>
      <c r="AC479" s="12"/>
    </row>
    <row r="480" spans="1:29" x14ac:dyDescent="0.25">
      <c r="A480" s="94" t="s">
        <v>1970</v>
      </c>
      <c r="B480" s="195" t="s">
        <v>143</v>
      </c>
      <c r="C480" s="195">
        <v>9.7581671616461599E-3</v>
      </c>
      <c r="D480" s="195">
        <v>0.16037335596096733</v>
      </c>
      <c r="E480" s="195">
        <v>0.13449299957573185</v>
      </c>
      <c r="F480" s="195">
        <v>3.0547305897327112E-2</v>
      </c>
      <c r="G480" s="195">
        <v>0.6397963512940178</v>
      </c>
      <c r="H480" s="195">
        <v>3.818413237165889E-3</v>
      </c>
      <c r="I480" s="195">
        <v>2.1213406873143825E-2</v>
      </c>
      <c r="J480" s="194">
        <v>1</v>
      </c>
      <c r="K480" s="196">
        <v>2357</v>
      </c>
      <c r="L480" s="94"/>
      <c r="M480" s="195" t="s">
        <v>143</v>
      </c>
      <c r="N480" s="195" t="s">
        <v>143</v>
      </c>
      <c r="O480" s="195">
        <v>7.0000000000000001E-3</v>
      </c>
      <c r="P480" s="195">
        <v>1.4999999999999999E-2</v>
      </c>
      <c r="Q480" s="195">
        <v>0.14599999999999999</v>
      </c>
      <c r="R480" s="195">
        <v>0.17599999999999999</v>
      </c>
      <c r="S480" s="195">
        <v>0.121</v>
      </c>
      <c r="T480" s="195">
        <v>0.14899999999999999</v>
      </c>
      <c r="U480" s="195">
        <v>2.4E-2</v>
      </c>
      <c r="V480" s="195">
        <v>3.7999999999999999E-2</v>
      </c>
      <c r="W480" s="195">
        <v>0.62</v>
      </c>
      <c r="X480" s="195">
        <v>0.65900000000000003</v>
      </c>
      <c r="Y480" s="195">
        <v>2E-3</v>
      </c>
      <c r="Z480" s="195">
        <v>7.0000000000000001E-3</v>
      </c>
      <c r="AA480" s="195">
        <v>1.6E-2</v>
      </c>
      <c r="AB480" s="195">
        <v>2.8000000000000001E-2</v>
      </c>
      <c r="AC480" s="12"/>
    </row>
    <row r="481" spans="1:29" x14ac:dyDescent="0.25">
      <c r="A481" s="94" t="s">
        <v>1971</v>
      </c>
      <c r="B481" s="195" t="s">
        <v>143</v>
      </c>
      <c r="C481" s="195">
        <v>9.9594130502653769E-2</v>
      </c>
      <c r="D481" s="195">
        <v>0.20574461442397751</v>
      </c>
      <c r="E481" s="195">
        <v>6.9622229160162349E-2</v>
      </c>
      <c r="F481" s="195">
        <v>1.4361536059943803E-2</v>
      </c>
      <c r="G481" s="195">
        <v>0.54698719950046826</v>
      </c>
      <c r="H481" s="195">
        <v>2.5600999063378083E-2</v>
      </c>
      <c r="I481" s="195">
        <v>3.8089291289416169E-2</v>
      </c>
      <c r="J481" s="194">
        <v>1</v>
      </c>
      <c r="K481" s="196">
        <v>3203</v>
      </c>
      <c r="L481" s="94"/>
      <c r="M481" s="195" t="s">
        <v>143</v>
      </c>
      <c r="N481" s="195" t="s">
        <v>143</v>
      </c>
      <c r="O481" s="195">
        <v>0.09</v>
      </c>
      <c r="P481" s="195">
        <v>0.11</v>
      </c>
      <c r="Q481" s="195">
        <v>0.192</v>
      </c>
      <c r="R481" s="195">
        <v>0.22</v>
      </c>
      <c r="S481" s="195">
        <v>6.0999999999999999E-2</v>
      </c>
      <c r="T481" s="195">
        <v>7.9000000000000001E-2</v>
      </c>
      <c r="U481" s="195">
        <v>1.0999999999999999E-2</v>
      </c>
      <c r="V481" s="195">
        <v>1.9E-2</v>
      </c>
      <c r="W481" s="195">
        <v>0.53</v>
      </c>
      <c r="X481" s="195">
        <v>0.56399999999999995</v>
      </c>
      <c r="Y481" s="195">
        <v>2.1000000000000001E-2</v>
      </c>
      <c r="Z481" s="195">
        <v>3.2000000000000001E-2</v>
      </c>
      <c r="AA481" s="195">
        <v>3.2000000000000001E-2</v>
      </c>
      <c r="AB481" s="195">
        <v>4.4999999999999998E-2</v>
      </c>
      <c r="AC481" s="12"/>
    </row>
    <row r="482" spans="1:29" x14ac:dyDescent="0.25">
      <c r="A482" s="94" t="s">
        <v>1972</v>
      </c>
      <c r="B482" s="195">
        <v>0.31578947368421051</v>
      </c>
      <c r="C482" s="195">
        <v>0.17518796992481203</v>
      </c>
      <c r="D482" s="195">
        <v>0.27518796992481204</v>
      </c>
      <c r="E482" s="195">
        <v>0.10300751879699248</v>
      </c>
      <c r="F482" s="195">
        <v>6.7669172932330827E-3</v>
      </c>
      <c r="G482" s="195">
        <v>9.6240601503759404E-2</v>
      </c>
      <c r="H482" s="195">
        <v>1.5037593984962407E-3</v>
      </c>
      <c r="I482" s="195">
        <v>2.6315789473684209E-2</v>
      </c>
      <c r="J482" s="194">
        <v>0.99999999999999978</v>
      </c>
      <c r="K482" s="196">
        <v>1330</v>
      </c>
      <c r="L482" s="94"/>
      <c r="M482" s="195">
        <v>0.29099999999999998</v>
      </c>
      <c r="N482" s="195">
        <v>0.34100000000000003</v>
      </c>
      <c r="O482" s="195">
        <v>0.156</v>
      </c>
      <c r="P482" s="195">
        <v>0.19700000000000001</v>
      </c>
      <c r="Q482" s="195">
        <v>0.252</v>
      </c>
      <c r="R482" s="195">
        <v>0.3</v>
      </c>
      <c r="S482" s="195">
        <v>8.7999999999999995E-2</v>
      </c>
      <c r="T482" s="195">
        <v>0.121</v>
      </c>
      <c r="U482" s="195">
        <v>4.0000000000000001E-3</v>
      </c>
      <c r="V482" s="195">
        <v>1.2999999999999999E-2</v>
      </c>
      <c r="W482" s="195">
        <v>8.2000000000000003E-2</v>
      </c>
      <c r="X482" s="195">
        <v>0.113</v>
      </c>
      <c r="Y482" s="195">
        <v>0</v>
      </c>
      <c r="Z482" s="195">
        <v>5.0000000000000001E-3</v>
      </c>
      <c r="AA482" s="195">
        <v>1.9E-2</v>
      </c>
      <c r="AB482" s="195">
        <v>3.5999999999999997E-2</v>
      </c>
      <c r="AC482" s="12"/>
    </row>
    <row r="483" spans="1:29" x14ac:dyDescent="0.25">
      <c r="A483" s="94" t="s">
        <v>1973</v>
      </c>
      <c r="B483" s="195">
        <v>0.22636638775146875</v>
      </c>
      <c r="C483" s="195">
        <v>1.246216841730461E-3</v>
      </c>
      <c r="D483" s="195">
        <v>0.49866476766957452</v>
      </c>
      <c r="E483" s="195">
        <v>0.24675093466263129</v>
      </c>
      <c r="F483" s="195">
        <v>3.7386505251913835E-3</v>
      </c>
      <c r="G483" s="195">
        <v>6.1420687199572723E-3</v>
      </c>
      <c r="H483" s="195" t="s">
        <v>143</v>
      </c>
      <c r="I483" s="195">
        <v>1.7090973829446323E-2</v>
      </c>
      <c r="J483" s="194">
        <v>1</v>
      </c>
      <c r="K483" s="196">
        <v>11234</v>
      </c>
      <c r="L483" s="94"/>
      <c r="M483" s="195">
        <v>0.219</v>
      </c>
      <c r="N483" s="195">
        <v>0.23400000000000001</v>
      </c>
      <c r="O483" s="195">
        <v>1E-3</v>
      </c>
      <c r="P483" s="195">
        <v>2E-3</v>
      </c>
      <c r="Q483" s="195">
        <v>0.48899999999999999</v>
      </c>
      <c r="R483" s="195">
        <v>0.50800000000000001</v>
      </c>
      <c r="S483" s="195">
        <v>0.23899999999999999</v>
      </c>
      <c r="T483" s="195">
        <v>0.255</v>
      </c>
      <c r="U483" s="195">
        <v>3.0000000000000001E-3</v>
      </c>
      <c r="V483" s="195">
        <v>5.0000000000000001E-3</v>
      </c>
      <c r="W483" s="195">
        <v>5.0000000000000001E-3</v>
      </c>
      <c r="X483" s="195">
        <v>8.0000000000000002E-3</v>
      </c>
      <c r="Y483" s="195" t="s">
        <v>143</v>
      </c>
      <c r="Z483" s="195" t="s">
        <v>143</v>
      </c>
      <c r="AA483" s="195">
        <v>1.4999999999999999E-2</v>
      </c>
      <c r="AB483" s="195">
        <v>0.02</v>
      </c>
      <c r="AC483" s="12"/>
    </row>
    <row r="484" spans="1:29" x14ac:dyDescent="0.25">
      <c r="A484" s="94" t="s">
        <v>1974</v>
      </c>
      <c r="B484" s="195">
        <v>6.7829457364341081E-2</v>
      </c>
      <c r="C484" s="195">
        <v>0.30361757105943155</v>
      </c>
      <c r="D484" s="195">
        <v>0.21206248531829927</v>
      </c>
      <c r="E484" s="195">
        <v>7.8635189100305383E-2</v>
      </c>
      <c r="F484" s="195">
        <v>5.9314070941977916E-2</v>
      </c>
      <c r="G484" s="195">
        <v>0.24265914963589383</v>
      </c>
      <c r="H484" s="195">
        <v>4.5219638242894053E-3</v>
      </c>
      <c r="I484" s="195">
        <v>3.1360112755461592E-2</v>
      </c>
      <c r="J484" s="194">
        <v>1.0000000000000002</v>
      </c>
      <c r="K484" s="196">
        <v>17028</v>
      </c>
      <c r="L484" s="94"/>
      <c r="M484" s="195">
        <v>6.4000000000000001E-2</v>
      </c>
      <c r="N484" s="195">
        <v>7.1999999999999995E-2</v>
      </c>
      <c r="O484" s="195">
        <v>0.29699999999999999</v>
      </c>
      <c r="P484" s="195">
        <v>0.311</v>
      </c>
      <c r="Q484" s="195">
        <v>0.20599999999999999</v>
      </c>
      <c r="R484" s="195">
        <v>0.218</v>
      </c>
      <c r="S484" s="195">
        <v>7.4999999999999997E-2</v>
      </c>
      <c r="T484" s="195">
        <v>8.3000000000000004E-2</v>
      </c>
      <c r="U484" s="195">
        <v>5.6000000000000001E-2</v>
      </c>
      <c r="V484" s="195">
        <v>6.3E-2</v>
      </c>
      <c r="W484" s="195">
        <v>0.23599999999999999</v>
      </c>
      <c r="X484" s="195">
        <v>0.249</v>
      </c>
      <c r="Y484" s="195">
        <v>4.0000000000000001E-3</v>
      </c>
      <c r="Z484" s="195">
        <v>6.0000000000000001E-3</v>
      </c>
      <c r="AA484" s="195">
        <v>2.9000000000000001E-2</v>
      </c>
      <c r="AB484" s="195">
        <v>3.4000000000000002E-2</v>
      </c>
      <c r="AC484" s="12"/>
    </row>
    <row r="485" spans="1:29" x14ac:dyDescent="0.25">
      <c r="A485" s="94" t="s">
        <v>1975</v>
      </c>
      <c r="B485" s="195">
        <v>0.56893995552260934</v>
      </c>
      <c r="C485" s="195">
        <v>0.17902149740548554</v>
      </c>
      <c r="D485" s="195">
        <v>0.14640474425500372</v>
      </c>
      <c r="E485" s="195">
        <v>5.8561897702001479E-2</v>
      </c>
      <c r="F485" s="195">
        <v>2.223869532987398E-3</v>
      </c>
      <c r="G485" s="195">
        <v>1.0007412898443291E-2</v>
      </c>
      <c r="H485" s="195" t="s">
        <v>143</v>
      </c>
      <c r="I485" s="195">
        <v>3.4840622683469234E-2</v>
      </c>
      <c r="J485" s="194">
        <v>1</v>
      </c>
      <c r="K485" s="196">
        <v>2698</v>
      </c>
      <c r="L485" s="94"/>
      <c r="M485" s="195">
        <v>0.55000000000000004</v>
      </c>
      <c r="N485" s="195">
        <v>0.58799999999999997</v>
      </c>
      <c r="O485" s="195">
        <v>0.16500000000000001</v>
      </c>
      <c r="P485" s="195">
        <v>0.19400000000000001</v>
      </c>
      <c r="Q485" s="195">
        <v>0.13400000000000001</v>
      </c>
      <c r="R485" s="195">
        <v>0.16</v>
      </c>
      <c r="S485" s="195">
        <v>0.05</v>
      </c>
      <c r="T485" s="195">
        <v>6.8000000000000005E-2</v>
      </c>
      <c r="U485" s="195">
        <v>1E-3</v>
      </c>
      <c r="V485" s="195">
        <v>5.0000000000000001E-3</v>
      </c>
      <c r="W485" s="195">
        <v>7.0000000000000001E-3</v>
      </c>
      <c r="X485" s="195">
        <v>1.4999999999999999E-2</v>
      </c>
      <c r="Y485" s="195" t="s">
        <v>143</v>
      </c>
      <c r="Z485" s="195" t="s">
        <v>143</v>
      </c>
      <c r="AA485" s="195">
        <v>2.9000000000000001E-2</v>
      </c>
      <c r="AB485" s="195">
        <v>4.2000000000000003E-2</v>
      </c>
      <c r="AC485" s="12"/>
    </row>
    <row r="486" spans="1:29" x14ac:dyDescent="0.25">
      <c r="A486" s="94" t="s">
        <v>1976</v>
      </c>
      <c r="B486" s="195">
        <v>0.29367856309773732</v>
      </c>
      <c r="C486" s="195">
        <v>0.46979239561464892</v>
      </c>
      <c r="D486" s="195">
        <v>0.11840447865640308</v>
      </c>
      <c r="E486" s="195">
        <v>3.04641940751108E-2</v>
      </c>
      <c r="F486" s="195">
        <v>2.2393282015395382E-3</v>
      </c>
      <c r="G486" s="195">
        <v>4.3480289246559368E-2</v>
      </c>
      <c r="H486" s="195">
        <v>2.8924655936552368E-3</v>
      </c>
      <c r="I486" s="195">
        <v>3.9048285514345693E-2</v>
      </c>
      <c r="J486" s="194">
        <v>0.99999999999999989</v>
      </c>
      <c r="K486" s="196">
        <v>21435</v>
      </c>
      <c r="L486" s="94"/>
      <c r="M486" s="195">
        <v>0.28799999999999998</v>
      </c>
      <c r="N486" s="195">
        <v>0.3</v>
      </c>
      <c r="O486" s="195">
        <v>0.46300000000000002</v>
      </c>
      <c r="P486" s="195">
        <v>0.47599999999999998</v>
      </c>
      <c r="Q486" s="195">
        <v>0.114</v>
      </c>
      <c r="R486" s="195">
        <v>0.123</v>
      </c>
      <c r="S486" s="195">
        <v>2.8000000000000001E-2</v>
      </c>
      <c r="T486" s="195">
        <v>3.3000000000000002E-2</v>
      </c>
      <c r="U486" s="195">
        <v>2E-3</v>
      </c>
      <c r="V486" s="195">
        <v>3.0000000000000001E-3</v>
      </c>
      <c r="W486" s="195">
        <v>4.1000000000000002E-2</v>
      </c>
      <c r="X486" s="195">
        <v>4.5999999999999999E-2</v>
      </c>
      <c r="Y486" s="195">
        <v>2E-3</v>
      </c>
      <c r="Z486" s="195">
        <v>4.0000000000000001E-3</v>
      </c>
      <c r="AA486" s="195">
        <v>3.6999999999999998E-2</v>
      </c>
      <c r="AB486" s="195">
        <v>4.2000000000000003E-2</v>
      </c>
      <c r="AC486" s="12"/>
    </row>
    <row r="487" spans="1:29" x14ac:dyDescent="0.25">
      <c r="A487" s="94" t="s">
        <v>1977</v>
      </c>
      <c r="B487" s="195" t="s">
        <v>143</v>
      </c>
      <c r="C487" s="195">
        <v>0.42839036755386567</v>
      </c>
      <c r="D487" s="195">
        <v>0.34474017743979724</v>
      </c>
      <c r="E487" s="195">
        <v>8.2382762991128011E-2</v>
      </c>
      <c r="F487" s="195">
        <v>2.9150823827629912E-2</v>
      </c>
      <c r="G487" s="195">
        <v>0.10012674271229405</v>
      </c>
      <c r="H487" s="195">
        <v>2.5348542458808617E-3</v>
      </c>
      <c r="I487" s="195">
        <v>1.2674271229404309E-2</v>
      </c>
      <c r="J487" s="194">
        <v>1</v>
      </c>
      <c r="K487" s="196">
        <v>789</v>
      </c>
      <c r="L487" s="94"/>
      <c r="M487" s="195" t="s">
        <v>143</v>
      </c>
      <c r="N487" s="195" t="s">
        <v>143</v>
      </c>
      <c r="O487" s="195">
        <v>0.39400000000000002</v>
      </c>
      <c r="P487" s="195">
        <v>0.46300000000000002</v>
      </c>
      <c r="Q487" s="195">
        <v>0.312</v>
      </c>
      <c r="R487" s="195">
        <v>0.379</v>
      </c>
      <c r="S487" s="195">
        <v>6.5000000000000002E-2</v>
      </c>
      <c r="T487" s="195">
        <v>0.104</v>
      </c>
      <c r="U487" s="195">
        <v>0.02</v>
      </c>
      <c r="V487" s="195">
        <v>4.2999999999999997E-2</v>
      </c>
      <c r="W487" s="195">
        <v>8.1000000000000003E-2</v>
      </c>
      <c r="X487" s="195">
        <v>0.123</v>
      </c>
      <c r="Y487" s="195">
        <v>1E-3</v>
      </c>
      <c r="Z487" s="195">
        <v>8.9999999999999993E-3</v>
      </c>
      <c r="AA487" s="195">
        <v>7.0000000000000001E-3</v>
      </c>
      <c r="AB487" s="195">
        <v>2.3E-2</v>
      </c>
      <c r="AC487" s="12"/>
    </row>
    <row r="488" spans="1:29" x14ac:dyDescent="0.25">
      <c r="A488" s="94" t="s">
        <v>1978</v>
      </c>
      <c r="B488" s="195" t="s">
        <v>143</v>
      </c>
      <c r="C488" s="195">
        <v>0.29850746268656714</v>
      </c>
      <c r="D488" s="195">
        <v>0.42537313432835822</v>
      </c>
      <c r="E488" s="195">
        <v>0.13805970149253732</v>
      </c>
      <c r="F488" s="195">
        <v>1.4925373134328358E-2</v>
      </c>
      <c r="G488" s="195">
        <v>9.7014925373134331E-2</v>
      </c>
      <c r="H488" s="195" t="s">
        <v>143</v>
      </c>
      <c r="I488" s="195">
        <v>2.6119402985074626E-2</v>
      </c>
      <c r="J488" s="194">
        <v>1</v>
      </c>
      <c r="K488" s="196">
        <v>268</v>
      </c>
      <c r="L488" s="94"/>
      <c r="M488" s="195" t="s">
        <v>143</v>
      </c>
      <c r="N488" s="195" t="s">
        <v>143</v>
      </c>
      <c r="O488" s="195">
        <v>0.247</v>
      </c>
      <c r="P488" s="195">
        <v>0.35599999999999998</v>
      </c>
      <c r="Q488" s="195">
        <v>0.36799999999999999</v>
      </c>
      <c r="R488" s="195">
        <v>0.48499999999999999</v>
      </c>
      <c r="S488" s="195">
        <v>0.10199999999999999</v>
      </c>
      <c r="T488" s="195">
        <v>0.185</v>
      </c>
      <c r="U488" s="195">
        <v>6.0000000000000001E-3</v>
      </c>
      <c r="V488" s="195">
        <v>3.7999999999999999E-2</v>
      </c>
      <c r="W488" s="195">
        <v>6.7000000000000004E-2</v>
      </c>
      <c r="X488" s="195">
        <v>0.13800000000000001</v>
      </c>
      <c r="Y488" s="195" t="s">
        <v>143</v>
      </c>
      <c r="Z488" s="195" t="s">
        <v>143</v>
      </c>
      <c r="AA488" s="195">
        <v>1.2999999999999999E-2</v>
      </c>
      <c r="AB488" s="195">
        <v>5.2999999999999999E-2</v>
      </c>
      <c r="AC488" s="12"/>
    </row>
    <row r="489" spans="1:29" x14ac:dyDescent="0.25">
      <c r="A489" s="94" t="s">
        <v>1979</v>
      </c>
      <c r="B489" s="195" t="s">
        <v>143</v>
      </c>
      <c r="C489" s="195">
        <v>0.33365664403491757</v>
      </c>
      <c r="D489" s="195">
        <v>0.28419010669253153</v>
      </c>
      <c r="E489" s="195">
        <v>0.29582929194956353</v>
      </c>
      <c r="F489" s="195">
        <v>5.8195926285160042E-3</v>
      </c>
      <c r="G489" s="195">
        <v>4.2677012609117361E-2</v>
      </c>
      <c r="H489" s="195">
        <v>1.9398642095053346E-3</v>
      </c>
      <c r="I489" s="195">
        <v>3.5887487875848688E-2</v>
      </c>
      <c r="J489" s="194">
        <v>1</v>
      </c>
      <c r="K489" s="196">
        <v>1031</v>
      </c>
      <c r="L489" s="94"/>
      <c r="M489" s="195" t="s">
        <v>143</v>
      </c>
      <c r="N489" s="195" t="s">
        <v>143</v>
      </c>
      <c r="O489" s="195">
        <v>0.30599999999999999</v>
      </c>
      <c r="P489" s="195">
        <v>0.36299999999999999</v>
      </c>
      <c r="Q489" s="195">
        <v>0.25700000000000001</v>
      </c>
      <c r="R489" s="195">
        <v>0.312</v>
      </c>
      <c r="S489" s="195">
        <v>0.26900000000000002</v>
      </c>
      <c r="T489" s="195">
        <v>0.32400000000000001</v>
      </c>
      <c r="U489" s="195">
        <v>3.0000000000000001E-3</v>
      </c>
      <c r="V489" s="195">
        <v>1.2999999999999999E-2</v>
      </c>
      <c r="W489" s="195">
        <v>3.2000000000000001E-2</v>
      </c>
      <c r="X489" s="195">
        <v>5.7000000000000002E-2</v>
      </c>
      <c r="Y489" s="195">
        <v>1E-3</v>
      </c>
      <c r="Z489" s="195">
        <v>7.0000000000000001E-3</v>
      </c>
      <c r="AA489" s="195">
        <v>2.5999999999999999E-2</v>
      </c>
      <c r="AB489" s="195">
        <v>4.9000000000000002E-2</v>
      </c>
      <c r="AC489" s="12"/>
    </row>
    <row r="490" spans="1:29" x14ac:dyDescent="0.25">
      <c r="A490" s="94" t="s">
        <v>1980</v>
      </c>
      <c r="B490" s="195" t="s">
        <v>143</v>
      </c>
      <c r="C490" s="195">
        <v>0.50064020486555694</v>
      </c>
      <c r="D490" s="195">
        <v>0.30729833546734953</v>
      </c>
      <c r="E490" s="195">
        <v>8.706786171574904E-2</v>
      </c>
      <c r="F490" s="195">
        <v>1.4084507042253521E-2</v>
      </c>
      <c r="G490" s="195">
        <v>5.7618437900128043E-2</v>
      </c>
      <c r="H490" s="195">
        <v>1.2804097311139564E-3</v>
      </c>
      <c r="I490" s="195">
        <v>3.2010243277848911E-2</v>
      </c>
      <c r="J490" s="194">
        <v>0.99999999999999989</v>
      </c>
      <c r="K490" s="196">
        <v>781</v>
      </c>
      <c r="L490" s="94"/>
      <c r="M490" s="195" t="s">
        <v>143</v>
      </c>
      <c r="N490" s="195" t="s">
        <v>143</v>
      </c>
      <c r="O490" s="195">
        <v>0.46600000000000003</v>
      </c>
      <c r="P490" s="195">
        <v>0.53600000000000003</v>
      </c>
      <c r="Q490" s="195">
        <v>0.27600000000000002</v>
      </c>
      <c r="R490" s="195">
        <v>0.34100000000000003</v>
      </c>
      <c r="S490" s="195">
        <v>6.9000000000000006E-2</v>
      </c>
      <c r="T490" s="195">
        <v>0.109</v>
      </c>
      <c r="U490" s="195">
        <v>8.0000000000000002E-3</v>
      </c>
      <c r="V490" s="195">
        <v>2.5000000000000001E-2</v>
      </c>
      <c r="W490" s="195">
        <v>4.2999999999999997E-2</v>
      </c>
      <c r="X490" s="195">
        <v>7.5999999999999998E-2</v>
      </c>
      <c r="Y490" s="195">
        <v>0</v>
      </c>
      <c r="Z490" s="195">
        <v>7.0000000000000001E-3</v>
      </c>
      <c r="AA490" s="195">
        <v>2.1999999999999999E-2</v>
      </c>
      <c r="AB490" s="195">
        <v>4.7E-2</v>
      </c>
      <c r="AC490" s="12"/>
    </row>
    <row r="491" spans="1:29" x14ac:dyDescent="0.25">
      <c r="A491" s="94" t="s">
        <v>1981</v>
      </c>
      <c r="B491" s="195" t="s">
        <v>143</v>
      </c>
      <c r="C491" s="195">
        <v>0.3004172461752434</v>
      </c>
      <c r="D491" s="195">
        <v>0.40751043115438107</v>
      </c>
      <c r="E491" s="195">
        <v>0.16689847009735745</v>
      </c>
      <c r="F491" s="195">
        <v>1.2517385257301807E-2</v>
      </c>
      <c r="G491" s="195">
        <v>7.6495132127955487E-2</v>
      </c>
      <c r="H491" s="195" t="s">
        <v>143</v>
      </c>
      <c r="I491" s="195">
        <v>3.6161335187760782E-2</v>
      </c>
      <c r="J491" s="194">
        <v>1</v>
      </c>
      <c r="K491" s="196">
        <v>719</v>
      </c>
      <c r="L491" s="94"/>
      <c r="M491" s="195" t="s">
        <v>143</v>
      </c>
      <c r="N491" s="195" t="s">
        <v>143</v>
      </c>
      <c r="O491" s="195">
        <v>0.26800000000000002</v>
      </c>
      <c r="P491" s="195">
        <v>0.33500000000000002</v>
      </c>
      <c r="Q491" s="195">
        <v>0.372</v>
      </c>
      <c r="R491" s="195">
        <v>0.44400000000000001</v>
      </c>
      <c r="S491" s="195">
        <v>0.14099999999999999</v>
      </c>
      <c r="T491" s="195">
        <v>0.19600000000000001</v>
      </c>
      <c r="U491" s="195">
        <v>7.0000000000000001E-3</v>
      </c>
      <c r="V491" s="195">
        <v>2.4E-2</v>
      </c>
      <c r="W491" s="195">
        <v>5.8999999999999997E-2</v>
      </c>
      <c r="X491" s="195">
        <v>9.8000000000000004E-2</v>
      </c>
      <c r="Y491" s="195" t="s">
        <v>143</v>
      </c>
      <c r="Z491" s="195" t="s">
        <v>143</v>
      </c>
      <c r="AA491" s="195">
        <v>2.5000000000000001E-2</v>
      </c>
      <c r="AB491" s="195">
        <v>5.1999999999999998E-2</v>
      </c>
      <c r="AC491" s="12"/>
    </row>
    <row r="492" spans="1:29" x14ac:dyDescent="0.25">
      <c r="A492" s="94" t="s">
        <v>1982</v>
      </c>
      <c r="B492" s="195" t="s">
        <v>143</v>
      </c>
      <c r="C492" s="195">
        <v>0.17777777777777778</v>
      </c>
      <c r="D492" s="195">
        <v>0.473015873015873</v>
      </c>
      <c r="E492" s="195">
        <v>0.18201058201058201</v>
      </c>
      <c r="F492" s="195">
        <v>1.6931216931216932E-2</v>
      </c>
      <c r="G492" s="195">
        <v>7.9365079365079361E-2</v>
      </c>
      <c r="H492" s="195">
        <v>3.1746031746031746E-3</v>
      </c>
      <c r="I492" s="195">
        <v>6.7724867724867729E-2</v>
      </c>
      <c r="J492" s="194">
        <v>1</v>
      </c>
      <c r="K492" s="196">
        <v>945</v>
      </c>
      <c r="L492" s="94"/>
      <c r="M492" s="195" t="s">
        <v>143</v>
      </c>
      <c r="N492" s="195" t="s">
        <v>143</v>
      </c>
      <c r="O492" s="195">
        <v>0.155</v>
      </c>
      <c r="P492" s="195">
        <v>0.20300000000000001</v>
      </c>
      <c r="Q492" s="195">
        <v>0.441</v>
      </c>
      <c r="R492" s="195">
        <v>0.505</v>
      </c>
      <c r="S492" s="195">
        <v>0.159</v>
      </c>
      <c r="T492" s="195">
        <v>0.20799999999999999</v>
      </c>
      <c r="U492" s="195">
        <v>0.01</v>
      </c>
      <c r="V492" s="195">
        <v>2.7E-2</v>
      </c>
      <c r="W492" s="195">
        <v>6.4000000000000001E-2</v>
      </c>
      <c r="X492" s="195">
        <v>9.8000000000000004E-2</v>
      </c>
      <c r="Y492" s="195">
        <v>1E-3</v>
      </c>
      <c r="Z492" s="195">
        <v>8.9999999999999993E-3</v>
      </c>
      <c r="AA492" s="195">
        <v>5.2999999999999999E-2</v>
      </c>
      <c r="AB492" s="195">
        <v>8.5999999999999993E-2</v>
      </c>
      <c r="AC492" s="12"/>
    </row>
    <row r="493" spans="1:29" x14ac:dyDescent="0.25">
      <c r="A493" s="94" t="s">
        <v>1983</v>
      </c>
      <c r="B493" s="195" t="s">
        <v>143</v>
      </c>
      <c r="C493" s="195">
        <v>0.37005649717514122</v>
      </c>
      <c r="D493" s="195">
        <v>0.32062146892655369</v>
      </c>
      <c r="E493" s="195">
        <v>6.7796610169491525E-2</v>
      </c>
      <c r="F493" s="195">
        <v>2.9661016949152543E-2</v>
      </c>
      <c r="G493" s="195">
        <v>0.17655367231638419</v>
      </c>
      <c r="H493" s="195" t="s">
        <v>143</v>
      </c>
      <c r="I493" s="195">
        <v>3.5310734463276837E-2</v>
      </c>
      <c r="J493" s="194">
        <v>1</v>
      </c>
      <c r="K493" s="196">
        <v>708</v>
      </c>
      <c r="L493" s="94"/>
      <c r="M493" s="195" t="s">
        <v>143</v>
      </c>
      <c r="N493" s="195" t="s">
        <v>143</v>
      </c>
      <c r="O493" s="195">
        <v>0.33500000000000002</v>
      </c>
      <c r="P493" s="195">
        <v>0.40600000000000003</v>
      </c>
      <c r="Q493" s="195">
        <v>0.28699999999999998</v>
      </c>
      <c r="R493" s="195">
        <v>0.35599999999999998</v>
      </c>
      <c r="S493" s="195">
        <v>5.1999999999999998E-2</v>
      </c>
      <c r="T493" s="195">
        <v>8.8999999999999996E-2</v>
      </c>
      <c r="U493" s="195">
        <v>1.9E-2</v>
      </c>
      <c r="V493" s="195">
        <v>4.4999999999999998E-2</v>
      </c>
      <c r="W493" s="195">
        <v>0.15</v>
      </c>
      <c r="X493" s="195">
        <v>0.20599999999999999</v>
      </c>
      <c r="Y493" s="195" t="s">
        <v>143</v>
      </c>
      <c r="Z493" s="195" t="s">
        <v>143</v>
      </c>
      <c r="AA493" s="195">
        <v>2.4E-2</v>
      </c>
      <c r="AB493" s="195">
        <v>5.1999999999999998E-2</v>
      </c>
      <c r="AC493" s="12"/>
    </row>
    <row r="494" spans="1:29" x14ac:dyDescent="0.25">
      <c r="A494" s="94" t="s">
        <v>1984</v>
      </c>
      <c r="B494" s="195" t="s">
        <v>143</v>
      </c>
      <c r="C494" s="195">
        <v>0.23621837549933422</v>
      </c>
      <c r="D494" s="195">
        <v>0.29826897470039948</v>
      </c>
      <c r="E494" s="195">
        <v>0.16697736351531292</v>
      </c>
      <c r="F494" s="195">
        <v>1.7576564580559253E-2</v>
      </c>
      <c r="G494" s="195">
        <v>0.24527296937416779</v>
      </c>
      <c r="H494" s="195">
        <v>5.3262316910785623E-3</v>
      </c>
      <c r="I494" s="195">
        <v>3.0359520639147802E-2</v>
      </c>
      <c r="J494" s="194">
        <v>1</v>
      </c>
      <c r="K494" s="196">
        <v>3755</v>
      </c>
      <c r="L494" s="94"/>
      <c r="M494" s="195" t="s">
        <v>143</v>
      </c>
      <c r="N494" s="195" t="s">
        <v>143</v>
      </c>
      <c r="O494" s="195">
        <v>0.223</v>
      </c>
      <c r="P494" s="195">
        <v>0.25</v>
      </c>
      <c r="Q494" s="195">
        <v>0.28399999999999997</v>
      </c>
      <c r="R494" s="195">
        <v>0.313</v>
      </c>
      <c r="S494" s="195">
        <v>0.155</v>
      </c>
      <c r="T494" s="195">
        <v>0.17899999999999999</v>
      </c>
      <c r="U494" s="195">
        <v>1.4E-2</v>
      </c>
      <c r="V494" s="195">
        <v>2.1999999999999999E-2</v>
      </c>
      <c r="W494" s="195">
        <v>0.23200000000000001</v>
      </c>
      <c r="X494" s="195">
        <v>0.25900000000000001</v>
      </c>
      <c r="Y494" s="195">
        <v>3.0000000000000001E-3</v>
      </c>
      <c r="Z494" s="195">
        <v>8.0000000000000002E-3</v>
      </c>
      <c r="AA494" s="195">
        <v>2.5000000000000001E-2</v>
      </c>
      <c r="AB494" s="195">
        <v>3.5999999999999997E-2</v>
      </c>
      <c r="AC494" s="12"/>
    </row>
    <row r="495" spans="1:29" x14ac:dyDescent="0.25">
      <c r="A495" s="94" t="s">
        <v>1985</v>
      </c>
      <c r="B495" s="195" t="s">
        <v>143</v>
      </c>
      <c r="C495" s="195">
        <v>3.5580524344569285E-2</v>
      </c>
      <c r="D495" s="195">
        <v>0.24063670411985019</v>
      </c>
      <c r="E495" s="195">
        <v>0.1198501872659176</v>
      </c>
      <c r="F495" s="195">
        <v>5.8052434456928842E-2</v>
      </c>
      <c r="G495" s="195">
        <v>0.53464419475655434</v>
      </c>
      <c r="H495" s="195">
        <v>9.3632958801498128E-4</v>
      </c>
      <c r="I495" s="195">
        <v>1.0299625468164793E-2</v>
      </c>
      <c r="J495" s="194">
        <v>1</v>
      </c>
      <c r="K495" s="196">
        <v>1068</v>
      </c>
      <c r="L495" s="94"/>
      <c r="M495" s="195" t="s">
        <v>143</v>
      </c>
      <c r="N495" s="195" t="s">
        <v>143</v>
      </c>
      <c r="O495" s="195">
        <v>2.5999999999999999E-2</v>
      </c>
      <c r="P495" s="195">
        <v>4.8000000000000001E-2</v>
      </c>
      <c r="Q495" s="195">
        <v>0.216</v>
      </c>
      <c r="R495" s="195">
        <v>0.26700000000000002</v>
      </c>
      <c r="S495" s="195">
        <v>0.10199999999999999</v>
      </c>
      <c r="T495" s="195">
        <v>0.14099999999999999</v>
      </c>
      <c r="U495" s="195">
        <v>4.5999999999999999E-2</v>
      </c>
      <c r="V495" s="195">
        <v>7.3999999999999996E-2</v>
      </c>
      <c r="W495" s="195">
        <v>0.505</v>
      </c>
      <c r="X495" s="195">
        <v>0.56399999999999995</v>
      </c>
      <c r="Y495" s="195">
        <v>0</v>
      </c>
      <c r="Z495" s="195">
        <v>5.0000000000000001E-3</v>
      </c>
      <c r="AA495" s="195">
        <v>6.0000000000000001E-3</v>
      </c>
      <c r="AB495" s="195">
        <v>1.7999999999999999E-2</v>
      </c>
      <c r="AC495" s="12"/>
    </row>
    <row r="496" spans="1:29" x14ac:dyDescent="0.25">
      <c r="A496" s="94" t="s">
        <v>1986</v>
      </c>
      <c r="B496" s="195" t="s">
        <v>143</v>
      </c>
      <c r="C496" s="195">
        <v>7.6163610719322997E-2</v>
      </c>
      <c r="D496" s="195">
        <v>0.41255289139633289</v>
      </c>
      <c r="E496" s="195">
        <v>0.10225669957686882</v>
      </c>
      <c r="F496" s="195">
        <v>2.3977433004231313E-2</v>
      </c>
      <c r="G496" s="195">
        <v>0.30888575458392104</v>
      </c>
      <c r="H496" s="195">
        <v>7.7574047954866009E-3</v>
      </c>
      <c r="I496" s="195">
        <v>6.8406205923836394E-2</v>
      </c>
      <c r="J496" s="194">
        <v>0.99999999999999989</v>
      </c>
      <c r="K496" s="196">
        <v>1418</v>
      </c>
      <c r="L496" s="94"/>
      <c r="M496" s="195" t="s">
        <v>143</v>
      </c>
      <c r="N496" s="195" t="s">
        <v>143</v>
      </c>
      <c r="O496" s="195">
        <v>6.3E-2</v>
      </c>
      <c r="P496" s="195">
        <v>9.0999999999999998E-2</v>
      </c>
      <c r="Q496" s="195">
        <v>0.38700000000000001</v>
      </c>
      <c r="R496" s="195">
        <v>0.438</v>
      </c>
      <c r="S496" s="195">
        <v>8.7999999999999995E-2</v>
      </c>
      <c r="T496" s="195">
        <v>0.11899999999999999</v>
      </c>
      <c r="U496" s="195">
        <v>1.7000000000000001E-2</v>
      </c>
      <c r="V496" s="195">
        <v>3.3000000000000002E-2</v>
      </c>
      <c r="W496" s="195">
        <v>0.28499999999999998</v>
      </c>
      <c r="X496" s="195">
        <v>0.33300000000000002</v>
      </c>
      <c r="Y496" s="195">
        <v>4.0000000000000001E-3</v>
      </c>
      <c r="Z496" s="195">
        <v>1.4E-2</v>
      </c>
      <c r="AA496" s="195">
        <v>5.6000000000000001E-2</v>
      </c>
      <c r="AB496" s="195">
        <v>8.3000000000000004E-2</v>
      </c>
      <c r="AC496" s="12"/>
    </row>
    <row r="497" spans="1:29" x14ac:dyDescent="0.25">
      <c r="A497" s="94" t="s">
        <v>1987</v>
      </c>
      <c r="B497" s="195" t="s">
        <v>143</v>
      </c>
      <c r="C497" s="195">
        <v>7.7419354838709681E-2</v>
      </c>
      <c r="D497" s="195">
        <v>0.20645161290322581</v>
      </c>
      <c r="E497" s="195">
        <v>9.1935483870967741E-2</v>
      </c>
      <c r="F497" s="195">
        <v>6.7741935483870974E-2</v>
      </c>
      <c r="G497" s="195">
        <v>0.52741935483870972</v>
      </c>
      <c r="H497" s="195">
        <v>4.8387096774193551E-3</v>
      </c>
      <c r="I497" s="195">
        <v>2.4193548387096774E-2</v>
      </c>
      <c r="J497" s="194">
        <v>1</v>
      </c>
      <c r="K497" s="196">
        <v>620</v>
      </c>
      <c r="L497" s="94"/>
      <c r="M497" s="195" t="s">
        <v>143</v>
      </c>
      <c r="N497" s="195" t="s">
        <v>143</v>
      </c>
      <c r="O497" s="195">
        <v>5.8999999999999997E-2</v>
      </c>
      <c r="P497" s="195">
        <v>0.10100000000000001</v>
      </c>
      <c r="Q497" s="195">
        <v>0.17599999999999999</v>
      </c>
      <c r="R497" s="195">
        <v>0.24</v>
      </c>
      <c r="S497" s="195">
        <v>7.1999999999999995E-2</v>
      </c>
      <c r="T497" s="195">
        <v>0.11700000000000001</v>
      </c>
      <c r="U497" s="195">
        <v>5.0999999999999997E-2</v>
      </c>
      <c r="V497" s="195">
        <v>0.09</v>
      </c>
      <c r="W497" s="195">
        <v>0.48799999999999999</v>
      </c>
      <c r="X497" s="195">
        <v>0.56599999999999995</v>
      </c>
      <c r="Y497" s="195">
        <v>2E-3</v>
      </c>
      <c r="Z497" s="195">
        <v>1.4E-2</v>
      </c>
      <c r="AA497" s="195">
        <v>1.4999999999999999E-2</v>
      </c>
      <c r="AB497" s="195">
        <v>0.04</v>
      </c>
      <c r="AC497" s="12"/>
    </row>
    <row r="498" spans="1:29" x14ac:dyDescent="0.25">
      <c r="A498" s="94" t="s">
        <v>1988</v>
      </c>
      <c r="B498" s="195" t="s">
        <v>143</v>
      </c>
      <c r="C498" s="195">
        <v>0.11648223645894001</v>
      </c>
      <c r="D498" s="195">
        <v>0.21840419336051253</v>
      </c>
      <c r="E498" s="195">
        <v>0.15026208503203262</v>
      </c>
      <c r="F498" s="195">
        <v>2.2131624927198602E-2</v>
      </c>
      <c r="G498" s="195">
        <v>0.45253348864298193</v>
      </c>
      <c r="H498" s="195">
        <v>9.3185789167152012E-3</v>
      </c>
      <c r="I498" s="195">
        <v>3.0867792661619105E-2</v>
      </c>
      <c r="J498" s="194">
        <v>0.99999999999999989</v>
      </c>
      <c r="K498" s="196">
        <v>1717</v>
      </c>
      <c r="L498" s="94"/>
      <c r="M498" s="195" t="s">
        <v>143</v>
      </c>
      <c r="N498" s="195" t="s">
        <v>143</v>
      </c>
      <c r="O498" s="195">
        <v>0.10199999999999999</v>
      </c>
      <c r="P498" s="195">
        <v>0.13300000000000001</v>
      </c>
      <c r="Q498" s="195">
        <v>0.2</v>
      </c>
      <c r="R498" s="195">
        <v>0.23899999999999999</v>
      </c>
      <c r="S498" s="195">
        <v>0.13400000000000001</v>
      </c>
      <c r="T498" s="195">
        <v>0.16800000000000001</v>
      </c>
      <c r="U498" s="195">
        <v>1.6E-2</v>
      </c>
      <c r="V498" s="195">
        <v>0.03</v>
      </c>
      <c r="W498" s="195">
        <v>0.42899999999999999</v>
      </c>
      <c r="X498" s="195">
        <v>0.47599999999999998</v>
      </c>
      <c r="Y498" s="195">
        <v>6.0000000000000001E-3</v>
      </c>
      <c r="Z498" s="195">
        <v>1.4999999999999999E-2</v>
      </c>
      <c r="AA498" s="195">
        <v>2.4E-2</v>
      </c>
      <c r="AB498" s="195">
        <v>0.04</v>
      </c>
      <c r="AC498" s="12"/>
    </row>
    <row r="499" spans="1:29" x14ac:dyDescent="0.25">
      <c r="A499" s="94" t="s">
        <v>1989</v>
      </c>
      <c r="B499" s="195" t="s">
        <v>143</v>
      </c>
      <c r="C499" s="195">
        <v>0.28400396712949844</v>
      </c>
      <c r="D499" s="195">
        <v>0.20841598186455088</v>
      </c>
      <c r="E499" s="195">
        <v>9.0323037687730229E-2</v>
      </c>
      <c r="F499" s="195">
        <v>1.7568716350240862E-2</v>
      </c>
      <c r="G499" s="195">
        <v>0.37000566732785489</v>
      </c>
      <c r="H499" s="195">
        <v>5.1714366676112213E-3</v>
      </c>
      <c r="I499" s="195">
        <v>2.451119297251346E-2</v>
      </c>
      <c r="J499" s="194">
        <v>0.99999999999999989</v>
      </c>
      <c r="K499" s="196">
        <v>14116</v>
      </c>
      <c r="L499" s="94"/>
      <c r="M499" s="195" t="s">
        <v>143</v>
      </c>
      <c r="N499" s="195" t="s">
        <v>143</v>
      </c>
      <c r="O499" s="195">
        <v>0.27700000000000002</v>
      </c>
      <c r="P499" s="195">
        <v>0.29199999999999998</v>
      </c>
      <c r="Q499" s="195">
        <v>0.20200000000000001</v>
      </c>
      <c r="R499" s="195">
        <v>0.215</v>
      </c>
      <c r="S499" s="195">
        <v>8.5999999999999993E-2</v>
      </c>
      <c r="T499" s="195">
        <v>9.5000000000000001E-2</v>
      </c>
      <c r="U499" s="195">
        <v>1.6E-2</v>
      </c>
      <c r="V499" s="195">
        <v>0.02</v>
      </c>
      <c r="W499" s="195">
        <v>0.36199999999999999</v>
      </c>
      <c r="X499" s="195">
        <v>0.378</v>
      </c>
      <c r="Y499" s="195">
        <v>4.0000000000000001E-3</v>
      </c>
      <c r="Z499" s="195">
        <v>6.0000000000000001E-3</v>
      </c>
      <c r="AA499" s="195">
        <v>2.1999999999999999E-2</v>
      </c>
      <c r="AB499" s="195">
        <v>2.7E-2</v>
      </c>
      <c r="AC499" s="12"/>
    </row>
    <row r="500" spans="1:29" x14ac:dyDescent="0.25">
      <c r="A500" s="94" t="s">
        <v>1990</v>
      </c>
      <c r="B500" s="195" t="s">
        <v>143</v>
      </c>
      <c r="C500" s="195">
        <v>0.51592356687898089</v>
      </c>
      <c r="D500" s="195">
        <v>0.33757961783439489</v>
      </c>
      <c r="E500" s="195">
        <v>3.1847133757961783E-2</v>
      </c>
      <c r="F500" s="195">
        <v>6.369426751592357E-3</v>
      </c>
      <c r="G500" s="195">
        <v>7.0063694267515922E-2</v>
      </c>
      <c r="H500" s="195" t="s">
        <v>143</v>
      </c>
      <c r="I500" s="195">
        <v>3.8216560509554139E-2</v>
      </c>
      <c r="J500" s="194">
        <v>1</v>
      </c>
      <c r="K500" s="196">
        <v>157</v>
      </c>
      <c r="L500" s="94"/>
      <c r="M500" s="195" t="s">
        <v>143</v>
      </c>
      <c r="N500" s="195" t="s">
        <v>143</v>
      </c>
      <c r="O500" s="195">
        <v>0.438</v>
      </c>
      <c r="P500" s="195">
        <v>0.59299999999999997</v>
      </c>
      <c r="Q500" s="195">
        <v>0.26800000000000002</v>
      </c>
      <c r="R500" s="195">
        <v>0.41499999999999998</v>
      </c>
      <c r="S500" s="195">
        <v>1.4E-2</v>
      </c>
      <c r="T500" s="195">
        <v>7.1999999999999995E-2</v>
      </c>
      <c r="U500" s="195">
        <v>1E-3</v>
      </c>
      <c r="V500" s="195">
        <v>3.5000000000000003E-2</v>
      </c>
      <c r="W500" s="195">
        <v>0.04</v>
      </c>
      <c r="X500" s="195">
        <v>0.121</v>
      </c>
      <c r="Y500" s="195" t="s">
        <v>143</v>
      </c>
      <c r="Z500" s="195" t="s">
        <v>143</v>
      </c>
      <c r="AA500" s="195">
        <v>1.7999999999999999E-2</v>
      </c>
      <c r="AB500" s="195">
        <v>8.1000000000000003E-2</v>
      </c>
      <c r="AC500" s="12"/>
    </row>
    <row r="501" spans="1:29" x14ac:dyDescent="0.25">
      <c r="A501" s="94" t="s">
        <v>1991</v>
      </c>
      <c r="B501" s="195" t="s">
        <v>143</v>
      </c>
      <c r="C501" s="195">
        <v>0.47939471989697358</v>
      </c>
      <c r="D501" s="195">
        <v>0.32227945911139727</v>
      </c>
      <c r="E501" s="195">
        <v>6.6967160334835796E-2</v>
      </c>
      <c r="F501" s="195">
        <v>7.2440437862202186E-3</v>
      </c>
      <c r="G501" s="195">
        <v>2.5112685125563427E-2</v>
      </c>
      <c r="H501" s="195">
        <v>6.43915003219575E-4</v>
      </c>
      <c r="I501" s="195">
        <v>9.835801674179008E-2</v>
      </c>
      <c r="J501" s="194">
        <v>1</v>
      </c>
      <c r="K501" s="196">
        <v>6212</v>
      </c>
      <c r="L501" s="94"/>
      <c r="M501" s="195" t="s">
        <v>143</v>
      </c>
      <c r="N501" s="195" t="s">
        <v>143</v>
      </c>
      <c r="O501" s="195">
        <v>0.46700000000000003</v>
      </c>
      <c r="P501" s="195">
        <v>0.49199999999999999</v>
      </c>
      <c r="Q501" s="195">
        <v>0.311</v>
      </c>
      <c r="R501" s="195">
        <v>0.33400000000000002</v>
      </c>
      <c r="S501" s="195">
        <v>6.0999999999999999E-2</v>
      </c>
      <c r="T501" s="195">
        <v>7.2999999999999995E-2</v>
      </c>
      <c r="U501" s="195">
        <v>5.0000000000000001E-3</v>
      </c>
      <c r="V501" s="195">
        <v>0.01</v>
      </c>
      <c r="W501" s="195">
        <v>2.1999999999999999E-2</v>
      </c>
      <c r="X501" s="195">
        <v>2.9000000000000001E-2</v>
      </c>
      <c r="Y501" s="195">
        <v>0</v>
      </c>
      <c r="Z501" s="195">
        <v>2E-3</v>
      </c>
      <c r="AA501" s="195">
        <v>9.0999999999999998E-2</v>
      </c>
      <c r="AB501" s="195">
        <v>0.106</v>
      </c>
      <c r="AC501" s="12"/>
    </row>
    <row r="502" spans="1:29" x14ac:dyDescent="0.25">
      <c r="A502" s="94" t="s">
        <v>1992</v>
      </c>
      <c r="B502" s="195" t="s">
        <v>143</v>
      </c>
      <c r="C502" s="195">
        <v>4.4893378226711564E-3</v>
      </c>
      <c r="D502" s="195">
        <v>0.26038159371492703</v>
      </c>
      <c r="E502" s="195">
        <v>0.15937149270482603</v>
      </c>
      <c r="F502" s="195">
        <v>2.4691358024691357E-2</v>
      </c>
      <c r="G502" s="195">
        <v>0.53086419753086422</v>
      </c>
      <c r="H502" s="195">
        <v>7.8563411896745237E-3</v>
      </c>
      <c r="I502" s="195">
        <v>1.2345679012345678E-2</v>
      </c>
      <c r="J502" s="194">
        <v>1</v>
      </c>
      <c r="K502" s="196">
        <v>891</v>
      </c>
      <c r="L502" s="94"/>
      <c r="M502" s="195" t="s">
        <v>143</v>
      </c>
      <c r="N502" s="195" t="s">
        <v>143</v>
      </c>
      <c r="O502" s="195">
        <v>2E-3</v>
      </c>
      <c r="P502" s="195">
        <v>1.0999999999999999E-2</v>
      </c>
      <c r="Q502" s="195">
        <v>0.23300000000000001</v>
      </c>
      <c r="R502" s="195">
        <v>0.28999999999999998</v>
      </c>
      <c r="S502" s="195">
        <v>0.13700000000000001</v>
      </c>
      <c r="T502" s="195">
        <v>0.185</v>
      </c>
      <c r="U502" s="195">
        <v>1.6E-2</v>
      </c>
      <c r="V502" s="195">
        <v>3.6999999999999998E-2</v>
      </c>
      <c r="W502" s="195">
        <v>0.498</v>
      </c>
      <c r="X502" s="195">
        <v>0.56299999999999994</v>
      </c>
      <c r="Y502" s="195">
        <v>4.0000000000000001E-3</v>
      </c>
      <c r="Z502" s="195">
        <v>1.6E-2</v>
      </c>
      <c r="AA502" s="195">
        <v>7.0000000000000001E-3</v>
      </c>
      <c r="AB502" s="195">
        <v>2.1999999999999999E-2</v>
      </c>
      <c r="AC502" s="12"/>
    </row>
    <row r="503" spans="1:29" x14ac:dyDescent="0.25">
      <c r="A503" s="94" t="s">
        <v>1993</v>
      </c>
      <c r="B503" s="195" t="s">
        <v>143</v>
      </c>
      <c r="C503" s="195">
        <v>0.21755027422303475</v>
      </c>
      <c r="D503" s="195">
        <v>0.28519195612431442</v>
      </c>
      <c r="E503" s="195">
        <v>0.1170018281535649</v>
      </c>
      <c r="F503" s="195">
        <v>3.1992687385740404E-2</v>
      </c>
      <c r="G503" s="195">
        <v>0.32449725776965266</v>
      </c>
      <c r="H503" s="195">
        <v>2.7422303473491772E-3</v>
      </c>
      <c r="I503" s="195">
        <v>2.1023765996343691E-2</v>
      </c>
      <c r="J503" s="194">
        <v>1</v>
      </c>
      <c r="K503" s="196">
        <v>1094</v>
      </c>
      <c r="L503" s="94"/>
      <c r="M503" s="195" t="s">
        <v>143</v>
      </c>
      <c r="N503" s="195" t="s">
        <v>143</v>
      </c>
      <c r="O503" s="195">
        <v>0.19400000000000001</v>
      </c>
      <c r="P503" s="195">
        <v>0.24299999999999999</v>
      </c>
      <c r="Q503" s="195">
        <v>0.25900000000000001</v>
      </c>
      <c r="R503" s="195">
        <v>0.313</v>
      </c>
      <c r="S503" s="195">
        <v>9.9000000000000005E-2</v>
      </c>
      <c r="T503" s="195">
        <v>0.13700000000000001</v>
      </c>
      <c r="U503" s="195">
        <v>2.3E-2</v>
      </c>
      <c r="V503" s="195">
        <v>4.3999999999999997E-2</v>
      </c>
      <c r="W503" s="195">
        <v>0.29699999999999999</v>
      </c>
      <c r="X503" s="195">
        <v>0.35299999999999998</v>
      </c>
      <c r="Y503" s="195">
        <v>1E-3</v>
      </c>
      <c r="Z503" s="195">
        <v>8.0000000000000002E-3</v>
      </c>
      <c r="AA503" s="195">
        <v>1.4E-2</v>
      </c>
      <c r="AB503" s="195">
        <v>3.1E-2</v>
      </c>
      <c r="AC503" s="12"/>
    </row>
    <row r="504" spans="1:29" x14ac:dyDescent="0.25">
      <c r="A504" s="94" t="s">
        <v>1994</v>
      </c>
      <c r="B504" s="195" t="s">
        <v>143</v>
      </c>
      <c r="C504" s="195">
        <v>0.16906318082788671</v>
      </c>
      <c r="D504" s="195">
        <v>0.34945533769063181</v>
      </c>
      <c r="E504" s="195">
        <v>8.1045751633986932E-2</v>
      </c>
      <c r="F504" s="195">
        <v>2.178649237472767E-2</v>
      </c>
      <c r="G504" s="195">
        <v>0.35904139433551197</v>
      </c>
      <c r="H504" s="195">
        <v>2.6143790849673201E-3</v>
      </c>
      <c r="I504" s="195">
        <v>1.699346405228758E-2</v>
      </c>
      <c r="J504" s="194">
        <v>1</v>
      </c>
      <c r="K504" s="196">
        <v>2295</v>
      </c>
      <c r="L504" s="94"/>
      <c r="M504" s="195" t="s">
        <v>143</v>
      </c>
      <c r="N504" s="195" t="s">
        <v>143</v>
      </c>
      <c r="O504" s="195">
        <v>0.154</v>
      </c>
      <c r="P504" s="195">
        <v>0.185</v>
      </c>
      <c r="Q504" s="195">
        <v>0.33</v>
      </c>
      <c r="R504" s="195">
        <v>0.36899999999999999</v>
      </c>
      <c r="S504" s="195">
        <v>7.0999999999999994E-2</v>
      </c>
      <c r="T504" s="195">
        <v>9.2999999999999999E-2</v>
      </c>
      <c r="U504" s="195">
        <v>1.7000000000000001E-2</v>
      </c>
      <c r="V504" s="195">
        <v>2.9000000000000001E-2</v>
      </c>
      <c r="W504" s="195">
        <v>0.34</v>
      </c>
      <c r="X504" s="195">
        <v>0.379</v>
      </c>
      <c r="Y504" s="195">
        <v>1E-3</v>
      </c>
      <c r="Z504" s="195">
        <v>6.0000000000000001E-3</v>
      </c>
      <c r="AA504" s="195">
        <v>1.2E-2</v>
      </c>
      <c r="AB504" s="195">
        <v>2.3E-2</v>
      </c>
      <c r="AC504" s="12"/>
    </row>
    <row r="505" spans="1:29" x14ac:dyDescent="0.25">
      <c r="A505" s="94" t="s">
        <v>1995</v>
      </c>
      <c r="B505" s="195" t="s">
        <v>143</v>
      </c>
      <c r="C505" s="195">
        <v>0.21534029528267914</v>
      </c>
      <c r="D505" s="195">
        <v>0.34749729924378825</v>
      </c>
      <c r="E505" s="195">
        <v>0.10586964350018005</v>
      </c>
      <c r="F505" s="195">
        <v>2.6467410875045012E-2</v>
      </c>
      <c r="G505" s="195">
        <v>0.26143320129636299</v>
      </c>
      <c r="H505" s="195">
        <v>1.2603528988116672E-3</v>
      </c>
      <c r="I505" s="195">
        <v>4.213179690313288E-2</v>
      </c>
      <c r="J505" s="194">
        <v>1</v>
      </c>
      <c r="K505" s="196">
        <v>5554</v>
      </c>
      <c r="L505" s="94"/>
      <c r="M505" s="195" t="s">
        <v>143</v>
      </c>
      <c r="N505" s="195" t="s">
        <v>143</v>
      </c>
      <c r="O505" s="195">
        <v>0.20499999999999999</v>
      </c>
      <c r="P505" s="195">
        <v>0.22600000000000001</v>
      </c>
      <c r="Q505" s="195">
        <v>0.33500000000000002</v>
      </c>
      <c r="R505" s="195">
        <v>0.36</v>
      </c>
      <c r="S505" s="195">
        <v>9.8000000000000004E-2</v>
      </c>
      <c r="T505" s="195">
        <v>0.114</v>
      </c>
      <c r="U505" s="195">
        <v>2.3E-2</v>
      </c>
      <c r="V505" s="195">
        <v>3.1E-2</v>
      </c>
      <c r="W505" s="195">
        <v>0.25</v>
      </c>
      <c r="X505" s="195">
        <v>0.27300000000000002</v>
      </c>
      <c r="Y505" s="195">
        <v>1E-3</v>
      </c>
      <c r="Z505" s="195">
        <v>3.0000000000000001E-3</v>
      </c>
      <c r="AA505" s="195">
        <v>3.6999999999999998E-2</v>
      </c>
      <c r="AB505" s="195">
        <v>4.8000000000000001E-2</v>
      </c>
      <c r="AC505" s="12"/>
    </row>
    <row r="506" spans="1:29" x14ac:dyDescent="0.25">
      <c r="A506" s="94" t="s">
        <v>1996</v>
      </c>
      <c r="B506" s="195" t="s">
        <v>143</v>
      </c>
      <c r="C506" s="195">
        <v>0.39663966396639666</v>
      </c>
      <c r="D506" s="195">
        <v>0.15091509150915092</v>
      </c>
      <c r="E506" s="195">
        <v>7.3207320732073214E-2</v>
      </c>
      <c r="F506" s="195">
        <v>0.14431443144314432</v>
      </c>
      <c r="G506" s="195">
        <v>0.20432043204320433</v>
      </c>
      <c r="H506" s="195">
        <v>3.3003300330033004E-3</v>
      </c>
      <c r="I506" s="195">
        <v>2.7302730273027303E-2</v>
      </c>
      <c r="J506" s="194">
        <v>1</v>
      </c>
      <c r="K506" s="196">
        <v>3333</v>
      </c>
      <c r="L506" s="94"/>
      <c r="M506" s="195" t="s">
        <v>143</v>
      </c>
      <c r="N506" s="195" t="s">
        <v>143</v>
      </c>
      <c r="O506" s="195">
        <v>0.38</v>
      </c>
      <c r="P506" s="195">
        <v>0.41299999999999998</v>
      </c>
      <c r="Q506" s="195">
        <v>0.13900000000000001</v>
      </c>
      <c r="R506" s="195">
        <v>0.16300000000000001</v>
      </c>
      <c r="S506" s="195">
        <v>6.5000000000000002E-2</v>
      </c>
      <c r="T506" s="195">
        <v>8.3000000000000004E-2</v>
      </c>
      <c r="U506" s="195">
        <v>0.13300000000000001</v>
      </c>
      <c r="V506" s="195">
        <v>0.157</v>
      </c>
      <c r="W506" s="195">
        <v>0.191</v>
      </c>
      <c r="X506" s="195">
        <v>0.218</v>
      </c>
      <c r="Y506" s="195">
        <v>2E-3</v>
      </c>
      <c r="Z506" s="195">
        <v>6.0000000000000001E-3</v>
      </c>
      <c r="AA506" s="195">
        <v>2.1999999999999999E-2</v>
      </c>
      <c r="AB506" s="195">
        <v>3.3000000000000002E-2</v>
      </c>
      <c r="AC506" s="12"/>
    </row>
    <row r="507" spans="1:29" x14ac:dyDescent="0.25">
      <c r="A507" s="94" t="s">
        <v>1997</v>
      </c>
      <c r="B507" s="195" t="s">
        <v>143</v>
      </c>
      <c r="C507" s="195">
        <v>0.16408668730650156</v>
      </c>
      <c r="D507" s="195">
        <v>0.3591331269349845</v>
      </c>
      <c r="E507" s="195">
        <v>0.23374613003095976</v>
      </c>
      <c r="F507" s="195">
        <v>2.3219814241486069E-2</v>
      </c>
      <c r="G507" s="195">
        <v>0.16718266253869968</v>
      </c>
      <c r="H507" s="195">
        <v>3.0959752321981426E-3</v>
      </c>
      <c r="I507" s="195">
        <v>4.9535603715170282E-2</v>
      </c>
      <c r="J507" s="194">
        <v>1</v>
      </c>
      <c r="K507" s="196">
        <v>646</v>
      </c>
      <c r="L507" s="94"/>
      <c r="M507" s="195" t="s">
        <v>143</v>
      </c>
      <c r="N507" s="195" t="s">
        <v>143</v>
      </c>
      <c r="O507" s="195">
        <v>0.13800000000000001</v>
      </c>
      <c r="P507" s="195">
        <v>0.19500000000000001</v>
      </c>
      <c r="Q507" s="195">
        <v>0.32300000000000001</v>
      </c>
      <c r="R507" s="195">
        <v>0.39700000000000002</v>
      </c>
      <c r="S507" s="195">
        <v>0.20300000000000001</v>
      </c>
      <c r="T507" s="195">
        <v>0.26800000000000002</v>
      </c>
      <c r="U507" s="195">
        <v>1.4E-2</v>
      </c>
      <c r="V507" s="195">
        <v>3.7999999999999999E-2</v>
      </c>
      <c r="W507" s="195">
        <v>0.14000000000000001</v>
      </c>
      <c r="X507" s="195">
        <v>0.19800000000000001</v>
      </c>
      <c r="Y507" s="195">
        <v>1E-3</v>
      </c>
      <c r="Z507" s="195">
        <v>1.0999999999999999E-2</v>
      </c>
      <c r="AA507" s="195">
        <v>3.5000000000000003E-2</v>
      </c>
      <c r="AB507" s="195">
        <v>6.9000000000000006E-2</v>
      </c>
      <c r="AC507" s="12"/>
    </row>
    <row r="508" spans="1:29" x14ac:dyDescent="0.25">
      <c r="A508" s="94" t="s">
        <v>1998</v>
      </c>
      <c r="B508" s="195" t="s">
        <v>143</v>
      </c>
      <c r="C508" s="195">
        <v>2.8653295128939827E-3</v>
      </c>
      <c r="D508" s="195">
        <v>0.42263610315186245</v>
      </c>
      <c r="E508" s="195">
        <v>0.22349570200573066</v>
      </c>
      <c r="F508" s="195">
        <v>5.730659025787966E-2</v>
      </c>
      <c r="G508" s="195">
        <v>0.26790830945558741</v>
      </c>
      <c r="H508" s="195" t="s">
        <v>143</v>
      </c>
      <c r="I508" s="195">
        <v>2.5787965616045846E-2</v>
      </c>
      <c r="J508" s="194">
        <v>0.99999999999999989</v>
      </c>
      <c r="K508" s="196">
        <v>698</v>
      </c>
      <c r="L508" s="94"/>
      <c r="M508" s="195" t="s">
        <v>143</v>
      </c>
      <c r="N508" s="195" t="s">
        <v>143</v>
      </c>
      <c r="O508" s="195">
        <v>1E-3</v>
      </c>
      <c r="P508" s="195">
        <v>0.01</v>
      </c>
      <c r="Q508" s="195">
        <v>0.38700000000000001</v>
      </c>
      <c r="R508" s="195">
        <v>0.46</v>
      </c>
      <c r="S508" s="195">
        <v>0.19400000000000001</v>
      </c>
      <c r="T508" s="195">
        <v>0.25600000000000001</v>
      </c>
      <c r="U508" s="195">
        <v>4.2000000000000003E-2</v>
      </c>
      <c r="V508" s="195">
        <v>7.6999999999999999E-2</v>
      </c>
      <c r="W508" s="195">
        <v>0.23599999999999999</v>
      </c>
      <c r="X508" s="195">
        <v>0.30199999999999999</v>
      </c>
      <c r="Y508" s="195" t="s">
        <v>143</v>
      </c>
      <c r="Z508" s="195" t="s">
        <v>143</v>
      </c>
      <c r="AA508" s="195">
        <v>1.6E-2</v>
      </c>
      <c r="AB508" s="195">
        <v>0.04</v>
      </c>
      <c r="AC508" s="12"/>
    </row>
    <row r="509" spans="1:29" x14ac:dyDescent="0.25">
      <c r="A509" s="94" t="s">
        <v>1999</v>
      </c>
      <c r="B509" s="195" t="s">
        <v>143</v>
      </c>
      <c r="C509" s="195">
        <v>8.9308176100628925E-2</v>
      </c>
      <c r="D509" s="195">
        <v>0.44150943396226416</v>
      </c>
      <c r="E509" s="195">
        <v>7.7987421383647795E-2</v>
      </c>
      <c r="F509" s="195">
        <v>3.5220125786163521E-2</v>
      </c>
      <c r="G509" s="195">
        <v>0.31194968553459118</v>
      </c>
      <c r="H509" s="195">
        <v>3.7735849056603774E-3</v>
      </c>
      <c r="I509" s="195">
        <v>4.0251572327044023E-2</v>
      </c>
      <c r="J509" s="194">
        <v>1</v>
      </c>
      <c r="K509" s="196">
        <v>795</v>
      </c>
      <c r="L509" s="94"/>
      <c r="M509" s="195" t="s">
        <v>143</v>
      </c>
      <c r="N509" s="195" t="s">
        <v>143</v>
      </c>
      <c r="O509" s="195">
        <v>7.0999999999999994E-2</v>
      </c>
      <c r="P509" s="195">
        <v>0.111</v>
      </c>
      <c r="Q509" s="195">
        <v>0.40699999999999997</v>
      </c>
      <c r="R509" s="195">
        <v>0.47599999999999998</v>
      </c>
      <c r="S509" s="195">
        <v>6.0999999999999999E-2</v>
      </c>
      <c r="T509" s="195">
        <v>9.9000000000000005E-2</v>
      </c>
      <c r="U509" s="195">
        <v>2.4E-2</v>
      </c>
      <c r="V509" s="195">
        <v>0.05</v>
      </c>
      <c r="W509" s="195">
        <v>0.28100000000000003</v>
      </c>
      <c r="X509" s="195">
        <v>0.34499999999999997</v>
      </c>
      <c r="Y509" s="195">
        <v>1E-3</v>
      </c>
      <c r="Z509" s="195">
        <v>1.0999999999999999E-2</v>
      </c>
      <c r="AA509" s="195">
        <v>2.9000000000000001E-2</v>
      </c>
      <c r="AB509" s="195">
        <v>5.6000000000000001E-2</v>
      </c>
      <c r="AC509" s="12"/>
    </row>
    <row r="510" spans="1:29" x14ac:dyDescent="0.25">
      <c r="A510" s="94" t="s">
        <v>2000</v>
      </c>
      <c r="B510" s="195">
        <v>2.8669724770642203E-4</v>
      </c>
      <c r="C510" s="195">
        <v>0.15940366972477063</v>
      </c>
      <c r="D510" s="195">
        <v>0.28383027522935778</v>
      </c>
      <c r="E510" s="195">
        <v>0.16055045871559634</v>
      </c>
      <c r="F510" s="195">
        <v>3.6123853211009173E-2</v>
      </c>
      <c r="G510" s="195">
        <v>0.3205275229357798</v>
      </c>
      <c r="H510" s="195">
        <v>9.4610091743119271E-3</v>
      </c>
      <c r="I510" s="195">
        <v>2.9816513761467892E-2</v>
      </c>
      <c r="J510" s="194">
        <v>1</v>
      </c>
      <c r="K510" s="196">
        <v>3488</v>
      </c>
      <c r="L510" s="94"/>
      <c r="M510" s="195">
        <v>0</v>
      </c>
      <c r="N510" s="195">
        <v>2E-3</v>
      </c>
      <c r="O510" s="195">
        <v>0.14799999999999999</v>
      </c>
      <c r="P510" s="195">
        <v>0.17199999999999999</v>
      </c>
      <c r="Q510" s="195">
        <v>0.26900000000000002</v>
      </c>
      <c r="R510" s="195">
        <v>0.29899999999999999</v>
      </c>
      <c r="S510" s="195">
        <v>0.14899999999999999</v>
      </c>
      <c r="T510" s="195">
        <v>0.17299999999999999</v>
      </c>
      <c r="U510" s="195">
        <v>0.03</v>
      </c>
      <c r="V510" s="195">
        <v>4.2999999999999997E-2</v>
      </c>
      <c r="W510" s="195">
        <v>0.30499999999999999</v>
      </c>
      <c r="X510" s="195">
        <v>0.33600000000000002</v>
      </c>
      <c r="Y510" s="195">
        <v>7.0000000000000001E-3</v>
      </c>
      <c r="Z510" s="195">
        <v>1.2999999999999999E-2</v>
      </c>
      <c r="AA510" s="195">
        <v>2.5000000000000001E-2</v>
      </c>
      <c r="AB510" s="195">
        <v>3.5999999999999997E-2</v>
      </c>
      <c r="AC510" s="12"/>
    </row>
    <row r="511" spans="1:29" x14ac:dyDescent="0.25">
      <c r="A511" s="94" t="s">
        <v>2001</v>
      </c>
      <c r="B511" s="195" t="s">
        <v>143</v>
      </c>
      <c r="C511" s="195">
        <v>0.27757655581165624</v>
      </c>
      <c r="D511" s="195">
        <v>0.25683240039512678</v>
      </c>
      <c r="E511" s="195">
        <v>0.11261112940401712</v>
      </c>
      <c r="F511" s="195">
        <v>2.5683240039512677E-2</v>
      </c>
      <c r="G511" s="195">
        <v>0.28712545274942375</v>
      </c>
      <c r="H511" s="195">
        <v>5.2683569311820872E-3</v>
      </c>
      <c r="I511" s="195">
        <v>3.4902864669081331E-2</v>
      </c>
      <c r="J511" s="194">
        <v>1</v>
      </c>
      <c r="K511" s="196">
        <v>3037</v>
      </c>
      <c r="L511" s="94"/>
      <c r="M511" s="195" t="s">
        <v>143</v>
      </c>
      <c r="N511" s="195" t="s">
        <v>143</v>
      </c>
      <c r="O511" s="195">
        <v>0.26200000000000001</v>
      </c>
      <c r="P511" s="195">
        <v>0.29399999999999998</v>
      </c>
      <c r="Q511" s="195">
        <v>0.24199999999999999</v>
      </c>
      <c r="R511" s="195">
        <v>0.27300000000000002</v>
      </c>
      <c r="S511" s="195">
        <v>0.10199999999999999</v>
      </c>
      <c r="T511" s="195">
        <v>0.124</v>
      </c>
      <c r="U511" s="195">
        <v>2.1000000000000001E-2</v>
      </c>
      <c r="V511" s="195">
        <v>3.2000000000000001E-2</v>
      </c>
      <c r="W511" s="195">
        <v>0.27100000000000002</v>
      </c>
      <c r="X511" s="195">
        <v>0.30299999999999999</v>
      </c>
      <c r="Y511" s="195">
        <v>3.0000000000000001E-3</v>
      </c>
      <c r="Z511" s="195">
        <v>8.9999999999999993E-3</v>
      </c>
      <c r="AA511" s="195">
        <v>2.9000000000000001E-2</v>
      </c>
      <c r="AB511" s="195">
        <v>4.2000000000000003E-2</v>
      </c>
      <c r="AC511" s="12"/>
    </row>
    <row r="512" spans="1:29" x14ac:dyDescent="0.25">
      <c r="A512" s="94" t="s">
        <v>2002</v>
      </c>
      <c r="B512" s="195" t="s">
        <v>143</v>
      </c>
      <c r="C512" s="195">
        <v>0.16598416598416599</v>
      </c>
      <c r="D512" s="195">
        <v>0.17963417963417963</v>
      </c>
      <c r="E512" s="195">
        <v>0.10346710346710347</v>
      </c>
      <c r="F512" s="195">
        <v>3.6036036036036036E-2</v>
      </c>
      <c r="G512" s="195">
        <v>0.47665847665847666</v>
      </c>
      <c r="H512" s="195">
        <v>7.3710073710073713E-3</v>
      </c>
      <c r="I512" s="195">
        <v>3.0849030849030849E-2</v>
      </c>
      <c r="J512" s="194">
        <v>1</v>
      </c>
      <c r="K512" s="196">
        <v>3663</v>
      </c>
      <c r="L512" s="94"/>
      <c r="M512" s="195" t="s">
        <v>143</v>
      </c>
      <c r="N512" s="195" t="s">
        <v>143</v>
      </c>
      <c r="O512" s="195">
        <v>0.154</v>
      </c>
      <c r="P512" s="195">
        <v>0.17799999999999999</v>
      </c>
      <c r="Q512" s="195">
        <v>0.16800000000000001</v>
      </c>
      <c r="R512" s="195">
        <v>0.192</v>
      </c>
      <c r="S512" s="195">
        <v>9.4E-2</v>
      </c>
      <c r="T512" s="195">
        <v>0.114</v>
      </c>
      <c r="U512" s="195">
        <v>0.03</v>
      </c>
      <c r="V512" s="195">
        <v>4.2999999999999997E-2</v>
      </c>
      <c r="W512" s="195">
        <v>0.46100000000000002</v>
      </c>
      <c r="X512" s="195">
        <v>0.49299999999999999</v>
      </c>
      <c r="Y512" s="195">
        <v>5.0000000000000001E-3</v>
      </c>
      <c r="Z512" s="195">
        <v>1.0999999999999999E-2</v>
      </c>
      <c r="AA512" s="195">
        <v>2.5999999999999999E-2</v>
      </c>
      <c r="AB512" s="195">
        <v>3.6999999999999998E-2</v>
      </c>
      <c r="AC512" s="12"/>
    </row>
    <row r="513" spans="1:29" x14ac:dyDescent="0.25">
      <c r="A513" s="94" t="s">
        <v>2003</v>
      </c>
      <c r="B513" s="195" t="s">
        <v>143</v>
      </c>
      <c r="C513" s="195">
        <v>0.32824305629456207</v>
      </c>
      <c r="D513" s="195">
        <v>0.38858146216877726</v>
      </c>
      <c r="E513" s="195">
        <v>0.10662977546025328</v>
      </c>
      <c r="F513" s="195">
        <v>2.9371075875279345E-2</v>
      </c>
      <c r="G513" s="195">
        <v>9.3859742471001387E-2</v>
      </c>
      <c r="H513" s="195">
        <v>2.5007981270618283E-3</v>
      </c>
      <c r="I513" s="195">
        <v>5.0814089603064806E-2</v>
      </c>
      <c r="J513" s="194">
        <v>0.99999999999999989</v>
      </c>
      <c r="K513" s="196">
        <v>18794</v>
      </c>
      <c r="L513" s="94"/>
      <c r="M513" s="195" t="s">
        <v>143</v>
      </c>
      <c r="N513" s="195" t="s">
        <v>143</v>
      </c>
      <c r="O513" s="195">
        <v>0.32200000000000001</v>
      </c>
      <c r="P513" s="195">
        <v>0.33500000000000002</v>
      </c>
      <c r="Q513" s="195">
        <v>0.38200000000000001</v>
      </c>
      <c r="R513" s="195">
        <v>0.39600000000000002</v>
      </c>
      <c r="S513" s="195">
        <v>0.10199999999999999</v>
      </c>
      <c r="T513" s="195">
        <v>0.111</v>
      </c>
      <c r="U513" s="195">
        <v>2.7E-2</v>
      </c>
      <c r="V513" s="195">
        <v>3.2000000000000001E-2</v>
      </c>
      <c r="W513" s="195">
        <v>0.09</v>
      </c>
      <c r="X513" s="195">
        <v>9.8000000000000004E-2</v>
      </c>
      <c r="Y513" s="195">
        <v>2E-3</v>
      </c>
      <c r="Z513" s="195">
        <v>3.0000000000000001E-3</v>
      </c>
      <c r="AA513" s="195">
        <v>4.8000000000000001E-2</v>
      </c>
      <c r="AB513" s="195">
        <v>5.3999999999999999E-2</v>
      </c>
      <c r="AC513" s="12"/>
    </row>
    <row r="514" spans="1:29" x14ac:dyDescent="0.25">
      <c r="A514" s="94" t="s">
        <v>2004</v>
      </c>
      <c r="B514" s="195" t="s">
        <v>143</v>
      </c>
      <c r="C514" s="195">
        <v>0.10948905109489052</v>
      </c>
      <c r="D514" s="195">
        <v>0.35766423357664234</v>
      </c>
      <c r="E514" s="195">
        <v>0.19343065693430658</v>
      </c>
      <c r="F514" s="195">
        <v>6.569343065693431E-2</v>
      </c>
      <c r="G514" s="195">
        <v>0.24452554744525548</v>
      </c>
      <c r="H514" s="195" t="s">
        <v>143</v>
      </c>
      <c r="I514" s="195">
        <v>2.9197080291970802E-2</v>
      </c>
      <c r="J514" s="194">
        <v>1</v>
      </c>
      <c r="K514" s="196">
        <v>274</v>
      </c>
      <c r="L514" s="94"/>
      <c r="M514" s="195" t="s">
        <v>143</v>
      </c>
      <c r="N514" s="195" t="s">
        <v>143</v>
      </c>
      <c r="O514" s="195">
        <v>7.8E-2</v>
      </c>
      <c r="P514" s="195">
        <v>0.152</v>
      </c>
      <c r="Q514" s="195">
        <v>0.30299999999999999</v>
      </c>
      <c r="R514" s="195">
        <v>0.41599999999999998</v>
      </c>
      <c r="S514" s="195">
        <v>0.151</v>
      </c>
      <c r="T514" s="195">
        <v>0.24399999999999999</v>
      </c>
      <c r="U514" s="195">
        <v>4.2000000000000003E-2</v>
      </c>
      <c r="V514" s="195">
        <v>0.10100000000000001</v>
      </c>
      <c r="W514" s="195">
        <v>0.19700000000000001</v>
      </c>
      <c r="X514" s="195">
        <v>0.29899999999999999</v>
      </c>
      <c r="Y514" s="195" t="s">
        <v>143</v>
      </c>
      <c r="Z514" s="195" t="s">
        <v>143</v>
      </c>
      <c r="AA514" s="195">
        <v>1.4999999999999999E-2</v>
      </c>
      <c r="AB514" s="195">
        <v>5.7000000000000002E-2</v>
      </c>
      <c r="AC514" s="12"/>
    </row>
    <row r="515" spans="1:29" x14ac:dyDescent="0.25">
      <c r="A515" s="94" t="s">
        <v>2005</v>
      </c>
      <c r="B515" s="195" t="s">
        <v>143</v>
      </c>
      <c r="C515" s="195">
        <v>0.18717504332755633</v>
      </c>
      <c r="D515" s="195">
        <v>0.40901213171577122</v>
      </c>
      <c r="E515" s="195">
        <v>0.13084922010398614</v>
      </c>
      <c r="F515" s="195">
        <v>3.2062391681109186E-2</v>
      </c>
      <c r="G515" s="195">
        <v>0.18284228769497402</v>
      </c>
      <c r="H515" s="195">
        <v>2.5996533795493936E-3</v>
      </c>
      <c r="I515" s="195">
        <v>5.5459272097053723E-2</v>
      </c>
      <c r="J515" s="194">
        <v>0.99999999999999989</v>
      </c>
      <c r="K515" s="196">
        <v>1154</v>
      </c>
      <c r="L515" s="94"/>
      <c r="M515" s="195" t="s">
        <v>143</v>
      </c>
      <c r="N515" s="195" t="s">
        <v>143</v>
      </c>
      <c r="O515" s="195">
        <v>0.16600000000000001</v>
      </c>
      <c r="P515" s="195">
        <v>0.21099999999999999</v>
      </c>
      <c r="Q515" s="195">
        <v>0.38100000000000001</v>
      </c>
      <c r="R515" s="195">
        <v>0.438</v>
      </c>
      <c r="S515" s="195">
        <v>0.113</v>
      </c>
      <c r="T515" s="195">
        <v>0.152</v>
      </c>
      <c r="U515" s="195">
        <v>2.3E-2</v>
      </c>
      <c r="V515" s="195">
        <v>4.3999999999999997E-2</v>
      </c>
      <c r="W515" s="195">
        <v>0.16200000000000001</v>
      </c>
      <c r="X515" s="195">
        <v>0.20599999999999999</v>
      </c>
      <c r="Y515" s="195">
        <v>1E-3</v>
      </c>
      <c r="Z515" s="195">
        <v>8.0000000000000002E-3</v>
      </c>
      <c r="AA515" s="195">
        <v>4.3999999999999997E-2</v>
      </c>
      <c r="AB515" s="195">
        <v>7.0000000000000007E-2</v>
      </c>
      <c r="AC515" s="12"/>
    </row>
    <row r="516" spans="1:29" x14ac:dyDescent="0.25">
      <c r="A516" s="94" t="s">
        <v>2006</v>
      </c>
      <c r="B516" s="195" t="s">
        <v>143</v>
      </c>
      <c r="C516" s="195">
        <v>0.26151980598221503</v>
      </c>
      <c r="D516" s="195">
        <v>0.17987065481002426</v>
      </c>
      <c r="E516" s="195">
        <v>7.5990299110751822E-2</v>
      </c>
      <c r="F516" s="195">
        <v>0.13621665319320939</v>
      </c>
      <c r="G516" s="195">
        <v>0.30800323362974941</v>
      </c>
      <c r="H516" s="195">
        <v>7.679870654810024E-3</v>
      </c>
      <c r="I516" s="195">
        <v>3.0719482619240096E-2</v>
      </c>
      <c r="J516" s="194">
        <v>1</v>
      </c>
      <c r="K516" s="196">
        <v>2474</v>
      </c>
      <c r="L516" s="94"/>
      <c r="M516" s="195" t="s">
        <v>143</v>
      </c>
      <c r="N516" s="195" t="s">
        <v>143</v>
      </c>
      <c r="O516" s="195">
        <v>0.245</v>
      </c>
      <c r="P516" s="195">
        <v>0.27900000000000003</v>
      </c>
      <c r="Q516" s="195">
        <v>0.16500000000000001</v>
      </c>
      <c r="R516" s="195">
        <v>0.19500000000000001</v>
      </c>
      <c r="S516" s="195">
        <v>6.6000000000000003E-2</v>
      </c>
      <c r="T516" s="195">
        <v>8.6999999999999994E-2</v>
      </c>
      <c r="U516" s="195">
        <v>0.123</v>
      </c>
      <c r="V516" s="195">
        <v>0.15</v>
      </c>
      <c r="W516" s="195">
        <v>0.28999999999999998</v>
      </c>
      <c r="X516" s="195">
        <v>0.32600000000000001</v>
      </c>
      <c r="Y516" s="195">
        <v>5.0000000000000001E-3</v>
      </c>
      <c r="Z516" s="195">
        <v>1.2E-2</v>
      </c>
      <c r="AA516" s="195">
        <v>2.5000000000000001E-2</v>
      </c>
      <c r="AB516" s="195">
        <v>3.7999999999999999E-2</v>
      </c>
      <c r="AC516" s="12"/>
    </row>
    <row r="517" spans="1:29" x14ac:dyDescent="0.25">
      <c r="A517" s="94" t="s">
        <v>2007</v>
      </c>
      <c r="B517" s="195" t="s">
        <v>143</v>
      </c>
      <c r="C517" s="195">
        <v>0.53249475890985321</v>
      </c>
      <c r="D517" s="195">
        <v>0.18658280922431866</v>
      </c>
      <c r="E517" s="195">
        <v>9.4339622641509441E-2</v>
      </c>
      <c r="F517" s="195">
        <v>3.5639412997903561E-2</v>
      </c>
      <c r="G517" s="195">
        <v>9.1194968553459113E-2</v>
      </c>
      <c r="H517" s="195" t="s">
        <v>143</v>
      </c>
      <c r="I517" s="195">
        <v>5.9748427672955975E-2</v>
      </c>
      <c r="J517" s="194">
        <v>0.99999999999999989</v>
      </c>
      <c r="K517" s="196">
        <v>954</v>
      </c>
      <c r="L517" s="94"/>
      <c r="M517" s="195" t="s">
        <v>143</v>
      </c>
      <c r="N517" s="195" t="s">
        <v>143</v>
      </c>
      <c r="O517" s="195">
        <v>0.501</v>
      </c>
      <c r="P517" s="195">
        <v>0.56399999999999995</v>
      </c>
      <c r="Q517" s="195">
        <v>0.16300000000000001</v>
      </c>
      <c r="R517" s="195">
        <v>0.21299999999999999</v>
      </c>
      <c r="S517" s="195">
        <v>7.6999999999999999E-2</v>
      </c>
      <c r="T517" s="195">
        <v>0.115</v>
      </c>
      <c r="U517" s="195">
        <v>2.5999999999999999E-2</v>
      </c>
      <c r="V517" s="195">
        <v>4.9000000000000002E-2</v>
      </c>
      <c r="W517" s="195">
        <v>7.4999999999999997E-2</v>
      </c>
      <c r="X517" s="195">
        <v>0.111</v>
      </c>
      <c r="Y517" s="195" t="s">
        <v>143</v>
      </c>
      <c r="Z517" s="195" t="s">
        <v>143</v>
      </c>
      <c r="AA517" s="195">
        <v>4.5999999999999999E-2</v>
      </c>
      <c r="AB517" s="195">
        <v>7.6999999999999999E-2</v>
      </c>
      <c r="AC517" s="12"/>
    </row>
    <row r="518" spans="1:29" x14ac:dyDescent="0.25">
      <c r="A518" s="94" t="s">
        <v>2008</v>
      </c>
      <c r="B518" s="195" t="s">
        <v>143</v>
      </c>
      <c r="C518" s="195">
        <v>0.4934172867773326</v>
      </c>
      <c r="D518" s="195">
        <v>0.32026330852890672</v>
      </c>
      <c r="E518" s="195">
        <v>6.067544361763022E-2</v>
      </c>
      <c r="F518" s="195">
        <v>9.4447624499141378E-3</v>
      </c>
      <c r="G518" s="195">
        <v>7.8992558672009161E-2</v>
      </c>
      <c r="H518" s="195">
        <v>4.2930738408700634E-3</v>
      </c>
      <c r="I518" s="195">
        <v>3.291356611333715E-2</v>
      </c>
      <c r="J518" s="194">
        <v>1</v>
      </c>
      <c r="K518" s="196">
        <v>3494</v>
      </c>
      <c r="L518" s="94"/>
      <c r="M518" s="195" t="s">
        <v>143</v>
      </c>
      <c r="N518" s="195" t="s">
        <v>143</v>
      </c>
      <c r="O518" s="195">
        <v>0.47699999999999998</v>
      </c>
      <c r="P518" s="195">
        <v>0.51</v>
      </c>
      <c r="Q518" s="195">
        <v>0.30499999999999999</v>
      </c>
      <c r="R518" s="195">
        <v>0.33600000000000002</v>
      </c>
      <c r="S518" s="195">
        <v>5.2999999999999999E-2</v>
      </c>
      <c r="T518" s="195">
        <v>6.9000000000000006E-2</v>
      </c>
      <c r="U518" s="195">
        <v>7.0000000000000001E-3</v>
      </c>
      <c r="V518" s="195">
        <v>1.2999999999999999E-2</v>
      </c>
      <c r="W518" s="195">
        <v>7.0999999999999994E-2</v>
      </c>
      <c r="X518" s="195">
        <v>8.7999999999999995E-2</v>
      </c>
      <c r="Y518" s="195">
        <v>3.0000000000000001E-3</v>
      </c>
      <c r="Z518" s="195">
        <v>7.0000000000000001E-3</v>
      </c>
      <c r="AA518" s="195">
        <v>2.7E-2</v>
      </c>
      <c r="AB518" s="195">
        <v>3.9E-2</v>
      </c>
      <c r="AC518" s="12"/>
    </row>
    <row r="519" spans="1:29" x14ac:dyDescent="0.25">
      <c r="A519" s="94" t="s">
        <v>2009</v>
      </c>
      <c r="B519" s="195" t="s">
        <v>143</v>
      </c>
      <c r="C519" s="195">
        <v>0.40740740740740738</v>
      </c>
      <c r="D519" s="195">
        <v>0.3742690058479532</v>
      </c>
      <c r="E519" s="195">
        <v>0.12280701754385964</v>
      </c>
      <c r="F519" s="195">
        <v>5.8479532163742687E-3</v>
      </c>
      <c r="G519" s="195">
        <v>6.6276803118908378E-2</v>
      </c>
      <c r="H519" s="195">
        <v>1.9493177387914229E-3</v>
      </c>
      <c r="I519" s="195">
        <v>2.1442495126705652E-2</v>
      </c>
      <c r="J519" s="194">
        <v>0.99999999999999978</v>
      </c>
      <c r="K519" s="196">
        <v>513</v>
      </c>
      <c r="L519" s="94"/>
      <c r="M519" s="195" t="s">
        <v>143</v>
      </c>
      <c r="N519" s="195" t="s">
        <v>143</v>
      </c>
      <c r="O519" s="195">
        <v>0.36599999999999999</v>
      </c>
      <c r="P519" s="195">
        <v>0.45</v>
      </c>
      <c r="Q519" s="195">
        <v>0.33300000000000002</v>
      </c>
      <c r="R519" s="195">
        <v>0.41699999999999998</v>
      </c>
      <c r="S519" s="195">
        <v>9.7000000000000003E-2</v>
      </c>
      <c r="T519" s="195">
        <v>0.154</v>
      </c>
      <c r="U519" s="195">
        <v>2E-3</v>
      </c>
      <c r="V519" s="195">
        <v>1.7000000000000001E-2</v>
      </c>
      <c r="W519" s="195">
        <v>4.8000000000000001E-2</v>
      </c>
      <c r="X519" s="195">
        <v>9.0999999999999998E-2</v>
      </c>
      <c r="Y519" s="195">
        <v>0</v>
      </c>
      <c r="Z519" s="195">
        <v>1.0999999999999999E-2</v>
      </c>
      <c r="AA519" s="195">
        <v>1.2E-2</v>
      </c>
      <c r="AB519" s="195">
        <v>3.7999999999999999E-2</v>
      </c>
      <c r="AC519" s="12"/>
    </row>
    <row r="520" spans="1:29" x14ac:dyDescent="0.25">
      <c r="A520" s="94" t="s">
        <v>2010</v>
      </c>
      <c r="B520" s="195">
        <v>4.4925124792013313E-2</v>
      </c>
      <c r="C520" s="195">
        <v>0.27563488461990959</v>
      </c>
      <c r="D520" s="195">
        <v>0.28097951226071027</v>
      </c>
      <c r="E520" s="195">
        <v>0.10201852131968604</v>
      </c>
      <c r="F520" s="195">
        <v>1.8302828618968387E-2</v>
      </c>
      <c r="G520" s="195">
        <v>0.22823913006941293</v>
      </c>
      <c r="H520" s="195">
        <v>6.7059950587404831E-3</v>
      </c>
      <c r="I520" s="195">
        <v>4.3194003260559E-2</v>
      </c>
      <c r="J520" s="194">
        <v>0.99999999999999989</v>
      </c>
      <c r="K520" s="196">
        <v>59499</v>
      </c>
      <c r="L520" s="94"/>
      <c r="M520" s="195">
        <v>4.2999999999999997E-2</v>
      </c>
      <c r="N520" s="195">
        <v>4.7E-2</v>
      </c>
      <c r="O520" s="195">
        <v>0.27200000000000002</v>
      </c>
      <c r="P520" s="195">
        <v>0.27900000000000003</v>
      </c>
      <c r="Q520" s="195">
        <v>0.27700000000000002</v>
      </c>
      <c r="R520" s="195">
        <v>0.28499999999999998</v>
      </c>
      <c r="S520" s="195">
        <v>0.1</v>
      </c>
      <c r="T520" s="195">
        <v>0.104</v>
      </c>
      <c r="U520" s="195">
        <v>1.7000000000000001E-2</v>
      </c>
      <c r="V520" s="195">
        <v>1.9E-2</v>
      </c>
      <c r="W520" s="195">
        <v>0.22500000000000001</v>
      </c>
      <c r="X520" s="195">
        <v>0.23200000000000001</v>
      </c>
      <c r="Y520" s="195">
        <v>6.0000000000000001E-3</v>
      </c>
      <c r="Z520" s="195">
        <v>7.0000000000000001E-3</v>
      </c>
      <c r="AA520" s="195">
        <v>4.2000000000000003E-2</v>
      </c>
      <c r="AB520" s="195">
        <v>4.4999999999999998E-2</v>
      </c>
      <c r="AC520" s="12"/>
    </row>
    <row r="521" spans="1:29" x14ac:dyDescent="0.25">
      <c r="A521" s="94" t="s">
        <v>2011</v>
      </c>
      <c r="B521" s="195" t="s">
        <v>143</v>
      </c>
      <c r="C521" s="195">
        <v>0.28182807399347115</v>
      </c>
      <c r="D521" s="195">
        <v>0.32916213275299239</v>
      </c>
      <c r="E521" s="195">
        <v>0.12187159956474429</v>
      </c>
      <c r="F521" s="195">
        <v>1.6322089227421111E-2</v>
      </c>
      <c r="G521" s="195">
        <v>0.2159956474428727</v>
      </c>
      <c r="H521" s="195">
        <v>3.8084874863982591E-3</v>
      </c>
      <c r="I521" s="195">
        <v>3.1011969532100107E-2</v>
      </c>
      <c r="J521" s="194">
        <v>0.99999999999999989</v>
      </c>
      <c r="K521" s="196">
        <v>1838</v>
      </c>
      <c r="L521" s="94"/>
      <c r="M521" s="195" t="s">
        <v>143</v>
      </c>
      <c r="N521" s="195" t="s">
        <v>143</v>
      </c>
      <c r="O521" s="195">
        <v>0.26200000000000001</v>
      </c>
      <c r="P521" s="195">
        <v>0.30299999999999999</v>
      </c>
      <c r="Q521" s="195">
        <v>0.308</v>
      </c>
      <c r="R521" s="195">
        <v>0.35099999999999998</v>
      </c>
      <c r="S521" s="195">
        <v>0.108</v>
      </c>
      <c r="T521" s="195">
        <v>0.13800000000000001</v>
      </c>
      <c r="U521" s="195">
        <v>1.0999999999999999E-2</v>
      </c>
      <c r="V521" s="195">
        <v>2.3E-2</v>
      </c>
      <c r="W521" s="195">
        <v>0.19800000000000001</v>
      </c>
      <c r="X521" s="195">
        <v>0.23499999999999999</v>
      </c>
      <c r="Y521" s="195">
        <v>2E-3</v>
      </c>
      <c r="Z521" s="195">
        <v>8.0000000000000002E-3</v>
      </c>
      <c r="AA521" s="195">
        <v>2.4E-2</v>
      </c>
      <c r="AB521" s="195">
        <v>0.04</v>
      </c>
      <c r="AC521" s="12"/>
    </row>
    <row r="522" spans="1:29" x14ac:dyDescent="0.25">
      <c r="A522" s="94" t="s">
        <v>2012</v>
      </c>
      <c r="B522" s="195" t="s">
        <v>143</v>
      </c>
      <c r="C522" s="195">
        <v>0.15742397137745975</v>
      </c>
      <c r="D522" s="195">
        <v>0.51788908765652952</v>
      </c>
      <c r="E522" s="195">
        <v>0.17173524150268335</v>
      </c>
      <c r="F522" s="195">
        <v>2.3255813953488372E-2</v>
      </c>
      <c r="G522" s="195">
        <v>8.4078711985688726E-2</v>
      </c>
      <c r="H522" s="195" t="s">
        <v>143</v>
      </c>
      <c r="I522" s="195">
        <v>4.5617173524150269E-2</v>
      </c>
      <c r="J522" s="194">
        <v>1</v>
      </c>
      <c r="K522" s="196">
        <v>1118</v>
      </c>
      <c r="L522" s="94"/>
      <c r="M522" s="195" t="s">
        <v>143</v>
      </c>
      <c r="N522" s="195" t="s">
        <v>143</v>
      </c>
      <c r="O522" s="195">
        <v>0.13700000000000001</v>
      </c>
      <c r="P522" s="195">
        <v>0.18</v>
      </c>
      <c r="Q522" s="195">
        <v>0.48899999999999999</v>
      </c>
      <c r="R522" s="195">
        <v>0.54700000000000004</v>
      </c>
      <c r="S522" s="195">
        <v>0.151</v>
      </c>
      <c r="T522" s="195">
        <v>0.19500000000000001</v>
      </c>
      <c r="U522" s="195">
        <v>1.6E-2</v>
      </c>
      <c r="V522" s="195">
        <v>3.4000000000000002E-2</v>
      </c>
      <c r="W522" s="195">
        <v>6.9000000000000006E-2</v>
      </c>
      <c r="X522" s="195">
        <v>0.10199999999999999</v>
      </c>
      <c r="Y522" s="195" t="s">
        <v>143</v>
      </c>
      <c r="Z522" s="195" t="s">
        <v>143</v>
      </c>
      <c r="AA522" s="195">
        <v>3.5000000000000003E-2</v>
      </c>
      <c r="AB522" s="195">
        <v>5.8999999999999997E-2</v>
      </c>
      <c r="AC522" s="12"/>
    </row>
    <row r="523" spans="1:29" x14ac:dyDescent="0.25">
      <c r="A523" s="94" t="s">
        <v>2013</v>
      </c>
      <c r="B523" s="195" t="s">
        <v>143</v>
      </c>
      <c r="C523" s="195">
        <v>1.0341261633919338E-2</v>
      </c>
      <c r="D523" s="195">
        <v>0.15098241985522234</v>
      </c>
      <c r="E523" s="195">
        <v>0.15305067218200621</v>
      </c>
      <c r="F523" s="195">
        <v>4.5501551189245086E-2</v>
      </c>
      <c r="G523" s="195">
        <v>0.59358841778697002</v>
      </c>
      <c r="H523" s="195">
        <v>1.1375387797311272E-2</v>
      </c>
      <c r="I523" s="195">
        <v>3.5160289555325748E-2</v>
      </c>
      <c r="J523" s="194">
        <v>1</v>
      </c>
      <c r="K523" s="196">
        <v>967</v>
      </c>
      <c r="L523" s="94"/>
      <c r="M523" s="195" t="s">
        <v>143</v>
      </c>
      <c r="N523" s="195" t="s">
        <v>143</v>
      </c>
      <c r="O523" s="195">
        <v>6.0000000000000001E-3</v>
      </c>
      <c r="P523" s="195">
        <v>1.9E-2</v>
      </c>
      <c r="Q523" s="195">
        <v>0.13</v>
      </c>
      <c r="R523" s="195">
        <v>0.17499999999999999</v>
      </c>
      <c r="S523" s="195">
        <v>0.13200000000000001</v>
      </c>
      <c r="T523" s="195">
        <v>0.17699999999999999</v>
      </c>
      <c r="U523" s="195">
        <v>3.4000000000000002E-2</v>
      </c>
      <c r="V523" s="195">
        <v>6.0999999999999999E-2</v>
      </c>
      <c r="W523" s="195">
        <v>0.56200000000000006</v>
      </c>
      <c r="X523" s="195">
        <v>0.624</v>
      </c>
      <c r="Y523" s="195">
        <v>6.0000000000000001E-3</v>
      </c>
      <c r="Z523" s="195">
        <v>0.02</v>
      </c>
      <c r="AA523" s="195">
        <v>2.5000000000000001E-2</v>
      </c>
      <c r="AB523" s="195">
        <v>4.9000000000000002E-2</v>
      </c>
      <c r="AC523" s="12"/>
    </row>
    <row r="524" spans="1:29" x14ac:dyDescent="0.25">
      <c r="A524" s="94" t="s">
        <v>2014</v>
      </c>
      <c r="B524" s="195" t="s">
        <v>143</v>
      </c>
      <c r="C524" s="195">
        <v>6.5850815850815855E-2</v>
      </c>
      <c r="D524" s="195">
        <v>0.21095571095571095</v>
      </c>
      <c r="E524" s="195">
        <v>9.3240093240093247E-2</v>
      </c>
      <c r="F524" s="195">
        <v>1.1655011655011656E-2</v>
      </c>
      <c r="G524" s="195">
        <v>0.55536130536130535</v>
      </c>
      <c r="H524" s="195">
        <v>2.4475524475524476E-2</v>
      </c>
      <c r="I524" s="195">
        <v>3.8461538461538464E-2</v>
      </c>
      <c r="J524" s="194">
        <v>1</v>
      </c>
      <c r="K524" s="196">
        <v>1716</v>
      </c>
      <c r="L524" s="94"/>
      <c r="M524" s="195" t="s">
        <v>143</v>
      </c>
      <c r="N524" s="195" t="s">
        <v>143</v>
      </c>
      <c r="O524" s="195">
        <v>5.5E-2</v>
      </c>
      <c r="P524" s="195">
        <v>7.9000000000000001E-2</v>
      </c>
      <c r="Q524" s="195">
        <v>0.192</v>
      </c>
      <c r="R524" s="195">
        <v>0.23100000000000001</v>
      </c>
      <c r="S524" s="195">
        <v>0.08</v>
      </c>
      <c r="T524" s="195">
        <v>0.108</v>
      </c>
      <c r="U524" s="195">
        <v>8.0000000000000002E-3</v>
      </c>
      <c r="V524" s="195">
        <v>1.7999999999999999E-2</v>
      </c>
      <c r="W524" s="195">
        <v>0.53200000000000003</v>
      </c>
      <c r="X524" s="195">
        <v>0.57899999999999996</v>
      </c>
      <c r="Y524" s="195">
        <v>1.7999999999999999E-2</v>
      </c>
      <c r="Z524" s="195">
        <v>3.3000000000000002E-2</v>
      </c>
      <c r="AA524" s="195">
        <v>0.03</v>
      </c>
      <c r="AB524" s="195">
        <v>4.9000000000000002E-2</v>
      </c>
      <c r="AC524" s="12"/>
    </row>
    <row r="525" spans="1:29" x14ac:dyDescent="0.25">
      <c r="A525" s="94" t="s">
        <v>2015</v>
      </c>
      <c r="B525" s="195">
        <v>0.15625</v>
      </c>
      <c r="C525" s="195">
        <v>0.16447368421052633</v>
      </c>
      <c r="D525" s="195">
        <v>0.39309210526315791</v>
      </c>
      <c r="E525" s="195">
        <v>9.2105263157894732E-2</v>
      </c>
      <c r="F525" s="195">
        <v>3.2894736842105261E-2</v>
      </c>
      <c r="G525" s="195">
        <v>9.5394736842105268E-2</v>
      </c>
      <c r="H525" s="195">
        <v>1.6447368421052631E-3</v>
      </c>
      <c r="I525" s="195">
        <v>6.4144736842105268E-2</v>
      </c>
      <c r="J525" s="194">
        <v>1.0000000000000002</v>
      </c>
      <c r="K525" s="196">
        <v>608</v>
      </c>
      <c r="L525" s="94"/>
      <c r="M525" s="195">
        <v>0.13</v>
      </c>
      <c r="N525" s="195">
        <v>0.187</v>
      </c>
      <c r="O525" s="195">
        <v>0.13700000000000001</v>
      </c>
      <c r="P525" s="195">
        <v>0.19600000000000001</v>
      </c>
      <c r="Q525" s="195">
        <v>0.35499999999999998</v>
      </c>
      <c r="R525" s="195">
        <v>0.432</v>
      </c>
      <c r="S525" s="195">
        <v>7.1999999999999995E-2</v>
      </c>
      <c r="T525" s="195">
        <v>0.11799999999999999</v>
      </c>
      <c r="U525" s="195">
        <v>2.1000000000000001E-2</v>
      </c>
      <c r="V525" s="195">
        <v>0.05</v>
      </c>
      <c r="W525" s="195">
        <v>7.4999999999999997E-2</v>
      </c>
      <c r="X525" s="195">
        <v>0.121</v>
      </c>
      <c r="Y525" s="195">
        <v>0</v>
      </c>
      <c r="Z525" s="195">
        <v>8.9999999999999993E-3</v>
      </c>
      <c r="AA525" s="195">
        <v>4.7E-2</v>
      </c>
      <c r="AB525" s="195">
        <v>8.5999999999999993E-2</v>
      </c>
      <c r="AC525" s="12"/>
    </row>
    <row r="526" spans="1:29" x14ac:dyDescent="0.25">
      <c r="A526" s="94" t="s">
        <v>2016</v>
      </c>
      <c r="B526" s="195">
        <v>5.073051948051948E-3</v>
      </c>
      <c r="C526" s="195">
        <v>8.1168831168831174E-4</v>
      </c>
      <c r="D526" s="195">
        <v>0.73315746753246758</v>
      </c>
      <c r="E526" s="195">
        <v>0.13575487012987014</v>
      </c>
      <c r="F526" s="195">
        <v>6.4123376623376624E-2</v>
      </c>
      <c r="G526" s="195">
        <v>1.1160714285714286E-2</v>
      </c>
      <c r="H526" s="195" t="s">
        <v>143</v>
      </c>
      <c r="I526" s="195">
        <v>4.9918831168831168E-2</v>
      </c>
      <c r="J526" s="194">
        <v>1</v>
      </c>
      <c r="K526" s="196">
        <v>4928</v>
      </c>
      <c r="L526" s="94"/>
      <c r="M526" s="195">
        <v>3.0000000000000001E-3</v>
      </c>
      <c r="N526" s="195">
        <v>7.0000000000000001E-3</v>
      </c>
      <c r="O526" s="195">
        <v>0</v>
      </c>
      <c r="P526" s="195">
        <v>2E-3</v>
      </c>
      <c r="Q526" s="195">
        <v>0.72099999999999997</v>
      </c>
      <c r="R526" s="195">
        <v>0.745</v>
      </c>
      <c r="S526" s="195">
        <v>0.126</v>
      </c>
      <c r="T526" s="195">
        <v>0.14599999999999999</v>
      </c>
      <c r="U526" s="195">
        <v>5.8000000000000003E-2</v>
      </c>
      <c r="V526" s="195">
        <v>7.0999999999999994E-2</v>
      </c>
      <c r="W526" s="195">
        <v>8.9999999999999993E-3</v>
      </c>
      <c r="X526" s="195">
        <v>1.4E-2</v>
      </c>
      <c r="Y526" s="195" t="s">
        <v>143</v>
      </c>
      <c r="Z526" s="195" t="s">
        <v>143</v>
      </c>
      <c r="AA526" s="195">
        <v>4.3999999999999997E-2</v>
      </c>
      <c r="AB526" s="195">
        <v>5.6000000000000001E-2</v>
      </c>
      <c r="AC526" s="12"/>
    </row>
    <row r="527" spans="1:29" x14ac:dyDescent="0.25">
      <c r="A527" s="94" t="s">
        <v>2017</v>
      </c>
      <c r="B527" s="195">
        <v>3.8722616476396174E-2</v>
      </c>
      <c r="C527" s="195">
        <v>0.26303609996914534</v>
      </c>
      <c r="D527" s="195">
        <v>0.27491514964517122</v>
      </c>
      <c r="E527" s="195">
        <v>8.0684973773526694E-2</v>
      </c>
      <c r="F527" s="195">
        <v>3.1471767972847883E-2</v>
      </c>
      <c r="G527" s="195">
        <v>0.27182968219685283</v>
      </c>
      <c r="H527" s="195">
        <v>5.553841406973156E-3</v>
      </c>
      <c r="I527" s="195">
        <v>3.3785868559086704E-2</v>
      </c>
      <c r="J527" s="194">
        <v>0.99999999999999989</v>
      </c>
      <c r="K527" s="196">
        <v>6482</v>
      </c>
      <c r="L527" s="94"/>
      <c r="M527" s="195">
        <v>3.4000000000000002E-2</v>
      </c>
      <c r="N527" s="195">
        <v>4.3999999999999997E-2</v>
      </c>
      <c r="O527" s="195">
        <v>0.252</v>
      </c>
      <c r="P527" s="195">
        <v>0.27400000000000002</v>
      </c>
      <c r="Q527" s="195">
        <v>0.26400000000000001</v>
      </c>
      <c r="R527" s="195">
        <v>0.28599999999999998</v>
      </c>
      <c r="S527" s="195">
        <v>7.3999999999999996E-2</v>
      </c>
      <c r="T527" s="195">
        <v>8.7999999999999995E-2</v>
      </c>
      <c r="U527" s="195">
        <v>2.7E-2</v>
      </c>
      <c r="V527" s="195">
        <v>3.5999999999999997E-2</v>
      </c>
      <c r="W527" s="195">
        <v>0.26100000000000001</v>
      </c>
      <c r="X527" s="195">
        <v>0.28299999999999997</v>
      </c>
      <c r="Y527" s="195">
        <v>4.0000000000000001E-3</v>
      </c>
      <c r="Z527" s="195">
        <v>8.0000000000000002E-3</v>
      </c>
      <c r="AA527" s="195">
        <v>0.03</v>
      </c>
      <c r="AB527" s="195">
        <v>3.7999999999999999E-2</v>
      </c>
      <c r="AC527" s="12"/>
    </row>
    <row r="528" spans="1:29" x14ac:dyDescent="0.25">
      <c r="A528" s="94" t="s">
        <v>2018</v>
      </c>
      <c r="B528" s="195">
        <v>0.54781054512957994</v>
      </c>
      <c r="C528" s="195">
        <v>0.18856121537086684</v>
      </c>
      <c r="D528" s="195">
        <v>0.14924039320822163</v>
      </c>
      <c r="E528" s="195">
        <v>4.8257372654155493E-2</v>
      </c>
      <c r="F528" s="195" t="s">
        <v>143</v>
      </c>
      <c r="G528" s="195">
        <v>1.0723860589812333E-2</v>
      </c>
      <c r="H528" s="195" t="s">
        <v>143</v>
      </c>
      <c r="I528" s="195">
        <v>5.5406613047363718E-2</v>
      </c>
      <c r="J528" s="194">
        <v>0.99999999999999989</v>
      </c>
      <c r="K528" s="196">
        <v>1119</v>
      </c>
      <c r="L528" s="94"/>
      <c r="M528" s="195">
        <v>0.51900000000000002</v>
      </c>
      <c r="N528" s="195">
        <v>0.57699999999999996</v>
      </c>
      <c r="O528" s="195">
        <v>0.16700000000000001</v>
      </c>
      <c r="P528" s="195">
        <v>0.21299999999999999</v>
      </c>
      <c r="Q528" s="195">
        <v>0.13</v>
      </c>
      <c r="R528" s="195">
        <v>0.17100000000000001</v>
      </c>
      <c r="S528" s="195">
        <v>3.6999999999999998E-2</v>
      </c>
      <c r="T528" s="195">
        <v>6.2E-2</v>
      </c>
      <c r="U528" s="195" t="s">
        <v>143</v>
      </c>
      <c r="V528" s="195" t="s">
        <v>143</v>
      </c>
      <c r="W528" s="195">
        <v>6.0000000000000001E-3</v>
      </c>
      <c r="X528" s="195">
        <v>1.9E-2</v>
      </c>
      <c r="Y528" s="195" t="s">
        <v>143</v>
      </c>
      <c r="Z528" s="195" t="s">
        <v>143</v>
      </c>
      <c r="AA528" s="195">
        <v>4.2999999999999997E-2</v>
      </c>
      <c r="AB528" s="195">
        <v>7.0000000000000007E-2</v>
      </c>
      <c r="AC528" s="12"/>
    </row>
    <row r="529" spans="1:29" x14ac:dyDescent="0.25">
      <c r="A529" s="94" t="s">
        <v>2019</v>
      </c>
      <c r="B529" s="195">
        <v>0.25625482199933869</v>
      </c>
      <c r="C529" s="195">
        <v>0.461148462471068</v>
      </c>
      <c r="D529" s="195">
        <v>0.1407472721260884</v>
      </c>
      <c r="E529" s="195">
        <v>3.7253389176678059E-2</v>
      </c>
      <c r="F529" s="195">
        <v>3.4167309599911827E-3</v>
      </c>
      <c r="G529" s="195">
        <v>4.3315331202468867E-2</v>
      </c>
      <c r="H529" s="195">
        <v>3.8575994709577868E-3</v>
      </c>
      <c r="I529" s="195">
        <v>5.4006392593409017E-2</v>
      </c>
      <c r="J529" s="194">
        <v>1</v>
      </c>
      <c r="K529" s="196">
        <v>9073</v>
      </c>
      <c r="L529" s="94"/>
      <c r="M529" s="195">
        <v>0.247</v>
      </c>
      <c r="N529" s="195">
        <v>0.26500000000000001</v>
      </c>
      <c r="O529" s="195">
        <v>0.45100000000000001</v>
      </c>
      <c r="P529" s="195">
        <v>0.47099999999999997</v>
      </c>
      <c r="Q529" s="195">
        <v>0.13400000000000001</v>
      </c>
      <c r="R529" s="195">
        <v>0.14799999999999999</v>
      </c>
      <c r="S529" s="195">
        <v>3.4000000000000002E-2</v>
      </c>
      <c r="T529" s="195">
        <v>4.1000000000000002E-2</v>
      </c>
      <c r="U529" s="195">
        <v>2E-3</v>
      </c>
      <c r="V529" s="195">
        <v>5.0000000000000001E-3</v>
      </c>
      <c r="W529" s="195">
        <v>3.9E-2</v>
      </c>
      <c r="X529" s="195">
        <v>4.8000000000000001E-2</v>
      </c>
      <c r="Y529" s="195">
        <v>3.0000000000000001E-3</v>
      </c>
      <c r="Z529" s="195">
        <v>5.0000000000000001E-3</v>
      </c>
      <c r="AA529" s="195">
        <v>0.05</v>
      </c>
      <c r="AB529" s="195">
        <v>5.8999999999999997E-2</v>
      </c>
      <c r="AC529" s="12"/>
    </row>
    <row r="530" spans="1:29" x14ac:dyDescent="0.25">
      <c r="A530" s="94" t="s">
        <v>2020</v>
      </c>
      <c r="B530" s="195" t="s">
        <v>143</v>
      </c>
      <c r="C530" s="195">
        <v>0.32173913043478258</v>
      </c>
      <c r="D530" s="195">
        <v>0.39565217391304347</v>
      </c>
      <c r="E530" s="195">
        <v>7.8260869565217397E-2</v>
      </c>
      <c r="F530" s="195">
        <v>1.3043478260869565E-2</v>
      </c>
      <c r="G530" s="195">
        <v>0.16521739130434782</v>
      </c>
      <c r="H530" s="195" t="s">
        <v>143</v>
      </c>
      <c r="I530" s="195">
        <v>2.6086956521739129E-2</v>
      </c>
      <c r="J530" s="194">
        <v>0.99999999999999989</v>
      </c>
      <c r="K530" s="196">
        <v>460</v>
      </c>
      <c r="L530" s="94"/>
      <c r="M530" s="195" t="s">
        <v>143</v>
      </c>
      <c r="N530" s="195" t="s">
        <v>143</v>
      </c>
      <c r="O530" s="195">
        <v>0.28100000000000003</v>
      </c>
      <c r="P530" s="195">
        <v>0.36599999999999999</v>
      </c>
      <c r="Q530" s="195">
        <v>0.35199999999999998</v>
      </c>
      <c r="R530" s="195">
        <v>0.441</v>
      </c>
      <c r="S530" s="195">
        <v>5.7000000000000002E-2</v>
      </c>
      <c r="T530" s="195">
        <v>0.106</v>
      </c>
      <c r="U530" s="195">
        <v>6.0000000000000001E-3</v>
      </c>
      <c r="V530" s="195">
        <v>2.8000000000000001E-2</v>
      </c>
      <c r="W530" s="195">
        <v>0.13400000000000001</v>
      </c>
      <c r="X530" s="195">
        <v>0.20200000000000001</v>
      </c>
      <c r="Y530" s="195" t="s">
        <v>143</v>
      </c>
      <c r="Z530" s="195" t="s">
        <v>143</v>
      </c>
      <c r="AA530" s="195">
        <v>1.4999999999999999E-2</v>
      </c>
      <c r="AB530" s="195">
        <v>4.4999999999999998E-2</v>
      </c>
      <c r="AC530" s="12"/>
    </row>
    <row r="531" spans="1:29" x14ac:dyDescent="0.25">
      <c r="A531" s="94" t="s">
        <v>2021</v>
      </c>
      <c r="B531" s="195" t="s">
        <v>143</v>
      </c>
      <c r="C531" s="195">
        <v>0.13095238095238096</v>
      </c>
      <c r="D531" s="195">
        <v>0.42857142857142855</v>
      </c>
      <c r="E531" s="195">
        <v>0.23809523809523808</v>
      </c>
      <c r="F531" s="195" t="s">
        <v>143</v>
      </c>
      <c r="G531" s="195">
        <v>0.11904761904761904</v>
      </c>
      <c r="H531" s="195">
        <v>1.1904761904761904E-2</v>
      </c>
      <c r="I531" s="195">
        <v>7.1428571428571425E-2</v>
      </c>
      <c r="J531" s="194">
        <v>1</v>
      </c>
      <c r="K531" s="196">
        <v>84</v>
      </c>
      <c r="L531" s="94"/>
      <c r="M531" s="195" t="s">
        <v>143</v>
      </c>
      <c r="N531" s="195" t="s">
        <v>143</v>
      </c>
      <c r="O531" s="195">
        <v>7.4999999999999997E-2</v>
      </c>
      <c r="P531" s="195">
        <v>0.219</v>
      </c>
      <c r="Q531" s="195">
        <v>0.32800000000000001</v>
      </c>
      <c r="R531" s="195">
        <v>0.53500000000000003</v>
      </c>
      <c r="S531" s="195">
        <v>0.16</v>
      </c>
      <c r="T531" s="195">
        <v>0.33900000000000002</v>
      </c>
      <c r="U531" s="195" t="s">
        <v>143</v>
      </c>
      <c r="V531" s="195" t="s">
        <v>143</v>
      </c>
      <c r="W531" s="195">
        <v>6.6000000000000003E-2</v>
      </c>
      <c r="X531" s="195">
        <v>0.20499999999999999</v>
      </c>
      <c r="Y531" s="195">
        <v>2E-3</v>
      </c>
      <c r="Z531" s="195">
        <v>6.4000000000000001E-2</v>
      </c>
      <c r="AA531" s="195">
        <v>3.3000000000000002E-2</v>
      </c>
      <c r="AB531" s="195">
        <v>0.14699999999999999</v>
      </c>
      <c r="AC531" s="12"/>
    </row>
    <row r="532" spans="1:29" x14ac:dyDescent="0.25">
      <c r="A532" s="94" t="s">
        <v>2022</v>
      </c>
      <c r="B532" s="195" t="s">
        <v>143</v>
      </c>
      <c r="C532" s="195">
        <v>0.26326530612244897</v>
      </c>
      <c r="D532" s="195">
        <v>0.27346938775510204</v>
      </c>
      <c r="E532" s="195">
        <v>0.32857142857142857</v>
      </c>
      <c r="F532" s="195">
        <v>1.2244897959183673E-2</v>
      </c>
      <c r="G532" s="195">
        <v>6.7346938775510207E-2</v>
      </c>
      <c r="H532" s="195">
        <v>2.0408163265306124E-3</v>
      </c>
      <c r="I532" s="195">
        <v>5.3061224489795916E-2</v>
      </c>
      <c r="J532" s="194">
        <v>1</v>
      </c>
      <c r="K532" s="196">
        <v>490</v>
      </c>
      <c r="L532" s="94"/>
      <c r="M532" s="195" t="s">
        <v>143</v>
      </c>
      <c r="N532" s="195" t="s">
        <v>143</v>
      </c>
      <c r="O532" s="195">
        <v>0.22600000000000001</v>
      </c>
      <c r="P532" s="195">
        <v>0.30399999999999999</v>
      </c>
      <c r="Q532" s="195">
        <v>0.23599999999999999</v>
      </c>
      <c r="R532" s="195">
        <v>0.315</v>
      </c>
      <c r="S532" s="195">
        <v>0.28799999999999998</v>
      </c>
      <c r="T532" s="195">
        <v>0.371</v>
      </c>
      <c r="U532" s="195">
        <v>6.0000000000000001E-3</v>
      </c>
      <c r="V532" s="195">
        <v>2.5999999999999999E-2</v>
      </c>
      <c r="W532" s="195">
        <v>4.8000000000000001E-2</v>
      </c>
      <c r="X532" s="195">
        <v>9.2999999999999999E-2</v>
      </c>
      <c r="Y532" s="195">
        <v>0</v>
      </c>
      <c r="Z532" s="195">
        <v>1.0999999999999999E-2</v>
      </c>
      <c r="AA532" s="195">
        <v>3.5999999999999997E-2</v>
      </c>
      <c r="AB532" s="195">
        <v>7.6999999999999999E-2</v>
      </c>
      <c r="AC532" s="12"/>
    </row>
    <row r="533" spans="1:29" x14ac:dyDescent="0.25">
      <c r="A533" s="94" t="s">
        <v>2023</v>
      </c>
      <c r="B533" s="195" t="s">
        <v>143</v>
      </c>
      <c r="C533" s="195">
        <v>0.4</v>
      </c>
      <c r="D533" s="195">
        <v>0.32439024390243903</v>
      </c>
      <c r="E533" s="195">
        <v>0.12439024390243902</v>
      </c>
      <c r="F533" s="195">
        <v>4.8780487804878049E-3</v>
      </c>
      <c r="G533" s="195">
        <v>9.2682926829268292E-2</v>
      </c>
      <c r="H533" s="195">
        <v>2.4390243902439024E-3</v>
      </c>
      <c r="I533" s="195">
        <v>5.1219512195121948E-2</v>
      </c>
      <c r="J533" s="194">
        <v>1</v>
      </c>
      <c r="K533" s="196">
        <v>410</v>
      </c>
      <c r="L533" s="94"/>
      <c r="M533" s="195" t="s">
        <v>143</v>
      </c>
      <c r="N533" s="195" t="s">
        <v>143</v>
      </c>
      <c r="O533" s="195">
        <v>0.35399999999999998</v>
      </c>
      <c r="P533" s="195">
        <v>0.44800000000000001</v>
      </c>
      <c r="Q533" s="195">
        <v>0.28100000000000003</v>
      </c>
      <c r="R533" s="195">
        <v>0.371</v>
      </c>
      <c r="S533" s="195">
        <v>9.6000000000000002E-2</v>
      </c>
      <c r="T533" s="195">
        <v>0.16</v>
      </c>
      <c r="U533" s="195">
        <v>1E-3</v>
      </c>
      <c r="V533" s="195">
        <v>1.7999999999999999E-2</v>
      </c>
      <c r="W533" s="195">
        <v>6.8000000000000005E-2</v>
      </c>
      <c r="X533" s="195">
        <v>0.125</v>
      </c>
      <c r="Y533" s="195">
        <v>0</v>
      </c>
      <c r="Z533" s="195">
        <v>1.4E-2</v>
      </c>
      <c r="AA533" s="195">
        <v>3.4000000000000002E-2</v>
      </c>
      <c r="AB533" s="195">
        <v>7.6999999999999999E-2</v>
      </c>
      <c r="AC533" s="12"/>
    </row>
    <row r="534" spans="1:29" x14ac:dyDescent="0.25">
      <c r="A534" s="94" t="s">
        <v>2024</v>
      </c>
      <c r="B534" s="195" t="s">
        <v>143</v>
      </c>
      <c r="C534" s="195">
        <v>0.27142857142857141</v>
      </c>
      <c r="D534" s="195">
        <v>0.4238095238095238</v>
      </c>
      <c r="E534" s="195">
        <v>0.18809523809523809</v>
      </c>
      <c r="F534" s="195">
        <v>4.7619047619047623E-3</v>
      </c>
      <c r="G534" s="195">
        <v>7.6190476190476197E-2</v>
      </c>
      <c r="H534" s="195" t="s">
        <v>143</v>
      </c>
      <c r="I534" s="195">
        <v>3.5714285714285712E-2</v>
      </c>
      <c r="J534" s="194">
        <v>0.99999999999999989</v>
      </c>
      <c r="K534" s="196">
        <v>420</v>
      </c>
      <c r="L534" s="94"/>
      <c r="M534" s="195" t="s">
        <v>143</v>
      </c>
      <c r="N534" s="195" t="s">
        <v>143</v>
      </c>
      <c r="O534" s="195">
        <v>0.23100000000000001</v>
      </c>
      <c r="P534" s="195">
        <v>0.316</v>
      </c>
      <c r="Q534" s="195">
        <v>0.377</v>
      </c>
      <c r="R534" s="195">
        <v>0.47199999999999998</v>
      </c>
      <c r="S534" s="195">
        <v>0.154</v>
      </c>
      <c r="T534" s="195">
        <v>0.22800000000000001</v>
      </c>
      <c r="U534" s="195">
        <v>1E-3</v>
      </c>
      <c r="V534" s="195">
        <v>1.7000000000000001E-2</v>
      </c>
      <c r="W534" s="195">
        <v>5.3999999999999999E-2</v>
      </c>
      <c r="X534" s="195">
        <v>0.106</v>
      </c>
      <c r="Y534" s="195" t="s">
        <v>143</v>
      </c>
      <c r="Z534" s="195" t="s">
        <v>143</v>
      </c>
      <c r="AA534" s="195">
        <v>2.1999999999999999E-2</v>
      </c>
      <c r="AB534" s="195">
        <v>5.8000000000000003E-2</v>
      </c>
      <c r="AC534" s="12"/>
    </row>
    <row r="535" spans="1:29" x14ac:dyDescent="0.25">
      <c r="A535" s="94" t="s">
        <v>2025</v>
      </c>
      <c r="B535" s="195" t="s">
        <v>143</v>
      </c>
      <c r="C535" s="195">
        <v>0.14285714285714285</v>
      </c>
      <c r="D535" s="195">
        <v>0.55334538878842676</v>
      </c>
      <c r="E535" s="195">
        <v>0.11934900542495479</v>
      </c>
      <c r="F535" s="195">
        <v>1.9891500904159132E-2</v>
      </c>
      <c r="G535" s="195">
        <v>9.5840867992766726E-2</v>
      </c>
      <c r="H535" s="195">
        <v>5.4249547920433997E-3</v>
      </c>
      <c r="I535" s="195">
        <v>6.3291139240506333E-2</v>
      </c>
      <c r="J535" s="194">
        <v>0.99999999999999989</v>
      </c>
      <c r="K535" s="196">
        <v>553</v>
      </c>
      <c r="L535" s="94"/>
      <c r="M535" s="195" t="s">
        <v>143</v>
      </c>
      <c r="N535" s="195" t="s">
        <v>143</v>
      </c>
      <c r="O535" s="195">
        <v>0.11600000000000001</v>
      </c>
      <c r="P535" s="195">
        <v>0.17399999999999999</v>
      </c>
      <c r="Q535" s="195">
        <v>0.51200000000000001</v>
      </c>
      <c r="R535" s="195">
        <v>0.59399999999999997</v>
      </c>
      <c r="S535" s="195">
        <v>9.5000000000000001E-2</v>
      </c>
      <c r="T535" s="195">
        <v>0.14899999999999999</v>
      </c>
      <c r="U535" s="195">
        <v>1.0999999999999999E-2</v>
      </c>
      <c r="V535" s="195">
        <v>3.5000000000000003E-2</v>
      </c>
      <c r="W535" s="195">
        <v>7.3999999999999996E-2</v>
      </c>
      <c r="X535" s="195">
        <v>0.123</v>
      </c>
      <c r="Y535" s="195">
        <v>2E-3</v>
      </c>
      <c r="Z535" s="195">
        <v>1.6E-2</v>
      </c>
      <c r="AA535" s="195">
        <v>4.5999999999999999E-2</v>
      </c>
      <c r="AB535" s="195">
        <v>8.6999999999999994E-2</v>
      </c>
      <c r="AC535" s="12"/>
    </row>
    <row r="536" spans="1:29" x14ac:dyDescent="0.25">
      <c r="A536" s="94" t="s">
        <v>2026</v>
      </c>
      <c r="B536" s="195" t="s">
        <v>143</v>
      </c>
      <c r="C536" s="195">
        <v>0.24824355971896955</v>
      </c>
      <c r="D536" s="195">
        <v>0.33723653395784542</v>
      </c>
      <c r="E536" s="195">
        <v>0.13114754098360656</v>
      </c>
      <c r="F536" s="195">
        <v>2.1077283372365339E-2</v>
      </c>
      <c r="G536" s="195">
        <v>0.18501170960187355</v>
      </c>
      <c r="H536" s="195" t="s">
        <v>143</v>
      </c>
      <c r="I536" s="195">
        <v>7.7283372365339581E-2</v>
      </c>
      <c r="J536" s="194">
        <v>1</v>
      </c>
      <c r="K536" s="196">
        <v>427</v>
      </c>
      <c r="L536" s="94"/>
      <c r="M536" s="195" t="s">
        <v>143</v>
      </c>
      <c r="N536" s="195" t="s">
        <v>143</v>
      </c>
      <c r="O536" s="195">
        <v>0.21</v>
      </c>
      <c r="P536" s="195">
        <v>0.29099999999999998</v>
      </c>
      <c r="Q536" s="195">
        <v>0.29399999999999998</v>
      </c>
      <c r="R536" s="195">
        <v>0.38300000000000001</v>
      </c>
      <c r="S536" s="195">
        <v>0.10199999999999999</v>
      </c>
      <c r="T536" s="195">
        <v>0.16600000000000001</v>
      </c>
      <c r="U536" s="195">
        <v>1.0999999999999999E-2</v>
      </c>
      <c r="V536" s="195">
        <v>0.04</v>
      </c>
      <c r="W536" s="195">
        <v>0.151</v>
      </c>
      <c r="X536" s="195">
        <v>0.22500000000000001</v>
      </c>
      <c r="Y536" s="195" t="s">
        <v>143</v>
      </c>
      <c r="Z536" s="195" t="s">
        <v>143</v>
      </c>
      <c r="AA536" s="195">
        <v>5.6000000000000001E-2</v>
      </c>
      <c r="AB536" s="195">
        <v>0.107</v>
      </c>
      <c r="AC536" s="12"/>
    </row>
    <row r="537" spans="1:29" x14ac:dyDescent="0.25">
      <c r="A537" s="94" t="s">
        <v>2027</v>
      </c>
      <c r="B537" s="195" t="s">
        <v>143</v>
      </c>
      <c r="C537" s="195">
        <v>0.1928374655647383</v>
      </c>
      <c r="D537" s="195">
        <v>0.31542699724517909</v>
      </c>
      <c r="E537" s="195">
        <v>0.20041322314049587</v>
      </c>
      <c r="F537" s="195">
        <v>1.7217630853994491E-2</v>
      </c>
      <c r="G537" s="195">
        <v>0.23691460055096419</v>
      </c>
      <c r="H537" s="195">
        <v>1.0330578512396695E-2</v>
      </c>
      <c r="I537" s="195">
        <v>2.6859504132231406E-2</v>
      </c>
      <c r="J537" s="194">
        <v>1</v>
      </c>
      <c r="K537" s="196">
        <v>1452</v>
      </c>
      <c r="L537" s="94"/>
      <c r="M537" s="195" t="s">
        <v>143</v>
      </c>
      <c r="N537" s="195" t="s">
        <v>143</v>
      </c>
      <c r="O537" s="195">
        <v>0.17299999999999999</v>
      </c>
      <c r="P537" s="195">
        <v>0.214</v>
      </c>
      <c r="Q537" s="195">
        <v>0.29199999999999998</v>
      </c>
      <c r="R537" s="195">
        <v>0.34</v>
      </c>
      <c r="S537" s="195">
        <v>0.18099999999999999</v>
      </c>
      <c r="T537" s="195">
        <v>0.222</v>
      </c>
      <c r="U537" s="195">
        <v>1.2E-2</v>
      </c>
      <c r="V537" s="195">
        <v>2.5000000000000001E-2</v>
      </c>
      <c r="W537" s="195">
        <v>0.216</v>
      </c>
      <c r="X537" s="195">
        <v>0.25900000000000001</v>
      </c>
      <c r="Y537" s="195">
        <v>6.0000000000000001E-3</v>
      </c>
      <c r="Z537" s="195">
        <v>1.7000000000000001E-2</v>
      </c>
      <c r="AA537" s="195">
        <v>0.02</v>
      </c>
      <c r="AB537" s="195">
        <v>3.6999999999999998E-2</v>
      </c>
      <c r="AC537" s="12"/>
    </row>
    <row r="538" spans="1:29" x14ac:dyDescent="0.25">
      <c r="A538" s="94" t="s">
        <v>2028</v>
      </c>
      <c r="B538" s="195" t="s">
        <v>143</v>
      </c>
      <c r="C538" s="195">
        <v>2.4013722126929673E-2</v>
      </c>
      <c r="D538" s="195">
        <v>0.24013722126929674</v>
      </c>
      <c r="E538" s="195">
        <v>0.14065180102915953</v>
      </c>
      <c r="F538" s="195">
        <v>5.4888507718696397E-2</v>
      </c>
      <c r="G538" s="195">
        <v>0.49914236706689535</v>
      </c>
      <c r="H538" s="195">
        <v>3.4305317324185248E-3</v>
      </c>
      <c r="I538" s="195">
        <v>3.7735849056603772E-2</v>
      </c>
      <c r="J538" s="194">
        <v>0.99999999999999989</v>
      </c>
      <c r="K538" s="196">
        <v>583</v>
      </c>
      <c r="L538" s="94"/>
      <c r="M538" s="195" t="s">
        <v>143</v>
      </c>
      <c r="N538" s="195" t="s">
        <v>143</v>
      </c>
      <c r="O538" s="195">
        <v>1.4E-2</v>
      </c>
      <c r="P538" s="195">
        <v>0.04</v>
      </c>
      <c r="Q538" s="195">
        <v>0.20699999999999999</v>
      </c>
      <c r="R538" s="195">
        <v>0.27600000000000002</v>
      </c>
      <c r="S538" s="195">
        <v>0.115</v>
      </c>
      <c r="T538" s="195">
        <v>0.17100000000000001</v>
      </c>
      <c r="U538" s="195">
        <v>3.9E-2</v>
      </c>
      <c r="V538" s="195">
        <v>7.5999999999999998E-2</v>
      </c>
      <c r="W538" s="195">
        <v>0.45900000000000002</v>
      </c>
      <c r="X538" s="195">
        <v>0.54</v>
      </c>
      <c r="Y538" s="195">
        <v>1E-3</v>
      </c>
      <c r="Z538" s="195">
        <v>1.2E-2</v>
      </c>
      <c r="AA538" s="195">
        <v>2.5000000000000001E-2</v>
      </c>
      <c r="AB538" s="195">
        <v>5.6000000000000001E-2</v>
      </c>
      <c r="AC538" s="12"/>
    </row>
    <row r="539" spans="1:29" x14ac:dyDescent="0.25">
      <c r="A539" s="94" t="s">
        <v>2029</v>
      </c>
      <c r="B539" s="195" t="s">
        <v>143</v>
      </c>
      <c r="C539" s="195">
        <v>0.18846153846153846</v>
      </c>
      <c r="D539" s="195">
        <v>0.47499999999999998</v>
      </c>
      <c r="E539" s="195">
        <v>0.10576923076923077</v>
      </c>
      <c r="F539" s="195">
        <v>1.9230769230769232E-3</v>
      </c>
      <c r="G539" s="195">
        <v>0.16346153846153846</v>
      </c>
      <c r="H539" s="195">
        <v>5.7692307692307696E-3</v>
      </c>
      <c r="I539" s="195">
        <v>5.9615384615384619E-2</v>
      </c>
      <c r="J539" s="194">
        <v>0.99999999999999989</v>
      </c>
      <c r="K539" s="196">
        <v>520</v>
      </c>
      <c r="L539" s="94"/>
      <c r="M539" s="195" t="s">
        <v>143</v>
      </c>
      <c r="N539" s="195" t="s">
        <v>143</v>
      </c>
      <c r="O539" s="195">
        <v>0.157</v>
      </c>
      <c r="P539" s="195">
        <v>0.224</v>
      </c>
      <c r="Q539" s="195">
        <v>0.432</v>
      </c>
      <c r="R539" s="195">
        <v>0.51800000000000002</v>
      </c>
      <c r="S539" s="195">
        <v>8.2000000000000003E-2</v>
      </c>
      <c r="T539" s="195">
        <v>0.13500000000000001</v>
      </c>
      <c r="U539" s="195">
        <v>0</v>
      </c>
      <c r="V539" s="195">
        <v>1.0999999999999999E-2</v>
      </c>
      <c r="W539" s="195">
        <v>0.13400000000000001</v>
      </c>
      <c r="X539" s="195">
        <v>0.19800000000000001</v>
      </c>
      <c r="Y539" s="195">
        <v>2E-3</v>
      </c>
      <c r="Z539" s="195">
        <v>1.7000000000000001E-2</v>
      </c>
      <c r="AA539" s="195">
        <v>4.2000000000000003E-2</v>
      </c>
      <c r="AB539" s="195">
        <v>8.3000000000000004E-2</v>
      </c>
      <c r="AC539" s="12"/>
    </row>
    <row r="540" spans="1:29" x14ac:dyDescent="0.25">
      <c r="A540" s="94" t="s">
        <v>2030</v>
      </c>
      <c r="B540" s="195" t="s">
        <v>143</v>
      </c>
      <c r="C540" s="195">
        <v>5.844155844155844E-2</v>
      </c>
      <c r="D540" s="195">
        <v>0.22402597402597402</v>
      </c>
      <c r="E540" s="195">
        <v>0.10064935064935066</v>
      </c>
      <c r="F540" s="195">
        <v>0.11038961038961038</v>
      </c>
      <c r="G540" s="195">
        <v>0.44805194805194803</v>
      </c>
      <c r="H540" s="195">
        <v>6.4935064935064939E-3</v>
      </c>
      <c r="I540" s="195">
        <v>5.1948051948051951E-2</v>
      </c>
      <c r="J540" s="194">
        <v>0.99999999999999989</v>
      </c>
      <c r="K540" s="196">
        <v>308</v>
      </c>
      <c r="L540" s="94"/>
      <c r="M540" s="195" t="s">
        <v>143</v>
      </c>
      <c r="N540" s="195" t="s">
        <v>143</v>
      </c>
      <c r="O540" s="195">
        <v>3.6999999999999998E-2</v>
      </c>
      <c r="P540" s="195">
        <v>0.09</v>
      </c>
      <c r="Q540" s="195">
        <v>0.18099999999999999</v>
      </c>
      <c r="R540" s="195">
        <v>0.27400000000000002</v>
      </c>
      <c r="S540" s="195">
        <v>7.1999999999999995E-2</v>
      </c>
      <c r="T540" s="195">
        <v>0.13900000000000001</v>
      </c>
      <c r="U540" s="195">
        <v>0.08</v>
      </c>
      <c r="V540" s="195">
        <v>0.15</v>
      </c>
      <c r="W540" s="195">
        <v>0.39300000000000002</v>
      </c>
      <c r="X540" s="195">
        <v>0.504</v>
      </c>
      <c r="Y540" s="195">
        <v>2E-3</v>
      </c>
      <c r="Z540" s="195">
        <v>2.3E-2</v>
      </c>
      <c r="AA540" s="195">
        <v>3.2000000000000001E-2</v>
      </c>
      <c r="AB540" s="195">
        <v>8.3000000000000004E-2</v>
      </c>
      <c r="AC540" s="12"/>
    </row>
    <row r="541" spans="1:29" x14ac:dyDescent="0.25">
      <c r="A541" s="94" t="s">
        <v>2031</v>
      </c>
      <c r="B541" s="195" t="s">
        <v>143</v>
      </c>
      <c r="C541" s="195">
        <v>9.5022624434389136E-2</v>
      </c>
      <c r="D541" s="195">
        <v>0.23981900452488689</v>
      </c>
      <c r="E541" s="195">
        <v>0.17194570135746606</v>
      </c>
      <c r="F541" s="195">
        <v>2.2624434389140271E-2</v>
      </c>
      <c r="G541" s="195">
        <v>0.42533936651583709</v>
      </c>
      <c r="H541" s="195">
        <v>1.0180995475113122E-2</v>
      </c>
      <c r="I541" s="195">
        <v>3.5067873303167421E-2</v>
      </c>
      <c r="J541" s="194">
        <v>0.99999999999999989</v>
      </c>
      <c r="K541" s="196">
        <v>884</v>
      </c>
      <c r="L541" s="94"/>
      <c r="M541" s="195" t="s">
        <v>143</v>
      </c>
      <c r="N541" s="195" t="s">
        <v>143</v>
      </c>
      <c r="O541" s="195">
        <v>7.6999999999999999E-2</v>
      </c>
      <c r="P541" s="195">
        <v>0.11600000000000001</v>
      </c>
      <c r="Q541" s="195">
        <v>0.21299999999999999</v>
      </c>
      <c r="R541" s="195">
        <v>0.26900000000000002</v>
      </c>
      <c r="S541" s="195">
        <v>0.14899999999999999</v>
      </c>
      <c r="T541" s="195">
        <v>0.19800000000000001</v>
      </c>
      <c r="U541" s="195">
        <v>1.4999999999999999E-2</v>
      </c>
      <c r="V541" s="195">
        <v>3.5000000000000003E-2</v>
      </c>
      <c r="W541" s="195">
        <v>0.39300000000000002</v>
      </c>
      <c r="X541" s="195">
        <v>0.45800000000000002</v>
      </c>
      <c r="Y541" s="195">
        <v>5.0000000000000001E-3</v>
      </c>
      <c r="Z541" s="195">
        <v>1.9E-2</v>
      </c>
      <c r="AA541" s="195">
        <v>2.5000000000000001E-2</v>
      </c>
      <c r="AB541" s="195">
        <v>4.9000000000000002E-2</v>
      </c>
      <c r="AC541" s="12"/>
    </row>
    <row r="542" spans="1:29" x14ac:dyDescent="0.25">
      <c r="A542" s="94" t="s">
        <v>2032</v>
      </c>
      <c r="B542" s="195" t="s">
        <v>143</v>
      </c>
      <c r="C542" s="195">
        <v>0.21124951842814949</v>
      </c>
      <c r="D542" s="195">
        <v>0.23269551817131115</v>
      </c>
      <c r="E542" s="195">
        <v>0.11365095672274303</v>
      </c>
      <c r="F542" s="195">
        <v>1.6951329138307436E-2</v>
      </c>
      <c r="G542" s="195">
        <v>0.38898163606010017</v>
      </c>
      <c r="H542" s="195">
        <v>1.142930525234365E-2</v>
      </c>
      <c r="I542" s="195">
        <v>2.5041736227045076E-2</v>
      </c>
      <c r="J542" s="194">
        <v>1</v>
      </c>
      <c r="K542" s="196">
        <v>7787</v>
      </c>
      <c r="L542" s="94"/>
      <c r="M542" s="195" t="s">
        <v>143</v>
      </c>
      <c r="N542" s="195" t="s">
        <v>143</v>
      </c>
      <c r="O542" s="195">
        <v>0.20200000000000001</v>
      </c>
      <c r="P542" s="195">
        <v>0.22</v>
      </c>
      <c r="Q542" s="195">
        <v>0.223</v>
      </c>
      <c r="R542" s="195">
        <v>0.24199999999999999</v>
      </c>
      <c r="S542" s="195">
        <v>0.107</v>
      </c>
      <c r="T542" s="195">
        <v>0.121</v>
      </c>
      <c r="U542" s="195">
        <v>1.4E-2</v>
      </c>
      <c r="V542" s="195">
        <v>0.02</v>
      </c>
      <c r="W542" s="195">
        <v>0.378</v>
      </c>
      <c r="X542" s="195">
        <v>0.4</v>
      </c>
      <c r="Y542" s="195">
        <v>8.9999999999999993E-3</v>
      </c>
      <c r="Z542" s="195">
        <v>1.4E-2</v>
      </c>
      <c r="AA542" s="195">
        <v>2.1999999999999999E-2</v>
      </c>
      <c r="AB542" s="195">
        <v>2.9000000000000001E-2</v>
      </c>
      <c r="AC542" s="12"/>
    </row>
    <row r="543" spans="1:29" x14ac:dyDescent="0.25">
      <c r="A543" s="94" t="s">
        <v>2033</v>
      </c>
      <c r="B543" s="195" t="s">
        <v>143</v>
      </c>
      <c r="C543" s="195">
        <v>0.62295081967213117</v>
      </c>
      <c r="D543" s="195">
        <v>0.11475409836065574</v>
      </c>
      <c r="E543" s="195">
        <v>9.8360655737704916E-2</v>
      </c>
      <c r="F543" s="195">
        <v>1.6393442622950821E-2</v>
      </c>
      <c r="G543" s="195">
        <v>4.9180327868852458E-2</v>
      </c>
      <c r="H543" s="195">
        <v>1.6393442622950821E-2</v>
      </c>
      <c r="I543" s="195">
        <v>8.1967213114754092E-2</v>
      </c>
      <c r="J543" s="194">
        <v>1.0000000000000002</v>
      </c>
      <c r="K543" s="196">
        <v>61</v>
      </c>
      <c r="L543" s="94"/>
      <c r="M543" s="195" t="s">
        <v>143</v>
      </c>
      <c r="N543" s="195" t="s">
        <v>143</v>
      </c>
      <c r="O543" s="195">
        <v>0.497</v>
      </c>
      <c r="P543" s="195">
        <v>0.73399999999999999</v>
      </c>
      <c r="Q543" s="195">
        <v>5.7000000000000002E-2</v>
      </c>
      <c r="R543" s="195">
        <v>0.218</v>
      </c>
      <c r="S543" s="195">
        <v>4.5999999999999999E-2</v>
      </c>
      <c r="T543" s="195">
        <v>0.19800000000000001</v>
      </c>
      <c r="U543" s="195">
        <v>3.0000000000000001E-3</v>
      </c>
      <c r="V543" s="195">
        <v>8.6999999999999994E-2</v>
      </c>
      <c r="W543" s="195">
        <v>1.7000000000000001E-2</v>
      </c>
      <c r="X543" s="195">
        <v>0.13500000000000001</v>
      </c>
      <c r="Y543" s="195">
        <v>3.0000000000000001E-3</v>
      </c>
      <c r="Z543" s="195">
        <v>8.6999999999999994E-2</v>
      </c>
      <c r="AA543" s="195">
        <v>3.5999999999999997E-2</v>
      </c>
      <c r="AB543" s="195">
        <v>0.17799999999999999</v>
      </c>
      <c r="AC543" s="12"/>
    </row>
    <row r="544" spans="1:29" x14ac:dyDescent="0.25">
      <c r="A544" s="94" t="s">
        <v>2034</v>
      </c>
      <c r="B544" s="195" t="s">
        <v>143</v>
      </c>
      <c r="C544" s="195">
        <v>0.46753246753246752</v>
      </c>
      <c r="D544" s="195">
        <v>0.32880755608028334</v>
      </c>
      <c r="E544" s="195">
        <v>8.2054309327036598E-2</v>
      </c>
      <c r="F544" s="195">
        <v>8.2644628099173556E-3</v>
      </c>
      <c r="G544" s="195">
        <v>3.010625737898465E-2</v>
      </c>
      <c r="H544" s="195">
        <v>1.7709563164108619E-3</v>
      </c>
      <c r="I544" s="195">
        <v>8.146399055489964E-2</v>
      </c>
      <c r="J544" s="194">
        <v>1</v>
      </c>
      <c r="K544" s="196">
        <v>1694</v>
      </c>
      <c r="L544" s="94"/>
      <c r="M544" s="195" t="s">
        <v>143</v>
      </c>
      <c r="N544" s="195" t="s">
        <v>143</v>
      </c>
      <c r="O544" s="195">
        <v>0.44400000000000001</v>
      </c>
      <c r="P544" s="195">
        <v>0.49099999999999999</v>
      </c>
      <c r="Q544" s="195">
        <v>0.307</v>
      </c>
      <c r="R544" s="195">
        <v>0.35199999999999998</v>
      </c>
      <c r="S544" s="195">
        <v>7.0000000000000007E-2</v>
      </c>
      <c r="T544" s="195">
        <v>9.6000000000000002E-2</v>
      </c>
      <c r="U544" s="195">
        <v>5.0000000000000001E-3</v>
      </c>
      <c r="V544" s="195">
        <v>1.4E-2</v>
      </c>
      <c r="W544" s="195">
        <v>2.3E-2</v>
      </c>
      <c r="X544" s="195">
        <v>3.9E-2</v>
      </c>
      <c r="Y544" s="195">
        <v>1E-3</v>
      </c>
      <c r="Z544" s="195">
        <v>5.0000000000000001E-3</v>
      </c>
      <c r="AA544" s="195">
        <v>6.9000000000000006E-2</v>
      </c>
      <c r="AB544" s="195">
        <v>9.5000000000000001E-2</v>
      </c>
      <c r="AC544" s="12"/>
    </row>
    <row r="545" spans="1:29" x14ac:dyDescent="0.25">
      <c r="A545" s="94" t="s">
        <v>2035</v>
      </c>
      <c r="B545" s="195" t="s">
        <v>143</v>
      </c>
      <c r="C545" s="195">
        <v>4.9019607843137254E-3</v>
      </c>
      <c r="D545" s="195">
        <v>0.26225490196078433</v>
      </c>
      <c r="E545" s="195">
        <v>0.24754901960784315</v>
      </c>
      <c r="F545" s="195">
        <v>1.7156862745098041E-2</v>
      </c>
      <c r="G545" s="195">
        <v>0.4264705882352941</v>
      </c>
      <c r="H545" s="195">
        <v>2.2058823529411766E-2</v>
      </c>
      <c r="I545" s="195">
        <v>1.9607843137254902E-2</v>
      </c>
      <c r="J545" s="194">
        <v>1</v>
      </c>
      <c r="K545" s="196">
        <v>408</v>
      </c>
      <c r="L545" s="94"/>
      <c r="M545" s="195" t="s">
        <v>143</v>
      </c>
      <c r="N545" s="195" t="s">
        <v>143</v>
      </c>
      <c r="O545" s="195">
        <v>1E-3</v>
      </c>
      <c r="P545" s="195">
        <v>1.7999999999999999E-2</v>
      </c>
      <c r="Q545" s="195">
        <v>0.222</v>
      </c>
      <c r="R545" s="195">
        <v>0.307</v>
      </c>
      <c r="S545" s="195">
        <v>0.20799999999999999</v>
      </c>
      <c r="T545" s="195">
        <v>0.29199999999999998</v>
      </c>
      <c r="U545" s="195">
        <v>8.0000000000000002E-3</v>
      </c>
      <c r="V545" s="195">
        <v>3.5000000000000003E-2</v>
      </c>
      <c r="W545" s="195">
        <v>0.379</v>
      </c>
      <c r="X545" s="195">
        <v>0.47499999999999998</v>
      </c>
      <c r="Y545" s="195">
        <v>1.2E-2</v>
      </c>
      <c r="Z545" s="195">
        <v>4.1000000000000002E-2</v>
      </c>
      <c r="AA545" s="195">
        <v>0.01</v>
      </c>
      <c r="AB545" s="195">
        <v>3.7999999999999999E-2</v>
      </c>
      <c r="AC545" s="12"/>
    </row>
    <row r="546" spans="1:29" x14ac:dyDescent="0.25">
      <c r="A546" s="94" t="s">
        <v>2036</v>
      </c>
      <c r="B546" s="195" t="s">
        <v>143</v>
      </c>
      <c r="C546" s="195">
        <v>0.18958333333333333</v>
      </c>
      <c r="D546" s="195">
        <v>0.27708333333333335</v>
      </c>
      <c r="E546" s="195">
        <v>0.15833333333333333</v>
      </c>
      <c r="F546" s="195">
        <v>2.7083333333333334E-2</v>
      </c>
      <c r="G546" s="195">
        <v>0.32083333333333336</v>
      </c>
      <c r="H546" s="195">
        <v>2.0833333333333333E-3</v>
      </c>
      <c r="I546" s="195">
        <v>2.5000000000000001E-2</v>
      </c>
      <c r="J546" s="194">
        <v>1</v>
      </c>
      <c r="K546" s="196">
        <v>480</v>
      </c>
      <c r="L546" s="94"/>
      <c r="M546" s="195" t="s">
        <v>143</v>
      </c>
      <c r="N546" s="195" t="s">
        <v>143</v>
      </c>
      <c r="O546" s="195">
        <v>0.157</v>
      </c>
      <c r="P546" s="195">
        <v>0.22700000000000001</v>
      </c>
      <c r="Q546" s="195">
        <v>0.23899999999999999</v>
      </c>
      <c r="R546" s="195">
        <v>0.31900000000000001</v>
      </c>
      <c r="S546" s="195">
        <v>0.128</v>
      </c>
      <c r="T546" s="195">
        <v>0.19400000000000001</v>
      </c>
      <c r="U546" s="195">
        <v>1.6E-2</v>
      </c>
      <c r="V546" s="195">
        <v>4.5999999999999999E-2</v>
      </c>
      <c r="W546" s="195">
        <v>0.28100000000000003</v>
      </c>
      <c r="X546" s="195">
        <v>0.36399999999999999</v>
      </c>
      <c r="Y546" s="195">
        <v>0</v>
      </c>
      <c r="Z546" s="195">
        <v>1.2E-2</v>
      </c>
      <c r="AA546" s="195">
        <v>1.4E-2</v>
      </c>
      <c r="AB546" s="195">
        <v>4.2999999999999997E-2</v>
      </c>
      <c r="AC546" s="12"/>
    </row>
    <row r="547" spans="1:29" x14ac:dyDescent="0.25">
      <c r="A547" s="94" t="s">
        <v>2037</v>
      </c>
      <c r="B547" s="195" t="s">
        <v>143</v>
      </c>
      <c r="C547" s="195">
        <v>0.15753424657534246</v>
      </c>
      <c r="D547" s="195">
        <v>0.33757338551859101</v>
      </c>
      <c r="E547" s="195">
        <v>0.1223091976516634</v>
      </c>
      <c r="F547" s="195">
        <v>1.6634050880626222E-2</v>
      </c>
      <c r="G547" s="195">
        <v>0.33561643835616439</v>
      </c>
      <c r="H547" s="195">
        <v>4.8923679060665359E-3</v>
      </c>
      <c r="I547" s="195">
        <v>2.5440313111545987E-2</v>
      </c>
      <c r="J547" s="194">
        <v>1</v>
      </c>
      <c r="K547" s="196">
        <v>1022</v>
      </c>
      <c r="L547" s="94"/>
      <c r="M547" s="195" t="s">
        <v>143</v>
      </c>
      <c r="N547" s="195" t="s">
        <v>143</v>
      </c>
      <c r="O547" s="195">
        <v>0.13600000000000001</v>
      </c>
      <c r="P547" s="195">
        <v>0.18099999999999999</v>
      </c>
      <c r="Q547" s="195">
        <v>0.309</v>
      </c>
      <c r="R547" s="195">
        <v>0.36699999999999999</v>
      </c>
      <c r="S547" s="195">
        <v>0.104</v>
      </c>
      <c r="T547" s="195">
        <v>0.14399999999999999</v>
      </c>
      <c r="U547" s="195">
        <v>0.01</v>
      </c>
      <c r="V547" s="195">
        <v>2.5999999999999999E-2</v>
      </c>
      <c r="W547" s="195">
        <v>0.307</v>
      </c>
      <c r="X547" s="195">
        <v>0.36499999999999999</v>
      </c>
      <c r="Y547" s="195">
        <v>2E-3</v>
      </c>
      <c r="Z547" s="195">
        <v>1.0999999999999999E-2</v>
      </c>
      <c r="AA547" s="195">
        <v>1.7000000000000001E-2</v>
      </c>
      <c r="AB547" s="195">
        <v>3.6999999999999998E-2</v>
      </c>
      <c r="AC547" s="12"/>
    </row>
    <row r="548" spans="1:29" x14ac:dyDescent="0.25">
      <c r="A548" s="94" t="s">
        <v>2038</v>
      </c>
      <c r="B548" s="195" t="s">
        <v>143</v>
      </c>
      <c r="C548" s="195">
        <v>0.1834901625320787</v>
      </c>
      <c r="D548" s="195">
        <v>0.3532934131736527</v>
      </c>
      <c r="E548" s="195">
        <v>0.12275449101796407</v>
      </c>
      <c r="F548" s="195">
        <v>1.9674935842600515E-2</v>
      </c>
      <c r="G548" s="195">
        <v>0.25876817792985457</v>
      </c>
      <c r="H548" s="195">
        <v>3.4217279726261761E-3</v>
      </c>
      <c r="I548" s="195">
        <v>5.8597091531223271E-2</v>
      </c>
      <c r="J548" s="194">
        <v>1</v>
      </c>
      <c r="K548" s="196">
        <v>2338</v>
      </c>
      <c r="L548" s="94"/>
      <c r="M548" s="195" t="s">
        <v>143</v>
      </c>
      <c r="N548" s="195" t="s">
        <v>143</v>
      </c>
      <c r="O548" s="195">
        <v>0.16800000000000001</v>
      </c>
      <c r="P548" s="195">
        <v>0.2</v>
      </c>
      <c r="Q548" s="195">
        <v>0.33400000000000002</v>
      </c>
      <c r="R548" s="195">
        <v>0.373</v>
      </c>
      <c r="S548" s="195">
        <v>0.11</v>
      </c>
      <c r="T548" s="195">
        <v>0.13700000000000001</v>
      </c>
      <c r="U548" s="195">
        <v>1.4999999999999999E-2</v>
      </c>
      <c r="V548" s="195">
        <v>2.5999999999999999E-2</v>
      </c>
      <c r="W548" s="195">
        <v>0.24099999999999999</v>
      </c>
      <c r="X548" s="195">
        <v>0.27700000000000002</v>
      </c>
      <c r="Y548" s="195">
        <v>2E-3</v>
      </c>
      <c r="Z548" s="195">
        <v>7.0000000000000001E-3</v>
      </c>
      <c r="AA548" s="195">
        <v>0.05</v>
      </c>
      <c r="AB548" s="195">
        <v>6.9000000000000006E-2</v>
      </c>
      <c r="AC548" s="12"/>
    </row>
    <row r="549" spans="1:29" x14ac:dyDescent="0.25">
      <c r="A549" s="94" t="s">
        <v>2039</v>
      </c>
      <c r="B549" s="195" t="s">
        <v>143</v>
      </c>
      <c r="C549" s="195">
        <v>0.35969581749049429</v>
      </c>
      <c r="D549" s="195">
        <v>0.22585551330798478</v>
      </c>
      <c r="E549" s="195">
        <v>5.3992395437262357E-2</v>
      </c>
      <c r="F549" s="195">
        <v>7.3764258555133078E-2</v>
      </c>
      <c r="G549" s="195">
        <v>0.23346007604562738</v>
      </c>
      <c r="H549" s="195">
        <v>1.2927756653992395E-2</v>
      </c>
      <c r="I549" s="195">
        <v>4.0304182509505702E-2</v>
      </c>
      <c r="J549" s="194">
        <v>1</v>
      </c>
      <c r="K549" s="196">
        <v>1315</v>
      </c>
      <c r="L549" s="94"/>
      <c r="M549" s="195" t="s">
        <v>143</v>
      </c>
      <c r="N549" s="195" t="s">
        <v>143</v>
      </c>
      <c r="O549" s="195">
        <v>0.33400000000000002</v>
      </c>
      <c r="P549" s="195">
        <v>0.38600000000000001</v>
      </c>
      <c r="Q549" s="195">
        <v>0.20399999999999999</v>
      </c>
      <c r="R549" s="195">
        <v>0.249</v>
      </c>
      <c r="S549" s="195">
        <v>4.2999999999999997E-2</v>
      </c>
      <c r="T549" s="195">
        <v>6.8000000000000005E-2</v>
      </c>
      <c r="U549" s="195">
        <v>6.0999999999999999E-2</v>
      </c>
      <c r="V549" s="195">
        <v>8.8999999999999996E-2</v>
      </c>
      <c r="W549" s="195">
        <v>0.21099999999999999</v>
      </c>
      <c r="X549" s="195">
        <v>0.25700000000000001</v>
      </c>
      <c r="Y549" s="195">
        <v>8.0000000000000002E-3</v>
      </c>
      <c r="Z549" s="195">
        <v>2.1000000000000001E-2</v>
      </c>
      <c r="AA549" s="195">
        <v>3.1E-2</v>
      </c>
      <c r="AB549" s="195">
        <v>5.1999999999999998E-2</v>
      </c>
      <c r="AC549" s="12"/>
    </row>
    <row r="550" spans="1:29" x14ac:dyDescent="0.25">
      <c r="A550" s="94" t="s">
        <v>2040</v>
      </c>
      <c r="B550" s="195" t="s">
        <v>143</v>
      </c>
      <c r="C550" s="195">
        <v>0.16</v>
      </c>
      <c r="D550" s="195">
        <v>0.39555555555555555</v>
      </c>
      <c r="E550" s="195">
        <v>0.15111111111111111</v>
      </c>
      <c r="F550" s="195">
        <v>0.04</v>
      </c>
      <c r="G550" s="195">
        <v>0.22222222222222221</v>
      </c>
      <c r="H550" s="195">
        <v>8.8888888888888889E-3</v>
      </c>
      <c r="I550" s="195">
        <v>2.2222222222222223E-2</v>
      </c>
      <c r="J550" s="194">
        <v>1</v>
      </c>
      <c r="K550" s="196">
        <v>225</v>
      </c>
      <c r="L550" s="94"/>
      <c r="M550" s="195" t="s">
        <v>143</v>
      </c>
      <c r="N550" s="195" t="s">
        <v>143</v>
      </c>
      <c r="O550" s="195">
        <v>0.11799999999999999</v>
      </c>
      <c r="P550" s="195">
        <v>0.214</v>
      </c>
      <c r="Q550" s="195">
        <v>0.33400000000000002</v>
      </c>
      <c r="R550" s="195">
        <v>0.46100000000000002</v>
      </c>
      <c r="S550" s="195">
        <v>0.11</v>
      </c>
      <c r="T550" s="195">
        <v>0.20399999999999999</v>
      </c>
      <c r="U550" s="195">
        <v>2.1000000000000001E-2</v>
      </c>
      <c r="V550" s="195">
        <v>7.3999999999999996E-2</v>
      </c>
      <c r="W550" s="195">
        <v>0.17299999999999999</v>
      </c>
      <c r="X550" s="195">
        <v>0.28100000000000003</v>
      </c>
      <c r="Y550" s="195">
        <v>2E-3</v>
      </c>
      <c r="Z550" s="195">
        <v>3.2000000000000001E-2</v>
      </c>
      <c r="AA550" s="195">
        <v>0.01</v>
      </c>
      <c r="AB550" s="195">
        <v>5.0999999999999997E-2</v>
      </c>
      <c r="AC550" s="12"/>
    </row>
    <row r="551" spans="1:29" x14ac:dyDescent="0.25">
      <c r="A551" s="94" t="s">
        <v>2041</v>
      </c>
      <c r="B551" s="195" t="s">
        <v>143</v>
      </c>
      <c r="C551" s="195">
        <v>2.8901734104046241E-3</v>
      </c>
      <c r="D551" s="195">
        <v>0.430635838150289</v>
      </c>
      <c r="E551" s="195">
        <v>0.2947976878612717</v>
      </c>
      <c r="F551" s="195">
        <v>3.4682080924855488E-2</v>
      </c>
      <c r="G551" s="195">
        <v>0.20520231213872833</v>
      </c>
      <c r="H551" s="195">
        <v>1.4450867052023121E-2</v>
      </c>
      <c r="I551" s="195">
        <v>1.7341040462427744E-2</v>
      </c>
      <c r="J551" s="194">
        <v>1</v>
      </c>
      <c r="K551" s="196">
        <v>346</v>
      </c>
      <c r="L551" s="94"/>
      <c r="M551" s="195" t="s">
        <v>143</v>
      </c>
      <c r="N551" s="195" t="s">
        <v>143</v>
      </c>
      <c r="O551" s="195">
        <v>1E-3</v>
      </c>
      <c r="P551" s="195">
        <v>1.6E-2</v>
      </c>
      <c r="Q551" s="195">
        <v>0.38</v>
      </c>
      <c r="R551" s="195">
        <v>0.48299999999999998</v>
      </c>
      <c r="S551" s="195">
        <v>0.249</v>
      </c>
      <c r="T551" s="195">
        <v>0.34499999999999997</v>
      </c>
      <c r="U551" s="195">
        <v>0.02</v>
      </c>
      <c r="V551" s="195">
        <v>0.06</v>
      </c>
      <c r="W551" s="195">
        <v>0.16600000000000001</v>
      </c>
      <c r="X551" s="195">
        <v>0.251</v>
      </c>
      <c r="Y551" s="195">
        <v>6.0000000000000001E-3</v>
      </c>
      <c r="Z551" s="195">
        <v>3.3000000000000002E-2</v>
      </c>
      <c r="AA551" s="195">
        <v>8.0000000000000002E-3</v>
      </c>
      <c r="AB551" s="195">
        <v>3.6999999999999998E-2</v>
      </c>
      <c r="AC551" s="12"/>
    </row>
    <row r="552" spans="1:29" x14ac:dyDescent="0.25">
      <c r="A552" s="94" t="s">
        <v>2042</v>
      </c>
      <c r="B552" s="195" t="s">
        <v>143</v>
      </c>
      <c r="C552" s="195">
        <v>5.8823529411764705E-2</v>
      </c>
      <c r="D552" s="195">
        <v>0.47368421052631576</v>
      </c>
      <c r="E552" s="195">
        <v>0.13003095975232198</v>
      </c>
      <c r="F552" s="195">
        <v>1.5479876160990712E-2</v>
      </c>
      <c r="G552" s="195">
        <v>0.28173374613003094</v>
      </c>
      <c r="H552" s="195">
        <v>3.0959752321981426E-3</v>
      </c>
      <c r="I552" s="195">
        <v>3.7151702786377708E-2</v>
      </c>
      <c r="J552" s="194">
        <v>0.99999999999999978</v>
      </c>
      <c r="K552" s="196">
        <v>323</v>
      </c>
      <c r="L552" s="94"/>
      <c r="M552" s="195" t="s">
        <v>143</v>
      </c>
      <c r="N552" s="195" t="s">
        <v>143</v>
      </c>
      <c r="O552" s="195">
        <v>3.7999999999999999E-2</v>
      </c>
      <c r="P552" s="195">
        <v>0.09</v>
      </c>
      <c r="Q552" s="195">
        <v>0.42</v>
      </c>
      <c r="R552" s="195">
        <v>0.52800000000000002</v>
      </c>
      <c r="S552" s="195">
        <v>9.8000000000000004E-2</v>
      </c>
      <c r="T552" s="195">
        <v>0.17100000000000001</v>
      </c>
      <c r="U552" s="195">
        <v>7.0000000000000001E-3</v>
      </c>
      <c r="V552" s="195">
        <v>3.5999999999999997E-2</v>
      </c>
      <c r="W552" s="195">
        <v>0.23499999999999999</v>
      </c>
      <c r="X552" s="195">
        <v>0.33300000000000002</v>
      </c>
      <c r="Y552" s="195">
        <v>1E-3</v>
      </c>
      <c r="Z552" s="195">
        <v>1.7000000000000001E-2</v>
      </c>
      <c r="AA552" s="195">
        <v>2.1000000000000001E-2</v>
      </c>
      <c r="AB552" s="195">
        <v>6.4000000000000001E-2</v>
      </c>
      <c r="AC552" s="12"/>
    </row>
    <row r="553" spans="1:29" x14ac:dyDescent="0.25">
      <c r="A553" s="94" t="s">
        <v>2043</v>
      </c>
      <c r="B553" s="195">
        <v>1.2172854534388314E-3</v>
      </c>
      <c r="C553" s="195">
        <v>0.11259890444309191</v>
      </c>
      <c r="D553" s="195">
        <v>0.30614729153986608</v>
      </c>
      <c r="E553" s="195">
        <v>0.18502738892270237</v>
      </c>
      <c r="F553" s="195">
        <v>2.3737066342057214E-2</v>
      </c>
      <c r="G553" s="195">
        <v>0.30614729153986608</v>
      </c>
      <c r="H553" s="195">
        <v>7.9123554473524045E-3</v>
      </c>
      <c r="I553" s="195">
        <v>5.7212416311625075E-2</v>
      </c>
      <c r="J553" s="194">
        <v>0.99999999999999989</v>
      </c>
      <c r="K553" s="196">
        <v>1643</v>
      </c>
      <c r="L553" s="94"/>
      <c r="M553" s="195">
        <v>0</v>
      </c>
      <c r="N553" s="195">
        <v>4.0000000000000001E-3</v>
      </c>
      <c r="O553" s="195">
        <v>9.8000000000000004E-2</v>
      </c>
      <c r="P553" s="195">
        <v>0.129</v>
      </c>
      <c r="Q553" s="195">
        <v>0.28399999999999997</v>
      </c>
      <c r="R553" s="195">
        <v>0.32900000000000001</v>
      </c>
      <c r="S553" s="195">
        <v>0.16700000000000001</v>
      </c>
      <c r="T553" s="195">
        <v>0.20499999999999999</v>
      </c>
      <c r="U553" s="195">
        <v>1.7000000000000001E-2</v>
      </c>
      <c r="V553" s="195">
        <v>3.2000000000000001E-2</v>
      </c>
      <c r="W553" s="195">
        <v>0.28399999999999997</v>
      </c>
      <c r="X553" s="195">
        <v>0.32900000000000001</v>
      </c>
      <c r="Y553" s="195">
        <v>5.0000000000000001E-3</v>
      </c>
      <c r="Z553" s="195">
        <v>1.2999999999999999E-2</v>
      </c>
      <c r="AA553" s="195">
        <v>4.7E-2</v>
      </c>
      <c r="AB553" s="195">
        <v>7.0000000000000007E-2</v>
      </c>
      <c r="AC553" s="12"/>
    </row>
    <row r="554" spans="1:29" x14ac:dyDescent="0.25">
      <c r="A554" s="94" t="s">
        <v>2044</v>
      </c>
      <c r="B554" s="195" t="s">
        <v>143</v>
      </c>
      <c r="C554" s="195">
        <v>0.26812816188870153</v>
      </c>
      <c r="D554" s="195">
        <v>0.28077571669477236</v>
      </c>
      <c r="E554" s="195">
        <v>9.1905564924114669E-2</v>
      </c>
      <c r="F554" s="195">
        <v>1.2647554806070826E-2</v>
      </c>
      <c r="G554" s="195">
        <v>0.29679595278246207</v>
      </c>
      <c r="H554" s="195">
        <v>1.0118043844856661E-2</v>
      </c>
      <c r="I554" s="195">
        <v>3.9629005059021921E-2</v>
      </c>
      <c r="J554" s="194">
        <v>1.0000000000000002</v>
      </c>
      <c r="K554" s="196">
        <v>1186</v>
      </c>
      <c r="L554" s="94"/>
      <c r="M554" s="195" t="s">
        <v>143</v>
      </c>
      <c r="N554" s="195" t="s">
        <v>143</v>
      </c>
      <c r="O554" s="195">
        <v>0.24399999999999999</v>
      </c>
      <c r="P554" s="195">
        <v>0.29399999999999998</v>
      </c>
      <c r="Q554" s="195">
        <v>0.25600000000000001</v>
      </c>
      <c r="R554" s="195">
        <v>0.307</v>
      </c>
      <c r="S554" s="195">
        <v>7.6999999999999999E-2</v>
      </c>
      <c r="T554" s="195">
        <v>0.11</v>
      </c>
      <c r="U554" s="195">
        <v>8.0000000000000002E-3</v>
      </c>
      <c r="V554" s="195">
        <v>2.1000000000000001E-2</v>
      </c>
      <c r="W554" s="195">
        <v>0.27100000000000002</v>
      </c>
      <c r="X554" s="195">
        <v>0.32300000000000001</v>
      </c>
      <c r="Y554" s="195">
        <v>6.0000000000000001E-3</v>
      </c>
      <c r="Z554" s="195">
        <v>1.7999999999999999E-2</v>
      </c>
      <c r="AA554" s="195">
        <v>0.03</v>
      </c>
      <c r="AB554" s="195">
        <v>5.1999999999999998E-2</v>
      </c>
      <c r="AC554" s="12"/>
    </row>
    <row r="555" spans="1:29" x14ac:dyDescent="0.25">
      <c r="A555" s="94" t="s">
        <v>2045</v>
      </c>
      <c r="B555" s="195" t="s">
        <v>143</v>
      </c>
      <c r="C555" s="195">
        <v>0.11392405063291139</v>
      </c>
      <c r="D555" s="195">
        <v>0.18734177215189873</v>
      </c>
      <c r="E555" s="195">
        <v>0.11962025316455696</v>
      </c>
      <c r="F555" s="195">
        <v>1.8354430379746836E-2</v>
      </c>
      <c r="G555" s="195">
        <v>0.50253164556962027</v>
      </c>
      <c r="H555" s="195">
        <v>1.708860759493671E-2</v>
      </c>
      <c r="I555" s="195">
        <v>4.1139240506329111E-2</v>
      </c>
      <c r="J555" s="194">
        <v>1</v>
      </c>
      <c r="K555" s="196">
        <v>1580</v>
      </c>
      <c r="L555" s="94"/>
      <c r="M555" s="195" t="s">
        <v>143</v>
      </c>
      <c r="N555" s="195" t="s">
        <v>143</v>
      </c>
      <c r="O555" s="195">
        <v>9.9000000000000005E-2</v>
      </c>
      <c r="P555" s="195">
        <v>0.13100000000000001</v>
      </c>
      <c r="Q555" s="195">
        <v>0.16900000000000001</v>
      </c>
      <c r="R555" s="195">
        <v>0.20699999999999999</v>
      </c>
      <c r="S555" s="195">
        <v>0.105</v>
      </c>
      <c r="T555" s="195">
        <v>0.13700000000000001</v>
      </c>
      <c r="U555" s="195">
        <v>1.2999999999999999E-2</v>
      </c>
      <c r="V555" s="195">
        <v>2.5999999999999999E-2</v>
      </c>
      <c r="W555" s="195">
        <v>0.47799999999999998</v>
      </c>
      <c r="X555" s="195">
        <v>0.52700000000000002</v>
      </c>
      <c r="Y555" s="195">
        <v>1.2E-2</v>
      </c>
      <c r="Z555" s="195">
        <v>2.5000000000000001E-2</v>
      </c>
      <c r="AA555" s="195">
        <v>3.2000000000000001E-2</v>
      </c>
      <c r="AB555" s="195">
        <v>5.1999999999999998E-2</v>
      </c>
      <c r="AC555" s="12"/>
    </row>
    <row r="556" spans="1:29" x14ac:dyDescent="0.25">
      <c r="A556" s="94" t="s">
        <v>2046</v>
      </c>
      <c r="B556" s="195" t="s">
        <v>143</v>
      </c>
      <c r="C556" s="195">
        <v>0.33396071050464649</v>
      </c>
      <c r="D556" s="195">
        <v>0.41736266321609222</v>
      </c>
      <c r="E556" s="195">
        <v>9.9047170921068114E-2</v>
      </c>
      <c r="F556" s="195">
        <v>7.410892836136925E-3</v>
      </c>
      <c r="G556" s="195">
        <v>9.2577343841900958E-2</v>
      </c>
      <c r="H556" s="195">
        <v>3.0584637101517468E-3</v>
      </c>
      <c r="I556" s="195">
        <v>4.6582754970003526E-2</v>
      </c>
      <c r="J556" s="194">
        <v>1</v>
      </c>
      <c r="K556" s="196">
        <v>8501</v>
      </c>
      <c r="L556" s="94"/>
      <c r="M556" s="195" t="s">
        <v>143</v>
      </c>
      <c r="N556" s="195" t="s">
        <v>143</v>
      </c>
      <c r="O556" s="195">
        <v>0.32400000000000001</v>
      </c>
      <c r="P556" s="195">
        <v>0.34399999999999997</v>
      </c>
      <c r="Q556" s="195">
        <v>0.40699999999999997</v>
      </c>
      <c r="R556" s="195">
        <v>0.42799999999999999</v>
      </c>
      <c r="S556" s="195">
        <v>9.2999999999999999E-2</v>
      </c>
      <c r="T556" s="195">
        <v>0.106</v>
      </c>
      <c r="U556" s="195">
        <v>6.0000000000000001E-3</v>
      </c>
      <c r="V556" s="195">
        <v>8.9999999999999993E-3</v>
      </c>
      <c r="W556" s="195">
        <v>8.6999999999999994E-2</v>
      </c>
      <c r="X556" s="195">
        <v>9.9000000000000005E-2</v>
      </c>
      <c r="Y556" s="195">
        <v>2E-3</v>
      </c>
      <c r="Z556" s="195">
        <v>4.0000000000000001E-3</v>
      </c>
      <c r="AA556" s="195">
        <v>4.2000000000000003E-2</v>
      </c>
      <c r="AB556" s="195">
        <v>5.0999999999999997E-2</v>
      </c>
      <c r="AC556" s="12"/>
    </row>
    <row r="557" spans="1:29" x14ac:dyDescent="0.25">
      <c r="A557" s="94" t="s">
        <v>2047</v>
      </c>
      <c r="B557" s="195" t="s">
        <v>143</v>
      </c>
      <c r="C557" s="195">
        <v>9.8484848484848481E-2</v>
      </c>
      <c r="D557" s="195">
        <v>0.32575757575757575</v>
      </c>
      <c r="E557" s="195">
        <v>0.33333333333333331</v>
      </c>
      <c r="F557" s="195">
        <v>1.5151515151515152E-2</v>
      </c>
      <c r="G557" s="195">
        <v>0.16666666666666666</v>
      </c>
      <c r="H557" s="195">
        <v>7.575757575757576E-3</v>
      </c>
      <c r="I557" s="195">
        <v>5.3030303030303032E-2</v>
      </c>
      <c r="J557" s="194">
        <v>0.99999999999999989</v>
      </c>
      <c r="K557" s="196">
        <v>132</v>
      </c>
      <c r="L557" s="94"/>
      <c r="M557" s="195" t="s">
        <v>143</v>
      </c>
      <c r="N557" s="195" t="s">
        <v>143</v>
      </c>
      <c r="O557" s="195">
        <v>5.8000000000000003E-2</v>
      </c>
      <c r="P557" s="195">
        <v>0.161</v>
      </c>
      <c r="Q557" s="195">
        <v>0.252</v>
      </c>
      <c r="R557" s="195">
        <v>0.41</v>
      </c>
      <c r="S557" s="195">
        <v>0.25900000000000001</v>
      </c>
      <c r="T557" s="195">
        <v>0.41699999999999998</v>
      </c>
      <c r="U557" s="195">
        <v>4.0000000000000001E-3</v>
      </c>
      <c r="V557" s="195">
        <v>5.3999999999999999E-2</v>
      </c>
      <c r="W557" s="195">
        <v>0.113</v>
      </c>
      <c r="X557" s="195">
        <v>0.23899999999999999</v>
      </c>
      <c r="Y557" s="195">
        <v>1E-3</v>
      </c>
      <c r="Z557" s="195">
        <v>4.2000000000000003E-2</v>
      </c>
      <c r="AA557" s="195">
        <v>2.5999999999999999E-2</v>
      </c>
      <c r="AB557" s="195">
        <v>0.105</v>
      </c>
      <c r="AC557" s="12"/>
    </row>
    <row r="558" spans="1:29" x14ac:dyDescent="0.25">
      <c r="A558" s="94" t="s">
        <v>2048</v>
      </c>
      <c r="B558" s="195" t="s">
        <v>143</v>
      </c>
      <c r="C558" s="195">
        <v>0.15364583333333334</v>
      </c>
      <c r="D558" s="195">
        <v>0.3359375</v>
      </c>
      <c r="E558" s="195">
        <v>0.18229166666666666</v>
      </c>
      <c r="F558" s="195">
        <v>2.0833333333333332E-2</v>
      </c>
      <c r="G558" s="195">
        <v>0.20833333333333334</v>
      </c>
      <c r="H558" s="195">
        <v>5.208333333333333E-3</v>
      </c>
      <c r="I558" s="195">
        <v>9.375E-2</v>
      </c>
      <c r="J558" s="194">
        <v>1</v>
      </c>
      <c r="K558" s="196">
        <v>384</v>
      </c>
      <c r="L558" s="94"/>
      <c r="M558" s="195" t="s">
        <v>143</v>
      </c>
      <c r="N558" s="195" t="s">
        <v>143</v>
      </c>
      <c r="O558" s="195">
        <v>0.121</v>
      </c>
      <c r="P558" s="195">
        <v>0.193</v>
      </c>
      <c r="Q558" s="195">
        <v>0.29099999999999998</v>
      </c>
      <c r="R558" s="195">
        <v>0.38500000000000001</v>
      </c>
      <c r="S558" s="195">
        <v>0.14699999999999999</v>
      </c>
      <c r="T558" s="195">
        <v>0.224</v>
      </c>
      <c r="U558" s="195">
        <v>1.0999999999999999E-2</v>
      </c>
      <c r="V558" s="195">
        <v>4.1000000000000002E-2</v>
      </c>
      <c r="W558" s="195">
        <v>0.17100000000000001</v>
      </c>
      <c r="X558" s="195">
        <v>0.252</v>
      </c>
      <c r="Y558" s="195">
        <v>1E-3</v>
      </c>
      <c r="Z558" s="195">
        <v>1.9E-2</v>
      </c>
      <c r="AA558" s="195">
        <v>6.8000000000000005E-2</v>
      </c>
      <c r="AB558" s="195">
        <v>0.127</v>
      </c>
      <c r="AC558" s="12"/>
    </row>
    <row r="559" spans="1:29" x14ac:dyDescent="0.25">
      <c r="A559" s="94" t="s">
        <v>2049</v>
      </c>
      <c r="B559" s="195" t="s">
        <v>143</v>
      </c>
      <c r="C559" s="195">
        <v>0.24036281179138322</v>
      </c>
      <c r="D559" s="195">
        <v>0.21239606953892667</v>
      </c>
      <c r="E559" s="195">
        <v>7.3318216175359038E-2</v>
      </c>
      <c r="F559" s="195">
        <v>5.2154195011337869E-2</v>
      </c>
      <c r="G559" s="195">
        <v>0.3869992441421013</v>
      </c>
      <c r="H559" s="195">
        <v>1.0582010582010581E-2</v>
      </c>
      <c r="I559" s="195">
        <v>2.4187452758881331E-2</v>
      </c>
      <c r="J559" s="194">
        <v>1</v>
      </c>
      <c r="K559" s="196">
        <v>1323</v>
      </c>
      <c r="L559" s="94"/>
      <c r="M559" s="195" t="s">
        <v>143</v>
      </c>
      <c r="N559" s="195" t="s">
        <v>143</v>
      </c>
      <c r="O559" s="195">
        <v>0.218</v>
      </c>
      <c r="P559" s="195">
        <v>0.26400000000000001</v>
      </c>
      <c r="Q559" s="195">
        <v>0.191</v>
      </c>
      <c r="R559" s="195">
        <v>0.23499999999999999</v>
      </c>
      <c r="S559" s="195">
        <v>0.06</v>
      </c>
      <c r="T559" s="195">
        <v>8.8999999999999996E-2</v>
      </c>
      <c r="U559" s="195">
        <v>4.1000000000000002E-2</v>
      </c>
      <c r="V559" s="195">
        <v>6.5000000000000002E-2</v>
      </c>
      <c r="W559" s="195">
        <v>0.36099999999999999</v>
      </c>
      <c r="X559" s="195">
        <v>0.41399999999999998</v>
      </c>
      <c r="Y559" s="195">
        <v>6.0000000000000001E-3</v>
      </c>
      <c r="Z559" s="195">
        <v>1.7999999999999999E-2</v>
      </c>
      <c r="AA559" s="195">
        <v>1.7000000000000001E-2</v>
      </c>
      <c r="AB559" s="195">
        <v>3.4000000000000002E-2</v>
      </c>
      <c r="AC559" s="12"/>
    </row>
    <row r="560" spans="1:29" x14ac:dyDescent="0.25">
      <c r="A560" s="94" t="s">
        <v>2050</v>
      </c>
      <c r="B560" s="195" t="s">
        <v>143</v>
      </c>
      <c r="C560" s="195">
        <v>0.37199124726477023</v>
      </c>
      <c r="D560" s="195">
        <v>0.24288840262582057</v>
      </c>
      <c r="E560" s="195">
        <v>0.12910284463894967</v>
      </c>
      <c r="F560" s="195">
        <v>3.0634573304157548E-2</v>
      </c>
      <c r="G560" s="195">
        <v>0.16192560175054704</v>
      </c>
      <c r="H560" s="195" t="s">
        <v>143</v>
      </c>
      <c r="I560" s="195">
        <v>6.3457330415754923E-2</v>
      </c>
      <c r="J560" s="194">
        <v>1</v>
      </c>
      <c r="K560" s="196">
        <v>457</v>
      </c>
      <c r="L560" s="94"/>
      <c r="M560" s="195" t="s">
        <v>143</v>
      </c>
      <c r="N560" s="195" t="s">
        <v>143</v>
      </c>
      <c r="O560" s="195">
        <v>0.32900000000000001</v>
      </c>
      <c r="P560" s="195">
        <v>0.41699999999999998</v>
      </c>
      <c r="Q560" s="195">
        <v>0.20599999999999999</v>
      </c>
      <c r="R560" s="195">
        <v>0.28399999999999997</v>
      </c>
      <c r="S560" s="195">
        <v>0.10100000000000001</v>
      </c>
      <c r="T560" s="195">
        <v>0.16300000000000001</v>
      </c>
      <c r="U560" s="195">
        <v>1.7999999999999999E-2</v>
      </c>
      <c r="V560" s="195">
        <v>5.0999999999999997E-2</v>
      </c>
      <c r="W560" s="195">
        <v>0.13100000000000001</v>
      </c>
      <c r="X560" s="195">
        <v>0.19800000000000001</v>
      </c>
      <c r="Y560" s="195" t="s">
        <v>143</v>
      </c>
      <c r="Z560" s="195" t="s">
        <v>143</v>
      </c>
      <c r="AA560" s="195">
        <v>4.4999999999999998E-2</v>
      </c>
      <c r="AB560" s="195">
        <v>0.09</v>
      </c>
      <c r="AC560" s="12"/>
    </row>
    <row r="561" spans="1:29" x14ac:dyDescent="0.25">
      <c r="A561" s="94" t="s">
        <v>2051</v>
      </c>
      <c r="B561" s="195" t="s">
        <v>143</v>
      </c>
      <c r="C561" s="195">
        <v>0.43302180685358255</v>
      </c>
      <c r="D561" s="195">
        <v>0.32834890965732089</v>
      </c>
      <c r="E561" s="195">
        <v>8.7850467289719625E-2</v>
      </c>
      <c r="F561" s="195">
        <v>1.1214953271028037E-2</v>
      </c>
      <c r="G561" s="195">
        <v>8.5981308411214957E-2</v>
      </c>
      <c r="H561" s="195">
        <v>4.9844236760124613E-3</v>
      </c>
      <c r="I561" s="195">
        <v>4.8598130841121495E-2</v>
      </c>
      <c r="J561" s="194">
        <v>1</v>
      </c>
      <c r="K561" s="196">
        <v>1605</v>
      </c>
      <c r="L561" s="94"/>
      <c r="M561" s="195" t="s">
        <v>143</v>
      </c>
      <c r="N561" s="195" t="s">
        <v>143</v>
      </c>
      <c r="O561" s="195">
        <v>0.40899999999999997</v>
      </c>
      <c r="P561" s="195">
        <v>0.45700000000000002</v>
      </c>
      <c r="Q561" s="195">
        <v>0.30599999999999999</v>
      </c>
      <c r="R561" s="195">
        <v>0.35199999999999998</v>
      </c>
      <c r="S561" s="195">
        <v>7.4999999999999997E-2</v>
      </c>
      <c r="T561" s="195">
        <v>0.10299999999999999</v>
      </c>
      <c r="U561" s="195">
        <v>7.0000000000000001E-3</v>
      </c>
      <c r="V561" s="195">
        <v>1.7999999999999999E-2</v>
      </c>
      <c r="W561" s="195">
        <v>7.2999999999999995E-2</v>
      </c>
      <c r="X561" s="195">
        <v>0.10100000000000001</v>
      </c>
      <c r="Y561" s="195">
        <v>3.0000000000000001E-3</v>
      </c>
      <c r="Z561" s="195">
        <v>0.01</v>
      </c>
      <c r="AA561" s="195">
        <v>3.9E-2</v>
      </c>
      <c r="AB561" s="195">
        <v>0.06</v>
      </c>
      <c r="AC561" s="12"/>
    </row>
    <row r="562" spans="1:29" x14ac:dyDescent="0.25">
      <c r="A562" s="94" t="s">
        <v>2052</v>
      </c>
      <c r="B562" s="195" t="s">
        <v>143</v>
      </c>
      <c r="C562" s="195">
        <v>0.31527093596059114</v>
      </c>
      <c r="D562" s="195">
        <v>0.35960591133004927</v>
      </c>
      <c r="E562" s="195">
        <v>0.13300492610837439</v>
      </c>
      <c r="F562" s="195">
        <v>4.9261083743842365E-3</v>
      </c>
      <c r="G562" s="195">
        <v>0.12315270935960591</v>
      </c>
      <c r="H562" s="195">
        <v>9.852216748768473E-3</v>
      </c>
      <c r="I562" s="195">
        <v>5.4187192118226604E-2</v>
      </c>
      <c r="J562" s="194">
        <v>0.99999999999999989</v>
      </c>
      <c r="K562" s="196">
        <v>203</v>
      </c>
      <c r="L562" s="94"/>
      <c r="M562" s="195" t="s">
        <v>143</v>
      </c>
      <c r="N562" s="195" t="s">
        <v>143</v>
      </c>
      <c r="O562" s="195">
        <v>0.255</v>
      </c>
      <c r="P562" s="195">
        <v>0.38200000000000001</v>
      </c>
      <c r="Q562" s="195">
        <v>0.29699999999999999</v>
      </c>
      <c r="R562" s="195">
        <v>0.42799999999999999</v>
      </c>
      <c r="S562" s="195">
        <v>9.2999999999999999E-2</v>
      </c>
      <c r="T562" s="195">
        <v>0.187</v>
      </c>
      <c r="U562" s="195">
        <v>1E-3</v>
      </c>
      <c r="V562" s="195">
        <v>2.7E-2</v>
      </c>
      <c r="W562" s="195">
        <v>8.5000000000000006E-2</v>
      </c>
      <c r="X562" s="195">
        <v>0.17499999999999999</v>
      </c>
      <c r="Y562" s="195">
        <v>3.0000000000000001E-3</v>
      </c>
      <c r="Z562" s="195">
        <v>3.5000000000000003E-2</v>
      </c>
      <c r="AA562" s="195">
        <v>3.1E-2</v>
      </c>
      <c r="AB562" s="195">
        <v>9.4E-2</v>
      </c>
      <c r="AC562" s="12"/>
    </row>
    <row r="563" spans="1:29" x14ac:dyDescent="0.25">
      <c r="A563" s="94" t="s">
        <v>2053</v>
      </c>
      <c r="B563" s="195">
        <v>5.3117758016707088E-2</v>
      </c>
      <c r="C563" s="195">
        <v>0.30826192400970087</v>
      </c>
      <c r="D563" s="195">
        <v>0.23852330908111022</v>
      </c>
      <c r="E563" s="195">
        <v>0.11514955537590946</v>
      </c>
      <c r="F563" s="195">
        <v>1.7881972514147131E-2</v>
      </c>
      <c r="G563" s="195">
        <v>0.24545405551064403</v>
      </c>
      <c r="H563" s="195">
        <v>3.8264618701158719E-3</v>
      </c>
      <c r="I563" s="195">
        <v>1.7784963621665321E-2</v>
      </c>
      <c r="J563" s="194">
        <v>1</v>
      </c>
      <c r="K563" s="196">
        <v>92775</v>
      </c>
      <c r="L563" s="94"/>
      <c r="M563" s="195">
        <v>5.1999999999999998E-2</v>
      </c>
      <c r="N563" s="195">
        <v>5.5E-2</v>
      </c>
      <c r="O563" s="195">
        <v>0.30499999999999999</v>
      </c>
      <c r="P563" s="195">
        <v>0.311</v>
      </c>
      <c r="Q563" s="195">
        <v>0.23599999999999999</v>
      </c>
      <c r="R563" s="195">
        <v>0.24099999999999999</v>
      </c>
      <c r="S563" s="195">
        <v>0.113</v>
      </c>
      <c r="T563" s="195">
        <v>0.11700000000000001</v>
      </c>
      <c r="U563" s="195">
        <v>1.7000000000000001E-2</v>
      </c>
      <c r="V563" s="195">
        <v>1.9E-2</v>
      </c>
      <c r="W563" s="195">
        <v>0.24299999999999999</v>
      </c>
      <c r="X563" s="195">
        <v>0.248</v>
      </c>
      <c r="Y563" s="195">
        <v>3.0000000000000001E-3</v>
      </c>
      <c r="Z563" s="195">
        <v>4.0000000000000001E-3</v>
      </c>
      <c r="AA563" s="195">
        <v>1.7000000000000001E-2</v>
      </c>
      <c r="AB563" s="195">
        <v>1.9E-2</v>
      </c>
      <c r="AC563" s="12"/>
    </row>
    <row r="564" spans="1:29" x14ac:dyDescent="0.25">
      <c r="A564" s="94" t="s">
        <v>2054</v>
      </c>
      <c r="B564" s="195" t="s">
        <v>143</v>
      </c>
      <c r="C564" s="195">
        <v>0.37297106563161608</v>
      </c>
      <c r="D564" s="195">
        <v>0.2364149611856034</v>
      </c>
      <c r="E564" s="195">
        <v>0.16866619618913198</v>
      </c>
      <c r="F564" s="195">
        <v>2.3288637967537051E-2</v>
      </c>
      <c r="G564" s="195">
        <v>0.18207480592801695</v>
      </c>
      <c r="H564" s="195">
        <v>2.8228652081863093E-3</v>
      </c>
      <c r="I564" s="195">
        <v>1.3761467889908258E-2</v>
      </c>
      <c r="J564" s="194">
        <v>1</v>
      </c>
      <c r="K564" s="196">
        <v>2834</v>
      </c>
      <c r="L564" s="94"/>
      <c r="M564" s="195" t="s">
        <v>143</v>
      </c>
      <c r="N564" s="195" t="s">
        <v>143</v>
      </c>
      <c r="O564" s="195">
        <v>0.35499999999999998</v>
      </c>
      <c r="P564" s="195">
        <v>0.39100000000000001</v>
      </c>
      <c r="Q564" s="195">
        <v>0.221</v>
      </c>
      <c r="R564" s="195">
        <v>0.252</v>
      </c>
      <c r="S564" s="195">
        <v>0.155</v>
      </c>
      <c r="T564" s="195">
        <v>0.183</v>
      </c>
      <c r="U564" s="195">
        <v>1.7999999999999999E-2</v>
      </c>
      <c r="V564" s="195">
        <v>0.03</v>
      </c>
      <c r="W564" s="195">
        <v>0.16800000000000001</v>
      </c>
      <c r="X564" s="195">
        <v>0.19700000000000001</v>
      </c>
      <c r="Y564" s="195">
        <v>1E-3</v>
      </c>
      <c r="Z564" s="195">
        <v>6.0000000000000001E-3</v>
      </c>
      <c r="AA564" s="195">
        <v>0.01</v>
      </c>
      <c r="AB564" s="195">
        <v>1.9E-2</v>
      </c>
      <c r="AC564" s="12"/>
    </row>
    <row r="565" spans="1:29" x14ac:dyDescent="0.25">
      <c r="A565" s="94" t="s">
        <v>2055</v>
      </c>
      <c r="B565" s="195" t="s">
        <v>143</v>
      </c>
      <c r="C565" s="195">
        <v>0.26183574879227051</v>
      </c>
      <c r="D565" s="195">
        <v>0.48115942028985509</v>
      </c>
      <c r="E565" s="195">
        <v>0.17391304347826086</v>
      </c>
      <c r="F565" s="195">
        <v>1.6425120772946861E-2</v>
      </c>
      <c r="G565" s="195">
        <v>6.0869565217391307E-2</v>
      </c>
      <c r="H565" s="195" t="s">
        <v>143</v>
      </c>
      <c r="I565" s="195">
        <v>5.7971014492753624E-3</v>
      </c>
      <c r="J565" s="194">
        <v>1</v>
      </c>
      <c r="K565" s="196">
        <v>1035</v>
      </c>
      <c r="L565" s="94"/>
      <c r="M565" s="195" t="s">
        <v>143</v>
      </c>
      <c r="N565" s="195" t="s">
        <v>143</v>
      </c>
      <c r="O565" s="195">
        <v>0.23599999999999999</v>
      </c>
      <c r="P565" s="195">
        <v>0.28899999999999998</v>
      </c>
      <c r="Q565" s="195">
        <v>0.45100000000000001</v>
      </c>
      <c r="R565" s="195">
        <v>0.51200000000000001</v>
      </c>
      <c r="S565" s="195">
        <v>0.152</v>
      </c>
      <c r="T565" s="195">
        <v>0.19800000000000001</v>
      </c>
      <c r="U565" s="195">
        <v>0.01</v>
      </c>
      <c r="V565" s="195">
        <v>2.5999999999999999E-2</v>
      </c>
      <c r="W565" s="195">
        <v>4.8000000000000001E-2</v>
      </c>
      <c r="X565" s="195">
        <v>7.6999999999999999E-2</v>
      </c>
      <c r="Y565" s="195" t="s">
        <v>143</v>
      </c>
      <c r="Z565" s="195" t="s">
        <v>143</v>
      </c>
      <c r="AA565" s="195">
        <v>3.0000000000000001E-3</v>
      </c>
      <c r="AB565" s="195">
        <v>1.2999999999999999E-2</v>
      </c>
      <c r="AC565" s="12"/>
    </row>
    <row r="566" spans="1:29" x14ac:dyDescent="0.25">
      <c r="A566" s="94" t="s">
        <v>2056</v>
      </c>
      <c r="B566" s="195" t="s">
        <v>143</v>
      </c>
      <c r="C566" s="195">
        <v>1.0113780025284451E-2</v>
      </c>
      <c r="D566" s="195">
        <v>0.1447534766118837</v>
      </c>
      <c r="E566" s="195">
        <v>0.13716814159292035</v>
      </c>
      <c r="F566" s="195">
        <v>2.1491782553729456E-2</v>
      </c>
      <c r="G566" s="195">
        <v>0.67383059418457647</v>
      </c>
      <c r="H566" s="195">
        <v>2.5284450063211127E-3</v>
      </c>
      <c r="I566" s="195">
        <v>1.0113780025284451E-2</v>
      </c>
      <c r="J566" s="194">
        <v>0.99999999999999989</v>
      </c>
      <c r="K566" s="196">
        <v>1582</v>
      </c>
      <c r="L566" s="94"/>
      <c r="M566" s="195" t="s">
        <v>143</v>
      </c>
      <c r="N566" s="195" t="s">
        <v>143</v>
      </c>
      <c r="O566" s="195">
        <v>6.0000000000000001E-3</v>
      </c>
      <c r="P566" s="195">
        <v>1.6E-2</v>
      </c>
      <c r="Q566" s="195">
        <v>0.128</v>
      </c>
      <c r="R566" s="195">
        <v>0.16300000000000001</v>
      </c>
      <c r="S566" s="195">
        <v>0.121</v>
      </c>
      <c r="T566" s="195">
        <v>0.155</v>
      </c>
      <c r="U566" s="195">
        <v>1.4999999999999999E-2</v>
      </c>
      <c r="V566" s="195">
        <v>0.03</v>
      </c>
      <c r="W566" s="195">
        <v>0.65</v>
      </c>
      <c r="X566" s="195">
        <v>0.69599999999999995</v>
      </c>
      <c r="Y566" s="195">
        <v>1E-3</v>
      </c>
      <c r="Z566" s="195">
        <v>6.0000000000000001E-3</v>
      </c>
      <c r="AA566" s="195">
        <v>6.0000000000000001E-3</v>
      </c>
      <c r="AB566" s="195">
        <v>1.6E-2</v>
      </c>
      <c r="AC566" s="12"/>
    </row>
    <row r="567" spans="1:29" x14ac:dyDescent="0.25">
      <c r="A567" s="94" t="s">
        <v>2057</v>
      </c>
      <c r="B567" s="195" t="s">
        <v>143</v>
      </c>
      <c r="C567" s="195">
        <v>0.12181580666231222</v>
      </c>
      <c r="D567" s="195">
        <v>0.13781841933376879</v>
      </c>
      <c r="E567" s="195">
        <v>8.2625734813847163E-2</v>
      </c>
      <c r="F567" s="195">
        <v>9.7975179621162638E-3</v>
      </c>
      <c r="G567" s="195">
        <v>0.6051600261267146</v>
      </c>
      <c r="H567" s="195">
        <v>1.7962116263879817E-2</v>
      </c>
      <c r="I567" s="195">
        <v>2.4820378837361202E-2</v>
      </c>
      <c r="J567" s="194">
        <v>1</v>
      </c>
      <c r="K567" s="196">
        <v>3062</v>
      </c>
      <c r="L567" s="94"/>
      <c r="M567" s="195" t="s">
        <v>143</v>
      </c>
      <c r="N567" s="195" t="s">
        <v>143</v>
      </c>
      <c r="O567" s="195">
        <v>0.111</v>
      </c>
      <c r="P567" s="195">
        <v>0.13400000000000001</v>
      </c>
      <c r="Q567" s="195">
        <v>0.126</v>
      </c>
      <c r="R567" s="195">
        <v>0.15</v>
      </c>
      <c r="S567" s="195">
        <v>7.2999999999999995E-2</v>
      </c>
      <c r="T567" s="195">
        <v>9.2999999999999999E-2</v>
      </c>
      <c r="U567" s="195">
        <v>7.0000000000000001E-3</v>
      </c>
      <c r="V567" s="195">
        <v>1.4E-2</v>
      </c>
      <c r="W567" s="195">
        <v>0.58799999999999997</v>
      </c>
      <c r="X567" s="195">
        <v>0.622</v>
      </c>
      <c r="Y567" s="195">
        <v>1.4E-2</v>
      </c>
      <c r="Z567" s="195">
        <v>2.3E-2</v>
      </c>
      <c r="AA567" s="195">
        <v>0.02</v>
      </c>
      <c r="AB567" s="195">
        <v>3.1E-2</v>
      </c>
      <c r="AC567" s="12"/>
    </row>
    <row r="568" spans="1:29" x14ac:dyDescent="0.25">
      <c r="A568" s="94" t="s">
        <v>2058</v>
      </c>
      <c r="B568" s="195">
        <v>0.17910447761194029</v>
      </c>
      <c r="C568" s="195">
        <v>0.2261768082663605</v>
      </c>
      <c r="D568" s="195">
        <v>0.27210103329506313</v>
      </c>
      <c r="E568" s="195">
        <v>0.17336394948335246</v>
      </c>
      <c r="F568" s="195">
        <v>8.0367393800229621E-3</v>
      </c>
      <c r="G568" s="195">
        <v>0.11825487944890931</v>
      </c>
      <c r="H568" s="195" t="s">
        <v>143</v>
      </c>
      <c r="I568" s="195">
        <v>2.2962112514351322E-2</v>
      </c>
      <c r="J568" s="194">
        <v>0.99999999999999989</v>
      </c>
      <c r="K568" s="196">
        <v>871</v>
      </c>
      <c r="L568" s="94"/>
      <c r="M568" s="195">
        <v>0.155</v>
      </c>
      <c r="N568" s="195">
        <v>0.20599999999999999</v>
      </c>
      <c r="O568" s="195">
        <v>0.2</v>
      </c>
      <c r="P568" s="195">
        <v>0.255</v>
      </c>
      <c r="Q568" s="195">
        <v>0.24399999999999999</v>
      </c>
      <c r="R568" s="195">
        <v>0.30299999999999999</v>
      </c>
      <c r="S568" s="195">
        <v>0.15</v>
      </c>
      <c r="T568" s="195">
        <v>0.2</v>
      </c>
      <c r="U568" s="195">
        <v>4.0000000000000001E-3</v>
      </c>
      <c r="V568" s="195">
        <v>1.6E-2</v>
      </c>
      <c r="W568" s="195">
        <v>9.8000000000000004E-2</v>
      </c>
      <c r="X568" s="195">
        <v>0.14099999999999999</v>
      </c>
      <c r="Y568" s="195" t="s">
        <v>143</v>
      </c>
      <c r="Z568" s="195" t="s">
        <v>143</v>
      </c>
      <c r="AA568" s="195">
        <v>1.4999999999999999E-2</v>
      </c>
      <c r="AB568" s="195">
        <v>3.5000000000000003E-2</v>
      </c>
      <c r="AC568" s="12"/>
    </row>
    <row r="569" spans="1:29" x14ac:dyDescent="0.25">
      <c r="A569" s="94" t="s">
        <v>2059</v>
      </c>
      <c r="B569" s="195">
        <v>7.3640483383685803E-3</v>
      </c>
      <c r="C569" s="195">
        <v>1.3217522658610272E-3</v>
      </c>
      <c r="D569" s="195">
        <v>0.57175226586102723</v>
      </c>
      <c r="E569" s="195">
        <v>0.3597998489425982</v>
      </c>
      <c r="F569" s="195">
        <v>1.1234894259818731E-2</v>
      </c>
      <c r="G569" s="195">
        <v>1.4350453172205438E-2</v>
      </c>
      <c r="H569" s="195" t="s">
        <v>143</v>
      </c>
      <c r="I569" s="195">
        <v>3.4176737160120846E-2</v>
      </c>
      <c r="J569" s="194">
        <v>1</v>
      </c>
      <c r="K569" s="196">
        <v>10592</v>
      </c>
      <c r="L569" s="94"/>
      <c r="M569" s="195">
        <v>6.0000000000000001E-3</v>
      </c>
      <c r="N569" s="195">
        <v>8.9999999999999993E-3</v>
      </c>
      <c r="O569" s="195">
        <v>1E-3</v>
      </c>
      <c r="P569" s="195">
        <v>2E-3</v>
      </c>
      <c r="Q569" s="195">
        <v>0.56200000000000006</v>
      </c>
      <c r="R569" s="195">
        <v>0.58099999999999996</v>
      </c>
      <c r="S569" s="195">
        <v>0.35099999999999998</v>
      </c>
      <c r="T569" s="195">
        <v>0.36899999999999999</v>
      </c>
      <c r="U569" s="195">
        <v>8.9999999999999993E-3</v>
      </c>
      <c r="V569" s="195">
        <v>1.2999999999999999E-2</v>
      </c>
      <c r="W569" s="195">
        <v>1.2E-2</v>
      </c>
      <c r="X569" s="195">
        <v>1.7000000000000001E-2</v>
      </c>
      <c r="Y569" s="195" t="s">
        <v>143</v>
      </c>
      <c r="Z569" s="195" t="s">
        <v>143</v>
      </c>
      <c r="AA569" s="195">
        <v>3.1E-2</v>
      </c>
      <c r="AB569" s="195">
        <v>3.7999999999999999E-2</v>
      </c>
      <c r="AC569" s="12"/>
    </row>
    <row r="570" spans="1:29" x14ac:dyDescent="0.25">
      <c r="A570" s="94" t="s">
        <v>2060</v>
      </c>
      <c r="B570" s="195">
        <v>8.0866228070175433E-2</v>
      </c>
      <c r="C570" s="195">
        <v>0.30427631578947367</v>
      </c>
      <c r="D570" s="195">
        <v>0.22551169590643275</v>
      </c>
      <c r="E570" s="195">
        <v>8.8450292397660821E-2</v>
      </c>
      <c r="F570" s="195">
        <v>3.5087719298245612E-2</v>
      </c>
      <c r="G570" s="195">
        <v>0.24890350877192982</v>
      </c>
      <c r="H570" s="195">
        <v>3.6549707602339179E-3</v>
      </c>
      <c r="I570" s="195">
        <v>1.3249269005847953E-2</v>
      </c>
      <c r="J570" s="194">
        <v>0.99999999999999989</v>
      </c>
      <c r="K570" s="196">
        <v>10944</v>
      </c>
      <c r="L570" s="94"/>
      <c r="M570" s="195">
        <v>7.5999999999999998E-2</v>
      </c>
      <c r="N570" s="195">
        <v>8.5999999999999993E-2</v>
      </c>
      <c r="O570" s="195">
        <v>0.29599999999999999</v>
      </c>
      <c r="P570" s="195">
        <v>0.313</v>
      </c>
      <c r="Q570" s="195">
        <v>0.218</v>
      </c>
      <c r="R570" s="195">
        <v>0.23300000000000001</v>
      </c>
      <c r="S570" s="195">
        <v>8.3000000000000004E-2</v>
      </c>
      <c r="T570" s="195">
        <v>9.4E-2</v>
      </c>
      <c r="U570" s="195">
        <v>3.2000000000000001E-2</v>
      </c>
      <c r="V570" s="195">
        <v>3.9E-2</v>
      </c>
      <c r="W570" s="195">
        <v>0.24099999999999999</v>
      </c>
      <c r="X570" s="195">
        <v>0.25700000000000001</v>
      </c>
      <c r="Y570" s="195">
        <v>3.0000000000000001E-3</v>
      </c>
      <c r="Z570" s="195">
        <v>5.0000000000000001E-3</v>
      </c>
      <c r="AA570" s="195">
        <v>1.0999999999999999E-2</v>
      </c>
      <c r="AB570" s="195">
        <v>1.6E-2</v>
      </c>
      <c r="AC570" s="12"/>
    </row>
    <row r="571" spans="1:29" x14ac:dyDescent="0.25">
      <c r="A571" s="94" t="s">
        <v>2061</v>
      </c>
      <c r="B571" s="195">
        <v>0.63104152484683462</v>
      </c>
      <c r="C571" s="195">
        <v>0.18311776718856365</v>
      </c>
      <c r="D571" s="195">
        <v>0.10142954390742001</v>
      </c>
      <c r="E571" s="195">
        <v>3.8121170864533697E-2</v>
      </c>
      <c r="F571" s="195">
        <v>6.8073519400953025E-4</v>
      </c>
      <c r="G571" s="195">
        <v>1.2933968686181076E-2</v>
      </c>
      <c r="H571" s="195" t="s">
        <v>143</v>
      </c>
      <c r="I571" s="195">
        <v>3.2675289312457452E-2</v>
      </c>
      <c r="J571" s="194">
        <v>1.0000000000000002</v>
      </c>
      <c r="K571" s="196">
        <v>1469</v>
      </c>
      <c r="L571" s="94"/>
      <c r="M571" s="195">
        <v>0.60599999999999998</v>
      </c>
      <c r="N571" s="195">
        <v>0.65500000000000003</v>
      </c>
      <c r="O571" s="195">
        <v>0.16400000000000001</v>
      </c>
      <c r="P571" s="195">
        <v>0.20399999999999999</v>
      </c>
      <c r="Q571" s="195">
        <v>8.6999999999999994E-2</v>
      </c>
      <c r="R571" s="195">
        <v>0.11799999999999999</v>
      </c>
      <c r="S571" s="195">
        <v>2.9000000000000001E-2</v>
      </c>
      <c r="T571" s="195">
        <v>4.9000000000000002E-2</v>
      </c>
      <c r="U571" s="195">
        <v>0</v>
      </c>
      <c r="V571" s="195">
        <v>4.0000000000000001E-3</v>
      </c>
      <c r="W571" s="195">
        <v>8.0000000000000002E-3</v>
      </c>
      <c r="X571" s="195">
        <v>0.02</v>
      </c>
      <c r="Y571" s="195" t="s">
        <v>143</v>
      </c>
      <c r="Z571" s="195" t="s">
        <v>143</v>
      </c>
      <c r="AA571" s="195">
        <v>2.5000000000000001E-2</v>
      </c>
      <c r="AB571" s="195">
        <v>4.2999999999999997E-2</v>
      </c>
      <c r="AC571" s="12"/>
    </row>
    <row r="572" spans="1:29" x14ac:dyDescent="0.25">
      <c r="A572" s="94" t="s">
        <v>2062</v>
      </c>
      <c r="B572" s="195">
        <v>0.28705482488547363</v>
      </c>
      <c r="C572" s="195">
        <v>0.50834934239692631</v>
      </c>
      <c r="D572" s="195">
        <v>9.5611053642677704E-2</v>
      </c>
      <c r="E572" s="195">
        <v>3.9751736367666615E-2</v>
      </c>
      <c r="F572" s="195">
        <v>1.0344318013890941E-3</v>
      </c>
      <c r="G572" s="195">
        <v>4.8470518693660411E-2</v>
      </c>
      <c r="H572" s="195">
        <v>3.0294074183537757E-3</v>
      </c>
      <c r="I572" s="195">
        <v>1.669868479385252E-2</v>
      </c>
      <c r="J572" s="194">
        <v>1</v>
      </c>
      <c r="K572" s="196">
        <v>13534</v>
      </c>
      <c r="L572" s="94"/>
      <c r="M572" s="195">
        <v>0.27900000000000003</v>
      </c>
      <c r="N572" s="195">
        <v>0.29499999999999998</v>
      </c>
      <c r="O572" s="195">
        <v>0.5</v>
      </c>
      <c r="P572" s="195">
        <v>0.51700000000000002</v>
      </c>
      <c r="Q572" s="195">
        <v>9.0999999999999998E-2</v>
      </c>
      <c r="R572" s="195">
        <v>0.10100000000000001</v>
      </c>
      <c r="S572" s="195">
        <v>3.6999999999999998E-2</v>
      </c>
      <c r="T572" s="195">
        <v>4.2999999999999997E-2</v>
      </c>
      <c r="U572" s="195">
        <v>1E-3</v>
      </c>
      <c r="V572" s="195">
        <v>2E-3</v>
      </c>
      <c r="W572" s="195">
        <v>4.4999999999999998E-2</v>
      </c>
      <c r="X572" s="195">
        <v>5.1999999999999998E-2</v>
      </c>
      <c r="Y572" s="195">
        <v>2E-3</v>
      </c>
      <c r="Z572" s="195">
        <v>4.0000000000000001E-3</v>
      </c>
      <c r="AA572" s="195">
        <v>1.4999999999999999E-2</v>
      </c>
      <c r="AB572" s="195">
        <v>1.9E-2</v>
      </c>
      <c r="AC572" s="12"/>
    </row>
    <row r="573" spans="1:29" x14ac:dyDescent="0.25">
      <c r="A573" s="94" t="s">
        <v>2063</v>
      </c>
      <c r="B573" s="195" t="s">
        <v>143</v>
      </c>
      <c r="C573" s="195">
        <v>0.37950138504155123</v>
      </c>
      <c r="D573" s="195">
        <v>0.37811634349030471</v>
      </c>
      <c r="E573" s="195">
        <v>0.15096952908587258</v>
      </c>
      <c r="F573" s="195">
        <v>2.7700831024930748E-3</v>
      </c>
      <c r="G573" s="195">
        <v>7.8947368421052627E-2</v>
      </c>
      <c r="H573" s="195" t="s">
        <v>143</v>
      </c>
      <c r="I573" s="195">
        <v>9.6952908587257611E-3</v>
      </c>
      <c r="J573" s="194">
        <v>1</v>
      </c>
      <c r="K573" s="196">
        <v>722</v>
      </c>
      <c r="L573" s="94"/>
      <c r="M573" s="195" t="s">
        <v>143</v>
      </c>
      <c r="N573" s="195" t="s">
        <v>143</v>
      </c>
      <c r="O573" s="195">
        <v>0.34499999999999997</v>
      </c>
      <c r="P573" s="195">
        <v>0.41499999999999998</v>
      </c>
      <c r="Q573" s="195">
        <v>0.34300000000000003</v>
      </c>
      <c r="R573" s="195">
        <v>0.41399999999999998</v>
      </c>
      <c r="S573" s="195">
        <v>0.127</v>
      </c>
      <c r="T573" s="195">
        <v>0.17899999999999999</v>
      </c>
      <c r="U573" s="195">
        <v>1E-3</v>
      </c>
      <c r="V573" s="195">
        <v>0.01</v>
      </c>
      <c r="W573" s="195">
        <v>6.0999999999999999E-2</v>
      </c>
      <c r="X573" s="195">
        <v>0.10100000000000001</v>
      </c>
      <c r="Y573" s="195" t="s">
        <v>143</v>
      </c>
      <c r="Z573" s="195" t="s">
        <v>143</v>
      </c>
      <c r="AA573" s="195">
        <v>5.0000000000000001E-3</v>
      </c>
      <c r="AB573" s="195">
        <v>0.02</v>
      </c>
      <c r="AC573" s="12"/>
    </row>
    <row r="574" spans="1:29" x14ac:dyDescent="0.25">
      <c r="A574" s="94" t="s">
        <v>2064</v>
      </c>
      <c r="B574" s="195" t="s">
        <v>143</v>
      </c>
      <c r="C574" s="195">
        <v>0.24096385542168675</v>
      </c>
      <c r="D574" s="195">
        <v>0.33132530120481929</v>
      </c>
      <c r="E574" s="195">
        <v>0.24096385542168675</v>
      </c>
      <c r="F574" s="195">
        <v>1.2048192771084338E-2</v>
      </c>
      <c r="G574" s="195">
        <v>0.15060240963855423</v>
      </c>
      <c r="H574" s="195" t="s">
        <v>143</v>
      </c>
      <c r="I574" s="195">
        <v>2.4096385542168676E-2</v>
      </c>
      <c r="J574" s="194">
        <v>1</v>
      </c>
      <c r="K574" s="196">
        <v>166</v>
      </c>
      <c r="L574" s="94"/>
      <c r="M574" s="195" t="s">
        <v>143</v>
      </c>
      <c r="N574" s="195" t="s">
        <v>143</v>
      </c>
      <c r="O574" s="195">
        <v>0.182</v>
      </c>
      <c r="P574" s="195">
        <v>0.311</v>
      </c>
      <c r="Q574" s="195">
        <v>0.26400000000000001</v>
      </c>
      <c r="R574" s="195">
        <v>0.40600000000000003</v>
      </c>
      <c r="S574" s="195">
        <v>0.182</v>
      </c>
      <c r="T574" s="195">
        <v>0.311</v>
      </c>
      <c r="U574" s="195">
        <v>3.0000000000000001E-3</v>
      </c>
      <c r="V574" s="195">
        <v>4.2999999999999997E-2</v>
      </c>
      <c r="W574" s="195">
        <v>0.104</v>
      </c>
      <c r="X574" s="195">
        <v>0.21299999999999999</v>
      </c>
      <c r="Y574" s="195" t="s">
        <v>143</v>
      </c>
      <c r="Z574" s="195" t="s">
        <v>143</v>
      </c>
      <c r="AA574" s="195">
        <v>8.9999999999999993E-3</v>
      </c>
      <c r="AB574" s="195">
        <v>0.06</v>
      </c>
      <c r="AC574" s="12"/>
    </row>
    <row r="575" spans="1:29" x14ac:dyDescent="0.25">
      <c r="A575" s="94" t="s">
        <v>2065</v>
      </c>
      <c r="B575" s="195" t="s">
        <v>143</v>
      </c>
      <c r="C575" s="195">
        <v>0.3472972972972973</v>
      </c>
      <c r="D575" s="195">
        <v>0.19324324324324324</v>
      </c>
      <c r="E575" s="195">
        <v>0.38648648648648648</v>
      </c>
      <c r="F575" s="195">
        <v>9.45945945945946E-3</v>
      </c>
      <c r="G575" s="195">
        <v>5.675675675675676E-2</v>
      </c>
      <c r="H575" s="195" t="s">
        <v>143</v>
      </c>
      <c r="I575" s="195">
        <v>6.7567567567567571E-3</v>
      </c>
      <c r="J575" s="194">
        <v>1</v>
      </c>
      <c r="K575" s="196">
        <v>740</v>
      </c>
      <c r="L575" s="94"/>
      <c r="M575" s="195" t="s">
        <v>143</v>
      </c>
      <c r="N575" s="195" t="s">
        <v>143</v>
      </c>
      <c r="O575" s="195">
        <v>0.314</v>
      </c>
      <c r="P575" s="195">
        <v>0.38200000000000001</v>
      </c>
      <c r="Q575" s="195">
        <v>0.16600000000000001</v>
      </c>
      <c r="R575" s="195">
        <v>0.223</v>
      </c>
      <c r="S575" s="195">
        <v>0.35199999999999998</v>
      </c>
      <c r="T575" s="195">
        <v>0.42199999999999999</v>
      </c>
      <c r="U575" s="195">
        <v>5.0000000000000001E-3</v>
      </c>
      <c r="V575" s="195">
        <v>1.9E-2</v>
      </c>
      <c r="W575" s="195">
        <v>4.2000000000000003E-2</v>
      </c>
      <c r="X575" s="195">
        <v>7.5999999999999998E-2</v>
      </c>
      <c r="Y575" s="195" t="s">
        <v>143</v>
      </c>
      <c r="Z575" s="195" t="s">
        <v>143</v>
      </c>
      <c r="AA575" s="195">
        <v>3.0000000000000001E-3</v>
      </c>
      <c r="AB575" s="195">
        <v>1.6E-2</v>
      </c>
      <c r="AC575" s="12"/>
    </row>
    <row r="576" spans="1:29" x14ac:dyDescent="0.25">
      <c r="A576" s="94" t="s">
        <v>2066</v>
      </c>
      <c r="B576" s="195" t="s">
        <v>143</v>
      </c>
      <c r="C576" s="195">
        <v>0.51782945736434105</v>
      </c>
      <c r="D576" s="195">
        <v>0.24651162790697675</v>
      </c>
      <c r="E576" s="195">
        <v>0.15658914728682172</v>
      </c>
      <c r="F576" s="195">
        <v>1.2403100775193798E-2</v>
      </c>
      <c r="G576" s="195">
        <v>5.5813953488372092E-2</v>
      </c>
      <c r="H576" s="195" t="s">
        <v>143</v>
      </c>
      <c r="I576" s="195">
        <v>1.0852713178294573E-2</v>
      </c>
      <c r="J576" s="194">
        <v>1</v>
      </c>
      <c r="K576" s="196">
        <v>645</v>
      </c>
      <c r="L576" s="94"/>
      <c r="M576" s="195" t="s">
        <v>143</v>
      </c>
      <c r="N576" s="195" t="s">
        <v>143</v>
      </c>
      <c r="O576" s="195">
        <v>0.47899999999999998</v>
      </c>
      <c r="P576" s="195">
        <v>0.55600000000000005</v>
      </c>
      <c r="Q576" s="195">
        <v>0.215</v>
      </c>
      <c r="R576" s="195">
        <v>0.28100000000000003</v>
      </c>
      <c r="S576" s="195">
        <v>0.13100000000000001</v>
      </c>
      <c r="T576" s="195">
        <v>0.187</v>
      </c>
      <c r="U576" s="195">
        <v>6.0000000000000001E-3</v>
      </c>
      <c r="V576" s="195">
        <v>2.4E-2</v>
      </c>
      <c r="W576" s="195">
        <v>4.1000000000000002E-2</v>
      </c>
      <c r="X576" s="195">
        <v>7.5999999999999998E-2</v>
      </c>
      <c r="Y576" s="195" t="s">
        <v>143</v>
      </c>
      <c r="Z576" s="195" t="s">
        <v>143</v>
      </c>
      <c r="AA576" s="195">
        <v>5.0000000000000001E-3</v>
      </c>
      <c r="AB576" s="195">
        <v>2.1999999999999999E-2</v>
      </c>
      <c r="AC576" s="12"/>
    </row>
    <row r="577" spans="1:29" x14ac:dyDescent="0.25">
      <c r="A577" s="94" t="s">
        <v>2067</v>
      </c>
      <c r="B577" s="195" t="s">
        <v>143</v>
      </c>
      <c r="C577" s="195">
        <v>0.31517509727626458</v>
      </c>
      <c r="D577" s="195">
        <v>0.35408560311284049</v>
      </c>
      <c r="E577" s="195">
        <v>0.19455252918287938</v>
      </c>
      <c r="F577" s="195">
        <v>1.9455252918287938E-3</v>
      </c>
      <c r="G577" s="195">
        <v>0.1245136186770428</v>
      </c>
      <c r="H577" s="195">
        <v>1.9455252918287938E-3</v>
      </c>
      <c r="I577" s="195">
        <v>7.7821011673151752E-3</v>
      </c>
      <c r="J577" s="194">
        <v>1</v>
      </c>
      <c r="K577" s="196">
        <v>514</v>
      </c>
      <c r="L577" s="94"/>
      <c r="M577" s="195" t="s">
        <v>143</v>
      </c>
      <c r="N577" s="195" t="s">
        <v>143</v>
      </c>
      <c r="O577" s="195">
        <v>0.27700000000000002</v>
      </c>
      <c r="P577" s="195">
        <v>0.35699999999999998</v>
      </c>
      <c r="Q577" s="195">
        <v>0.314</v>
      </c>
      <c r="R577" s="195">
        <v>0.39600000000000002</v>
      </c>
      <c r="S577" s="195">
        <v>0.16300000000000001</v>
      </c>
      <c r="T577" s="195">
        <v>0.23100000000000001</v>
      </c>
      <c r="U577" s="195">
        <v>0</v>
      </c>
      <c r="V577" s="195">
        <v>1.0999999999999999E-2</v>
      </c>
      <c r="W577" s="195">
        <v>9.9000000000000005E-2</v>
      </c>
      <c r="X577" s="195">
        <v>0.156</v>
      </c>
      <c r="Y577" s="195">
        <v>0</v>
      </c>
      <c r="Z577" s="195">
        <v>1.0999999999999999E-2</v>
      </c>
      <c r="AA577" s="195">
        <v>3.0000000000000001E-3</v>
      </c>
      <c r="AB577" s="195">
        <v>0.02</v>
      </c>
      <c r="AC577" s="12"/>
    </row>
    <row r="578" spans="1:29" x14ac:dyDescent="0.25">
      <c r="A578" s="94" t="s">
        <v>2068</v>
      </c>
      <c r="B578" s="195" t="s">
        <v>143</v>
      </c>
      <c r="C578" s="195">
        <v>0.1621160409556314</v>
      </c>
      <c r="D578" s="195">
        <v>0.5426621160409556</v>
      </c>
      <c r="E578" s="195">
        <v>0.20648464163822525</v>
      </c>
      <c r="F578" s="195">
        <v>6.8259385665529011E-3</v>
      </c>
      <c r="G578" s="195">
        <v>5.6313993174061432E-2</v>
      </c>
      <c r="H578" s="195">
        <v>1.7064846416382253E-3</v>
      </c>
      <c r="I578" s="195">
        <v>2.3890784982935155E-2</v>
      </c>
      <c r="J578" s="194">
        <v>0.99999999999999989</v>
      </c>
      <c r="K578" s="196">
        <v>586</v>
      </c>
      <c r="L578" s="94"/>
      <c r="M578" s="195" t="s">
        <v>143</v>
      </c>
      <c r="N578" s="195" t="s">
        <v>143</v>
      </c>
      <c r="O578" s="195">
        <v>0.13400000000000001</v>
      </c>
      <c r="P578" s="195">
        <v>0.19400000000000001</v>
      </c>
      <c r="Q578" s="195">
        <v>0.502</v>
      </c>
      <c r="R578" s="195">
        <v>0.58299999999999996</v>
      </c>
      <c r="S578" s="195">
        <v>0.17599999999999999</v>
      </c>
      <c r="T578" s="195">
        <v>0.24099999999999999</v>
      </c>
      <c r="U578" s="195">
        <v>3.0000000000000001E-3</v>
      </c>
      <c r="V578" s="195">
        <v>1.7000000000000001E-2</v>
      </c>
      <c r="W578" s="195">
        <v>0.04</v>
      </c>
      <c r="X578" s="195">
        <v>7.8E-2</v>
      </c>
      <c r="Y578" s="195">
        <v>0</v>
      </c>
      <c r="Z578" s="195">
        <v>0.01</v>
      </c>
      <c r="AA578" s="195">
        <v>1.4E-2</v>
      </c>
      <c r="AB578" s="195">
        <v>0.04</v>
      </c>
      <c r="AC578" s="12"/>
    </row>
    <row r="579" spans="1:29" x14ac:dyDescent="0.25">
      <c r="A579" s="94" t="s">
        <v>2069</v>
      </c>
      <c r="B579" s="195" t="s">
        <v>143</v>
      </c>
      <c r="C579" s="195">
        <v>0.34311512415349887</v>
      </c>
      <c r="D579" s="195">
        <v>0.32279909706546278</v>
      </c>
      <c r="E579" s="195">
        <v>0.1399548532731377</v>
      </c>
      <c r="F579" s="195">
        <v>6.7720090293453723E-3</v>
      </c>
      <c r="G579" s="195">
        <v>0.17155756207674944</v>
      </c>
      <c r="H579" s="195" t="s">
        <v>143</v>
      </c>
      <c r="I579" s="195">
        <v>1.580135440180587E-2</v>
      </c>
      <c r="J579" s="194">
        <v>1.0000000000000002</v>
      </c>
      <c r="K579" s="196">
        <v>443</v>
      </c>
      <c r="L579" s="94"/>
      <c r="M579" s="195" t="s">
        <v>143</v>
      </c>
      <c r="N579" s="195" t="s">
        <v>143</v>
      </c>
      <c r="O579" s="195">
        <v>0.3</v>
      </c>
      <c r="P579" s="195">
        <v>0.38900000000000001</v>
      </c>
      <c r="Q579" s="195">
        <v>0.28100000000000003</v>
      </c>
      <c r="R579" s="195">
        <v>0.36799999999999999</v>
      </c>
      <c r="S579" s="195">
        <v>0.111</v>
      </c>
      <c r="T579" s="195">
        <v>0.17499999999999999</v>
      </c>
      <c r="U579" s="195">
        <v>2E-3</v>
      </c>
      <c r="V579" s="195">
        <v>0.02</v>
      </c>
      <c r="W579" s="195">
        <v>0.13900000000000001</v>
      </c>
      <c r="X579" s="195">
        <v>0.20899999999999999</v>
      </c>
      <c r="Y579" s="195" t="s">
        <v>143</v>
      </c>
      <c r="Z579" s="195" t="s">
        <v>143</v>
      </c>
      <c r="AA579" s="195">
        <v>8.0000000000000002E-3</v>
      </c>
      <c r="AB579" s="195">
        <v>3.2000000000000001E-2</v>
      </c>
      <c r="AC579" s="12"/>
    </row>
    <row r="580" spans="1:29" x14ac:dyDescent="0.25">
      <c r="A580" s="94" t="s">
        <v>2070</v>
      </c>
      <c r="B580" s="195" t="s">
        <v>143</v>
      </c>
      <c r="C580" s="195">
        <v>0.25818452380952384</v>
      </c>
      <c r="D580" s="195">
        <v>0.26860119047619047</v>
      </c>
      <c r="E580" s="195">
        <v>0.17596726190476192</v>
      </c>
      <c r="F580" s="195">
        <v>7.4404761904761901E-3</v>
      </c>
      <c r="G580" s="195">
        <v>0.27306547619047616</v>
      </c>
      <c r="H580" s="195">
        <v>4.464285714285714E-3</v>
      </c>
      <c r="I580" s="195">
        <v>1.2276785714285714E-2</v>
      </c>
      <c r="J580" s="194">
        <v>1</v>
      </c>
      <c r="K580" s="196">
        <v>2688</v>
      </c>
      <c r="L580" s="94"/>
      <c r="M580" s="195" t="s">
        <v>143</v>
      </c>
      <c r="N580" s="195" t="s">
        <v>143</v>
      </c>
      <c r="O580" s="195">
        <v>0.24199999999999999</v>
      </c>
      <c r="P580" s="195">
        <v>0.27500000000000002</v>
      </c>
      <c r="Q580" s="195">
        <v>0.252</v>
      </c>
      <c r="R580" s="195">
        <v>0.28599999999999998</v>
      </c>
      <c r="S580" s="195">
        <v>0.16200000000000001</v>
      </c>
      <c r="T580" s="195">
        <v>0.191</v>
      </c>
      <c r="U580" s="195">
        <v>5.0000000000000001E-3</v>
      </c>
      <c r="V580" s="195">
        <v>1.0999999999999999E-2</v>
      </c>
      <c r="W580" s="195">
        <v>0.25700000000000001</v>
      </c>
      <c r="X580" s="195">
        <v>0.28999999999999998</v>
      </c>
      <c r="Y580" s="195">
        <v>3.0000000000000001E-3</v>
      </c>
      <c r="Z580" s="195">
        <v>8.0000000000000002E-3</v>
      </c>
      <c r="AA580" s="195">
        <v>8.9999999999999993E-3</v>
      </c>
      <c r="AB580" s="195">
        <v>1.7000000000000001E-2</v>
      </c>
      <c r="AC580" s="12"/>
    </row>
    <row r="581" spans="1:29" x14ac:dyDescent="0.25">
      <c r="A581" s="94" t="s">
        <v>2071</v>
      </c>
      <c r="B581" s="195" t="s">
        <v>143</v>
      </c>
      <c r="C581" s="195">
        <v>4.1948579161028419E-2</v>
      </c>
      <c r="D581" s="195">
        <v>0.18809201623815969</v>
      </c>
      <c r="E581" s="195">
        <v>0.14073071718538566</v>
      </c>
      <c r="F581" s="195">
        <v>3.2476319350473612E-2</v>
      </c>
      <c r="G581" s="195">
        <v>0.58051420838971579</v>
      </c>
      <c r="H581" s="195">
        <v>1.3531799729364006E-3</v>
      </c>
      <c r="I581" s="195">
        <v>1.4884979702300407E-2</v>
      </c>
      <c r="J581" s="194">
        <v>1</v>
      </c>
      <c r="K581" s="196">
        <v>739</v>
      </c>
      <c r="L581" s="94"/>
      <c r="M581" s="195" t="s">
        <v>143</v>
      </c>
      <c r="N581" s="195" t="s">
        <v>143</v>
      </c>
      <c r="O581" s="195">
        <v>0.03</v>
      </c>
      <c r="P581" s="195">
        <v>5.8999999999999997E-2</v>
      </c>
      <c r="Q581" s="195">
        <v>0.16200000000000001</v>
      </c>
      <c r="R581" s="195">
        <v>0.218</v>
      </c>
      <c r="S581" s="195">
        <v>0.11799999999999999</v>
      </c>
      <c r="T581" s="195">
        <v>0.16800000000000001</v>
      </c>
      <c r="U581" s="195">
        <v>2.1999999999999999E-2</v>
      </c>
      <c r="V581" s="195">
        <v>4.8000000000000001E-2</v>
      </c>
      <c r="W581" s="195">
        <v>0.54500000000000004</v>
      </c>
      <c r="X581" s="195">
        <v>0.61599999999999999</v>
      </c>
      <c r="Y581" s="195">
        <v>0</v>
      </c>
      <c r="Z581" s="195">
        <v>8.0000000000000002E-3</v>
      </c>
      <c r="AA581" s="195">
        <v>8.0000000000000002E-3</v>
      </c>
      <c r="AB581" s="195">
        <v>2.5999999999999999E-2</v>
      </c>
      <c r="AC581" s="12"/>
    </row>
    <row r="582" spans="1:29" x14ac:dyDescent="0.25">
      <c r="A582" s="94" t="s">
        <v>2072</v>
      </c>
      <c r="B582" s="195" t="s">
        <v>143</v>
      </c>
      <c r="C582" s="195">
        <v>0.14196428571428571</v>
      </c>
      <c r="D582" s="195">
        <v>0.46696428571428572</v>
      </c>
      <c r="E582" s="195">
        <v>0.13035714285714287</v>
      </c>
      <c r="F582" s="195">
        <v>6.2500000000000003E-3</v>
      </c>
      <c r="G582" s="195">
        <v>0.19642857142857142</v>
      </c>
      <c r="H582" s="195">
        <v>3.5714285714285713E-3</v>
      </c>
      <c r="I582" s="195">
        <v>5.4464285714285715E-2</v>
      </c>
      <c r="J582" s="194">
        <v>1</v>
      </c>
      <c r="K582" s="196">
        <v>1120</v>
      </c>
      <c r="L582" s="94"/>
      <c r="M582" s="195" t="s">
        <v>143</v>
      </c>
      <c r="N582" s="195" t="s">
        <v>143</v>
      </c>
      <c r="O582" s="195">
        <v>0.123</v>
      </c>
      <c r="P582" s="195">
        <v>0.16400000000000001</v>
      </c>
      <c r="Q582" s="195">
        <v>0.438</v>
      </c>
      <c r="R582" s="195">
        <v>0.496</v>
      </c>
      <c r="S582" s="195">
        <v>0.112</v>
      </c>
      <c r="T582" s="195">
        <v>0.151</v>
      </c>
      <c r="U582" s="195">
        <v>3.0000000000000001E-3</v>
      </c>
      <c r="V582" s="195">
        <v>1.2999999999999999E-2</v>
      </c>
      <c r="W582" s="195">
        <v>0.17399999999999999</v>
      </c>
      <c r="X582" s="195">
        <v>0.221</v>
      </c>
      <c r="Y582" s="195">
        <v>1E-3</v>
      </c>
      <c r="Z582" s="195">
        <v>8.9999999999999993E-3</v>
      </c>
      <c r="AA582" s="195">
        <v>4.2999999999999997E-2</v>
      </c>
      <c r="AB582" s="195">
        <v>6.9000000000000006E-2</v>
      </c>
      <c r="AC582" s="12"/>
    </row>
    <row r="583" spans="1:29" x14ac:dyDescent="0.25">
      <c r="A583" s="94" t="s">
        <v>2073</v>
      </c>
      <c r="B583" s="195" t="s">
        <v>143</v>
      </c>
      <c r="C583" s="195">
        <v>5.6122448979591837E-2</v>
      </c>
      <c r="D583" s="195">
        <v>0.19642857142857142</v>
      </c>
      <c r="E583" s="195">
        <v>9.6938775510204078E-2</v>
      </c>
      <c r="F583" s="195">
        <v>5.3571428571428568E-2</v>
      </c>
      <c r="G583" s="195">
        <v>0.57908163265306123</v>
      </c>
      <c r="H583" s="195" t="s">
        <v>143</v>
      </c>
      <c r="I583" s="195">
        <v>1.7857142857142856E-2</v>
      </c>
      <c r="J583" s="194">
        <v>1</v>
      </c>
      <c r="K583" s="196">
        <v>392</v>
      </c>
      <c r="L583" s="94"/>
      <c r="M583" s="195" t="s">
        <v>143</v>
      </c>
      <c r="N583" s="195" t="s">
        <v>143</v>
      </c>
      <c r="O583" s="195">
        <v>3.6999999999999998E-2</v>
      </c>
      <c r="P583" s="195">
        <v>8.4000000000000005E-2</v>
      </c>
      <c r="Q583" s="195">
        <v>0.16</v>
      </c>
      <c r="R583" s="195">
        <v>0.23899999999999999</v>
      </c>
      <c r="S583" s="195">
        <v>7.0999999999999994E-2</v>
      </c>
      <c r="T583" s="195">
        <v>0.13</v>
      </c>
      <c r="U583" s="195">
        <v>3.5000000000000003E-2</v>
      </c>
      <c r="V583" s="195">
        <v>8.1000000000000003E-2</v>
      </c>
      <c r="W583" s="195">
        <v>0.53</v>
      </c>
      <c r="X583" s="195">
        <v>0.627</v>
      </c>
      <c r="Y583" s="195" t="s">
        <v>143</v>
      </c>
      <c r="Z583" s="195" t="s">
        <v>143</v>
      </c>
      <c r="AA583" s="195">
        <v>8.9999999999999993E-3</v>
      </c>
      <c r="AB583" s="195">
        <v>3.5999999999999997E-2</v>
      </c>
      <c r="AC583" s="12"/>
    </row>
    <row r="584" spans="1:29" x14ac:dyDescent="0.25">
      <c r="A584" s="94" t="s">
        <v>2074</v>
      </c>
      <c r="B584" s="195" t="s">
        <v>143</v>
      </c>
      <c r="C584" s="195">
        <v>0.12312312312312312</v>
      </c>
      <c r="D584" s="195">
        <v>0.20795795795795796</v>
      </c>
      <c r="E584" s="195">
        <v>0.1569069069069069</v>
      </c>
      <c r="F584" s="195">
        <v>7.5075075075075074E-3</v>
      </c>
      <c r="G584" s="195">
        <v>0.481981981981982</v>
      </c>
      <c r="H584" s="195">
        <v>7.5075075075075074E-3</v>
      </c>
      <c r="I584" s="195">
        <v>1.5015015015015015E-2</v>
      </c>
      <c r="J584" s="194">
        <v>1</v>
      </c>
      <c r="K584" s="196">
        <v>1332</v>
      </c>
      <c r="L584" s="94"/>
      <c r="M584" s="195" t="s">
        <v>143</v>
      </c>
      <c r="N584" s="195" t="s">
        <v>143</v>
      </c>
      <c r="O584" s="195">
        <v>0.107</v>
      </c>
      <c r="P584" s="195">
        <v>0.14199999999999999</v>
      </c>
      <c r="Q584" s="195">
        <v>0.187</v>
      </c>
      <c r="R584" s="195">
        <v>0.23100000000000001</v>
      </c>
      <c r="S584" s="195">
        <v>0.13800000000000001</v>
      </c>
      <c r="T584" s="195">
        <v>0.17699999999999999</v>
      </c>
      <c r="U584" s="195">
        <v>4.0000000000000001E-3</v>
      </c>
      <c r="V584" s="195">
        <v>1.4E-2</v>
      </c>
      <c r="W584" s="195">
        <v>0.45500000000000002</v>
      </c>
      <c r="X584" s="195">
        <v>0.50900000000000001</v>
      </c>
      <c r="Y584" s="195">
        <v>4.0000000000000001E-3</v>
      </c>
      <c r="Z584" s="195">
        <v>1.4E-2</v>
      </c>
      <c r="AA584" s="195">
        <v>0.01</v>
      </c>
      <c r="AB584" s="195">
        <v>2.3E-2</v>
      </c>
      <c r="AC584" s="12"/>
    </row>
    <row r="585" spans="1:29" x14ac:dyDescent="0.25">
      <c r="A585" s="94" t="s">
        <v>2075</v>
      </c>
      <c r="B585" s="195" t="s">
        <v>143</v>
      </c>
      <c r="C585" s="195">
        <v>0.24292452830188679</v>
      </c>
      <c r="D585" s="195">
        <v>0.21991137793024584</v>
      </c>
      <c r="E585" s="195">
        <v>0.11049170954831332</v>
      </c>
      <c r="F585" s="195">
        <v>1.2793024585477415E-2</v>
      </c>
      <c r="G585" s="195">
        <v>0.395368782161235</v>
      </c>
      <c r="H585" s="195">
        <v>4.3596340766152084E-3</v>
      </c>
      <c r="I585" s="195">
        <v>1.4150943396226415E-2</v>
      </c>
      <c r="J585" s="194">
        <v>1</v>
      </c>
      <c r="K585" s="196">
        <v>13992</v>
      </c>
      <c r="L585" s="94"/>
      <c r="M585" s="195" t="s">
        <v>143</v>
      </c>
      <c r="N585" s="195" t="s">
        <v>143</v>
      </c>
      <c r="O585" s="195">
        <v>0.23599999999999999</v>
      </c>
      <c r="P585" s="195">
        <v>0.25</v>
      </c>
      <c r="Q585" s="195">
        <v>0.21299999999999999</v>
      </c>
      <c r="R585" s="195">
        <v>0.22700000000000001</v>
      </c>
      <c r="S585" s="195">
        <v>0.105</v>
      </c>
      <c r="T585" s="195">
        <v>0.11600000000000001</v>
      </c>
      <c r="U585" s="195">
        <v>1.0999999999999999E-2</v>
      </c>
      <c r="V585" s="195">
        <v>1.4999999999999999E-2</v>
      </c>
      <c r="W585" s="195">
        <v>0.38700000000000001</v>
      </c>
      <c r="X585" s="195">
        <v>0.40300000000000002</v>
      </c>
      <c r="Y585" s="195">
        <v>3.0000000000000001E-3</v>
      </c>
      <c r="Z585" s="195">
        <v>6.0000000000000001E-3</v>
      </c>
      <c r="AA585" s="195">
        <v>1.2E-2</v>
      </c>
      <c r="AB585" s="195">
        <v>1.6E-2</v>
      </c>
      <c r="AC585" s="12"/>
    </row>
    <row r="586" spans="1:29" x14ac:dyDescent="0.25">
      <c r="A586" s="94" t="s">
        <v>2076</v>
      </c>
      <c r="B586" s="195" t="s">
        <v>143</v>
      </c>
      <c r="C586" s="195">
        <v>0.59756097560975607</v>
      </c>
      <c r="D586" s="195">
        <v>0.26829268292682928</v>
      </c>
      <c r="E586" s="195">
        <v>3.6585365853658534E-2</v>
      </c>
      <c r="F586" s="195" t="s">
        <v>143</v>
      </c>
      <c r="G586" s="195">
        <v>6.097560975609756E-2</v>
      </c>
      <c r="H586" s="195" t="s">
        <v>143</v>
      </c>
      <c r="I586" s="195">
        <v>3.6585365853658534E-2</v>
      </c>
      <c r="J586" s="194">
        <v>1</v>
      </c>
      <c r="K586" s="196">
        <v>82</v>
      </c>
      <c r="L586" s="94"/>
      <c r="M586" s="195" t="s">
        <v>143</v>
      </c>
      <c r="N586" s="195" t="s">
        <v>143</v>
      </c>
      <c r="O586" s="195">
        <v>0.48899999999999999</v>
      </c>
      <c r="P586" s="195">
        <v>0.69699999999999995</v>
      </c>
      <c r="Q586" s="195">
        <v>0.184</v>
      </c>
      <c r="R586" s="195">
        <v>0.373</v>
      </c>
      <c r="S586" s="195">
        <v>1.2999999999999999E-2</v>
      </c>
      <c r="T586" s="195">
        <v>0.10199999999999999</v>
      </c>
      <c r="U586" s="195" t="s">
        <v>143</v>
      </c>
      <c r="V586" s="195" t="s">
        <v>143</v>
      </c>
      <c r="W586" s="195">
        <v>2.5999999999999999E-2</v>
      </c>
      <c r="X586" s="195">
        <v>0.13500000000000001</v>
      </c>
      <c r="Y586" s="195" t="s">
        <v>143</v>
      </c>
      <c r="Z586" s="195" t="s">
        <v>143</v>
      </c>
      <c r="AA586" s="195">
        <v>1.2999999999999999E-2</v>
      </c>
      <c r="AB586" s="195">
        <v>0.10199999999999999</v>
      </c>
      <c r="AC586" s="12"/>
    </row>
    <row r="587" spans="1:29" x14ac:dyDescent="0.25">
      <c r="A587" s="94" t="s">
        <v>2077</v>
      </c>
      <c r="B587" s="195" t="s">
        <v>143</v>
      </c>
      <c r="C587" s="195">
        <v>0.46829570058768943</v>
      </c>
      <c r="D587" s="195">
        <v>0.34766470770182495</v>
      </c>
      <c r="E587" s="195">
        <v>8.4441695020105165E-2</v>
      </c>
      <c r="F587" s="195">
        <v>2.4744819053510673E-3</v>
      </c>
      <c r="G587" s="195">
        <v>2.6909990720692854E-2</v>
      </c>
      <c r="H587" s="195">
        <v>6.1862047633776682E-4</v>
      </c>
      <c r="I587" s="195">
        <v>6.9594803587998758E-2</v>
      </c>
      <c r="J587" s="194">
        <v>1</v>
      </c>
      <c r="K587" s="196">
        <v>3233</v>
      </c>
      <c r="L587" s="94"/>
      <c r="M587" s="195" t="s">
        <v>143</v>
      </c>
      <c r="N587" s="195" t="s">
        <v>143</v>
      </c>
      <c r="O587" s="195">
        <v>0.45100000000000001</v>
      </c>
      <c r="P587" s="195">
        <v>0.48599999999999999</v>
      </c>
      <c r="Q587" s="195">
        <v>0.33100000000000002</v>
      </c>
      <c r="R587" s="195">
        <v>0.36399999999999999</v>
      </c>
      <c r="S587" s="195">
        <v>7.4999999999999997E-2</v>
      </c>
      <c r="T587" s="195">
        <v>9.5000000000000001E-2</v>
      </c>
      <c r="U587" s="195">
        <v>1E-3</v>
      </c>
      <c r="V587" s="195">
        <v>5.0000000000000001E-3</v>
      </c>
      <c r="W587" s="195">
        <v>2.1999999999999999E-2</v>
      </c>
      <c r="X587" s="195">
        <v>3.3000000000000002E-2</v>
      </c>
      <c r="Y587" s="195">
        <v>0</v>
      </c>
      <c r="Z587" s="195">
        <v>2E-3</v>
      </c>
      <c r="AA587" s="195">
        <v>6.0999999999999999E-2</v>
      </c>
      <c r="AB587" s="195">
        <v>7.9000000000000001E-2</v>
      </c>
      <c r="AC587" s="12"/>
    </row>
    <row r="588" spans="1:29" x14ac:dyDescent="0.25">
      <c r="A588" s="94" t="s">
        <v>2078</v>
      </c>
      <c r="B588" s="195" t="s">
        <v>143</v>
      </c>
      <c r="C588" s="195">
        <v>3.0581039755351682E-3</v>
      </c>
      <c r="D588" s="195">
        <v>0.24770642201834864</v>
      </c>
      <c r="E588" s="195">
        <v>0.19724770642201836</v>
      </c>
      <c r="F588" s="195">
        <v>1.6819571865443424E-2</v>
      </c>
      <c r="G588" s="195">
        <v>0.51223241590214064</v>
      </c>
      <c r="H588" s="195">
        <v>1.5290519877675841E-3</v>
      </c>
      <c r="I588" s="195">
        <v>2.1406727828746176E-2</v>
      </c>
      <c r="J588" s="194">
        <v>1</v>
      </c>
      <c r="K588" s="196">
        <v>654</v>
      </c>
      <c r="L588" s="94"/>
      <c r="M588" s="195" t="s">
        <v>143</v>
      </c>
      <c r="N588" s="195" t="s">
        <v>143</v>
      </c>
      <c r="O588" s="195">
        <v>1E-3</v>
      </c>
      <c r="P588" s="195">
        <v>1.0999999999999999E-2</v>
      </c>
      <c r="Q588" s="195">
        <v>0.216</v>
      </c>
      <c r="R588" s="195">
        <v>0.28199999999999997</v>
      </c>
      <c r="S588" s="195">
        <v>0.16900000000000001</v>
      </c>
      <c r="T588" s="195">
        <v>0.22900000000000001</v>
      </c>
      <c r="U588" s="195">
        <v>8.9999999999999993E-3</v>
      </c>
      <c r="V588" s="195">
        <v>0.03</v>
      </c>
      <c r="W588" s="195">
        <v>0.47399999999999998</v>
      </c>
      <c r="X588" s="195">
        <v>0.55000000000000004</v>
      </c>
      <c r="Y588" s="195">
        <v>0</v>
      </c>
      <c r="Z588" s="195">
        <v>8.9999999999999993E-3</v>
      </c>
      <c r="AA588" s="195">
        <v>1.2999999999999999E-2</v>
      </c>
      <c r="AB588" s="195">
        <v>3.5999999999999997E-2</v>
      </c>
      <c r="AC588" s="12"/>
    </row>
    <row r="589" spans="1:29" x14ac:dyDescent="0.25">
      <c r="A589" s="94" t="s">
        <v>2079</v>
      </c>
      <c r="B589" s="195" t="s">
        <v>143</v>
      </c>
      <c r="C589" s="195">
        <v>0.21802325581395349</v>
      </c>
      <c r="D589" s="195">
        <v>0.25290697674418605</v>
      </c>
      <c r="E589" s="195">
        <v>0.12354651162790697</v>
      </c>
      <c r="F589" s="195">
        <v>1.0174418604651164E-2</v>
      </c>
      <c r="G589" s="195">
        <v>0.38517441860465118</v>
      </c>
      <c r="H589" s="195">
        <v>1.4534883720930232E-3</v>
      </c>
      <c r="I589" s="195">
        <v>8.7209302325581394E-3</v>
      </c>
      <c r="J589" s="194">
        <v>1</v>
      </c>
      <c r="K589" s="196">
        <v>688</v>
      </c>
      <c r="L589" s="94"/>
      <c r="M589" s="195" t="s">
        <v>143</v>
      </c>
      <c r="N589" s="195" t="s">
        <v>143</v>
      </c>
      <c r="O589" s="195">
        <v>0.189</v>
      </c>
      <c r="P589" s="195">
        <v>0.25</v>
      </c>
      <c r="Q589" s="195">
        <v>0.222</v>
      </c>
      <c r="R589" s="195">
        <v>0.28699999999999998</v>
      </c>
      <c r="S589" s="195">
        <v>0.10100000000000001</v>
      </c>
      <c r="T589" s="195">
        <v>0.15</v>
      </c>
      <c r="U589" s="195">
        <v>5.0000000000000001E-3</v>
      </c>
      <c r="V589" s="195">
        <v>2.1000000000000001E-2</v>
      </c>
      <c r="W589" s="195">
        <v>0.35</v>
      </c>
      <c r="X589" s="195">
        <v>0.42199999999999999</v>
      </c>
      <c r="Y589" s="195">
        <v>0</v>
      </c>
      <c r="Z589" s="195">
        <v>8.0000000000000002E-3</v>
      </c>
      <c r="AA589" s="195">
        <v>4.0000000000000001E-3</v>
      </c>
      <c r="AB589" s="195">
        <v>1.9E-2</v>
      </c>
      <c r="AC589" s="12"/>
    </row>
    <row r="590" spans="1:29" x14ac:dyDescent="0.25">
      <c r="A590" s="94" t="s">
        <v>2080</v>
      </c>
      <c r="B590" s="195" t="s">
        <v>143</v>
      </c>
      <c r="C590" s="195">
        <v>0.14983922829581994</v>
      </c>
      <c r="D590" s="195">
        <v>0.34019292604501605</v>
      </c>
      <c r="E590" s="195">
        <v>0.15884244372990353</v>
      </c>
      <c r="F590" s="195">
        <v>1.8006430868167202E-2</v>
      </c>
      <c r="G590" s="195">
        <v>0.32475884244372988</v>
      </c>
      <c r="H590" s="195">
        <v>2.572347266881029E-3</v>
      </c>
      <c r="I590" s="195">
        <v>5.7877813504823147E-3</v>
      </c>
      <c r="J590" s="194">
        <v>1</v>
      </c>
      <c r="K590" s="196">
        <v>1555</v>
      </c>
      <c r="L590" s="94"/>
      <c r="M590" s="195" t="s">
        <v>143</v>
      </c>
      <c r="N590" s="195" t="s">
        <v>143</v>
      </c>
      <c r="O590" s="195">
        <v>0.13300000000000001</v>
      </c>
      <c r="P590" s="195">
        <v>0.16800000000000001</v>
      </c>
      <c r="Q590" s="195">
        <v>0.317</v>
      </c>
      <c r="R590" s="195">
        <v>0.36399999999999999</v>
      </c>
      <c r="S590" s="195">
        <v>0.14199999999999999</v>
      </c>
      <c r="T590" s="195">
        <v>0.17799999999999999</v>
      </c>
      <c r="U590" s="195">
        <v>1.2E-2</v>
      </c>
      <c r="V590" s="195">
        <v>2.5999999999999999E-2</v>
      </c>
      <c r="W590" s="195">
        <v>0.30199999999999999</v>
      </c>
      <c r="X590" s="195">
        <v>0.34799999999999998</v>
      </c>
      <c r="Y590" s="195">
        <v>1E-3</v>
      </c>
      <c r="Z590" s="195">
        <v>7.0000000000000001E-3</v>
      </c>
      <c r="AA590" s="195">
        <v>3.0000000000000001E-3</v>
      </c>
      <c r="AB590" s="195">
        <v>1.0999999999999999E-2</v>
      </c>
      <c r="AC590" s="12"/>
    </row>
    <row r="591" spans="1:29" x14ac:dyDescent="0.25">
      <c r="A591" s="94" t="s">
        <v>2081</v>
      </c>
      <c r="B591" s="195" t="s">
        <v>143</v>
      </c>
      <c r="C591" s="195">
        <v>0.22151532677848468</v>
      </c>
      <c r="D591" s="195">
        <v>0.33024869866975132</v>
      </c>
      <c r="E591" s="195">
        <v>0.14227877385772122</v>
      </c>
      <c r="F591" s="195">
        <v>1.156737998843262E-2</v>
      </c>
      <c r="G591" s="195">
        <v>0.26865240023134762</v>
      </c>
      <c r="H591" s="195">
        <v>2.6026604973973396E-3</v>
      </c>
      <c r="I591" s="195">
        <v>2.3134759976865239E-2</v>
      </c>
      <c r="J591" s="194">
        <v>1</v>
      </c>
      <c r="K591" s="196">
        <v>3458</v>
      </c>
      <c r="L591" s="94"/>
      <c r="M591" s="195" t="s">
        <v>143</v>
      </c>
      <c r="N591" s="195" t="s">
        <v>143</v>
      </c>
      <c r="O591" s="195">
        <v>0.20799999999999999</v>
      </c>
      <c r="P591" s="195">
        <v>0.23599999999999999</v>
      </c>
      <c r="Q591" s="195">
        <v>0.315</v>
      </c>
      <c r="R591" s="195">
        <v>0.34599999999999997</v>
      </c>
      <c r="S591" s="195">
        <v>0.13100000000000001</v>
      </c>
      <c r="T591" s="195">
        <v>0.154</v>
      </c>
      <c r="U591" s="195">
        <v>8.9999999999999993E-3</v>
      </c>
      <c r="V591" s="195">
        <v>1.6E-2</v>
      </c>
      <c r="W591" s="195">
        <v>0.254</v>
      </c>
      <c r="X591" s="195">
        <v>0.28399999999999997</v>
      </c>
      <c r="Y591" s="195">
        <v>1E-3</v>
      </c>
      <c r="Z591" s="195">
        <v>5.0000000000000001E-3</v>
      </c>
      <c r="AA591" s="195">
        <v>1.9E-2</v>
      </c>
      <c r="AB591" s="195">
        <v>2.9000000000000001E-2</v>
      </c>
      <c r="AC591" s="12"/>
    </row>
    <row r="592" spans="1:29" x14ac:dyDescent="0.25">
      <c r="A592" s="94" t="s">
        <v>2082</v>
      </c>
      <c r="B592" s="195" t="s">
        <v>143</v>
      </c>
      <c r="C592" s="195">
        <v>0.41864555848724716</v>
      </c>
      <c r="D592" s="195">
        <v>0.15831134564643801</v>
      </c>
      <c r="E592" s="195">
        <v>9.3667546174142483E-2</v>
      </c>
      <c r="F592" s="195">
        <v>9.7185576077396654E-2</v>
      </c>
      <c r="G592" s="195">
        <v>0.21899736147757257</v>
      </c>
      <c r="H592" s="195">
        <v>2.1987686895338612E-3</v>
      </c>
      <c r="I592" s="195">
        <v>1.0993843447669306E-2</v>
      </c>
      <c r="J592" s="194">
        <v>1</v>
      </c>
      <c r="K592" s="196">
        <v>2274</v>
      </c>
      <c r="L592" s="94"/>
      <c r="M592" s="195" t="s">
        <v>143</v>
      </c>
      <c r="N592" s="195" t="s">
        <v>143</v>
      </c>
      <c r="O592" s="195">
        <v>0.39900000000000002</v>
      </c>
      <c r="P592" s="195">
        <v>0.439</v>
      </c>
      <c r="Q592" s="195">
        <v>0.14399999999999999</v>
      </c>
      <c r="R592" s="195">
        <v>0.17399999999999999</v>
      </c>
      <c r="S592" s="195">
        <v>8.2000000000000003E-2</v>
      </c>
      <c r="T592" s="195">
        <v>0.106</v>
      </c>
      <c r="U592" s="195">
        <v>8.5999999999999993E-2</v>
      </c>
      <c r="V592" s="195">
        <v>0.11</v>
      </c>
      <c r="W592" s="195">
        <v>0.20200000000000001</v>
      </c>
      <c r="X592" s="195">
        <v>0.23599999999999999</v>
      </c>
      <c r="Y592" s="195">
        <v>1E-3</v>
      </c>
      <c r="Z592" s="195">
        <v>5.0000000000000001E-3</v>
      </c>
      <c r="AA592" s="195">
        <v>7.0000000000000001E-3</v>
      </c>
      <c r="AB592" s="195">
        <v>1.6E-2</v>
      </c>
      <c r="AC592" s="12"/>
    </row>
    <row r="593" spans="1:29" x14ac:dyDescent="0.25">
      <c r="A593" s="94" t="s">
        <v>2083</v>
      </c>
      <c r="B593" s="195" t="s">
        <v>143</v>
      </c>
      <c r="C593" s="195">
        <v>0.17663817663817663</v>
      </c>
      <c r="D593" s="195">
        <v>0.33618233618233617</v>
      </c>
      <c r="E593" s="195">
        <v>0.26495726495726496</v>
      </c>
      <c r="F593" s="195">
        <v>8.5470085470085479E-3</v>
      </c>
      <c r="G593" s="195">
        <v>0.19943019943019943</v>
      </c>
      <c r="H593" s="195">
        <v>2.8490028490028491E-3</v>
      </c>
      <c r="I593" s="195">
        <v>1.1396011396011397E-2</v>
      </c>
      <c r="J593" s="194">
        <v>0.99999999999999989</v>
      </c>
      <c r="K593" s="196">
        <v>351</v>
      </c>
      <c r="L593" s="94"/>
      <c r="M593" s="195" t="s">
        <v>143</v>
      </c>
      <c r="N593" s="195" t="s">
        <v>143</v>
      </c>
      <c r="O593" s="195">
        <v>0.14000000000000001</v>
      </c>
      <c r="P593" s="195">
        <v>0.22</v>
      </c>
      <c r="Q593" s="195">
        <v>0.28899999999999998</v>
      </c>
      <c r="R593" s="195">
        <v>0.38700000000000001</v>
      </c>
      <c r="S593" s="195">
        <v>0.222</v>
      </c>
      <c r="T593" s="195">
        <v>0.313</v>
      </c>
      <c r="U593" s="195">
        <v>3.0000000000000001E-3</v>
      </c>
      <c r="V593" s="195">
        <v>2.5000000000000001E-2</v>
      </c>
      <c r="W593" s="195">
        <v>0.161</v>
      </c>
      <c r="X593" s="195">
        <v>0.24399999999999999</v>
      </c>
      <c r="Y593" s="195">
        <v>1E-3</v>
      </c>
      <c r="Z593" s="195">
        <v>1.6E-2</v>
      </c>
      <c r="AA593" s="195">
        <v>4.0000000000000001E-3</v>
      </c>
      <c r="AB593" s="195">
        <v>2.9000000000000001E-2</v>
      </c>
      <c r="AC593" s="12"/>
    </row>
    <row r="594" spans="1:29" x14ac:dyDescent="0.25">
      <c r="A594" s="94" t="s">
        <v>2084</v>
      </c>
      <c r="B594" s="195" t="s">
        <v>143</v>
      </c>
      <c r="C594" s="195">
        <v>5.0251256281407036E-3</v>
      </c>
      <c r="D594" s="195">
        <v>0.38442211055276382</v>
      </c>
      <c r="E594" s="195">
        <v>0.34170854271356782</v>
      </c>
      <c r="F594" s="195">
        <v>1.2562814070351759E-2</v>
      </c>
      <c r="G594" s="195">
        <v>0.23869346733668342</v>
      </c>
      <c r="H594" s="195">
        <v>2.5125628140703518E-3</v>
      </c>
      <c r="I594" s="195">
        <v>1.507537688442211E-2</v>
      </c>
      <c r="J594" s="194">
        <v>0.99999999999999989</v>
      </c>
      <c r="K594" s="196">
        <v>398</v>
      </c>
      <c r="L594" s="94"/>
      <c r="M594" s="195" t="s">
        <v>143</v>
      </c>
      <c r="N594" s="195" t="s">
        <v>143</v>
      </c>
      <c r="O594" s="195">
        <v>1E-3</v>
      </c>
      <c r="P594" s="195">
        <v>1.7999999999999999E-2</v>
      </c>
      <c r="Q594" s="195">
        <v>0.33800000000000002</v>
      </c>
      <c r="R594" s="195">
        <v>0.433</v>
      </c>
      <c r="S594" s="195">
        <v>0.29699999999999999</v>
      </c>
      <c r="T594" s="195">
        <v>0.39</v>
      </c>
      <c r="U594" s="195">
        <v>5.0000000000000001E-3</v>
      </c>
      <c r="V594" s="195">
        <v>2.9000000000000001E-2</v>
      </c>
      <c r="W594" s="195">
        <v>0.19900000000000001</v>
      </c>
      <c r="X594" s="195">
        <v>0.28299999999999997</v>
      </c>
      <c r="Y594" s="195">
        <v>0</v>
      </c>
      <c r="Z594" s="195">
        <v>1.4E-2</v>
      </c>
      <c r="AA594" s="195">
        <v>7.0000000000000001E-3</v>
      </c>
      <c r="AB594" s="195">
        <v>3.2000000000000001E-2</v>
      </c>
      <c r="AC594" s="12"/>
    </row>
    <row r="595" spans="1:29" x14ac:dyDescent="0.25">
      <c r="A595" s="94" t="s">
        <v>2085</v>
      </c>
      <c r="B595" s="195" t="s">
        <v>143</v>
      </c>
      <c r="C595" s="195">
        <v>7.4747474747474743E-2</v>
      </c>
      <c r="D595" s="195">
        <v>0.34141414141414139</v>
      </c>
      <c r="E595" s="195">
        <v>0.16161616161616163</v>
      </c>
      <c r="F595" s="195">
        <v>1.4141414141414142E-2</v>
      </c>
      <c r="G595" s="195">
        <v>0.37777777777777777</v>
      </c>
      <c r="H595" s="195">
        <v>8.0808080808080808E-3</v>
      </c>
      <c r="I595" s="195">
        <v>2.2222222222222223E-2</v>
      </c>
      <c r="J595" s="194">
        <v>1</v>
      </c>
      <c r="K595" s="196">
        <v>495</v>
      </c>
      <c r="L595" s="94"/>
      <c r="M595" s="195" t="s">
        <v>143</v>
      </c>
      <c r="N595" s="195" t="s">
        <v>143</v>
      </c>
      <c r="O595" s="195">
        <v>5.5E-2</v>
      </c>
      <c r="P595" s="195">
        <v>0.10100000000000001</v>
      </c>
      <c r="Q595" s="195">
        <v>0.30099999999999999</v>
      </c>
      <c r="R595" s="195">
        <v>0.38400000000000001</v>
      </c>
      <c r="S595" s="195">
        <v>0.13200000000000001</v>
      </c>
      <c r="T595" s="195">
        <v>0.19700000000000001</v>
      </c>
      <c r="U595" s="195">
        <v>7.0000000000000001E-3</v>
      </c>
      <c r="V595" s="195">
        <v>2.9000000000000001E-2</v>
      </c>
      <c r="W595" s="195">
        <v>0.33600000000000002</v>
      </c>
      <c r="X595" s="195">
        <v>0.42099999999999999</v>
      </c>
      <c r="Y595" s="195">
        <v>3.0000000000000001E-3</v>
      </c>
      <c r="Z595" s="195">
        <v>2.1000000000000001E-2</v>
      </c>
      <c r="AA595" s="195">
        <v>1.2E-2</v>
      </c>
      <c r="AB595" s="195">
        <v>3.9E-2</v>
      </c>
      <c r="AC595" s="12"/>
    </row>
    <row r="596" spans="1:29" x14ac:dyDescent="0.25">
      <c r="A596" s="94" t="s">
        <v>2086</v>
      </c>
      <c r="B596" s="195">
        <v>8.5873765564620013E-4</v>
      </c>
      <c r="C596" s="195">
        <v>0.16444826105624732</v>
      </c>
      <c r="D596" s="195">
        <v>0.27994847574066123</v>
      </c>
      <c r="E596" s="195">
        <v>0.14856161442679261</v>
      </c>
      <c r="F596" s="195">
        <v>1.5886646629454701E-2</v>
      </c>
      <c r="G596" s="195">
        <v>0.35895234006011162</v>
      </c>
      <c r="H596" s="195">
        <v>8.5873765564620005E-3</v>
      </c>
      <c r="I596" s="195">
        <v>2.2756547874624302E-2</v>
      </c>
      <c r="J596" s="194">
        <v>1</v>
      </c>
      <c r="K596" s="196">
        <v>2329</v>
      </c>
      <c r="L596" s="94"/>
      <c r="M596" s="195">
        <v>0</v>
      </c>
      <c r="N596" s="195">
        <v>3.0000000000000001E-3</v>
      </c>
      <c r="O596" s="195">
        <v>0.15</v>
      </c>
      <c r="P596" s="195">
        <v>0.18</v>
      </c>
      <c r="Q596" s="195">
        <v>0.26200000000000001</v>
      </c>
      <c r="R596" s="195">
        <v>0.29899999999999999</v>
      </c>
      <c r="S596" s="195">
        <v>0.13500000000000001</v>
      </c>
      <c r="T596" s="195">
        <v>0.16400000000000001</v>
      </c>
      <c r="U596" s="195">
        <v>1.2E-2</v>
      </c>
      <c r="V596" s="195">
        <v>2.1999999999999999E-2</v>
      </c>
      <c r="W596" s="195">
        <v>0.34</v>
      </c>
      <c r="X596" s="195">
        <v>0.379</v>
      </c>
      <c r="Y596" s="195">
        <v>6.0000000000000001E-3</v>
      </c>
      <c r="Z596" s="195">
        <v>1.2999999999999999E-2</v>
      </c>
      <c r="AA596" s="195">
        <v>1.7000000000000001E-2</v>
      </c>
      <c r="AB596" s="195">
        <v>0.03</v>
      </c>
      <c r="AC596" s="12"/>
    </row>
    <row r="597" spans="1:29" x14ac:dyDescent="0.25">
      <c r="A597" s="94" t="s">
        <v>2087</v>
      </c>
      <c r="B597" s="195" t="s">
        <v>143</v>
      </c>
      <c r="C597" s="195">
        <v>0.26902038786673299</v>
      </c>
      <c r="D597" s="195">
        <v>0.26553953257086027</v>
      </c>
      <c r="E597" s="195">
        <v>0.13127797115862755</v>
      </c>
      <c r="F597" s="195">
        <v>1.3923421183490801E-2</v>
      </c>
      <c r="G597" s="195">
        <v>0.29636996519144704</v>
      </c>
      <c r="H597" s="195">
        <v>7.4589756340129286E-3</v>
      </c>
      <c r="I597" s="195">
        <v>1.6409746394828444E-2</v>
      </c>
      <c r="J597" s="194">
        <v>0.99999999999999989</v>
      </c>
      <c r="K597" s="196">
        <v>2011</v>
      </c>
      <c r="L597" s="94"/>
      <c r="M597" s="195" t="s">
        <v>143</v>
      </c>
      <c r="N597" s="195" t="s">
        <v>143</v>
      </c>
      <c r="O597" s="195">
        <v>0.25</v>
      </c>
      <c r="P597" s="195">
        <v>0.28899999999999998</v>
      </c>
      <c r="Q597" s="195">
        <v>0.247</v>
      </c>
      <c r="R597" s="195">
        <v>0.28499999999999998</v>
      </c>
      <c r="S597" s="195">
        <v>0.11700000000000001</v>
      </c>
      <c r="T597" s="195">
        <v>0.14699999999999999</v>
      </c>
      <c r="U597" s="195">
        <v>0.01</v>
      </c>
      <c r="V597" s="195">
        <v>0.02</v>
      </c>
      <c r="W597" s="195">
        <v>0.27700000000000002</v>
      </c>
      <c r="X597" s="195">
        <v>0.317</v>
      </c>
      <c r="Y597" s="195">
        <v>5.0000000000000001E-3</v>
      </c>
      <c r="Z597" s="195">
        <v>1.2E-2</v>
      </c>
      <c r="AA597" s="195">
        <v>1.2E-2</v>
      </c>
      <c r="AB597" s="195">
        <v>2.3E-2</v>
      </c>
      <c r="AC597" s="12"/>
    </row>
    <row r="598" spans="1:29" x14ac:dyDescent="0.25">
      <c r="A598" s="94" t="s">
        <v>2088</v>
      </c>
      <c r="B598" s="195" t="s">
        <v>143</v>
      </c>
      <c r="C598" s="195">
        <v>0.15956558061821219</v>
      </c>
      <c r="D598" s="195">
        <v>0.15664160401002505</v>
      </c>
      <c r="E598" s="195">
        <v>8.3542188805346695E-2</v>
      </c>
      <c r="F598" s="195">
        <v>1.8379281537176273E-2</v>
      </c>
      <c r="G598" s="195">
        <v>0.56140350877192979</v>
      </c>
      <c r="H598" s="195">
        <v>5.0125313283208017E-3</v>
      </c>
      <c r="I598" s="195">
        <v>1.5455304928989139E-2</v>
      </c>
      <c r="J598" s="194">
        <v>1</v>
      </c>
      <c r="K598" s="196">
        <v>2394</v>
      </c>
      <c r="L598" s="94"/>
      <c r="M598" s="195" t="s">
        <v>143</v>
      </c>
      <c r="N598" s="195" t="s">
        <v>143</v>
      </c>
      <c r="O598" s="195">
        <v>0.14499999999999999</v>
      </c>
      <c r="P598" s="195">
        <v>0.17499999999999999</v>
      </c>
      <c r="Q598" s="195">
        <v>0.14299999999999999</v>
      </c>
      <c r="R598" s="195">
        <v>0.17199999999999999</v>
      </c>
      <c r="S598" s="195">
        <v>7.2999999999999995E-2</v>
      </c>
      <c r="T598" s="195">
        <v>9.5000000000000001E-2</v>
      </c>
      <c r="U598" s="195">
        <v>1.4E-2</v>
      </c>
      <c r="V598" s="195">
        <v>2.5000000000000001E-2</v>
      </c>
      <c r="W598" s="195">
        <v>0.54100000000000004</v>
      </c>
      <c r="X598" s="195">
        <v>0.58099999999999996</v>
      </c>
      <c r="Y598" s="195">
        <v>3.0000000000000001E-3</v>
      </c>
      <c r="Z598" s="195">
        <v>8.9999999999999993E-3</v>
      </c>
      <c r="AA598" s="195">
        <v>1.0999999999999999E-2</v>
      </c>
      <c r="AB598" s="195">
        <v>2.1000000000000001E-2</v>
      </c>
      <c r="AC598" s="12"/>
    </row>
    <row r="599" spans="1:29" x14ac:dyDescent="0.25">
      <c r="A599" s="94" t="s">
        <v>2089</v>
      </c>
      <c r="B599" s="195" t="s">
        <v>143</v>
      </c>
      <c r="C599" s="195">
        <v>0.34082150578061848</v>
      </c>
      <c r="D599" s="195">
        <v>0.35134881097847542</v>
      </c>
      <c r="E599" s="195">
        <v>0.16542908168060907</v>
      </c>
      <c r="F599" s="195">
        <v>1.3253125293730614E-2</v>
      </c>
      <c r="G599" s="195">
        <v>0.11251057430209606</v>
      </c>
      <c r="H599" s="195">
        <v>1.6918883353698657E-3</v>
      </c>
      <c r="I599" s="195">
        <v>1.494501362910048E-2</v>
      </c>
      <c r="J599" s="194">
        <v>1</v>
      </c>
      <c r="K599" s="196">
        <v>10639</v>
      </c>
      <c r="L599" s="94"/>
      <c r="M599" s="195" t="s">
        <v>143</v>
      </c>
      <c r="N599" s="195" t="s">
        <v>143</v>
      </c>
      <c r="O599" s="195">
        <v>0.33200000000000002</v>
      </c>
      <c r="P599" s="195">
        <v>0.35</v>
      </c>
      <c r="Q599" s="195">
        <v>0.34200000000000003</v>
      </c>
      <c r="R599" s="195">
        <v>0.36</v>
      </c>
      <c r="S599" s="195">
        <v>0.158</v>
      </c>
      <c r="T599" s="195">
        <v>0.17299999999999999</v>
      </c>
      <c r="U599" s="195">
        <v>1.0999999999999999E-2</v>
      </c>
      <c r="V599" s="195">
        <v>1.6E-2</v>
      </c>
      <c r="W599" s="195">
        <v>0.107</v>
      </c>
      <c r="X599" s="195">
        <v>0.11899999999999999</v>
      </c>
      <c r="Y599" s="195">
        <v>1E-3</v>
      </c>
      <c r="Z599" s="195">
        <v>3.0000000000000001E-3</v>
      </c>
      <c r="AA599" s="195">
        <v>1.2999999999999999E-2</v>
      </c>
      <c r="AB599" s="195">
        <v>1.7000000000000001E-2</v>
      </c>
      <c r="AC599" s="12"/>
    </row>
    <row r="600" spans="1:29" x14ac:dyDescent="0.25">
      <c r="A600" s="94" t="s">
        <v>2090</v>
      </c>
      <c r="B600" s="195" t="s">
        <v>143</v>
      </c>
      <c r="C600" s="195">
        <v>7.0921985815602842E-2</v>
      </c>
      <c r="D600" s="195">
        <v>0.36170212765957449</v>
      </c>
      <c r="E600" s="195">
        <v>0.18439716312056736</v>
      </c>
      <c r="F600" s="195">
        <v>6.3829787234042548E-2</v>
      </c>
      <c r="G600" s="195">
        <v>0.27659574468085107</v>
      </c>
      <c r="H600" s="195" t="s">
        <v>143</v>
      </c>
      <c r="I600" s="195">
        <v>4.2553191489361701E-2</v>
      </c>
      <c r="J600" s="194">
        <v>0.99999999999999989</v>
      </c>
      <c r="K600" s="196">
        <v>141</v>
      </c>
      <c r="L600" s="94"/>
      <c r="M600" s="195" t="s">
        <v>143</v>
      </c>
      <c r="N600" s="195" t="s">
        <v>143</v>
      </c>
      <c r="O600" s="195">
        <v>3.9E-2</v>
      </c>
      <c r="P600" s="195">
        <v>0.126</v>
      </c>
      <c r="Q600" s="195">
        <v>0.28699999999999998</v>
      </c>
      <c r="R600" s="195">
        <v>0.44400000000000001</v>
      </c>
      <c r="S600" s="195">
        <v>0.129</v>
      </c>
      <c r="T600" s="195">
        <v>0.25600000000000001</v>
      </c>
      <c r="U600" s="195">
        <v>3.4000000000000002E-2</v>
      </c>
      <c r="V600" s="195">
        <v>0.11700000000000001</v>
      </c>
      <c r="W600" s="195">
        <v>0.20899999999999999</v>
      </c>
      <c r="X600" s="195">
        <v>0.35599999999999998</v>
      </c>
      <c r="Y600" s="195" t="s">
        <v>143</v>
      </c>
      <c r="Z600" s="195" t="s">
        <v>143</v>
      </c>
      <c r="AA600" s="195">
        <v>0.02</v>
      </c>
      <c r="AB600" s="195">
        <v>0.09</v>
      </c>
      <c r="AC600" s="12"/>
    </row>
    <row r="601" spans="1:29" x14ac:dyDescent="0.25">
      <c r="A601" s="94" t="s">
        <v>2091</v>
      </c>
      <c r="B601" s="195" t="s">
        <v>143</v>
      </c>
      <c r="C601" s="195">
        <v>0.19578313253012047</v>
      </c>
      <c r="D601" s="195">
        <v>0.37198795180722893</v>
      </c>
      <c r="E601" s="195">
        <v>0.16114457831325302</v>
      </c>
      <c r="F601" s="195">
        <v>1.0542168674698794E-2</v>
      </c>
      <c r="G601" s="195">
        <v>0.23493975903614459</v>
      </c>
      <c r="H601" s="195">
        <v>3.0120481927710845E-3</v>
      </c>
      <c r="I601" s="195">
        <v>2.2590361445783132E-2</v>
      </c>
      <c r="J601" s="194">
        <v>1</v>
      </c>
      <c r="K601" s="196">
        <v>664</v>
      </c>
      <c r="L601" s="94"/>
      <c r="M601" s="195" t="s">
        <v>143</v>
      </c>
      <c r="N601" s="195" t="s">
        <v>143</v>
      </c>
      <c r="O601" s="195">
        <v>0.16700000000000001</v>
      </c>
      <c r="P601" s="195">
        <v>0.22800000000000001</v>
      </c>
      <c r="Q601" s="195">
        <v>0.33600000000000002</v>
      </c>
      <c r="R601" s="195">
        <v>0.40899999999999997</v>
      </c>
      <c r="S601" s="195">
        <v>0.13500000000000001</v>
      </c>
      <c r="T601" s="195">
        <v>0.191</v>
      </c>
      <c r="U601" s="195">
        <v>5.0000000000000001E-3</v>
      </c>
      <c r="V601" s="195">
        <v>2.1999999999999999E-2</v>
      </c>
      <c r="W601" s="195">
        <v>0.20399999999999999</v>
      </c>
      <c r="X601" s="195">
        <v>0.26900000000000002</v>
      </c>
      <c r="Y601" s="195">
        <v>1E-3</v>
      </c>
      <c r="Z601" s="195">
        <v>1.0999999999999999E-2</v>
      </c>
      <c r="AA601" s="195">
        <v>1.4E-2</v>
      </c>
      <c r="AB601" s="195">
        <v>3.6999999999999998E-2</v>
      </c>
      <c r="AC601" s="12"/>
    </row>
    <row r="602" spans="1:29" x14ac:dyDescent="0.25">
      <c r="A602" s="94" t="s">
        <v>2092</v>
      </c>
      <c r="B602" s="195" t="s">
        <v>143</v>
      </c>
      <c r="C602" s="195">
        <v>0.28369905956112851</v>
      </c>
      <c r="D602" s="195">
        <v>0.18025078369905956</v>
      </c>
      <c r="E602" s="195">
        <v>9.6003134796238246E-2</v>
      </c>
      <c r="F602" s="195">
        <v>9.2476489028213163E-2</v>
      </c>
      <c r="G602" s="195">
        <v>0.33228840125391851</v>
      </c>
      <c r="H602" s="195">
        <v>5.0940438871473351E-3</v>
      </c>
      <c r="I602" s="195">
        <v>1.018808777429467E-2</v>
      </c>
      <c r="J602" s="194">
        <v>1</v>
      </c>
      <c r="K602" s="196">
        <v>2552</v>
      </c>
      <c r="L602" s="94"/>
      <c r="M602" s="195" t="s">
        <v>143</v>
      </c>
      <c r="N602" s="195" t="s">
        <v>143</v>
      </c>
      <c r="O602" s="195">
        <v>0.26700000000000002</v>
      </c>
      <c r="P602" s="195">
        <v>0.30199999999999999</v>
      </c>
      <c r="Q602" s="195">
        <v>0.16600000000000001</v>
      </c>
      <c r="R602" s="195">
        <v>0.19600000000000001</v>
      </c>
      <c r="S602" s="195">
        <v>8.5000000000000006E-2</v>
      </c>
      <c r="T602" s="195">
        <v>0.108</v>
      </c>
      <c r="U602" s="195">
        <v>8.2000000000000003E-2</v>
      </c>
      <c r="V602" s="195">
        <v>0.104</v>
      </c>
      <c r="W602" s="195">
        <v>0.314</v>
      </c>
      <c r="X602" s="195">
        <v>0.35099999999999998</v>
      </c>
      <c r="Y602" s="195">
        <v>3.0000000000000001E-3</v>
      </c>
      <c r="Z602" s="195">
        <v>8.9999999999999993E-3</v>
      </c>
      <c r="AA602" s="195">
        <v>7.0000000000000001E-3</v>
      </c>
      <c r="AB602" s="195">
        <v>1.4999999999999999E-2</v>
      </c>
      <c r="AC602" s="12"/>
    </row>
    <row r="603" spans="1:29" x14ac:dyDescent="0.25">
      <c r="A603" s="94" t="s">
        <v>2093</v>
      </c>
      <c r="B603" s="195" t="s">
        <v>143</v>
      </c>
      <c r="C603" s="195">
        <v>0.55239786856127882</v>
      </c>
      <c r="D603" s="195">
        <v>0.21492007104795738</v>
      </c>
      <c r="E603" s="195">
        <v>0.10479573712255773</v>
      </c>
      <c r="F603" s="195">
        <v>8.8809946714031966E-3</v>
      </c>
      <c r="G603" s="195">
        <v>8.5257548845470696E-2</v>
      </c>
      <c r="H603" s="195" t="s">
        <v>143</v>
      </c>
      <c r="I603" s="195">
        <v>3.3747779751332148E-2</v>
      </c>
      <c r="J603" s="194">
        <v>1</v>
      </c>
      <c r="K603" s="196">
        <v>563</v>
      </c>
      <c r="L603" s="94"/>
      <c r="M603" s="195" t="s">
        <v>143</v>
      </c>
      <c r="N603" s="195" t="s">
        <v>143</v>
      </c>
      <c r="O603" s="195">
        <v>0.51100000000000001</v>
      </c>
      <c r="P603" s="195">
        <v>0.59299999999999997</v>
      </c>
      <c r="Q603" s="195">
        <v>0.183</v>
      </c>
      <c r="R603" s="195">
        <v>0.251</v>
      </c>
      <c r="S603" s="195">
        <v>8.2000000000000003E-2</v>
      </c>
      <c r="T603" s="195">
        <v>0.13300000000000001</v>
      </c>
      <c r="U603" s="195">
        <v>4.0000000000000001E-3</v>
      </c>
      <c r="V603" s="195">
        <v>2.1000000000000001E-2</v>
      </c>
      <c r="W603" s="195">
        <v>6.5000000000000002E-2</v>
      </c>
      <c r="X603" s="195">
        <v>0.111</v>
      </c>
      <c r="Y603" s="195" t="s">
        <v>143</v>
      </c>
      <c r="Z603" s="195" t="s">
        <v>143</v>
      </c>
      <c r="AA603" s="195">
        <v>2.1999999999999999E-2</v>
      </c>
      <c r="AB603" s="195">
        <v>5.1999999999999998E-2</v>
      </c>
      <c r="AC603" s="12"/>
    </row>
    <row r="604" spans="1:29" x14ac:dyDescent="0.25">
      <c r="A604" s="94" t="s">
        <v>2094</v>
      </c>
      <c r="B604" s="195" t="s">
        <v>143</v>
      </c>
      <c r="C604" s="195">
        <v>0.44969865554010197</v>
      </c>
      <c r="D604" s="195">
        <v>0.35605006954102919</v>
      </c>
      <c r="E604" s="195">
        <v>9.1794158553546598E-2</v>
      </c>
      <c r="F604" s="195">
        <v>6.4904960593416784E-3</v>
      </c>
      <c r="G604" s="195">
        <v>7.5567918405192391E-2</v>
      </c>
      <c r="H604" s="195">
        <v>4.172461752433936E-3</v>
      </c>
      <c r="I604" s="195">
        <v>1.6226240148354196E-2</v>
      </c>
      <c r="J604" s="194">
        <v>0.99999999999999989</v>
      </c>
      <c r="K604" s="196">
        <v>2157</v>
      </c>
      <c r="L604" s="94"/>
      <c r="M604" s="195" t="s">
        <v>143</v>
      </c>
      <c r="N604" s="195" t="s">
        <v>143</v>
      </c>
      <c r="O604" s="195">
        <v>0.42899999999999999</v>
      </c>
      <c r="P604" s="195">
        <v>0.47099999999999997</v>
      </c>
      <c r="Q604" s="195">
        <v>0.33600000000000002</v>
      </c>
      <c r="R604" s="195">
        <v>0.376</v>
      </c>
      <c r="S604" s="195">
        <v>0.08</v>
      </c>
      <c r="T604" s="195">
        <v>0.105</v>
      </c>
      <c r="U604" s="195">
        <v>4.0000000000000001E-3</v>
      </c>
      <c r="V604" s="195">
        <v>1.0999999999999999E-2</v>
      </c>
      <c r="W604" s="195">
        <v>6.5000000000000002E-2</v>
      </c>
      <c r="X604" s="195">
        <v>8.6999999999999994E-2</v>
      </c>
      <c r="Y604" s="195">
        <v>2E-3</v>
      </c>
      <c r="Z604" s="195">
        <v>8.0000000000000002E-3</v>
      </c>
      <c r="AA604" s="195">
        <v>1.2E-2</v>
      </c>
      <c r="AB604" s="195">
        <v>2.1999999999999999E-2</v>
      </c>
      <c r="AC604" s="12"/>
    </row>
    <row r="605" spans="1:29" x14ac:dyDescent="0.25">
      <c r="A605" s="94" t="s">
        <v>2095</v>
      </c>
      <c r="B605" s="195" t="s">
        <v>143</v>
      </c>
      <c r="C605" s="195">
        <v>0.32283464566929132</v>
      </c>
      <c r="D605" s="195">
        <v>0.42519685039370081</v>
      </c>
      <c r="E605" s="195">
        <v>0.16797900262467191</v>
      </c>
      <c r="F605" s="195">
        <v>1.0498687664041995E-2</v>
      </c>
      <c r="G605" s="195">
        <v>5.5118110236220472E-2</v>
      </c>
      <c r="H605" s="195">
        <v>2.6246719160104987E-3</v>
      </c>
      <c r="I605" s="195">
        <v>1.5748031496062992E-2</v>
      </c>
      <c r="J605" s="194">
        <v>1</v>
      </c>
      <c r="K605" s="196">
        <v>381</v>
      </c>
      <c r="L605" s="94"/>
      <c r="M605" s="195" t="s">
        <v>143</v>
      </c>
      <c r="N605" s="195" t="s">
        <v>143</v>
      </c>
      <c r="O605" s="195">
        <v>0.27800000000000002</v>
      </c>
      <c r="P605" s="195">
        <v>0.371</v>
      </c>
      <c r="Q605" s="195">
        <v>0.377</v>
      </c>
      <c r="R605" s="195">
        <v>0.47499999999999998</v>
      </c>
      <c r="S605" s="195">
        <v>0.13400000000000001</v>
      </c>
      <c r="T605" s="195">
        <v>0.20899999999999999</v>
      </c>
      <c r="U605" s="195">
        <v>4.0000000000000001E-3</v>
      </c>
      <c r="V605" s="195">
        <v>2.7E-2</v>
      </c>
      <c r="W605" s="195">
        <v>3.5999999999999997E-2</v>
      </c>
      <c r="X605" s="195">
        <v>8.3000000000000004E-2</v>
      </c>
      <c r="Y605" s="195">
        <v>0</v>
      </c>
      <c r="Z605" s="195">
        <v>1.4999999999999999E-2</v>
      </c>
      <c r="AA605" s="195">
        <v>7.0000000000000001E-3</v>
      </c>
      <c r="AB605" s="195">
        <v>3.4000000000000002E-2</v>
      </c>
      <c r="AC605" s="12"/>
    </row>
    <row r="606" spans="1:29" x14ac:dyDescent="0.25">
      <c r="A606" s="94" t="s">
        <v>2096</v>
      </c>
      <c r="B606" s="195">
        <v>5.5107507930912937E-2</v>
      </c>
      <c r="C606" s="195">
        <v>0.27180119844906592</v>
      </c>
      <c r="D606" s="195">
        <v>0.29072259428974268</v>
      </c>
      <c r="E606" s="195">
        <v>8.4906591469862527E-2</v>
      </c>
      <c r="F606" s="195">
        <v>2.4850193866760663E-2</v>
      </c>
      <c r="G606" s="195">
        <v>0.20530137469157561</v>
      </c>
      <c r="H606" s="195">
        <v>7.5854776172012686E-3</v>
      </c>
      <c r="I606" s="195">
        <v>5.9725061684878393E-2</v>
      </c>
      <c r="J606" s="194">
        <v>1.0000000000000002</v>
      </c>
      <c r="K606" s="196">
        <v>141850</v>
      </c>
      <c r="L606" s="94"/>
      <c r="M606" s="195">
        <v>5.3999999999999999E-2</v>
      </c>
      <c r="N606" s="195">
        <v>5.6000000000000001E-2</v>
      </c>
      <c r="O606" s="195">
        <v>0.26900000000000002</v>
      </c>
      <c r="P606" s="195">
        <v>0.27400000000000002</v>
      </c>
      <c r="Q606" s="195">
        <v>0.28799999999999998</v>
      </c>
      <c r="R606" s="195">
        <v>0.29299999999999998</v>
      </c>
      <c r="S606" s="195">
        <v>8.3000000000000004E-2</v>
      </c>
      <c r="T606" s="195">
        <v>8.5999999999999993E-2</v>
      </c>
      <c r="U606" s="195">
        <v>2.4E-2</v>
      </c>
      <c r="V606" s="195">
        <v>2.5999999999999999E-2</v>
      </c>
      <c r="W606" s="195">
        <v>0.20300000000000001</v>
      </c>
      <c r="X606" s="195">
        <v>0.20699999999999999</v>
      </c>
      <c r="Y606" s="195">
        <v>7.0000000000000001E-3</v>
      </c>
      <c r="Z606" s="195">
        <v>8.0000000000000002E-3</v>
      </c>
      <c r="AA606" s="195">
        <v>5.8999999999999997E-2</v>
      </c>
      <c r="AB606" s="195">
        <v>6.0999999999999999E-2</v>
      </c>
      <c r="AC606" s="12"/>
    </row>
    <row r="607" spans="1:29" x14ac:dyDescent="0.25">
      <c r="A607" s="94" t="s">
        <v>2097</v>
      </c>
      <c r="B607" s="195" t="s">
        <v>143</v>
      </c>
      <c r="C607" s="195">
        <v>0.33144845585036975</v>
      </c>
      <c r="D607" s="195">
        <v>0.3044802087864289</v>
      </c>
      <c r="E607" s="195">
        <v>0.10548064375815572</v>
      </c>
      <c r="F607" s="195">
        <v>3.153545019573728E-2</v>
      </c>
      <c r="G607" s="195">
        <v>0.17746846454980425</v>
      </c>
      <c r="H607" s="195">
        <v>5.0021748586341888E-3</v>
      </c>
      <c r="I607" s="195">
        <v>4.4584602000869944E-2</v>
      </c>
      <c r="J607" s="194">
        <v>1</v>
      </c>
      <c r="K607" s="196">
        <v>4598</v>
      </c>
      <c r="L607" s="94"/>
      <c r="M607" s="195" t="s">
        <v>143</v>
      </c>
      <c r="N607" s="195" t="s">
        <v>143</v>
      </c>
      <c r="O607" s="195">
        <v>0.318</v>
      </c>
      <c r="P607" s="195">
        <v>0.34499999999999997</v>
      </c>
      <c r="Q607" s="195">
        <v>0.29099999999999998</v>
      </c>
      <c r="R607" s="195">
        <v>0.318</v>
      </c>
      <c r="S607" s="195">
        <v>9.7000000000000003E-2</v>
      </c>
      <c r="T607" s="195">
        <v>0.115</v>
      </c>
      <c r="U607" s="195">
        <v>2.7E-2</v>
      </c>
      <c r="V607" s="195">
        <v>3.6999999999999998E-2</v>
      </c>
      <c r="W607" s="195">
        <v>0.16700000000000001</v>
      </c>
      <c r="X607" s="195">
        <v>0.189</v>
      </c>
      <c r="Y607" s="195">
        <v>3.0000000000000001E-3</v>
      </c>
      <c r="Z607" s="195">
        <v>7.0000000000000001E-3</v>
      </c>
      <c r="AA607" s="195">
        <v>3.9E-2</v>
      </c>
      <c r="AB607" s="195">
        <v>5.0999999999999997E-2</v>
      </c>
      <c r="AC607" s="12"/>
    </row>
    <row r="608" spans="1:29" x14ac:dyDescent="0.25">
      <c r="A608" s="94" t="s">
        <v>2098</v>
      </c>
      <c r="B608" s="195" t="s">
        <v>143</v>
      </c>
      <c r="C608" s="195">
        <v>0.20933406113537117</v>
      </c>
      <c r="D608" s="195">
        <v>0.5240174672489083</v>
      </c>
      <c r="E608" s="195">
        <v>0.12527292576419213</v>
      </c>
      <c r="F608" s="195">
        <v>3.7663755458515281E-2</v>
      </c>
      <c r="G608" s="195">
        <v>6.4137554585152842E-2</v>
      </c>
      <c r="H608" s="195">
        <v>5.4585152838427945E-4</v>
      </c>
      <c r="I608" s="195">
        <v>3.9028384279475983E-2</v>
      </c>
      <c r="J608" s="194">
        <v>1</v>
      </c>
      <c r="K608" s="196">
        <v>3664</v>
      </c>
      <c r="L608" s="94"/>
      <c r="M608" s="195" t="s">
        <v>143</v>
      </c>
      <c r="N608" s="195" t="s">
        <v>143</v>
      </c>
      <c r="O608" s="195">
        <v>0.19600000000000001</v>
      </c>
      <c r="P608" s="195">
        <v>0.223</v>
      </c>
      <c r="Q608" s="195">
        <v>0.50800000000000001</v>
      </c>
      <c r="R608" s="195">
        <v>0.54</v>
      </c>
      <c r="S608" s="195">
        <v>0.115</v>
      </c>
      <c r="T608" s="195">
        <v>0.13600000000000001</v>
      </c>
      <c r="U608" s="195">
        <v>3.2000000000000001E-2</v>
      </c>
      <c r="V608" s="195">
        <v>4.3999999999999997E-2</v>
      </c>
      <c r="W608" s="195">
        <v>5.7000000000000002E-2</v>
      </c>
      <c r="X608" s="195">
        <v>7.2999999999999995E-2</v>
      </c>
      <c r="Y608" s="195">
        <v>0</v>
      </c>
      <c r="Z608" s="195">
        <v>2E-3</v>
      </c>
      <c r="AA608" s="195">
        <v>3.3000000000000002E-2</v>
      </c>
      <c r="AB608" s="195">
        <v>4.5999999999999999E-2</v>
      </c>
      <c r="AC608" s="12"/>
    </row>
    <row r="609" spans="1:29" x14ac:dyDescent="0.25">
      <c r="A609" s="94" t="s">
        <v>2099</v>
      </c>
      <c r="B609" s="195" t="s">
        <v>143</v>
      </c>
      <c r="C609" s="195">
        <v>7.6705692369802179E-3</v>
      </c>
      <c r="D609" s="195">
        <v>0.15946709729511505</v>
      </c>
      <c r="E609" s="195">
        <v>0.1303996770286637</v>
      </c>
      <c r="F609" s="195">
        <v>3.9160274525635849E-2</v>
      </c>
      <c r="G609" s="195">
        <v>0.61970125151392819</v>
      </c>
      <c r="H609" s="195">
        <v>7.2668550666128385E-3</v>
      </c>
      <c r="I609" s="195">
        <v>3.6334275333064193E-2</v>
      </c>
      <c r="J609" s="194">
        <v>1</v>
      </c>
      <c r="K609" s="196">
        <v>2477</v>
      </c>
      <c r="L609" s="94"/>
      <c r="M609" s="195" t="s">
        <v>143</v>
      </c>
      <c r="N609" s="195" t="s">
        <v>143</v>
      </c>
      <c r="O609" s="195">
        <v>5.0000000000000001E-3</v>
      </c>
      <c r="P609" s="195">
        <v>1.2E-2</v>
      </c>
      <c r="Q609" s="195">
        <v>0.14599999999999999</v>
      </c>
      <c r="R609" s="195">
        <v>0.17399999999999999</v>
      </c>
      <c r="S609" s="195">
        <v>0.11799999999999999</v>
      </c>
      <c r="T609" s="195">
        <v>0.14399999999999999</v>
      </c>
      <c r="U609" s="195">
        <v>3.2000000000000001E-2</v>
      </c>
      <c r="V609" s="195">
        <v>4.8000000000000001E-2</v>
      </c>
      <c r="W609" s="195">
        <v>0.6</v>
      </c>
      <c r="X609" s="195">
        <v>0.63900000000000001</v>
      </c>
      <c r="Y609" s="195">
        <v>5.0000000000000001E-3</v>
      </c>
      <c r="Z609" s="195">
        <v>1.0999999999999999E-2</v>
      </c>
      <c r="AA609" s="195">
        <v>0.03</v>
      </c>
      <c r="AB609" s="195">
        <v>4.3999999999999997E-2</v>
      </c>
      <c r="AC609" s="12"/>
    </row>
    <row r="610" spans="1:29" x14ac:dyDescent="0.25">
      <c r="A610" s="94" t="s">
        <v>2100</v>
      </c>
      <c r="B610" s="195" t="s">
        <v>143</v>
      </c>
      <c r="C610" s="195">
        <v>7.9182924030296073E-2</v>
      </c>
      <c r="D610" s="195">
        <v>0.2297452375487721</v>
      </c>
      <c r="E610" s="195">
        <v>6.059215056231352E-2</v>
      </c>
      <c r="F610" s="195">
        <v>1.7902226302501722E-2</v>
      </c>
      <c r="G610" s="195">
        <v>0.54211613495524447</v>
      </c>
      <c r="H610" s="195">
        <v>2.8689465228368145E-2</v>
      </c>
      <c r="I610" s="195">
        <v>4.1771861372504014E-2</v>
      </c>
      <c r="J610" s="194">
        <v>1</v>
      </c>
      <c r="K610" s="196">
        <v>4357</v>
      </c>
      <c r="L610" s="94"/>
      <c r="M610" s="195" t="s">
        <v>143</v>
      </c>
      <c r="N610" s="195" t="s">
        <v>143</v>
      </c>
      <c r="O610" s="195">
        <v>7.1999999999999995E-2</v>
      </c>
      <c r="P610" s="195">
        <v>8.7999999999999995E-2</v>
      </c>
      <c r="Q610" s="195">
        <v>0.217</v>
      </c>
      <c r="R610" s="195">
        <v>0.24199999999999999</v>
      </c>
      <c r="S610" s="195">
        <v>5.3999999999999999E-2</v>
      </c>
      <c r="T610" s="195">
        <v>6.8000000000000005E-2</v>
      </c>
      <c r="U610" s="195">
        <v>1.4E-2</v>
      </c>
      <c r="V610" s="195">
        <v>2.1999999999999999E-2</v>
      </c>
      <c r="W610" s="195">
        <v>0.52700000000000002</v>
      </c>
      <c r="X610" s="195">
        <v>0.55700000000000005</v>
      </c>
      <c r="Y610" s="195">
        <v>2.4E-2</v>
      </c>
      <c r="Z610" s="195">
        <v>3.4000000000000002E-2</v>
      </c>
      <c r="AA610" s="195">
        <v>3.5999999999999997E-2</v>
      </c>
      <c r="AB610" s="195">
        <v>4.8000000000000001E-2</v>
      </c>
      <c r="AC610" s="12"/>
    </row>
    <row r="611" spans="1:29" x14ac:dyDescent="0.25">
      <c r="A611" s="94" t="s">
        <v>2101</v>
      </c>
      <c r="B611" s="195">
        <v>0.1576305220883534</v>
      </c>
      <c r="C611" s="195">
        <v>0.20180722891566266</v>
      </c>
      <c r="D611" s="195">
        <v>0.3534136546184739</v>
      </c>
      <c r="E611" s="195">
        <v>9.2369477911646583E-2</v>
      </c>
      <c r="F611" s="195">
        <v>9.0361445783132526E-3</v>
      </c>
      <c r="G611" s="195">
        <v>0.11947791164658635</v>
      </c>
      <c r="H611" s="195">
        <v>1.004016064257028E-3</v>
      </c>
      <c r="I611" s="195">
        <v>6.5261044176706834E-2</v>
      </c>
      <c r="J611" s="194">
        <v>1</v>
      </c>
      <c r="K611" s="196">
        <v>996</v>
      </c>
      <c r="L611" s="94"/>
      <c r="M611" s="195">
        <v>0.13600000000000001</v>
      </c>
      <c r="N611" s="195">
        <v>0.182</v>
      </c>
      <c r="O611" s="195">
        <v>0.17799999999999999</v>
      </c>
      <c r="P611" s="195">
        <v>0.22800000000000001</v>
      </c>
      <c r="Q611" s="195">
        <v>0.32400000000000001</v>
      </c>
      <c r="R611" s="195">
        <v>0.38400000000000001</v>
      </c>
      <c r="S611" s="195">
        <v>7.5999999999999998E-2</v>
      </c>
      <c r="T611" s="195">
        <v>0.112</v>
      </c>
      <c r="U611" s="195">
        <v>5.0000000000000001E-3</v>
      </c>
      <c r="V611" s="195">
        <v>1.7000000000000001E-2</v>
      </c>
      <c r="W611" s="195">
        <v>0.10100000000000001</v>
      </c>
      <c r="X611" s="195">
        <v>0.14099999999999999</v>
      </c>
      <c r="Y611" s="195">
        <v>0</v>
      </c>
      <c r="Z611" s="195">
        <v>6.0000000000000001E-3</v>
      </c>
      <c r="AA611" s="195">
        <v>5.1999999999999998E-2</v>
      </c>
      <c r="AB611" s="195">
        <v>8.2000000000000003E-2</v>
      </c>
      <c r="AC611" s="12"/>
    </row>
    <row r="612" spans="1:29" x14ac:dyDescent="0.25">
      <c r="A612" s="94" t="s">
        <v>2102</v>
      </c>
      <c r="B612" s="195">
        <v>0.28490372988559204</v>
      </c>
      <c r="C612" s="195">
        <v>7.4411682634173567E-4</v>
      </c>
      <c r="D612" s="195">
        <v>0.45279508882894615</v>
      </c>
      <c r="E612" s="195">
        <v>0.17403032276067343</v>
      </c>
      <c r="F612" s="195">
        <v>5.6738908008557342E-3</v>
      </c>
      <c r="G612" s="195">
        <v>1.7021672402567203E-2</v>
      </c>
      <c r="H612" s="195">
        <v>1.8602920658543392E-4</v>
      </c>
      <c r="I612" s="195">
        <v>6.4645149288438286E-2</v>
      </c>
      <c r="J612" s="194">
        <v>1</v>
      </c>
      <c r="K612" s="196">
        <v>10751</v>
      </c>
      <c r="L612" s="94"/>
      <c r="M612" s="195">
        <v>0.27600000000000002</v>
      </c>
      <c r="N612" s="195">
        <v>0.29399999999999998</v>
      </c>
      <c r="O612" s="195">
        <v>0</v>
      </c>
      <c r="P612" s="195">
        <v>1E-3</v>
      </c>
      <c r="Q612" s="195">
        <v>0.443</v>
      </c>
      <c r="R612" s="195">
        <v>0.46200000000000002</v>
      </c>
      <c r="S612" s="195">
        <v>0.16700000000000001</v>
      </c>
      <c r="T612" s="195">
        <v>0.18099999999999999</v>
      </c>
      <c r="U612" s="195">
        <v>4.0000000000000001E-3</v>
      </c>
      <c r="V612" s="195">
        <v>7.0000000000000001E-3</v>
      </c>
      <c r="W612" s="195">
        <v>1.4999999999999999E-2</v>
      </c>
      <c r="X612" s="195">
        <v>0.02</v>
      </c>
      <c r="Y612" s="195">
        <v>0</v>
      </c>
      <c r="Z612" s="195">
        <v>1E-3</v>
      </c>
      <c r="AA612" s="195">
        <v>0.06</v>
      </c>
      <c r="AB612" s="195">
        <v>6.9000000000000006E-2</v>
      </c>
      <c r="AC612" s="12"/>
    </row>
    <row r="613" spans="1:29" x14ac:dyDescent="0.25">
      <c r="A613" s="94" t="s">
        <v>2103</v>
      </c>
      <c r="B613" s="195">
        <v>6.3488489897000053E-2</v>
      </c>
      <c r="C613" s="195">
        <v>0.24922609331907469</v>
      </c>
      <c r="D613" s="195">
        <v>0.2742162435976811</v>
      </c>
      <c r="E613" s="195">
        <v>7.1874824112117972E-2</v>
      </c>
      <c r="F613" s="195">
        <v>4.6940957955760677E-2</v>
      </c>
      <c r="G613" s="195">
        <v>0.23504249451229808</v>
      </c>
      <c r="H613" s="195">
        <v>9.2305960488546189E-3</v>
      </c>
      <c r="I613" s="195">
        <v>4.9980300557212809E-2</v>
      </c>
      <c r="J613" s="194">
        <v>1</v>
      </c>
      <c r="K613" s="196">
        <v>17767</v>
      </c>
      <c r="L613" s="94"/>
      <c r="M613" s="195">
        <v>0.06</v>
      </c>
      <c r="N613" s="195">
        <v>6.7000000000000004E-2</v>
      </c>
      <c r="O613" s="195">
        <v>0.24299999999999999</v>
      </c>
      <c r="P613" s="195">
        <v>0.25600000000000001</v>
      </c>
      <c r="Q613" s="195">
        <v>0.26800000000000002</v>
      </c>
      <c r="R613" s="195">
        <v>0.28100000000000003</v>
      </c>
      <c r="S613" s="195">
        <v>6.8000000000000005E-2</v>
      </c>
      <c r="T613" s="195">
        <v>7.5999999999999998E-2</v>
      </c>
      <c r="U613" s="195">
        <v>4.3999999999999997E-2</v>
      </c>
      <c r="V613" s="195">
        <v>0.05</v>
      </c>
      <c r="W613" s="195">
        <v>0.22900000000000001</v>
      </c>
      <c r="X613" s="195">
        <v>0.24099999999999999</v>
      </c>
      <c r="Y613" s="195">
        <v>8.0000000000000002E-3</v>
      </c>
      <c r="Z613" s="195">
        <v>1.0999999999999999E-2</v>
      </c>
      <c r="AA613" s="195">
        <v>4.7E-2</v>
      </c>
      <c r="AB613" s="195">
        <v>5.2999999999999999E-2</v>
      </c>
      <c r="AC613" s="12"/>
    </row>
    <row r="614" spans="1:29" x14ac:dyDescent="0.25">
      <c r="A614" s="94" t="s">
        <v>2104</v>
      </c>
      <c r="B614" s="195">
        <v>0.60185799601857992</v>
      </c>
      <c r="C614" s="195">
        <v>0.15029860650298607</v>
      </c>
      <c r="D614" s="195">
        <v>0.12408759124087591</v>
      </c>
      <c r="E614" s="195">
        <v>4.2800265428002651E-2</v>
      </c>
      <c r="F614" s="195">
        <v>4.6449900464499002E-3</v>
      </c>
      <c r="G614" s="195">
        <v>7.9628400796284016E-3</v>
      </c>
      <c r="H614" s="195" t="s">
        <v>143</v>
      </c>
      <c r="I614" s="195">
        <v>6.83477106834771E-2</v>
      </c>
      <c r="J614" s="194">
        <v>1</v>
      </c>
      <c r="K614" s="196">
        <v>3014</v>
      </c>
      <c r="L614" s="94"/>
      <c r="M614" s="195">
        <v>0.58399999999999996</v>
      </c>
      <c r="N614" s="195">
        <v>0.61899999999999999</v>
      </c>
      <c r="O614" s="195">
        <v>0.13800000000000001</v>
      </c>
      <c r="P614" s="195">
        <v>0.16400000000000001</v>
      </c>
      <c r="Q614" s="195">
        <v>0.113</v>
      </c>
      <c r="R614" s="195">
        <v>0.13600000000000001</v>
      </c>
      <c r="S614" s="195">
        <v>3.5999999999999997E-2</v>
      </c>
      <c r="T614" s="195">
        <v>5.0999999999999997E-2</v>
      </c>
      <c r="U614" s="195">
        <v>3.0000000000000001E-3</v>
      </c>
      <c r="V614" s="195">
        <v>8.0000000000000002E-3</v>
      </c>
      <c r="W614" s="195">
        <v>5.0000000000000001E-3</v>
      </c>
      <c r="X614" s="195">
        <v>1.2E-2</v>
      </c>
      <c r="Y614" s="195" t="s">
        <v>143</v>
      </c>
      <c r="Z614" s="195" t="s">
        <v>143</v>
      </c>
      <c r="AA614" s="195">
        <v>0.06</v>
      </c>
      <c r="AB614" s="195">
        <v>7.8E-2</v>
      </c>
      <c r="AC614" s="12"/>
    </row>
    <row r="615" spans="1:29" x14ac:dyDescent="0.25">
      <c r="A615" s="94" t="s">
        <v>2105</v>
      </c>
      <c r="B615" s="195">
        <v>0.28438928804702807</v>
      </c>
      <c r="C615" s="195">
        <v>0.44045286305247117</v>
      </c>
      <c r="D615" s="195">
        <v>0.13037230568256042</v>
      </c>
      <c r="E615" s="195">
        <v>2.9087742216416284E-2</v>
      </c>
      <c r="F615" s="195">
        <v>1.8288700195950359E-3</v>
      </c>
      <c r="G615" s="195">
        <v>4.1715654256477247E-2</v>
      </c>
      <c r="H615" s="195">
        <v>5.3995210102329629E-3</v>
      </c>
      <c r="I615" s="195">
        <v>6.6753755715218813E-2</v>
      </c>
      <c r="J615" s="194">
        <v>1.0000000000000002</v>
      </c>
      <c r="K615" s="196">
        <v>22965</v>
      </c>
      <c r="L615" s="94"/>
      <c r="M615" s="195">
        <v>0.27900000000000003</v>
      </c>
      <c r="N615" s="195">
        <v>0.28999999999999998</v>
      </c>
      <c r="O615" s="195">
        <v>0.434</v>
      </c>
      <c r="P615" s="195">
        <v>0.44700000000000001</v>
      </c>
      <c r="Q615" s="195">
        <v>0.126</v>
      </c>
      <c r="R615" s="195">
        <v>0.13500000000000001</v>
      </c>
      <c r="S615" s="195">
        <v>2.7E-2</v>
      </c>
      <c r="T615" s="195">
        <v>3.1E-2</v>
      </c>
      <c r="U615" s="195">
        <v>1E-3</v>
      </c>
      <c r="V615" s="195">
        <v>2E-3</v>
      </c>
      <c r="W615" s="195">
        <v>3.9E-2</v>
      </c>
      <c r="X615" s="195">
        <v>4.3999999999999997E-2</v>
      </c>
      <c r="Y615" s="195">
        <v>5.0000000000000001E-3</v>
      </c>
      <c r="Z615" s="195">
        <v>6.0000000000000001E-3</v>
      </c>
      <c r="AA615" s="195">
        <v>6.4000000000000001E-2</v>
      </c>
      <c r="AB615" s="195">
        <v>7.0000000000000007E-2</v>
      </c>
      <c r="AC615" s="12"/>
    </row>
    <row r="616" spans="1:29" x14ac:dyDescent="0.25">
      <c r="A616" s="94" t="s">
        <v>2106</v>
      </c>
      <c r="B616" s="195" t="s">
        <v>143</v>
      </c>
      <c r="C616" s="195">
        <v>0.35362694300518133</v>
      </c>
      <c r="D616" s="195">
        <v>0.42875647668393785</v>
      </c>
      <c r="E616" s="195">
        <v>8.1606217616580309E-2</v>
      </c>
      <c r="F616" s="195">
        <v>1.9430051813471502E-2</v>
      </c>
      <c r="G616" s="195">
        <v>7.512953367875648E-2</v>
      </c>
      <c r="H616" s="195">
        <v>2.5906735751295338E-3</v>
      </c>
      <c r="I616" s="195">
        <v>3.8860103626943004E-2</v>
      </c>
      <c r="J616" s="194">
        <v>1</v>
      </c>
      <c r="K616" s="196">
        <v>772</v>
      </c>
      <c r="L616" s="94"/>
      <c r="M616" s="195" t="s">
        <v>143</v>
      </c>
      <c r="N616" s="195" t="s">
        <v>143</v>
      </c>
      <c r="O616" s="195">
        <v>0.32100000000000001</v>
      </c>
      <c r="P616" s="195">
        <v>0.38800000000000001</v>
      </c>
      <c r="Q616" s="195">
        <v>0.39400000000000002</v>
      </c>
      <c r="R616" s="195">
        <v>0.46400000000000002</v>
      </c>
      <c r="S616" s="195">
        <v>6.4000000000000001E-2</v>
      </c>
      <c r="T616" s="195">
        <v>0.10299999999999999</v>
      </c>
      <c r="U616" s="195">
        <v>1.2E-2</v>
      </c>
      <c r="V616" s="195">
        <v>3.2000000000000001E-2</v>
      </c>
      <c r="W616" s="195">
        <v>5.8999999999999997E-2</v>
      </c>
      <c r="X616" s="195">
        <v>9.6000000000000002E-2</v>
      </c>
      <c r="Y616" s="195">
        <v>1E-3</v>
      </c>
      <c r="Z616" s="195">
        <v>8.9999999999999993E-3</v>
      </c>
      <c r="AA616" s="195">
        <v>2.7E-2</v>
      </c>
      <c r="AB616" s="195">
        <v>5.5E-2</v>
      </c>
      <c r="AC616" s="12"/>
    </row>
    <row r="617" spans="1:29" x14ac:dyDescent="0.25">
      <c r="A617" s="94" t="s">
        <v>2107</v>
      </c>
      <c r="B617" s="195" t="s">
        <v>143</v>
      </c>
      <c r="C617" s="195">
        <v>0.28504672897196259</v>
      </c>
      <c r="D617" s="195">
        <v>0.32242990654205606</v>
      </c>
      <c r="E617" s="195">
        <v>0.2102803738317757</v>
      </c>
      <c r="F617" s="195">
        <v>2.336448598130841E-2</v>
      </c>
      <c r="G617" s="195">
        <v>0.12149532710280374</v>
      </c>
      <c r="H617" s="195">
        <v>9.3457943925233638E-3</v>
      </c>
      <c r="I617" s="195">
        <v>2.8037383177570093E-2</v>
      </c>
      <c r="J617" s="194">
        <v>0.99999999999999989</v>
      </c>
      <c r="K617" s="196">
        <v>214</v>
      </c>
      <c r="L617" s="94"/>
      <c r="M617" s="195" t="s">
        <v>143</v>
      </c>
      <c r="N617" s="195" t="s">
        <v>143</v>
      </c>
      <c r="O617" s="195">
        <v>0.22900000000000001</v>
      </c>
      <c r="P617" s="195">
        <v>0.34899999999999998</v>
      </c>
      <c r="Q617" s="195">
        <v>0.26300000000000001</v>
      </c>
      <c r="R617" s="195">
        <v>0.38800000000000001</v>
      </c>
      <c r="S617" s="195">
        <v>0.161</v>
      </c>
      <c r="T617" s="195">
        <v>0.27</v>
      </c>
      <c r="U617" s="195">
        <v>0.01</v>
      </c>
      <c r="V617" s="195">
        <v>5.3999999999999999E-2</v>
      </c>
      <c r="W617" s="195">
        <v>8.4000000000000005E-2</v>
      </c>
      <c r="X617" s="195">
        <v>0.17199999999999999</v>
      </c>
      <c r="Y617" s="195">
        <v>3.0000000000000001E-3</v>
      </c>
      <c r="Z617" s="195">
        <v>3.3000000000000002E-2</v>
      </c>
      <c r="AA617" s="195">
        <v>1.2999999999999999E-2</v>
      </c>
      <c r="AB617" s="195">
        <v>0.06</v>
      </c>
      <c r="AC617" s="12"/>
    </row>
    <row r="618" spans="1:29" x14ac:dyDescent="0.25">
      <c r="A618" s="94" t="s">
        <v>2108</v>
      </c>
      <c r="B618" s="195" t="s">
        <v>143</v>
      </c>
      <c r="C618" s="195">
        <v>0.32404458598726116</v>
      </c>
      <c r="D618" s="195">
        <v>0.27308917197452232</v>
      </c>
      <c r="E618" s="195">
        <v>0.28662420382165604</v>
      </c>
      <c r="F618" s="195">
        <v>1.1146496815286623E-2</v>
      </c>
      <c r="G618" s="195">
        <v>4.3789808917197449E-2</v>
      </c>
      <c r="H618" s="195" t="s">
        <v>143</v>
      </c>
      <c r="I618" s="195">
        <v>6.1305732484076433E-2</v>
      </c>
      <c r="J618" s="194">
        <v>1</v>
      </c>
      <c r="K618" s="196">
        <v>1256</v>
      </c>
      <c r="L618" s="94"/>
      <c r="M618" s="195" t="s">
        <v>143</v>
      </c>
      <c r="N618" s="195" t="s">
        <v>143</v>
      </c>
      <c r="O618" s="195">
        <v>0.29899999999999999</v>
      </c>
      <c r="P618" s="195">
        <v>0.35</v>
      </c>
      <c r="Q618" s="195">
        <v>0.249</v>
      </c>
      <c r="R618" s="195">
        <v>0.29799999999999999</v>
      </c>
      <c r="S618" s="195">
        <v>0.26200000000000001</v>
      </c>
      <c r="T618" s="195">
        <v>0.312</v>
      </c>
      <c r="U618" s="195">
        <v>7.0000000000000001E-3</v>
      </c>
      <c r="V618" s="195">
        <v>1.9E-2</v>
      </c>
      <c r="W618" s="195">
        <v>3.4000000000000002E-2</v>
      </c>
      <c r="X618" s="195">
        <v>5.7000000000000002E-2</v>
      </c>
      <c r="Y618" s="195" t="s">
        <v>143</v>
      </c>
      <c r="Z618" s="195" t="s">
        <v>143</v>
      </c>
      <c r="AA618" s="195">
        <v>4.9000000000000002E-2</v>
      </c>
      <c r="AB618" s="195">
        <v>7.5999999999999998E-2</v>
      </c>
      <c r="AC618" s="12"/>
    </row>
    <row r="619" spans="1:29" x14ac:dyDescent="0.25">
      <c r="A619" s="94" t="s">
        <v>2109</v>
      </c>
      <c r="B619" s="195" t="s">
        <v>143</v>
      </c>
      <c r="C619" s="195">
        <v>0.43351351351351353</v>
      </c>
      <c r="D619" s="195">
        <v>0.34378378378378377</v>
      </c>
      <c r="E619" s="195">
        <v>7.567567567567568E-2</v>
      </c>
      <c r="F619" s="195">
        <v>1.1891891891891892E-2</v>
      </c>
      <c r="G619" s="195">
        <v>5.8378378378378379E-2</v>
      </c>
      <c r="H619" s="195">
        <v>1.0810810810810811E-3</v>
      </c>
      <c r="I619" s="195">
        <v>7.567567567567568E-2</v>
      </c>
      <c r="J619" s="194">
        <v>1</v>
      </c>
      <c r="K619" s="196">
        <v>925</v>
      </c>
      <c r="L619" s="94"/>
      <c r="M619" s="195" t="s">
        <v>143</v>
      </c>
      <c r="N619" s="195" t="s">
        <v>143</v>
      </c>
      <c r="O619" s="195">
        <v>0.40200000000000002</v>
      </c>
      <c r="P619" s="195">
        <v>0.46600000000000003</v>
      </c>
      <c r="Q619" s="195">
        <v>0.314</v>
      </c>
      <c r="R619" s="195">
        <v>0.375</v>
      </c>
      <c r="S619" s="195">
        <v>0.06</v>
      </c>
      <c r="T619" s="195">
        <v>9.5000000000000001E-2</v>
      </c>
      <c r="U619" s="195">
        <v>7.0000000000000001E-3</v>
      </c>
      <c r="V619" s="195">
        <v>2.1000000000000001E-2</v>
      </c>
      <c r="W619" s="195">
        <v>4.4999999999999998E-2</v>
      </c>
      <c r="X619" s="195">
        <v>7.4999999999999997E-2</v>
      </c>
      <c r="Y619" s="195">
        <v>0</v>
      </c>
      <c r="Z619" s="195">
        <v>6.0000000000000001E-3</v>
      </c>
      <c r="AA619" s="195">
        <v>0.06</v>
      </c>
      <c r="AB619" s="195">
        <v>9.5000000000000001E-2</v>
      </c>
      <c r="AC619" s="12"/>
    </row>
    <row r="620" spans="1:29" x14ac:dyDescent="0.25">
      <c r="A620" s="94" t="s">
        <v>2110</v>
      </c>
      <c r="B620" s="195" t="s">
        <v>143</v>
      </c>
      <c r="C620" s="195">
        <v>0.27384196185286103</v>
      </c>
      <c r="D620" s="195">
        <v>0.41416893732970028</v>
      </c>
      <c r="E620" s="195">
        <v>0.15803814713896458</v>
      </c>
      <c r="F620" s="195">
        <v>2.0435967302452316E-2</v>
      </c>
      <c r="G620" s="195">
        <v>6.5395095367847406E-2</v>
      </c>
      <c r="H620" s="195">
        <v>4.0871934604904629E-3</v>
      </c>
      <c r="I620" s="195">
        <v>6.4032697547683926E-2</v>
      </c>
      <c r="J620" s="194">
        <v>1</v>
      </c>
      <c r="K620" s="196">
        <v>734</v>
      </c>
      <c r="L620" s="94"/>
      <c r="M620" s="195" t="s">
        <v>143</v>
      </c>
      <c r="N620" s="195" t="s">
        <v>143</v>
      </c>
      <c r="O620" s="195">
        <v>0.24299999999999999</v>
      </c>
      <c r="P620" s="195">
        <v>0.307</v>
      </c>
      <c r="Q620" s="195">
        <v>0.379</v>
      </c>
      <c r="R620" s="195">
        <v>0.45</v>
      </c>
      <c r="S620" s="195">
        <v>0.13300000000000001</v>
      </c>
      <c r="T620" s="195">
        <v>0.186</v>
      </c>
      <c r="U620" s="195">
        <v>1.2E-2</v>
      </c>
      <c r="V620" s="195">
        <v>3.3000000000000002E-2</v>
      </c>
      <c r="W620" s="195">
        <v>0.05</v>
      </c>
      <c r="X620" s="195">
        <v>8.5999999999999993E-2</v>
      </c>
      <c r="Y620" s="195">
        <v>1E-3</v>
      </c>
      <c r="Z620" s="195">
        <v>1.2E-2</v>
      </c>
      <c r="AA620" s="195">
        <v>4.8000000000000001E-2</v>
      </c>
      <c r="AB620" s="195">
        <v>8.4000000000000005E-2</v>
      </c>
      <c r="AC620" s="12"/>
    </row>
    <row r="621" spans="1:29" x14ac:dyDescent="0.25">
      <c r="A621" s="94" t="s">
        <v>2111</v>
      </c>
      <c r="B621" s="195" t="s">
        <v>143</v>
      </c>
      <c r="C621" s="195">
        <v>0.1401015228426396</v>
      </c>
      <c r="D621" s="195">
        <v>0.54822335025380708</v>
      </c>
      <c r="E621" s="195">
        <v>0.13705583756345177</v>
      </c>
      <c r="F621" s="195">
        <v>1.6243654822335026E-2</v>
      </c>
      <c r="G621" s="195">
        <v>6.9035532994923862E-2</v>
      </c>
      <c r="H621" s="195">
        <v>2.0304568527918783E-3</v>
      </c>
      <c r="I621" s="195">
        <v>8.7309644670050757E-2</v>
      </c>
      <c r="J621" s="194">
        <v>0.99999999999999989</v>
      </c>
      <c r="K621" s="196">
        <v>985</v>
      </c>
      <c r="L621" s="94"/>
      <c r="M621" s="195" t="s">
        <v>143</v>
      </c>
      <c r="N621" s="195" t="s">
        <v>143</v>
      </c>
      <c r="O621" s="195">
        <v>0.12</v>
      </c>
      <c r="P621" s="195">
        <v>0.16300000000000001</v>
      </c>
      <c r="Q621" s="195">
        <v>0.51700000000000002</v>
      </c>
      <c r="R621" s="195">
        <v>0.57899999999999996</v>
      </c>
      <c r="S621" s="195">
        <v>0.11700000000000001</v>
      </c>
      <c r="T621" s="195">
        <v>0.16</v>
      </c>
      <c r="U621" s="195">
        <v>0.01</v>
      </c>
      <c r="V621" s="195">
        <v>2.5999999999999999E-2</v>
      </c>
      <c r="W621" s="195">
        <v>5.5E-2</v>
      </c>
      <c r="X621" s="195">
        <v>8.6999999999999994E-2</v>
      </c>
      <c r="Y621" s="195">
        <v>1E-3</v>
      </c>
      <c r="Z621" s="195">
        <v>7.0000000000000001E-3</v>
      </c>
      <c r="AA621" s="195">
        <v>7.0999999999999994E-2</v>
      </c>
      <c r="AB621" s="195">
        <v>0.107</v>
      </c>
      <c r="AC621" s="12"/>
    </row>
    <row r="622" spans="1:29" x14ac:dyDescent="0.25">
      <c r="A622" s="94" t="s">
        <v>2112</v>
      </c>
      <c r="B622" s="195" t="s">
        <v>143</v>
      </c>
      <c r="C622" s="195">
        <v>0.28516624040920718</v>
      </c>
      <c r="D622" s="195">
        <v>0.3235294117647059</v>
      </c>
      <c r="E622" s="195">
        <v>0.10358056265984655</v>
      </c>
      <c r="F622" s="195">
        <v>2.557544757033248E-2</v>
      </c>
      <c r="G622" s="195">
        <v>0.19820971867007672</v>
      </c>
      <c r="H622" s="195" t="s">
        <v>143</v>
      </c>
      <c r="I622" s="195">
        <v>6.3938618925831206E-2</v>
      </c>
      <c r="J622" s="194">
        <v>1</v>
      </c>
      <c r="K622" s="196">
        <v>782</v>
      </c>
      <c r="L622" s="94"/>
      <c r="M622" s="195" t="s">
        <v>143</v>
      </c>
      <c r="N622" s="195" t="s">
        <v>143</v>
      </c>
      <c r="O622" s="195">
        <v>0.255</v>
      </c>
      <c r="P622" s="195">
        <v>0.318</v>
      </c>
      <c r="Q622" s="195">
        <v>0.29199999999999998</v>
      </c>
      <c r="R622" s="195">
        <v>0.35699999999999998</v>
      </c>
      <c r="S622" s="195">
        <v>8.4000000000000005E-2</v>
      </c>
      <c r="T622" s="195">
        <v>0.127</v>
      </c>
      <c r="U622" s="195">
        <v>1.7000000000000001E-2</v>
      </c>
      <c r="V622" s="195">
        <v>3.9E-2</v>
      </c>
      <c r="W622" s="195">
        <v>0.17199999999999999</v>
      </c>
      <c r="X622" s="195">
        <v>0.22800000000000001</v>
      </c>
      <c r="Y622" s="195" t="s">
        <v>143</v>
      </c>
      <c r="Z622" s="195" t="s">
        <v>143</v>
      </c>
      <c r="AA622" s="195">
        <v>4.9000000000000002E-2</v>
      </c>
      <c r="AB622" s="195">
        <v>8.3000000000000004E-2</v>
      </c>
      <c r="AC622" s="12"/>
    </row>
    <row r="623" spans="1:29" x14ac:dyDescent="0.25">
      <c r="A623" s="94" t="s">
        <v>2113</v>
      </c>
      <c r="B623" s="195" t="s">
        <v>143</v>
      </c>
      <c r="C623" s="195">
        <v>0.19638949671772429</v>
      </c>
      <c r="D623" s="195">
        <v>0.32166301969365424</v>
      </c>
      <c r="E623" s="195">
        <v>0.16712253829321663</v>
      </c>
      <c r="F623" s="195">
        <v>2.2428884026258207E-2</v>
      </c>
      <c r="G623" s="195">
        <v>0.24370897155361052</v>
      </c>
      <c r="H623" s="195">
        <v>8.7527352297592995E-3</v>
      </c>
      <c r="I623" s="195">
        <v>3.9934354485776806E-2</v>
      </c>
      <c r="J623" s="194">
        <v>0.99999999999999989</v>
      </c>
      <c r="K623" s="196">
        <v>3656</v>
      </c>
      <c r="L623" s="94"/>
      <c r="M623" s="195" t="s">
        <v>143</v>
      </c>
      <c r="N623" s="195" t="s">
        <v>143</v>
      </c>
      <c r="O623" s="195">
        <v>0.184</v>
      </c>
      <c r="P623" s="195">
        <v>0.21</v>
      </c>
      <c r="Q623" s="195">
        <v>0.307</v>
      </c>
      <c r="R623" s="195">
        <v>0.33700000000000002</v>
      </c>
      <c r="S623" s="195">
        <v>0.155</v>
      </c>
      <c r="T623" s="195">
        <v>0.18</v>
      </c>
      <c r="U623" s="195">
        <v>1.7999999999999999E-2</v>
      </c>
      <c r="V623" s="195">
        <v>2.8000000000000001E-2</v>
      </c>
      <c r="W623" s="195">
        <v>0.23</v>
      </c>
      <c r="X623" s="195">
        <v>0.25800000000000001</v>
      </c>
      <c r="Y623" s="195">
        <v>6.0000000000000001E-3</v>
      </c>
      <c r="Z623" s="195">
        <v>1.2E-2</v>
      </c>
      <c r="AA623" s="195">
        <v>3.4000000000000002E-2</v>
      </c>
      <c r="AB623" s="195">
        <v>4.7E-2</v>
      </c>
      <c r="AC623" s="12"/>
    </row>
    <row r="624" spans="1:29" x14ac:dyDescent="0.25">
      <c r="A624" s="94" t="s">
        <v>2114</v>
      </c>
      <c r="B624" s="195" t="s">
        <v>143</v>
      </c>
      <c r="C624" s="195">
        <v>3.4361851332398316E-2</v>
      </c>
      <c r="D624" s="195">
        <v>0.26297335203366057</v>
      </c>
      <c r="E624" s="195">
        <v>8.6956521739130432E-2</v>
      </c>
      <c r="F624" s="195">
        <v>3.8569424964936885E-2</v>
      </c>
      <c r="G624" s="195">
        <v>0.52805049088359046</v>
      </c>
      <c r="H624" s="195">
        <v>4.2075736325385693E-3</v>
      </c>
      <c r="I624" s="195">
        <v>4.4880785413744739E-2</v>
      </c>
      <c r="J624" s="194">
        <v>0.99999999999999989</v>
      </c>
      <c r="K624" s="196">
        <v>1426</v>
      </c>
      <c r="L624" s="94"/>
      <c r="M624" s="195" t="s">
        <v>143</v>
      </c>
      <c r="N624" s="195" t="s">
        <v>143</v>
      </c>
      <c r="O624" s="195">
        <v>2.5999999999999999E-2</v>
      </c>
      <c r="P624" s="195">
        <v>4.4999999999999998E-2</v>
      </c>
      <c r="Q624" s="195">
        <v>0.24099999999999999</v>
      </c>
      <c r="R624" s="195">
        <v>0.28599999999999998</v>
      </c>
      <c r="S624" s="195">
        <v>7.2999999999999995E-2</v>
      </c>
      <c r="T624" s="195">
        <v>0.10299999999999999</v>
      </c>
      <c r="U624" s="195">
        <v>0.03</v>
      </c>
      <c r="V624" s="195">
        <v>0.05</v>
      </c>
      <c r="W624" s="195">
        <v>0.502</v>
      </c>
      <c r="X624" s="195">
        <v>0.55400000000000005</v>
      </c>
      <c r="Y624" s="195">
        <v>2E-3</v>
      </c>
      <c r="Z624" s="195">
        <v>8.9999999999999993E-3</v>
      </c>
      <c r="AA624" s="195">
        <v>3.5000000000000003E-2</v>
      </c>
      <c r="AB624" s="195">
        <v>5.7000000000000002E-2</v>
      </c>
      <c r="AC624" s="12"/>
    </row>
    <row r="625" spans="1:29" x14ac:dyDescent="0.25">
      <c r="A625" s="94" t="s">
        <v>2115</v>
      </c>
      <c r="B625" s="195" t="s">
        <v>143</v>
      </c>
      <c r="C625" s="195">
        <v>0.10105949470252648</v>
      </c>
      <c r="D625" s="195">
        <v>0.53871230643846779</v>
      </c>
      <c r="E625" s="195">
        <v>9.8614506927465359E-2</v>
      </c>
      <c r="F625" s="195">
        <v>1.2224938875305624E-2</v>
      </c>
      <c r="G625" s="195">
        <v>0.17929910350448247</v>
      </c>
      <c r="H625" s="195">
        <v>8.9649551752241236E-3</v>
      </c>
      <c r="I625" s="195">
        <v>6.1124694376528114E-2</v>
      </c>
      <c r="J625" s="194">
        <v>1</v>
      </c>
      <c r="K625" s="196">
        <v>1227</v>
      </c>
      <c r="L625" s="94"/>
      <c r="M625" s="195" t="s">
        <v>143</v>
      </c>
      <c r="N625" s="195" t="s">
        <v>143</v>
      </c>
      <c r="O625" s="195">
        <v>8.5000000000000006E-2</v>
      </c>
      <c r="P625" s="195">
        <v>0.11899999999999999</v>
      </c>
      <c r="Q625" s="195">
        <v>0.51100000000000001</v>
      </c>
      <c r="R625" s="195">
        <v>0.56599999999999995</v>
      </c>
      <c r="S625" s="195">
        <v>8.3000000000000004E-2</v>
      </c>
      <c r="T625" s="195">
        <v>0.11700000000000001</v>
      </c>
      <c r="U625" s="195">
        <v>7.0000000000000001E-3</v>
      </c>
      <c r="V625" s="195">
        <v>0.02</v>
      </c>
      <c r="W625" s="195">
        <v>0.159</v>
      </c>
      <c r="X625" s="195">
        <v>0.20200000000000001</v>
      </c>
      <c r="Y625" s="195">
        <v>5.0000000000000001E-3</v>
      </c>
      <c r="Z625" s="195">
        <v>1.6E-2</v>
      </c>
      <c r="AA625" s="195">
        <v>4.9000000000000002E-2</v>
      </c>
      <c r="AB625" s="195">
        <v>7.5999999999999998E-2</v>
      </c>
      <c r="AC625" s="12"/>
    </row>
    <row r="626" spans="1:29" x14ac:dyDescent="0.25">
      <c r="A626" s="94" t="s">
        <v>2116</v>
      </c>
      <c r="B626" s="195" t="s">
        <v>143</v>
      </c>
      <c r="C626" s="195">
        <v>5.1724137931034482E-2</v>
      </c>
      <c r="D626" s="195">
        <v>0.26551724137931032</v>
      </c>
      <c r="E626" s="195">
        <v>0.10344827586206896</v>
      </c>
      <c r="F626" s="195">
        <v>7.9310344827586213E-2</v>
      </c>
      <c r="G626" s="195">
        <v>0.43620689655172412</v>
      </c>
      <c r="H626" s="195">
        <v>1.0344827586206896E-2</v>
      </c>
      <c r="I626" s="195">
        <v>5.3448275862068968E-2</v>
      </c>
      <c r="J626" s="194">
        <v>1</v>
      </c>
      <c r="K626" s="196">
        <v>580</v>
      </c>
      <c r="L626" s="94"/>
      <c r="M626" s="195" t="s">
        <v>143</v>
      </c>
      <c r="N626" s="195" t="s">
        <v>143</v>
      </c>
      <c r="O626" s="195">
        <v>3.5999999999999997E-2</v>
      </c>
      <c r="P626" s="195">
        <v>7.2999999999999995E-2</v>
      </c>
      <c r="Q626" s="195">
        <v>0.23100000000000001</v>
      </c>
      <c r="R626" s="195">
        <v>0.30299999999999999</v>
      </c>
      <c r="S626" s="195">
        <v>8.1000000000000003E-2</v>
      </c>
      <c r="T626" s="195">
        <v>0.13100000000000001</v>
      </c>
      <c r="U626" s="195">
        <v>0.06</v>
      </c>
      <c r="V626" s="195">
        <v>0.104</v>
      </c>
      <c r="W626" s="195">
        <v>0.39600000000000002</v>
      </c>
      <c r="X626" s="195">
        <v>0.47699999999999998</v>
      </c>
      <c r="Y626" s="195">
        <v>5.0000000000000001E-3</v>
      </c>
      <c r="Z626" s="195">
        <v>2.1999999999999999E-2</v>
      </c>
      <c r="AA626" s="195">
        <v>3.7999999999999999E-2</v>
      </c>
      <c r="AB626" s="195">
        <v>7.4999999999999997E-2</v>
      </c>
      <c r="AC626" s="12"/>
    </row>
    <row r="627" spans="1:29" x14ac:dyDescent="0.25">
      <c r="A627" s="94" t="s">
        <v>2117</v>
      </c>
      <c r="B627" s="195" t="s">
        <v>143</v>
      </c>
      <c r="C627" s="195">
        <v>9.7977243994943106E-2</v>
      </c>
      <c r="D627" s="195">
        <v>0.26042983565107458</v>
      </c>
      <c r="E627" s="195">
        <v>0.12768647281921619</v>
      </c>
      <c r="F627" s="195">
        <v>2.1491782553729456E-2</v>
      </c>
      <c r="G627" s="195">
        <v>0.44058154235145386</v>
      </c>
      <c r="H627" s="195">
        <v>8.2174462705436151E-3</v>
      </c>
      <c r="I627" s="195">
        <v>4.3615676359039193E-2</v>
      </c>
      <c r="J627" s="194">
        <v>1</v>
      </c>
      <c r="K627" s="196">
        <v>1582</v>
      </c>
      <c r="L627" s="94"/>
      <c r="M627" s="195" t="s">
        <v>143</v>
      </c>
      <c r="N627" s="195" t="s">
        <v>143</v>
      </c>
      <c r="O627" s="195">
        <v>8.4000000000000005E-2</v>
      </c>
      <c r="P627" s="195">
        <v>0.114</v>
      </c>
      <c r="Q627" s="195">
        <v>0.23899999999999999</v>
      </c>
      <c r="R627" s="195">
        <v>0.28299999999999997</v>
      </c>
      <c r="S627" s="195">
        <v>0.112</v>
      </c>
      <c r="T627" s="195">
        <v>0.14499999999999999</v>
      </c>
      <c r="U627" s="195">
        <v>1.4999999999999999E-2</v>
      </c>
      <c r="V627" s="195">
        <v>0.03</v>
      </c>
      <c r="W627" s="195">
        <v>0.41599999999999998</v>
      </c>
      <c r="X627" s="195">
        <v>0.46500000000000002</v>
      </c>
      <c r="Y627" s="195">
        <v>5.0000000000000001E-3</v>
      </c>
      <c r="Z627" s="195">
        <v>1.4E-2</v>
      </c>
      <c r="AA627" s="195">
        <v>3.5000000000000003E-2</v>
      </c>
      <c r="AB627" s="195">
        <v>5.5E-2</v>
      </c>
      <c r="AC627" s="94"/>
    </row>
    <row r="628" spans="1:29" x14ac:dyDescent="0.25">
      <c r="A628" s="94" t="s">
        <v>2118</v>
      </c>
      <c r="B628" s="195" t="s">
        <v>143</v>
      </c>
      <c r="C628" s="195">
        <v>0.22422714607934191</v>
      </c>
      <c r="D628" s="195">
        <v>0.24797664853389942</v>
      </c>
      <c r="E628" s="195">
        <v>0.10057051877404803</v>
      </c>
      <c r="F628" s="195">
        <v>2.1958338861616026E-2</v>
      </c>
      <c r="G628" s="195">
        <v>0.35896245190394055</v>
      </c>
      <c r="H628" s="195">
        <v>1.1476714873291761E-2</v>
      </c>
      <c r="I628" s="195">
        <v>3.4828180973862283E-2</v>
      </c>
      <c r="J628" s="194">
        <v>0.99999999999999989</v>
      </c>
      <c r="K628" s="196">
        <v>15074</v>
      </c>
      <c r="L628" s="94"/>
      <c r="M628" s="195" t="s">
        <v>143</v>
      </c>
      <c r="N628" s="195" t="s">
        <v>143</v>
      </c>
      <c r="O628" s="195">
        <v>0.218</v>
      </c>
      <c r="P628" s="195">
        <v>0.23100000000000001</v>
      </c>
      <c r="Q628" s="195">
        <v>0.24099999999999999</v>
      </c>
      <c r="R628" s="195">
        <v>0.255</v>
      </c>
      <c r="S628" s="195">
        <v>9.6000000000000002E-2</v>
      </c>
      <c r="T628" s="195">
        <v>0.105</v>
      </c>
      <c r="U628" s="195">
        <v>0.02</v>
      </c>
      <c r="V628" s="195">
        <v>2.4E-2</v>
      </c>
      <c r="W628" s="195">
        <v>0.35099999999999998</v>
      </c>
      <c r="X628" s="195">
        <v>0.36699999999999999</v>
      </c>
      <c r="Y628" s="195">
        <v>0.01</v>
      </c>
      <c r="Z628" s="195">
        <v>1.2999999999999999E-2</v>
      </c>
      <c r="AA628" s="195">
        <v>3.2000000000000001E-2</v>
      </c>
      <c r="AB628" s="195">
        <v>3.7999999999999999E-2</v>
      </c>
      <c r="AC628" s="42"/>
    </row>
    <row r="629" spans="1:29" x14ac:dyDescent="0.25">
      <c r="A629" s="94" t="s">
        <v>2119</v>
      </c>
      <c r="B629" s="195" t="s">
        <v>143</v>
      </c>
      <c r="C629" s="195">
        <v>0.6558441558441559</v>
      </c>
      <c r="D629" s="195">
        <v>0.18831168831168832</v>
      </c>
      <c r="E629" s="195">
        <v>6.4935064935064929E-2</v>
      </c>
      <c r="F629" s="195" t="s">
        <v>143</v>
      </c>
      <c r="G629" s="195">
        <v>4.5454545454545456E-2</v>
      </c>
      <c r="H629" s="195" t="s">
        <v>143</v>
      </c>
      <c r="I629" s="195">
        <v>4.5454545454545456E-2</v>
      </c>
      <c r="J629" s="194">
        <v>1</v>
      </c>
      <c r="K629" s="196">
        <v>154</v>
      </c>
      <c r="L629" s="94"/>
      <c r="M629" s="195" t="s">
        <v>143</v>
      </c>
      <c r="N629" s="195" t="s">
        <v>143</v>
      </c>
      <c r="O629" s="195">
        <v>0.57799999999999996</v>
      </c>
      <c r="P629" s="195">
        <v>0.72599999999999998</v>
      </c>
      <c r="Q629" s="195">
        <v>0.13400000000000001</v>
      </c>
      <c r="R629" s="195">
        <v>0.25700000000000001</v>
      </c>
      <c r="S629" s="195">
        <v>3.5999999999999997E-2</v>
      </c>
      <c r="T629" s="195">
        <v>0.115</v>
      </c>
      <c r="U629" s="195" t="s">
        <v>143</v>
      </c>
      <c r="V629" s="195" t="s">
        <v>143</v>
      </c>
      <c r="W629" s="195">
        <v>2.1999999999999999E-2</v>
      </c>
      <c r="X629" s="195">
        <v>9.0999999999999998E-2</v>
      </c>
      <c r="Y629" s="195" t="s">
        <v>143</v>
      </c>
      <c r="Z629" s="195" t="s">
        <v>143</v>
      </c>
      <c r="AA629" s="195">
        <v>2.1999999999999999E-2</v>
      </c>
      <c r="AB629" s="195">
        <v>9.0999999999999998E-2</v>
      </c>
      <c r="AC629" s="42"/>
    </row>
    <row r="630" spans="1:29" x14ac:dyDescent="0.25">
      <c r="A630" s="94" t="s">
        <v>2120</v>
      </c>
      <c r="B630" s="195" t="s">
        <v>143</v>
      </c>
      <c r="C630" s="195">
        <v>0.41437394722066256</v>
      </c>
      <c r="D630" s="195">
        <v>0.35808534531162267</v>
      </c>
      <c r="E630" s="195">
        <v>6.3868613138686137E-2</v>
      </c>
      <c r="F630" s="195">
        <v>7.0185289163391352E-3</v>
      </c>
      <c r="G630" s="195">
        <v>2.5126333520494103E-2</v>
      </c>
      <c r="H630" s="195">
        <v>7.018528916339135E-4</v>
      </c>
      <c r="I630" s="195">
        <v>0.13082537900056149</v>
      </c>
      <c r="J630" s="194">
        <v>1</v>
      </c>
      <c r="K630" s="196">
        <v>7124</v>
      </c>
      <c r="L630" s="94"/>
      <c r="M630" s="195" t="s">
        <v>143</v>
      </c>
      <c r="N630" s="195" t="s">
        <v>143</v>
      </c>
      <c r="O630" s="195">
        <v>0.40300000000000002</v>
      </c>
      <c r="P630" s="195">
        <v>0.42599999999999999</v>
      </c>
      <c r="Q630" s="195">
        <v>0.34699999999999998</v>
      </c>
      <c r="R630" s="195">
        <v>0.36899999999999999</v>
      </c>
      <c r="S630" s="195">
        <v>5.8000000000000003E-2</v>
      </c>
      <c r="T630" s="195">
        <v>7.0000000000000007E-2</v>
      </c>
      <c r="U630" s="195">
        <v>5.0000000000000001E-3</v>
      </c>
      <c r="V630" s="195">
        <v>8.9999999999999993E-3</v>
      </c>
      <c r="W630" s="195">
        <v>2.1999999999999999E-2</v>
      </c>
      <c r="X630" s="195">
        <v>2.9000000000000001E-2</v>
      </c>
      <c r="Y630" s="195">
        <v>0</v>
      </c>
      <c r="Z630" s="195">
        <v>2E-3</v>
      </c>
      <c r="AA630" s="195">
        <v>0.123</v>
      </c>
      <c r="AB630" s="195">
        <v>0.13900000000000001</v>
      </c>
      <c r="AC630" s="42"/>
    </row>
    <row r="631" spans="1:29" x14ac:dyDescent="0.25">
      <c r="A631" s="94" t="s">
        <v>2121</v>
      </c>
      <c r="B631" s="195" t="s">
        <v>143</v>
      </c>
      <c r="C631" s="195">
        <v>4.7003525264394828E-3</v>
      </c>
      <c r="D631" s="195">
        <v>0.26439482961222094</v>
      </c>
      <c r="E631" s="195">
        <v>0.23501762632197415</v>
      </c>
      <c r="F631" s="195">
        <v>5.0528789659224443E-2</v>
      </c>
      <c r="G631" s="195">
        <v>0.40658049353701525</v>
      </c>
      <c r="H631" s="195">
        <v>9.4007050528789656E-3</v>
      </c>
      <c r="I631" s="195">
        <v>2.9377203290246769E-2</v>
      </c>
      <c r="J631" s="194">
        <v>1</v>
      </c>
      <c r="K631" s="196">
        <v>851</v>
      </c>
      <c r="L631" s="94"/>
      <c r="M631" s="195" t="s">
        <v>143</v>
      </c>
      <c r="N631" s="195" t="s">
        <v>143</v>
      </c>
      <c r="O631" s="195">
        <v>2E-3</v>
      </c>
      <c r="P631" s="195">
        <v>1.2E-2</v>
      </c>
      <c r="Q631" s="195">
        <v>0.23599999999999999</v>
      </c>
      <c r="R631" s="195">
        <v>0.29499999999999998</v>
      </c>
      <c r="S631" s="195">
        <v>0.20799999999999999</v>
      </c>
      <c r="T631" s="195">
        <v>0.26500000000000001</v>
      </c>
      <c r="U631" s="195">
        <v>3.7999999999999999E-2</v>
      </c>
      <c r="V631" s="195">
        <v>6.7000000000000004E-2</v>
      </c>
      <c r="W631" s="195">
        <v>0.374</v>
      </c>
      <c r="X631" s="195">
        <v>0.44</v>
      </c>
      <c r="Y631" s="195">
        <v>5.0000000000000001E-3</v>
      </c>
      <c r="Z631" s="195">
        <v>1.7999999999999999E-2</v>
      </c>
      <c r="AA631" s="195">
        <v>0.02</v>
      </c>
      <c r="AB631" s="195">
        <v>4.2999999999999997E-2</v>
      </c>
      <c r="AC631" s="42"/>
    </row>
    <row r="632" spans="1:29" x14ac:dyDescent="0.25">
      <c r="A632" s="94" t="s">
        <v>2122</v>
      </c>
      <c r="B632" s="195" t="s">
        <v>143</v>
      </c>
      <c r="C632" s="195">
        <v>0.17377049180327869</v>
      </c>
      <c r="D632" s="195">
        <v>0.28934426229508198</v>
      </c>
      <c r="E632" s="195">
        <v>0.15</v>
      </c>
      <c r="F632" s="195">
        <v>2.3770491803278688E-2</v>
      </c>
      <c r="G632" s="195">
        <v>0.32540983606557378</v>
      </c>
      <c r="H632" s="195">
        <v>5.7377049180327867E-3</v>
      </c>
      <c r="I632" s="195">
        <v>3.1967213114754096E-2</v>
      </c>
      <c r="J632" s="194">
        <v>1</v>
      </c>
      <c r="K632" s="196">
        <v>1220</v>
      </c>
      <c r="L632" s="94"/>
      <c r="M632" s="195" t="s">
        <v>143</v>
      </c>
      <c r="N632" s="195" t="s">
        <v>143</v>
      </c>
      <c r="O632" s="195">
        <v>0.154</v>
      </c>
      <c r="P632" s="195">
        <v>0.19600000000000001</v>
      </c>
      <c r="Q632" s="195">
        <v>0.26500000000000001</v>
      </c>
      <c r="R632" s="195">
        <v>0.315</v>
      </c>
      <c r="S632" s="195">
        <v>0.13100000000000001</v>
      </c>
      <c r="T632" s="195">
        <v>0.17100000000000001</v>
      </c>
      <c r="U632" s="195">
        <v>1.7000000000000001E-2</v>
      </c>
      <c r="V632" s="195">
        <v>3.4000000000000002E-2</v>
      </c>
      <c r="W632" s="195">
        <v>0.3</v>
      </c>
      <c r="X632" s="195">
        <v>0.35199999999999998</v>
      </c>
      <c r="Y632" s="195">
        <v>3.0000000000000001E-3</v>
      </c>
      <c r="Z632" s="195">
        <v>1.2E-2</v>
      </c>
      <c r="AA632" s="195">
        <v>2.3E-2</v>
      </c>
      <c r="AB632" s="195">
        <v>4.2999999999999997E-2</v>
      </c>
      <c r="AC632" s="42"/>
    </row>
    <row r="633" spans="1:29" x14ac:dyDescent="0.25">
      <c r="A633" s="94" t="s">
        <v>2123</v>
      </c>
      <c r="B633" s="195" t="s">
        <v>143</v>
      </c>
      <c r="C633" s="195">
        <v>0.12045977011494254</v>
      </c>
      <c r="D633" s="195">
        <v>0.36367816091954025</v>
      </c>
      <c r="E633" s="195">
        <v>0.10574712643678161</v>
      </c>
      <c r="F633" s="195">
        <v>2.3448275862068966E-2</v>
      </c>
      <c r="G633" s="195">
        <v>0.32091954022988506</v>
      </c>
      <c r="H633" s="195">
        <v>3.6781609195402297E-3</v>
      </c>
      <c r="I633" s="195">
        <v>6.2068965517241378E-2</v>
      </c>
      <c r="J633" s="194">
        <v>1</v>
      </c>
      <c r="K633" s="196">
        <v>2175</v>
      </c>
      <c r="L633" s="94"/>
      <c r="M633" s="195" t="s">
        <v>143</v>
      </c>
      <c r="N633" s="195" t="s">
        <v>143</v>
      </c>
      <c r="O633" s="195">
        <v>0.107</v>
      </c>
      <c r="P633" s="195">
        <v>0.13500000000000001</v>
      </c>
      <c r="Q633" s="195">
        <v>0.34399999999999997</v>
      </c>
      <c r="R633" s="195">
        <v>0.38400000000000001</v>
      </c>
      <c r="S633" s="195">
        <v>9.4E-2</v>
      </c>
      <c r="T633" s="195">
        <v>0.11899999999999999</v>
      </c>
      <c r="U633" s="195">
        <v>1.7999999999999999E-2</v>
      </c>
      <c r="V633" s="195">
        <v>3.1E-2</v>
      </c>
      <c r="W633" s="195">
        <v>0.30199999999999999</v>
      </c>
      <c r="X633" s="195">
        <v>0.34100000000000003</v>
      </c>
      <c r="Y633" s="195">
        <v>2E-3</v>
      </c>
      <c r="Z633" s="195">
        <v>7.0000000000000001E-3</v>
      </c>
      <c r="AA633" s="195">
        <v>5.2999999999999999E-2</v>
      </c>
      <c r="AB633" s="195">
        <v>7.2999999999999995E-2</v>
      </c>
      <c r="AC633" s="42"/>
    </row>
    <row r="634" spans="1:29" x14ac:dyDescent="0.25">
      <c r="A634" s="94" t="s">
        <v>2124</v>
      </c>
      <c r="B634" s="195" t="s">
        <v>143</v>
      </c>
      <c r="C634" s="195">
        <v>0.19393613204162183</v>
      </c>
      <c r="D634" s="195">
        <v>0.34284176533907429</v>
      </c>
      <c r="E634" s="195">
        <v>0.11589522784355938</v>
      </c>
      <c r="F634" s="195">
        <v>2.1169716541083603E-2</v>
      </c>
      <c r="G634" s="195">
        <v>0.26228919985647647</v>
      </c>
      <c r="H634" s="195">
        <v>3.4086831718693937E-3</v>
      </c>
      <c r="I634" s="195">
        <v>6.0459275206315034E-2</v>
      </c>
      <c r="J634" s="194">
        <v>0.99999999999999989</v>
      </c>
      <c r="K634" s="196">
        <v>5574</v>
      </c>
      <c r="L634" s="94"/>
      <c r="M634" s="195" t="s">
        <v>143</v>
      </c>
      <c r="N634" s="195" t="s">
        <v>143</v>
      </c>
      <c r="O634" s="195">
        <v>0.184</v>
      </c>
      <c r="P634" s="195">
        <v>0.20499999999999999</v>
      </c>
      <c r="Q634" s="195">
        <v>0.33</v>
      </c>
      <c r="R634" s="195">
        <v>0.35499999999999998</v>
      </c>
      <c r="S634" s="195">
        <v>0.108</v>
      </c>
      <c r="T634" s="195">
        <v>0.125</v>
      </c>
      <c r="U634" s="195">
        <v>1.7999999999999999E-2</v>
      </c>
      <c r="V634" s="195">
        <v>2.5000000000000001E-2</v>
      </c>
      <c r="W634" s="195">
        <v>0.251</v>
      </c>
      <c r="X634" s="195">
        <v>0.27400000000000002</v>
      </c>
      <c r="Y634" s="195">
        <v>2E-3</v>
      </c>
      <c r="Z634" s="195">
        <v>5.0000000000000001E-3</v>
      </c>
      <c r="AA634" s="195">
        <v>5.3999999999999999E-2</v>
      </c>
      <c r="AB634" s="195">
        <v>6.7000000000000004E-2</v>
      </c>
      <c r="AC634" s="42"/>
    </row>
    <row r="635" spans="1:29" x14ac:dyDescent="0.25">
      <c r="A635" s="94" t="s">
        <v>2125</v>
      </c>
      <c r="B635" s="195" t="s">
        <v>143</v>
      </c>
      <c r="C635" s="195">
        <v>0.34765733296368173</v>
      </c>
      <c r="D635" s="195">
        <v>0.22373163293595785</v>
      </c>
      <c r="E635" s="195">
        <v>6.5151095092874964E-2</v>
      </c>
      <c r="F635" s="195">
        <v>0.12309398392015525</v>
      </c>
      <c r="G635" s="195">
        <v>0.18963127252564457</v>
      </c>
      <c r="H635" s="195">
        <v>6.6537288605489327E-3</v>
      </c>
      <c r="I635" s="195">
        <v>4.4080953701136676E-2</v>
      </c>
      <c r="J635" s="194">
        <v>1</v>
      </c>
      <c r="K635" s="196">
        <v>3607</v>
      </c>
      <c r="L635" s="94"/>
      <c r="M635" s="195" t="s">
        <v>143</v>
      </c>
      <c r="N635" s="195" t="s">
        <v>143</v>
      </c>
      <c r="O635" s="195">
        <v>0.33200000000000002</v>
      </c>
      <c r="P635" s="195">
        <v>0.36299999999999999</v>
      </c>
      <c r="Q635" s="195">
        <v>0.21</v>
      </c>
      <c r="R635" s="195">
        <v>0.23799999999999999</v>
      </c>
      <c r="S635" s="195">
        <v>5.8000000000000003E-2</v>
      </c>
      <c r="T635" s="195">
        <v>7.3999999999999996E-2</v>
      </c>
      <c r="U635" s="195">
        <v>0.113</v>
      </c>
      <c r="V635" s="195">
        <v>0.13400000000000001</v>
      </c>
      <c r="W635" s="195">
        <v>0.17699999999999999</v>
      </c>
      <c r="X635" s="195">
        <v>0.20300000000000001</v>
      </c>
      <c r="Y635" s="195">
        <v>4.0000000000000001E-3</v>
      </c>
      <c r="Z635" s="195">
        <v>0.01</v>
      </c>
      <c r="AA635" s="195">
        <v>3.7999999999999999E-2</v>
      </c>
      <c r="AB635" s="195">
        <v>5.0999999999999997E-2</v>
      </c>
      <c r="AC635" s="42"/>
    </row>
    <row r="636" spans="1:29" x14ac:dyDescent="0.25">
      <c r="A636" s="94" t="s">
        <v>2126</v>
      </c>
      <c r="B636" s="195" t="s">
        <v>143</v>
      </c>
      <c r="C636" s="195">
        <v>0.18694885361552027</v>
      </c>
      <c r="D636" s="195">
        <v>0.39506172839506171</v>
      </c>
      <c r="E636" s="195">
        <v>0.16578483245149911</v>
      </c>
      <c r="F636" s="195">
        <v>3.7037037037037035E-2</v>
      </c>
      <c r="G636" s="195">
        <v>0.16578483245149911</v>
      </c>
      <c r="H636" s="195">
        <v>8.8183421516754845E-3</v>
      </c>
      <c r="I636" s="195">
        <v>4.0564373897707229E-2</v>
      </c>
      <c r="J636" s="194">
        <v>1</v>
      </c>
      <c r="K636" s="196">
        <v>567</v>
      </c>
      <c r="L636" s="94"/>
      <c r="M636" s="195" t="s">
        <v>143</v>
      </c>
      <c r="N636" s="195" t="s">
        <v>143</v>
      </c>
      <c r="O636" s="195">
        <v>0.157</v>
      </c>
      <c r="P636" s="195">
        <v>0.221</v>
      </c>
      <c r="Q636" s="195">
        <v>0.35599999999999998</v>
      </c>
      <c r="R636" s="195">
        <v>0.436</v>
      </c>
      <c r="S636" s="195">
        <v>0.13700000000000001</v>
      </c>
      <c r="T636" s="195">
        <v>0.19900000000000001</v>
      </c>
      <c r="U636" s="195">
        <v>2.4E-2</v>
      </c>
      <c r="V636" s="195">
        <v>5.6000000000000001E-2</v>
      </c>
      <c r="W636" s="195">
        <v>0.13700000000000001</v>
      </c>
      <c r="X636" s="195">
        <v>0.19900000000000001</v>
      </c>
      <c r="Y636" s="195">
        <v>4.0000000000000001E-3</v>
      </c>
      <c r="Z636" s="195">
        <v>0.02</v>
      </c>
      <c r="AA636" s="195">
        <v>2.7E-2</v>
      </c>
      <c r="AB636" s="195">
        <v>0.06</v>
      </c>
      <c r="AC636" s="42"/>
    </row>
    <row r="637" spans="1:29" x14ac:dyDescent="0.25">
      <c r="A637" s="94" t="s">
        <v>2127</v>
      </c>
      <c r="B637" s="195" t="s">
        <v>143</v>
      </c>
      <c r="C637" s="195">
        <v>3.5335689045936395E-3</v>
      </c>
      <c r="D637" s="195">
        <v>0.38162544169611307</v>
      </c>
      <c r="E637" s="195">
        <v>0.32685512367491165</v>
      </c>
      <c r="F637" s="195">
        <v>4.7703180212014133E-2</v>
      </c>
      <c r="G637" s="195">
        <v>0.18551236749116609</v>
      </c>
      <c r="H637" s="195">
        <v>5.3003533568904597E-3</v>
      </c>
      <c r="I637" s="195">
        <v>4.9469964664310952E-2</v>
      </c>
      <c r="J637" s="194">
        <v>1</v>
      </c>
      <c r="K637" s="196">
        <v>566</v>
      </c>
      <c r="L637" s="94"/>
      <c r="M637" s="195" t="s">
        <v>143</v>
      </c>
      <c r="N637" s="195" t="s">
        <v>143</v>
      </c>
      <c r="O637" s="195">
        <v>1E-3</v>
      </c>
      <c r="P637" s="195">
        <v>1.2999999999999999E-2</v>
      </c>
      <c r="Q637" s="195">
        <v>0.34300000000000003</v>
      </c>
      <c r="R637" s="195">
        <v>0.42199999999999999</v>
      </c>
      <c r="S637" s="195">
        <v>0.28899999999999998</v>
      </c>
      <c r="T637" s="195">
        <v>0.36699999999999999</v>
      </c>
      <c r="U637" s="195">
        <v>3.3000000000000002E-2</v>
      </c>
      <c r="V637" s="195">
        <v>6.9000000000000006E-2</v>
      </c>
      <c r="W637" s="195">
        <v>0.156</v>
      </c>
      <c r="X637" s="195">
        <v>0.22</v>
      </c>
      <c r="Y637" s="195">
        <v>2E-3</v>
      </c>
      <c r="Z637" s="195">
        <v>1.4999999999999999E-2</v>
      </c>
      <c r="AA637" s="195">
        <v>3.4000000000000002E-2</v>
      </c>
      <c r="AB637" s="195">
        <v>7.0999999999999994E-2</v>
      </c>
      <c r="AC637" s="42"/>
    </row>
    <row r="638" spans="1:29" x14ac:dyDescent="0.25">
      <c r="A638" s="94" t="s">
        <v>2128</v>
      </c>
      <c r="B638" s="195" t="s">
        <v>143</v>
      </c>
      <c r="C638" s="195">
        <v>4.6511627906976744E-2</v>
      </c>
      <c r="D638" s="195">
        <v>0.43565891472868218</v>
      </c>
      <c r="E638" s="195">
        <v>0.12403100775193798</v>
      </c>
      <c r="F638" s="195">
        <v>4.4961240310077519E-2</v>
      </c>
      <c r="G638" s="195">
        <v>0.27906976744186046</v>
      </c>
      <c r="H638" s="195">
        <v>1.2403100775193798E-2</v>
      </c>
      <c r="I638" s="195">
        <v>5.7364341085271317E-2</v>
      </c>
      <c r="J638" s="194">
        <v>1</v>
      </c>
      <c r="K638" s="196">
        <v>645</v>
      </c>
      <c r="L638" s="94"/>
      <c r="M638" s="195" t="s">
        <v>143</v>
      </c>
      <c r="N638" s="195" t="s">
        <v>143</v>
      </c>
      <c r="O638" s="195">
        <v>3.3000000000000002E-2</v>
      </c>
      <c r="P638" s="195">
        <v>6.6000000000000003E-2</v>
      </c>
      <c r="Q638" s="195">
        <v>0.39800000000000002</v>
      </c>
      <c r="R638" s="195">
        <v>0.47399999999999998</v>
      </c>
      <c r="S638" s="195">
        <v>0.10100000000000001</v>
      </c>
      <c r="T638" s="195">
        <v>0.152</v>
      </c>
      <c r="U638" s="195">
        <v>3.1E-2</v>
      </c>
      <c r="V638" s="195">
        <v>6.4000000000000001E-2</v>
      </c>
      <c r="W638" s="195">
        <v>0.246</v>
      </c>
      <c r="X638" s="195">
        <v>0.315</v>
      </c>
      <c r="Y638" s="195">
        <v>6.0000000000000001E-3</v>
      </c>
      <c r="Z638" s="195">
        <v>2.4E-2</v>
      </c>
      <c r="AA638" s="195">
        <v>4.2000000000000003E-2</v>
      </c>
      <c r="AB638" s="195">
        <v>7.8E-2</v>
      </c>
      <c r="AC638" s="42"/>
    </row>
    <row r="639" spans="1:29" x14ac:dyDescent="0.25">
      <c r="A639" s="94" t="s">
        <v>2129</v>
      </c>
      <c r="B639" s="195">
        <v>2.9985007496251872E-4</v>
      </c>
      <c r="C639" s="195">
        <v>0.12353823088455772</v>
      </c>
      <c r="D639" s="195">
        <v>0.32593703148425784</v>
      </c>
      <c r="E639" s="195">
        <v>0.15982008995502248</v>
      </c>
      <c r="F639" s="195">
        <v>3.0284857571214394E-2</v>
      </c>
      <c r="G639" s="195">
        <v>0.2875562218890555</v>
      </c>
      <c r="H639" s="195">
        <v>1.1994002998500749E-2</v>
      </c>
      <c r="I639" s="195">
        <v>6.0569715142428787E-2</v>
      </c>
      <c r="J639" s="194">
        <v>1</v>
      </c>
      <c r="K639" s="196">
        <v>3335</v>
      </c>
      <c r="L639" s="94"/>
      <c r="M639" s="195">
        <v>0</v>
      </c>
      <c r="N639" s="195">
        <v>2E-3</v>
      </c>
      <c r="O639" s="195">
        <v>0.113</v>
      </c>
      <c r="P639" s="195">
        <v>0.13500000000000001</v>
      </c>
      <c r="Q639" s="195">
        <v>0.31</v>
      </c>
      <c r="R639" s="195">
        <v>0.34200000000000003</v>
      </c>
      <c r="S639" s="195">
        <v>0.14799999999999999</v>
      </c>
      <c r="T639" s="195">
        <v>0.17299999999999999</v>
      </c>
      <c r="U639" s="195">
        <v>2.5000000000000001E-2</v>
      </c>
      <c r="V639" s="195">
        <v>3.6999999999999998E-2</v>
      </c>
      <c r="W639" s="195">
        <v>0.27200000000000002</v>
      </c>
      <c r="X639" s="195">
        <v>0.30299999999999999</v>
      </c>
      <c r="Y639" s="195">
        <v>8.9999999999999993E-3</v>
      </c>
      <c r="Z639" s="195">
        <v>1.6E-2</v>
      </c>
      <c r="AA639" s="195">
        <v>5.2999999999999999E-2</v>
      </c>
      <c r="AB639" s="195">
        <v>6.9000000000000006E-2</v>
      </c>
      <c r="AC639" s="42"/>
    </row>
    <row r="640" spans="1:29" x14ac:dyDescent="0.25">
      <c r="A640" s="94" t="s">
        <v>2130</v>
      </c>
      <c r="B640" s="195" t="s">
        <v>143</v>
      </c>
      <c r="C640" s="195">
        <v>0.22800378429517501</v>
      </c>
      <c r="D640" s="195">
        <v>0.25291706086408072</v>
      </c>
      <c r="E640" s="195">
        <v>0.1141595711132135</v>
      </c>
      <c r="F640" s="195">
        <v>1.6083254493850521E-2</v>
      </c>
      <c r="G640" s="195">
        <v>0.30558183538315986</v>
      </c>
      <c r="H640" s="195">
        <v>1.0406811731315043E-2</v>
      </c>
      <c r="I640" s="195">
        <v>7.2847682119205295E-2</v>
      </c>
      <c r="J640" s="194">
        <v>1</v>
      </c>
      <c r="K640" s="196">
        <v>3171</v>
      </c>
      <c r="L640" s="94"/>
      <c r="M640" s="195" t="s">
        <v>143</v>
      </c>
      <c r="N640" s="195" t="s">
        <v>143</v>
      </c>
      <c r="O640" s="195">
        <v>0.214</v>
      </c>
      <c r="P640" s="195">
        <v>0.24299999999999999</v>
      </c>
      <c r="Q640" s="195">
        <v>0.23799999999999999</v>
      </c>
      <c r="R640" s="195">
        <v>0.26800000000000002</v>
      </c>
      <c r="S640" s="195">
        <v>0.104</v>
      </c>
      <c r="T640" s="195">
        <v>0.126</v>
      </c>
      <c r="U640" s="195">
        <v>1.2E-2</v>
      </c>
      <c r="V640" s="195">
        <v>2.1000000000000001E-2</v>
      </c>
      <c r="W640" s="195">
        <v>0.28999999999999998</v>
      </c>
      <c r="X640" s="195">
        <v>0.32200000000000001</v>
      </c>
      <c r="Y640" s="195">
        <v>7.0000000000000001E-3</v>
      </c>
      <c r="Z640" s="195">
        <v>1.4999999999999999E-2</v>
      </c>
      <c r="AA640" s="195">
        <v>6.4000000000000001E-2</v>
      </c>
      <c r="AB640" s="195">
        <v>8.2000000000000003E-2</v>
      </c>
      <c r="AC640" s="42"/>
    </row>
    <row r="641" spans="1:29" x14ac:dyDescent="0.25">
      <c r="A641" s="94" t="s">
        <v>2131</v>
      </c>
      <c r="B641" s="195" t="s">
        <v>143</v>
      </c>
      <c r="C641" s="195">
        <v>0.13627863487611033</v>
      </c>
      <c r="D641" s="195">
        <v>0.22580645161290322</v>
      </c>
      <c r="E641" s="195">
        <v>9.046283309957924E-2</v>
      </c>
      <c r="F641" s="195">
        <v>3.6933146330060777E-2</v>
      </c>
      <c r="G641" s="195">
        <v>0.44647031323048153</v>
      </c>
      <c r="H641" s="195">
        <v>1.7064048620850866E-2</v>
      </c>
      <c r="I641" s="195">
        <v>4.6984572230014024E-2</v>
      </c>
      <c r="J641" s="194">
        <v>1</v>
      </c>
      <c r="K641" s="196">
        <v>4278</v>
      </c>
      <c r="L641" s="94"/>
      <c r="M641" s="195" t="s">
        <v>143</v>
      </c>
      <c r="N641" s="195" t="s">
        <v>143</v>
      </c>
      <c r="O641" s="195">
        <v>0.126</v>
      </c>
      <c r="P641" s="195">
        <v>0.14699999999999999</v>
      </c>
      <c r="Q641" s="195">
        <v>0.214</v>
      </c>
      <c r="R641" s="195">
        <v>0.23899999999999999</v>
      </c>
      <c r="S641" s="195">
        <v>8.2000000000000003E-2</v>
      </c>
      <c r="T641" s="195">
        <v>9.9000000000000005E-2</v>
      </c>
      <c r="U641" s="195">
        <v>3.2000000000000001E-2</v>
      </c>
      <c r="V641" s="195">
        <v>4.2999999999999997E-2</v>
      </c>
      <c r="W641" s="195">
        <v>0.432</v>
      </c>
      <c r="X641" s="195">
        <v>0.46100000000000002</v>
      </c>
      <c r="Y641" s="195">
        <v>1.4E-2</v>
      </c>
      <c r="Z641" s="195">
        <v>2.1000000000000001E-2</v>
      </c>
      <c r="AA641" s="195">
        <v>4.1000000000000002E-2</v>
      </c>
      <c r="AB641" s="195">
        <v>5.3999999999999999E-2</v>
      </c>
      <c r="AC641" s="42"/>
    </row>
    <row r="642" spans="1:29" x14ac:dyDescent="0.25">
      <c r="A642" s="94" t="s">
        <v>2132</v>
      </c>
      <c r="B642" s="195" t="s">
        <v>143</v>
      </c>
      <c r="C642" s="195">
        <v>0.27325939617991374</v>
      </c>
      <c r="D642" s="195">
        <v>0.47443006777572394</v>
      </c>
      <c r="E642" s="195">
        <v>7.5015403573629083E-2</v>
      </c>
      <c r="F642" s="195">
        <v>1.4171287738755391E-2</v>
      </c>
      <c r="G642" s="195">
        <v>8.5695214623125904E-2</v>
      </c>
      <c r="H642" s="195">
        <v>4.7237625795851302E-3</v>
      </c>
      <c r="I642" s="195">
        <v>7.270486752926679E-2</v>
      </c>
      <c r="J642" s="194">
        <v>1.0000000000000002</v>
      </c>
      <c r="K642" s="196">
        <v>19476</v>
      </c>
      <c r="L642" s="94"/>
      <c r="M642" s="195" t="s">
        <v>143</v>
      </c>
      <c r="N642" s="195" t="s">
        <v>143</v>
      </c>
      <c r="O642" s="195">
        <v>0.26700000000000002</v>
      </c>
      <c r="P642" s="195">
        <v>0.28000000000000003</v>
      </c>
      <c r="Q642" s="195">
        <v>0.46700000000000003</v>
      </c>
      <c r="R642" s="195">
        <v>0.48099999999999998</v>
      </c>
      <c r="S642" s="195">
        <v>7.0999999999999994E-2</v>
      </c>
      <c r="T642" s="195">
        <v>7.9000000000000001E-2</v>
      </c>
      <c r="U642" s="195">
        <v>1.2999999999999999E-2</v>
      </c>
      <c r="V642" s="195">
        <v>1.6E-2</v>
      </c>
      <c r="W642" s="195">
        <v>8.2000000000000003E-2</v>
      </c>
      <c r="X642" s="195">
        <v>0.09</v>
      </c>
      <c r="Y642" s="195">
        <v>4.0000000000000001E-3</v>
      </c>
      <c r="Z642" s="195">
        <v>6.0000000000000001E-3</v>
      </c>
      <c r="AA642" s="195">
        <v>6.9000000000000006E-2</v>
      </c>
      <c r="AB642" s="195">
        <v>7.5999999999999998E-2</v>
      </c>
      <c r="AC642" s="42"/>
    </row>
    <row r="643" spans="1:29" x14ac:dyDescent="0.25">
      <c r="A643" s="94" t="s">
        <v>2133</v>
      </c>
      <c r="B643" s="195" t="s">
        <v>143</v>
      </c>
      <c r="C643" s="195">
        <v>0.11020408163265306</v>
      </c>
      <c r="D643" s="195">
        <v>0.22448979591836735</v>
      </c>
      <c r="E643" s="195">
        <v>0.35510204081632651</v>
      </c>
      <c r="F643" s="195">
        <v>2.8571428571428571E-2</v>
      </c>
      <c r="G643" s="195">
        <v>0.21224489795918366</v>
      </c>
      <c r="H643" s="195">
        <v>4.0816326530612249E-3</v>
      </c>
      <c r="I643" s="195">
        <v>6.5306122448979598E-2</v>
      </c>
      <c r="J643" s="194">
        <v>1</v>
      </c>
      <c r="K643" s="196">
        <v>245</v>
      </c>
      <c r="L643" s="94"/>
      <c r="M643" s="195" t="s">
        <v>143</v>
      </c>
      <c r="N643" s="195" t="s">
        <v>143</v>
      </c>
      <c r="O643" s="195">
        <v>7.6999999999999999E-2</v>
      </c>
      <c r="P643" s="195">
        <v>0.156</v>
      </c>
      <c r="Q643" s="195">
        <v>0.17699999999999999</v>
      </c>
      <c r="R643" s="195">
        <v>0.28100000000000003</v>
      </c>
      <c r="S643" s="195">
        <v>0.29799999999999999</v>
      </c>
      <c r="T643" s="195">
        <v>0.41699999999999998</v>
      </c>
      <c r="U643" s="195">
        <v>1.4E-2</v>
      </c>
      <c r="V643" s="195">
        <v>5.8000000000000003E-2</v>
      </c>
      <c r="W643" s="195">
        <v>0.16600000000000001</v>
      </c>
      <c r="X643" s="195">
        <v>0.26800000000000002</v>
      </c>
      <c r="Y643" s="195">
        <v>1E-3</v>
      </c>
      <c r="Z643" s="195">
        <v>2.3E-2</v>
      </c>
      <c r="AA643" s="195">
        <v>4.1000000000000002E-2</v>
      </c>
      <c r="AB643" s="195">
        <v>0.10299999999999999</v>
      </c>
      <c r="AC643" s="42"/>
    </row>
    <row r="644" spans="1:29" x14ac:dyDescent="0.25">
      <c r="A644" s="94" t="s">
        <v>2134</v>
      </c>
      <c r="B644" s="195" t="s">
        <v>143</v>
      </c>
      <c r="C644" s="195">
        <v>0.14269141531322505</v>
      </c>
      <c r="D644" s="195">
        <v>0.36658932714617171</v>
      </c>
      <c r="E644" s="195">
        <v>0.17633410672853828</v>
      </c>
      <c r="F644" s="195">
        <v>1.5081206496519721E-2</v>
      </c>
      <c r="G644" s="195">
        <v>0.20301624129930396</v>
      </c>
      <c r="H644" s="195">
        <v>6.9605568445475635E-3</v>
      </c>
      <c r="I644" s="195">
        <v>8.9327146171693739E-2</v>
      </c>
      <c r="J644" s="194">
        <v>1</v>
      </c>
      <c r="K644" s="196">
        <v>862</v>
      </c>
      <c r="L644" s="94"/>
      <c r="M644" s="195" t="s">
        <v>143</v>
      </c>
      <c r="N644" s="195" t="s">
        <v>143</v>
      </c>
      <c r="O644" s="195">
        <v>0.121</v>
      </c>
      <c r="P644" s="195">
        <v>0.16800000000000001</v>
      </c>
      <c r="Q644" s="195">
        <v>0.33500000000000002</v>
      </c>
      <c r="R644" s="195">
        <v>0.39900000000000002</v>
      </c>
      <c r="S644" s="195">
        <v>0.152</v>
      </c>
      <c r="T644" s="195">
        <v>0.20300000000000001</v>
      </c>
      <c r="U644" s="195">
        <v>8.9999999999999993E-3</v>
      </c>
      <c r="V644" s="195">
        <v>2.5999999999999999E-2</v>
      </c>
      <c r="W644" s="195">
        <v>0.17799999999999999</v>
      </c>
      <c r="X644" s="195">
        <v>0.23100000000000001</v>
      </c>
      <c r="Y644" s="195">
        <v>3.0000000000000001E-3</v>
      </c>
      <c r="Z644" s="195">
        <v>1.4999999999999999E-2</v>
      </c>
      <c r="AA644" s="195">
        <v>7.1999999999999995E-2</v>
      </c>
      <c r="AB644" s="195">
        <v>0.11</v>
      </c>
      <c r="AC644" s="42"/>
    </row>
    <row r="645" spans="1:29" x14ac:dyDescent="0.25">
      <c r="A645" s="94" t="s">
        <v>2135</v>
      </c>
      <c r="B645" s="195" t="s">
        <v>143</v>
      </c>
      <c r="C645" s="195">
        <v>0.21089324618736383</v>
      </c>
      <c r="D645" s="195">
        <v>0.24836601307189543</v>
      </c>
      <c r="E645" s="195">
        <v>7.1895424836601302E-2</v>
      </c>
      <c r="F645" s="195">
        <v>0.10501089324618737</v>
      </c>
      <c r="G645" s="195">
        <v>0.30762527233115466</v>
      </c>
      <c r="H645" s="195">
        <v>1.1328976034858388E-2</v>
      </c>
      <c r="I645" s="195">
        <v>4.4880174291938996E-2</v>
      </c>
      <c r="J645" s="194">
        <v>1</v>
      </c>
      <c r="K645" s="196">
        <v>2295</v>
      </c>
      <c r="L645" s="94"/>
      <c r="M645" s="195" t="s">
        <v>143</v>
      </c>
      <c r="N645" s="195" t="s">
        <v>143</v>
      </c>
      <c r="O645" s="195">
        <v>0.19500000000000001</v>
      </c>
      <c r="P645" s="195">
        <v>0.22800000000000001</v>
      </c>
      <c r="Q645" s="195">
        <v>0.23100000000000001</v>
      </c>
      <c r="R645" s="195">
        <v>0.26600000000000001</v>
      </c>
      <c r="S645" s="195">
        <v>6.2E-2</v>
      </c>
      <c r="T645" s="195">
        <v>8.3000000000000004E-2</v>
      </c>
      <c r="U645" s="195">
        <v>9.2999999999999999E-2</v>
      </c>
      <c r="V645" s="195">
        <v>0.11799999999999999</v>
      </c>
      <c r="W645" s="195">
        <v>0.28899999999999998</v>
      </c>
      <c r="X645" s="195">
        <v>0.32700000000000001</v>
      </c>
      <c r="Y645" s="195">
        <v>8.0000000000000002E-3</v>
      </c>
      <c r="Z645" s="195">
        <v>1.7000000000000001E-2</v>
      </c>
      <c r="AA645" s="195">
        <v>3.6999999999999998E-2</v>
      </c>
      <c r="AB645" s="195">
        <v>5.3999999999999999E-2</v>
      </c>
      <c r="AC645" s="42"/>
    </row>
    <row r="646" spans="1:29" x14ac:dyDescent="0.25">
      <c r="A646" s="94" t="s">
        <v>2136</v>
      </c>
      <c r="B646" s="195" t="s">
        <v>143</v>
      </c>
      <c r="C646" s="195">
        <v>0.51068376068376065</v>
      </c>
      <c r="D646" s="195">
        <v>0.17307692307692307</v>
      </c>
      <c r="E646" s="195">
        <v>9.2948717948717952E-2</v>
      </c>
      <c r="F646" s="195">
        <v>2.8846153846153848E-2</v>
      </c>
      <c r="G646" s="195">
        <v>0.10790598290598291</v>
      </c>
      <c r="H646" s="195" t="s">
        <v>143</v>
      </c>
      <c r="I646" s="195">
        <v>8.6538461538461536E-2</v>
      </c>
      <c r="J646" s="194">
        <v>1</v>
      </c>
      <c r="K646" s="196">
        <v>936</v>
      </c>
      <c r="L646" s="94"/>
      <c r="M646" s="195" t="s">
        <v>143</v>
      </c>
      <c r="N646" s="195" t="s">
        <v>143</v>
      </c>
      <c r="O646" s="195">
        <v>0.47899999999999998</v>
      </c>
      <c r="P646" s="195">
        <v>0.54300000000000004</v>
      </c>
      <c r="Q646" s="195">
        <v>0.15</v>
      </c>
      <c r="R646" s="195">
        <v>0.19900000000000001</v>
      </c>
      <c r="S646" s="195">
        <v>7.5999999999999998E-2</v>
      </c>
      <c r="T646" s="195">
        <v>0.113</v>
      </c>
      <c r="U646" s="195">
        <v>0.02</v>
      </c>
      <c r="V646" s="195">
        <v>4.2000000000000003E-2</v>
      </c>
      <c r="W646" s="195">
        <v>0.09</v>
      </c>
      <c r="X646" s="195">
        <v>0.129</v>
      </c>
      <c r="Y646" s="195" t="s">
        <v>143</v>
      </c>
      <c r="Z646" s="195" t="s">
        <v>143</v>
      </c>
      <c r="AA646" s="195">
        <v>7.0000000000000007E-2</v>
      </c>
      <c r="AB646" s="195">
        <v>0.106</v>
      </c>
      <c r="AC646" s="42"/>
    </row>
    <row r="647" spans="1:29" x14ac:dyDescent="0.25">
      <c r="A647" s="94" t="s">
        <v>2137</v>
      </c>
      <c r="B647" s="195" t="s">
        <v>143</v>
      </c>
      <c r="C647" s="195">
        <v>0.42438452520515829</v>
      </c>
      <c r="D647" s="195">
        <v>0.34906213364595545</v>
      </c>
      <c r="E647" s="195">
        <v>6.5943728018757322E-2</v>
      </c>
      <c r="F647" s="195">
        <v>1.2602579132473623E-2</v>
      </c>
      <c r="G647" s="195">
        <v>7.8546307151230954E-2</v>
      </c>
      <c r="H647" s="195">
        <v>7.6201641266119575E-3</v>
      </c>
      <c r="I647" s="195">
        <v>6.1840562719812427E-2</v>
      </c>
      <c r="J647" s="194">
        <v>1.0000000000000002</v>
      </c>
      <c r="K647" s="196">
        <v>3412</v>
      </c>
      <c r="L647" s="94"/>
      <c r="M647" s="195" t="s">
        <v>143</v>
      </c>
      <c r="N647" s="195" t="s">
        <v>143</v>
      </c>
      <c r="O647" s="195">
        <v>0.40799999999999997</v>
      </c>
      <c r="P647" s="195">
        <v>0.441</v>
      </c>
      <c r="Q647" s="195">
        <v>0.33300000000000002</v>
      </c>
      <c r="R647" s="195">
        <v>0.36499999999999999</v>
      </c>
      <c r="S647" s="195">
        <v>5.8000000000000003E-2</v>
      </c>
      <c r="T647" s="195">
        <v>7.4999999999999997E-2</v>
      </c>
      <c r="U647" s="195">
        <v>8.9999999999999993E-3</v>
      </c>
      <c r="V647" s="195">
        <v>1.7000000000000001E-2</v>
      </c>
      <c r="W647" s="195">
        <v>7.0000000000000007E-2</v>
      </c>
      <c r="X647" s="195">
        <v>8.7999999999999995E-2</v>
      </c>
      <c r="Y647" s="195">
        <v>5.0000000000000001E-3</v>
      </c>
      <c r="Z647" s="195">
        <v>1.0999999999999999E-2</v>
      </c>
      <c r="AA647" s="195">
        <v>5.3999999999999999E-2</v>
      </c>
      <c r="AB647" s="195">
        <v>7.0000000000000007E-2</v>
      </c>
      <c r="AC647" s="42"/>
    </row>
    <row r="648" spans="1:29" x14ac:dyDescent="0.25">
      <c r="A648" s="94" t="s">
        <v>2138</v>
      </c>
      <c r="B648" s="195" t="s">
        <v>143</v>
      </c>
      <c r="C648" s="195">
        <v>0.31861804222648754</v>
      </c>
      <c r="D648" s="195">
        <v>0.44337811900191937</v>
      </c>
      <c r="E648" s="195">
        <v>0.10556621880998081</v>
      </c>
      <c r="F648" s="195">
        <v>1.1516314779270634E-2</v>
      </c>
      <c r="G648" s="195">
        <v>6.5259117082533583E-2</v>
      </c>
      <c r="H648" s="195">
        <v>5.7581573896353169E-3</v>
      </c>
      <c r="I648" s="195">
        <v>4.9904030710172742E-2</v>
      </c>
      <c r="J648" s="194">
        <v>1.0000000000000002</v>
      </c>
      <c r="K648" s="196">
        <v>521</v>
      </c>
      <c r="L648" s="94"/>
      <c r="M648" s="195" t="s">
        <v>143</v>
      </c>
      <c r="N648" s="195" t="s">
        <v>143</v>
      </c>
      <c r="O648" s="195">
        <v>0.28000000000000003</v>
      </c>
      <c r="P648" s="195">
        <v>0.36</v>
      </c>
      <c r="Q648" s="195">
        <v>0.40100000000000002</v>
      </c>
      <c r="R648" s="195">
        <v>0.48599999999999999</v>
      </c>
      <c r="S648" s="195">
        <v>8.2000000000000003E-2</v>
      </c>
      <c r="T648" s="195">
        <v>0.13500000000000001</v>
      </c>
      <c r="U648" s="195">
        <v>5.0000000000000001E-3</v>
      </c>
      <c r="V648" s="195">
        <v>2.5000000000000001E-2</v>
      </c>
      <c r="W648" s="195">
        <v>4.7E-2</v>
      </c>
      <c r="X648" s="195">
        <v>0.09</v>
      </c>
      <c r="Y648" s="195">
        <v>2E-3</v>
      </c>
      <c r="Z648" s="195">
        <v>1.7000000000000001E-2</v>
      </c>
      <c r="AA648" s="195">
        <v>3.4000000000000002E-2</v>
      </c>
      <c r="AB648" s="195">
        <v>7.1999999999999995E-2</v>
      </c>
      <c r="AC648" s="42"/>
    </row>
    <row r="649" spans="1:29" x14ac:dyDescent="0.25">
      <c r="A649" s="94" t="s">
        <v>2139</v>
      </c>
      <c r="B649" s="195">
        <v>6.0514023585597286E-2</v>
      </c>
      <c r="C649" s="195">
        <v>0.29170943214427852</v>
      </c>
      <c r="D649" s="195">
        <v>0.25421545422173814</v>
      </c>
      <c r="E649" s="195">
        <v>0.10844976016421944</v>
      </c>
      <c r="F649" s="195">
        <v>3.2822940449508807E-2</v>
      </c>
      <c r="G649" s="195">
        <v>0.1916486877107727</v>
      </c>
      <c r="H649" s="195">
        <v>3.770344148635345E-3</v>
      </c>
      <c r="I649" s="195">
        <v>5.6869357575249788E-2</v>
      </c>
      <c r="J649" s="194">
        <v>1</v>
      </c>
      <c r="K649" s="196">
        <v>95482</v>
      </c>
      <c r="L649" s="94"/>
      <c r="M649" s="195">
        <v>5.8999999999999997E-2</v>
      </c>
      <c r="N649" s="195">
        <v>6.2E-2</v>
      </c>
      <c r="O649" s="195">
        <v>0.28899999999999998</v>
      </c>
      <c r="P649" s="195">
        <v>0.29499999999999998</v>
      </c>
      <c r="Q649" s="195">
        <v>0.251</v>
      </c>
      <c r="R649" s="195">
        <v>0.25700000000000001</v>
      </c>
      <c r="S649" s="195">
        <v>0.106</v>
      </c>
      <c r="T649" s="195">
        <v>0.11</v>
      </c>
      <c r="U649" s="195">
        <v>3.2000000000000001E-2</v>
      </c>
      <c r="V649" s="195">
        <v>3.4000000000000002E-2</v>
      </c>
      <c r="W649" s="195">
        <v>0.189</v>
      </c>
      <c r="X649" s="195">
        <v>0.19400000000000001</v>
      </c>
      <c r="Y649" s="195">
        <v>3.0000000000000001E-3</v>
      </c>
      <c r="Z649" s="195">
        <v>4.0000000000000001E-3</v>
      </c>
      <c r="AA649" s="195">
        <v>5.5E-2</v>
      </c>
      <c r="AB649" s="195">
        <v>5.8000000000000003E-2</v>
      </c>
      <c r="AC649" s="42"/>
    </row>
    <row r="650" spans="1:29" x14ac:dyDescent="0.25">
      <c r="A650" s="94" t="s">
        <v>2140</v>
      </c>
      <c r="B650" s="195" t="s">
        <v>143</v>
      </c>
      <c r="C650" s="195">
        <v>0.40075809786354238</v>
      </c>
      <c r="D650" s="195">
        <v>0.21088904203997244</v>
      </c>
      <c r="E650" s="195">
        <v>0.13163335630599587</v>
      </c>
      <c r="F650" s="195">
        <v>6.202618883528601E-2</v>
      </c>
      <c r="G650" s="195">
        <v>0.14955203308063406</v>
      </c>
      <c r="H650" s="195">
        <v>3.4458993797381117E-3</v>
      </c>
      <c r="I650" s="195">
        <v>4.1695382494831151E-2</v>
      </c>
      <c r="J650" s="194">
        <v>1</v>
      </c>
      <c r="K650" s="196">
        <v>2902</v>
      </c>
      <c r="L650" s="94"/>
      <c r="M650" s="195" t="s">
        <v>143</v>
      </c>
      <c r="N650" s="195" t="s">
        <v>143</v>
      </c>
      <c r="O650" s="195">
        <v>0.38300000000000001</v>
      </c>
      <c r="P650" s="195">
        <v>0.41899999999999998</v>
      </c>
      <c r="Q650" s="195">
        <v>0.19600000000000001</v>
      </c>
      <c r="R650" s="195">
        <v>0.22600000000000001</v>
      </c>
      <c r="S650" s="195">
        <v>0.12</v>
      </c>
      <c r="T650" s="195">
        <v>0.14399999999999999</v>
      </c>
      <c r="U650" s="195">
        <v>5.3999999999999999E-2</v>
      </c>
      <c r="V650" s="195">
        <v>7.0999999999999994E-2</v>
      </c>
      <c r="W650" s="195">
        <v>0.13700000000000001</v>
      </c>
      <c r="X650" s="195">
        <v>0.16300000000000001</v>
      </c>
      <c r="Y650" s="195">
        <v>2E-3</v>
      </c>
      <c r="Z650" s="195">
        <v>6.0000000000000001E-3</v>
      </c>
      <c r="AA650" s="195">
        <v>3.5000000000000003E-2</v>
      </c>
      <c r="AB650" s="195">
        <v>0.05</v>
      </c>
      <c r="AC650" s="42"/>
    </row>
    <row r="651" spans="1:29" x14ac:dyDescent="0.25">
      <c r="A651" s="94" t="s">
        <v>2141</v>
      </c>
      <c r="B651" s="195" t="s">
        <v>143</v>
      </c>
      <c r="C651" s="195">
        <v>0.31454918032786883</v>
      </c>
      <c r="D651" s="195">
        <v>0.33401639344262296</v>
      </c>
      <c r="E651" s="195">
        <v>0.20081967213114754</v>
      </c>
      <c r="F651" s="195">
        <v>5.225409836065574E-2</v>
      </c>
      <c r="G651" s="195">
        <v>3.4836065573770489E-2</v>
      </c>
      <c r="H651" s="195" t="s">
        <v>143</v>
      </c>
      <c r="I651" s="195">
        <v>6.3524590163934427E-2</v>
      </c>
      <c r="J651" s="194">
        <v>1</v>
      </c>
      <c r="K651" s="196">
        <v>976</v>
      </c>
      <c r="L651" s="94"/>
      <c r="M651" s="195" t="s">
        <v>143</v>
      </c>
      <c r="N651" s="195" t="s">
        <v>143</v>
      </c>
      <c r="O651" s="195">
        <v>0.28599999999999998</v>
      </c>
      <c r="P651" s="195">
        <v>0.34399999999999997</v>
      </c>
      <c r="Q651" s="195">
        <v>0.30499999999999999</v>
      </c>
      <c r="R651" s="195">
        <v>0.36399999999999999</v>
      </c>
      <c r="S651" s="195">
        <v>0.17699999999999999</v>
      </c>
      <c r="T651" s="195">
        <v>0.22700000000000001</v>
      </c>
      <c r="U651" s="195">
        <v>0.04</v>
      </c>
      <c r="V651" s="195">
        <v>6.8000000000000005E-2</v>
      </c>
      <c r="W651" s="195">
        <v>2.5000000000000001E-2</v>
      </c>
      <c r="X651" s="195">
        <v>4.8000000000000001E-2</v>
      </c>
      <c r="Y651" s="195" t="s">
        <v>143</v>
      </c>
      <c r="Z651" s="195" t="s">
        <v>143</v>
      </c>
      <c r="AA651" s="195">
        <v>0.05</v>
      </c>
      <c r="AB651" s="195">
        <v>8.1000000000000003E-2</v>
      </c>
      <c r="AC651" s="42"/>
    </row>
    <row r="652" spans="1:29" x14ac:dyDescent="0.25">
      <c r="A652" s="94" t="s">
        <v>2142</v>
      </c>
      <c r="B652" s="195" t="s">
        <v>143</v>
      </c>
      <c r="C652" s="195">
        <v>1.1791128579449747E-2</v>
      </c>
      <c r="D652" s="195">
        <v>0.14486243683323977</v>
      </c>
      <c r="E652" s="195">
        <v>0.13026389668725435</v>
      </c>
      <c r="F652" s="195">
        <v>4.042672655811342E-2</v>
      </c>
      <c r="G652" s="195">
        <v>0.64177428411005055</v>
      </c>
      <c r="H652" s="195">
        <v>1.6844469399213925E-3</v>
      </c>
      <c r="I652" s="195">
        <v>2.9197080291970802E-2</v>
      </c>
      <c r="J652" s="194">
        <v>1</v>
      </c>
      <c r="K652" s="196">
        <v>1781</v>
      </c>
      <c r="L652" s="94"/>
      <c r="M652" s="195" t="s">
        <v>143</v>
      </c>
      <c r="N652" s="195" t="s">
        <v>143</v>
      </c>
      <c r="O652" s="195">
        <v>8.0000000000000002E-3</v>
      </c>
      <c r="P652" s="195">
        <v>1.7999999999999999E-2</v>
      </c>
      <c r="Q652" s="195">
        <v>0.129</v>
      </c>
      <c r="R652" s="195">
        <v>0.16200000000000001</v>
      </c>
      <c r="S652" s="195">
        <v>0.115</v>
      </c>
      <c r="T652" s="195">
        <v>0.14699999999999999</v>
      </c>
      <c r="U652" s="195">
        <v>3.2000000000000001E-2</v>
      </c>
      <c r="V652" s="195">
        <v>5.0999999999999997E-2</v>
      </c>
      <c r="W652" s="195">
        <v>0.61899999999999999</v>
      </c>
      <c r="X652" s="195">
        <v>0.66400000000000003</v>
      </c>
      <c r="Y652" s="195">
        <v>1E-3</v>
      </c>
      <c r="Z652" s="195">
        <v>5.0000000000000001E-3</v>
      </c>
      <c r="AA652" s="195">
        <v>2.1999999999999999E-2</v>
      </c>
      <c r="AB652" s="195">
        <v>3.7999999999999999E-2</v>
      </c>
      <c r="AC652" s="42"/>
    </row>
    <row r="653" spans="1:29" x14ac:dyDescent="0.25">
      <c r="A653" s="94" t="s">
        <v>2143</v>
      </c>
      <c r="B653" s="195" t="s">
        <v>143</v>
      </c>
      <c r="C653" s="195">
        <v>8.5500394011032307E-2</v>
      </c>
      <c r="D653" s="195">
        <v>0.19621749408983452</v>
      </c>
      <c r="E653" s="195">
        <v>8.4318360914105592E-2</v>
      </c>
      <c r="F653" s="195">
        <v>2.1670606776989756E-2</v>
      </c>
      <c r="G653" s="195">
        <v>0.53388494877856585</v>
      </c>
      <c r="H653" s="195">
        <v>2.1670606776989756E-2</v>
      </c>
      <c r="I653" s="195">
        <v>5.6737588652482268E-2</v>
      </c>
      <c r="J653" s="194">
        <v>1</v>
      </c>
      <c r="K653" s="196">
        <v>2538</v>
      </c>
      <c r="L653" s="94"/>
      <c r="M653" s="195" t="s">
        <v>143</v>
      </c>
      <c r="N653" s="195" t="s">
        <v>143</v>
      </c>
      <c r="O653" s="195">
        <v>7.4999999999999997E-2</v>
      </c>
      <c r="P653" s="195">
        <v>9.7000000000000003E-2</v>
      </c>
      <c r="Q653" s="195">
        <v>0.18099999999999999</v>
      </c>
      <c r="R653" s="195">
        <v>0.21199999999999999</v>
      </c>
      <c r="S653" s="195">
        <v>7.3999999999999996E-2</v>
      </c>
      <c r="T653" s="195">
        <v>9.6000000000000002E-2</v>
      </c>
      <c r="U653" s="195">
        <v>1.7000000000000001E-2</v>
      </c>
      <c r="V653" s="195">
        <v>2.8000000000000001E-2</v>
      </c>
      <c r="W653" s="195">
        <v>0.51400000000000001</v>
      </c>
      <c r="X653" s="195">
        <v>0.55300000000000005</v>
      </c>
      <c r="Y653" s="195">
        <v>1.7000000000000001E-2</v>
      </c>
      <c r="Z653" s="195">
        <v>2.8000000000000001E-2</v>
      </c>
      <c r="AA653" s="195">
        <v>4.8000000000000001E-2</v>
      </c>
      <c r="AB653" s="195">
        <v>6.6000000000000003E-2</v>
      </c>
      <c r="AC653" s="42"/>
    </row>
    <row r="654" spans="1:29" x14ac:dyDescent="0.25">
      <c r="A654" s="94" t="s">
        <v>2144</v>
      </c>
      <c r="B654" s="195">
        <v>0.29499999999999998</v>
      </c>
      <c r="C654" s="195">
        <v>9.8750000000000004E-2</v>
      </c>
      <c r="D654" s="195">
        <v>0.35249999999999998</v>
      </c>
      <c r="E654" s="195">
        <v>9.6250000000000002E-2</v>
      </c>
      <c r="F654" s="195">
        <v>2.6249999999999999E-2</v>
      </c>
      <c r="G654" s="195">
        <v>0.08</v>
      </c>
      <c r="H654" s="195">
        <v>2.5000000000000001E-3</v>
      </c>
      <c r="I654" s="195">
        <v>4.8750000000000002E-2</v>
      </c>
      <c r="J654" s="194">
        <v>0.99999999999999989</v>
      </c>
      <c r="K654" s="196">
        <v>800</v>
      </c>
      <c r="L654" s="94"/>
      <c r="M654" s="195">
        <v>0.26400000000000001</v>
      </c>
      <c r="N654" s="195">
        <v>0.32800000000000001</v>
      </c>
      <c r="O654" s="195">
        <v>0.08</v>
      </c>
      <c r="P654" s="195">
        <v>0.121</v>
      </c>
      <c r="Q654" s="195">
        <v>0.32</v>
      </c>
      <c r="R654" s="195">
        <v>0.38600000000000001</v>
      </c>
      <c r="S654" s="195">
        <v>7.8E-2</v>
      </c>
      <c r="T654" s="195">
        <v>0.11899999999999999</v>
      </c>
      <c r="U654" s="195">
        <v>1.7000000000000001E-2</v>
      </c>
      <c r="V654" s="195">
        <v>0.04</v>
      </c>
      <c r="W654" s="195">
        <v>6.3E-2</v>
      </c>
      <c r="X654" s="195">
        <v>0.10100000000000001</v>
      </c>
      <c r="Y654" s="195">
        <v>1E-3</v>
      </c>
      <c r="Z654" s="195">
        <v>8.9999999999999993E-3</v>
      </c>
      <c r="AA654" s="195">
        <v>3.5999999999999997E-2</v>
      </c>
      <c r="AB654" s="195">
        <v>6.6000000000000003E-2</v>
      </c>
      <c r="AC654" s="42"/>
    </row>
    <row r="655" spans="1:29" x14ac:dyDescent="0.25">
      <c r="A655" s="94" t="s">
        <v>2145</v>
      </c>
      <c r="B655" s="195">
        <v>5.6979166666666664E-2</v>
      </c>
      <c r="C655" s="195">
        <v>6.2500000000000001E-4</v>
      </c>
      <c r="D655" s="195">
        <v>0.65489583333333334</v>
      </c>
      <c r="E655" s="195">
        <v>0.19104166666666667</v>
      </c>
      <c r="F655" s="195">
        <v>4.5624999999999999E-2</v>
      </c>
      <c r="G655" s="195">
        <v>7.3958333333333333E-3</v>
      </c>
      <c r="H655" s="195" t="s">
        <v>143</v>
      </c>
      <c r="I655" s="195">
        <v>4.3437499999999997E-2</v>
      </c>
      <c r="J655" s="194">
        <v>1</v>
      </c>
      <c r="K655" s="196">
        <v>9600</v>
      </c>
      <c r="L655" s="94"/>
      <c r="M655" s="195">
        <v>5.2999999999999999E-2</v>
      </c>
      <c r="N655" s="195">
        <v>6.2E-2</v>
      </c>
      <c r="O655" s="195">
        <v>0</v>
      </c>
      <c r="P655" s="195">
        <v>1E-3</v>
      </c>
      <c r="Q655" s="195">
        <v>0.64500000000000002</v>
      </c>
      <c r="R655" s="195">
        <v>0.66400000000000003</v>
      </c>
      <c r="S655" s="195">
        <v>0.183</v>
      </c>
      <c r="T655" s="195">
        <v>0.19900000000000001</v>
      </c>
      <c r="U655" s="195">
        <v>4.2000000000000003E-2</v>
      </c>
      <c r="V655" s="195">
        <v>0.05</v>
      </c>
      <c r="W655" s="195">
        <v>6.0000000000000001E-3</v>
      </c>
      <c r="X655" s="195">
        <v>8.9999999999999993E-3</v>
      </c>
      <c r="Y655" s="195" t="s">
        <v>143</v>
      </c>
      <c r="Z655" s="195" t="s">
        <v>143</v>
      </c>
      <c r="AA655" s="195">
        <v>0.04</v>
      </c>
      <c r="AB655" s="195">
        <v>4.8000000000000001E-2</v>
      </c>
      <c r="AC655" s="42"/>
    </row>
    <row r="656" spans="1:29" x14ac:dyDescent="0.25">
      <c r="A656" s="94" t="s">
        <v>2146</v>
      </c>
      <c r="B656" s="195">
        <v>5.8698245016186743E-2</v>
      </c>
      <c r="C656" s="195">
        <v>0.24799795535866417</v>
      </c>
      <c r="D656" s="195">
        <v>0.23590049412165615</v>
      </c>
      <c r="E656" s="195">
        <v>0.10103935934571477</v>
      </c>
      <c r="F656" s="195">
        <v>7.1647640143124899E-2</v>
      </c>
      <c r="G656" s="195">
        <v>0.22456977338558529</v>
      </c>
      <c r="H656" s="195">
        <v>4.6004430056227636E-3</v>
      </c>
      <c r="I656" s="195">
        <v>5.5546089623445219E-2</v>
      </c>
      <c r="J656" s="194">
        <v>0.99999999999999989</v>
      </c>
      <c r="K656" s="196">
        <v>11738</v>
      </c>
      <c r="L656" s="94"/>
      <c r="M656" s="195">
        <v>5.5E-2</v>
      </c>
      <c r="N656" s="195">
        <v>6.3E-2</v>
      </c>
      <c r="O656" s="195">
        <v>0.24</v>
      </c>
      <c r="P656" s="195">
        <v>0.25600000000000001</v>
      </c>
      <c r="Q656" s="195">
        <v>0.22800000000000001</v>
      </c>
      <c r="R656" s="195">
        <v>0.24399999999999999</v>
      </c>
      <c r="S656" s="195">
        <v>9.6000000000000002E-2</v>
      </c>
      <c r="T656" s="195">
        <v>0.107</v>
      </c>
      <c r="U656" s="195">
        <v>6.7000000000000004E-2</v>
      </c>
      <c r="V656" s="195">
        <v>7.5999999999999998E-2</v>
      </c>
      <c r="W656" s="195">
        <v>0.217</v>
      </c>
      <c r="X656" s="195">
        <v>0.23200000000000001</v>
      </c>
      <c r="Y656" s="195">
        <v>4.0000000000000001E-3</v>
      </c>
      <c r="Z656" s="195">
        <v>6.0000000000000001E-3</v>
      </c>
      <c r="AA656" s="195">
        <v>5.1999999999999998E-2</v>
      </c>
      <c r="AB656" s="195">
        <v>0.06</v>
      </c>
      <c r="AC656" s="42"/>
    </row>
    <row r="657" spans="1:29" x14ac:dyDescent="0.25">
      <c r="A657" s="94" t="s">
        <v>2147</v>
      </c>
      <c r="B657" s="195">
        <v>0.58011869436201779</v>
      </c>
      <c r="C657" s="195">
        <v>0.16073194856577647</v>
      </c>
      <c r="D657" s="195">
        <v>0.13798219584569732</v>
      </c>
      <c r="E657" s="195">
        <v>5.1434223541048464E-2</v>
      </c>
      <c r="F657" s="195">
        <v>3.4619188921859545E-3</v>
      </c>
      <c r="G657" s="195">
        <v>7.91295746785361E-3</v>
      </c>
      <c r="H657" s="195" t="s">
        <v>143</v>
      </c>
      <c r="I657" s="195">
        <v>5.8358061325420374E-2</v>
      </c>
      <c r="J657" s="194">
        <v>1</v>
      </c>
      <c r="K657" s="196">
        <v>2022</v>
      </c>
      <c r="L657" s="94"/>
      <c r="M657" s="195">
        <v>0.55800000000000005</v>
      </c>
      <c r="N657" s="195">
        <v>0.60099999999999998</v>
      </c>
      <c r="O657" s="195">
        <v>0.14499999999999999</v>
      </c>
      <c r="P657" s="195">
        <v>0.17699999999999999</v>
      </c>
      <c r="Q657" s="195">
        <v>0.124</v>
      </c>
      <c r="R657" s="195">
        <v>0.154</v>
      </c>
      <c r="S657" s="195">
        <v>4.2999999999999997E-2</v>
      </c>
      <c r="T657" s="195">
        <v>6.2E-2</v>
      </c>
      <c r="U657" s="195">
        <v>2E-3</v>
      </c>
      <c r="V657" s="195">
        <v>7.0000000000000001E-3</v>
      </c>
      <c r="W657" s="195">
        <v>5.0000000000000001E-3</v>
      </c>
      <c r="X657" s="195">
        <v>1.2999999999999999E-2</v>
      </c>
      <c r="Y657" s="195" t="s">
        <v>143</v>
      </c>
      <c r="Z657" s="195" t="s">
        <v>143</v>
      </c>
      <c r="AA657" s="195">
        <v>4.9000000000000002E-2</v>
      </c>
      <c r="AB657" s="195">
        <v>6.9000000000000006E-2</v>
      </c>
      <c r="AC657" s="42"/>
    </row>
    <row r="658" spans="1:29" x14ac:dyDescent="0.25">
      <c r="A658" s="94" t="s">
        <v>2148</v>
      </c>
      <c r="B658" s="195">
        <v>0.30024138144457513</v>
      </c>
      <c r="C658" s="195">
        <v>0.42575973262363065</v>
      </c>
      <c r="D658" s="195">
        <v>0.14229126694312064</v>
      </c>
      <c r="E658" s="195">
        <v>3.1070124404282973E-2</v>
      </c>
      <c r="F658" s="195">
        <v>2.2281364114625241E-3</v>
      </c>
      <c r="G658" s="195">
        <v>3.2741226712879865E-2</v>
      </c>
      <c r="H658" s="195">
        <v>2.2281364114625241E-3</v>
      </c>
      <c r="I658" s="195">
        <v>6.3439995048585746E-2</v>
      </c>
      <c r="J658" s="194">
        <v>1</v>
      </c>
      <c r="K658" s="196">
        <v>16157</v>
      </c>
      <c r="L658" s="94"/>
      <c r="M658" s="195">
        <v>0.29299999999999998</v>
      </c>
      <c r="N658" s="195">
        <v>0.307</v>
      </c>
      <c r="O658" s="195">
        <v>0.41799999999999998</v>
      </c>
      <c r="P658" s="195">
        <v>0.433</v>
      </c>
      <c r="Q658" s="195">
        <v>0.13700000000000001</v>
      </c>
      <c r="R658" s="195">
        <v>0.14799999999999999</v>
      </c>
      <c r="S658" s="195">
        <v>2.9000000000000001E-2</v>
      </c>
      <c r="T658" s="195">
        <v>3.4000000000000002E-2</v>
      </c>
      <c r="U658" s="195">
        <v>2E-3</v>
      </c>
      <c r="V658" s="195">
        <v>3.0000000000000001E-3</v>
      </c>
      <c r="W658" s="195">
        <v>0.03</v>
      </c>
      <c r="X658" s="195">
        <v>3.5999999999999997E-2</v>
      </c>
      <c r="Y658" s="195">
        <v>2E-3</v>
      </c>
      <c r="Z658" s="195">
        <v>3.0000000000000001E-3</v>
      </c>
      <c r="AA658" s="195">
        <v>0.06</v>
      </c>
      <c r="AB658" s="195">
        <v>6.7000000000000004E-2</v>
      </c>
      <c r="AC658" s="42"/>
    </row>
    <row r="659" spans="1:29" x14ac:dyDescent="0.25">
      <c r="A659" s="94" t="s">
        <v>2149</v>
      </c>
      <c r="B659" s="195" t="s">
        <v>143</v>
      </c>
      <c r="C659" s="195">
        <v>0.29553903345724908</v>
      </c>
      <c r="D659" s="195">
        <v>0.36802973977695169</v>
      </c>
      <c r="E659" s="195">
        <v>0.15055762081784388</v>
      </c>
      <c r="F659" s="195">
        <v>4.6468401486988845E-2</v>
      </c>
      <c r="G659" s="195">
        <v>9.6654275092936809E-2</v>
      </c>
      <c r="H659" s="195" t="s">
        <v>143</v>
      </c>
      <c r="I659" s="195">
        <v>4.2750929368029739E-2</v>
      </c>
      <c r="J659" s="194">
        <v>1</v>
      </c>
      <c r="K659" s="196">
        <v>538</v>
      </c>
      <c r="L659" s="94"/>
      <c r="M659" s="195" t="s">
        <v>143</v>
      </c>
      <c r="N659" s="195" t="s">
        <v>143</v>
      </c>
      <c r="O659" s="195">
        <v>0.25900000000000001</v>
      </c>
      <c r="P659" s="195">
        <v>0.33500000000000002</v>
      </c>
      <c r="Q659" s="195">
        <v>0.32800000000000001</v>
      </c>
      <c r="R659" s="195">
        <v>0.41</v>
      </c>
      <c r="S659" s="195">
        <v>0.123</v>
      </c>
      <c r="T659" s="195">
        <v>0.183</v>
      </c>
      <c r="U659" s="195">
        <v>3.2000000000000001E-2</v>
      </c>
      <c r="V659" s="195">
        <v>6.8000000000000005E-2</v>
      </c>
      <c r="W659" s="195">
        <v>7.3999999999999996E-2</v>
      </c>
      <c r="X659" s="195">
        <v>0.125</v>
      </c>
      <c r="Y659" s="195" t="s">
        <v>143</v>
      </c>
      <c r="Z659" s="195" t="s">
        <v>143</v>
      </c>
      <c r="AA659" s="195">
        <v>2.9000000000000001E-2</v>
      </c>
      <c r="AB659" s="195">
        <v>6.3E-2</v>
      </c>
      <c r="AC659" s="42"/>
    </row>
    <row r="660" spans="1:29" x14ac:dyDescent="0.25">
      <c r="A660" s="94" t="s">
        <v>2150</v>
      </c>
      <c r="B660" s="195" t="s">
        <v>143</v>
      </c>
      <c r="C660" s="195">
        <v>0.20430107526881722</v>
      </c>
      <c r="D660" s="195">
        <v>0.41935483870967744</v>
      </c>
      <c r="E660" s="195">
        <v>0.21863799283154123</v>
      </c>
      <c r="F660" s="195">
        <v>7.1684587813620072E-3</v>
      </c>
      <c r="G660" s="195">
        <v>8.9605734767025089E-2</v>
      </c>
      <c r="H660" s="195">
        <v>3.5842293906810036E-3</v>
      </c>
      <c r="I660" s="195">
        <v>5.7347670250896057E-2</v>
      </c>
      <c r="J660" s="194">
        <v>1</v>
      </c>
      <c r="K660" s="196">
        <v>279</v>
      </c>
      <c r="L660" s="94"/>
      <c r="M660" s="195" t="s">
        <v>143</v>
      </c>
      <c r="N660" s="195" t="s">
        <v>143</v>
      </c>
      <c r="O660" s="195">
        <v>0.161</v>
      </c>
      <c r="P660" s="195">
        <v>0.255</v>
      </c>
      <c r="Q660" s="195">
        <v>0.36299999999999999</v>
      </c>
      <c r="R660" s="195">
        <v>0.47799999999999998</v>
      </c>
      <c r="S660" s="195">
        <v>0.17399999999999999</v>
      </c>
      <c r="T660" s="195">
        <v>0.27100000000000002</v>
      </c>
      <c r="U660" s="195">
        <v>2E-3</v>
      </c>
      <c r="V660" s="195">
        <v>2.5999999999999999E-2</v>
      </c>
      <c r="W660" s="195">
        <v>6.0999999999999999E-2</v>
      </c>
      <c r="X660" s="195">
        <v>0.129</v>
      </c>
      <c r="Y660" s="195">
        <v>1E-3</v>
      </c>
      <c r="Z660" s="195">
        <v>0.02</v>
      </c>
      <c r="AA660" s="195">
        <v>3.5999999999999997E-2</v>
      </c>
      <c r="AB660" s="195">
        <v>9.0999999999999998E-2</v>
      </c>
      <c r="AC660" s="42"/>
    </row>
    <row r="661" spans="1:29" x14ac:dyDescent="0.25">
      <c r="A661" s="94" t="s">
        <v>2151</v>
      </c>
      <c r="B661" s="195" t="s">
        <v>143</v>
      </c>
      <c r="C661" s="195">
        <v>0.2880886426592798</v>
      </c>
      <c r="D661" s="195">
        <v>0.2853185595567867</v>
      </c>
      <c r="E661" s="195">
        <v>0.31994459833795014</v>
      </c>
      <c r="F661" s="195">
        <v>1.3850415512465374E-2</v>
      </c>
      <c r="G661" s="195">
        <v>3.6011080332409975E-2</v>
      </c>
      <c r="H661" s="195">
        <v>1.3850415512465374E-3</v>
      </c>
      <c r="I661" s="195">
        <v>5.5401662049861494E-2</v>
      </c>
      <c r="J661" s="194">
        <v>1</v>
      </c>
      <c r="K661" s="196">
        <v>722</v>
      </c>
      <c r="L661" s="94"/>
      <c r="M661" s="195" t="s">
        <v>143</v>
      </c>
      <c r="N661" s="195" t="s">
        <v>143</v>
      </c>
      <c r="O661" s="195">
        <v>0.25600000000000001</v>
      </c>
      <c r="P661" s="195">
        <v>0.32200000000000001</v>
      </c>
      <c r="Q661" s="195">
        <v>0.254</v>
      </c>
      <c r="R661" s="195">
        <v>0.31900000000000001</v>
      </c>
      <c r="S661" s="195">
        <v>0.28699999999999998</v>
      </c>
      <c r="T661" s="195">
        <v>0.35499999999999998</v>
      </c>
      <c r="U661" s="195">
        <v>8.0000000000000002E-3</v>
      </c>
      <c r="V661" s="195">
        <v>2.5000000000000001E-2</v>
      </c>
      <c r="W661" s="195">
        <v>2.5000000000000001E-2</v>
      </c>
      <c r="X661" s="195">
        <v>5.1999999999999998E-2</v>
      </c>
      <c r="Y661" s="195">
        <v>0</v>
      </c>
      <c r="Z661" s="195">
        <v>8.0000000000000002E-3</v>
      </c>
      <c r="AA661" s="195">
        <v>4.1000000000000002E-2</v>
      </c>
      <c r="AB661" s="195">
        <v>7.4999999999999997E-2</v>
      </c>
      <c r="AC661" s="42"/>
    </row>
    <row r="662" spans="1:29" x14ac:dyDescent="0.25">
      <c r="A662" s="94" t="s">
        <v>2152</v>
      </c>
      <c r="B662" s="195" t="s">
        <v>143</v>
      </c>
      <c r="C662" s="195">
        <v>0.37022900763358779</v>
      </c>
      <c r="D662" s="195">
        <v>0.37595419847328243</v>
      </c>
      <c r="E662" s="195">
        <v>0.12213740458015267</v>
      </c>
      <c r="F662" s="195">
        <v>1.5267175572519083E-2</v>
      </c>
      <c r="G662" s="195">
        <v>4.1984732824427481E-2</v>
      </c>
      <c r="H662" s="195">
        <v>1.9083969465648854E-3</v>
      </c>
      <c r="I662" s="195">
        <v>7.2519083969465645E-2</v>
      </c>
      <c r="J662" s="194">
        <v>1</v>
      </c>
      <c r="K662" s="196">
        <v>524</v>
      </c>
      <c r="L662" s="94"/>
      <c r="M662" s="195" t="s">
        <v>143</v>
      </c>
      <c r="N662" s="195" t="s">
        <v>143</v>
      </c>
      <c r="O662" s="195">
        <v>0.33</v>
      </c>
      <c r="P662" s="195">
        <v>0.41199999999999998</v>
      </c>
      <c r="Q662" s="195">
        <v>0.33600000000000002</v>
      </c>
      <c r="R662" s="195">
        <v>0.41799999999999998</v>
      </c>
      <c r="S662" s="195">
        <v>9.7000000000000003E-2</v>
      </c>
      <c r="T662" s="195">
        <v>0.153</v>
      </c>
      <c r="U662" s="195">
        <v>8.0000000000000002E-3</v>
      </c>
      <c r="V662" s="195">
        <v>0.03</v>
      </c>
      <c r="W662" s="195">
        <v>2.8000000000000001E-2</v>
      </c>
      <c r="X662" s="195">
        <v>6.3E-2</v>
      </c>
      <c r="Y662" s="195">
        <v>0</v>
      </c>
      <c r="Z662" s="195">
        <v>1.0999999999999999E-2</v>
      </c>
      <c r="AA662" s="195">
        <v>5.2999999999999999E-2</v>
      </c>
      <c r="AB662" s="195">
        <v>9.8000000000000004E-2</v>
      </c>
      <c r="AC662" s="42"/>
    </row>
    <row r="663" spans="1:29" x14ac:dyDescent="0.25">
      <c r="A663" s="94" t="s">
        <v>2153</v>
      </c>
      <c r="B663" s="195" t="s">
        <v>143</v>
      </c>
      <c r="C663" s="195">
        <v>0.23279352226720648</v>
      </c>
      <c r="D663" s="195">
        <v>0.37854251012145751</v>
      </c>
      <c r="E663" s="195">
        <v>0.21862348178137653</v>
      </c>
      <c r="F663" s="195">
        <v>2.6315789473684209E-2</v>
      </c>
      <c r="G663" s="195">
        <v>7.6923076923076927E-2</v>
      </c>
      <c r="H663" s="195" t="s">
        <v>143</v>
      </c>
      <c r="I663" s="195">
        <v>6.6801619433198386E-2</v>
      </c>
      <c r="J663" s="194">
        <v>1</v>
      </c>
      <c r="K663" s="196">
        <v>494</v>
      </c>
      <c r="L663" s="94"/>
      <c r="M663" s="195" t="s">
        <v>143</v>
      </c>
      <c r="N663" s="195" t="s">
        <v>143</v>
      </c>
      <c r="O663" s="195">
        <v>0.19800000000000001</v>
      </c>
      <c r="P663" s="195">
        <v>0.27200000000000002</v>
      </c>
      <c r="Q663" s="195">
        <v>0.33700000000000002</v>
      </c>
      <c r="R663" s="195">
        <v>0.42199999999999999</v>
      </c>
      <c r="S663" s="195">
        <v>0.184</v>
      </c>
      <c r="T663" s="195">
        <v>0.25700000000000001</v>
      </c>
      <c r="U663" s="195">
        <v>1.4999999999999999E-2</v>
      </c>
      <c r="V663" s="195">
        <v>4.3999999999999997E-2</v>
      </c>
      <c r="W663" s="195">
        <v>5.7000000000000002E-2</v>
      </c>
      <c r="X663" s="195">
        <v>0.104</v>
      </c>
      <c r="Y663" s="195" t="s">
        <v>143</v>
      </c>
      <c r="Z663" s="195" t="s">
        <v>143</v>
      </c>
      <c r="AA663" s="195">
        <v>4.8000000000000001E-2</v>
      </c>
      <c r="AB663" s="195">
        <v>9.1999999999999998E-2</v>
      </c>
      <c r="AC663" s="42"/>
    </row>
    <row r="664" spans="1:29" x14ac:dyDescent="0.25">
      <c r="A664" s="94" t="s">
        <v>2154</v>
      </c>
      <c r="B664" s="195" t="s">
        <v>143</v>
      </c>
      <c r="C664" s="195">
        <v>0.1154639175257732</v>
      </c>
      <c r="D664" s="195">
        <v>0.52268041237113405</v>
      </c>
      <c r="E664" s="195">
        <v>0.17525773195876287</v>
      </c>
      <c r="F664" s="195">
        <v>2.7835051546391754E-2</v>
      </c>
      <c r="G664" s="195">
        <v>5.8762886597938144E-2</v>
      </c>
      <c r="H664" s="195" t="s">
        <v>143</v>
      </c>
      <c r="I664" s="195">
        <v>0.1</v>
      </c>
      <c r="J664" s="194">
        <v>1</v>
      </c>
      <c r="K664" s="196">
        <v>970</v>
      </c>
      <c r="L664" s="94"/>
      <c r="M664" s="195" t="s">
        <v>143</v>
      </c>
      <c r="N664" s="195" t="s">
        <v>143</v>
      </c>
      <c r="O664" s="195">
        <v>9.7000000000000003E-2</v>
      </c>
      <c r="P664" s="195">
        <v>0.13700000000000001</v>
      </c>
      <c r="Q664" s="195">
        <v>0.49099999999999999</v>
      </c>
      <c r="R664" s="195">
        <v>0.55400000000000005</v>
      </c>
      <c r="S664" s="195">
        <v>0.153</v>
      </c>
      <c r="T664" s="195">
        <v>0.2</v>
      </c>
      <c r="U664" s="195">
        <v>1.9E-2</v>
      </c>
      <c r="V664" s="195">
        <v>0.04</v>
      </c>
      <c r="W664" s="195">
        <v>4.5999999999999999E-2</v>
      </c>
      <c r="X664" s="195">
        <v>7.4999999999999997E-2</v>
      </c>
      <c r="Y664" s="195" t="s">
        <v>143</v>
      </c>
      <c r="Z664" s="195" t="s">
        <v>143</v>
      </c>
      <c r="AA664" s="195">
        <v>8.3000000000000004E-2</v>
      </c>
      <c r="AB664" s="195">
        <v>0.12</v>
      </c>
      <c r="AC664" s="42"/>
    </row>
    <row r="665" spans="1:29" x14ac:dyDescent="0.25">
      <c r="A665" s="94" t="s">
        <v>2155</v>
      </c>
      <c r="B665" s="195" t="s">
        <v>143</v>
      </c>
      <c r="C665" s="195">
        <v>0.3154471544715447</v>
      </c>
      <c r="D665" s="195">
        <v>0.31707317073170732</v>
      </c>
      <c r="E665" s="195">
        <v>0.13821138211382114</v>
      </c>
      <c r="F665" s="195">
        <v>2.7642276422764227E-2</v>
      </c>
      <c r="G665" s="195">
        <v>0.14146341463414633</v>
      </c>
      <c r="H665" s="195" t="s">
        <v>143</v>
      </c>
      <c r="I665" s="195">
        <v>6.0162601626016263E-2</v>
      </c>
      <c r="J665" s="194">
        <v>1</v>
      </c>
      <c r="K665" s="196">
        <v>615</v>
      </c>
      <c r="L665" s="94"/>
      <c r="M665" s="195" t="s">
        <v>143</v>
      </c>
      <c r="N665" s="195" t="s">
        <v>143</v>
      </c>
      <c r="O665" s="195">
        <v>0.28000000000000003</v>
      </c>
      <c r="P665" s="195">
        <v>0.35299999999999998</v>
      </c>
      <c r="Q665" s="195">
        <v>0.28199999999999997</v>
      </c>
      <c r="R665" s="195">
        <v>0.35499999999999998</v>
      </c>
      <c r="S665" s="195">
        <v>0.113</v>
      </c>
      <c r="T665" s="195">
        <v>0.16800000000000001</v>
      </c>
      <c r="U665" s="195">
        <v>1.7000000000000001E-2</v>
      </c>
      <c r="V665" s="195">
        <v>4.3999999999999997E-2</v>
      </c>
      <c r="W665" s="195">
        <v>0.11600000000000001</v>
      </c>
      <c r="X665" s="195">
        <v>0.17100000000000001</v>
      </c>
      <c r="Y665" s="195" t="s">
        <v>143</v>
      </c>
      <c r="Z665" s="195" t="s">
        <v>143</v>
      </c>
      <c r="AA665" s="195">
        <v>4.3999999999999997E-2</v>
      </c>
      <c r="AB665" s="195">
        <v>8.2000000000000003E-2</v>
      </c>
      <c r="AC665" s="42"/>
    </row>
    <row r="666" spans="1:29" x14ac:dyDescent="0.25">
      <c r="A666" s="94" t="s">
        <v>2156</v>
      </c>
      <c r="B666" s="195" t="s">
        <v>143</v>
      </c>
      <c r="C666" s="195">
        <v>0.22112618166872175</v>
      </c>
      <c r="D666" s="195">
        <v>0.28565556925606245</v>
      </c>
      <c r="E666" s="195">
        <v>0.18372379778051787</v>
      </c>
      <c r="F666" s="195">
        <v>3.4525277435265102E-2</v>
      </c>
      <c r="G666" s="195">
        <v>0.22071516646115907</v>
      </c>
      <c r="H666" s="195">
        <v>1.6440608302507192E-3</v>
      </c>
      <c r="I666" s="195">
        <v>5.2609946568023015E-2</v>
      </c>
      <c r="J666" s="194">
        <v>0.99999999999999989</v>
      </c>
      <c r="K666" s="196">
        <v>2433</v>
      </c>
      <c r="L666" s="94"/>
      <c r="M666" s="195" t="s">
        <v>143</v>
      </c>
      <c r="N666" s="195" t="s">
        <v>143</v>
      </c>
      <c r="O666" s="195">
        <v>0.20499999999999999</v>
      </c>
      <c r="P666" s="195">
        <v>0.23799999999999999</v>
      </c>
      <c r="Q666" s="195">
        <v>0.26800000000000002</v>
      </c>
      <c r="R666" s="195">
        <v>0.30399999999999999</v>
      </c>
      <c r="S666" s="195">
        <v>0.16900000000000001</v>
      </c>
      <c r="T666" s="195">
        <v>0.2</v>
      </c>
      <c r="U666" s="195">
        <v>2.8000000000000001E-2</v>
      </c>
      <c r="V666" s="195">
        <v>4.2999999999999997E-2</v>
      </c>
      <c r="W666" s="195">
        <v>0.20499999999999999</v>
      </c>
      <c r="X666" s="195">
        <v>0.23799999999999999</v>
      </c>
      <c r="Y666" s="195">
        <v>1E-3</v>
      </c>
      <c r="Z666" s="195">
        <v>4.0000000000000001E-3</v>
      </c>
      <c r="AA666" s="195">
        <v>4.3999999999999997E-2</v>
      </c>
      <c r="AB666" s="195">
        <v>6.2E-2</v>
      </c>
      <c r="AC666" s="42"/>
    </row>
    <row r="667" spans="1:29" x14ac:dyDescent="0.25">
      <c r="A667" s="94" t="s">
        <v>2157</v>
      </c>
      <c r="B667" s="195" t="s">
        <v>143</v>
      </c>
      <c r="C667" s="195">
        <v>3.1515151515151517E-2</v>
      </c>
      <c r="D667" s="195">
        <v>0.21090909090909091</v>
      </c>
      <c r="E667" s="195">
        <v>0.16242424242424242</v>
      </c>
      <c r="F667" s="195">
        <v>5.0909090909090911E-2</v>
      </c>
      <c r="G667" s="195">
        <v>0.50787878787878793</v>
      </c>
      <c r="H667" s="195">
        <v>3.6363636363636364E-3</v>
      </c>
      <c r="I667" s="195">
        <v>3.272727272727273E-2</v>
      </c>
      <c r="J667" s="194">
        <v>1</v>
      </c>
      <c r="K667" s="196">
        <v>825</v>
      </c>
      <c r="L667" s="94"/>
      <c r="M667" s="195" t="s">
        <v>143</v>
      </c>
      <c r="N667" s="195" t="s">
        <v>143</v>
      </c>
      <c r="O667" s="195">
        <v>2.1999999999999999E-2</v>
      </c>
      <c r="P667" s="195">
        <v>4.5999999999999999E-2</v>
      </c>
      <c r="Q667" s="195">
        <v>0.184</v>
      </c>
      <c r="R667" s="195">
        <v>0.24</v>
      </c>
      <c r="S667" s="195">
        <v>0.13900000000000001</v>
      </c>
      <c r="T667" s="195">
        <v>0.189</v>
      </c>
      <c r="U667" s="195">
        <v>3.7999999999999999E-2</v>
      </c>
      <c r="V667" s="195">
        <v>6.8000000000000005E-2</v>
      </c>
      <c r="W667" s="195">
        <v>0.47399999999999998</v>
      </c>
      <c r="X667" s="195">
        <v>0.54200000000000004</v>
      </c>
      <c r="Y667" s="195">
        <v>1E-3</v>
      </c>
      <c r="Z667" s="195">
        <v>1.0999999999999999E-2</v>
      </c>
      <c r="AA667" s="195">
        <v>2.3E-2</v>
      </c>
      <c r="AB667" s="195">
        <v>4.7E-2</v>
      </c>
      <c r="AC667" s="42"/>
    </row>
    <row r="668" spans="1:29" x14ac:dyDescent="0.25">
      <c r="A668" s="94" t="s">
        <v>2158</v>
      </c>
      <c r="B668" s="195" t="s">
        <v>143</v>
      </c>
      <c r="C668" s="195">
        <v>0.10973084886128365</v>
      </c>
      <c r="D668" s="195">
        <v>0.33643892339544512</v>
      </c>
      <c r="E668" s="195">
        <v>0.16045548654244307</v>
      </c>
      <c r="F668" s="195">
        <v>1.7598343685300208E-2</v>
      </c>
      <c r="G668" s="195">
        <v>0.23809523809523808</v>
      </c>
      <c r="H668" s="195">
        <v>5.175983436853002E-3</v>
      </c>
      <c r="I668" s="195">
        <v>0.13250517598343686</v>
      </c>
      <c r="J668" s="194">
        <v>1</v>
      </c>
      <c r="K668" s="196">
        <v>966</v>
      </c>
      <c r="L668" s="94"/>
      <c r="M668" s="195" t="s">
        <v>143</v>
      </c>
      <c r="N668" s="195" t="s">
        <v>143</v>
      </c>
      <c r="O668" s="195">
        <v>9.1999999999999998E-2</v>
      </c>
      <c r="P668" s="195">
        <v>0.13100000000000001</v>
      </c>
      <c r="Q668" s="195">
        <v>0.307</v>
      </c>
      <c r="R668" s="195">
        <v>0.36699999999999999</v>
      </c>
      <c r="S668" s="195">
        <v>0.13900000000000001</v>
      </c>
      <c r="T668" s="195">
        <v>0.185</v>
      </c>
      <c r="U668" s="195">
        <v>1.0999999999999999E-2</v>
      </c>
      <c r="V668" s="195">
        <v>2.8000000000000001E-2</v>
      </c>
      <c r="W668" s="195">
        <v>0.21199999999999999</v>
      </c>
      <c r="X668" s="195">
        <v>0.26600000000000001</v>
      </c>
      <c r="Y668" s="195">
        <v>2E-3</v>
      </c>
      <c r="Z668" s="195">
        <v>1.2E-2</v>
      </c>
      <c r="AA668" s="195">
        <v>0.113</v>
      </c>
      <c r="AB668" s="195">
        <v>0.155</v>
      </c>
      <c r="AC668" s="42"/>
    </row>
    <row r="669" spans="1:29" x14ac:dyDescent="0.25">
      <c r="A669" s="94" t="s">
        <v>2159</v>
      </c>
      <c r="B669" s="195" t="s">
        <v>143</v>
      </c>
      <c r="C669" s="195">
        <v>6.768558951965066E-2</v>
      </c>
      <c r="D669" s="195">
        <v>0.23580786026200873</v>
      </c>
      <c r="E669" s="195">
        <v>0.12445414847161572</v>
      </c>
      <c r="F669" s="195">
        <v>8.296943231441048E-2</v>
      </c>
      <c r="G669" s="195">
        <v>0.43449781659388648</v>
      </c>
      <c r="H669" s="195">
        <v>8.7336244541484712E-3</v>
      </c>
      <c r="I669" s="195">
        <v>4.5851528384279479E-2</v>
      </c>
      <c r="J669" s="194">
        <v>1</v>
      </c>
      <c r="K669" s="196">
        <v>458</v>
      </c>
      <c r="L669" s="94"/>
      <c r="M669" s="195" t="s">
        <v>143</v>
      </c>
      <c r="N669" s="195" t="s">
        <v>143</v>
      </c>
      <c r="O669" s="195">
        <v>4.8000000000000001E-2</v>
      </c>
      <c r="P669" s="195">
        <v>9.4E-2</v>
      </c>
      <c r="Q669" s="195">
        <v>0.19900000000000001</v>
      </c>
      <c r="R669" s="195">
        <v>0.27700000000000002</v>
      </c>
      <c r="S669" s="195">
        <v>9.7000000000000003E-2</v>
      </c>
      <c r="T669" s="195">
        <v>0.158</v>
      </c>
      <c r="U669" s="195">
        <v>6.0999999999999999E-2</v>
      </c>
      <c r="V669" s="195">
        <v>0.112</v>
      </c>
      <c r="W669" s="195">
        <v>0.39</v>
      </c>
      <c r="X669" s="195">
        <v>0.48</v>
      </c>
      <c r="Y669" s="195">
        <v>3.0000000000000001E-3</v>
      </c>
      <c r="Z669" s="195">
        <v>2.1999999999999999E-2</v>
      </c>
      <c r="AA669" s="195">
        <v>0.03</v>
      </c>
      <c r="AB669" s="195">
        <v>6.9000000000000006E-2</v>
      </c>
      <c r="AC669" s="42"/>
    </row>
    <row r="670" spans="1:29" x14ac:dyDescent="0.25">
      <c r="A670" s="94" t="s">
        <v>2160</v>
      </c>
      <c r="B670" s="195" t="s">
        <v>143</v>
      </c>
      <c r="C670" s="195">
        <v>0.10267471958584987</v>
      </c>
      <c r="D670" s="195">
        <v>0.18981880931837791</v>
      </c>
      <c r="E670" s="195">
        <v>0.16652286453839515</v>
      </c>
      <c r="F670" s="195">
        <v>2.2433132010353754E-2</v>
      </c>
      <c r="G670" s="195">
        <v>0.47109577221742882</v>
      </c>
      <c r="H670" s="195">
        <v>1.0353753235547885E-2</v>
      </c>
      <c r="I670" s="195">
        <v>3.7100949094046591E-2</v>
      </c>
      <c r="J670" s="194">
        <v>0.99999999999999989</v>
      </c>
      <c r="K670" s="196">
        <v>1159</v>
      </c>
      <c r="L670" s="94"/>
      <c r="M670" s="195" t="s">
        <v>143</v>
      </c>
      <c r="N670" s="195" t="s">
        <v>143</v>
      </c>
      <c r="O670" s="195">
        <v>8.5999999999999993E-2</v>
      </c>
      <c r="P670" s="195">
        <v>0.121</v>
      </c>
      <c r="Q670" s="195">
        <v>0.16800000000000001</v>
      </c>
      <c r="R670" s="195">
        <v>0.21299999999999999</v>
      </c>
      <c r="S670" s="195">
        <v>0.14599999999999999</v>
      </c>
      <c r="T670" s="195">
        <v>0.189</v>
      </c>
      <c r="U670" s="195">
        <v>1.4999999999999999E-2</v>
      </c>
      <c r="V670" s="195">
        <v>3.3000000000000002E-2</v>
      </c>
      <c r="W670" s="195">
        <v>0.443</v>
      </c>
      <c r="X670" s="195">
        <v>0.5</v>
      </c>
      <c r="Y670" s="195">
        <v>6.0000000000000001E-3</v>
      </c>
      <c r="Z670" s="195">
        <v>1.7999999999999999E-2</v>
      </c>
      <c r="AA670" s="195">
        <v>2.8000000000000001E-2</v>
      </c>
      <c r="AB670" s="195">
        <v>0.05</v>
      </c>
      <c r="AC670" s="42"/>
    </row>
    <row r="671" spans="1:29" x14ac:dyDescent="0.25">
      <c r="A671" s="94" t="s">
        <v>2161</v>
      </c>
      <c r="B671" s="195" t="s">
        <v>143</v>
      </c>
      <c r="C671" s="195">
        <v>0.24532900081234768</v>
      </c>
      <c r="D671" s="195">
        <v>0.22441104792851341</v>
      </c>
      <c r="E671" s="195">
        <v>0.12956945572705117</v>
      </c>
      <c r="F671" s="195">
        <v>2.31519090170593E-2</v>
      </c>
      <c r="G671" s="195">
        <v>0.33844435418359059</v>
      </c>
      <c r="H671" s="195">
        <v>4.366368805848903E-3</v>
      </c>
      <c r="I671" s="195">
        <v>3.4727863525588952E-2</v>
      </c>
      <c r="J671" s="194">
        <v>1</v>
      </c>
      <c r="K671" s="196">
        <v>9848</v>
      </c>
      <c r="L671" s="94"/>
      <c r="M671" s="195" t="s">
        <v>143</v>
      </c>
      <c r="N671" s="195" t="s">
        <v>143</v>
      </c>
      <c r="O671" s="195">
        <v>0.23699999999999999</v>
      </c>
      <c r="P671" s="195">
        <v>0.254</v>
      </c>
      <c r="Q671" s="195">
        <v>0.216</v>
      </c>
      <c r="R671" s="195">
        <v>0.23300000000000001</v>
      </c>
      <c r="S671" s="195">
        <v>0.123</v>
      </c>
      <c r="T671" s="195">
        <v>0.13600000000000001</v>
      </c>
      <c r="U671" s="195">
        <v>0.02</v>
      </c>
      <c r="V671" s="195">
        <v>2.5999999999999999E-2</v>
      </c>
      <c r="W671" s="195">
        <v>0.32900000000000001</v>
      </c>
      <c r="X671" s="195">
        <v>0.34799999999999998</v>
      </c>
      <c r="Y671" s="195">
        <v>3.0000000000000001E-3</v>
      </c>
      <c r="Z671" s="195">
        <v>6.0000000000000001E-3</v>
      </c>
      <c r="AA671" s="195">
        <v>3.1E-2</v>
      </c>
      <c r="AB671" s="195">
        <v>3.9E-2</v>
      </c>
      <c r="AC671" s="42"/>
    </row>
    <row r="672" spans="1:29" x14ac:dyDescent="0.25">
      <c r="A672" s="94" t="s">
        <v>2162</v>
      </c>
      <c r="B672" s="195" t="s">
        <v>143</v>
      </c>
      <c r="C672" s="195">
        <v>0.57657657657657657</v>
      </c>
      <c r="D672" s="195">
        <v>0.23423423423423423</v>
      </c>
      <c r="E672" s="195">
        <v>5.4054054054054057E-2</v>
      </c>
      <c r="F672" s="195">
        <v>1.8018018018018018E-2</v>
      </c>
      <c r="G672" s="195">
        <v>5.4054054054054057E-2</v>
      </c>
      <c r="H672" s="195" t="s">
        <v>143</v>
      </c>
      <c r="I672" s="195">
        <v>6.3063063063063057E-2</v>
      </c>
      <c r="J672" s="194">
        <v>1</v>
      </c>
      <c r="K672" s="196">
        <v>111</v>
      </c>
      <c r="L672" s="94"/>
      <c r="M672" s="195" t="s">
        <v>143</v>
      </c>
      <c r="N672" s="195" t="s">
        <v>143</v>
      </c>
      <c r="O672" s="195">
        <v>0.48399999999999999</v>
      </c>
      <c r="P672" s="195">
        <v>0.66400000000000003</v>
      </c>
      <c r="Q672" s="195">
        <v>0.16500000000000001</v>
      </c>
      <c r="R672" s="195">
        <v>0.32100000000000001</v>
      </c>
      <c r="S672" s="195">
        <v>2.5000000000000001E-2</v>
      </c>
      <c r="T672" s="195">
        <v>0.113</v>
      </c>
      <c r="U672" s="195">
        <v>5.0000000000000001E-3</v>
      </c>
      <c r="V672" s="195">
        <v>6.3E-2</v>
      </c>
      <c r="W672" s="195">
        <v>2.5000000000000001E-2</v>
      </c>
      <c r="X672" s="195">
        <v>0.113</v>
      </c>
      <c r="Y672" s="195" t="s">
        <v>143</v>
      </c>
      <c r="Z672" s="195" t="s">
        <v>143</v>
      </c>
      <c r="AA672" s="195">
        <v>3.1E-2</v>
      </c>
      <c r="AB672" s="195">
        <v>0.124</v>
      </c>
      <c r="AC672" s="42"/>
    </row>
    <row r="673" spans="1:29" x14ac:dyDescent="0.25">
      <c r="A673" s="94" t="s">
        <v>2163</v>
      </c>
      <c r="B673" s="195" t="s">
        <v>143</v>
      </c>
      <c r="C673" s="195">
        <v>0.46452447703256416</v>
      </c>
      <c r="D673" s="195">
        <v>0.36424412335561784</v>
      </c>
      <c r="E673" s="195">
        <v>5.7149018762130688E-2</v>
      </c>
      <c r="F673" s="195">
        <v>5.3914168643519516E-3</v>
      </c>
      <c r="G673" s="195">
        <v>1.7468190640500324E-2</v>
      </c>
      <c r="H673" s="195" t="s">
        <v>143</v>
      </c>
      <c r="I673" s="195">
        <v>9.1222773344835029E-2</v>
      </c>
      <c r="J673" s="194">
        <v>1</v>
      </c>
      <c r="K673" s="196">
        <v>4637</v>
      </c>
      <c r="L673" s="94"/>
      <c r="M673" s="195" t="s">
        <v>143</v>
      </c>
      <c r="N673" s="195" t="s">
        <v>143</v>
      </c>
      <c r="O673" s="195">
        <v>0.45</v>
      </c>
      <c r="P673" s="195">
        <v>0.47899999999999998</v>
      </c>
      <c r="Q673" s="195">
        <v>0.35099999999999998</v>
      </c>
      <c r="R673" s="195">
        <v>0.378</v>
      </c>
      <c r="S673" s="195">
        <v>5.0999999999999997E-2</v>
      </c>
      <c r="T673" s="195">
        <v>6.4000000000000001E-2</v>
      </c>
      <c r="U673" s="195">
        <v>4.0000000000000001E-3</v>
      </c>
      <c r="V673" s="195">
        <v>8.0000000000000002E-3</v>
      </c>
      <c r="W673" s="195">
        <v>1.4E-2</v>
      </c>
      <c r="X673" s="195">
        <v>2.1999999999999999E-2</v>
      </c>
      <c r="Y673" s="195" t="s">
        <v>143</v>
      </c>
      <c r="Z673" s="195" t="s">
        <v>143</v>
      </c>
      <c r="AA673" s="195">
        <v>8.3000000000000004E-2</v>
      </c>
      <c r="AB673" s="195">
        <v>0.1</v>
      </c>
      <c r="AC673" s="42"/>
    </row>
    <row r="674" spans="1:29" x14ac:dyDescent="0.25">
      <c r="A674" s="94" t="s">
        <v>2164</v>
      </c>
      <c r="B674" s="195" t="s">
        <v>143</v>
      </c>
      <c r="C674" s="195">
        <v>2.6990553306342779E-3</v>
      </c>
      <c r="D674" s="195">
        <v>0.27395411605937919</v>
      </c>
      <c r="E674" s="195">
        <v>0.21322537112010798</v>
      </c>
      <c r="F674" s="195">
        <v>4.4534412955465584E-2</v>
      </c>
      <c r="G674" s="195">
        <v>0.4251012145748988</v>
      </c>
      <c r="H674" s="195">
        <v>9.4466936572199737E-3</v>
      </c>
      <c r="I674" s="195">
        <v>3.1039136302294199E-2</v>
      </c>
      <c r="J674" s="194">
        <v>1</v>
      </c>
      <c r="K674" s="196">
        <v>741</v>
      </c>
      <c r="L674" s="94"/>
      <c r="M674" s="195" t="s">
        <v>143</v>
      </c>
      <c r="N674" s="195" t="s">
        <v>143</v>
      </c>
      <c r="O674" s="195">
        <v>1E-3</v>
      </c>
      <c r="P674" s="195">
        <v>0.01</v>
      </c>
      <c r="Q674" s="195">
        <v>0.24299999999999999</v>
      </c>
      <c r="R674" s="195">
        <v>0.307</v>
      </c>
      <c r="S674" s="195">
        <v>0.185</v>
      </c>
      <c r="T674" s="195">
        <v>0.24399999999999999</v>
      </c>
      <c r="U674" s="195">
        <v>3.2000000000000001E-2</v>
      </c>
      <c r="V674" s="195">
        <v>6.2E-2</v>
      </c>
      <c r="W674" s="195">
        <v>0.39</v>
      </c>
      <c r="X674" s="195">
        <v>0.46100000000000002</v>
      </c>
      <c r="Y674" s="195">
        <v>5.0000000000000001E-3</v>
      </c>
      <c r="Z674" s="195">
        <v>1.9E-2</v>
      </c>
      <c r="AA674" s="195">
        <v>2.1000000000000001E-2</v>
      </c>
      <c r="AB674" s="195">
        <v>4.5999999999999999E-2</v>
      </c>
      <c r="AC674" s="42"/>
    </row>
    <row r="675" spans="1:29" x14ac:dyDescent="0.25">
      <c r="A675" s="94" t="s">
        <v>2165</v>
      </c>
      <c r="B675" s="195" t="s">
        <v>143</v>
      </c>
      <c r="C675" s="195">
        <v>0.22253521126760564</v>
      </c>
      <c r="D675" s="195">
        <v>0.24225352112676057</v>
      </c>
      <c r="E675" s="195">
        <v>0.18169014084507043</v>
      </c>
      <c r="F675" s="195">
        <v>2.9577464788732393E-2</v>
      </c>
      <c r="G675" s="195">
        <v>0.29295774647887324</v>
      </c>
      <c r="H675" s="195">
        <v>1.4084507042253522E-3</v>
      </c>
      <c r="I675" s="195">
        <v>2.9577464788732393E-2</v>
      </c>
      <c r="J675" s="194">
        <v>1</v>
      </c>
      <c r="K675" s="196">
        <v>710</v>
      </c>
      <c r="L675" s="94"/>
      <c r="M675" s="195" t="s">
        <v>143</v>
      </c>
      <c r="N675" s="195" t="s">
        <v>143</v>
      </c>
      <c r="O675" s="195">
        <v>0.193</v>
      </c>
      <c r="P675" s="195">
        <v>0.255</v>
      </c>
      <c r="Q675" s="195">
        <v>0.21199999999999999</v>
      </c>
      <c r="R675" s="195">
        <v>0.27500000000000002</v>
      </c>
      <c r="S675" s="195">
        <v>0.155</v>
      </c>
      <c r="T675" s="195">
        <v>0.21199999999999999</v>
      </c>
      <c r="U675" s="195">
        <v>1.9E-2</v>
      </c>
      <c r="V675" s="195">
        <v>4.4999999999999998E-2</v>
      </c>
      <c r="W675" s="195">
        <v>0.26100000000000001</v>
      </c>
      <c r="X675" s="195">
        <v>0.32700000000000001</v>
      </c>
      <c r="Y675" s="195">
        <v>0</v>
      </c>
      <c r="Z675" s="195">
        <v>8.0000000000000002E-3</v>
      </c>
      <c r="AA675" s="195">
        <v>1.9E-2</v>
      </c>
      <c r="AB675" s="195">
        <v>4.4999999999999998E-2</v>
      </c>
      <c r="AC675" s="42"/>
    </row>
    <row r="676" spans="1:29" x14ac:dyDescent="0.25">
      <c r="A676" s="94" t="s">
        <v>2166</v>
      </c>
      <c r="B676" s="195" t="s">
        <v>143</v>
      </c>
      <c r="C676" s="195">
        <v>0.15294924554183814</v>
      </c>
      <c r="D676" s="195">
        <v>0.31893004115226337</v>
      </c>
      <c r="E676" s="195">
        <v>0.13100137174211249</v>
      </c>
      <c r="F676" s="195">
        <v>2.9492455418381344E-2</v>
      </c>
      <c r="G676" s="195">
        <v>0.33539094650205764</v>
      </c>
      <c r="H676" s="195">
        <v>2.7434842249657062E-3</v>
      </c>
      <c r="I676" s="195">
        <v>2.9492455418381344E-2</v>
      </c>
      <c r="J676" s="194">
        <v>0.99999999999999989</v>
      </c>
      <c r="K676" s="196">
        <v>1458</v>
      </c>
      <c r="L676" s="94"/>
      <c r="M676" s="195" t="s">
        <v>143</v>
      </c>
      <c r="N676" s="195" t="s">
        <v>143</v>
      </c>
      <c r="O676" s="195">
        <v>0.13500000000000001</v>
      </c>
      <c r="P676" s="195">
        <v>0.17199999999999999</v>
      </c>
      <c r="Q676" s="195">
        <v>0.29599999999999999</v>
      </c>
      <c r="R676" s="195">
        <v>0.34300000000000003</v>
      </c>
      <c r="S676" s="195">
        <v>0.115</v>
      </c>
      <c r="T676" s="195">
        <v>0.14899999999999999</v>
      </c>
      <c r="U676" s="195">
        <v>2.1999999999999999E-2</v>
      </c>
      <c r="V676" s="195">
        <v>3.9E-2</v>
      </c>
      <c r="W676" s="195">
        <v>0.312</v>
      </c>
      <c r="X676" s="195">
        <v>0.36</v>
      </c>
      <c r="Y676" s="195">
        <v>1E-3</v>
      </c>
      <c r="Z676" s="195">
        <v>7.0000000000000001E-3</v>
      </c>
      <c r="AA676" s="195">
        <v>2.1999999999999999E-2</v>
      </c>
      <c r="AB676" s="195">
        <v>3.9E-2</v>
      </c>
      <c r="AC676" s="42"/>
    </row>
    <row r="677" spans="1:29" x14ac:dyDescent="0.25">
      <c r="A677" s="94" t="s">
        <v>2167</v>
      </c>
      <c r="B677" s="195" t="s">
        <v>143</v>
      </c>
      <c r="C677" s="195">
        <v>0.2029181302350716</v>
      </c>
      <c r="D677" s="195">
        <v>0.30532288570656579</v>
      </c>
      <c r="E677" s="195">
        <v>0.14158335584977033</v>
      </c>
      <c r="F677" s="195">
        <v>3.0802485814644689E-2</v>
      </c>
      <c r="G677" s="195">
        <v>0.25803836800864632</v>
      </c>
      <c r="H677" s="195">
        <v>1.3509862199405566E-3</v>
      </c>
      <c r="I677" s="195">
        <v>5.9983788165360714E-2</v>
      </c>
      <c r="J677" s="194">
        <v>1</v>
      </c>
      <c r="K677" s="196">
        <v>3701</v>
      </c>
      <c r="L677" s="94"/>
      <c r="M677" s="195" t="s">
        <v>143</v>
      </c>
      <c r="N677" s="195" t="s">
        <v>143</v>
      </c>
      <c r="O677" s="195">
        <v>0.19</v>
      </c>
      <c r="P677" s="195">
        <v>0.216</v>
      </c>
      <c r="Q677" s="195">
        <v>0.29099999999999998</v>
      </c>
      <c r="R677" s="195">
        <v>0.32</v>
      </c>
      <c r="S677" s="195">
        <v>0.13100000000000001</v>
      </c>
      <c r="T677" s="195">
        <v>0.153</v>
      </c>
      <c r="U677" s="195">
        <v>2.5999999999999999E-2</v>
      </c>
      <c r="V677" s="195">
        <v>3.6999999999999998E-2</v>
      </c>
      <c r="W677" s="195">
        <v>0.24399999999999999</v>
      </c>
      <c r="X677" s="195">
        <v>0.27200000000000002</v>
      </c>
      <c r="Y677" s="195">
        <v>1E-3</v>
      </c>
      <c r="Z677" s="195">
        <v>3.0000000000000001E-3</v>
      </c>
      <c r="AA677" s="195">
        <v>5.2999999999999999E-2</v>
      </c>
      <c r="AB677" s="195">
        <v>6.8000000000000005E-2</v>
      </c>
      <c r="AC677" s="42"/>
    </row>
    <row r="678" spans="1:29" x14ac:dyDescent="0.25">
      <c r="A678" s="94" t="s">
        <v>2168</v>
      </c>
      <c r="B678" s="195" t="s">
        <v>143</v>
      </c>
      <c r="C678" s="195">
        <v>0.34236234458259324</v>
      </c>
      <c r="D678" s="195">
        <v>0.18072824156305506</v>
      </c>
      <c r="E678" s="195">
        <v>9.1918294849023086E-2</v>
      </c>
      <c r="F678" s="195">
        <v>0.14120781527531084</v>
      </c>
      <c r="G678" s="195">
        <v>0.19227353463587921</v>
      </c>
      <c r="H678" s="195">
        <v>3.1083481349911189E-3</v>
      </c>
      <c r="I678" s="195">
        <v>4.8401420959147422E-2</v>
      </c>
      <c r="J678" s="194">
        <v>1.0000000000000002</v>
      </c>
      <c r="K678" s="196">
        <v>2252</v>
      </c>
      <c r="L678" s="94"/>
      <c r="M678" s="195" t="s">
        <v>143</v>
      </c>
      <c r="N678" s="195" t="s">
        <v>143</v>
      </c>
      <c r="O678" s="195">
        <v>0.32300000000000001</v>
      </c>
      <c r="P678" s="195">
        <v>0.36199999999999999</v>
      </c>
      <c r="Q678" s="195">
        <v>0.16500000000000001</v>
      </c>
      <c r="R678" s="195">
        <v>0.19700000000000001</v>
      </c>
      <c r="S678" s="195">
        <v>8.1000000000000003E-2</v>
      </c>
      <c r="T678" s="195">
        <v>0.105</v>
      </c>
      <c r="U678" s="195">
        <v>0.127</v>
      </c>
      <c r="V678" s="195">
        <v>0.156</v>
      </c>
      <c r="W678" s="195">
        <v>0.17699999999999999</v>
      </c>
      <c r="X678" s="195">
        <v>0.20899999999999999</v>
      </c>
      <c r="Y678" s="195">
        <v>2E-3</v>
      </c>
      <c r="Z678" s="195">
        <v>6.0000000000000001E-3</v>
      </c>
      <c r="AA678" s="195">
        <v>0.04</v>
      </c>
      <c r="AB678" s="195">
        <v>5.8000000000000003E-2</v>
      </c>
      <c r="AC678" s="42"/>
    </row>
    <row r="679" spans="1:29" x14ac:dyDescent="0.25">
      <c r="A679" s="94" t="s">
        <v>2169</v>
      </c>
      <c r="B679" s="195" t="s">
        <v>143</v>
      </c>
      <c r="C679" s="195">
        <v>0.20393120393120392</v>
      </c>
      <c r="D679" s="195">
        <v>0.31449631449631449</v>
      </c>
      <c r="E679" s="195">
        <v>0.24815724815724816</v>
      </c>
      <c r="F679" s="195">
        <v>5.896805896805897E-2</v>
      </c>
      <c r="G679" s="195">
        <v>0.12776412776412777</v>
      </c>
      <c r="H679" s="195" t="s">
        <v>143</v>
      </c>
      <c r="I679" s="195">
        <v>4.6683046683046681E-2</v>
      </c>
      <c r="J679" s="194">
        <v>1</v>
      </c>
      <c r="K679" s="196">
        <v>407</v>
      </c>
      <c r="L679" s="94"/>
      <c r="M679" s="195" t="s">
        <v>143</v>
      </c>
      <c r="N679" s="195" t="s">
        <v>143</v>
      </c>
      <c r="O679" s="195">
        <v>0.16800000000000001</v>
      </c>
      <c r="P679" s="195">
        <v>0.246</v>
      </c>
      <c r="Q679" s="195">
        <v>0.27100000000000002</v>
      </c>
      <c r="R679" s="195">
        <v>0.36099999999999999</v>
      </c>
      <c r="S679" s="195">
        <v>0.20899999999999999</v>
      </c>
      <c r="T679" s="195">
        <v>0.29199999999999998</v>
      </c>
      <c r="U679" s="195">
        <v>0.04</v>
      </c>
      <c r="V679" s="195">
        <v>8.5999999999999993E-2</v>
      </c>
      <c r="W679" s="195">
        <v>9.9000000000000005E-2</v>
      </c>
      <c r="X679" s="195">
        <v>0.16400000000000001</v>
      </c>
      <c r="Y679" s="195" t="s">
        <v>143</v>
      </c>
      <c r="Z679" s="195" t="s">
        <v>143</v>
      </c>
      <c r="AA679" s="195">
        <v>0.03</v>
      </c>
      <c r="AB679" s="195">
        <v>7.1999999999999995E-2</v>
      </c>
      <c r="AC679" s="42"/>
    </row>
    <row r="680" spans="1:29" x14ac:dyDescent="0.25">
      <c r="A680" s="94" t="s">
        <v>2170</v>
      </c>
      <c r="B680" s="195" t="s">
        <v>143</v>
      </c>
      <c r="C680" s="195">
        <v>5.3333333333333332E-3</v>
      </c>
      <c r="D680" s="195">
        <v>0.34133333333333332</v>
      </c>
      <c r="E680" s="195">
        <v>0.36133333333333334</v>
      </c>
      <c r="F680" s="195">
        <v>4.8000000000000001E-2</v>
      </c>
      <c r="G680" s="195">
        <v>0.19866666666666666</v>
      </c>
      <c r="H680" s="195">
        <v>1.3333333333333333E-3</v>
      </c>
      <c r="I680" s="195">
        <v>4.3999999999999997E-2</v>
      </c>
      <c r="J680" s="194">
        <v>1</v>
      </c>
      <c r="K680" s="196">
        <v>750</v>
      </c>
      <c r="L680" s="94"/>
      <c r="M680" s="195" t="s">
        <v>143</v>
      </c>
      <c r="N680" s="195" t="s">
        <v>143</v>
      </c>
      <c r="O680" s="195">
        <v>2E-3</v>
      </c>
      <c r="P680" s="195">
        <v>1.4E-2</v>
      </c>
      <c r="Q680" s="195">
        <v>0.308</v>
      </c>
      <c r="R680" s="195">
        <v>0.376</v>
      </c>
      <c r="S680" s="195">
        <v>0.32800000000000001</v>
      </c>
      <c r="T680" s="195">
        <v>0.39600000000000002</v>
      </c>
      <c r="U680" s="195">
        <v>3.5000000000000003E-2</v>
      </c>
      <c r="V680" s="195">
        <v>6.6000000000000003E-2</v>
      </c>
      <c r="W680" s="195">
        <v>0.17199999999999999</v>
      </c>
      <c r="X680" s="195">
        <v>0.22900000000000001</v>
      </c>
      <c r="Y680" s="195">
        <v>0</v>
      </c>
      <c r="Z680" s="195">
        <v>8.0000000000000002E-3</v>
      </c>
      <c r="AA680" s="195">
        <v>3.1E-2</v>
      </c>
      <c r="AB680" s="195">
        <v>6.0999999999999999E-2</v>
      </c>
      <c r="AC680" s="42"/>
    </row>
    <row r="681" spans="1:29" x14ac:dyDescent="0.25">
      <c r="A681" s="94" t="s">
        <v>2171</v>
      </c>
      <c r="B681" s="195" t="s">
        <v>143</v>
      </c>
      <c r="C681" s="195">
        <v>7.3604060913705582E-2</v>
      </c>
      <c r="D681" s="195">
        <v>0.3604060913705584</v>
      </c>
      <c r="E681" s="195">
        <v>0.1548223350253807</v>
      </c>
      <c r="F681" s="195">
        <v>4.060913705583756E-2</v>
      </c>
      <c r="G681" s="195">
        <v>0.31218274111675126</v>
      </c>
      <c r="H681" s="195">
        <v>5.076142131979695E-3</v>
      </c>
      <c r="I681" s="195">
        <v>5.3299492385786802E-2</v>
      </c>
      <c r="J681" s="194">
        <v>1</v>
      </c>
      <c r="K681" s="196">
        <v>394</v>
      </c>
      <c r="L681" s="94"/>
      <c r="M681" s="195" t="s">
        <v>143</v>
      </c>
      <c r="N681" s="195" t="s">
        <v>143</v>
      </c>
      <c r="O681" s="195">
        <v>5.1999999999999998E-2</v>
      </c>
      <c r="P681" s="195">
        <v>0.104</v>
      </c>
      <c r="Q681" s="195">
        <v>0.315</v>
      </c>
      <c r="R681" s="195">
        <v>0.40899999999999997</v>
      </c>
      <c r="S681" s="195">
        <v>0.122</v>
      </c>
      <c r="T681" s="195">
        <v>0.19400000000000001</v>
      </c>
      <c r="U681" s="195">
        <v>2.5000000000000001E-2</v>
      </c>
      <c r="V681" s="195">
        <v>6.5000000000000002E-2</v>
      </c>
      <c r="W681" s="195">
        <v>0.26800000000000002</v>
      </c>
      <c r="X681" s="195">
        <v>0.36</v>
      </c>
      <c r="Y681" s="195">
        <v>1E-3</v>
      </c>
      <c r="Z681" s="195">
        <v>1.7999999999999999E-2</v>
      </c>
      <c r="AA681" s="195">
        <v>3.5000000000000003E-2</v>
      </c>
      <c r="AB681" s="195">
        <v>0.08</v>
      </c>
      <c r="AC681" s="42"/>
    </row>
    <row r="682" spans="1:29" x14ac:dyDescent="0.25">
      <c r="A682" s="94" t="s">
        <v>2172</v>
      </c>
      <c r="B682" s="195">
        <v>9.3896713615023472E-4</v>
      </c>
      <c r="C682" s="195">
        <v>0.11830985915492957</v>
      </c>
      <c r="D682" s="195">
        <v>0.27464788732394368</v>
      </c>
      <c r="E682" s="195">
        <v>0.20046948356807512</v>
      </c>
      <c r="F682" s="195">
        <v>3.9906103286384977E-2</v>
      </c>
      <c r="G682" s="195">
        <v>0.30281690140845069</v>
      </c>
      <c r="H682" s="195">
        <v>9.8591549295774655E-3</v>
      </c>
      <c r="I682" s="195">
        <v>5.3051643192488264E-2</v>
      </c>
      <c r="J682" s="194">
        <v>0.99999999999999989</v>
      </c>
      <c r="K682" s="196">
        <v>2130</v>
      </c>
      <c r="L682" s="94"/>
      <c r="M682" s="195">
        <v>0</v>
      </c>
      <c r="N682" s="195">
        <v>3.0000000000000001E-3</v>
      </c>
      <c r="O682" s="195">
        <v>0.105</v>
      </c>
      <c r="P682" s="195">
        <v>0.13300000000000001</v>
      </c>
      <c r="Q682" s="195">
        <v>0.25600000000000001</v>
      </c>
      <c r="R682" s="195">
        <v>0.29399999999999998</v>
      </c>
      <c r="S682" s="195">
        <v>0.184</v>
      </c>
      <c r="T682" s="195">
        <v>0.218</v>
      </c>
      <c r="U682" s="195">
        <v>3.2000000000000001E-2</v>
      </c>
      <c r="V682" s="195">
        <v>4.9000000000000002E-2</v>
      </c>
      <c r="W682" s="195">
        <v>0.28399999999999997</v>
      </c>
      <c r="X682" s="195">
        <v>0.32300000000000001</v>
      </c>
      <c r="Y682" s="195">
        <v>6.0000000000000001E-3</v>
      </c>
      <c r="Z682" s="195">
        <v>1.4999999999999999E-2</v>
      </c>
      <c r="AA682" s="195">
        <v>4.3999999999999997E-2</v>
      </c>
      <c r="AB682" s="195">
        <v>6.3E-2</v>
      </c>
      <c r="AC682" s="42"/>
    </row>
    <row r="683" spans="1:29" x14ac:dyDescent="0.25">
      <c r="A683" s="94" t="s">
        <v>2173</v>
      </c>
      <c r="B683" s="195" t="s">
        <v>143</v>
      </c>
      <c r="C683" s="195">
        <v>0.26177536231884058</v>
      </c>
      <c r="D683" s="195">
        <v>0.24547101449275363</v>
      </c>
      <c r="E683" s="195">
        <v>0.13496376811594202</v>
      </c>
      <c r="F683" s="195">
        <v>2.309782608695652E-2</v>
      </c>
      <c r="G683" s="195">
        <v>0.26902173913043476</v>
      </c>
      <c r="H683" s="195">
        <v>4.528985507246377E-3</v>
      </c>
      <c r="I683" s="195">
        <v>6.1141304347826088E-2</v>
      </c>
      <c r="J683" s="194">
        <v>0.99999999999999989</v>
      </c>
      <c r="K683" s="196">
        <v>2208</v>
      </c>
      <c r="L683" s="94"/>
      <c r="M683" s="195" t="s">
        <v>143</v>
      </c>
      <c r="N683" s="195" t="s">
        <v>143</v>
      </c>
      <c r="O683" s="195">
        <v>0.24399999999999999</v>
      </c>
      <c r="P683" s="195">
        <v>0.28100000000000003</v>
      </c>
      <c r="Q683" s="195">
        <v>0.22800000000000001</v>
      </c>
      <c r="R683" s="195">
        <v>0.26400000000000001</v>
      </c>
      <c r="S683" s="195">
        <v>0.121</v>
      </c>
      <c r="T683" s="195">
        <v>0.15</v>
      </c>
      <c r="U683" s="195">
        <v>1.7999999999999999E-2</v>
      </c>
      <c r="V683" s="195">
        <v>0.03</v>
      </c>
      <c r="W683" s="195">
        <v>0.251</v>
      </c>
      <c r="X683" s="195">
        <v>0.28799999999999998</v>
      </c>
      <c r="Y683" s="195">
        <v>2E-3</v>
      </c>
      <c r="Z683" s="195">
        <v>8.0000000000000002E-3</v>
      </c>
      <c r="AA683" s="195">
        <v>5.1999999999999998E-2</v>
      </c>
      <c r="AB683" s="195">
        <v>7.1999999999999995E-2</v>
      </c>
      <c r="AC683" s="42"/>
    </row>
    <row r="684" spans="1:29" x14ac:dyDescent="0.25">
      <c r="A684" s="94" t="s">
        <v>2174</v>
      </c>
      <c r="B684" s="195" t="s">
        <v>143</v>
      </c>
      <c r="C684" s="195">
        <v>0.13702848344880678</v>
      </c>
      <c r="D684" s="195">
        <v>0.19591993841416475</v>
      </c>
      <c r="E684" s="195">
        <v>0.13625866050808313</v>
      </c>
      <c r="F684" s="195">
        <v>4.1570438799076209E-2</v>
      </c>
      <c r="G684" s="195">
        <v>0.4353348729792148</v>
      </c>
      <c r="H684" s="195">
        <v>8.8529638183217855E-3</v>
      </c>
      <c r="I684" s="195">
        <v>4.5034642032332567E-2</v>
      </c>
      <c r="J684" s="194">
        <v>1</v>
      </c>
      <c r="K684" s="196">
        <v>2598</v>
      </c>
      <c r="L684" s="94"/>
      <c r="M684" s="195" t="s">
        <v>143</v>
      </c>
      <c r="N684" s="195" t="s">
        <v>143</v>
      </c>
      <c r="O684" s="195">
        <v>0.124</v>
      </c>
      <c r="P684" s="195">
        <v>0.151</v>
      </c>
      <c r="Q684" s="195">
        <v>0.18099999999999999</v>
      </c>
      <c r="R684" s="195">
        <v>0.21199999999999999</v>
      </c>
      <c r="S684" s="195">
        <v>0.124</v>
      </c>
      <c r="T684" s="195">
        <v>0.15</v>
      </c>
      <c r="U684" s="195">
        <v>3.5000000000000003E-2</v>
      </c>
      <c r="V684" s="195">
        <v>0.05</v>
      </c>
      <c r="W684" s="195">
        <v>0.41599999999999998</v>
      </c>
      <c r="X684" s="195">
        <v>0.45400000000000001</v>
      </c>
      <c r="Y684" s="195">
        <v>6.0000000000000001E-3</v>
      </c>
      <c r="Z684" s="195">
        <v>1.2999999999999999E-2</v>
      </c>
      <c r="AA684" s="195">
        <v>3.7999999999999999E-2</v>
      </c>
      <c r="AB684" s="195">
        <v>5.3999999999999999E-2</v>
      </c>
      <c r="AC684" s="42"/>
    </row>
    <row r="685" spans="1:29" x14ac:dyDescent="0.25">
      <c r="A685" s="94" t="s">
        <v>2175</v>
      </c>
      <c r="B685" s="195" t="s">
        <v>143</v>
      </c>
      <c r="C685" s="195">
        <v>0.37403706811074672</v>
      </c>
      <c r="D685" s="195">
        <v>0.35466402257646251</v>
      </c>
      <c r="E685" s="195">
        <v>0.1070093814354359</v>
      </c>
      <c r="F685" s="195">
        <v>2.2118831515521319E-2</v>
      </c>
      <c r="G685" s="195">
        <v>7.7644725802761036E-2</v>
      </c>
      <c r="H685" s="195">
        <v>2.593242315612844E-3</v>
      </c>
      <c r="I685" s="195">
        <v>6.1932728243459689E-2</v>
      </c>
      <c r="J685" s="194">
        <v>1</v>
      </c>
      <c r="K685" s="196">
        <v>13111</v>
      </c>
      <c r="L685" s="94"/>
      <c r="M685" s="195" t="s">
        <v>143</v>
      </c>
      <c r="N685" s="195" t="s">
        <v>143</v>
      </c>
      <c r="O685" s="195">
        <v>0.36599999999999999</v>
      </c>
      <c r="P685" s="195">
        <v>0.38200000000000001</v>
      </c>
      <c r="Q685" s="195">
        <v>0.34699999999999998</v>
      </c>
      <c r="R685" s="195">
        <v>0.36299999999999999</v>
      </c>
      <c r="S685" s="195">
        <v>0.10199999999999999</v>
      </c>
      <c r="T685" s="195">
        <v>0.112</v>
      </c>
      <c r="U685" s="195">
        <v>0.02</v>
      </c>
      <c r="V685" s="195">
        <v>2.5000000000000001E-2</v>
      </c>
      <c r="W685" s="195">
        <v>7.2999999999999995E-2</v>
      </c>
      <c r="X685" s="195">
        <v>8.2000000000000003E-2</v>
      </c>
      <c r="Y685" s="195">
        <v>2E-3</v>
      </c>
      <c r="Z685" s="195">
        <v>4.0000000000000001E-3</v>
      </c>
      <c r="AA685" s="195">
        <v>5.8000000000000003E-2</v>
      </c>
      <c r="AB685" s="195">
        <v>6.6000000000000003E-2</v>
      </c>
      <c r="AC685" s="42"/>
    </row>
    <row r="686" spans="1:29" x14ac:dyDescent="0.25">
      <c r="A686" s="94" t="s">
        <v>2176</v>
      </c>
      <c r="B686" s="195" t="s">
        <v>143</v>
      </c>
      <c r="C686" s="195">
        <v>0.16</v>
      </c>
      <c r="D686" s="195">
        <v>0.26800000000000002</v>
      </c>
      <c r="E686" s="195">
        <v>0.308</v>
      </c>
      <c r="F686" s="195">
        <v>4.3999999999999997E-2</v>
      </c>
      <c r="G686" s="195">
        <v>0.14000000000000001</v>
      </c>
      <c r="H686" s="195">
        <v>4.0000000000000001E-3</v>
      </c>
      <c r="I686" s="195">
        <v>7.5999999999999998E-2</v>
      </c>
      <c r="J686" s="194">
        <v>1</v>
      </c>
      <c r="K686" s="196">
        <v>250</v>
      </c>
      <c r="L686" s="94"/>
      <c r="M686" s="195" t="s">
        <v>143</v>
      </c>
      <c r="N686" s="195" t="s">
        <v>143</v>
      </c>
      <c r="O686" s="195">
        <v>0.12</v>
      </c>
      <c r="P686" s="195">
        <v>0.21099999999999999</v>
      </c>
      <c r="Q686" s="195">
        <v>0.217</v>
      </c>
      <c r="R686" s="195">
        <v>0.32600000000000001</v>
      </c>
      <c r="S686" s="195">
        <v>0.254</v>
      </c>
      <c r="T686" s="195">
        <v>0.36799999999999999</v>
      </c>
      <c r="U686" s="195">
        <v>2.5000000000000001E-2</v>
      </c>
      <c r="V686" s="195">
        <v>7.6999999999999999E-2</v>
      </c>
      <c r="W686" s="195">
        <v>0.10199999999999999</v>
      </c>
      <c r="X686" s="195">
        <v>0.188</v>
      </c>
      <c r="Y686" s="195">
        <v>1E-3</v>
      </c>
      <c r="Z686" s="195">
        <v>2.1999999999999999E-2</v>
      </c>
      <c r="AA686" s="195">
        <v>4.9000000000000002E-2</v>
      </c>
      <c r="AB686" s="195">
        <v>0.11600000000000001</v>
      </c>
      <c r="AC686" s="42"/>
    </row>
    <row r="687" spans="1:29" x14ac:dyDescent="0.25">
      <c r="A687" s="94" t="s">
        <v>2177</v>
      </c>
      <c r="B687" s="195" t="s">
        <v>143</v>
      </c>
      <c r="C687" s="195">
        <v>0.16478555304740405</v>
      </c>
      <c r="D687" s="195">
        <v>0.3905191873589165</v>
      </c>
      <c r="E687" s="195">
        <v>0.18058690744920994</v>
      </c>
      <c r="F687" s="195">
        <v>2.2573363431151242E-2</v>
      </c>
      <c r="G687" s="195">
        <v>0.16252821670428894</v>
      </c>
      <c r="H687" s="195">
        <v>1.128668171557562E-3</v>
      </c>
      <c r="I687" s="195">
        <v>7.7878103837471777E-2</v>
      </c>
      <c r="J687" s="194">
        <v>0.99999999999999989</v>
      </c>
      <c r="K687" s="196">
        <v>886</v>
      </c>
      <c r="L687" s="94"/>
      <c r="M687" s="195" t="s">
        <v>143</v>
      </c>
      <c r="N687" s="195" t="s">
        <v>143</v>
      </c>
      <c r="O687" s="195">
        <v>0.14199999999999999</v>
      </c>
      <c r="P687" s="195">
        <v>0.191</v>
      </c>
      <c r="Q687" s="195">
        <v>0.35899999999999999</v>
      </c>
      <c r="R687" s="195">
        <v>0.42299999999999999</v>
      </c>
      <c r="S687" s="195">
        <v>0.157</v>
      </c>
      <c r="T687" s="195">
        <v>0.20699999999999999</v>
      </c>
      <c r="U687" s="195">
        <v>1.4999999999999999E-2</v>
      </c>
      <c r="V687" s="195">
        <v>3.5000000000000003E-2</v>
      </c>
      <c r="W687" s="195">
        <v>0.14000000000000001</v>
      </c>
      <c r="X687" s="195">
        <v>0.188</v>
      </c>
      <c r="Y687" s="195">
        <v>0</v>
      </c>
      <c r="Z687" s="195">
        <v>6.0000000000000001E-3</v>
      </c>
      <c r="AA687" s="195">
        <v>6.2E-2</v>
      </c>
      <c r="AB687" s="195">
        <v>9.7000000000000003E-2</v>
      </c>
      <c r="AC687" s="42"/>
    </row>
    <row r="688" spans="1:29" x14ac:dyDescent="0.25">
      <c r="A688" s="94" t="s">
        <v>2178</v>
      </c>
      <c r="B688" s="195" t="s">
        <v>143</v>
      </c>
      <c r="C688" s="195">
        <v>0.22590361445783133</v>
      </c>
      <c r="D688" s="195">
        <v>0.20903614457831327</v>
      </c>
      <c r="E688" s="195">
        <v>9.036144578313253E-2</v>
      </c>
      <c r="F688" s="195">
        <v>0.12048192771084337</v>
      </c>
      <c r="G688" s="195">
        <v>0.30361445783132529</v>
      </c>
      <c r="H688" s="195">
        <v>4.8192771084337354E-3</v>
      </c>
      <c r="I688" s="195">
        <v>4.5783132530120479E-2</v>
      </c>
      <c r="J688" s="194">
        <v>1</v>
      </c>
      <c r="K688" s="196">
        <v>1660</v>
      </c>
      <c r="L688" s="94"/>
      <c r="M688" s="195" t="s">
        <v>143</v>
      </c>
      <c r="N688" s="195" t="s">
        <v>143</v>
      </c>
      <c r="O688" s="195">
        <v>0.20599999999999999</v>
      </c>
      <c r="P688" s="195">
        <v>0.247</v>
      </c>
      <c r="Q688" s="195">
        <v>0.19</v>
      </c>
      <c r="R688" s="195">
        <v>0.22900000000000001</v>
      </c>
      <c r="S688" s="195">
        <v>7.6999999999999999E-2</v>
      </c>
      <c r="T688" s="195">
        <v>0.105</v>
      </c>
      <c r="U688" s="195">
        <v>0.106</v>
      </c>
      <c r="V688" s="195">
        <v>0.13700000000000001</v>
      </c>
      <c r="W688" s="195">
        <v>0.28199999999999997</v>
      </c>
      <c r="X688" s="195">
        <v>0.32600000000000001</v>
      </c>
      <c r="Y688" s="195">
        <v>2E-3</v>
      </c>
      <c r="Z688" s="195">
        <v>8.9999999999999993E-3</v>
      </c>
      <c r="AA688" s="195">
        <v>3.6999999999999998E-2</v>
      </c>
      <c r="AB688" s="195">
        <v>5.7000000000000002E-2</v>
      </c>
      <c r="AC688" s="42"/>
    </row>
    <row r="689" spans="1:29" x14ac:dyDescent="0.25">
      <c r="A689" s="94" t="s">
        <v>2179</v>
      </c>
      <c r="B689" s="195" t="s">
        <v>143</v>
      </c>
      <c r="C689" s="195">
        <v>0.48607594936708859</v>
      </c>
      <c r="D689" s="195">
        <v>0.18354430379746836</v>
      </c>
      <c r="E689" s="195">
        <v>0.11139240506329114</v>
      </c>
      <c r="F689" s="195">
        <v>4.4303797468354431E-2</v>
      </c>
      <c r="G689" s="195">
        <v>6.9620253164556958E-2</v>
      </c>
      <c r="H689" s="195">
        <v>1.2658227848101266E-3</v>
      </c>
      <c r="I689" s="195">
        <v>0.10379746835443038</v>
      </c>
      <c r="J689" s="194">
        <v>1</v>
      </c>
      <c r="K689" s="196">
        <v>790</v>
      </c>
      <c r="L689" s="94"/>
      <c r="M689" s="195" t="s">
        <v>143</v>
      </c>
      <c r="N689" s="195" t="s">
        <v>143</v>
      </c>
      <c r="O689" s="195">
        <v>0.45100000000000001</v>
      </c>
      <c r="P689" s="195">
        <v>0.52100000000000002</v>
      </c>
      <c r="Q689" s="195">
        <v>0.158</v>
      </c>
      <c r="R689" s="195">
        <v>0.21199999999999999</v>
      </c>
      <c r="S689" s="195">
        <v>9.0999999999999998E-2</v>
      </c>
      <c r="T689" s="195">
        <v>0.13500000000000001</v>
      </c>
      <c r="U689" s="195">
        <v>3.2000000000000001E-2</v>
      </c>
      <c r="V689" s="195">
        <v>6.0999999999999999E-2</v>
      </c>
      <c r="W689" s="195">
        <v>5.3999999999999999E-2</v>
      </c>
      <c r="X689" s="195">
        <v>0.09</v>
      </c>
      <c r="Y689" s="195">
        <v>0</v>
      </c>
      <c r="Z689" s="195">
        <v>7.0000000000000001E-3</v>
      </c>
      <c r="AA689" s="195">
        <v>8.4000000000000005E-2</v>
      </c>
      <c r="AB689" s="195">
        <v>0.127</v>
      </c>
      <c r="AC689" s="42"/>
    </row>
    <row r="690" spans="1:29" x14ac:dyDescent="0.25">
      <c r="A690" s="94" t="s">
        <v>2180</v>
      </c>
      <c r="B690" s="195" t="s">
        <v>143</v>
      </c>
      <c r="C690" s="195">
        <v>0.41386925795053003</v>
      </c>
      <c r="D690" s="195">
        <v>0.33436395759717313</v>
      </c>
      <c r="E690" s="195">
        <v>9.9381625441696111E-2</v>
      </c>
      <c r="F690" s="195">
        <v>1.5459363957597174E-2</v>
      </c>
      <c r="G690" s="195">
        <v>7.9063604240282692E-2</v>
      </c>
      <c r="H690" s="195">
        <v>3.5335689045936395E-3</v>
      </c>
      <c r="I690" s="195">
        <v>5.4328621908127206E-2</v>
      </c>
      <c r="J690" s="194">
        <v>1</v>
      </c>
      <c r="K690" s="196">
        <v>2264</v>
      </c>
      <c r="L690" s="94"/>
      <c r="M690" s="195" t="s">
        <v>143</v>
      </c>
      <c r="N690" s="195" t="s">
        <v>143</v>
      </c>
      <c r="O690" s="195">
        <v>0.39400000000000002</v>
      </c>
      <c r="P690" s="195">
        <v>0.434</v>
      </c>
      <c r="Q690" s="195">
        <v>0.315</v>
      </c>
      <c r="R690" s="195">
        <v>0.35399999999999998</v>
      </c>
      <c r="S690" s="195">
        <v>8.7999999999999995E-2</v>
      </c>
      <c r="T690" s="195">
        <v>0.112</v>
      </c>
      <c r="U690" s="195">
        <v>1.0999999999999999E-2</v>
      </c>
      <c r="V690" s="195">
        <v>2.1000000000000001E-2</v>
      </c>
      <c r="W690" s="195">
        <v>6.9000000000000006E-2</v>
      </c>
      <c r="X690" s="195">
        <v>9.0999999999999998E-2</v>
      </c>
      <c r="Y690" s="195">
        <v>2E-3</v>
      </c>
      <c r="Z690" s="195">
        <v>7.0000000000000001E-3</v>
      </c>
      <c r="AA690" s="195">
        <v>4.5999999999999999E-2</v>
      </c>
      <c r="AB690" s="195">
        <v>6.4000000000000001E-2</v>
      </c>
      <c r="AC690" s="42"/>
    </row>
    <row r="691" spans="1:29" x14ac:dyDescent="0.25">
      <c r="A691" s="94" t="s">
        <v>2181</v>
      </c>
      <c r="B691" s="195" t="s">
        <v>143</v>
      </c>
      <c r="C691" s="195">
        <v>0.32692307692307693</v>
      </c>
      <c r="D691" s="195">
        <v>0.40064102564102566</v>
      </c>
      <c r="E691" s="195">
        <v>0.12820512820512819</v>
      </c>
      <c r="F691" s="195">
        <v>1.282051282051282E-2</v>
      </c>
      <c r="G691" s="195">
        <v>7.0512820512820512E-2</v>
      </c>
      <c r="H691" s="195">
        <v>6.41025641025641E-3</v>
      </c>
      <c r="I691" s="195">
        <v>5.4487179487179488E-2</v>
      </c>
      <c r="J691" s="194">
        <v>1</v>
      </c>
      <c r="K691" s="196">
        <v>312</v>
      </c>
      <c r="L691" s="94"/>
      <c r="M691" s="195" t="s">
        <v>143</v>
      </c>
      <c r="N691" s="195" t="s">
        <v>143</v>
      </c>
      <c r="O691" s="195">
        <v>0.27700000000000002</v>
      </c>
      <c r="P691" s="195">
        <v>0.38100000000000001</v>
      </c>
      <c r="Q691" s="195">
        <v>0.34799999999999998</v>
      </c>
      <c r="R691" s="195">
        <v>0.45600000000000002</v>
      </c>
      <c r="S691" s="195">
        <v>9.6000000000000002E-2</v>
      </c>
      <c r="T691" s="195">
        <v>0.17</v>
      </c>
      <c r="U691" s="195">
        <v>5.0000000000000001E-3</v>
      </c>
      <c r="V691" s="195">
        <v>3.2000000000000001E-2</v>
      </c>
      <c r="W691" s="195">
        <v>4.7E-2</v>
      </c>
      <c r="X691" s="195">
        <v>0.104</v>
      </c>
      <c r="Y691" s="195">
        <v>2E-3</v>
      </c>
      <c r="Z691" s="195">
        <v>2.3E-2</v>
      </c>
      <c r="AA691" s="195">
        <v>3.4000000000000002E-2</v>
      </c>
      <c r="AB691" s="195">
        <v>8.5999999999999993E-2</v>
      </c>
      <c r="AC691" s="42"/>
    </row>
    <row r="692" spans="1:29" x14ac:dyDescent="0.25">
      <c r="A692" s="94" t="s">
        <v>2182</v>
      </c>
      <c r="B692" s="195">
        <v>5.9323124437009392E-2</v>
      </c>
      <c r="C692" s="195">
        <v>0.29244476068641329</v>
      </c>
      <c r="D692" s="195">
        <v>0.26403597084181762</v>
      </c>
      <c r="E692" s="195">
        <v>0.10420341087149053</v>
      </c>
      <c r="F692" s="195">
        <v>3.1043018159522207E-2</v>
      </c>
      <c r="G692" s="195">
        <v>0.20979963211639049</v>
      </c>
      <c r="H692" s="195">
        <v>3.4366082039558841E-3</v>
      </c>
      <c r="I692" s="195">
        <v>3.5713474683400574E-2</v>
      </c>
      <c r="J692" s="194">
        <v>1</v>
      </c>
      <c r="K692" s="196">
        <v>132107</v>
      </c>
      <c r="L692" s="94"/>
      <c r="M692" s="195">
        <v>5.8000000000000003E-2</v>
      </c>
      <c r="N692" s="195">
        <v>6.0999999999999999E-2</v>
      </c>
      <c r="O692" s="195">
        <v>0.28999999999999998</v>
      </c>
      <c r="P692" s="195">
        <v>0.29499999999999998</v>
      </c>
      <c r="Q692" s="195">
        <v>0.26200000000000001</v>
      </c>
      <c r="R692" s="195">
        <v>0.26600000000000001</v>
      </c>
      <c r="S692" s="195">
        <v>0.10299999999999999</v>
      </c>
      <c r="T692" s="195">
        <v>0.106</v>
      </c>
      <c r="U692" s="195">
        <v>0.03</v>
      </c>
      <c r="V692" s="195">
        <v>3.2000000000000001E-2</v>
      </c>
      <c r="W692" s="195">
        <v>0.20799999999999999</v>
      </c>
      <c r="X692" s="195">
        <v>0.21199999999999999</v>
      </c>
      <c r="Y692" s="195">
        <v>3.0000000000000001E-3</v>
      </c>
      <c r="Z692" s="195">
        <v>4.0000000000000001E-3</v>
      </c>
      <c r="AA692" s="195">
        <v>3.5000000000000003E-2</v>
      </c>
      <c r="AB692" s="195">
        <v>3.6999999999999998E-2</v>
      </c>
      <c r="AC692" s="42"/>
    </row>
    <row r="693" spans="1:29" x14ac:dyDescent="0.25">
      <c r="A693" s="94" t="s">
        <v>2183</v>
      </c>
      <c r="B693" s="195" t="s">
        <v>143</v>
      </c>
      <c r="C693" s="195">
        <v>0.34017175572519082</v>
      </c>
      <c r="D693" s="195">
        <v>0.25143129770992367</v>
      </c>
      <c r="E693" s="195">
        <v>0.14384541984732824</v>
      </c>
      <c r="F693" s="195">
        <v>5.7013358778625955E-2</v>
      </c>
      <c r="G693" s="195">
        <v>0.17700381679389313</v>
      </c>
      <c r="H693" s="195">
        <v>4.0553435114503815E-3</v>
      </c>
      <c r="I693" s="195">
        <v>2.6479007633587785E-2</v>
      </c>
      <c r="J693" s="194">
        <v>0.99999999999999989</v>
      </c>
      <c r="K693" s="196">
        <v>4192</v>
      </c>
      <c r="L693" s="94"/>
      <c r="M693" s="195" t="s">
        <v>143</v>
      </c>
      <c r="N693" s="195" t="s">
        <v>143</v>
      </c>
      <c r="O693" s="195">
        <v>0.32600000000000001</v>
      </c>
      <c r="P693" s="195">
        <v>0.35499999999999998</v>
      </c>
      <c r="Q693" s="195">
        <v>0.23899999999999999</v>
      </c>
      <c r="R693" s="195">
        <v>0.26500000000000001</v>
      </c>
      <c r="S693" s="195">
        <v>0.13400000000000001</v>
      </c>
      <c r="T693" s="195">
        <v>0.155</v>
      </c>
      <c r="U693" s="195">
        <v>0.05</v>
      </c>
      <c r="V693" s="195">
        <v>6.4000000000000001E-2</v>
      </c>
      <c r="W693" s="195">
        <v>0.16600000000000001</v>
      </c>
      <c r="X693" s="195">
        <v>0.189</v>
      </c>
      <c r="Y693" s="195">
        <v>3.0000000000000001E-3</v>
      </c>
      <c r="Z693" s="195">
        <v>6.0000000000000001E-3</v>
      </c>
      <c r="AA693" s="195">
        <v>2.1999999999999999E-2</v>
      </c>
      <c r="AB693" s="195">
        <v>3.2000000000000001E-2</v>
      </c>
      <c r="AC693" s="42"/>
    </row>
    <row r="694" spans="1:29" x14ac:dyDescent="0.25">
      <c r="A694" s="94" t="s">
        <v>2184</v>
      </c>
      <c r="B694" s="195" t="s">
        <v>143</v>
      </c>
      <c r="C694" s="195">
        <v>0.28499641062455133</v>
      </c>
      <c r="D694" s="195">
        <v>0.33237616654702085</v>
      </c>
      <c r="E694" s="195">
        <v>0.23402727925340991</v>
      </c>
      <c r="F694" s="195">
        <v>6.5326633165829151E-2</v>
      </c>
      <c r="G694" s="195">
        <v>5.7430007178750894E-2</v>
      </c>
      <c r="H694" s="195" t="s">
        <v>143</v>
      </c>
      <c r="I694" s="195">
        <v>2.5843503230437905E-2</v>
      </c>
      <c r="J694" s="194">
        <v>1</v>
      </c>
      <c r="K694" s="196">
        <v>1393</v>
      </c>
      <c r="L694" s="94"/>
      <c r="M694" s="195" t="s">
        <v>143</v>
      </c>
      <c r="N694" s="195" t="s">
        <v>143</v>
      </c>
      <c r="O694" s="195">
        <v>0.26200000000000001</v>
      </c>
      <c r="P694" s="195">
        <v>0.309</v>
      </c>
      <c r="Q694" s="195">
        <v>0.308</v>
      </c>
      <c r="R694" s="195">
        <v>0.35799999999999998</v>
      </c>
      <c r="S694" s="195">
        <v>0.21299999999999999</v>
      </c>
      <c r="T694" s="195">
        <v>0.25700000000000001</v>
      </c>
      <c r="U694" s="195">
        <v>5.3999999999999999E-2</v>
      </c>
      <c r="V694" s="195">
        <v>0.08</v>
      </c>
      <c r="W694" s="195">
        <v>4.5999999999999999E-2</v>
      </c>
      <c r="X694" s="195">
        <v>7.0999999999999994E-2</v>
      </c>
      <c r="Y694" s="195" t="s">
        <v>143</v>
      </c>
      <c r="Z694" s="195" t="s">
        <v>143</v>
      </c>
      <c r="AA694" s="195">
        <v>1.9E-2</v>
      </c>
      <c r="AB694" s="195">
        <v>3.5999999999999997E-2</v>
      </c>
      <c r="AC694" s="42"/>
    </row>
    <row r="695" spans="1:29" x14ac:dyDescent="0.25">
      <c r="A695" s="94" t="s">
        <v>2185</v>
      </c>
      <c r="B695" s="195" t="s">
        <v>143</v>
      </c>
      <c r="C695" s="195">
        <v>1.11731843575419E-2</v>
      </c>
      <c r="D695" s="195">
        <v>0.18908465835840138</v>
      </c>
      <c r="E695" s="195">
        <v>0.20240653201547057</v>
      </c>
      <c r="F695" s="195">
        <v>3.6527718091963902E-2</v>
      </c>
      <c r="G695" s="195">
        <v>0.53201547056295662</v>
      </c>
      <c r="H695" s="195">
        <v>1.7189514396218307E-3</v>
      </c>
      <c r="I695" s="195">
        <v>2.7073485174043833E-2</v>
      </c>
      <c r="J695" s="194">
        <v>1</v>
      </c>
      <c r="K695" s="196">
        <v>2327</v>
      </c>
      <c r="L695" s="94"/>
      <c r="M695" s="195" t="s">
        <v>143</v>
      </c>
      <c r="N695" s="195" t="s">
        <v>143</v>
      </c>
      <c r="O695" s="195">
        <v>8.0000000000000002E-3</v>
      </c>
      <c r="P695" s="195">
        <v>1.6E-2</v>
      </c>
      <c r="Q695" s="195">
        <v>0.17399999999999999</v>
      </c>
      <c r="R695" s="195">
        <v>0.20599999999999999</v>
      </c>
      <c r="S695" s="195">
        <v>0.187</v>
      </c>
      <c r="T695" s="195">
        <v>0.219</v>
      </c>
      <c r="U695" s="195">
        <v>0.03</v>
      </c>
      <c r="V695" s="195">
        <v>4.4999999999999998E-2</v>
      </c>
      <c r="W695" s="195">
        <v>0.51200000000000001</v>
      </c>
      <c r="X695" s="195">
        <v>0.55200000000000005</v>
      </c>
      <c r="Y695" s="195">
        <v>1E-3</v>
      </c>
      <c r="Z695" s="195">
        <v>4.0000000000000001E-3</v>
      </c>
      <c r="AA695" s="195">
        <v>2.1000000000000001E-2</v>
      </c>
      <c r="AB695" s="195">
        <v>3.4000000000000002E-2</v>
      </c>
      <c r="AC695" s="42"/>
    </row>
    <row r="696" spans="1:29" x14ac:dyDescent="0.25">
      <c r="A696" s="94" t="s">
        <v>2186</v>
      </c>
      <c r="B696" s="195" t="s">
        <v>143</v>
      </c>
      <c r="C696" s="195">
        <v>9.4451371571072321E-2</v>
      </c>
      <c r="D696" s="195">
        <v>0.18703241895261846</v>
      </c>
      <c r="E696" s="195">
        <v>7.7306733167082295E-2</v>
      </c>
      <c r="F696" s="195">
        <v>2.2132169576059849E-2</v>
      </c>
      <c r="G696" s="195">
        <v>0.55392768079800503</v>
      </c>
      <c r="H696" s="195">
        <v>2.4314214463840397E-2</v>
      </c>
      <c r="I696" s="195">
        <v>4.0835411471321699E-2</v>
      </c>
      <c r="J696" s="194">
        <v>1</v>
      </c>
      <c r="K696" s="196">
        <v>3208</v>
      </c>
      <c r="L696" s="94"/>
      <c r="M696" s="195" t="s">
        <v>143</v>
      </c>
      <c r="N696" s="195" t="s">
        <v>143</v>
      </c>
      <c r="O696" s="195">
        <v>8.5000000000000006E-2</v>
      </c>
      <c r="P696" s="195">
        <v>0.105</v>
      </c>
      <c r="Q696" s="195">
        <v>0.17399999999999999</v>
      </c>
      <c r="R696" s="195">
        <v>0.20100000000000001</v>
      </c>
      <c r="S696" s="195">
        <v>6.9000000000000006E-2</v>
      </c>
      <c r="T696" s="195">
        <v>8.6999999999999994E-2</v>
      </c>
      <c r="U696" s="195">
        <v>1.7999999999999999E-2</v>
      </c>
      <c r="V696" s="195">
        <v>2.8000000000000001E-2</v>
      </c>
      <c r="W696" s="195">
        <v>0.53700000000000003</v>
      </c>
      <c r="X696" s="195">
        <v>0.57099999999999995</v>
      </c>
      <c r="Y696" s="195">
        <v>0.02</v>
      </c>
      <c r="Z696" s="195">
        <v>0.03</v>
      </c>
      <c r="AA696" s="195">
        <v>3.5000000000000003E-2</v>
      </c>
      <c r="AB696" s="195">
        <v>4.8000000000000001E-2</v>
      </c>
      <c r="AC696" s="42"/>
    </row>
    <row r="697" spans="1:29" x14ac:dyDescent="0.25">
      <c r="A697" s="94" t="s">
        <v>2187</v>
      </c>
      <c r="B697" s="195">
        <v>0.36336336336336339</v>
      </c>
      <c r="C697" s="195">
        <v>0.15615615615615616</v>
      </c>
      <c r="D697" s="195">
        <v>0.25525525525525528</v>
      </c>
      <c r="E697" s="195">
        <v>9.3093093093093091E-2</v>
      </c>
      <c r="F697" s="195">
        <v>1.6016016016016016E-2</v>
      </c>
      <c r="G697" s="195">
        <v>9.2092092092092098E-2</v>
      </c>
      <c r="H697" s="195">
        <v>1.001001001001001E-3</v>
      </c>
      <c r="I697" s="195">
        <v>2.3023023023023025E-2</v>
      </c>
      <c r="J697" s="194">
        <v>1</v>
      </c>
      <c r="K697" s="196">
        <v>999</v>
      </c>
      <c r="L697" s="94"/>
      <c r="M697" s="195">
        <v>0.33400000000000002</v>
      </c>
      <c r="N697" s="195">
        <v>0.39400000000000002</v>
      </c>
      <c r="O697" s="195">
        <v>0.13500000000000001</v>
      </c>
      <c r="P697" s="195">
        <v>0.18</v>
      </c>
      <c r="Q697" s="195">
        <v>0.22900000000000001</v>
      </c>
      <c r="R697" s="195">
        <v>0.28299999999999997</v>
      </c>
      <c r="S697" s="195">
        <v>7.6999999999999999E-2</v>
      </c>
      <c r="T697" s="195">
        <v>0.113</v>
      </c>
      <c r="U697" s="195">
        <v>0.01</v>
      </c>
      <c r="V697" s="195">
        <v>2.5999999999999999E-2</v>
      </c>
      <c r="W697" s="195">
        <v>7.5999999999999998E-2</v>
      </c>
      <c r="X697" s="195">
        <v>0.112</v>
      </c>
      <c r="Y697" s="195">
        <v>0</v>
      </c>
      <c r="Z697" s="195">
        <v>6.0000000000000001E-3</v>
      </c>
      <c r="AA697" s="195">
        <v>1.4999999999999999E-2</v>
      </c>
      <c r="AB697" s="195">
        <v>3.4000000000000002E-2</v>
      </c>
      <c r="AC697" s="42"/>
    </row>
    <row r="698" spans="1:29" x14ac:dyDescent="0.25">
      <c r="A698" s="94" t="s">
        <v>2188</v>
      </c>
      <c r="B698" s="195">
        <v>0.25781603987313095</v>
      </c>
      <c r="C698" s="195">
        <v>1.1780697779791571E-3</v>
      </c>
      <c r="D698" s="195">
        <v>0.46125962845491619</v>
      </c>
      <c r="E698" s="195">
        <v>0.24639782510194835</v>
      </c>
      <c r="F698" s="195">
        <v>1.7217942908926145E-3</v>
      </c>
      <c r="G698" s="195">
        <v>8.2464884458540999E-3</v>
      </c>
      <c r="H698" s="195" t="s">
        <v>143</v>
      </c>
      <c r="I698" s="195">
        <v>2.338015405527866E-2</v>
      </c>
      <c r="J698" s="194">
        <v>1</v>
      </c>
      <c r="K698" s="196">
        <v>11035</v>
      </c>
      <c r="L698" s="94"/>
      <c r="M698" s="195">
        <v>0.25</v>
      </c>
      <c r="N698" s="195">
        <v>0.26600000000000001</v>
      </c>
      <c r="O698" s="195">
        <v>1E-3</v>
      </c>
      <c r="P698" s="195">
        <v>2E-3</v>
      </c>
      <c r="Q698" s="195">
        <v>0.45200000000000001</v>
      </c>
      <c r="R698" s="195">
        <v>0.47099999999999997</v>
      </c>
      <c r="S698" s="195">
        <v>0.23799999999999999</v>
      </c>
      <c r="T698" s="195">
        <v>0.255</v>
      </c>
      <c r="U698" s="195">
        <v>1E-3</v>
      </c>
      <c r="V698" s="195">
        <v>3.0000000000000001E-3</v>
      </c>
      <c r="W698" s="195">
        <v>7.0000000000000001E-3</v>
      </c>
      <c r="X698" s="195">
        <v>0.01</v>
      </c>
      <c r="Y698" s="195" t="s">
        <v>143</v>
      </c>
      <c r="Z698" s="195" t="s">
        <v>143</v>
      </c>
      <c r="AA698" s="195">
        <v>2.1000000000000001E-2</v>
      </c>
      <c r="AB698" s="195">
        <v>2.5999999999999999E-2</v>
      </c>
      <c r="AC698" s="42"/>
    </row>
    <row r="699" spans="1:29" x14ac:dyDescent="0.25">
      <c r="A699" s="94" t="s">
        <v>2189</v>
      </c>
      <c r="B699" s="195">
        <v>8.0163874281521344E-2</v>
      </c>
      <c r="C699" s="195">
        <v>0.26177082059435003</v>
      </c>
      <c r="D699" s="195">
        <v>0.23504952916717622</v>
      </c>
      <c r="E699" s="195">
        <v>9.1231502996208885E-2</v>
      </c>
      <c r="F699" s="195">
        <v>5.9435000611471202E-2</v>
      </c>
      <c r="G699" s="195">
        <v>0.23884065060535647</v>
      </c>
      <c r="H699" s="195">
        <v>3.3019444784150665E-3</v>
      </c>
      <c r="I699" s="195">
        <v>3.0206677265500796E-2</v>
      </c>
      <c r="J699" s="194">
        <v>1</v>
      </c>
      <c r="K699" s="196">
        <v>16354</v>
      </c>
      <c r="L699" s="94"/>
      <c r="M699" s="195">
        <v>7.5999999999999998E-2</v>
      </c>
      <c r="N699" s="195">
        <v>8.4000000000000005E-2</v>
      </c>
      <c r="O699" s="195">
        <v>0.255</v>
      </c>
      <c r="P699" s="195">
        <v>0.26900000000000002</v>
      </c>
      <c r="Q699" s="195">
        <v>0.22900000000000001</v>
      </c>
      <c r="R699" s="195">
        <v>0.24199999999999999</v>
      </c>
      <c r="S699" s="195">
        <v>8.6999999999999994E-2</v>
      </c>
      <c r="T699" s="195">
        <v>9.6000000000000002E-2</v>
      </c>
      <c r="U699" s="195">
        <v>5.6000000000000001E-2</v>
      </c>
      <c r="V699" s="195">
        <v>6.3E-2</v>
      </c>
      <c r="W699" s="195">
        <v>0.23200000000000001</v>
      </c>
      <c r="X699" s="195">
        <v>0.245</v>
      </c>
      <c r="Y699" s="195">
        <v>3.0000000000000001E-3</v>
      </c>
      <c r="Z699" s="195">
        <v>4.0000000000000001E-3</v>
      </c>
      <c r="AA699" s="195">
        <v>2.8000000000000001E-2</v>
      </c>
      <c r="AB699" s="195">
        <v>3.3000000000000002E-2</v>
      </c>
      <c r="AC699" s="42"/>
    </row>
    <row r="700" spans="1:29" x14ac:dyDescent="0.25">
      <c r="A700" s="94" t="s">
        <v>2190</v>
      </c>
      <c r="B700" s="195">
        <v>0.60481841064365338</v>
      </c>
      <c r="C700" s="195">
        <v>0.17727436174038116</v>
      </c>
      <c r="D700" s="195">
        <v>0.11147069399496584</v>
      </c>
      <c r="E700" s="195">
        <v>4.2430780294857966E-2</v>
      </c>
      <c r="F700" s="195">
        <v>3.5958288385472851E-3</v>
      </c>
      <c r="G700" s="195">
        <v>1.0068320747932399E-2</v>
      </c>
      <c r="H700" s="195" t="s">
        <v>143</v>
      </c>
      <c r="I700" s="195">
        <v>5.034160373966199E-2</v>
      </c>
      <c r="J700" s="194">
        <v>1</v>
      </c>
      <c r="K700" s="196">
        <v>2781</v>
      </c>
      <c r="L700" s="94"/>
      <c r="M700" s="195">
        <v>0.58699999999999997</v>
      </c>
      <c r="N700" s="195">
        <v>0.623</v>
      </c>
      <c r="O700" s="195">
        <v>0.16400000000000001</v>
      </c>
      <c r="P700" s="195">
        <v>0.192</v>
      </c>
      <c r="Q700" s="195">
        <v>0.1</v>
      </c>
      <c r="R700" s="195">
        <v>0.124</v>
      </c>
      <c r="S700" s="195">
        <v>3.5999999999999997E-2</v>
      </c>
      <c r="T700" s="195">
        <v>5.0999999999999997E-2</v>
      </c>
      <c r="U700" s="195">
        <v>2E-3</v>
      </c>
      <c r="V700" s="195">
        <v>7.0000000000000001E-3</v>
      </c>
      <c r="W700" s="195">
        <v>7.0000000000000001E-3</v>
      </c>
      <c r="X700" s="195">
        <v>1.4999999999999999E-2</v>
      </c>
      <c r="Y700" s="195" t="s">
        <v>143</v>
      </c>
      <c r="Z700" s="195" t="s">
        <v>143</v>
      </c>
      <c r="AA700" s="195">
        <v>4.2999999999999997E-2</v>
      </c>
      <c r="AB700" s="195">
        <v>5.8999999999999997E-2</v>
      </c>
      <c r="AC700" s="42"/>
    </row>
    <row r="701" spans="1:29" x14ac:dyDescent="0.25">
      <c r="A701" s="94" t="s">
        <v>2191</v>
      </c>
      <c r="B701" s="195">
        <v>0.30201901401548564</v>
      </c>
      <c r="C701" s="195">
        <v>0.47392923649906893</v>
      </c>
      <c r="D701" s="195">
        <v>0.10678231892580614</v>
      </c>
      <c r="E701" s="195">
        <v>3.165735567970205E-2</v>
      </c>
      <c r="F701" s="195">
        <v>2.7442908948348524E-3</v>
      </c>
      <c r="G701" s="195">
        <v>4.2438498480838971E-2</v>
      </c>
      <c r="H701" s="195">
        <v>2.7442908948348524E-3</v>
      </c>
      <c r="I701" s="195">
        <v>3.7684994609428597E-2</v>
      </c>
      <c r="J701" s="194">
        <v>1</v>
      </c>
      <c r="K701" s="196">
        <v>20406</v>
      </c>
      <c r="L701" s="94"/>
      <c r="M701" s="195">
        <v>0.29599999999999999</v>
      </c>
      <c r="N701" s="195">
        <v>0.308</v>
      </c>
      <c r="O701" s="195">
        <v>0.46700000000000003</v>
      </c>
      <c r="P701" s="195">
        <v>0.48099999999999998</v>
      </c>
      <c r="Q701" s="195">
        <v>0.10299999999999999</v>
      </c>
      <c r="R701" s="195">
        <v>0.111</v>
      </c>
      <c r="S701" s="195">
        <v>2.9000000000000001E-2</v>
      </c>
      <c r="T701" s="195">
        <v>3.4000000000000002E-2</v>
      </c>
      <c r="U701" s="195">
        <v>2E-3</v>
      </c>
      <c r="V701" s="195">
        <v>4.0000000000000001E-3</v>
      </c>
      <c r="W701" s="195">
        <v>0.04</v>
      </c>
      <c r="X701" s="195">
        <v>4.4999999999999998E-2</v>
      </c>
      <c r="Y701" s="195">
        <v>2E-3</v>
      </c>
      <c r="Z701" s="195">
        <v>4.0000000000000001E-3</v>
      </c>
      <c r="AA701" s="195">
        <v>3.5000000000000003E-2</v>
      </c>
      <c r="AB701" s="195">
        <v>0.04</v>
      </c>
      <c r="AC701" s="42"/>
    </row>
    <row r="702" spans="1:29" x14ac:dyDescent="0.25">
      <c r="A702" s="94" t="s">
        <v>2192</v>
      </c>
      <c r="B702" s="195" t="s">
        <v>143</v>
      </c>
      <c r="C702" s="195">
        <v>0.39098837209302323</v>
      </c>
      <c r="D702" s="195">
        <v>0.41279069767441862</v>
      </c>
      <c r="E702" s="195">
        <v>8.284883720930232E-2</v>
      </c>
      <c r="F702" s="195">
        <v>1.0174418604651164E-2</v>
      </c>
      <c r="G702" s="195">
        <v>8.4302325581395346E-2</v>
      </c>
      <c r="H702" s="195" t="s">
        <v>143</v>
      </c>
      <c r="I702" s="195">
        <v>1.8895348837209301E-2</v>
      </c>
      <c r="J702" s="194">
        <v>1</v>
      </c>
      <c r="K702" s="196">
        <v>688</v>
      </c>
      <c r="L702" s="94"/>
      <c r="M702" s="195" t="s">
        <v>143</v>
      </c>
      <c r="N702" s="195" t="s">
        <v>143</v>
      </c>
      <c r="O702" s="195">
        <v>0.35499999999999998</v>
      </c>
      <c r="P702" s="195">
        <v>0.42799999999999999</v>
      </c>
      <c r="Q702" s="195">
        <v>0.377</v>
      </c>
      <c r="R702" s="195">
        <v>0.45</v>
      </c>
      <c r="S702" s="195">
        <v>6.4000000000000001E-2</v>
      </c>
      <c r="T702" s="195">
        <v>0.106</v>
      </c>
      <c r="U702" s="195">
        <v>5.0000000000000001E-3</v>
      </c>
      <c r="V702" s="195">
        <v>2.1000000000000001E-2</v>
      </c>
      <c r="W702" s="195">
        <v>6.6000000000000003E-2</v>
      </c>
      <c r="X702" s="195">
        <v>0.107</v>
      </c>
      <c r="Y702" s="195" t="s">
        <v>143</v>
      </c>
      <c r="Z702" s="195" t="s">
        <v>143</v>
      </c>
      <c r="AA702" s="195">
        <v>1.0999999999999999E-2</v>
      </c>
      <c r="AB702" s="195">
        <v>3.2000000000000001E-2</v>
      </c>
      <c r="AC702" s="42"/>
    </row>
    <row r="703" spans="1:29" x14ac:dyDescent="0.25">
      <c r="A703" s="94" t="s">
        <v>2193</v>
      </c>
      <c r="B703" s="195" t="s">
        <v>143</v>
      </c>
      <c r="C703" s="195">
        <v>0.29641693811074921</v>
      </c>
      <c r="D703" s="195">
        <v>0.3745928338762215</v>
      </c>
      <c r="E703" s="195">
        <v>0.14006514657980457</v>
      </c>
      <c r="F703" s="195">
        <v>1.9543973941368076E-2</v>
      </c>
      <c r="G703" s="195">
        <v>0.14332247557003258</v>
      </c>
      <c r="H703" s="195">
        <v>9.7719869706840382E-3</v>
      </c>
      <c r="I703" s="195">
        <v>1.6286644951140065E-2</v>
      </c>
      <c r="J703" s="194">
        <v>1.0000000000000002</v>
      </c>
      <c r="K703" s="196">
        <v>307</v>
      </c>
      <c r="L703" s="94"/>
      <c r="M703" s="195" t="s">
        <v>143</v>
      </c>
      <c r="N703" s="195" t="s">
        <v>143</v>
      </c>
      <c r="O703" s="195">
        <v>0.248</v>
      </c>
      <c r="P703" s="195">
        <v>0.35</v>
      </c>
      <c r="Q703" s="195">
        <v>0.32200000000000001</v>
      </c>
      <c r="R703" s="195">
        <v>0.43</v>
      </c>
      <c r="S703" s="195">
        <v>0.106</v>
      </c>
      <c r="T703" s="195">
        <v>0.183</v>
      </c>
      <c r="U703" s="195">
        <v>8.9999999999999993E-3</v>
      </c>
      <c r="V703" s="195">
        <v>4.2000000000000003E-2</v>
      </c>
      <c r="W703" s="195">
        <v>0.109</v>
      </c>
      <c r="X703" s="195">
        <v>0.187</v>
      </c>
      <c r="Y703" s="195">
        <v>3.0000000000000001E-3</v>
      </c>
      <c r="Z703" s="195">
        <v>2.8000000000000001E-2</v>
      </c>
      <c r="AA703" s="195">
        <v>7.0000000000000001E-3</v>
      </c>
      <c r="AB703" s="195">
        <v>3.7999999999999999E-2</v>
      </c>
      <c r="AC703" s="42"/>
    </row>
    <row r="704" spans="1:29" x14ac:dyDescent="0.25">
      <c r="A704" s="94" t="s">
        <v>2194</v>
      </c>
      <c r="B704" s="195" t="s">
        <v>143</v>
      </c>
      <c r="C704" s="195">
        <v>0.3739406779661017</v>
      </c>
      <c r="D704" s="195">
        <v>0.22669491525423729</v>
      </c>
      <c r="E704" s="195">
        <v>0.29449152542372881</v>
      </c>
      <c r="F704" s="195">
        <v>1.3771186440677966E-2</v>
      </c>
      <c r="G704" s="195">
        <v>5.4025423728813561E-2</v>
      </c>
      <c r="H704" s="195">
        <v>1.0593220338983051E-3</v>
      </c>
      <c r="I704" s="195">
        <v>3.6016949152542374E-2</v>
      </c>
      <c r="J704" s="194">
        <v>1</v>
      </c>
      <c r="K704" s="196">
        <v>944</v>
      </c>
      <c r="L704" s="94"/>
      <c r="M704" s="195" t="s">
        <v>143</v>
      </c>
      <c r="N704" s="195" t="s">
        <v>143</v>
      </c>
      <c r="O704" s="195">
        <v>0.34399999999999997</v>
      </c>
      <c r="P704" s="195">
        <v>0.40500000000000003</v>
      </c>
      <c r="Q704" s="195">
        <v>0.20100000000000001</v>
      </c>
      <c r="R704" s="195">
        <v>0.254</v>
      </c>
      <c r="S704" s="195">
        <v>0.26600000000000001</v>
      </c>
      <c r="T704" s="195">
        <v>0.32400000000000001</v>
      </c>
      <c r="U704" s="195">
        <v>8.0000000000000002E-3</v>
      </c>
      <c r="V704" s="195">
        <v>2.3E-2</v>
      </c>
      <c r="W704" s="195">
        <v>4.1000000000000002E-2</v>
      </c>
      <c r="X704" s="195">
        <v>7.0000000000000007E-2</v>
      </c>
      <c r="Y704" s="195">
        <v>0</v>
      </c>
      <c r="Z704" s="195">
        <v>6.0000000000000001E-3</v>
      </c>
      <c r="AA704" s="195">
        <v>2.5999999999999999E-2</v>
      </c>
      <c r="AB704" s="195">
        <v>0.05</v>
      </c>
      <c r="AC704" s="42"/>
    </row>
    <row r="705" spans="1:29" x14ac:dyDescent="0.25">
      <c r="A705" s="94" t="s">
        <v>2195</v>
      </c>
      <c r="B705" s="195" t="s">
        <v>143</v>
      </c>
      <c r="C705" s="195">
        <v>0.51522842639593913</v>
      </c>
      <c r="D705" s="195">
        <v>0.28172588832487311</v>
      </c>
      <c r="E705" s="195">
        <v>9.3908629441624369E-2</v>
      </c>
      <c r="F705" s="195">
        <v>1.6497461928934011E-2</v>
      </c>
      <c r="G705" s="195">
        <v>5.5837563451776651E-2</v>
      </c>
      <c r="H705" s="195">
        <v>1.2690355329949238E-3</v>
      </c>
      <c r="I705" s="195">
        <v>3.553299492385787E-2</v>
      </c>
      <c r="J705" s="194">
        <v>1</v>
      </c>
      <c r="K705" s="196">
        <v>788</v>
      </c>
      <c r="L705" s="94"/>
      <c r="M705" s="195" t="s">
        <v>143</v>
      </c>
      <c r="N705" s="195" t="s">
        <v>143</v>
      </c>
      <c r="O705" s="195">
        <v>0.48</v>
      </c>
      <c r="P705" s="195">
        <v>0.55000000000000004</v>
      </c>
      <c r="Q705" s="195">
        <v>0.251</v>
      </c>
      <c r="R705" s="195">
        <v>0.314</v>
      </c>
      <c r="S705" s="195">
        <v>7.4999999999999997E-2</v>
      </c>
      <c r="T705" s="195">
        <v>0.11600000000000001</v>
      </c>
      <c r="U705" s="195">
        <v>0.01</v>
      </c>
      <c r="V705" s="195">
        <v>2.8000000000000001E-2</v>
      </c>
      <c r="W705" s="195">
        <v>4.2000000000000003E-2</v>
      </c>
      <c r="X705" s="195">
        <v>7.3999999999999996E-2</v>
      </c>
      <c r="Y705" s="195">
        <v>0</v>
      </c>
      <c r="Z705" s="195">
        <v>7.0000000000000001E-3</v>
      </c>
      <c r="AA705" s="195">
        <v>2.5000000000000001E-2</v>
      </c>
      <c r="AB705" s="195">
        <v>5.0999999999999997E-2</v>
      </c>
      <c r="AC705" s="42"/>
    </row>
    <row r="706" spans="1:29" x14ac:dyDescent="0.25">
      <c r="A706" s="94" t="s">
        <v>2196</v>
      </c>
      <c r="B706" s="195" t="s">
        <v>143</v>
      </c>
      <c r="C706" s="195">
        <v>0.34530386740331492</v>
      </c>
      <c r="D706" s="195">
        <v>0.3770718232044199</v>
      </c>
      <c r="E706" s="195">
        <v>0.14502762430939226</v>
      </c>
      <c r="F706" s="195">
        <v>1.5193370165745856E-2</v>
      </c>
      <c r="G706" s="195">
        <v>9.2541436464088397E-2</v>
      </c>
      <c r="H706" s="195" t="s">
        <v>143</v>
      </c>
      <c r="I706" s="195">
        <v>2.4861878453038673E-2</v>
      </c>
      <c r="J706" s="194">
        <v>0.99999999999999989</v>
      </c>
      <c r="K706" s="196">
        <v>724</v>
      </c>
      <c r="L706" s="94"/>
      <c r="M706" s="195" t="s">
        <v>143</v>
      </c>
      <c r="N706" s="195" t="s">
        <v>143</v>
      </c>
      <c r="O706" s="195">
        <v>0.312</v>
      </c>
      <c r="P706" s="195">
        <v>0.38100000000000001</v>
      </c>
      <c r="Q706" s="195">
        <v>0.34300000000000003</v>
      </c>
      <c r="R706" s="195">
        <v>0.41299999999999998</v>
      </c>
      <c r="S706" s="195">
        <v>0.121</v>
      </c>
      <c r="T706" s="195">
        <v>0.17299999999999999</v>
      </c>
      <c r="U706" s="195">
        <v>8.9999999999999993E-3</v>
      </c>
      <c r="V706" s="195">
        <v>2.7E-2</v>
      </c>
      <c r="W706" s="195">
        <v>7.3999999999999996E-2</v>
      </c>
      <c r="X706" s="195">
        <v>0.11600000000000001</v>
      </c>
      <c r="Y706" s="195" t="s">
        <v>143</v>
      </c>
      <c r="Z706" s="195" t="s">
        <v>143</v>
      </c>
      <c r="AA706" s="195">
        <v>1.6E-2</v>
      </c>
      <c r="AB706" s="195">
        <v>3.9E-2</v>
      </c>
      <c r="AC706" s="42"/>
    </row>
    <row r="707" spans="1:29" x14ac:dyDescent="0.25">
      <c r="A707" s="94" t="s">
        <v>2197</v>
      </c>
      <c r="B707" s="195" t="s">
        <v>143</v>
      </c>
      <c r="C707" s="195">
        <v>0.16857798165137614</v>
      </c>
      <c r="D707" s="195">
        <v>0.50688073394495414</v>
      </c>
      <c r="E707" s="195">
        <v>0.12729357798165136</v>
      </c>
      <c r="F707" s="195">
        <v>4.8165137614678902E-2</v>
      </c>
      <c r="G707" s="195">
        <v>7.7981651376146793E-2</v>
      </c>
      <c r="H707" s="195">
        <v>2.2935779816513763E-3</v>
      </c>
      <c r="I707" s="195">
        <v>6.8807339449541288E-2</v>
      </c>
      <c r="J707" s="194">
        <v>1</v>
      </c>
      <c r="K707" s="196">
        <v>872</v>
      </c>
      <c r="L707" s="94"/>
      <c r="M707" s="195" t="s">
        <v>143</v>
      </c>
      <c r="N707" s="195" t="s">
        <v>143</v>
      </c>
      <c r="O707" s="195">
        <v>0.14499999999999999</v>
      </c>
      <c r="P707" s="195">
        <v>0.19500000000000001</v>
      </c>
      <c r="Q707" s="195">
        <v>0.47399999999999998</v>
      </c>
      <c r="R707" s="195">
        <v>0.54</v>
      </c>
      <c r="S707" s="195">
        <v>0.107</v>
      </c>
      <c r="T707" s="195">
        <v>0.151</v>
      </c>
      <c r="U707" s="195">
        <v>3.5999999999999997E-2</v>
      </c>
      <c r="V707" s="195">
        <v>6.4000000000000001E-2</v>
      </c>
      <c r="W707" s="195">
        <v>6.2E-2</v>
      </c>
      <c r="X707" s="195">
        <v>9.8000000000000004E-2</v>
      </c>
      <c r="Y707" s="195">
        <v>1E-3</v>
      </c>
      <c r="Z707" s="195">
        <v>8.0000000000000002E-3</v>
      </c>
      <c r="AA707" s="195">
        <v>5.3999999999999999E-2</v>
      </c>
      <c r="AB707" s="195">
        <v>8.7999999999999995E-2</v>
      </c>
      <c r="AC707" s="42"/>
    </row>
    <row r="708" spans="1:29" x14ac:dyDescent="0.25">
      <c r="A708" s="94" t="s">
        <v>2198</v>
      </c>
      <c r="B708" s="195" t="s">
        <v>143</v>
      </c>
      <c r="C708" s="195">
        <v>0.35426008968609868</v>
      </c>
      <c r="D708" s="195">
        <v>0.31689088191330345</v>
      </c>
      <c r="E708" s="195">
        <v>0.11061285500747384</v>
      </c>
      <c r="F708" s="195">
        <v>2.0926756352765322E-2</v>
      </c>
      <c r="G708" s="195">
        <v>0.15396113602391628</v>
      </c>
      <c r="H708" s="195" t="s">
        <v>143</v>
      </c>
      <c r="I708" s="195">
        <v>4.3348281016442454E-2</v>
      </c>
      <c r="J708" s="194">
        <v>1</v>
      </c>
      <c r="K708" s="196">
        <v>669</v>
      </c>
      <c r="L708" s="94"/>
      <c r="M708" s="195" t="s">
        <v>143</v>
      </c>
      <c r="N708" s="195" t="s">
        <v>143</v>
      </c>
      <c r="O708" s="195">
        <v>0.31900000000000001</v>
      </c>
      <c r="P708" s="195">
        <v>0.39100000000000001</v>
      </c>
      <c r="Q708" s="195">
        <v>0.28299999999999997</v>
      </c>
      <c r="R708" s="195">
        <v>0.35299999999999998</v>
      </c>
      <c r="S708" s="195">
        <v>8.8999999999999996E-2</v>
      </c>
      <c r="T708" s="195">
        <v>0.13700000000000001</v>
      </c>
      <c r="U708" s="195">
        <v>1.2999999999999999E-2</v>
      </c>
      <c r="V708" s="195">
        <v>3.5000000000000003E-2</v>
      </c>
      <c r="W708" s="195">
        <v>0.129</v>
      </c>
      <c r="X708" s="195">
        <v>0.183</v>
      </c>
      <c r="Y708" s="195" t="s">
        <v>143</v>
      </c>
      <c r="Z708" s="195" t="s">
        <v>143</v>
      </c>
      <c r="AA708" s="195">
        <v>0.03</v>
      </c>
      <c r="AB708" s="195">
        <v>6.2E-2</v>
      </c>
      <c r="AC708" s="42"/>
    </row>
    <row r="709" spans="1:29" x14ac:dyDescent="0.25">
      <c r="A709" s="94" t="s">
        <v>2199</v>
      </c>
      <c r="B709" s="195" t="s">
        <v>143</v>
      </c>
      <c r="C709" s="195">
        <v>0.20112044817927172</v>
      </c>
      <c r="D709" s="195">
        <v>0.27815126050420169</v>
      </c>
      <c r="E709" s="195">
        <v>0.1980392156862745</v>
      </c>
      <c r="F709" s="195">
        <v>3.8935574229691877E-2</v>
      </c>
      <c r="G709" s="195">
        <v>0.24397759103641456</v>
      </c>
      <c r="H709" s="195">
        <v>5.3221288515406164E-3</v>
      </c>
      <c r="I709" s="195">
        <v>3.4453781512605045E-2</v>
      </c>
      <c r="J709" s="194">
        <v>1</v>
      </c>
      <c r="K709" s="196">
        <v>3570</v>
      </c>
      <c r="L709" s="94"/>
      <c r="M709" s="195" t="s">
        <v>143</v>
      </c>
      <c r="N709" s="195" t="s">
        <v>143</v>
      </c>
      <c r="O709" s="195">
        <v>0.188</v>
      </c>
      <c r="P709" s="195">
        <v>0.215</v>
      </c>
      <c r="Q709" s="195">
        <v>0.26400000000000001</v>
      </c>
      <c r="R709" s="195">
        <v>0.29299999999999998</v>
      </c>
      <c r="S709" s="195">
        <v>0.185</v>
      </c>
      <c r="T709" s="195">
        <v>0.21099999999999999</v>
      </c>
      <c r="U709" s="195">
        <v>3.3000000000000002E-2</v>
      </c>
      <c r="V709" s="195">
        <v>4.5999999999999999E-2</v>
      </c>
      <c r="W709" s="195">
        <v>0.23</v>
      </c>
      <c r="X709" s="195">
        <v>0.25800000000000001</v>
      </c>
      <c r="Y709" s="195">
        <v>3.0000000000000001E-3</v>
      </c>
      <c r="Z709" s="195">
        <v>8.0000000000000002E-3</v>
      </c>
      <c r="AA709" s="195">
        <v>2.9000000000000001E-2</v>
      </c>
      <c r="AB709" s="195">
        <v>4.1000000000000002E-2</v>
      </c>
      <c r="AC709" s="42"/>
    </row>
    <row r="710" spans="1:29" x14ac:dyDescent="0.25">
      <c r="A710" s="94" t="s">
        <v>2200</v>
      </c>
      <c r="B710" s="195" t="s">
        <v>143</v>
      </c>
      <c r="C710" s="195">
        <v>3.046594982078853E-2</v>
      </c>
      <c r="D710" s="195">
        <v>0.24372759856630824</v>
      </c>
      <c r="E710" s="195">
        <v>0.10125448028673835</v>
      </c>
      <c r="F710" s="195">
        <v>4.5698924731182797E-2</v>
      </c>
      <c r="G710" s="195">
        <v>0.56630824372759858</v>
      </c>
      <c r="H710" s="195">
        <v>8.960573476702509E-4</v>
      </c>
      <c r="I710" s="195">
        <v>1.1648745519713262E-2</v>
      </c>
      <c r="J710" s="194">
        <v>1</v>
      </c>
      <c r="K710" s="196">
        <v>1116</v>
      </c>
      <c r="L710" s="94"/>
      <c r="M710" s="195" t="s">
        <v>143</v>
      </c>
      <c r="N710" s="195" t="s">
        <v>143</v>
      </c>
      <c r="O710" s="195">
        <v>2.1999999999999999E-2</v>
      </c>
      <c r="P710" s="195">
        <v>4.2000000000000003E-2</v>
      </c>
      <c r="Q710" s="195">
        <v>0.219</v>
      </c>
      <c r="R710" s="195">
        <v>0.27</v>
      </c>
      <c r="S710" s="195">
        <v>8.5000000000000006E-2</v>
      </c>
      <c r="T710" s="195">
        <v>0.12</v>
      </c>
      <c r="U710" s="195">
        <v>3.5000000000000003E-2</v>
      </c>
      <c r="V710" s="195">
        <v>0.06</v>
      </c>
      <c r="W710" s="195">
        <v>0.53700000000000003</v>
      </c>
      <c r="X710" s="195">
        <v>0.59499999999999997</v>
      </c>
      <c r="Y710" s="195">
        <v>0</v>
      </c>
      <c r="Z710" s="195">
        <v>5.0000000000000001E-3</v>
      </c>
      <c r="AA710" s="195">
        <v>7.0000000000000001E-3</v>
      </c>
      <c r="AB710" s="195">
        <v>0.02</v>
      </c>
      <c r="AC710" s="42"/>
    </row>
    <row r="711" spans="1:29" x14ac:dyDescent="0.25">
      <c r="A711" s="94" t="s">
        <v>2201</v>
      </c>
      <c r="B711" s="195" t="s">
        <v>143</v>
      </c>
      <c r="C711" s="195">
        <v>7.0412999322951933E-2</v>
      </c>
      <c r="D711" s="195">
        <v>0.41299932295192959</v>
      </c>
      <c r="E711" s="195">
        <v>0.11171293161814488</v>
      </c>
      <c r="F711" s="195">
        <v>1.4218009478672985E-2</v>
      </c>
      <c r="G711" s="195">
        <v>0.35680433310765064</v>
      </c>
      <c r="H711" s="195">
        <v>4.062288422477996E-3</v>
      </c>
      <c r="I711" s="195">
        <v>2.979011509817197E-2</v>
      </c>
      <c r="J711" s="194">
        <v>1</v>
      </c>
      <c r="K711" s="196">
        <v>1477</v>
      </c>
      <c r="L711" s="94"/>
      <c r="M711" s="195" t="s">
        <v>143</v>
      </c>
      <c r="N711" s="195" t="s">
        <v>143</v>
      </c>
      <c r="O711" s="195">
        <v>5.8000000000000003E-2</v>
      </c>
      <c r="P711" s="195">
        <v>8.5000000000000006E-2</v>
      </c>
      <c r="Q711" s="195">
        <v>0.38800000000000001</v>
      </c>
      <c r="R711" s="195">
        <v>0.438</v>
      </c>
      <c r="S711" s="195">
        <v>9.7000000000000003E-2</v>
      </c>
      <c r="T711" s="195">
        <v>0.129</v>
      </c>
      <c r="U711" s="195">
        <v>8.9999999999999993E-3</v>
      </c>
      <c r="V711" s="195">
        <v>2.1999999999999999E-2</v>
      </c>
      <c r="W711" s="195">
        <v>0.33300000000000002</v>
      </c>
      <c r="X711" s="195">
        <v>0.38200000000000001</v>
      </c>
      <c r="Y711" s="195">
        <v>2E-3</v>
      </c>
      <c r="Z711" s="195">
        <v>8.9999999999999993E-3</v>
      </c>
      <c r="AA711" s="195">
        <v>2.1999999999999999E-2</v>
      </c>
      <c r="AB711" s="195">
        <v>0.04</v>
      </c>
      <c r="AC711" s="42"/>
    </row>
    <row r="712" spans="1:29" x14ac:dyDescent="0.25">
      <c r="A712" s="94" t="s">
        <v>2202</v>
      </c>
      <c r="B712" s="195" t="s">
        <v>143</v>
      </c>
      <c r="C712" s="195">
        <v>3.6290322580645164E-2</v>
      </c>
      <c r="D712" s="195">
        <v>0.24395161290322581</v>
      </c>
      <c r="E712" s="195">
        <v>9.6774193548387094E-2</v>
      </c>
      <c r="F712" s="195">
        <v>5.040322580645161E-2</v>
      </c>
      <c r="G712" s="195">
        <v>0.5463709677419355</v>
      </c>
      <c r="H712" s="195">
        <v>2.0161290322580645E-3</v>
      </c>
      <c r="I712" s="195">
        <v>2.4193548387096774E-2</v>
      </c>
      <c r="J712" s="194">
        <v>1.0000000000000002</v>
      </c>
      <c r="K712" s="196">
        <v>496</v>
      </c>
      <c r="L712" s="94"/>
      <c r="M712" s="195" t="s">
        <v>143</v>
      </c>
      <c r="N712" s="195" t="s">
        <v>143</v>
      </c>
      <c r="O712" s="195">
        <v>2.3E-2</v>
      </c>
      <c r="P712" s="195">
        <v>5.7000000000000002E-2</v>
      </c>
      <c r="Q712" s="195">
        <v>0.20799999999999999</v>
      </c>
      <c r="R712" s="195">
        <v>0.28399999999999997</v>
      </c>
      <c r="S712" s="195">
        <v>7.3999999999999996E-2</v>
      </c>
      <c r="T712" s="195">
        <v>0.126</v>
      </c>
      <c r="U712" s="195">
        <v>3.4000000000000002E-2</v>
      </c>
      <c r="V712" s="195">
        <v>7.2999999999999995E-2</v>
      </c>
      <c r="W712" s="195">
        <v>0.502</v>
      </c>
      <c r="X712" s="195">
        <v>0.59</v>
      </c>
      <c r="Y712" s="195">
        <v>0</v>
      </c>
      <c r="Z712" s="195">
        <v>1.0999999999999999E-2</v>
      </c>
      <c r="AA712" s="195">
        <v>1.4E-2</v>
      </c>
      <c r="AB712" s="195">
        <v>4.2000000000000003E-2</v>
      </c>
      <c r="AC712" s="42"/>
    </row>
    <row r="713" spans="1:29" x14ac:dyDescent="0.25">
      <c r="A713" s="94" t="s">
        <v>2203</v>
      </c>
      <c r="B713" s="195" t="s">
        <v>143</v>
      </c>
      <c r="C713" s="195">
        <v>0.1106651376146789</v>
      </c>
      <c r="D713" s="195">
        <v>0.22305045871559634</v>
      </c>
      <c r="E713" s="195">
        <v>0.13188073394495411</v>
      </c>
      <c r="F713" s="195">
        <v>2.5229357798165139E-2</v>
      </c>
      <c r="G713" s="195">
        <v>0.47362385321100919</v>
      </c>
      <c r="H713" s="195">
        <v>4.5871559633027525E-3</v>
      </c>
      <c r="I713" s="195">
        <v>3.096330275229358E-2</v>
      </c>
      <c r="J713" s="194">
        <v>1</v>
      </c>
      <c r="K713" s="196">
        <v>1744</v>
      </c>
      <c r="L713" s="94"/>
      <c r="M713" s="195" t="s">
        <v>143</v>
      </c>
      <c r="N713" s="195" t="s">
        <v>143</v>
      </c>
      <c r="O713" s="195">
        <v>9.7000000000000003E-2</v>
      </c>
      <c r="P713" s="195">
        <v>0.126</v>
      </c>
      <c r="Q713" s="195">
        <v>0.20399999999999999</v>
      </c>
      <c r="R713" s="195">
        <v>0.24299999999999999</v>
      </c>
      <c r="S713" s="195">
        <v>0.11700000000000001</v>
      </c>
      <c r="T713" s="195">
        <v>0.14899999999999999</v>
      </c>
      <c r="U713" s="195">
        <v>1.9E-2</v>
      </c>
      <c r="V713" s="195">
        <v>3.4000000000000002E-2</v>
      </c>
      <c r="W713" s="195">
        <v>0.45</v>
      </c>
      <c r="X713" s="195">
        <v>0.497</v>
      </c>
      <c r="Y713" s="195">
        <v>2E-3</v>
      </c>
      <c r="Z713" s="195">
        <v>8.9999999999999993E-3</v>
      </c>
      <c r="AA713" s="195">
        <v>2.4E-2</v>
      </c>
      <c r="AB713" s="195">
        <v>0.04</v>
      </c>
      <c r="AC713" s="42"/>
    </row>
    <row r="714" spans="1:29" x14ac:dyDescent="0.25">
      <c r="A714" s="94" t="s">
        <v>2204</v>
      </c>
      <c r="B714" s="195" t="s">
        <v>143</v>
      </c>
      <c r="C714" s="195">
        <v>0.22701900657104501</v>
      </c>
      <c r="D714" s="195">
        <v>0.21274641418780471</v>
      </c>
      <c r="E714" s="195">
        <v>0.1407475446901717</v>
      </c>
      <c r="F714" s="195">
        <v>2.3245954921218115E-2</v>
      </c>
      <c r="G714" s="195">
        <v>0.36522292093549069</v>
      </c>
      <c r="H714" s="195">
        <v>3.3915071009679928E-3</v>
      </c>
      <c r="I714" s="195">
        <v>2.7626651593301774E-2</v>
      </c>
      <c r="J714" s="194">
        <v>1</v>
      </c>
      <c r="K714" s="196">
        <v>14153</v>
      </c>
      <c r="L714" s="94"/>
      <c r="M714" s="195" t="s">
        <v>143</v>
      </c>
      <c r="N714" s="195" t="s">
        <v>143</v>
      </c>
      <c r="O714" s="195">
        <v>0.22</v>
      </c>
      <c r="P714" s="195">
        <v>0.23400000000000001</v>
      </c>
      <c r="Q714" s="195">
        <v>0.20599999999999999</v>
      </c>
      <c r="R714" s="195">
        <v>0.22</v>
      </c>
      <c r="S714" s="195">
        <v>0.13500000000000001</v>
      </c>
      <c r="T714" s="195">
        <v>0.14699999999999999</v>
      </c>
      <c r="U714" s="195">
        <v>2.1000000000000001E-2</v>
      </c>
      <c r="V714" s="195">
        <v>2.5999999999999999E-2</v>
      </c>
      <c r="W714" s="195">
        <v>0.35699999999999998</v>
      </c>
      <c r="X714" s="195">
        <v>0.373</v>
      </c>
      <c r="Y714" s="195">
        <v>3.0000000000000001E-3</v>
      </c>
      <c r="Z714" s="195">
        <v>4.0000000000000001E-3</v>
      </c>
      <c r="AA714" s="195">
        <v>2.5000000000000001E-2</v>
      </c>
      <c r="AB714" s="195">
        <v>0.03</v>
      </c>
      <c r="AC714" s="42"/>
    </row>
    <row r="715" spans="1:29" x14ac:dyDescent="0.25">
      <c r="A715" s="94" t="s">
        <v>2205</v>
      </c>
      <c r="B715" s="195" t="s">
        <v>143</v>
      </c>
      <c r="C715" s="195">
        <v>0.6</v>
      </c>
      <c r="D715" s="195">
        <v>0.27142857142857141</v>
      </c>
      <c r="E715" s="195">
        <v>5.7142857142857141E-2</v>
      </c>
      <c r="F715" s="195" t="s">
        <v>143</v>
      </c>
      <c r="G715" s="195">
        <v>0.05</v>
      </c>
      <c r="H715" s="195" t="s">
        <v>143</v>
      </c>
      <c r="I715" s="195">
        <v>2.1428571428571429E-2</v>
      </c>
      <c r="J715" s="194">
        <v>1</v>
      </c>
      <c r="K715" s="196">
        <v>140</v>
      </c>
      <c r="L715" s="94"/>
      <c r="M715" s="195" t="s">
        <v>143</v>
      </c>
      <c r="N715" s="195" t="s">
        <v>143</v>
      </c>
      <c r="O715" s="195">
        <v>0.51700000000000002</v>
      </c>
      <c r="P715" s="195">
        <v>0.67700000000000005</v>
      </c>
      <c r="Q715" s="195">
        <v>0.20499999999999999</v>
      </c>
      <c r="R715" s="195">
        <v>0.35</v>
      </c>
      <c r="S715" s="195">
        <v>2.9000000000000001E-2</v>
      </c>
      <c r="T715" s="195">
        <v>0.109</v>
      </c>
      <c r="U715" s="195" t="s">
        <v>143</v>
      </c>
      <c r="V715" s="195" t="s">
        <v>143</v>
      </c>
      <c r="W715" s="195">
        <v>2.4E-2</v>
      </c>
      <c r="X715" s="195">
        <v>0.1</v>
      </c>
      <c r="Y715" s="195" t="s">
        <v>143</v>
      </c>
      <c r="Z715" s="195" t="s">
        <v>143</v>
      </c>
      <c r="AA715" s="195">
        <v>7.0000000000000001E-3</v>
      </c>
      <c r="AB715" s="195">
        <v>6.0999999999999999E-2</v>
      </c>
      <c r="AC715" s="42"/>
    </row>
    <row r="716" spans="1:29" x14ac:dyDescent="0.25">
      <c r="A716" s="94" t="s">
        <v>2206</v>
      </c>
      <c r="B716" s="195" t="s">
        <v>143</v>
      </c>
      <c r="C716" s="195">
        <v>0.49921349921349922</v>
      </c>
      <c r="D716" s="195">
        <v>0.34606034606034608</v>
      </c>
      <c r="E716" s="195">
        <v>5.3339053339053338E-2</v>
      </c>
      <c r="F716" s="195">
        <v>7.5790075790075793E-3</v>
      </c>
      <c r="G716" s="195">
        <v>2.2308022308022309E-2</v>
      </c>
      <c r="H716" s="195">
        <v>4.29000429000429E-4</v>
      </c>
      <c r="I716" s="195">
        <v>7.1071071071071065E-2</v>
      </c>
      <c r="J716" s="194">
        <v>0.99999999999999989</v>
      </c>
      <c r="K716" s="196">
        <v>6993</v>
      </c>
      <c r="L716" s="94"/>
      <c r="M716" s="195" t="s">
        <v>143</v>
      </c>
      <c r="N716" s="195" t="s">
        <v>143</v>
      </c>
      <c r="O716" s="195">
        <v>0.48699999999999999</v>
      </c>
      <c r="P716" s="195">
        <v>0.51100000000000001</v>
      </c>
      <c r="Q716" s="195">
        <v>0.33500000000000002</v>
      </c>
      <c r="R716" s="195">
        <v>0.35699999999999998</v>
      </c>
      <c r="S716" s="195">
        <v>4.8000000000000001E-2</v>
      </c>
      <c r="T716" s="195">
        <v>5.8999999999999997E-2</v>
      </c>
      <c r="U716" s="195">
        <v>6.0000000000000001E-3</v>
      </c>
      <c r="V716" s="195">
        <v>0.01</v>
      </c>
      <c r="W716" s="195">
        <v>1.9E-2</v>
      </c>
      <c r="X716" s="195">
        <v>2.5999999999999999E-2</v>
      </c>
      <c r="Y716" s="195">
        <v>0</v>
      </c>
      <c r="Z716" s="195">
        <v>1E-3</v>
      </c>
      <c r="AA716" s="195">
        <v>6.5000000000000002E-2</v>
      </c>
      <c r="AB716" s="195">
        <v>7.6999999999999999E-2</v>
      </c>
      <c r="AC716" s="42"/>
    </row>
    <row r="717" spans="1:29" x14ac:dyDescent="0.25">
      <c r="A717" s="94" t="s">
        <v>2207</v>
      </c>
      <c r="B717" s="195" t="s">
        <v>143</v>
      </c>
      <c r="C717" s="195">
        <v>3.4572169403630079E-3</v>
      </c>
      <c r="D717" s="195">
        <v>0.27571305099394988</v>
      </c>
      <c r="E717" s="195">
        <v>0.23768366464995677</v>
      </c>
      <c r="F717" s="195">
        <v>2.7657735522904063E-2</v>
      </c>
      <c r="G717" s="195">
        <v>0.41745894554883317</v>
      </c>
      <c r="H717" s="195">
        <v>7.7787381158167671E-3</v>
      </c>
      <c r="I717" s="195">
        <v>3.025064822817632E-2</v>
      </c>
      <c r="J717" s="194">
        <v>1</v>
      </c>
      <c r="K717" s="196">
        <v>1157</v>
      </c>
      <c r="L717" s="94"/>
      <c r="M717" s="195" t="s">
        <v>143</v>
      </c>
      <c r="N717" s="195" t="s">
        <v>143</v>
      </c>
      <c r="O717" s="195">
        <v>1E-3</v>
      </c>
      <c r="P717" s="195">
        <v>8.9999999999999993E-3</v>
      </c>
      <c r="Q717" s="195">
        <v>0.251</v>
      </c>
      <c r="R717" s="195">
        <v>0.30199999999999999</v>
      </c>
      <c r="S717" s="195">
        <v>0.214</v>
      </c>
      <c r="T717" s="195">
        <v>0.26300000000000001</v>
      </c>
      <c r="U717" s="195">
        <v>0.02</v>
      </c>
      <c r="V717" s="195">
        <v>3.9E-2</v>
      </c>
      <c r="W717" s="195">
        <v>0.38900000000000001</v>
      </c>
      <c r="X717" s="195">
        <v>0.44600000000000001</v>
      </c>
      <c r="Y717" s="195">
        <v>4.0000000000000001E-3</v>
      </c>
      <c r="Z717" s="195">
        <v>1.4999999999999999E-2</v>
      </c>
      <c r="AA717" s="195">
        <v>2.1999999999999999E-2</v>
      </c>
      <c r="AB717" s="195">
        <v>4.2000000000000003E-2</v>
      </c>
      <c r="AC717" s="42"/>
    </row>
    <row r="718" spans="1:29" x14ac:dyDescent="0.25">
      <c r="A718" s="94" t="s">
        <v>2208</v>
      </c>
      <c r="B718" s="195" t="s">
        <v>143</v>
      </c>
      <c r="C718" s="195">
        <v>0.20028409090909091</v>
      </c>
      <c r="D718" s="195">
        <v>0.25923295454545453</v>
      </c>
      <c r="E718" s="195">
        <v>0.18323863636363635</v>
      </c>
      <c r="F718" s="195">
        <v>2.911931818181818E-2</v>
      </c>
      <c r="G718" s="195">
        <v>0.30681818181818182</v>
      </c>
      <c r="H718" s="195" t="s">
        <v>143</v>
      </c>
      <c r="I718" s="195">
        <v>2.130681818181818E-2</v>
      </c>
      <c r="J718" s="194">
        <v>1</v>
      </c>
      <c r="K718" s="196">
        <v>1408</v>
      </c>
      <c r="L718" s="94"/>
      <c r="M718" s="195" t="s">
        <v>143</v>
      </c>
      <c r="N718" s="195" t="s">
        <v>143</v>
      </c>
      <c r="O718" s="195">
        <v>0.18</v>
      </c>
      <c r="P718" s="195">
        <v>0.222</v>
      </c>
      <c r="Q718" s="195">
        <v>0.23699999999999999</v>
      </c>
      <c r="R718" s="195">
        <v>0.28299999999999997</v>
      </c>
      <c r="S718" s="195">
        <v>0.16400000000000001</v>
      </c>
      <c r="T718" s="195">
        <v>0.20399999999999999</v>
      </c>
      <c r="U718" s="195">
        <v>2.1999999999999999E-2</v>
      </c>
      <c r="V718" s="195">
        <v>3.9E-2</v>
      </c>
      <c r="W718" s="195">
        <v>0.28299999999999997</v>
      </c>
      <c r="X718" s="195">
        <v>0.33100000000000002</v>
      </c>
      <c r="Y718" s="195" t="s">
        <v>143</v>
      </c>
      <c r="Z718" s="195" t="s">
        <v>143</v>
      </c>
      <c r="AA718" s="195">
        <v>1.4999999999999999E-2</v>
      </c>
      <c r="AB718" s="195">
        <v>0.03</v>
      </c>
      <c r="AC718" s="42"/>
    </row>
    <row r="719" spans="1:29" x14ac:dyDescent="0.25">
      <c r="A719" s="94" t="s">
        <v>2209</v>
      </c>
      <c r="B719" s="195" t="s">
        <v>143</v>
      </c>
      <c r="C719" s="195">
        <v>0.14214123006833712</v>
      </c>
      <c r="D719" s="195">
        <v>0.31617312072892939</v>
      </c>
      <c r="E719" s="195">
        <v>0.1266514806378132</v>
      </c>
      <c r="F719" s="195">
        <v>1.6400911161731209E-2</v>
      </c>
      <c r="G719" s="195">
        <v>0.37949886104783598</v>
      </c>
      <c r="H719" s="195">
        <v>1.366742596810934E-3</v>
      </c>
      <c r="I719" s="195">
        <v>1.776765375854214E-2</v>
      </c>
      <c r="J719" s="194">
        <v>1</v>
      </c>
      <c r="K719" s="196">
        <v>2195</v>
      </c>
      <c r="L719" s="94"/>
      <c r="M719" s="195" t="s">
        <v>143</v>
      </c>
      <c r="N719" s="195" t="s">
        <v>143</v>
      </c>
      <c r="O719" s="195">
        <v>0.128</v>
      </c>
      <c r="P719" s="195">
        <v>0.157</v>
      </c>
      <c r="Q719" s="195">
        <v>0.29699999999999999</v>
      </c>
      <c r="R719" s="195">
        <v>0.33600000000000002</v>
      </c>
      <c r="S719" s="195">
        <v>0.113</v>
      </c>
      <c r="T719" s="195">
        <v>0.14099999999999999</v>
      </c>
      <c r="U719" s="195">
        <v>1.2E-2</v>
      </c>
      <c r="V719" s="195">
        <v>2.3E-2</v>
      </c>
      <c r="W719" s="195">
        <v>0.35899999999999999</v>
      </c>
      <c r="X719" s="195">
        <v>0.4</v>
      </c>
      <c r="Y719" s="195">
        <v>0</v>
      </c>
      <c r="Z719" s="195">
        <v>4.0000000000000001E-3</v>
      </c>
      <c r="AA719" s="195">
        <v>1.2999999999999999E-2</v>
      </c>
      <c r="AB719" s="195">
        <v>2.4E-2</v>
      </c>
      <c r="AC719" s="42"/>
    </row>
    <row r="720" spans="1:29" x14ac:dyDescent="0.25">
      <c r="A720" s="94" t="s">
        <v>2210</v>
      </c>
      <c r="B720" s="195" t="s">
        <v>143</v>
      </c>
      <c r="C720" s="195">
        <v>0.22343221930153961</v>
      </c>
      <c r="D720" s="195">
        <v>0.31806233571160347</v>
      </c>
      <c r="E720" s="195">
        <v>0.12016522718738265</v>
      </c>
      <c r="F720" s="195">
        <v>2.7600450619601952E-2</v>
      </c>
      <c r="G720" s="195">
        <v>0.2683064213293278</v>
      </c>
      <c r="H720" s="195">
        <v>2.0653398422831393E-3</v>
      </c>
      <c r="I720" s="195">
        <v>4.0368006008261362E-2</v>
      </c>
      <c r="J720" s="194">
        <v>1</v>
      </c>
      <c r="K720" s="196">
        <v>5326</v>
      </c>
      <c r="L720" s="94"/>
      <c r="M720" s="195" t="s">
        <v>143</v>
      </c>
      <c r="N720" s="195" t="s">
        <v>143</v>
      </c>
      <c r="O720" s="195">
        <v>0.21199999999999999</v>
      </c>
      <c r="P720" s="195">
        <v>0.23499999999999999</v>
      </c>
      <c r="Q720" s="195">
        <v>0.30599999999999999</v>
      </c>
      <c r="R720" s="195">
        <v>0.33100000000000002</v>
      </c>
      <c r="S720" s="195">
        <v>0.112</v>
      </c>
      <c r="T720" s="195">
        <v>0.129</v>
      </c>
      <c r="U720" s="195">
        <v>2.4E-2</v>
      </c>
      <c r="V720" s="195">
        <v>3.2000000000000001E-2</v>
      </c>
      <c r="W720" s="195">
        <v>0.25700000000000001</v>
      </c>
      <c r="X720" s="195">
        <v>0.28000000000000003</v>
      </c>
      <c r="Y720" s="195">
        <v>1E-3</v>
      </c>
      <c r="Z720" s="195">
        <v>4.0000000000000001E-3</v>
      </c>
      <c r="AA720" s="195">
        <v>3.5000000000000003E-2</v>
      </c>
      <c r="AB720" s="195">
        <v>4.5999999999999999E-2</v>
      </c>
      <c r="AC720" s="42"/>
    </row>
    <row r="721" spans="1:29" x14ac:dyDescent="0.25">
      <c r="A721" s="94" t="s">
        <v>2211</v>
      </c>
      <c r="B721" s="195" t="s">
        <v>143</v>
      </c>
      <c r="C721" s="195">
        <v>0.31190626979100694</v>
      </c>
      <c r="D721" s="195">
        <v>0.20360987967067765</v>
      </c>
      <c r="E721" s="195">
        <v>9.5313489550348324E-2</v>
      </c>
      <c r="F721" s="195">
        <v>0.15927802406586447</v>
      </c>
      <c r="G721" s="195">
        <v>0.19917669411019634</v>
      </c>
      <c r="H721" s="195">
        <v>2.849905003166561E-3</v>
      </c>
      <c r="I721" s="195">
        <v>2.7865737808739709E-2</v>
      </c>
      <c r="J721" s="194">
        <v>0.99999999999999989</v>
      </c>
      <c r="K721" s="196">
        <v>3158</v>
      </c>
      <c r="L721" s="94"/>
      <c r="M721" s="195" t="s">
        <v>143</v>
      </c>
      <c r="N721" s="195" t="s">
        <v>143</v>
      </c>
      <c r="O721" s="195">
        <v>0.29599999999999999</v>
      </c>
      <c r="P721" s="195">
        <v>0.32800000000000001</v>
      </c>
      <c r="Q721" s="195">
        <v>0.19</v>
      </c>
      <c r="R721" s="195">
        <v>0.218</v>
      </c>
      <c r="S721" s="195">
        <v>8.5999999999999993E-2</v>
      </c>
      <c r="T721" s="195">
        <v>0.106</v>
      </c>
      <c r="U721" s="195">
        <v>0.14699999999999999</v>
      </c>
      <c r="V721" s="195">
        <v>0.17199999999999999</v>
      </c>
      <c r="W721" s="195">
        <v>0.186</v>
      </c>
      <c r="X721" s="195">
        <v>0.21299999999999999</v>
      </c>
      <c r="Y721" s="195">
        <v>2E-3</v>
      </c>
      <c r="Z721" s="195">
        <v>5.0000000000000001E-3</v>
      </c>
      <c r="AA721" s="195">
        <v>2.3E-2</v>
      </c>
      <c r="AB721" s="195">
        <v>3.4000000000000002E-2</v>
      </c>
      <c r="AC721" s="42"/>
    </row>
    <row r="722" spans="1:29" x14ac:dyDescent="0.25">
      <c r="A722" s="94" t="s">
        <v>2212</v>
      </c>
      <c r="B722" s="195" t="s">
        <v>143</v>
      </c>
      <c r="C722" s="195">
        <v>0.14933837429111532</v>
      </c>
      <c r="D722" s="195">
        <v>0.33081285444234404</v>
      </c>
      <c r="E722" s="195">
        <v>0.26275992438563328</v>
      </c>
      <c r="F722" s="195">
        <v>7.3724007561436669E-2</v>
      </c>
      <c r="G722" s="195">
        <v>0.14744801512287334</v>
      </c>
      <c r="H722" s="195" t="s">
        <v>143</v>
      </c>
      <c r="I722" s="195">
        <v>3.5916824196597356E-2</v>
      </c>
      <c r="J722" s="194">
        <v>1</v>
      </c>
      <c r="K722" s="196">
        <v>529</v>
      </c>
      <c r="L722" s="94"/>
      <c r="M722" s="195" t="s">
        <v>143</v>
      </c>
      <c r="N722" s="195" t="s">
        <v>143</v>
      </c>
      <c r="O722" s="195">
        <v>0.121</v>
      </c>
      <c r="P722" s="195">
        <v>0.182</v>
      </c>
      <c r="Q722" s="195">
        <v>0.29199999999999998</v>
      </c>
      <c r="R722" s="195">
        <v>0.372</v>
      </c>
      <c r="S722" s="195">
        <v>0.22700000000000001</v>
      </c>
      <c r="T722" s="195">
        <v>0.30199999999999999</v>
      </c>
      <c r="U722" s="195">
        <v>5.3999999999999999E-2</v>
      </c>
      <c r="V722" s="195">
        <v>9.9000000000000005E-2</v>
      </c>
      <c r="W722" s="195">
        <v>0.12</v>
      </c>
      <c r="X722" s="195">
        <v>0.18</v>
      </c>
      <c r="Y722" s="195" t="s">
        <v>143</v>
      </c>
      <c r="Z722" s="195" t="s">
        <v>143</v>
      </c>
      <c r="AA722" s="195">
        <v>2.3E-2</v>
      </c>
      <c r="AB722" s="195">
        <v>5.5E-2</v>
      </c>
      <c r="AC722" s="42"/>
    </row>
    <row r="723" spans="1:29" x14ac:dyDescent="0.25">
      <c r="A723" s="94" t="s">
        <v>2213</v>
      </c>
      <c r="B723" s="195" t="s">
        <v>143</v>
      </c>
      <c r="C723" s="195">
        <v>2.1834061135371178E-3</v>
      </c>
      <c r="D723" s="195">
        <v>0.39519650655021832</v>
      </c>
      <c r="E723" s="195">
        <v>0.32751091703056767</v>
      </c>
      <c r="F723" s="195">
        <v>2.5109170305676855E-2</v>
      </c>
      <c r="G723" s="195">
        <v>0.21943231441048036</v>
      </c>
      <c r="H723" s="195">
        <v>4.3668122270742356E-3</v>
      </c>
      <c r="I723" s="195">
        <v>2.6200873362445413E-2</v>
      </c>
      <c r="J723" s="194">
        <v>0.99999999999999989</v>
      </c>
      <c r="K723" s="196">
        <v>916</v>
      </c>
      <c r="L723" s="94"/>
      <c r="M723" s="195" t="s">
        <v>143</v>
      </c>
      <c r="N723" s="195" t="s">
        <v>143</v>
      </c>
      <c r="O723" s="195">
        <v>1E-3</v>
      </c>
      <c r="P723" s="195">
        <v>8.0000000000000002E-3</v>
      </c>
      <c r="Q723" s="195">
        <v>0.36399999999999999</v>
      </c>
      <c r="R723" s="195">
        <v>0.42699999999999999</v>
      </c>
      <c r="S723" s="195">
        <v>0.29799999999999999</v>
      </c>
      <c r="T723" s="195">
        <v>0.35899999999999999</v>
      </c>
      <c r="U723" s="195">
        <v>1.7000000000000001E-2</v>
      </c>
      <c r="V723" s="195">
        <v>3.6999999999999998E-2</v>
      </c>
      <c r="W723" s="195">
        <v>0.19400000000000001</v>
      </c>
      <c r="X723" s="195">
        <v>0.247</v>
      </c>
      <c r="Y723" s="195">
        <v>2E-3</v>
      </c>
      <c r="Z723" s="195">
        <v>1.0999999999999999E-2</v>
      </c>
      <c r="AA723" s="195">
        <v>1.7999999999999999E-2</v>
      </c>
      <c r="AB723" s="195">
        <v>3.9E-2</v>
      </c>
      <c r="AC723" s="42"/>
    </row>
    <row r="724" spans="1:29" x14ac:dyDescent="0.25">
      <c r="A724" s="94" t="s">
        <v>2214</v>
      </c>
      <c r="B724" s="195" t="s">
        <v>143</v>
      </c>
      <c r="C724" s="195">
        <v>9.3827160493827166E-2</v>
      </c>
      <c r="D724" s="195">
        <v>0.36790123456790125</v>
      </c>
      <c r="E724" s="195">
        <v>0.12222222222222222</v>
      </c>
      <c r="F724" s="195">
        <v>2.4691358024691357E-2</v>
      </c>
      <c r="G724" s="195">
        <v>0.35925925925925928</v>
      </c>
      <c r="H724" s="195">
        <v>4.9382716049382715E-3</v>
      </c>
      <c r="I724" s="195">
        <v>2.7160493827160494E-2</v>
      </c>
      <c r="J724" s="194">
        <v>1</v>
      </c>
      <c r="K724" s="196">
        <v>810</v>
      </c>
      <c r="L724" s="94"/>
      <c r="M724" s="195" t="s">
        <v>143</v>
      </c>
      <c r="N724" s="195" t="s">
        <v>143</v>
      </c>
      <c r="O724" s="195">
        <v>7.5999999999999998E-2</v>
      </c>
      <c r="P724" s="195">
        <v>0.11600000000000001</v>
      </c>
      <c r="Q724" s="195">
        <v>0.33500000000000002</v>
      </c>
      <c r="R724" s="195">
        <v>0.40200000000000002</v>
      </c>
      <c r="S724" s="195">
        <v>0.10100000000000001</v>
      </c>
      <c r="T724" s="195">
        <v>0.14699999999999999</v>
      </c>
      <c r="U724" s="195">
        <v>1.6E-2</v>
      </c>
      <c r="V724" s="195">
        <v>3.7999999999999999E-2</v>
      </c>
      <c r="W724" s="195">
        <v>0.32700000000000001</v>
      </c>
      <c r="X724" s="195">
        <v>0.39300000000000002</v>
      </c>
      <c r="Y724" s="195">
        <v>2E-3</v>
      </c>
      <c r="Z724" s="195">
        <v>1.2999999999999999E-2</v>
      </c>
      <c r="AA724" s="195">
        <v>1.7999999999999999E-2</v>
      </c>
      <c r="AB724" s="195">
        <v>4.1000000000000002E-2</v>
      </c>
      <c r="AC724" s="42"/>
    </row>
    <row r="725" spans="1:29" x14ac:dyDescent="0.25">
      <c r="A725" s="94" t="s">
        <v>2215</v>
      </c>
      <c r="B725" s="195" t="s">
        <v>143</v>
      </c>
      <c r="C725" s="195">
        <v>0.1425563909774436</v>
      </c>
      <c r="D725" s="195">
        <v>0.28090225563909776</v>
      </c>
      <c r="E725" s="195">
        <v>0.18345864661654135</v>
      </c>
      <c r="F725" s="195">
        <v>3.8496240601503758E-2</v>
      </c>
      <c r="G725" s="195">
        <v>0.31398496240601503</v>
      </c>
      <c r="H725" s="195">
        <v>7.218045112781955E-3</v>
      </c>
      <c r="I725" s="195">
        <v>3.3383458646616543E-2</v>
      </c>
      <c r="J725" s="194">
        <v>1</v>
      </c>
      <c r="K725" s="196">
        <v>3325</v>
      </c>
      <c r="L725" s="94"/>
      <c r="M725" s="195" t="s">
        <v>143</v>
      </c>
      <c r="N725" s="195" t="s">
        <v>143</v>
      </c>
      <c r="O725" s="195">
        <v>0.13100000000000001</v>
      </c>
      <c r="P725" s="195">
        <v>0.155</v>
      </c>
      <c r="Q725" s="195">
        <v>0.26600000000000001</v>
      </c>
      <c r="R725" s="195">
        <v>0.29599999999999999</v>
      </c>
      <c r="S725" s="195">
        <v>0.17100000000000001</v>
      </c>
      <c r="T725" s="195">
        <v>0.19700000000000001</v>
      </c>
      <c r="U725" s="195">
        <v>3.2000000000000001E-2</v>
      </c>
      <c r="V725" s="195">
        <v>4.5999999999999999E-2</v>
      </c>
      <c r="W725" s="195">
        <v>0.29799999999999999</v>
      </c>
      <c r="X725" s="195">
        <v>0.33</v>
      </c>
      <c r="Y725" s="195">
        <v>5.0000000000000001E-3</v>
      </c>
      <c r="Z725" s="195">
        <v>1.0999999999999999E-2</v>
      </c>
      <c r="AA725" s="195">
        <v>2.8000000000000001E-2</v>
      </c>
      <c r="AB725" s="195">
        <v>0.04</v>
      </c>
      <c r="AC725" s="42"/>
    </row>
    <row r="726" spans="1:29" x14ac:dyDescent="0.25">
      <c r="A726" s="94" t="s">
        <v>2216</v>
      </c>
      <c r="B726" s="195" t="s">
        <v>143</v>
      </c>
      <c r="C726" s="195">
        <v>0.28320883403702501</v>
      </c>
      <c r="D726" s="195">
        <v>0.23026956804157195</v>
      </c>
      <c r="E726" s="195">
        <v>0.10035725885027606</v>
      </c>
      <c r="F726" s="195">
        <v>2.8905488795063331E-2</v>
      </c>
      <c r="G726" s="195">
        <v>0.31016563819421888</v>
      </c>
      <c r="H726" s="195">
        <v>8.7690808704124715E-3</v>
      </c>
      <c r="I726" s="195">
        <v>3.8324131211432286E-2</v>
      </c>
      <c r="J726" s="194">
        <v>1</v>
      </c>
      <c r="K726" s="196">
        <v>3079</v>
      </c>
      <c r="L726" s="94"/>
      <c r="M726" s="195" t="s">
        <v>143</v>
      </c>
      <c r="N726" s="195" t="s">
        <v>143</v>
      </c>
      <c r="O726" s="195">
        <v>0.26800000000000002</v>
      </c>
      <c r="P726" s="195">
        <v>0.29899999999999999</v>
      </c>
      <c r="Q726" s="195">
        <v>0.216</v>
      </c>
      <c r="R726" s="195">
        <v>0.245</v>
      </c>
      <c r="S726" s="195">
        <v>0.09</v>
      </c>
      <c r="T726" s="195">
        <v>0.111</v>
      </c>
      <c r="U726" s="195">
        <v>2.4E-2</v>
      </c>
      <c r="V726" s="195">
        <v>3.5000000000000003E-2</v>
      </c>
      <c r="W726" s="195">
        <v>0.29399999999999998</v>
      </c>
      <c r="X726" s="195">
        <v>0.32700000000000001</v>
      </c>
      <c r="Y726" s="195">
        <v>6.0000000000000001E-3</v>
      </c>
      <c r="Z726" s="195">
        <v>1.2999999999999999E-2</v>
      </c>
      <c r="AA726" s="195">
        <v>3.2000000000000001E-2</v>
      </c>
      <c r="AB726" s="195">
        <v>4.5999999999999999E-2</v>
      </c>
      <c r="AC726" s="42"/>
    </row>
    <row r="727" spans="1:29" x14ac:dyDescent="0.25">
      <c r="A727" s="94" t="s">
        <v>2217</v>
      </c>
      <c r="B727" s="195" t="s">
        <v>143</v>
      </c>
      <c r="C727" s="195">
        <v>0.1657504123144585</v>
      </c>
      <c r="D727" s="195">
        <v>0.18554150632215502</v>
      </c>
      <c r="E727" s="195">
        <v>0.1080263881253436</v>
      </c>
      <c r="F727" s="195">
        <v>3.7383177570093455E-2</v>
      </c>
      <c r="G727" s="195">
        <v>0.46646509070918085</v>
      </c>
      <c r="H727" s="195">
        <v>4.9477735019241341E-3</v>
      </c>
      <c r="I727" s="195">
        <v>3.1885651456844417E-2</v>
      </c>
      <c r="J727" s="194">
        <v>1</v>
      </c>
      <c r="K727" s="196">
        <v>3638</v>
      </c>
      <c r="L727" s="94"/>
      <c r="M727" s="195" t="s">
        <v>143</v>
      </c>
      <c r="N727" s="195" t="s">
        <v>143</v>
      </c>
      <c r="O727" s="195">
        <v>0.154</v>
      </c>
      <c r="P727" s="195">
        <v>0.17799999999999999</v>
      </c>
      <c r="Q727" s="195">
        <v>0.17299999999999999</v>
      </c>
      <c r="R727" s="195">
        <v>0.19900000000000001</v>
      </c>
      <c r="S727" s="195">
        <v>9.8000000000000004E-2</v>
      </c>
      <c r="T727" s="195">
        <v>0.11899999999999999</v>
      </c>
      <c r="U727" s="195">
        <v>3.2000000000000001E-2</v>
      </c>
      <c r="V727" s="195">
        <v>4.3999999999999997E-2</v>
      </c>
      <c r="W727" s="195">
        <v>0.45</v>
      </c>
      <c r="X727" s="195">
        <v>0.48299999999999998</v>
      </c>
      <c r="Y727" s="195">
        <v>3.0000000000000001E-3</v>
      </c>
      <c r="Z727" s="195">
        <v>8.0000000000000002E-3</v>
      </c>
      <c r="AA727" s="195">
        <v>2.7E-2</v>
      </c>
      <c r="AB727" s="195">
        <v>3.7999999999999999E-2</v>
      </c>
      <c r="AC727" s="42"/>
    </row>
    <row r="728" spans="1:29" x14ac:dyDescent="0.25">
      <c r="A728" s="94" t="s">
        <v>2218</v>
      </c>
      <c r="B728" s="195" t="s">
        <v>143</v>
      </c>
      <c r="C728" s="195">
        <v>0.30454471939188099</v>
      </c>
      <c r="D728" s="195">
        <v>0.43964634212086906</v>
      </c>
      <c r="E728" s="195">
        <v>0.10658256509784894</v>
      </c>
      <c r="F728" s="195">
        <v>1.4556040756914119E-2</v>
      </c>
      <c r="G728" s="195">
        <v>9.2943015795999784E-2</v>
      </c>
      <c r="H728" s="195">
        <v>2.1025392204431508E-3</v>
      </c>
      <c r="I728" s="195">
        <v>3.9624777616043994E-2</v>
      </c>
      <c r="J728" s="194">
        <v>1</v>
      </c>
      <c r="K728" s="196">
        <v>18549</v>
      </c>
      <c r="L728" s="94"/>
      <c r="M728" s="195" t="s">
        <v>143</v>
      </c>
      <c r="N728" s="195" t="s">
        <v>143</v>
      </c>
      <c r="O728" s="195">
        <v>0.29799999999999999</v>
      </c>
      <c r="P728" s="195">
        <v>0.311</v>
      </c>
      <c r="Q728" s="195">
        <v>0.433</v>
      </c>
      <c r="R728" s="195">
        <v>0.44700000000000001</v>
      </c>
      <c r="S728" s="195">
        <v>0.10199999999999999</v>
      </c>
      <c r="T728" s="195">
        <v>0.111</v>
      </c>
      <c r="U728" s="195">
        <v>1.2999999999999999E-2</v>
      </c>
      <c r="V728" s="195">
        <v>1.6E-2</v>
      </c>
      <c r="W728" s="195">
        <v>8.8999999999999996E-2</v>
      </c>
      <c r="X728" s="195">
        <v>9.7000000000000003E-2</v>
      </c>
      <c r="Y728" s="195">
        <v>2E-3</v>
      </c>
      <c r="Z728" s="195">
        <v>3.0000000000000001E-3</v>
      </c>
      <c r="AA728" s="195">
        <v>3.6999999999999998E-2</v>
      </c>
      <c r="AB728" s="195">
        <v>4.2999999999999997E-2</v>
      </c>
      <c r="AC728" s="42"/>
    </row>
    <row r="729" spans="1:29" x14ac:dyDescent="0.25">
      <c r="A729" s="94" t="s">
        <v>2219</v>
      </c>
      <c r="B729" s="195" t="s">
        <v>143</v>
      </c>
      <c r="C729" s="195">
        <v>7.5221238938053103E-2</v>
      </c>
      <c r="D729" s="195">
        <v>0.26548672566371684</v>
      </c>
      <c r="E729" s="195">
        <v>0.35398230088495575</v>
      </c>
      <c r="F729" s="195">
        <v>3.5398230088495575E-2</v>
      </c>
      <c r="G729" s="195">
        <v>0.22123893805309736</v>
      </c>
      <c r="H729" s="195" t="s">
        <v>143</v>
      </c>
      <c r="I729" s="195">
        <v>4.8672566371681415E-2</v>
      </c>
      <c r="J729" s="194">
        <v>1.0000000000000002</v>
      </c>
      <c r="K729" s="196">
        <v>226</v>
      </c>
      <c r="L729" s="94"/>
      <c r="M729" s="195" t="s">
        <v>143</v>
      </c>
      <c r="N729" s="195" t="s">
        <v>143</v>
      </c>
      <c r="O729" s="195">
        <v>4.7E-2</v>
      </c>
      <c r="P729" s="195">
        <v>0.11700000000000001</v>
      </c>
      <c r="Q729" s="195">
        <v>0.21199999999999999</v>
      </c>
      <c r="R729" s="195">
        <v>0.32700000000000001</v>
      </c>
      <c r="S729" s="195">
        <v>0.29499999999999998</v>
      </c>
      <c r="T729" s="195">
        <v>0.41799999999999998</v>
      </c>
      <c r="U729" s="195">
        <v>1.7999999999999999E-2</v>
      </c>
      <c r="V729" s="195">
        <v>6.8000000000000005E-2</v>
      </c>
      <c r="W729" s="195">
        <v>0.17199999999999999</v>
      </c>
      <c r="X729" s="195">
        <v>0.28000000000000003</v>
      </c>
      <c r="Y729" s="195" t="s">
        <v>143</v>
      </c>
      <c r="Z729" s="195" t="s">
        <v>143</v>
      </c>
      <c r="AA729" s="195">
        <v>2.7E-2</v>
      </c>
      <c r="AB729" s="195">
        <v>8.5000000000000006E-2</v>
      </c>
      <c r="AC729" s="42"/>
    </row>
    <row r="730" spans="1:29" x14ac:dyDescent="0.25">
      <c r="A730" s="94" t="s">
        <v>2220</v>
      </c>
      <c r="B730" s="195" t="s">
        <v>143</v>
      </c>
      <c r="C730" s="195">
        <v>0.16684491978609625</v>
      </c>
      <c r="D730" s="195">
        <v>0.38395721925133691</v>
      </c>
      <c r="E730" s="195">
        <v>0.17219251336898395</v>
      </c>
      <c r="F730" s="195">
        <v>2.1390374331550801E-2</v>
      </c>
      <c r="G730" s="195">
        <v>0.19679144385026737</v>
      </c>
      <c r="H730" s="195">
        <v>1.0695187165775401E-3</v>
      </c>
      <c r="I730" s="195">
        <v>5.7754010695187166E-2</v>
      </c>
      <c r="J730" s="194">
        <v>0.99999999999999989</v>
      </c>
      <c r="K730" s="196">
        <v>935</v>
      </c>
      <c r="L730" s="94"/>
      <c r="M730" s="195" t="s">
        <v>143</v>
      </c>
      <c r="N730" s="195" t="s">
        <v>143</v>
      </c>
      <c r="O730" s="195">
        <v>0.14399999999999999</v>
      </c>
      <c r="P730" s="195">
        <v>0.192</v>
      </c>
      <c r="Q730" s="195">
        <v>0.35299999999999998</v>
      </c>
      <c r="R730" s="195">
        <v>0.41599999999999998</v>
      </c>
      <c r="S730" s="195">
        <v>0.14899999999999999</v>
      </c>
      <c r="T730" s="195">
        <v>0.19800000000000001</v>
      </c>
      <c r="U730" s="195">
        <v>1.4E-2</v>
      </c>
      <c r="V730" s="195">
        <v>3.3000000000000002E-2</v>
      </c>
      <c r="W730" s="195">
        <v>0.17299999999999999</v>
      </c>
      <c r="X730" s="195">
        <v>0.223</v>
      </c>
      <c r="Y730" s="195">
        <v>0</v>
      </c>
      <c r="Z730" s="195">
        <v>6.0000000000000001E-3</v>
      </c>
      <c r="AA730" s="195">
        <v>4.4999999999999998E-2</v>
      </c>
      <c r="AB730" s="195">
        <v>7.4999999999999997E-2</v>
      </c>
      <c r="AC730" s="42"/>
    </row>
    <row r="731" spans="1:29" x14ac:dyDescent="0.25">
      <c r="A731" s="94" t="s">
        <v>2221</v>
      </c>
      <c r="B731" s="195" t="s">
        <v>143</v>
      </c>
      <c r="C731" s="195">
        <v>0.24668008048289738</v>
      </c>
      <c r="D731" s="195">
        <v>0.21046277665995977</v>
      </c>
      <c r="E731" s="195">
        <v>9.6579476861166996E-2</v>
      </c>
      <c r="F731" s="195">
        <v>0.13279678068410464</v>
      </c>
      <c r="G731" s="195">
        <v>0.28169014084507044</v>
      </c>
      <c r="H731" s="195">
        <v>3.6217303822937627E-3</v>
      </c>
      <c r="I731" s="195">
        <v>2.8169014084507043E-2</v>
      </c>
      <c r="J731" s="194">
        <v>0.99999999999999989</v>
      </c>
      <c r="K731" s="196">
        <v>2485</v>
      </c>
      <c r="L731" s="94"/>
      <c r="M731" s="195" t="s">
        <v>143</v>
      </c>
      <c r="N731" s="195" t="s">
        <v>143</v>
      </c>
      <c r="O731" s="195">
        <v>0.23</v>
      </c>
      <c r="P731" s="195">
        <v>0.26400000000000001</v>
      </c>
      <c r="Q731" s="195">
        <v>0.19500000000000001</v>
      </c>
      <c r="R731" s="195">
        <v>0.22700000000000001</v>
      </c>
      <c r="S731" s="195">
        <v>8.5999999999999993E-2</v>
      </c>
      <c r="T731" s="195">
        <v>0.109</v>
      </c>
      <c r="U731" s="195">
        <v>0.12</v>
      </c>
      <c r="V731" s="195">
        <v>0.14699999999999999</v>
      </c>
      <c r="W731" s="195">
        <v>0.26400000000000001</v>
      </c>
      <c r="X731" s="195">
        <v>0.3</v>
      </c>
      <c r="Y731" s="195">
        <v>2E-3</v>
      </c>
      <c r="Z731" s="195">
        <v>7.0000000000000001E-3</v>
      </c>
      <c r="AA731" s="195">
        <v>2.1999999999999999E-2</v>
      </c>
      <c r="AB731" s="195">
        <v>3.5000000000000003E-2</v>
      </c>
      <c r="AC731" s="42"/>
    </row>
    <row r="732" spans="1:29" x14ac:dyDescent="0.25">
      <c r="A732" s="94" t="s">
        <v>2222</v>
      </c>
      <c r="B732" s="195" t="s">
        <v>143</v>
      </c>
      <c r="C732" s="195">
        <v>0.49019607843137253</v>
      </c>
      <c r="D732" s="195">
        <v>0.22029988465974626</v>
      </c>
      <c r="E732" s="195">
        <v>8.8811995386389855E-2</v>
      </c>
      <c r="F732" s="195">
        <v>5.536332179930796E-2</v>
      </c>
      <c r="G732" s="195">
        <v>7.7277970011534025E-2</v>
      </c>
      <c r="H732" s="195" t="s">
        <v>143</v>
      </c>
      <c r="I732" s="195">
        <v>6.8050749711649372E-2</v>
      </c>
      <c r="J732" s="194">
        <v>0.99999999999999989</v>
      </c>
      <c r="K732" s="196">
        <v>867</v>
      </c>
      <c r="L732" s="94"/>
      <c r="M732" s="195" t="s">
        <v>143</v>
      </c>
      <c r="N732" s="195" t="s">
        <v>143</v>
      </c>
      <c r="O732" s="195">
        <v>0.45700000000000002</v>
      </c>
      <c r="P732" s="195">
        <v>0.52300000000000002</v>
      </c>
      <c r="Q732" s="195">
        <v>0.19400000000000001</v>
      </c>
      <c r="R732" s="195">
        <v>0.249</v>
      </c>
      <c r="S732" s="195">
        <v>7.1999999999999995E-2</v>
      </c>
      <c r="T732" s="195">
        <v>0.11</v>
      </c>
      <c r="U732" s="195">
        <v>4.2000000000000003E-2</v>
      </c>
      <c r="V732" s="195">
        <v>7.2999999999999995E-2</v>
      </c>
      <c r="W732" s="195">
        <v>6.0999999999999999E-2</v>
      </c>
      <c r="X732" s="195">
        <v>9.7000000000000003E-2</v>
      </c>
      <c r="Y732" s="195" t="s">
        <v>143</v>
      </c>
      <c r="Z732" s="195" t="s">
        <v>143</v>
      </c>
      <c r="AA732" s="195">
        <v>5.2999999999999999E-2</v>
      </c>
      <c r="AB732" s="195">
        <v>8.6999999999999994E-2</v>
      </c>
      <c r="AC732" s="42"/>
    </row>
    <row r="733" spans="1:29" x14ac:dyDescent="0.25">
      <c r="A733" s="94" t="s">
        <v>2223</v>
      </c>
      <c r="B733" s="195" t="s">
        <v>143</v>
      </c>
      <c r="C733" s="195">
        <v>0.39278996865203764</v>
      </c>
      <c r="D733" s="195">
        <v>0.38934169278996866</v>
      </c>
      <c r="E733" s="195">
        <v>8.2131661442006273E-2</v>
      </c>
      <c r="F733" s="195">
        <v>2.4137931034482758E-2</v>
      </c>
      <c r="G733" s="195">
        <v>7.586206896551724E-2</v>
      </c>
      <c r="H733" s="195">
        <v>2.19435736677116E-3</v>
      </c>
      <c r="I733" s="195">
        <v>3.3542319749216301E-2</v>
      </c>
      <c r="J733" s="194">
        <v>1.0000000000000002</v>
      </c>
      <c r="K733" s="196">
        <v>3190</v>
      </c>
      <c r="L733" s="94"/>
      <c r="M733" s="195" t="s">
        <v>143</v>
      </c>
      <c r="N733" s="195" t="s">
        <v>143</v>
      </c>
      <c r="O733" s="195">
        <v>0.376</v>
      </c>
      <c r="P733" s="195">
        <v>0.41</v>
      </c>
      <c r="Q733" s="195">
        <v>0.373</v>
      </c>
      <c r="R733" s="195">
        <v>0.40600000000000003</v>
      </c>
      <c r="S733" s="195">
        <v>7.2999999999999995E-2</v>
      </c>
      <c r="T733" s="195">
        <v>9.1999999999999998E-2</v>
      </c>
      <c r="U733" s="195">
        <v>1.9E-2</v>
      </c>
      <c r="V733" s="195">
        <v>0.03</v>
      </c>
      <c r="W733" s="195">
        <v>6.7000000000000004E-2</v>
      </c>
      <c r="X733" s="195">
        <v>8.5999999999999993E-2</v>
      </c>
      <c r="Y733" s="195">
        <v>1E-3</v>
      </c>
      <c r="Z733" s="195">
        <v>5.0000000000000001E-3</v>
      </c>
      <c r="AA733" s="195">
        <v>2.8000000000000001E-2</v>
      </c>
      <c r="AB733" s="195">
        <v>0.04</v>
      </c>
      <c r="AC733" s="42"/>
    </row>
    <row r="734" spans="1:29" x14ac:dyDescent="0.25">
      <c r="A734" s="94" t="s">
        <v>2224</v>
      </c>
      <c r="B734" s="195" t="s">
        <v>143</v>
      </c>
      <c r="C734" s="195">
        <v>0.35582822085889571</v>
      </c>
      <c r="D734" s="195">
        <v>0.42126789366053169</v>
      </c>
      <c r="E734" s="195">
        <v>9.815950920245399E-2</v>
      </c>
      <c r="F734" s="195">
        <v>1.4314928425357873E-2</v>
      </c>
      <c r="G734" s="195">
        <v>7.7709611451942745E-2</v>
      </c>
      <c r="H734" s="195">
        <v>4.0899795501022499E-3</v>
      </c>
      <c r="I734" s="195">
        <v>2.8629856850715747E-2</v>
      </c>
      <c r="J734" s="194">
        <v>1</v>
      </c>
      <c r="K734" s="196">
        <v>489</v>
      </c>
      <c r="L734" s="94"/>
      <c r="M734" s="195" t="s">
        <v>143</v>
      </c>
      <c r="N734" s="195" t="s">
        <v>143</v>
      </c>
      <c r="O734" s="195">
        <v>0.315</v>
      </c>
      <c r="P734" s="195">
        <v>0.39900000000000002</v>
      </c>
      <c r="Q734" s="195">
        <v>0.378</v>
      </c>
      <c r="R734" s="195">
        <v>0.46500000000000002</v>
      </c>
      <c r="S734" s="195">
        <v>7.4999999999999997E-2</v>
      </c>
      <c r="T734" s="195">
        <v>0.128</v>
      </c>
      <c r="U734" s="195">
        <v>7.0000000000000001E-3</v>
      </c>
      <c r="V734" s="195">
        <v>2.9000000000000001E-2</v>
      </c>
      <c r="W734" s="195">
        <v>5.7000000000000002E-2</v>
      </c>
      <c r="X734" s="195">
        <v>0.105</v>
      </c>
      <c r="Y734" s="195">
        <v>1E-3</v>
      </c>
      <c r="Z734" s="195">
        <v>1.4999999999999999E-2</v>
      </c>
      <c r="AA734" s="195">
        <v>1.7000000000000001E-2</v>
      </c>
      <c r="AB734" s="195">
        <v>4.7E-2</v>
      </c>
      <c r="AC734" s="42"/>
    </row>
    <row r="735" spans="1:29" x14ac:dyDescent="0.25">
      <c r="A735" s="94" t="s">
        <v>2225</v>
      </c>
      <c r="B735" s="195">
        <v>5.5065902117830919E-2</v>
      </c>
      <c r="C735" s="195">
        <v>0.31117061006860253</v>
      </c>
      <c r="D735" s="195">
        <v>0.27884199196381032</v>
      </c>
      <c r="E735" s="195">
        <v>9.3454220914777314E-2</v>
      </c>
      <c r="F735" s="195">
        <v>2.1063397032968296E-2</v>
      </c>
      <c r="G735" s="195">
        <v>0.20426400683344251</v>
      </c>
      <c r="H735" s="195">
        <v>3.0298503460770908E-3</v>
      </c>
      <c r="I735" s="195">
        <v>3.3110020722490988E-2</v>
      </c>
      <c r="J735" s="194">
        <v>1</v>
      </c>
      <c r="K735" s="196">
        <v>261069</v>
      </c>
      <c r="L735" s="94"/>
      <c r="M735" s="195">
        <v>5.3999999999999999E-2</v>
      </c>
      <c r="N735" s="195">
        <v>5.6000000000000001E-2</v>
      </c>
      <c r="O735" s="195">
        <v>0.309</v>
      </c>
      <c r="P735" s="195">
        <v>0.313</v>
      </c>
      <c r="Q735" s="195">
        <v>0.27700000000000002</v>
      </c>
      <c r="R735" s="195">
        <v>0.28100000000000003</v>
      </c>
      <c r="S735" s="195">
        <v>9.1999999999999998E-2</v>
      </c>
      <c r="T735" s="195">
        <v>9.5000000000000001E-2</v>
      </c>
      <c r="U735" s="195">
        <v>2.1000000000000001E-2</v>
      </c>
      <c r="V735" s="195">
        <v>2.1999999999999999E-2</v>
      </c>
      <c r="W735" s="195">
        <v>0.20300000000000001</v>
      </c>
      <c r="X735" s="195">
        <v>0.20599999999999999</v>
      </c>
      <c r="Y735" s="195">
        <v>3.0000000000000001E-3</v>
      </c>
      <c r="Z735" s="195">
        <v>3.0000000000000001E-3</v>
      </c>
      <c r="AA735" s="195">
        <v>3.2000000000000001E-2</v>
      </c>
      <c r="AB735" s="195">
        <v>3.4000000000000002E-2</v>
      </c>
      <c r="AC735" s="42"/>
    </row>
    <row r="736" spans="1:29" x14ac:dyDescent="0.25">
      <c r="A736" s="94" t="s">
        <v>2226</v>
      </c>
      <c r="B736" s="195" t="s">
        <v>143</v>
      </c>
      <c r="C736" s="195">
        <v>0.38540889883171764</v>
      </c>
      <c r="D736" s="195">
        <v>0.27939348744717873</v>
      </c>
      <c r="E736" s="195">
        <v>0.11048968431518767</v>
      </c>
      <c r="F736" s="195">
        <v>1.7524235645041013E-2</v>
      </c>
      <c r="G736" s="195">
        <v>0.18195376584638329</v>
      </c>
      <c r="H736" s="195">
        <v>2.4857071836937609E-3</v>
      </c>
      <c r="I736" s="195">
        <v>2.2744220730797911E-2</v>
      </c>
      <c r="J736" s="194">
        <v>1</v>
      </c>
      <c r="K736" s="196">
        <v>8046</v>
      </c>
      <c r="L736" s="94"/>
      <c r="M736" s="195" t="s">
        <v>143</v>
      </c>
      <c r="N736" s="195" t="s">
        <v>143</v>
      </c>
      <c r="O736" s="195">
        <v>0.375</v>
      </c>
      <c r="P736" s="195">
        <v>0.39600000000000002</v>
      </c>
      <c r="Q736" s="195">
        <v>0.27</v>
      </c>
      <c r="R736" s="195">
        <v>0.28899999999999998</v>
      </c>
      <c r="S736" s="195">
        <v>0.104</v>
      </c>
      <c r="T736" s="195">
        <v>0.11799999999999999</v>
      </c>
      <c r="U736" s="195">
        <v>1.4999999999999999E-2</v>
      </c>
      <c r="V736" s="195">
        <v>2.1000000000000001E-2</v>
      </c>
      <c r="W736" s="195">
        <v>0.17399999999999999</v>
      </c>
      <c r="X736" s="195">
        <v>0.191</v>
      </c>
      <c r="Y736" s="195">
        <v>2E-3</v>
      </c>
      <c r="Z736" s="195">
        <v>4.0000000000000001E-3</v>
      </c>
      <c r="AA736" s="195">
        <v>0.02</v>
      </c>
      <c r="AB736" s="195">
        <v>2.5999999999999999E-2</v>
      </c>
      <c r="AC736" s="42"/>
    </row>
    <row r="737" spans="1:29" x14ac:dyDescent="0.25">
      <c r="A737" s="94" t="s">
        <v>2227</v>
      </c>
      <c r="B737" s="195" t="s">
        <v>143</v>
      </c>
      <c r="C737" s="195">
        <v>0.23842508202697776</v>
      </c>
      <c r="D737" s="195">
        <v>0.51841049945315343</v>
      </c>
      <c r="E737" s="195">
        <v>0.13488880787458987</v>
      </c>
      <c r="F737" s="195">
        <v>2.2238425082026978E-2</v>
      </c>
      <c r="G737" s="195">
        <v>5.9788552679547941E-2</v>
      </c>
      <c r="H737" s="195" t="s">
        <v>143</v>
      </c>
      <c r="I737" s="195">
        <v>2.6248632883703972E-2</v>
      </c>
      <c r="J737" s="194">
        <v>1</v>
      </c>
      <c r="K737" s="196">
        <v>2743</v>
      </c>
      <c r="L737" s="94"/>
      <c r="M737" s="195" t="s">
        <v>143</v>
      </c>
      <c r="N737" s="195" t="s">
        <v>143</v>
      </c>
      <c r="O737" s="195">
        <v>0.223</v>
      </c>
      <c r="P737" s="195">
        <v>0.255</v>
      </c>
      <c r="Q737" s="195">
        <v>0.5</v>
      </c>
      <c r="R737" s="195">
        <v>0.53700000000000003</v>
      </c>
      <c r="S737" s="195">
        <v>0.123</v>
      </c>
      <c r="T737" s="195">
        <v>0.14799999999999999</v>
      </c>
      <c r="U737" s="195">
        <v>1.7000000000000001E-2</v>
      </c>
      <c r="V737" s="195">
        <v>2.8000000000000001E-2</v>
      </c>
      <c r="W737" s="195">
        <v>5.1999999999999998E-2</v>
      </c>
      <c r="X737" s="195">
        <v>6.9000000000000006E-2</v>
      </c>
      <c r="Y737" s="195" t="s">
        <v>143</v>
      </c>
      <c r="Z737" s="195" t="s">
        <v>143</v>
      </c>
      <c r="AA737" s="195">
        <v>2.1000000000000001E-2</v>
      </c>
      <c r="AB737" s="195">
        <v>3.3000000000000002E-2</v>
      </c>
      <c r="AC737" s="42"/>
    </row>
    <row r="738" spans="1:29" x14ac:dyDescent="0.25">
      <c r="A738" s="94" t="s">
        <v>2228</v>
      </c>
      <c r="B738" s="195" t="s">
        <v>143</v>
      </c>
      <c r="C738" s="195">
        <v>1.027077497665733E-2</v>
      </c>
      <c r="D738" s="195">
        <v>0.19724556489262371</v>
      </c>
      <c r="E738" s="195">
        <v>0.10737628384687208</v>
      </c>
      <c r="F738" s="195">
        <v>4.1316526610644257E-2</v>
      </c>
      <c r="G738" s="195">
        <v>0.61647992530345475</v>
      </c>
      <c r="H738" s="195">
        <v>2.5676937441643324E-3</v>
      </c>
      <c r="I738" s="195">
        <v>2.4743230625583566E-2</v>
      </c>
      <c r="J738" s="194">
        <v>1</v>
      </c>
      <c r="K738" s="196">
        <v>4284</v>
      </c>
      <c r="L738" s="94"/>
      <c r="M738" s="195" t="s">
        <v>143</v>
      </c>
      <c r="N738" s="195" t="s">
        <v>143</v>
      </c>
      <c r="O738" s="195">
        <v>8.0000000000000002E-3</v>
      </c>
      <c r="P738" s="195">
        <v>1.4E-2</v>
      </c>
      <c r="Q738" s="195">
        <v>0.186</v>
      </c>
      <c r="R738" s="195">
        <v>0.20899999999999999</v>
      </c>
      <c r="S738" s="195">
        <v>9.8000000000000004E-2</v>
      </c>
      <c r="T738" s="195">
        <v>0.11700000000000001</v>
      </c>
      <c r="U738" s="195">
        <v>3.5999999999999997E-2</v>
      </c>
      <c r="V738" s="195">
        <v>4.8000000000000001E-2</v>
      </c>
      <c r="W738" s="195">
        <v>0.60199999999999998</v>
      </c>
      <c r="X738" s="195">
        <v>0.63100000000000001</v>
      </c>
      <c r="Y738" s="195">
        <v>1E-3</v>
      </c>
      <c r="Z738" s="195">
        <v>5.0000000000000001E-3</v>
      </c>
      <c r="AA738" s="195">
        <v>0.02</v>
      </c>
      <c r="AB738" s="195">
        <v>0.03</v>
      </c>
      <c r="AC738" s="42"/>
    </row>
    <row r="739" spans="1:29" x14ac:dyDescent="0.25">
      <c r="A739" s="94" t="s">
        <v>2229</v>
      </c>
      <c r="B739" s="195" t="s">
        <v>143</v>
      </c>
      <c r="C739" s="195">
        <v>8.3086405120303422E-2</v>
      </c>
      <c r="D739" s="195">
        <v>0.21962782979732132</v>
      </c>
      <c r="E739" s="195">
        <v>7.7397179092094343E-2</v>
      </c>
      <c r="F739" s="195">
        <v>1.161550314092687E-2</v>
      </c>
      <c r="G739" s="195">
        <v>0.55149934810951762</v>
      </c>
      <c r="H739" s="195">
        <v>1.4341590612777053E-2</v>
      </c>
      <c r="I739" s="195">
        <v>4.2432144127059382E-2</v>
      </c>
      <c r="J739" s="194">
        <v>1</v>
      </c>
      <c r="K739" s="196">
        <v>8437</v>
      </c>
      <c r="L739" s="94"/>
      <c r="M739" s="195" t="s">
        <v>143</v>
      </c>
      <c r="N739" s="195" t="s">
        <v>143</v>
      </c>
      <c r="O739" s="195">
        <v>7.6999999999999999E-2</v>
      </c>
      <c r="P739" s="195">
        <v>8.8999999999999996E-2</v>
      </c>
      <c r="Q739" s="195">
        <v>0.21099999999999999</v>
      </c>
      <c r="R739" s="195">
        <v>0.22900000000000001</v>
      </c>
      <c r="S739" s="195">
        <v>7.1999999999999995E-2</v>
      </c>
      <c r="T739" s="195">
        <v>8.3000000000000004E-2</v>
      </c>
      <c r="U739" s="195">
        <v>0.01</v>
      </c>
      <c r="V739" s="195">
        <v>1.4E-2</v>
      </c>
      <c r="W739" s="195">
        <v>0.54100000000000004</v>
      </c>
      <c r="X739" s="195">
        <v>0.56200000000000006</v>
      </c>
      <c r="Y739" s="195">
        <v>1.2E-2</v>
      </c>
      <c r="Z739" s="195">
        <v>1.7000000000000001E-2</v>
      </c>
      <c r="AA739" s="195">
        <v>3.7999999999999999E-2</v>
      </c>
      <c r="AB739" s="195">
        <v>4.7E-2</v>
      </c>
      <c r="AC739" s="42"/>
    </row>
    <row r="740" spans="1:29" x14ac:dyDescent="0.25">
      <c r="A740" s="94" t="s">
        <v>2230</v>
      </c>
      <c r="B740" s="195">
        <v>0.22580645161290322</v>
      </c>
      <c r="C740" s="195">
        <v>0.17800233190827827</v>
      </c>
      <c r="D740" s="195">
        <v>0.36494364554994169</v>
      </c>
      <c r="E740" s="195">
        <v>7.0345899727944028E-2</v>
      </c>
      <c r="F740" s="195">
        <v>2.4096385542168676E-2</v>
      </c>
      <c r="G740" s="195">
        <v>0.11193159735717062</v>
      </c>
      <c r="H740" s="195">
        <v>1.165954139137194E-3</v>
      </c>
      <c r="I740" s="195">
        <v>2.3707734162456275E-2</v>
      </c>
      <c r="J740" s="194">
        <v>1</v>
      </c>
      <c r="K740" s="196">
        <v>2573</v>
      </c>
      <c r="L740" s="94"/>
      <c r="M740" s="195">
        <v>0.21</v>
      </c>
      <c r="N740" s="195">
        <v>0.24199999999999999</v>
      </c>
      <c r="O740" s="195">
        <v>0.16400000000000001</v>
      </c>
      <c r="P740" s="195">
        <v>0.193</v>
      </c>
      <c r="Q740" s="195">
        <v>0.34699999999999998</v>
      </c>
      <c r="R740" s="195">
        <v>0.38400000000000001</v>
      </c>
      <c r="S740" s="195">
        <v>6.0999999999999999E-2</v>
      </c>
      <c r="T740" s="195">
        <v>8.1000000000000003E-2</v>
      </c>
      <c r="U740" s="195">
        <v>1.9E-2</v>
      </c>
      <c r="V740" s="195">
        <v>3.1E-2</v>
      </c>
      <c r="W740" s="195">
        <v>0.1</v>
      </c>
      <c r="X740" s="195">
        <v>0.125</v>
      </c>
      <c r="Y740" s="195">
        <v>0</v>
      </c>
      <c r="Z740" s="195">
        <v>3.0000000000000001E-3</v>
      </c>
      <c r="AA740" s="195">
        <v>1.9E-2</v>
      </c>
      <c r="AB740" s="195">
        <v>0.03</v>
      </c>
      <c r="AC740" s="42"/>
    </row>
    <row r="741" spans="1:29" x14ac:dyDescent="0.25">
      <c r="A741" s="94" t="s">
        <v>2231</v>
      </c>
      <c r="B741" s="195">
        <v>0.21003649635036498</v>
      </c>
      <c r="C741" s="195">
        <v>1.3503649635036496E-3</v>
      </c>
      <c r="D741" s="195">
        <v>0.59729927007299266</v>
      </c>
      <c r="E741" s="195">
        <v>9.2627737226277373E-2</v>
      </c>
      <c r="F741" s="195">
        <v>7.5036496350364967E-2</v>
      </c>
      <c r="G741" s="195">
        <v>5.8394160583941602E-3</v>
      </c>
      <c r="H741" s="195" t="s">
        <v>143</v>
      </c>
      <c r="I741" s="195">
        <v>1.7810218978102189E-2</v>
      </c>
      <c r="J741" s="194">
        <v>1</v>
      </c>
      <c r="K741" s="196">
        <v>27400</v>
      </c>
      <c r="L741" s="94"/>
      <c r="M741" s="195">
        <v>0.20499999999999999</v>
      </c>
      <c r="N741" s="195">
        <v>0.215</v>
      </c>
      <c r="O741" s="195">
        <v>1E-3</v>
      </c>
      <c r="P741" s="195">
        <v>2E-3</v>
      </c>
      <c r="Q741" s="195">
        <v>0.59099999999999997</v>
      </c>
      <c r="R741" s="195">
        <v>0.60299999999999998</v>
      </c>
      <c r="S741" s="195">
        <v>8.8999999999999996E-2</v>
      </c>
      <c r="T741" s="195">
        <v>9.6000000000000002E-2</v>
      </c>
      <c r="U741" s="195">
        <v>7.1999999999999995E-2</v>
      </c>
      <c r="V741" s="195">
        <v>7.8E-2</v>
      </c>
      <c r="W741" s="195">
        <v>5.0000000000000001E-3</v>
      </c>
      <c r="X741" s="195">
        <v>7.0000000000000001E-3</v>
      </c>
      <c r="Y741" s="195" t="s">
        <v>143</v>
      </c>
      <c r="Z741" s="195" t="s">
        <v>143</v>
      </c>
      <c r="AA741" s="195">
        <v>1.6E-2</v>
      </c>
      <c r="AB741" s="195">
        <v>1.9E-2</v>
      </c>
      <c r="AC741" s="42"/>
    </row>
    <row r="742" spans="1:29" x14ac:dyDescent="0.25">
      <c r="A742" s="94" t="s">
        <v>2232</v>
      </c>
      <c r="B742" s="195">
        <v>6.6823875294766175E-2</v>
      </c>
      <c r="C742" s="195">
        <v>0.2962668055002603</v>
      </c>
      <c r="D742" s="195">
        <v>0.25115609591767984</v>
      </c>
      <c r="E742" s="195">
        <v>8.0850151594034234E-2</v>
      </c>
      <c r="F742" s="195">
        <v>3.3932563623556795E-2</v>
      </c>
      <c r="G742" s="195">
        <v>0.23948794903990445</v>
      </c>
      <c r="H742" s="195">
        <v>2.1437540195387867E-3</v>
      </c>
      <c r="I742" s="195">
        <v>2.9338805010259393E-2</v>
      </c>
      <c r="J742" s="194">
        <v>1</v>
      </c>
      <c r="K742" s="196">
        <v>32653</v>
      </c>
      <c r="L742" s="94"/>
      <c r="M742" s="195">
        <v>6.4000000000000001E-2</v>
      </c>
      <c r="N742" s="195">
        <v>7.0000000000000007E-2</v>
      </c>
      <c r="O742" s="195">
        <v>0.29099999999999998</v>
      </c>
      <c r="P742" s="195">
        <v>0.30099999999999999</v>
      </c>
      <c r="Q742" s="195">
        <v>0.246</v>
      </c>
      <c r="R742" s="195">
        <v>0.25600000000000001</v>
      </c>
      <c r="S742" s="195">
        <v>7.8E-2</v>
      </c>
      <c r="T742" s="195">
        <v>8.4000000000000005E-2</v>
      </c>
      <c r="U742" s="195">
        <v>3.2000000000000001E-2</v>
      </c>
      <c r="V742" s="195">
        <v>3.5999999999999997E-2</v>
      </c>
      <c r="W742" s="195">
        <v>0.23499999999999999</v>
      </c>
      <c r="X742" s="195">
        <v>0.24399999999999999</v>
      </c>
      <c r="Y742" s="195">
        <v>2E-3</v>
      </c>
      <c r="Z742" s="195">
        <v>3.0000000000000001E-3</v>
      </c>
      <c r="AA742" s="195">
        <v>2.8000000000000001E-2</v>
      </c>
      <c r="AB742" s="195">
        <v>3.1E-2</v>
      </c>
      <c r="AC742" s="42"/>
    </row>
    <row r="743" spans="1:29" x14ac:dyDescent="0.25">
      <c r="A743" s="94" t="s">
        <v>2233</v>
      </c>
      <c r="B743" s="195">
        <v>0.62072604474461801</v>
      </c>
      <c r="C743" s="195">
        <v>0.17750105529759391</v>
      </c>
      <c r="D743" s="195">
        <v>0.12304769945124525</v>
      </c>
      <c r="E743" s="195">
        <v>4.0101308569016461E-2</v>
      </c>
      <c r="F743" s="195">
        <v>1.6884761502743773E-3</v>
      </c>
      <c r="G743" s="195">
        <v>8.864499788940482E-3</v>
      </c>
      <c r="H743" s="195">
        <v>2.1105951878429716E-4</v>
      </c>
      <c r="I743" s="195">
        <v>2.7859856479527226E-2</v>
      </c>
      <c r="J743" s="194">
        <v>1</v>
      </c>
      <c r="K743" s="196">
        <v>4738</v>
      </c>
      <c r="L743" s="94"/>
      <c r="M743" s="195">
        <v>0.60699999999999998</v>
      </c>
      <c r="N743" s="195">
        <v>0.63400000000000001</v>
      </c>
      <c r="O743" s="195">
        <v>0.16700000000000001</v>
      </c>
      <c r="P743" s="195">
        <v>0.189</v>
      </c>
      <c r="Q743" s="195">
        <v>0.114</v>
      </c>
      <c r="R743" s="195">
        <v>0.13300000000000001</v>
      </c>
      <c r="S743" s="195">
        <v>3.5000000000000003E-2</v>
      </c>
      <c r="T743" s="195">
        <v>4.5999999999999999E-2</v>
      </c>
      <c r="U743" s="195">
        <v>1E-3</v>
      </c>
      <c r="V743" s="195">
        <v>3.0000000000000001E-3</v>
      </c>
      <c r="W743" s="195">
        <v>7.0000000000000001E-3</v>
      </c>
      <c r="X743" s="195">
        <v>1.2E-2</v>
      </c>
      <c r="Y743" s="195">
        <v>0</v>
      </c>
      <c r="Z743" s="195">
        <v>1E-3</v>
      </c>
      <c r="AA743" s="195">
        <v>2.4E-2</v>
      </c>
      <c r="AB743" s="195">
        <v>3.3000000000000002E-2</v>
      </c>
      <c r="AC743" s="42"/>
    </row>
    <row r="744" spans="1:29" x14ac:dyDescent="0.25">
      <c r="A744" s="94" t="s">
        <v>2234</v>
      </c>
      <c r="B744" s="195">
        <v>0.29031693223603572</v>
      </c>
      <c r="C744" s="195">
        <v>0.51141906596292863</v>
      </c>
      <c r="D744" s="195">
        <v>0.10315931660704905</v>
      </c>
      <c r="E744" s="195">
        <v>2.4439052455161717E-2</v>
      </c>
      <c r="F744" s="195">
        <v>1.125647247167121E-3</v>
      </c>
      <c r="G744" s="195">
        <v>3.879730845236011E-2</v>
      </c>
      <c r="H744" s="195">
        <v>2.1512369612527202E-3</v>
      </c>
      <c r="I744" s="195">
        <v>2.8591440078044875E-2</v>
      </c>
      <c r="J744" s="194">
        <v>1</v>
      </c>
      <c r="K744" s="196">
        <v>39977</v>
      </c>
      <c r="L744" s="94"/>
      <c r="M744" s="195">
        <v>0.28599999999999998</v>
      </c>
      <c r="N744" s="195">
        <v>0.29499999999999998</v>
      </c>
      <c r="O744" s="195">
        <v>0.50700000000000001</v>
      </c>
      <c r="P744" s="195">
        <v>0.51600000000000001</v>
      </c>
      <c r="Q744" s="195">
        <v>0.1</v>
      </c>
      <c r="R744" s="195">
        <v>0.106</v>
      </c>
      <c r="S744" s="195">
        <v>2.3E-2</v>
      </c>
      <c r="T744" s="195">
        <v>2.5999999999999999E-2</v>
      </c>
      <c r="U744" s="195">
        <v>1E-3</v>
      </c>
      <c r="V744" s="195">
        <v>2E-3</v>
      </c>
      <c r="W744" s="195">
        <v>3.6999999999999998E-2</v>
      </c>
      <c r="X744" s="195">
        <v>4.1000000000000002E-2</v>
      </c>
      <c r="Y744" s="195">
        <v>2E-3</v>
      </c>
      <c r="Z744" s="195">
        <v>3.0000000000000001E-3</v>
      </c>
      <c r="AA744" s="195">
        <v>2.7E-2</v>
      </c>
      <c r="AB744" s="195">
        <v>0.03</v>
      </c>
      <c r="AC744" s="42"/>
    </row>
    <row r="745" spans="1:29" x14ac:dyDescent="0.25">
      <c r="A745" s="94" t="s">
        <v>2235</v>
      </c>
      <c r="B745" s="195" t="s">
        <v>143</v>
      </c>
      <c r="C745" s="195">
        <v>0.34338358458961477</v>
      </c>
      <c r="D745" s="195">
        <v>0.43551088777219432</v>
      </c>
      <c r="E745" s="195">
        <v>0.1044109436069235</v>
      </c>
      <c r="F745" s="195">
        <v>5.5834729201563373E-3</v>
      </c>
      <c r="G745" s="195">
        <v>9.1568955890563936E-2</v>
      </c>
      <c r="H745" s="195" t="s">
        <v>143</v>
      </c>
      <c r="I745" s="195">
        <v>1.954215522054718E-2</v>
      </c>
      <c r="J745" s="194">
        <v>1</v>
      </c>
      <c r="K745" s="196">
        <v>1791</v>
      </c>
      <c r="L745" s="94"/>
      <c r="M745" s="195" t="s">
        <v>143</v>
      </c>
      <c r="N745" s="195" t="s">
        <v>143</v>
      </c>
      <c r="O745" s="195">
        <v>0.32200000000000001</v>
      </c>
      <c r="P745" s="195">
        <v>0.36599999999999999</v>
      </c>
      <c r="Q745" s="195">
        <v>0.41299999999999998</v>
      </c>
      <c r="R745" s="195">
        <v>0.45900000000000002</v>
      </c>
      <c r="S745" s="195">
        <v>9.0999999999999998E-2</v>
      </c>
      <c r="T745" s="195">
        <v>0.11899999999999999</v>
      </c>
      <c r="U745" s="195">
        <v>3.0000000000000001E-3</v>
      </c>
      <c r="V745" s="195">
        <v>0.01</v>
      </c>
      <c r="W745" s="195">
        <v>7.9000000000000001E-2</v>
      </c>
      <c r="X745" s="195">
        <v>0.106</v>
      </c>
      <c r="Y745" s="195" t="s">
        <v>143</v>
      </c>
      <c r="Z745" s="195" t="s">
        <v>143</v>
      </c>
      <c r="AA745" s="195">
        <v>1.4E-2</v>
      </c>
      <c r="AB745" s="195">
        <v>2.7E-2</v>
      </c>
      <c r="AC745" s="42"/>
    </row>
    <row r="746" spans="1:29" x14ac:dyDescent="0.25">
      <c r="A746" s="94" t="s">
        <v>2236</v>
      </c>
      <c r="B746" s="195" t="s">
        <v>143</v>
      </c>
      <c r="C746" s="195">
        <v>0.27861771058315332</v>
      </c>
      <c r="D746" s="195">
        <v>0.36069114470842334</v>
      </c>
      <c r="E746" s="195">
        <v>0.2203023758099352</v>
      </c>
      <c r="F746" s="195">
        <v>1.2958963282937365E-2</v>
      </c>
      <c r="G746" s="195">
        <v>0.10799136069114471</v>
      </c>
      <c r="H746" s="195">
        <v>2.1598272138228943E-3</v>
      </c>
      <c r="I746" s="195">
        <v>1.7278617710583154E-2</v>
      </c>
      <c r="J746" s="194">
        <v>0.99999999999999989</v>
      </c>
      <c r="K746" s="196">
        <v>463</v>
      </c>
      <c r="L746" s="94"/>
      <c r="M746" s="195" t="s">
        <v>143</v>
      </c>
      <c r="N746" s="195" t="s">
        <v>143</v>
      </c>
      <c r="O746" s="195">
        <v>0.24</v>
      </c>
      <c r="P746" s="195">
        <v>0.32100000000000001</v>
      </c>
      <c r="Q746" s="195">
        <v>0.318</v>
      </c>
      <c r="R746" s="195">
        <v>0.40500000000000003</v>
      </c>
      <c r="S746" s="195">
        <v>0.185</v>
      </c>
      <c r="T746" s="195">
        <v>0.26</v>
      </c>
      <c r="U746" s="195">
        <v>6.0000000000000001E-3</v>
      </c>
      <c r="V746" s="195">
        <v>2.8000000000000001E-2</v>
      </c>
      <c r="W746" s="195">
        <v>8.3000000000000004E-2</v>
      </c>
      <c r="X746" s="195">
        <v>0.14000000000000001</v>
      </c>
      <c r="Y746" s="195">
        <v>0</v>
      </c>
      <c r="Z746" s="195">
        <v>1.2E-2</v>
      </c>
      <c r="AA746" s="195">
        <v>8.9999999999999993E-3</v>
      </c>
      <c r="AB746" s="195">
        <v>3.4000000000000002E-2</v>
      </c>
      <c r="AC746" s="42"/>
    </row>
    <row r="747" spans="1:29" x14ac:dyDescent="0.25">
      <c r="A747" s="94" t="s">
        <v>2237</v>
      </c>
      <c r="B747" s="195" t="s">
        <v>143</v>
      </c>
      <c r="C747" s="195">
        <v>0.31736794986571171</v>
      </c>
      <c r="D747" s="195">
        <v>0.26365264100268576</v>
      </c>
      <c r="E747" s="195">
        <v>0.32587287376902419</v>
      </c>
      <c r="F747" s="195">
        <v>1.1190689346463742E-2</v>
      </c>
      <c r="G747" s="195">
        <v>5.1924798567591766E-2</v>
      </c>
      <c r="H747" s="195">
        <v>1.3428827215756492E-3</v>
      </c>
      <c r="I747" s="195">
        <v>2.864816472694718E-2</v>
      </c>
      <c r="J747" s="194">
        <v>1</v>
      </c>
      <c r="K747" s="196">
        <v>2234</v>
      </c>
      <c r="L747" s="94"/>
      <c r="M747" s="195" t="s">
        <v>143</v>
      </c>
      <c r="N747" s="195" t="s">
        <v>143</v>
      </c>
      <c r="O747" s="195">
        <v>0.29799999999999999</v>
      </c>
      <c r="P747" s="195">
        <v>0.33700000000000002</v>
      </c>
      <c r="Q747" s="195">
        <v>0.246</v>
      </c>
      <c r="R747" s="195">
        <v>0.28199999999999997</v>
      </c>
      <c r="S747" s="195">
        <v>0.307</v>
      </c>
      <c r="T747" s="195">
        <v>0.34599999999999997</v>
      </c>
      <c r="U747" s="195">
        <v>8.0000000000000002E-3</v>
      </c>
      <c r="V747" s="195">
        <v>1.6E-2</v>
      </c>
      <c r="W747" s="195">
        <v>4.2999999999999997E-2</v>
      </c>
      <c r="X747" s="195">
        <v>6.2E-2</v>
      </c>
      <c r="Y747" s="195">
        <v>0</v>
      </c>
      <c r="Z747" s="195">
        <v>4.0000000000000001E-3</v>
      </c>
      <c r="AA747" s="195">
        <v>2.1999999999999999E-2</v>
      </c>
      <c r="AB747" s="195">
        <v>3.5999999999999997E-2</v>
      </c>
      <c r="AC747" s="42"/>
    </row>
    <row r="748" spans="1:29" x14ac:dyDescent="0.25">
      <c r="A748" s="94" t="s">
        <v>2238</v>
      </c>
      <c r="B748" s="195" t="s">
        <v>143</v>
      </c>
      <c r="C748" s="195">
        <v>0.45095619987661939</v>
      </c>
      <c r="D748" s="195">
        <v>0.32942628007402835</v>
      </c>
      <c r="E748" s="195">
        <v>0.11227637260950031</v>
      </c>
      <c r="F748" s="195">
        <v>1.2338062924120914E-2</v>
      </c>
      <c r="G748" s="195">
        <v>6.3541024059222698E-2</v>
      </c>
      <c r="H748" s="195" t="s">
        <v>143</v>
      </c>
      <c r="I748" s="195">
        <v>3.1462060456508331E-2</v>
      </c>
      <c r="J748" s="194">
        <v>1</v>
      </c>
      <c r="K748" s="196">
        <v>1621</v>
      </c>
      <c r="L748" s="94"/>
      <c r="M748" s="195" t="s">
        <v>143</v>
      </c>
      <c r="N748" s="195" t="s">
        <v>143</v>
      </c>
      <c r="O748" s="195">
        <v>0.42699999999999999</v>
      </c>
      <c r="P748" s="195">
        <v>0.47499999999999998</v>
      </c>
      <c r="Q748" s="195">
        <v>0.307</v>
      </c>
      <c r="R748" s="195">
        <v>0.35299999999999998</v>
      </c>
      <c r="S748" s="195">
        <v>9.8000000000000004E-2</v>
      </c>
      <c r="T748" s="195">
        <v>0.129</v>
      </c>
      <c r="U748" s="195">
        <v>8.0000000000000002E-3</v>
      </c>
      <c r="V748" s="195">
        <v>1.9E-2</v>
      </c>
      <c r="W748" s="195">
        <v>5.2999999999999999E-2</v>
      </c>
      <c r="X748" s="195">
        <v>7.5999999999999998E-2</v>
      </c>
      <c r="Y748" s="195" t="s">
        <v>143</v>
      </c>
      <c r="Z748" s="195" t="s">
        <v>143</v>
      </c>
      <c r="AA748" s="195">
        <v>2.4E-2</v>
      </c>
      <c r="AB748" s="195">
        <v>4.1000000000000002E-2</v>
      </c>
      <c r="AC748" s="42"/>
    </row>
    <row r="749" spans="1:29" x14ac:dyDescent="0.25">
      <c r="A749" s="94" t="s">
        <v>2239</v>
      </c>
      <c r="B749" s="195" t="s">
        <v>143</v>
      </c>
      <c r="C749" s="195">
        <v>0.28940217391304346</v>
      </c>
      <c r="D749" s="195">
        <v>0.41168478260869568</v>
      </c>
      <c r="E749" s="195">
        <v>0.1610054347826087</v>
      </c>
      <c r="F749" s="195">
        <v>1.5625E-2</v>
      </c>
      <c r="G749" s="195">
        <v>9.375E-2</v>
      </c>
      <c r="H749" s="195" t="s">
        <v>143</v>
      </c>
      <c r="I749" s="195">
        <v>2.8532608695652172E-2</v>
      </c>
      <c r="J749" s="194">
        <v>1</v>
      </c>
      <c r="K749" s="196">
        <v>1472</v>
      </c>
      <c r="L749" s="94"/>
      <c r="M749" s="195" t="s">
        <v>143</v>
      </c>
      <c r="N749" s="195" t="s">
        <v>143</v>
      </c>
      <c r="O749" s="195">
        <v>0.26700000000000002</v>
      </c>
      <c r="P749" s="195">
        <v>0.313</v>
      </c>
      <c r="Q749" s="195">
        <v>0.38700000000000001</v>
      </c>
      <c r="R749" s="195">
        <v>0.437</v>
      </c>
      <c r="S749" s="195">
        <v>0.14299999999999999</v>
      </c>
      <c r="T749" s="195">
        <v>0.18099999999999999</v>
      </c>
      <c r="U749" s="195">
        <v>0.01</v>
      </c>
      <c r="V749" s="195">
        <v>2.3E-2</v>
      </c>
      <c r="W749" s="195">
        <v>0.08</v>
      </c>
      <c r="X749" s="195">
        <v>0.11</v>
      </c>
      <c r="Y749" s="195" t="s">
        <v>143</v>
      </c>
      <c r="Z749" s="195" t="s">
        <v>143</v>
      </c>
      <c r="AA749" s="195">
        <v>2.1000000000000001E-2</v>
      </c>
      <c r="AB749" s="195">
        <v>3.7999999999999999E-2</v>
      </c>
      <c r="AC749" s="42"/>
    </row>
    <row r="750" spans="1:29" x14ac:dyDescent="0.25">
      <c r="A750" s="94" t="s">
        <v>2240</v>
      </c>
      <c r="B750" s="195" t="s">
        <v>143</v>
      </c>
      <c r="C750" s="195">
        <v>0.16384180790960451</v>
      </c>
      <c r="D750" s="195">
        <v>0.55508474576271183</v>
      </c>
      <c r="E750" s="195">
        <v>0.17325800376647835</v>
      </c>
      <c r="F750" s="195">
        <v>7.0621468926553672E-3</v>
      </c>
      <c r="G750" s="195">
        <v>5.8380414312617701E-2</v>
      </c>
      <c r="H750" s="195">
        <v>4.7080979284369113E-4</v>
      </c>
      <c r="I750" s="195">
        <v>4.1902071563088512E-2</v>
      </c>
      <c r="J750" s="194">
        <v>1</v>
      </c>
      <c r="K750" s="196">
        <v>2124</v>
      </c>
      <c r="L750" s="94"/>
      <c r="M750" s="195" t="s">
        <v>143</v>
      </c>
      <c r="N750" s="195" t="s">
        <v>143</v>
      </c>
      <c r="O750" s="195">
        <v>0.14899999999999999</v>
      </c>
      <c r="P750" s="195">
        <v>0.18</v>
      </c>
      <c r="Q750" s="195">
        <v>0.53400000000000003</v>
      </c>
      <c r="R750" s="195">
        <v>0.57599999999999996</v>
      </c>
      <c r="S750" s="195">
        <v>0.158</v>
      </c>
      <c r="T750" s="195">
        <v>0.19</v>
      </c>
      <c r="U750" s="195">
        <v>4.0000000000000001E-3</v>
      </c>
      <c r="V750" s="195">
        <v>1.2E-2</v>
      </c>
      <c r="W750" s="195">
        <v>4.9000000000000002E-2</v>
      </c>
      <c r="X750" s="195">
        <v>6.9000000000000006E-2</v>
      </c>
      <c r="Y750" s="195">
        <v>0</v>
      </c>
      <c r="Z750" s="195">
        <v>3.0000000000000001E-3</v>
      </c>
      <c r="AA750" s="195">
        <v>3.4000000000000002E-2</v>
      </c>
      <c r="AB750" s="195">
        <v>5.0999999999999997E-2</v>
      </c>
      <c r="AC750" s="42"/>
    </row>
    <row r="751" spans="1:29" x14ac:dyDescent="0.25">
      <c r="A751" s="94" t="s">
        <v>2241</v>
      </c>
      <c r="B751" s="195" t="s">
        <v>143</v>
      </c>
      <c r="C751" s="195">
        <v>0.30540166204986152</v>
      </c>
      <c r="D751" s="195">
        <v>0.36565096952908588</v>
      </c>
      <c r="E751" s="195">
        <v>0.12742382271468145</v>
      </c>
      <c r="F751" s="195">
        <v>1.2465373961218837E-2</v>
      </c>
      <c r="G751" s="195">
        <v>0.15166204986149584</v>
      </c>
      <c r="H751" s="195">
        <v>2.0775623268698062E-3</v>
      </c>
      <c r="I751" s="195">
        <v>3.5318559556786706E-2</v>
      </c>
      <c r="J751" s="194">
        <v>1</v>
      </c>
      <c r="K751" s="196">
        <v>1444</v>
      </c>
      <c r="L751" s="94"/>
      <c r="M751" s="195" t="s">
        <v>143</v>
      </c>
      <c r="N751" s="195" t="s">
        <v>143</v>
      </c>
      <c r="O751" s="195">
        <v>0.28199999999999997</v>
      </c>
      <c r="P751" s="195">
        <v>0.33</v>
      </c>
      <c r="Q751" s="195">
        <v>0.34100000000000003</v>
      </c>
      <c r="R751" s="195">
        <v>0.39100000000000001</v>
      </c>
      <c r="S751" s="195">
        <v>0.111</v>
      </c>
      <c r="T751" s="195">
        <v>0.14599999999999999</v>
      </c>
      <c r="U751" s="195">
        <v>8.0000000000000002E-3</v>
      </c>
      <c r="V751" s="195">
        <v>0.02</v>
      </c>
      <c r="W751" s="195">
        <v>0.13400000000000001</v>
      </c>
      <c r="X751" s="195">
        <v>0.17100000000000001</v>
      </c>
      <c r="Y751" s="195">
        <v>1E-3</v>
      </c>
      <c r="Z751" s="195">
        <v>6.0000000000000001E-3</v>
      </c>
      <c r="AA751" s="195">
        <v>2.7E-2</v>
      </c>
      <c r="AB751" s="195">
        <v>4.5999999999999999E-2</v>
      </c>
      <c r="AC751" s="42"/>
    </row>
    <row r="752" spans="1:29" x14ac:dyDescent="0.25">
      <c r="A752" s="94" t="s">
        <v>2242</v>
      </c>
      <c r="B752" s="195" t="s">
        <v>143</v>
      </c>
      <c r="C752" s="195">
        <v>0.21483724451173353</v>
      </c>
      <c r="D752" s="195">
        <v>0.34049962149886448</v>
      </c>
      <c r="E752" s="195">
        <v>0.17759273277819834</v>
      </c>
      <c r="F752" s="195">
        <v>1.4837244511733535E-2</v>
      </c>
      <c r="G752" s="195">
        <v>0.21453444360333082</v>
      </c>
      <c r="H752" s="195">
        <v>3.3308099924299773E-3</v>
      </c>
      <c r="I752" s="195">
        <v>3.436790310370931E-2</v>
      </c>
      <c r="J752" s="194">
        <v>0.99999999999999989</v>
      </c>
      <c r="K752" s="196">
        <v>6605</v>
      </c>
      <c r="L752" s="94"/>
      <c r="M752" s="195" t="s">
        <v>143</v>
      </c>
      <c r="N752" s="195" t="s">
        <v>143</v>
      </c>
      <c r="O752" s="195">
        <v>0.20499999999999999</v>
      </c>
      <c r="P752" s="195">
        <v>0.22500000000000001</v>
      </c>
      <c r="Q752" s="195">
        <v>0.32900000000000001</v>
      </c>
      <c r="R752" s="195">
        <v>0.35199999999999998</v>
      </c>
      <c r="S752" s="195">
        <v>0.16900000000000001</v>
      </c>
      <c r="T752" s="195">
        <v>0.187</v>
      </c>
      <c r="U752" s="195">
        <v>1.2E-2</v>
      </c>
      <c r="V752" s="195">
        <v>1.7999999999999999E-2</v>
      </c>
      <c r="W752" s="195">
        <v>0.20499999999999999</v>
      </c>
      <c r="X752" s="195">
        <v>0.22500000000000001</v>
      </c>
      <c r="Y752" s="195">
        <v>2E-3</v>
      </c>
      <c r="Z752" s="195">
        <v>5.0000000000000001E-3</v>
      </c>
      <c r="AA752" s="195">
        <v>0.03</v>
      </c>
      <c r="AB752" s="195">
        <v>3.9E-2</v>
      </c>
      <c r="AC752" s="42"/>
    </row>
    <row r="753" spans="1:29" x14ac:dyDescent="0.25">
      <c r="A753" s="94" t="s">
        <v>2243</v>
      </c>
      <c r="B753" s="195" t="s">
        <v>143</v>
      </c>
      <c r="C753" s="195">
        <v>4.1743970315398886E-2</v>
      </c>
      <c r="D753" s="195">
        <v>0.28385899814471244</v>
      </c>
      <c r="E753" s="195">
        <v>0.10946196660482375</v>
      </c>
      <c r="F753" s="195">
        <v>3.3395176252319109E-2</v>
      </c>
      <c r="G753" s="195">
        <v>0.4935064935064935</v>
      </c>
      <c r="H753" s="195">
        <v>2.3191094619666049E-3</v>
      </c>
      <c r="I753" s="195">
        <v>3.5714285714285712E-2</v>
      </c>
      <c r="J753" s="194">
        <v>0.99999999999999989</v>
      </c>
      <c r="K753" s="196">
        <v>2156</v>
      </c>
      <c r="L753" s="94"/>
      <c r="M753" s="195" t="s">
        <v>143</v>
      </c>
      <c r="N753" s="195" t="s">
        <v>143</v>
      </c>
      <c r="O753" s="195">
        <v>3.4000000000000002E-2</v>
      </c>
      <c r="P753" s="195">
        <v>5.0999999999999997E-2</v>
      </c>
      <c r="Q753" s="195">
        <v>0.26500000000000001</v>
      </c>
      <c r="R753" s="195">
        <v>0.30299999999999999</v>
      </c>
      <c r="S753" s="195">
        <v>9.7000000000000003E-2</v>
      </c>
      <c r="T753" s="195">
        <v>0.123</v>
      </c>
      <c r="U753" s="195">
        <v>2.7E-2</v>
      </c>
      <c r="V753" s="195">
        <v>4.2000000000000003E-2</v>
      </c>
      <c r="W753" s="195">
        <v>0.47199999999999998</v>
      </c>
      <c r="X753" s="195">
        <v>0.51500000000000001</v>
      </c>
      <c r="Y753" s="195">
        <v>1E-3</v>
      </c>
      <c r="Z753" s="195">
        <v>5.0000000000000001E-3</v>
      </c>
      <c r="AA753" s="195">
        <v>2.9000000000000001E-2</v>
      </c>
      <c r="AB753" s="195">
        <v>4.3999999999999997E-2</v>
      </c>
      <c r="AC753" s="42"/>
    </row>
    <row r="754" spans="1:29" x14ac:dyDescent="0.25">
      <c r="A754" s="94" t="s">
        <v>2244</v>
      </c>
      <c r="B754" s="195" t="s">
        <v>143</v>
      </c>
      <c r="C754" s="195">
        <v>0.18979963570127503</v>
      </c>
      <c r="D754" s="195">
        <v>0.51329690346083789</v>
      </c>
      <c r="E754" s="195">
        <v>8.7431693989071038E-2</v>
      </c>
      <c r="F754" s="195">
        <v>6.9216757741347905E-3</v>
      </c>
      <c r="G754" s="195">
        <v>0.13151183970856101</v>
      </c>
      <c r="H754" s="195">
        <v>8.7431693989071038E-3</v>
      </c>
      <c r="I754" s="195">
        <v>6.2295081967213117E-2</v>
      </c>
      <c r="J754" s="194">
        <v>0.99999999999999989</v>
      </c>
      <c r="K754" s="196">
        <v>2745</v>
      </c>
      <c r="L754" s="94"/>
      <c r="M754" s="195" t="s">
        <v>143</v>
      </c>
      <c r="N754" s="195" t="s">
        <v>143</v>
      </c>
      <c r="O754" s="195">
        <v>0.17599999999999999</v>
      </c>
      <c r="P754" s="195">
        <v>0.20499999999999999</v>
      </c>
      <c r="Q754" s="195">
        <v>0.495</v>
      </c>
      <c r="R754" s="195">
        <v>0.53200000000000003</v>
      </c>
      <c r="S754" s="195">
        <v>7.6999999999999999E-2</v>
      </c>
      <c r="T754" s="195">
        <v>9.9000000000000005E-2</v>
      </c>
      <c r="U754" s="195">
        <v>4.0000000000000001E-3</v>
      </c>
      <c r="V754" s="195">
        <v>1.0999999999999999E-2</v>
      </c>
      <c r="W754" s="195">
        <v>0.11899999999999999</v>
      </c>
      <c r="X754" s="195">
        <v>0.14499999999999999</v>
      </c>
      <c r="Y754" s="195">
        <v>6.0000000000000001E-3</v>
      </c>
      <c r="Z754" s="195">
        <v>1.2999999999999999E-2</v>
      </c>
      <c r="AA754" s="195">
        <v>5.3999999999999999E-2</v>
      </c>
      <c r="AB754" s="195">
        <v>7.1999999999999995E-2</v>
      </c>
      <c r="AC754" s="42"/>
    </row>
    <row r="755" spans="1:29" x14ac:dyDescent="0.25">
      <c r="A755" s="94" t="s">
        <v>2245</v>
      </c>
      <c r="B755" s="195" t="s">
        <v>143</v>
      </c>
      <c r="C755" s="195">
        <v>0.1008174386920981</v>
      </c>
      <c r="D755" s="195">
        <v>0.25522252497729336</v>
      </c>
      <c r="E755" s="195">
        <v>0.12897366030881016</v>
      </c>
      <c r="F755" s="195">
        <v>4.4504995458673931E-2</v>
      </c>
      <c r="G755" s="195">
        <v>0.41780199818346958</v>
      </c>
      <c r="H755" s="195">
        <v>1.8165304268846503E-3</v>
      </c>
      <c r="I755" s="195">
        <v>5.0862851952770211E-2</v>
      </c>
      <c r="J755" s="194">
        <v>0.99999999999999989</v>
      </c>
      <c r="K755" s="196">
        <v>1101</v>
      </c>
      <c r="L755" s="94"/>
      <c r="M755" s="195" t="s">
        <v>143</v>
      </c>
      <c r="N755" s="195" t="s">
        <v>143</v>
      </c>
      <c r="O755" s="195">
        <v>8.4000000000000005E-2</v>
      </c>
      <c r="P755" s="195">
        <v>0.12</v>
      </c>
      <c r="Q755" s="195">
        <v>0.23</v>
      </c>
      <c r="R755" s="195">
        <v>0.28199999999999997</v>
      </c>
      <c r="S755" s="195">
        <v>0.11</v>
      </c>
      <c r="T755" s="195">
        <v>0.15</v>
      </c>
      <c r="U755" s="195">
        <v>3.4000000000000002E-2</v>
      </c>
      <c r="V755" s="195">
        <v>5.8000000000000003E-2</v>
      </c>
      <c r="W755" s="195">
        <v>0.38900000000000001</v>
      </c>
      <c r="X755" s="195">
        <v>0.44700000000000001</v>
      </c>
      <c r="Y755" s="195">
        <v>0</v>
      </c>
      <c r="Z755" s="195">
        <v>7.0000000000000001E-3</v>
      </c>
      <c r="AA755" s="195">
        <v>3.9E-2</v>
      </c>
      <c r="AB755" s="195">
        <v>6.5000000000000002E-2</v>
      </c>
      <c r="AC755" s="42"/>
    </row>
    <row r="756" spans="1:29" x14ac:dyDescent="0.25">
      <c r="A756" s="94" t="s">
        <v>2246</v>
      </c>
      <c r="B756" s="195" t="s">
        <v>143</v>
      </c>
      <c r="C756" s="195">
        <v>9.3457943925233641E-2</v>
      </c>
      <c r="D756" s="195">
        <v>0.28887000849617672</v>
      </c>
      <c r="E756" s="195">
        <v>0.14216935712262815</v>
      </c>
      <c r="F756" s="195">
        <v>2.1240441801189464E-2</v>
      </c>
      <c r="G756" s="195">
        <v>0.41433021806853582</v>
      </c>
      <c r="H756" s="195">
        <v>5.9473237043330502E-3</v>
      </c>
      <c r="I756" s="195">
        <v>3.3984706881903144E-2</v>
      </c>
      <c r="J756" s="194">
        <v>0.99999999999999989</v>
      </c>
      <c r="K756" s="196">
        <v>3531</v>
      </c>
      <c r="L756" s="94"/>
      <c r="M756" s="195" t="s">
        <v>143</v>
      </c>
      <c r="N756" s="195" t="s">
        <v>143</v>
      </c>
      <c r="O756" s="195">
        <v>8.4000000000000005E-2</v>
      </c>
      <c r="P756" s="195">
        <v>0.104</v>
      </c>
      <c r="Q756" s="195">
        <v>0.27400000000000002</v>
      </c>
      <c r="R756" s="195">
        <v>0.30399999999999999</v>
      </c>
      <c r="S756" s="195">
        <v>0.13100000000000001</v>
      </c>
      <c r="T756" s="195">
        <v>0.154</v>
      </c>
      <c r="U756" s="195">
        <v>1.7000000000000001E-2</v>
      </c>
      <c r="V756" s="195">
        <v>2.7E-2</v>
      </c>
      <c r="W756" s="195">
        <v>0.39800000000000002</v>
      </c>
      <c r="X756" s="195">
        <v>0.43099999999999999</v>
      </c>
      <c r="Y756" s="195">
        <v>4.0000000000000001E-3</v>
      </c>
      <c r="Z756" s="195">
        <v>8.9999999999999993E-3</v>
      </c>
      <c r="AA756" s="195">
        <v>2.8000000000000001E-2</v>
      </c>
      <c r="AB756" s="195">
        <v>0.04</v>
      </c>
      <c r="AC756" s="42"/>
    </row>
    <row r="757" spans="1:29" x14ac:dyDescent="0.25">
      <c r="A757" s="94" t="s">
        <v>2247</v>
      </c>
      <c r="B757" s="195" t="s">
        <v>143</v>
      </c>
      <c r="C757" s="195">
        <v>0.22679455445544555</v>
      </c>
      <c r="D757" s="195">
        <v>0.25349628712871286</v>
      </c>
      <c r="E757" s="195">
        <v>0.12704207920792079</v>
      </c>
      <c r="F757" s="195">
        <v>1.8378712871287128E-2</v>
      </c>
      <c r="G757" s="195">
        <v>0.34245049504950498</v>
      </c>
      <c r="H757" s="195">
        <v>3.8366336633663366E-3</v>
      </c>
      <c r="I757" s="195">
        <v>2.8001237623762377E-2</v>
      </c>
      <c r="J757" s="194">
        <v>1</v>
      </c>
      <c r="K757" s="196">
        <v>32320</v>
      </c>
      <c r="L757" s="94"/>
      <c r="M757" s="195" t="s">
        <v>143</v>
      </c>
      <c r="N757" s="195" t="s">
        <v>143</v>
      </c>
      <c r="O757" s="195">
        <v>0.222</v>
      </c>
      <c r="P757" s="195">
        <v>0.23100000000000001</v>
      </c>
      <c r="Q757" s="195">
        <v>0.249</v>
      </c>
      <c r="R757" s="195">
        <v>0.25800000000000001</v>
      </c>
      <c r="S757" s="195">
        <v>0.123</v>
      </c>
      <c r="T757" s="195">
        <v>0.13100000000000001</v>
      </c>
      <c r="U757" s="195">
        <v>1.7000000000000001E-2</v>
      </c>
      <c r="V757" s="195">
        <v>0.02</v>
      </c>
      <c r="W757" s="195">
        <v>0.33700000000000002</v>
      </c>
      <c r="X757" s="195">
        <v>0.34799999999999998</v>
      </c>
      <c r="Y757" s="195">
        <v>3.0000000000000001E-3</v>
      </c>
      <c r="Z757" s="195">
        <v>5.0000000000000001E-3</v>
      </c>
      <c r="AA757" s="195">
        <v>2.5999999999999999E-2</v>
      </c>
      <c r="AB757" s="195">
        <v>0.03</v>
      </c>
      <c r="AC757" s="42"/>
    </row>
    <row r="758" spans="1:29" x14ac:dyDescent="0.25">
      <c r="A758" s="94" t="s">
        <v>2248</v>
      </c>
      <c r="B758" s="195" t="s">
        <v>143</v>
      </c>
      <c r="C758" s="195">
        <v>0.68634686346863472</v>
      </c>
      <c r="D758" s="195">
        <v>0.18081180811808117</v>
      </c>
      <c r="E758" s="195">
        <v>4.0590405904059039E-2</v>
      </c>
      <c r="F758" s="195" t="s">
        <v>143</v>
      </c>
      <c r="G758" s="195">
        <v>5.5350553505535055E-2</v>
      </c>
      <c r="H758" s="195" t="s">
        <v>143</v>
      </c>
      <c r="I758" s="195">
        <v>3.6900369003690037E-2</v>
      </c>
      <c r="J758" s="194">
        <v>1</v>
      </c>
      <c r="K758" s="196">
        <v>271</v>
      </c>
      <c r="L758" s="94"/>
      <c r="M758" s="195" t="s">
        <v>143</v>
      </c>
      <c r="N758" s="195" t="s">
        <v>143</v>
      </c>
      <c r="O758" s="195">
        <v>0.629</v>
      </c>
      <c r="P758" s="195">
        <v>0.73899999999999999</v>
      </c>
      <c r="Q758" s="195">
        <v>0.14000000000000001</v>
      </c>
      <c r="R758" s="195">
        <v>0.23100000000000001</v>
      </c>
      <c r="S758" s="195">
        <v>2.3E-2</v>
      </c>
      <c r="T758" s="195">
        <v>7.0999999999999994E-2</v>
      </c>
      <c r="U758" s="195" t="s">
        <v>143</v>
      </c>
      <c r="V758" s="195" t="s">
        <v>143</v>
      </c>
      <c r="W758" s="195">
        <v>3.4000000000000002E-2</v>
      </c>
      <c r="X758" s="195">
        <v>8.8999999999999996E-2</v>
      </c>
      <c r="Y758" s="195" t="s">
        <v>143</v>
      </c>
      <c r="Z758" s="195" t="s">
        <v>143</v>
      </c>
      <c r="AA758" s="195">
        <v>0.02</v>
      </c>
      <c r="AB758" s="195">
        <v>6.7000000000000004E-2</v>
      </c>
      <c r="AC758" s="42"/>
    </row>
    <row r="759" spans="1:29" x14ac:dyDescent="0.25">
      <c r="A759" s="94" t="s">
        <v>2249</v>
      </c>
      <c r="B759" s="195" t="s">
        <v>143</v>
      </c>
      <c r="C759" s="195">
        <v>0.56114780232293326</v>
      </c>
      <c r="D759" s="195">
        <v>0.28808927351400593</v>
      </c>
      <c r="E759" s="195">
        <v>4.7825096788886357E-2</v>
      </c>
      <c r="F759" s="195">
        <v>3.7576861762696426E-3</v>
      </c>
      <c r="G759" s="195">
        <v>2.0610339330448646E-2</v>
      </c>
      <c r="H759" s="195">
        <v>1.1386927806877705E-4</v>
      </c>
      <c r="I759" s="195">
        <v>7.8455932589387378E-2</v>
      </c>
      <c r="J759" s="194">
        <v>1</v>
      </c>
      <c r="K759" s="196">
        <v>8782</v>
      </c>
      <c r="L759" s="94"/>
      <c r="M759" s="195" t="s">
        <v>143</v>
      </c>
      <c r="N759" s="195" t="s">
        <v>143</v>
      </c>
      <c r="O759" s="195">
        <v>0.55100000000000005</v>
      </c>
      <c r="P759" s="195">
        <v>0.57099999999999995</v>
      </c>
      <c r="Q759" s="195">
        <v>0.27900000000000003</v>
      </c>
      <c r="R759" s="195">
        <v>0.29799999999999999</v>
      </c>
      <c r="S759" s="195">
        <v>4.3999999999999997E-2</v>
      </c>
      <c r="T759" s="195">
        <v>5.1999999999999998E-2</v>
      </c>
      <c r="U759" s="195">
        <v>3.0000000000000001E-3</v>
      </c>
      <c r="V759" s="195">
        <v>5.0000000000000001E-3</v>
      </c>
      <c r="W759" s="195">
        <v>1.7999999999999999E-2</v>
      </c>
      <c r="X759" s="195">
        <v>2.4E-2</v>
      </c>
      <c r="Y759" s="195">
        <v>0</v>
      </c>
      <c r="Z759" s="195">
        <v>1E-3</v>
      </c>
      <c r="AA759" s="195">
        <v>7.2999999999999995E-2</v>
      </c>
      <c r="AB759" s="195">
        <v>8.4000000000000005E-2</v>
      </c>
      <c r="AC759" s="42"/>
    </row>
    <row r="760" spans="1:29" x14ac:dyDescent="0.25">
      <c r="A760" s="94" t="s">
        <v>2250</v>
      </c>
      <c r="B760" s="195" t="s">
        <v>143</v>
      </c>
      <c r="C760" s="195">
        <v>6.7567567567567571E-3</v>
      </c>
      <c r="D760" s="195">
        <v>0.38108108108108107</v>
      </c>
      <c r="E760" s="195">
        <v>0.15608108108108107</v>
      </c>
      <c r="F760" s="195">
        <v>3.8513513513513516E-2</v>
      </c>
      <c r="G760" s="195">
        <v>0.37905405405405407</v>
      </c>
      <c r="H760" s="195">
        <v>1.0810810810810811E-2</v>
      </c>
      <c r="I760" s="195">
        <v>2.7702702702702704E-2</v>
      </c>
      <c r="J760" s="194">
        <v>1</v>
      </c>
      <c r="K760" s="196">
        <v>1480</v>
      </c>
      <c r="L760" s="94"/>
      <c r="M760" s="195" t="s">
        <v>143</v>
      </c>
      <c r="N760" s="195" t="s">
        <v>143</v>
      </c>
      <c r="O760" s="195">
        <v>4.0000000000000001E-3</v>
      </c>
      <c r="P760" s="195">
        <v>1.2E-2</v>
      </c>
      <c r="Q760" s="195">
        <v>0.35699999999999998</v>
      </c>
      <c r="R760" s="195">
        <v>0.40600000000000003</v>
      </c>
      <c r="S760" s="195">
        <v>0.13800000000000001</v>
      </c>
      <c r="T760" s="195">
        <v>0.17499999999999999</v>
      </c>
      <c r="U760" s="195">
        <v>0.03</v>
      </c>
      <c r="V760" s="195">
        <v>0.05</v>
      </c>
      <c r="W760" s="195">
        <v>0.35499999999999998</v>
      </c>
      <c r="X760" s="195">
        <v>0.40400000000000003</v>
      </c>
      <c r="Y760" s="195">
        <v>7.0000000000000001E-3</v>
      </c>
      <c r="Z760" s="195">
        <v>1.7000000000000001E-2</v>
      </c>
      <c r="AA760" s="195">
        <v>0.02</v>
      </c>
      <c r="AB760" s="195">
        <v>3.6999999999999998E-2</v>
      </c>
      <c r="AC760" s="42"/>
    </row>
    <row r="761" spans="1:29" x14ac:dyDescent="0.25">
      <c r="A761" s="94" t="s">
        <v>2251</v>
      </c>
      <c r="B761" s="195" t="s">
        <v>143</v>
      </c>
      <c r="C761" s="195">
        <v>0.19490999379267535</v>
      </c>
      <c r="D761" s="195">
        <v>0.26629422718808193</v>
      </c>
      <c r="E761" s="195">
        <v>0.17194289261328369</v>
      </c>
      <c r="F761" s="195">
        <v>1.5518311607697082E-2</v>
      </c>
      <c r="G761" s="195">
        <v>0.33333333333333331</v>
      </c>
      <c r="H761" s="195" t="s">
        <v>143</v>
      </c>
      <c r="I761" s="195">
        <v>1.8001241464928614E-2</v>
      </c>
      <c r="J761" s="194">
        <v>1</v>
      </c>
      <c r="K761" s="196">
        <v>1611</v>
      </c>
      <c r="L761" s="94"/>
      <c r="M761" s="195" t="s">
        <v>143</v>
      </c>
      <c r="N761" s="195" t="s">
        <v>143</v>
      </c>
      <c r="O761" s="195">
        <v>0.17599999999999999</v>
      </c>
      <c r="P761" s="195">
        <v>0.215</v>
      </c>
      <c r="Q761" s="195">
        <v>0.245</v>
      </c>
      <c r="R761" s="195">
        <v>0.28799999999999998</v>
      </c>
      <c r="S761" s="195">
        <v>0.154</v>
      </c>
      <c r="T761" s="195">
        <v>0.191</v>
      </c>
      <c r="U761" s="195">
        <v>1.0999999999999999E-2</v>
      </c>
      <c r="V761" s="195">
        <v>2.3E-2</v>
      </c>
      <c r="W761" s="195">
        <v>0.311</v>
      </c>
      <c r="X761" s="195">
        <v>0.35699999999999998</v>
      </c>
      <c r="Y761" s="195" t="s">
        <v>143</v>
      </c>
      <c r="Z761" s="195" t="s">
        <v>143</v>
      </c>
      <c r="AA761" s="195">
        <v>1.2999999999999999E-2</v>
      </c>
      <c r="AB761" s="195">
        <v>2.5999999999999999E-2</v>
      </c>
      <c r="AC761" s="42"/>
    </row>
    <row r="762" spans="1:29" x14ac:dyDescent="0.25">
      <c r="A762" s="94" t="s">
        <v>2252</v>
      </c>
      <c r="B762" s="195" t="s">
        <v>143</v>
      </c>
      <c r="C762" s="195">
        <v>0.16445485297944315</v>
      </c>
      <c r="D762" s="195">
        <v>0.35310954983086129</v>
      </c>
      <c r="E762" s="195">
        <v>0.11215196461098101</v>
      </c>
      <c r="F762" s="195">
        <v>1.3791308873276087E-2</v>
      </c>
      <c r="G762" s="195">
        <v>0.32578714545927662</v>
      </c>
      <c r="H762" s="195">
        <v>4.1634139994795732E-3</v>
      </c>
      <c r="I762" s="195">
        <v>2.6541764246682281E-2</v>
      </c>
      <c r="J762" s="194">
        <v>1</v>
      </c>
      <c r="K762" s="196">
        <v>3843</v>
      </c>
      <c r="L762" s="94"/>
      <c r="M762" s="195" t="s">
        <v>143</v>
      </c>
      <c r="N762" s="195" t="s">
        <v>143</v>
      </c>
      <c r="O762" s="195">
        <v>0.153</v>
      </c>
      <c r="P762" s="195">
        <v>0.17699999999999999</v>
      </c>
      <c r="Q762" s="195">
        <v>0.33800000000000002</v>
      </c>
      <c r="R762" s="195">
        <v>0.36799999999999999</v>
      </c>
      <c r="S762" s="195">
        <v>0.10299999999999999</v>
      </c>
      <c r="T762" s="195">
        <v>0.123</v>
      </c>
      <c r="U762" s="195">
        <v>1.0999999999999999E-2</v>
      </c>
      <c r="V762" s="195">
        <v>1.7999999999999999E-2</v>
      </c>
      <c r="W762" s="195">
        <v>0.311</v>
      </c>
      <c r="X762" s="195">
        <v>0.34100000000000003</v>
      </c>
      <c r="Y762" s="195">
        <v>3.0000000000000001E-3</v>
      </c>
      <c r="Z762" s="195">
        <v>7.0000000000000001E-3</v>
      </c>
      <c r="AA762" s="195">
        <v>2.1999999999999999E-2</v>
      </c>
      <c r="AB762" s="195">
        <v>3.2000000000000001E-2</v>
      </c>
      <c r="AC762" s="42"/>
    </row>
    <row r="763" spans="1:29" x14ac:dyDescent="0.25">
      <c r="A763" s="94" t="s">
        <v>2253</v>
      </c>
      <c r="B763" s="195" t="s">
        <v>143</v>
      </c>
      <c r="C763" s="195">
        <v>0.22206628522077082</v>
      </c>
      <c r="D763" s="195">
        <v>0.35312533736370505</v>
      </c>
      <c r="E763" s="195">
        <v>0.12026341358091332</v>
      </c>
      <c r="F763" s="195">
        <v>1.6733239771132464E-2</v>
      </c>
      <c r="G763" s="195">
        <v>0.25067472741012631</v>
      </c>
      <c r="H763" s="195">
        <v>8.636510849616755E-4</v>
      </c>
      <c r="I763" s="195">
        <v>3.6273345568390368E-2</v>
      </c>
      <c r="J763" s="194">
        <v>1</v>
      </c>
      <c r="K763" s="196">
        <v>9263</v>
      </c>
      <c r="L763" s="94"/>
      <c r="M763" s="195" t="s">
        <v>143</v>
      </c>
      <c r="N763" s="195" t="s">
        <v>143</v>
      </c>
      <c r="O763" s="195">
        <v>0.214</v>
      </c>
      <c r="P763" s="195">
        <v>0.23100000000000001</v>
      </c>
      <c r="Q763" s="195">
        <v>0.34300000000000003</v>
      </c>
      <c r="R763" s="195">
        <v>0.36299999999999999</v>
      </c>
      <c r="S763" s="195">
        <v>0.114</v>
      </c>
      <c r="T763" s="195">
        <v>0.127</v>
      </c>
      <c r="U763" s="195">
        <v>1.4E-2</v>
      </c>
      <c r="V763" s="195">
        <v>0.02</v>
      </c>
      <c r="W763" s="195">
        <v>0.24199999999999999</v>
      </c>
      <c r="X763" s="195">
        <v>0.26</v>
      </c>
      <c r="Y763" s="195">
        <v>0</v>
      </c>
      <c r="Z763" s="195">
        <v>2E-3</v>
      </c>
      <c r="AA763" s="195">
        <v>3.3000000000000002E-2</v>
      </c>
      <c r="AB763" s="195">
        <v>0.04</v>
      </c>
      <c r="AC763" s="42"/>
    </row>
    <row r="764" spans="1:29" x14ac:dyDescent="0.25">
      <c r="A764" s="94" t="s">
        <v>2254</v>
      </c>
      <c r="B764" s="195" t="s">
        <v>143</v>
      </c>
      <c r="C764" s="195">
        <v>0.41018171729782216</v>
      </c>
      <c r="D764" s="195">
        <v>0.20363434595644334</v>
      </c>
      <c r="E764" s="195">
        <v>6.4780135941184633E-2</v>
      </c>
      <c r="F764" s="195">
        <v>9.0442502427521151E-2</v>
      </c>
      <c r="G764" s="195">
        <v>0.2057150783742544</v>
      </c>
      <c r="H764" s="195">
        <v>2.2194479123318076E-3</v>
      </c>
      <c r="I764" s="195">
        <v>2.3026772090442502E-2</v>
      </c>
      <c r="J764" s="194">
        <v>1</v>
      </c>
      <c r="K764" s="196">
        <v>7209</v>
      </c>
      <c r="L764" s="94"/>
      <c r="M764" s="195" t="s">
        <v>143</v>
      </c>
      <c r="N764" s="195" t="s">
        <v>143</v>
      </c>
      <c r="O764" s="195">
        <v>0.39900000000000002</v>
      </c>
      <c r="P764" s="195">
        <v>0.42199999999999999</v>
      </c>
      <c r="Q764" s="195">
        <v>0.19400000000000001</v>
      </c>
      <c r="R764" s="195">
        <v>0.21299999999999999</v>
      </c>
      <c r="S764" s="195">
        <v>5.8999999999999997E-2</v>
      </c>
      <c r="T764" s="195">
        <v>7.0999999999999994E-2</v>
      </c>
      <c r="U764" s="195">
        <v>8.4000000000000005E-2</v>
      </c>
      <c r="V764" s="195">
        <v>9.7000000000000003E-2</v>
      </c>
      <c r="W764" s="195">
        <v>0.19700000000000001</v>
      </c>
      <c r="X764" s="195">
        <v>0.215</v>
      </c>
      <c r="Y764" s="195">
        <v>1E-3</v>
      </c>
      <c r="Z764" s="195">
        <v>4.0000000000000001E-3</v>
      </c>
      <c r="AA764" s="195">
        <v>0.02</v>
      </c>
      <c r="AB764" s="195">
        <v>2.7E-2</v>
      </c>
      <c r="AC764" s="42"/>
    </row>
    <row r="765" spans="1:29" x14ac:dyDescent="0.25">
      <c r="A765" s="94" t="s">
        <v>2255</v>
      </c>
      <c r="B765" s="195" t="s">
        <v>143</v>
      </c>
      <c r="C765" s="195">
        <v>0.16269165247018738</v>
      </c>
      <c r="D765" s="195">
        <v>0.44889267461669508</v>
      </c>
      <c r="E765" s="195">
        <v>0.18824531516183987</v>
      </c>
      <c r="F765" s="195">
        <v>2.9812606473594547E-2</v>
      </c>
      <c r="G765" s="195">
        <v>0.14991482112436116</v>
      </c>
      <c r="H765" s="195">
        <v>1.7035775127768314E-3</v>
      </c>
      <c r="I765" s="195">
        <v>1.8739352640545145E-2</v>
      </c>
      <c r="J765" s="194">
        <v>1</v>
      </c>
      <c r="K765" s="196">
        <v>1174</v>
      </c>
      <c r="L765" s="94"/>
      <c r="M765" s="195" t="s">
        <v>143</v>
      </c>
      <c r="N765" s="195" t="s">
        <v>143</v>
      </c>
      <c r="O765" s="195">
        <v>0.14299999999999999</v>
      </c>
      <c r="P765" s="195">
        <v>0.185</v>
      </c>
      <c r="Q765" s="195">
        <v>0.42099999999999999</v>
      </c>
      <c r="R765" s="195">
        <v>0.47699999999999998</v>
      </c>
      <c r="S765" s="195">
        <v>0.16700000000000001</v>
      </c>
      <c r="T765" s="195">
        <v>0.21199999999999999</v>
      </c>
      <c r="U765" s="195">
        <v>2.1999999999999999E-2</v>
      </c>
      <c r="V765" s="195">
        <v>4.1000000000000002E-2</v>
      </c>
      <c r="W765" s="195">
        <v>0.13100000000000001</v>
      </c>
      <c r="X765" s="195">
        <v>0.17100000000000001</v>
      </c>
      <c r="Y765" s="195">
        <v>0</v>
      </c>
      <c r="Z765" s="195">
        <v>6.0000000000000001E-3</v>
      </c>
      <c r="AA765" s="195">
        <v>1.2E-2</v>
      </c>
      <c r="AB765" s="195">
        <v>2.8000000000000001E-2</v>
      </c>
      <c r="AC765" s="42"/>
    </row>
    <row r="766" spans="1:29" x14ac:dyDescent="0.25">
      <c r="A766" s="94" t="s">
        <v>2256</v>
      </c>
      <c r="B766" s="195" t="s">
        <v>143</v>
      </c>
      <c r="C766" s="195">
        <v>7.8802206461780935E-4</v>
      </c>
      <c r="D766" s="195">
        <v>0.49408983451536642</v>
      </c>
      <c r="E766" s="195">
        <v>0.25689519306540581</v>
      </c>
      <c r="F766" s="195">
        <v>2.7580772261623327E-2</v>
      </c>
      <c r="G766" s="195">
        <v>0.17415287628053586</v>
      </c>
      <c r="H766" s="195">
        <v>3.1520882584712374E-3</v>
      </c>
      <c r="I766" s="195">
        <v>4.3341213553979512E-2</v>
      </c>
      <c r="J766" s="194">
        <v>1</v>
      </c>
      <c r="K766" s="196">
        <v>1269</v>
      </c>
      <c r="L766" s="94"/>
      <c r="M766" s="195" t="s">
        <v>143</v>
      </c>
      <c r="N766" s="195" t="s">
        <v>143</v>
      </c>
      <c r="O766" s="195">
        <v>0</v>
      </c>
      <c r="P766" s="195">
        <v>4.0000000000000001E-3</v>
      </c>
      <c r="Q766" s="195">
        <v>0.46700000000000003</v>
      </c>
      <c r="R766" s="195">
        <v>0.52200000000000002</v>
      </c>
      <c r="S766" s="195">
        <v>0.23400000000000001</v>
      </c>
      <c r="T766" s="195">
        <v>0.28199999999999997</v>
      </c>
      <c r="U766" s="195">
        <v>0.02</v>
      </c>
      <c r="V766" s="195">
        <v>3.7999999999999999E-2</v>
      </c>
      <c r="W766" s="195">
        <v>0.154</v>
      </c>
      <c r="X766" s="195">
        <v>0.19600000000000001</v>
      </c>
      <c r="Y766" s="195">
        <v>1E-3</v>
      </c>
      <c r="Z766" s="195">
        <v>8.0000000000000002E-3</v>
      </c>
      <c r="AA766" s="195">
        <v>3.3000000000000002E-2</v>
      </c>
      <c r="AB766" s="195">
        <v>5.6000000000000001E-2</v>
      </c>
      <c r="AC766" s="42"/>
    </row>
    <row r="767" spans="1:29" x14ac:dyDescent="0.25">
      <c r="A767" s="94" t="s">
        <v>2257</v>
      </c>
      <c r="B767" s="195" t="s">
        <v>143</v>
      </c>
      <c r="C767" s="195">
        <v>0.10517529215358931</v>
      </c>
      <c r="D767" s="195">
        <v>0.45575959933222038</v>
      </c>
      <c r="E767" s="195">
        <v>0.10934891485809682</v>
      </c>
      <c r="F767" s="195">
        <v>2.4207011686143573E-2</v>
      </c>
      <c r="G767" s="195">
        <v>0.26126878130217029</v>
      </c>
      <c r="H767" s="195">
        <v>4.1736227045075123E-3</v>
      </c>
      <c r="I767" s="195">
        <v>4.006677796327212E-2</v>
      </c>
      <c r="J767" s="194">
        <v>0.99999999999999989</v>
      </c>
      <c r="K767" s="196">
        <v>1198</v>
      </c>
      <c r="L767" s="94"/>
      <c r="M767" s="195" t="s">
        <v>143</v>
      </c>
      <c r="N767" s="195" t="s">
        <v>143</v>
      </c>
      <c r="O767" s="195">
        <v>8.8999999999999996E-2</v>
      </c>
      <c r="P767" s="195">
        <v>0.124</v>
      </c>
      <c r="Q767" s="195">
        <v>0.42799999999999999</v>
      </c>
      <c r="R767" s="195">
        <v>0.48399999999999999</v>
      </c>
      <c r="S767" s="195">
        <v>9.2999999999999999E-2</v>
      </c>
      <c r="T767" s="195">
        <v>0.128</v>
      </c>
      <c r="U767" s="195">
        <v>1.7000000000000001E-2</v>
      </c>
      <c r="V767" s="195">
        <v>3.5000000000000003E-2</v>
      </c>
      <c r="W767" s="195">
        <v>0.23699999999999999</v>
      </c>
      <c r="X767" s="195">
        <v>0.28699999999999998</v>
      </c>
      <c r="Y767" s="195">
        <v>2E-3</v>
      </c>
      <c r="Z767" s="195">
        <v>0.01</v>
      </c>
      <c r="AA767" s="195">
        <v>0.03</v>
      </c>
      <c r="AB767" s="195">
        <v>5.2999999999999999E-2</v>
      </c>
      <c r="AC767" s="42"/>
    </row>
    <row r="768" spans="1:29" x14ac:dyDescent="0.25">
      <c r="A768" s="94" t="s">
        <v>2258</v>
      </c>
      <c r="B768" s="195">
        <v>1.2096077414895455E-3</v>
      </c>
      <c r="C768" s="195">
        <v>0.13184724382236046</v>
      </c>
      <c r="D768" s="195">
        <v>0.29618109555901156</v>
      </c>
      <c r="E768" s="195">
        <v>0.17055469155002592</v>
      </c>
      <c r="F768" s="195">
        <v>2.5747364783134611E-2</v>
      </c>
      <c r="G768" s="195">
        <v>0.32607568688439609</v>
      </c>
      <c r="H768" s="195">
        <v>9.6768619319163637E-3</v>
      </c>
      <c r="I768" s="195">
        <v>3.8707447727665455E-2</v>
      </c>
      <c r="J768" s="194">
        <v>1.0000000000000002</v>
      </c>
      <c r="K768" s="196">
        <v>5787</v>
      </c>
      <c r="L768" s="94"/>
      <c r="M768" s="195">
        <v>1E-3</v>
      </c>
      <c r="N768" s="195">
        <v>2E-3</v>
      </c>
      <c r="O768" s="195">
        <v>0.123</v>
      </c>
      <c r="P768" s="195">
        <v>0.14099999999999999</v>
      </c>
      <c r="Q768" s="195">
        <v>0.28499999999999998</v>
      </c>
      <c r="R768" s="195">
        <v>0.308</v>
      </c>
      <c r="S768" s="195">
        <v>0.161</v>
      </c>
      <c r="T768" s="195">
        <v>0.18</v>
      </c>
      <c r="U768" s="195">
        <v>2.1999999999999999E-2</v>
      </c>
      <c r="V768" s="195">
        <v>0.03</v>
      </c>
      <c r="W768" s="195">
        <v>0.314</v>
      </c>
      <c r="X768" s="195">
        <v>0.33800000000000002</v>
      </c>
      <c r="Y768" s="195">
        <v>7.0000000000000001E-3</v>
      </c>
      <c r="Z768" s="195">
        <v>1.2999999999999999E-2</v>
      </c>
      <c r="AA768" s="195">
        <v>3.4000000000000002E-2</v>
      </c>
      <c r="AB768" s="195">
        <v>4.3999999999999997E-2</v>
      </c>
      <c r="AC768" s="42"/>
    </row>
    <row r="769" spans="1:29" x14ac:dyDescent="0.25">
      <c r="A769" s="94" t="s">
        <v>2259</v>
      </c>
      <c r="B769" s="195" t="s">
        <v>143</v>
      </c>
      <c r="C769" s="195">
        <v>0.24933687002652519</v>
      </c>
      <c r="D769" s="195">
        <v>0.27437002652519893</v>
      </c>
      <c r="E769" s="195">
        <v>0.125</v>
      </c>
      <c r="F769" s="195">
        <v>1.2765251989389921E-2</v>
      </c>
      <c r="G769" s="195">
        <v>0.30222148541114058</v>
      </c>
      <c r="H769" s="195">
        <v>3.1498673740053052E-3</v>
      </c>
      <c r="I769" s="195">
        <v>3.3156498673740056E-2</v>
      </c>
      <c r="J769" s="194">
        <v>1</v>
      </c>
      <c r="K769" s="196">
        <v>6032</v>
      </c>
      <c r="L769" s="94"/>
      <c r="M769" s="195" t="s">
        <v>143</v>
      </c>
      <c r="N769" s="195" t="s">
        <v>143</v>
      </c>
      <c r="O769" s="195">
        <v>0.23899999999999999</v>
      </c>
      <c r="P769" s="195">
        <v>0.26</v>
      </c>
      <c r="Q769" s="195">
        <v>0.26300000000000001</v>
      </c>
      <c r="R769" s="195">
        <v>0.28599999999999998</v>
      </c>
      <c r="S769" s="195">
        <v>0.11700000000000001</v>
      </c>
      <c r="T769" s="195">
        <v>0.13400000000000001</v>
      </c>
      <c r="U769" s="195">
        <v>0.01</v>
      </c>
      <c r="V769" s="195">
        <v>1.6E-2</v>
      </c>
      <c r="W769" s="195">
        <v>0.29099999999999998</v>
      </c>
      <c r="X769" s="195">
        <v>0.314</v>
      </c>
      <c r="Y769" s="195">
        <v>2E-3</v>
      </c>
      <c r="Z769" s="195">
        <v>5.0000000000000001E-3</v>
      </c>
      <c r="AA769" s="195">
        <v>2.9000000000000001E-2</v>
      </c>
      <c r="AB769" s="195">
        <v>3.7999999999999999E-2</v>
      </c>
      <c r="AC769" s="42"/>
    </row>
    <row r="770" spans="1:29" x14ac:dyDescent="0.25">
      <c r="A770" s="94" t="s">
        <v>2260</v>
      </c>
      <c r="B770" s="195" t="s">
        <v>143</v>
      </c>
      <c r="C770" s="195">
        <v>0.13352685050798258</v>
      </c>
      <c r="D770" s="195">
        <v>0.24716981132075472</v>
      </c>
      <c r="E770" s="195">
        <v>0.11030478955007257</v>
      </c>
      <c r="F770" s="195">
        <v>3.1349782293178523E-2</v>
      </c>
      <c r="G770" s="195">
        <v>0.43454281567489117</v>
      </c>
      <c r="H770" s="195">
        <v>5.9506531204644416E-3</v>
      </c>
      <c r="I770" s="195">
        <v>3.715529753265602E-2</v>
      </c>
      <c r="J770" s="194">
        <v>0.99999999999999989</v>
      </c>
      <c r="K770" s="196">
        <v>6890</v>
      </c>
      <c r="L770" s="94"/>
      <c r="M770" s="195" t="s">
        <v>143</v>
      </c>
      <c r="N770" s="195" t="s">
        <v>143</v>
      </c>
      <c r="O770" s="195">
        <v>0.126</v>
      </c>
      <c r="P770" s="195">
        <v>0.14199999999999999</v>
      </c>
      <c r="Q770" s="195">
        <v>0.23699999999999999</v>
      </c>
      <c r="R770" s="195">
        <v>0.25700000000000001</v>
      </c>
      <c r="S770" s="195">
        <v>0.10299999999999999</v>
      </c>
      <c r="T770" s="195">
        <v>0.11799999999999999</v>
      </c>
      <c r="U770" s="195">
        <v>2.7E-2</v>
      </c>
      <c r="V770" s="195">
        <v>3.5999999999999997E-2</v>
      </c>
      <c r="W770" s="195">
        <v>0.42299999999999999</v>
      </c>
      <c r="X770" s="195">
        <v>0.44600000000000001</v>
      </c>
      <c r="Y770" s="195">
        <v>4.0000000000000001E-3</v>
      </c>
      <c r="Z770" s="195">
        <v>8.0000000000000002E-3</v>
      </c>
      <c r="AA770" s="195">
        <v>3.3000000000000002E-2</v>
      </c>
      <c r="AB770" s="195">
        <v>4.2000000000000003E-2</v>
      </c>
      <c r="AC770" s="42"/>
    </row>
    <row r="771" spans="1:29" x14ac:dyDescent="0.25">
      <c r="A771" s="94" t="s">
        <v>2261</v>
      </c>
      <c r="B771" s="195" t="s">
        <v>143</v>
      </c>
      <c r="C771" s="195">
        <v>0.35529868376645291</v>
      </c>
      <c r="D771" s="195">
        <v>0.43435707053661832</v>
      </c>
      <c r="E771" s="195">
        <v>8.7130160872989082E-2</v>
      </c>
      <c r="F771" s="195">
        <v>2.1149735628304647E-2</v>
      </c>
      <c r="G771" s="195">
        <v>6.443356958038024E-2</v>
      </c>
      <c r="H771" s="195">
        <v>1.9124760940488245E-3</v>
      </c>
      <c r="I771" s="195">
        <v>3.5718303521205988E-2</v>
      </c>
      <c r="J771" s="194">
        <v>1.0000000000000002</v>
      </c>
      <c r="K771" s="196">
        <v>35556</v>
      </c>
      <c r="L771" s="94"/>
      <c r="M771" s="195" t="s">
        <v>143</v>
      </c>
      <c r="N771" s="195" t="s">
        <v>143</v>
      </c>
      <c r="O771" s="195">
        <v>0.35</v>
      </c>
      <c r="P771" s="195">
        <v>0.36</v>
      </c>
      <c r="Q771" s="195">
        <v>0.42899999999999999</v>
      </c>
      <c r="R771" s="195">
        <v>0.44</v>
      </c>
      <c r="S771" s="195">
        <v>8.4000000000000005E-2</v>
      </c>
      <c r="T771" s="195">
        <v>0.09</v>
      </c>
      <c r="U771" s="195">
        <v>0.02</v>
      </c>
      <c r="V771" s="195">
        <v>2.3E-2</v>
      </c>
      <c r="W771" s="195">
        <v>6.2E-2</v>
      </c>
      <c r="X771" s="195">
        <v>6.7000000000000004E-2</v>
      </c>
      <c r="Y771" s="195">
        <v>2E-3</v>
      </c>
      <c r="Z771" s="195">
        <v>2E-3</v>
      </c>
      <c r="AA771" s="195">
        <v>3.4000000000000002E-2</v>
      </c>
      <c r="AB771" s="195">
        <v>3.7999999999999999E-2</v>
      </c>
      <c r="AC771" s="42"/>
    </row>
    <row r="772" spans="1:29" x14ac:dyDescent="0.25">
      <c r="A772" s="94" t="s">
        <v>2262</v>
      </c>
      <c r="B772" s="195" t="s">
        <v>143</v>
      </c>
      <c r="C772" s="195">
        <v>9.420289855072464E-2</v>
      </c>
      <c r="D772" s="195">
        <v>0.4251207729468599</v>
      </c>
      <c r="E772" s="195">
        <v>0.19565217391304349</v>
      </c>
      <c r="F772" s="195">
        <v>6.280193236714976E-2</v>
      </c>
      <c r="G772" s="195">
        <v>0.18840579710144928</v>
      </c>
      <c r="H772" s="195">
        <v>2.4154589371980675E-3</v>
      </c>
      <c r="I772" s="195">
        <v>3.140096618357488E-2</v>
      </c>
      <c r="J772" s="194">
        <v>0.99999999999999989</v>
      </c>
      <c r="K772" s="196">
        <v>414</v>
      </c>
      <c r="L772" s="94"/>
      <c r="M772" s="195" t="s">
        <v>143</v>
      </c>
      <c r="N772" s="195" t="s">
        <v>143</v>
      </c>
      <c r="O772" s="195">
        <v>7.0000000000000007E-2</v>
      </c>
      <c r="P772" s="195">
        <v>0.126</v>
      </c>
      <c r="Q772" s="195">
        <v>0.378</v>
      </c>
      <c r="R772" s="195">
        <v>0.47299999999999998</v>
      </c>
      <c r="S772" s="195">
        <v>0.16</v>
      </c>
      <c r="T772" s="195">
        <v>0.23699999999999999</v>
      </c>
      <c r="U772" s="195">
        <v>4.2999999999999997E-2</v>
      </c>
      <c r="V772" s="195">
        <v>0.09</v>
      </c>
      <c r="W772" s="195">
        <v>0.154</v>
      </c>
      <c r="X772" s="195">
        <v>0.22900000000000001</v>
      </c>
      <c r="Y772" s="195">
        <v>0</v>
      </c>
      <c r="Z772" s="195">
        <v>1.4E-2</v>
      </c>
      <c r="AA772" s="195">
        <v>1.7999999999999999E-2</v>
      </c>
      <c r="AB772" s="195">
        <v>5.2999999999999999E-2</v>
      </c>
      <c r="AC772" s="42"/>
    </row>
    <row r="773" spans="1:29" x14ac:dyDescent="0.25">
      <c r="A773" s="94" t="s">
        <v>2263</v>
      </c>
      <c r="B773" s="195" t="s">
        <v>143</v>
      </c>
      <c r="C773" s="195">
        <v>0.20011634671320536</v>
      </c>
      <c r="D773" s="195">
        <v>0.41884816753926701</v>
      </c>
      <c r="E773" s="195">
        <v>0.12739965095986039</v>
      </c>
      <c r="F773" s="195">
        <v>2.0360674810936591E-2</v>
      </c>
      <c r="G773" s="195">
        <v>0.19139034322280396</v>
      </c>
      <c r="H773" s="195">
        <v>3.4904013961605585E-3</v>
      </c>
      <c r="I773" s="195">
        <v>3.8394415357766144E-2</v>
      </c>
      <c r="J773" s="194">
        <v>0.99999999999999989</v>
      </c>
      <c r="K773" s="196">
        <v>1719</v>
      </c>
      <c r="L773" s="94"/>
      <c r="M773" s="195" t="s">
        <v>143</v>
      </c>
      <c r="N773" s="195" t="s">
        <v>143</v>
      </c>
      <c r="O773" s="195">
        <v>0.182</v>
      </c>
      <c r="P773" s="195">
        <v>0.22</v>
      </c>
      <c r="Q773" s="195">
        <v>0.39600000000000002</v>
      </c>
      <c r="R773" s="195">
        <v>0.442</v>
      </c>
      <c r="S773" s="195">
        <v>0.112</v>
      </c>
      <c r="T773" s="195">
        <v>0.14399999999999999</v>
      </c>
      <c r="U773" s="195">
        <v>1.4999999999999999E-2</v>
      </c>
      <c r="V773" s="195">
        <v>2.8000000000000001E-2</v>
      </c>
      <c r="W773" s="195">
        <v>0.17299999999999999</v>
      </c>
      <c r="X773" s="195">
        <v>0.21099999999999999</v>
      </c>
      <c r="Y773" s="195">
        <v>2E-3</v>
      </c>
      <c r="Z773" s="195">
        <v>8.0000000000000002E-3</v>
      </c>
      <c r="AA773" s="195">
        <v>0.03</v>
      </c>
      <c r="AB773" s="195">
        <v>4.9000000000000002E-2</v>
      </c>
      <c r="AC773" s="42"/>
    </row>
    <row r="774" spans="1:29" x14ac:dyDescent="0.25">
      <c r="A774" s="94" t="s">
        <v>2264</v>
      </c>
      <c r="B774" s="195" t="s">
        <v>143</v>
      </c>
      <c r="C774" s="195">
        <v>0.26958020050125314</v>
      </c>
      <c r="D774" s="195">
        <v>0.23276942355889724</v>
      </c>
      <c r="E774" s="195">
        <v>7.1115288220551381E-2</v>
      </c>
      <c r="F774" s="195">
        <v>7.9730576441102763E-2</v>
      </c>
      <c r="G774" s="195">
        <v>0.31798245614035087</v>
      </c>
      <c r="H774" s="195">
        <v>2.819548872180451E-3</v>
      </c>
      <c r="I774" s="195">
        <v>2.6002506265664159E-2</v>
      </c>
      <c r="J774" s="194">
        <v>1</v>
      </c>
      <c r="K774" s="196">
        <v>6384</v>
      </c>
      <c r="L774" s="94"/>
      <c r="M774" s="195" t="s">
        <v>143</v>
      </c>
      <c r="N774" s="195" t="s">
        <v>143</v>
      </c>
      <c r="O774" s="195">
        <v>0.25900000000000001</v>
      </c>
      <c r="P774" s="195">
        <v>0.28100000000000003</v>
      </c>
      <c r="Q774" s="195">
        <v>0.223</v>
      </c>
      <c r="R774" s="195">
        <v>0.24299999999999999</v>
      </c>
      <c r="S774" s="195">
        <v>6.5000000000000002E-2</v>
      </c>
      <c r="T774" s="195">
        <v>7.8E-2</v>
      </c>
      <c r="U774" s="195">
        <v>7.2999999999999995E-2</v>
      </c>
      <c r="V774" s="195">
        <v>8.6999999999999994E-2</v>
      </c>
      <c r="W774" s="195">
        <v>0.307</v>
      </c>
      <c r="X774" s="195">
        <v>0.33</v>
      </c>
      <c r="Y774" s="195">
        <v>2E-3</v>
      </c>
      <c r="Z774" s="195">
        <v>4.0000000000000001E-3</v>
      </c>
      <c r="AA774" s="195">
        <v>2.1999999999999999E-2</v>
      </c>
      <c r="AB774" s="195">
        <v>0.03</v>
      </c>
      <c r="AC774" s="42"/>
    </row>
    <row r="775" spans="1:29" x14ac:dyDescent="0.25">
      <c r="A775" s="94" t="s">
        <v>2265</v>
      </c>
      <c r="B775" s="195" t="s">
        <v>143</v>
      </c>
      <c r="C775" s="195">
        <v>0.53479452054794518</v>
      </c>
      <c r="D775" s="195">
        <v>0.21972602739726027</v>
      </c>
      <c r="E775" s="195">
        <v>9.0958904109589039E-2</v>
      </c>
      <c r="F775" s="195">
        <v>2.0821917808219178E-2</v>
      </c>
      <c r="G775" s="195">
        <v>8.7671232876712329E-2</v>
      </c>
      <c r="H775" s="195" t="s">
        <v>143</v>
      </c>
      <c r="I775" s="195">
        <v>4.6027397260273974E-2</v>
      </c>
      <c r="J775" s="194">
        <v>1</v>
      </c>
      <c r="K775" s="196">
        <v>1825</v>
      </c>
      <c r="L775" s="94"/>
      <c r="M775" s="195" t="s">
        <v>143</v>
      </c>
      <c r="N775" s="195" t="s">
        <v>143</v>
      </c>
      <c r="O775" s="195">
        <v>0.51200000000000001</v>
      </c>
      <c r="P775" s="195">
        <v>0.55800000000000005</v>
      </c>
      <c r="Q775" s="195">
        <v>0.20100000000000001</v>
      </c>
      <c r="R775" s="195">
        <v>0.23899999999999999</v>
      </c>
      <c r="S775" s="195">
        <v>7.9000000000000001E-2</v>
      </c>
      <c r="T775" s="195">
        <v>0.105</v>
      </c>
      <c r="U775" s="195">
        <v>1.4999999999999999E-2</v>
      </c>
      <c r="V775" s="195">
        <v>2.8000000000000001E-2</v>
      </c>
      <c r="W775" s="195">
        <v>7.5999999999999998E-2</v>
      </c>
      <c r="X775" s="195">
        <v>0.10199999999999999</v>
      </c>
      <c r="Y775" s="195" t="s">
        <v>143</v>
      </c>
      <c r="Z775" s="195" t="s">
        <v>143</v>
      </c>
      <c r="AA775" s="195">
        <v>3.6999999999999998E-2</v>
      </c>
      <c r="AB775" s="195">
        <v>5.7000000000000002E-2</v>
      </c>
      <c r="AC775" s="42"/>
    </row>
    <row r="776" spans="1:29" x14ac:dyDescent="0.25">
      <c r="A776" s="94" t="s">
        <v>2266</v>
      </c>
      <c r="B776" s="195" t="s">
        <v>143</v>
      </c>
      <c r="C776" s="195">
        <v>0.42589681291982279</v>
      </c>
      <c r="D776" s="195">
        <v>0.37344576246962985</v>
      </c>
      <c r="E776" s="195">
        <v>8.117764756324139E-2</v>
      </c>
      <c r="F776" s="195">
        <v>9.8613691582106616E-3</v>
      </c>
      <c r="G776" s="195">
        <v>7.4031727883378584E-2</v>
      </c>
      <c r="H776" s="195">
        <v>2.4296126911533514E-3</v>
      </c>
      <c r="I776" s="195">
        <v>3.3157067314563388E-2</v>
      </c>
      <c r="J776" s="194">
        <v>1</v>
      </c>
      <c r="K776" s="196">
        <v>6997</v>
      </c>
      <c r="L776" s="94"/>
      <c r="M776" s="195" t="s">
        <v>143</v>
      </c>
      <c r="N776" s="195" t="s">
        <v>143</v>
      </c>
      <c r="O776" s="195">
        <v>0.41399999999999998</v>
      </c>
      <c r="P776" s="195">
        <v>0.438</v>
      </c>
      <c r="Q776" s="195">
        <v>0.36199999999999999</v>
      </c>
      <c r="R776" s="195">
        <v>0.38500000000000001</v>
      </c>
      <c r="S776" s="195">
        <v>7.4999999999999997E-2</v>
      </c>
      <c r="T776" s="195">
        <v>8.7999999999999995E-2</v>
      </c>
      <c r="U776" s="195">
        <v>8.0000000000000002E-3</v>
      </c>
      <c r="V776" s="195">
        <v>1.2E-2</v>
      </c>
      <c r="W776" s="195">
        <v>6.8000000000000005E-2</v>
      </c>
      <c r="X776" s="195">
        <v>0.08</v>
      </c>
      <c r="Y776" s="195">
        <v>2E-3</v>
      </c>
      <c r="Z776" s="195">
        <v>4.0000000000000001E-3</v>
      </c>
      <c r="AA776" s="195">
        <v>2.9000000000000001E-2</v>
      </c>
      <c r="AB776" s="195">
        <v>3.7999999999999999E-2</v>
      </c>
      <c r="AC776" s="42"/>
    </row>
    <row r="777" spans="1:29" x14ac:dyDescent="0.25">
      <c r="A777" s="94" t="s">
        <v>2267</v>
      </c>
      <c r="B777" s="195" t="s">
        <v>143</v>
      </c>
      <c r="C777" s="195">
        <v>0.3413173652694611</v>
      </c>
      <c r="D777" s="195">
        <v>0.43612774451097802</v>
      </c>
      <c r="E777" s="195">
        <v>0.11377245508982035</v>
      </c>
      <c r="F777" s="195">
        <v>1.996007984031936E-3</v>
      </c>
      <c r="G777" s="195">
        <v>6.5868263473053898E-2</v>
      </c>
      <c r="H777" s="195">
        <v>1.996007984031936E-3</v>
      </c>
      <c r="I777" s="195">
        <v>3.8922155688622756E-2</v>
      </c>
      <c r="J777" s="194">
        <v>1</v>
      </c>
      <c r="K777" s="196">
        <v>1002</v>
      </c>
      <c r="L777" s="94"/>
      <c r="M777" s="195" t="s">
        <v>143</v>
      </c>
      <c r="N777" s="195" t="s">
        <v>143</v>
      </c>
      <c r="O777" s="195">
        <v>0.313</v>
      </c>
      <c r="P777" s="195">
        <v>0.371</v>
      </c>
      <c r="Q777" s="195">
        <v>0.40600000000000003</v>
      </c>
      <c r="R777" s="195">
        <v>0.46700000000000003</v>
      </c>
      <c r="S777" s="195">
        <v>9.6000000000000002E-2</v>
      </c>
      <c r="T777" s="195">
        <v>0.13500000000000001</v>
      </c>
      <c r="U777" s="195">
        <v>1E-3</v>
      </c>
      <c r="V777" s="195">
        <v>7.0000000000000001E-3</v>
      </c>
      <c r="W777" s="195">
        <v>5.1999999999999998E-2</v>
      </c>
      <c r="X777" s="195">
        <v>8.3000000000000004E-2</v>
      </c>
      <c r="Y777" s="195">
        <v>1E-3</v>
      </c>
      <c r="Z777" s="195">
        <v>7.0000000000000001E-3</v>
      </c>
      <c r="AA777" s="195">
        <v>2.9000000000000001E-2</v>
      </c>
      <c r="AB777" s="195">
        <v>5.2999999999999999E-2</v>
      </c>
      <c r="AC777" s="42"/>
    </row>
    <row r="778" spans="1:29" x14ac:dyDescent="0.25">
      <c r="A778" s="94" t="s">
        <v>2268</v>
      </c>
      <c r="B778" s="195">
        <v>5.1489712819960898E-2</v>
      </c>
      <c r="C778" s="195">
        <v>0.33171895460008249</v>
      </c>
      <c r="D778" s="195">
        <v>0.24600441263520423</v>
      </c>
      <c r="E778" s="195">
        <v>6.8081938689483215E-2</v>
      </c>
      <c r="F778" s="195">
        <v>2.3121490968447865E-2</v>
      </c>
      <c r="G778" s="195">
        <v>0.24211196613392169</v>
      </c>
      <c r="H778" s="195">
        <v>1.7847853773161851E-3</v>
      </c>
      <c r="I778" s="195">
        <v>3.568673877558342E-2</v>
      </c>
      <c r="J778" s="194">
        <v>0.99999999999999989</v>
      </c>
      <c r="K778" s="196">
        <v>111498</v>
      </c>
      <c r="L778" s="94"/>
      <c r="M778" s="195">
        <v>0.05</v>
      </c>
      <c r="N778" s="195">
        <v>5.2999999999999999E-2</v>
      </c>
      <c r="O778" s="195">
        <v>0.32900000000000001</v>
      </c>
      <c r="P778" s="195">
        <v>0.33400000000000002</v>
      </c>
      <c r="Q778" s="195">
        <v>0.24299999999999999</v>
      </c>
      <c r="R778" s="195">
        <v>0.249</v>
      </c>
      <c r="S778" s="195">
        <v>6.7000000000000004E-2</v>
      </c>
      <c r="T778" s="195">
        <v>7.0000000000000007E-2</v>
      </c>
      <c r="U778" s="195">
        <v>2.1999999999999999E-2</v>
      </c>
      <c r="V778" s="195">
        <v>2.4E-2</v>
      </c>
      <c r="W778" s="195">
        <v>0.24</v>
      </c>
      <c r="X778" s="195">
        <v>0.245</v>
      </c>
      <c r="Y778" s="195">
        <v>2E-3</v>
      </c>
      <c r="Z778" s="195">
        <v>2E-3</v>
      </c>
      <c r="AA778" s="195">
        <v>3.5000000000000003E-2</v>
      </c>
      <c r="AB778" s="195">
        <v>3.6999999999999998E-2</v>
      </c>
      <c r="AC778" s="42"/>
    </row>
    <row r="779" spans="1:29" x14ac:dyDescent="0.25">
      <c r="A779" s="94" t="s">
        <v>2269</v>
      </c>
      <c r="B779" s="195" t="s">
        <v>143</v>
      </c>
      <c r="C779" s="195">
        <v>0.35634683337863549</v>
      </c>
      <c r="D779" s="195">
        <v>0.25550421310138627</v>
      </c>
      <c r="E779" s="195">
        <v>8.6708344658874698E-2</v>
      </c>
      <c r="F779" s="195">
        <v>4.484914378907312E-2</v>
      </c>
      <c r="G779" s="195">
        <v>0.21908127208480566</v>
      </c>
      <c r="H779" s="195">
        <v>1.6308779559662953E-3</v>
      </c>
      <c r="I779" s="195">
        <v>3.5879315031258491E-2</v>
      </c>
      <c r="J779" s="194">
        <v>1</v>
      </c>
      <c r="K779" s="196">
        <v>3679</v>
      </c>
      <c r="L779" s="94"/>
      <c r="M779" s="195" t="s">
        <v>143</v>
      </c>
      <c r="N779" s="195" t="s">
        <v>143</v>
      </c>
      <c r="O779" s="195">
        <v>0.34100000000000003</v>
      </c>
      <c r="P779" s="195">
        <v>0.372</v>
      </c>
      <c r="Q779" s="195">
        <v>0.24199999999999999</v>
      </c>
      <c r="R779" s="195">
        <v>0.27</v>
      </c>
      <c r="S779" s="195">
        <v>7.8E-2</v>
      </c>
      <c r="T779" s="195">
        <v>9.6000000000000002E-2</v>
      </c>
      <c r="U779" s="195">
        <v>3.9E-2</v>
      </c>
      <c r="V779" s="195">
        <v>5.1999999999999998E-2</v>
      </c>
      <c r="W779" s="195">
        <v>0.20599999999999999</v>
      </c>
      <c r="X779" s="195">
        <v>0.23300000000000001</v>
      </c>
      <c r="Y779" s="195">
        <v>1E-3</v>
      </c>
      <c r="Z779" s="195">
        <v>4.0000000000000001E-3</v>
      </c>
      <c r="AA779" s="195">
        <v>0.03</v>
      </c>
      <c r="AB779" s="195">
        <v>4.2000000000000003E-2</v>
      </c>
      <c r="AC779" s="42"/>
    </row>
    <row r="780" spans="1:29" x14ac:dyDescent="0.25">
      <c r="A780" s="94" t="s">
        <v>2270</v>
      </c>
      <c r="B780" s="195" t="s">
        <v>143</v>
      </c>
      <c r="C780" s="195">
        <v>0.14823529411764705</v>
      </c>
      <c r="D780" s="195">
        <v>0.58431372549019611</v>
      </c>
      <c r="E780" s="195">
        <v>0.11764705882352941</v>
      </c>
      <c r="F780" s="195">
        <v>3.5294117647058823E-2</v>
      </c>
      <c r="G780" s="195">
        <v>8.4705882352941173E-2</v>
      </c>
      <c r="H780" s="195" t="s">
        <v>143</v>
      </c>
      <c r="I780" s="195">
        <v>2.9803921568627451E-2</v>
      </c>
      <c r="J780" s="194">
        <v>1</v>
      </c>
      <c r="K780" s="196">
        <v>1275</v>
      </c>
      <c r="L780" s="94"/>
      <c r="M780" s="195" t="s">
        <v>143</v>
      </c>
      <c r="N780" s="195" t="s">
        <v>143</v>
      </c>
      <c r="O780" s="195">
        <v>0.13</v>
      </c>
      <c r="P780" s="195">
        <v>0.16900000000000001</v>
      </c>
      <c r="Q780" s="195">
        <v>0.55700000000000005</v>
      </c>
      <c r="R780" s="195">
        <v>0.61099999999999999</v>
      </c>
      <c r="S780" s="195">
        <v>0.10100000000000001</v>
      </c>
      <c r="T780" s="195">
        <v>0.13600000000000001</v>
      </c>
      <c r="U780" s="195">
        <v>2.5999999999999999E-2</v>
      </c>
      <c r="V780" s="195">
        <v>4.7E-2</v>
      </c>
      <c r="W780" s="195">
        <v>7.0999999999999994E-2</v>
      </c>
      <c r="X780" s="195">
        <v>0.10100000000000001</v>
      </c>
      <c r="Y780" s="195" t="s">
        <v>143</v>
      </c>
      <c r="Z780" s="195" t="s">
        <v>143</v>
      </c>
      <c r="AA780" s="195">
        <v>2.1999999999999999E-2</v>
      </c>
      <c r="AB780" s="195">
        <v>4.1000000000000002E-2</v>
      </c>
      <c r="AC780" s="42"/>
    </row>
    <row r="781" spans="1:29" x14ac:dyDescent="0.25">
      <c r="A781" s="94" t="s">
        <v>2271</v>
      </c>
      <c r="B781" s="195" t="s">
        <v>143</v>
      </c>
      <c r="C781" s="195">
        <v>1.3340174448435094E-2</v>
      </c>
      <c r="D781" s="195">
        <v>0.19189327860441252</v>
      </c>
      <c r="E781" s="195">
        <v>0.13032324268855824</v>
      </c>
      <c r="F781" s="195">
        <v>2.9758850692662903E-2</v>
      </c>
      <c r="G781" s="195">
        <v>0.59312467932272961</v>
      </c>
      <c r="H781" s="195">
        <v>1.5392508978963571E-3</v>
      </c>
      <c r="I781" s="195">
        <v>4.0020523345305287E-2</v>
      </c>
      <c r="J781" s="194">
        <v>1</v>
      </c>
      <c r="K781" s="196">
        <v>1949</v>
      </c>
      <c r="L781" s="94"/>
      <c r="M781" s="195" t="s">
        <v>143</v>
      </c>
      <c r="N781" s="195" t="s">
        <v>143</v>
      </c>
      <c r="O781" s="195">
        <v>8.9999999999999993E-3</v>
      </c>
      <c r="P781" s="195">
        <v>1.9E-2</v>
      </c>
      <c r="Q781" s="195">
        <v>0.17499999999999999</v>
      </c>
      <c r="R781" s="195">
        <v>0.21</v>
      </c>
      <c r="S781" s="195">
        <v>0.11600000000000001</v>
      </c>
      <c r="T781" s="195">
        <v>0.14599999999999999</v>
      </c>
      <c r="U781" s="195">
        <v>2.3E-2</v>
      </c>
      <c r="V781" s="195">
        <v>3.7999999999999999E-2</v>
      </c>
      <c r="W781" s="195">
        <v>0.57099999999999995</v>
      </c>
      <c r="X781" s="195">
        <v>0.61499999999999999</v>
      </c>
      <c r="Y781" s="195">
        <v>1E-3</v>
      </c>
      <c r="Z781" s="195">
        <v>5.0000000000000001E-3</v>
      </c>
      <c r="AA781" s="195">
        <v>3.2000000000000001E-2</v>
      </c>
      <c r="AB781" s="195">
        <v>0.05</v>
      </c>
      <c r="AC781" s="42"/>
    </row>
    <row r="782" spans="1:29" x14ac:dyDescent="0.25">
      <c r="A782" s="94" t="s">
        <v>2272</v>
      </c>
      <c r="B782" s="195" t="s">
        <v>143</v>
      </c>
      <c r="C782" s="195">
        <v>0.10944267975743575</v>
      </c>
      <c r="D782" s="195">
        <v>0.18019058619693906</v>
      </c>
      <c r="E782" s="195">
        <v>3.9561074213110017E-2</v>
      </c>
      <c r="F782" s="195">
        <v>1.1261911637308691E-2</v>
      </c>
      <c r="G782" s="195">
        <v>0.60438925786889974</v>
      </c>
      <c r="H782" s="195">
        <v>1.4149581287900665E-2</v>
      </c>
      <c r="I782" s="195">
        <v>4.1004909038406007E-2</v>
      </c>
      <c r="J782" s="194">
        <v>1</v>
      </c>
      <c r="K782" s="196">
        <v>3463</v>
      </c>
      <c r="L782" s="94"/>
      <c r="M782" s="195" t="s">
        <v>143</v>
      </c>
      <c r="N782" s="195" t="s">
        <v>143</v>
      </c>
      <c r="O782" s="195">
        <v>9.9000000000000005E-2</v>
      </c>
      <c r="P782" s="195">
        <v>0.12</v>
      </c>
      <c r="Q782" s="195">
        <v>0.16800000000000001</v>
      </c>
      <c r="R782" s="195">
        <v>0.193</v>
      </c>
      <c r="S782" s="195">
        <v>3.4000000000000002E-2</v>
      </c>
      <c r="T782" s="195">
        <v>4.7E-2</v>
      </c>
      <c r="U782" s="195">
        <v>8.0000000000000002E-3</v>
      </c>
      <c r="V782" s="195">
        <v>1.4999999999999999E-2</v>
      </c>
      <c r="W782" s="195">
        <v>0.58799999999999997</v>
      </c>
      <c r="X782" s="195">
        <v>0.621</v>
      </c>
      <c r="Y782" s="195">
        <v>1.0999999999999999E-2</v>
      </c>
      <c r="Z782" s="195">
        <v>1.9E-2</v>
      </c>
      <c r="AA782" s="195">
        <v>3.5000000000000003E-2</v>
      </c>
      <c r="AB782" s="195">
        <v>4.8000000000000001E-2</v>
      </c>
      <c r="AC782" s="42"/>
    </row>
    <row r="783" spans="1:29" x14ac:dyDescent="0.25">
      <c r="A783" s="94" t="s">
        <v>2273</v>
      </c>
      <c r="B783" s="195">
        <v>0.3291245791245791</v>
      </c>
      <c r="C783" s="195">
        <v>0.19865319865319866</v>
      </c>
      <c r="D783" s="195">
        <v>0.28451178451178449</v>
      </c>
      <c r="E783" s="195">
        <v>3.787878787878788E-2</v>
      </c>
      <c r="F783" s="195">
        <v>1.4309764309764311E-2</v>
      </c>
      <c r="G783" s="195">
        <v>0.10101010101010101</v>
      </c>
      <c r="H783" s="195">
        <v>1.6835016835016834E-3</v>
      </c>
      <c r="I783" s="195">
        <v>3.2828282828282832E-2</v>
      </c>
      <c r="J783" s="194">
        <v>1</v>
      </c>
      <c r="K783" s="196">
        <v>1188</v>
      </c>
      <c r="L783" s="94"/>
      <c r="M783" s="195">
        <v>0.30299999999999999</v>
      </c>
      <c r="N783" s="195">
        <v>0.35599999999999998</v>
      </c>
      <c r="O783" s="195">
        <v>0.17699999999999999</v>
      </c>
      <c r="P783" s="195">
        <v>0.222</v>
      </c>
      <c r="Q783" s="195">
        <v>0.26</v>
      </c>
      <c r="R783" s="195">
        <v>0.311</v>
      </c>
      <c r="S783" s="195">
        <v>2.8000000000000001E-2</v>
      </c>
      <c r="T783" s="195">
        <v>0.05</v>
      </c>
      <c r="U783" s="195">
        <v>8.9999999999999993E-3</v>
      </c>
      <c r="V783" s="195">
        <v>2.3E-2</v>
      </c>
      <c r="W783" s="195">
        <v>8.5000000000000006E-2</v>
      </c>
      <c r="X783" s="195">
        <v>0.11899999999999999</v>
      </c>
      <c r="Y783" s="195">
        <v>0</v>
      </c>
      <c r="Z783" s="195">
        <v>6.0000000000000001E-3</v>
      </c>
      <c r="AA783" s="195">
        <v>2.4E-2</v>
      </c>
      <c r="AB783" s="195">
        <v>4.4999999999999998E-2</v>
      </c>
      <c r="AC783" s="42"/>
    </row>
    <row r="784" spans="1:29" x14ac:dyDescent="0.25">
      <c r="A784" s="94" t="s">
        <v>2274</v>
      </c>
      <c r="B784" s="195">
        <v>0.29133528673084974</v>
      </c>
      <c r="C784" s="195">
        <v>4.1858518208455421E-4</v>
      </c>
      <c r="D784" s="195">
        <v>0.60987861029719548</v>
      </c>
      <c r="E784" s="195">
        <v>3.1289242360820424E-2</v>
      </c>
      <c r="F784" s="195">
        <v>2.1138551695269986E-2</v>
      </c>
      <c r="G784" s="195">
        <v>8.057764755127669E-3</v>
      </c>
      <c r="H784" s="195" t="s">
        <v>143</v>
      </c>
      <c r="I784" s="195">
        <v>3.7881958978652153E-2</v>
      </c>
      <c r="J784" s="194">
        <v>1</v>
      </c>
      <c r="K784" s="196">
        <v>9556</v>
      </c>
      <c r="L784" s="94"/>
      <c r="M784" s="195">
        <v>0.28199999999999997</v>
      </c>
      <c r="N784" s="195">
        <v>0.30099999999999999</v>
      </c>
      <c r="O784" s="195">
        <v>0</v>
      </c>
      <c r="P784" s="195">
        <v>1E-3</v>
      </c>
      <c r="Q784" s="195">
        <v>0.6</v>
      </c>
      <c r="R784" s="195">
        <v>0.62</v>
      </c>
      <c r="S784" s="195">
        <v>2.8000000000000001E-2</v>
      </c>
      <c r="T784" s="195">
        <v>3.5000000000000003E-2</v>
      </c>
      <c r="U784" s="195">
        <v>1.7999999999999999E-2</v>
      </c>
      <c r="V784" s="195">
        <v>2.4E-2</v>
      </c>
      <c r="W784" s="195">
        <v>6.0000000000000001E-3</v>
      </c>
      <c r="X784" s="195">
        <v>0.01</v>
      </c>
      <c r="Y784" s="195" t="s">
        <v>143</v>
      </c>
      <c r="Z784" s="195" t="s">
        <v>143</v>
      </c>
      <c r="AA784" s="195">
        <v>3.4000000000000002E-2</v>
      </c>
      <c r="AB784" s="195">
        <v>4.2000000000000003E-2</v>
      </c>
      <c r="AC784" s="42"/>
    </row>
    <row r="785" spans="1:29" x14ac:dyDescent="0.25">
      <c r="A785" s="94" t="s">
        <v>2275</v>
      </c>
      <c r="B785" s="195">
        <v>5.5801104972375691E-2</v>
      </c>
      <c r="C785" s="195">
        <v>0.32936069455406469</v>
      </c>
      <c r="D785" s="195">
        <v>0.23204419889502761</v>
      </c>
      <c r="E785" s="195">
        <v>5.7063930544593529E-2</v>
      </c>
      <c r="F785" s="195">
        <v>3.9463299131807419E-2</v>
      </c>
      <c r="G785" s="195">
        <v>0.25477505919494869</v>
      </c>
      <c r="H785" s="195">
        <v>1.9731649565903711E-3</v>
      </c>
      <c r="I785" s="195">
        <v>2.9518547750591949E-2</v>
      </c>
      <c r="J785" s="194">
        <v>1</v>
      </c>
      <c r="K785" s="196">
        <v>12670</v>
      </c>
      <c r="L785" s="94"/>
      <c r="M785" s="195">
        <v>5.1999999999999998E-2</v>
      </c>
      <c r="N785" s="195">
        <v>0.06</v>
      </c>
      <c r="O785" s="195">
        <v>0.32100000000000001</v>
      </c>
      <c r="P785" s="195">
        <v>0.33800000000000002</v>
      </c>
      <c r="Q785" s="195">
        <v>0.22500000000000001</v>
      </c>
      <c r="R785" s="195">
        <v>0.23899999999999999</v>
      </c>
      <c r="S785" s="195">
        <v>5.2999999999999999E-2</v>
      </c>
      <c r="T785" s="195">
        <v>6.0999999999999999E-2</v>
      </c>
      <c r="U785" s="195">
        <v>3.5999999999999997E-2</v>
      </c>
      <c r="V785" s="195">
        <v>4.2999999999999997E-2</v>
      </c>
      <c r="W785" s="195">
        <v>0.247</v>
      </c>
      <c r="X785" s="195">
        <v>0.26200000000000001</v>
      </c>
      <c r="Y785" s="195">
        <v>1E-3</v>
      </c>
      <c r="Z785" s="195">
        <v>3.0000000000000001E-3</v>
      </c>
      <c r="AA785" s="195">
        <v>2.7E-2</v>
      </c>
      <c r="AB785" s="195">
        <v>3.3000000000000002E-2</v>
      </c>
      <c r="AC785" s="42"/>
    </row>
    <row r="786" spans="1:29" x14ac:dyDescent="0.25">
      <c r="A786" s="94" t="s">
        <v>2276</v>
      </c>
      <c r="B786" s="195">
        <v>0.63900609470229719</v>
      </c>
      <c r="C786" s="195">
        <v>0.18284106891701829</v>
      </c>
      <c r="D786" s="195">
        <v>0.10454758556024379</v>
      </c>
      <c r="E786" s="195">
        <v>2.3441162681669011E-2</v>
      </c>
      <c r="F786" s="195">
        <v>2.8129395218002813E-3</v>
      </c>
      <c r="G786" s="195">
        <v>1.7815283638068447E-2</v>
      </c>
      <c r="H786" s="195" t="s">
        <v>143</v>
      </c>
      <c r="I786" s="195">
        <v>2.9535864978902954E-2</v>
      </c>
      <c r="J786" s="194">
        <v>0.99999999999999989</v>
      </c>
      <c r="K786" s="196">
        <v>2133</v>
      </c>
      <c r="L786" s="94"/>
      <c r="M786" s="195">
        <v>0.61799999999999999</v>
      </c>
      <c r="N786" s="195">
        <v>0.65900000000000003</v>
      </c>
      <c r="O786" s="195">
        <v>0.16700000000000001</v>
      </c>
      <c r="P786" s="195">
        <v>0.2</v>
      </c>
      <c r="Q786" s="195">
        <v>9.1999999999999998E-2</v>
      </c>
      <c r="R786" s="195">
        <v>0.11799999999999999</v>
      </c>
      <c r="S786" s="195">
        <v>1.7999999999999999E-2</v>
      </c>
      <c r="T786" s="195">
        <v>3.1E-2</v>
      </c>
      <c r="U786" s="195">
        <v>1E-3</v>
      </c>
      <c r="V786" s="195">
        <v>6.0000000000000001E-3</v>
      </c>
      <c r="W786" s="195">
        <v>1.2999999999999999E-2</v>
      </c>
      <c r="X786" s="195">
        <v>2.4E-2</v>
      </c>
      <c r="Y786" s="195" t="s">
        <v>143</v>
      </c>
      <c r="Z786" s="195" t="s">
        <v>143</v>
      </c>
      <c r="AA786" s="195">
        <v>2.3E-2</v>
      </c>
      <c r="AB786" s="195">
        <v>3.7999999999999999E-2</v>
      </c>
      <c r="AC786" s="42"/>
    </row>
    <row r="787" spans="1:29" x14ac:dyDescent="0.25">
      <c r="A787" s="94" t="s">
        <v>2277</v>
      </c>
      <c r="B787" s="195">
        <v>0.29223600528933946</v>
      </c>
      <c r="C787" s="195">
        <v>0.51010641647251431</v>
      </c>
      <c r="D787" s="195">
        <v>8.9540960896668978E-2</v>
      </c>
      <c r="E787" s="195">
        <v>1.8197846483218941E-2</v>
      </c>
      <c r="F787" s="195">
        <v>1.5742081732888357E-3</v>
      </c>
      <c r="G787" s="195">
        <v>5.7993829103960705E-2</v>
      </c>
      <c r="H787" s="195">
        <v>1.7001448271519426E-3</v>
      </c>
      <c r="I787" s="195">
        <v>2.8650588753856811E-2</v>
      </c>
      <c r="J787" s="194">
        <v>1</v>
      </c>
      <c r="K787" s="196">
        <v>15881</v>
      </c>
      <c r="L787" s="94"/>
      <c r="M787" s="195">
        <v>0.28499999999999998</v>
      </c>
      <c r="N787" s="195">
        <v>0.29899999999999999</v>
      </c>
      <c r="O787" s="195">
        <v>0.502</v>
      </c>
      <c r="P787" s="195">
        <v>0.51800000000000002</v>
      </c>
      <c r="Q787" s="195">
        <v>8.5000000000000006E-2</v>
      </c>
      <c r="R787" s="195">
        <v>9.4E-2</v>
      </c>
      <c r="S787" s="195">
        <v>1.6E-2</v>
      </c>
      <c r="T787" s="195">
        <v>0.02</v>
      </c>
      <c r="U787" s="195">
        <v>1E-3</v>
      </c>
      <c r="V787" s="195">
        <v>2E-3</v>
      </c>
      <c r="W787" s="195">
        <v>5.3999999999999999E-2</v>
      </c>
      <c r="X787" s="195">
        <v>6.2E-2</v>
      </c>
      <c r="Y787" s="195">
        <v>1E-3</v>
      </c>
      <c r="Z787" s="195">
        <v>2E-3</v>
      </c>
      <c r="AA787" s="195">
        <v>2.5999999999999999E-2</v>
      </c>
      <c r="AB787" s="195">
        <v>3.1E-2</v>
      </c>
      <c r="AC787" s="42"/>
    </row>
    <row r="788" spans="1:29" x14ac:dyDescent="0.25">
      <c r="A788" s="94" t="s">
        <v>2278</v>
      </c>
      <c r="B788" s="195" t="s">
        <v>143</v>
      </c>
      <c r="C788" s="195">
        <v>0.4374240583232078</v>
      </c>
      <c r="D788" s="195">
        <v>0.33657351154313486</v>
      </c>
      <c r="E788" s="195">
        <v>7.6549210206561358E-2</v>
      </c>
      <c r="F788" s="195">
        <v>1.5795868772782502E-2</v>
      </c>
      <c r="G788" s="195">
        <v>0.10814094775212636</v>
      </c>
      <c r="H788" s="195">
        <v>1.215066828675577E-3</v>
      </c>
      <c r="I788" s="195">
        <v>2.4301336573511544E-2</v>
      </c>
      <c r="J788" s="194">
        <v>0.99999999999999989</v>
      </c>
      <c r="K788" s="196">
        <v>823</v>
      </c>
      <c r="L788" s="94"/>
      <c r="M788" s="195" t="s">
        <v>143</v>
      </c>
      <c r="N788" s="195" t="s">
        <v>143</v>
      </c>
      <c r="O788" s="195">
        <v>0.40400000000000003</v>
      </c>
      <c r="P788" s="195">
        <v>0.47199999999999998</v>
      </c>
      <c r="Q788" s="195">
        <v>0.30499999999999999</v>
      </c>
      <c r="R788" s="195">
        <v>0.37</v>
      </c>
      <c r="S788" s="195">
        <v>0.06</v>
      </c>
      <c r="T788" s="195">
        <v>9.7000000000000003E-2</v>
      </c>
      <c r="U788" s="195">
        <v>8.9999999999999993E-3</v>
      </c>
      <c r="V788" s="195">
        <v>2.7E-2</v>
      </c>
      <c r="W788" s="195">
        <v>8.8999999999999996E-2</v>
      </c>
      <c r="X788" s="195">
        <v>0.13100000000000001</v>
      </c>
      <c r="Y788" s="195">
        <v>0</v>
      </c>
      <c r="Z788" s="195">
        <v>7.0000000000000001E-3</v>
      </c>
      <c r="AA788" s="195">
        <v>1.6E-2</v>
      </c>
      <c r="AB788" s="195">
        <v>3.6999999999999998E-2</v>
      </c>
      <c r="AC788" s="42"/>
    </row>
    <row r="789" spans="1:29" x14ac:dyDescent="0.25">
      <c r="A789" s="94" t="s">
        <v>2279</v>
      </c>
      <c r="B789" s="195" t="s">
        <v>143</v>
      </c>
      <c r="C789" s="195">
        <v>0.28624535315985128</v>
      </c>
      <c r="D789" s="195">
        <v>0.40148698884758366</v>
      </c>
      <c r="E789" s="195">
        <v>0.13754646840148699</v>
      </c>
      <c r="F789" s="195">
        <v>2.2304832713754646E-2</v>
      </c>
      <c r="G789" s="195">
        <v>0.12267657992565056</v>
      </c>
      <c r="H789" s="195">
        <v>3.7174721189591076E-3</v>
      </c>
      <c r="I789" s="195">
        <v>2.6022304832713755E-2</v>
      </c>
      <c r="J789" s="194">
        <v>0.99999999999999989</v>
      </c>
      <c r="K789" s="196">
        <v>269</v>
      </c>
      <c r="L789" s="94"/>
      <c r="M789" s="195" t="s">
        <v>143</v>
      </c>
      <c r="N789" s="195" t="s">
        <v>143</v>
      </c>
      <c r="O789" s="195">
        <v>0.23599999999999999</v>
      </c>
      <c r="P789" s="195">
        <v>0.34300000000000003</v>
      </c>
      <c r="Q789" s="195">
        <v>0.34499999999999997</v>
      </c>
      <c r="R789" s="195">
        <v>0.46100000000000002</v>
      </c>
      <c r="S789" s="195">
        <v>0.10100000000000001</v>
      </c>
      <c r="T789" s="195">
        <v>0.184</v>
      </c>
      <c r="U789" s="195">
        <v>0.01</v>
      </c>
      <c r="V789" s="195">
        <v>4.8000000000000001E-2</v>
      </c>
      <c r="W789" s="195">
        <v>8.8999999999999996E-2</v>
      </c>
      <c r="X789" s="195">
        <v>0.16700000000000001</v>
      </c>
      <c r="Y789" s="195">
        <v>1E-3</v>
      </c>
      <c r="Z789" s="195">
        <v>2.1000000000000001E-2</v>
      </c>
      <c r="AA789" s="195">
        <v>1.2999999999999999E-2</v>
      </c>
      <c r="AB789" s="195">
        <v>5.2999999999999999E-2</v>
      </c>
      <c r="AC789" s="42"/>
    </row>
    <row r="790" spans="1:29" x14ac:dyDescent="0.25">
      <c r="A790" s="94" t="s">
        <v>2280</v>
      </c>
      <c r="B790" s="195" t="s">
        <v>143</v>
      </c>
      <c r="C790" s="195">
        <v>0.4599406528189911</v>
      </c>
      <c r="D790" s="195">
        <v>0.24035608308605341</v>
      </c>
      <c r="E790" s="195">
        <v>0.22255192878338279</v>
      </c>
      <c r="F790" s="195">
        <v>5.9347181008902079E-3</v>
      </c>
      <c r="G790" s="195">
        <v>4.9455984174085067E-2</v>
      </c>
      <c r="H790" s="195">
        <v>9.8911968348170125E-4</v>
      </c>
      <c r="I790" s="195">
        <v>2.0771513353115726E-2</v>
      </c>
      <c r="J790" s="194">
        <v>1</v>
      </c>
      <c r="K790" s="196">
        <v>1011</v>
      </c>
      <c r="L790" s="94"/>
      <c r="M790" s="195" t="s">
        <v>143</v>
      </c>
      <c r="N790" s="195" t="s">
        <v>143</v>
      </c>
      <c r="O790" s="195">
        <v>0.42899999999999999</v>
      </c>
      <c r="P790" s="195">
        <v>0.49099999999999999</v>
      </c>
      <c r="Q790" s="195">
        <v>0.215</v>
      </c>
      <c r="R790" s="195">
        <v>0.26800000000000002</v>
      </c>
      <c r="S790" s="195">
        <v>0.19800000000000001</v>
      </c>
      <c r="T790" s="195">
        <v>0.249</v>
      </c>
      <c r="U790" s="195">
        <v>3.0000000000000001E-3</v>
      </c>
      <c r="V790" s="195">
        <v>1.2999999999999999E-2</v>
      </c>
      <c r="W790" s="195">
        <v>3.7999999999999999E-2</v>
      </c>
      <c r="X790" s="195">
        <v>6.5000000000000002E-2</v>
      </c>
      <c r="Y790" s="195">
        <v>0</v>
      </c>
      <c r="Z790" s="195">
        <v>6.0000000000000001E-3</v>
      </c>
      <c r="AA790" s="195">
        <v>1.4E-2</v>
      </c>
      <c r="AB790" s="195">
        <v>3.2000000000000001E-2</v>
      </c>
      <c r="AC790" s="42"/>
    </row>
    <row r="791" spans="1:29" x14ac:dyDescent="0.25">
      <c r="A791" s="94" t="s">
        <v>2281</v>
      </c>
      <c r="B791" s="195" t="s">
        <v>143</v>
      </c>
      <c r="C791" s="195">
        <v>0.5197183098591549</v>
      </c>
      <c r="D791" s="195">
        <v>0.28873239436619719</v>
      </c>
      <c r="E791" s="195">
        <v>7.1830985915492959E-2</v>
      </c>
      <c r="F791" s="195">
        <v>8.4507042253521118E-3</v>
      </c>
      <c r="G791" s="195">
        <v>8.1690140845070425E-2</v>
      </c>
      <c r="H791" s="195">
        <v>1.4084507042253522E-3</v>
      </c>
      <c r="I791" s="195">
        <v>2.8169014084507043E-2</v>
      </c>
      <c r="J791" s="194">
        <v>1</v>
      </c>
      <c r="K791" s="196">
        <v>710</v>
      </c>
      <c r="L791" s="94"/>
      <c r="M791" s="195" t="s">
        <v>143</v>
      </c>
      <c r="N791" s="195" t="s">
        <v>143</v>
      </c>
      <c r="O791" s="195">
        <v>0.48299999999999998</v>
      </c>
      <c r="P791" s="195">
        <v>0.55600000000000005</v>
      </c>
      <c r="Q791" s="195">
        <v>0.25700000000000001</v>
      </c>
      <c r="R791" s="195">
        <v>0.32300000000000001</v>
      </c>
      <c r="S791" s="195">
        <v>5.5E-2</v>
      </c>
      <c r="T791" s="195">
        <v>9.2999999999999999E-2</v>
      </c>
      <c r="U791" s="195">
        <v>4.0000000000000001E-3</v>
      </c>
      <c r="V791" s="195">
        <v>1.7999999999999999E-2</v>
      </c>
      <c r="W791" s="195">
        <v>6.4000000000000001E-2</v>
      </c>
      <c r="X791" s="195">
        <v>0.104</v>
      </c>
      <c r="Y791" s="195">
        <v>0</v>
      </c>
      <c r="Z791" s="195">
        <v>8.0000000000000002E-3</v>
      </c>
      <c r="AA791" s="195">
        <v>1.7999999999999999E-2</v>
      </c>
      <c r="AB791" s="195">
        <v>4.2999999999999997E-2</v>
      </c>
      <c r="AC791" s="42"/>
    </row>
    <row r="792" spans="1:29" x14ac:dyDescent="0.25">
      <c r="A792" s="94" t="s">
        <v>2282</v>
      </c>
      <c r="B792" s="195" t="s">
        <v>143</v>
      </c>
      <c r="C792" s="195">
        <v>0.39788199697428139</v>
      </c>
      <c r="D792" s="195">
        <v>0.33585476550680787</v>
      </c>
      <c r="E792" s="195">
        <v>0.13313161875945537</v>
      </c>
      <c r="F792" s="195">
        <v>1.2102874432677761E-2</v>
      </c>
      <c r="G792" s="195">
        <v>9.9848714069591532E-2</v>
      </c>
      <c r="H792" s="195">
        <v>1.5128593040847202E-3</v>
      </c>
      <c r="I792" s="195">
        <v>1.9667170953101363E-2</v>
      </c>
      <c r="J792" s="194">
        <v>1</v>
      </c>
      <c r="K792" s="196">
        <v>661</v>
      </c>
      <c r="L792" s="94"/>
      <c r="M792" s="195" t="s">
        <v>143</v>
      </c>
      <c r="N792" s="195" t="s">
        <v>143</v>
      </c>
      <c r="O792" s="195">
        <v>0.36099999999999999</v>
      </c>
      <c r="P792" s="195">
        <v>0.436</v>
      </c>
      <c r="Q792" s="195">
        <v>0.30099999999999999</v>
      </c>
      <c r="R792" s="195">
        <v>0.373</v>
      </c>
      <c r="S792" s="195">
        <v>0.109</v>
      </c>
      <c r="T792" s="195">
        <v>0.161</v>
      </c>
      <c r="U792" s="195">
        <v>6.0000000000000001E-3</v>
      </c>
      <c r="V792" s="195">
        <v>2.4E-2</v>
      </c>
      <c r="W792" s="195">
        <v>7.9000000000000001E-2</v>
      </c>
      <c r="X792" s="195">
        <v>0.125</v>
      </c>
      <c r="Y792" s="195">
        <v>0</v>
      </c>
      <c r="Z792" s="195">
        <v>8.9999999999999993E-3</v>
      </c>
      <c r="AA792" s="195">
        <v>1.2E-2</v>
      </c>
      <c r="AB792" s="195">
        <v>3.3000000000000002E-2</v>
      </c>
      <c r="AC792" s="42"/>
    </row>
    <row r="793" spans="1:29" x14ac:dyDescent="0.25">
      <c r="A793" s="94" t="s">
        <v>2283</v>
      </c>
      <c r="B793" s="195" t="s">
        <v>143</v>
      </c>
      <c r="C793" s="195">
        <v>0.21531531531531531</v>
      </c>
      <c r="D793" s="195">
        <v>0.55045045045045049</v>
      </c>
      <c r="E793" s="195">
        <v>0.13423423423423422</v>
      </c>
      <c r="F793" s="195">
        <v>1.1711711711711712E-2</v>
      </c>
      <c r="G793" s="195">
        <v>5.7657657657657659E-2</v>
      </c>
      <c r="H793" s="195" t="s">
        <v>143</v>
      </c>
      <c r="I793" s="195">
        <v>3.063063063063063E-2</v>
      </c>
      <c r="J793" s="194">
        <v>1</v>
      </c>
      <c r="K793" s="196">
        <v>1110</v>
      </c>
      <c r="L793" s="94"/>
      <c r="M793" s="195" t="s">
        <v>143</v>
      </c>
      <c r="N793" s="195" t="s">
        <v>143</v>
      </c>
      <c r="O793" s="195">
        <v>0.192</v>
      </c>
      <c r="P793" s="195">
        <v>0.24</v>
      </c>
      <c r="Q793" s="195">
        <v>0.52100000000000002</v>
      </c>
      <c r="R793" s="195">
        <v>0.57899999999999996</v>
      </c>
      <c r="S793" s="195">
        <v>0.115</v>
      </c>
      <c r="T793" s="195">
        <v>0.156</v>
      </c>
      <c r="U793" s="195">
        <v>7.0000000000000001E-3</v>
      </c>
      <c r="V793" s="195">
        <v>0.02</v>
      </c>
      <c r="W793" s="195">
        <v>4.4999999999999998E-2</v>
      </c>
      <c r="X793" s="195">
        <v>7.2999999999999995E-2</v>
      </c>
      <c r="Y793" s="195" t="s">
        <v>143</v>
      </c>
      <c r="Z793" s="195" t="s">
        <v>143</v>
      </c>
      <c r="AA793" s="195">
        <v>2.1999999999999999E-2</v>
      </c>
      <c r="AB793" s="195">
        <v>4.2000000000000003E-2</v>
      </c>
      <c r="AC793" s="42"/>
    </row>
    <row r="794" spans="1:29" x14ac:dyDescent="0.25">
      <c r="A794" s="94" t="s">
        <v>2284</v>
      </c>
      <c r="B794" s="195" t="s">
        <v>143</v>
      </c>
      <c r="C794" s="195">
        <v>0.37654320987654322</v>
      </c>
      <c r="D794" s="195">
        <v>0.29475308641975306</v>
      </c>
      <c r="E794" s="195">
        <v>8.6419753086419748E-2</v>
      </c>
      <c r="F794" s="195">
        <v>2.3148148148148147E-2</v>
      </c>
      <c r="G794" s="195">
        <v>0.18364197530864199</v>
      </c>
      <c r="H794" s="195" t="s">
        <v>143</v>
      </c>
      <c r="I794" s="195">
        <v>3.5493827160493825E-2</v>
      </c>
      <c r="J794" s="194">
        <v>1</v>
      </c>
      <c r="K794" s="196">
        <v>648</v>
      </c>
      <c r="L794" s="94"/>
      <c r="M794" s="195" t="s">
        <v>143</v>
      </c>
      <c r="N794" s="195" t="s">
        <v>143</v>
      </c>
      <c r="O794" s="195">
        <v>0.34</v>
      </c>
      <c r="P794" s="195">
        <v>0.41399999999999998</v>
      </c>
      <c r="Q794" s="195">
        <v>0.26100000000000001</v>
      </c>
      <c r="R794" s="195">
        <v>0.33100000000000002</v>
      </c>
      <c r="S794" s="195">
        <v>6.7000000000000004E-2</v>
      </c>
      <c r="T794" s="195">
        <v>0.111</v>
      </c>
      <c r="U794" s="195">
        <v>1.4E-2</v>
      </c>
      <c r="V794" s="195">
        <v>3.7999999999999999E-2</v>
      </c>
      <c r="W794" s="195">
        <v>0.156</v>
      </c>
      <c r="X794" s="195">
        <v>0.215</v>
      </c>
      <c r="Y794" s="195" t="s">
        <v>143</v>
      </c>
      <c r="Z794" s="195" t="s">
        <v>143</v>
      </c>
      <c r="AA794" s="195">
        <v>2.4E-2</v>
      </c>
      <c r="AB794" s="195">
        <v>5.2999999999999999E-2</v>
      </c>
      <c r="AC794" s="42"/>
    </row>
    <row r="795" spans="1:29" x14ac:dyDescent="0.25">
      <c r="A795" s="94" t="s">
        <v>2285</v>
      </c>
      <c r="B795" s="195" t="s">
        <v>143</v>
      </c>
      <c r="C795" s="195">
        <v>0.28989525569932223</v>
      </c>
      <c r="D795" s="195">
        <v>0.29759704251386321</v>
      </c>
      <c r="E795" s="195">
        <v>0.1004313000616143</v>
      </c>
      <c r="F795" s="195">
        <v>2.002464571780653E-2</v>
      </c>
      <c r="G795" s="195">
        <v>0.26093653727664817</v>
      </c>
      <c r="H795" s="195">
        <v>9.2421441774491681E-4</v>
      </c>
      <c r="I795" s="195">
        <v>3.0191004313000615E-2</v>
      </c>
      <c r="J795" s="194">
        <v>0.99999999999999978</v>
      </c>
      <c r="K795" s="196">
        <v>3246</v>
      </c>
      <c r="L795" s="94"/>
      <c r="M795" s="195" t="s">
        <v>143</v>
      </c>
      <c r="N795" s="195" t="s">
        <v>143</v>
      </c>
      <c r="O795" s="195">
        <v>0.27500000000000002</v>
      </c>
      <c r="P795" s="195">
        <v>0.30599999999999999</v>
      </c>
      <c r="Q795" s="195">
        <v>0.28199999999999997</v>
      </c>
      <c r="R795" s="195">
        <v>0.314</v>
      </c>
      <c r="S795" s="195">
        <v>9.0999999999999998E-2</v>
      </c>
      <c r="T795" s="195">
        <v>0.111</v>
      </c>
      <c r="U795" s="195">
        <v>1.6E-2</v>
      </c>
      <c r="V795" s="195">
        <v>2.5000000000000001E-2</v>
      </c>
      <c r="W795" s="195">
        <v>0.246</v>
      </c>
      <c r="X795" s="195">
        <v>0.27600000000000002</v>
      </c>
      <c r="Y795" s="195">
        <v>0</v>
      </c>
      <c r="Z795" s="195">
        <v>3.0000000000000001E-3</v>
      </c>
      <c r="AA795" s="195">
        <v>2.5000000000000001E-2</v>
      </c>
      <c r="AB795" s="195">
        <v>3.6999999999999998E-2</v>
      </c>
      <c r="AC795" s="42"/>
    </row>
    <row r="796" spans="1:29" x14ac:dyDescent="0.25">
      <c r="A796" s="94" t="s">
        <v>2286</v>
      </c>
      <c r="B796" s="195" t="s">
        <v>143</v>
      </c>
      <c r="C796" s="195">
        <v>4.6535677352637021E-2</v>
      </c>
      <c r="D796" s="195">
        <v>0.24095139607032057</v>
      </c>
      <c r="E796" s="195">
        <v>8.8934850051706302E-2</v>
      </c>
      <c r="F796" s="195">
        <v>3.7228541882109618E-2</v>
      </c>
      <c r="G796" s="195">
        <v>0.55739400206825229</v>
      </c>
      <c r="H796" s="195">
        <v>1.0341261633919339E-3</v>
      </c>
      <c r="I796" s="195">
        <v>2.7921406411582212E-2</v>
      </c>
      <c r="J796" s="194">
        <v>1</v>
      </c>
      <c r="K796" s="196">
        <v>967</v>
      </c>
      <c r="L796" s="94"/>
      <c r="M796" s="195" t="s">
        <v>143</v>
      </c>
      <c r="N796" s="195" t="s">
        <v>143</v>
      </c>
      <c r="O796" s="195">
        <v>3.5000000000000003E-2</v>
      </c>
      <c r="P796" s="195">
        <v>6.2E-2</v>
      </c>
      <c r="Q796" s="195">
        <v>0.215</v>
      </c>
      <c r="R796" s="195">
        <v>0.26900000000000002</v>
      </c>
      <c r="S796" s="195">
        <v>7.2999999999999995E-2</v>
      </c>
      <c r="T796" s="195">
        <v>0.109</v>
      </c>
      <c r="U796" s="195">
        <v>2.7E-2</v>
      </c>
      <c r="V796" s="195">
        <v>5.0999999999999997E-2</v>
      </c>
      <c r="W796" s="195">
        <v>0.52600000000000002</v>
      </c>
      <c r="X796" s="195">
        <v>0.58799999999999997</v>
      </c>
      <c r="Y796" s="195">
        <v>0</v>
      </c>
      <c r="Z796" s="195">
        <v>6.0000000000000001E-3</v>
      </c>
      <c r="AA796" s="195">
        <v>1.9E-2</v>
      </c>
      <c r="AB796" s="195">
        <v>0.04</v>
      </c>
      <c r="AC796" s="42"/>
    </row>
    <row r="797" spans="1:29" x14ac:dyDescent="0.25">
      <c r="A797" s="94" t="s">
        <v>2287</v>
      </c>
      <c r="B797" s="195" t="s">
        <v>143</v>
      </c>
      <c r="C797" s="195">
        <v>0.22087542087542086</v>
      </c>
      <c r="D797" s="195">
        <v>0.40875420875420876</v>
      </c>
      <c r="E797" s="195">
        <v>6.8686868686868685E-2</v>
      </c>
      <c r="F797" s="195">
        <v>6.7340067340067337E-3</v>
      </c>
      <c r="G797" s="195">
        <v>0.16026936026936026</v>
      </c>
      <c r="H797" s="195" t="s">
        <v>143</v>
      </c>
      <c r="I797" s="195">
        <v>0.13468013468013468</v>
      </c>
      <c r="J797" s="194">
        <v>1</v>
      </c>
      <c r="K797" s="196">
        <v>1485</v>
      </c>
      <c r="L797" s="94"/>
      <c r="M797" s="195" t="s">
        <v>143</v>
      </c>
      <c r="N797" s="195" t="s">
        <v>143</v>
      </c>
      <c r="O797" s="195">
        <v>0.20100000000000001</v>
      </c>
      <c r="P797" s="195">
        <v>0.24299999999999999</v>
      </c>
      <c r="Q797" s="195">
        <v>0.38400000000000001</v>
      </c>
      <c r="R797" s="195">
        <v>0.434</v>
      </c>
      <c r="S797" s="195">
        <v>5.7000000000000002E-2</v>
      </c>
      <c r="T797" s="195">
        <v>8.3000000000000004E-2</v>
      </c>
      <c r="U797" s="195">
        <v>4.0000000000000001E-3</v>
      </c>
      <c r="V797" s="195">
        <v>1.2E-2</v>
      </c>
      <c r="W797" s="195">
        <v>0.14199999999999999</v>
      </c>
      <c r="X797" s="195">
        <v>0.18</v>
      </c>
      <c r="Y797" s="195" t="s">
        <v>143</v>
      </c>
      <c r="Z797" s="195" t="s">
        <v>143</v>
      </c>
      <c r="AA797" s="195">
        <v>0.11799999999999999</v>
      </c>
      <c r="AB797" s="195">
        <v>0.153</v>
      </c>
      <c r="AC797" s="42"/>
    </row>
    <row r="798" spans="1:29" x14ac:dyDescent="0.25">
      <c r="A798" s="94" t="s">
        <v>2288</v>
      </c>
      <c r="B798" s="195" t="s">
        <v>143</v>
      </c>
      <c r="C798" s="195">
        <v>0.10392156862745099</v>
      </c>
      <c r="D798" s="195">
        <v>0.25294117647058822</v>
      </c>
      <c r="E798" s="195">
        <v>7.4509803921568626E-2</v>
      </c>
      <c r="F798" s="195">
        <v>4.5098039215686274E-2</v>
      </c>
      <c r="G798" s="195">
        <v>0.48627450980392156</v>
      </c>
      <c r="H798" s="195" t="s">
        <v>143</v>
      </c>
      <c r="I798" s="195">
        <v>3.7254901960784313E-2</v>
      </c>
      <c r="J798" s="194">
        <v>1</v>
      </c>
      <c r="K798" s="196">
        <v>510</v>
      </c>
      <c r="L798" s="94"/>
      <c r="M798" s="195" t="s">
        <v>143</v>
      </c>
      <c r="N798" s="195" t="s">
        <v>143</v>
      </c>
      <c r="O798" s="195">
        <v>0.08</v>
      </c>
      <c r="P798" s="195">
        <v>0.13300000000000001</v>
      </c>
      <c r="Q798" s="195">
        <v>0.217</v>
      </c>
      <c r="R798" s="195">
        <v>0.29199999999999998</v>
      </c>
      <c r="S798" s="195">
        <v>5.5E-2</v>
      </c>
      <c r="T798" s="195">
        <v>0.10100000000000001</v>
      </c>
      <c r="U798" s="195">
        <v>0.03</v>
      </c>
      <c r="V798" s="195">
        <v>6.7000000000000004E-2</v>
      </c>
      <c r="W798" s="195">
        <v>0.443</v>
      </c>
      <c r="X798" s="195">
        <v>0.53</v>
      </c>
      <c r="Y798" s="195" t="s">
        <v>143</v>
      </c>
      <c r="Z798" s="195" t="s">
        <v>143</v>
      </c>
      <c r="AA798" s="195">
        <v>2.4E-2</v>
      </c>
      <c r="AB798" s="195">
        <v>5.7000000000000002E-2</v>
      </c>
      <c r="AC798" s="42"/>
    </row>
    <row r="799" spans="1:29" x14ac:dyDescent="0.25">
      <c r="A799" s="94" t="s">
        <v>2289</v>
      </c>
      <c r="B799" s="195" t="s">
        <v>143</v>
      </c>
      <c r="C799" s="195">
        <v>0.11665626949469744</v>
      </c>
      <c r="D799" s="195">
        <v>0.25452276980661259</v>
      </c>
      <c r="E799" s="195">
        <v>0.10605115408608859</v>
      </c>
      <c r="F799" s="195">
        <v>2.1834061135371178E-2</v>
      </c>
      <c r="G799" s="195">
        <v>0.46662507797878977</v>
      </c>
      <c r="H799" s="195">
        <v>6.2383031815346226E-4</v>
      </c>
      <c r="I799" s="195">
        <v>3.3686837180286963E-2</v>
      </c>
      <c r="J799" s="194">
        <v>1</v>
      </c>
      <c r="K799" s="196">
        <v>1603</v>
      </c>
      <c r="L799" s="94"/>
      <c r="M799" s="195" t="s">
        <v>143</v>
      </c>
      <c r="N799" s="195" t="s">
        <v>143</v>
      </c>
      <c r="O799" s="195">
        <v>0.10199999999999999</v>
      </c>
      <c r="P799" s="195">
        <v>0.13300000000000001</v>
      </c>
      <c r="Q799" s="195">
        <v>0.23400000000000001</v>
      </c>
      <c r="R799" s="195">
        <v>0.27600000000000002</v>
      </c>
      <c r="S799" s="195">
        <v>9.1999999999999998E-2</v>
      </c>
      <c r="T799" s="195">
        <v>0.122</v>
      </c>
      <c r="U799" s="195">
        <v>1.6E-2</v>
      </c>
      <c r="V799" s="195">
        <v>0.03</v>
      </c>
      <c r="W799" s="195">
        <v>0.442</v>
      </c>
      <c r="X799" s="195">
        <v>0.49099999999999999</v>
      </c>
      <c r="Y799" s="195">
        <v>0</v>
      </c>
      <c r="Z799" s="195">
        <v>4.0000000000000001E-3</v>
      </c>
      <c r="AA799" s="195">
        <v>2.5999999999999999E-2</v>
      </c>
      <c r="AB799" s="195">
        <v>4.3999999999999997E-2</v>
      </c>
      <c r="AC799" s="42"/>
    </row>
    <row r="800" spans="1:29" x14ac:dyDescent="0.25">
      <c r="A800" s="94" t="s">
        <v>2290</v>
      </c>
      <c r="B800" s="195" t="s">
        <v>143</v>
      </c>
      <c r="C800" s="195">
        <v>0.27171675586661176</v>
      </c>
      <c r="D800" s="195">
        <v>0.22884196906428278</v>
      </c>
      <c r="E800" s="195">
        <v>7.6339469505381397E-2</v>
      </c>
      <c r="F800" s="195">
        <v>1.5761924366288302E-2</v>
      </c>
      <c r="G800" s="195">
        <v>0.38099158971946129</v>
      </c>
      <c r="H800" s="195">
        <v>1.4115156148914898E-3</v>
      </c>
      <c r="I800" s="195">
        <v>2.4936775863082985E-2</v>
      </c>
      <c r="J800" s="194">
        <v>1</v>
      </c>
      <c r="K800" s="196">
        <v>17003</v>
      </c>
      <c r="L800" s="94"/>
      <c r="M800" s="195" t="s">
        <v>143</v>
      </c>
      <c r="N800" s="195" t="s">
        <v>143</v>
      </c>
      <c r="O800" s="195">
        <v>0.26500000000000001</v>
      </c>
      <c r="P800" s="195">
        <v>0.27800000000000002</v>
      </c>
      <c r="Q800" s="195">
        <v>0.223</v>
      </c>
      <c r="R800" s="195">
        <v>0.23499999999999999</v>
      </c>
      <c r="S800" s="195">
        <v>7.1999999999999995E-2</v>
      </c>
      <c r="T800" s="195">
        <v>0.08</v>
      </c>
      <c r="U800" s="195">
        <v>1.4E-2</v>
      </c>
      <c r="V800" s="195">
        <v>1.7999999999999999E-2</v>
      </c>
      <c r="W800" s="195">
        <v>0.374</v>
      </c>
      <c r="X800" s="195">
        <v>0.38800000000000001</v>
      </c>
      <c r="Y800" s="195">
        <v>1E-3</v>
      </c>
      <c r="Z800" s="195">
        <v>2E-3</v>
      </c>
      <c r="AA800" s="195">
        <v>2.3E-2</v>
      </c>
      <c r="AB800" s="195">
        <v>2.7E-2</v>
      </c>
      <c r="AC800" s="42"/>
    </row>
    <row r="801" spans="1:29" x14ac:dyDescent="0.25">
      <c r="A801" s="94" t="s">
        <v>2291</v>
      </c>
      <c r="B801" s="195" t="s">
        <v>143</v>
      </c>
      <c r="C801" s="195">
        <v>0.74038461538461542</v>
      </c>
      <c r="D801" s="195">
        <v>0.10576923076923077</v>
      </c>
      <c r="E801" s="195">
        <v>1.9230769230769232E-2</v>
      </c>
      <c r="F801" s="195" t="s">
        <v>143</v>
      </c>
      <c r="G801" s="195">
        <v>9.6153846153846159E-2</v>
      </c>
      <c r="H801" s="195" t="s">
        <v>143</v>
      </c>
      <c r="I801" s="195">
        <v>3.8461538461538464E-2</v>
      </c>
      <c r="J801" s="194">
        <v>1</v>
      </c>
      <c r="K801" s="196">
        <v>104</v>
      </c>
      <c r="L801" s="94"/>
      <c r="M801" s="195" t="s">
        <v>143</v>
      </c>
      <c r="N801" s="195" t="s">
        <v>143</v>
      </c>
      <c r="O801" s="195">
        <v>0.64900000000000002</v>
      </c>
      <c r="P801" s="195">
        <v>0.81499999999999995</v>
      </c>
      <c r="Q801" s="195">
        <v>0.06</v>
      </c>
      <c r="R801" s="195">
        <v>0.18</v>
      </c>
      <c r="S801" s="195">
        <v>5.0000000000000001E-3</v>
      </c>
      <c r="T801" s="195">
        <v>6.7000000000000004E-2</v>
      </c>
      <c r="U801" s="195" t="s">
        <v>143</v>
      </c>
      <c r="V801" s="195" t="s">
        <v>143</v>
      </c>
      <c r="W801" s="195">
        <v>5.2999999999999999E-2</v>
      </c>
      <c r="X801" s="195">
        <v>0.16800000000000001</v>
      </c>
      <c r="Y801" s="195" t="s">
        <v>143</v>
      </c>
      <c r="Z801" s="195" t="s">
        <v>143</v>
      </c>
      <c r="AA801" s="195">
        <v>1.4999999999999999E-2</v>
      </c>
      <c r="AB801" s="195">
        <v>9.5000000000000001E-2</v>
      </c>
      <c r="AC801" s="42"/>
    </row>
    <row r="802" spans="1:29" x14ac:dyDescent="0.25">
      <c r="A802" s="94" t="s">
        <v>2292</v>
      </c>
      <c r="B802" s="195" t="s">
        <v>143</v>
      </c>
      <c r="C802" s="195">
        <v>0.55988341282458931</v>
      </c>
      <c r="D802" s="195">
        <v>0.28325384207737148</v>
      </c>
      <c r="E802" s="195">
        <v>3.5241123476417592E-2</v>
      </c>
      <c r="F802" s="195">
        <v>5.2994170641229464E-3</v>
      </c>
      <c r="G802" s="195">
        <v>2.6762056173820881E-2</v>
      </c>
      <c r="H802" s="195" t="s">
        <v>143</v>
      </c>
      <c r="I802" s="195">
        <v>8.956014838367779E-2</v>
      </c>
      <c r="J802" s="194">
        <v>1</v>
      </c>
      <c r="K802" s="196">
        <v>3774</v>
      </c>
      <c r="L802" s="94"/>
      <c r="M802" s="195" t="s">
        <v>143</v>
      </c>
      <c r="N802" s="195" t="s">
        <v>143</v>
      </c>
      <c r="O802" s="195">
        <v>0.54400000000000004</v>
      </c>
      <c r="P802" s="195">
        <v>0.57599999999999996</v>
      </c>
      <c r="Q802" s="195">
        <v>0.26900000000000002</v>
      </c>
      <c r="R802" s="195">
        <v>0.29799999999999999</v>
      </c>
      <c r="S802" s="195">
        <v>0.03</v>
      </c>
      <c r="T802" s="195">
        <v>4.2000000000000003E-2</v>
      </c>
      <c r="U802" s="195">
        <v>3.0000000000000001E-3</v>
      </c>
      <c r="V802" s="195">
        <v>8.0000000000000002E-3</v>
      </c>
      <c r="W802" s="195">
        <v>2.1999999999999999E-2</v>
      </c>
      <c r="X802" s="195">
        <v>3.2000000000000001E-2</v>
      </c>
      <c r="Y802" s="195" t="s">
        <v>143</v>
      </c>
      <c r="Z802" s="195" t="s">
        <v>143</v>
      </c>
      <c r="AA802" s="195">
        <v>8.1000000000000003E-2</v>
      </c>
      <c r="AB802" s="195">
        <v>9.9000000000000005E-2</v>
      </c>
      <c r="AC802" s="42"/>
    </row>
    <row r="803" spans="1:29" x14ac:dyDescent="0.25">
      <c r="A803" s="94" t="s">
        <v>2293</v>
      </c>
      <c r="B803" s="195" t="s">
        <v>143</v>
      </c>
      <c r="C803" s="195">
        <v>7.6045627376425855E-3</v>
      </c>
      <c r="D803" s="195">
        <v>0.34600760456273766</v>
      </c>
      <c r="E803" s="195">
        <v>0.15019011406844107</v>
      </c>
      <c r="F803" s="195">
        <v>1.5209125475285171E-2</v>
      </c>
      <c r="G803" s="195">
        <v>0.405893536121673</v>
      </c>
      <c r="H803" s="195">
        <v>9.5057034220532319E-4</v>
      </c>
      <c r="I803" s="195">
        <v>7.4144486692015205E-2</v>
      </c>
      <c r="J803" s="194">
        <v>1</v>
      </c>
      <c r="K803" s="196">
        <v>1052</v>
      </c>
      <c r="L803" s="94"/>
      <c r="M803" s="195" t="s">
        <v>143</v>
      </c>
      <c r="N803" s="195" t="s">
        <v>143</v>
      </c>
      <c r="O803" s="195">
        <v>4.0000000000000001E-3</v>
      </c>
      <c r="P803" s="195">
        <v>1.4999999999999999E-2</v>
      </c>
      <c r="Q803" s="195">
        <v>0.318</v>
      </c>
      <c r="R803" s="195">
        <v>0.375</v>
      </c>
      <c r="S803" s="195">
        <v>0.13</v>
      </c>
      <c r="T803" s="195">
        <v>0.17299999999999999</v>
      </c>
      <c r="U803" s="195">
        <v>8.9999999999999993E-3</v>
      </c>
      <c r="V803" s="195">
        <v>2.5000000000000001E-2</v>
      </c>
      <c r="W803" s="195">
        <v>0.377</v>
      </c>
      <c r="X803" s="195">
        <v>0.436</v>
      </c>
      <c r="Y803" s="195">
        <v>0</v>
      </c>
      <c r="Z803" s="195">
        <v>5.0000000000000001E-3</v>
      </c>
      <c r="AA803" s="195">
        <v>0.06</v>
      </c>
      <c r="AB803" s="195">
        <v>9.1999999999999998E-2</v>
      </c>
      <c r="AC803" s="42"/>
    </row>
    <row r="804" spans="1:29" x14ac:dyDescent="0.25">
      <c r="A804" s="94" t="s">
        <v>2294</v>
      </c>
      <c r="B804" s="195" t="s">
        <v>143</v>
      </c>
      <c r="C804" s="195">
        <v>0.24512195121951219</v>
      </c>
      <c r="D804" s="195">
        <v>0.22804878048780489</v>
      </c>
      <c r="E804" s="195">
        <v>9.6341463414634149E-2</v>
      </c>
      <c r="F804" s="195">
        <v>1.5853658536585366E-2</v>
      </c>
      <c r="G804" s="195">
        <v>0.39512195121951221</v>
      </c>
      <c r="H804" s="195" t="s">
        <v>143</v>
      </c>
      <c r="I804" s="195">
        <v>1.9512195121951219E-2</v>
      </c>
      <c r="J804" s="194">
        <v>1</v>
      </c>
      <c r="K804" s="196">
        <v>820</v>
      </c>
      <c r="L804" s="94"/>
      <c r="M804" s="195" t="s">
        <v>143</v>
      </c>
      <c r="N804" s="195" t="s">
        <v>143</v>
      </c>
      <c r="O804" s="195">
        <v>0.217</v>
      </c>
      <c r="P804" s="195">
        <v>0.27600000000000002</v>
      </c>
      <c r="Q804" s="195">
        <v>0.20100000000000001</v>
      </c>
      <c r="R804" s="195">
        <v>0.25800000000000001</v>
      </c>
      <c r="S804" s="195">
        <v>7.8E-2</v>
      </c>
      <c r="T804" s="195">
        <v>0.11799999999999999</v>
      </c>
      <c r="U804" s="195">
        <v>8.9999999999999993E-3</v>
      </c>
      <c r="V804" s="195">
        <v>2.7E-2</v>
      </c>
      <c r="W804" s="195">
        <v>0.36199999999999999</v>
      </c>
      <c r="X804" s="195">
        <v>0.42899999999999999</v>
      </c>
      <c r="Y804" s="195" t="s">
        <v>143</v>
      </c>
      <c r="Z804" s="195" t="s">
        <v>143</v>
      </c>
      <c r="AA804" s="195">
        <v>1.2E-2</v>
      </c>
      <c r="AB804" s="195">
        <v>3.1E-2</v>
      </c>
      <c r="AC804" s="42"/>
    </row>
    <row r="805" spans="1:29" x14ac:dyDescent="0.25">
      <c r="A805" s="94" t="s">
        <v>2295</v>
      </c>
      <c r="B805" s="195" t="s">
        <v>143</v>
      </c>
      <c r="C805" s="195">
        <v>0.19702842377260982</v>
      </c>
      <c r="D805" s="195">
        <v>0.34302325581395349</v>
      </c>
      <c r="E805" s="195">
        <v>6.9767441860465115E-2</v>
      </c>
      <c r="F805" s="195">
        <v>1.8087855297157621E-2</v>
      </c>
      <c r="G805" s="195">
        <v>0.35335917312661497</v>
      </c>
      <c r="H805" s="195" t="s">
        <v>143</v>
      </c>
      <c r="I805" s="195">
        <v>1.8733850129198967E-2</v>
      </c>
      <c r="J805" s="194">
        <v>1</v>
      </c>
      <c r="K805" s="196">
        <v>1548</v>
      </c>
      <c r="L805" s="94"/>
      <c r="M805" s="195" t="s">
        <v>143</v>
      </c>
      <c r="N805" s="195" t="s">
        <v>143</v>
      </c>
      <c r="O805" s="195">
        <v>0.17799999999999999</v>
      </c>
      <c r="P805" s="195">
        <v>0.218</v>
      </c>
      <c r="Q805" s="195">
        <v>0.32</v>
      </c>
      <c r="R805" s="195">
        <v>0.36699999999999999</v>
      </c>
      <c r="S805" s="195">
        <v>5.8000000000000003E-2</v>
      </c>
      <c r="T805" s="195">
        <v>8.4000000000000005E-2</v>
      </c>
      <c r="U805" s="195">
        <v>1.2999999999999999E-2</v>
      </c>
      <c r="V805" s="195">
        <v>2.5999999999999999E-2</v>
      </c>
      <c r="W805" s="195">
        <v>0.33</v>
      </c>
      <c r="X805" s="195">
        <v>0.378</v>
      </c>
      <c r="Y805" s="195" t="s">
        <v>143</v>
      </c>
      <c r="Z805" s="195" t="s">
        <v>143</v>
      </c>
      <c r="AA805" s="195">
        <v>1.2999999999999999E-2</v>
      </c>
      <c r="AB805" s="195">
        <v>2.7E-2</v>
      </c>
      <c r="AC805" s="42"/>
    </row>
    <row r="806" spans="1:29" x14ac:dyDescent="0.25">
      <c r="A806" s="94" t="s">
        <v>2296</v>
      </c>
      <c r="B806" s="195" t="s">
        <v>143</v>
      </c>
      <c r="C806" s="195">
        <v>0.27289141088470464</v>
      </c>
      <c r="D806" s="195">
        <v>0.31828733556873873</v>
      </c>
      <c r="E806" s="195">
        <v>8.5891152953314412E-2</v>
      </c>
      <c r="F806" s="195">
        <v>1.7797265927263349E-2</v>
      </c>
      <c r="G806" s="195">
        <v>0.27005416559195256</v>
      </c>
      <c r="H806" s="195">
        <v>5.1586278050038694E-4</v>
      </c>
      <c r="I806" s="195">
        <v>3.456280629352592E-2</v>
      </c>
      <c r="J806" s="194">
        <v>1</v>
      </c>
      <c r="K806" s="196">
        <v>3877</v>
      </c>
      <c r="L806" s="94"/>
      <c r="M806" s="195" t="s">
        <v>143</v>
      </c>
      <c r="N806" s="195" t="s">
        <v>143</v>
      </c>
      <c r="O806" s="195">
        <v>0.25900000000000001</v>
      </c>
      <c r="P806" s="195">
        <v>0.28699999999999998</v>
      </c>
      <c r="Q806" s="195">
        <v>0.30399999999999999</v>
      </c>
      <c r="R806" s="195">
        <v>0.33300000000000002</v>
      </c>
      <c r="S806" s="195">
        <v>7.6999999999999999E-2</v>
      </c>
      <c r="T806" s="195">
        <v>9.5000000000000001E-2</v>
      </c>
      <c r="U806" s="195">
        <v>1.4E-2</v>
      </c>
      <c r="V806" s="195">
        <v>2.1999999999999999E-2</v>
      </c>
      <c r="W806" s="195">
        <v>0.25600000000000001</v>
      </c>
      <c r="X806" s="195">
        <v>0.28399999999999997</v>
      </c>
      <c r="Y806" s="195">
        <v>0</v>
      </c>
      <c r="Z806" s="195">
        <v>2E-3</v>
      </c>
      <c r="AA806" s="195">
        <v>2.9000000000000001E-2</v>
      </c>
      <c r="AB806" s="195">
        <v>4.1000000000000002E-2</v>
      </c>
      <c r="AC806" s="42"/>
    </row>
    <row r="807" spans="1:29" x14ac:dyDescent="0.25">
      <c r="A807" s="94" t="s">
        <v>2297</v>
      </c>
      <c r="B807" s="195" t="s">
        <v>143</v>
      </c>
      <c r="C807" s="195">
        <v>0.43054119269217511</v>
      </c>
      <c r="D807" s="195">
        <v>0.16718372974836263</v>
      </c>
      <c r="E807" s="195">
        <v>5.8255773871078935E-2</v>
      </c>
      <c r="F807" s="195">
        <v>9.1003102378490172E-2</v>
      </c>
      <c r="G807" s="195">
        <v>0.21475353326439159</v>
      </c>
      <c r="H807" s="195">
        <v>6.8941744226128923E-4</v>
      </c>
      <c r="I807" s="195">
        <v>3.7573250603240259E-2</v>
      </c>
      <c r="J807" s="194">
        <v>1</v>
      </c>
      <c r="K807" s="196">
        <v>2901</v>
      </c>
      <c r="L807" s="94"/>
      <c r="M807" s="195" t="s">
        <v>143</v>
      </c>
      <c r="N807" s="195" t="s">
        <v>143</v>
      </c>
      <c r="O807" s="195">
        <v>0.41299999999999998</v>
      </c>
      <c r="P807" s="195">
        <v>0.44900000000000001</v>
      </c>
      <c r="Q807" s="195">
        <v>0.154</v>
      </c>
      <c r="R807" s="195">
        <v>0.18099999999999999</v>
      </c>
      <c r="S807" s="195">
        <v>0.05</v>
      </c>
      <c r="T807" s="195">
        <v>6.7000000000000004E-2</v>
      </c>
      <c r="U807" s="195">
        <v>8.1000000000000003E-2</v>
      </c>
      <c r="V807" s="195">
        <v>0.10199999999999999</v>
      </c>
      <c r="W807" s="195">
        <v>0.2</v>
      </c>
      <c r="X807" s="195">
        <v>0.23</v>
      </c>
      <c r="Y807" s="195">
        <v>0</v>
      </c>
      <c r="Z807" s="195">
        <v>3.0000000000000001E-3</v>
      </c>
      <c r="AA807" s="195">
        <v>3.1E-2</v>
      </c>
      <c r="AB807" s="195">
        <v>4.4999999999999998E-2</v>
      </c>
      <c r="AC807" s="42"/>
    </row>
    <row r="808" spans="1:29" x14ac:dyDescent="0.25">
      <c r="A808" s="94" t="s">
        <v>2298</v>
      </c>
      <c r="B808" s="195" t="s">
        <v>143</v>
      </c>
      <c r="C808" s="195">
        <v>0.19741100323624594</v>
      </c>
      <c r="D808" s="195">
        <v>0.35436893203883496</v>
      </c>
      <c r="E808" s="195">
        <v>0.14077669902912621</v>
      </c>
      <c r="F808" s="195">
        <v>4.2071197411003236E-2</v>
      </c>
      <c r="G808" s="195">
        <v>0.24433656957928804</v>
      </c>
      <c r="H808" s="195" t="s">
        <v>143</v>
      </c>
      <c r="I808" s="195">
        <v>2.1035598705501618E-2</v>
      </c>
      <c r="J808" s="194">
        <v>1</v>
      </c>
      <c r="K808" s="196">
        <v>618</v>
      </c>
      <c r="L808" s="94"/>
      <c r="M808" s="195" t="s">
        <v>143</v>
      </c>
      <c r="N808" s="195" t="s">
        <v>143</v>
      </c>
      <c r="O808" s="195">
        <v>0.16800000000000001</v>
      </c>
      <c r="P808" s="195">
        <v>0.23100000000000001</v>
      </c>
      <c r="Q808" s="195">
        <v>0.318</v>
      </c>
      <c r="R808" s="195">
        <v>0.39300000000000002</v>
      </c>
      <c r="S808" s="195">
        <v>0.11600000000000001</v>
      </c>
      <c r="T808" s="195">
        <v>0.17</v>
      </c>
      <c r="U808" s="195">
        <v>2.9000000000000001E-2</v>
      </c>
      <c r="V808" s="195">
        <v>6.0999999999999999E-2</v>
      </c>
      <c r="W808" s="195">
        <v>0.21199999999999999</v>
      </c>
      <c r="X808" s="195">
        <v>0.28000000000000003</v>
      </c>
      <c r="Y808" s="195" t="s">
        <v>143</v>
      </c>
      <c r="Z808" s="195" t="s">
        <v>143</v>
      </c>
      <c r="AA808" s="195">
        <v>1.2E-2</v>
      </c>
      <c r="AB808" s="195">
        <v>3.5999999999999997E-2</v>
      </c>
      <c r="AC808" s="42"/>
    </row>
    <row r="809" spans="1:29" x14ac:dyDescent="0.25">
      <c r="A809" s="94" t="s">
        <v>2299</v>
      </c>
      <c r="B809" s="195" t="s">
        <v>143</v>
      </c>
      <c r="C809" s="195" t="s">
        <v>143</v>
      </c>
      <c r="D809" s="195">
        <v>0.48060708263069141</v>
      </c>
      <c r="E809" s="195">
        <v>0.20067453625632378</v>
      </c>
      <c r="F809" s="195">
        <v>2.0236087689713321E-2</v>
      </c>
      <c r="G809" s="195">
        <v>0.22596964586846544</v>
      </c>
      <c r="H809" s="195">
        <v>1.6863406408094434E-3</v>
      </c>
      <c r="I809" s="195">
        <v>7.0826306913996634E-2</v>
      </c>
      <c r="J809" s="194">
        <v>1</v>
      </c>
      <c r="K809" s="196">
        <v>593</v>
      </c>
      <c r="L809" s="94"/>
      <c r="M809" s="195" t="s">
        <v>143</v>
      </c>
      <c r="N809" s="195" t="s">
        <v>143</v>
      </c>
      <c r="O809" s="195" t="s">
        <v>143</v>
      </c>
      <c r="P809" s="195" t="s">
        <v>143</v>
      </c>
      <c r="Q809" s="195">
        <v>0.441</v>
      </c>
      <c r="R809" s="195">
        <v>0.52100000000000002</v>
      </c>
      <c r="S809" s="195">
        <v>0.17</v>
      </c>
      <c r="T809" s="195">
        <v>0.23499999999999999</v>
      </c>
      <c r="U809" s="195">
        <v>1.2E-2</v>
      </c>
      <c r="V809" s="195">
        <v>3.5000000000000003E-2</v>
      </c>
      <c r="W809" s="195">
        <v>0.19400000000000001</v>
      </c>
      <c r="X809" s="195">
        <v>0.26100000000000001</v>
      </c>
      <c r="Y809" s="195">
        <v>0</v>
      </c>
      <c r="Z809" s="195">
        <v>8.9999999999999993E-3</v>
      </c>
      <c r="AA809" s="195">
        <v>5.2999999999999999E-2</v>
      </c>
      <c r="AB809" s="195">
        <v>9.4E-2</v>
      </c>
      <c r="AC809" s="42"/>
    </row>
    <row r="810" spans="1:29" x14ac:dyDescent="0.25">
      <c r="A810" s="94" t="s">
        <v>2300</v>
      </c>
      <c r="B810" s="195" t="s">
        <v>143</v>
      </c>
      <c r="C810" s="195">
        <v>0.11750599520383694</v>
      </c>
      <c r="D810" s="195">
        <v>0.45323741007194246</v>
      </c>
      <c r="E810" s="195">
        <v>8.6330935251798566E-2</v>
      </c>
      <c r="F810" s="195">
        <v>2.3980815347721823E-2</v>
      </c>
      <c r="G810" s="195">
        <v>0.26858513189448441</v>
      </c>
      <c r="H810" s="195">
        <v>4.7961630695443642E-3</v>
      </c>
      <c r="I810" s="195">
        <v>4.5563549160671464E-2</v>
      </c>
      <c r="J810" s="194">
        <v>1</v>
      </c>
      <c r="K810" s="196">
        <v>417</v>
      </c>
      <c r="L810" s="94"/>
      <c r="M810" s="195" t="s">
        <v>143</v>
      </c>
      <c r="N810" s="195" t="s">
        <v>143</v>
      </c>
      <c r="O810" s="195">
        <v>0.09</v>
      </c>
      <c r="P810" s="195">
        <v>0.152</v>
      </c>
      <c r="Q810" s="195">
        <v>0.40600000000000003</v>
      </c>
      <c r="R810" s="195">
        <v>0.501</v>
      </c>
      <c r="S810" s="195">
        <v>6.3E-2</v>
      </c>
      <c r="T810" s="195">
        <v>0.11700000000000001</v>
      </c>
      <c r="U810" s="195">
        <v>1.2999999999999999E-2</v>
      </c>
      <c r="V810" s="195">
        <v>4.3999999999999997E-2</v>
      </c>
      <c r="W810" s="195">
        <v>0.22800000000000001</v>
      </c>
      <c r="X810" s="195">
        <v>0.313</v>
      </c>
      <c r="Y810" s="195">
        <v>1E-3</v>
      </c>
      <c r="Z810" s="195">
        <v>1.7000000000000001E-2</v>
      </c>
      <c r="AA810" s="195">
        <v>2.9000000000000001E-2</v>
      </c>
      <c r="AB810" s="195">
        <v>7.0000000000000007E-2</v>
      </c>
      <c r="AC810" s="42"/>
    </row>
    <row r="811" spans="1:29" x14ac:dyDescent="0.25">
      <c r="A811" s="94" t="s">
        <v>2301</v>
      </c>
      <c r="B811" s="195">
        <v>7.5700227100681302E-4</v>
      </c>
      <c r="C811" s="195">
        <v>0.17751703255109766</v>
      </c>
      <c r="D811" s="195">
        <v>0.30658591975775928</v>
      </c>
      <c r="E811" s="195">
        <v>0.10825132475397427</v>
      </c>
      <c r="F811" s="195">
        <v>2.8009084027252083E-2</v>
      </c>
      <c r="G811" s="195">
        <v>0.34670704012112036</v>
      </c>
      <c r="H811" s="195">
        <v>3.0280090840272521E-3</v>
      </c>
      <c r="I811" s="195">
        <v>2.91445874337623E-2</v>
      </c>
      <c r="J811" s="194">
        <v>1</v>
      </c>
      <c r="K811" s="196">
        <v>2642</v>
      </c>
      <c r="L811" s="94"/>
      <c r="M811" s="195">
        <v>0</v>
      </c>
      <c r="N811" s="195">
        <v>3.0000000000000001E-3</v>
      </c>
      <c r="O811" s="195">
        <v>0.16300000000000001</v>
      </c>
      <c r="P811" s="195">
        <v>0.193</v>
      </c>
      <c r="Q811" s="195">
        <v>0.28899999999999998</v>
      </c>
      <c r="R811" s="195">
        <v>0.32400000000000001</v>
      </c>
      <c r="S811" s="195">
        <v>9.7000000000000003E-2</v>
      </c>
      <c r="T811" s="195">
        <v>0.121</v>
      </c>
      <c r="U811" s="195">
        <v>2.1999999999999999E-2</v>
      </c>
      <c r="V811" s="195">
        <v>3.5000000000000003E-2</v>
      </c>
      <c r="W811" s="195">
        <v>0.32900000000000001</v>
      </c>
      <c r="X811" s="195">
        <v>0.36499999999999999</v>
      </c>
      <c r="Y811" s="195">
        <v>2E-3</v>
      </c>
      <c r="Z811" s="195">
        <v>6.0000000000000001E-3</v>
      </c>
      <c r="AA811" s="195">
        <v>2.3E-2</v>
      </c>
      <c r="AB811" s="195">
        <v>3.5999999999999997E-2</v>
      </c>
      <c r="AC811" s="42"/>
    </row>
    <row r="812" spans="1:29" x14ac:dyDescent="0.25">
      <c r="A812" s="94" t="s">
        <v>2302</v>
      </c>
      <c r="B812" s="195" t="s">
        <v>143</v>
      </c>
      <c r="C812" s="195">
        <v>0.2923219241443108</v>
      </c>
      <c r="D812" s="195">
        <v>0.25716928769657726</v>
      </c>
      <c r="E812" s="195">
        <v>9.1581868640148015E-2</v>
      </c>
      <c r="F812" s="195">
        <v>1.2488436632747455E-2</v>
      </c>
      <c r="G812" s="195">
        <v>0.30157261794634599</v>
      </c>
      <c r="H812" s="195">
        <v>3.7002775208140612E-3</v>
      </c>
      <c r="I812" s="195">
        <v>4.1165587419056432E-2</v>
      </c>
      <c r="J812" s="194">
        <v>1.0000000000000002</v>
      </c>
      <c r="K812" s="196">
        <v>2162</v>
      </c>
      <c r="L812" s="94"/>
      <c r="M812" s="195" t="s">
        <v>143</v>
      </c>
      <c r="N812" s="195" t="s">
        <v>143</v>
      </c>
      <c r="O812" s="195">
        <v>0.27400000000000002</v>
      </c>
      <c r="P812" s="195">
        <v>0.312</v>
      </c>
      <c r="Q812" s="195">
        <v>0.23899999999999999</v>
      </c>
      <c r="R812" s="195">
        <v>0.27600000000000002</v>
      </c>
      <c r="S812" s="195">
        <v>0.08</v>
      </c>
      <c r="T812" s="195">
        <v>0.104</v>
      </c>
      <c r="U812" s="195">
        <v>8.9999999999999993E-3</v>
      </c>
      <c r="V812" s="195">
        <v>1.7999999999999999E-2</v>
      </c>
      <c r="W812" s="195">
        <v>0.28299999999999997</v>
      </c>
      <c r="X812" s="195">
        <v>0.32100000000000001</v>
      </c>
      <c r="Y812" s="195">
        <v>2E-3</v>
      </c>
      <c r="Z812" s="195">
        <v>7.0000000000000001E-3</v>
      </c>
      <c r="AA812" s="195">
        <v>3.4000000000000002E-2</v>
      </c>
      <c r="AB812" s="195">
        <v>0.05</v>
      </c>
      <c r="AC812" s="42"/>
    </row>
    <row r="813" spans="1:29" x14ac:dyDescent="0.25">
      <c r="A813" s="94" t="s">
        <v>2303</v>
      </c>
      <c r="B813" s="195" t="s">
        <v>143</v>
      </c>
      <c r="C813" s="195">
        <v>0.15898698557861413</v>
      </c>
      <c r="D813" s="195">
        <v>0.19662328526204714</v>
      </c>
      <c r="E813" s="195">
        <v>5.979599015124868E-2</v>
      </c>
      <c r="F813" s="195">
        <v>2.4621878297572987E-2</v>
      </c>
      <c r="G813" s="195">
        <v>0.51635596201195921</v>
      </c>
      <c r="H813" s="195">
        <v>4.5726345409778405E-3</v>
      </c>
      <c r="I813" s="195">
        <v>3.904326415758002E-2</v>
      </c>
      <c r="J813" s="194">
        <v>1.0000000000000002</v>
      </c>
      <c r="K813" s="196">
        <v>2843</v>
      </c>
      <c r="L813" s="94"/>
      <c r="M813" s="195" t="s">
        <v>143</v>
      </c>
      <c r="N813" s="195" t="s">
        <v>143</v>
      </c>
      <c r="O813" s="195">
        <v>0.14599999999999999</v>
      </c>
      <c r="P813" s="195">
        <v>0.17299999999999999</v>
      </c>
      <c r="Q813" s="195">
        <v>0.182</v>
      </c>
      <c r="R813" s="195">
        <v>0.21199999999999999</v>
      </c>
      <c r="S813" s="195">
        <v>5.1999999999999998E-2</v>
      </c>
      <c r="T813" s="195">
        <v>6.9000000000000006E-2</v>
      </c>
      <c r="U813" s="195">
        <v>0.02</v>
      </c>
      <c r="V813" s="195">
        <v>3.1E-2</v>
      </c>
      <c r="W813" s="195">
        <v>0.498</v>
      </c>
      <c r="X813" s="195">
        <v>0.53500000000000003</v>
      </c>
      <c r="Y813" s="195">
        <v>3.0000000000000001E-3</v>
      </c>
      <c r="Z813" s="195">
        <v>8.0000000000000002E-3</v>
      </c>
      <c r="AA813" s="195">
        <v>3.3000000000000002E-2</v>
      </c>
      <c r="AB813" s="195">
        <v>4.7E-2</v>
      </c>
      <c r="AC813" s="42"/>
    </row>
    <row r="814" spans="1:29" x14ac:dyDescent="0.25">
      <c r="A814" s="94" t="s">
        <v>2304</v>
      </c>
      <c r="B814" s="195" t="s">
        <v>143</v>
      </c>
      <c r="C814" s="195">
        <v>0.38673469387755099</v>
      </c>
      <c r="D814" s="195">
        <v>0.35969387755102039</v>
      </c>
      <c r="E814" s="195">
        <v>7.7405247813411085E-2</v>
      </c>
      <c r="F814" s="195">
        <v>2.3032069970845483E-2</v>
      </c>
      <c r="G814" s="195">
        <v>0.11180758017492712</v>
      </c>
      <c r="H814" s="195">
        <v>8.0174927113702628E-4</v>
      </c>
      <c r="I814" s="195">
        <v>4.0524781341107874E-2</v>
      </c>
      <c r="J814" s="194">
        <v>1</v>
      </c>
      <c r="K814" s="196">
        <v>13720</v>
      </c>
      <c r="L814" s="94"/>
      <c r="M814" s="195" t="s">
        <v>143</v>
      </c>
      <c r="N814" s="195" t="s">
        <v>143</v>
      </c>
      <c r="O814" s="195">
        <v>0.379</v>
      </c>
      <c r="P814" s="195">
        <v>0.39500000000000002</v>
      </c>
      <c r="Q814" s="195">
        <v>0.35199999999999998</v>
      </c>
      <c r="R814" s="195">
        <v>0.36799999999999999</v>
      </c>
      <c r="S814" s="195">
        <v>7.2999999999999995E-2</v>
      </c>
      <c r="T814" s="195">
        <v>8.2000000000000003E-2</v>
      </c>
      <c r="U814" s="195">
        <v>2.1000000000000001E-2</v>
      </c>
      <c r="V814" s="195">
        <v>2.5999999999999999E-2</v>
      </c>
      <c r="W814" s="195">
        <v>0.107</v>
      </c>
      <c r="X814" s="195">
        <v>0.11700000000000001</v>
      </c>
      <c r="Y814" s="195">
        <v>0</v>
      </c>
      <c r="Z814" s="195">
        <v>1E-3</v>
      </c>
      <c r="AA814" s="195">
        <v>3.6999999999999998E-2</v>
      </c>
      <c r="AB814" s="195">
        <v>4.3999999999999997E-2</v>
      </c>
      <c r="AC814" s="42"/>
    </row>
    <row r="815" spans="1:29" x14ac:dyDescent="0.25">
      <c r="A815" s="94" t="s">
        <v>2305</v>
      </c>
      <c r="B815" s="195" t="s">
        <v>143</v>
      </c>
      <c r="C815" s="195">
        <v>0.11602209944751381</v>
      </c>
      <c r="D815" s="195">
        <v>0.28176795580110497</v>
      </c>
      <c r="E815" s="195">
        <v>0.13812154696132597</v>
      </c>
      <c r="F815" s="195">
        <v>0.11602209944751381</v>
      </c>
      <c r="G815" s="195">
        <v>0.30386740331491713</v>
      </c>
      <c r="H815" s="195" t="s">
        <v>143</v>
      </c>
      <c r="I815" s="195">
        <v>4.4198895027624308E-2</v>
      </c>
      <c r="J815" s="194">
        <v>1</v>
      </c>
      <c r="K815" s="196">
        <v>181</v>
      </c>
      <c r="L815" s="94"/>
      <c r="M815" s="195" t="s">
        <v>143</v>
      </c>
      <c r="N815" s="195" t="s">
        <v>143</v>
      </c>
      <c r="O815" s="195">
        <v>7.6999999999999999E-2</v>
      </c>
      <c r="P815" s="195">
        <v>0.17100000000000001</v>
      </c>
      <c r="Q815" s="195">
        <v>0.221</v>
      </c>
      <c r="R815" s="195">
        <v>0.35099999999999998</v>
      </c>
      <c r="S815" s="195">
        <v>9.5000000000000001E-2</v>
      </c>
      <c r="T815" s="195">
        <v>0.19600000000000001</v>
      </c>
      <c r="U815" s="195">
        <v>7.6999999999999999E-2</v>
      </c>
      <c r="V815" s="195">
        <v>0.17100000000000001</v>
      </c>
      <c r="W815" s="195">
        <v>0.24199999999999999</v>
      </c>
      <c r="X815" s="195">
        <v>0.374</v>
      </c>
      <c r="Y815" s="195" t="s">
        <v>143</v>
      </c>
      <c r="Z815" s="195" t="s">
        <v>143</v>
      </c>
      <c r="AA815" s="195">
        <v>2.3E-2</v>
      </c>
      <c r="AB815" s="195">
        <v>8.5000000000000006E-2</v>
      </c>
      <c r="AC815" s="42"/>
    </row>
    <row r="816" spans="1:29" x14ac:dyDescent="0.25">
      <c r="A816" s="94" t="s">
        <v>2306</v>
      </c>
      <c r="B816" s="195" t="s">
        <v>143</v>
      </c>
      <c r="C816" s="195">
        <v>0.19354838709677419</v>
      </c>
      <c r="D816" s="195">
        <v>0.32362122788761705</v>
      </c>
      <c r="E816" s="195">
        <v>8.5327783558792919E-2</v>
      </c>
      <c r="F816" s="195">
        <v>1.7689906347554629E-2</v>
      </c>
      <c r="G816" s="195">
        <v>0.30801248699271594</v>
      </c>
      <c r="H816" s="195" t="s">
        <v>143</v>
      </c>
      <c r="I816" s="195">
        <v>7.1800208116545264E-2</v>
      </c>
      <c r="J816" s="194">
        <v>0.99999999999999989</v>
      </c>
      <c r="K816" s="196">
        <v>961</v>
      </c>
      <c r="L816" s="94"/>
      <c r="M816" s="195" t="s">
        <v>143</v>
      </c>
      <c r="N816" s="195" t="s">
        <v>143</v>
      </c>
      <c r="O816" s="195">
        <v>0.17</v>
      </c>
      <c r="P816" s="195">
        <v>0.22</v>
      </c>
      <c r="Q816" s="195">
        <v>0.29499999999999998</v>
      </c>
      <c r="R816" s="195">
        <v>0.35399999999999998</v>
      </c>
      <c r="S816" s="195">
        <v>6.9000000000000006E-2</v>
      </c>
      <c r="T816" s="195">
        <v>0.105</v>
      </c>
      <c r="U816" s="195">
        <v>1.0999999999999999E-2</v>
      </c>
      <c r="V816" s="195">
        <v>2.8000000000000001E-2</v>
      </c>
      <c r="W816" s="195">
        <v>0.28000000000000003</v>
      </c>
      <c r="X816" s="195">
        <v>0.33800000000000002</v>
      </c>
      <c r="Y816" s="195" t="s">
        <v>143</v>
      </c>
      <c r="Z816" s="195" t="s">
        <v>143</v>
      </c>
      <c r="AA816" s="195">
        <v>5.7000000000000002E-2</v>
      </c>
      <c r="AB816" s="195">
        <v>0.09</v>
      </c>
      <c r="AC816" s="42"/>
    </row>
    <row r="817" spans="1:29" x14ac:dyDescent="0.25">
      <c r="A817" s="94" t="s">
        <v>2307</v>
      </c>
      <c r="B817" s="195" t="s">
        <v>143</v>
      </c>
      <c r="C817" s="195">
        <v>0.25465346534653466</v>
      </c>
      <c r="D817" s="195">
        <v>0.22257425742574258</v>
      </c>
      <c r="E817" s="195">
        <v>5.6237623762376239E-2</v>
      </c>
      <c r="F817" s="195">
        <v>9.0297029702970294E-2</v>
      </c>
      <c r="G817" s="195">
        <v>0.3425742574257426</v>
      </c>
      <c r="H817" s="195">
        <v>1.9801980198019802E-3</v>
      </c>
      <c r="I817" s="195">
        <v>3.1683168316831684E-2</v>
      </c>
      <c r="J817" s="194">
        <v>1</v>
      </c>
      <c r="K817" s="196">
        <v>2525</v>
      </c>
      <c r="L817" s="94"/>
      <c r="M817" s="195" t="s">
        <v>143</v>
      </c>
      <c r="N817" s="195" t="s">
        <v>143</v>
      </c>
      <c r="O817" s="195">
        <v>0.23799999999999999</v>
      </c>
      <c r="P817" s="195">
        <v>0.27200000000000002</v>
      </c>
      <c r="Q817" s="195">
        <v>0.20699999999999999</v>
      </c>
      <c r="R817" s="195">
        <v>0.23899999999999999</v>
      </c>
      <c r="S817" s="195">
        <v>4.8000000000000001E-2</v>
      </c>
      <c r="T817" s="195">
        <v>6.6000000000000003E-2</v>
      </c>
      <c r="U817" s="195">
        <v>0.08</v>
      </c>
      <c r="V817" s="195">
        <v>0.10199999999999999</v>
      </c>
      <c r="W817" s="195">
        <v>0.32400000000000001</v>
      </c>
      <c r="X817" s="195">
        <v>0.36099999999999999</v>
      </c>
      <c r="Y817" s="195">
        <v>1E-3</v>
      </c>
      <c r="Z817" s="195">
        <v>5.0000000000000001E-3</v>
      </c>
      <c r="AA817" s="195">
        <v>2.5999999999999999E-2</v>
      </c>
      <c r="AB817" s="195">
        <v>3.9E-2</v>
      </c>
      <c r="AC817" s="42"/>
    </row>
    <row r="818" spans="1:29" x14ac:dyDescent="0.25">
      <c r="A818" s="94" t="s">
        <v>2308</v>
      </c>
      <c r="B818" s="195" t="s">
        <v>143</v>
      </c>
      <c r="C818" s="195">
        <v>0.39711664482306686</v>
      </c>
      <c r="D818" s="195">
        <v>0.17300131061598953</v>
      </c>
      <c r="E818" s="195">
        <v>5.6356487549148099E-2</v>
      </c>
      <c r="F818" s="195">
        <v>7.2083879423328959E-2</v>
      </c>
      <c r="G818" s="195">
        <v>0.25032765399737877</v>
      </c>
      <c r="H818" s="195" t="s">
        <v>143</v>
      </c>
      <c r="I818" s="195">
        <v>5.1114023591087812E-2</v>
      </c>
      <c r="J818" s="194">
        <v>1</v>
      </c>
      <c r="K818" s="196">
        <v>763</v>
      </c>
      <c r="L818" s="94"/>
      <c r="M818" s="195" t="s">
        <v>143</v>
      </c>
      <c r="N818" s="195" t="s">
        <v>143</v>
      </c>
      <c r="O818" s="195">
        <v>0.36299999999999999</v>
      </c>
      <c r="P818" s="195">
        <v>0.432</v>
      </c>
      <c r="Q818" s="195">
        <v>0.14799999999999999</v>
      </c>
      <c r="R818" s="195">
        <v>0.20100000000000001</v>
      </c>
      <c r="S818" s="195">
        <v>4.2000000000000003E-2</v>
      </c>
      <c r="T818" s="195">
        <v>7.4999999999999997E-2</v>
      </c>
      <c r="U818" s="195">
        <v>5.6000000000000001E-2</v>
      </c>
      <c r="V818" s="195">
        <v>9.2999999999999999E-2</v>
      </c>
      <c r="W818" s="195">
        <v>0.221</v>
      </c>
      <c r="X818" s="195">
        <v>0.28199999999999997</v>
      </c>
      <c r="Y818" s="195" t="s">
        <v>143</v>
      </c>
      <c r="Z818" s="195" t="s">
        <v>143</v>
      </c>
      <c r="AA818" s="195">
        <v>3.7999999999999999E-2</v>
      </c>
      <c r="AB818" s="195">
        <v>6.9000000000000006E-2</v>
      </c>
      <c r="AC818" s="42"/>
    </row>
    <row r="819" spans="1:29" x14ac:dyDescent="0.25">
      <c r="A819" s="94" t="s">
        <v>2309</v>
      </c>
      <c r="B819" s="195" t="s">
        <v>143</v>
      </c>
      <c r="C819" s="195">
        <v>0.48554455445544553</v>
      </c>
      <c r="D819" s="195">
        <v>0.30099009900990098</v>
      </c>
      <c r="E819" s="195">
        <v>6.6534653465346538E-2</v>
      </c>
      <c r="F819" s="195">
        <v>9.1089108910891083E-3</v>
      </c>
      <c r="G819" s="195">
        <v>9.3465346534653465E-2</v>
      </c>
      <c r="H819" s="195">
        <v>3.9603960396039607E-4</v>
      </c>
      <c r="I819" s="195">
        <v>4.3960396039603958E-2</v>
      </c>
      <c r="J819" s="194">
        <v>1</v>
      </c>
      <c r="K819" s="196">
        <v>2525</v>
      </c>
      <c r="L819" s="94"/>
      <c r="M819" s="195" t="s">
        <v>143</v>
      </c>
      <c r="N819" s="195" t="s">
        <v>143</v>
      </c>
      <c r="O819" s="195">
        <v>0.46600000000000003</v>
      </c>
      <c r="P819" s="195">
        <v>0.505</v>
      </c>
      <c r="Q819" s="195">
        <v>0.28299999999999997</v>
      </c>
      <c r="R819" s="195">
        <v>0.31900000000000001</v>
      </c>
      <c r="S819" s="195">
        <v>5.7000000000000002E-2</v>
      </c>
      <c r="T819" s="195">
        <v>7.6999999999999999E-2</v>
      </c>
      <c r="U819" s="195">
        <v>6.0000000000000001E-3</v>
      </c>
      <c r="V819" s="195">
        <v>1.4E-2</v>
      </c>
      <c r="W819" s="195">
        <v>8.3000000000000004E-2</v>
      </c>
      <c r="X819" s="195">
        <v>0.105</v>
      </c>
      <c r="Y819" s="195">
        <v>0</v>
      </c>
      <c r="Z819" s="195">
        <v>2E-3</v>
      </c>
      <c r="AA819" s="195">
        <v>3.6999999999999998E-2</v>
      </c>
      <c r="AB819" s="195">
        <v>5.2999999999999999E-2</v>
      </c>
      <c r="AC819" s="42"/>
    </row>
    <row r="820" spans="1:29" x14ac:dyDescent="0.25">
      <c r="A820" s="94" t="s">
        <v>2310</v>
      </c>
      <c r="B820" s="195" t="s">
        <v>143</v>
      </c>
      <c r="C820" s="195">
        <v>0.39152119700748128</v>
      </c>
      <c r="D820" s="195">
        <v>0.40399002493765584</v>
      </c>
      <c r="E820" s="195">
        <v>8.7281795511221949E-2</v>
      </c>
      <c r="F820" s="195">
        <v>2.2443890274314215E-2</v>
      </c>
      <c r="G820" s="195">
        <v>6.7331670822942641E-2</v>
      </c>
      <c r="H820" s="195">
        <v>2.4937655860349127E-3</v>
      </c>
      <c r="I820" s="195">
        <v>2.4937655860349128E-2</v>
      </c>
      <c r="J820" s="194">
        <v>1</v>
      </c>
      <c r="K820" s="196">
        <v>401</v>
      </c>
      <c r="L820" s="94"/>
      <c r="M820" s="195" t="s">
        <v>143</v>
      </c>
      <c r="N820" s="195" t="s">
        <v>143</v>
      </c>
      <c r="O820" s="195">
        <v>0.34499999999999997</v>
      </c>
      <c r="P820" s="195">
        <v>0.44</v>
      </c>
      <c r="Q820" s="195">
        <v>0.35699999999999998</v>
      </c>
      <c r="R820" s="195">
        <v>0.45300000000000001</v>
      </c>
      <c r="S820" s="195">
        <v>6.3E-2</v>
      </c>
      <c r="T820" s="195">
        <v>0.11899999999999999</v>
      </c>
      <c r="U820" s="195">
        <v>1.2E-2</v>
      </c>
      <c r="V820" s="195">
        <v>4.2000000000000003E-2</v>
      </c>
      <c r="W820" s="195">
        <v>4.7E-2</v>
      </c>
      <c r="X820" s="195">
        <v>9.6000000000000002E-2</v>
      </c>
      <c r="Y820" s="195">
        <v>0</v>
      </c>
      <c r="Z820" s="195">
        <v>1.4E-2</v>
      </c>
      <c r="AA820" s="195">
        <v>1.4E-2</v>
      </c>
      <c r="AB820" s="195">
        <v>4.4999999999999998E-2</v>
      </c>
      <c r="AC820" s="42"/>
    </row>
    <row r="821" spans="1:29" x14ac:dyDescent="0.25">
      <c r="A821" s="94"/>
      <c r="B821" s="195"/>
      <c r="C821" s="195"/>
      <c r="D821" s="195"/>
      <c r="E821" s="195"/>
      <c r="F821" s="195"/>
      <c r="G821" s="195"/>
      <c r="H821" s="195"/>
      <c r="I821" s="195"/>
      <c r="J821" s="194"/>
      <c r="K821" s="196"/>
      <c r="L821" s="94"/>
      <c r="M821" s="195"/>
      <c r="N821" s="195"/>
      <c r="O821" s="195"/>
      <c r="P821" s="195"/>
      <c r="Q821" s="195"/>
      <c r="R821" s="195"/>
      <c r="S821" s="195"/>
      <c r="T821" s="195"/>
      <c r="U821" s="195"/>
      <c r="V821" s="195"/>
      <c r="W821" s="195"/>
      <c r="X821" s="195"/>
      <c r="Y821" s="195"/>
      <c r="Z821" s="195"/>
      <c r="AA821" s="195"/>
      <c r="AB821" s="195"/>
      <c r="AC821" s="42"/>
    </row>
    <row r="822" spans="1:29" x14ac:dyDescent="0.25">
      <c r="A822" s="94"/>
      <c r="B822" s="195"/>
      <c r="C822" s="195"/>
      <c r="D822" s="195"/>
      <c r="E822" s="195"/>
      <c r="F822" s="195"/>
      <c r="G822" s="195"/>
      <c r="H822" s="195"/>
      <c r="I822" s="195"/>
      <c r="J822" s="194"/>
      <c r="K822" s="196"/>
      <c r="L822" s="94"/>
      <c r="M822" s="195"/>
      <c r="N822" s="195"/>
      <c r="O822" s="195"/>
      <c r="P822" s="195"/>
      <c r="Q822" s="195"/>
      <c r="R822" s="195"/>
      <c r="S822" s="195"/>
      <c r="T822" s="195"/>
      <c r="U822" s="195"/>
      <c r="V822" s="195"/>
      <c r="W822" s="195"/>
      <c r="X822" s="195"/>
      <c r="Y822" s="195"/>
      <c r="Z822" s="195"/>
      <c r="AA822" s="195"/>
      <c r="AB822" s="195"/>
      <c r="AC822" s="42"/>
    </row>
    <row r="823" spans="1:29" x14ac:dyDescent="0.25">
      <c r="A823" s="94"/>
      <c r="B823" s="195"/>
      <c r="C823" s="195"/>
      <c r="D823" s="195"/>
      <c r="E823" s="195"/>
      <c r="F823" s="195"/>
      <c r="G823" s="195"/>
      <c r="H823" s="195"/>
      <c r="I823" s="195"/>
      <c r="J823" s="194"/>
      <c r="K823" s="196"/>
      <c r="L823" s="94"/>
      <c r="M823" s="195"/>
      <c r="N823" s="195"/>
      <c r="O823" s="195"/>
      <c r="P823" s="195"/>
      <c r="Q823" s="195"/>
      <c r="R823" s="195"/>
      <c r="S823" s="195"/>
      <c r="T823" s="195"/>
      <c r="U823" s="195"/>
      <c r="V823" s="195"/>
      <c r="W823" s="195"/>
      <c r="X823" s="195"/>
      <c r="Y823" s="195"/>
      <c r="Z823" s="195"/>
      <c r="AA823" s="195"/>
      <c r="AB823" s="195"/>
      <c r="AC823" s="42"/>
    </row>
    <row r="824" spans="1:29" x14ac:dyDescent="0.25">
      <c r="A824" s="94" t="s">
        <v>1451</v>
      </c>
      <c r="B824" s="195">
        <v>5.5023827688635361E-2</v>
      </c>
      <c r="C824" s="195">
        <v>0.30348676286689119</v>
      </c>
      <c r="D824" s="195">
        <v>0.26343756708928623</v>
      </c>
      <c r="E824" s="195">
        <v>9.61468563501892E-2</v>
      </c>
      <c r="F824" s="195">
        <v>2.3348183439443063E-2</v>
      </c>
      <c r="G824" s="195">
        <v>0.21747824740446586</v>
      </c>
      <c r="H824" s="195">
        <v>3.8307856082135279E-3</v>
      </c>
      <c r="I824" s="195">
        <v>3.7247769552875558E-2</v>
      </c>
      <c r="J824" s="194">
        <v>0.99999999999999989</v>
      </c>
      <c r="K824" s="196">
        <v>2473383</v>
      </c>
      <c r="L824" s="94"/>
      <c r="M824" s="195">
        <v>5.5E-2</v>
      </c>
      <c r="N824" s="195">
        <v>5.5E-2</v>
      </c>
      <c r="O824" s="195">
        <v>0.30299999999999999</v>
      </c>
      <c r="P824" s="195">
        <v>0.30399999999999999</v>
      </c>
      <c r="Q824" s="195">
        <v>0.26300000000000001</v>
      </c>
      <c r="R824" s="195">
        <v>0.26400000000000001</v>
      </c>
      <c r="S824" s="195">
        <v>9.6000000000000002E-2</v>
      </c>
      <c r="T824" s="195">
        <v>9.7000000000000003E-2</v>
      </c>
      <c r="U824" s="195">
        <v>2.3E-2</v>
      </c>
      <c r="V824" s="195">
        <v>2.4E-2</v>
      </c>
      <c r="W824" s="195">
        <v>0.217</v>
      </c>
      <c r="X824" s="195">
        <v>0.218</v>
      </c>
      <c r="Y824" s="195">
        <v>4.0000000000000001E-3</v>
      </c>
      <c r="Z824" s="195">
        <v>4.0000000000000001E-3</v>
      </c>
      <c r="AA824" s="195">
        <v>3.6999999999999998E-2</v>
      </c>
      <c r="AB824" s="195">
        <v>3.6999999999999998E-2</v>
      </c>
      <c r="AC824" s="42"/>
    </row>
    <row r="825" spans="1:29" x14ac:dyDescent="0.25">
      <c r="A825" s="94" t="s">
        <v>1452</v>
      </c>
      <c r="B825" s="195" t="s">
        <v>143</v>
      </c>
      <c r="C825" s="195">
        <v>0.34884367848066056</v>
      </c>
      <c r="D825" s="195">
        <v>0.27890803798348657</v>
      </c>
      <c r="E825" s="195">
        <v>0.12736606521931543</v>
      </c>
      <c r="F825" s="195">
        <v>3.1610757773085335E-2</v>
      </c>
      <c r="G825" s="195">
        <v>0.18228027362271929</v>
      </c>
      <c r="H825" s="195">
        <v>3.2622302021824067E-3</v>
      </c>
      <c r="I825" s="195">
        <v>2.7728956718550458E-2</v>
      </c>
      <c r="J825" s="194">
        <v>0.99999999999999989</v>
      </c>
      <c r="K825" s="196">
        <v>79087</v>
      </c>
      <c r="L825" s="94"/>
      <c r="M825" s="195" t="s">
        <v>143</v>
      </c>
      <c r="N825" s="195" t="s">
        <v>143</v>
      </c>
      <c r="O825" s="195">
        <v>0.34599999999999997</v>
      </c>
      <c r="P825" s="195">
        <v>0.35199999999999998</v>
      </c>
      <c r="Q825" s="195">
        <v>0.27600000000000002</v>
      </c>
      <c r="R825" s="195">
        <v>0.28199999999999997</v>
      </c>
      <c r="S825" s="195">
        <v>0.125</v>
      </c>
      <c r="T825" s="195">
        <v>0.13</v>
      </c>
      <c r="U825" s="195">
        <v>0.03</v>
      </c>
      <c r="V825" s="195">
        <v>3.3000000000000002E-2</v>
      </c>
      <c r="W825" s="195">
        <v>0.18</v>
      </c>
      <c r="X825" s="195">
        <v>0.185</v>
      </c>
      <c r="Y825" s="195">
        <v>3.0000000000000001E-3</v>
      </c>
      <c r="Z825" s="195">
        <v>4.0000000000000001E-3</v>
      </c>
      <c r="AA825" s="195">
        <v>2.7E-2</v>
      </c>
      <c r="AB825" s="195">
        <v>2.9000000000000001E-2</v>
      </c>
      <c r="AC825" s="42"/>
    </row>
    <row r="826" spans="1:29" x14ac:dyDescent="0.25">
      <c r="A826" s="94" t="s">
        <v>1453</v>
      </c>
      <c r="B826" s="195" t="s">
        <v>143</v>
      </c>
      <c r="C826" s="195">
        <v>0.21477908776944146</v>
      </c>
      <c r="D826" s="195">
        <v>0.49154459926164107</v>
      </c>
      <c r="E826" s="195">
        <v>0.16318327974276528</v>
      </c>
      <c r="F826" s="195">
        <v>3.6024770751458851E-2</v>
      </c>
      <c r="G826" s="195">
        <v>6.5291175419792777E-2</v>
      </c>
      <c r="H826" s="195">
        <v>5.9545075622246041E-5</v>
      </c>
      <c r="I826" s="195">
        <v>2.9117541979278315E-2</v>
      </c>
      <c r="J826" s="194">
        <v>0.99999999999999989</v>
      </c>
      <c r="K826" s="196">
        <v>33588</v>
      </c>
      <c r="L826" s="94"/>
      <c r="M826" s="195" t="s">
        <v>143</v>
      </c>
      <c r="N826" s="195" t="s">
        <v>143</v>
      </c>
      <c r="O826" s="195">
        <v>0.21</v>
      </c>
      <c r="P826" s="195">
        <v>0.219</v>
      </c>
      <c r="Q826" s="195">
        <v>0.48599999999999999</v>
      </c>
      <c r="R826" s="195">
        <v>0.497</v>
      </c>
      <c r="S826" s="195">
        <v>0.159</v>
      </c>
      <c r="T826" s="195">
        <v>0.16700000000000001</v>
      </c>
      <c r="U826" s="195">
        <v>3.4000000000000002E-2</v>
      </c>
      <c r="V826" s="195">
        <v>3.7999999999999999E-2</v>
      </c>
      <c r="W826" s="195">
        <v>6.3E-2</v>
      </c>
      <c r="X826" s="195">
        <v>6.8000000000000005E-2</v>
      </c>
      <c r="Y826" s="195">
        <v>0</v>
      </c>
      <c r="Z826" s="195">
        <v>0</v>
      </c>
      <c r="AA826" s="195">
        <v>2.7E-2</v>
      </c>
      <c r="AB826" s="195">
        <v>3.1E-2</v>
      </c>
      <c r="AC826" s="42"/>
    </row>
    <row r="827" spans="1:29" x14ac:dyDescent="0.25">
      <c r="A827" s="94" t="s">
        <v>1454</v>
      </c>
      <c r="B827" s="195" t="s">
        <v>143</v>
      </c>
      <c r="C827" s="195">
        <v>1.1083626676814765E-2</v>
      </c>
      <c r="D827" s="195">
        <v>0.17736181143563887</v>
      </c>
      <c r="E827" s="195">
        <v>0.14565693083436401</v>
      </c>
      <c r="F827" s="195">
        <v>3.8269432023594327E-2</v>
      </c>
      <c r="G827" s="195">
        <v>0.59544762629626102</v>
      </c>
      <c r="H827" s="195">
        <v>4.4715060412900774E-3</v>
      </c>
      <c r="I827" s="195">
        <v>2.7709066692036915E-2</v>
      </c>
      <c r="J827" s="194">
        <v>1</v>
      </c>
      <c r="K827" s="196">
        <v>42044</v>
      </c>
      <c r="L827" s="94"/>
      <c r="M827" s="195" t="s">
        <v>143</v>
      </c>
      <c r="N827" s="195" t="s">
        <v>143</v>
      </c>
      <c r="O827" s="195">
        <v>0.01</v>
      </c>
      <c r="P827" s="195">
        <v>1.2E-2</v>
      </c>
      <c r="Q827" s="195">
        <v>0.17399999999999999</v>
      </c>
      <c r="R827" s="195">
        <v>0.18099999999999999</v>
      </c>
      <c r="S827" s="195">
        <v>0.14199999999999999</v>
      </c>
      <c r="T827" s="195">
        <v>0.14899999999999999</v>
      </c>
      <c r="U827" s="195">
        <v>3.5999999999999997E-2</v>
      </c>
      <c r="V827" s="195">
        <v>0.04</v>
      </c>
      <c r="W827" s="195">
        <v>0.59099999999999997</v>
      </c>
      <c r="X827" s="195">
        <v>0.6</v>
      </c>
      <c r="Y827" s="195">
        <v>4.0000000000000001E-3</v>
      </c>
      <c r="Z827" s="195">
        <v>5.0000000000000001E-3</v>
      </c>
      <c r="AA827" s="195">
        <v>2.5999999999999999E-2</v>
      </c>
      <c r="AB827" s="195">
        <v>2.9000000000000001E-2</v>
      </c>
      <c r="AC827" s="42"/>
    </row>
    <row r="828" spans="1:29" x14ac:dyDescent="0.25">
      <c r="A828" s="94" t="s">
        <v>1455</v>
      </c>
      <c r="B828" s="195" t="s">
        <v>143</v>
      </c>
      <c r="C828" s="195">
        <v>9.3892495950562843E-2</v>
      </c>
      <c r="D828" s="195">
        <v>0.19587025467216573</v>
      </c>
      <c r="E828" s="195">
        <v>7.1596771339512977E-2</v>
      </c>
      <c r="F828" s="195">
        <v>1.3829338342385016E-2</v>
      </c>
      <c r="G828" s="195">
        <v>0.56455279241019773</v>
      </c>
      <c r="H828" s="195">
        <v>1.8076143030204037E-2</v>
      </c>
      <c r="I828" s="195">
        <v>4.2182204254971621E-2</v>
      </c>
      <c r="J828" s="194">
        <v>1</v>
      </c>
      <c r="K828" s="196">
        <v>73467</v>
      </c>
      <c r="L828" s="94"/>
      <c r="M828" s="195" t="s">
        <v>143</v>
      </c>
      <c r="N828" s="195" t="s">
        <v>143</v>
      </c>
      <c r="O828" s="195">
        <v>9.1999999999999998E-2</v>
      </c>
      <c r="P828" s="195">
        <v>9.6000000000000002E-2</v>
      </c>
      <c r="Q828" s="195">
        <v>0.193</v>
      </c>
      <c r="R828" s="195">
        <v>0.19900000000000001</v>
      </c>
      <c r="S828" s="195">
        <v>7.0000000000000007E-2</v>
      </c>
      <c r="T828" s="195">
        <v>7.2999999999999995E-2</v>
      </c>
      <c r="U828" s="195">
        <v>1.2999999999999999E-2</v>
      </c>
      <c r="V828" s="195">
        <v>1.4999999999999999E-2</v>
      </c>
      <c r="W828" s="195">
        <v>0.56100000000000005</v>
      </c>
      <c r="X828" s="195">
        <v>0.56799999999999995</v>
      </c>
      <c r="Y828" s="195">
        <v>1.7000000000000001E-2</v>
      </c>
      <c r="Z828" s="195">
        <v>1.9E-2</v>
      </c>
      <c r="AA828" s="195">
        <v>4.1000000000000002E-2</v>
      </c>
      <c r="AB828" s="195">
        <v>4.3999999999999997E-2</v>
      </c>
      <c r="AC828" s="42"/>
    </row>
    <row r="829" spans="1:29" x14ac:dyDescent="0.25">
      <c r="A829" s="94" t="s">
        <v>1456</v>
      </c>
      <c r="B829" s="195">
        <v>0.25438945645924549</v>
      </c>
      <c r="C829" s="195">
        <v>0.18185838751050373</v>
      </c>
      <c r="D829" s="195">
        <v>0.30931847330945117</v>
      </c>
      <c r="E829" s="195">
        <v>9.5528724956879391E-2</v>
      </c>
      <c r="F829" s="195">
        <v>1.8530803591172439E-2</v>
      </c>
      <c r="G829" s="195">
        <v>0.10402016717526867</v>
      </c>
      <c r="H829" s="195">
        <v>1.3267878466233249E-3</v>
      </c>
      <c r="I829" s="195">
        <v>3.5027199150855781E-2</v>
      </c>
      <c r="J829" s="194">
        <v>1</v>
      </c>
      <c r="K829" s="196">
        <v>22611</v>
      </c>
      <c r="L829" s="94"/>
      <c r="M829" s="195">
        <v>0.249</v>
      </c>
      <c r="N829" s="195">
        <v>0.26</v>
      </c>
      <c r="O829" s="195">
        <v>0.17699999999999999</v>
      </c>
      <c r="P829" s="195">
        <v>0.187</v>
      </c>
      <c r="Q829" s="195">
        <v>0.30299999999999999</v>
      </c>
      <c r="R829" s="195">
        <v>0.315</v>
      </c>
      <c r="S829" s="195">
        <v>9.1999999999999998E-2</v>
      </c>
      <c r="T829" s="195">
        <v>9.9000000000000005E-2</v>
      </c>
      <c r="U829" s="195">
        <v>1.7000000000000001E-2</v>
      </c>
      <c r="V829" s="195">
        <v>0.02</v>
      </c>
      <c r="W829" s="195">
        <v>0.1</v>
      </c>
      <c r="X829" s="195">
        <v>0.108</v>
      </c>
      <c r="Y829" s="195">
        <v>1E-3</v>
      </c>
      <c r="Z829" s="195">
        <v>2E-3</v>
      </c>
      <c r="AA829" s="195">
        <v>3.3000000000000002E-2</v>
      </c>
      <c r="AB829" s="195">
        <v>3.7999999999999999E-2</v>
      </c>
      <c r="AC829" s="42"/>
    </row>
    <row r="830" spans="1:29" x14ac:dyDescent="0.25">
      <c r="A830" s="94" t="s">
        <v>1457</v>
      </c>
      <c r="B830" s="195">
        <v>0.18195820994049638</v>
      </c>
      <c r="C830" s="195">
        <v>1.1460635010864682E-3</v>
      </c>
      <c r="D830" s="195">
        <v>0.55806874547304919</v>
      </c>
      <c r="E830" s="195">
        <v>0.17947812852414527</v>
      </c>
      <c r="F830" s="195">
        <v>3.4744061098937372E-2</v>
      </c>
      <c r="G830" s="195">
        <v>8.8934527684309938E-3</v>
      </c>
      <c r="H830" s="195">
        <v>9.1685080086917462E-6</v>
      </c>
      <c r="I830" s="195">
        <v>3.5702170185845657E-2</v>
      </c>
      <c r="J830" s="194">
        <v>1</v>
      </c>
      <c r="K830" s="196">
        <v>218138</v>
      </c>
      <c r="L830" s="94"/>
      <c r="M830" s="195">
        <v>0.18</v>
      </c>
      <c r="N830" s="195">
        <v>0.184</v>
      </c>
      <c r="O830" s="195">
        <v>1E-3</v>
      </c>
      <c r="P830" s="195">
        <v>1E-3</v>
      </c>
      <c r="Q830" s="195">
        <v>0.55600000000000005</v>
      </c>
      <c r="R830" s="195">
        <v>0.56000000000000005</v>
      </c>
      <c r="S830" s="195">
        <v>0.17799999999999999</v>
      </c>
      <c r="T830" s="195">
        <v>0.18099999999999999</v>
      </c>
      <c r="U830" s="195">
        <v>3.4000000000000002E-2</v>
      </c>
      <c r="V830" s="195">
        <v>3.5999999999999997E-2</v>
      </c>
      <c r="W830" s="195">
        <v>8.9999999999999993E-3</v>
      </c>
      <c r="X830" s="195">
        <v>8.9999999999999993E-3</v>
      </c>
      <c r="Y830" s="195">
        <v>0</v>
      </c>
      <c r="Z830" s="195">
        <v>0</v>
      </c>
      <c r="AA830" s="195">
        <v>3.5000000000000003E-2</v>
      </c>
      <c r="AB830" s="195">
        <v>3.5999999999999997E-2</v>
      </c>
      <c r="AC830" s="42"/>
    </row>
    <row r="831" spans="1:29" x14ac:dyDescent="0.25">
      <c r="A831" s="94" t="s">
        <v>1458</v>
      </c>
      <c r="B831" s="195">
        <v>6.8363355000516948E-2</v>
      </c>
      <c r="C831" s="195">
        <v>0.28197465973405728</v>
      </c>
      <c r="D831" s="195">
        <v>0.24679244527896638</v>
      </c>
      <c r="E831" s="195">
        <v>8.1020147479147139E-2</v>
      </c>
      <c r="F831" s="195">
        <v>4.2055903334789674E-2</v>
      </c>
      <c r="G831" s="195">
        <v>0.24494478703570916</v>
      </c>
      <c r="H831" s="195">
        <v>3.8754131383842661E-3</v>
      </c>
      <c r="I831" s="195">
        <v>3.0973288998429157E-2</v>
      </c>
      <c r="J831" s="194">
        <v>0.99999999999999978</v>
      </c>
      <c r="K831" s="196">
        <v>299839</v>
      </c>
      <c r="L831" s="94"/>
      <c r="M831" s="195">
        <v>6.7000000000000004E-2</v>
      </c>
      <c r="N831" s="195">
        <v>6.9000000000000006E-2</v>
      </c>
      <c r="O831" s="195">
        <v>0.28000000000000003</v>
      </c>
      <c r="P831" s="195">
        <v>0.28399999999999997</v>
      </c>
      <c r="Q831" s="195">
        <v>0.245</v>
      </c>
      <c r="R831" s="195">
        <v>0.248</v>
      </c>
      <c r="S831" s="195">
        <v>0.08</v>
      </c>
      <c r="T831" s="195">
        <v>8.2000000000000003E-2</v>
      </c>
      <c r="U831" s="195">
        <v>4.1000000000000002E-2</v>
      </c>
      <c r="V831" s="195">
        <v>4.2999999999999997E-2</v>
      </c>
      <c r="W831" s="195">
        <v>0.24299999999999999</v>
      </c>
      <c r="X831" s="195">
        <v>0.246</v>
      </c>
      <c r="Y831" s="195">
        <v>4.0000000000000001E-3</v>
      </c>
      <c r="Z831" s="195">
        <v>4.0000000000000001E-3</v>
      </c>
      <c r="AA831" s="195">
        <v>0.03</v>
      </c>
      <c r="AB831" s="195">
        <v>3.2000000000000001E-2</v>
      </c>
      <c r="AC831" s="42"/>
    </row>
    <row r="832" spans="1:29" x14ac:dyDescent="0.25">
      <c r="A832" s="94" t="s">
        <v>1459</v>
      </c>
      <c r="B832" s="195">
        <v>0.60833528149108451</v>
      </c>
      <c r="C832" s="195">
        <v>0.17320893460565745</v>
      </c>
      <c r="D832" s="195">
        <v>0.12269143306484177</v>
      </c>
      <c r="E832" s="195">
        <v>4.2802796846109707E-2</v>
      </c>
      <c r="F832" s="195">
        <v>2.2527787813741949E-3</v>
      </c>
      <c r="G832" s="195">
        <v>9.3724098357171708E-3</v>
      </c>
      <c r="H832" s="195">
        <v>2.1252630012964103E-5</v>
      </c>
      <c r="I832" s="195">
        <v>4.131511274520222E-2</v>
      </c>
      <c r="J832" s="194">
        <v>1</v>
      </c>
      <c r="K832" s="196">
        <v>47053</v>
      </c>
      <c r="L832" s="94"/>
      <c r="M832" s="195">
        <v>0.60399999999999998</v>
      </c>
      <c r="N832" s="195">
        <v>0.61299999999999999</v>
      </c>
      <c r="O832" s="195">
        <v>0.17</v>
      </c>
      <c r="P832" s="195">
        <v>0.17699999999999999</v>
      </c>
      <c r="Q832" s="195">
        <v>0.12</v>
      </c>
      <c r="R832" s="195">
        <v>0.126</v>
      </c>
      <c r="S832" s="195">
        <v>4.1000000000000002E-2</v>
      </c>
      <c r="T832" s="195">
        <v>4.4999999999999998E-2</v>
      </c>
      <c r="U832" s="195">
        <v>2E-3</v>
      </c>
      <c r="V832" s="195">
        <v>3.0000000000000001E-3</v>
      </c>
      <c r="W832" s="195">
        <v>8.9999999999999993E-3</v>
      </c>
      <c r="X832" s="195">
        <v>0.01</v>
      </c>
      <c r="Y832" s="195">
        <v>0</v>
      </c>
      <c r="Z832" s="195">
        <v>0</v>
      </c>
      <c r="AA832" s="195">
        <v>0.04</v>
      </c>
      <c r="AB832" s="195">
        <v>4.2999999999999997E-2</v>
      </c>
      <c r="AC832" s="42"/>
    </row>
    <row r="833" spans="1:29" x14ac:dyDescent="0.25">
      <c r="A833" s="94" t="s">
        <v>1460</v>
      </c>
      <c r="B833" s="195">
        <v>0.29230924892429599</v>
      </c>
      <c r="C833" s="195">
        <v>0.47928204745878245</v>
      </c>
      <c r="D833" s="195">
        <v>0.11469827035317173</v>
      </c>
      <c r="E833" s="195">
        <v>2.9028032207216801E-2</v>
      </c>
      <c r="F833" s="195">
        <v>1.7413624163933029E-3</v>
      </c>
      <c r="G833" s="195">
        <v>4.3052123716610574E-2</v>
      </c>
      <c r="H833" s="195">
        <v>2.7212116048225621E-3</v>
      </c>
      <c r="I833" s="195">
        <v>3.7167703318706599E-2</v>
      </c>
      <c r="J833" s="194">
        <v>1</v>
      </c>
      <c r="K833" s="196">
        <v>375568</v>
      </c>
      <c r="L833" s="94"/>
      <c r="M833" s="195">
        <v>0.29099999999999998</v>
      </c>
      <c r="N833" s="195">
        <v>0.29399999999999998</v>
      </c>
      <c r="O833" s="195">
        <v>0.47799999999999998</v>
      </c>
      <c r="P833" s="195">
        <v>0.48099999999999998</v>
      </c>
      <c r="Q833" s="195">
        <v>0.114</v>
      </c>
      <c r="R833" s="195">
        <v>0.11600000000000001</v>
      </c>
      <c r="S833" s="195">
        <v>2.8000000000000001E-2</v>
      </c>
      <c r="T833" s="195">
        <v>0.03</v>
      </c>
      <c r="U833" s="195">
        <v>2E-3</v>
      </c>
      <c r="V833" s="195">
        <v>2E-3</v>
      </c>
      <c r="W833" s="195">
        <v>4.2000000000000003E-2</v>
      </c>
      <c r="X833" s="195">
        <v>4.3999999999999997E-2</v>
      </c>
      <c r="Y833" s="195">
        <v>3.0000000000000001E-3</v>
      </c>
      <c r="Z833" s="195">
        <v>3.0000000000000001E-3</v>
      </c>
      <c r="AA833" s="195">
        <v>3.6999999999999998E-2</v>
      </c>
      <c r="AB833" s="195">
        <v>3.7999999999999999E-2</v>
      </c>
      <c r="AC833" s="42"/>
    </row>
    <row r="834" spans="1:29" x14ac:dyDescent="0.25">
      <c r="A834" s="94" t="s">
        <v>1461</v>
      </c>
      <c r="B834" s="195" t="s">
        <v>143</v>
      </c>
      <c r="C834" s="195">
        <v>0.37721426838146083</v>
      </c>
      <c r="D834" s="195">
        <v>0.38097549138558601</v>
      </c>
      <c r="E834" s="195">
        <v>0.10258432419315699</v>
      </c>
      <c r="F834" s="195">
        <v>1.1404998786702257E-2</v>
      </c>
      <c r="G834" s="195">
        <v>0.10410094637223975</v>
      </c>
      <c r="H834" s="195">
        <v>1.5166221790827469E-3</v>
      </c>
      <c r="I834" s="195">
        <v>2.2203348701771413E-2</v>
      </c>
      <c r="J834" s="194">
        <v>1</v>
      </c>
      <c r="K834" s="196">
        <v>16484</v>
      </c>
      <c r="L834" s="94"/>
      <c r="M834" s="195" t="s">
        <v>143</v>
      </c>
      <c r="N834" s="195" t="s">
        <v>143</v>
      </c>
      <c r="O834" s="195">
        <v>0.37</v>
      </c>
      <c r="P834" s="195">
        <v>0.38500000000000001</v>
      </c>
      <c r="Q834" s="195">
        <v>0.374</v>
      </c>
      <c r="R834" s="195">
        <v>0.38800000000000001</v>
      </c>
      <c r="S834" s="195">
        <v>9.8000000000000004E-2</v>
      </c>
      <c r="T834" s="195">
        <v>0.107</v>
      </c>
      <c r="U834" s="195">
        <v>0.01</v>
      </c>
      <c r="V834" s="195">
        <v>1.2999999999999999E-2</v>
      </c>
      <c r="W834" s="195">
        <v>0.1</v>
      </c>
      <c r="X834" s="195">
        <v>0.109</v>
      </c>
      <c r="Y834" s="195">
        <v>1E-3</v>
      </c>
      <c r="Z834" s="195">
        <v>2E-3</v>
      </c>
      <c r="AA834" s="195">
        <v>0.02</v>
      </c>
      <c r="AB834" s="195">
        <v>2.5000000000000001E-2</v>
      </c>
      <c r="AC834" s="42"/>
    </row>
    <row r="835" spans="1:29" x14ac:dyDescent="0.25">
      <c r="A835" s="94" t="s">
        <v>1462</v>
      </c>
      <c r="B835" s="195" t="s">
        <v>143</v>
      </c>
      <c r="C835" s="195">
        <v>0.28189259333200239</v>
      </c>
      <c r="D835" s="195">
        <v>0.37292872828907964</v>
      </c>
      <c r="E835" s="195">
        <v>0.1776801756837692</v>
      </c>
      <c r="F835" s="195">
        <v>1.2777001397484528E-2</v>
      </c>
      <c r="G835" s="195">
        <v>0.1221800758634458</v>
      </c>
      <c r="H835" s="195">
        <v>3.3938909962068276E-3</v>
      </c>
      <c r="I835" s="195">
        <v>2.9147534438011578E-2</v>
      </c>
      <c r="J835" s="194">
        <v>0.99999999999999989</v>
      </c>
      <c r="K835" s="196">
        <v>5009</v>
      </c>
      <c r="L835" s="94"/>
      <c r="M835" s="195" t="s">
        <v>143</v>
      </c>
      <c r="N835" s="195" t="s">
        <v>143</v>
      </c>
      <c r="O835" s="195">
        <v>0.27</v>
      </c>
      <c r="P835" s="195">
        <v>0.29499999999999998</v>
      </c>
      <c r="Q835" s="195">
        <v>0.36</v>
      </c>
      <c r="R835" s="195">
        <v>0.38600000000000001</v>
      </c>
      <c r="S835" s="195">
        <v>0.16700000000000001</v>
      </c>
      <c r="T835" s="195">
        <v>0.189</v>
      </c>
      <c r="U835" s="195">
        <v>0.01</v>
      </c>
      <c r="V835" s="195">
        <v>1.6E-2</v>
      </c>
      <c r="W835" s="195">
        <v>0.113</v>
      </c>
      <c r="X835" s="195">
        <v>0.13200000000000001</v>
      </c>
      <c r="Y835" s="195">
        <v>2E-3</v>
      </c>
      <c r="Z835" s="195">
        <v>5.0000000000000001E-3</v>
      </c>
      <c r="AA835" s="195">
        <v>2.5000000000000001E-2</v>
      </c>
      <c r="AB835" s="195">
        <v>3.4000000000000002E-2</v>
      </c>
      <c r="AC835" s="42"/>
    </row>
    <row r="836" spans="1:29" x14ac:dyDescent="0.25">
      <c r="A836" s="94" t="s">
        <v>1463</v>
      </c>
      <c r="B836" s="195" t="s">
        <v>143</v>
      </c>
      <c r="C836" s="195">
        <v>0.35263007432818755</v>
      </c>
      <c r="D836" s="195">
        <v>0.24809414903754526</v>
      </c>
      <c r="E836" s="195">
        <v>0.29893272346102534</v>
      </c>
      <c r="F836" s="195">
        <v>9.1004383457213654E-3</v>
      </c>
      <c r="G836" s="195">
        <v>5.7842576710501241E-2</v>
      </c>
      <c r="H836" s="195">
        <v>1.3817419477796836E-3</v>
      </c>
      <c r="I836" s="195">
        <v>3.2018296169239568E-2</v>
      </c>
      <c r="J836" s="194">
        <v>1</v>
      </c>
      <c r="K836" s="196">
        <v>20988</v>
      </c>
      <c r="L836" s="94"/>
      <c r="M836" s="195" t="s">
        <v>143</v>
      </c>
      <c r="N836" s="195" t="s">
        <v>143</v>
      </c>
      <c r="O836" s="195">
        <v>0.34599999999999997</v>
      </c>
      <c r="P836" s="195">
        <v>0.35899999999999999</v>
      </c>
      <c r="Q836" s="195">
        <v>0.24199999999999999</v>
      </c>
      <c r="R836" s="195">
        <v>0.254</v>
      </c>
      <c r="S836" s="195">
        <v>0.29299999999999998</v>
      </c>
      <c r="T836" s="195">
        <v>0.30499999999999999</v>
      </c>
      <c r="U836" s="195">
        <v>8.0000000000000002E-3</v>
      </c>
      <c r="V836" s="195">
        <v>0.01</v>
      </c>
      <c r="W836" s="195">
        <v>5.5E-2</v>
      </c>
      <c r="X836" s="195">
        <v>6.0999999999999999E-2</v>
      </c>
      <c r="Y836" s="195">
        <v>1E-3</v>
      </c>
      <c r="Z836" s="195">
        <v>2E-3</v>
      </c>
      <c r="AA836" s="195">
        <v>0.03</v>
      </c>
      <c r="AB836" s="195">
        <v>3.4000000000000002E-2</v>
      </c>
      <c r="AC836" s="42"/>
    </row>
    <row r="837" spans="1:29" x14ac:dyDescent="0.25">
      <c r="A837" s="94" t="s">
        <v>1464</v>
      </c>
      <c r="B837" s="195" t="s">
        <v>143</v>
      </c>
      <c r="C837" s="195">
        <v>0.48242431823867898</v>
      </c>
      <c r="D837" s="195">
        <v>0.29328246184638479</v>
      </c>
      <c r="E837" s="195">
        <v>0.1090818113585189</v>
      </c>
      <c r="F837" s="195">
        <v>1.1320990743057292E-2</v>
      </c>
      <c r="G837" s="195">
        <v>6.586189642231674E-2</v>
      </c>
      <c r="H837" s="195">
        <v>5.6292219164373277E-4</v>
      </c>
      <c r="I837" s="195">
        <v>3.7465599199399548E-2</v>
      </c>
      <c r="J837" s="194">
        <v>1</v>
      </c>
      <c r="K837" s="196">
        <v>15988</v>
      </c>
      <c r="L837" s="94"/>
      <c r="M837" s="195" t="s">
        <v>143</v>
      </c>
      <c r="N837" s="195" t="s">
        <v>143</v>
      </c>
      <c r="O837" s="195">
        <v>0.47499999999999998</v>
      </c>
      <c r="P837" s="195">
        <v>0.49</v>
      </c>
      <c r="Q837" s="195">
        <v>0.28599999999999998</v>
      </c>
      <c r="R837" s="195">
        <v>0.3</v>
      </c>
      <c r="S837" s="195">
        <v>0.104</v>
      </c>
      <c r="T837" s="195">
        <v>0.114</v>
      </c>
      <c r="U837" s="195">
        <v>0.01</v>
      </c>
      <c r="V837" s="195">
        <v>1.2999999999999999E-2</v>
      </c>
      <c r="W837" s="195">
        <v>6.2E-2</v>
      </c>
      <c r="X837" s="195">
        <v>7.0000000000000007E-2</v>
      </c>
      <c r="Y837" s="195">
        <v>0</v>
      </c>
      <c r="Z837" s="195">
        <v>1E-3</v>
      </c>
      <c r="AA837" s="195">
        <v>3.5000000000000003E-2</v>
      </c>
      <c r="AB837" s="195">
        <v>4.1000000000000002E-2</v>
      </c>
      <c r="AC837" s="42"/>
    </row>
    <row r="838" spans="1:29" x14ac:dyDescent="0.25">
      <c r="A838" s="94" t="s">
        <v>1465</v>
      </c>
      <c r="B838" s="195" t="s">
        <v>143</v>
      </c>
      <c r="C838" s="195">
        <v>0.31398735526035376</v>
      </c>
      <c r="D838" s="195">
        <v>0.37159906230020601</v>
      </c>
      <c r="E838" s="195">
        <v>0.17240889394047026</v>
      </c>
      <c r="F838" s="195">
        <v>1.2005398877601763E-2</v>
      </c>
      <c r="G838" s="195">
        <v>9.3698941535838604E-2</v>
      </c>
      <c r="H838" s="195">
        <v>1.3497194004404348E-3</v>
      </c>
      <c r="I838" s="195">
        <v>3.495062868508915E-2</v>
      </c>
      <c r="J838" s="194">
        <v>0.99999999999999989</v>
      </c>
      <c r="K838" s="196">
        <v>14077</v>
      </c>
      <c r="L838" s="94"/>
      <c r="M838" s="195" t="s">
        <v>143</v>
      </c>
      <c r="N838" s="195" t="s">
        <v>143</v>
      </c>
      <c r="O838" s="195">
        <v>0.30599999999999999</v>
      </c>
      <c r="P838" s="195">
        <v>0.32200000000000001</v>
      </c>
      <c r="Q838" s="195">
        <v>0.36399999999999999</v>
      </c>
      <c r="R838" s="195">
        <v>0.38</v>
      </c>
      <c r="S838" s="195">
        <v>0.16600000000000001</v>
      </c>
      <c r="T838" s="195">
        <v>0.17899999999999999</v>
      </c>
      <c r="U838" s="195">
        <v>0.01</v>
      </c>
      <c r="V838" s="195">
        <v>1.4E-2</v>
      </c>
      <c r="W838" s="195">
        <v>8.8999999999999996E-2</v>
      </c>
      <c r="X838" s="195">
        <v>9.9000000000000005E-2</v>
      </c>
      <c r="Y838" s="195">
        <v>1E-3</v>
      </c>
      <c r="Z838" s="195">
        <v>2E-3</v>
      </c>
      <c r="AA838" s="195">
        <v>3.2000000000000001E-2</v>
      </c>
      <c r="AB838" s="195">
        <v>3.7999999999999999E-2</v>
      </c>
      <c r="AC838" s="42"/>
    </row>
    <row r="839" spans="1:29" x14ac:dyDescent="0.25">
      <c r="A839" s="94" t="s">
        <v>1466</v>
      </c>
      <c r="B839" s="195" t="s">
        <v>143</v>
      </c>
      <c r="C839" s="195">
        <v>0.16552127504021055</v>
      </c>
      <c r="D839" s="195">
        <v>0.53789540381147338</v>
      </c>
      <c r="E839" s="195">
        <v>0.15967246673490276</v>
      </c>
      <c r="F839" s="195">
        <v>1.4329580348004094E-2</v>
      </c>
      <c r="G839" s="195">
        <v>6.614027391918896E-2</v>
      </c>
      <c r="H839" s="195">
        <v>1.0235414534288639E-3</v>
      </c>
      <c r="I839" s="195">
        <v>5.5417458692791341E-2</v>
      </c>
      <c r="J839" s="194">
        <v>1</v>
      </c>
      <c r="K839" s="196">
        <v>20517</v>
      </c>
      <c r="L839" s="94"/>
      <c r="M839" s="195" t="s">
        <v>143</v>
      </c>
      <c r="N839" s="195" t="s">
        <v>143</v>
      </c>
      <c r="O839" s="195">
        <v>0.16</v>
      </c>
      <c r="P839" s="195">
        <v>0.17100000000000001</v>
      </c>
      <c r="Q839" s="195">
        <v>0.53100000000000003</v>
      </c>
      <c r="R839" s="195">
        <v>0.54500000000000004</v>
      </c>
      <c r="S839" s="195">
        <v>0.155</v>
      </c>
      <c r="T839" s="195">
        <v>0.16500000000000001</v>
      </c>
      <c r="U839" s="195">
        <v>1.2999999999999999E-2</v>
      </c>
      <c r="V839" s="195">
        <v>1.6E-2</v>
      </c>
      <c r="W839" s="195">
        <v>6.3E-2</v>
      </c>
      <c r="X839" s="195">
        <v>7.0000000000000007E-2</v>
      </c>
      <c r="Y839" s="195">
        <v>1E-3</v>
      </c>
      <c r="Z839" s="195">
        <v>2E-3</v>
      </c>
      <c r="AA839" s="195">
        <v>5.1999999999999998E-2</v>
      </c>
      <c r="AB839" s="195">
        <v>5.8999999999999997E-2</v>
      </c>
      <c r="AC839" s="42"/>
    </row>
    <row r="840" spans="1:29" x14ac:dyDescent="0.25">
      <c r="A840" s="94" t="s">
        <v>1467</v>
      </c>
      <c r="B840" s="195" t="s">
        <v>143</v>
      </c>
      <c r="C840" s="195">
        <v>0.3146269515792503</v>
      </c>
      <c r="D840" s="195">
        <v>0.33225411900136703</v>
      </c>
      <c r="E840" s="195">
        <v>0.12065616231383552</v>
      </c>
      <c r="F840" s="195">
        <v>1.8850276998345204E-2</v>
      </c>
      <c r="G840" s="195">
        <v>0.16655874523347003</v>
      </c>
      <c r="H840" s="195">
        <v>4.3168573278653139E-4</v>
      </c>
      <c r="I840" s="195">
        <v>4.6622059140945395E-2</v>
      </c>
      <c r="J840" s="194">
        <v>1</v>
      </c>
      <c r="K840" s="196">
        <v>13899</v>
      </c>
      <c r="L840" s="94"/>
      <c r="M840" s="195" t="s">
        <v>143</v>
      </c>
      <c r="N840" s="195" t="s">
        <v>143</v>
      </c>
      <c r="O840" s="195">
        <v>0.307</v>
      </c>
      <c r="P840" s="195">
        <v>0.32200000000000001</v>
      </c>
      <c r="Q840" s="195">
        <v>0.32400000000000001</v>
      </c>
      <c r="R840" s="195">
        <v>0.34</v>
      </c>
      <c r="S840" s="195">
        <v>0.115</v>
      </c>
      <c r="T840" s="195">
        <v>0.126</v>
      </c>
      <c r="U840" s="195">
        <v>1.7000000000000001E-2</v>
      </c>
      <c r="V840" s="195">
        <v>2.1000000000000001E-2</v>
      </c>
      <c r="W840" s="195">
        <v>0.16</v>
      </c>
      <c r="X840" s="195">
        <v>0.17299999999999999</v>
      </c>
      <c r="Y840" s="195">
        <v>0</v>
      </c>
      <c r="Z840" s="195">
        <v>1E-3</v>
      </c>
      <c r="AA840" s="195">
        <v>4.2999999999999997E-2</v>
      </c>
      <c r="AB840" s="195">
        <v>0.05</v>
      </c>
      <c r="AC840" s="42"/>
    </row>
    <row r="841" spans="1:29" x14ac:dyDescent="0.25">
      <c r="A841" s="94" t="s">
        <v>1468</v>
      </c>
      <c r="B841" s="195" t="s">
        <v>143</v>
      </c>
      <c r="C841" s="195">
        <v>0.228017405908848</v>
      </c>
      <c r="D841" s="195">
        <v>0.30156500496221084</v>
      </c>
      <c r="E841" s="195">
        <v>0.17105122528437286</v>
      </c>
      <c r="F841" s="195">
        <v>1.9574013283456752E-2</v>
      </c>
      <c r="G841" s="195">
        <v>0.24429345751584092</v>
      </c>
      <c r="H841" s="195">
        <v>4.4278189174746163E-3</v>
      </c>
      <c r="I841" s="195">
        <v>3.1071074127796014E-2</v>
      </c>
      <c r="J841" s="194">
        <v>0.99999999999999989</v>
      </c>
      <c r="K841" s="196">
        <v>65495</v>
      </c>
      <c r="L841" s="94"/>
      <c r="M841" s="195" t="s">
        <v>143</v>
      </c>
      <c r="N841" s="195" t="s">
        <v>143</v>
      </c>
      <c r="O841" s="195">
        <v>0.22500000000000001</v>
      </c>
      <c r="P841" s="195">
        <v>0.23100000000000001</v>
      </c>
      <c r="Q841" s="195">
        <v>0.29799999999999999</v>
      </c>
      <c r="R841" s="195">
        <v>0.30499999999999999</v>
      </c>
      <c r="S841" s="195">
        <v>0.16800000000000001</v>
      </c>
      <c r="T841" s="195">
        <v>0.17399999999999999</v>
      </c>
      <c r="U841" s="195">
        <v>1.9E-2</v>
      </c>
      <c r="V841" s="195">
        <v>2.1000000000000001E-2</v>
      </c>
      <c r="W841" s="195">
        <v>0.24099999999999999</v>
      </c>
      <c r="X841" s="195">
        <v>0.248</v>
      </c>
      <c r="Y841" s="195">
        <v>4.0000000000000001E-3</v>
      </c>
      <c r="Z841" s="195">
        <v>5.0000000000000001E-3</v>
      </c>
      <c r="AA841" s="195">
        <v>0.03</v>
      </c>
      <c r="AB841" s="195">
        <v>3.2000000000000001E-2</v>
      </c>
      <c r="AC841" s="42"/>
    </row>
    <row r="842" spans="1:29" x14ac:dyDescent="0.25">
      <c r="A842" s="94" t="s">
        <v>1469</v>
      </c>
      <c r="B842" s="195" t="s">
        <v>143</v>
      </c>
      <c r="C842" s="195">
        <v>3.0253326043375252E-2</v>
      </c>
      <c r="D842" s="195">
        <v>0.24357572443958447</v>
      </c>
      <c r="E842" s="195">
        <v>0.12037543284126116</v>
      </c>
      <c r="F842" s="195">
        <v>4.1142700929469658E-2</v>
      </c>
      <c r="G842" s="195">
        <v>0.53048113723346091</v>
      </c>
      <c r="H842" s="195">
        <v>2.0503007107709132E-3</v>
      </c>
      <c r="I842" s="195">
        <v>3.212137780207764E-2</v>
      </c>
      <c r="J842" s="194">
        <v>1</v>
      </c>
      <c r="K842" s="196">
        <v>21948</v>
      </c>
      <c r="L842" s="94"/>
      <c r="M842" s="195" t="s">
        <v>143</v>
      </c>
      <c r="N842" s="195" t="s">
        <v>143</v>
      </c>
      <c r="O842" s="195">
        <v>2.8000000000000001E-2</v>
      </c>
      <c r="P842" s="195">
        <v>3.3000000000000002E-2</v>
      </c>
      <c r="Q842" s="195">
        <v>0.23799999999999999</v>
      </c>
      <c r="R842" s="195">
        <v>0.249</v>
      </c>
      <c r="S842" s="195">
        <v>0.11600000000000001</v>
      </c>
      <c r="T842" s="195">
        <v>0.125</v>
      </c>
      <c r="U842" s="195">
        <v>3.9E-2</v>
      </c>
      <c r="V842" s="195">
        <v>4.3999999999999997E-2</v>
      </c>
      <c r="W842" s="195">
        <v>0.52400000000000002</v>
      </c>
      <c r="X842" s="195">
        <v>0.53700000000000003</v>
      </c>
      <c r="Y842" s="195">
        <v>2E-3</v>
      </c>
      <c r="Z842" s="195">
        <v>3.0000000000000001E-3</v>
      </c>
      <c r="AA842" s="195">
        <v>0.03</v>
      </c>
      <c r="AB842" s="195">
        <v>3.5000000000000003E-2</v>
      </c>
      <c r="AC842" s="42"/>
    </row>
    <row r="843" spans="1:29" x14ac:dyDescent="0.25">
      <c r="A843" s="94" t="s">
        <v>1470</v>
      </c>
      <c r="B843" s="195" t="s">
        <v>143</v>
      </c>
      <c r="C843" s="195">
        <v>0.14044329977366737</v>
      </c>
      <c r="D843" s="195">
        <v>0.46351361898072269</v>
      </c>
      <c r="E843" s="195">
        <v>0.10746897682041677</v>
      </c>
      <c r="F843" s="195">
        <v>1.1004448606883634E-2</v>
      </c>
      <c r="G843" s="195">
        <v>0.20213845313353626</v>
      </c>
      <c r="H843" s="195">
        <v>4.8778584250370721E-3</v>
      </c>
      <c r="I843" s="195">
        <v>7.0553344259736209E-2</v>
      </c>
      <c r="J843" s="194">
        <v>1</v>
      </c>
      <c r="K843" s="196">
        <v>25626</v>
      </c>
      <c r="L843" s="94"/>
      <c r="M843" s="195" t="s">
        <v>143</v>
      </c>
      <c r="N843" s="195" t="s">
        <v>143</v>
      </c>
      <c r="O843" s="195">
        <v>0.13600000000000001</v>
      </c>
      <c r="P843" s="195">
        <v>0.14499999999999999</v>
      </c>
      <c r="Q843" s="195">
        <v>0.45700000000000002</v>
      </c>
      <c r="R843" s="195">
        <v>0.47</v>
      </c>
      <c r="S843" s="195">
        <v>0.104</v>
      </c>
      <c r="T843" s="195">
        <v>0.111</v>
      </c>
      <c r="U843" s="195">
        <v>0.01</v>
      </c>
      <c r="V843" s="195">
        <v>1.2E-2</v>
      </c>
      <c r="W843" s="195">
        <v>0.19700000000000001</v>
      </c>
      <c r="X843" s="195">
        <v>0.20699999999999999</v>
      </c>
      <c r="Y843" s="195">
        <v>4.0000000000000001E-3</v>
      </c>
      <c r="Z843" s="195">
        <v>6.0000000000000001E-3</v>
      </c>
      <c r="AA843" s="195">
        <v>6.7000000000000004E-2</v>
      </c>
      <c r="AB843" s="195">
        <v>7.3999999999999996E-2</v>
      </c>
      <c r="AC843" s="42"/>
    </row>
    <row r="844" spans="1:29" x14ac:dyDescent="0.25">
      <c r="A844" s="94" t="s">
        <v>1471</v>
      </c>
      <c r="B844" s="195" t="s">
        <v>143</v>
      </c>
      <c r="C844" s="195">
        <v>6.6295264623955436E-2</v>
      </c>
      <c r="D844" s="195">
        <v>0.23286908077994428</v>
      </c>
      <c r="E844" s="195">
        <v>0.10622098421541319</v>
      </c>
      <c r="F844" s="195">
        <v>6.5831012070566394E-2</v>
      </c>
      <c r="G844" s="195">
        <v>0.48319405756731659</v>
      </c>
      <c r="H844" s="195">
        <v>3.2497678737233053E-3</v>
      </c>
      <c r="I844" s="195">
        <v>4.233983286908078E-2</v>
      </c>
      <c r="J844" s="194">
        <v>1</v>
      </c>
      <c r="K844" s="196">
        <v>10770</v>
      </c>
      <c r="L844" s="94"/>
      <c r="M844" s="195" t="s">
        <v>143</v>
      </c>
      <c r="N844" s="195" t="s">
        <v>143</v>
      </c>
      <c r="O844" s="195">
        <v>6.2E-2</v>
      </c>
      <c r="P844" s="195">
        <v>7.0999999999999994E-2</v>
      </c>
      <c r="Q844" s="195">
        <v>0.22500000000000001</v>
      </c>
      <c r="R844" s="195">
        <v>0.24099999999999999</v>
      </c>
      <c r="S844" s="195">
        <v>0.10100000000000001</v>
      </c>
      <c r="T844" s="195">
        <v>0.112</v>
      </c>
      <c r="U844" s="195">
        <v>6.0999999999999999E-2</v>
      </c>
      <c r="V844" s="195">
        <v>7.0999999999999994E-2</v>
      </c>
      <c r="W844" s="195">
        <v>0.47399999999999998</v>
      </c>
      <c r="X844" s="195">
        <v>0.49299999999999999</v>
      </c>
      <c r="Y844" s="195">
        <v>2E-3</v>
      </c>
      <c r="Z844" s="195">
        <v>5.0000000000000001E-3</v>
      </c>
      <c r="AA844" s="195">
        <v>3.9E-2</v>
      </c>
      <c r="AB844" s="195">
        <v>4.5999999999999999E-2</v>
      </c>
      <c r="AC844" s="42"/>
    </row>
    <row r="845" spans="1:29" x14ac:dyDescent="0.25">
      <c r="A845" s="94" t="s">
        <v>1472</v>
      </c>
      <c r="B845" s="195" t="s">
        <v>143</v>
      </c>
      <c r="C845" s="195">
        <v>0.10413840913886126</v>
      </c>
      <c r="D845" s="195">
        <v>0.24613437019622028</v>
      </c>
      <c r="E845" s="195">
        <v>0.14235765741326822</v>
      </c>
      <c r="F845" s="195">
        <v>2.0254995930915995E-2</v>
      </c>
      <c r="G845" s="195">
        <v>0.44847333996443317</v>
      </c>
      <c r="H845" s="195">
        <v>6.8420893992826356E-3</v>
      </c>
      <c r="I845" s="195">
        <v>3.1799137957018414E-2</v>
      </c>
      <c r="J845" s="194">
        <v>1</v>
      </c>
      <c r="K845" s="196">
        <v>33177</v>
      </c>
      <c r="L845" s="94"/>
      <c r="M845" s="195" t="s">
        <v>143</v>
      </c>
      <c r="N845" s="195" t="s">
        <v>143</v>
      </c>
      <c r="O845" s="195">
        <v>0.10100000000000001</v>
      </c>
      <c r="P845" s="195">
        <v>0.107</v>
      </c>
      <c r="Q845" s="195">
        <v>0.24199999999999999</v>
      </c>
      <c r="R845" s="195">
        <v>0.251</v>
      </c>
      <c r="S845" s="195">
        <v>0.13900000000000001</v>
      </c>
      <c r="T845" s="195">
        <v>0.14599999999999999</v>
      </c>
      <c r="U845" s="195">
        <v>1.9E-2</v>
      </c>
      <c r="V845" s="195">
        <v>2.1999999999999999E-2</v>
      </c>
      <c r="W845" s="195">
        <v>0.443</v>
      </c>
      <c r="X845" s="195">
        <v>0.45400000000000001</v>
      </c>
      <c r="Y845" s="195">
        <v>6.0000000000000001E-3</v>
      </c>
      <c r="Z845" s="195">
        <v>8.0000000000000002E-3</v>
      </c>
      <c r="AA845" s="195">
        <v>0.03</v>
      </c>
      <c r="AB845" s="195">
        <v>3.4000000000000002E-2</v>
      </c>
      <c r="AC845" s="42"/>
    </row>
    <row r="846" spans="1:29" x14ac:dyDescent="0.25">
      <c r="A846" s="94" t="s">
        <v>1473</v>
      </c>
      <c r="B846" s="195" t="s">
        <v>143</v>
      </c>
      <c r="C846" s="195">
        <v>0.25759929631164785</v>
      </c>
      <c r="D846" s="195">
        <v>0.21789975605048584</v>
      </c>
      <c r="E846" s="195">
        <v>0.10867618628756934</v>
      </c>
      <c r="F846" s="195">
        <v>1.7576388471407915E-2</v>
      </c>
      <c r="G846" s="195">
        <v>0.36759173419311564</v>
      </c>
      <c r="H846" s="195">
        <v>5.0814905283674367E-3</v>
      </c>
      <c r="I846" s="195">
        <v>2.5575148157405973E-2</v>
      </c>
      <c r="J846" s="194">
        <v>1</v>
      </c>
      <c r="K846" s="196">
        <v>316049</v>
      </c>
      <c r="L846" s="94"/>
      <c r="M846" s="195" t="s">
        <v>143</v>
      </c>
      <c r="N846" s="195" t="s">
        <v>143</v>
      </c>
      <c r="O846" s="195">
        <v>0.25600000000000001</v>
      </c>
      <c r="P846" s="195">
        <v>0.25900000000000001</v>
      </c>
      <c r="Q846" s="195">
        <v>0.216</v>
      </c>
      <c r="R846" s="195">
        <v>0.219</v>
      </c>
      <c r="S846" s="195">
        <v>0.108</v>
      </c>
      <c r="T846" s="195">
        <v>0.11</v>
      </c>
      <c r="U846" s="195">
        <v>1.7000000000000001E-2</v>
      </c>
      <c r="V846" s="195">
        <v>1.7999999999999999E-2</v>
      </c>
      <c r="W846" s="195">
        <v>0.36599999999999999</v>
      </c>
      <c r="X846" s="195">
        <v>0.36899999999999999</v>
      </c>
      <c r="Y846" s="195">
        <v>5.0000000000000001E-3</v>
      </c>
      <c r="Z846" s="195">
        <v>5.0000000000000001E-3</v>
      </c>
      <c r="AA846" s="195">
        <v>2.5000000000000001E-2</v>
      </c>
      <c r="AB846" s="195">
        <v>2.5999999999999999E-2</v>
      </c>
      <c r="AC846" s="42"/>
    </row>
    <row r="847" spans="1:29" x14ac:dyDescent="0.25">
      <c r="A847" s="94" t="s">
        <v>1474</v>
      </c>
      <c r="B847" s="195">
        <v>3.8804811796662784E-4</v>
      </c>
      <c r="C847" s="195">
        <v>0.65851765618936753</v>
      </c>
      <c r="D847" s="195">
        <v>0.20294916569654636</v>
      </c>
      <c r="E847" s="195">
        <v>3.8804811796662786E-2</v>
      </c>
      <c r="F847" s="195">
        <v>4.2685292976329062E-3</v>
      </c>
      <c r="G847" s="195">
        <v>5.7431121459060923E-2</v>
      </c>
      <c r="H847" s="195">
        <v>1.1641443538998836E-3</v>
      </c>
      <c r="I847" s="195">
        <v>3.6476523088863018E-2</v>
      </c>
      <c r="J847" s="194">
        <v>1.0000000000000002</v>
      </c>
      <c r="K847" s="196">
        <v>2577</v>
      </c>
      <c r="L847" s="94"/>
      <c r="M847" s="195">
        <v>0</v>
      </c>
      <c r="N847" s="195">
        <v>2E-3</v>
      </c>
      <c r="O847" s="195">
        <v>0.64</v>
      </c>
      <c r="P847" s="195">
        <v>0.67700000000000005</v>
      </c>
      <c r="Q847" s="195">
        <v>0.188</v>
      </c>
      <c r="R847" s="195">
        <v>0.219</v>
      </c>
      <c r="S847" s="195">
        <v>3.2000000000000001E-2</v>
      </c>
      <c r="T847" s="195">
        <v>4.7E-2</v>
      </c>
      <c r="U847" s="195">
        <v>2E-3</v>
      </c>
      <c r="V847" s="195">
        <v>8.0000000000000002E-3</v>
      </c>
      <c r="W847" s="195">
        <v>4.9000000000000002E-2</v>
      </c>
      <c r="X847" s="195">
        <v>6.7000000000000004E-2</v>
      </c>
      <c r="Y847" s="195">
        <v>0</v>
      </c>
      <c r="Z847" s="195">
        <v>3.0000000000000001E-3</v>
      </c>
      <c r="AA847" s="195">
        <v>0.03</v>
      </c>
      <c r="AB847" s="195">
        <v>4.3999999999999997E-2</v>
      </c>
      <c r="AC847" s="42"/>
    </row>
    <row r="848" spans="1:29" x14ac:dyDescent="0.25">
      <c r="A848" s="94" t="s">
        <v>1475</v>
      </c>
      <c r="B848" s="195" t="s">
        <v>143</v>
      </c>
      <c r="C848" s="195">
        <v>0.49054601283887522</v>
      </c>
      <c r="D848" s="195">
        <v>0.32919453059794535</v>
      </c>
      <c r="E848" s="195">
        <v>6.195839215241785E-2</v>
      </c>
      <c r="F848" s="195">
        <v>6.1103154076806564E-3</v>
      </c>
      <c r="G848" s="195">
        <v>2.3194468773506168E-2</v>
      </c>
      <c r="H848" s="195">
        <v>5.1520366000680072E-4</v>
      </c>
      <c r="I848" s="195">
        <v>8.8481076569567954E-2</v>
      </c>
      <c r="J848" s="194">
        <v>1</v>
      </c>
      <c r="K848" s="196">
        <v>97049</v>
      </c>
      <c r="L848" s="94"/>
      <c r="M848" s="195" t="s">
        <v>143</v>
      </c>
      <c r="N848" s="195" t="s">
        <v>143</v>
      </c>
      <c r="O848" s="195">
        <v>0.48699999999999999</v>
      </c>
      <c r="P848" s="195">
        <v>0.49399999999999999</v>
      </c>
      <c r="Q848" s="195">
        <v>0.32600000000000001</v>
      </c>
      <c r="R848" s="195">
        <v>0.33200000000000002</v>
      </c>
      <c r="S848" s="195">
        <v>0.06</v>
      </c>
      <c r="T848" s="195">
        <v>6.3E-2</v>
      </c>
      <c r="U848" s="195">
        <v>6.0000000000000001E-3</v>
      </c>
      <c r="V848" s="195">
        <v>7.0000000000000001E-3</v>
      </c>
      <c r="W848" s="195">
        <v>2.1999999999999999E-2</v>
      </c>
      <c r="X848" s="195">
        <v>2.4E-2</v>
      </c>
      <c r="Y848" s="195">
        <v>0</v>
      </c>
      <c r="Z848" s="195">
        <v>1E-3</v>
      </c>
      <c r="AA848" s="195">
        <v>8.6999999999999994E-2</v>
      </c>
      <c r="AB848" s="195">
        <v>0.09</v>
      </c>
      <c r="AC848" s="42"/>
    </row>
    <row r="849" spans="1:29" x14ac:dyDescent="0.25">
      <c r="A849" s="94" t="s">
        <v>1476</v>
      </c>
      <c r="B849" s="195" t="s">
        <v>143</v>
      </c>
      <c r="C849" s="195">
        <v>5.2943546066639815E-3</v>
      </c>
      <c r="D849" s="195">
        <v>0.30925936582839386</v>
      </c>
      <c r="E849" s="195">
        <v>0.18927317718823733</v>
      </c>
      <c r="F849" s="195">
        <v>3.3722736951142314E-2</v>
      </c>
      <c r="G849" s="195">
        <v>0.42498705185014674</v>
      </c>
      <c r="H849" s="195">
        <v>6.7330379236922372E-3</v>
      </c>
      <c r="I849" s="195">
        <v>3.0730275651723541E-2</v>
      </c>
      <c r="J849" s="194">
        <v>1</v>
      </c>
      <c r="K849" s="196">
        <v>17377</v>
      </c>
      <c r="L849" s="94"/>
      <c r="M849" s="195" t="s">
        <v>143</v>
      </c>
      <c r="N849" s="195" t="s">
        <v>143</v>
      </c>
      <c r="O849" s="195">
        <v>4.0000000000000001E-3</v>
      </c>
      <c r="P849" s="195">
        <v>6.0000000000000001E-3</v>
      </c>
      <c r="Q849" s="195">
        <v>0.30199999999999999</v>
      </c>
      <c r="R849" s="195">
        <v>0.316</v>
      </c>
      <c r="S849" s="195">
        <v>0.184</v>
      </c>
      <c r="T849" s="195">
        <v>0.19500000000000001</v>
      </c>
      <c r="U849" s="195">
        <v>3.1E-2</v>
      </c>
      <c r="V849" s="195">
        <v>3.6999999999999998E-2</v>
      </c>
      <c r="W849" s="195">
        <v>0.41799999999999998</v>
      </c>
      <c r="X849" s="195">
        <v>0.432</v>
      </c>
      <c r="Y849" s="195">
        <v>6.0000000000000001E-3</v>
      </c>
      <c r="Z849" s="195">
        <v>8.0000000000000002E-3</v>
      </c>
      <c r="AA849" s="195">
        <v>2.8000000000000001E-2</v>
      </c>
      <c r="AB849" s="195">
        <v>3.3000000000000002E-2</v>
      </c>
      <c r="AC849" s="42"/>
    </row>
    <row r="850" spans="1:29" x14ac:dyDescent="0.25">
      <c r="A850" s="94" t="s">
        <v>1477</v>
      </c>
      <c r="B850" s="195" t="s">
        <v>143</v>
      </c>
      <c r="C850" s="195">
        <v>0.21025946913212049</v>
      </c>
      <c r="D850" s="195">
        <v>0.25797793021175069</v>
      </c>
      <c r="E850" s="195">
        <v>0.15423998409384632</v>
      </c>
      <c r="F850" s="195">
        <v>2.0827119992046922E-2</v>
      </c>
      <c r="G850" s="195">
        <v>0.33621632369022764</v>
      </c>
      <c r="H850" s="195">
        <v>1.2923749875733174E-3</v>
      </c>
      <c r="I850" s="195">
        <v>1.9186797892434635E-2</v>
      </c>
      <c r="J850" s="194">
        <v>0.99999999999999989</v>
      </c>
      <c r="K850" s="196">
        <v>20118</v>
      </c>
      <c r="L850" s="94"/>
      <c r="M850" s="195" t="s">
        <v>143</v>
      </c>
      <c r="N850" s="195" t="s">
        <v>143</v>
      </c>
      <c r="O850" s="195">
        <v>0.20499999999999999</v>
      </c>
      <c r="P850" s="195">
        <v>0.216</v>
      </c>
      <c r="Q850" s="195">
        <v>0.252</v>
      </c>
      <c r="R850" s="195">
        <v>0.26400000000000001</v>
      </c>
      <c r="S850" s="195">
        <v>0.14899999999999999</v>
      </c>
      <c r="T850" s="195">
        <v>0.159</v>
      </c>
      <c r="U850" s="195">
        <v>1.9E-2</v>
      </c>
      <c r="V850" s="195">
        <v>2.3E-2</v>
      </c>
      <c r="W850" s="195">
        <v>0.33</v>
      </c>
      <c r="X850" s="195">
        <v>0.34300000000000003</v>
      </c>
      <c r="Y850" s="195">
        <v>1E-3</v>
      </c>
      <c r="Z850" s="195">
        <v>2E-3</v>
      </c>
      <c r="AA850" s="195">
        <v>1.7000000000000001E-2</v>
      </c>
      <c r="AB850" s="195">
        <v>2.1000000000000001E-2</v>
      </c>
      <c r="AC850" s="42"/>
    </row>
    <row r="851" spans="1:29" x14ac:dyDescent="0.25">
      <c r="A851" s="94" t="s">
        <v>1478</v>
      </c>
      <c r="B851" s="195" t="s">
        <v>143</v>
      </c>
      <c r="C851" s="195">
        <v>0.14741056986025297</v>
      </c>
      <c r="D851" s="195">
        <v>0.34907586645806266</v>
      </c>
      <c r="E851" s="195">
        <v>0.11593434276471057</v>
      </c>
      <c r="F851" s="195">
        <v>1.8005356527273208E-2</v>
      </c>
      <c r="G851" s="195">
        <v>0.33992734215480896</v>
      </c>
      <c r="H851" s="195">
        <v>3.1820954098273715E-3</v>
      </c>
      <c r="I851" s="195">
        <v>2.6464426825064304E-2</v>
      </c>
      <c r="J851" s="194">
        <v>1</v>
      </c>
      <c r="K851" s="196">
        <v>37711</v>
      </c>
      <c r="L851" s="94"/>
      <c r="M851" s="195" t="s">
        <v>143</v>
      </c>
      <c r="N851" s="195" t="s">
        <v>143</v>
      </c>
      <c r="O851" s="195">
        <v>0.14399999999999999</v>
      </c>
      <c r="P851" s="195">
        <v>0.151</v>
      </c>
      <c r="Q851" s="195">
        <v>0.34399999999999997</v>
      </c>
      <c r="R851" s="195">
        <v>0.35399999999999998</v>
      </c>
      <c r="S851" s="195">
        <v>0.113</v>
      </c>
      <c r="T851" s="195">
        <v>0.11899999999999999</v>
      </c>
      <c r="U851" s="195">
        <v>1.7000000000000001E-2</v>
      </c>
      <c r="V851" s="195">
        <v>1.9E-2</v>
      </c>
      <c r="W851" s="195">
        <v>0.33500000000000002</v>
      </c>
      <c r="X851" s="195">
        <v>0.34499999999999997</v>
      </c>
      <c r="Y851" s="195">
        <v>3.0000000000000001E-3</v>
      </c>
      <c r="Z851" s="195">
        <v>4.0000000000000001E-3</v>
      </c>
      <c r="AA851" s="195">
        <v>2.5000000000000001E-2</v>
      </c>
      <c r="AB851" s="195">
        <v>2.8000000000000001E-2</v>
      </c>
      <c r="AC851" s="42"/>
    </row>
    <row r="852" spans="1:29" x14ac:dyDescent="0.25">
      <c r="A852" s="94" t="s">
        <v>1479</v>
      </c>
      <c r="B852" s="195" t="s">
        <v>143</v>
      </c>
      <c r="C852" s="195">
        <v>0.21334080234412031</v>
      </c>
      <c r="D852" s="195">
        <v>0.34140561037617961</v>
      </c>
      <c r="E852" s="195">
        <v>0.11952212694445641</v>
      </c>
      <c r="F852" s="195">
        <v>2.0500280087904513E-2</v>
      </c>
      <c r="G852" s="195">
        <v>0.26055715947774377</v>
      </c>
      <c r="H852" s="195">
        <v>1.5512560865256172E-3</v>
      </c>
      <c r="I852" s="195">
        <v>4.3122764683069761E-2</v>
      </c>
      <c r="J852" s="194">
        <v>0.99999999999999989</v>
      </c>
      <c r="K852" s="196">
        <v>92828</v>
      </c>
      <c r="L852" s="94"/>
      <c r="M852" s="195" t="s">
        <v>143</v>
      </c>
      <c r="N852" s="195" t="s">
        <v>143</v>
      </c>
      <c r="O852" s="195">
        <v>0.21099999999999999</v>
      </c>
      <c r="P852" s="195">
        <v>0.216</v>
      </c>
      <c r="Q852" s="195">
        <v>0.33800000000000002</v>
      </c>
      <c r="R852" s="195">
        <v>0.34399999999999997</v>
      </c>
      <c r="S852" s="195">
        <v>0.11700000000000001</v>
      </c>
      <c r="T852" s="195">
        <v>0.122</v>
      </c>
      <c r="U852" s="195">
        <v>0.02</v>
      </c>
      <c r="V852" s="195">
        <v>2.1000000000000001E-2</v>
      </c>
      <c r="W852" s="195">
        <v>0.25800000000000001</v>
      </c>
      <c r="X852" s="195">
        <v>0.26300000000000001</v>
      </c>
      <c r="Y852" s="195">
        <v>1E-3</v>
      </c>
      <c r="Z852" s="195">
        <v>2E-3</v>
      </c>
      <c r="AA852" s="195">
        <v>4.2000000000000003E-2</v>
      </c>
      <c r="AB852" s="195">
        <v>4.3999999999999997E-2</v>
      </c>
      <c r="AC852" s="42"/>
    </row>
    <row r="853" spans="1:29" x14ac:dyDescent="0.25">
      <c r="A853" s="94" t="s">
        <v>1480</v>
      </c>
      <c r="B853" s="195" t="s">
        <v>143</v>
      </c>
      <c r="C853" s="195">
        <v>0.38570583816784132</v>
      </c>
      <c r="D853" s="195">
        <v>0.19731185373415799</v>
      </c>
      <c r="E853" s="195">
        <v>7.4459414105576063E-2</v>
      </c>
      <c r="F853" s="195">
        <v>0.10132489491937159</v>
      </c>
      <c r="G853" s="195">
        <v>0.2085311086605616</v>
      </c>
      <c r="H853" s="195">
        <v>3.2443144587748318E-3</v>
      </c>
      <c r="I853" s="195">
        <v>2.9422575953716577E-2</v>
      </c>
      <c r="J853" s="194">
        <v>1</v>
      </c>
      <c r="K853" s="196">
        <v>62571</v>
      </c>
      <c r="L853" s="94"/>
      <c r="M853" s="195" t="s">
        <v>143</v>
      </c>
      <c r="N853" s="195" t="s">
        <v>143</v>
      </c>
      <c r="O853" s="195">
        <v>0.38200000000000001</v>
      </c>
      <c r="P853" s="195">
        <v>0.39</v>
      </c>
      <c r="Q853" s="195">
        <v>0.19400000000000001</v>
      </c>
      <c r="R853" s="195">
        <v>0.2</v>
      </c>
      <c r="S853" s="195">
        <v>7.1999999999999995E-2</v>
      </c>
      <c r="T853" s="195">
        <v>7.6999999999999999E-2</v>
      </c>
      <c r="U853" s="195">
        <v>9.9000000000000005E-2</v>
      </c>
      <c r="V853" s="195">
        <v>0.104</v>
      </c>
      <c r="W853" s="195">
        <v>0.20499999999999999</v>
      </c>
      <c r="X853" s="195">
        <v>0.21199999999999999</v>
      </c>
      <c r="Y853" s="195">
        <v>3.0000000000000001E-3</v>
      </c>
      <c r="Z853" s="195">
        <v>4.0000000000000001E-3</v>
      </c>
      <c r="AA853" s="195">
        <v>2.8000000000000001E-2</v>
      </c>
      <c r="AB853" s="195">
        <v>3.1E-2</v>
      </c>
      <c r="AC853" s="42"/>
    </row>
    <row r="854" spans="1:29" x14ac:dyDescent="0.25">
      <c r="A854" s="94" t="s">
        <v>1481</v>
      </c>
      <c r="B854" s="195" t="s">
        <v>143</v>
      </c>
      <c r="C854" s="195">
        <v>0.17329050022946305</v>
      </c>
      <c r="D854" s="195">
        <v>0.37751262046810463</v>
      </c>
      <c r="E854" s="195">
        <v>0.21147315282239559</v>
      </c>
      <c r="F854" s="195">
        <v>3.1482331344653509E-2</v>
      </c>
      <c r="G854" s="195">
        <v>0.17824690224873796</v>
      </c>
      <c r="H854" s="195">
        <v>2.0192748967416247E-3</v>
      </c>
      <c r="I854" s="195">
        <v>2.5975217989903626E-2</v>
      </c>
      <c r="J854" s="194">
        <v>1</v>
      </c>
      <c r="K854" s="196">
        <v>10895</v>
      </c>
      <c r="L854" s="94"/>
      <c r="M854" s="195" t="s">
        <v>143</v>
      </c>
      <c r="N854" s="195" t="s">
        <v>143</v>
      </c>
      <c r="O854" s="195">
        <v>0.16600000000000001</v>
      </c>
      <c r="P854" s="195">
        <v>0.18099999999999999</v>
      </c>
      <c r="Q854" s="195">
        <v>0.36799999999999999</v>
      </c>
      <c r="R854" s="195">
        <v>0.38700000000000001</v>
      </c>
      <c r="S854" s="195">
        <v>0.20399999999999999</v>
      </c>
      <c r="T854" s="195">
        <v>0.219</v>
      </c>
      <c r="U854" s="195">
        <v>2.8000000000000001E-2</v>
      </c>
      <c r="V854" s="195">
        <v>3.5000000000000003E-2</v>
      </c>
      <c r="W854" s="195">
        <v>0.17100000000000001</v>
      </c>
      <c r="X854" s="195">
        <v>0.186</v>
      </c>
      <c r="Y854" s="195">
        <v>1E-3</v>
      </c>
      <c r="Z854" s="195">
        <v>3.0000000000000001E-3</v>
      </c>
      <c r="AA854" s="195">
        <v>2.3E-2</v>
      </c>
      <c r="AB854" s="195">
        <v>2.9000000000000001E-2</v>
      </c>
      <c r="AC854" s="42"/>
    </row>
    <row r="855" spans="1:29" x14ac:dyDescent="0.25">
      <c r="A855" s="94" t="s">
        <v>1482</v>
      </c>
      <c r="B855" s="195" t="s">
        <v>143</v>
      </c>
      <c r="C855" s="195">
        <v>4.1276627109899022E-3</v>
      </c>
      <c r="D855" s="195">
        <v>0.44254440922827448</v>
      </c>
      <c r="E855" s="195">
        <v>0.28208152133854203</v>
      </c>
      <c r="F855" s="195">
        <v>3.0736345544335519E-2</v>
      </c>
      <c r="G855" s="195">
        <v>0.20313997199086017</v>
      </c>
      <c r="H855" s="195">
        <v>2.2849561435836956E-3</v>
      </c>
      <c r="I855" s="195">
        <v>3.5085133043414166E-2</v>
      </c>
      <c r="J855" s="194">
        <v>1</v>
      </c>
      <c r="K855" s="196">
        <v>13567</v>
      </c>
      <c r="L855" s="94"/>
      <c r="M855" s="195" t="s">
        <v>143</v>
      </c>
      <c r="N855" s="195" t="s">
        <v>143</v>
      </c>
      <c r="O855" s="195">
        <v>3.0000000000000001E-3</v>
      </c>
      <c r="P855" s="195">
        <v>5.0000000000000001E-3</v>
      </c>
      <c r="Q855" s="195">
        <v>0.434</v>
      </c>
      <c r="R855" s="195">
        <v>0.45100000000000001</v>
      </c>
      <c r="S855" s="195">
        <v>0.27500000000000002</v>
      </c>
      <c r="T855" s="195">
        <v>0.28999999999999998</v>
      </c>
      <c r="U855" s="195">
        <v>2.8000000000000001E-2</v>
      </c>
      <c r="V855" s="195">
        <v>3.4000000000000002E-2</v>
      </c>
      <c r="W855" s="195">
        <v>0.19600000000000001</v>
      </c>
      <c r="X855" s="195">
        <v>0.21</v>
      </c>
      <c r="Y855" s="195">
        <v>2E-3</v>
      </c>
      <c r="Z855" s="195">
        <v>3.0000000000000001E-3</v>
      </c>
      <c r="AA855" s="195">
        <v>3.2000000000000001E-2</v>
      </c>
      <c r="AB855" s="195">
        <v>3.7999999999999999E-2</v>
      </c>
      <c r="AC855" s="42"/>
    </row>
    <row r="856" spans="1:29" x14ac:dyDescent="0.25">
      <c r="A856" s="94" t="s">
        <v>1483</v>
      </c>
      <c r="B856" s="195" t="s">
        <v>143</v>
      </c>
      <c r="C856" s="195">
        <v>8.3069281493534292E-2</v>
      </c>
      <c r="D856" s="195">
        <v>0.42091290571208356</v>
      </c>
      <c r="E856" s="195">
        <v>0.1212640232936542</v>
      </c>
      <c r="F856" s="195">
        <v>2.3379292626530788E-2</v>
      </c>
      <c r="G856" s="195">
        <v>0.31069624047272415</v>
      </c>
      <c r="H856" s="195">
        <v>5.052667637235591E-3</v>
      </c>
      <c r="I856" s="195">
        <v>3.5625588764237388E-2</v>
      </c>
      <c r="J856" s="194">
        <v>0.99999999999999989</v>
      </c>
      <c r="K856" s="196">
        <v>11677</v>
      </c>
      <c r="L856" s="94"/>
      <c r="M856" s="195" t="s">
        <v>143</v>
      </c>
      <c r="N856" s="195" t="s">
        <v>143</v>
      </c>
      <c r="O856" s="195">
        <v>7.8E-2</v>
      </c>
      <c r="P856" s="195">
        <v>8.7999999999999995E-2</v>
      </c>
      <c r="Q856" s="195">
        <v>0.41199999999999998</v>
      </c>
      <c r="R856" s="195">
        <v>0.43</v>
      </c>
      <c r="S856" s="195">
        <v>0.115</v>
      </c>
      <c r="T856" s="195">
        <v>0.127</v>
      </c>
      <c r="U856" s="195">
        <v>2.1000000000000001E-2</v>
      </c>
      <c r="V856" s="195">
        <v>2.5999999999999999E-2</v>
      </c>
      <c r="W856" s="195">
        <v>0.30199999999999999</v>
      </c>
      <c r="X856" s="195">
        <v>0.31900000000000001</v>
      </c>
      <c r="Y856" s="195">
        <v>4.0000000000000001E-3</v>
      </c>
      <c r="Z856" s="195">
        <v>7.0000000000000001E-3</v>
      </c>
      <c r="AA856" s="195">
        <v>3.2000000000000001E-2</v>
      </c>
      <c r="AB856" s="195">
        <v>3.9E-2</v>
      </c>
      <c r="AC856" s="42"/>
    </row>
    <row r="857" spans="1:29" x14ac:dyDescent="0.25">
      <c r="A857" s="94" t="s">
        <v>1484</v>
      </c>
      <c r="B857" s="195">
        <v>1.0457957324787046E-3</v>
      </c>
      <c r="C857" s="195">
        <v>0.14091254111495319</v>
      </c>
      <c r="D857" s="195">
        <v>0.29695538500463858</v>
      </c>
      <c r="E857" s="195">
        <v>0.16791768575525007</v>
      </c>
      <c r="F857" s="195">
        <v>2.7966602007253101E-2</v>
      </c>
      <c r="G857" s="195">
        <v>0.31928818419499028</v>
      </c>
      <c r="H857" s="195">
        <v>7.6579235894408369E-3</v>
      </c>
      <c r="I857" s="195">
        <v>3.8255882600995196E-2</v>
      </c>
      <c r="J857" s="194">
        <v>0.99999999999999989</v>
      </c>
      <c r="K857" s="196">
        <v>59285</v>
      </c>
      <c r="L857" s="94"/>
      <c r="M857" s="195">
        <v>1E-3</v>
      </c>
      <c r="N857" s="195">
        <v>1E-3</v>
      </c>
      <c r="O857" s="195">
        <v>0.13800000000000001</v>
      </c>
      <c r="P857" s="195">
        <v>0.14399999999999999</v>
      </c>
      <c r="Q857" s="195">
        <v>0.29299999999999998</v>
      </c>
      <c r="R857" s="195">
        <v>0.30099999999999999</v>
      </c>
      <c r="S857" s="195">
        <v>0.16500000000000001</v>
      </c>
      <c r="T857" s="195">
        <v>0.17100000000000001</v>
      </c>
      <c r="U857" s="195">
        <v>2.7E-2</v>
      </c>
      <c r="V857" s="195">
        <v>2.9000000000000001E-2</v>
      </c>
      <c r="W857" s="195">
        <v>0.316</v>
      </c>
      <c r="X857" s="195">
        <v>0.32300000000000001</v>
      </c>
      <c r="Y857" s="195">
        <v>7.0000000000000001E-3</v>
      </c>
      <c r="Z857" s="195">
        <v>8.0000000000000002E-3</v>
      </c>
      <c r="AA857" s="195">
        <v>3.6999999999999998E-2</v>
      </c>
      <c r="AB857" s="195">
        <v>0.04</v>
      </c>
      <c r="AC857" s="42"/>
    </row>
    <row r="858" spans="1:29" x14ac:dyDescent="0.25">
      <c r="A858" s="94" t="s">
        <v>1485</v>
      </c>
      <c r="B858" s="195" t="s">
        <v>143</v>
      </c>
      <c r="C858" s="195">
        <v>0.27145148356054533</v>
      </c>
      <c r="D858" s="195">
        <v>0.25900342640519064</v>
      </c>
      <c r="E858" s="195">
        <v>0.11934096376758767</v>
      </c>
      <c r="F858" s="195">
        <v>1.6876868119851278E-2</v>
      </c>
      <c r="G858" s="195">
        <v>0.2895859152875993</v>
      </c>
      <c r="H858" s="195">
        <v>5.3036378216811259E-3</v>
      </c>
      <c r="I858" s="195">
        <v>3.8437705037544651E-2</v>
      </c>
      <c r="J858" s="194">
        <v>0.99999999999999978</v>
      </c>
      <c r="K858" s="196">
        <v>54868</v>
      </c>
      <c r="L858" s="94"/>
      <c r="M858" s="195" t="s">
        <v>143</v>
      </c>
      <c r="N858" s="195" t="s">
        <v>143</v>
      </c>
      <c r="O858" s="195">
        <v>0.26800000000000002</v>
      </c>
      <c r="P858" s="195">
        <v>0.27500000000000002</v>
      </c>
      <c r="Q858" s="195">
        <v>0.255</v>
      </c>
      <c r="R858" s="195">
        <v>0.26300000000000001</v>
      </c>
      <c r="S858" s="195">
        <v>0.11700000000000001</v>
      </c>
      <c r="T858" s="195">
        <v>0.122</v>
      </c>
      <c r="U858" s="195">
        <v>1.6E-2</v>
      </c>
      <c r="V858" s="195">
        <v>1.7999999999999999E-2</v>
      </c>
      <c r="W858" s="195">
        <v>0.28599999999999998</v>
      </c>
      <c r="X858" s="195">
        <v>0.29299999999999998</v>
      </c>
      <c r="Y858" s="195">
        <v>5.0000000000000001E-3</v>
      </c>
      <c r="Z858" s="195">
        <v>6.0000000000000001E-3</v>
      </c>
      <c r="AA858" s="195">
        <v>3.6999999999999998E-2</v>
      </c>
      <c r="AB858" s="195">
        <v>0.04</v>
      </c>
      <c r="AC858" s="42"/>
    </row>
    <row r="859" spans="1:29" x14ac:dyDescent="0.25">
      <c r="A859" s="94" t="s">
        <v>1486</v>
      </c>
      <c r="B859" s="195" t="s">
        <v>143</v>
      </c>
      <c r="C859" s="195">
        <v>0.1432544992557622</v>
      </c>
      <c r="D859" s="195">
        <v>0.20970967208431687</v>
      </c>
      <c r="E859" s="195">
        <v>0.10308069341913367</v>
      </c>
      <c r="F859" s="195">
        <v>3.0671618228563697E-2</v>
      </c>
      <c r="G859" s="195">
        <v>0.47151598983626769</v>
      </c>
      <c r="H859" s="195">
        <v>7.3521673106704153E-3</v>
      </c>
      <c r="I859" s="195">
        <v>3.441535986528544E-2</v>
      </c>
      <c r="J859" s="194">
        <v>1</v>
      </c>
      <c r="K859" s="196">
        <v>66511</v>
      </c>
      <c r="L859" s="94"/>
      <c r="M859" s="195" t="s">
        <v>143</v>
      </c>
      <c r="N859" s="195" t="s">
        <v>143</v>
      </c>
      <c r="O859" s="195">
        <v>0.14099999999999999</v>
      </c>
      <c r="P859" s="195">
        <v>0.14599999999999999</v>
      </c>
      <c r="Q859" s="195">
        <v>0.20699999999999999</v>
      </c>
      <c r="R859" s="195">
        <v>0.21299999999999999</v>
      </c>
      <c r="S859" s="195">
        <v>0.10100000000000001</v>
      </c>
      <c r="T859" s="195">
        <v>0.105</v>
      </c>
      <c r="U859" s="195">
        <v>2.9000000000000001E-2</v>
      </c>
      <c r="V859" s="195">
        <v>3.2000000000000001E-2</v>
      </c>
      <c r="W859" s="195">
        <v>0.46800000000000003</v>
      </c>
      <c r="X859" s="195">
        <v>0.47499999999999998</v>
      </c>
      <c r="Y859" s="195">
        <v>7.0000000000000001E-3</v>
      </c>
      <c r="Z859" s="195">
        <v>8.0000000000000002E-3</v>
      </c>
      <c r="AA859" s="195">
        <v>3.3000000000000002E-2</v>
      </c>
      <c r="AB859" s="195">
        <v>3.5999999999999997E-2</v>
      </c>
      <c r="AC859" s="42"/>
    </row>
    <row r="860" spans="1:29" x14ac:dyDescent="0.25">
      <c r="A860" s="94" t="s">
        <v>1487</v>
      </c>
      <c r="B860" s="195" t="s">
        <v>143</v>
      </c>
      <c r="C860" s="195">
        <v>0.34178286053031331</v>
      </c>
      <c r="D860" s="195">
        <v>0.40574711933902263</v>
      </c>
      <c r="E860" s="195">
        <v>0.10069654567684727</v>
      </c>
      <c r="F860" s="195">
        <v>2.0220202294648701E-2</v>
      </c>
      <c r="G860" s="195">
        <v>8.7250373590544758E-2</v>
      </c>
      <c r="H860" s="195">
        <v>2.1396549381877462E-3</v>
      </c>
      <c r="I860" s="195">
        <v>4.2163243630435589E-2</v>
      </c>
      <c r="J860" s="194">
        <v>1.0000000000000002</v>
      </c>
      <c r="K860" s="196">
        <v>323884</v>
      </c>
      <c r="L860" s="94"/>
      <c r="M860" s="195" t="s">
        <v>143</v>
      </c>
      <c r="N860" s="195" t="s">
        <v>143</v>
      </c>
      <c r="O860" s="195">
        <v>0.34</v>
      </c>
      <c r="P860" s="195">
        <v>0.34300000000000003</v>
      </c>
      <c r="Q860" s="195">
        <v>0.40400000000000003</v>
      </c>
      <c r="R860" s="195">
        <v>0.40699999999999997</v>
      </c>
      <c r="S860" s="195">
        <v>0.1</v>
      </c>
      <c r="T860" s="195">
        <v>0.10199999999999999</v>
      </c>
      <c r="U860" s="195">
        <v>0.02</v>
      </c>
      <c r="V860" s="195">
        <v>2.1000000000000001E-2</v>
      </c>
      <c r="W860" s="195">
        <v>8.5999999999999993E-2</v>
      </c>
      <c r="X860" s="195">
        <v>8.7999999999999995E-2</v>
      </c>
      <c r="Y860" s="195">
        <v>2E-3</v>
      </c>
      <c r="Z860" s="195">
        <v>2E-3</v>
      </c>
      <c r="AA860" s="195">
        <v>4.1000000000000002E-2</v>
      </c>
      <c r="AB860" s="195">
        <v>4.2999999999999997E-2</v>
      </c>
      <c r="AC860" s="42"/>
    </row>
    <row r="861" spans="1:29" x14ac:dyDescent="0.25">
      <c r="A861" s="94" t="s">
        <v>1488</v>
      </c>
      <c r="B861" s="195" t="s">
        <v>143</v>
      </c>
      <c r="C861" s="195">
        <v>0.10696404187528448</v>
      </c>
      <c r="D861" s="195">
        <v>0.31929904415111515</v>
      </c>
      <c r="E861" s="195">
        <v>0.25648611743286298</v>
      </c>
      <c r="F861" s="195">
        <v>5.2116522530723713E-2</v>
      </c>
      <c r="G861" s="195">
        <v>0.21483841602184797</v>
      </c>
      <c r="H861" s="195">
        <v>2.0482476103777878E-3</v>
      </c>
      <c r="I861" s="195">
        <v>4.8247610377787895E-2</v>
      </c>
      <c r="J861" s="194">
        <v>1</v>
      </c>
      <c r="K861" s="196">
        <v>4394</v>
      </c>
      <c r="L861" s="94"/>
      <c r="M861" s="195" t="s">
        <v>143</v>
      </c>
      <c r="N861" s="195" t="s">
        <v>143</v>
      </c>
      <c r="O861" s="195">
        <v>9.8000000000000004E-2</v>
      </c>
      <c r="P861" s="195">
        <v>0.11600000000000001</v>
      </c>
      <c r="Q861" s="195">
        <v>0.30599999999999999</v>
      </c>
      <c r="R861" s="195">
        <v>0.33300000000000002</v>
      </c>
      <c r="S861" s="195">
        <v>0.24399999999999999</v>
      </c>
      <c r="T861" s="195">
        <v>0.27</v>
      </c>
      <c r="U861" s="195">
        <v>4.5999999999999999E-2</v>
      </c>
      <c r="V861" s="195">
        <v>5.8999999999999997E-2</v>
      </c>
      <c r="W861" s="195">
        <v>0.20300000000000001</v>
      </c>
      <c r="X861" s="195">
        <v>0.22700000000000001</v>
      </c>
      <c r="Y861" s="195">
        <v>1E-3</v>
      </c>
      <c r="Z861" s="195">
        <v>4.0000000000000001E-3</v>
      </c>
      <c r="AA861" s="195">
        <v>4.2000000000000003E-2</v>
      </c>
      <c r="AB861" s="195">
        <v>5.5E-2</v>
      </c>
      <c r="AC861" s="42"/>
    </row>
    <row r="862" spans="1:29" x14ac:dyDescent="0.25">
      <c r="A862" s="94" t="s">
        <v>1489</v>
      </c>
      <c r="B862" s="195" t="s">
        <v>143</v>
      </c>
      <c r="C862" s="195">
        <v>0.18611266034578919</v>
      </c>
      <c r="D862" s="195">
        <v>0.37757947573898493</v>
      </c>
      <c r="E862" s="195">
        <v>0.14673731176798663</v>
      </c>
      <c r="F862" s="195">
        <v>1.9241494701617401E-2</v>
      </c>
      <c r="G862" s="195">
        <v>0.20624651422197435</v>
      </c>
      <c r="H862" s="195">
        <v>2.3424428332403792E-3</v>
      </c>
      <c r="I862" s="195">
        <v>6.1740100390407136E-2</v>
      </c>
      <c r="J862" s="194">
        <v>1</v>
      </c>
      <c r="K862" s="196">
        <v>17930</v>
      </c>
      <c r="L862" s="94"/>
      <c r="M862" s="195" t="s">
        <v>143</v>
      </c>
      <c r="N862" s="195" t="s">
        <v>143</v>
      </c>
      <c r="O862" s="195">
        <v>0.18</v>
      </c>
      <c r="P862" s="195">
        <v>0.192</v>
      </c>
      <c r="Q862" s="195">
        <v>0.371</v>
      </c>
      <c r="R862" s="195">
        <v>0.38500000000000001</v>
      </c>
      <c r="S862" s="195">
        <v>0.14199999999999999</v>
      </c>
      <c r="T862" s="195">
        <v>0.152</v>
      </c>
      <c r="U862" s="195">
        <v>1.7000000000000001E-2</v>
      </c>
      <c r="V862" s="195">
        <v>2.1000000000000001E-2</v>
      </c>
      <c r="W862" s="195">
        <v>0.2</v>
      </c>
      <c r="X862" s="195">
        <v>0.21199999999999999</v>
      </c>
      <c r="Y862" s="195">
        <v>2E-3</v>
      </c>
      <c r="Z862" s="195">
        <v>3.0000000000000001E-3</v>
      </c>
      <c r="AA862" s="195">
        <v>5.8000000000000003E-2</v>
      </c>
      <c r="AB862" s="195">
        <v>6.5000000000000002E-2</v>
      </c>
      <c r="AC862" s="42"/>
    </row>
    <row r="863" spans="1:29" x14ac:dyDescent="0.25">
      <c r="A863" s="94" t="s">
        <v>1490</v>
      </c>
      <c r="B863" s="195" t="s">
        <v>143</v>
      </c>
      <c r="C863" s="195">
        <v>0.25395029673590502</v>
      </c>
      <c r="D863" s="195">
        <v>0.22136498516320474</v>
      </c>
      <c r="E863" s="195">
        <v>8.0526706231454012E-2</v>
      </c>
      <c r="F863" s="195">
        <v>8.6628338278931752E-2</v>
      </c>
      <c r="G863" s="195">
        <v>0.32214391691394662</v>
      </c>
      <c r="H863" s="195">
        <v>4.7663204747774484E-3</v>
      </c>
      <c r="I863" s="195">
        <v>3.0619436201780415E-2</v>
      </c>
      <c r="J863" s="194">
        <v>1</v>
      </c>
      <c r="K863" s="196">
        <v>53920</v>
      </c>
      <c r="L863" s="94"/>
      <c r="M863" s="195" t="s">
        <v>143</v>
      </c>
      <c r="N863" s="195" t="s">
        <v>143</v>
      </c>
      <c r="O863" s="195">
        <v>0.25</v>
      </c>
      <c r="P863" s="195">
        <v>0.25800000000000001</v>
      </c>
      <c r="Q863" s="195">
        <v>0.218</v>
      </c>
      <c r="R863" s="195">
        <v>0.22500000000000001</v>
      </c>
      <c r="S863" s="195">
        <v>7.8E-2</v>
      </c>
      <c r="T863" s="195">
        <v>8.3000000000000004E-2</v>
      </c>
      <c r="U863" s="195">
        <v>8.4000000000000005E-2</v>
      </c>
      <c r="V863" s="195">
        <v>8.8999999999999996E-2</v>
      </c>
      <c r="W863" s="195">
        <v>0.318</v>
      </c>
      <c r="X863" s="195">
        <v>0.32600000000000001</v>
      </c>
      <c r="Y863" s="195">
        <v>4.0000000000000001E-3</v>
      </c>
      <c r="Z863" s="195">
        <v>5.0000000000000001E-3</v>
      </c>
      <c r="AA863" s="195">
        <v>2.9000000000000001E-2</v>
      </c>
      <c r="AB863" s="195">
        <v>3.2000000000000001E-2</v>
      </c>
      <c r="AC863" s="42"/>
    </row>
    <row r="864" spans="1:29" x14ac:dyDescent="0.25">
      <c r="A864" s="94" t="s">
        <v>1491</v>
      </c>
      <c r="B864" s="195" t="s">
        <v>143</v>
      </c>
      <c r="C864" s="195">
        <v>0.52339076334051204</v>
      </c>
      <c r="D864" s="195">
        <v>0.18957884661402249</v>
      </c>
      <c r="E864" s="195">
        <v>9.5537209858817904E-2</v>
      </c>
      <c r="F864" s="195">
        <v>3.2184733189758313E-2</v>
      </c>
      <c r="G864" s="195">
        <v>9.7810480976310121E-2</v>
      </c>
      <c r="H864" s="195">
        <v>2.9911462072266094E-4</v>
      </c>
      <c r="I864" s="195">
        <v>6.1198851399856424E-2</v>
      </c>
      <c r="J864" s="194">
        <v>0.99999999999999978</v>
      </c>
      <c r="K864" s="196">
        <v>16716</v>
      </c>
      <c r="L864" s="94"/>
      <c r="M864" s="195" t="s">
        <v>143</v>
      </c>
      <c r="N864" s="195" t="s">
        <v>143</v>
      </c>
      <c r="O864" s="195">
        <v>0.51600000000000001</v>
      </c>
      <c r="P864" s="195">
        <v>0.53100000000000003</v>
      </c>
      <c r="Q864" s="195">
        <v>0.184</v>
      </c>
      <c r="R864" s="195">
        <v>0.19600000000000001</v>
      </c>
      <c r="S864" s="195">
        <v>9.0999999999999998E-2</v>
      </c>
      <c r="T864" s="195">
        <v>0.1</v>
      </c>
      <c r="U864" s="195">
        <v>0.03</v>
      </c>
      <c r="V864" s="195">
        <v>3.5000000000000003E-2</v>
      </c>
      <c r="W864" s="195">
        <v>9.2999999999999999E-2</v>
      </c>
      <c r="X864" s="195">
        <v>0.10199999999999999</v>
      </c>
      <c r="Y864" s="195">
        <v>0</v>
      </c>
      <c r="Z864" s="195">
        <v>1E-3</v>
      </c>
      <c r="AA864" s="195">
        <v>5.8000000000000003E-2</v>
      </c>
      <c r="AB864" s="195">
        <v>6.5000000000000002E-2</v>
      </c>
      <c r="AC864" s="42"/>
    </row>
    <row r="865" spans="1:29" x14ac:dyDescent="0.25">
      <c r="A865" s="94" t="s">
        <v>1492</v>
      </c>
      <c r="B865" s="195" t="s">
        <v>143</v>
      </c>
      <c r="C865" s="195">
        <v>0.45880092360853209</v>
      </c>
      <c r="D865" s="195">
        <v>0.33433982981059568</v>
      </c>
      <c r="E865" s="195">
        <v>7.6456055933215999E-2</v>
      </c>
      <c r="F865" s="195">
        <v>1.0463257496245822E-2</v>
      </c>
      <c r="G865" s="195">
        <v>8.0137572459672859E-2</v>
      </c>
      <c r="H865" s="195">
        <v>2.8418724063877542E-3</v>
      </c>
      <c r="I865" s="195">
        <v>3.6960488285349827E-2</v>
      </c>
      <c r="J865" s="194">
        <v>1</v>
      </c>
      <c r="K865" s="196">
        <v>61931</v>
      </c>
      <c r="L865" s="94"/>
      <c r="M865" s="195" t="s">
        <v>143</v>
      </c>
      <c r="N865" s="195" t="s">
        <v>143</v>
      </c>
      <c r="O865" s="195">
        <v>0.45500000000000002</v>
      </c>
      <c r="P865" s="195">
        <v>0.46300000000000002</v>
      </c>
      <c r="Q865" s="195">
        <v>0.33100000000000002</v>
      </c>
      <c r="R865" s="195">
        <v>0.33800000000000002</v>
      </c>
      <c r="S865" s="195">
        <v>7.3999999999999996E-2</v>
      </c>
      <c r="T865" s="195">
        <v>7.9000000000000001E-2</v>
      </c>
      <c r="U865" s="195">
        <v>0.01</v>
      </c>
      <c r="V865" s="195">
        <v>1.0999999999999999E-2</v>
      </c>
      <c r="W865" s="195">
        <v>7.8E-2</v>
      </c>
      <c r="X865" s="195">
        <v>8.2000000000000003E-2</v>
      </c>
      <c r="Y865" s="195">
        <v>2E-3</v>
      </c>
      <c r="Z865" s="195">
        <v>3.0000000000000001E-3</v>
      </c>
      <c r="AA865" s="195">
        <v>3.5999999999999997E-2</v>
      </c>
      <c r="AB865" s="195">
        <v>3.7999999999999999E-2</v>
      </c>
      <c r="AC865" s="42"/>
    </row>
    <row r="866" spans="1:29" x14ac:dyDescent="0.25">
      <c r="A866" s="94" t="s">
        <v>1493</v>
      </c>
      <c r="B866" s="195" t="s">
        <v>143</v>
      </c>
      <c r="C866" s="195">
        <v>0.36351501668520581</v>
      </c>
      <c r="D866" s="195">
        <v>0.40244716351501669</v>
      </c>
      <c r="E866" s="195">
        <v>0.11434927697441602</v>
      </c>
      <c r="F866" s="195">
        <v>1.0233592880978866E-2</v>
      </c>
      <c r="G866" s="195">
        <v>7.2636262513904343E-2</v>
      </c>
      <c r="H866" s="195">
        <v>3.1145717463848719E-3</v>
      </c>
      <c r="I866" s="195">
        <v>3.3704115684093434E-2</v>
      </c>
      <c r="J866" s="194">
        <v>1</v>
      </c>
      <c r="K866" s="196">
        <v>8990</v>
      </c>
      <c r="L866" s="94"/>
      <c r="M866" s="195" t="s">
        <v>143</v>
      </c>
      <c r="N866" s="195" t="s">
        <v>143</v>
      </c>
      <c r="O866" s="195">
        <v>0.35399999999999998</v>
      </c>
      <c r="P866" s="195">
        <v>0.374</v>
      </c>
      <c r="Q866" s="195">
        <v>0.39200000000000002</v>
      </c>
      <c r="R866" s="195">
        <v>0.41299999999999998</v>
      </c>
      <c r="S866" s="195">
        <v>0.108</v>
      </c>
      <c r="T866" s="195">
        <v>0.121</v>
      </c>
      <c r="U866" s="195">
        <v>8.0000000000000002E-3</v>
      </c>
      <c r="V866" s="195">
        <v>1.2999999999999999E-2</v>
      </c>
      <c r="W866" s="195">
        <v>6.7000000000000004E-2</v>
      </c>
      <c r="X866" s="195">
        <v>7.8E-2</v>
      </c>
      <c r="Y866" s="195">
        <v>2E-3</v>
      </c>
      <c r="Z866" s="195">
        <v>4.0000000000000001E-3</v>
      </c>
      <c r="AA866" s="195">
        <v>0.03</v>
      </c>
      <c r="AB866" s="195">
        <v>3.7999999999999999E-2</v>
      </c>
      <c r="AC866" s="42"/>
    </row>
    <row r="867" spans="1:29" x14ac:dyDescent="0.25">
      <c r="A867" s="94"/>
      <c r="B867" s="195"/>
      <c r="C867" s="195"/>
      <c r="D867" s="195"/>
      <c r="E867" s="195"/>
      <c r="F867" s="195"/>
      <c r="G867" s="195"/>
      <c r="H867" s="195"/>
      <c r="I867" s="195"/>
      <c r="J867" s="194"/>
      <c r="K867" s="196"/>
      <c r="L867" s="94"/>
      <c r="M867" s="195"/>
      <c r="N867" s="195"/>
      <c r="O867" s="195"/>
      <c r="P867" s="195"/>
      <c r="Q867" s="195"/>
      <c r="R867" s="195"/>
      <c r="S867" s="195"/>
      <c r="T867" s="195"/>
      <c r="U867" s="195"/>
      <c r="V867" s="195"/>
      <c r="W867" s="195"/>
      <c r="X867" s="195"/>
      <c r="Y867" s="195"/>
      <c r="Z867" s="195"/>
      <c r="AA867" s="195"/>
      <c r="AB867" s="195"/>
      <c r="AC867" s="42"/>
    </row>
    <row r="868" spans="1:29" x14ac:dyDescent="0.25">
      <c r="A868" s="94" t="s">
        <v>2311</v>
      </c>
      <c r="B868" s="195">
        <v>4.5979005812440354E-2</v>
      </c>
      <c r="C868" s="195">
        <v>0.2440357421705561</v>
      </c>
      <c r="D868" s="195">
        <v>0.27925739567970853</v>
      </c>
      <c r="E868" s="195">
        <v>0.10445042075127961</v>
      </c>
      <c r="F868" s="195">
        <v>2.2121974494664701E-2</v>
      </c>
      <c r="G868" s="195">
        <v>0.2599982649431769</v>
      </c>
      <c r="H868" s="195">
        <v>2.4290795523553396E-3</v>
      </c>
      <c r="I868" s="195">
        <v>4.1728116595818515E-2</v>
      </c>
      <c r="J868" s="194">
        <v>1</v>
      </c>
      <c r="K868" s="196">
        <v>11527</v>
      </c>
      <c r="L868" s="94"/>
      <c r="M868" s="195">
        <v>4.2000000000000003E-2</v>
      </c>
      <c r="N868" s="195">
        <v>0.05</v>
      </c>
      <c r="O868" s="195">
        <v>0.23599999999999999</v>
      </c>
      <c r="P868" s="195">
        <v>0.252</v>
      </c>
      <c r="Q868" s="195">
        <v>0.27100000000000002</v>
      </c>
      <c r="R868" s="195">
        <v>0.28799999999999998</v>
      </c>
      <c r="S868" s="195">
        <v>9.9000000000000005E-2</v>
      </c>
      <c r="T868" s="195">
        <v>0.11</v>
      </c>
      <c r="U868" s="195">
        <v>0.02</v>
      </c>
      <c r="V868" s="195">
        <v>2.5000000000000001E-2</v>
      </c>
      <c r="W868" s="195">
        <v>0.252</v>
      </c>
      <c r="X868" s="195">
        <v>0.26800000000000002</v>
      </c>
      <c r="Y868" s="195">
        <v>2E-3</v>
      </c>
      <c r="Z868" s="195">
        <v>4.0000000000000001E-3</v>
      </c>
      <c r="AA868" s="195">
        <v>3.7999999999999999E-2</v>
      </c>
      <c r="AB868" s="195">
        <v>4.5999999999999999E-2</v>
      </c>
      <c r="AC868" s="42"/>
    </row>
    <row r="869" spans="1:29" x14ac:dyDescent="0.25">
      <c r="A869" s="94" t="s">
        <v>2312</v>
      </c>
      <c r="B869" s="195" t="s">
        <v>143</v>
      </c>
      <c r="C869" s="195">
        <v>0.23950617283950618</v>
      </c>
      <c r="D869" s="195">
        <v>0.38024691358024693</v>
      </c>
      <c r="E869" s="195">
        <v>0.12098765432098765</v>
      </c>
      <c r="F869" s="195">
        <v>2.4691358024691357E-2</v>
      </c>
      <c r="G869" s="195">
        <v>0.20493827160493827</v>
      </c>
      <c r="H869" s="195">
        <v>2.4691358024691358E-3</v>
      </c>
      <c r="I869" s="195">
        <v>2.7160493827160494E-2</v>
      </c>
      <c r="J869" s="194">
        <v>1</v>
      </c>
      <c r="K869" s="196">
        <v>405</v>
      </c>
      <c r="L869" s="94"/>
      <c r="M869" s="195" t="s">
        <v>143</v>
      </c>
      <c r="N869" s="195" t="s">
        <v>143</v>
      </c>
      <c r="O869" s="195">
        <v>0.20100000000000001</v>
      </c>
      <c r="P869" s="195">
        <v>0.28299999999999997</v>
      </c>
      <c r="Q869" s="195">
        <v>0.33400000000000002</v>
      </c>
      <c r="R869" s="195">
        <v>0.42799999999999999</v>
      </c>
      <c r="S869" s="195">
        <v>9.2999999999999999E-2</v>
      </c>
      <c r="T869" s="195">
        <v>0.156</v>
      </c>
      <c r="U869" s="195">
        <v>1.2999999999999999E-2</v>
      </c>
      <c r="V869" s="195">
        <v>4.4999999999999998E-2</v>
      </c>
      <c r="W869" s="195">
        <v>0.16800000000000001</v>
      </c>
      <c r="X869" s="195">
        <v>0.247</v>
      </c>
      <c r="Y869" s="195">
        <v>0</v>
      </c>
      <c r="Z869" s="195">
        <v>1.4E-2</v>
      </c>
      <c r="AA869" s="195">
        <v>1.4999999999999999E-2</v>
      </c>
      <c r="AB869" s="195">
        <v>4.8000000000000001E-2</v>
      </c>
      <c r="AC869" s="42"/>
    </row>
    <row r="870" spans="1:29" x14ac:dyDescent="0.25">
      <c r="A870" s="94" t="s">
        <v>2313</v>
      </c>
      <c r="B870" s="195" t="s">
        <v>143</v>
      </c>
      <c r="C870" s="195">
        <v>5.0884955752212392E-2</v>
      </c>
      <c r="D870" s="195">
        <v>0.19911504424778761</v>
      </c>
      <c r="E870" s="195">
        <v>7.7433628318584066E-2</v>
      </c>
      <c r="F870" s="195">
        <v>1.1061946902654867E-2</v>
      </c>
      <c r="G870" s="195">
        <v>0.61283185840707965</v>
      </c>
      <c r="H870" s="195">
        <v>4.4247787610619468E-3</v>
      </c>
      <c r="I870" s="195">
        <v>4.4247787610619468E-2</v>
      </c>
      <c r="J870" s="194">
        <v>1</v>
      </c>
      <c r="K870" s="196">
        <v>452</v>
      </c>
      <c r="L870" s="94"/>
      <c r="M870" s="195" t="s">
        <v>143</v>
      </c>
      <c r="N870" s="195" t="s">
        <v>143</v>
      </c>
      <c r="O870" s="195">
        <v>3.4000000000000002E-2</v>
      </c>
      <c r="P870" s="195">
        <v>7.4999999999999997E-2</v>
      </c>
      <c r="Q870" s="195">
        <v>0.16500000000000001</v>
      </c>
      <c r="R870" s="195">
        <v>0.23799999999999999</v>
      </c>
      <c r="S870" s="195">
        <v>5.6000000000000001E-2</v>
      </c>
      <c r="T870" s="195">
        <v>0.106</v>
      </c>
      <c r="U870" s="195">
        <v>5.0000000000000001E-3</v>
      </c>
      <c r="V870" s="195">
        <v>2.5999999999999999E-2</v>
      </c>
      <c r="W870" s="195">
        <v>0.56699999999999995</v>
      </c>
      <c r="X870" s="195">
        <v>0.65700000000000003</v>
      </c>
      <c r="Y870" s="195">
        <v>1E-3</v>
      </c>
      <c r="Z870" s="195">
        <v>1.6E-2</v>
      </c>
      <c r="AA870" s="195">
        <v>2.9000000000000001E-2</v>
      </c>
      <c r="AB870" s="195">
        <v>6.7000000000000004E-2</v>
      </c>
      <c r="AC870" s="42"/>
    </row>
    <row r="871" spans="1:29" x14ac:dyDescent="0.25">
      <c r="A871" s="94" t="s">
        <v>2314</v>
      </c>
      <c r="B871" s="195">
        <v>3.0075187969924814E-3</v>
      </c>
      <c r="C871" s="195">
        <v>1.5037593984962407E-3</v>
      </c>
      <c r="D871" s="195">
        <v>0.91278195488721803</v>
      </c>
      <c r="E871" s="195">
        <v>3.1578947368421054E-2</v>
      </c>
      <c r="F871" s="195">
        <v>4.5112781954887221E-3</v>
      </c>
      <c r="G871" s="195">
        <v>1.2030075187969926E-2</v>
      </c>
      <c r="H871" s="195" t="s">
        <v>143</v>
      </c>
      <c r="I871" s="195">
        <v>3.4586466165413533E-2</v>
      </c>
      <c r="J871" s="194">
        <v>0.99999999999999989</v>
      </c>
      <c r="K871" s="196">
        <v>665</v>
      </c>
      <c r="L871" s="94"/>
      <c r="M871" s="195">
        <v>1E-3</v>
      </c>
      <c r="N871" s="195">
        <v>1.0999999999999999E-2</v>
      </c>
      <c r="O871" s="195">
        <v>0</v>
      </c>
      <c r="P871" s="195">
        <v>8.0000000000000002E-3</v>
      </c>
      <c r="Q871" s="195">
        <v>0.88900000000000001</v>
      </c>
      <c r="R871" s="195">
        <v>0.93200000000000005</v>
      </c>
      <c r="S871" s="195">
        <v>2.1000000000000001E-2</v>
      </c>
      <c r="T871" s="195">
        <v>4.8000000000000001E-2</v>
      </c>
      <c r="U871" s="195">
        <v>2E-3</v>
      </c>
      <c r="V871" s="195">
        <v>1.2999999999999999E-2</v>
      </c>
      <c r="W871" s="195">
        <v>6.0000000000000001E-3</v>
      </c>
      <c r="X871" s="195">
        <v>2.4E-2</v>
      </c>
      <c r="Y871" s="195" t="s">
        <v>143</v>
      </c>
      <c r="Z871" s="195" t="s">
        <v>143</v>
      </c>
      <c r="AA871" s="195">
        <v>2.3E-2</v>
      </c>
      <c r="AB871" s="195">
        <v>5.0999999999999997E-2</v>
      </c>
      <c r="AC871" s="42"/>
    </row>
    <row r="872" spans="1:29" x14ac:dyDescent="0.25">
      <c r="A872" s="94" t="s">
        <v>2315</v>
      </c>
      <c r="B872" s="195">
        <v>2.8632784538296348E-3</v>
      </c>
      <c r="C872" s="195">
        <v>0.26700071581961343</v>
      </c>
      <c r="D872" s="195">
        <v>0.23264137437365784</v>
      </c>
      <c r="E872" s="195">
        <v>0.11238367931281316</v>
      </c>
      <c r="F872" s="195">
        <v>2.863278453829635E-2</v>
      </c>
      <c r="G872" s="195">
        <v>0.31424481030780244</v>
      </c>
      <c r="H872" s="195">
        <v>2.8632784538296348E-3</v>
      </c>
      <c r="I872" s="195">
        <v>3.937007874015748E-2</v>
      </c>
      <c r="J872" s="194">
        <v>0.99999999999999989</v>
      </c>
      <c r="K872" s="196">
        <v>1397</v>
      </c>
      <c r="L872" s="94"/>
      <c r="M872" s="195">
        <v>1E-3</v>
      </c>
      <c r="N872" s="195">
        <v>7.0000000000000001E-3</v>
      </c>
      <c r="O872" s="195">
        <v>0.24399999999999999</v>
      </c>
      <c r="P872" s="195">
        <v>0.29099999999999998</v>
      </c>
      <c r="Q872" s="195">
        <v>0.21099999999999999</v>
      </c>
      <c r="R872" s="195">
        <v>0.25600000000000001</v>
      </c>
      <c r="S872" s="195">
        <v>9.7000000000000003E-2</v>
      </c>
      <c r="T872" s="195">
        <v>0.13</v>
      </c>
      <c r="U872" s="195">
        <v>2.1000000000000001E-2</v>
      </c>
      <c r="V872" s="195">
        <v>3.9E-2</v>
      </c>
      <c r="W872" s="195">
        <v>0.28999999999999998</v>
      </c>
      <c r="X872" s="195">
        <v>0.33900000000000002</v>
      </c>
      <c r="Y872" s="195">
        <v>1E-3</v>
      </c>
      <c r="Z872" s="195">
        <v>7.0000000000000001E-3</v>
      </c>
      <c r="AA872" s="195">
        <v>0.03</v>
      </c>
      <c r="AB872" s="195">
        <v>5.0999999999999997E-2</v>
      </c>
      <c r="AC872" s="42"/>
    </row>
    <row r="873" spans="1:29" x14ac:dyDescent="0.25">
      <c r="A873" s="94" t="s">
        <v>2316</v>
      </c>
      <c r="B873" s="195">
        <v>0.26691932864103951</v>
      </c>
      <c r="C873" s="195">
        <v>0.41635083919870058</v>
      </c>
      <c r="D873" s="195">
        <v>0.19220357336220897</v>
      </c>
      <c r="E873" s="195">
        <v>4.0064970221981591E-2</v>
      </c>
      <c r="F873" s="195">
        <v>2.7070925825663237E-3</v>
      </c>
      <c r="G873" s="195">
        <v>4.981050351922036E-2</v>
      </c>
      <c r="H873" s="195">
        <v>5.4141851651326478E-4</v>
      </c>
      <c r="I873" s="195">
        <v>3.1402273957769358E-2</v>
      </c>
      <c r="J873" s="194">
        <v>1</v>
      </c>
      <c r="K873" s="196">
        <v>1847</v>
      </c>
      <c r="L873" s="94"/>
      <c r="M873" s="195">
        <v>0.247</v>
      </c>
      <c r="N873" s="195">
        <v>0.28799999999999998</v>
      </c>
      <c r="O873" s="195">
        <v>0.39400000000000002</v>
      </c>
      <c r="P873" s="195">
        <v>0.439</v>
      </c>
      <c r="Q873" s="195">
        <v>0.17499999999999999</v>
      </c>
      <c r="R873" s="195">
        <v>0.21099999999999999</v>
      </c>
      <c r="S873" s="195">
        <v>3.2000000000000001E-2</v>
      </c>
      <c r="T873" s="195">
        <v>0.05</v>
      </c>
      <c r="U873" s="195">
        <v>1E-3</v>
      </c>
      <c r="V873" s="195">
        <v>6.0000000000000001E-3</v>
      </c>
      <c r="W873" s="195">
        <v>4.1000000000000002E-2</v>
      </c>
      <c r="X873" s="195">
        <v>6.0999999999999999E-2</v>
      </c>
      <c r="Y873" s="195">
        <v>0</v>
      </c>
      <c r="Z873" s="195">
        <v>3.0000000000000001E-3</v>
      </c>
      <c r="AA873" s="195">
        <v>2.4E-2</v>
      </c>
      <c r="AB873" s="195">
        <v>0.04</v>
      </c>
      <c r="AC873" s="42"/>
    </row>
    <row r="874" spans="1:29" x14ac:dyDescent="0.25">
      <c r="A874" s="94" t="s">
        <v>2317</v>
      </c>
      <c r="B874" s="195" t="s">
        <v>143</v>
      </c>
      <c r="C874" s="195">
        <v>0.1455223880597015</v>
      </c>
      <c r="D874" s="195">
        <v>0.32462686567164178</v>
      </c>
      <c r="E874" s="195">
        <v>0.18283582089552239</v>
      </c>
      <c r="F874" s="195">
        <v>1.8656716417910446E-2</v>
      </c>
      <c r="G874" s="195">
        <v>0.26492537313432835</v>
      </c>
      <c r="H874" s="195">
        <v>3.7313432835820895E-3</v>
      </c>
      <c r="I874" s="195">
        <v>5.9701492537313432E-2</v>
      </c>
      <c r="J874" s="194">
        <v>0.99999999999999989</v>
      </c>
      <c r="K874" s="196">
        <v>268</v>
      </c>
      <c r="L874" s="94"/>
      <c r="M874" s="195" t="s">
        <v>143</v>
      </c>
      <c r="N874" s="195" t="s">
        <v>143</v>
      </c>
      <c r="O874" s="195">
        <v>0.108</v>
      </c>
      <c r="P874" s="195">
        <v>0.193</v>
      </c>
      <c r="Q874" s="195">
        <v>0.27100000000000002</v>
      </c>
      <c r="R874" s="195">
        <v>0.38300000000000001</v>
      </c>
      <c r="S874" s="195">
        <v>0.14099999999999999</v>
      </c>
      <c r="T874" s="195">
        <v>0.23300000000000001</v>
      </c>
      <c r="U874" s="195">
        <v>8.0000000000000002E-3</v>
      </c>
      <c r="V874" s="195">
        <v>4.2999999999999997E-2</v>
      </c>
      <c r="W874" s="195">
        <v>0.216</v>
      </c>
      <c r="X874" s="195">
        <v>0.32100000000000001</v>
      </c>
      <c r="Y874" s="195">
        <v>1E-3</v>
      </c>
      <c r="Z874" s="195">
        <v>2.1000000000000001E-2</v>
      </c>
      <c r="AA874" s="195">
        <v>3.6999999999999998E-2</v>
      </c>
      <c r="AB874" s="195">
        <v>9.5000000000000001E-2</v>
      </c>
      <c r="AC874" s="42"/>
    </row>
    <row r="875" spans="1:29" x14ac:dyDescent="0.25">
      <c r="A875" s="94" t="s">
        <v>2318</v>
      </c>
      <c r="B875" s="195" t="s">
        <v>143</v>
      </c>
      <c r="C875" s="195">
        <v>0.2608462774504553</v>
      </c>
      <c r="D875" s="195">
        <v>0.19871451526513123</v>
      </c>
      <c r="E875" s="195">
        <v>0.10605249062667381</v>
      </c>
      <c r="F875" s="195">
        <v>1.4461703267273701E-2</v>
      </c>
      <c r="G875" s="195">
        <v>0.38832351365827533</v>
      </c>
      <c r="H875" s="195">
        <v>4.8205677557579003E-3</v>
      </c>
      <c r="I875" s="195">
        <v>2.6780931976432779E-2</v>
      </c>
      <c r="J875" s="194">
        <v>1</v>
      </c>
      <c r="K875" s="196">
        <v>1867</v>
      </c>
      <c r="L875" s="94"/>
      <c r="M875" s="195" t="s">
        <v>143</v>
      </c>
      <c r="N875" s="195" t="s">
        <v>143</v>
      </c>
      <c r="O875" s="195">
        <v>0.24099999999999999</v>
      </c>
      <c r="P875" s="195">
        <v>0.28100000000000003</v>
      </c>
      <c r="Q875" s="195">
        <v>0.18099999999999999</v>
      </c>
      <c r="R875" s="195">
        <v>0.217</v>
      </c>
      <c r="S875" s="195">
        <v>9.2999999999999999E-2</v>
      </c>
      <c r="T875" s="195">
        <v>0.121</v>
      </c>
      <c r="U875" s="195">
        <v>0.01</v>
      </c>
      <c r="V875" s="195">
        <v>2.1000000000000001E-2</v>
      </c>
      <c r="W875" s="195">
        <v>0.36599999999999999</v>
      </c>
      <c r="X875" s="195">
        <v>0.41099999999999998</v>
      </c>
      <c r="Y875" s="195">
        <v>3.0000000000000001E-3</v>
      </c>
      <c r="Z875" s="195">
        <v>8.9999999999999993E-3</v>
      </c>
      <c r="AA875" s="195">
        <v>0.02</v>
      </c>
      <c r="AB875" s="195">
        <v>3.5000000000000003E-2</v>
      </c>
      <c r="AC875" s="42"/>
    </row>
    <row r="876" spans="1:29" x14ac:dyDescent="0.25">
      <c r="A876" s="94" t="s">
        <v>2319</v>
      </c>
      <c r="B876" s="195" t="s">
        <v>143</v>
      </c>
      <c r="C876" s="195">
        <v>0.39220779220779223</v>
      </c>
      <c r="D876" s="195">
        <v>0.36883116883116884</v>
      </c>
      <c r="E876" s="195">
        <v>8.5714285714285715E-2</v>
      </c>
      <c r="F876" s="195">
        <v>2.5974025974025974E-3</v>
      </c>
      <c r="G876" s="195">
        <v>4.1558441558441558E-2</v>
      </c>
      <c r="H876" s="195" t="s">
        <v>143</v>
      </c>
      <c r="I876" s="195">
        <v>0.10909090909090909</v>
      </c>
      <c r="J876" s="194">
        <v>1</v>
      </c>
      <c r="K876" s="196">
        <v>385</v>
      </c>
      <c r="L876" s="94"/>
      <c r="M876" s="195" t="s">
        <v>143</v>
      </c>
      <c r="N876" s="195" t="s">
        <v>143</v>
      </c>
      <c r="O876" s="195">
        <v>0.34499999999999997</v>
      </c>
      <c r="P876" s="195">
        <v>0.442</v>
      </c>
      <c r="Q876" s="195">
        <v>0.32200000000000001</v>
      </c>
      <c r="R876" s="195">
        <v>0.41799999999999998</v>
      </c>
      <c r="S876" s="195">
        <v>6.2E-2</v>
      </c>
      <c r="T876" s="195">
        <v>0.11799999999999999</v>
      </c>
      <c r="U876" s="195">
        <v>0</v>
      </c>
      <c r="V876" s="195">
        <v>1.4999999999999999E-2</v>
      </c>
      <c r="W876" s="195">
        <v>2.5999999999999999E-2</v>
      </c>
      <c r="X876" s="195">
        <v>6.6000000000000003E-2</v>
      </c>
      <c r="Y876" s="195" t="s">
        <v>143</v>
      </c>
      <c r="Z876" s="195" t="s">
        <v>143</v>
      </c>
      <c r="AA876" s="195">
        <v>8.2000000000000003E-2</v>
      </c>
      <c r="AB876" s="195">
        <v>0.14399999999999999</v>
      </c>
      <c r="AC876" s="42"/>
    </row>
    <row r="877" spans="1:29" x14ac:dyDescent="0.25">
      <c r="A877" s="94" t="s">
        <v>2320</v>
      </c>
      <c r="B877" s="195" t="s">
        <v>143</v>
      </c>
      <c r="C877" s="195">
        <v>0.15425531914893617</v>
      </c>
      <c r="D877" s="195">
        <v>0.35638297872340424</v>
      </c>
      <c r="E877" s="195">
        <v>0.14893617021276595</v>
      </c>
      <c r="F877" s="195">
        <v>3.1914893617021274E-2</v>
      </c>
      <c r="G877" s="195">
        <v>0.26063829787234044</v>
      </c>
      <c r="H877" s="195" t="s">
        <v>143</v>
      </c>
      <c r="I877" s="195">
        <v>4.7872340425531915E-2</v>
      </c>
      <c r="J877" s="194">
        <v>1</v>
      </c>
      <c r="K877" s="196">
        <v>188</v>
      </c>
      <c r="L877" s="94"/>
      <c r="M877" s="195" t="s">
        <v>143</v>
      </c>
      <c r="N877" s="195" t="s">
        <v>143</v>
      </c>
      <c r="O877" s="195">
        <v>0.11</v>
      </c>
      <c r="P877" s="195">
        <v>0.21299999999999999</v>
      </c>
      <c r="Q877" s="195">
        <v>0.29099999999999998</v>
      </c>
      <c r="R877" s="195">
        <v>0.42699999999999999</v>
      </c>
      <c r="S877" s="195">
        <v>0.105</v>
      </c>
      <c r="T877" s="195">
        <v>0.20699999999999999</v>
      </c>
      <c r="U877" s="195">
        <v>1.4999999999999999E-2</v>
      </c>
      <c r="V877" s="195">
        <v>6.8000000000000005E-2</v>
      </c>
      <c r="W877" s="195">
        <v>0.20300000000000001</v>
      </c>
      <c r="X877" s="195">
        <v>0.32800000000000001</v>
      </c>
      <c r="Y877" s="195" t="s">
        <v>143</v>
      </c>
      <c r="Z877" s="195" t="s">
        <v>143</v>
      </c>
      <c r="AA877" s="195">
        <v>2.5000000000000001E-2</v>
      </c>
      <c r="AB877" s="195">
        <v>8.7999999999999995E-2</v>
      </c>
      <c r="AC877" s="42"/>
    </row>
    <row r="878" spans="1:29" x14ac:dyDescent="0.25">
      <c r="A878" s="94" t="s">
        <v>2321</v>
      </c>
      <c r="B878" s="195" t="s">
        <v>143</v>
      </c>
      <c r="C878" s="195">
        <v>0.2975206611570248</v>
      </c>
      <c r="D878" s="195">
        <v>0.25895316804407714</v>
      </c>
      <c r="E878" s="195">
        <v>0.12396694214876033</v>
      </c>
      <c r="F878" s="195">
        <v>6.6115702479338845E-2</v>
      </c>
      <c r="G878" s="195">
        <v>0.22865013774104684</v>
      </c>
      <c r="H878" s="195" t="s">
        <v>143</v>
      </c>
      <c r="I878" s="195">
        <v>2.4793388429752067E-2</v>
      </c>
      <c r="J878" s="194">
        <v>1</v>
      </c>
      <c r="K878" s="196">
        <v>363</v>
      </c>
      <c r="L878" s="94"/>
      <c r="M878" s="195">
        <v>0</v>
      </c>
      <c r="N878" s="195" t="s">
        <v>143</v>
      </c>
      <c r="O878" s="195">
        <v>0.253</v>
      </c>
      <c r="P878" s="195">
        <v>0.34599999999999997</v>
      </c>
      <c r="Q878" s="195">
        <v>0.217</v>
      </c>
      <c r="R878" s="195">
        <v>0.30599999999999999</v>
      </c>
      <c r="S878" s="195">
        <v>9.4E-2</v>
      </c>
      <c r="T878" s="195">
        <v>0.16200000000000001</v>
      </c>
      <c r="U878" s="195">
        <v>4.4999999999999998E-2</v>
      </c>
      <c r="V878" s="195">
        <v>9.6000000000000002E-2</v>
      </c>
      <c r="W878" s="195">
        <v>0.188</v>
      </c>
      <c r="X878" s="195">
        <v>0.27500000000000002</v>
      </c>
      <c r="Y878" s="195" t="s">
        <v>143</v>
      </c>
      <c r="Z878" s="195" t="s">
        <v>143</v>
      </c>
      <c r="AA878" s="195">
        <v>1.2999999999999999E-2</v>
      </c>
      <c r="AB878" s="195">
        <v>4.5999999999999999E-2</v>
      </c>
      <c r="AC878" s="42"/>
    </row>
    <row r="879" spans="1:29" x14ac:dyDescent="0.25">
      <c r="A879" s="94" t="s">
        <v>2322</v>
      </c>
      <c r="B879" s="195" t="s">
        <v>143</v>
      </c>
      <c r="C879" s="195">
        <v>4.3613707165109032E-2</v>
      </c>
      <c r="D879" s="195">
        <v>0.25856697819314639</v>
      </c>
      <c r="E879" s="195">
        <v>0.11526479750778816</v>
      </c>
      <c r="F879" s="195">
        <v>3.4267912772585667E-2</v>
      </c>
      <c r="G879" s="195">
        <v>0.50467289719626163</v>
      </c>
      <c r="H879" s="195" t="s">
        <v>143</v>
      </c>
      <c r="I879" s="195">
        <v>4.3613707165109032E-2</v>
      </c>
      <c r="J879" s="194">
        <v>1</v>
      </c>
      <c r="K879" s="196">
        <v>321</v>
      </c>
      <c r="L879" s="94"/>
      <c r="M879" s="195" t="s">
        <v>143</v>
      </c>
      <c r="N879" s="195" t="s">
        <v>143</v>
      </c>
      <c r="O879" s="195">
        <v>2.5999999999999999E-2</v>
      </c>
      <c r="P879" s="195">
        <v>7.1999999999999995E-2</v>
      </c>
      <c r="Q879" s="195">
        <v>0.214</v>
      </c>
      <c r="R879" s="195">
        <v>0.309</v>
      </c>
      <c r="S879" s="195">
        <v>8.5000000000000006E-2</v>
      </c>
      <c r="T879" s="195">
        <v>0.155</v>
      </c>
      <c r="U879" s="195">
        <v>1.9E-2</v>
      </c>
      <c r="V879" s="195">
        <v>0.06</v>
      </c>
      <c r="W879" s="195">
        <v>0.45</v>
      </c>
      <c r="X879" s="195">
        <v>0.55900000000000005</v>
      </c>
      <c r="Y879" s="195" t="s">
        <v>143</v>
      </c>
      <c r="Z879" s="195" t="s">
        <v>143</v>
      </c>
      <c r="AA879" s="195">
        <v>2.5999999999999999E-2</v>
      </c>
      <c r="AB879" s="195">
        <v>7.1999999999999995E-2</v>
      </c>
      <c r="AC879" s="42"/>
    </row>
    <row r="880" spans="1:29" x14ac:dyDescent="0.25">
      <c r="A880" s="94" t="s">
        <v>2323</v>
      </c>
      <c r="B880" s="195" t="s">
        <v>143</v>
      </c>
      <c r="C880" s="195">
        <v>0.18978658536585366</v>
      </c>
      <c r="D880" s="195">
        <v>0.46875</v>
      </c>
      <c r="E880" s="195">
        <v>0.11356707317073171</v>
      </c>
      <c r="F880" s="195">
        <v>3.3536585365853661E-2</v>
      </c>
      <c r="G880" s="195">
        <v>0.1364329268292683</v>
      </c>
      <c r="H880" s="195">
        <v>2.2865853658536584E-3</v>
      </c>
      <c r="I880" s="195">
        <v>5.5640243902439025E-2</v>
      </c>
      <c r="J880" s="194">
        <v>1</v>
      </c>
      <c r="K880" s="196">
        <v>1312</v>
      </c>
      <c r="L880" s="94"/>
      <c r="M880" s="195" t="s">
        <v>143</v>
      </c>
      <c r="N880" s="195" t="s">
        <v>143</v>
      </c>
      <c r="O880" s="195">
        <v>0.16900000000000001</v>
      </c>
      <c r="P880" s="195">
        <v>0.21199999999999999</v>
      </c>
      <c r="Q880" s="195">
        <v>0.442</v>
      </c>
      <c r="R880" s="195">
        <v>0.496</v>
      </c>
      <c r="S880" s="195">
        <v>9.8000000000000004E-2</v>
      </c>
      <c r="T880" s="195">
        <v>0.13200000000000001</v>
      </c>
      <c r="U880" s="195">
        <v>2.5000000000000001E-2</v>
      </c>
      <c r="V880" s="195">
        <v>4.4999999999999998E-2</v>
      </c>
      <c r="W880" s="195">
        <v>0.11899999999999999</v>
      </c>
      <c r="X880" s="195">
        <v>0.156</v>
      </c>
      <c r="Y880" s="195">
        <v>1E-3</v>
      </c>
      <c r="Z880" s="195">
        <v>7.0000000000000001E-3</v>
      </c>
      <c r="AA880" s="195">
        <v>4.3999999999999997E-2</v>
      </c>
      <c r="AB880" s="195">
        <v>6.9000000000000006E-2</v>
      </c>
      <c r="AC880" s="42"/>
    </row>
    <row r="881" spans="1:29" x14ac:dyDescent="0.25">
      <c r="A881" s="94" t="s">
        <v>2324</v>
      </c>
      <c r="B881" s="195" t="s">
        <v>143</v>
      </c>
      <c r="C881" s="195">
        <v>0.36018957345971564</v>
      </c>
      <c r="D881" s="195">
        <v>0.33175355450236965</v>
      </c>
      <c r="E881" s="195">
        <v>0.16587677725118483</v>
      </c>
      <c r="F881" s="195" t="s">
        <v>143</v>
      </c>
      <c r="G881" s="195">
        <v>0.11374407582938388</v>
      </c>
      <c r="H881" s="195" t="s">
        <v>143</v>
      </c>
      <c r="I881" s="195">
        <v>2.843601895734597E-2</v>
      </c>
      <c r="J881" s="194">
        <v>1</v>
      </c>
      <c r="K881" s="196">
        <v>211</v>
      </c>
      <c r="L881" s="94"/>
      <c r="M881" s="195" t="s">
        <v>143</v>
      </c>
      <c r="N881" s="195" t="s">
        <v>143</v>
      </c>
      <c r="O881" s="195">
        <v>0.29799999999999999</v>
      </c>
      <c r="P881" s="195">
        <v>0.42699999999999999</v>
      </c>
      <c r="Q881" s="195">
        <v>0.27200000000000002</v>
      </c>
      <c r="R881" s="195">
        <v>0.39800000000000002</v>
      </c>
      <c r="S881" s="195">
        <v>0.122</v>
      </c>
      <c r="T881" s="195">
        <v>0.222</v>
      </c>
      <c r="U881" s="195" t="s">
        <v>143</v>
      </c>
      <c r="V881" s="195" t="s">
        <v>143</v>
      </c>
      <c r="W881" s="195">
        <v>7.8E-2</v>
      </c>
      <c r="X881" s="195">
        <v>0.16400000000000001</v>
      </c>
      <c r="Y881" s="195" t="s">
        <v>143</v>
      </c>
      <c r="Z881" s="195" t="s">
        <v>143</v>
      </c>
      <c r="AA881" s="195">
        <v>1.2999999999999999E-2</v>
      </c>
      <c r="AB881" s="195">
        <v>6.0999999999999999E-2</v>
      </c>
      <c r="AC881" s="42"/>
    </row>
    <row r="882" spans="1:29" x14ac:dyDescent="0.25">
      <c r="A882" s="94" t="s">
        <v>2325</v>
      </c>
      <c r="B882" s="195">
        <v>5.0929076158073801E-2</v>
      </c>
      <c r="C882" s="195">
        <v>0.28997644595655586</v>
      </c>
      <c r="D882" s="195">
        <v>0.23978016226118817</v>
      </c>
      <c r="E882" s="195">
        <v>0.11023292331850301</v>
      </c>
      <c r="F882" s="195">
        <v>3.7215388641716828E-2</v>
      </c>
      <c r="G882" s="195">
        <v>0.23894268516095263</v>
      </c>
      <c r="H882" s="195">
        <v>3.192881444647998E-3</v>
      </c>
      <c r="I882" s="195">
        <v>2.9730437058361685E-2</v>
      </c>
      <c r="J882" s="194">
        <v>0.99999999999999989</v>
      </c>
      <c r="K882" s="196">
        <v>19105</v>
      </c>
      <c r="L882" s="94"/>
      <c r="M882" s="195">
        <v>4.8000000000000001E-2</v>
      </c>
      <c r="N882" s="195">
        <v>5.3999999999999999E-2</v>
      </c>
      <c r="O882" s="195">
        <v>0.28399999999999997</v>
      </c>
      <c r="P882" s="195">
        <v>0.29599999999999999</v>
      </c>
      <c r="Q882" s="195">
        <v>0.23400000000000001</v>
      </c>
      <c r="R882" s="195">
        <v>0.246</v>
      </c>
      <c r="S882" s="195">
        <v>0.106</v>
      </c>
      <c r="T882" s="195">
        <v>0.115</v>
      </c>
      <c r="U882" s="195">
        <v>3.5000000000000003E-2</v>
      </c>
      <c r="V882" s="195">
        <v>0.04</v>
      </c>
      <c r="W882" s="195">
        <v>0.23300000000000001</v>
      </c>
      <c r="X882" s="195">
        <v>0.245</v>
      </c>
      <c r="Y882" s="195">
        <v>2E-3</v>
      </c>
      <c r="Z882" s="195">
        <v>4.0000000000000001E-3</v>
      </c>
      <c r="AA882" s="195">
        <v>2.7E-2</v>
      </c>
      <c r="AB882" s="195">
        <v>3.2000000000000001E-2</v>
      </c>
      <c r="AC882" s="42"/>
    </row>
    <row r="883" spans="1:29" x14ac:dyDescent="0.25">
      <c r="A883" s="94" t="s">
        <v>2326</v>
      </c>
      <c r="B883" s="195" t="s">
        <v>143</v>
      </c>
      <c r="C883" s="195">
        <v>0.32829046898638425</v>
      </c>
      <c r="D883" s="195">
        <v>0.22692889561270801</v>
      </c>
      <c r="E883" s="195">
        <v>0.16490166414523449</v>
      </c>
      <c r="F883" s="195">
        <v>4.2360060514372161E-2</v>
      </c>
      <c r="G883" s="195">
        <v>0.2118003025718608</v>
      </c>
      <c r="H883" s="195">
        <v>1.5128593040847202E-3</v>
      </c>
      <c r="I883" s="195">
        <v>2.4205748865355523E-2</v>
      </c>
      <c r="J883" s="194">
        <v>0.99999999999999989</v>
      </c>
      <c r="K883" s="196">
        <v>661</v>
      </c>
      <c r="L883" s="94"/>
      <c r="M883" s="195" t="s">
        <v>143</v>
      </c>
      <c r="N883" s="195" t="s">
        <v>143</v>
      </c>
      <c r="O883" s="195">
        <v>0.29399999999999998</v>
      </c>
      <c r="P883" s="195">
        <v>0.36499999999999999</v>
      </c>
      <c r="Q883" s="195">
        <v>0.19700000000000001</v>
      </c>
      <c r="R883" s="195">
        <v>0.26</v>
      </c>
      <c r="S883" s="195">
        <v>0.13900000000000001</v>
      </c>
      <c r="T883" s="195">
        <v>0.19500000000000001</v>
      </c>
      <c r="U883" s="195">
        <v>2.9000000000000001E-2</v>
      </c>
      <c r="V883" s="195">
        <v>6.0999999999999999E-2</v>
      </c>
      <c r="W883" s="195">
        <v>0.182</v>
      </c>
      <c r="X883" s="195">
        <v>0.245</v>
      </c>
      <c r="Y883" s="195">
        <v>0</v>
      </c>
      <c r="Z883" s="195">
        <v>8.9999999999999993E-3</v>
      </c>
      <c r="AA883" s="195">
        <v>1.4999999999999999E-2</v>
      </c>
      <c r="AB883" s="195">
        <v>3.9E-2</v>
      </c>
      <c r="AC883" s="42"/>
    </row>
    <row r="884" spans="1:29" x14ac:dyDescent="0.25">
      <c r="A884" s="94" t="s">
        <v>2327</v>
      </c>
      <c r="B884" s="195" t="s">
        <v>143</v>
      </c>
      <c r="C884" s="195">
        <v>7.3047858942065488E-2</v>
      </c>
      <c r="D884" s="195">
        <v>0.18387909319899245</v>
      </c>
      <c r="E884" s="195">
        <v>6.4231738035264482E-2</v>
      </c>
      <c r="F884" s="195">
        <v>2.1410579345088162E-2</v>
      </c>
      <c r="G884" s="195">
        <v>0.59823677581863977</v>
      </c>
      <c r="H884" s="195">
        <v>1.1335012594458438E-2</v>
      </c>
      <c r="I884" s="195">
        <v>4.7858942065491183E-2</v>
      </c>
      <c r="J884" s="194">
        <v>1</v>
      </c>
      <c r="K884" s="196">
        <v>794</v>
      </c>
      <c r="L884" s="94"/>
      <c r="M884" s="195" t="s">
        <v>143</v>
      </c>
      <c r="N884" s="195" t="s">
        <v>143</v>
      </c>
      <c r="O884" s="195">
        <v>5.7000000000000002E-2</v>
      </c>
      <c r="P884" s="195">
        <v>9.2999999999999999E-2</v>
      </c>
      <c r="Q884" s="195">
        <v>0.158</v>
      </c>
      <c r="R884" s="195">
        <v>0.21199999999999999</v>
      </c>
      <c r="S884" s="195">
        <v>4.9000000000000002E-2</v>
      </c>
      <c r="T884" s="195">
        <v>8.3000000000000004E-2</v>
      </c>
      <c r="U884" s="195">
        <v>1.2999999999999999E-2</v>
      </c>
      <c r="V884" s="195">
        <v>3.4000000000000002E-2</v>
      </c>
      <c r="W884" s="195">
        <v>0.56399999999999995</v>
      </c>
      <c r="X884" s="195">
        <v>0.63200000000000001</v>
      </c>
      <c r="Y884" s="195">
        <v>6.0000000000000001E-3</v>
      </c>
      <c r="Z884" s="195">
        <v>2.1000000000000001E-2</v>
      </c>
      <c r="AA884" s="195">
        <v>3.5000000000000003E-2</v>
      </c>
      <c r="AB884" s="195">
        <v>6.5000000000000002E-2</v>
      </c>
      <c r="AC884" s="42"/>
    </row>
    <row r="885" spans="1:29" x14ac:dyDescent="0.25">
      <c r="A885" s="94" t="s">
        <v>2328</v>
      </c>
      <c r="B885" s="195" t="s">
        <v>143</v>
      </c>
      <c r="C885" s="195">
        <v>5.1255766273705791E-4</v>
      </c>
      <c r="D885" s="195">
        <v>0.61609431060994357</v>
      </c>
      <c r="E885" s="195">
        <v>0.19887237314197848</v>
      </c>
      <c r="F885" s="195">
        <v>0.13070220399794977</v>
      </c>
      <c r="G885" s="195">
        <v>8.2009226037929265E-3</v>
      </c>
      <c r="H885" s="195" t="s">
        <v>143</v>
      </c>
      <c r="I885" s="195">
        <v>4.5617631983598153E-2</v>
      </c>
      <c r="J885" s="194">
        <v>0.99999999999999989</v>
      </c>
      <c r="K885" s="196">
        <v>1951</v>
      </c>
      <c r="L885" s="94"/>
      <c r="M885" s="195" t="s">
        <v>143</v>
      </c>
      <c r="N885" s="195" t="s">
        <v>143</v>
      </c>
      <c r="O885" s="195">
        <v>0</v>
      </c>
      <c r="P885" s="195">
        <v>3.0000000000000001E-3</v>
      </c>
      <c r="Q885" s="195">
        <v>0.59399999999999997</v>
      </c>
      <c r="R885" s="195">
        <v>0.63700000000000001</v>
      </c>
      <c r="S885" s="195">
        <v>0.182</v>
      </c>
      <c r="T885" s="195">
        <v>0.217</v>
      </c>
      <c r="U885" s="195">
        <v>0.11600000000000001</v>
      </c>
      <c r="V885" s="195">
        <v>0.14599999999999999</v>
      </c>
      <c r="W885" s="195">
        <v>5.0000000000000001E-3</v>
      </c>
      <c r="X885" s="195">
        <v>1.2999999999999999E-2</v>
      </c>
      <c r="Y885" s="195" t="s">
        <v>143</v>
      </c>
      <c r="Z885" s="195" t="s">
        <v>143</v>
      </c>
      <c r="AA885" s="195">
        <v>3.6999999999999998E-2</v>
      </c>
      <c r="AB885" s="195">
        <v>5.6000000000000001E-2</v>
      </c>
      <c r="AC885" s="42"/>
    </row>
    <row r="886" spans="1:29" x14ac:dyDescent="0.25">
      <c r="A886" s="94" t="s">
        <v>2329</v>
      </c>
      <c r="B886" s="195" t="s">
        <v>143</v>
      </c>
      <c r="C886" s="195">
        <v>0.30947278182597515</v>
      </c>
      <c r="D886" s="195">
        <v>0.24474924989284183</v>
      </c>
      <c r="E886" s="195">
        <v>0.10501500214316331</v>
      </c>
      <c r="F886" s="195">
        <v>5.74367766823832E-2</v>
      </c>
      <c r="G886" s="195">
        <v>0.25332190312901842</v>
      </c>
      <c r="H886" s="195">
        <v>2.5717959708529792E-3</v>
      </c>
      <c r="I886" s="195">
        <v>2.7432490355765109E-2</v>
      </c>
      <c r="J886" s="194">
        <v>1</v>
      </c>
      <c r="K886" s="196">
        <v>2333</v>
      </c>
      <c r="L886" s="94"/>
      <c r="M886" s="195" t="s">
        <v>143</v>
      </c>
      <c r="N886" s="195" t="s">
        <v>143</v>
      </c>
      <c r="O886" s="195">
        <v>0.29099999999999998</v>
      </c>
      <c r="P886" s="195">
        <v>0.32900000000000001</v>
      </c>
      <c r="Q886" s="195">
        <v>0.22800000000000001</v>
      </c>
      <c r="R886" s="195">
        <v>0.26300000000000001</v>
      </c>
      <c r="S886" s="195">
        <v>9.2999999999999999E-2</v>
      </c>
      <c r="T886" s="195">
        <v>0.11799999999999999</v>
      </c>
      <c r="U886" s="195">
        <v>4.9000000000000002E-2</v>
      </c>
      <c r="V886" s="195">
        <v>6.8000000000000005E-2</v>
      </c>
      <c r="W886" s="195">
        <v>0.23599999999999999</v>
      </c>
      <c r="X886" s="195">
        <v>0.27100000000000002</v>
      </c>
      <c r="Y886" s="195">
        <v>1E-3</v>
      </c>
      <c r="Z886" s="195">
        <v>6.0000000000000001E-3</v>
      </c>
      <c r="AA886" s="195">
        <v>2.1999999999999999E-2</v>
      </c>
      <c r="AB886" s="195">
        <v>3.5000000000000003E-2</v>
      </c>
      <c r="AC886" s="42"/>
    </row>
    <row r="887" spans="1:29" x14ac:dyDescent="0.25">
      <c r="A887" s="94" t="s">
        <v>2330</v>
      </c>
      <c r="B887" s="195">
        <v>0.30494321977287908</v>
      </c>
      <c r="C887" s="195">
        <v>0.44455577822311287</v>
      </c>
      <c r="D887" s="195">
        <v>0.13092852371409486</v>
      </c>
      <c r="E887" s="195">
        <v>4.2752171008684038E-2</v>
      </c>
      <c r="F887" s="195">
        <v>3.6740146960587841E-3</v>
      </c>
      <c r="G887" s="195">
        <v>4.4756179024716097E-2</v>
      </c>
      <c r="H887" s="195">
        <v>2.6720106880427524E-3</v>
      </c>
      <c r="I887" s="195">
        <v>2.571810287241149E-2</v>
      </c>
      <c r="J887" s="194">
        <v>0.99999999999999989</v>
      </c>
      <c r="K887" s="196">
        <v>2994</v>
      </c>
      <c r="L887" s="94"/>
      <c r="M887" s="195">
        <v>0.28899999999999998</v>
      </c>
      <c r="N887" s="195">
        <v>0.32200000000000001</v>
      </c>
      <c r="O887" s="195">
        <v>0.42699999999999999</v>
      </c>
      <c r="P887" s="195">
        <v>0.46200000000000002</v>
      </c>
      <c r="Q887" s="195">
        <v>0.11899999999999999</v>
      </c>
      <c r="R887" s="195">
        <v>0.14299999999999999</v>
      </c>
      <c r="S887" s="195">
        <v>3.5999999999999997E-2</v>
      </c>
      <c r="T887" s="195">
        <v>5.0999999999999997E-2</v>
      </c>
      <c r="U887" s="195">
        <v>2E-3</v>
      </c>
      <c r="V887" s="195">
        <v>7.0000000000000001E-3</v>
      </c>
      <c r="W887" s="195">
        <v>3.7999999999999999E-2</v>
      </c>
      <c r="X887" s="195">
        <v>5.2999999999999999E-2</v>
      </c>
      <c r="Y887" s="195">
        <v>1E-3</v>
      </c>
      <c r="Z887" s="195">
        <v>5.0000000000000001E-3</v>
      </c>
      <c r="AA887" s="195">
        <v>2.1000000000000001E-2</v>
      </c>
      <c r="AB887" s="195">
        <v>3.2000000000000001E-2</v>
      </c>
      <c r="AC887" s="42"/>
    </row>
    <row r="888" spans="1:29" x14ac:dyDescent="0.25">
      <c r="A888" s="94" t="s">
        <v>2331</v>
      </c>
      <c r="B888" s="195" t="s">
        <v>143</v>
      </c>
      <c r="C888" s="195">
        <v>0.14806866952789699</v>
      </c>
      <c r="D888" s="195">
        <v>0.27253218884120173</v>
      </c>
      <c r="E888" s="195">
        <v>0.22746781115879827</v>
      </c>
      <c r="F888" s="195">
        <v>3.8626609442060089E-2</v>
      </c>
      <c r="G888" s="195">
        <v>0.29399141630901288</v>
      </c>
      <c r="H888" s="195" t="s">
        <v>143</v>
      </c>
      <c r="I888" s="195">
        <v>1.9313304721030045E-2</v>
      </c>
      <c r="J888" s="194">
        <v>1</v>
      </c>
      <c r="K888" s="196">
        <v>466</v>
      </c>
      <c r="L888" s="94"/>
      <c r="M888" s="195" t="s">
        <v>143</v>
      </c>
      <c r="N888" s="195" t="s">
        <v>143</v>
      </c>
      <c r="O888" s="195">
        <v>0.11899999999999999</v>
      </c>
      <c r="P888" s="195">
        <v>0.183</v>
      </c>
      <c r="Q888" s="195">
        <v>0.23400000000000001</v>
      </c>
      <c r="R888" s="195">
        <v>0.315</v>
      </c>
      <c r="S888" s="195">
        <v>0.192</v>
      </c>
      <c r="T888" s="195">
        <v>0.26800000000000002</v>
      </c>
      <c r="U888" s="195">
        <v>2.5000000000000001E-2</v>
      </c>
      <c r="V888" s="195">
        <v>0.06</v>
      </c>
      <c r="W888" s="195">
        <v>0.254</v>
      </c>
      <c r="X888" s="195">
        <v>0.33700000000000002</v>
      </c>
      <c r="Y888" s="195" t="s">
        <v>143</v>
      </c>
      <c r="Z888" s="195" t="s">
        <v>143</v>
      </c>
      <c r="AA888" s="195">
        <v>0.01</v>
      </c>
      <c r="AB888" s="195">
        <v>3.5999999999999997E-2</v>
      </c>
      <c r="AC888" s="42"/>
    </row>
    <row r="889" spans="1:29" x14ac:dyDescent="0.25">
      <c r="A889" s="94" t="s">
        <v>2332</v>
      </c>
      <c r="B889" s="195" t="s">
        <v>143</v>
      </c>
      <c r="C889" s="195">
        <v>0.26900085397096501</v>
      </c>
      <c r="D889" s="195">
        <v>0.19214346712211786</v>
      </c>
      <c r="E889" s="195">
        <v>9.0093936806148592E-2</v>
      </c>
      <c r="F889" s="195">
        <v>2.4765157984628524E-2</v>
      </c>
      <c r="G889" s="195">
        <v>0.39496157130657555</v>
      </c>
      <c r="H889" s="195">
        <v>4.269854824935952E-3</v>
      </c>
      <c r="I889" s="195">
        <v>2.4765157984628524E-2</v>
      </c>
      <c r="J889" s="194">
        <v>1</v>
      </c>
      <c r="K889" s="196">
        <v>2342</v>
      </c>
      <c r="L889" s="94"/>
      <c r="M889" s="195" t="s">
        <v>143</v>
      </c>
      <c r="N889" s="195" t="s">
        <v>143</v>
      </c>
      <c r="O889" s="195">
        <v>0.251</v>
      </c>
      <c r="P889" s="195">
        <v>0.28699999999999998</v>
      </c>
      <c r="Q889" s="195">
        <v>0.17699999999999999</v>
      </c>
      <c r="R889" s="195">
        <v>0.20899999999999999</v>
      </c>
      <c r="S889" s="195">
        <v>7.9000000000000001E-2</v>
      </c>
      <c r="T889" s="195">
        <v>0.10199999999999999</v>
      </c>
      <c r="U889" s="195">
        <v>1.9E-2</v>
      </c>
      <c r="V889" s="195">
        <v>3.2000000000000001E-2</v>
      </c>
      <c r="W889" s="195">
        <v>0.375</v>
      </c>
      <c r="X889" s="195">
        <v>0.41499999999999998</v>
      </c>
      <c r="Y889" s="195">
        <v>2E-3</v>
      </c>
      <c r="Z889" s="195">
        <v>8.0000000000000002E-3</v>
      </c>
      <c r="AA889" s="195">
        <v>1.9E-2</v>
      </c>
      <c r="AB889" s="195">
        <v>3.2000000000000001E-2</v>
      </c>
      <c r="AC889" s="42"/>
    </row>
    <row r="890" spans="1:29" x14ac:dyDescent="0.25">
      <c r="A890" s="94" t="s">
        <v>2333</v>
      </c>
      <c r="B890" s="195" t="s">
        <v>143</v>
      </c>
      <c r="C890" s="195">
        <v>0.51277683134582619</v>
      </c>
      <c r="D890" s="195">
        <v>0.30494037478705283</v>
      </c>
      <c r="E890" s="195">
        <v>5.6218057921635436E-2</v>
      </c>
      <c r="F890" s="195">
        <v>1.0221465076660987E-2</v>
      </c>
      <c r="G890" s="195">
        <v>2.0442930153321975E-2</v>
      </c>
      <c r="H890" s="195" t="s">
        <v>143</v>
      </c>
      <c r="I890" s="195">
        <v>9.540034071550256E-2</v>
      </c>
      <c r="J890" s="194">
        <v>1</v>
      </c>
      <c r="K890" s="196">
        <v>587</v>
      </c>
      <c r="L890" s="94"/>
      <c r="M890" s="195" t="s">
        <v>143</v>
      </c>
      <c r="N890" s="195" t="s">
        <v>143</v>
      </c>
      <c r="O890" s="195">
        <v>0.47199999999999998</v>
      </c>
      <c r="P890" s="195">
        <v>0.55300000000000005</v>
      </c>
      <c r="Q890" s="195">
        <v>0.26900000000000002</v>
      </c>
      <c r="R890" s="195">
        <v>0.34300000000000003</v>
      </c>
      <c r="S890" s="195">
        <v>0.04</v>
      </c>
      <c r="T890" s="195">
        <v>7.8E-2</v>
      </c>
      <c r="U890" s="195">
        <v>5.0000000000000001E-3</v>
      </c>
      <c r="V890" s="195">
        <v>2.1999999999999999E-2</v>
      </c>
      <c r="W890" s="195">
        <v>1.2E-2</v>
      </c>
      <c r="X890" s="195">
        <v>3.5000000000000003E-2</v>
      </c>
      <c r="Y890" s="195" t="s">
        <v>143</v>
      </c>
      <c r="Z890" s="195" t="s">
        <v>143</v>
      </c>
      <c r="AA890" s="195">
        <v>7.3999999999999996E-2</v>
      </c>
      <c r="AB890" s="195">
        <v>0.122</v>
      </c>
      <c r="AC890" s="42"/>
    </row>
    <row r="891" spans="1:29" x14ac:dyDescent="0.25">
      <c r="A891" s="94" t="s">
        <v>2334</v>
      </c>
      <c r="B891" s="195" t="s">
        <v>143</v>
      </c>
      <c r="C891" s="195">
        <v>0.21458046767537828</v>
      </c>
      <c r="D891" s="195">
        <v>0.31636863823933975</v>
      </c>
      <c r="E891" s="195">
        <v>0.14167812929848694</v>
      </c>
      <c r="F891" s="195">
        <v>1.5130674002751032E-2</v>
      </c>
      <c r="G891" s="195">
        <v>0.27097661623108665</v>
      </c>
      <c r="H891" s="195">
        <v>4.1265474552957355E-3</v>
      </c>
      <c r="I891" s="195">
        <v>3.7138927097661624E-2</v>
      </c>
      <c r="J891" s="194">
        <v>1</v>
      </c>
      <c r="K891" s="196">
        <v>727</v>
      </c>
      <c r="L891" s="94"/>
      <c r="M891" s="195" t="s">
        <v>143</v>
      </c>
      <c r="N891" s="195" t="s">
        <v>143</v>
      </c>
      <c r="O891" s="195">
        <v>0.186</v>
      </c>
      <c r="P891" s="195">
        <v>0.246</v>
      </c>
      <c r="Q891" s="195">
        <v>0.28399999999999997</v>
      </c>
      <c r="R891" s="195">
        <v>0.35099999999999998</v>
      </c>
      <c r="S891" s="195">
        <v>0.11799999999999999</v>
      </c>
      <c r="T891" s="195">
        <v>0.16900000000000001</v>
      </c>
      <c r="U891" s="195">
        <v>8.0000000000000002E-3</v>
      </c>
      <c r="V891" s="195">
        <v>2.7E-2</v>
      </c>
      <c r="W891" s="195">
        <v>0.24</v>
      </c>
      <c r="X891" s="195">
        <v>0.30399999999999999</v>
      </c>
      <c r="Y891" s="195">
        <v>1E-3</v>
      </c>
      <c r="Z891" s="195">
        <v>1.2E-2</v>
      </c>
      <c r="AA891" s="195">
        <v>2.5999999999999999E-2</v>
      </c>
      <c r="AB891" s="195">
        <v>5.2999999999999999E-2</v>
      </c>
      <c r="AC891" s="42"/>
    </row>
    <row r="892" spans="1:29" x14ac:dyDescent="0.25">
      <c r="A892" s="94" t="s">
        <v>2335</v>
      </c>
      <c r="B892" s="195" t="s">
        <v>143</v>
      </c>
      <c r="C892" s="195">
        <v>0.4024144869215292</v>
      </c>
      <c r="D892" s="195">
        <v>0.19114688128772636</v>
      </c>
      <c r="E892" s="195">
        <v>6.2374245472837021E-2</v>
      </c>
      <c r="F892" s="195">
        <v>9.0543259557344061E-2</v>
      </c>
      <c r="G892" s="195">
        <v>0.22535211267605634</v>
      </c>
      <c r="H892" s="195">
        <v>2.012072434607646E-3</v>
      </c>
      <c r="I892" s="195">
        <v>2.6156941649899398E-2</v>
      </c>
      <c r="J892" s="194">
        <v>1</v>
      </c>
      <c r="K892" s="196">
        <v>497</v>
      </c>
      <c r="L892" s="94"/>
      <c r="M892" s="195" t="s">
        <v>143</v>
      </c>
      <c r="N892" s="195" t="s">
        <v>143</v>
      </c>
      <c r="O892" s="195">
        <v>0.36</v>
      </c>
      <c r="P892" s="195">
        <v>0.44600000000000001</v>
      </c>
      <c r="Q892" s="195">
        <v>0.159</v>
      </c>
      <c r="R892" s="195">
        <v>0.22800000000000001</v>
      </c>
      <c r="S892" s="195">
        <v>4.3999999999999997E-2</v>
      </c>
      <c r="T892" s="195">
        <v>8.6999999999999994E-2</v>
      </c>
      <c r="U892" s="195">
        <v>6.8000000000000005E-2</v>
      </c>
      <c r="V892" s="195">
        <v>0.11899999999999999</v>
      </c>
      <c r="W892" s="195">
        <v>0.191</v>
      </c>
      <c r="X892" s="195">
        <v>0.26400000000000001</v>
      </c>
      <c r="Y892" s="195">
        <v>0</v>
      </c>
      <c r="Z892" s="195">
        <v>1.0999999999999999E-2</v>
      </c>
      <c r="AA892" s="195">
        <v>1.4999999999999999E-2</v>
      </c>
      <c r="AB892" s="195">
        <v>4.3999999999999997E-2</v>
      </c>
      <c r="AC892" s="42"/>
    </row>
    <row r="893" spans="1:29" x14ac:dyDescent="0.25">
      <c r="A893" s="94" t="s">
        <v>2336</v>
      </c>
      <c r="B893" s="195" t="s">
        <v>143</v>
      </c>
      <c r="C893" s="195">
        <v>9.2452830188679239E-2</v>
      </c>
      <c r="D893" s="195">
        <v>0.21132075471698114</v>
      </c>
      <c r="E893" s="195">
        <v>0.10377358490566038</v>
      </c>
      <c r="F893" s="195">
        <v>4.3396226415094337E-2</v>
      </c>
      <c r="G893" s="195">
        <v>0.51886792452830188</v>
      </c>
      <c r="H893" s="195">
        <v>1.8867924528301887E-3</v>
      </c>
      <c r="I893" s="195">
        <v>2.8301886792452831E-2</v>
      </c>
      <c r="J893" s="194">
        <v>1</v>
      </c>
      <c r="K893" s="196">
        <v>530</v>
      </c>
      <c r="L893" s="94"/>
      <c r="M893" s="195" t="s">
        <v>143</v>
      </c>
      <c r="N893" s="195" t="s">
        <v>143</v>
      </c>
      <c r="O893" s="195">
        <v>7.0999999999999994E-2</v>
      </c>
      <c r="P893" s="195">
        <v>0.12</v>
      </c>
      <c r="Q893" s="195">
        <v>0.17899999999999999</v>
      </c>
      <c r="R893" s="195">
        <v>0.248</v>
      </c>
      <c r="S893" s="195">
        <v>8.1000000000000003E-2</v>
      </c>
      <c r="T893" s="195">
        <v>0.13300000000000001</v>
      </c>
      <c r="U893" s="195">
        <v>2.9000000000000001E-2</v>
      </c>
      <c r="V893" s="195">
        <v>6.4000000000000001E-2</v>
      </c>
      <c r="W893" s="195">
        <v>0.47599999999999998</v>
      </c>
      <c r="X893" s="195">
        <v>0.56100000000000005</v>
      </c>
      <c r="Y893" s="195">
        <v>0</v>
      </c>
      <c r="Z893" s="195">
        <v>1.0999999999999999E-2</v>
      </c>
      <c r="AA893" s="195">
        <v>1.7000000000000001E-2</v>
      </c>
      <c r="AB893" s="195">
        <v>4.5999999999999999E-2</v>
      </c>
      <c r="AC893" s="42"/>
    </row>
    <row r="894" spans="1:29" x14ac:dyDescent="0.25">
      <c r="A894" s="94" t="s">
        <v>2337</v>
      </c>
      <c r="B894" s="195" t="s">
        <v>143</v>
      </c>
      <c r="C894" s="195">
        <v>0.30516619943932721</v>
      </c>
      <c r="D894" s="195">
        <v>0.33880656788145774</v>
      </c>
      <c r="E894" s="195">
        <v>0.16539847817380857</v>
      </c>
      <c r="F894" s="195">
        <v>6.688025630756908E-2</v>
      </c>
      <c r="G894" s="195">
        <v>0.10292350820985183</v>
      </c>
      <c r="H894" s="195">
        <v>2.803364036844213E-3</v>
      </c>
      <c r="I894" s="195">
        <v>1.802162595114137E-2</v>
      </c>
      <c r="J894" s="194">
        <v>1</v>
      </c>
      <c r="K894" s="196">
        <v>2497</v>
      </c>
      <c r="L894" s="94"/>
      <c r="M894" s="195" t="s">
        <v>143</v>
      </c>
      <c r="N894" s="195" t="s">
        <v>143</v>
      </c>
      <c r="O894" s="195">
        <v>0.28699999999999998</v>
      </c>
      <c r="P894" s="195">
        <v>0.32400000000000001</v>
      </c>
      <c r="Q894" s="195">
        <v>0.32100000000000001</v>
      </c>
      <c r="R894" s="195">
        <v>0.35799999999999998</v>
      </c>
      <c r="S894" s="195">
        <v>0.151</v>
      </c>
      <c r="T894" s="195">
        <v>0.18</v>
      </c>
      <c r="U894" s="195">
        <v>5.8000000000000003E-2</v>
      </c>
      <c r="V894" s="195">
        <v>7.6999999999999999E-2</v>
      </c>
      <c r="W894" s="195">
        <v>9.1999999999999998E-2</v>
      </c>
      <c r="X894" s="195">
        <v>0.115</v>
      </c>
      <c r="Y894" s="195">
        <v>1E-3</v>
      </c>
      <c r="Z894" s="195">
        <v>6.0000000000000001E-3</v>
      </c>
      <c r="AA894" s="195">
        <v>1.2999999999999999E-2</v>
      </c>
      <c r="AB894" s="195">
        <v>2.4E-2</v>
      </c>
      <c r="AC894" s="42"/>
    </row>
    <row r="895" spans="1:29" x14ac:dyDescent="0.25">
      <c r="A895" s="94" t="s">
        <v>2338</v>
      </c>
      <c r="B895" s="195" t="s">
        <v>143</v>
      </c>
      <c r="C895" s="195">
        <v>0.40298507462686567</v>
      </c>
      <c r="D895" s="195">
        <v>0.31982942430703626</v>
      </c>
      <c r="E895" s="195">
        <v>0.11300639658848614</v>
      </c>
      <c r="F895" s="195">
        <v>3.1982942430703626E-2</v>
      </c>
      <c r="G895" s="195">
        <v>9.8081023454157784E-2</v>
      </c>
      <c r="H895" s="195">
        <v>4.2643923240938165E-3</v>
      </c>
      <c r="I895" s="195">
        <v>2.9850746268656716E-2</v>
      </c>
      <c r="J895" s="194">
        <v>1</v>
      </c>
      <c r="K895" s="196">
        <v>469</v>
      </c>
      <c r="L895" s="94"/>
      <c r="M895" s="195" t="s">
        <v>143</v>
      </c>
      <c r="N895" s="195" t="s">
        <v>143</v>
      </c>
      <c r="O895" s="195">
        <v>0.36</v>
      </c>
      <c r="P895" s="195">
        <v>0.44800000000000001</v>
      </c>
      <c r="Q895" s="195">
        <v>0.27900000000000003</v>
      </c>
      <c r="R895" s="195">
        <v>0.36299999999999999</v>
      </c>
      <c r="S895" s="195">
        <v>8.6999999999999994E-2</v>
      </c>
      <c r="T895" s="195">
        <v>0.14499999999999999</v>
      </c>
      <c r="U895" s="195">
        <v>1.9E-2</v>
      </c>
      <c r="V895" s="195">
        <v>5.1999999999999998E-2</v>
      </c>
      <c r="W895" s="195">
        <v>7.3999999999999996E-2</v>
      </c>
      <c r="X895" s="195">
        <v>0.128</v>
      </c>
      <c r="Y895" s="195">
        <v>1E-3</v>
      </c>
      <c r="Z895" s="195">
        <v>1.4999999999999999E-2</v>
      </c>
      <c r="AA895" s="195">
        <v>1.7999999999999999E-2</v>
      </c>
      <c r="AB895" s="195">
        <v>4.9000000000000002E-2</v>
      </c>
      <c r="AC895" s="42"/>
    </row>
    <row r="896" spans="1:29" x14ac:dyDescent="0.25">
      <c r="A896" s="94" t="s">
        <v>2339</v>
      </c>
      <c r="B896" s="195">
        <v>4.6848470147960772E-2</v>
      </c>
      <c r="C896" s="195">
        <v>0.2373609619182924</v>
      </c>
      <c r="D896" s="195">
        <v>0.30340621643161581</v>
      </c>
      <c r="E896" s="195">
        <v>9.2761356942375001E-2</v>
      </c>
      <c r="F896" s="195">
        <v>3.6557053258948681E-2</v>
      </c>
      <c r="G896" s="195">
        <v>0.21556533490418933</v>
      </c>
      <c r="H896" s="195">
        <v>9.3558335354655393E-4</v>
      </c>
      <c r="I896" s="195">
        <v>6.6565023043071492E-2</v>
      </c>
      <c r="J896" s="194">
        <v>1</v>
      </c>
      <c r="K896" s="196">
        <v>28859</v>
      </c>
      <c r="L896" s="94"/>
      <c r="M896" s="195">
        <v>4.3999999999999997E-2</v>
      </c>
      <c r="N896" s="195">
        <v>4.9000000000000002E-2</v>
      </c>
      <c r="O896" s="195">
        <v>0.23200000000000001</v>
      </c>
      <c r="P896" s="195">
        <v>0.24199999999999999</v>
      </c>
      <c r="Q896" s="195">
        <v>0.29799999999999999</v>
      </c>
      <c r="R896" s="195">
        <v>0.309</v>
      </c>
      <c r="S896" s="195">
        <v>8.8999999999999996E-2</v>
      </c>
      <c r="T896" s="195">
        <v>9.6000000000000002E-2</v>
      </c>
      <c r="U896" s="195">
        <v>3.4000000000000002E-2</v>
      </c>
      <c r="V896" s="195">
        <v>3.9E-2</v>
      </c>
      <c r="W896" s="195">
        <v>0.21099999999999999</v>
      </c>
      <c r="X896" s="195">
        <v>0.22</v>
      </c>
      <c r="Y896" s="195">
        <v>1E-3</v>
      </c>
      <c r="Z896" s="195">
        <v>1E-3</v>
      </c>
      <c r="AA896" s="195">
        <v>6.4000000000000001E-2</v>
      </c>
      <c r="AB896" s="195">
        <v>6.9000000000000006E-2</v>
      </c>
      <c r="AC896" s="42"/>
    </row>
    <row r="897" spans="1:29" x14ac:dyDescent="0.25">
      <c r="A897" s="94" t="s">
        <v>2340</v>
      </c>
      <c r="B897" s="195" t="s">
        <v>143</v>
      </c>
      <c r="C897" s="195">
        <v>0.23766364551863042</v>
      </c>
      <c r="D897" s="195">
        <v>0.34944612286002014</v>
      </c>
      <c r="E897" s="195">
        <v>0.1107754279959718</v>
      </c>
      <c r="F897" s="195">
        <v>7.3514602215508554E-2</v>
      </c>
      <c r="G897" s="195">
        <v>0.17522658610271905</v>
      </c>
      <c r="H897" s="195" t="s">
        <v>143</v>
      </c>
      <c r="I897" s="195">
        <v>5.3373615307150048E-2</v>
      </c>
      <c r="J897" s="194">
        <v>1</v>
      </c>
      <c r="K897" s="196">
        <v>993</v>
      </c>
      <c r="L897" s="94"/>
      <c r="M897" s="195" t="s">
        <v>143</v>
      </c>
      <c r="N897" s="195" t="s">
        <v>143</v>
      </c>
      <c r="O897" s="195">
        <v>0.21199999999999999</v>
      </c>
      <c r="P897" s="195">
        <v>0.26500000000000001</v>
      </c>
      <c r="Q897" s="195">
        <v>0.32</v>
      </c>
      <c r="R897" s="195">
        <v>0.38</v>
      </c>
      <c r="S897" s="195">
        <v>9.2999999999999999E-2</v>
      </c>
      <c r="T897" s="195">
        <v>0.13200000000000001</v>
      </c>
      <c r="U897" s="195">
        <v>5.8999999999999997E-2</v>
      </c>
      <c r="V897" s="195">
        <v>9.0999999999999998E-2</v>
      </c>
      <c r="W897" s="195">
        <v>0.153</v>
      </c>
      <c r="X897" s="195">
        <v>0.2</v>
      </c>
      <c r="Y897" s="195" t="s">
        <v>143</v>
      </c>
      <c r="Z897" s="195" t="s">
        <v>143</v>
      </c>
      <c r="AA897" s="195">
        <v>4.1000000000000002E-2</v>
      </c>
      <c r="AB897" s="195">
        <v>6.9000000000000006E-2</v>
      </c>
      <c r="AC897" s="42"/>
    </row>
    <row r="898" spans="1:29" x14ac:dyDescent="0.25">
      <c r="A898" s="94" t="s">
        <v>2341</v>
      </c>
      <c r="B898" s="195" t="s">
        <v>143</v>
      </c>
      <c r="C898" s="195">
        <v>7.5329566854990579E-2</v>
      </c>
      <c r="D898" s="195">
        <v>0.18173258003766479</v>
      </c>
      <c r="E898" s="195">
        <v>6.4971751412429377E-2</v>
      </c>
      <c r="F898" s="195">
        <v>1.0357815442561206E-2</v>
      </c>
      <c r="G898" s="195">
        <v>0.59698681732580039</v>
      </c>
      <c r="H898" s="195">
        <v>9.4161958568738226E-4</v>
      </c>
      <c r="I898" s="195">
        <v>6.9679849340866296E-2</v>
      </c>
      <c r="J898" s="194">
        <v>1</v>
      </c>
      <c r="K898" s="196">
        <v>1062</v>
      </c>
      <c r="L898" s="94"/>
      <c r="M898" s="195" t="s">
        <v>143</v>
      </c>
      <c r="N898" s="195" t="s">
        <v>143</v>
      </c>
      <c r="O898" s="195">
        <v>6.0999999999999999E-2</v>
      </c>
      <c r="P898" s="195">
        <v>9.2999999999999999E-2</v>
      </c>
      <c r="Q898" s="195">
        <v>0.16</v>
      </c>
      <c r="R898" s="195">
        <v>0.20599999999999999</v>
      </c>
      <c r="S898" s="195">
        <v>5.1999999999999998E-2</v>
      </c>
      <c r="T898" s="195">
        <v>8.1000000000000003E-2</v>
      </c>
      <c r="U898" s="195">
        <v>6.0000000000000001E-3</v>
      </c>
      <c r="V898" s="195">
        <v>1.7999999999999999E-2</v>
      </c>
      <c r="W898" s="195">
        <v>0.56699999999999995</v>
      </c>
      <c r="X898" s="195">
        <v>0.626</v>
      </c>
      <c r="Y898" s="195">
        <v>0</v>
      </c>
      <c r="Z898" s="195">
        <v>5.0000000000000001E-3</v>
      </c>
      <c r="AA898" s="195">
        <v>5.6000000000000001E-2</v>
      </c>
      <c r="AB898" s="195">
        <v>8.6999999999999994E-2</v>
      </c>
      <c r="AC898" s="42"/>
    </row>
    <row r="899" spans="1:29" x14ac:dyDescent="0.25">
      <c r="A899" s="94" t="s">
        <v>2342</v>
      </c>
      <c r="B899" s="195">
        <v>4.3149466192170818E-2</v>
      </c>
      <c r="C899" s="195">
        <v>2.224199288256228E-3</v>
      </c>
      <c r="D899" s="195">
        <v>0.69172597864768681</v>
      </c>
      <c r="E899" s="195">
        <v>0.18994661921708186</v>
      </c>
      <c r="F899" s="195">
        <v>8.8967971530249119E-3</v>
      </c>
      <c r="G899" s="195">
        <v>6.2277580071174376E-3</v>
      </c>
      <c r="H899" s="195" t="s">
        <v>143</v>
      </c>
      <c r="I899" s="195">
        <v>5.7829181494661923E-2</v>
      </c>
      <c r="J899" s="194">
        <v>1</v>
      </c>
      <c r="K899" s="196">
        <v>2248</v>
      </c>
      <c r="L899" s="94"/>
      <c r="M899" s="195">
        <v>3.5999999999999997E-2</v>
      </c>
      <c r="N899" s="195">
        <v>5.1999999999999998E-2</v>
      </c>
      <c r="O899" s="195">
        <v>1E-3</v>
      </c>
      <c r="P899" s="195">
        <v>5.0000000000000001E-3</v>
      </c>
      <c r="Q899" s="195">
        <v>0.67200000000000004</v>
      </c>
      <c r="R899" s="195">
        <v>0.71</v>
      </c>
      <c r="S899" s="195">
        <v>0.17399999999999999</v>
      </c>
      <c r="T899" s="195">
        <v>0.20699999999999999</v>
      </c>
      <c r="U899" s="195">
        <v>6.0000000000000001E-3</v>
      </c>
      <c r="V899" s="195">
        <v>1.4E-2</v>
      </c>
      <c r="W899" s="195">
        <v>4.0000000000000001E-3</v>
      </c>
      <c r="X899" s="195">
        <v>0.01</v>
      </c>
      <c r="Y899" s="195" t="s">
        <v>143</v>
      </c>
      <c r="Z899" s="195" t="s">
        <v>143</v>
      </c>
      <c r="AA899" s="195">
        <v>4.9000000000000002E-2</v>
      </c>
      <c r="AB899" s="195">
        <v>6.8000000000000005E-2</v>
      </c>
      <c r="AC899" s="42"/>
    </row>
    <row r="900" spans="1:29" x14ac:dyDescent="0.25">
      <c r="A900" s="94" t="s">
        <v>2343</v>
      </c>
      <c r="B900" s="195">
        <v>5.3937432578209281E-3</v>
      </c>
      <c r="C900" s="195">
        <v>0.24892125134843582</v>
      </c>
      <c r="D900" s="195">
        <v>0.29449838187702265</v>
      </c>
      <c r="E900" s="195">
        <v>8.387270765911542E-2</v>
      </c>
      <c r="F900" s="195">
        <v>5.6364617044228696E-2</v>
      </c>
      <c r="G900" s="195">
        <v>0.25377562028047462</v>
      </c>
      <c r="H900" s="195">
        <v>8.090614886731392E-4</v>
      </c>
      <c r="I900" s="195">
        <v>5.6364617044228696E-2</v>
      </c>
      <c r="J900" s="194">
        <v>1</v>
      </c>
      <c r="K900" s="196">
        <v>3708</v>
      </c>
      <c r="L900" s="94"/>
      <c r="M900" s="195">
        <v>3.0000000000000001E-3</v>
      </c>
      <c r="N900" s="195">
        <v>8.0000000000000002E-3</v>
      </c>
      <c r="O900" s="195">
        <v>0.23499999999999999</v>
      </c>
      <c r="P900" s="195">
        <v>0.26300000000000001</v>
      </c>
      <c r="Q900" s="195">
        <v>0.28000000000000003</v>
      </c>
      <c r="R900" s="195">
        <v>0.309</v>
      </c>
      <c r="S900" s="195">
        <v>7.4999999999999997E-2</v>
      </c>
      <c r="T900" s="195">
        <v>9.2999999999999999E-2</v>
      </c>
      <c r="U900" s="195">
        <v>4.9000000000000002E-2</v>
      </c>
      <c r="V900" s="195">
        <v>6.4000000000000001E-2</v>
      </c>
      <c r="W900" s="195">
        <v>0.24</v>
      </c>
      <c r="X900" s="195">
        <v>0.26800000000000002</v>
      </c>
      <c r="Y900" s="195">
        <v>0</v>
      </c>
      <c r="Z900" s="195">
        <v>2E-3</v>
      </c>
      <c r="AA900" s="195">
        <v>4.9000000000000002E-2</v>
      </c>
      <c r="AB900" s="195">
        <v>6.4000000000000001E-2</v>
      </c>
      <c r="AC900" s="42"/>
    </row>
    <row r="901" spans="1:29" x14ac:dyDescent="0.25">
      <c r="A901" s="94" t="s">
        <v>2344</v>
      </c>
      <c r="B901" s="195">
        <v>0.28841556183438383</v>
      </c>
      <c r="C901" s="195">
        <v>0.3977396218213432</v>
      </c>
      <c r="D901" s="195">
        <v>0.17800478156922409</v>
      </c>
      <c r="E901" s="195">
        <v>3.0645511845251033E-2</v>
      </c>
      <c r="F901" s="195">
        <v>1.5214083894805478E-3</v>
      </c>
      <c r="G901" s="195">
        <v>3.6079113236252985E-2</v>
      </c>
      <c r="H901" s="195">
        <v>6.5203216692023478E-4</v>
      </c>
      <c r="I901" s="195">
        <v>6.6941969137144106E-2</v>
      </c>
      <c r="J901" s="194">
        <v>1</v>
      </c>
      <c r="K901" s="196">
        <v>4601</v>
      </c>
      <c r="L901" s="94"/>
      <c r="M901" s="195">
        <v>0.27600000000000002</v>
      </c>
      <c r="N901" s="195">
        <v>0.30199999999999999</v>
      </c>
      <c r="O901" s="195">
        <v>0.38400000000000001</v>
      </c>
      <c r="P901" s="195">
        <v>0.41199999999999998</v>
      </c>
      <c r="Q901" s="195">
        <v>0.16700000000000001</v>
      </c>
      <c r="R901" s="195">
        <v>0.189</v>
      </c>
      <c r="S901" s="195">
        <v>2.5999999999999999E-2</v>
      </c>
      <c r="T901" s="195">
        <v>3.5999999999999997E-2</v>
      </c>
      <c r="U901" s="195">
        <v>1E-3</v>
      </c>
      <c r="V901" s="195">
        <v>3.0000000000000001E-3</v>
      </c>
      <c r="W901" s="195">
        <v>3.1E-2</v>
      </c>
      <c r="X901" s="195">
        <v>4.2000000000000003E-2</v>
      </c>
      <c r="Y901" s="195">
        <v>0</v>
      </c>
      <c r="Z901" s="195">
        <v>2E-3</v>
      </c>
      <c r="AA901" s="195">
        <v>0.06</v>
      </c>
      <c r="AB901" s="195">
        <v>7.4999999999999997E-2</v>
      </c>
      <c r="AC901" s="42"/>
    </row>
    <row r="902" spans="1:29" x14ac:dyDescent="0.25">
      <c r="A902" s="94" t="s">
        <v>2345</v>
      </c>
      <c r="B902" s="195" t="s">
        <v>143</v>
      </c>
      <c r="C902" s="195">
        <v>0.16618497109826588</v>
      </c>
      <c r="D902" s="195">
        <v>0.32369942196531792</v>
      </c>
      <c r="E902" s="195">
        <v>0.16763005780346821</v>
      </c>
      <c r="F902" s="195">
        <v>4.3352601156069363E-2</v>
      </c>
      <c r="G902" s="195">
        <v>0.24132947976878613</v>
      </c>
      <c r="H902" s="195">
        <v>2.8901734104046241E-3</v>
      </c>
      <c r="I902" s="195">
        <v>5.4913294797687862E-2</v>
      </c>
      <c r="J902" s="194">
        <v>1</v>
      </c>
      <c r="K902" s="196">
        <v>692</v>
      </c>
      <c r="L902" s="94"/>
      <c r="M902" s="195" t="s">
        <v>143</v>
      </c>
      <c r="N902" s="195" t="s">
        <v>143</v>
      </c>
      <c r="O902" s="195">
        <v>0.14000000000000001</v>
      </c>
      <c r="P902" s="195">
        <v>0.19600000000000001</v>
      </c>
      <c r="Q902" s="195">
        <v>0.28999999999999998</v>
      </c>
      <c r="R902" s="195">
        <v>0.35899999999999999</v>
      </c>
      <c r="S902" s="195">
        <v>0.14199999999999999</v>
      </c>
      <c r="T902" s="195">
        <v>0.19700000000000001</v>
      </c>
      <c r="U902" s="195">
        <v>3.1E-2</v>
      </c>
      <c r="V902" s="195">
        <v>6.0999999999999999E-2</v>
      </c>
      <c r="W902" s="195">
        <v>0.21099999999999999</v>
      </c>
      <c r="X902" s="195">
        <v>0.27500000000000002</v>
      </c>
      <c r="Y902" s="195">
        <v>1E-3</v>
      </c>
      <c r="Z902" s="195">
        <v>0.01</v>
      </c>
      <c r="AA902" s="195">
        <v>0.04</v>
      </c>
      <c r="AB902" s="195">
        <v>7.3999999999999996E-2</v>
      </c>
      <c r="AC902" s="42"/>
    </row>
    <row r="903" spans="1:29" x14ac:dyDescent="0.25">
      <c r="A903" s="94" t="s">
        <v>2346</v>
      </c>
      <c r="B903" s="195" t="s">
        <v>143</v>
      </c>
      <c r="C903" s="195">
        <v>0.19260584376863446</v>
      </c>
      <c r="D903" s="195">
        <v>0.24776386404293382</v>
      </c>
      <c r="E903" s="195">
        <v>0.12373285629099583</v>
      </c>
      <c r="F903" s="195">
        <v>2.3255813953488372E-2</v>
      </c>
      <c r="G903" s="195">
        <v>0.37149672033392961</v>
      </c>
      <c r="H903" s="195">
        <v>1.4907573047107932E-3</v>
      </c>
      <c r="I903" s="195">
        <v>3.9654144305307094E-2</v>
      </c>
      <c r="J903" s="194">
        <v>1</v>
      </c>
      <c r="K903" s="196">
        <v>3354</v>
      </c>
      <c r="L903" s="94"/>
      <c r="M903" s="195" t="s">
        <v>143</v>
      </c>
      <c r="N903" s="195" t="s">
        <v>143</v>
      </c>
      <c r="O903" s="195">
        <v>0.18</v>
      </c>
      <c r="P903" s="195">
        <v>0.20599999999999999</v>
      </c>
      <c r="Q903" s="195">
        <v>0.23300000000000001</v>
      </c>
      <c r="R903" s="195">
        <v>0.26300000000000001</v>
      </c>
      <c r="S903" s="195">
        <v>0.113</v>
      </c>
      <c r="T903" s="195">
        <v>0.13500000000000001</v>
      </c>
      <c r="U903" s="195">
        <v>1.9E-2</v>
      </c>
      <c r="V903" s="195">
        <v>2.9000000000000001E-2</v>
      </c>
      <c r="W903" s="195">
        <v>0.35499999999999998</v>
      </c>
      <c r="X903" s="195">
        <v>0.38800000000000001</v>
      </c>
      <c r="Y903" s="195">
        <v>1E-3</v>
      </c>
      <c r="Z903" s="195">
        <v>3.0000000000000001E-3</v>
      </c>
      <c r="AA903" s="195">
        <v>3.4000000000000002E-2</v>
      </c>
      <c r="AB903" s="195">
        <v>4.7E-2</v>
      </c>
      <c r="AC903" s="42"/>
    </row>
    <row r="904" spans="1:29" x14ac:dyDescent="0.25">
      <c r="A904" s="94" t="s">
        <v>2347</v>
      </c>
      <c r="B904" s="195" t="s">
        <v>143</v>
      </c>
      <c r="C904" s="195">
        <v>0.35071090047393366</v>
      </c>
      <c r="D904" s="195">
        <v>0.39241706161137441</v>
      </c>
      <c r="E904" s="195">
        <v>6.7298578199052134E-2</v>
      </c>
      <c r="F904" s="195">
        <v>1.3270142180094787E-2</v>
      </c>
      <c r="G904" s="195">
        <v>1.7061611374407582E-2</v>
      </c>
      <c r="H904" s="195">
        <v>9.4786729857819908E-4</v>
      </c>
      <c r="I904" s="195">
        <v>0.15829383886255924</v>
      </c>
      <c r="J904" s="194">
        <v>1</v>
      </c>
      <c r="K904" s="196">
        <v>1055</v>
      </c>
      <c r="L904" s="94"/>
      <c r="M904" s="195" t="s">
        <v>143</v>
      </c>
      <c r="N904" s="195" t="s">
        <v>143</v>
      </c>
      <c r="O904" s="195">
        <v>0.32300000000000001</v>
      </c>
      <c r="P904" s="195">
        <v>0.38</v>
      </c>
      <c r="Q904" s="195">
        <v>0.36299999999999999</v>
      </c>
      <c r="R904" s="195">
        <v>0.42199999999999999</v>
      </c>
      <c r="S904" s="195">
        <v>5.3999999999999999E-2</v>
      </c>
      <c r="T904" s="195">
        <v>8.4000000000000005E-2</v>
      </c>
      <c r="U904" s="195">
        <v>8.0000000000000002E-3</v>
      </c>
      <c r="V904" s="195">
        <v>2.1999999999999999E-2</v>
      </c>
      <c r="W904" s="195">
        <v>1.0999999999999999E-2</v>
      </c>
      <c r="X904" s="195">
        <v>2.7E-2</v>
      </c>
      <c r="Y904" s="195">
        <v>0</v>
      </c>
      <c r="Z904" s="195">
        <v>5.0000000000000001E-3</v>
      </c>
      <c r="AA904" s="195">
        <v>0.13800000000000001</v>
      </c>
      <c r="AB904" s="195">
        <v>0.182</v>
      </c>
      <c r="AC904" s="42"/>
    </row>
    <row r="905" spans="1:29" x14ac:dyDescent="0.25">
      <c r="A905" s="94" t="s">
        <v>2348</v>
      </c>
      <c r="B905" s="195" t="s">
        <v>143</v>
      </c>
      <c r="C905" s="195">
        <v>0.15553522415370541</v>
      </c>
      <c r="D905" s="195">
        <v>0.39524245196706315</v>
      </c>
      <c r="E905" s="195">
        <v>0.11436413540713632</v>
      </c>
      <c r="F905" s="195">
        <v>3.8426349496797803E-2</v>
      </c>
      <c r="G905" s="195">
        <v>0.24519670631290028</v>
      </c>
      <c r="H905" s="195" t="s">
        <v>143</v>
      </c>
      <c r="I905" s="195">
        <v>5.123513266239707E-2</v>
      </c>
      <c r="J905" s="194">
        <v>1</v>
      </c>
      <c r="K905" s="196">
        <v>1093</v>
      </c>
      <c r="L905" s="94"/>
      <c r="M905" s="195" t="s">
        <v>143</v>
      </c>
      <c r="N905" s="195" t="s">
        <v>143</v>
      </c>
      <c r="O905" s="195">
        <v>0.13500000000000001</v>
      </c>
      <c r="P905" s="195">
        <v>0.17799999999999999</v>
      </c>
      <c r="Q905" s="195">
        <v>0.36699999999999999</v>
      </c>
      <c r="R905" s="195">
        <v>0.42499999999999999</v>
      </c>
      <c r="S905" s="195">
        <v>9.7000000000000003E-2</v>
      </c>
      <c r="T905" s="195">
        <v>0.13500000000000001</v>
      </c>
      <c r="U905" s="195">
        <v>2.9000000000000001E-2</v>
      </c>
      <c r="V905" s="195">
        <v>5.1999999999999998E-2</v>
      </c>
      <c r="W905" s="195">
        <v>0.221</v>
      </c>
      <c r="X905" s="195">
        <v>0.27200000000000002</v>
      </c>
      <c r="Y905" s="195" t="s">
        <v>143</v>
      </c>
      <c r="Z905" s="195" t="s">
        <v>143</v>
      </c>
      <c r="AA905" s="195">
        <v>0.04</v>
      </c>
      <c r="AB905" s="195">
        <v>6.6000000000000003E-2</v>
      </c>
      <c r="AC905" s="42"/>
    </row>
    <row r="906" spans="1:29" x14ac:dyDescent="0.25">
      <c r="A906" s="94" t="s">
        <v>2349</v>
      </c>
      <c r="B906" s="195" t="s">
        <v>143</v>
      </c>
      <c r="C906" s="195">
        <v>0.33184523809523808</v>
      </c>
      <c r="D906" s="195">
        <v>0.19494047619047619</v>
      </c>
      <c r="E906" s="195">
        <v>6.25E-2</v>
      </c>
      <c r="F906" s="195">
        <v>0.11458333333333333</v>
      </c>
      <c r="G906" s="195">
        <v>0.23363095238095238</v>
      </c>
      <c r="H906" s="195" t="s">
        <v>143</v>
      </c>
      <c r="I906" s="195">
        <v>6.25E-2</v>
      </c>
      <c r="J906" s="194">
        <v>1</v>
      </c>
      <c r="K906" s="196">
        <v>672</v>
      </c>
      <c r="L906" s="94"/>
      <c r="M906" s="195" t="s">
        <v>143</v>
      </c>
      <c r="N906" s="195" t="s">
        <v>143</v>
      </c>
      <c r="O906" s="195">
        <v>0.29699999999999999</v>
      </c>
      <c r="P906" s="195">
        <v>0.36799999999999999</v>
      </c>
      <c r="Q906" s="195">
        <v>0.16700000000000001</v>
      </c>
      <c r="R906" s="195">
        <v>0.22700000000000001</v>
      </c>
      <c r="S906" s="195">
        <v>4.7E-2</v>
      </c>
      <c r="T906" s="195">
        <v>8.3000000000000004E-2</v>
      </c>
      <c r="U906" s="195">
        <v>9.2999999999999999E-2</v>
      </c>
      <c r="V906" s="195">
        <v>0.14099999999999999</v>
      </c>
      <c r="W906" s="195">
        <v>0.20300000000000001</v>
      </c>
      <c r="X906" s="195">
        <v>0.26700000000000002</v>
      </c>
      <c r="Y906" s="195" t="s">
        <v>143</v>
      </c>
      <c r="Z906" s="195" t="s">
        <v>143</v>
      </c>
      <c r="AA906" s="195">
        <v>4.7E-2</v>
      </c>
      <c r="AB906" s="195">
        <v>8.3000000000000004E-2</v>
      </c>
      <c r="AC906" s="42"/>
    </row>
    <row r="907" spans="1:29" x14ac:dyDescent="0.25">
      <c r="A907" s="94" t="s">
        <v>2350</v>
      </c>
      <c r="B907" s="195" t="s">
        <v>143</v>
      </c>
      <c r="C907" s="195">
        <v>9.3283582089552244E-2</v>
      </c>
      <c r="D907" s="195">
        <v>0.22263681592039802</v>
      </c>
      <c r="E907" s="195">
        <v>9.8258706467661688E-2</v>
      </c>
      <c r="F907" s="195">
        <v>3.9800995024875621E-2</v>
      </c>
      <c r="G907" s="195">
        <v>0.48258706467661694</v>
      </c>
      <c r="H907" s="195">
        <v>4.9751243781094526E-3</v>
      </c>
      <c r="I907" s="195">
        <v>5.8457711442786067E-2</v>
      </c>
      <c r="J907" s="194">
        <v>1</v>
      </c>
      <c r="K907" s="196">
        <v>804</v>
      </c>
      <c r="L907" s="94"/>
      <c r="M907" s="195" t="s">
        <v>143</v>
      </c>
      <c r="N907" s="195" t="s">
        <v>143</v>
      </c>
      <c r="O907" s="195">
        <v>7.4999999999999997E-2</v>
      </c>
      <c r="P907" s="195">
        <v>0.115</v>
      </c>
      <c r="Q907" s="195">
        <v>0.19500000000000001</v>
      </c>
      <c r="R907" s="195">
        <v>0.253</v>
      </c>
      <c r="S907" s="195">
        <v>0.08</v>
      </c>
      <c r="T907" s="195">
        <v>0.121</v>
      </c>
      <c r="U907" s="195">
        <v>2.8000000000000001E-2</v>
      </c>
      <c r="V907" s="195">
        <v>5.6000000000000001E-2</v>
      </c>
      <c r="W907" s="195">
        <v>0.44800000000000001</v>
      </c>
      <c r="X907" s="195">
        <v>0.51700000000000002</v>
      </c>
      <c r="Y907" s="195">
        <v>2E-3</v>
      </c>
      <c r="Z907" s="195">
        <v>1.2999999999999999E-2</v>
      </c>
      <c r="AA907" s="195">
        <v>4.3999999999999997E-2</v>
      </c>
      <c r="AB907" s="195">
        <v>7.6999999999999999E-2</v>
      </c>
      <c r="AC907" s="42"/>
    </row>
    <row r="908" spans="1:29" x14ac:dyDescent="0.25">
      <c r="A908" s="94" t="s">
        <v>2351</v>
      </c>
      <c r="B908" s="195" t="s">
        <v>143</v>
      </c>
      <c r="C908" s="195">
        <v>0.24236092974667015</v>
      </c>
      <c r="D908" s="195">
        <v>0.45599373204492033</v>
      </c>
      <c r="E908" s="195">
        <v>9.0885348655001308E-2</v>
      </c>
      <c r="F908" s="195">
        <v>4.9882475842256462E-2</v>
      </c>
      <c r="G908" s="195">
        <v>7.6260120135805687E-2</v>
      </c>
      <c r="H908" s="195" t="s">
        <v>143</v>
      </c>
      <c r="I908" s="195">
        <v>8.4617393575346048E-2</v>
      </c>
      <c r="J908" s="194">
        <v>1</v>
      </c>
      <c r="K908" s="196">
        <v>3829</v>
      </c>
      <c r="L908" s="94"/>
      <c r="M908" s="195" t="s">
        <v>143</v>
      </c>
      <c r="N908" s="195" t="s">
        <v>143</v>
      </c>
      <c r="O908" s="195">
        <v>0.22900000000000001</v>
      </c>
      <c r="P908" s="195">
        <v>0.25600000000000001</v>
      </c>
      <c r="Q908" s="195">
        <v>0.44</v>
      </c>
      <c r="R908" s="195">
        <v>0.47199999999999998</v>
      </c>
      <c r="S908" s="195">
        <v>8.2000000000000003E-2</v>
      </c>
      <c r="T908" s="195">
        <v>0.1</v>
      </c>
      <c r="U908" s="195">
        <v>4.2999999999999997E-2</v>
      </c>
      <c r="V908" s="195">
        <v>5.7000000000000002E-2</v>
      </c>
      <c r="W908" s="195">
        <v>6.8000000000000005E-2</v>
      </c>
      <c r="X908" s="195">
        <v>8.5000000000000006E-2</v>
      </c>
      <c r="Y908" s="195" t="s">
        <v>143</v>
      </c>
      <c r="Z908" s="195" t="s">
        <v>143</v>
      </c>
      <c r="AA908" s="195">
        <v>7.5999999999999998E-2</v>
      </c>
      <c r="AB908" s="195">
        <v>9.4E-2</v>
      </c>
      <c r="AC908" s="42"/>
    </row>
    <row r="909" spans="1:29" x14ac:dyDescent="0.25">
      <c r="A909" s="94" t="s">
        <v>2352</v>
      </c>
      <c r="B909" s="195" t="s">
        <v>143</v>
      </c>
      <c r="C909" s="195">
        <v>0.33078880407124683</v>
      </c>
      <c r="D909" s="195">
        <v>0.45165394402035625</v>
      </c>
      <c r="E909" s="195">
        <v>6.3613231552162849E-2</v>
      </c>
      <c r="F909" s="195">
        <v>2.4173027989821884E-2</v>
      </c>
      <c r="G909" s="195">
        <v>7.2519083969465645E-2</v>
      </c>
      <c r="H909" s="195" t="s">
        <v>143</v>
      </c>
      <c r="I909" s="195">
        <v>5.7251908396946563E-2</v>
      </c>
      <c r="J909" s="194">
        <v>1</v>
      </c>
      <c r="K909" s="196">
        <v>786</v>
      </c>
      <c r="L909" s="94"/>
      <c r="M909" s="195" t="s">
        <v>143</v>
      </c>
      <c r="N909" s="195" t="s">
        <v>143</v>
      </c>
      <c r="O909" s="195">
        <v>0.29899999999999999</v>
      </c>
      <c r="P909" s="195">
        <v>0.36399999999999999</v>
      </c>
      <c r="Q909" s="195">
        <v>0.41699999999999998</v>
      </c>
      <c r="R909" s="195">
        <v>0.48699999999999999</v>
      </c>
      <c r="S909" s="195">
        <v>4.9000000000000002E-2</v>
      </c>
      <c r="T909" s="195">
        <v>8.3000000000000004E-2</v>
      </c>
      <c r="U909" s="195">
        <v>1.6E-2</v>
      </c>
      <c r="V909" s="195">
        <v>3.6999999999999998E-2</v>
      </c>
      <c r="W909" s="195">
        <v>5.6000000000000001E-2</v>
      </c>
      <c r="X909" s="195">
        <v>9.2999999999999999E-2</v>
      </c>
      <c r="Y909" s="195" t="s">
        <v>143</v>
      </c>
      <c r="Z909" s="195" t="s">
        <v>143</v>
      </c>
      <c r="AA909" s="195">
        <v>4.2999999999999997E-2</v>
      </c>
      <c r="AB909" s="195">
        <v>7.5999999999999998E-2</v>
      </c>
      <c r="AC909" s="42"/>
    </row>
    <row r="910" spans="1:29" x14ac:dyDescent="0.25">
      <c r="A910" s="94" t="s">
        <v>2353</v>
      </c>
      <c r="B910" s="195">
        <v>4.7084291706129079E-2</v>
      </c>
      <c r="C910" s="195">
        <v>0.26789338384521716</v>
      </c>
      <c r="D910" s="195">
        <v>0.31051278582059261</v>
      </c>
      <c r="E910" s="195">
        <v>5.7231768366932757E-2</v>
      </c>
      <c r="F910" s="195">
        <v>3.2742524692193208E-2</v>
      </c>
      <c r="G910" s="195">
        <v>0.24502773643620621</v>
      </c>
      <c r="H910" s="195">
        <v>9.4709782167501019E-4</v>
      </c>
      <c r="I910" s="195">
        <v>3.8560411311053984E-2</v>
      </c>
      <c r="J910" s="194">
        <v>1</v>
      </c>
      <c r="K910" s="196">
        <v>7391</v>
      </c>
      <c r="L910" s="94"/>
      <c r="M910" s="195">
        <v>4.2000000000000003E-2</v>
      </c>
      <c r="N910" s="195">
        <v>5.1999999999999998E-2</v>
      </c>
      <c r="O910" s="195">
        <v>0.25800000000000001</v>
      </c>
      <c r="P910" s="195">
        <v>0.27800000000000002</v>
      </c>
      <c r="Q910" s="195">
        <v>0.3</v>
      </c>
      <c r="R910" s="195">
        <v>0.32100000000000001</v>
      </c>
      <c r="S910" s="195">
        <v>5.1999999999999998E-2</v>
      </c>
      <c r="T910" s="195">
        <v>6.3E-2</v>
      </c>
      <c r="U910" s="195">
        <v>2.9000000000000001E-2</v>
      </c>
      <c r="V910" s="195">
        <v>3.6999999999999998E-2</v>
      </c>
      <c r="W910" s="195">
        <v>0.23499999999999999</v>
      </c>
      <c r="X910" s="195">
        <v>0.255</v>
      </c>
      <c r="Y910" s="195">
        <v>0</v>
      </c>
      <c r="Z910" s="195">
        <v>2E-3</v>
      </c>
      <c r="AA910" s="195">
        <v>3.4000000000000002E-2</v>
      </c>
      <c r="AB910" s="195">
        <v>4.2999999999999997E-2</v>
      </c>
      <c r="AC910" s="42"/>
    </row>
    <row r="911" spans="1:29" x14ac:dyDescent="0.25">
      <c r="A911" s="94" t="s">
        <v>2354</v>
      </c>
      <c r="B911" s="195" t="s">
        <v>143</v>
      </c>
      <c r="C911" s="195">
        <v>0.22846441947565543</v>
      </c>
      <c r="D911" s="195">
        <v>0.38576779026217228</v>
      </c>
      <c r="E911" s="195">
        <v>6.741573033707865E-2</v>
      </c>
      <c r="F911" s="195">
        <v>0.13108614232209737</v>
      </c>
      <c r="G911" s="195">
        <v>0.16104868913857678</v>
      </c>
      <c r="H911" s="195">
        <v>3.7453183520599251E-3</v>
      </c>
      <c r="I911" s="195">
        <v>2.247191011235955E-2</v>
      </c>
      <c r="J911" s="194">
        <v>1</v>
      </c>
      <c r="K911" s="196">
        <v>267</v>
      </c>
      <c r="L911" s="94"/>
      <c r="M911" s="195" t="s">
        <v>143</v>
      </c>
      <c r="N911" s="195" t="s">
        <v>143</v>
      </c>
      <c r="O911" s="195">
        <v>0.182</v>
      </c>
      <c r="P911" s="195">
        <v>0.28199999999999997</v>
      </c>
      <c r="Q911" s="195">
        <v>0.32900000000000001</v>
      </c>
      <c r="R911" s="195">
        <v>0.44500000000000001</v>
      </c>
      <c r="S911" s="195">
        <v>4.2999999999999997E-2</v>
      </c>
      <c r="T911" s="195">
        <v>0.104</v>
      </c>
      <c r="U911" s="195">
        <v>9.6000000000000002E-2</v>
      </c>
      <c r="V911" s="195">
        <v>0.17699999999999999</v>
      </c>
      <c r="W911" s="195">
        <v>0.122</v>
      </c>
      <c r="X911" s="195">
        <v>0.21</v>
      </c>
      <c r="Y911" s="195">
        <v>1E-3</v>
      </c>
      <c r="Z911" s="195">
        <v>2.1000000000000001E-2</v>
      </c>
      <c r="AA911" s="195">
        <v>0.01</v>
      </c>
      <c r="AB911" s="195">
        <v>4.8000000000000001E-2</v>
      </c>
      <c r="AC911" s="42"/>
    </row>
    <row r="912" spans="1:29" x14ac:dyDescent="0.25">
      <c r="A912" s="94" t="s">
        <v>2355</v>
      </c>
      <c r="B912" s="195" t="s">
        <v>143</v>
      </c>
      <c r="C912" s="195">
        <v>9.0909090909090912E-2</v>
      </c>
      <c r="D912" s="195">
        <v>0.17888563049853373</v>
      </c>
      <c r="E912" s="195">
        <v>4.398826979472141E-2</v>
      </c>
      <c r="F912" s="195">
        <v>1.466275659824047E-2</v>
      </c>
      <c r="G912" s="195">
        <v>0.61290322580645162</v>
      </c>
      <c r="H912" s="195">
        <v>5.8651026392961877E-3</v>
      </c>
      <c r="I912" s="195">
        <v>5.2785923753665691E-2</v>
      </c>
      <c r="J912" s="194">
        <v>1</v>
      </c>
      <c r="K912" s="196">
        <v>341</v>
      </c>
      <c r="L912" s="94"/>
      <c r="M912" s="195" t="s">
        <v>143</v>
      </c>
      <c r="N912" s="195" t="s">
        <v>143</v>
      </c>
      <c r="O912" s="195">
        <v>6.5000000000000002E-2</v>
      </c>
      <c r="P912" s="195">
        <v>0.126</v>
      </c>
      <c r="Q912" s="195">
        <v>0.14199999999999999</v>
      </c>
      <c r="R912" s="195">
        <v>0.223</v>
      </c>
      <c r="S912" s="195">
        <v>2.7E-2</v>
      </c>
      <c r="T912" s="195">
        <v>7.0999999999999994E-2</v>
      </c>
      <c r="U912" s="195">
        <v>6.0000000000000001E-3</v>
      </c>
      <c r="V912" s="195">
        <v>3.4000000000000002E-2</v>
      </c>
      <c r="W912" s="195">
        <v>0.56000000000000005</v>
      </c>
      <c r="X912" s="195">
        <v>0.66300000000000003</v>
      </c>
      <c r="Y912" s="195">
        <v>2E-3</v>
      </c>
      <c r="Z912" s="195">
        <v>2.1000000000000001E-2</v>
      </c>
      <c r="AA912" s="195">
        <v>3.4000000000000002E-2</v>
      </c>
      <c r="AB912" s="195">
        <v>8.2000000000000003E-2</v>
      </c>
      <c r="AC912" s="42"/>
    </row>
    <row r="913" spans="1:29" x14ac:dyDescent="0.25">
      <c r="A913" s="94" t="s">
        <v>2356</v>
      </c>
      <c r="B913" s="195" t="s">
        <v>143</v>
      </c>
      <c r="C913" s="195">
        <v>1.4326647564469914E-3</v>
      </c>
      <c r="D913" s="195">
        <v>0.69054441260744981</v>
      </c>
      <c r="E913" s="195">
        <v>2.865329512893983E-2</v>
      </c>
      <c r="F913" s="195">
        <v>0.18911174785100288</v>
      </c>
      <c r="G913" s="195">
        <v>1.2893982808022923E-2</v>
      </c>
      <c r="H913" s="195" t="s">
        <v>143</v>
      </c>
      <c r="I913" s="195">
        <v>7.7363896848137534E-2</v>
      </c>
      <c r="J913" s="194">
        <v>1</v>
      </c>
      <c r="K913" s="196">
        <v>698</v>
      </c>
      <c r="L913" s="94"/>
      <c r="M913" s="195" t="s">
        <v>143</v>
      </c>
      <c r="N913" s="195" t="s">
        <v>143</v>
      </c>
      <c r="O913" s="195">
        <v>0</v>
      </c>
      <c r="P913" s="195">
        <v>8.0000000000000002E-3</v>
      </c>
      <c r="Q913" s="195">
        <v>0.65500000000000003</v>
      </c>
      <c r="R913" s="195">
        <v>0.72399999999999998</v>
      </c>
      <c r="S913" s="195">
        <v>1.9E-2</v>
      </c>
      <c r="T913" s="195">
        <v>4.3999999999999997E-2</v>
      </c>
      <c r="U913" s="195">
        <v>0.16200000000000001</v>
      </c>
      <c r="V913" s="195">
        <v>0.22</v>
      </c>
      <c r="W913" s="195">
        <v>7.0000000000000001E-3</v>
      </c>
      <c r="X913" s="195">
        <v>2.4E-2</v>
      </c>
      <c r="Y913" s="195" t="s">
        <v>143</v>
      </c>
      <c r="Z913" s="195" t="s">
        <v>143</v>
      </c>
      <c r="AA913" s="195">
        <v>0.06</v>
      </c>
      <c r="AB913" s="195">
        <v>0.1</v>
      </c>
      <c r="AC913" s="42"/>
    </row>
    <row r="914" spans="1:29" x14ac:dyDescent="0.25">
      <c r="A914" s="94" t="s">
        <v>2357</v>
      </c>
      <c r="B914" s="195" t="s">
        <v>143</v>
      </c>
      <c r="C914" s="195">
        <v>0.28017718715393136</v>
      </c>
      <c r="D914" s="195">
        <v>0.2857142857142857</v>
      </c>
      <c r="E914" s="195">
        <v>4.5404208194905871E-2</v>
      </c>
      <c r="F914" s="195">
        <v>6.533776301218161E-2</v>
      </c>
      <c r="G914" s="195">
        <v>0.28239202657807311</v>
      </c>
      <c r="H914" s="195">
        <v>2.2148394241417496E-3</v>
      </c>
      <c r="I914" s="195">
        <v>3.875968992248062E-2</v>
      </c>
      <c r="J914" s="194">
        <v>1</v>
      </c>
      <c r="K914" s="196">
        <v>903</v>
      </c>
      <c r="L914" s="94"/>
      <c r="M914" s="195" t="s">
        <v>143</v>
      </c>
      <c r="N914" s="195" t="s">
        <v>143</v>
      </c>
      <c r="O914" s="195">
        <v>0.252</v>
      </c>
      <c r="P914" s="195">
        <v>0.31</v>
      </c>
      <c r="Q914" s="195">
        <v>0.25700000000000001</v>
      </c>
      <c r="R914" s="195">
        <v>0.316</v>
      </c>
      <c r="S914" s="195">
        <v>3.4000000000000002E-2</v>
      </c>
      <c r="T914" s="195">
        <v>6.0999999999999999E-2</v>
      </c>
      <c r="U914" s="195">
        <v>5.0999999999999997E-2</v>
      </c>
      <c r="V914" s="195">
        <v>8.3000000000000004E-2</v>
      </c>
      <c r="W914" s="195">
        <v>0.254</v>
      </c>
      <c r="X914" s="195">
        <v>0.313</v>
      </c>
      <c r="Y914" s="195">
        <v>1E-3</v>
      </c>
      <c r="Z914" s="195">
        <v>8.0000000000000002E-3</v>
      </c>
      <c r="AA914" s="195">
        <v>2.8000000000000001E-2</v>
      </c>
      <c r="AB914" s="195">
        <v>5.2999999999999999E-2</v>
      </c>
      <c r="AC914" s="42"/>
    </row>
    <row r="915" spans="1:29" x14ac:dyDescent="0.25">
      <c r="A915" s="94" t="s">
        <v>2358</v>
      </c>
      <c r="B915" s="195">
        <v>0.29532710280373831</v>
      </c>
      <c r="C915" s="195">
        <v>0.46355140186915889</v>
      </c>
      <c r="D915" s="195">
        <v>0.14672897196261683</v>
      </c>
      <c r="E915" s="195">
        <v>2.6168224299065422E-2</v>
      </c>
      <c r="F915" s="195">
        <v>9.3457943925233649E-4</v>
      </c>
      <c r="G915" s="195">
        <v>3.925233644859813E-2</v>
      </c>
      <c r="H915" s="195" t="s">
        <v>143</v>
      </c>
      <c r="I915" s="195">
        <v>2.8037383177570093E-2</v>
      </c>
      <c r="J915" s="194">
        <v>1</v>
      </c>
      <c r="K915" s="196">
        <v>1070</v>
      </c>
      <c r="L915" s="94"/>
      <c r="M915" s="195">
        <v>0.26900000000000002</v>
      </c>
      <c r="N915" s="195">
        <v>0.32300000000000001</v>
      </c>
      <c r="O915" s="195">
        <v>0.434</v>
      </c>
      <c r="P915" s="195">
        <v>0.49399999999999999</v>
      </c>
      <c r="Q915" s="195">
        <v>0.127</v>
      </c>
      <c r="R915" s="195">
        <v>0.16900000000000001</v>
      </c>
      <c r="S915" s="195">
        <v>1.7999999999999999E-2</v>
      </c>
      <c r="T915" s="195">
        <v>3.7999999999999999E-2</v>
      </c>
      <c r="U915" s="195">
        <v>0</v>
      </c>
      <c r="V915" s="195">
        <v>5.0000000000000001E-3</v>
      </c>
      <c r="W915" s="195">
        <v>2.9000000000000001E-2</v>
      </c>
      <c r="X915" s="195">
        <v>5.2999999999999999E-2</v>
      </c>
      <c r="Y915" s="195" t="s">
        <v>143</v>
      </c>
      <c r="Z915" s="195" t="s">
        <v>143</v>
      </c>
      <c r="AA915" s="195">
        <v>0.02</v>
      </c>
      <c r="AB915" s="195">
        <v>0.04</v>
      </c>
      <c r="AC915" s="42"/>
    </row>
    <row r="916" spans="1:29" x14ac:dyDescent="0.25">
      <c r="A916" s="94" t="s">
        <v>2359</v>
      </c>
      <c r="B916" s="195" t="s">
        <v>143</v>
      </c>
      <c r="C916" s="195">
        <v>0.2</v>
      </c>
      <c r="D916" s="195">
        <v>0.36842105263157893</v>
      </c>
      <c r="E916" s="195">
        <v>7.8947368421052627E-2</v>
      </c>
      <c r="F916" s="195">
        <v>5.2631578947368418E-2</v>
      </c>
      <c r="G916" s="195">
        <v>0.26315789473684209</v>
      </c>
      <c r="H916" s="195" t="s">
        <v>143</v>
      </c>
      <c r="I916" s="195">
        <v>3.6842105263157891E-2</v>
      </c>
      <c r="J916" s="194">
        <v>0.99999999999999989</v>
      </c>
      <c r="K916" s="196">
        <v>190</v>
      </c>
      <c r="L916" s="94"/>
      <c r="M916" s="195" t="s">
        <v>143</v>
      </c>
      <c r="N916" s="195" t="s">
        <v>143</v>
      </c>
      <c r="O916" s="195">
        <v>0.14899999999999999</v>
      </c>
      <c r="P916" s="195">
        <v>0.26300000000000001</v>
      </c>
      <c r="Q916" s="195">
        <v>0.30299999999999999</v>
      </c>
      <c r="R916" s="195">
        <v>0.439</v>
      </c>
      <c r="S916" s="195">
        <v>4.8000000000000001E-2</v>
      </c>
      <c r="T916" s="195">
        <v>0.126</v>
      </c>
      <c r="U916" s="195">
        <v>2.9000000000000001E-2</v>
      </c>
      <c r="V916" s="195">
        <v>9.4E-2</v>
      </c>
      <c r="W916" s="195">
        <v>0.20599999999999999</v>
      </c>
      <c r="X916" s="195">
        <v>0.33</v>
      </c>
      <c r="Y916" s="195" t="s">
        <v>143</v>
      </c>
      <c r="Z916" s="195" t="s">
        <v>143</v>
      </c>
      <c r="AA916" s="195">
        <v>1.7999999999999999E-2</v>
      </c>
      <c r="AB916" s="195">
        <v>7.3999999999999996E-2</v>
      </c>
      <c r="AC916" s="42"/>
    </row>
    <row r="917" spans="1:29" x14ac:dyDescent="0.25">
      <c r="A917" s="94" t="s">
        <v>2360</v>
      </c>
      <c r="B917" s="195" t="s">
        <v>143</v>
      </c>
      <c r="C917" s="195">
        <v>0.28239845261121854</v>
      </c>
      <c r="D917" s="195">
        <v>0.20599613152804641</v>
      </c>
      <c r="E917" s="195">
        <v>5.3191489361702128E-2</v>
      </c>
      <c r="F917" s="195">
        <v>1.7408123791102514E-2</v>
      </c>
      <c r="G917" s="195">
        <v>0.41876208897485495</v>
      </c>
      <c r="H917" s="195">
        <v>9.6711798839458415E-4</v>
      </c>
      <c r="I917" s="195">
        <v>2.1276595744680851E-2</v>
      </c>
      <c r="J917" s="194">
        <v>0.99999999999999989</v>
      </c>
      <c r="K917" s="196">
        <v>1034</v>
      </c>
      <c r="L917" s="94"/>
      <c r="M917" s="195" t="s">
        <v>143</v>
      </c>
      <c r="N917" s="195" t="s">
        <v>143</v>
      </c>
      <c r="O917" s="195">
        <v>0.25600000000000001</v>
      </c>
      <c r="P917" s="195">
        <v>0.311</v>
      </c>
      <c r="Q917" s="195">
        <v>0.182</v>
      </c>
      <c r="R917" s="195">
        <v>0.23200000000000001</v>
      </c>
      <c r="S917" s="195">
        <v>4.1000000000000002E-2</v>
      </c>
      <c r="T917" s="195">
        <v>6.9000000000000006E-2</v>
      </c>
      <c r="U917" s="195">
        <v>1.0999999999999999E-2</v>
      </c>
      <c r="V917" s="195">
        <v>2.7E-2</v>
      </c>
      <c r="W917" s="195">
        <v>0.38900000000000001</v>
      </c>
      <c r="X917" s="195">
        <v>0.44900000000000001</v>
      </c>
      <c r="Y917" s="195">
        <v>0</v>
      </c>
      <c r="Z917" s="195">
        <v>5.0000000000000001E-3</v>
      </c>
      <c r="AA917" s="195">
        <v>1.4E-2</v>
      </c>
      <c r="AB917" s="195">
        <v>3.2000000000000001E-2</v>
      </c>
      <c r="AC917" s="42"/>
    </row>
    <row r="918" spans="1:29" x14ac:dyDescent="0.25">
      <c r="A918" s="94" t="s">
        <v>2361</v>
      </c>
      <c r="B918" s="195" t="s">
        <v>143</v>
      </c>
      <c r="C918" s="195">
        <v>0.3347457627118644</v>
      </c>
      <c r="D918" s="195">
        <v>0.45338983050847459</v>
      </c>
      <c r="E918" s="195">
        <v>3.3898305084745763E-2</v>
      </c>
      <c r="F918" s="195">
        <v>1.2711864406779662E-2</v>
      </c>
      <c r="G918" s="195">
        <v>1.6949152542372881E-2</v>
      </c>
      <c r="H918" s="195" t="s">
        <v>143</v>
      </c>
      <c r="I918" s="195">
        <v>0.14830508474576271</v>
      </c>
      <c r="J918" s="194">
        <v>1</v>
      </c>
      <c r="K918" s="196">
        <v>236</v>
      </c>
      <c r="L918" s="94"/>
      <c r="M918" s="195" t="s">
        <v>143</v>
      </c>
      <c r="N918" s="195" t="s">
        <v>143</v>
      </c>
      <c r="O918" s="195">
        <v>0.27800000000000002</v>
      </c>
      <c r="P918" s="195">
        <v>0.39700000000000002</v>
      </c>
      <c r="Q918" s="195">
        <v>0.39100000000000001</v>
      </c>
      <c r="R918" s="195">
        <v>0.51700000000000002</v>
      </c>
      <c r="S918" s="195">
        <v>1.7000000000000001E-2</v>
      </c>
      <c r="T918" s="195">
        <v>6.5000000000000002E-2</v>
      </c>
      <c r="U918" s="195">
        <v>4.0000000000000001E-3</v>
      </c>
      <c r="V918" s="195">
        <v>3.6999999999999998E-2</v>
      </c>
      <c r="W918" s="195">
        <v>7.0000000000000001E-3</v>
      </c>
      <c r="X918" s="195">
        <v>4.2999999999999997E-2</v>
      </c>
      <c r="Y918" s="195" t="s">
        <v>143</v>
      </c>
      <c r="Z918" s="195" t="s">
        <v>143</v>
      </c>
      <c r="AA918" s="195">
        <v>0.109</v>
      </c>
      <c r="AB918" s="195">
        <v>0.19900000000000001</v>
      </c>
      <c r="AC918" s="42"/>
    </row>
    <row r="919" spans="1:29" x14ac:dyDescent="0.25">
      <c r="A919" s="94" t="s">
        <v>2362</v>
      </c>
      <c r="B919" s="195" t="s">
        <v>143</v>
      </c>
      <c r="C919" s="195">
        <v>0.15702479338842976</v>
      </c>
      <c r="D919" s="195">
        <v>0.44214876033057854</v>
      </c>
      <c r="E919" s="195">
        <v>7.8512396694214878E-2</v>
      </c>
      <c r="F919" s="195">
        <v>2.8925619834710745E-2</v>
      </c>
      <c r="G919" s="195">
        <v>0.26446280991735538</v>
      </c>
      <c r="H919" s="195" t="s">
        <v>143</v>
      </c>
      <c r="I919" s="195">
        <v>2.8925619834710745E-2</v>
      </c>
      <c r="J919" s="194">
        <v>1</v>
      </c>
      <c r="K919" s="196">
        <v>242</v>
      </c>
      <c r="L919" s="94"/>
      <c r="M919" s="195" t="s">
        <v>143</v>
      </c>
      <c r="N919" s="195" t="s">
        <v>143</v>
      </c>
      <c r="O919" s="195">
        <v>0.11700000000000001</v>
      </c>
      <c r="P919" s="195">
        <v>0.20799999999999999</v>
      </c>
      <c r="Q919" s="195">
        <v>0.38100000000000001</v>
      </c>
      <c r="R919" s="195">
        <v>0.505</v>
      </c>
      <c r="S919" s="195">
        <v>5.0999999999999997E-2</v>
      </c>
      <c r="T919" s="195">
        <v>0.11899999999999999</v>
      </c>
      <c r="U919" s="195">
        <v>1.4E-2</v>
      </c>
      <c r="V919" s="195">
        <v>5.8000000000000003E-2</v>
      </c>
      <c r="W919" s="195">
        <v>0.21299999999999999</v>
      </c>
      <c r="X919" s="195">
        <v>0.32300000000000001</v>
      </c>
      <c r="Y919" s="195" t="s">
        <v>143</v>
      </c>
      <c r="Z919" s="195" t="s">
        <v>143</v>
      </c>
      <c r="AA919" s="195">
        <v>1.4E-2</v>
      </c>
      <c r="AB919" s="195">
        <v>5.8000000000000003E-2</v>
      </c>
      <c r="AC919" s="42"/>
    </row>
    <row r="920" spans="1:29" x14ac:dyDescent="0.25">
      <c r="A920" s="94" t="s">
        <v>2363</v>
      </c>
      <c r="B920" s="195" t="s">
        <v>143</v>
      </c>
      <c r="C920" s="195">
        <v>0.4375</v>
      </c>
      <c r="D920" s="195">
        <v>0.23958333333333334</v>
      </c>
      <c r="E920" s="195">
        <v>2.6041666666666668E-2</v>
      </c>
      <c r="F920" s="195">
        <v>6.25E-2</v>
      </c>
      <c r="G920" s="195">
        <v>0.20833333333333334</v>
      </c>
      <c r="H920" s="195" t="s">
        <v>143</v>
      </c>
      <c r="I920" s="195">
        <v>2.6041666666666668E-2</v>
      </c>
      <c r="J920" s="194">
        <v>1</v>
      </c>
      <c r="K920" s="196">
        <v>192</v>
      </c>
      <c r="L920" s="94"/>
      <c r="M920" s="195" t="s">
        <v>143</v>
      </c>
      <c r="N920" s="195" t="s">
        <v>143</v>
      </c>
      <c r="O920" s="195">
        <v>0.36899999999999999</v>
      </c>
      <c r="P920" s="195">
        <v>0.50800000000000001</v>
      </c>
      <c r="Q920" s="195">
        <v>0.185</v>
      </c>
      <c r="R920" s="195">
        <v>0.30499999999999999</v>
      </c>
      <c r="S920" s="195">
        <v>1.0999999999999999E-2</v>
      </c>
      <c r="T920" s="195">
        <v>0.06</v>
      </c>
      <c r="U920" s="195">
        <v>3.5999999999999997E-2</v>
      </c>
      <c r="V920" s="195">
        <v>0.106</v>
      </c>
      <c r="W920" s="195">
        <v>0.157</v>
      </c>
      <c r="X920" s="195">
        <v>0.27100000000000002</v>
      </c>
      <c r="Y920" s="195" t="s">
        <v>143</v>
      </c>
      <c r="Z920" s="195" t="s">
        <v>143</v>
      </c>
      <c r="AA920" s="195">
        <v>1.0999999999999999E-2</v>
      </c>
      <c r="AB920" s="195">
        <v>0.06</v>
      </c>
      <c r="AC920" s="42"/>
    </row>
    <row r="921" spans="1:29" x14ac:dyDescent="0.25">
      <c r="A921" s="94" t="s">
        <v>2364</v>
      </c>
      <c r="B921" s="195" t="s">
        <v>143</v>
      </c>
      <c r="C921" s="195">
        <v>0.13513513513513514</v>
      </c>
      <c r="D921" s="195">
        <v>0.1891891891891892</v>
      </c>
      <c r="E921" s="195">
        <v>5.4054054054054057E-2</v>
      </c>
      <c r="F921" s="195">
        <v>3.2432432432432434E-2</v>
      </c>
      <c r="G921" s="195">
        <v>0.56756756756756754</v>
      </c>
      <c r="H921" s="195" t="s">
        <v>143</v>
      </c>
      <c r="I921" s="195">
        <v>2.1621621621621623E-2</v>
      </c>
      <c r="J921" s="194">
        <v>1</v>
      </c>
      <c r="K921" s="196">
        <v>185</v>
      </c>
      <c r="L921" s="94"/>
      <c r="M921" s="195" t="s">
        <v>143</v>
      </c>
      <c r="N921" s="195" t="s">
        <v>143</v>
      </c>
      <c r="O921" s="195">
        <v>9.2999999999999999E-2</v>
      </c>
      <c r="P921" s="195">
        <v>0.192</v>
      </c>
      <c r="Q921" s="195">
        <v>0.13900000000000001</v>
      </c>
      <c r="R921" s="195">
        <v>0.252</v>
      </c>
      <c r="S921" s="195">
        <v>0.03</v>
      </c>
      <c r="T921" s="195">
        <v>9.7000000000000003E-2</v>
      </c>
      <c r="U921" s="195">
        <v>1.4999999999999999E-2</v>
      </c>
      <c r="V921" s="195">
        <v>6.9000000000000006E-2</v>
      </c>
      <c r="W921" s="195">
        <v>0.496</v>
      </c>
      <c r="X921" s="195">
        <v>0.63700000000000001</v>
      </c>
      <c r="Y921" s="195" t="s">
        <v>143</v>
      </c>
      <c r="Z921" s="195" t="s">
        <v>143</v>
      </c>
      <c r="AA921" s="195">
        <v>8.0000000000000002E-3</v>
      </c>
      <c r="AB921" s="195">
        <v>5.3999999999999999E-2</v>
      </c>
      <c r="AC921" s="42"/>
    </row>
    <row r="922" spans="1:29" x14ac:dyDescent="0.25">
      <c r="A922" s="94" t="s">
        <v>2365</v>
      </c>
      <c r="B922" s="195" t="s">
        <v>143</v>
      </c>
      <c r="C922" s="195">
        <v>0.23966942148760331</v>
      </c>
      <c r="D922" s="195">
        <v>0.53202479338842978</v>
      </c>
      <c r="E922" s="195">
        <v>7.8512396694214878E-2</v>
      </c>
      <c r="F922" s="195">
        <v>1.6528925619834711E-2</v>
      </c>
      <c r="G922" s="195">
        <v>8.5743801652892568E-2</v>
      </c>
      <c r="H922" s="195" t="s">
        <v>143</v>
      </c>
      <c r="I922" s="195">
        <v>4.7520661157024795E-2</v>
      </c>
      <c r="J922" s="194">
        <v>1</v>
      </c>
      <c r="K922" s="196">
        <v>968</v>
      </c>
      <c r="L922" s="94"/>
      <c r="M922" s="195" t="s">
        <v>143</v>
      </c>
      <c r="N922" s="195" t="s">
        <v>143</v>
      </c>
      <c r="O922" s="195">
        <v>0.214</v>
      </c>
      <c r="P922" s="195">
        <v>0.26800000000000002</v>
      </c>
      <c r="Q922" s="195">
        <v>0.501</v>
      </c>
      <c r="R922" s="195">
        <v>0.56299999999999994</v>
      </c>
      <c r="S922" s="195">
        <v>6.3E-2</v>
      </c>
      <c r="T922" s="195">
        <v>9.7000000000000003E-2</v>
      </c>
      <c r="U922" s="195">
        <v>0.01</v>
      </c>
      <c r="V922" s="195">
        <v>2.7E-2</v>
      </c>
      <c r="W922" s="195">
        <v>7.0000000000000007E-2</v>
      </c>
      <c r="X922" s="195">
        <v>0.105</v>
      </c>
      <c r="Y922" s="195" t="s">
        <v>143</v>
      </c>
      <c r="Z922" s="195" t="s">
        <v>143</v>
      </c>
      <c r="AA922" s="195">
        <v>3.5999999999999997E-2</v>
      </c>
      <c r="AB922" s="195">
        <v>6.3E-2</v>
      </c>
      <c r="AC922" s="42"/>
    </row>
    <row r="923" spans="1:29" x14ac:dyDescent="0.25">
      <c r="A923" s="94" t="s">
        <v>2366</v>
      </c>
      <c r="B923" s="195" t="s">
        <v>143</v>
      </c>
      <c r="C923" s="195">
        <v>0.36021505376344087</v>
      </c>
      <c r="D923" s="195">
        <v>0.38172043010752688</v>
      </c>
      <c r="E923" s="195">
        <v>6.4516129032258063E-2</v>
      </c>
      <c r="F923" s="195">
        <v>5.3763440860215055E-2</v>
      </c>
      <c r="G923" s="195">
        <v>0.10215053763440861</v>
      </c>
      <c r="H923" s="195" t="s">
        <v>143</v>
      </c>
      <c r="I923" s="195">
        <v>3.7634408602150539E-2</v>
      </c>
      <c r="J923" s="194">
        <v>0.99999999999999989</v>
      </c>
      <c r="K923" s="196">
        <v>186</v>
      </c>
      <c r="L923" s="94"/>
      <c r="M923" s="195" t="s">
        <v>143</v>
      </c>
      <c r="N923" s="195" t="s">
        <v>143</v>
      </c>
      <c r="O923" s="195">
        <v>0.29499999999999998</v>
      </c>
      <c r="P923" s="195">
        <v>0.43099999999999999</v>
      </c>
      <c r="Q923" s="195">
        <v>0.315</v>
      </c>
      <c r="R923" s="195">
        <v>0.45300000000000001</v>
      </c>
      <c r="S923" s="195">
        <v>3.6999999999999998E-2</v>
      </c>
      <c r="T923" s="195">
        <v>0.109</v>
      </c>
      <c r="U923" s="195">
        <v>2.9000000000000001E-2</v>
      </c>
      <c r="V923" s="195">
        <v>9.6000000000000002E-2</v>
      </c>
      <c r="W923" s="195">
        <v>6.6000000000000003E-2</v>
      </c>
      <c r="X923" s="195">
        <v>0.154</v>
      </c>
      <c r="Y923" s="195" t="s">
        <v>143</v>
      </c>
      <c r="Z923" s="195" t="s">
        <v>143</v>
      </c>
      <c r="AA923" s="195">
        <v>1.7999999999999999E-2</v>
      </c>
      <c r="AB923" s="195">
        <v>7.5999999999999998E-2</v>
      </c>
      <c r="AC923" s="42"/>
    </row>
    <row r="924" spans="1:29" x14ac:dyDescent="0.25">
      <c r="A924" s="94" t="s">
        <v>2367</v>
      </c>
      <c r="B924" s="195">
        <v>4.8557867834976266E-2</v>
      </c>
      <c r="C924" s="195">
        <v>0.24838748935134478</v>
      </c>
      <c r="D924" s="195">
        <v>0.2561762200316417</v>
      </c>
      <c r="E924" s="195">
        <v>0.10453936959961056</v>
      </c>
      <c r="F924" s="195">
        <v>3.0424729219909942E-2</v>
      </c>
      <c r="G924" s="195">
        <v>0.23001095290251916</v>
      </c>
      <c r="H924" s="195">
        <v>6.5717415115005475E-3</v>
      </c>
      <c r="I924" s="195">
        <v>7.5331629548497023E-2</v>
      </c>
      <c r="J924" s="194">
        <v>0.99999999999999989</v>
      </c>
      <c r="K924" s="196">
        <v>8217</v>
      </c>
      <c r="L924" s="94"/>
      <c r="M924" s="195">
        <v>4.3999999999999997E-2</v>
      </c>
      <c r="N924" s="195">
        <v>5.2999999999999999E-2</v>
      </c>
      <c r="O924" s="195">
        <v>0.23899999999999999</v>
      </c>
      <c r="P924" s="195">
        <v>0.25800000000000001</v>
      </c>
      <c r="Q924" s="195">
        <v>0.247</v>
      </c>
      <c r="R924" s="195">
        <v>0.26600000000000001</v>
      </c>
      <c r="S924" s="195">
        <v>9.8000000000000004E-2</v>
      </c>
      <c r="T924" s="195">
        <v>0.111</v>
      </c>
      <c r="U924" s="195">
        <v>2.7E-2</v>
      </c>
      <c r="V924" s="195">
        <v>3.4000000000000002E-2</v>
      </c>
      <c r="W924" s="195">
        <v>0.221</v>
      </c>
      <c r="X924" s="195">
        <v>0.23899999999999999</v>
      </c>
      <c r="Y924" s="195">
        <v>5.0000000000000001E-3</v>
      </c>
      <c r="Z924" s="195">
        <v>8.9999999999999993E-3</v>
      </c>
      <c r="AA924" s="195">
        <v>7.0000000000000007E-2</v>
      </c>
      <c r="AB924" s="195">
        <v>8.1000000000000003E-2</v>
      </c>
      <c r="AC924" s="42"/>
    </row>
    <row r="925" spans="1:29" x14ac:dyDescent="0.25">
      <c r="A925" s="94" t="s">
        <v>2368</v>
      </c>
      <c r="B925" s="195" t="s">
        <v>143</v>
      </c>
      <c r="C925" s="195">
        <v>0.30491803278688523</v>
      </c>
      <c r="D925" s="195">
        <v>0.23934426229508196</v>
      </c>
      <c r="E925" s="195">
        <v>9.5081967213114751E-2</v>
      </c>
      <c r="F925" s="195">
        <v>8.5245901639344257E-2</v>
      </c>
      <c r="G925" s="195">
        <v>0.2</v>
      </c>
      <c r="H925" s="195">
        <v>1.3114754098360656E-2</v>
      </c>
      <c r="I925" s="195">
        <v>6.2295081967213117E-2</v>
      </c>
      <c r="J925" s="194">
        <v>1</v>
      </c>
      <c r="K925" s="196">
        <v>305</v>
      </c>
      <c r="L925" s="94"/>
      <c r="M925" s="195" t="s">
        <v>143</v>
      </c>
      <c r="N925" s="195" t="s">
        <v>143</v>
      </c>
      <c r="O925" s="195">
        <v>0.25600000000000001</v>
      </c>
      <c r="P925" s="195">
        <v>0.35899999999999999</v>
      </c>
      <c r="Q925" s="195">
        <v>0.19500000000000001</v>
      </c>
      <c r="R925" s="195">
        <v>0.28999999999999998</v>
      </c>
      <c r="S925" s="195">
        <v>6.7000000000000004E-2</v>
      </c>
      <c r="T925" s="195">
        <v>0.13300000000000001</v>
      </c>
      <c r="U925" s="195">
        <v>5.8999999999999997E-2</v>
      </c>
      <c r="V925" s="195">
        <v>0.122</v>
      </c>
      <c r="W925" s="195">
        <v>0.159</v>
      </c>
      <c r="X925" s="195">
        <v>0.248</v>
      </c>
      <c r="Y925" s="195">
        <v>5.0000000000000001E-3</v>
      </c>
      <c r="Z925" s="195">
        <v>3.3000000000000002E-2</v>
      </c>
      <c r="AA925" s="195">
        <v>0.04</v>
      </c>
      <c r="AB925" s="195">
        <v>9.5000000000000001E-2</v>
      </c>
      <c r="AC925" s="42"/>
    </row>
    <row r="926" spans="1:29" x14ac:dyDescent="0.25">
      <c r="A926" s="94" t="s">
        <v>2369</v>
      </c>
      <c r="B926" s="195" t="s">
        <v>143</v>
      </c>
      <c r="C926" s="195">
        <v>7.02247191011236E-2</v>
      </c>
      <c r="D926" s="195">
        <v>0.17134831460674158</v>
      </c>
      <c r="E926" s="195">
        <v>8.1460674157303375E-2</v>
      </c>
      <c r="F926" s="195">
        <v>1.6853932584269662E-2</v>
      </c>
      <c r="G926" s="195">
        <v>0.5702247191011236</v>
      </c>
      <c r="H926" s="195">
        <v>1.6853932584269662E-2</v>
      </c>
      <c r="I926" s="195">
        <v>7.3033707865168537E-2</v>
      </c>
      <c r="J926" s="194">
        <v>1</v>
      </c>
      <c r="K926" s="196">
        <v>356</v>
      </c>
      <c r="L926" s="94"/>
      <c r="M926" s="195" t="s">
        <v>143</v>
      </c>
      <c r="N926" s="195" t="s">
        <v>143</v>
      </c>
      <c r="O926" s="195">
        <v>4.8000000000000001E-2</v>
      </c>
      <c r="P926" s="195">
        <v>0.10199999999999999</v>
      </c>
      <c r="Q926" s="195">
        <v>0.13600000000000001</v>
      </c>
      <c r="R926" s="195">
        <v>0.214</v>
      </c>
      <c r="S926" s="195">
        <v>5.7000000000000002E-2</v>
      </c>
      <c r="T926" s="195">
        <v>0.115</v>
      </c>
      <c r="U926" s="195">
        <v>8.0000000000000002E-3</v>
      </c>
      <c r="V926" s="195">
        <v>3.5999999999999997E-2</v>
      </c>
      <c r="W926" s="195">
        <v>0.51800000000000002</v>
      </c>
      <c r="X926" s="195">
        <v>0.621</v>
      </c>
      <c r="Y926" s="195">
        <v>8.0000000000000002E-3</v>
      </c>
      <c r="Z926" s="195">
        <v>3.5999999999999997E-2</v>
      </c>
      <c r="AA926" s="195">
        <v>0.05</v>
      </c>
      <c r="AB926" s="195">
        <v>0.105</v>
      </c>
      <c r="AC926" s="42"/>
    </row>
    <row r="927" spans="1:29" x14ac:dyDescent="0.25">
      <c r="A927" s="94" t="s">
        <v>2370</v>
      </c>
      <c r="B927" s="195" t="s">
        <v>143</v>
      </c>
      <c r="C927" s="195" t="s">
        <v>143</v>
      </c>
      <c r="D927" s="195">
        <v>0.6692913385826772</v>
      </c>
      <c r="E927" s="195">
        <v>0.29330708661417321</v>
      </c>
      <c r="F927" s="195">
        <v>1.1811023622047244E-2</v>
      </c>
      <c r="G927" s="195">
        <v>9.8425196850393699E-3</v>
      </c>
      <c r="H927" s="195" t="s">
        <v>143</v>
      </c>
      <c r="I927" s="195">
        <v>1.5748031496062992E-2</v>
      </c>
      <c r="J927" s="194">
        <v>1</v>
      </c>
      <c r="K927" s="196">
        <v>508</v>
      </c>
      <c r="L927" s="94"/>
      <c r="M927" s="195" t="s">
        <v>143</v>
      </c>
      <c r="N927" s="195" t="s">
        <v>143</v>
      </c>
      <c r="O927" s="195" t="s">
        <v>143</v>
      </c>
      <c r="P927" s="195" t="s">
        <v>143</v>
      </c>
      <c r="Q927" s="195">
        <v>0.627</v>
      </c>
      <c r="R927" s="195">
        <v>0.70899999999999996</v>
      </c>
      <c r="S927" s="195">
        <v>0.255</v>
      </c>
      <c r="T927" s="195">
        <v>0.33400000000000002</v>
      </c>
      <c r="U927" s="195">
        <v>5.0000000000000001E-3</v>
      </c>
      <c r="V927" s="195">
        <v>2.5999999999999999E-2</v>
      </c>
      <c r="W927" s="195">
        <v>4.0000000000000001E-3</v>
      </c>
      <c r="X927" s="195">
        <v>2.3E-2</v>
      </c>
      <c r="Y927" s="195" t="s">
        <v>143</v>
      </c>
      <c r="Z927" s="195" t="s">
        <v>143</v>
      </c>
      <c r="AA927" s="195">
        <v>8.0000000000000002E-3</v>
      </c>
      <c r="AB927" s="195">
        <v>3.1E-2</v>
      </c>
      <c r="AC927" s="42"/>
    </row>
    <row r="928" spans="1:29" x14ac:dyDescent="0.25">
      <c r="A928" s="94" t="s">
        <v>2371</v>
      </c>
      <c r="B928" s="195" t="s">
        <v>143</v>
      </c>
      <c r="C928" s="195">
        <v>0.26473740621650588</v>
      </c>
      <c r="D928" s="195">
        <v>0.24437299035369775</v>
      </c>
      <c r="E928" s="195">
        <v>0.12111468381564845</v>
      </c>
      <c r="F928" s="195">
        <v>4.8231511254019289E-2</v>
      </c>
      <c r="G928" s="195">
        <v>0.25830653804930331</v>
      </c>
      <c r="H928" s="195">
        <v>6.4308681672025723E-3</v>
      </c>
      <c r="I928" s="195">
        <v>5.6806002143622719E-2</v>
      </c>
      <c r="J928" s="194">
        <v>1</v>
      </c>
      <c r="K928" s="196">
        <v>933</v>
      </c>
      <c r="L928" s="94"/>
      <c r="M928" s="195" t="s">
        <v>143</v>
      </c>
      <c r="N928" s="195" t="s">
        <v>143</v>
      </c>
      <c r="O928" s="195">
        <v>0.23699999999999999</v>
      </c>
      <c r="P928" s="195">
        <v>0.29399999999999998</v>
      </c>
      <c r="Q928" s="195">
        <v>0.218</v>
      </c>
      <c r="R928" s="195">
        <v>0.27300000000000002</v>
      </c>
      <c r="S928" s="195">
        <v>0.10199999999999999</v>
      </c>
      <c r="T928" s="195">
        <v>0.14399999999999999</v>
      </c>
      <c r="U928" s="195">
        <v>3.5999999999999997E-2</v>
      </c>
      <c r="V928" s="195">
        <v>6.4000000000000001E-2</v>
      </c>
      <c r="W928" s="195">
        <v>0.23100000000000001</v>
      </c>
      <c r="X928" s="195">
        <v>0.28699999999999998</v>
      </c>
      <c r="Y928" s="195">
        <v>3.0000000000000001E-3</v>
      </c>
      <c r="Z928" s="195">
        <v>1.4E-2</v>
      </c>
      <c r="AA928" s="195">
        <v>4.3999999999999997E-2</v>
      </c>
      <c r="AB928" s="195">
        <v>7.3999999999999996E-2</v>
      </c>
      <c r="AC928" s="42"/>
    </row>
    <row r="929" spans="1:29" x14ac:dyDescent="0.25">
      <c r="A929" s="94" t="s">
        <v>2372</v>
      </c>
      <c r="B929" s="195">
        <v>0.30158730158730157</v>
      </c>
      <c r="C929" s="195">
        <v>0.39606953892668179</v>
      </c>
      <c r="D929" s="195">
        <v>0.16402116402116401</v>
      </c>
      <c r="E929" s="195">
        <v>2.4943310657596373E-2</v>
      </c>
      <c r="F929" s="195">
        <v>3.779289493575208E-3</v>
      </c>
      <c r="G929" s="195">
        <v>3.7037037037037035E-2</v>
      </c>
      <c r="H929" s="195">
        <v>2.2675736961451248E-3</v>
      </c>
      <c r="I929" s="195">
        <v>7.029478458049887E-2</v>
      </c>
      <c r="J929" s="194">
        <v>0.99999999999999989</v>
      </c>
      <c r="K929" s="196">
        <v>1323</v>
      </c>
      <c r="L929" s="94"/>
      <c r="M929" s="195">
        <v>0.27700000000000002</v>
      </c>
      <c r="N929" s="195">
        <v>0.32700000000000001</v>
      </c>
      <c r="O929" s="195">
        <v>0.37</v>
      </c>
      <c r="P929" s="195">
        <v>0.42299999999999999</v>
      </c>
      <c r="Q929" s="195">
        <v>0.14499999999999999</v>
      </c>
      <c r="R929" s="195">
        <v>0.185</v>
      </c>
      <c r="S929" s="195">
        <v>1.7999999999999999E-2</v>
      </c>
      <c r="T929" s="195">
        <v>3.5000000000000003E-2</v>
      </c>
      <c r="U929" s="195">
        <v>2E-3</v>
      </c>
      <c r="V929" s="195">
        <v>8.9999999999999993E-3</v>
      </c>
      <c r="W929" s="195">
        <v>2.8000000000000001E-2</v>
      </c>
      <c r="X929" s="195">
        <v>4.9000000000000002E-2</v>
      </c>
      <c r="Y929" s="195">
        <v>1E-3</v>
      </c>
      <c r="Z929" s="195">
        <v>7.0000000000000001E-3</v>
      </c>
      <c r="AA929" s="195">
        <v>5.8000000000000003E-2</v>
      </c>
      <c r="AB929" s="195">
        <v>8.5000000000000006E-2</v>
      </c>
      <c r="AC929" s="42"/>
    </row>
    <row r="930" spans="1:29" x14ac:dyDescent="0.25">
      <c r="A930" s="94" t="s">
        <v>2373</v>
      </c>
      <c r="B930" s="195" t="s">
        <v>143</v>
      </c>
      <c r="C930" s="195">
        <v>0.19892473118279569</v>
      </c>
      <c r="D930" s="195">
        <v>0.25268817204301075</v>
      </c>
      <c r="E930" s="195">
        <v>0.16129032258064516</v>
      </c>
      <c r="F930" s="195">
        <v>3.2258064516129031E-2</v>
      </c>
      <c r="G930" s="195">
        <v>0.29032258064516131</v>
      </c>
      <c r="H930" s="195">
        <v>1.0752688172043012E-2</v>
      </c>
      <c r="I930" s="195">
        <v>5.3763440860215055E-2</v>
      </c>
      <c r="J930" s="194">
        <v>1</v>
      </c>
      <c r="K930" s="196">
        <v>186</v>
      </c>
      <c r="L930" s="94"/>
      <c r="M930" s="195" t="s">
        <v>143</v>
      </c>
      <c r="N930" s="195" t="s">
        <v>143</v>
      </c>
      <c r="O930" s="195">
        <v>0.14799999999999999</v>
      </c>
      <c r="P930" s="195">
        <v>0.26200000000000001</v>
      </c>
      <c r="Q930" s="195">
        <v>0.19600000000000001</v>
      </c>
      <c r="R930" s="195">
        <v>0.32</v>
      </c>
      <c r="S930" s="195">
        <v>0.115</v>
      </c>
      <c r="T930" s="195">
        <v>0.221</v>
      </c>
      <c r="U930" s="195">
        <v>1.4999999999999999E-2</v>
      </c>
      <c r="V930" s="195">
        <v>6.9000000000000006E-2</v>
      </c>
      <c r="W930" s="195">
        <v>0.23</v>
      </c>
      <c r="X930" s="195">
        <v>0.35899999999999999</v>
      </c>
      <c r="Y930" s="195">
        <v>3.0000000000000001E-3</v>
      </c>
      <c r="Z930" s="195">
        <v>3.7999999999999999E-2</v>
      </c>
      <c r="AA930" s="195">
        <v>2.9000000000000001E-2</v>
      </c>
      <c r="AB930" s="195">
        <v>9.6000000000000002E-2</v>
      </c>
      <c r="AC930" s="42"/>
    </row>
    <row r="931" spans="1:29" x14ac:dyDescent="0.25">
      <c r="A931" s="94" t="s">
        <v>2374</v>
      </c>
      <c r="B931" s="195" t="s">
        <v>143</v>
      </c>
      <c r="C931" s="195">
        <v>0.2119460500963391</v>
      </c>
      <c r="D931" s="195">
        <v>0.19942196531791909</v>
      </c>
      <c r="E931" s="195">
        <v>9.4412331406551059E-2</v>
      </c>
      <c r="F931" s="195">
        <v>2.119460500963391E-2</v>
      </c>
      <c r="G931" s="195">
        <v>0.39306358381502893</v>
      </c>
      <c r="H931" s="195">
        <v>5.7803468208092483E-3</v>
      </c>
      <c r="I931" s="195">
        <v>7.4181117533718685E-2</v>
      </c>
      <c r="J931" s="194">
        <v>1</v>
      </c>
      <c r="K931" s="196">
        <v>1038</v>
      </c>
      <c r="L931" s="94"/>
      <c r="M931" s="195" t="s">
        <v>143</v>
      </c>
      <c r="N931" s="195" t="s">
        <v>143</v>
      </c>
      <c r="O931" s="195">
        <v>0.188</v>
      </c>
      <c r="P931" s="195">
        <v>0.23799999999999999</v>
      </c>
      <c r="Q931" s="195">
        <v>0.17599999999999999</v>
      </c>
      <c r="R931" s="195">
        <v>0.22500000000000001</v>
      </c>
      <c r="S931" s="195">
        <v>7.8E-2</v>
      </c>
      <c r="T931" s="195">
        <v>0.114</v>
      </c>
      <c r="U931" s="195">
        <v>1.4E-2</v>
      </c>
      <c r="V931" s="195">
        <v>3.2000000000000001E-2</v>
      </c>
      <c r="W931" s="195">
        <v>0.36399999999999999</v>
      </c>
      <c r="X931" s="195">
        <v>0.42299999999999999</v>
      </c>
      <c r="Y931" s="195">
        <v>3.0000000000000001E-3</v>
      </c>
      <c r="Z931" s="195">
        <v>1.2999999999999999E-2</v>
      </c>
      <c r="AA931" s="195">
        <v>0.06</v>
      </c>
      <c r="AB931" s="195">
        <v>9.1999999999999998E-2</v>
      </c>
      <c r="AC931" s="42"/>
    </row>
    <row r="932" spans="1:29" x14ac:dyDescent="0.25">
      <c r="A932" s="94" t="s">
        <v>2375</v>
      </c>
      <c r="B932" s="195" t="s">
        <v>143</v>
      </c>
      <c r="C932" s="195">
        <v>0.5174825174825175</v>
      </c>
      <c r="D932" s="195">
        <v>0.22377622377622378</v>
      </c>
      <c r="E932" s="195">
        <v>0.1048951048951049</v>
      </c>
      <c r="F932" s="195">
        <v>6.993006993006993E-3</v>
      </c>
      <c r="G932" s="195">
        <v>2.097902097902098E-2</v>
      </c>
      <c r="H932" s="195">
        <v>3.4965034965034965E-3</v>
      </c>
      <c r="I932" s="195">
        <v>0.12237762237762238</v>
      </c>
      <c r="J932" s="194">
        <v>1</v>
      </c>
      <c r="K932" s="196">
        <v>286</v>
      </c>
      <c r="L932" s="94"/>
      <c r="M932" s="195" t="s">
        <v>143</v>
      </c>
      <c r="N932" s="195" t="s">
        <v>143</v>
      </c>
      <c r="O932" s="195">
        <v>0.46</v>
      </c>
      <c r="P932" s="195">
        <v>0.57499999999999996</v>
      </c>
      <c r="Q932" s="195">
        <v>0.17899999999999999</v>
      </c>
      <c r="R932" s="195">
        <v>0.27600000000000002</v>
      </c>
      <c r="S932" s="195">
        <v>7.3999999999999996E-2</v>
      </c>
      <c r="T932" s="195">
        <v>0.14599999999999999</v>
      </c>
      <c r="U932" s="195">
        <v>2E-3</v>
      </c>
      <c r="V932" s="195">
        <v>2.5000000000000001E-2</v>
      </c>
      <c r="W932" s="195">
        <v>0.01</v>
      </c>
      <c r="X932" s="195">
        <v>4.4999999999999998E-2</v>
      </c>
      <c r="Y932" s="195">
        <v>1E-3</v>
      </c>
      <c r="Z932" s="195">
        <v>0.02</v>
      </c>
      <c r="AA932" s="195">
        <v>8.8999999999999996E-2</v>
      </c>
      <c r="AB932" s="195">
        <v>0.16500000000000001</v>
      </c>
      <c r="AC932" s="42"/>
    </row>
    <row r="933" spans="1:29" x14ac:dyDescent="0.25">
      <c r="A933" s="94" t="s">
        <v>2376</v>
      </c>
      <c r="B933" s="195" t="s">
        <v>143</v>
      </c>
      <c r="C933" s="195">
        <v>0.13108614232209737</v>
      </c>
      <c r="D933" s="195">
        <v>0.4044943820224719</v>
      </c>
      <c r="E933" s="195">
        <v>0.1198501872659176</v>
      </c>
      <c r="F933" s="195">
        <v>2.9962546816479401E-2</v>
      </c>
      <c r="G933" s="195">
        <v>0.25093632958801498</v>
      </c>
      <c r="H933" s="195">
        <v>3.7453183520599251E-3</v>
      </c>
      <c r="I933" s="195">
        <v>5.9925093632958802E-2</v>
      </c>
      <c r="J933" s="194">
        <v>0.99999999999999989</v>
      </c>
      <c r="K933" s="196">
        <v>267</v>
      </c>
      <c r="L933" s="94"/>
      <c r="M933" s="195" t="s">
        <v>143</v>
      </c>
      <c r="N933" s="195" t="s">
        <v>143</v>
      </c>
      <c r="O933" s="195">
        <v>9.6000000000000002E-2</v>
      </c>
      <c r="P933" s="195">
        <v>0.17699999999999999</v>
      </c>
      <c r="Q933" s="195">
        <v>0.34699999999999998</v>
      </c>
      <c r="R933" s="195">
        <v>0.46400000000000002</v>
      </c>
      <c r="S933" s="195">
        <v>8.5999999999999993E-2</v>
      </c>
      <c r="T933" s="195">
        <v>0.16400000000000001</v>
      </c>
      <c r="U933" s="195">
        <v>1.4999999999999999E-2</v>
      </c>
      <c r="V933" s="195">
        <v>5.8000000000000003E-2</v>
      </c>
      <c r="W933" s="195">
        <v>0.20300000000000001</v>
      </c>
      <c r="X933" s="195">
        <v>0.30599999999999999</v>
      </c>
      <c r="Y933" s="195">
        <v>1E-3</v>
      </c>
      <c r="Z933" s="195">
        <v>2.1000000000000001E-2</v>
      </c>
      <c r="AA933" s="195">
        <v>3.6999999999999998E-2</v>
      </c>
      <c r="AB933" s="195">
        <v>9.5000000000000001E-2</v>
      </c>
      <c r="AC933" s="42"/>
    </row>
    <row r="934" spans="1:29" x14ac:dyDescent="0.25">
      <c r="A934" s="94" t="s">
        <v>2377</v>
      </c>
      <c r="B934" s="195" t="s">
        <v>143</v>
      </c>
      <c r="C934" s="195">
        <v>0.31779661016949151</v>
      </c>
      <c r="D934" s="195">
        <v>0.25</v>
      </c>
      <c r="E934" s="195">
        <v>0.11864406779661017</v>
      </c>
      <c r="F934" s="195">
        <v>5.0847457627118647E-2</v>
      </c>
      <c r="G934" s="195">
        <v>0.19067796610169491</v>
      </c>
      <c r="H934" s="195">
        <v>1.2711864406779662E-2</v>
      </c>
      <c r="I934" s="195">
        <v>5.9322033898305086E-2</v>
      </c>
      <c r="J934" s="194">
        <v>0.99999999999999989</v>
      </c>
      <c r="K934" s="196">
        <v>236</v>
      </c>
      <c r="L934" s="94"/>
      <c r="M934" s="195" t="s">
        <v>143</v>
      </c>
      <c r="N934" s="195" t="s">
        <v>143</v>
      </c>
      <c r="O934" s="195">
        <v>0.26200000000000001</v>
      </c>
      <c r="P934" s="195">
        <v>0.38</v>
      </c>
      <c r="Q934" s="195">
        <v>0.19900000000000001</v>
      </c>
      <c r="R934" s="195">
        <v>0.309</v>
      </c>
      <c r="S934" s="195">
        <v>8.3000000000000004E-2</v>
      </c>
      <c r="T934" s="195">
        <v>0.16600000000000001</v>
      </c>
      <c r="U934" s="195">
        <v>2.9000000000000001E-2</v>
      </c>
      <c r="V934" s="195">
        <v>8.6999999999999994E-2</v>
      </c>
      <c r="W934" s="195">
        <v>0.14599999999999999</v>
      </c>
      <c r="X934" s="195">
        <v>0.246</v>
      </c>
      <c r="Y934" s="195">
        <v>4.0000000000000001E-3</v>
      </c>
      <c r="Z934" s="195">
        <v>3.6999999999999998E-2</v>
      </c>
      <c r="AA934" s="195">
        <v>3.5999999999999997E-2</v>
      </c>
      <c r="AB934" s="195">
        <v>9.7000000000000003E-2</v>
      </c>
      <c r="AC934" s="42"/>
    </row>
    <row r="935" spans="1:29" x14ac:dyDescent="0.25">
      <c r="A935" s="94" t="s">
        <v>2378</v>
      </c>
      <c r="B935" s="195" t="s">
        <v>143</v>
      </c>
      <c r="C935" s="195">
        <v>7.5999999999999998E-2</v>
      </c>
      <c r="D935" s="195">
        <v>0.16400000000000001</v>
      </c>
      <c r="E935" s="195">
        <v>6.8000000000000005E-2</v>
      </c>
      <c r="F935" s="195">
        <v>7.1999999999999995E-2</v>
      </c>
      <c r="G935" s="195">
        <v>0.53600000000000003</v>
      </c>
      <c r="H935" s="195">
        <v>4.0000000000000001E-3</v>
      </c>
      <c r="I935" s="195">
        <v>0.08</v>
      </c>
      <c r="J935" s="194">
        <v>1</v>
      </c>
      <c r="K935" s="196">
        <v>250</v>
      </c>
      <c r="L935" s="94"/>
      <c r="M935" s="195" t="s">
        <v>143</v>
      </c>
      <c r="N935" s="195" t="s">
        <v>143</v>
      </c>
      <c r="O935" s="195">
        <v>4.9000000000000002E-2</v>
      </c>
      <c r="P935" s="195">
        <v>0.11600000000000001</v>
      </c>
      <c r="Q935" s="195">
        <v>0.123</v>
      </c>
      <c r="R935" s="195">
        <v>0.215</v>
      </c>
      <c r="S935" s="195">
        <v>4.2999999999999997E-2</v>
      </c>
      <c r="T935" s="195">
        <v>0.106</v>
      </c>
      <c r="U935" s="195">
        <v>4.5999999999999999E-2</v>
      </c>
      <c r="V935" s="195">
        <v>0.111</v>
      </c>
      <c r="W935" s="195">
        <v>0.47399999999999998</v>
      </c>
      <c r="X935" s="195">
        <v>0.59699999999999998</v>
      </c>
      <c r="Y935" s="195">
        <v>1E-3</v>
      </c>
      <c r="Z935" s="195">
        <v>2.1999999999999999E-2</v>
      </c>
      <c r="AA935" s="195">
        <v>5.1999999999999998E-2</v>
      </c>
      <c r="AB935" s="195">
        <v>0.12</v>
      </c>
      <c r="AC935" s="42"/>
    </row>
    <row r="936" spans="1:29" x14ac:dyDescent="0.25">
      <c r="A936" s="94" t="s">
        <v>2379</v>
      </c>
      <c r="B936" s="195" t="s">
        <v>143</v>
      </c>
      <c r="C936" s="195">
        <v>0.26306141154903756</v>
      </c>
      <c r="D936" s="195">
        <v>0.39505041246562789</v>
      </c>
      <c r="E936" s="195">
        <v>0.13015582034830431</v>
      </c>
      <c r="F936" s="195">
        <v>1.0082493125572869E-2</v>
      </c>
      <c r="G936" s="195">
        <v>9.715857011915674E-2</v>
      </c>
      <c r="H936" s="195">
        <v>3.6663611365719525E-3</v>
      </c>
      <c r="I936" s="195">
        <v>0.10082493125572869</v>
      </c>
      <c r="J936" s="194">
        <v>1</v>
      </c>
      <c r="K936" s="196">
        <v>1091</v>
      </c>
      <c r="L936" s="94"/>
      <c r="M936" s="195" t="s">
        <v>143</v>
      </c>
      <c r="N936" s="195" t="s">
        <v>143</v>
      </c>
      <c r="O936" s="195">
        <v>0.23799999999999999</v>
      </c>
      <c r="P936" s="195">
        <v>0.28999999999999998</v>
      </c>
      <c r="Q936" s="195">
        <v>0.36599999999999999</v>
      </c>
      <c r="R936" s="195">
        <v>0.42399999999999999</v>
      </c>
      <c r="S936" s="195">
        <v>0.111</v>
      </c>
      <c r="T936" s="195">
        <v>0.151</v>
      </c>
      <c r="U936" s="195">
        <v>6.0000000000000001E-3</v>
      </c>
      <c r="V936" s="195">
        <v>1.7999999999999999E-2</v>
      </c>
      <c r="W936" s="195">
        <v>8.1000000000000003E-2</v>
      </c>
      <c r="X936" s="195">
        <v>0.11600000000000001</v>
      </c>
      <c r="Y936" s="195">
        <v>1E-3</v>
      </c>
      <c r="Z936" s="195">
        <v>8.9999999999999993E-3</v>
      </c>
      <c r="AA936" s="195">
        <v>8.4000000000000005E-2</v>
      </c>
      <c r="AB936" s="195">
        <v>0.12</v>
      </c>
      <c r="AC936" s="42"/>
    </row>
    <row r="937" spans="1:29" x14ac:dyDescent="0.25">
      <c r="A937" s="94" t="s">
        <v>2380</v>
      </c>
      <c r="B937" s="195" t="s">
        <v>143</v>
      </c>
      <c r="C937" s="195">
        <v>0.34673366834170855</v>
      </c>
      <c r="D937" s="195">
        <v>0.33668341708542715</v>
      </c>
      <c r="E937" s="195">
        <v>0.11557788944723618</v>
      </c>
      <c r="F937" s="195">
        <v>3.015075376884422E-2</v>
      </c>
      <c r="G937" s="195">
        <v>0.11055276381909548</v>
      </c>
      <c r="H937" s="195">
        <v>5.0251256281407036E-3</v>
      </c>
      <c r="I937" s="195">
        <v>5.5276381909547742E-2</v>
      </c>
      <c r="J937" s="194">
        <v>1</v>
      </c>
      <c r="K937" s="196">
        <v>199</v>
      </c>
      <c r="L937" s="94"/>
      <c r="M937" s="195" t="s">
        <v>143</v>
      </c>
      <c r="N937" s="195" t="s">
        <v>143</v>
      </c>
      <c r="O937" s="195">
        <v>0.28399999999999997</v>
      </c>
      <c r="P937" s="195">
        <v>0.41499999999999998</v>
      </c>
      <c r="Q937" s="195">
        <v>0.27500000000000002</v>
      </c>
      <c r="R937" s="195">
        <v>0.40500000000000003</v>
      </c>
      <c r="S937" s="195">
        <v>7.8E-2</v>
      </c>
      <c r="T937" s="195">
        <v>0.16700000000000001</v>
      </c>
      <c r="U937" s="195">
        <v>1.4E-2</v>
      </c>
      <c r="V937" s="195">
        <v>6.4000000000000001E-2</v>
      </c>
      <c r="W937" s="195">
        <v>7.3999999999999996E-2</v>
      </c>
      <c r="X937" s="195">
        <v>0.16200000000000001</v>
      </c>
      <c r="Y937" s="195">
        <v>1E-3</v>
      </c>
      <c r="Z937" s="195">
        <v>2.8000000000000001E-2</v>
      </c>
      <c r="AA937" s="195">
        <v>3.1E-2</v>
      </c>
      <c r="AB937" s="195">
        <v>9.6000000000000002E-2</v>
      </c>
      <c r="AC937" s="42"/>
    </row>
    <row r="938" spans="1:29" x14ac:dyDescent="0.25">
      <c r="A938" s="94" t="s">
        <v>2381</v>
      </c>
      <c r="B938" s="195">
        <v>3.93044306812768E-2</v>
      </c>
      <c r="C938" s="195">
        <v>0.24666507860886136</v>
      </c>
      <c r="D938" s="195">
        <v>0.27346355407336825</v>
      </c>
      <c r="E938" s="195">
        <v>0.13113387327298714</v>
      </c>
      <c r="F938" s="195">
        <v>2.7513101476893759E-2</v>
      </c>
      <c r="G938" s="195">
        <v>0.2472606002858504</v>
      </c>
      <c r="H938" s="195" t="s">
        <v>143</v>
      </c>
      <c r="I938" s="195">
        <v>3.4659361600762266E-2</v>
      </c>
      <c r="J938" s="194">
        <v>0.99999999999999989</v>
      </c>
      <c r="K938" s="196">
        <v>8396</v>
      </c>
      <c r="L938" s="94"/>
      <c r="M938" s="195">
        <v>3.5000000000000003E-2</v>
      </c>
      <c r="N938" s="195">
        <v>4.3999999999999997E-2</v>
      </c>
      <c r="O938" s="195">
        <v>0.23799999999999999</v>
      </c>
      <c r="P938" s="195">
        <v>0.25600000000000001</v>
      </c>
      <c r="Q938" s="195">
        <v>0.26400000000000001</v>
      </c>
      <c r="R938" s="195">
        <v>0.28299999999999997</v>
      </c>
      <c r="S938" s="195">
        <v>0.124</v>
      </c>
      <c r="T938" s="195">
        <v>0.13900000000000001</v>
      </c>
      <c r="U938" s="195">
        <v>2.4E-2</v>
      </c>
      <c r="V938" s="195">
        <v>3.1E-2</v>
      </c>
      <c r="W938" s="195">
        <v>0.23799999999999999</v>
      </c>
      <c r="X938" s="195">
        <v>0.25700000000000001</v>
      </c>
      <c r="Y938" s="195" t="s">
        <v>143</v>
      </c>
      <c r="Z938" s="195" t="s">
        <v>143</v>
      </c>
      <c r="AA938" s="195">
        <v>3.1E-2</v>
      </c>
      <c r="AB938" s="195">
        <v>3.9E-2</v>
      </c>
      <c r="AC938" s="42"/>
    </row>
    <row r="939" spans="1:29" x14ac:dyDescent="0.25">
      <c r="A939" s="94" t="s">
        <v>2382</v>
      </c>
      <c r="B939" s="195" t="s">
        <v>143</v>
      </c>
      <c r="C939" s="195">
        <v>0.29310344827586204</v>
      </c>
      <c r="D939" s="195">
        <v>0.27873563218390807</v>
      </c>
      <c r="E939" s="195">
        <v>0.1235632183908046</v>
      </c>
      <c r="F939" s="195">
        <v>8.6206896551724144E-2</v>
      </c>
      <c r="G939" s="195">
        <v>0.19827586206896552</v>
      </c>
      <c r="H939" s="195" t="s">
        <v>143</v>
      </c>
      <c r="I939" s="195">
        <v>2.0114942528735632E-2</v>
      </c>
      <c r="J939" s="194">
        <v>1.0000000000000002</v>
      </c>
      <c r="K939" s="196">
        <v>348</v>
      </c>
      <c r="L939" s="94"/>
      <c r="M939" s="195" t="s">
        <v>143</v>
      </c>
      <c r="N939" s="195" t="s">
        <v>143</v>
      </c>
      <c r="O939" s="195">
        <v>0.248</v>
      </c>
      <c r="P939" s="195">
        <v>0.34300000000000003</v>
      </c>
      <c r="Q939" s="195">
        <v>0.23400000000000001</v>
      </c>
      <c r="R939" s="195">
        <v>0.32800000000000001</v>
      </c>
      <c r="S939" s="195">
        <v>9.2999999999999999E-2</v>
      </c>
      <c r="T939" s="195">
        <v>0.16200000000000001</v>
      </c>
      <c r="U939" s="195">
        <v>6.0999999999999999E-2</v>
      </c>
      <c r="V939" s="195">
        <v>0.12</v>
      </c>
      <c r="W939" s="195">
        <v>0.16</v>
      </c>
      <c r="X939" s="195">
        <v>0.24299999999999999</v>
      </c>
      <c r="Y939" s="195" t="s">
        <v>143</v>
      </c>
      <c r="Z939" s="195" t="s">
        <v>143</v>
      </c>
      <c r="AA939" s="195">
        <v>0.01</v>
      </c>
      <c r="AB939" s="195">
        <v>4.1000000000000002E-2</v>
      </c>
      <c r="AC939" s="42"/>
    </row>
    <row r="940" spans="1:29" x14ac:dyDescent="0.25">
      <c r="A940" s="94" t="s">
        <v>2383</v>
      </c>
      <c r="B940" s="195" t="s">
        <v>143</v>
      </c>
      <c r="C940" s="195">
        <v>5.9659090909090912E-2</v>
      </c>
      <c r="D940" s="195">
        <v>0.18181818181818182</v>
      </c>
      <c r="E940" s="195">
        <v>9.9431818181818177E-2</v>
      </c>
      <c r="F940" s="195">
        <v>1.4204545454545454E-2</v>
      </c>
      <c r="G940" s="195">
        <v>0.57670454545454541</v>
      </c>
      <c r="H940" s="195" t="s">
        <v>143</v>
      </c>
      <c r="I940" s="195">
        <v>6.8181818181818177E-2</v>
      </c>
      <c r="J940" s="194">
        <v>1</v>
      </c>
      <c r="K940" s="196">
        <v>352</v>
      </c>
      <c r="L940" s="94"/>
      <c r="M940" s="195" t="s">
        <v>143</v>
      </c>
      <c r="N940" s="195" t="s">
        <v>143</v>
      </c>
      <c r="O940" s="195">
        <v>3.9E-2</v>
      </c>
      <c r="P940" s="195">
        <v>8.8999999999999996E-2</v>
      </c>
      <c r="Q940" s="195">
        <v>0.14499999999999999</v>
      </c>
      <c r="R940" s="195">
        <v>0.22500000000000001</v>
      </c>
      <c r="S940" s="195">
        <v>7.1999999999999995E-2</v>
      </c>
      <c r="T940" s="195">
        <v>0.13500000000000001</v>
      </c>
      <c r="U940" s="195">
        <v>6.0000000000000001E-3</v>
      </c>
      <c r="V940" s="195">
        <v>3.3000000000000002E-2</v>
      </c>
      <c r="W940" s="195">
        <v>0.52500000000000002</v>
      </c>
      <c r="X940" s="195">
        <v>0.627</v>
      </c>
      <c r="Y940" s="195" t="s">
        <v>143</v>
      </c>
      <c r="Z940" s="195" t="s">
        <v>143</v>
      </c>
      <c r="AA940" s="195">
        <v>4.5999999999999999E-2</v>
      </c>
      <c r="AB940" s="195">
        <v>9.9000000000000005E-2</v>
      </c>
      <c r="AC940" s="42"/>
    </row>
    <row r="941" spans="1:29" x14ac:dyDescent="0.25">
      <c r="A941" s="94" t="s">
        <v>2384</v>
      </c>
      <c r="B941" s="195">
        <v>9.562841530054645E-3</v>
      </c>
      <c r="C941" s="195">
        <v>2.7322404371584699E-3</v>
      </c>
      <c r="D941" s="195">
        <v>0.70355191256830596</v>
      </c>
      <c r="E941" s="195">
        <v>5.8743169398907107E-2</v>
      </c>
      <c r="F941" s="195">
        <v>0.1830601092896175</v>
      </c>
      <c r="G941" s="195">
        <v>2.5956284153005466E-2</v>
      </c>
      <c r="H941" s="195" t="s">
        <v>143</v>
      </c>
      <c r="I941" s="195">
        <v>1.6393442622950821E-2</v>
      </c>
      <c r="J941" s="194">
        <v>0.99999999999999989</v>
      </c>
      <c r="K941" s="196">
        <v>732</v>
      </c>
      <c r="L941" s="94"/>
      <c r="M941" s="195">
        <v>5.0000000000000001E-3</v>
      </c>
      <c r="N941" s="195">
        <v>0.02</v>
      </c>
      <c r="O941" s="195">
        <v>1E-3</v>
      </c>
      <c r="P941" s="195">
        <v>0.01</v>
      </c>
      <c r="Q941" s="195">
        <v>0.66900000000000004</v>
      </c>
      <c r="R941" s="195">
        <v>0.73599999999999999</v>
      </c>
      <c r="S941" s="195">
        <v>4.3999999999999997E-2</v>
      </c>
      <c r="T941" s="195">
        <v>7.8E-2</v>
      </c>
      <c r="U941" s="195">
        <v>0.157</v>
      </c>
      <c r="V941" s="195">
        <v>0.21299999999999999</v>
      </c>
      <c r="W941" s="195">
        <v>1.7000000000000001E-2</v>
      </c>
      <c r="X941" s="195">
        <v>0.04</v>
      </c>
      <c r="Y941" s="195" t="s">
        <v>143</v>
      </c>
      <c r="Z941" s="195" t="s">
        <v>143</v>
      </c>
      <c r="AA941" s="195">
        <v>8.9999999999999993E-3</v>
      </c>
      <c r="AB941" s="195">
        <v>2.8000000000000001E-2</v>
      </c>
      <c r="AC941" s="42"/>
    </row>
    <row r="942" spans="1:29" x14ac:dyDescent="0.25">
      <c r="A942" s="94" t="s">
        <v>2385</v>
      </c>
      <c r="B942" s="195" t="s">
        <v>143</v>
      </c>
      <c r="C942" s="195">
        <v>0.23745173745173745</v>
      </c>
      <c r="D942" s="195">
        <v>0.29440154440154442</v>
      </c>
      <c r="E942" s="195">
        <v>0.12548262548262548</v>
      </c>
      <c r="F942" s="195">
        <v>3.1853281853281852E-2</v>
      </c>
      <c r="G942" s="195">
        <v>0.27895752895752896</v>
      </c>
      <c r="H942" s="195" t="s">
        <v>143</v>
      </c>
      <c r="I942" s="195">
        <v>3.1853281853281852E-2</v>
      </c>
      <c r="J942" s="194">
        <v>0.99999999999999989</v>
      </c>
      <c r="K942" s="196">
        <v>1036</v>
      </c>
      <c r="L942" s="94"/>
      <c r="M942" s="195" t="s">
        <v>143</v>
      </c>
      <c r="N942" s="195" t="s">
        <v>143</v>
      </c>
      <c r="O942" s="195">
        <v>0.21299999999999999</v>
      </c>
      <c r="P942" s="195">
        <v>0.26400000000000001</v>
      </c>
      <c r="Q942" s="195">
        <v>0.26700000000000002</v>
      </c>
      <c r="R942" s="195">
        <v>0.32300000000000001</v>
      </c>
      <c r="S942" s="195">
        <v>0.107</v>
      </c>
      <c r="T942" s="195">
        <v>0.14699999999999999</v>
      </c>
      <c r="U942" s="195">
        <v>2.3E-2</v>
      </c>
      <c r="V942" s="195">
        <v>4.3999999999999997E-2</v>
      </c>
      <c r="W942" s="195">
        <v>0.253</v>
      </c>
      <c r="X942" s="195">
        <v>0.307</v>
      </c>
      <c r="Y942" s="195" t="s">
        <v>143</v>
      </c>
      <c r="Z942" s="195" t="s">
        <v>143</v>
      </c>
      <c r="AA942" s="195">
        <v>2.3E-2</v>
      </c>
      <c r="AB942" s="195">
        <v>4.3999999999999997E-2</v>
      </c>
      <c r="AC942" s="42"/>
    </row>
    <row r="943" spans="1:29" x14ac:dyDescent="0.25">
      <c r="A943" s="94" t="s">
        <v>2386</v>
      </c>
      <c r="B943" s="195">
        <v>0.24699278267842822</v>
      </c>
      <c r="C943" s="195">
        <v>0.43544506816359263</v>
      </c>
      <c r="D943" s="195">
        <v>0.14354450681635927</v>
      </c>
      <c r="E943" s="195">
        <v>5.6134723336006415E-2</v>
      </c>
      <c r="F943" s="195">
        <v>9.6230954290296711E-3</v>
      </c>
      <c r="G943" s="195">
        <v>7.3777064955894145E-2</v>
      </c>
      <c r="H943" s="195" t="s">
        <v>143</v>
      </c>
      <c r="I943" s="195">
        <v>3.4482758620689655E-2</v>
      </c>
      <c r="J943" s="194">
        <v>0.99999999999999989</v>
      </c>
      <c r="K943" s="196">
        <v>1247</v>
      </c>
      <c r="L943" s="94"/>
      <c r="M943" s="195">
        <v>0.224</v>
      </c>
      <c r="N943" s="195">
        <v>0.27200000000000002</v>
      </c>
      <c r="O943" s="195">
        <v>0.40799999999999997</v>
      </c>
      <c r="P943" s="195">
        <v>0.46300000000000002</v>
      </c>
      <c r="Q943" s="195">
        <v>0.125</v>
      </c>
      <c r="R943" s="195">
        <v>0.16400000000000001</v>
      </c>
      <c r="S943" s="195">
        <v>4.4999999999999998E-2</v>
      </c>
      <c r="T943" s="195">
        <v>7.0000000000000007E-2</v>
      </c>
      <c r="U943" s="195">
        <v>6.0000000000000001E-3</v>
      </c>
      <c r="V943" s="195">
        <v>1.7000000000000001E-2</v>
      </c>
      <c r="W943" s="195">
        <v>6.0999999999999999E-2</v>
      </c>
      <c r="X943" s="195">
        <v>0.09</v>
      </c>
      <c r="Y943" s="195" t="s">
        <v>143</v>
      </c>
      <c r="Z943" s="195" t="s">
        <v>143</v>
      </c>
      <c r="AA943" s="195">
        <v>2.5999999999999999E-2</v>
      </c>
      <c r="AB943" s="195">
        <v>4.5999999999999999E-2</v>
      </c>
      <c r="AC943" s="42"/>
    </row>
    <row r="944" spans="1:29" x14ac:dyDescent="0.25">
      <c r="A944" s="94" t="s">
        <v>2387</v>
      </c>
      <c r="B944" s="195" t="s">
        <v>143</v>
      </c>
      <c r="C944" s="195">
        <v>0.17449664429530201</v>
      </c>
      <c r="D944" s="195">
        <v>0.22818791946308725</v>
      </c>
      <c r="E944" s="195">
        <v>0.22818791946308725</v>
      </c>
      <c r="F944" s="195">
        <v>2.0134228187919462E-2</v>
      </c>
      <c r="G944" s="195">
        <v>0.32214765100671139</v>
      </c>
      <c r="H944" s="195" t="s">
        <v>143</v>
      </c>
      <c r="I944" s="195">
        <v>2.6845637583892617E-2</v>
      </c>
      <c r="J944" s="194">
        <v>0.99999999999999989</v>
      </c>
      <c r="K944" s="196">
        <v>149</v>
      </c>
      <c r="L944" s="94"/>
      <c r="M944" s="195" t="s">
        <v>143</v>
      </c>
      <c r="N944" s="195" t="s">
        <v>143</v>
      </c>
      <c r="O944" s="195">
        <v>0.122</v>
      </c>
      <c r="P944" s="195">
        <v>0.24299999999999999</v>
      </c>
      <c r="Q944" s="195">
        <v>0.16800000000000001</v>
      </c>
      <c r="R944" s="195">
        <v>0.30199999999999999</v>
      </c>
      <c r="S944" s="195">
        <v>0.16800000000000001</v>
      </c>
      <c r="T944" s="195">
        <v>0.30199999999999999</v>
      </c>
      <c r="U944" s="195">
        <v>7.0000000000000001E-3</v>
      </c>
      <c r="V944" s="195">
        <v>5.8000000000000003E-2</v>
      </c>
      <c r="W944" s="195">
        <v>0.252</v>
      </c>
      <c r="X944" s="195">
        <v>0.40100000000000002</v>
      </c>
      <c r="Y944" s="195" t="s">
        <v>143</v>
      </c>
      <c r="Z944" s="195" t="s">
        <v>143</v>
      </c>
      <c r="AA944" s="195">
        <v>0.01</v>
      </c>
      <c r="AB944" s="195">
        <v>6.7000000000000004E-2</v>
      </c>
      <c r="AC944" s="42"/>
    </row>
    <row r="945" spans="1:29" x14ac:dyDescent="0.25">
      <c r="A945" s="94" t="s">
        <v>2388</v>
      </c>
      <c r="B945" s="195" t="s">
        <v>143</v>
      </c>
      <c r="C945" s="195">
        <v>0.26485568760611206</v>
      </c>
      <c r="D945" s="195">
        <v>0.20203735144312393</v>
      </c>
      <c r="E945" s="195">
        <v>0.14176570458404075</v>
      </c>
      <c r="F945" s="195">
        <v>1.0186757215619695E-2</v>
      </c>
      <c r="G945" s="195">
        <v>0.35568760611205436</v>
      </c>
      <c r="H945" s="195" t="s">
        <v>143</v>
      </c>
      <c r="I945" s="195">
        <v>2.5466893039049237E-2</v>
      </c>
      <c r="J945" s="194">
        <v>0.99999999999999989</v>
      </c>
      <c r="K945" s="196">
        <v>1178</v>
      </c>
      <c r="L945" s="94"/>
      <c r="M945" s="195" t="s">
        <v>143</v>
      </c>
      <c r="N945" s="195" t="s">
        <v>143</v>
      </c>
      <c r="O945" s="195">
        <v>0.24</v>
      </c>
      <c r="P945" s="195">
        <v>0.29099999999999998</v>
      </c>
      <c r="Q945" s="195">
        <v>0.18</v>
      </c>
      <c r="R945" s="195">
        <v>0.22600000000000001</v>
      </c>
      <c r="S945" s="195">
        <v>0.123</v>
      </c>
      <c r="T945" s="195">
        <v>0.16300000000000001</v>
      </c>
      <c r="U945" s="195">
        <v>6.0000000000000001E-3</v>
      </c>
      <c r="V945" s="195">
        <v>1.7999999999999999E-2</v>
      </c>
      <c r="W945" s="195">
        <v>0.32900000000000001</v>
      </c>
      <c r="X945" s="195">
        <v>0.38300000000000001</v>
      </c>
      <c r="Y945" s="195" t="s">
        <v>143</v>
      </c>
      <c r="Z945" s="195" t="s">
        <v>143</v>
      </c>
      <c r="AA945" s="195">
        <v>1.7999999999999999E-2</v>
      </c>
      <c r="AB945" s="195">
        <v>3.5999999999999997E-2</v>
      </c>
      <c r="AC945" s="42"/>
    </row>
    <row r="946" spans="1:29" x14ac:dyDescent="0.25">
      <c r="A946" s="94" t="s">
        <v>2389</v>
      </c>
      <c r="B946" s="195" t="s">
        <v>143</v>
      </c>
      <c r="C946" s="195">
        <v>0.34504792332268369</v>
      </c>
      <c r="D946" s="195">
        <v>0.43450479233226835</v>
      </c>
      <c r="E946" s="195">
        <v>8.9456869009584661E-2</v>
      </c>
      <c r="F946" s="195">
        <v>1.5974440894568689E-2</v>
      </c>
      <c r="G946" s="195">
        <v>1.5974440894568689E-2</v>
      </c>
      <c r="H946" s="195" t="s">
        <v>143</v>
      </c>
      <c r="I946" s="195">
        <v>9.9041533546325874E-2</v>
      </c>
      <c r="J946" s="194">
        <v>0.99999999999999989</v>
      </c>
      <c r="K946" s="196">
        <v>313</v>
      </c>
      <c r="L946" s="94"/>
      <c r="M946" s="195" t="s">
        <v>143</v>
      </c>
      <c r="N946" s="195" t="s">
        <v>143</v>
      </c>
      <c r="O946" s="195">
        <v>0.29499999999999998</v>
      </c>
      <c r="P946" s="195">
        <v>0.39900000000000002</v>
      </c>
      <c r="Q946" s="195">
        <v>0.38100000000000001</v>
      </c>
      <c r="R946" s="195">
        <v>0.49</v>
      </c>
      <c r="S946" s="195">
        <v>6.3E-2</v>
      </c>
      <c r="T946" s="195">
        <v>0.126</v>
      </c>
      <c r="U946" s="195">
        <v>7.0000000000000001E-3</v>
      </c>
      <c r="V946" s="195">
        <v>3.6999999999999998E-2</v>
      </c>
      <c r="W946" s="195">
        <v>7.0000000000000001E-3</v>
      </c>
      <c r="X946" s="195">
        <v>3.6999999999999998E-2</v>
      </c>
      <c r="Y946" s="195" t="s">
        <v>143</v>
      </c>
      <c r="Z946" s="195" t="s">
        <v>143</v>
      </c>
      <c r="AA946" s="195">
        <v>7.0999999999999994E-2</v>
      </c>
      <c r="AB946" s="195">
        <v>0.13700000000000001</v>
      </c>
      <c r="AC946" s="42"/>
    </row>
    <row r="947" spans="1:29" x14ac:dyDescent="0.25">
      <c r="A947" s="94" t="s">
        <v>2390</v>
      </c>
      <c r="B947" s="195" t="s">
        <v>143</v>
      </c>
      <c r="C947" s="195">
        <v>7.8703703703703706E-2</v>
      </c>
      <c r="D947" s="195">
        <v>0.37037037037037035</v>
      </c>
      <c r="E947" s="195">
        <v>0.18981481481481483</v>
      </c>
      <c r="F947" s="195">
        <v>2.7777777777777776E-2</v>
      </c>
      <c r="G947" s="195">
        <v>0.31944444444444442</v>
      </c>
      <c r="H947" s="195" t="s">
        <v>143</v>
      </c>
      <c r="I947" s="195">
        <v>1.3888888888888888E-2</v>
      </c>
      <c r="J947" s="194">
        <v>0.99999999999999989</v>
      </c>
      <c r="K947" s="196">
        <v>216</v>
      </c>
      <c r="L947" s="94"/>
      <c r="M947" s="195" t="s">
        <v>143</v>
      </c>
      <c r="N947" s="195" t="s">
        <v>143</v>
      </c>
      <c r="O947" s="195">
        <v>0.05</v>
      </c>
      <c r="P947" s="195">
        <v>0.122</v>
      </c>
      <c r="Q947" s="195">
        <v>0.309</v>
      </c>
      <c r="R947" s="195">
        <v>0.437</v>
      </c>
      <c r="S947" s="195">
        <v>0.14299999999999999</v>
      </c>
      <c r="T947" s="195">
        <v>0.247</v>
      </c>
      <c r="U947" s="195">
        <v>1.2999999999999999E-2</v>
      </c>
      <c r="V947" s="195">
        <v>5.8999999999999997E-2</v>
      </c>
      <c r="W947" s="195">
        <v>0.26100000000000001</v>
      </c>
      <c r="X947" s="195">
        <v>0.38400000000000001</v>
      </c>
      <c r="Y947" s="195" t="s">
        <v>143</v>
      </c>
      <c r="Z947" s="195" t="s">
        <v>143</v>
      </c>
      <c r="AA947" s="195">
        <v>5.0000000000000001E-3</v>
      </c>
      <c r="AB947" s="195">
        <v>0.04</v>
      </c>
      <c r="AC947" s="42"/>
    </row>
    <row r="948" spans="1:29" x14ac:dyDescent="0.25">
      <c r="A948" s="94" t="s">
        <v>2391</v>
      </c>
      <c r="B948" s="195" t="s">
        <v>143</v>
      </c>
      <c r="C948" s="195">
        <v>0.31800766283524906</v>
      </c>
      <c r="D948" s="195">
        <v>0.2413793103448276</v>
      </c>
      <c r="E948" s="195">
        <v>0.14942528735632185</v>
      </c>
      <c r="F948" s="195">
        <v>3.0651340996168581E-2</v>
      </c>
      <c r="G948" s="195">
        <v>0.22222222222222221</v>
      </c>
      <c r="H948" s="195" t="s">
        <v>143</v>
      </c>
      <c r="I948" s="195">
        <v>3.8314176245210725E-2</v>
      </c>
      <c r="J948" s="194">
        <v>1.0000000000000002</v>
      </c>
      <c r="K948" s="196">
        <v>261</v>
      </c>
      <c r="L948" s="94"/>
      <c r="M948" s="195" t="s">
        <v>143</v>
      </c>
      <c r="N948" s="195" t="s">
        <v>143</v>
      </c>
      <c r="O948" s="195">
        <v>0.26400000000000001</v>
      </c>
      <c r="P948" s="195">
        <v>0.377</v>
      </c>
      <c r="Q948" s="195">
        <v>0.193</v>
      </c>
      <c r="R948" s="195">
        <v>0.29699999999999999</v>
      </c>
      <c r="S948" s="195">
        <v>0.111</v>
      </c>
      <c r="T948" s="195">
        <v>0.19800000000000001</v>
      </c>
      <c r="U948" s="195">
        <v>1.6E-2</v>
      </c>
      <c r="V948" s="195">
        <v>5.8999999999999997E-2</v>
      </c>
      <c r="W948" s="195">
        <v>0.17599999999999999</v>
      </c>
      <c r="X948" s="195">
        <v>0.27600000000000002</v>
      </c>
      <c r="Y948" s="195" t="s">
        <v>143</v>
      </c>
      <c r="Z948" s="195" t="s">
        <v>143</v>
      </c>
      <c r="AA948" s="195">
        <v>2.1000000000000001E-2</v>
      </c>
      <c r="AB948" s="195">
        <v>6.9000000000000006E-2</v>
      </c>
      <c r="AC948" s="42"/>
    </row>
    <row r="949" spans="1:29" x14ac:dyDescent="0.25">
      <c r="A949" s="94" t="s">
        <v>2392</v>
      </c>
      <c r="B949" s="195" t="s">
        <v>143</v>
      </c>
      <c r="C949" s="195">
        <v>0.100418410041841</v>
      </c>
      <c r="D949" s="195">
        <v>0.1799163179916318</v>
      </c>
      <c r="E949" s="195">
        <v>0.14225941422594143</v>
      </c>
      <c r="F949" s="195">
        <v>2.5104602510460251E-2</v>
      </c>
      <c r="G949" s="195">
        <v>0.48535564853556484</v>
      </c>
      <c r="H949" s="195" t="s">
        <v>143</v>
      </c>
      <c r="I949" s="195">
        <v>6.6945606694560664E-2</v>
      </c>
      <c r="J949" s="194">
        <v>1</v>
      </c>
      <c r="K949" s="196">
        <v>239</v>
      </c>
      <c r="L949" s="94"/>
      <c r="M949" s="195" t="s">
        <v>143</v>
      </c>
      <c r="N949" s="195" t="s">
        <v>143</v>
      </c>
      <c r="O949" s="195">
        <v>6.8000000000000005E-2</v>
      </c>
      <c r="P949" s="195">
        <v>0.14499999999999999</v>
      </c>
      <c r="Q949" s="195">
        <v>0.13600000000000001</v>
      </c>
      <c r="R949" s="195">
        <v>0.23400000000000001</v>
      </c>
      <c r="S949" s="195">
        <v>0.104</v>
      </c>
      <c r="T949" s="195">
        <v>0.192</v>
      </c>
      <c r="U949" s="195">
        <v>1.2E-2</v>
      </c>
      <c r="V949" s="195">
        <v>5.3999999999999999E-2</v>
      </c>
      <c r="W949" s="195">
        <v>0.42299999999999999</v>
      </c>
      <c r="X949" s="195">
        <v>0.54800000000000004</v>
      </c>
      <c r="Y949" s="195" t="s">
        <v>143</v>
      </c>
      <c r="Z949" s="195" t="s">
        <v>143</v>
      </c>
      <c r="AA949" s="195">
        <v>4.2000000000000003E-2</v>
      </c>
      <c r="AB949" s="195">
        <v>0.106</v>
      </c>
      <c r="AC949" s="42"/>
    </row>
    <row r="950" spans="1:29" x14ac:dyDescent="0.25">
      <c r="A950" s="94" t="s">
        <v>2393</v>
      </c>
      <c r="B950" s="195" t="s">
        <v>143</v>
      </c>
      <c r="C950" s="195">
        <v>0.21276595744680851</v>
      </c>
      <c r="D950" s="195">
        <v>0.39982269503546097</v>
      </c>
      <c r="E950" s="195">
        <v>0.17375886524822695</v>
      </c>
      <c r="F950" s="195">
        <v>4.3439716312056738E-2</v>
      </c>
      <c r="G950" s="195">
        <v>0.13652482269503546</v>
      </c>
      <c r="H950" s="195" t="s">
        <v>143</v>
      </c>
      <c r="I950" s="195">
        <v>3.3687943262411348E-2</v>
      </c>
      <c r="J950" s="194">
        <v>1</v>
      </c>
      <c r="K950" s="196">
        <v>1128</v>
      </c>
      <c r="L950" s="94"/>
      <c r="M950" s="195" t="s">
        <v>143</v>
      </c>
      <c r="N950" s="195" t="s">
        <v>143</v>
      </c>
      <c r="O950" s="195">
        <v>0.19</v>
      </c>
      <c r="P950" s="195">
        <v>0.23799999999999999</v>
      </c>
      <c r="Q950" s="195">
        <v>0.372</v>
      </c>
      <c r="R950" s="195">
        <v>0.42899999999999999</v>
      </c>
      <c r="S950" s="195">
        <v>0.153</v>
      </c>
      <c r="T950" s="195">
        <v>0.19700000000000001</v>
      </c>
      <c r="U950" s="195">
        <v>3.3000000000000002E-2</v>
      </c>
      <c r="V950" s="195">
        <v>5.7000000000000002E-2</v>
      </c>
      <c r="W950" s="195">
        <v>0.11799999999999999</v>
      </c>
      <c r="X950" s="195">
        <v>0.158</v>
      </c>
      <c r="Y950" s="195" t="s">
        <v>143</v>
      </c>
      <c r="Z950" s="195" t="s">
        <v>143</v>
      </c>
      <c r="AA950" s="195">
        <v>2.5000000000000001E-2</v>
      </c>
      <c r="AB950" s="195">
        <v>4.5999999999999999E-2</v>
      </c>
      <c r="AC950" s="42"/>
    </row>
    <row r="951" spans="1:29" x14ac:dyDescent="0.25">
      <c r="A951" s="94" t="s">
        <v>2394</v>
      </c>
      <c r="B951" s="195" t="s">
        <v>143</v>
      </c>
      <c r="C951" s="195">
        <v>0.25925925925925924</v>
      </c>
      <c r="D951" s="195">
        <v>0.47619047619047616</v>
      </c>
      <c r="E951" s="195">
        <v>8.9947089947089942E-2</v>
      </c>
      <c r="F951" s="195">
        <v>1.0582010582010581E-2</v>
      </c>
      <c r="G951" s="195">
        <v>0.13756613756613756</v>
      </c>
      <c r="H951" s="195" t="s">
        <v>143</v>
      </c>
      <c r="I951" s="195">
        <v>2.6455026455026454E-2</v>
      </c>
      <c r="J951" s="194">
        <v>1</v>
      </c>
      <c r="K951" s="196">
        <v>189</v>
      </c>
      <c r="L951" s="94"/>
      <c r="M951" s="195" t="s">
        <v>143</v>
      </c>
      <c r="N951" s="195" t="s">
        <v>143</v>
      </c>
      <c r="O951" s="195">
        <v>0.20200000000000001</v>
      </c>
      <c r="P951" s="195">
        <v>0.32600000000000001</v>
      </c>
      <c r="Q951" s="195">
        <v>0.40600000000000003</v>
      </c>
      <c r="R951" s="195">
        <v>0.54700000000000004</v>
      </c>
      <c r="S951" s="195">
        <v>5.7000000000000002E-2</v>
      </c>
      <c r="T951" s="195">
        <v>0.13900000000000001</v>
      </c>
      <c r="U951" s="195">
        <v>3.0000000000000001E-3</v>
      </c>
      <c r="V951" s="195">
        <v>3.7999999999999999E-2</v>
      </c>
      <c r="W951" s="195">
        <v>9.6000000000000002E-2</v>
      </c>
      <c r="X951" s="195">
        <v>0.19400000000000001</v>
      </c>
      <c r="Y951" s="195" t="s">
        <v>143</v>
      </c>
      <c r="Z951" s="195" t="s">
        <v>143</v>
      </c>
      <c r="AA951" s="195">
        <v>1.0999999999999999E-2</v>
      </c>
      <c r="AB951" s="195">
        <v>0.06</v>
      </c>
      <c r="AC951" s="42"/>
    </row>
    <row r="952" spans="1:29" x14ac:dyDescent="0.25">
      <c r="A952" s="94" t="s">
        <v>2395</v>
      </c>
      <c r="B952" s="195">
        <v>3.4671259547701061E-2</v>
      </c>
      <c r="C952" s="195">
        <v>0.19806799460835706</v>
      </c>
      <c r="D952" s="195">
        <v>0.32716788977085515</v>
      </c>
      <c r="E952" s="195">
        <v>0.12924966302231541</v>
      </c>
      <c r="F952" s="195">
        <v>2.5310768309120862E-2</v>
      </c>
      <c r="G952" s="195">
        <v>0.24861464729669014</v>
      </c>
      <c r="H952" s="195" t="s">
        <v>143</v>
      </c>
      <c r="I952" s="195">
        <v>3.691777744496031E-2</v>
      </c>
      <c r="J952" s="194">
        <v>0.99999999999999989</v>
      </c>
      <c r="K952" s="196">
        <v>13354</v>
      </c>
      <c r="L952" s="94"/>
      <c r="M952" s="195">
        <v>3.2000000000000001E-2</v>
      </c>
      <c r="N952" s="195">
        <v>3.7999999999999999E-2</v>
      </c>
      <c r="O952" s="195">
        <v>0.191</v>
      </c>
      <c r="P952" s="195">
        <v>0.20499999999999999</v>
      </c>
      <c r="Q952" s="195">
        <v>0.31900000000000001</v>
      </c>
      <c r="R952" s="195">
        <v>0.33500000000000002</v>
      </c>
      <c r="S952" s="195">
        <v>0.124</v>
      </c>
      <c r="T952" s="195">
        <v>0.13500000000000001</v>
      </c>
      <c r="U952" s="195">
        <v>2.3E-2</v>
      </c>
      <c r="V952" s="195">
        <v>2.8000000000000001E-2</v>
      </c>
      <c r="W952" s="195">
        <v>0.24099999999999999</v>
      </c>
      <c r="X952" s="195">
        <v>0.25600000000000001</v>
      </c>
      <c r="Y952" s="195" t="s">
        <v>143</v>
      </c>
      <c r="Z952" s="195" t="s">
        <v>143</v>
      </c>
      <c r="AA952" s="195">
        <v>3.4000000000000002E-2</v>
      </c>
      <c r="AB952" s="195">
        <v>0.04</v>
      </c>
      <c r="AC952" s="42"/>
    </row>
    <row r="953" spans="1:29" x14ac:dyDescent="0.25">
      <c r="A953" s="94" t="s">
        <v>2396</v>
      </c>
      <c r="B953" s="195" t="s">
        <v>143</v>
      </c>
      <c r="C953" s="195">
        <v>0.14663951120162932</v>
      </c>
      <c r="D953" s="195">
        <v>0.41547861507128309</v>
      </c>
      <c r="E953" s="195">
        <v>0.15274949083503056</v>
      </c>
      <c r="F953" s="195">
        <v>4.2769857433808553E-2</v>
      </c>
      <c r="G953" s="195">
        <v>0.21181262729124237</v>
      </c>
      <c r="H953" s="195" t="s">
        <v>143</v>
      </c>
      <c r="I953" s="195">
        <v>3.0549898167006109E-2</v>
      </c>
      <c r="J953" s="194">
        <v>1</v>
      </c>
      <c r="K953" s="196">
        <v>491</v>
      </c>
      <c r="L953" s="94"/>
      <c r="M953" s="195" t="s">
        <v>143</v>
      </c>
      <c r="N953" s="195" t="s">
        <v>143</v>
      </c>
      <c r="O953" s="195">
        <v>0.11799999999999999</v>
      </c>
      <c r="P953" s="195">
        <v>0.18099999999999999</v>
      </c>
      <c r="Q953" s="195">
        <v>0.373</v>
      </c>
      <c r="R953" s="195">
        <v>0.46</v>
      </c>
      <c r="S953" s="195">
        <v>0.124</v>
      </c>
      <c r="T953" s="195">
        <v>0.187</v>
      </c>
      <c r="U953" s="195">
        <v>2.8000000000000001E-2</v>
      </c>
      <c r="V953" s="195">
        <v>6.4000000000000001E-2</v>
      </c>
      <c r="W953" s="195">
        <v>0.17799999999999999</v>
      </c>
      <c r="X953" s="195">
        <v>0.25</v>
      </c>
      <c r="Y953" s="195" t="s">
        <v>143</v>
      </c>
      <c r="Z953" s="195" t="s">
        <v>143</v>
      </c>
      <c r="AA953" s="195">
        <v>1.9E-2</v>
      </c>
      <c r="AB953" s="195">
        <v>0.05</v>
      </c>
      <c r="AC953" s="42"/>
    </row>
    <row r="954" spans="1:29" x14ac:dyDescent="0.25">
      <c r="A954" s="94" t="s">
        <v>2397</v>
      </c>
      <c r="B954" s="195" t="s">
        <v>143</v>
      </c>
      <c r="C954" s="195">
        <v>3.9325842696629212E-2</v>
      </c>
      <c r="D954" s="195">
        <v>0.20599250936329588</v>
      </c>
      <c r="E954" s="195">
        <v>7.4906367041198504E-2</v>
      </c>
      <c r="F954" s="195">
        <v>1.4981273408239701E-2</v>
      </c>
      <c r="G954" s="195">
        <v>0.61048689138576784</v>
      </c>
      <c r="H954" s="195" t="s">
        <v>143</v>
      </c>
      <c r="I954" s="195">
        <v>5.4307116104868915E-2</v>
      </c>
      <c r="J954" s="194">
        <v>1</v>
      </c>
      <c r="K954" s="196">
        <v>534</v>
      </c>
      <c r="L954" s="94"/>
      <c r="M954" s="195" t="s">
        <v>143</v>
      </c>
      <c r="N954" s="195" t="s">
        <v>143</v>
      </c>
      <c r="O954" s="195">
        <v>2.5999999999999999E-2</v>
      </c>
      <c r="P954" s="195">
        <v>5.8999999999999997E-2</v>
      </c>
      <c r="Q954" s="195">
        <v>0.17399999999999999</v>
      </c>
      <c r="R954" s="195">
        <v>0.24199999999999999</v>
      </c>
      <c r="S954" s="195">
        <v>5.5E-2</v>
      </c>
      <c r="T954" s="195">
        <v>0.1</v>
      </c>
      <c r="U954" s="195">
        <v>8.0000000000000002E-3</v>
      </c>
      <c r="V954" s="195">
        <v>2.9000000000000001E-2</v>
      </c>
      <c r="W954" s="195">
        <v>0.56799999999999995</v>
      </c>
      <c r="X954" s="195">
        <v>0.65100000000000002</v>
      </c>
      <c r="Y954" s="195" t="s">
        <v>143</v>
      </c>
      <c r="Z954" s="195" t="s">
        <v>143</v>
      </c>
      <c r="AA954" s="195">
        <v>3.7999999999999999E-2</v>
      </c>
      <c r="AB954" s="195">
        <v>7.6999999999999999E-2</v>
      </c>
      <c r="AC954" s="42"/>
    </row>
    <row r="955" spans="1:29" x14ac:dyDescent="0.25">
      <c r="A955" s="94" t="s">
        <v>2398</v>
      </c>
      <c r="B955" s="195">
        <v>5.1590713671539126E-3</v>
      </c>
      <c r="C955" s="195">
        <v>8.598452278589854E-4</v>
      </c>
      <c r="D955" s="195">
        <v>0.78073946689595874</v>
      </c>
      <c r="E955" s="195">
        <v>6.0189165950128978E-2</v>
      </c>
      <c r="F955" s="195">
        <v>6.6208082545141878E-2</v>
      </c>
      <c r="G955" s="195">
        <v>5.1590713671539126E-3</v>
      </c>
      <c r="H955" s="195" t="s">
        <v>143</v>
      </c>
      <c r="I955" s="195">
        <v>8.1685296646603608E-2</v>
      </c>
      <c r="J955" s="194">
        <v>1</v>
      </c>
      <c r="K955" s="196">
        <v>1163</v>
      </c>
      <c r="L955" s="94"/>
      <c r="M955" s="195">
        <v>2E-3</v>
      </c>
      <c r="N955" s="195">
        <v>1.0999999999999999E-2</v>
      </c>
      <c r="O955" s="195">
        <v>0</v>
      </c>
      <c r="P955" s="195">
        <v>5.0000000000000001E-3</v>
      </c>
      <c r="Q955" s="195">
        <v>0.75600000000000001</v>
      </c>
      <c r="R955" s="195">
        <v>0.80400000000000005</v>
      </c>
      <c r="S955" s="195">
        <v>4.8000000000000001E-2</v>
      </c>
      <c r="T955" s="195">
        <v>7.4999999999999997E-2</v>
      </c>
      <c r="U955" s="195">
        <v>5.2999999999999999E-2</v>
      </c>
      <c r="V955" s="195">
        <v>8.2000000000000003E-2</v>
      </c>
      <c r="W955" s="195">
        <v>2E-3</v>
      </c>
      <c r="X955" s="195">
        <v>1.0999999999999999E-2</v>
      </c>
      <c r="Y955" s="195" t="s">
        <v>143</v>
      </c>
      <c r="Z955" s="195" t="s">
        <v>143</v>
      </c>
      <c r="AA955" s="195">
        <v>6.7000000000000004E-2</v>
      </c>
      <c r="AB955" s="195">
        <v>9.9000000000000005E-2</v>
      </c>
      <c r="AC955" s="42"/>
    </row>
    <row r="956" spans="1:29" x14ac:dyDescent="0.25">
      <c r="A956" s="94" t="s">
        <v>2399</v>
      </c>
      <c r="B956" s="195" t="s">
        <v>143</v>
      </c>
      <c r="C956" s="195">
        <v>0.17496962332928312</v>
      </c>
      <c r="D956" s="195">
        <v>0.31044957472660994</v>
      </c>
      <c r="E956" s="195">
        <v>0.15006075334143379</v>
      </c>
      <c r="F956" s="195">
        <v>3.7667071688942892E-2</v>
      </c>
      <c r="G956" s="195">
        <v>0.30194410692588092</v>
      </c>
      <c r="H956" s="195" t="s">
        <v>143</v>
      </c>
      <c r="I956" s="195">
        <v>2.490886998784933E-2</v>
      </c>
      <c r="J956" s="194">
        <v>1</v>
      </c>
      <c r="K956" s="196">
        <v>1646</v>
      </c>
      <c r="L956" s="94"/>
      <c r="M956" s="195" t="s">
        <v>143</v>
      </c>
      <c r="N956" s="195" t="s">
        <v>143</v>
      </c>
      <c r="O956" s="195">
        <v>0.157</v>
      </c>
      <c r="P956" s="195">
        <v>0.19400000000000001</v>
      </c>
      <c r="Q956" s="195">
        <v>0.28899999999999998</v>
      </c>
      <c r="R956" s="195">
        <v>0.33300000000000002</v>
      </c>
      <c r="S956" s="195">
        <v>0.13400000000000001</v>
      </c>
      <c r="T956" s="195">
        <v>0.16800000000000001</v>
      </c>
      <c r="U956" s="195">
        <v>2.9000000000000001E-2</v>
      </c>
      <c r="V956" s="195">
        <v>4.8000000000000001E-2</v>
      </c>
      <c r="W956" s="195">
        <v>0.28000000000000003</v>
      </c>
      <c r="X956" s="195">
        <v>0.32500000000000001</v>
      </c>
      <c r="Y956" s="195" t="s">
        <v>143</v>
      </c>
      <c r="Z956" s="195" t="s">
        <v>143</v>
      </c>
      <c r="AA956" s="195">
        <v>1.7999999999999999E-2</v>
      </c>
      <c r="AB956" s="195">
        <v>3.4000000000000002E-2</v>
      </c>
      <c r="AC956" s="42"/>
    </row>
    <row r="957" spans="1:29" x14ac:dyDescent="0.25">
      <c r="A957" s="94" t="s">
        <v>2400</v>
      </c>
      <c r="B957" s="195">
        <v>0.23599137931034483</v>
      </c>
      <c r="C957" s="195">
        <v>0.37769396551724138</v>
      </c>
      <c r="D957" s="195">
        <v>0.22844827586206898</v>
      </c>
      <c r="E957" s="195">
        <v>6.5193965517241381E-2</v>
      </c>
      <c r="F957" s="195">
        <v>5.387931034482759E-3</v>
      </c>
      <c r="G957" s="195">
        <v>5.1724137931034482E-2</v>
      </c>
      <c r="H957" s="195" t="s">
        <v>143</v>
      </c>
      <c r="I957" s="195">
        <v>3.5560344827586209E-2</v>
      </c>
      <c r="J957" s="194">
        <v>1</v>
      </c>
      <c r="K957" s="196">
        <v>1856</v>
      </c>
      <c r="L957" s="94"/>
      <c r="M957" s="195">
        <v>0.217</v>
      </c>
      <c r="N957" s="195">
        <v>0.25600000000000001</v>
      </c>
      <c r="O957" s="195">
        <v>0.35599999999999998</v>
      </c>
      <c r="P957" s="195">
        <v>0.4</v>
      </c>
      <c r="Q957" s="195">
        <v>0.21</v>
      </c>
      <c r="R957" s="195">
        <v>0.248</v>
      </c>
      <c r="S957" s="195">
        <v>5.5E-2</v>
      </c>
      <c r="T957" s="195">
        <v>7.6999999999999999E-2</v>
      </c>
      <c r="U957" s="195">
        <v>3.0000000000000001E-3</v>
      </c>
      <c r="V957" s="195">
        <v>0.01</v>
      </c>
      <c r="W957" s="195">
        <v>4.2999999999999997E-2</v>
      </c>
      <c r="X957" s="195">
        <v>6.3E-2</v>
      </c>
      <c r="Y957" s="195" t="s">
        <v>143</v>
      </c>
      <c r="Z957" s="195" t="s">
        <v>143</v>
      </c>
      <c r="AA957" s="195">
        <v>2.8000000000000001E-2</v>
      </c>
      <c r="AB957" s="195">
        <v>4.4999999999999998E-2</v>
      </c>
      <c r="AC957" s="42"/>
    </row>
    <row r="958" spans="1:29" x14ac:dyDescent="0.25">
      <c r="A958" s="94" t="s">
        <v>2401</v>
      </c>
      <c r="B958" s="195" t="s">
        <v>143</v>
      </c>
      <c r="C958" s="195">
        <v>0.13588850174216027</v>
      </c>
      <c r="D958" s="195">
        <v>0.34843205574912894</v>
      </c>
      <c r="E958" s="195">
        <v>0.18466898954703834</v>
      </c>
      <c r="F958" s="195">
        <v>1.0452961672473868E-2</v>
      </c>
      <c r="G958" s="195">
        <v>0.29965156794425085</v>
      </c>
      <c r="H958" s="195" t="s">
        <v>143</v>
      </c>
      <c r="I958" s="195">
        <v>2.0905923344947737E-2</v>
      </c>
      <c r="J958" s="194">
        <v>1</v>
      </c>
      <c r="K958" s="196">
        <v>287</v>
      </c>
      <c r="L958" s="94"/>
      <c r="M958" s="195" t="s">
        <v>143</v>
      </c>
      <c r="N958" s="195" t="s">
        <v>143</v>
      </c>
      <c r="O958" s="195">
        <v>0.10100000000000001</v>
      </c>
      <c r="P958" s="195">
        <v>0.18</v>
      </c>
      <c r="Q958" s="195">
        <v>0.29599999999999999</v>
      </c>
      <c r="R958" s="195">
        <v>0.40500000000000003</v>
      </c>
      <c r="S958" s="195">
        <v>0.14399999999999999</v>
      </c>
      <c r="T958" s="195">
        <v>0.23400000000000001</v>
      </c>
      <c r="U958" s="195">
        <v>4.0000000000000001E-3</v>
      </c>
      <c r="V958" s="195">
        <v>0.03</v>
      </c>
      <c r="W958" s="195">
        <v>0.25</v>
      </c>
      <c r="X958" s="195">
        <v>0.35499999999999998</v>
      </c>
      <c r="Y958" s="195" t="s">
        <v>143</v>
      </c>
      <c r="Z958" s="195" t="s">
        <v>143</v>
      </c>
      <c r="AA958" s="195">
        <v>0.01</v>
      </c>
      <c r="AB958" s="195">
        <v>4.4999999999999998E-2</v>
      </c>
      <c r="AC958" s="42"/>
    </row>
    <row r="959" spans="1:29" x14ac:dyDescent="0.25">
      <c r="A959" s="94" t="s">
        <v>2402</v>
      </c>
      <c r="B959" s="195" t="s">
        <v>143</v>
      </c>
      <c r="C959" s="195">
        <v>0.17820867959372114</v>
      </c>
      <c r="D959" s="195">
        <v>0.2770083102493075</v>
      </c>
      <c r="E959" s="195">
        <v>0.12096029547553093</v>
      </c>
      <c r="F959" s="195">
        <v>1.4773776546629732E-2</v>
      </c>
      <c r="G959" s="195">
        <v>0.37165281625115421</v>
      </c>
      <c r="H959" s="195" t="s">
        <v>143</v>
      </c>
      <c r="I959" s="195">
        <v>3.7396121883656507E-2</v>
      </c>
      <c r="J959" s="194">
        <v>0.99999999999999989</v>
      </c>
      <c r="K959" s="196">
        <v>2166</v>
      </c>
      <c r="L959" s="94"/>
      <c r="M959" s="195" t="s">
        <v>143</v>
      </c>
      <c r="N959" s="195" t="s">
        <v>143</v>
      </c>
      <c r="O959" s="195">
        <v>0.16300000000000001</v>
      </c>
      <c r="P959" s="195">
        <v>0.19500000000000001</v>
      </c>
      <c r="Q959" s="195">
        <v>0.25900000000000001</v>
      </c>
      <c r="R959" s="195">
        <v>0.29599999999999999</v>
      </c>
      <c r="S959" s="195">
        <v>0.108</v>
      </c>
      <c r="T959" s="195">
        <v>0.13500000000000001</v>
      </c>
      <c r="U959" s="195">
        <v>0.01</v>
      </c>
      <c r="V959" s="195">
        <v>2.1000000000000001E-2</v>
      </c>
      <c r="W959" s="195">
        <v>0.35199999999999998</v>
      </c>
      <c r="X959" s="195">
        <v>0.39200000000000002</v>
      </c>
      <c r="Y959" s="195" t="s">
        <v>143</v>
      </c>
      <c r="Z959" s="195" t="s">
        <v>143</v>
      </c>
      <c r="AA959" s="195">
        <v>0.03</v>
      </c>
      <c r="AB959" s="195">
        <v>4.5999999999999999E-2</v>
      </c>
      <c r="AC959" s="42"/>
    </row>
    <row r="960" spans="1:29" x14ac:dyDescent="0.25">
      <c r="A960" s="94" t="s">
        <v>2403</v>
      </c>
      <c r="B960" s="195" t="s">
        <v>143</v>
      </c>
      <c r="C960" s="195">
        <v>0.35036496350364965</v>
      </c>
      <c r="D960" s="195">
        <v>0.43309002433090027</v>
      </c>
      <c r="E960" s="195">
        <v>7.0559610705596104E-2</v>
      </c>
      <c r="F960" s="195">
        <v>7.2992700729927005E-3</v>
      </c>
      <c r="G960" s="195">
        <v>2.9197080291970802E-2</v>
      </c>
      <c r="H960" s="195" t="s">
        <v>143</v>
      </c>
      <c r="I960" s="195">
        <v>0.10948905109489052</v>
      </c>
      <c r="J960" s="194">
        <v>1</v>
      </c>
      <c r="K960" s="196">
        <v>411</v>
      </c>
      <c r="L960" s="94"/>
      <c r="M960" s="195" t="s">
        <v>143</v>
      </c>
      <c r="N960" s="195" t="s">
        <v>143</v>
      </c>
      <c r="O960" s="195">
        <v>0.30599999999999999</v>
      </c>
      <c r="P960" s="195">
        <v>0.39800000000000002</v>
      </c>
      <c r="Q960" s="195">
        <v>0.38600000000000001</v>
      </c>
      <c r="R960" s="195">
        <v>0.48099999999999998</v>
      </c>
      <c r="S960" s="195">
        <v>0.05</v>
      </c>
      <c r="T960" s="195">
        <v>9.9000000000000005E-2</v>
      </c>
      <c r="U960" s="195">
        <v>2E-3</v>
      </c>
      <c r="V960" s="195">
        <v>2.1000000000000001E-2</v>
      </c>
      <c r="W960" s="195">
        <v>1.7000000000000001E-2</v>
      </c>
      <c r="X960" s="195">
        <v>0.05</v>
      </c>
      <c r="Y960" s="195" t="s">
        <v>143</v>
      </c>
      <c r="Z960" s="195" t="s">
        <v>143</v>
      </c>
      <c r="AA960" s="195">
        <v>8.3000000000000004E-2</v>
      </c>
      <c r="AB960" s="195">
        <v>0.14299999999999999</v>
      </c>
      <c r="AC960" s="42"/>
    </row>
    <row r="961" spans="1:29" x14ac:dyDescent="0.25">
      <c r="A961" s="94" t="s">
        <v>2404</v>
      </c>
      <c r="B961" s="195" t="s">
        <v>143</v>
      </c>
      <c r="C961" s="195">
        <v>0.14583333333333334</v>
      </c>
      <c r="D961" s="195">
        <v>0.40625</v>
      </c>
      <c r="E961" s="195">
        <v>0.1875</v>
      </c>
      <c r="F961" s="195">
        <v>2.0833333333333332E-2</v>
      </c>
      <c r="G961" s="195">
        <v>0.20833333333333334</v>
      </c>
      <c r="H961" s="195" t="s">
        <v>143</v>
      </c>
      <c r="I961" s="195">
        <v>3.125E-2</v>
      </c>
      <c r="J961" s="194">
        <v>1</v>
      </c>
      <c r="K961" s="196">
        <v>288</v>
      </c>
      <c r="L961" s="94"/>
      <c r="M961" s="195" t="s">
        <v>143</v>
      </c>
      <c r="N961" s="195" t="s">
        <v>143</v>
      </c>
      <c r="O961" s="195">
        <v>0.11</v>
      </c>
      <c r="P961" s="195">
        <v>0.191</v>
      </c>
      <c r="Q961" s="195">
        <v>0.35099999999999998</v>
      </c>
      <c r="R961" s="195">
        <v>0.46400000000000002</v>
      </c>
      <c r="S961" s="195">
        <v>0.14699999999999999</v>
      </c>
      <c r="T961" s="195">
        <v>0.23699999999999999</v>
      </c>
      <c r="U961" s="195">
        <v>0.01</v>
      </c>
      <c r="V961" s="195">
        <v>4.4999999999999998E-2</v>
      </c>
      <c r="W961" s="195">
        <v>0.16500000000000001</v>
      </c>
      <c r="X961" s="195">
        <v>0.25900000000000001</v>
      </c>
      <c r="Y961" s="195" t="s">
        <v>143</v>
      </c>
      <c r="Z961" s="195" t="s">
        <v>143</v>
      </c>
      <c r="AA961" s="195">
        <v>1.7000000000000001E-2</v>
      </c>
      <c r="AB961" s="195">
        <v>5.8000000000000003E-2</v>
      </c>
      <c r="AC961" s="42"/>
    </row>
    <row r="962" spans="1:29" x14ac:dyDescent="0.25">
      <c r="A962" s="94" t="s">
        <v>2405</v>
      </c>
      <c r="B962" s="195" t="s">
        <v>143</v>
      </c>
      <c r="C962" s="195">
        <v>0.25531914893617019</v>
      </c>
      <c r="D962" s="195">
        <v>0.2047872340425532</v>
      </c>
      <c r="E962" s="195">
        <v>0.1702127659574468</v>
      </c>
      <c r="F962" s="195">
        <v>9.3085106382978719E-2</v>
      </c>
      <c r="G962" s="195">
        <v>0.25</v>
      </c>
      <c r="H962" s="195" t="s">
        <v>143</v>
      </c>
      <c r="I962" s="195">
        <v>2.6595744680851064E-2</v>
      </c>
      <c r="J962" s="194">
        <v>1</v>
      </c>
      <c r="K962" s="196">
        <v>376</v>
      </c>
      <c r="L962" s="94"/>
      <c r="M962" s="195" t="s">
        <v>143</v>
      </c>
      <c r="N962" s="195" t="s">
        <v>143</v>
      </c>
      <c r="O962" s="195">
        <v>0.214</v>
      </c>
      <c r="P962" s="195">
        <v>0.30199999999999999</v>
      </c>
      <c r="Q962" s="195">
        <v>0.16700000000000001</v>
      </c>
      <c r="R962" s="195">
        <v>0.248</v>
      </c>
      <c r="S962" s="195">
        <v>0.13600000000000001</v>
      </c>
      <c r="T962" s="195">
        <v>0.21099999999999999</v>
      </c>
      <c r="U962" s="195">
        <v>6.8000000000000005E-2</v>
      </c>
      <c r="V962" s="195">
        <v>0.127</v>
      </c>
      <c r="W962" s="195">
        <v>0.20899999999999999</v>
      </c>
      <c r="X962" s="195">
        <v>0.29599999999999999</v>
      </c>
      <c r="Y962" s="195" t="s">
        <v>143</v>
      </c>
      <c r="Z962" s="195" t="s">
        <v>143</v>
      </c>
      <c r="AA962" s="195">
        <v>1.4999999999999999E-2</v>
      </c>
      <c r="AB962" s="195">
        <v>4.8000000000000001E-2</v>
      </c>
      <c r="AC962" s="42"/>
    </row>
    <row r="963" spans="1:29" x14ac:dyDescent="0.25">
      <c r="A963" s="94" t="s">
        <v>2406</v>
      </c>
      <c r="B963" s="195" t="s">
        <v>143</v>
      </c>
      <c r="C963" s="195">
        <v>8.3601286173633438E-2</v>
      </c>
      <c r="D963" s="195">
        <v>0.20257234726688103</v>
      </c>
      <c r="E963" s="195">
        <v>0.12540192926045016</v>
      </c>
      <c r="F963" s="195">
        <v>3.8585209003215437E-2</v>
      </c>
      <c r="G963" s="195">
        <v>0.49839228295819937</v>
      </c>
      <c r="H963" s="195" t="s">
        <v>143</v>
      </c>
      <c r="I963" s="195">
        <v>5.1446945337620578E-2</v>
      </c>
      <c r="J963" s="194">
        <v>1</v>
      </c>
      <c r="K963" s="196">
        <v>311</v>
      </c>
      <c r="L963" s="94"/>
      <c r="M963" s="195" t="s">
        <v>143</v>
      </c>
      <c r="N963" s="195" t="s">
        <v>143</v>
      </c>
      <c r="O963" s="195">
        <v>5.8000000000000003E-2</v>
      </c>
      <c r="P963" s="195">
        <v>0.12</v>
      </c>
      <c r="Q963" s="195">
        <v>0.16200000000000001</v>
      </c>
      <c r="R963" s="195">
        <v>0.251</v>
      </c>
      <c r="S963" s="195">
        <v>9.2999999999999999E-2</v>
      </c>
      <c r="T963" s="195">
        <v>0.16700000000000001</v>
      </c>
      <c r="U963" s="195">
        <v>2.1999999999999999E-2</v>
      </c>
      <c r="V963" s="195">
        <v>6.6000000000000003E-2</v>
      </c>
      <c r="W963" s="195">
        <v>0.443</v>
      </c>
      <c r="X963" s="195">
        <v>0.55400000000000005</v>
      </c>
      <c r="Y963" s="195" t="s">
        <v>143</v>
      </c>
      <c r="Z963" s="195" t="s">
        <v>143</v>
      </c>
      <c r="AA963" s="195">
        <v>3.2000000000000001E-2</v>
      </c>
      <c r="AB963" s="195">
        <v>8.2000000000000003E-2</v>
      </c>
      <c r="AC963" s="42"/>
    </row>
    <row r="964" spans="1:29" x14ac:dyDescent="0.25">
      <c r="A964" s="94" t="s">
        <v>2407</v>
      </c>
      <c r="B964" s="195" t="s">
        <v>143</v>
      </c>
      <c r="C964" s="195">
        <v>0.20528211284513806</v>
      </c>
      <c r="D964" s="195">
        <v>0.48439375750300118</v>
      </c>
      <c r="E964" s="195">
        <v>0.12665066026410565</v>
      </c>
      <c r="F964" s="195">
        <v>2.8811524609843937E-2</v>
      </c>
      <c r="G964" s="195">
        <v>0.11884753901560624</v>
      </c>
      <c r="H964" s="195" t="s">
        <v>143</v>
      </c>
      <c r="I964" s="195">
        <v>3.601440576230492E-2</v>
      </c>
      <c r="J964" s="194">
        <v>1</v>
      </c>
      <c r="K964" s="196">
        <v>1666</v>
      </c>
      <c r="L964" s="94"/>
      <c r="M964" s="195" t="s">
        <v>143</v>
      </c>
      <c r="N964" s="195" t="s">
        <v>143</v>
      </c>
      <c r="O964" s="195">
        <v>0.187</v>
      </c>
      <c r="P964" s="195">
        <v>0.22500000000000001</v>
      </c>
      <c r="Q964" s="195">
        <v>0.46</v>
      </c>
      <c r="R964" s="195">
        <v>0.50800000000000001</v>
      </c>
      <c r="S964" s="195">
        <v>0.112</v>
      </c>
      <c r="T964" s="195">
        <v>0.14299999999999999</v>
      </c>
      <c r="U964" s="195">
        <v>2.1999999999999999E-2</v>
      </c>
      <c r="V964" s="195">
        <v>3.7999999999999999E-2</v>
      </c>
      <c r="W964" s="195">
        <v>0.104</v>
      </c>
      <c r="X964" s="195">
        <v>0.13500000000000001</v>
      </c>
      <c r="Y964" s="195" t="s">
        <v>143</v>
      </c>
      <c r="Z964" s="195" t="s">
        <v>143</v>
      </c>
      <c r="AA964" s="195">
        <v>2.8000000000000001E-2</v>
      </c>
      <c r="AB964" s="195">
        <v>4.5999999999999999E-2</v>
      </c>
      <c r="AC964" s="42"/>
    </row>
    <row r="965" spans="1:29" x14ac:dyDescent="0.25">
      <c r="A965" s="94" t="s">
        <v>2408</v>
      </c>
      <c r="B965" s="195" t="s">
        <v>143</v>
      </c>
      <c r="C965" s="195">
        <v>0.27508090614886732</v>
      </c>
      <c r="D965" s="195">
        <v>0.4627831715210356</v>
      </c>
      <c r="E965" s="195">
        <v>0.13915857605177995</v>
      </c>
      <c r="F965" s="195">
        <v>1.2944983818770227E-2</v>
      </c>
      <c r="G965" s="195">
        <v>8.4142394822006472E-2</v>
      </c>
      <c r="H965" s="195" t="s">
        <v>143</v>
      </c>
      <c r="I965" s="195">
        <v>2.5889967637540454E-2</v>
      </c>
      <c r="J965" s="194">
        <v>1</v>
      </c>
      <c r="K965" s="196">
        <v>309</v>
      </c>
      <c r="L965" s="94"/>
      <c r="M965" s="195" t="s">
        <v>143</v>
      </c>
      <c r="N965" s="195" t="s">
        <v>143</v>
      </c>
      <c r="O965" s="195">
        <v>0.22800000000000001</v>
      </c>
      <c r="P965" s="195">
        <v>0.32700000000000001</v>
      </c>
      <c r="Q965" s="195">
        <v>0.40799999999999997</v>
      </c>
      <c r="R965" s="195">
        <v>0.51800000000000002</v>
      </c>
      <c r="S965" s="195">
        <v>0.105</v>
      </c>
      <c r="T965" s="195">
        <v>0.182</v>
      </c>
      <c r="U965" s="195">
        <v>5.0000000000000001E-3</v>
      </c>
      <c r="V965" s="195">
        <v>3.3000000000000002E-2</v>
      </c>
      <c r="W965" s="195">
        <v>5.8000000000000003E-2</v>
      </c>
      <c r="X965" s="195">
        <v>0.12</v>
      </c>
      <c r="Y965" s="195" t="s">
        <v>143</v>
      </c>
      <c r="Z965" s="195" t="s">
        <v>143</v>
      </c>
      <c r="AA965" s="195">
        <v>1.2999999999999999E-2</v>
      </c>
      <c r="AB965" s="195">
        <v>0.05</v>
      </c>
      <c r="AC965" s="42"/>
    </row>
    <row r="966" spans="1:29" x14ac:dyDescent="0.25">
      <c r="A966" s="94" t="s">
        <v>2409</v>
      </c>
      <c r="B966" s="195">
        <v>3.1010070794695383E-2</v>
      </c>
      <c r="C966" s="195">
        <v>0.17419483497856217</v>
      </c>
      <c r="D966" s="195">
        <v>0.27729584205803171</v>
      </c>
      <c r="E966" s="195">
        <v>0.12374115066307707</v>
      </c>
      <c r="F966" s="195">
        <v>3.4400239306012562E-2</v>
      </c>
      <c r="G966" s="195">
        <v>0.27679728786519092</v>
      </c>
      <c r="H966" s="195">
        <v>8.4754212782929498E-3</v>
      </c>
      <c r="I966" s="195">
        <v>7.4085153056137207E-2</v>
      </c>
      <c r="J966" s="194">
        <v>0.99999999999999989</v>
      </c>
      <c r="K966" s="196">
        <v>10029</v>
      </c>
      <c r="L966" s="94"/>
      <c r="M966" s="195">
        <v>2.8000000000000001E-2</v>
      </c>
      <c r="N966" s="195">
        <v>3.5000000000000003E-2</v>
      </c>
      <c r="O966" s="195">
        <v>0.16700000000000001</v>
      </c>
      <c r="P966" s="195">
        <v>0.182</v>
      </c>
      <c r="Q966" s="195">
        <v>0.26900000000000002</v>
      </c>
      <c r="R966" s="195">
        <v>0.28599999999999998</v>
      </c>
      <c r="S966" s="195">
        <v>0.11700000000000001</v>
      </c>
      <c r="T966" s="195">
        <v>0.13</v>
      </c>
      <c r="U966" s="195">
        <v>3.1E-2</v>
      </c>
      <c r="V966" s="195">
        <v>3.7999999999999999E-2</v>
      </c>
      <c r="W966" s="195">
        <v>0.26800000000000002</v>
      </c>
      <c r="X966" s="195">
        <v>0.28599999999999998</v>
      </c>
      <c r="Y966" s="195">
        <v>7.0000000000000001E-3</v>
      </c>
      <c r="Z966" s="195">
        <v>0.01</v>
      </c>
      <c r="AA966" s="195">
        <v>6.9000000000000006E-2</v>
      </c>
      <c r="AB966" s="195">
        <v>7.9000000000000001E-2</v>
      </c>
      <c r="AC966" s="42"/>
    </row>
    <row r="967" spans="1:29" x14ac:dyDescent="0.25">
      <c r="A967" s="94" t="s">
        <v>2410</v>
      </c>
      <c r="B967" s="195" t="s">
        <v>143</v>
      </c>
      <c r="C967" s="195">
        <v>0.16975308641975309</v>
      </c>
      <c r="D967" s="195">
        <v>0.29012345679012347</v>
      </c>
      <c r="E967" s="195">
        <v>0.16049382716049382</v>
      </c>
      <c r="F967" s="195">
        <v>6.1728395061728392E-2</v>
      </c>
      <c r="G967" s="195">
        <v>0.26851851851851855</v>
      </c>
      <c r="H967" s="195">
        <v>3.0864197530864196E-3</v>
      </c>
      <c r="I967" s="195">
        <v>4.6296296296296294E-2</v>
      </c>
      <c r="J967" s="194">
        <v>1.0000000000000002</v>
      </c>
      <c r="K967" s="196">
        <v>324</v>
      </c>
      <c r="L967" s="94"/>
      <c r="M967" s="195" t="s">
        <v>143</v>
      </c>
      <c r="N967" s="195" t="s">
        <v>143</v>
      </c>
      <c r="O967" s="195">
        <v>0.13300000000000001</v>
      </c>
      <c r="P967" s="195">
        <v>0.214</v>
      </c>
      <c r="Q967" s="195">
        <v>0.24299999999999999</v>
      </c>
      <c r="R967" s="195">
        <v>0.34200000000000003</v>
      </c>
      <c r="S967" s="195">
        <v>0.125</v>
      </c>
      <c r="T967" s="195">
        <v>0.20399999999999999</v>
      </c>
      <c r="U967" s="195">
        <v>0.04</v>
      </c>
      <c r="V967" s="195">
        <v>9.2999999999999999E-2</v>
      </c>
      <c r="W967" s="195">
        <v>0.223</v>
      </c>
      <c r="X967" s="195">
        <v>0.31900000000000001</v>
      </c>
      <c r="Y967" s="195">
        <v>1E-3</v>
      </c>
      <c r="Z967" s="195">
        <v>1.7000000000000001E-2</v>
      </c>
      <c r="AA967" s="195">
        <v>2.8000000000000001E-2</v>
      </c>
      <c r="AB967" s="195">
        <v>7.4999999999999997E-2</v>
      </c>
      <c r="AC967" s="42"/>
    </row>
    <row r="968" spans="1:29" x14ac:dyDescent="0.25">
      <c r="A968" s="94" t="s">
        <v>2411</v>
      </c>
      <c r="B968" s="195" t="s">
        <v>143</v>
      </c>
      <c r="C968" s="195">
        <v>5.4945054945054944E-2</v>
      </c>
      <c r="D968" s="195">
        <v>0.16483516483516483</v>
      </c>
      <c r="E968" s="195">
        <v>8.2417582417582416E-2</v>
      </c>
      <c r="F968" s="195">
        <v>1.9230769230769232E-2</v>
      </c>
      <c r="G968" s="195">
        <v>0.5851648351648352</v>
      </c>
      <c r="H968" s="195">
        <v>3.021978021978022E-2</v>
      </c>
      <c r="I968" s="195">
        <v>6.3186813186813184E-2</v>
      </c>
      <c r="J968" s="194">
        <v>1</v>
      </c>
      <c r="K968" s="196">
        <v>364</v>
      </c>
      <c r="L968" s="94"/>
      <c r="M968" s="195" t="s">
        <v>143</v>
      </c>
      <c r="N968" s="195" t="s">
        <v>143</v>
      </c>
      <c r="O968" s="195">
        <v>3.5999999999999997E-2</v>
      </c>
      <c r="P968" s="195">
        <v>8.3000000000000004E-2</v>
      </c>
      <c r="Q968" s="195">
        <v>0.13</v>
      </c>
      <c r="R968" s="195">
        <v>0.20599999999999999</v>
      </c>
      <c r="S968" s="195">
        <v>5.8000000000000003E-2</v>
      </c>
      <c r="T968" s="195">
        <v>0.115</v>
      </c>
      <c r="U968" s="195">
        <v>8.9999999999999993E-3</v>
      </c>
      <c r="V968" s="195">
        <v>3.9E-2</v>
      </c>
      <c r="W968" s="195">
        <v>0.53400000000000003</v>
      </c>
      <c r="X968" s="195">
        <v>0.63500000000000001</v>
      </c>
      <c r="Y968" s="195">
        <v>1.7000000000000001E-2</v>
      </c>
      <c r="Z968" s="195">
        <v>5.2999999999999999E-2</v>
      </c>
      <c r="AA968" s="195">
        <v>4.2000000000000003E-2</v>
      </c>
      <c r="AB968" s="195">
        <v>9.2999999999999999E-2</v>
      </c>
      <c r="AC968" s="42"/>
    </row>
    <row r="969" spans="1:29" x14ac:dyDescent="0.25">
      <c r="A969" s="94" t="s">
        <v>2412</v>
      </c>
      <c r="B969" s="195" t="s">
        <v>143</v>
      </c>
      <c r="C969" s="195">
        <v>1.0224948875255625E-3</v>
      </c>
      <c r="D969" s="195">
        <v>0.74028629856850714</v>
      </c>
      <c r="E969" s="195">
        <v>9.9182004089979556E-2</v>
      </c>
      <c r="F969" s="195">
        <v>7.8732106339468297E-2</v>
      </c>
      <c r="G969" s="195">
        <v>1.0224948875255624E-2</v>
      </c>
      <c r="H969" s="195" t="s">
        <v>143</v>
      </c>
      <c r="I969" s="195">
        <v>7.0552147239263799E-2</v>
      </c>
      <c r="J969" s="194">
        <v>1</v>
      </c>
      <c r="K969" s="196">
        <v>978</v>
      </c>
      <c r="L969" s="94"/>
      <c r="M969" s="195" t="s">
        <v>143</v>
      </c>
      <c r="N969" s="195" t="s">
        <v>143</v>
      </c>
      <c r="O969" s="195">
        <v>0</v>
      </c>
      <c r="P969" s="195">
        <v>6.0000000000000001E-3</v>
      </c>
      <c r="Q969" s="195">
        <v>0.71199999999999997</v>
      </c>
      <c r="R969" s="195">
        <v>0.76700000000000002</v>
      </c>
      <c r="S969" s="195">
        <v>8.2000000000000003E-2</v>
      </c>
      <c r="T969" s="195">
        <v>0.12</v>
      </c>
      <c r="U969" s="195">
        <v>6.3E-2</v>
      </c>
      <c r="V969" s="195">
        <v>9.7000000000000003E-2</v>
      </c>
      <c r="W969" s="195">
        <v>6.0000000000000001E-3</v>
      </c>
      <c r="X969" s="195">
        <v>1.9E-2</v>
      </c>
      <c r="Y969" s="195" t="s">
        <v>143</v>
      </c>
      <c r="Z969" s="195" t="s">
        <v>143</v>
      </c>
      <c r="AA969" s="195">
        <v>5.6000000000000001E-2</v>
      </c>
      <c r="AB969" s="195">
        <v>8.7999999999999995E-2</v>
      </c>
      <c r="AC969" s="42"/>
    </row>
    <row r="970" spans="1:29" x14ac:dyDescent="0.25">
      <c r="A970" s="94" t="s">
        <v>2413</v>
      </c>
      <c r="B970" s="195" t="s">
        <v>143</v>
      </c>
      <c r="C970" s="195">
        <v>0.22583479789103691</v>
      </c>
      <c r="D970" s="195">
        <v>0.28998242530755713</v>
      </c>
      <c r="E970" s="195">
        <v>8.6115992970123026E-2</v>
      </c>
      <c r="F970" s="195">
        <v>3.7785588752196834E-2</v>
      </c>
      <c r="G970" s="195">
        <v>0.28910369068541303</v>
      </c>
      <c r="H970" s="195">
        <v>1.3181019332161687E-2</v>
      </c>
      <c r="I970" s="195">
        <v>5.7996485061511421E-2</v>
      </c>
      <c r="J970" s="194">
        <v>1</v>
      </c>
      <c r="K970" s="196">
        <v>1138</v>
      </c>
      <c r="L970" s="94"/>
      <c r="M970" s="195" t="s">
        <v>143</v>
      </c>
      <c r="N970" s="195" t="s">
        <v>143</v>
      </c>
      <c r="O970" s="195">
        <v>0.20200000000000001</v>
      </c>
      <c r="P970" s="195">
        <v>0.251</v>
      </c>
      <c r="Q970" s="195">
        <v>0.26400000000000001</v>
      </c>
      <c r="R970" s="195">
        <v>0.317</v>
      </c>
      <c r="S970" s="195">
        <v>7.0999999999999994E-2</v>
      </c>
      <c r="T970" s="195">
        <v>0.104</v>
      </c>
      <c r="U970" s="195">
        <v>2.8000000000000001E-2</v>
      </c>
      <c r="V970" s="195">
        <v>5.0999999999999997E-2</v>
      </c>
      <c r="W970" s="195">
        <v>0.26400000000000001</v>
      </c>
      <c r="X970" s="195">
        <v>0.316</v>
      </c>
      <c r="Y970" s="195">
        <v>8.0000000000000002E-3</v>
      </c>
      <c r="Z970" s="195">
        <v>2.1999999999999999E-2</v>
      </c>
      <c r="AA970" s="195">
        <v>4.5999999999999999E-2</v>
      </c>
      <c r="AB970" s="195">
        <v>7.2999999999999995E-2</v>
      </c>
      <c r="AC970" s="42"/>
    </row>
    <row r="971" spans="1:29" x14ac:dyDescent="0.25">
      <c r="A971" s="94" t="s">
        <v>2414</v>
      </c>
      <c r="B971" s="195">
        <v>0.20788770053475936</v>
      </c>
      <c r="C971" s="195">
        <v>0.33556149732620322</v>
      </c>
      <c r="D971" s="195">
        <v>0.22994652406417113</v>
      </c>
      <c r="E971" s="195">
        <v>5.2807486631016046E-2</v>
      </c>
      <c r="F971" s="195">
        <v>5.3475935828877002E-3</v>
      </c>
      <c r="G971" s="195">
        <v>7.6871657754010697E-2</v>
      </c>
      <c r="H971" s="195">
        <v>5.3475935828877002E-3</v>
      </c>
      <c r="I971" s="195">
        <v>8.6229946524064169E-2</v>
      </c>
      <c r="J971" s="194">
        <v>1.0000000000000002</v>
      </c>
      <c r="K971" s="196">
        <v>1496</v>
      </c>
      <c r="L971" s="94"/>
      <c r="M971" s="195">
        <v>0.188</v>
      </c>
      <c r="N971" s="195">
        <v>0.22900000000000001</v>
      </c>
      <c r="O971" s="195">
        <v>0.312</v>
      </c>
      <c r="P971" s="195">
        <v>0.36</v>
      </c>
      <c r="Q971" s="195">
        <v>0.20899999999999999</v>
      </c>
      <c r="R971" s="195">
        <v>0.252</v>
      </c>
      <c r="S971" s="195">
        <v>4.2999999999999997E-2</v>
      </c>
      <c r="T971" s="195">
        <v>6.5000000000000002E-2</v>
      </c>
      <c r="U971" s="195">
        <v>3.0000000000000001E-3</v>
      </c>
      <c r="V971" s="195">
        <v>1.0999999999999999E-2</v>
      </c>
      <c r="W971" s="195">
        <v>6.4000000000000001E-2</v>
      </c>
      <c r="X971" s="195">
        <v>9.0999999999999998E-2</v>
      </c>
      <c r="Y971" s="195">
        <v>3.0000000000000001E-3</v>
      </c>
      <c r="Z971" s="195">
        <v>1.0999999999999999E-2</v>
      </c>
      <c r="AA971" s="195">
        <v>7.2999999999999995E-2</v>
      </c>
      <c r="AB971" s="195">
        <v>0.10199999999999999</v>
      </c>
      <c r="AC971" s="42"/>
    </row>
    <row r="972" spans="1:29" x14ac:dyDescent="0.25">
      <c r="A972" s="94" t="s">
        <v>2415</v>
      </c>
      <c r="B972" s="195" t="s">
        <v>143</v>
      </c>
      <c r="C972" s="195">
        <v>0.11538461538461539</v>
      </c>
      <c r="D972" s="195">
        <v>0.3125</v>
      </c>
      <c r="E972" s="195">
        <v>0.22115384615384615</v>
      </c>
      <c r="F972" s="195">
        <v>3.8461538461538464E-2</v>
      </c>
      <c r="G972" s="195">
        <v>0.26923076923076922</v>
      </c>
      <c r="H972" s="195">
        <v>9.6153846153846159E-3</v>
      </c>
      <c r="I972" s="195">
        <v>3.3653846153846152E-2</v>
      </c>
      <c r="J972" s="194">
        <v>0.99999999999999989</v>
      </c>
      <c r="K972" s="196">
        <v>208</v>
      </c>
      <c r="L972" s="94"/>
      <c r="M972" s="195" t="s">
        <v>143</v>
      </c>
      <c r="N972" s="195" t="s">
        <v>143</v>
      </c>
      <c r="O972" s="195">
        <v>7.9000000000000001E-2</v>
      </c>
      <c r="P972" s="195">
        <v>0.16600000000000001</v>
      </c>
      <c r="Q972" s="195">
        <v>0.253</v>
      </c>
      <c r="R972" s="195">
        <v>0.378</v>
      </c>
      <c r="S972" s="195">
        <v>0.17</v>
      </c>
      <c r="T972" s="195">
        <v>0.28199999999999997</v>
      </c>
      <c r="U972" s="195">
        <v>0.02</v>
      </c>
      <c r="V972" s="195">
        <v>7.3999999999999996E-2</v>
      </c>
      <c r="W972" s="195">
        <v>0.214</v>
      </c>
      <c r="X972" s="195">
        <v>0.33300000000000002</v>
      </c>
      <c r="Y972" s="195">
        <v>3.0000000000000001E-3</v>
      </c>
      <c r="Z972" s="195">
        <v>3.4000000000000002E-2</v>
      </c>
      <c r="AA972" s="195">
        <v>1.6E-2</v>
      </c>
      <c r="AB972" s="195">
        <v>6.8000000000000005E-2</v>
      </c>
      <c r="AC972" s="42"/>
    </row>
    <row r="973" spans="1:29" x14ac:dyDescent="0.25">
      <c r="A973" s="94" t="s">
        <v>2416</v>
      </c>
      <c r="B973" s="195" t="s">
        <v>143</v>
      </c>
      <c r="C973" s="195">
        <v>0.13266761768901569</v>
      </c>
      <c r="D973" s="195">
        <v>0.20256776034236804</v>
      </c>
      <c r="E973" s="195">
        <v>0.12553495007132667</v>
      </c>
      <c r="F973" s="195">
        <v>2.0684736091298145E-2</v>
      </c>
      <c r="G973" s="195">
        <v>0.45007132667617689</v>
      </c>
      <c r="H973" s="195">
        <v>1.4265335235378032E-2</v>
      </c>
      <c r="I973" s="195">
        <v>5.4208273894436519E-2</v>
      </c>
      <c r="J973" s="194">
        <v>0.99999999999999989</v>
      </c>
      <c r="K973" s="196">
        <v>1402</v>
      </c>
      <c r="L973" s="94"/>
      <c r="M973" s="195" t="s">
        <v>143</v>
      </c>
      <c r="N973" s="195" t="s">
        <v>143</v>
      </c>
      <c r="O973" s="195">
        <v>0.11600000000000001</v>
      </c>
      <c r="P973" s="195">
        <v>0.151</v>
      </c>
      <c r="Q973" s="195">
        <v>0.182</v>
      </c>
      <c r="R973" s="195">
        <v>0.224</v>
      </c>
      <c r="S973" s="195">
        <v>0.109</v>
      </c>
      <c r="T973" s="195">
        <v>0.14399999999999999</v>
      </c>
      <c r="U973" s="195">
        <v>1.4E-2</v>
      </c>
      <c r="V973" s="195">
        <v>0.03</v>
      </c>
      <c r="W973" s="195">
        <v>0.42399999999999999</v>
      </c>
      <c r="X973" s="195">
        <v>0.47599999999999998</v>
      </c>
      <c r="Y973" s="195">
        <v>8.9999999999999993E-3</v>
      </c>
      <c r="Z973" s="195">
        <v>2.1999999999999999E-2</v>
      </c>
      <c r="AA973" s="195">
        <v>4.3999999999999997E-2</v>
      </c>
      <c r="AB973" s="195">
        <v>6.7000000000000004E-2</v>
      </c>
      <c r="AC973" s="42"/>
    </row>
    <row r="974" spans="1:29" x14ac:dyDescent="0.25">
      <c r="A974" s="94" t="s">
        <v>2417</v>
      </c>
      <c r="B974" s="195" t="s">
        <v>143</v>
      </c>
      <c r="C974" s="195">
        <v>0.23684210526315788</v>
      </c>
      <c r="D974" s="195">
        <v>0.42543859649122806</v>
      </c>
      <c r="E974" s="195">
        <v>0.10087719298245613</v>
      </c>
      <c r="F974" s="195">
        <v>3.0701754385964911E-2</v>
      </c>
      <c r="G974" s="195">
        <v>4.3859649122807015E-2</v>
      </c>
      <c r="H974" s="195" t="s">
        <v>143</v>
      </c>
      <c r="I974" s="195">
        <v>0.16228070175438597</v>
      </c>
      <c r="J974" s="194">
        <v>1</v>
      </c>
      <c r="K974" s="196">
        <v>228</v>
      </c>
      <c r="L974" s="94"/>
      <c r="M974" s="195" t="s">
        <v>143</v>
      </c>
      <c r="N974" s="195" t="s">
        <v>143</v>
      </c>
      <c r="O974" s="195">
        <v>0.186</v>
      </c>
      <c r="P974" s="195">
        <v>0.29599999999999999</v>
      </c>
      <c r="Q974" s="195">
        <v>0.36299999999999999</v>
      </c>
      <c r="R974" s="195">
        <v>0.49</v>
      </c>
      <c r="S974" s="195">
        <v>6.8000000000000005E-2</v>
      </c>
      <c r="T974" s="195">
        <v>0.14699999999999999</v>
      </c>
      <c r="U974" s="195">
        <v>1.4999999999999999E-2</v>
      </c>
      <c r="V974" s="195">
        <v>6.2E-2</v>
      </c>
      <c r="W974" s="195">
        <v>2.4E-2</v>
      </c>
      <c r="X974" s="195">
        <v>7.9000000000000001E-2</v>
      </c>
      <c r="Y974" s="195" t="s">
        <v>143</v>
      </c>
      <c r="Z974" s="195" t="s">
        <v>143</v>
      </c>
      <c r="AA974" s="195">
        <v>0.12</v>
      </c>
      <c r="AB974" s="195">
        <v>0.216</v>
      </c>
      <c r="AC974" s="42"/>
    </row>
    <row r="975" spans="1:29" x14ac:dyDescent="0.25">
      <c r="A975" s="94" t="s">
        <v>2418</v>
      </c>
      <c r="B975" s="195" t="s">
        <v>143</v>
      </c>
      <c r="C975" s="195">
        <v>8.5106382978723402E-2</v>
      </c>
      <c r="D975" s="195">
        <v>0.33244680851063829</v>
      </c>
      <c r="E975" s="195">
        <v>0.15159574468085107</v>
      </c>
      <c r="F975" s="195">
        <v>3.1914893617021274E-2</v>
      </c>
      <c r="G975" s="195">
        <v>0.32978723404255317</v>
      </c>
      <c r="H975" s="195">
        <v>5.3191489361702126E-3</v>
      </c>
      <c r="I975" s="195">
        <v>6.3829787234042548E-2</v>
      </c>
      <c r="J975" s="194">
        <v>1</v>
      </c>
      <c r="K975" s="196">
        <v>376</v>
      </c>
      <c r="L975" s="94"/>
      <c r="M975" s="195" t="s">
        <v>143</v>
      </c>
      <c r="N975" s="195" t="s">
        <v>143</v>
      </c>
      <c r="O975" s="195">
        <v>6.0999999999999999E-2</v>
      </c>
      <c r="P975" s="195">
        <v>0.11799999999999999</v>
      </c>
      <c r="Q975" s="195">
        <v>0.28699999999999998</v>
      </c>
      <c r="R975" s="195">
        <v>0.38200000000000001</v>
      </c>
      <c r="S975" s="195">
        <v>0.11899999999999999</v>
      </c>
      <c r="T975" s="195">
        <v>0.191</v>
      </c>
      <c r="U975" s="195">
        <v>1.7999999999999999E-2</v>
      </c>
      <c r="V975" s="195">
        <v>5.5E-2</v>
      </c>
      <c r="W975" s="195">
        <v>0.28399999999999997</v>
      </c>
      <c r="X975" s="195">
        <v>0.379</v>
      </c>
      <c r="Y975" s="195">
        <v>1E-3</v>
      </c>
      <c r="Z975" s="195">
        <v>1.9E-2</v>
      </c>
      <c r="AA975" s="195">
        <v>4.2999999999999997E-2</v>
      </c>
      <c r="AB975" s="195">
        <v>9.2999999999999999E-2</v>
      </c>
      <c r="AC975" s="42"/>
    </row>
    <row r="976" spans="1:29" x14ac:dyDescent="0.25">
      <c r="A976" s="94" t="s">
        <v>2419</v>
      </c>
      <c r="B976" s="195" t="s">
        <v>143</v>
      </c>
      <c r="C976" s="195">
        <v>0.2088888888888889</v>
      </c>
      <c r="D976" s="195">
        <v>0.21777777777777776</v>
      </c>
      <c r="E976" s="195">
        <v>0.12</v>
      </c>
      <c r="F976" s="195">
        <v>8.4444444444444447E-2</v>
      </c>
      <c r="G976" s="195">
        <v>0.27555555555555555</v>
      </c>
      <c r="H976" s="195">
        <v>8.8888888888888889E-3</v>
      </c>
      <c r="I976" s="195">
        <v>8.4444444444444447E-2</v>
      </c>
      <c r="J976" s="194">
        <v>0.99999999999999989</v>
      </c>
      <c r="K976" s="196">
        <v>225</v>
      </c>
      <c r="L976" s="94"/>
      <c r="M976" s="195" t="s">
        <v>143</v>
      </c>
      <c r="N976" s="195" t="s">
        <v>143</v>
      </c>
      <c r="O976" s="195">
        <v>0.161</v>
      </c>
      <c r="P976" s="195">
        <v>0.26700000000000002</v>
      </c>
      <c r="Q976" s="195">
        <v>0.16900000000000001</v>
      </c>
      <c r="R976" s="195">
        <v>0.27600000000000002</v>
      </c>
      <c r="S976" s="195">
        <v>8.4000000000000005E-2</v>
      </c>
      <c r="T976" s="195">
        <v>0.16900000000000001</v>
      </c>
      <c r="U976" s="195">
        <v>5.5E-2</v>
      </c>
      <c r="V976" s="195">
        <v>0.128</v>
      </c>
      <c r="W976" s="195">
        <v>0.221</v>
      </c>
      <c r="X976" s="195">
        <v>0.33700000000000002</v>
      </c>
      <c r="Y976" s="195">
        <v>2E-3</v>
      </c>
      <c r="Z976" s="195">
        <v>3.2000000000000001E-2</v>
      </c>
      <c r="AA976" s="195">
        <v>5.5E-2</v>
      </c>
      <c r="AB976" s="195">
        <v>0.128</v>
      </c>
      <c r="AC976" s="42"/>
    </row>
    <row r="977" spans="1:29" x14ac:dyDescent="0.25">
      <c r="A977" s="94" t="s">
        <v>2420</v>
      </c>
      <c r="B977" s="195" t="s">
        <v>143</v>
      </c>
      <c r="C977" s="195">
        <v>6.7796610169491525E-2</v>
      </c>
      <c r="D977" s="195">
        <v>0.15593220338983052</v>
      </c>
      <c r="E977" s="195">
        <v>0.10847457627118644</v>
      </c>
      <c r="F977" s="195">
        <v>5.4237288135593219E-2</v>
      </c>
      <c r="G977" s="195">
        <v>0.55254237288135588</v>
      </c>
      <c r="H977" s="195">
        <v>1.3559322033898305E-2</v>
      </c>
      <c r="I977" s="195">
        <v>4.7457627118644069E-2</v>
      </c>
      <c r="J977" s="194">
        <v>1</v>
      </c>
      <c r="K977" s="196">
        <v>295</v>
      </c>
      <c r="L977" s="94"/>
      <c r="M977" s="195" t="s">
        <v>143</v>
      </c>
      <c r="N977" s="195" t="s">
        <v>143</v>
      </c>
      <c r="O977" s="195">
        <v>4.3999999999999997E-2</v>
      </c>
      <c r="P977" s="195">
        <v>0.10199999999999999</v>
      </c>
      <c r="Q977" s="195">
        <v>0.11899999999999999</v>
      </c>
      <c r="R977" s="195">
        <v>0.20200000000000001</v>
      </c>
      <c r="S977" s="195">
        <v>7.8E-2</v>
      </c>
      <c r="T977" s="195">
        <v>0.14899999999999999</v>
      </c>
      <c r="U977" s="195">
        <v>3.4000000000000002E-2</v>
      </c>
      <c r="V977" s="195">
        <v>8.5999999999999993E-2</v>
      </c>
      <c r="W977" s="195">
        <v>0.495</v>
      </c>
      <c r="X977" s="195">
        <v>0.60799999999999998</v>
      </c>
      <c r="Y977" s="195">
        <v>5.0000000000000001E-3</v>
      </c>
      <c r="Z977" s="195">
        <v>3.4000000000000002E-2</v>
      </c>
      <c r="AA977" s="195">
        <v>2.8000000000000001E-2</v>
      </c>
      <c r="AB977" s="195">
        <v>7.8E-2</v>
      </c>
      <c r="AC977" s="42"/>
    </row>
    <row r="978" spans="1:29" x14ac:dyDescent="0.25">
      <c r="A978" s="94" t="s">
        <v>2421</v>
      </c>
      <c r="B978" s="195" t="s">
        <v>143</v>
      </c>
      <c r="C978" s="195">
        <v>0.18166939443535188</v>
      </c>
      <c r="D978" s="195">
        <v>0.43289689034369888</v>
      </c>
      <c r="E978" s="195">
        <v>0.13420621931260229</v>
      </c>
      <c r="F978" s="195">
        <v>4.4189852700491E-2</v>
      </c>
      <c r="G978" s="195">
        <v>0.1072013093289689</v>
      </c>
      <c r="H978" s="195">
        <v>4.0916530278232409E-3</v>
      </c>
      <c r="I978" s="195">
        <v>9.5744680851063829E-2</v>
      </c>
      <c r="J978" s="194">
        <v>1</v>
      </c>
      <c r="K978" s="196">
        <v>1222</v>
      </c>
      <c r="L978" s="94"/>
      <c r="M978" s="195" t="s">
        <v>143</v>
      </c>
      <c r="N978" s="195" t="s">
        <v>143</v>
      </c>
      <c r="O978" s="195">
        <v>0.161</v>
      </c>
      <c r="P978" s="195">
        <v>0.20399999999999999</v>
      </c>
      <c r="Q978" s="195">
        <v>0.40500000000000003</v>
      </c>
      <c r="R978" s="195">
        <v>0.46100000000000002</v>
      </c>
      <c r="S978" s="195">
        <v>0.11600000000000001</v>
      </c>
      <c r="T978" s="195">
        <v>0.154</v>
      </c>
      <c r="U978" s="195">
        <v>3.4000000000000002E-2</v>
      </c>
      <c r="V978" s="195">
        <v>5.7000000000000002E-2</v>
      </c>
      <c r="W978" s="195">
        <v>9.0999999999999998E-2</v>
      </c>
      <c r="X978" s="195">
        <v>0.126</v>
      </c>
      <c r="Y978" s="195">
        <v>2E-3</v>
      </c>
      <c r="Z978" s="195">
        <v>0.01</v>
      </c>
      <c r="AA978" s="195">
        <v>0.08</v>
      </c>
      <c r="AB978" s="195">
        <v>0.114</v>
      </c>
      <c r="AC978" s="42"/>
    </row>
    <row r="979" spans="1:29" x14ac:dyDescent="0.25">
      <c r="A979" s="94" t="s">
        <v>2422</v>
      </c>
      <c r="B979" s="195" t="s">
        <v>143</v>
      </c>
      <c r="C979" s="195">
        <v>0.29844961240310075</v>
      </c>
      <c r="D979" s="195">
        <v>0.32170542635658916</v>
      </c>
      <c r="E979" s="195">
        <v>0.17054263565891473</v>
      </c>
      <c r="F979" s="195">
        <v>2.3255813953488372E-2</v>
      </c>
      <c r="G979" s="195">
        <v>0.13565891472868216</v>
      </c>
      <c r="H979" s="195" t="s">
        <v>143</v>
      </c>
      <c r="I979" s="195">
        <v>5.0387596899224806E-2</v>
      </c>
      <c r="J979" s="194">
        <v>1</v>
      </c>
      <c r="K979" s="196">
        <v>258</v>
      </c>
      <c r="L979" s="94"/>
      <c r="M979" s="195" t="s">
        <v>143</v>
      </c>
      <c r="N979" s="195" t="s">
        <v>143</v>
      </c>
      <c r="O979" s="195">
        <v>0.246</v>
      </c>
      <c r="P979" s="195">
        <v>0.35699999999999998</v>
      </c>
      <c r="Q979" s="195">
        <v>0.26800000000000002</v>
      </c>
      <c r="R979" s="195">
        <v>0.38100000000000001</v>
      </c>
      <c r="S979" s="195">
        <v>0.13</v>
      </c>
      <c r="T979" s="195">
        <v>0.221</v>
      </c>
      <c r="U979" s="195">
        <v>1.0999999999999999E-2</v>
      </c>
      <c r="V979" s="195">
        <v>0.05</v>
      </c>
      <c r="W979" s="195">
        <v>9.9000000000000005E-2</v>
      </c>
      <c r="X979" s="195">
        <v>0.183</v>
      </c>
      <c r="Y979" s="195" t="s">
        <v>143</v>
      </c>
      <c r="Z979" s="195" t="s">
        <v>143</v>
      </c>
      <c r="AA979" s="195">
        <v>0.03</v>
      </c>
      <c r="AB979" s="195">
        <v>8.4000000000000005E-2</v>
      </c>
      <c r="AC979" s="42"/>
    </row>
    <row r="980" spans="1:29" x14ac:dyDescent="0.25">
      <c r="A980" s="94" t="s">
        <v>2423</v>
      </c>
      <c r="B980" s="195">
        <v>4.2339402267262106E-2</v>
      </c>
      <c r="C980" s="195">
        <v>0.17554105118515975</v>
      </c>
      <c r="D980" s="195">
        <v>0.29182411542425285</v>
      </c>
      <c r="E980" s="195">
        <v>0.11490896599106837</v>
      </c>
      <c r="F980" s="195">
        <v>2.6279628993473032E-2</v>
      </c>
      <c r="G980" s="195">
        <v>0.24914118859498455</v>
      </c>
      <c r="H980" s="195">
        <v>9.9622122981793196E-3</v>
      </c>
      <c r="I980" s="195">
        <v>9.0003435245620059E-2</v>
      </c>
      <c r="J980" s="194">
        <v>1</v>
      </c>
      <c r="K980" s="196">
        <v>11644</v>
      </c>
      <c r="L980" s="94"/>
      <c r="M980" s="195">
        <v>3.9E-2</v>
      </c>
      <c r="N980" s="195">
        <v>4.5999999999999999E-2</v>
      </c>
      <c r="O980" s="195">
        <v>0.16900000000000001</v>
      </c>
      <c r="P980" s="195">
        <v>0.183</v>
      </c>
      <c r="Q980" s="195">
        <v>0.28399999999999997</v>
      </c>
      <c r="R980" s="195">
        <v>0.3</v>
      </c>
      <c r="S980" s="195">
        <v>0.109</v>
      </c>
      <c r="T980" s="195">
        <v>0.121</v>
      </c>
      <c r="U980" s="195">
        <v>2.4E-2</v>
      </c>
      <c r="V980" s="195">
        <v>2.9000000000000001E-2</v>
      </c>
      <c r="W980" s="195">
        <v>0.24099999999999999</v>
      </c>
      <c r="X980" s="195">
        <v>0.25700000000000001</v>
      </c>
      <c r="Y980" s="195">
        <v>8.0000000000000002E-3</v>
      </c>
      <c r="Z980" s="195">
        <v>1.2E-2</v>
      </c>
      <c r="AA980" s="195">
        <v>8.5000000000000006E-2</v>
      </c>
      <c r="AB980" s="195">
        <v>9.5000000000000001E-2</v>
      </c>
      <c r="AC980" s="42"/>
    </row>
    <row r="981" spans="1:29" x14ac:dyDescent="0.25">
      <c r="A981" s="94" t="s">
        <v>2424</v>
      </c>
      <c r="B981" s="195" t="s">
        <v>143</v>
      </c>
      <c r="C981" s="195">
        <v>0.21375921375921375</v>
      </c>
      <c r="D981" s="195">
        <v>0.31449631449631449</v>
      </c>
      <c r="E981" s="195">
        <v>0.10073710073710074</v>
      </c>
      <c r="F981" s="195">
        <v>3.1941031941031942E-2</v>
      </c>
      <c r="G981" s="195">
        <v>0.28255528255528256</v>
      </c>
      <c r="H981" s="195">
        <v>4.9140049140049139E-3</v>
      </c>
      <c r="I981" s="195">
        <v>5.1597051597051594E-2</v>
      </c>
      <c r="J981" s="194">
        <v>1</v>
      </c>
      <c r="K981" s="196">
        <v>407</v>
      </c>
      <c r="L981" s="94"/>
      <c r="M981" s="195" t="s">
        <v>143</v>
      </c>
      <c r="N981" s="195" t="s">
        <v>143</v>
      </c>
      <c r="O981" s="195">
        <v>0.17699999999999999</v>
      </c>
      <c r="P981" s="195">
        <v>0.25600000000000001</v>
      </c>
      <c r="Q981" s="195">
        <v>0.27100000000000002</v>
      </c>
      <c r="R981" s="195">
        <v>0.36099999999999999</v>
      </c>
      <c r="S981" s="195">
        <v>7.4999999999999997E-2</v>
      </c>
      <c r="T981" s="195">
        <v>0.13400000000000001</v>
      </c>
      <c r="U981" s="195">
        <v>1.9E-2</v>
      </c>
      <c r="V981" s="195">
        <v>5.3999999999999999E-2</v>
      </c>
      <c r="W981" s="195">
        <v>0.24099999999999999</v>
      </c>
      <c r="X981" s="195">
        <v>0.32800000000000001</v>
      </c>
      <c r="Y981" s="195">
        <v>1E-3</v>
      </c>
      <c r="Z981" s="195">
        <v>1.7999999999999999E-2</v>
      </c>
      <c r="AA981" s="195">
        <v>3.4000000000000002E-2</v>
      </c>
      <c r="AB981" s="195">
        <v>7.8E-2</v>
      </c>
      <c r="AC981" s="42"/>
    </row>
    <row r="982" spans="1:29" x14ac:dyDescent="0.25">
      <c r="A982" s="94" t="s">
        <v>2425</v>
      </c>
      <c r="B982" s="195" t="s">
        <v>143</v>
      </c>
      <c r="C982" s="195">
        <v>7.6086956521739135E-2</v>
      </c>
      <c r="D982" s="195">
        <v>0.18206521739130435</v>
      </c>
      <c r="E982" s="195">
        <v>6.25E-2</v>
      </c>
      <c r="F982" s="195">
        <v>1.9021739130434784E-2</v>
      </c>
      <c r="G982" s="195">
        <v>0.54076086956521741</v>
      </c>
      <c r="H982" s="195">
        <v>3.5326086956521736E-2</v>
      </c>
      <c r="I982" s="195">
        <v>8.4239130434782608E-2</v>
      </c>
      <c r="J982" s="194">
        <v>1</v>
      </c>
      <c r="K982" s="196">
        <v>368</v>
      </c>
      <c r="L982" s="94"/>
      <c r="M982" s="195" t="s">
        <v>143</v>
      </c>
      <c r="N982" s="195" t="s">
        <v>143</v>
      </c>
      <c r="O982" s="195">
        <v>5.2999999999999999E-2</v>
      </c>
      <c r="P982" s="195">
        <v>0.108</v>
      </c>
      <c r="Q982" s="195">
        <v>0.14599999999999999</v>
      </c>
      <c r="R982" s="195">
        <v>0.22500000000000001</v>
      </c>
      <c r="S982" s="195">
        <v>4.2000000000000003E-2</v>
      </c>
      <c r="T982" s="195">
        <v>9.1999999999999998E-2</v>
      </c>
      <c r="U982" s="195">
        <v>8.9999999999999993E-3</v>
      </c>
      <c r="V982" s="195">
        <v>3.9E-2</v>
      </c>
      <c r="W982" s="195">
        <v>0.49</v>
      </c>
      <c r="X982" s="195">
        <v>0.59099999999999997</v>
      </c>
      <c r="Y982" s="195">
        <v>2.1000000000000001E-2</v>
      </c>
      <c r="Z982" s="195">
        <v>5.8999999999999997E-2</v>
      </c>
      <c r="AA982" s="195">
        <v>0.06</v>
      </c>
      <c r="AB982" s="195">
        <v>0.11700000000000001</v>
      </c>
      <c r="AC982" s="42"/>
    </row>
    <row r="983" spans="1:29" x14ac:dyDescent="0.25">
      <c r="A983" s="94" t="s">
        <v>2426</v>
      </c>
      <c r="B983" s="195" t="s">
        <v>143</v>
      </c>
      <c r="C983" s="195" t="s">
        <v>143</v>
      </c>
      <c r="D983" s="195">
        <v>0.72019464720194648</v>
      </c>
      <c r="E983" s="195">
        <v>7.6642335766423361E-2</v>
      </c>
      <c r="F983" s="195">
        <v>0.11435523114355231</v>
      </c>
      <c r="G983" s="195">
        <v>3.1630170316301706E-2</v>
      </c>
      <c r="H983" s="195" t="s">
        <v>143</v>
      </c>
      <c r="I983" s="195">
        <v>5.7177615571776155E-2</v>
      </c>
      <c r="J983" s="194">
        <v>0.99999999999999989</v>
      </c>
      <c r="K983" s="196">
        <v>822</v>
      </c>
      <c r="L983" s="94"/>
      <c r="M983" s="195" t="s">
        <v>143</v>
      </c>
      <c r="N983" s="195" t="s">
        <v>143</v>
      </c>
      <c r="O983" s="195" t="s">
        <v>143</v>
      </c>
      <c r="P983" s="195" t="s">
        <v>143</v>
      </c>
      <c r="Q983" s="195">
        <v>0.68899999999999995</v>
      </c>
      <c r="R983" s="195">
        <v>0.75</v>
      </c>
      <c r="S983" s="195">
        <v>0.06</v>
      </c>
      <c r="T983" s="195">
        <v>9.7000000000000003E-2</v>
      </c>
      <c r="U983" s="195">
        <v>9.4E-2</v>
      </c>
      <c r="V983" s="195">
        <v>0.13800000000000001</v>
      </c>
      <c r="W983" s="195">
        <v>2.1999999999999999E-2</v>
      </c>
      <c r="X983" s="195">
        <v>4.5999999999999999E-2</v>
      </c>
      <c r="Y983" s="195" t="s">
        <v>143</v>
      </c>
      <c r="Z983" s="195" t="s">
        <v>143</v>
      </c>
      <c r="AA983" s="195">
        <v>4.2999999999999997E-2</v>
      </c>
      <c r="AB983" s="195">
        <v>7.4999999999999997E-2</v>
      </c>
      <c r="AC983" s="42"/>
    </row>
    <row r="984" spans="1:29" x14ac:dyDescent="0.25">
      <c r="A984" s="94" t="s">
        <v>2427</v>
      </c>
      <c r="B984" s="195">
        <v>7.3313782991202346E-4</v>
      </c>
      <c r="C984" s="195">
        <v>0.19281524926686217</v>
      </c>
      <c r="D984" s="195">
        <v>0.27785923753665687</v>
      </c>
      <c r="E984" s="195">
        <v>0.10263929618768329</v>
      </c>
      <c r="F984" s="195">
        <v>3.2991202346041054E-2</v>
      </c>
      <c r="G984" s="195">
        <v>0.30718475073313783</v>
      </c>
      <c r="H984" s="195">
        <v>1.1730205278592375E-2</v>
      </c>
      <c r="I984" s="195">
        <v>7.4046920821114373E-2</v>
      </c>
      <c r="J984" s="194">
        <v>0.99999999999999989</v>
      </c>
      <c r="K984" s="196">
        <v>1364</v>
      </c>
      <c r="L984" s="94"/>
      <c r="M984" s="195">
        <v>0</v>
      </c>
      <c r="N984" s="195">
        <v>4.0000000000000001E-3</v>
      </c>
      <c r="O984" s="195">
        <v>0.17299999999999999</v>
      </c>
      <c r="P984" s="195">
        <v>0.215</v>
      </c>
      <c r="Q984" s="195">
        <v>0.255</v>
      </c>
      <c r="R984" s="195">
        <v>0.30199999999999999</v>
      </c>
      <c r="S984" s="195">
        <v>8.7999999999999995E-2</v>
      </c>
      <c r="T984" s="195">
        <v>0.12</v>
      </c>
      <c r="U984" s="195">
        <v>2.5000000000000001E-2</v>
      </c>
      <c r="V984" s="195">
        <v>4.3999999999999997E-2</v>
      </c>
      <c r="W984" s="195">
        <v>0.28299999999999997</v>
      </c>
      <c r="X984" s="195">
        <v>0.33200000000000002</v>
      </c>
      <c r="Y984" s="195">
        <v>7.0000000000000001E-3</v>
      </c>
      <c r="Z984" s="195">
        <v>1.9E-2</v>
      </c>
      <c r="AA984" s="195">
        <v>6.0999999999999999E-2</v>
      </c>
      <c r="AB984" s="195">
        <v>8.8999999999999996E-2</v>
      </c>
      <c r="AC984" s="42"/>
    </row>
    <row r="985" spans="1:29" x14ac:dyDescent="0.25">
      <c r="A985" s="94" t="s">
        <v>2428</v>
      </c>
      <c r="B985" s="195">
        <v>0.26240000000000002</v>
      </c>
      <c r="C985" s="195">
        <v>0.31306666666666666</v>
      </c>
      <c r="D985" s="195">
        <v>0.21013333333333334</v>
      </c>
      <c r="E985" s="195">
        <v>4.4266666666666669E-2</v>
      </c>
      <c r="F985" s="195">
        <v>4.2666666666666669E-3</v>
      </c>
      <c r="G985" s="195">
        <v>4.9066666666666668E-2</v>
      </c>
      <c r="H985" s="195">
        <v>6.933333333333333E-3</v>
      </c>
      <c r="I985" s="195">
        <v>0.10986666666666667</v>
      </c>
      <c r="J985" s="194">
        <v>1</v>
      </c>
      <c r="K985" s="196">
        <v>1875</v>
      </c>
      <c r="L985" s="94"/>
      <c r="M985" s="195">
        <v>0.24299999999999999</v>
      </c>
      <c r="N985" s="195">
        <v>0.28299999999999997</v>
      </c>
      <c r="O985" s="195">
        <v>0.29199999999999998</v>
      </c>
      <c r="P985" s="195">
        <v>0.33400000000000002</v>
      </c>
      <c r="Q985" s="195">
        <v>0.192</v>
      </c>
      <c r="R985" s="195">
        <v>0.22900000000000001</v>
      </c>
      <c r="S985" s="195">
        <v>3.5999999999999997E-2</v>
      </c>
      <c r="T985" s="195">
        <v>5.5E-2</v>
      </c>
      <c r="U985" s="195">
        <v>2E-3</v>
      </c>
      <c r="V985" s="195">
        <v>8.0000000000000002E-3</v>
      </c>
      <c r="W985" s="195">
        <v>0.04</v>
      </c>
      <c r="X985" s="195">
        <v>0.06</v>
      </c>
      <c r="Y985" s="195">
        <v>4.0000000000000001E-3</v>
      </c>
      <c r="Z985" s="195">
        <v>1.2E-2</v>
      </c>
      <c r="AA985" s="195">
        <v>9.7000000000000003E-2</v>
      </c>
      <c r="AB985" s="195">
        <v>0.125</v>
      </c>
      <c r="AC985" s="42"/>
    </row>
    <row r="986" spans="1:29" x14ac:dyDescent="0.25">
      <c r="A986" s="94" t="s">
        <v>2429</v>
      </c>
      <c r="B986" s="195" t="s">
        <v>143</v>
      </c>
      <c r="C986" s="195">
        <v>0.14529914529914531</v>
      </c>
      <c r="D986" s="195">
        <v>0.29914529914529914</v>
      </c>
      <c r="E986" s="195">
        <v>0.18376068376068377</v>
      </c>
      <c r="F986" s="195">
        <v>2.564102564102564E-2</v>
      </c>
      <c r="G986" s="195">
        <v>0.26923076923076922</v>
      </c>
      <c r="H986" s="195">
        <v>2.9914529914529916E-2</v>
      </c>
      <c r="I986" s="195">
        <v>4.7008547008547008E-2</v>
      </c>
      <c r="J986" s="194">
        <v>1</v>
      </c>
      <c r="K986" s="196">
        <v>234</v>
      </c>
      <c r="L986" s="94"/>
      <c r="M986" s="195" t="s">
        <v>143</v>
      </c>
      <c r="N986" s="195" t="s">
        <v>143</v>
      </c>
      <c r="O986" s="195">
        <v>0.106</v>
      </c>
      <c r="P986" s="195">
        <v>0.19600000000000001</v>
      </c>
      <c r="Q986" s="195">
        <v>0.24399999999999999</v>
      </c>
      <c r="R986" s="195">
        <v>0.36099999999999999</v>
      </c>
      <c r="S986" s="195">
        <v>0.13900000000000001</v>
      </c>
      <c r="T986" s="195">
        <v>0.23799999999999999</v>
      </c>
      <c r="U986" s="195">
        <v>1.2E-2</v>
      </c>
      <c r="V986" s="195">
        <v>5.5E-2</v>
      </c>
      <c r="W986" s="195">
        <v>0.216</v>
      </c>
      <c r="X986" s="195">
        <v>0.32900000000000001</v>
      </c>
      <c r="Y986" s="195">
        <v>1.4999999999999999E-2</v>
      </c>
      <c r="Z986" s="195">
        <v>0.06</v>
      </c>
      <c r="AA986" s="195">
        <v>2.5999999999999999E-2</v>
      </c>
      <c r="AB986" s="195">
        <v>8.2000000000000003E-2</v>
      </c>
      <c r="AC986" s="42"/>
    </row>
    <row r="987" spans="1:29" x14ac:dyDescent="0.25">
      <c r="A987" s="94" t="s">
        <v>2430</v>
      </c>
      <c r="B987" s="195" t="s">
        <v>143</v>
      </c>
      <c r="C987" s="195">
        <v>0.13347457627118645</v>
      </c>
      <c r="D987" s="195">
        <v>0.24717514124293785</v>
      </c>
      <c r="E987" s="195">
        <v>0.13912429378531074</v>
      </c>
      <c r="F987" s="195">
        <v>1.977401129943503E-2</v>
      </c>
      <c r="G987" s="195">
        <v>0.39548022598870058</v>
      </c>
      <c r="H987" s="195">
        <v>1.2005649717514125E-2</v>
      </c>
      <c r="I987" s="195">
        <v>5.2966101694915252E-2</v>
      </c>
      <c r="J987" s="194">
        <v>1</v>
      </c>
      <c r="K987" s="196">
        <v>1416</v>
      </c>
      <c r="L987" s="94"/>
      <c r="M987" s="195" t="s">
        <v>143</v>
      </c>
      <c r="N987" s="195" t="s">
        <v>143</v>
      </c>
      <c r="O987" s="195">
        <v>0.11700000000000001</v>
      </c>
      <c r="P987" s="195">
        <v>0.152</v>
      </c>
      <c r="Q987" s="195">
        <v>0.22500000000000001</v>
      </c>
      <c r="R987" s="195">
        <v>0.27</v>
      </c>
      <c r="S987" s="195">
        <v>0.122</v>
      </c>
      <c r="T987" s="195">
        <v>0.158</v>
      </c>
      <c r="U987" s="195">
        <v>1.4E-2</v>
      </c>
      <c r="V987" s="195">
        <v>2.8000000000000001E-2</v>
      </c>
      <c r="W987" s="195">
        <v>0.37</v>
      </c>
      <c r="X987" s="195">
        <v>0.42099999999999999</v>
      </c>
      <c r="Y987" s="195">
        <v>8.0000000000000002E-3</v>
      </c>
      <c r="Z987" s="195">
        <v>1.9E-2</v>
      </c>
      <c r="AA987" s="195">
        <v>4.2000000000000003E-2</v>
      </c>
      <c r="AB987" s="195">
        <v>6.6000000000000003E-2</v>
      </c>
      <c r="AC987" s="42"/>
    </row>
    <row r="988" spans="1:29" x14ac:dyDescent="0.25">
      <c r="A988" s="94" t="s">
        <v>2431</v>
      </c>
      <c r="B988" s="195" t="s">
        <v>143</v>
      </c>
      <c r="C988" s="195">
        <v>0.25964010282776351</v>
      </c>
      <c r="D988" s="195">
        <v>0.43187660668380462</v>
      </c>
      <c r="E988" s="195">
        <v>9.2544987146529561E-2</v>
      </c>
      <c r="F988" s="195">
        <v>1.5424164524421594E-2</v>
      </c>
      <c r="G988" s="195">
        <v>4.8843187660668377E-2</v>
      </c>
      <c r="H988" s="195">
        <v>7.7120822622107968E-3</v>
      </c>
      <c r="I988" s="195">
        <v>0.14395886889460155</v>
      </c>
      <c r="J988" s="194">
        <v>1.0000000000000002</v>
      </c>
      <c r="K988" s="196">
        <v>389</v>
      </c>
      <c r="L988" s="94"/>
      <c r="M988" s="195" t="s">
        <v>143</v>
      </c>
      <c r="N988" s="195" t="s">
        <v>143</v>
      </c>
      <c r="O988" s="195">
        <v>0.219</v>
      </c>
      <c r="P988" s="195">
        <v>0.30499999999999999</v>
      </c>
      <c r="Q988" s="195">
        <v>0.38400000000000001</v>
      </c>
      <c r="R988" s="195">
        <v>0.48199999999999998</v>
      </c>
      <c r="S988" s="195">
        <v>6.8000000000000005E-2</v>
      </c>
      <c r="T988" s="195">
        <v>0.125</v>
      </c>
      <c r="U988" s="195">
        <v>7.0000000000000001E-3</v>
      </c>
      <c r="V988" s="195">
        <v>3.3000000000000002E-2</v>
      </c>
      <c r="W988" s="195">
        <v>3.1E-2</v>
      </c>
      <c r="X988" s="195">
        <v>7.4999999999999997E-2</v>
      </c>
      <c r="Y988" s="195">
        <v>3.0000000000000001E-3</v>
      </c>
      <c r="Z988" s="195">
        <v>2.1999999999999999E-2</v>
      </c>
      <c r="AA988" s="195">
        <v>0.113</v>
      </c>
      <c r="AB988" s="195">
        <v>0.182</v>
      </c>
      <c r="AC988" s="42"/>
    </row>
    <row r="989" spans="1:29" x14ac:dyDescent="0.25">
      <c r="A989" s="94" t="s">
        <v>2432</v>
      </c>
      <c r="B989" s="195" t="s">
        <v>143</v>
      </c>
      <c r="C989" s="195">
        <v>8.9285714285714288E-2</v>
      </c>
      <c r="D989" s="195">
        <v>0.328125</v>
      </c>
      <c r="E989" s="195">
        <v>0.1875</v>
      </c>
      <c r="F989" s="195">
        <v>2.2321428571428572E-2</v>
      </c>
      <c r="G989" s="195">
        <v>0.28348214285714285</v>
      </c>
      <c r="H989" s="195">
        <v>6.6964285714285711E-3</v>
      </c>
      <c r="I989" s="195">
        <v>8.2589285714285712E-2</v>
      </c>
      <c r="J989" s="194">
        <v>1.0000000000000002</v>
      </c>
      <c r="K989" s="196">
        <v>448</v>
      </c>
      <c r="L989" s="94"/>
      <c r="M989" s="195" t="s">
        <v>143</v>
      </c>
      <c r="N989" s="195" t="s">
        <v>143</v>
      </c>
      <c r="O989" s="195">
        <v>6.6000000000000003E-2</v>
      </c>
      <c r="P989" s="195">
        <v>0.11899999999999999</v>
      </c>
      <c r="Q989" s="195">
        <v>0.28599999999999998</v>
      </c>
      <c r="R989" s="195">
        <v>0.373</v>
      </c>
      <c r="S989" s="195">
        <v>0.154</v>
      </c>
      <c r="T989" s="195">
        <v>0.22600000000000001</v>
      </c>
      <c r="U989" s="195">
        <v>1.2E-2</v>
      </c>
      <c r="V989" s="195">
        <v>4.1000000000000002E-2</v>
      </c>
      <c r="W989" s="195">
        <v>0.24399999999999999</v>
      </c>
      <c r="X989" s="195">
        <v>0.32700000000000001</v>
      </c>
      <c r="Y989" s="195">
        <v>2E-3</v>
      </c>
      <c r="Z989" s="195">
        <v>0.02</v>
      </c>
      <c r="AA989" s="195">
        <v>6.0999999999999999E-2</v>
      </c>
      <c r="AB989" s="195">
        <v>0.112</v>
      </c>
      <c r="AC989" s="42"/>
    </row>
    <row r="990" spans="1:29" x14ac:dyDescent="0.25">
      <c r="A990" s="94" t="s">
        <v>2433</v>
      </c>
      <c r="B990" s="195" t="s">
        <v>143</v>
      </c>
      <c r="C990" s="195">
        <v>0.19291338582677164</v>
      </c>
      <c r="D990" s="195">
        <v>0.22047244094488189</v>
      </c>
      <c r="E990" s="195">
        <v>0.12598425196850394</v>
      </c>
      <c r="F990" s="195">
        <v>0.1062992125984252</v>
      </c>
      <c r="G990" s="195">
        <v>0.27952755905511811</v>
      </c>
      <c r="H990" s="195" t="s">
        <v>143</v>
      </c>
      <c r="I990" s="195">
        <v>7.4803149606299218E-2</v>
      </c>
      <c r="J990" s="194">
        <v>0.99999999999999989</v>
      </c>
      <c r="K990" s="196">
        <v>254</v>
      </c>
      <c r="L990" s="94"/>
      <c r="M990" s="195" t="s">
        <v>143</v>
      </c>
      <c r="N990" s="195" t="s">
        <v>143</v>
      </c>
      <c r="O990" s="195">
        <v>0.14899999999999999</v>
      </c>
      <c r="P990" s="195">
        <v>0.246</v>
      </c>
      <c r="Q990" s="195">
        <v>0.17399999999999999</v>
      </c>
      <c r="R990" s="195">
        <v>0.27500000000000002</v>
      </c>
      <c r="S990" s="195">
        <v>9.0999999999999998E-2</v>
      </c>
      <c r="T990" s="195">
        <v>0.17199999999999999</v>
      </c>
      <c r="U990" s="195">
        <v>7.3999999999999996E-2</v>
      </c>
      <c r="V990" s="195">
        <v>0.15</v>
      </c>
      <c r="W990" s="195">
        <v>0.22800000000000001</v>
      </c>
      <c r="X990" s="195">
        <v>0.33800000000000002</v>
      </c>
      <c r="Y990" s="195" t="s">
        <v>143</v>
      </c>
      <c r="Z990" s="195" t="s">
        <v>143</v>
      </c>
      <c r="AA990" s="195">
        <v>4.8000000000000001E-2</v>
      </c>
      <c r="AB990" s="195">
        <v>0.114</v>
      </c>
      <c r="AC990" s="42"/>
    </row>
    <row r="991" spans="1:29" x14ac:dyDescent="0.25">
      <c r="A991" s="94" t="s">
        <v>2434</v>
      </c>
      <c r="B991" s="195" t="s">
        <v>143</v>
      </c>
      <c r="C991" s="195">
        <v>5.9800664451827246E-2</v>
      </c>
      <c r="D991" s="195">
        <v>0.20930232558139536</v>
      </c>
      <c r="E991" s="195">
        <v>0.11627906976744186</v>
      </c>
      <c r="F991" s="195">
        <v>2.3255813953488372E-2</v>
      </c>
      <c r="G991" s="195">
        <v>0.51495016611295685</v>
      </c>
      <c r="H991" s="195">
        <v>1.9933554817275746E-2</v>
      </c>
      <c r="I991" s="195">
        <v>5.647840531561462E-2</v>
      </c>
      <c r="J991" s="194">
        <v>1</v>
      </c>
      <c r="K991" s="196">
        <v>301</v>
      </c>
      <c r="L991" s="94"/>
      <c r="M991" s="195" t="s">
        <v>143</v>
      </c>
      <c r="N991" s="195" t="s">
        <v>143</v>
      </c>
      <c r="O991" s="195">
        <v>3.7999999999999999E-2</v>
      </c>
      <c r="P991" s="195">
        <v>9.2999999999999999E-2</v>
      </c>
      <c r="Q991" s="195">
        <v>0.16700000000000001</v>
      </c>
      <c r="R991" s="195">
        <v>0.25900000000000001</v>
      </c>
      <c r="S991" s="195">
        <v>8.5000000000000006E-2</v>
      </c>
      <c r="T991" s="195">
        <v>0.157</v>
      </c>
      <c r="U991" s="195">
        <v>1.0999999999999999E-2</v>
      </c>
      <c r="V991" s="195">
        <v>4.7E-2</v>
      </c>
      <c r="W991" s="195">
        <v>0.45900000000000002</v>
      </c>
      <c r="X991" s="195">
        <v>0.57099999999999995</v>
      </c>
      <c r="Y991" s="195">
        <v>8.9999999999999993E-3</v>
      </c>
      <c r="Z991" s="195">
        <v>4.2999999999999997E-2</v>
      </c>
      <c r="AA991" s="195">
        <v>3.5999999999999997E-2</v>
      </c>
      <c r="AB991" s="195">
        <v>8.8999999999999996E-2</v>
      </c>
      <c r="AC991" s="42"/>
    </row>
    <row r="992" spans="1:29" x14ac:dyDescent="0.25">
      <c r="A992" s="94" t="s">
        <v>2435</v>
      </c>
      <c r="B992" s="195" t="s">
        <v>143</v>
      </c>
      <c r="C992" s="195">
        <v>0.16515045486354094</v>
      </c>
      <c r="D992" s="195">
        <v>0.43736878936319107</v>
      </c>
      <c r="E992" s="195">
        <v>0.1112666200139958</v>
      </c>
      <c r="F992" s="195">
        <v>1.6794961511546535E-2</v>
      </c>
      <c r="G992" s="195">
        <v>0.14135759272218335</v>
      </c>
      <c r="H992" s="195">
        <v>6.9979006298110571E-3</v>
      </c>
      <c r="I992" s="195">
        <v>0.12106368089573127</v>
      </c>
      <c r="J992" s="194">
        <v>1</v>
      </c>
      <c r="K992" s="196">
        <v>1429</v>
      </c>
      <c r="L992" s="94"/>
      <c r="M992" s="195" t="s">
        <v>143</v>
      </c>
      <c r="N992" s="195" t="s">
        <v>143</v>
      </c>
      <c r="O992" s="195">
        <v>0.14699999999999999</v>
      </c>
      <c r="P992" s="195">
        <v>0.185</v>
      </c>
      <c r="Q992" s="195">
        <v>0.41199999999999998</v>
      </c>
      <c r="R992" s="195">
        <v>0.46300000000000002</v>
      </c>
      <c r="S992" s="195">
        <v>9.6000000000000002E-2</v>
      </c>
      <c r="T992" s="195">
        <v>0.129</v>
      </c>
      <c r="U992" s="195">
        <v>1.0999999999999999E-2</v>
      </c>
      <c r="V992" s="195">
        <v>2.5000000000000001E-2</v>
      </c>
      <c r="W992" s="195">
        <v>0.124</v>
      </c>
      <c r="X992" s="195">
        <v>0.16</v>
      </c>
      <c r="Y992" s="195">
        <v>4.0000000000000001E-3</v>
      </c>
      <c r="Z992" s="195">
        <v>1.2999999999999999E-2</v>
      </c>
      <c r="AA992" s="195">
        <v>0.105</v>
      </c>
      <c r="AB992" s="195">
        <v>0.13900000000000001</v>
      </c>
      <c r="AC992" s="42"/>
    </row>
    <row r="993" spans="1:29" x14ac:dyDescent="0.25">
      <c r="A993" s="94" t="s">
        <v>2436</v>
      </c>
      <c r="B993" s="195" t="s">
        <v>143</v>
      </c>
      <c r="C993" s="195">
        <v>0.27027027027027029</v>
      </c>
      <c r="D993" s="195">
        <v>0.45270270270270269</v>
      </c>
      <c r="E993" s="195">
        <v>7.77027027027027E-2</v>
      </c>
      <c r="F993" s="195">
        <v>2.7027027027027029E-2</v>
      </c>
      <c r="G993" s="195">
        <v>9.1216216216216214E-2</v>
      </c>
      <c r="H993" s="195">
        <v>3.3783783783783786E-3</v>
      </c>
      <c r="I993" s="195">
        <v>7.77027027027027E-2</v>
      </c>
      <c r="J993" s="194">
        <v>1.0000000000000002</v>
      </c>
      <c r="K993" s="196">
        <v>296</v>
      </c>
      <c r="L993" s="94"/>
      <c r="M993" s="195" t="s">
        <v>143</v>
      </c>
      <c r="N993" s="195" t="s">
        <v>143</v>
      </c>
      <c r="O993" s="195">
        <v>0.223</v>
      </c>
      <c r="P993" s="195">
        <v>0.32400000000000001</v>
      </c>
      <c r="Q993" s="195">
        <v>0.39700000000000002</v>
      </c>
      <c r="R993" s="195">
        <v>0.51</v>
      </c>
      <c r="S993" s="195">
        <v>5.1999999999999998E-2</v>
      </c>
      <c r="T993" s="195">
        <v>0.114</v>
      </c>
      <c r="U993" s="195">
        <v>1.4E-2</v>
      </c>
      <c r="V993" s="195">
        <v>5.1999999999999998E-2</v>
      </c>
      <c r="W993" s="195">
        <v>6.3E-2</v>
      </c>
      <c r="X993" s="195">
        <v>0.129</v>
      </c>
      <c r="Y993" s="195">
        <v>1E-3</v>
      </c>
      <c r="Z993" s="195">
        <v>1.9E-2</v>
      </c>
      <c r="AA993" s="195">
        <v>5.1999999999999998E-2</v>
      </c>
      <c r="AB993" s="195">
        <v>0.114</v>
      </c>
      <c r="AC993" s="42"/>
    </row>
    <row r="994" spans="1:29" x14ac:dyDescent="0.25">
      <c r="A994" s="94" t="s">
        <v>2437</v>
      </c>
      <c r="B994" s="195">
        <v>4.6013558101865741E-2</v>
      </c>
      <c r="C994" s="195">
        <v>0.29239906413102168</v>
      </c>
      <c r="D994" s="195">
        <v>0.26024356590077391</v>
      </c>
      <c r="E994" s="195">
        <v>8.5068090467334573E-2</v>
      </c>
      <c r="F994" s="195">
        <v>3.4915111884336193E-2</v>
      </c>
      <c r="G994" s="195">
        <v>0.25136480892675023</v>
      </c>
      <c r="H994" s="195">
        <v>1.1398404223408724E-3</v>
      </c>
      <c r="I994" s="195">
        <v>2.885596016557682E-2</v>
      </c>
      <c r="J994" s="194">
        <v>0.99999999999999989</v>
      </c>
      <c r="K994" s="196">
        <v>16669</v>
      </c>
      <c r="L994" s="94"/>
      <c r="M994" s="195">
        <v>4.2999999999999997E-2</v>
      </c>
      <c r="N994" s="195">
        <v>4.9000000000000002E-2</v>
      </c>
      <c r="O994" s="195">
        <v>0.28599999999999998</v>
      </c>
      <c r="P994" s="195">
        <v>0.29899999999999999</v>
      </c>
      <c r="Q994" s="195">
        <v>0.254</v>
      </c>
      <c r="R994" s="195">
        <v>0.26700000000000002</v>
      </c>
      <c r="S994" s="195">
        <v>8.1000000000000003E-2</v>
      </c>
      <c r="T994" s="195">
        <v>8.8999999999999996E-2</v>
      </c>
      <c r="U994" s="195">
        <v>3.2000000000000001E-2</v>
      </c>
      <c r="V994" s="195">
        <v>3.7999999999999999E-2</v>
      </c>
      <c r="W994" s="195">
        <v>0.245</v>
      </c>
      <c r="X994" s="195">
        <v>0.25800000000000001</v>
      </c>
      <c r="Y994" s="195">
        <v>1E-3</v>
      </c>
      <c r="Z994" s="195">
        <v>2E-3</v>
      </c>
      <c r="AA994" s="195">
        <v>2.5999999999999999E-2</v>
      </c>
      <c r="AB994" s="195">
        <v>3.2000000000000001E-2</v>
      </c>
      <c r="AC994" s="42"/>
    </row>
    <row r="995" spans="1:29" x14ac:dyDescent="0.25">
      <c r="A995" s="94" t="s">
        <v>2438</v>
      </c>
      <c r="B995" s="195" t="s">
        <v>143</v>
      </c>
      <c r="C995" s="195">
        <v>0.35398230088495575</v>
      </c>
      <c r="D995" s="195">
        <v>0.23362831858407079</v>
      </c>
      <c r="E995" s="195">
        <v>0.12389380530973451</v>
      </c>
      <c r="F995" s="195">
        <v>6.0176991150442477E-2</v>
      </c>
      <c r="G995" s="195">
        <v>0.20176991150442478</v>
      </c>
      <c r="H995" s="195">
        <v>1.7699115044247787E-3</v>
      </c>
      <c r="I995" s="195">
        <v>2.4778761061946902E-2</v>
      </c>
      <c r="J995" s="194">
        <v>0.99999999999999989</v>
      </c>
      <c r="K995" s="196">
        <v>565</v>
      </c>
      <c r="L995" s="94"/>
      <c r="M995" s="195" t="s">
        <v>143</v>
      </c>
      <c r="N995" s="195" t="s">
        <v>143</v>
      </c>
      <c r="O995" s="195">
        <v>0.316</v>
      </c>
      <c r="P995" s="195">
        <v>0.39400000000000002</v>
      </c>
      <c r="Q995" s="195">
        <v>0.20100000000000001</v>
      </c>
      <c r="R995" s="195">
        <v>0.27</v>
      </c>
      <c r="S995" s="195">
        <v>9.9000000000000005E-2</v>
      </c>
      <c r="T995" s="195">
        <v>0.154</v>
      </c>
      <c r="U995" s="195">
        <v>4.2999999999999997E-2</v>
      </c>
      <c r="V995" s="195">
        <v>8.3000000000000004E-2</v>
      </c>
      <c r="W995" s="195">
        <v>0.17100000000000001</v>
      </c>
      <c r="X995" s="195">
        <v>0.23699999999999999</v>
      </c>
      <c r="Y995" s="195">
        <v>0</v>
      </c>
      <c r="Z995" s="195">
        <v>0.01</v>
      </c>
      <c r="AA995" s="195">
        <v>1.4999999999999999E-2</v>
      </c>
      <c r="AB995" s="195">
        <v>4.1000000000000002E-2</v>
      </c>
      <c r="AC995" s="42"/>
    </row>
    <row r="996" spans="1:29" x14ac:dyDescent="0.25">
      <c r="A996" s="94" t="s">
        <v>2439</v>
      </c>
      <c r="B996" s="195" t="s">
        <v>143</v>
      </c>
      <c r="C996" s="195">
        <v>9.8674521354933722E-2</v>
      </c>
      <c r="D996" s="195">
        <v>0.18703976435935199</v>
      </c>
      <c r="E996" s="195">
        <v>8.1001472754050077E-2</v>
      </c>
      <c r="F996" s="195">
        <v>1.3254786450662739E-2</v>
      </c>
      <c r="G996" s="195">
        <v>0.5714285714285714</v>
      </c>
      <c r="H996" s="195">
        <v>4.418262150220913E-3</v>
      </c>
      <c r="I996" s="195">
        <v>4.4182621502209134E-2</v>
      </c>
      <c r="J996" s="194">
        <v>0.99999999999999989</v>
      </c>
      <c r="K996" s="196">
        <v>679</v>
      </c>
      <c r="L996" s="94"/>
      <c r="M996" s="195" t="s">
        <v>143</v>
      </c>
      <c r="N996" s="195" t="s">
        <v>143</v>
      </c>
      <c r="O996" s="195">
        <v>7.8E-2</v>
      </c>
      <c r="P996" s="195">
        <v>0.123</v>
      </c>
      <c r="Q996" s="195">
        <v>0.159</v>
      </c>
      <c r="R996" s="195">
        <v>0.218</v>
      </c>
      <c r="S996" s="195">
        <v>6.3E-2</v>
      </c>
      <c r="T996" s="195">
        <v>0.104</v>
      </c>
      <c r="U996" s="195">
        <v>7.0000000000000001E-3</v>
      </c>
      <c r="V996" s="195">
        <v>2.5000000000000001E-2</v>
      </c>
      <c r="W996" s="195">
        <v>0.53400000000000003</v>
      </c>
      <c r="X996" s="195">
        <v>0.60799999999999998</v>
      </c>
      <c r="Y996" s="195">
        <v>2E-3</v>
      </c>
      <c r="Z996" s="195">
        <v>1.2999999999999999E-2</v>
      </c>
      <c r="AA996" s="195">
        <v>3.1E-2</v>
      </c>
      <c r="AB996" s="195">
        <v>6.2E-2</v>
      </c>
      <c r="AC996" s="42"/>
    </row>
    <row r="997" spans="1:29" x14ac:dyDescent="0.25">
      <c r="A997" s="94" t="s">
        <v>2440</v>
      </c>
      <c r="B997" s="195" t="s">
        <v>143</v>
      </c>
      <c r="C997" s="195" t="s">
        <v>143</v>
      </c>
      <c r="D997" s="195">
        <v>0.56335149863760214</v>
      </c>
      <c r="E997" s="195">
        <v>0.33514986376021799</v>
      </c>
      <c r="F997" s="195">
        <v>4.7683923705722072E-3</v>
      </c>
      <c r="G997" s="195">
        <v>1.0899182561307902E-2</v>
      </c>
      <c r="H997" s="195" t="s">
        <v>143</v>
      </c>
      <c r="I997" s="195">
        <v>8.5831062670299732E-2</v>
      </c>
      <c r="J997" s="194">
        <v>1.0000000000000002</v>
      </c>
      <c r="K997" s="196">
        <v>1468</v>
      </c>
      <c r="L997" s="94"/>
      <c r="M997" s="195" t="s">
        <v>143</v>
      </c>
      <c r="N997" s="195" t="s">
        <v>143</v>
      </c>
      <c r="O997" s="195" t="s">
        <v>143</v>
      </c>
      <c r="P997" s="195" t="s">
        <v>143</v>
      </c>
      <c r="Q997" s="195">
        <v>0.53800000000000003</v>
      </c>
      <c r="R997" s="195">
        <v>0.58899999999999997</v>
      </c>
      <c r="S997" s="195">
        <v>0.311</v>
      </c>
      <c r="T997" s="195">
        <v>0.36</v>
      </c>
      <c r="U997" s="195">
        <v>2E-3</v>
      </c>
      <c r="V997" s="195">
        <v>0.01</v>
      </c>
      <c r="W997" s="195">
        <v>7.0000000000000001E-3</v>
      </c>
      <c r="X997" s="195">
        <v>1.7999999999999999E-2</v>
      </c>
      <c r="Y997" s="195" t="s">
        <v>143</v>
      </c>
      <c r="Z997" s="195" t="s">
        <v>143</v>
      </c>
      <c r="AA997" s="195">
        <v>7.2999999999999995E-2</v>
      </c>
      <c r="AB997" s="195">
        <v>0.10100000000000001</v>
      </c>
      <c r="AC997" s="42"/>
    </row>
    <row r="998" spans="1:29" x14ac:dyDescent="0.25">
      <c r="A998" s="94" t="s">
        <v>2441</v>
      </c>
      <c r="B998" s="195" t="s">
        <v>143</v>
      </c>
      <c r="C998" s="195">
        <v>0.31270666036844591</v>
      </c>
      <c r="D998" s="195">
        <v>0.23382144544166272</v>
      </c>
      <c r="E998" s="195">
        <v>7.4161549362305151E-2</v>
      </c>
      <c r="F998" s="195">
        <v>8.5498346717052434E-2</v>
      </c>
      <c r="G998" s="195">
        <v>0.27161076995748701</v>
      </c>
      <c r="H998" s="195">
        <v>4.7236655644780352E-4</v>
      </c>
      <c r="I998" s="195">
        <v>2.172886159659896E-2</v>
      </c>
      <c r="J998" s="194">
        <v>0.99999999999999989</v>
      </c>
      <c r="K998" s="196">
        <v>2117</v>
      </c>
      <c r="L998" s="94"/>
      <c r="M998" s="195" t="s">
        <v>143</v>
      </c>
      <c r="N998" s="195" t="s">
        <v>143</v>
      </c>
      <c r="O998" s="195">
        <v>0.29299999999999998</v>
      </c>
      <c r="P998" s="195">
        <v>0.33300000000000002</v>
      </c>
      <c r="Q998" s="195">
        <v>0.216</v>
      </c>
      <c r="R998" s="195">
        <v>0.252</v>
      </c>
      <c r="S998" s="195">
        <v>6.4000000000000001E-2</v>
      </c>
      <c r="T998" s="195">
        <v>8.5999999999999993E-2</v>
      </c>
      <c r="U998" s="195">
        <v>7.3999999999999996E-2</v>
      </c>
      <c r="V998" s="195">
        <v>9.8000000000000004E-2</v>
      </c>
      <c r="W998" s="195">
        <v>0.253</v>
      </c>
      <c r="X998" s="195">
        <v>0.29099999999999998</v>
      </c>
      <c r="Y998" s="195">
        <v>0</v>
      </c>
      <c r="Z998" s="195">
        <v>3.0000000000000001E-3</v>
      </c>
      <c r="AA998" s="195">
        <v>1.6E-2</v>
      </c>
      <c r="AB998" s="195">
        <v>2.9000000000000001E-2</v>
      </c>
      <c r="AC998" s="42"/>
    </row>
    <row r="999" spans="1:29" x14ac:dyDescent="0.25">
      <c r="A999" s="94" t="s">
        <v>2442</v>
      </c>
      <c r="B999" s="195">
        <v>0.29768421052631577</v>
      </c>
      <c r="C999" s="195">
        <v>0.48968421052631578</v>
      </c>
      <c r="D999" s="195">
        <v>0.11368421052631579</v>
      </c>
      <c r="E999" s="195">
        <v>2.9052631578947368E-2</v>
      </c>
      <c r="F999" s="195">
        <v>2.5263157894736842E-3</v>
      </c>
      <c r="G999" s="195">
        <v>4.1263157894736842E-2</v>
      </c>
      <c r="H999" s="195">
        <v>8.4210526315789478E-4</v>
      </c>
      <c r="I999" s="195">
        <v>2.5263157894736842E-2</v>
      </c>
      <c r="J999" s="194">
        <v>1</v>
      </c>
      <c r="K999" s="196">
        <v>2375</v>
      </c>
      <c r="L999" s="94"/>
      <c r="M999" s="195">
        <v>0.28000000000000003</v>
      </c>
      <c r="N999" s="195">
        <v>0.316</v>
      </c>
      <c r="O999" s="195">
        <v>0.47</v>
      </c>
      <c r="P999" s="195">
        <v>0.51</v>
      </c>
      <c r="Q999" s="195">
        <v>0.10199999999999999</v>
      </c>
      <c r="R999" s="195">
        <v>0.127</v>
      </c>
      <c r="S999" s="195">
        <v>2.3E-2</v>
      </c>
      <c r="T999" s="195">
        <v>3.6999999999999998E-2</v>
      </c>
      <c r="U999" s="195">
        <v>1E-3</v>
      </c>
      <c r="V999" s="195">
        <v>6.0000000000000001E-3</v>
      </c>
      <c r="W999" s="195">
        <v>3.4000000000000002E-2</v>
      </c>
      <c r="X999" s="195">
        <v>0.05</v>
      </c>
      <c r="Y999" s="195">
        <v>0</v>
      </c>
      <c r="Z999" s="195">
        <v>3.0000000000000001E-3</v>
      </c>
      <c r="AA999" s="195">
        <v>0.02</v>
      </c>
      <c r="AB999" s="195">
        <v>3.2000000000000001E-2</v>
      </c>
      <c r="AC999" s="42"/>
    </row>
    <row r="1000" spans="1:29" x14ac:dyDescent="0.25">
      <c r="A1000" s="94" t="s">
        <v>2443</v>
      </c>
      <c r="B1000" s="195" t="s">
        <v>143</v>
      </c>
      <c r="C1000" s="195">
        <v>0.24292452830188679</v>
      </c>
      <c r="D1000" s="195">
        <v>0.25471698113207547</v>
      </c>
      <c r="E1000" s="195">
        <v>0.12264150943396226</v>
      </c>
      <c r="F1000" s="195">
        <v>3.0660377358490566E-2</v>
      </c>
      <c r="G1000" s="195">
        <v>0.29952830188679247</v>
      </c>
      <c r="H1000" s="195" t="s">
        <v>143</v>
      </c>
      <c r="I1000" s="195">
        <v>4.9528301886792456E-2</v>
      </c>
      <c r="J1000" s="194">
        <v>1</v>
      </c>
      <c r="K1000" s="196">
        <v>424</v>
      </c>
      <c r="L1000" s="94"/>
      <c r="M1000" s="195" t="s">
        <v>143</v>
      </c>
      <c r="N1000" s="195" t="s">
        <v>143</v>
      </c>
      <c r="O1000" s="195">
        <v>0.20499999999999999</v>
      </c>
      <c r="P1000" s="195">
        <v>0.28599999999999998</v>
      </c>
      <c r="Q1000" s="195">
        <v>0.216</v>
      </c>
      <c r="R1000" s="195">
        <v>0.29799999999999999</v>
      </c>
      <c r="S1000" s="195">
        <v>9.5000000000000001E-2</v>
      </c>
      <c r="T1000" s="195">
        <v>0.157</v>
      </c>
      <c r="U1000" s="195">
        <v>1.7999999999999999E-2</v>
      </c>
      <c r="V1000" s="195">
        <v>5.1999999999999998E-2</v>
      </c>
      <c r="W1000" s="195">
        <v>0.25800000000000001</v>
      </c>
      <c r="X1000" s="195">
        <v>0.34499999999999997</v>
      </c>
      <c r="Y1000" s="195" t="s">
        <v>143</v>
      </c>
      <c r="Z1000" s="195" t="s">
        <v>143</v>
      </c>
      <c r="AA1000" s="195">
        <v>3.3000000000000002E-2</v>
      </c>
      <c r="AB1000" s="195">
        <v>7.4999999999999997E-2</v>
      </c>
      <c r="AC1000" s="42"/>
    </row>
    <row r="1001" spans="1:29" x14ac:dyDescent="0.25">
      <c r="A1001" s="94" t="s">
        <v>2444</v>
      </c>
      <c r="B1001" s="195" t="s">
        <v>143</v>
      </c>
      <c r="C1001" s="195">
        <v>0.29825783972125436</v>
      </c>
      <c r="D1001" s="195">
        <v>0.21289198606271778</v>
      </c>
      <c r="E1001" s="195">
        <v>6.8641114982578397E-2</v>
      </c>
      <c r="F1001" s="195">
        <v>9.7560975609756097E-3</v>
      </c>
      <c r="G1001" s="195">
        <v>0.38571428571428573</v>
      </c>
      <c r="H1001" s="195">
        <v>1.7421602787456446E-3</v>
      </c>
      <c r="I1001" s="195">
        <v>2.2996515679442508E-2</v>
      </c>
      <c r="J1001" s="194">
        <v>1.0000000000000002</v>
      </c>
      <c r="K1001" s="196">
        <v>2870</v>
      </c>
      <c r="L1001" s="94"/>
      <c r="M1001" s="195" t="s">
        <v>143</v>
      </c>
      <c r="N1001" s="195" t="s">
        <v>143</v>
      </c>
      <c r="O1001" s="195">
        <v>0.28199999999999997</v>
      </c>
      <c r="P1001" s="195">
        <v>0.315</v>
      </c>
      <c r="Q1001" s="195">
        <v>0.19800000000000001</v>
      </c>
      <c r="R1001" s="195">
        <v>0.22800000000000001</v>
      </c>
      <c r="S1001" s="195">
        <v>0.06</v>
      </c>
      <c r="T1001" s="195">
        <v>7.8E-2</v>
      </c>
      <c r="U1001" s="195">
        <v>7.0000000000000001E-3</v>
      </c>
      <c r="V1001" s="195">
        <v>1.4E-2</v>
      </c>
      <c r="W1001" s="195">
        <v>0.36799999999999999</v>
      </c>
      <c r="X1001" s="195">
        <v>0.40400000000000003</v>
      </c>
      <c r="Y1001" s="195">
        <v>1E-3</v>
      </c>
      <c r="Z1001" s="195">
        <v>4.0000000000000001E-3</v>
      </c>
      <c r="AA1001" s="195">
        <v>1.7999999999999999E-2</v>
      </c>
      <c r="AB1001" s="195">
        <v>2.9000000000000001E-2</v>
      </c>
      <c r="AC1001" s="42"/>
    </row>
    <row r="1002" spans="1:29" x14ac:dyDescent="0.25">
      <c r="A1002" s="94" t="s">
        <v>2445</v>
      </c>
      <c r="B1002" s="195" t="s">
        <v>143</v>
      </c>
      <c r="C1002" s="195">
        <v>0.25269978401727861</v>
      </c>
      <c r="D1002" s="195">
        <v>0.48812095032397407</v>
      </c>
      <c r="E1002" s="195">
        <v>8.2073434125269976E-2</v>
      </c>
      <c r="F1002" s="195">
        <v>6.4794816414686825E-3</v>
      </c>
      <c r="G1002" s="195">
        <v>2.591792656587473E-2</v>
      </c>
      <c r="H1002" s="195">
        <v>2.1598272138228943E-3</v>
      </c>
      <c r="I1002" s="195">
        <v>0.14254859611231102</v>
      </c>
      <c r="J1002" s="194">
        <v>1.0000000000000002</v>
      </c>
      <c r="K1002" s="196">
        <v>463</v>
      </c>
      <c r="L1002" s="94"/>
      <c r="M1002" s="195" t="s">
        <v>143</v>
      </c>
      <c r="N1002" s="195" t="s">
        <v>143</v>
      </c>
      <c r="O1002" s="195">
        <v>0.215</v>
      </c>
      <c r="P1002" s="195">
        <v>0.29399999999999998</v>
      </c>
      <c r="Q1002" s="195">
        <v>0.443</v>
      </c>
      <c r="R1002" s="195">
        <v>0.53400000000000003</v>
      </c>
      <c r="S1002" s="195">
        <v>0.06</v>
      </c>
      <c r="T1002" s="195">
        <v>0.111</v>
      </c>
      <c r="U1002" s="195">
        <v>2E-3</v>
      </c>
      <c r="V1002" s="195">
        <v>1.9E-2</v>
      </c>
      <c r="W1002" s="195">
        <v>1.4999999999999999E-2</v>
      </c>
      <c r="X1002" s="195">
        <v>4.4999999999999998E-2</v>
      </c>
      <c r="Y1002" s="195">
        <v>0</v>
      </c>
      <c r="Z1002" s="195">
        <v>1.2E-2</v>
      </c>
      <c r="AA1002" s="195">
        <v>0.114</v>
      </c>
      <c r="AB1002" s="195">
        <v>0.17699999999999999</v>
      </c>
      <c r="AC1002" s="42"/>
    </row>
    <row r="1003" spans="1:29" x14ac:dyDescent="0.25">
      <c r="A1003" s="94" t="s">
        <v>2446</v>
      </c>
      <c r="B1003" s="195" t="s">
        <v>143</v>
      </c>
      <c r="C1003" s="195">
        <v>0.22709923664122136</v>
      </c>
      <c r="D1003" s="195">
        <v>0.36450381679389315</v>
      </c>
      <c r="E1003" s="195">
        <v>9.5419847328244281E-2</v>
      </c>
      <c r="F1003" s="195">
        <v>2.2900763358778626E-2</v>
      </c>
      <c r="G1003" s="195">
        <v>0.27099236641221375</v>
      </c>
      <c r="H1003" s="195" t="s">
        <v>143</v>
      </c>
      <c r="I1003" s="195">
        <v>1.9083969465648856E-2</v>
      </c>
      <c r="J1003" s="194">
        <v>1</v>
      </c>
      <c r="K1003" s="196">
        <v>524</v>
      </c>
      <c r="L1003" s="94"/>
      <c r="M1003" s="195" t="s">
        <v>143</v>
      </c>
      <c r="N1003" s="195" t="s">
        <v>143</v>
      </c>
      <c r="O1003" s="195">
        <v>0.193</v>
      </c>
      <c r="P1003" s="195">
        <v>0.26500000000000001</v>
      </c>
      <c r="Q1003" s="195">
        <v>0.32400000000000001</v>
      </c>
      <c r="R1003" s="195">
        <v>0.40699999999999997</v>
      </c>
      <c r="S1003" s="195">
        <v>7.2999999999999995E-2</v>
      </c>
      <c r="T1003" s="195">
        <v>0.124</v>
      </c>
      <c r="U1003" s="195">
        <v>1.2999999999999999E-2</v>
      </c>
      <c r="V1003" s="195">
        <v>0.04</v>
      </c>
      <c r="W1003" s="195">
        <v>0.23499999999999999</v>
      </c>
      <c r="X1003" s="195">
        <v>0.311</v>
      </c>
      <c r="Y1003" s="195" t="s">
        <v>143</v>
      </c>
      <c r="Z1003" s="195" t="s">
        <v>143</v>
      </c>
      <c r="AA1003" s="195">
        <v>0.01</v>
      </c>
      <c r="AB1003" s="195">
        <v>3.5000000000000003E-2</v>
      </c>
      <c r="AC1003" s="42"/>
    </row>
    <row r="1004" spans="1:29" x14ac:dyDescent="0.25">
      <c r="A1004" s="94" t="s">
        <v>2447</v>
      </c>
      <c r="B1004" s="195" t="s">
        <v>143</v>
      </c>
      <c r="C1004" s="195">
        <v>0.42857142857142855</v>
      </c>
      <c r="D1004" s="195">
        <v>0.19298245614035087</v>
      </c>
      <c r="E1004" s="195">
        <v>5.764411027568922E-2</v>
      </c>
      <c r="F1004" s="195">
        <v>0.10025062656641603</v>
      </c>
      <c r="G1004" s="195">
        <v>0.20551378446115287</v>
      </c>
      <c r="H1004" s="195">
        <v>2.5062656641604009E-3</v>
      </c>
      <c r="I1004" s="195">
        <v>1.2531328320802004E-2</v>
      </c>
      <c r="J1004" s="194">
        <v>1</v>
      </c>
      <c r="K1004" s="196">
        <v>399</v>
      </c>
      <c r="L1004" s="94"/>
      <c r="M1004" s="195" t="s">
        <v>143</v>
      </c>
      <c r="N1004" s="195" t="s">
        <v>143</v>
      </c>
      <c r="O1004" s="195">
        <v>0.38100000000000001</v>
      </c>
      <c r="P1004" s="195">
        <v>0.47799999999999998</v>
      </c>
      <c r="Q1004" s="195">
        <v>0.157</v>
      </c>
      <c r="R1004" s="195">
        <v>0.23499999999999999</v>
      </c>
      <c r="S1004" s="195">
        <v>3.9E-2</v>
      </c>
      <c r="T1004" s="195">
        <v>8.5000000000000006E-2</v>
      </c>
      <c r="U1004" s="195">
        <v>7.3999999999999996E-2</v>
      </c>
      <c r="V1004" s="195">
        <v>0.13400000000000001</v>
      </c>
      <c r="W1004" s="195">
        <v>0.16900000000000001</v>
      </c>
      <c r="X1004" s="195">
        <v>0.248</v>
      </c>
      <c r="Y1004" s="195">
        <v>0</v>
      </c>
      <c r="Z1004" s="195">
        <v>1.4E-2</v>
      </c>
      <c r="AA1004" s="195">
        <v>5.0000000000000001E-3</v>
      </c>
      <c r="AB1004" s="195">
        <v>2.9000000000000001E-2</v>
      </c>
      <c r="AC1004" s="42"/>
    </row>
    <row r="1005" spans="1:29" x14ac:dyDescent="0.25">
      <c r="A1005" s="94" t="s">
        <v>2448</v>
      </c>
      <c r="B1005" s="195" t="s">
        <v>143</v>
      </c>
      <c r="C1005" s="195">
        <v>0.14186046511627906</v>
      </c>
      <c r="D1005" s="195">
        <v>0.22093023255813954</v>
      </c>
      <c r="E1005" s="195">
        <v>8.8372093023255813E-2</v>
      </c>
      <c r="F1005" s="195">
        <v>3.0232558139534883E-2</v>
      </c>
      <c r="G1005" s="195">
        <v>0.49302325581395351</v>
      </c>
      <c r="H1005" s="195" t="s">
        <v>143</v>
      </c>
      <c r="I1005" s="195">
        <v>2.5581395348837209E-2</v>
      </c>
      <c r="J1005" s="194">
        <v>1.0000000000000002</v>
      </c>
      <c r="K1005" s="196">
        <v>430</v>
      </c>
      <c r="L1005" s="94"/>
      <c r="M1005" s="195" t="s">
        <v>143</v>
      </c>
      <c r="N1005" s="195" t="s">
        <v>143</v>
      </c>
      <c r="O1005" s="195">
        <v>0.112</v>
      </c>
      <c r="P1005" s="195">
        <v>0.17799999999999999</v>
      </c>
      <c r="Q1005" s="195">
        <v>0.184</v>
      </c>
      <c r="R1005" s="195">
        <v>0.26300000000000001</v>
      </c>
      <c r="S1005" s="195">
        <v>6.5000000000000002E-2</v>
      </c>
      <c r="T1005" s="195">
        <v>0.11899999999999999</v>
      </c>
      <c r="U1005" s="195">
        <v>1.7999999999999999E-2</v>
      </c>
      <c r="V1005" s="195">
        <v>5.0999999999999997E-2</v>
      </c>
      <c r="W1005" s="195">
        <v>0.44600000000000001</v>
      </c>
      <c r="X1005" s="195">
        <v>0.54</v>
      </c>
      <c r="Y1005" s="195" t="s">
        <v>143</v>
      </c>
      <c r="Z1005" s="195" t="s">
        <v>143</v>
      </c>
      <c r="AA1005" s="195">
        <v>1.4E-2</v>
      </c>
      <c r="AB1005" s="195">
        <v>4.4999999999999998E-2</v>
      </c>
      <c r="AC1005" s="42"/>
    </row>
    <row r="1006" spans="1:29" x14ac:dyDescent="0.25">
      <c r="A1006" s="94" t="s">
        <v>2449</v>
      </c>
      <c r="B1006" s="195" t="s">
        <v>143</v>
      </c>
      <c r="C1006" s="195">
        <v>0.2765196662693683</v>
      </c>
      <c r="D1006" s="195">
        <v>0.43384982121573301</v>
      </c>
      <c r="E1006" s="195">
        <v>0.1233611442193087</v>
      </c>
      <c r="F1006" s="195">
        <v>4.8867699642431463E-2</v>
      </c>
      <c r="G1006" s="195">
        <v>9.1775923718712751E-2</v>
      </c>
      <c r="H1006" s="195">
        <v>5.9594755661501785E-4</v>
      </c>
      <c r="I1006" s="195">
        <v>2.5029797377830752E-2</v>
      </c>
      <c r="J1006" s="194">
        <v>1</v>
      </c>
      <c r="K1006" s="196">
        <v>1678</v>
      </c>
      <c r="L1006" s="94"/>
      <c r="M1006" s="195" t="s">
        <v>143</v>
      </c>
      <c r="N1006" s="195" t="s">
        <v>143</v>
      </c>
      <c r="O1006" s="195">
        <v>0.25600000000000001</v>
      </c>
      <c r="P1006" s="195">
        <v>0.29799999999999999</v>
      </c>
      <c r="Q1006" s="195">
        <v>0.41</v>
      </c>
      <c r="R1006" s="195">
        <v>0.45800000000000002</v>
      </c>
      <c r="S1006" s="195">
        <v>0.108</v>
      </c>
      <c r="T1006" s="195">
        <v>0.14000000000000001</v>
      </c>
      <c r="U1006" s="195">
        <v>0.04</v>
      </c>
      <c r="V1006" s="195">
        <v>0.06</v>
      </c>
      <c r="W1006" s="195">
        <v>7.9000000000000001E-2</v>
      </c>
      <c r="X1006" s="195">
        <v>0.107</v>
      </c>
      <c r="Y1006" s="195">
        <v>0</v>
      </c>
      <c r="Z1006" s="195">
        <v>3.0000000000000001E-3</v>
      </c>
      <c r="AA1006" s="195">
        <v>1.9E-2</v>
      </c>
      <c r="AB1006" s="195">
        <v>3.4000000000000002E-2</v>
      </c>
      <c r="AC1006" s="42"/>
    </row>
    <row r="1007" spans="1:29" x14ac:dyDescent="0.25">
      <c r="A1007" s="94" t="s">
        <v>2450</v>
      </c>
      <c r="B1007" s="195" t="s">
        <v>143</v>
      </c>
      <c r="C1007" s="195">
        <v>0.42937853107344631</v>
      </c>
      <c r="D1007" s="195">
        <v>0.37005649717514122</v>
      </c>
      <c r="E1007" s="195">
        <v>8.7570621468926552E-2</v>
      </c>
      <c r="F1007" s="195">
        <v>1.6949152542372881E-2</v>
      </c>
      <c r="G1007" s="195">
        <v>7.6271186440677971E-2</v>
      </c>
      <c r="H1007" s="195" t="s">
        <v>143</v>
      </c>
      <c r="I1007" s="195">
        <v>1.977401129943503E-2</v>
      </c>
      <c r="J1007" s="194">
        <v>1</v>
      </c>
      <c r="K1007" s="196">
        <v>354</v>
      </c>
      <c r="L1007" s="94"/>
      <c r="M1007" s="195" t="s">
        <v>143</v>
      </c>
      <c r="N1007" s="195" t="s">
        <v>143</v>
      </c>
      <c r="O1007" s="195">
        <v>0.379</v>
      </c>
      <c r="P1007" s="195">
        <v>0.48099999999999998</v>
      </c>
      <c r="Q1007" s="195">
        <v>0.32100000000000001</v>
      </c>
      <c r="R1007" s="195">
        <v>0.42099999999999999</v>
      </c>
      <c r="S1007" s="195">
        <v>6.2E-2</v>
      </c>
      <c r="T1007" s="195">
        <v>0.122</v>
      </c>
      <c r="U1007" s="195">
        <v>8.0000000000000002E-3</v>
      </c>
      <c r="V1007" s="195">
        <v>3.5999999999999997E-2</v>
      </c>
      <c r="W1007" s="195">
        <v>5.2999999999999999E-2</v>
      </c>
      <c r="X1007" s="195">
        <v>0.109</v>
      </c>
      <c r="Y1007" s="195" t="s">
        <v>143</v>
      </c>
      <c r="Z1007" s="195" t="s">
        <v>143</v>
      </c>
      <c r="AA1007" s="195">
        <v>0.01</v>
      </c>
      <c r="AB1007" s="195">
        <v>0.04</v>
      </c>
      <c r="AC1007" s="42"/>
    </row>
    <row r="1008" spans="1:29" x14ac:dyDescent="0.25">
      <c r="A1008" s="94" t="s">
        <v>2451</v>
      </c>
      <c r="B1008" s="195">
        <v>4.0756914119359534E-2</v>
      </c>
      <c r="C1008" s="195">
        <v>0.29218825812712274</v>
      </c>
      <c r="D1008" s="195">
        <v>0.26113537117903929</v>
      </c>
      <c r="E1008" s="195">
        <v>9.5584667637069382E-2</v>
      </c>
      <c r="F1008" s="195">
        <v>2.9888403687530325E-2</v>
      </c>
      <c r="G1008" s="195">
        <v>0.23998059194565743</v>
      </c>
      <c r="H1008" s="195">
        <v>4.0756914119359534E-3</v>
      </c>
      <c r="I1008" s="195">
        <v>3.6390101892285295E-2</v>
      </c>
      <c r="J1008" s="194">
        <v>1</v>
      </c>
      <c r="K1008" s="196">
        <v>10305</v>
      </c>
      <c r="L1008" s="94"/>
      <c r="M1008" s="195">
        <v>3.6999999999999998E-2</v>
      </c>
      <c r="N1008" s="195">
        <v>4.4999999999999998E-2</v>
      </c>
      <c r="O1008" s="195">
        <v>0.28299999999999997</v>
      </c>
      <c r="P1008" s="195">
        <v>0.30099999999999999</v>
      </c>
      <c r="Q1008" s="195">
        <v>0.253</v>
      </c>
      <c r="R1008" s="195">
        <v>0.27</v>
      </c>
      <c r="S1008" s="195">
        <v>0.09</v>
      </c>
      <c r="T1008" s="195">
        <v>0.10100000000000001</v>
      </c>
      <c r="U1008" s="195">
        <v>2.7E-2</v>
      </c>
      <c r="V1008" s="195">
        <v>3.3000000000000002E-2</v>
      </c>
      <c r="W1008" s="195">
        <v>0.23200000000000001</v>
      </c>
      <c r="X1008" s="195">
        <v>0.248</v>
      </c>
      <c r="Y1008" s="195">
        <v>3.0000000000000001E-3</v>
      </c>
      <c r="Z1008" s="195">
        <v>6.0000000000000001E-3</v>
      </c>
      <c r="AA1008" s="195">
        <v>3.3000000000000002E-2</v>
      </c>
      <c r="AB1008" s="195">
        <v>0.04</v>
      </c>
      <c r="AC1008" s="42"/>
    </row>
    <row r="1009" spans="1:29" x14ac:dyDescent="0.25">
      <c r="A1009" s="94" t="s">
        <v>2452</v>
      </c>
      <c r="B1009" s="195" t="s">
        <v>143</v>
      </c>
      <c r="C1009" s="195">
        <v>0.37428571428571428</v>
      </c>
      <c r="D1009" s="195">
        <v>0.23428571428571429</v>
      </c>
      <c r="E1009" s="195">
        <v>0.11714285714285715</v>
      </c>
      <c r="F1009" s="195">
        <v>7.1428571428571425E-2</v>
      </c>
      <c r="G1009" s="195">
        <v>0.17428571428571429</v>
      </c>
      <c r="H1009" s="195">
        <v>5.7142857142857143E-3</v>
      </c>
      <c r="I1009" s="195">
        <v>2.2857142857142857E-2</v>
      </c>
      <c r="J1009" s="194">
        <v>0.99999999999999989</v>
      </c>
      <c r="K1009" s="196">
        <v>350</v>
      </c>
      <c r="L1009" s="94"/>
      <c r="M1009" s="195" t="s">
        <v>143</v>
      </c>
      <c r="N1009" s="195" t="s">
        <v>143</v>
      </c>
      <c r="O1009" s="195">
        <v>0.32500000000000001</v>
      </c>
      <c r="P1009" s="195">
        <v>0.42599999999999999</v>
      </c>
      <c r="Q1009" s="195">
        <v>0.193</v>
      </c>
      <c r="R1009" s="195">
        <v>0.28100000000000003</v>
      </c>
      <c r="S1009" s="195">
        <v>8.7999999999999995E-2</v>
      </c>
      <c r="T1009" s="195">
        <v>0.155</v>
      </c>
      <c r="U1009" s="195">
        <v>4.9000000000000002E-2</v>
      </c>
      <c r="V1009" s="195">
        <v>0.10299999999999999</v>
      </c>
      <c r="W1009" s="195">
        <v>0.13800000000000001</v>
      </c>
      <c r="X1009" s="195">
        <v>0.218</v>
      </c>
      <c r="Y1009" s="195">
        <v>2E-3</v>
      </c>
      <c r="Z1009" s="195">
        <v>2.1000000000000001E-2</v>
      </c>
      <c r="AA1009" s="195">
        <v>1.2E-2</v>
      </c>
      <c r="AB1009" s="195">
        <v>4.3999999999999997E-2</v>
      </c>
      <c r="AC1009" s="42"/>
    </row>
    <row r="1010" spans="1:29" x14ac:dyDescent="0.25">
      <c r="A1010" s="94" t="s">
        <v>2453</v>
      </c>
      <c r="B1010" s="195" t="s">
        <v>143</v>
      </c>
      <c r="C1010" s="195">
        <v>7.4829931972789115E-2</v>
      </c>
      <c r="D1010" s="195">
        <v>0.17687074829931973</v>
      </c>
      <c r="E1010" s="195">
        <v>4.7619047619047616E-2</v>
      </c>
      <c r="F1010" s="195">
        <v>2.0408163265306121E-2</v>
      </c>
      <c r="G1010" s="195">
        <v>0.63265306122448983</v>
      </c>
      <c r="H1010" s="195">
        <v>1.3605442176870748E-2</v>
      </c>
      <c r="I1010" s="195">
        <v>3.4013605442176874E-2</v>
      </c>
      <c r="J1010" s="194">
        <v>1</v>
      </c>
      <c r="K1010" s="196">
        <v>294</v>
      </c>
      <c r="L1010" s="94"/>
      <c r="M1010" s="195" t="s">
        <v>143</v>
      </c>
      <c r="N1010" s="195" t="s">
        <v>143</v>
      </c>
      <c r="O1010" s="195">
        <v>0.05</v>
      </c>
      <c r="P1010" s="195">
        <v>0.111</v>
      </c>
      <c r="Q1010" s="195">
        <v>0.13800000000000001</v>
      </c>
      <c r="R1010" s="195">
        <v>0.22500000000000001</v>
      </c>
      <c r="S1010" s="195">
        <v>2.9000000000000001E-2</v>
      </c>
      <c r="T1010" s="195">
        <v>7.8E-2</v>
      </c>
      <c r="U1010" s="195">
        <v>8.9999999999999993E-3</v>
      </c>
      <c r="V1010" s="195">
        <v>4.3999999999999997E-2</v>
      </c>
      <c r="W1010" s="195">
        <v>0.57599999999999996</v>
      </c>
      <c r="X1010" s="195">
        <v>0.68600000000000005</v>
      </c>
      <c r="Y1010" s="195">
        <v>5.0000000000000001E-3</v>
      </c>
      <c r="Z1010" s="195">
        <v>3.4000000000000002E-2</v>
      </c>
      <c r="AA1010" s="195">
        <v>1.9E-2</v>
      </c>
      <c r="AB1010" s="195">
        <v>6.0999999999999999E-2</v>
      </c>
      <c r="AC1010" s="42"/>
    </row>
    <row r="1011" spans="1:29" x14ac:dyDescent="0.25">
      <c r="A1011" s="94" t="s">
        <v>2454</v>
      </c>
      <c r="B1011" s="195">
        <v>2.6560424966799467E-3</v>
      </c>
      <c r="C1011" s="195">
        <v>1.3280212483399733E-3</v>
      </c>
      <c r="D1011" s="195">
        <v>0.9229747675962815</v>
      </c>
      <c r="E1011" s="195">
        <v>4.3824701195219126E-2</v>
      </c>
      <c r="F1011" s="195">
        <v>5.3120849933598934E-3</v>
      </c>
      <c r="G1011" s="195">
        <v>5.3120849933598934E-3</v>
      </c>
      <c r="H1011" s="195" t="s">
        <v>143</v>
      </c>
      <c r="I1011" s="195">
        <v>1.8592297476759629E-2</v>
      </c>
      <c r="J1011" s="194">
        <v>0.99999999999999989</v>
      </c>
      <c r="K1011" s="196">
        <v>753</v>
      </c>
      <c r="L1011" s="94"/>
      <c r="M1011" s="195">
        <v>1E-3</v>
      </c>
      <c r="N1011" s="195">
        <v>0.01</v>
      </c>
      <c r="O1011" s="195">
        <v>0</v>
      </c>
      <c r="P1011" s="195">
        <v>7.0000000000000001E-3</v>
      </c>
      <c r="Q1011" s="195">
        <v>0.90200000000000002</v>
      </c>
      <c r="R1011" s="195">
        <v>0.94</v>
      </c>
      <c r="S1011" s="195">
        <v>3.1E-2</v>
      </c>
      <c r="T1011" s="195">
        <v>6.0999999999999999E-2</v>
      </c>
      <c r="U1011" s="195">
        <v>2E-3</v>
      </c>
      <c r="V1011" s="195">
        <v>1.4E-2</v>
      </c>
      <c r="W1011" s="195">
        <v>2E-3</v>
      </c>
      <c r="X1011" s="195">
        <v>1.4E-2</v>
      </c>
      <c r="Y1011" s="195" t="s">
        <v>143</v>
      </c>
      <c r="Z1011" s="195" t="s">
        <v>143</v>
      </c>
      <c r="AA1011" s="195">
        <v>1.0999999999999999E-2</v>
      </c>
      <c r="AB1011" s="195">
        <v>3.1E-2</v>
      </c>
      <c r="AC1011" s="42"/>
    </row>
    <row r="1012" spans="1:29" x14ac:dyDescent="0.25">
      <c r="A1012" s="94" t="s">
        <v>2455</v>
      </c>
      <c r="B1012" s="195">
        <v>2.2988505747126436E-3</v>
      </c>
      <c r="C1012" s="195">
        <v>0.33180076628352489</v>
      </c>
      <c r="D1012" s="195">
        <v>0.2413793103448276</v>
      </c>
      <c r="E1012" s="195">
        <v>8.8122605363984668E-2</v>
      </c>
      <c r="F1012" s="195">
        <v>4.9042145593869733E-2</v>
      </c>
      <c r="G1012" s="195">
        <v>0.25363984674329504</v>
      </c>
      <c r="H1012" s="195">
        <v>3.0651340996168583E-3</v>
      </c>
      <c r="I1012" s="195">
        <v>3.0651340996168581E-2</v>
      </c>
      <c r="J1012" s="194">
        <v>1</v>
      </c>
      <c r="K1012" s="196">
        <v>1305</v>
      </c>
      <c r="L1012" s="94"/>
      <c r="M1012" s="195">
        <v>1E-3</v>
      </c>
      <c r="N1012" s="195">
        <v>7.0000000000000001E-3</v>
      </c>
      <c r="O1012" s="195">
        <v>0.307</v>
      </c>
      <c r="P1012" s="195">
        <v>0.35799999999999998</v>
      </c>
      <c r="Q1012" s="195">
        <v>0.219</v>
      </c>
      <c r="R1012" s="195">
        <v>0.26500000000000001</v>
      </c>
      <c r="S1012" s="195">
        <v>7.3999999999999996E-2</v>
      </c>
      <c r="T1012" s="195">
        <v>0.105</v>
      </c>
      <c r="U1012" s="195">
        <v>3.9E-2</v>
      </c>
      <c r="V1012" s="195">
        <v>6.2E-2</v>
      </c>
      <c r="W1012" s="195">
        <v>0.23100000000000001</v>
      </c>
      <c r="X1012" s="195">
        <v>0.27800000000000002</v>
      </c>
      <c r="Y1012" s="195">
        <v>1E-3</v>
      </c>
      <c r="Z1012" s="195">
        <v>8.0000000000000002E-3</v>
      </c>
      <c r="AA1012" s="195">
        <v>2.3E-2</v>
      </c>
      <c r="AB1012" s="195">
        <v>4.1000000000000002E-2</v>
      </c>
      <c r="AC1012" s="42"/>
    </row>
    <row r="1013" spans="1:29" x14ac:dyDescent="0.25">
      <c r="A1013" s="94" t="s">
        <v>2456</v>
      </c>
      <c r="B1013" s="195">
        <v>0.26509853782581055</v>
      </c>
      <c r="C1013" s="195">
        <v>0.43738080101716464</v>
      </c>
      <c r="D1013" s="195">
        <v>0.14303877940241577</v>
      </c>
      <c r="E1013" s="195">
        <v>5.0222504767959315E-2</v>
      </c>
      <c r="F1013" s="195">
        <v>1.2714558169103624E-3</v>
      </c>
      <c r="G1013" s="195">
        <v>6.7387158296249208E-2</v>
      </c>
      <c r="H1013" s="195">
        <v>5.0858232676414495E-3</v>
      </c>
      <c r="I1013" s="195">
        <v>3.0514939605848695E-2</v>
      </c>
      <c r="J1013" s="194">
        <v>1</v>
      </c>
      <c r="K1013" s="196">
        <v>1573</v>
      </c>
      <c r="L1013" s="94"/>
      <c r="M1013" s="195">
        <v>0.24399999999999999</v>
      </c>
      <c r="N1013" s="195">
        <v>0.28699999999999998</v>
      </c>
      <c r="O1013" s="195">
        <v>0.41299999999999998</v>
      </c>
      <c r="P1013" s="195">
        <v>0.46200000000000002</v>
      </c>
      <c r="Q1013" s="195">
        <v>0.127</v>
      </c>
      <c r="R1013" s="195">
        <v>0.161</v>
      </c>
      <c r="S1013" s="195">
        <v>0.04</v>
      </c>
      <c r="T1013" s="195">
        <v>6.2E-2</v>
      </c>
      <c r="U1013" s="195">
        <v>0</v>
      </c>
      <c r="V1013" s="195">
        <v>5.0000000000000001E-3</v>
      </c>
      <c r="W1013" s="195">
        <v>5.6000000000000001E-2</v>
      </c>
      <c r="X1013" s="195">
        <v>8.1000000000000003E-2</v>
      </c>
      <c r="Y1013" s="195">
        <v>3.0000000000000001E-3</v>
      </c>
      <c r="Z1013" s="195">
        <v>0.01</v>
      </c>
      <c r="AA1013" s="195">
        <v>2.3E-2</v>
      </c>
      <c r="AB1013" s="195">
        <v>0.04</v>
      </c>
      <c r="AC1013" s="42"/>
    </row>
    <row r="1014" spans="1:29" x14ac:dyDescent="0.25">
      <c r="A1014" s="94" t="s">
        <v>2457</v>
      </c>
      <c r="B1014" s="195" t="s">
        <v>143</v>
      </c>
      <c r="C1014" s="195">
        <v>0.25666666666666665</v>
      </c>
      <c r="D1014" s="195">
        <v>0.24</v>
      </c>
      <c r="E1014" s="195">
        <v>0.14333333333333334</v>
      </c>
      <c r="F1014" s="195">
        <v>0.03</v>
      </c>
      <c r="G1014" s="195">
        <v>0.30666666666666664</v>
      </c>
      <c r="H1014" s="195">
        <v>6.6666666666666671E-3</v>
      </c>
      <c r="I1014" s="195">
        <v>1.6666666666666666E-2</v>
      </c>
      <c r="J1014" s="194">
        <v>1</v>
      </c>
      <c r="K1014" s="196">
        <v>300</v>
      </c>
      <c r="L1014" s="94"/>
      <c r="M1014" s="195" t="s">
        <v>143</v>
      </c>
      <c r="N1014" s="195" t="s">
        <v>143</v>
      </c>
      <c r="O1014" s="195">
        <v>0.21099999999999999</v>
      </c>
      <c r="P1014" s="195">
        <v>0.309</v>
      </c>
      <c r="Q1014" s="195">
        <v>0.19500000000000001</v>
      </c>
      <c r="R1014" s="195">
        <v>0.29099999999999998</v>
      </c>
      <c r="S1014" s="195">
        <v>0.108</v>
      </c>
      <c r="T1014" s="195">
        <v>0.188</v>
      </c>
      <c r="U1014" s="195">
        <v>1.6E-2</v>
      </c>
      <c r="V1014" s="195">
        <v>5.6000000000000001E-2</v>
      </c>
      <c r="W1014" s="195">
        <v>0.25700000000000001</v>
      </c>
      <c r="X1014" s="195">
        <v>0.36099999999999999</v>
      </c>
      <c r="Y1014" s="195">
        <v>2E-3</v>
      </c>
      <c r="Z1014" s="195">
        <v>2.4E-2</v>
      </c>
      <c r="AA1014" s="195">
        <v>7.0000000000000001E-3</v>
      </c>
      <c r="AB1014" s="195">
        <v>3.7999999999999999E-2</v>
      </c>
      <c r="AC1014" s="42"/>
    </row>
    <row r="1015" spans="1:29" x14ac:dyDescent="0.25">
      <c r="A1015" s="94" t="s">
        <v>2458</v>
      </c>
      <c r="B1015" s="195" t="s">
        <v>143</v>
      </c>
      <c r="C1015" s="195">
        <v>0.30925925925925923</v>
      </c>
      <c r="D1015" s="195">
        <v>0.18240740740740741</v>
      </c>
      <c r="E1015" s="195">
        <v>7.8703703703703706E-2</v>
      </c>
      <c r="F1015" s="195">
        <v>1.9444444444444445E-2</v>
      </c>
      <c r="G1015" s="195">
        <v>0.38148148148148148</v>
      </c>
      <c r="H1015" s="195">
        <v>5.5555555555555558E-3</v>
      </c>
      <c r="I1015" s="195">
        <v>2.3148148148148147E-2</v>
      </c>
      <c r="J1015" s="194">
        <v>1</v>
      </c>
      <c r="K1015" s="196">
        <v>1080</v>
      </c>
      <c r="L1015" s="94"/>
      <c r="M1015" s="195" t="s">
        <v>143</v>
      </c>
      <c r="N1015" s="195" t="s">
        <v>143</v>
      </c>
      <c r="O1015" s="195">
        <v>0.28199999999999997</v>
      </c>
      <c r="P1015" s="195">
        <v>0.33700000000000002</v>
      </c>
      <c r="Q1015" s="195">
        <v>0.161</v>
      </c>
      <c r="R1015" s="195">
        <v>0.20699999999999999</v>
      </c>
      <c r="S1015" s="195">
        <v>6.4000000000000001E-2</v>
      </c>
      <c r="T1015" s="195">
        <v>9.6000000000000002E-2</v>
      </c>
      <c r="U1015" s="195">
        <v>1.2999999999999999E-2</v>
      </c>
      <c r="V1015" s="195">
        <v>0.03</v>
      </c>
      <c r="W1015" s="195">
        <v>0.35299999999999998</v>
      </c>
      <c r="X1015" s="195">
        <v>0.41099999999999998</v>
      </c>
      <c r="Y1015" s="195">
        <v>3.0000000000000001E-3</v>
      </c>
      <c r="Z1015" s="195">
        <v>1.2E-2</v>
      </c>
      <c r="AA1015" s="195">
        <v>1.6E-2</v>
      </c>
      <c r="AB1015" s="195">
        <v>3.4000000000000002E-2</v>
      </c>
      <c r="AC1015" s="42"/>
    </row>
    <row r="1016" spans="1:29" x14ac:dyDescent="0.25">
      <c r="A1016" s="94" t="s">
        <v>2459</v>
      </c>
      <c r="B1016" s="195" t="s">
        <v>143</v>
      </c>
      <c r="C1016" s="195">
        <v>0.34022556390977443</v>
      </c>
      <c r="D1016" s="195">
        <v>0.36466165413533835</v>
      </c>
      <c r="E1016" s="195">
        <v>6.9548872180451124E-2</v>
      </c>
      <c r="F1016" s="195">
        <v>7.5187969924812026E-3</v>
      </c>
      <c r="G1016" s="195">
        <v>3.9473684210526314E-2</v>
      </c>
      <c r="H1016" s="195">
        <v>1.8796992481203006E-3</v>
      </c>
      <c r="I1016" s="195">
        <v>0.17669172932330826</v>
      </c>
      <c r="J1016" s="194">
        <v>0.99999999999999989</v>
      </c>
      <c r="K1016" s="196">
        <v>532</v>
      </c>
      <c r="L1016" s="94"/>
      <c r="M1016" s="195" t="s">
        <v>143</v>
      </c>
      <c r="N1016" s="195" t="s">
        <v>143</v>
      </c>
      <c r="O1016" s="195">
        <v>0.30099999999999999</v>
      </c>
      <c r="P1016" s="195">
        <v>0.38200000000000001</v>
      </c>
      <c r="Q1016" s="195">
        <v>0.32500000000000001</v>
      </c>
      <c r="R1016" s="195">
        <v>0.40600000000000003</v>
      </c>
      <c r="S1016" s="195">
        <v>5.0999999999999997E-2</v>
      </c>
      <c r="T1016" s="195">
        <v>9.4E-2</v>
      </c>
      <c r="U1016" s="195">
        <v>3.0000000000000001E-3</v>
      </c>
      <c r="V1016" s="195">
        <v>1.9E-2</v>
      </c>
      <c r="W1016" s="195">
        <v>2.5999999999999999E-2</v>
      </c>
      <c r="X1016" s="195">
        <v>0.06</v>
      </c>
      <c r="Y1016" s="195">
        <v>0</v>
      </c>
      <c r="Z1016" s="195">
        <v>1.0999999999999999E-2</v>
      </c>
      <c r="AA1016" s="195">
        <v>0.14699999999999999</v>
      </c>
      <c r="AB1016" s="195">
        <v>0.21099999999999999</v>
      </c>
      <c r="AC1016" s="42"/>
    </row>
    <row r="1017" spans="1:29" x14ac:dyDescent="0.25">
      <c r="A1017" s="94" t="s">
        <v>2460</v>
      </c>
      <c r="B1017" s="195" t="s">
        <v>143</v>
      </c>
      <c r="C1017" s="195">
        <v>0.19289340101522842</v>
      </c>
      <c r="D1017" s="195">
        <v>0.32741116751269034</v>
      </c>
      <c r="E1017" s="195">
        <v>0.10913705583756345</v>
      </c>
      <c r="F1017" s="195">
        <v>1.7766497461928935E-2</v>
      </c>
      <c r="G1017" s="195">
        <v>0.32741116751269034</v>
      </c>
      <c r="H1017" s="195" t="s">
        <v>143</v>
      </c>
      <c r="I1017" s="195">
        <v>2.5380710659898477E-2</v>
      </c>
      <c r="J1017" s="194">
        <v>0.99999999999999978</v>
      </c>
      <c r="K1017" s="196">
        <v>394</v>
      </c>
      <c r="L1017" s="94"/>
      <c r="M1017" s="195" t="s">
        <v>143</v>
      </c>
      <c r="N1017" s="195" t="s">
        <v>143</v>
      </c>
      <c r="O1017" s="195">
        <v>0.157</v>
      </c>
      <c r="P1017" s="195">
        <v>0.23499999999999999</v>
      </c>
      <c r="Q1017" s="195">
        <v>0.28299999999999997</v>
      </c>
      <c r="R1017" s="195">
        <v>0.375</v>
      </c>
      <c r="S1017" s="195">
        <v>8.2000000000000003E-2</v>
      </c>
      <c r="T1017" s="195">
        <v>0.14399999999999999</v>
      </c>
      <c r="U1017" s="195">
        <v>8.9999999999999993E-3</v>
      </c>
      <c r="V1017" s="195">
        <v>3.5999999999999997E-2</v>
      </c>
      <c r="W1017" s="195">
        <v>0.28299999999999997</v>
      </c>
      <c r="X1017" s="195">
        <v>0.375</v>
      </c>
      <c r="Y1017" s="195" t="s">
        <v>143</v>
      </c>
      <c r="Z1017" s="195" t="s">
        <v>143</v>
      </c>
      <c r="AA1017" s="195">
        <v>1.4E-2</v>
      </c>
      <c r="AB1017" s="195">
        <v>4.5999999999999999E-2</v>
      </c>
      <c r="AC1017" s="42"/>
    </row>
    <row r="1018" spans="1:29" x14ac:dyDescent="0.25">
      <c r="A1018" s="94" t="s">
        <v>2461</v>
      </c>
      <c r="B1018" s="195" t="s">
        <v>143</v>
      </c>
      <c r="C1018" s="195">
        <v>0.38970588235294118</v>
      </c>
      <c r="D1018" s="195">
        <v>0.16544117647058823</v>
      </c>
      <c r="E1018" s="195">
        <v>7.720588235294118E-2</v>
      </c>
      <c r="F1018" s="195">
        <v>0.11764705882352941</v>
      </c>
      <c r="G1018" s="195">
        <v>0.23529411764705882</v>
      </c>
      <c r="H1018" s="195" t="s">
        <v>143</v>
      </c>
      <c r="I1018" s="195">
        <v>1.4705882352941176E-2</v>
      </c>
      <c r="J1018" s="194">
        <v>1</v>
      </c>
      <c r="K1018" s="196">
        <v>272</v>
      </c>
      <c r="L1018" s="94"/>
      <c r="M1018" s="195" t="s">
        <v>143</v>
      </c>
      <c r="N1018" s="195" t="s">
        <v>143</v>
      </c>
      <c r="O1018" s="195">
        <v>0.33400000000000002</v>
      </c>
      <c r="P1018" s="195">
        <v>0.44900000000000001</v>
      </c>
      <c r="Q1018" s="195">
        <v>0.126</v>
      </c>
      <c r="R1018" s="195">
        <v>0.214</v>
      </c>
      <c r="S1018" s="195">
        <v>5.0999999999999997E-2</v>
      </c>
      <c r="T1018" s="195">
        <v>0.115</v>
      </c>
      <c r="U1018" s="195">
        <v>8.5000000000000006E-2</v>
      </c>
      <c r="V1018" s="195">
        <v>0.161</v>
      </c>
      <c r="W1018" s="195">
        <v>0.189</v>
      </c>
      <c r="X1018" s="195">
        <v>0.28899999999999998</v>
      </c>
      <c r="Y1018" s="195" t="s">
        <v>143</v>
      </c>
      <c r="Z1018" s="195" t="s">
        <v>143</v>
      </c>
      <c r="AA1018" s="195">
        <v>6.0000000000000001E-3</v>
      </c>
      <c r="AB1018" s="195">
        <v>3.6999999999999998E-2</v>
      </c>
      <c r="AC1018" s="42"/>
    </row>
    <row r="1019" spans="1:29" x14ac:dyDescent="0.25">
      <c r="A1019" s="94" t="s">
        <v>2462</v>
      </c>
      <c r="B1019" s="195" t="s">
        <v>143</v>
      </c>
      <c r="C1019" s="195">
        <v>0.15151515151515152</v>
      </c>
      <c r="D1019" s="195">
        <v>0.18181818181818182</v>
      </c>
      <c r="E1019" s="195">
        <v>7.9545454545454544E-2</v>
      </c>
      <c r="F1019" s="195">
        <v>4.1666666666666664E-2</v>
      </c>
      <c r="G1019" s="195">
        <v>0.50757575757575757</v>
      </c>
      <c r="H1019" s="195">
        <v>1.1363636363636364E-2</v>
      </c>
      <c r="I1019" s="195">
        <v>2.6515151515151516E-2</v>
      </c>
      <c r="J1019" s="194">
        <v>1</v>
      </c>
      <c r="K1019" s="196">
        <v>264</v>
      </c>
      <c r="L1019" s="94"/>
      <c r="M1019" s="195" t="s">
        <v>143</v>
      </c>
      <c r="N1019" s="195" t="s">
        <v>143</v>
      </c>
      <c r="O1019" s="195">
        <v>0.113</v>
      </c>
      <c r="P1019" s="195">
        <v>0.2</v>
      </c>
      <c r="Q1019" s="195">
        <v>0.14000000000000001</v>
      </c>
      <c r="R1019" s="195">
        <v>0.23300000000000001</v>
      </c>
      <c r="S1019" s="195">
        <v>5.2999999999999999E-2</v>
      </c>
      <c r="T1019" s="195">
        <v>0.11899999999999999</v>
      </c>
      <c r="U1019" s="195">
        <v>2.3E-2</v>
      </c>
      <c r="V1019" s="195">
        <v>7.2999999999999995E-2</v>
      </c>
      <c r="W1019" s="195">
        <v>0.44800000000000001</v>
      </c>
      <c r="X1019" s="195">
        <v>0.56699999999999995</v>
      </c>
      <c r="Y1019" s="195">
        <v>4.0000000000000001E-3</v>
      </c>
      <c r="Z1019" s="195">
        <v>3.3000000000000002E-2</v>
      </c>
      <c r="AA1019" s="195">
        <v>1.2999999999999999E-2</v>
      </c>
      <c r="AB1019" s="195">
        <v>5.3999999999999999E-2</v>
      </c>
      <c r="AC1019" s="42"/>
    </row>
    <row r="1020" spans="1:29" x14ac:dyDescent="0.25">
      <c r="A1020" s="94" t="s">
        <v>2463</v>
      </c>
      <c r="B1020" s="195" t="s">
        <v>143</v>
      </c>
      <c r="C1020" s="195">
        <v>0.26291079812206575</v>
      </c>
      <c r="D1020" s="195">
        <v>0.4029733959311424</v>
      </c>
      <c r="E1020" s="195">
        <v>0.13223787167449139</v>
      </c>
      <c r="F1020" s="195">
        <v>2.8169014084507043E-2</v>
      </c>
      <c r="G1020" s="195">
        <v>0.13693270735524257</v>
      </c>
      <c r="H1020" s="195">
        <v>7.8247261345852897E-4</v>
      </c>
      <c r="I1020" s="195">
        <v>3.5993740219092331E-2</v>
      </c>
      <c r="J1020" s="194">
        <v>0.99999999999999989</v>
      </c>
      <c r="K1020" s="196">
        <v>1278</v>
      </c>
      <c r="L1020" s="94"/>
      <c r="M1020" s="195" t="s">
        <v>143</v>
      </c>
      <c r="N1020" s="195" t="s">
        <v>143</v>
      </c>
      <c r="O1020" s="195">
        <v>0.24</v>
      </c>
      <c r="P1020" s="195">
        <v>0.28799999999999998</v>
      </c>
      <c r="Q1020" s="195">
        <v>0.376</v>
      </c>
      <c r="R1020" s="195">
        <v>0.43</v>
      </c>
      <c r="S1020" s="195">
        <v>0.115</v>
      </c>
      <c r="T1020" s="195">
        <v>0.152</v>
      </c>
      <c r="U1020" s="195">
        <v>0.02</v>
      </c>
      <c r="V1020" s="195">
        <v>3.9E-2</v>
      </c>
      <c r="W1020" s="195">
        <v>0.11899999999999999</v>
      </c>
      <c r="X1020" s="195">
        <v>0.157</v>
      </c>
      <c r="Y1020" s="195">
        <v>0</v>
      </c>
      <c r="Z1020" s="195">
        <v>4.0000000000000001E-3</v>
      </c>
      <c r="AA1020" s="195">
        <v>2.7E-2</v>
      </c>
      <c r="AB1020" s="195">
        <v>4.8000000000000001E-2</v>
      </c>
      <c r="AC1020" s="42"/>
    </row>
    <row r="1021" spans="1:29" x14ac:dyDescent="0.25">
      <c r="A1021" s="94" t="s">
        <v>2464</v>
      </c>
      <c r="B1021" s="195" t="s">
        <v>143</v>
      </c>
      <c r="C1021" s="195">
        <v>0.39405204460966542</v>
      </c>
      <c r="D1021" s="195">
        <v>0.44237918215613381</v>
      </c>
      <c r="E1021" s="195">
        <v>4.8327137546468404E-2</v>
      </c>
      <c r="F1021" s="195">
        <v>1.4869888475836431E-2</v>
      </c>
      <c r="G1021" s="195">
        <v>5.5762081784386616E-2</v>
      </c>
      <c r="H1021" s="195" t="s">
        <v>143</v>
      </c>
      <c r="I1021" s="195">
        <v>4.4609665427509292E-2</v>
      </c>
      <c r="J1021" s="194">
        <v>1</v>
      </c>
      <c r="K1021" s="196">
        <v>269</v>
      </c>
      <c r="L1021" s="94"/>
      <c r="M1021" s="195" t="s">
        <v>143</v>
      </c>
      <c r="N1021" s="195" t="s">
        <v>143</v>
      </c>
      <c r="O1021" s="195">
        <v>0.33800000000000002</v>
      </c>
      <c r="P1021" s="195">
        <v>0.45400000000000001</v>
      </c>
      <c r="Q1021" s="195">
        <v>0.38400000000000001</v>
      </c>
      <c r="R1021" s="195">
        <v>0.502</v>
      </c>
      <c r="S1021" s="195">
        <v>2.8000000000000001E-2</v>
      </c>
      <c r="T1021" s="195">
        <v>8.1000000000000003E-2</v>
      </c>
      <c r="U1021" s="195">
        <v>6.0000000000000001E-3</v>
      </c>
      <c r="V1021" s="195">
        <v>3.7999999999999999E-2</v>
      </c>
      <c r="W1021" s="195">
        <v>3.4000000000000002E-2</v>
      </c>
      <c r="X1021" s="195">
        <v>0.09</v>
      </c>
      <c r="Y1021" s="195" t="s">
        <v>143</v>
      </c>
      <c r="Z1021" s="195" t="s">
        <v>143</v>
      </c>
      <c r="AA1021" s="195">
        <v>2.5999999999999999E-2</v>
      </c>
      <c r="AB1021" s="195">
        <v>7.5999999999999998E-2</v>
      </c>
      <c r="AC1021" s="42"/>
    </row>
    <row r="1022" spans="1:29" x14ac:dyDescent="0.25">
      <c r="A1022" s="94" t="s">
        <v>2465</v>
      </c>
      <c r="B1022" s="195">
        <v>4.2886804610868474E-2</v>
      </c>
      <c r="C1022" s="195">
        <v>0.25624686761652465</v>
      </c>
      <c r="D1022" s="195">
        <v>0.26347819861101168</v>
      </c>
      <c r="E1022" s="195">
        <v>9.5152860313596335E-2</v>
      </c>
      <c r="F1022" s="195">
        <v>5.1192095654041668E-2</v>
      </c>
      <c r="G1022" s="195">
        <v>0.23884871482780839</v>
      </c>
      <c r="H1022" s="195">
        <v>3.7230615021121216E-3</v>
      </c>
      <c r="I1022" s="195">
        <v>4.8471396864036655E-2</v>
      </c>
      <c r="J1022" s="194">
        <v>1</v>
      </c>
      <c r="K1022" s="196">
        <v>13967</v>
      </c>
      <c r="L1022" s="94"/>
      <c r="M1022" s="195">
        <v>0.04</v>
      </c>
      <c r="N1022" s="195">
        <v>4.5999999999999999E-2</v>
      </c>
      <c r="O1022" s="195">
        <v>0.249</v>
      </c>
      <c r="P1022" s="195">
        <v>0.26400000000000001</v>
      </c>
      <c r="Q1022" s="195">
        <v>0.25600000000000001</v>
      </c>
      <c r="R1022" s="195">
        <v>0.27100000000000002</v>
      </c>
      <c r="S1022" s="195">
        <v>0.09</v>
      </c>
      <c r="T1022" s="195">
        <v>0.1</v>
      </c>
      <c r="U1022" s="195">
        <v>4.8000000000000001E-2</v>
      </c>
      <c r="V1022" s="195">
        <v>5.5E-2</v>
      </c>
      <c r="W1022" s="195">
        <v>0.23200000000000001</v>
      </c>
      <c r="X1022" s="195">
        <v>0.246</v>
      </c>
      <c r="Y1022" s="195">
        <v>3.0000000000000001E-3</v>
      </c>
      <c r="Z1022" s="195">
        <v>5.0000000000000001E-3</v>
      </c>
      <c r="AA1022" s="195">
        <v>4.4999999999999998E-2</v>
      </c>
      <c r="AB1022" s="195">
        <v>5.1999999999999998E-2</v>
      </c>
      <c r="AC1022" s="42"/>
    </row>
    <row r="1023" spans="1:29" x14ac:dyDescent="0.25">
      <c r="A1023" s="94" t="s">
        <v>2466</v>
      </c>
      <c r="B1023" s="195" t="s">
        <v>143</v>
      </c>
      <c r="C1023" s="195">
        <v>0.33920704845814981</v>
      </c>
      <c r="D1023" s="195">
        <v>0.31497797356828194</v>
      </c>
      <c r="E1023" s="195">
        <v>7.4889867841409691E-2</v>
      </c>
      <c r="F1023" s="195">
        <v>4.6255506607929514E-2</v>
      </c>
      <c r="G1023" s="195">
        <v>0.19162995594713655</v>
      </c>
      <c r="H1023" s="195">
        <v>2.2026431718061676E-3</v>
      </c>
      <c r="I1023" s="195">
        <v>3.0837004405286344E-2</v>
      </c>
      <c r="J1023" s="194">
        <v>1</v>
      </c>
      <c r="K1023" s="196">
        <v>454</v>
      </c>
      <c r="L1023" s="94"/>
      <c r="M1023" s="195" t="s">
        <v>143</v>
      </c>
      <c r="N1023" s="195" t="s">
        <v>143</v>
      </c>
      <c r="O1023" s="195">
        <v>0.29699999999999999</v>
      </c>
      <c r="P1023" s="195">
        <v>0.38400000000000001</v>
      </c>
      <c r="Q1023" s="195">
        <v>0.27400000000000002</v>
      </c>
      <c r="R1023" s="195">
        <v>0.35899999999999999</v>
      </c>
      <c r="S1023" s="195">
        <v>5.3999999999999999E-2</v>
      </c>
      <c r="T1023" s="195">
        <v>0.10299999999999999</v>
      </c>
      <c r="U1023" s="195">
        <v>0.03</v>
      </c>
      <c r="V1023" s="195">
        <v>7.0000000000000007E-2</v>
      </c>
      <c r="W1023" s="195">
        <v>0.158</v>
      </c>
      <c r="X1023" s="195">
        <v>0.23</v>
      </c>
      <c r="Y1023" s="195">
        <v>0</v>
      </c>
      <c r="Z1023" s="195">
        <v>1.2E-2</v>
      </c>
      <c r="AA1023" s="195">
        <v>1.7999999999999999E-2</v>
      </c>
      <c r="AB1023" s="195">
        <v>5.0999999999999997E-2</v>
      </c>
      <c r="AC1023" s="42"/>
    </row>
    <row r="1024" spans="1:29" x14ac:dyDescent="0.25">
      <c r="A1024" s="94" t="s">
        <v>2467</v>
      </c>
      <c r="B1024" s="195" t="s">
        <v>143</v>
      </c>
      <c r="C1024" s="195">
        <v>5.7142857142857141E-2</v>
      </c>
      <c r="D1024" s="195">
        <v>0.21904761904761905</v>
      </c>
      <c r="E1024" s="195">
        <v>5.4761904761904762E-2</v>
      </c>
      <c r="F1024" s="195">
        <v>1.1904761904761904E-2</v>
      </c>
      <c r="G1024" s="195">
        <v>0.6071428571428571</v>
      </c>
      <c r="H1024" s="195">
        <v>1.1904761904761904E-2</v>
      </c>
      <c r="I1024" s="195">
        <v>3.8095238095238099E-2</v>
      </c>
      <c r="J1024" s="194">
        <v>0.99999999999999989</v>
      </c>
      <c r="K1024" s="196">
        <v>420</v>
      </c>
      <c r="L1024" s="94"/>
      <c r="M1024" s="195" t="s">
        <v>143</v>
      </c>
      <c r="N1024" s="195" t="s">
        <v>143</v>
      </c>
      <c r="O1024" s="195">
        <v>3.9E-2</v>
      </c>
      <c r="P1024" s="195">
        <v>8.4000000000000005E-2</v>
      </c>
      <c r="Q1024" s="195">
        <v>0.182</v>
      </c>
      <c r="R1024" s="195">
        <v>0.26100000000000001</v>
      </c>
      <c r="S1024" s="195">
        <v>3.6999999999999998E-2</v>
      </c>
      <c r="T1024" s="195">
        <v>8.1000000000000003E-2</v>
      </c>
      <c r="U1024" s="195">
        <v>5.0000000000000001E-3</v>
      </c>
      <c r="V1024" s="195">
        <v>2.8000000000000001E-2</v>
      </c>
      <c r="W1024" s="195">
        <v>0.56000000000000005</v>
      </c>
      <c r="X1024" s="195">
        <v>0.65300000000000002</v>
      </c>
      <c r="Y1024" s="195">
        <v>5.0000000000000001E-3</v>
      </c>
      <c r="Z1024" s="195">
        <v>2.8000000000000001E-2</v>
      </c>
      <c r="AA1024" s="195">
        <v>2.4E-2</v>
      </c>
      <c r="AB1024" s="195">
        <v>6.0999999999999999E-2</v>
      </c>
      <c r="AC1024" s="42"/>
    </row>
    <row r="1025" spans="1:29" x14ac:dyDescent="0.25">
      <c r="A1025" s="94" t="s">
        <v>2468</v>
      </c>
      <c r="B1025" s="195" t="s">
        <v>143</v>
      </c>
      <c r="C1025" s="195" t="s">
        <v>143</v>
      </c>
      <c r="D1025" s="195">
        <v>0.57461809635722683</v>
      </c>
      <c r="E1025" s="195">
        <v>0.38895417156286721</v>
      </c>
      <c r="F1025" s="195">
        <v>7.0505287896592246E-3</v>
      </c>
      <c r="G1025" s="195">
        <v>4.7003525264394828E-3</v>
      </c>
      <c r="H1025" s="195" t="s">
        <v>143</v>
      </c>
      <c r="I1025" s="195">
        <v>2.4676850763807285E-2</v>
      </c>
      <c r="J1025" s="194">
        <v>1</v>
      </c>
      <c r="K1025" s="196">
        <v>851</v>
      </c>
      <c r="L1025" s="94"/>
      <c r="M1025" s="195" t="s">
        <v>143</v>
      </c>
      <c r="N1025" s="195" t="s">
        <v>143</v>
      </c>
      <c r="O1025" s="195" t="s">
        <v>143</v>
      </c>
      <c r="P1025" s="195" t="s">
        <v>143</v>
      </c>
      <c r="Q1025" s="195">
        <v>0.54100000000000004</v>
      </c>
      <c r="R1025" s="195">
        <v>0.60699999999999998</v>
      </c>
      <c r="S1025" s="195">
        <v>0.35699999999999998</v>
      </c>
      <c r="T1025" s="195">
        <v>0.42199999999999999</v>
      </c>
      <c r="U1025" s="195">
        <v>3.0000000000000001E-3</v>
      </c>
      <c r="V1025" s="195">
        <v>1.4999999999999999E-2</v>
      </c>
      <c r="W1025" s="195">
        <v>2E-3</v>
      </c>
      <c r="X1025" s="195">
        <v>1.2E-2</v>
      </c>
      <c r="Y1025" s="195" t="s">
        <v>143</v>
      </c>
      <c r="Z1025" s="195" t="s">
        <v>143</v>
      </c>
      <c r="AA1025" s="195">
        <v>1.6E-2</v>
      </c>
      <c r="AB1025" s="195">
        <v>3.6999999999999998E-2</v>
      </c>
      <c r="AC1025" s="42"/>
    </row>
    <row r="1026" spans="1:29" x14ac:dyDescent="0.25">
      <c r="A1026" s="94" t="s">
        <v>2469</v>
      </c>
      <c r="B1026" s="195" t="s">
        <v>143</v>
      </c>
      <c r="C1026" s="195">
        <v>0.27761542957334889</v>
      </c>
      <c r="D1026" s="195">
        <v>0.21332554061952075</v>
      </c>
      <c r="E1026" s="195">
        <v>0.10169491525423729</v>
      </c>
      <c r="F1026" s="195">
        <v>9.8188194038573928E-2</v>
      </c>
      <c r="G1026" s="195">
        <v>0.26066627703097606</v>
      </c>
      <c r="H1026" s="195">
        <v>2.9222676797194622E-3</v>
      </c>
      <c r="I1026" s="195">
        <v>4.5587375803623612E-2</v>
      </c>
      <c r="J1026" s="194">
        <v>1.0000000000000002</v>
      </c>
      <c r="K1026" s="196">
        <v>1711</v>
      </c>
      <c r="L1026" s="94"/>
      <c r="M1026" s="195" t="s">
        <v>143</v>
      </c>
      <c r="N1026" s="195" t="s">
        <v>143</v>
      </c>
      <c r="O1026" s="195">
        <v>0.25700000000000001</v>
      </c>
      <c r="P1026" s="195">
        <v>0.29899999999999999</v>
      </c>
      <c r="Q1026" s="195">
        <v>0.19500000000000001</v>
      </c>
      <c r="R1026" s="195">
        <v>0.23300000000000001</v>
      </c>
      <c r="S1026" s="195">
        <v>8.7999999999999995E-2</v>
      </c>
      <c r="T1026" s="195">
        <v>0.11700000000000001</v>
      </c>
      <c r="U1026" s="195">
        <v>8.5000000000000006E-2</v>
      </c>
      <c r="V1026" s="195">
        <v>0.113</v>
      </c>
      <c r="W1026" s="195">
        <v>0.24</v>
      </c>
      <c r="X1026" s="195">
        <v>0.28199999999999997</v>
      </c>
      <c r="Y1026" s="195">
        <v>1E-3</v>
      </c>
      <c r="Z1026" s="195">
        <v>7.0000000000000001E-3</v>
      </c>
      <c r="AA1026" s="195">
        <v>3.6999999999999998E-2</v>
      </c>
      <c r="AB1026" s="195">
        <v>5.7000000000000002E-2</v>
      </c>
      <c r="AC1026" s="42"/>
    </row>
    <row r="1027" spans="1:29" x14ac:dyDescent="0.25">
      <c r="A1027" s="94" t="s">
        <v>2470</v>
      </c>
      <c r="B1027" s="195">
        <v>0.266636891469406</v>
      </c>
      <c r="C1027" s="195">
        <v>0.40866458240285841</v>
      </c>
      <c r="D1027" s="195">
        <v>0.16703885663242518</v>
      </c>
      <c r="E1027" s="195">
        <v>3.974988834301027E-2</v>
      </c>
      <c r="F1027" s="195">
        <v>5.8061634658329612E-3</v>
      </c>
      <c r="G1027" s="195">
        <v>5.046895935685574E-2</v>
      </c>
      <c r="H1027" s="195">
        <v>4.9129075480125054E-3</v>
      </c>
      <c r="I1027" s="195">
        <v>5.6721750781598926E-2</v>
      </c>
      <c r="J1027" s="194">
        <v>1.0000000000000002</v>
      </c>
      <c r="K1027" s="196">
        <v>2239</v>
      </c>
      <c r="L1027" s="94"/>
      <c r="M1027" s="195">
        <v>0.249</v>
      </c>
      <c r="N1027" s="195">
        <v>0.28499999999999998</v>
      </c>
      <c r="O1027" s="195">
        <v>0.38800000000000001</v>
      </c>
      <c r="P1027" s="195">
        <v>0.42899999999999999</v>
      </c>
      <c r="Q1027" s="195">
        <v>0.152</v>
      </c>
      <c r="R1027" s="195">
        <v>0.183</v>
      </c>
      <c r="S1027" s="195">
        <v>3.2000000000000001E-2</v>
      </c>
      <c r="T1027" s="195">
        <v>4.9000000000000002E-2</v>
      </c>
      <c r="U1027" s="195">
        <v>3.0000000000000001E-3</v>
      </c>
      <c r="V1027" s="195">
        <v>0.01</v>
      </c>
      <c r="W1027" s="195">
        <v>4.2000000000000003E-2</v>
      </c>
      <c r="X1027" s="195">
        <v>0.06</v>
      </c>
      <c r="Y1027" s="195">
        <v>3.0000000000000001E-3</v>
      </c>
      <c r="Z1027" s="195">
        <v>8.9999999999999993E-3</v>
      </c>
      <c r="AA1027" s="195">
        <v>4.8000000000000001E-2</v>
      </c>
      <c r="AB1027" s="195">
        <v>6.7000000000000004E-2</v>
      </c>
      <c r="AC1027" s="42"/>
    </row>
    <row r="1028" spans="1:29" x14ac:dyDescent="0.25">
      <c r="A1028" s="94" t="s">
        <v>2471</v>
      </c>
      <c r="B1028" s="195" t="s">
        <v>143</v>
      </c>
      <c r="C1028" s="195">
        <v>0.17751479289940827</v>
      </c>
      <c r="D1028" s="195">
        <v>0.22781065088757396</v>
      </c>
      <c r="E1028" s="195">
        <v>0.15384615384615385</v>
      </c>
      <c r="F1028" s="195">
        <v>4.142011834319527E-2</v>
      </c>
      <c r="G1028" s="195">
        <v>0.36982248520710059</v>
      </c>
      <c r="H1028" s="195" t="s">
        <v>143</v>
      </c>
      <c r="I1028" s="195">
        <v>2.9585798816568046E-2</v>
      </c>
      <c r="J1028" s="194">
        <v>1</v>
      </c>
      <c r="K1028" s="196">
        <v>338</v>
      </c>
      <c r="L1028" s="94"/>
      <c r="M1028" s="195" t="s">
        <v>143</v>
      </c>
      <c r="N1028" s="195" t="s">
        <v>143</v>
      </c>
      <c r="O1028" s="195">
        <v>0.14000000000000001</v>
      </c>
      <c r="P1028" s="195">
        <v>0.222</v>
      </c>
      <c r="Q1028" s="195">
        <v>0.186</v>
      </c>
      <c r="R1028" s="195">
        <v>0.27500000000000002</v>
      </c>
      <c r="S1028" s="195">
        <v>0.11899999999999999</v>
      </c>
      <c r="T1028" s="195">
        <v>0.19600000000000001</v>
      </c>
      <c r="U1028" s="195">
        <v>2.5000000000000001E-2</v>
      </c>
      <c r="V1028" s="195">
        <v>6.8000000000000005E-2</v>
      </c>
      <c r="W1028" s="195">
        <v>0.32</v>
      </c>
      <c r="X1028" s="195">
        <v>0.42199999999999999</v>
      </c>
      <c r="Y1028" s="195" t="s">
        <v>143</v>
      </c>
      <c r="Z1028" s="195" t="s">
        <v>143</v>
      </c>
      <c r="AA1028" s="195">
        <v>1.6E-2</v>
      </c>
      <c r="AB1028" s="195">
        <v>5.3999999999999999E-2</v>
      </c>
      <c r="AC1028" s="42"/>
    </row>
    <row r="1029" spans="1:29" x14ac:dyDescent="0.25">
      <c r="A1029" s="94" t="s">
        <v>2472</v>
      </c>
      <c r="B1029" s="195" t="s">
        <v>143</v>
      </c>
      <c r="C1029" s="195">
        <v>0.25655563430191353</v>
      </c>
      <c r="D1029" s="195">
        <v>0.19418851878100638</v>
      </c>
      <c r="E1029" s="195">
        <v>7.8667611622962444E-2</v>
      </c>
      <c r="F1029" s="195">
        <v>2.7639971651311126E-2</v>
      </c>
      <c r="G1029" s="195">
        <v>0.40326009922041106</v>
      </c>
      <c r="H1029" s="195">
        <v>6.3784549964564135E-3</v>
      </c>
      <c r="I1029" s="195">
        <v>3.3309709425939048E-2</v>
      </c>
      <c r="J1029" s="194">
        <v>1</v>
      </c>
      <c r="K1029" s="196">
        <v>1411</v>
      </c>
      <c r="L1029" s="94"/>
      <c r="M1029" s="195" t="s">
        <v>143</v>
      </c>
      <c r="N1029" s="195" t="s">
        <v>143</v>
      </c>
      <c r="O1029" s="195">
        <v>0.23400000000000001</v>
      </c>
      <c r="P1029" s="195">
        <v>0.28000000000000003</v>
      </c>
      <c r="Q1029" s="195">
        <v>0.17399999999999999</v>
      </c>
      <c r="R1029" s="195">
        <v>0.216</v>
      </c>
      <c r="S1029" s="195">
        <v>6.6000000000000003E-2</v>
      </c>
      <c r="T1029" s="195">
        <v>9.4E-2</v>
      </c>
      <c r="U1029" s="195">
        <v>0.02</v>
      </c>
      <c r="V1029" s="195">
        <v>3.7999999999999999E-2</v>
      </c>
      <c r="W1029" s="195">
        <v>0.378</v>
      </c>
      <c r="X1029" s="195">
        <v>0.42899999999999999</v>
      </c>
      <c r="Y1029" s="195">
        <v>3.0000000000000001E-3</v>
      </c>
      <c r="Z1029" s="195">
        <v>1.2E-2</v>
      </c>
      <c r="AA1029" s="195">
        <v>2.5000000000000001E-2</v>
      </c>
      <c r="AB1029" s="195">
        <v>4.3999999999999997E-2</v>
      </c>
      <c r="AC1029" s="42"/>
    </row>
    <row r="1030" spans="1:29" x14ac:dyDescent="0.25">
      <c r="A1030" s="94" t="s">
        <v>2473</v>
      </c>
      <c r="B1030" s="195" t="s">
        <v>143</v>
      </c>
      <c r="C1030" s="195">
        <v>0.38687392055267705</v>
      </c>
      <c r="D1030" s="195">
        <v>0.35233160621761656</v>
      </c>
      <c r="E1030" s="195">
        <v>6.9084628670120898E-2</v>
      </c>
      <c r="F1030" s="195">
        <v>1.3816925734024179E-2</v>
      </c>
      <c r="G1030" s="195">
        <v>2.4179620034542316E-2</v>
      </c>
      <c r="H1030" s="195" t="s">
        <v>143</v>
      </c>
      <c r="I1030" s="195">
        <v>0.153713298791019</v>
      </c>
      <c r="J1030" s="194">
        <v>1</v>
      </c>
      <c r="K1030" s="196">
        <v>579</v>
      </c>
      <c r="L1030" s="94"/>
      <c r="M1030" s="195" t="s">
        <v>143</v>
      </c>
      <c r="N1030" s="195" t="s">
        <v>143</v>
      </c>
      <c r="O1030" s="195">
        <v>0.34799999999999998</v>
      </c>
      <c r="P1030" s="195">
        <v>0.42699999999999999</v>
      </c>
      <c r="Q1030" s="195">
        <v>0.315</v>
      </c>
      <c r="R1030" s="195">
        <v>0.39200000000000002</v>
      </c>
      <c r="S1030" s="195">
        <v>5.0999999999999997E-2</v>
      </c>
      <c r="T1030" s="195">
        <v>9.2999999999999999E-2</v>
      </c>
      <c r="U1030" s="195">
        <v>7.0000000000000001E-3</v>
      </c>
      <c r="V1030" s="195">
        <v>2.7E-2</v>
      </c>
      <c r="W1030" s="195">
        <v>1.4E-2</v>
      </c>
      <c r="X1030" s="195">
        <v>0.04</v>
      </c>
      <c r="Y1030" s="195" t="s">
        <v>143</v>
      </c>
      <c r="Z1030" s="195" t="s">
        <v>143</v>
      </c>
      <c r="AA1030" s="195">
        <v>0.127</v>
      </c>
      <c r="AB1030" s="195">
        <v>0.185</v>
      </c>
      <c r="AC1030" s="42"/>
    </row>
    <row r="1031" spans="1:29" x14ac:dyDescent="0.25">
      <c r="A1031" s="94" t="s">
        <v>2474</v>
      </c>
      <c r="B1031" s="195" t="s">
        <v>143</v>
      </c>
      <c r="C1031" s="195">
        <v>0.14629948364888123</v>
      </c>
      <c r="D1031" s="195">
        <v>0.33390705679862304</v>
      </c>
      <c r="E1031" s="195">
        <v>0.12564543889845095</v>
      </c>
      <c r="F1031" s="195">
        <v>3.9586919104991396E-2</v>
      </c>
      <c r="G1031" s="195">
        <v>0.31497418244406195</v>
      </c>
      <c r="H1031" s="195">
        <v>3.4423407917383822E-3</v>
      </c>
      <c r="I1031" s="195">
        <v>3.614457831325301E-2</v>
      </c>
      <c r="J1031" s="194">
        <v>0.99999999999999989</v>
      </c>
      <c r="K1031" s="196">
        <v>581</v>
      </c>
      <c r="L1031" s="94"/>
      <c r="M1031" s="195" t="s">
        <v>143</v>
      </c>
      <c r="N1031" s="195" t="s">
        <v>143</v>
      </c>
      <c r="O1031" s="195">
        <v>0.12</v>
      </c>
      <c r="P1031" s="195">
        <v>0.17699999999999999</v>
      </c>
      <c r="Q1031" s="195">
        <v>0.29699999999999999</v>
      </c>
      <c r="R1031" s="195">
        <v>0.373</v>
      </c>
      <c r="S1031" s="195">
        <v>0.10100000000000001</v>
      </c>
      <c r="T1031" s="195">
        <v>0.155</v>
      </c>
      <c r="U1031" s="195">
        <v>2.7E-2</v>
      </c>
      <c r="V1031" s="195">
        <v>5.8999999999999997E-2</v>
      </c>
      <c r="W1031" s="195">
        <v>0.27900000000000003</v>
      </c>
      <c r="X1031" s="195">
        <v>0.35399999999999998</v>
      </c>
      <c r="Y1031" s="195">
        <v>1E-3</v>
      </c>
      <c r="Z1031" s="195">
        <v>1.2E-2</v>
      </c>
      <c r="AA1031" s="195">
        <v>2.4E-2</v>
      </c>
      <c r="AB1031" s="195">
        <v>5.5E-2</v>
      </c>
      <c r="AC1031" s="42"/>
    </row>
    <row r="1032" spans="1:29" x14ac:dyDescent="0.25">
      <c r="A1032" s="94" t="s">
        <v>2475</v>
      </c>
      <c r="B1032" s="195" t="s">
        <v>143</v>
      </c>
      <c r="C1032" s="195">
        <v>0.30434782608695654</v>
      </c>
      <c r="D1032" s="195">
        <v>0.14066496163682865</v>
      </c>
      <c r="E1032" s="195">
        <v>8.4398976982097182E-2</v>
      </c>
      <c r="F1032" s="195">
        <v>0.21739130434782608</v>
      </c>
      <c r="G1032" s="195">
        <v>0.21227621483375958</v>
      </c>
      <c r="H1032" s="195">
        <v>2.5575447570332483E-3</v>
      </c>
      <c r="I1032" s="195">
        <v>3.8363171355498722E-2</v>
      </c>
      <c r="J1032" s="194">
        <v>1</v>
      </c>
      <c r="K1032" s="196">
        <v>391</v>
      </c>
      <c r="L1032" s="94"/>
      <c r="M1032" s="195" t="s">
        <v>143</v>
      </c>
      <c r="N1032" s="195" t="s">
        <v>143</v>
      </c>
      <c r="O1032" s="195">
        <v>0.26100000000000001</v>
      </c>
      <c r="P1032" s="195">
        <v>0.35199999999999998</v>
      </c>
      <c r="Q1032" s="195">
        <v>0.11</v>
      </c>
      <c r="R1032" s="195">
        <v>0.17899999999999999</v>
      </c>
      <c r="S1032" s="195">
        <v>6.0999999999999999E-2</v>
      </c>
      <c r="T1032" s="195">
        <v>0.11600000000000001</v>
      </c>
      <c r="U1032" s="195">
        <v>0.17899999999999999</v>
      </c>
      <c r="V1032" s="195">
        <v>0.26100000000000001</v>
      </c>
      <c r="W1032" s="195">
        <v>0.17499999999999999</v>
      </c>
      <c r="X1032" s="195">
        <v>0.25600000000000001</v>
      </c>
      <c r="Y1032" s="195">
        <v>0</v>
      </c>
      <c r="Z1032" s="195">
        <v>1.4E-2</v>
      </c>
      <c r="AA1032" s="195">
        <v>2.3E-2</v>
      </c>
      <c r="AB1032" s="195">
        <v>6.2E-2</v>
      </c>
      <c r="AC1032" s="42"/>
    </row>
    <row r="1033" spans="1:29" x14ac:dyDescent="0.25">
      <c r="A1033" s="94" t="s">
        <v>2476</v>
      </c>
      <c r="B1033" s="195" t="s">
        <v>143</v>
      </c>
      <c r="C1033" s="195">
        <v>0.11809045226130653</v>
      </c>
      <c r="D1033" s="195">
        <v>0.17839195979899497</v>
      </c>
      <c r="E1033" s="195">
        <v>8.0402010050251257E-2</v>
      </c>
      <c r="F1033" s="195">
        <v>4.7738693467336682E-2</v>
      </c>
      <c r="G1033" s="195">
        <v>0.51758793969849248</v>
      </c>
      <c r="H1033" s="195">
        <v>5.0251256281407036E-3</v>
      </c>
      <c r="I1033" s="195">
        <v>5.2763819095477386E-2</v>
      </c>
      <c r="J1033" s="194">
        <v>1</v>
      </c>
      <c r="K1033" s="196">
        <v>398</v>
      </c>
      <c r="L1033" s="94"/>
      <c r="M1033" s="195" t="s">
        <v>143</v>
      </c>
      <c r="N1033" s="195" t="s">
        <v>143</v>
      </c>
      <c r="O1033" s="195">
        <v>0.09</v>
      </c>
      <c r="P1033" s="195">
        <v>0.154</v>
      </c>
      <c r="Q1033" s="195">
        <v>0.14399999999999999</v>
      </c>
      <c r="R1033" s="195">
        <v>0.219</v>
      </c>
      <c r="S1033" s="195">
        <v>5.8000000000000003E-2</v>
      </c>
      <c r="T1033" s="195">
        <v>0.111</v>
      </c>
      <c r="U1033" s="195">
        <v>3.1E-2</v>
      </c>
      <c r="V1033" s="195">
        <v>7.2999999999999995E-2</v>
      </c>
      <c r="W1033" s="195">
        <v>0.46899999999999997</v>
      </c>
      <c r="X1033" s="195">
        <v>0.56599999999999995</v>
      </c>
      <c r="Y1033" s="195">
        <v>1E-3</v>
      </c>
      <c r="Z1033" s="195">
        <v>1.7999999999999999E-2</v>
      </c>
      <c r="AA1033" s="195">
        <v>3.5000000000000003E-2</v>
      </c>
      <c r="AB1033" s="195">
        <v>7.9000000000000001E-2</v>
      </c>
      <c r="AC1033" s="42"/>
    </row>
    <row r="1034" spans="1:29" x14ac:dyDescent="0.25">
      <c r="A1034" s="94" t="s">
        <v>2477</v>
      </c>
      <c r="B1034" s="195" t="s">
        <v>143</v>
      </c>
      <c r="C1034" s="195">
        <v>0.25268542199488492</v>
      </c>
      <c r="D1034" s="195">
        <v>0.40255754475703326</v>
      </c>
      <c r="E1034" s="195">
        <v>0.12173913043478261</v>
      </c>
      <c r="F1034" s="195">
        <v>6.2915601023017909E-2</v>
      </c>
      <c r="G1034" s="195">
        <v>0.11662404092071611</v>
      </c>
      <c r="H1034" s="195">
        <v>1.5345268542199489E-3</v>
      </c>
      <c r="I1034" s="195">
        <v>4.194373401534527E-2</v>
      </c>
      <c r="J1034" s="194">
        <v>0.99999999999999989</v>
      </c>
      <c r="K1034" s="196">
        <v>1955</v>
      </c>
      <c r="L1034" s="94"/>
      <c r="M1034" s="195" t="s">
        <v>143</v>
      </c>
      <c r="N1034" s="195" t="s">
        <v>143</v>
      </c>
      <c r="O1034" s="195">
        <v>0.23400000000000001</v>
      </c>
      <c r="P1034" s="195">
        <v>0.27200000000000002</v>
      </c>
      <c r="Q1034" s="195">
        <v>0.38100000000000001</v>
      </c>
      <c r="R1034" s="195">
        <v>0.42399999999999999</v>
      </c>
      <c r="S1034" s="195">
        <v>0.108</v>
      </c>
      <c r="T1034" s="195">
        <v>0.13700000000000001</v>
      </c>
      <c r="U1034" s="195">
        <v>5.2999999999999999E-2</v>
      </c>
      <c r="V1034" s="195">
        <v>7.4999999999999997E-2</v>
      </c>
      <c r="W1034" s="195">
        <v>0.10299999999999999</v>
      </c>
      <c r="X1034" s="195">
        <v>0.13200000000000001</v>
      </c>
      <c r="Y1034" s="195">
        <v>1E-3</v>
      </c>
      <c r="Z1034" s="195">
        <v>5.0000000000000001E-3</v>
      </c>
      <c r="AA1034" s="195">
        <v>3.4000000000000002E-2</v>
      </c>
      <c r="AB1034" s="195">
        <v>5.1999999999999998E-2</v>
      </c>
      <c r="AC1034" s="42"/>
    </row>
    <row r="1035" spans="1:29" x14ac:dyDescent="0.25">
      <c r="A1035" s="94" t="s">
        <v>2478</v>
      </c>
      <c r="B1035" s="195" t="s">
        <v>143</v>
      </c>
      <c r="C1035" s="195">
        <v>0.42318840579710143</v>
      </c>
      <c r="D1035" s="195">
        <v>0.36811594202898551</v>
      </c>
      <c r="E1035" s="195">
        <v>7.2463768115942032E-2</v>
      </c>
      <c r="F1035" s="195">
        <v>1.7391304347826087E-2</v>
      </c>
      <c r="G1035" s="195">
        <v>6.6666666666666666E-2</v>
      </c>
      <c r="H1035" s="195" t="s">
        <v>143</v>
      </c>
      <c r="I1035" s="195">
        <v>5.2173913043478258E-2</v>
      </c>
      <c r="J1035" s="194">
        <v>1</v>
      </c>
      <c r="K1035" s="196">
        <v>345</v>
      </c>
      <c r="L1035" s="94"/>
      <c r="M1035" s="195" t="s">
        <v>143</v>
      </c>
      <c r="N1035" s="195" t="s">
        <v>143</v>
      </c>
      <c r="O1035" s="195">
        <v>0.372</v>
      </c>
      <c r="P1035" s="195">
        <v>0.47599999999999998</v>
      </c>
      <c r="Q1035" s="195">
        <v>0.31900000000000001</v>
      </c>
      <c r="R1035" s="195">
        <v>0.42</v>
      </c>
      <c r="S1035" s="195">
        <v>0.05</v>
      </c>
      <c r="T1035" s="195">
        <v>0.105</v>
      </c>
      <c r="U1035" s="195">
        <v>8.0000000000000002E-3</v>
      </c>
      <c r="V1035" s="195">
        <v>3.6999999999999998E-2</v>
      </c>
      <c r="W1035" s="195">
        <v>4.4999999999999998E-2</v>
      </c>
      <c r="X1035" s="195">
        <v>9.8000000000000004E-2</v>
      </c>
      <c r="Y1035" s="195" t="s">
        <v>143</v>
      </c>
      <c r="Z1035" s="195" t="s">
        <v>143</v>
      </c>
      <c r="AA1035" s="195">
        <v>3.3000000000000002E-2</v>
      </c>
      <c r="AB1035" s="195">
        <v>8.1000000000000003E-2</v>
      </c>
      <c r="AC1035" s="42"/>
    </row>
    <row r="1036" spans="1:29" x14ac:dyDescent="0.25">
      <c r="A1036" s="94" t="s">
        <v>2479</v>
      </c>
      <c r="B1036" s="195">
        <v>3.7982973149967257E-2</v>
      </c>
      <c r="C1036" s="195">
        <v>0.19433529796987559</v>
      </c>
      <c r="D1036" s="195">
        <v>0.31385068762278978</v>
      </c>
      <c r="E1036" s="195">
        <v>9.6430910281597906E-2</v>
      </c>
      <c r="F1036" s="195">
        <v>2.8487229862475441E-2</v>
      </c>
      <c r="G1036" s="195">
        <v>0.2475442043222004</v>
      </c>
      <c r="H1036" s="195">
        <v>7.2036673215455137E-3</v>
      </c>
      <c r="I1036" s="195">
        <v>7.416502946954813E-2</v>
      </c>
      <c r="J1036" s="194">
        <v>1</v>
      </c>
      <c r="K1036" s="196">
        <v>6108</v>
      </c>
      <c r="L1036" s="94"/>
      <c r="M1036" s="195">
        <v>3.3000000000000002E-2</v>
      </c>
      <c r="N1036" s="195">
        <v>4.2999999999999997E-2</v>
      </c>
      <c r="O1036" s="195">
        <v>0.185</v>
      </c>
      <c r="P1036" s="195">
        <v>0.20399999999999999</v>
      </c>
      <c r="Q1036" s="195">
        <v>0.30199999999999999</v>
      </c>
      <c r="R1036" s="195">
        <v>0.32600000000000001</v>
      </c>
      <c r="S1036" s="195">
        <v>8.8999999999999996E-2</v>
      </c>
      <c r="T1036" s="195">
        <v>0.104</v>
      </c>
      <c r="U1036" s="195">
        <v>2.5000000000000001E-2</v>
      </c>
      <c r="V1036" s="195">
        <v>3.3000000000000002E-2</v>
      </c>
      <c r="W1036" s="195">
        <v>0.23699999999999999</v>
      </c>
      <c r="X1036" s="195">
        <v>0.25900000000000001</v>
      </c>
      <c r="Y1036" s="195">
        <v>5.0000000000000001E-3</v>
      </c>
      <c r="Z1036" s="195">
        <v>0.01</v>
      </c>
      <c r="AA1036" s="195">
        <v>6.8000000000000005E-2</v>
      </c>
      <c r="AB1036" s="195">
        <v>8.1000000000000003E-2</v>
      </c>
      <c r="AC1036" s="42"/>
    </row>
    <row r="1037" spans="1:29" x14ac:dyDescent="0.25">
      <c r="A1037" s="94" t="s">
        <v>2480</v>
      </c>
      <c r="B1037" s="195" t="s">
        <v>143</v>
      </c>
      <c r="C1037" s="195">
        <v>0.18235294117647058</v>
      </c>
      <c r="D1037" s="195">
        <v>0.3235294117647059</v>
      </c>
      <c r="E1037" s="195">
        <v>0.15294117647058825</v>
      </c>
      <c r="F1037" s="195">
        <v>4.1176470588235294E-2</v>
      </c>
      <c r="G1037" s="195">
        <v>0.24705882352941178</v>
      </c>
      <c r="H1037" s="195" t="s">
        <v>143</v>
      </c>
      <c r="I1037" s="195">
        <v>5.2941176470588235E-2</v>
      </c>
      <c r="J1037" s="194">
        <v>1</v>
      </c>
      <c r="K1037" s="196">
        <v>170</v>
      </c>
      <c r="L1037" s="94"/>
      <c r="M1037" s="195" t="s">
        <v>143</v>
      </c>
      <c r="N1037" s="195" t="s">
        <v>143</v>
      </c>
      <c r="O1037" s="195">
        <v>0.13200000000000001</v>
      </c>
      <c r="P1037" s="195">
        <v>0.247</v>
      </c>
      <c r="Q1037" s="195">
        <v>0.25800000000000001</v>
      </c>
      <c r="R1037" s="195">
        <v>0.39700000000000002</v>
      </c>
      <c r="S1037" s="195">
        <v>0.107</v>
      </c>
      <c r="T1037" s="195">
        <v>0.215</v>
      </c>
      <c r="U1037" s="195">
        <v>0.02</v>
      </c>
      <c r="V1037" s="195">
        <v>8.3000000000000004E-2</v>
      </c>
      <c r="W1037" s="195">
        <v>0.188</v>
      </c>
      <c r="X1037" s="195">
        <v>0.317</v>
      </c>
      <c r="Y1037" s="195" t="s">
        <v>143</v>
      </c>
      <c r="Z1037" s="195" t="s">
        <v>143</v>
      </c>
      <c r="AA1037" s="195">
        <v>2.8000000000000001E-2</v>
      </c>
      <c r="AB1037" s="195">
        <v>9.8000000000000004E-2</v>
      </c>
      <c r="AC1037" s="42"/>
    </row>
    <row r="1038" spans="1:29" x14ac:dyDescent="0.25">
      <c r="A1038" s="94" t="s">
        <v>2481</v>
      </c>
      <c r="B1038" s="195" t="s">
        <v>143</v>
      </c>
      <c r="C1038" s="195">
        <v>2.7649769585253458E-2</v>
      </c>
      <c r="D1038" s="195">
        <v>0.22580645161290322</v>
      </c>
      <c r="E1038" s="195">
        <v>5.9907834101382486E-2</v>
      </c>
      <c r="F1038" s="195">
        <v>9.2165898617511521E-3</v>
      </c>
      <c r="G1038" s="195">
        <v>0.58064516129032262</v>
      </c>
      <c r="H1038" s="195">
        <v>1.3824884792626729E-2</v>
      </c>
      <c r="I1038" s="195">
        <v>8.294930875576037E-2</v>
      </c>
      <c r="J1038" s="194">
        <v>1.0000000000000002</v>
      </c>
      <c r="K1038" s="196">
        <v>217</v>
      </c>
      <c r="L1038" s="94"/>
      <c r="M1038" s="195" t="s">
        <v>143</v>
      </c>
      <c r="N1038" s="195" t="s">
        <v>143</v>
      </c>
      <c r="O1038" s="195">
        <v>1.2999999999999999E-2</v>
      </c>
      <c r="P1038" s="195">
        <v>5.8999999999999997E-2</v>
      </c>
      <c r="Q1038" s="195">
        <v>0.17499999999999999</v>
      </c>
      <c r="R1038" s="195">
        <v>0.28599999999999998</v>
      </c>
      <c r="S1038" s="195">
        <v>3.5000000000000003E-2</v>
      </c>
      <c r="T1038" s="195">
        <v>0.1</v>
      </c>
      <c r="U1038" s="195">
        <v>3.0000000000000001E-3</v>
      </c>
      <c r="V1038" s="195">
        <v>3.3000000000000002E-2</v>
      </c>
      <c r="W1038" s="195">
        <v>0.51400000000000001</v>
      </c>
      <c r="X1038" s="195">
        <v>0.64400000000000002</v>
      </c>
      <c r="Y1038" s="195">
        <v>5.0000000000000001E-3</v>
      </c>
      <c r="Z1038" s="195">
        <v>0.04</v>
      </c>
      <c r="AA1038" s="195">
        <v>5.2999999999999999E-2</v>
      </c>
      <c r="AB1038" s="195">
        <v>0.127</v>
      </c>
      <c r="AC1038" s="42"/>
    </row>
    <row r="1039" spans="1:29" x14ac:dyDescent="0.25">
      <c r="A1039" s="94" t="s">
        <v>2482</v>
      </c>
      <c r="B1039" s="195" t="s">
        <v>143</v>
      </c>
      <c r="C1039" s="195" t="s">
        <v>143</v>
      </c>
      <c r="D1039" s="195">
        <v>0.69248291571753984</v>
      </c>
      <c r="E1039" s="195">
        <v>6.1503416856492028E-2</v>
      </c>
      <c r="F1039" s="195">
        <v>0.16173120728929385</v>
      </c>
      <c r="G1039" s="195">
        <v>1.1389521640091117E-2</v>
      </c>
      <c r="H1039" s="195" t="s">
        <v>143</v>
      </c>
      <c r="I1039" s="195">
        <v>7.289293849658314E-2</v>
      </c>
      <c r="J1039" s="194">
        <v>1</v>
      </c>
      <c r="K1039" s="196">
        <v>439</v>
      </c>
      <c r="L1039" s="94"/>
      <c r="M1039" s="195" t="s">
        <v>143</v>
      </c>
      <c r="N1039" s="195" t="s">
        <v>143</v>
      </c>
      <c r="O1039" s="195" t="s">
        <v>143</v>
      </c>
      <c r="P1039" s="195" t="s">
        <v>143</v>
      </c>
      <c r="Q1039" s="195">
        <v>0.64800000000000002</v>
      </c>
      <c r="R1039" s="195">
        <v>0.73399999999999999</v>
      </c>
      <c r="S1039" s="195">
        <v>4.2999999999999997E-2</v>
      </c>
      <c r="T1039" s="195">
        <v>8.7999999999999995E-2</v>
      </c>
      <c r="U1039" s="195">
        <v>0.13</v>
      </c>
      <c r="V1039" s="195">
        <v>0.19900000000000001</v>
      </c>
      <c r="W1039" s="195">
        <v>5.0000000000000001E-3</v>
      </c>
      <c r="X1039" s="195">
        <v>2.5999999999999999E-2</v>
      </c>
      <c r="Y1039" s="195" t="s">
        <v>143</v>
      </c>
      <c r="Z1039" s="195" t="s">
        <v>143</v>
      </c>
      <c r="AA1039" s="195">
        <v>5.1999999999999998E-2</v>
      </c>
      <c r="AB1039" s="195">
        <v>0.10100000000000001</v>
      </c>
      <c r="AC1039" s="42"/>
    </row>
    <row r="1040" spans="1:29" x14ac:dyDescent="0.25">
      <c r="A1040" s="94" t="s">
        <v>2483</v>
      </c>
      <c r="B1040" s="195" t="s">
        <v>143</v>
      </c>
      <c r="C1040" s="195">
        <v>0.25705329153605017</v>
      </c>
      <c r="D1040" s="195">
        <v>0.28683385579937304</v>
      </c>
      <c r="E1040" s="195">
        <v>7.2100313479623826E-2</v>
      </c>
      <c r="F1040" s="195">
        <v>5.1724137931034482E-2</v>
      </c>
      <c r="G1040" s="195">
        <v>0.26802507836990597</v>
      </c>
      <c r="H1040" s="195">
        <v>7.8369905956112845E-3</v>
      </c>
      <c r="I1040" s="195">
        <v>5.6426332288401257E-2</v>
      </c>
      <c r="J1040" s="194">
        <v>1</v>
      </c>
      <c r="K1040" s="196">
        <v>638</v>
      </c>
      <c r="L1040" s="94"/>
      <c r="M1040" s="195" t="s">
        <v>143</v>
      </c>
      <c r="N1040" s="195" t="s">
        <v>143</v>
      </c>
      <c r="O1040" s="195">
        <v>0.22500000000000001</v>
      </c>
      <c r="P1040" s="195">
        <v>0.29199999999999998</v>
      </c>
      <c r="Q1040" s="195">
        <v>0.253</v>
      </c>
      <c r="R1040" s="195">
        <v>0.32300000000000001</v>
      </c>
      <c r="S1040" s="195">
        <v>5.3999999999999999E-2</v>
      </c>
      <c r="T1040" s="195">
        <v>9.5000000000000001E-2</v>
      </c>
      <c r="U1040" s="195">
        <v>3.6999999999999998E-2</v>
      </c>
      <c r="V1040" s="195">
        <v>7.1999999999999995E-2</v>
      </c>
      <c r="W1040" s="195">
        <v>0.23499999999999999</v>
      </c>
      <c r="X1040" s="195">
        <v>0.30399999999999999</v>
      </c>
      <c r="Y1040" s="195">
        <v>3.0000000000000001E-3</v>
      </c>
      <c r="Z1040" s="195">
        <v>1.7999999999999999E-2</v>
      </c>
      <c r="AA1040" s="195">
        <v>4.1000000000000002E-2</v>
      </c>
      <c r="AB1040" s="195">
        <v>7.6999999999999999E-2</v>
      </c>
      <c r="AC1040" s="42"/>
    </row>
    <row r="1041" spans="1:29" x14ac:dyDescent="0.25">
      <c r="A1041" s="94" t="s">
        <v>2484</v>
      </c>
      <c r="B1041" s="195">
        <v>0.25327510917030566</v>
      </c>
      <c r="C1041" s="195">
        <v>0.34388646288209607</v>
      </c>
      <c r="D1041" s="195">
        <v>0.21397379912663755</v>
      </c>
      <c r="E1041" s="195">
        <v>3.384279475982533E-2</v>
      </c>
      <c r="F1041" s="195">
        <v>4.3668122270742356E-3</v>
      </c>
      <c r="G1041" s="195">
        <v>5.0218340611353711E-2</v>
      </c>
      <c r="H1041" s="195">
        <v>3.2751091703056767E-3</v>
      </c>
      <c r="I1041" s="195">
        <v>9.7161572052401751E-2</v>
      </c>
      <c r="J1041" s="194">
        <v>0.99999999999999989</v>
      </c>
      <c r="K1041" s="196">
        <v>916</v>
      </c>
      <c r="L1041" s="94"/>
      <c r="M1041" s="195">
        <v>0.22600000000000001</v>
      </c>
      <c r="N1041" s="195">
        <v>0.28199999999999997</v>
      </c>
      <c r="O1041" s="195">
        <v>0.314</v>
      </c>
      <c r="P1041" s="195">
        <v>0.375</v>
      </c>
      <c r="Q1041" s="195">
        <v>0.189</v>
      </c>
      <c r="R1041" s="195">
        <v>0.24199999999999999</v>
      </c>
      <c r="S1041" s="195">
        <v>2.4E-2</v>
      </c>
      <c r="T1041" s="195">
        <v>4.8000000000000001E-2</v>
      </c>
      <c r="U1041" s="195">
        <v>2E-3</v>
      </c>
      <c r="V1041" s="195">
        <v>1.0999999999999999E-2</v>
      </c>
      <c r="W1041" s="195">
        <v>3.7999999999999999E-2</v>
      </c>
      <c r="X1041" s="195">
        <v>6.6000000000000003E-2</v>
      </c>
      <c r="Y1041" s="195">
        <v>1E-3</v>
      </c>
      <c r="Z1041" s="195">
        <v>0.01</v>
      </c>
      <c r="AA1041" s="195">
        <v>0.08</v>
      </c>
      <c r="AB1041" s="195">
        <v>0.11799999999999999</v>
      </c>
      <c r="AC1041" s="42"/>
    </row>
    <row r="1042" spans="1:29" x14ac:dyDescent="0.25">
      <c r="A1042" s="94" t="s">
        <v>2485</v>
      </c>
      <c r="B1042" s="195" t="s">
        <v>143</v>
      </c>
      <c r="C1042" s="195">
        <v>0.11904761904761904</v>
      </c>
      <c r="D1042" s="195">
        <v>0.34920634920634919</v>
      </c>
      <c r="E1042" s="195">
        <v>0.1984126984126984</v>
      </c>
      <c r="F1042" s="195">
        <v>3.968253968253968E-2</v>
      </c>
      <c r="G1042" s="195">
        <v>0.23015873015873015</v>
      </c>
      <c r="H1042" s="195">
        <v>1.5873015873015872E-2</v>
      </c>
      <c r="I1042" s="195">
        <v>4.7619047619047616E-2</v>
      </c>
      <c r="J1042" s="194">
        <v>1</v>
      </c>
      <c r="K1042" s="196">
        <v>126</v>
      </c>
      <c r="L1042" s="94"/>
      <c r="M1042" s="195" t="s">
        <v>143</v>
      </c>
      <c r="N1042" s="195" t="s">
        <v>143</v>
      </c>
      <c r="O1042" s="195">
        <v>7.2999999999999995E-2</v>
      </c>
      <c r="P1042" s="195">
        <v>0.187</v>
      </c>
      <c r="Q1042" s="195">
        <v>0.27200000000000002</v>
      </c>
      <c r="R1042" s="195">
        <v>0.436</v>
      </c>
      <c r="S1042" s="195">
        <v>0.13800000000000001</v>
      </c>
      <c r="T1042" s="195">
        <v>0.27700000000000002</v>
      </c>
      <c r="U1042" s="195">
        <v>1.7000000000000001E-2</v>
      </c>
      <c r="V1042" s="195">
        <v>0.09</v>
      </c>
      <c r="W1042" s="195">
        <v>0.16500000000000001</v>
      </c>
      <c r="X1042" s="195">
        <v>0.311</v>
      </c>
      <c r="Y1042" s="195">
        <v>4.0000000000000001E-3</v>
      </c>
      <c r="Z1042" s="195">
        <v>5.6000000000000001E-2</v>
      </c>
      <c r="AA1042" s="195">
        <v>2.1999999999999999E-2</v>
      </c>
      <c r="AB1042" s="195">
        <v>0.1</v>
      </c>
      <c r="AC1042" s="42"/>
    </row>
    <row r="1043" spans="1:29" x14ac:dyDescent="0.25">
      <c r="A1043" s="94" t="s">
        <v>2486</v>
      </c>
      <c r="B1043" s="195" t="s">
        <v>143</v>
      </c>
      <c r="C1043" s="195">
        <v>0.17070357554786619</v>
      </c>
      <c r="D1043" s="195">
        <v>0.27104959630911191</v>
      </c>
      <c r="E1043" s="195">
        <v>8.1891580161476352E-2</v>
      </c>
      <c r="F1043" s="195">
        <v>2.1914648212226068E-2</v>
      </c>
      <c r="G1043" s="195">
        <v>0.38638985005767013</v>
      </c>
      <c r="H1043" s="195">
        <v>1.7301038062283738E-2</v>
      </c>
      <c r="I1043" s="195">
        <v>5.0749711649365627E-2</v>
      </c>
      <c r="J1043" s="194">
        <v>1</v>
      </c>
      <c r="K1043" s="196">
        <v>867</v>
      </c>
      <c r="L1043" s="94"/>
      <c r="M1043" s="195" t="s">
        <v>143</v>
      </c>
      <c r="N1043" s="195" t="s">
        <v>143</v>
      </c>
      <c r="O1043" s="195">
        <v>0.14699999999999999</v>
      </c>
      <c r="P1043" s="195">
        <v>0.19700000000000001</v>
      </c>
      <c r="Q1043" s="195">
        <v>0.24299999999999999</v>
      </c>
      <c r="R1043" s="195">
        <v>0.30199999999999999</v>
      </c>
      <c r="S1043" s="195">
        <v>6.5000000000000002E-2</v>
      </c>
      <c r="T1043" s="195">
        <v>0.10199999999999999</v>
      </c>
      <c r="U1043" s="195">
        <v>1.4E-2</v>
      </c>
      <c r="V1043" s="195">
        <v>3.4000000000000002E-2</v>
      </c>
      <c r="W1043" s="195">
        <v>0.35499999999999998</v>
      </c>
      <c r="X1043" s="195">
        <v>0.41899999999999998</v>
      </c>
      <c r="Y1043" s="195">
        <v>1.0999999999999999E-2</v>
      </c>
      <c r="Z1043" s="195">
        <v>2.8000000000000001E-2</v>
      </c>
      <c r="AA1043" s="195">
        <v>3.7999999999999999E-2</v>
      </c>
      <c r="AB1043" s="195">
        <v>6.7000000000000004E-2</v>
      </c>
      <c r="AC1043" s="42"/>
    </row>
    <row r="1044" spans="1:29" x14ac:dyDescent="0.25">
      <c r="A1044" s="94" t="s">
        <v>2487</v>
      </c>
      <c r="B1044" s="195" t="s">
        <v>143</v>
      </c>
      <c r="C1044" s="195">
        <v>0.37362637362637363</v>
      </c>
      <c r="D1044" s="195">
        <v>0.39560439560439559</v>
      </c>
      <c r="E1044" s="195">
        <v>8.2417582417582416E-2</v>
      </c>
      <c r="F1044" s="195">
        <v>1.6483516483516484E-2</v>
      </c>
      <c r="G1044" s="195">
        <v>1.6483516483516484E-2</v>
      </c>
      <c r="H1044" s="195" t="s">
        <v>143</v>
      </c>
      <c r="I1044" s="195">
        <v>0.11538461538461539</v>
      </c>
      <c r="J1044" s="194">
        <v>1</v>
      </c>
      <c r="K1044" s="196">
        <v>182</v>
      </c>
      <c r="L1044" s="94"/>
      <c r="M1044" s="195" t="s">
        <v>143</v>
      </c>
      <c r="N1044" s="195" t="s">
        <v>143</v>
      </c>
      <c r="O1044" s="195">
        <v>0.307</v>
      </c>
      <c r="P1044" s="195">
        <v>0.44600000000000001</v>
      </c>
      <c r="Q1044" s="195">
        <v>0.32700000000000001</v>
      </c>
      <c r="R1044" s="195">
        <v>0.46800000000000003</v>
      </c>
      <c r="S1044" s="195">
        <v>5.0999999999999997E-2</v>
      </c>
      <c r="T1044" s="195">
        <v>0.13200000000000001</v>
      </c>
      <c r="U1044" s="195">
        <v>6.0000000000000001E-3</v>
      </c>
      <c r="V1044" s="195">
        <v>4.7E-2</v>
      </c>
      <c r="W1044" s="195">
        <v>6.0000000000000001E-3</v>
      </c>
      <c r="X1044" s="195">
        <v>4.7E-2</v>
      </c>
      <c r="Y1044" s="195" t="s">
        <v>143</v>
      </c>
      <c r="Z1044" s="195" t="s">
        <v>143</v>
      </c>
      <c r="AA1044" s="195">
        <v>7.6999999999999999E-2</v>
      </c>
      <c r="AB1044" s="195">
        <v>0.17</v>
      </c>
      <c r="AC1044" s="42"/>
    </row>
    <row r="1045" spans="1:29" x14ac:dyDescent="0.25">
      <c r="A1045" s="94" t="s">
        <v>2488</v>
      </c>
      <c r="B1045" s="195" t="s">
        <v>143</v>
      </c>
      <c r="C1045" s="195">
        <v>0.1078838174273859</v>
      </c>
      <c r="D1045" s="195">
        <v>0.40248962655601661</v>
      </c>
      <c r="E1045" s="195">
        <v>0.12448132780082988</v>
      </c>
      <c r="F1045" s="195">
        <v>3.7344398340248962E-2</v>
      </c>
      <c r="G1045" s="195">
        <v>0.27385892116182575</v>
      </c>
      <c r="H1045" s="195" t="s">
        <v>143</v>
      </c>
      <c r="I1045" s="195">
        <v>5.3941908713692949E-2</v>
      </c>
      <c r="J1045" s="194">
        <v>1</v>
      </c>
      <c r="K1045" s="196">
        <v>241</v>
      </c>
      <c r="L1045" s="94"/>
      <c r="M1045" s="195" t="s">
        <v>143</v>
      </c>
      <c r="N1045" s="195" t="s">
        <v>143</v>
      </c>
      <c r="O1045" s="195">
        <v>7.4999999999999997E-2</v>
      </c>
      <c r="P1045" s="195">
        <v>0.153</v>
      </c>
      <c r="Q1045" s="195">
        <v>0.34300000000000003</v>
      </c>
      <c r="R1045" s="195">
        <v>0.46500000000000002</v>
      </c>
      <c r="S1045" s="195">
        <v>8.8999999999999996E-2</v>
      </c>
      <c r="T1045" s="195">
        <v>0.17199999999999999</v>
      </c>
      <c r="U1045" s="195">
        <v>0.02</v>
      </c>
      <c r="V1045" s="195">
        <v>6.9000000000000006E-2</v>
      </c>
      <c r="W1045" s="195">
        <v>0.221</v>
      </c>
      <c r="X1045" s="195">
        <v>0.33300000000000002</v>
      </c>
      <c r="Y1045" s="195" t="s">
        <v>143</v>
      </c>
      <c r="Z1045" s="195" t="s">
        <v>143</v>
      </c>
      <c r="AA1045" s="195">
        <v>3.2000000000000001E-2</v>
      </c>
      <c r="AB1045" s="195">
        <v>0.09</v>
      </c>
      <c r="AC1045" s="42"/>
    </row>
    <row r="1046" spans="1:29" x14ac:dyDescent="0.25">
      <c r="A1046" s="94" t="s">
        <v>2489</v>
      </c>
      <c r="B1046" s="195" t="s">
        <v>143</v>
      </c>
      <c r="C1046" s="195">
        <v>0.28742514970059879</v>
      </c>
      <c r="D1046" s="195">
        <v>0.23952095808383234</v>
      </c>
      <c r="E1046" s="195">
        <v>5.3892215568862277E-2</v>
      </c>
      <c r="F1046" s="195">
        <v>7.7844311377245512E-2</v>
      </c>
      <c r="G1046" s="195">
        <v>0.25748502994011974</v>
      </c>
      <c r="H1046" s="195">
        <v>1.1976047904191617E-2</v>
      </c>
      <c r="I1046" s="195">
        <v>7.1856287425149698E-2</v>
      </c>
      <c r="J1046" s="194">
        <v>0.99999999999999978</v>
      </c>
      <c r="K1046" s="196">
        <v>167</v>
      </c>
      <c r="L1046" s="94"/>
      <c r="M1046" s="195" t="s">
        <v>143</v>
      </c>
      <c r="N1046" s="195" t="s">
        <v>143</v>
      </c>
      <c r="O1046" s="195">
        <v>0.224</v>
      </c>
      <c r="P1046" s="195">
        <v>0.36</v>
      </c>
      <c r="Q1046" s="195">
        <v>0.18099999999999999</v>
      </c>
      <c r="R1046" s="195">
        <v>0.31</v>
      </c>
      <c r="S1046" s="195">
        <v>2.9000000000000001E-2</v>
      </c>
      <c r="T1046" s="195">
        <v>9.9000000000000005E-2</v>
      </c>
      <c r="U1046" s="195">
        <v>4.5999999999999999E-2</v>
      </c>
      <c r="V1046" s="195">
        <v>0.129</v>
      </c>
      <c r="W1046" s="195">
        <v>0.19700000000000001</v>
      </c>
      <c r="X1046" s="195">
        <v>0.32900000000000001</v>
      </c>
      <c r="Y1046" s="195">
        <v>3.0000000000000001E-3</v>
      </c>
      <c r="Z1046" s="195">
        <v>4.2999999999999997E-2</v>
      </c>
      <c r="AA1046" s="195">
        <v>4.2000000000000003E-2</v>
      </c>
      <c r="AB1046" s="195">
        <v>0.121</v>
      </c>
      <c r="AC1046" s="42"/>
    </row>
    <row r="1047" spans="1:29" x14ac:dyDescent="0.25">
      <c r="A1047" s="94" t="s">
        <v>2490</v>
      </c>
      <c r="B1047" s="195" t="s">
        <v>143</v>
      </c>
      <c r="C1047" s="195">
        <v>8.9385474860335198E-2</v>
      </c>
      <c r="D1047" s="195">
        <v>0.22346368715083798</v>
      </c>
      <c r="E1047" s="195">
        <v>9.4972067039106142E-2</v>
      </c>
      <c r="F1047" s="195">
        <v>2.23463687150838E-2</v>
      </c>
      <c r="G1047" s="195">
        <v>0.48044692737430167</v>
      </c>
      <c r="H1047" s="195">
        <v>1.6759776536312849E-2</v>
      </c>
      <c r="I1047" s="195">
        <v>7.2625698324022353E-2</v>
      </c>
      <c r="J1047" s="194">
        <v>1</v>
      </c>
      <c r="K1047" s="196">
        <v>179</v>
      </c>
      <c r="L1047" s="94"/>
      <c r="M1047" s="195" t="s">
        <v>143</v>
      </c>
      <c r="N1047" s="195" t="s">
        <v>143</v>
      </c>
      <c r="O1047" s="195">
        <v>5.6000000000000001E-2</v>
      </c>
      <c r="P1047" s="195">
        <v>0.14000000000000001</v>
      </c>
      <c r="Q1047" s="195">
        <v>0.16900000000000001</v>
      </c>
      <c r="R1047" s="195">
        <v>0.28999999999999998</v>
      </c>
      <c r="S1047" s="195">
        <v>0.06</v>
      </c>
      <c r="T1047" s="195">
        <v>0.14699999999999999</v>
      </c>
      <c r="U1047" s="195">
        <v>8.9999999999999993E-3</v>
      </c>
      <c r="V1047" s="195">
        <v>5.6000000000000001E-2</v>
      </c>
      <c r="W1047" s="195">
        <v>0.40799999999999997</v>
      </c>
      <c r="X1047" s="195">
        <v>0.55300000000000005</v>
      </c>
      <c r="Y1047" s="195">
        <v>6.0000000000000001E-3</v>
      </c>
      <c r="Z1047" s="195">
        <v>4.8000000000000001E-2</v>
      </c>
      <c r="AA1047" s="195">
        <v>4.2999999999999997E-2</v>
      </c>
      <c r="AB1047" s="195">
        <v>0.12</v>
      </c>
      <c r="AC1047" s="42"/>
    </row>
    <row r="1048" spans="1:29" x14ac:dyDescent="0.25">
      <c r="A1048" s="94" t="s">
        <v>2491</v>
      </c>
      <c r="B1048" s="195" t="s">
        <v>143</v>
      </c>
      <c r="C1048" s="195">
        <v>0.17195767195767195</v>
      </c>
      <c r="D1048" s="195">
        <v>0.48809523809523808</v>
      </c>
      <c r="E1048" s="195">
        <v>0.14153439153439154</v>
      </c>
      <c r="F1048" s="195">
        <v>1.5873015873015872E-2</v>
      </c>
      <c r="G1048" s="195">
        <v>9.6560846560846555E-2</v>
      </c>
      <c r="H1048" s="195">
        <v>2.6455026455026454E-3</v>
      </c>
      <c r="I1048" s="195">
        <v>8.3333333333333329E-2</v>
      </c>
      <c r="J1048" s="194">
        <v>1</v>
      </c>
      <c r="K1048" s="196">
        <v>756</v>
      </c>
      <c r="L1048" s="94"/>
      <c r="M1048" s="195" t="s">
        <v>143</v>
      </c>
      <c r="N1048" s="195" t="s">
        <v>143</v>
      </c>
      <c r="O1048" s="195">
        <v>0.14699999999999999</v>
      </c>
      <c r="P1048" s="195">
        <v>0.2</v>
      </c>
      <c r="Q1048" s="195">
        <v>0.45300000000000001</v>
      </c>
      <c r="R1048" s="195">
        <v>0.52400000000000002</v>
      </c>
      <c r="S1048" s="195">
        <v>0.11799999999999999</v>
      </c>
      <c r="T1048" s="195">
        <v>0.16800000000000001</v>
      </c>
      <c r="U1048" s="195">
        <v>8.9999999999999993E-3</v>
      </c>
      <c r="V1048" s="195">
        <v>2.8000000000000001E-2</v>
      </c>
      <c r="W1048" s="195">
        <v>7.8E-2</v>
      </c>
      <c r="X1048" s="195">
        <v>0.12</v>
      </c>
      <c r="Y1048" s="195">
        <v>1E-3</v>
      </c>
      <c r="Z1048" s="195">
        <v>0.01</v>
      </c>
      <c r="AA1048" s="195">
        <v>6.6000000000000003E-2</v>
      </c>
      <c r="AB1048" s="195">
        <v>0.105</v>
      </c>
      <c r="AC1048" s="42"/>
    </row>
    <row r="1049" spans="1:29" x14ac:dyDescent="0.25">
      <c r="A1049" s="94" t="s">
        <v>2492</v>
      </c>
      <c r="B1049" s="195" t="s">
        <v>143</v>
      </c>
      <c r="C1049" s="195">
        <v>0.29746835443037972</v>
      </c>
      <c r="D1049" s="195">
        <v>0.37341772151898733</v>
      </c>
      <c r="E1049" s="195">
        <v>7.5949367088607597E-2</v>
      </c>
      <c r="F1049" s="195">
        <v>3.7974683544303799E-2</v>
      </c>
      <c r="G1049" s="195">
        <v>0.10759493670886076</v>
      </c>
      <c r="H1049" s="195" t="s">
        <v>143</v>
      </c>
      <c r="I1049" s="195">
        <v>0.10759493670886076</v>
      </c>
      <c r="J1049" s="194">
        <v>1</v>
      </c>
      <c r="K1049" s="196">
        <v>158</v>
      </c>
      <c r="L1049" s="94"/>
      <c r="M1049" s="195" t="s">
        <v>143</v>
      </c>
      <c r="N1049" s="195" t="s">
        <v>143</v>
      </c>
      <c r="O1049" s="195">
        <v>0.23200000000000001</v>
      </c>
      <c r="P1049" s="195">
        <v>0.373</v>
      </c>
      <c r="Q1049" s="195">
        <v>0.30199999999999999</v>
      </c>
      <c r="R1049" s="195">
        <v>0.45100000000000001</v>
      </c>
      <c r="S1049" s="195">
        <v>4.3999999999999997E-2</v>
      </c>
      <c r="T1049" s="195">
        <v>0.128</v>
      </c>
      <c r="U1049" s="195">
        <v>1.7999999999999999E-2</v>
      </c>
      <c r="V1049" s="195">
        <v>0.08</v>
      </c>
      <c r="W1049" s="195">
        <v>6.8000000000000005E-2</v>
      </c>
      <c r="X1049" s="195">
        <v>0.16600000000000001</v>
      </c>
      <c r="Y1049" s="195" t="s">
        <v>143</v>
      </c>
      <c r="Z1049" s="195" t="s">
        <v>143</v>
      </c>
      <c r="AA1049" s="195">
        <v>6.8000000000000005E-2</v>
      </c>
      <c r="AB1049" s="195">
        <v>0.16600000000000001</v>
      </c>
      <c r="AC1049" s="42"/>
    </row>
    <row r="1050" spans="1:29" x14ac:dyDescent="0.25">
      <c r="A1050" s="94" t="s">
        <v>2493</v>
      </c>
      <c r="B1050" s="195">
        <v>4.1945417861314643E-2</v>
      </c>
      <c r="C1050" s="195">
        <v>0.24976107040458745</v>
      </c>
      <c r="D1050" s="195">
        <v>0.24731867898481469</v>
      </c>
      <c r="E1050" s="195">
        <v>0.13103960921737284</v>
      </c>
      <c r="F1050" s="195">
        <v>3.1113942869278963E-2</v>
      </c>
      <c r="G1050" s="195">
        <v>0.27153021131995325</v>
      </c>
      <c r="H1050" s="195">
        <v>2.5485823510672189E-3</v>
      </c>
      <c r="I1050" s="195">
        <v>2.4742486991610916E-2</v>
      </c>
      <c r="J1050" s="194">
        <v>1</v>
      </c>
      <c r="K1050" s="196">
        <v>9417</v>
      </c>
      <c r="L1050" s="94"/>
      <c r="M1050" s="195">
        <v>3.7999999999999999E-2</v>
      </c>
      <c r="N1050" s="195">
        <v>4.5999999999999999E-2</v>
      </c>
      <c r="O1050" s="195">
        <v>0.24099999999999999</v>
      </c>
      <c r="P1050" s="195">
        <v>0.25900000000000001</v>
      </c>
      <c r="Q1050" s="195">
        <v>0.23899999999999999</v>
      </c>
      <c r="R1050" s="195">
        <v>0.25600000000000001</v>
      </c>
      <c r="S1050" s="195">
        <v>0.124</v>
      </c>
      <c r="T1050" s="195">
        <v>0.13800000000000001</v>
      </c>
      <c r="U1050" s="195">
        <v>2.8000000000000001E-2</v>
      </c>
      <c r="V1050" s="195">
        <v>3.5000000000000003E-2</v>
      </c>
      <c r="W1050" s="195">
        <v>0.26300000000000001</v>
      </c>
      <c r="X1050" s="195">
        <v>0.28100000000000003</v>
      </c>
      <c r="Y1050" s="195">
        <v>2E-3</v>
      </c>
      <c r="Z1050" s="195">
        <v>4.0000000000000001E-3</v>
      </c>
      <c r="AA1050" s="195">
        <v>2.1999999999999999E-2</v>
      </c>
      <c r="AB1050" s="195">
        <v>2.8000000000000001E-2</v>
      </c>
      <c r="AC1050" s="42"/>
    </row>
    <row r="1051" spans="1:29" x14ac:dyDescent="0.25">
      <c r="A1051" s="94" t="s">
        <v>2494</v>
      </c>
      <c r="B1051" s="195" t="s">
        <v>143</v>
      </c>
      <c r="C1051" s="195">
        <v>0.26060606060606062</v>
      </c>
      <c r="D1051" s="195">
        <v>0.27272727272727271</v>
      </c>
      <c r="E1051" s="195">
        <v>0.2</v>
      </c>
      <c r="F1051" s="195">
        <v>8.4848484848484854E-2</v>
      </c>
      <c r="G1051" s="195">
        <v>0.16666666666666666</v>
      </c>
      <c r="H1051" s="195" t="s">
        <v>143</v>
      </c>
      <c r="I1051" s="195">
        <v>1.5151515151515152E-2</v>
      </c>
      <c r="J1051" s="194">
        <v>1</v>
      </c>
      <c r="K1051" s="196">
        <v>330</v>
      </c>
      <c r="L1051" s="94"/>
      <c r="M1051" s="195" t="s">
        <v>143</v>
      </c>
      <c r="N1051" s="195" t="s">
        <v>143</v>
      </c>
      <c r="O1051" s="195">
        <v>0.216</v>
      </c>
      <c r="P1051" s="195">
        <v>0.311</v>
      </c>
      <c r="Q1051" s="195">
        <v>0.22700000000000001</v>
      </c>
      <c r="R1051" s="195">
        <v>0.32300000000000001</v>
      </c>
      <c r="S1051" s="195">
        <v>0.16</v>
      </c>
      <c r="T1051" s="195">
        <v>0.246</v>
      </c>
      <c r="U1051" s="195">
        <v>5.8999999999999997E-2</v>
      </c>
      <c r="V1051" s="195">
        <v>0.12</v>
      </c>
      <c r="W1051" s="195">
        <v>0.13</v>
      </c>
      <c r="X1051" s="195">
        <v>0.21099999999999999</v>
      </c>
      <c r="Y1051" s="195" t="s">
        <v>143</v>
      </c>
      <c r="Z1051" s="195" t="s">
        <v>143</v>
      </c>
      <c r="AA1051" s="195">
        <v>6.0000000000000001E-3</v>
      </c>
      <c r="AB1051" s="195">
        <v>3.5000000000000003E-2</v>
      </c>
      <c r="AC1051" s="42"/>
    </row>
    <row r="1052" spans="1:29" x14ac:dyDescent="0.25">
      <c r="A1052" s="94" t="s">
        <v>2495</v>
      </c>
      <c r="B1052" s="195" t="s">
        <v>143</v>
      </c>
      <c r="C1052" s="195">
        <v>8.5642317380352648E-2</v>
      </c>
      <c r="D1052" s="195">
        <v>0.11083123425692695</v>
      </c>
      <c r="E1052" s="195">
        <v>7.3047858942065488E-2</v>
      </c>
      <c r="F1052" s="195">
        <v>1.0075566750629723E-2</v>
      </c>
      <c r="G1052" s="195">
        <v>0.68010075566750627</v>
      </c>
      <c r="H1052" s="195">
        <v>2.5188916876574307E-3</v>
      </c>
      <c r="I1052" s="195">
        <v>3.7783375314861464E-2</v>
      </c>
      <c r="J1052" s="194">
        <v>0.99999999999999989</v>
      </c>
      <c r="K1052" s="196">
        <v>397</v>
      </c>
      <c r="L1052" s="94"/>
      <c r="M1052" s="195" t="s">
        <v>143</v>
      </c>
      <c r="N1052" s="195" t="s">
        <v>143</v>
      </c>
      <c r="O1052" s="195">
        <v>6.2E-2</v>
      </c>
      <c r="P1052" s="195">
        <v>0.11700000000000001</v>
      </c>
      <c r="Q1052" s="195">
        <v>8.4000000000000005E-2</v>
      </c>
      <c r="R1052" s="195">
        <v>0.14599999999999999</v>
      </c>
      <c r="S1052" s="195">
        <v>5.0999999999999997E-2</v>
      </c>
      <c r="T1052" s="195">
        <v>0.10299999999999999</v>
      </c>
      <c r="U1052" s="195">
        <v>4.0000000000000001E-3</v>
      </c>
      <c r="V1052" s="195">
        <v>2.5999999999999999E-2</v>
      </c>
      <c r="W1052" s="195">
        <v>0.63300000000000001</v>
      </c>
      <c r="X1052" s="195">
        <v>0.72399999999999998</v>
      </c>
      <c r="Y1052" s="195">
        <v>0</v>
      </c>
      <c r="Z1052" s="195">
        <v>1.4E-2</v>
      </c>
      <c r="AA1052" s="195">
        <v>2.3E-2</v>
      </c>
      <c r="AB1052" s="195">
        <v>6.0999999999999999E-2</v>
      </c>
      <c r="AC1052" s="42"/>
    </row>
    <row r="1053" spans="1:29" x14ac:dyDescent="0.25">
      <c r="A1053" s="94" t="s">
        <v>2496</v>
      </c>
      <c r="B1053" s="195">
        <v>9.4607379375591296E-4</v>
      </c>
      <c r="C1053" s="195">
        <v>3.7842951750236518E-3</v>
      </c>
      <c r="D1053" s="195">
        <v>0.74550614947965943</v>
      </c>
      <c r="E1053" s="195">
        <v>0.13528855250709557</v>
      </c>
      <c r="F1053" s="195">
        <v>3.1220435193945129E-2</v>
      </c>
      <c r="G1053" s="195">
        <v>6.6225165562913907E-3</v>
      </c>
      <c r="H1053" s="195" t="s">
        <v>143</v>
      </c>
      <c r="I1053" s="195">
        <v>7.6631977294228951E-2</v>
      </c>
      <c r="J1053" s="194">
        <v>1</v>
      </c>
      <c r="K1053" s="196">
        <v>1057</v>
      </c>
      <c r="L1053" s="94"/>
      <c r="M1053" s="195">
        <v>0</v>
      </c>
      <c r="N1053" s="195">
        <v>5.0000000000000001E-3</v>
      </c>
      <c r="O1053" s="195">
        <v>1E-3</v>
      </c>
      <c r="P1053" s="195">
        <v>0.01</v>
      </c>
      <c r="Q1053" s="195">
        <v>0.71799999999999997</v>
      </c>
      <c r="R1053" s="195">
        <v>0.77100000000000002</v>
      </c>
      <c r="S1053" s="195">
        <v>0.11600000000000001</v>
      </c>
      <c r="T1053" s="195">
        <v>0.157</v>
      </c>
      <c r="U1053" s="195">
        <v>2.1999999999999999E-2</v>
      </c>
      <c r="V1053" s="195">
        <v>4.3999999999999997E-2</v>
      </c>
      <c r="W1053" s="195">
        <v>3.0000000000000001E-3</v>
      </c>
      <c r="X1053" s="195">
        <v>1.4E-2</v>
      </c>
      <c r="Y1053" s="195" t="s">
        <v>143</v>
      </c>
      <c r="Z1053" s="195" t="s">
        <v>143</v>
      </c>
      <c r="AA1053" s="195">
        <v>6.2E-2</v>
      </c>
      <c r="AB1053" s="195">
        <v>9.4E-2</v>
      </c>
      <c r="AC1053" s="42"/>
    </row>
    <row r="1054" spans="1:29" x14ac:dyDescent="0.25">
      <c r="A1054" s="94" t="s">
        <v>2497</v>
      </c>
      <c r="B1054" s="195" t="s">
        <v>143</v>
      </c>
      <c r="C1054" s="195">
        <v>0.32242990654205606</v>
      </c>
      <c r="D1054" s="195">
        <v>0.21495327102803738</v>
      </c>
      <c r="E1054" s="195">
        <v>0.10841121495327102</v>
      </c>
      <c r="F1054" s="195">
        <v>4.6728971962616821E-2</v>
      </c>
      <c r="G1054" s="195">
        <v>0.2841121495327103</v>
      </c>
      <c r="H1054" s="195">
        <v>3.7383177570093459E-3</v>
      </c>
      <c r="I1054" s="195">
        <v>1.9626168224299065E-2</v>
      </c>
      <c r="J1054" s="194">
        <v>1</v>
      </c>
      <c r="K1054" s="196">
        <v>1070</v>
      </c>
      <c r="L1054" s="94"/>
      <c r="M1054" s="195" t="s">
        <v>143</v>
      </c>
      <c r="N1054" s="195" t="s">
        <v>143</v>
      </c>
      <c r="O1054" s="195">
        <v>0.29499999999999998</v>
      </c>
      <c r="P1054" s="195">
        <v>0.35099999999999998</v>
      </c>
      <c r="Q1054" s="195">
        <v>0.191</v>
      </c>
      <c r="R1054" s="195">
        <v>0.24099999999999999</v>
      </c>
      <c r="S1054" s="195">
        <v>9.0999999999999998E-2</v>
      </c>
      <c r="T1054" s="195">
        <v>0.128</v>
      </c>
      <c r="U1054" s="195">
        <v>3.5999999999999997E-2</v>
      </c>
      <c r="V1054" s="195">
        <v>6.0999999999999999E-2</v>
      </c>
      <c r="W1054" s="195">
        <v>0.25800000000000001</v>
      </c>
      <c r="X1054" s="195">
        <v>0.312</v>
      </c>
      <c r="Y1054" s="195">
        <v>1E-3</v>
      </c>
      <c r="Z1054" s="195">
        <v>0.01</v>
      </c>
      <c r="AA1054" s="195">
        <v>1.2999999999999999E-2</v>
      </c>
      <c r="AB1054" s="195">
        <v>0.03</v>
      </c>
      <c r="AC1054" s="42"/>
    </row>
    <row r="1055" spans="1:29" x14ac:dyDescent="0.25">
      <c r="A1055" s="94" t="s">
        <v>2498</v>
      </c>
      <c r="B1055" s="195">
        <v>0.2535593220338983</v>
      </c>
      <c r="C1055" s="195">
        <v>0.40677966101694918</v>
      </c>
      <c r="D1055" s="195">
        <v>0.1769491525423729</v>
      </c>
      <c r="E1055" s="195">
        <v>7.1186440677966104E-2</v>
      </c>
      <c r="F1055" s="195">
        <v>6.779661016949153E-4</v>
      </c>
      <c r="G1055" s="195">
        <v>6.0338983050847457E-2</v>
      </c>
      <c r="H1055" s="195">
        <v>2.7118644067796612E-3</v>
      </c>
      <c r="I1055" s="195">
        <v>2.7796610169491524E-2</v>
      </c>
      <c r="J1055" s="194">
        <v>1</v>
      </c>
      <c r="K1055" s="196">
        <v>1475</v>
      </c>
      <c r="L1055" s="94"/>
      <c r="M1055" s="195">
        <v>0.23200000000000001</v>
      </c>
      <c r="N1055" s="195">
        <v>0.27600000000000002</v>
      </c>
      <c r="O1055" s="195">
        <v>0.38200000000000001</v>
      </c>
      <c r="P1055" s="195">
        <v>0.432</v>
      </c>
      <c r="Q1055" s="195">
        <v>0.158</v>
      </c>
      <c r="R1055" s="195">
        <v>0.19700000000000001</v>
      </c>
      <c r="S1055" s="195">
        <v>5.8999999999999997E-2</v>
      </c>
      <c r="T1055" s="195">
        <v>8.5000000000000006E-2</v>
      </c>
      <c r="U1055" s="195">
        <v>0</v>
      </c>
      <c r="V1055" s="195">
        <v>4.0000000000000001E-3</v>
      </c>
      <c r="W1055" s="195">
        <v>4.9000000000000002E-2</v>
      </c>
      <c r="X1055" s="195">
        <v>7.3999999999999996E-2</v>
      </c>
      <c r="Y1055" s="195">
        <v>1E-3</v>
      </c>
      <c r="Z1055" s="195">
        <v>7.0000000000000001E-3</v>
      </c>
      <c r="AA1055" s="195">
        <v>2.1000000000000001E-2</v>
      </c>
      <c r="AB1055" s="195">
        <v>3.6999999999999998E-2</v>
      </c>
      <c r="AC1055" s="42"/>
    </row>
    <row r="1056" spans="1:29" x14ac:dyDescent="0.25">
      <c r="A1056" s="94" t="s">
        <v>2499</v>
      </c>
      <c r="B1056" s="195" t="s">
        <v>143</v>
      </c>
      <c r="C1056" s="195">
        <v>0.17045454545454544</v>
      </c>
      <c r="D1056" s="195">
        <v>0.23484848484848486</v>
      </c>
      <c r="E1056" s="195">
        <v>0.23863636363636365</v>
      </c>
      <c r="F1056" s="195">
        <v>2.2727272727272728E-2</v>
      </c>
      <c r="G1056" s="195">
        <v>0.31439393939393939</v>
      </c>
      <c r="H1056" s="195">
        <v>3.787878787878788E-3</v>
      </c>
      <c r="I1056" s="195">
        <v>1.5151515151515152E-2</v>
      </c>
      <c r="J1056" s="194">
        <v>0.99999999999999989</v>
      </c>
      <c r="K1056" s="196">
        <v>264</v>
      </c>
      <c r="L1056" s="94"/>
      <c r="M1056" s="195" t="s">
        <v>143</v>
      </c>
      <c r="N1056" s="195" t="s">
        <v>143</v>
      </c>
      <c r="O1056" s="195">
        <v>0.13</v>
      </c>
      <c r="P1056" s="195">
        <v>0.22</v>
      </c>
      <c r="Q1056" s="195">
        <v>0.188</v>
      </c>
      <c r="R1056" s="195">
        <v>0.28999999999999998</v>
      </c>
      <c r="S1056" s="195">
        <v>0.191</v>
      </c>
      <c r="T1056" s="195">
        <v>0.29399999999999998</v>
      </c>
      <c r="U1056" s="195">
        <v>0.01</v>
      </c>
      <c r="V1056" s="195">
        <v>4.9000000000000002E-2</v>
      </c>
      <c r="W1056" s="195">
        <v>0.26100000000000001</v>
      </c>
      <c r="X1056" s="195">
        <v>0.373</v>
      </c>
      <c r="Y1056" s="195">
        <v>1E-3</v>
      </c>
      <c r="Z1056" s="195">
        <v>2.1000000000000001E-2</v>
      </c>
      <c r="AA1056" s="195">
        <v>6.0000000000000001E-3</v>
      </c>
      <c r="AB1056" s="195">
        <v>3.7999999999999999E-2</v>
      </c>
      <c r="AC1056" s="42"/>
    </row>
    <row r="1057" spans="1:29" x14ac:dyDescent="0.25">
      <c r="A1057" s="94" t="s">
        <v>2500</v>
      </c>
      <c r="B1057" s="195" t="s">
        <v>143</v>
      </c>
      <c r="C1057" s="195">
        <v>0.20983379501385041</v>
      </c>
      <c r="D1057" s="195">
        <v>0.23684210526315788</v>
      </c>
      <c r="E1057" s="195">
        <v>0.10041551246537396</v>
      </c>
      <c r="F1057" s="195">
        <v>1.3850415512465374E-2</v>
      </c>
      <c r="G1057" s="195">
        <v>0.41343490304709141</v>
      </c>
      <c r="H1057" s="195">
        <v>2.7700831024930748E-3</v>
      </c>
      <c r="I1057" s="195">
        <v>2.2853185595567867E-2</v>
      </c>
      <c r="J1057" s="194">
        <v>0.99999999999999989</v>
      </c>
      <c r="K1057" s="196">
        <v>1444</v>
      </c>
      <c r="L1057" s="94"/>
      <c r="M1057" s="195" t="s">
        <v>143</v>
      </c>
      <c r="N1057" s="195" t="s">
        <v>143</v>
      </c>
      <c r="O1057" s="195">
        <v>0.19</v>
      </c>
      <c r="P1057" s="195">
        <v>0.23200000000000001</v>
      </c>
      <c r="Q1057" s="195">
        <v>0.216</v>
      </c>
      <c r="R1057" s="195">
        <v>0.25900000000000001</v>
      </c>
      <c r="S1057" s="195">
        <v>8.5999999999999993E-2</v>
      </c>
      <c r="T1057" s="195">
        <v>0.11700000000000001</v>
      </c>
      <c r="U1057" s="195">
        <v>8.9999999999999993E-3</v>
      </c>
      <c r="V1057" s="195">
        <v>2.1000000000000001E-2</v>
      </c>
      <c r="W1057" s="195">
        <v>0.38800000000000001</v>
      </c>
      <c r="X1057" s="195">
        <v>0.439</v>
      </c>
      <c r="Y1057" s="195">
        <v>1E-3</v>
      </c>
      <c r="Z1057" s="195">
        <v>7.0000000000000001E-3</v>
      </c>
      <c r="AA1057" s="195">
        <v>1.6E-2</v>
      </c>
      <c r="AB1057" s="195">
        <v>3.2000000000000001E-2</v>
      </c>
      <c r="AC1057" s="42"/>
    </row>
    <row r="1058" spans="1:29" x14ac:dyDescent="0.25">
      <c r="A1058" s="94" t="s">
        <v>2501</v>
      </c>
      <c r="B1058" s="195" t="s">
        <v>143</v>
      </c>
      <c r="C1058" s="195">
        <v>0.36151603498542273</v>
      </c>
      <c r="D1058" s="195">
        <v>0.41107871720116618</v>
      </c>
      <c r="E1058" s="195">
        <v>9.0379008746355682E-2</v>
      </c>
      <c r="F1058" s="195">
        <v>2.9154518950437317E-3</v>
      </c>
      <c r="G1058" s="195">
        <v>4.0816326530612242E-2</v>
      </c>
      <c r="H1058" s="195" t="s">
        <v>143</v>
      </c>
      <c r="I1058" s="195">
        <v>9.3294460641399415E-2</v>
      </c>
      <c r="J1058" s="194">
        <v>1</v>
      </c>
      <c r="K1058" s="196">
        <v>343</v>
      </c>
      <c r="L1058" s="94"/>
      <c r="M1058" s="195" t="s">
        <v>143</v>
      </c>
      <c r="N1058" s="195" t="s">
        <v>143</v>
      </c>
      <c r="O1058" s="195">
        <v>0.312</v>
      </c>
      <c r="P1058" s="195">
        <v>0.41399999999999998</v>
      </c>
      <c r="Q1058" s="195">
        <v>0.36</v>
      </c>
      <c r="R1058" s="195">
        <v>0.46400000000000002</v>
      </c>
      <c r="S1058" s="195">
        <v>6.4000000000000001E-2</v>
      </c>
      <c r="T1058" s="195">
        <v>0.125</v>
      </c>
      <c r="U1058" s="195">
        <v>1E-3</v>
      </c>
      <c r="V1058" s="195">
        <v>1.6E-2</v>
      </c>
      <c r="W1058" s="195">
        <v>2.4E-2</v>
      </c>
      <c r="X1058" s="195">
        <v>6.7000000000000004E-2</v>
      </c>
      <c r="Y1058" s="195" t="s">
        <v>143</v>
      </c>
      <c r="Z1058" s="195" t="s">
        <v>143</v>
      </c>
      <c r="AA1058" s="195">
        <v>6.7000000000000004E-2</v>
      </c>
      <c r="AB1058" s="195">
        <v>0.129</v>
      </c>
      <c r="AC1058" s="42"/>
    </row>
    <row r="1059" spans="1:29" x14ac:dyDescent="0.25">
      <c r="A1059" s="94" t="s">
        <v>2502</v>
      </c>
      <c r="B1059" s="195" t="s">
        <v>143</v>
      </c>
      <c r="C1059" s="195">
        <v>0.14956011730205279</v>
      </c>
      <c r="D1059" s="195">
        <v>0.31964809384164222</v>
      </c>
      <c r="E1059" s="195">
        <v>0.16422287390029325</v>
      </c>
      <c r="F1059" s="195">
        <v>3.519061583577713E-2</v>
      </c>
      <c r="G1059" s="195">
        <v>0.29912023460410558</v>
      </c>
      <c r="H1059" s="195">
        <v>2.9325513196480938E-3</v>
      </c>
      <c r="I1059" s="195">
        <v>2.932551319648094E-2</v>
      </c>
      <c r="J1059" s="194">
        <v>1</v>
      </c>
      <c r="K1059" s="196">
        <v>341</v>
      </c>
      <c r="L1059" s="94"/>
      <c r="M1059" s="195" t="s">
        <v>143</v>
      </c>
      <c r="N1059" s="195" t="s">
        <v>143</v>
      </c>
      <c r="O1059" s="195">
        <v>0.11600000000000001</v>
      </c>
      <c r="P1059" s="195">
        <v>0.191</v>
      </c>
      <c r="Q1059" s="195">
        <v>0.27200000000000002</v>
      </c>
      <c r="R1059" s="195">
        <v>0.371</v>
      </c>
      <c r="S1059" s="195">
        <v>0.129</v>
      </c>
      <c r="T1059" s="195">
        <v>0.20699999999999999</v>
      </c>
      <c r="U1059" s="195">
        <v>0.02</v>
      </c>
      <c r="V1059" s="195">
        <v>0.06</v>
      </c>
      <c r="W1059" s="195">
        <v>0.253</v>
      </c>
      <c r="X1059" s="195">
        <v>0.35</v>
      </c>
      <c r="Y1059" s="195">
        <v>1E-3</v>
      </c>
      <c r="Z1059" s="195">
        <v>1.6E-2</v>
      </c>
      <c r="AA1059" s="195">
        <v>1.6E-2</v>
      </c>
      <c r="AB1059" s="195">
        <v>5.2999999999999999E-2</v>
      </c>
      <c r="AC1059" s="42"/>
    </row>
    <row r="1060" spans="1:29" x14ac:dyDescent="0.25">
      <c r="A1060" s="94" t="s">
        <v>2503</v>
      </c>
      <c r="B1060" s="195" t="s">
        <v>143</v>
      </c>
      <c r="C1060" s="195">
        <v>0.31854838709677419</v>
      </c>
      <c r="D1060" s="195">
        <v>0.125</v>
      </c>
      <c r="E1060" s="195">
        <v>0.10080645161290322</v>
      </c>
      <c r="F1060" s="195">
        <v>0.12096774193548387</v>
      </c>
      <c r="G1060" s="195">
        <v>0.31854838709677419</v>
      </c>
      <c r="H1060" s="195">
        <v>4.0322580645161289E-3</v>
      </c>
      <c r="I1060" s="195">
        <v>1.2096774193548387E-2</v>
      </c>
      <c r="J1060" s="194">
        <v>1</v>
      </c>
      <c r="K1060" s="196">
        <v>248</v>
      </c>
      <c r="L1060" s="94"/>
      <c r="M1060" s="195" t="s">
        <v>143</v>
      </c>
      <c r="N1060" s="195" t="s">
        <v>143</v>
      </c>
      <c r="O1060" s="195">
        <v>0.26400000000000001</v>
      </c>
      <c r="P1060" s="195">
        <v>0.379</v>
      </c>
      <c r="Q1060" s="195">
        <v>8.8999999999999996E-2</v>
      </c>
      <c r="R1060" s="195">
        <v>0.17199999999999999</v>
      </c>
      <c r="S1060" s="195">
        <v>6.9000000000000006E-2</v>
      </c>
      <c r="T1060" s="195">
        <v>0.14499999999999999</v>
      </c>
      <c r="U1060" s="195">
        <v>8.5999999999999993E-2</v>
      </c>
      <c r="V1060" s="195">
        <v>0.16700000000000001</v>
      </c>
      <c r="W1060" s="195">
        <v>0.26400000000000001</v>
      </c>
      <c r="X1060" s="195">
        <v>0.379</v>
      </c>
      <c r="Y1060" s="195">
        <v>1E-3</v>
      </c>
      <c r="Z1060" s="195">
        <v>2.1999999999999999E-2</v>
      </c>
      <c r="AA1060" s="195">
        <v>4.0000000000000001E-3</v>
      </c>
      <c r="AB1060" s="195">
        <v>3.5000000000000003E-2</v>
      </c>
      <c r="AC1060" s="42"/>
    </row>
    <row r="1061" spans="1:29" x14ac:dyDescent="0.25">
      <c r="A1061" s="94" t="s">
        <v>2504</v>
      </c>
      <c r="B1061" s="195" t="s">
        <v>143</v>
      </c>
      <c r="C1061" s="195">
        <v>9.90990990990991E-2</v>
      </c>
      <c r="D1061" s="195">
        <v>0.15315315315315314</v>
      </c>
      <c r="E1061" s="195">
        <v>0.10810810810810811</v>
      </c>
      <c r="F1061" s="195">
        <v>4.954954954954955E-2</v>
      </c>
      <c r="G1061" s="195">
        <v>0.55855855855855852</v>
      </c>
      <c r="H1061" s="195" t="s">
        <v>143</v>
      </c>
      <c r="I1061" s="195">
        <v>3.1531531531531529E-2</v>
      </c>
      <c r="J1061" s="194">
        <v>0.99999999999999989</v>
      </c>
      <c r="K1061" s="196">
        <v>222</v>
      </c>
      <c r="L1061" s="94"/>
      <c r="M1061" s="195" t="s">
        <v>143</v>
      </c>
      <c r="N1061" s="195" t="s">
        <v>143</v>
      </c>
      <c r="O1061" s="195">
        <v>6.6000000000000003E-2</v>
      </c>
      <c r="P1061" s="195">
        <v>0.14499999999999999</v>
      </c>
      <c r="Q1061" s="195">
        <v>0.112</v>
      </c>
      <c r="R1061" s="195">
        <v>0.20599999999999999</v>
      </c>
      <c r="S1061" s="195">
        <v>7.3999999999999996E-2</v>
      </c>
      <c r="T1061" s="195">
        <v>0.156</v>
      </c>
      <c r="U1061" s="195">
        <v>2.8000000000000001E-2</v>
      </c>
      <c r="V1061" s="195">
        <v>8.6999999999999994E-2</v>
      </c>
      <c r="W1061" s="195">
        <v>0.49299999999999999</v>
      </c>
      <c r="X1061" s="195">
        <v>0.622</v>
      </c>
      <c r="Y1061" s="195" t="s">
        <v>143</v>
      </c>
      <c r="Z1061" s="195" t="s">
        <v>143</v>
      </c>
      <c r="AA1061" s="195">
        <v>1.4999999999999999E-2</v>
      </c>
      <c r="AB1061" s="195">
        <v>6.4000000000000001E-2</v>
      </c>
      <c r="AC1061" s="42"/>
    </row>
    <row r="1062" spans="1:29" x14ac:dyDescent="0.25">
      <c r="A1062" s="94" t="s">
        <v>2505</v>
      </c>
      <c r="B1062" s="195" t="s">
        <v>143</v>
      </c>
      <c r="C1062" s="195">
        <v>0.21259029927760578</v>
      </c>
      <c r="D1062" s="195">
        <v>0.36222910216718268</v>
      </c>
      <c r="E1062" s="195">
        <v>0.22291021671826625</v>
      </c>
      <c r="F1062" s="195">
        <v>3.8183694530443756E-2</v>
      </c>
      <c r="G1062" s="195">
        <v>0.14447884416924664</v>
      </c>
      <c r="H1062" s="195">
        <v>1.0319917440660474E-3</v>
      </c>
      <c r="I1062" s="195">
        <v>1.8575851393188854E-2</v>
      </c>
      <c r="J1062" s="194">
        <v>1.0000000000000002</v>
      </c>
      <c r="K1062" s="196">
        <v>969</v>
      </c>
      <c r="L1062" s="94"/>
      <c r="M1062" s="195" t="s">
        <v>143</v>
      </c>
      <c r="N1062" s="195" t="s">
        <v>143</v>
      </c>
      <c r="O1062" s="195">
        <v>0.188</v>
      </c>
      <c r="P1062" s="195">
        <v>0.23899999999999999</v>
      </c>
      <c r="Q1062" s="195">
        <v>0.33300000000000002</v>
      </c>
      <c r="R1062" s="195">
        <v>0.39300000000000002</v>
      </c>
      <c r="S1062" s="195">
        <v>0.19800000000000001</v>
      </c>
      <c r="T1062" s="195">
        <v>0.25</v>
      </c>
      <c r="U1062" s="195">
        <v>2.8000000000000001E-2</v>
      </c>
      <c r="V1062" s="195">
        <v>5.1999999999999998E-2</v>
      </c>
      <c r="W1062" s="195">
        <v>0.124</v>
      </c>
      <c r="X1062" s="195">
        <v>0.16800000000000001</v>
      </c>
      <c r="Y1062" s="195">
        <v>0</v>
      </c>
      <c r="Z1062" s="195">
        <v>6.0000000000000001E-3</v>
      </c>
      <c r="AA1062" s="195">
        <v>1.2E-2</v>
      </c>
      <c r="AB1062" s="195">
        <v>2.9000000000000001E-2</v>
      </c>
      <c r="AC1062" s="42"/>
    </row>
    <row r="1063" spans="1:29" x14ac:dyDescent="0.25">
      <c r="A1063" s="94" t="s">
        <v>2506</v>
      </c>
      <c r="B1063" s="195" t="s">
        <v>143</v>
      </c>
      <c r="C1063" s="195">
        <v>0.37391304347826088</v>
      </c>
      <c r="D1063" s="195">
        <v>0.38695652173913042</v>
      </c>
      <c r="E1063" s="195">
        <v>0.11739130434782609</v>
      </c>
      <c r="F1063" s="195">
        <v>2.6086956521739129E-2</v>
      </c>
      <c r="G1063" s="195">
        <v>8.2608695652173908E-2</v>
      </c>
      <c r="H1063" s="195" t="s">
        <v>143</v>
      </c>
      <c r="I1063" s="195">
        <v>1.3043478260869565E-2</v>
      </c>
      <c r="J1063" s="194">
        <v>1</v>
      </c>
      <c r="K1063" s="196">
        <v>230</v>
      </c>
      <c r="L1063" s="94"/>
      <c r="M1063" s="195" t="s">
        <v>143</v>
      </c>
      <c r="N1063" s="195" t="s">
        <v>143</v>
      </c>
      <c r="O1063" s="195">
        <v>0.314</v>
      </c>
      <c r="P1063" s="195">
        <v>0.438</v>
      </c>
      <c r="Q1063" s="195">
        <v>0.32600000000000001</v>
      </c>
      <c r="R1063" s="195">
        <v>0.45100000000000001</v>
      </c>
      <c r="S1063" s="195">
        <v>8.2000000000000003E-2</v>
      </c>
      <c r="T1063" s="195">
        <v>0.16500000000000001</v>
      </c>
      <c r="U1063" s="195">
        <v>1.2E-2</v>
      </c>
      <c r="V1063" s="195">
        <v>5.6000000000000001E-2</v>
      </c>
      <c r="W1063" s="195">
        <v>5.3999999999999999E-2</v>
      </c>
      <c r="X1063" s="195">
        <v>0.125</v>
      </c>
      <c r="Y1063" s="195" t="s">
        <v>143</v>
      </c>
      <c r="Z1063" s="195" t="s">
        <v>143</v>
      </c>
      <c r="AA1063" s="195">
        <v>4.0000000000000001E-3</v>
      </c>
      <c r="AB1063" s="195">
        <v>3.7999999999999999E-2</v>
      </c>
      <c r="AC1063" s="42"/>
    </row>
    <row r="1064" spans="1:29" x14ac:dyDescent="0.25">
      <c r="A1064" s="94" t="s">
        <v>2507</v>
      </c>
      <c r="B1064" s="195">
        <v>4.0494857225059341E-2</v>
      </c>
      <c r="C1064" s="195">
        <v>0.21765086671941308</v>
      </c>
      <c r="D1064" s="195">
        <v>0.30079838883694165</v>
      </c>
      <c r="E1064" s="195">
        <v>7.9407322160684746E-2</v>
      </c>
      <c r="F1064" s="195">
        <v>3.5388045745522546E-2</v>
      </c>
      <c r="G1064" s="195">
        <v>0.23340286269150542</v>
      </c>
      <c r="H1064" s="195">
        <v>6.0418614687477524E-3</v>
      </c>
      <c r="I1064" s="195">
        <v>8.6815795152125438E-2</v>
      </c>
      <c r="J1064" s="194">
        <v>1</v>
      </c>
      <c r="K1064" s="196">
        <v>13903</v>
      </c>
      <c r="L1064" s="94"/>
      <c r="M1064" s="195">
        <v>3.6999999999999998E-2</v>
      </c>
      <c r="N1064" s="195">
        <v>4.3999999999999997E-2</v>
      </c>
      <c r="O1064" s="195">
        <v>0.21099999999999999</v>
      </c>
      <c r="P1064" s="195">
        <v>0.22500000000000001</v>
      </c>
      <c r="Q1064" s="195">
        <v>0.29299999999999998</v>
      </c>
      <c r="R1064" s="195">
        <v>0.308</v>
      </c>
      <c r="S1064" s="195">
        <v>7.4999999999999997E-2</v>
      </c>
      <c r="T1064" s="195">
        <v>8.4000000000000005E-2</v>
      </c>
      <c r="U1064" s="195">
        <v>3.2000000000000001E-2</v>
      </c>
      <c r="V1064" s="195">
        <v>3.9E-2</v>
      </c>
      <c r="W1064" s="195">
        <v>0.22600000000000001</v>
      </c>
      <c r="X1064" s="195">
        <v>0.24099999999999999</v>
      </c>
      <c r="Y1064" s="195">
        <v>5.0000000000000001E-3</v>
      </c>
      <c r="Z1064" s="195">
        <v>7.0000000000000001E-3</v>
      </c>
      <c r="AA1064" s="195">
        <v>8.2000000000000003E-2</v>
      </c>
      <c r="AB1064" s="195">
        <v>9.1999999999999998E-2</v>
      </c>
      <c r="AC1064" s="42"/>
    </row>
    <row r="1065" spans="1:29" x14ac:dyDescent="0.25">
      <c r="A1065" s="94" t="s">
        <v>2508</v>
      </c>
      <c r="B1065" s="195" t="s">
        <v>143</v>
      </c>
      <c r="C1065" s="195">
        <v>0.24579831932773108</v>
      </c>
      <c r="D1065" s="195">
        <v>0.3172268907563025</v>
      </c>
      <c r="E1065" s="195">
        <v>0.10084033613445378</v>
      </c>
      <c r="F1065" s="195">
        <v>6.7226890756302518E-2</v>
      </c>
      <c r="G1065" s="195">
        <v>0.21008403361344538</v>
      </c>
      <c r="H1065" s="195">
        <v>2.1008403361344537E-3</v>
      </c>
      <c r="I1065" s="195">
        <v>5.6722689075630252E-2</v>
      </c>
      <c r="J1065" s="194">
        <v>1</v>
      </c>
      <c r="K1065" s="196">
        <v>476</v>
      </c>
      <c r="L1065" s="94"/>
      <c r="M1065" s="195" t="s">
        <v>143</v>
      </c>
      <c r="N1065" s="195" t="s">
        <v>143</v>
      </c>
      <c r="O1065" s="195">
        <v>0.20899999999999999</v>
      </c>
      <c r="P1065" s="195">
        <v>0.28599999999999998</v>
      </c>
      <c r="Q1065" s="195">
        <v>0.27700000000000002</v>
      </c>
      <c r="R1065" s="195">
        <v>0.36</v>
      </c>
      <c r="S1065" s="195">
        <v>7.6999999999999999E-2</v>
      </c>
      <c r="T1065" s="195">
        <v>0.13100000000000001</v>
      </c>
      <c r="U1065" s="195">
        <v>4.8000000000000001E-2</v>
      </c>
      <c r="V1065" s="195">
        <v>9.2999999999999999E-2</v>
      </c>
      <c r="W1065" s="195">
        <v>0.17599999999999999</v>
      </c>
      <c r="X1065" s="195">
        <v>0.249</v>
      </c>
      <c r="Y1065" s="195">
        <v>0</v>
      </c>
      <c r="Z1065" s="195">
        <v>1.2E-2</v>
      </c>
      <c r="AA1065" s="195">
        <v>3.9E-2</v>
      </c>
      <c r="AB1065" s="195">
        <v>8.1000000000000003E-2</v>
      </c>
      <c r="AC1065" s="42"/>
    </row>
    <row r="1066" spans="1:29" x14ac:dyDescent="0.25">
      <c r="A1066" s="94" t="s">
        <v>2509</v>
      </c>
      <c r="B1066" s="195" t="s">
        <v>143</v>
      </c>
      <c r="C1066" s="195">
        <v>7.8431372549019607E-2</v>
      </c>
      <c r="D1066" s="195">
        <v>0.21033868092691621</v>
      </c>
      <c r="E1066" s="195">
        <v>4.0998217468805706E-2</v>
      </c>
      <c r="F1066" s="195">
        <v>2.4955436720142603E-2</v>
      </c>
      <c r="G1066" s="195">
        <v>0.5846702317290553</v>
      </c>
      <c r="H1066" s="195">
        <v>1.4260249554367201E-2</v>
      </c>
      <c r="I1066" s="195">
        <v>4.6345811051693407E-2</v>
      </c>
      <c r="J1066" s="194">
        <v>1</v>
      </c>
      <c r="K1066" s="196">
        <v>561</v>
      </c>
      <c r="L1066" s="94"/>
      <c r="M1066" s="195" t="s">
        <v>143</v>
      </c>
      <c r="N1066" s="195" t="s">
        <v>143</v>
      </c>
      <c r="O1066" s="195">
        <v>5.8999999999999997E-2</v>
      </c>
      <c r="P1066" s="195">
        <v>0.104</v>
      </c>
      <c r="Q1066" s="195">
        <v>0.17899999999999999</v>
      </c>
      <c r="R1066" s="195">
        <v>0.246</v>
      </c>
      <c r="S1066" s="195">
        <v>2.7E-2</v>
      </c>
      <c r="T1066" s="195">
        <v>6.0999999999999999E-2</v>
      </c>
      <c r="U1066" s="195">
        <v>1.4999999999999999E-2</v>
      </c>
      <c r="V1066" s="195">
        <v>4.1000000000000002E-2</v>
      </c>
      <c r="W1066" s="195">
        <v>0.54300000000000004</v>
      </c>
      <c r="X1066" s="195">
        <v>0.625</v>
      </c>
      <c r="Y1066" s="195">
        <v>7.0000000000000001E-3</v>
      </c>
      <c r="Z1066" s="195">
        <v>2.8000000000000001E-2</v>
      </c>
      <c r="AA1066" s="195">
        <v>3.2000000000000001E-2</v>
      </c>
      <c r="AB1066" s="195">
        <v>6.7000000000000004E-2</v>
      </c>
      <c r="AC1066" s="42"/>
    </row>
    <row r="1067" spans="1:29" x14ac:dyDescent="0.25">
      <c r="A1067" s="94" t="s">
        <v>2510</v>
      </c>
      <c r="B1067" s="195" t="s">
        <v>143</v>
      </c>
      <c r="C1067" s="195">
        <v>9.4607379375591296E-4</v>
      </c>
      <c r="D1067" s="195">
        <v>0.67171239356669821</v>
      </c>
      <c r="E1067" s="195">
        <v>0.19678334910122991</v>
      </c>
      <c r="F1067" s="195">
        <v>1.4191106906338695E-2</v>
      </c>
      <c r="G1067" s="195">
        <v>1.0406811731315043E-2</v>
      </c>
      <c r="H1067" s="195" t="s">
        <v>143</v>
      </c>
      <c r="I1067" s="195">
        <v>0.10596026490066225</v>
      </c>
      <c r="J1067" s="194">
        <v>1</v>
      </c>
      <c r="K1067" s="196">
        <v>1057</v>
      </c>
      <c r="L1067" s="94"/>
      <c r="M1067" s="195" t="s">
        <v>143</v>
      </c>
      <c r="N1067" s="195" t="s">
        <v>143</v>
      </c>
      <c r="O1067" s="195">
        <v>0</v>
      </c>
      <c r="P1067" s="195">
        <v>5.0000000000000001E-3</v>
      </c>
      <c r="Q1067" s="195">
        <v>0.64300000000000002</v>
      </c>
      <c r="R1067" s="195">
        <v>0.69899999999999995</v>
      </c>
      <c r="S1067" s="195">
        <v>0.17399999999999999</v>
      </c>
      <c r="T1067" s="195">
        <v>0.222</v>
      </c>
      <c r="U1067" s="195">
        <v>8.9999999999999993E-3</v>
      </c>
      <c r="V1067" s="195">
        <v>2.3E-2</v>
      </c>
      <c r="W1067" s="195">
        <v>6.0000000000000001E-3</v>
      </c>
      <c r="X1067" s="195">
        <v>1.9E-2</v>
      </c>
      <c r="Y1067" s="195" t="s">
        <v>143</v>
      </c>
      <c r="Z1067" s="195" t="s">
        <v>143</v>
      </c>
      <c r="AA1067" s="195">
        <v>8.8999999999999996E-2</v>
      </c>
      <c r="AB1067" s="195">
        <v>0.126</v>
      </c>
      <c r="AC1067" s="42"/>
    </row>
    <row r="1068" spans="1:29" x14ac:dyDescent="0.25">
      <c r="A1068" s="94" t="s">
        <v>2511</v>
      </c>
      <c r="B1068" s="195" t="s">
        <v>143</v>
      </c>
      <c r="C1068" s="195">
        <v>0.23311184939091917</v>
      </c>
      <c r="D1068" s="195">
        <v>0.29734219269102991</v>
      </c>
      <c r="E1068" s="195">
        <v>6.2569213732004428E-2</v>
      </c>
      <c r="F1068" s="195">
        <v>5.4817275747508304E-2</v>
      </c>
      <c r="G1068" s="195">
        <v>0.2718715393133998</v>
      </c>
      <c r="H1068" s="195">
        <v>7.7519379844961239E-3</v>
      </c>
      <c r="I1068" s="195">
        <v>7.2535991140642297E-2</v>
      </c>
      <c r="J1068" s="194">
        <v>1</v>
      </c>
      <c r="K1068" s="196">
        <v>1806</v>
      </c>
      <c r="L1068" s="94"/>
      <c r="M1068" s="195" t="s">
        <v>143</v>
      </c>
      <c r="N1068" s="195" t="s">
        <v>143</v>
      </c>
      <c r="O1068" s="195">
        <v>0.214</v>
      </c>
      <c r="P1068" s="195">
        <v>0.253</v>
      </c>
      <c r="Q1068" s="195">
        <v>0.27700000000000002</v>
      </c>
      <c r="R1068" s="195">
        <v>0.31900000000000001</v>
      </c>
      <c r="S1068" s="195">
        <v>5.1999999999999998E-2</v>
      </c>
      <c r="T1068" s="195">
        <v>7.4999999999999997E-2</v>
      </c>
      <c r="U1068" s="195">
        <v>4.4999999999999998E-2</v>
      </c>
      <c r="V1068" s="195">
        <v>6.6000000000000003E-2</v>
      </c>
      <c r="W1068" s="195">
        <v>0.252</v>
      </c>
      <c r="X1068" s="195">
        <v>0.29299999999999998</v>
      </c>
      <c r="Y1068" s="195">
        <v>5.0000000000000001E-3</v>
      </c>
      <c r="Z1068" s="195">
        <v>1.2999999999999999E-2</v>
      </c>
      <c r="AA1068" s="195">
        <v>6.0999999999999999E-2</v>
      </c>
      <c r="AB1068" s="195">
        <v>8.5000000000000006E-2</v>
      </c>
      <c r="AC1068" s="42"/>
    </row>
    <row r="1069" spans="1:29" x14ac:dyDescent="0.25">
      <c r="A1069" s="94" t="s">
        <v>2512</v>
      </c>
      <c r="B1069" s="195">
        <v>0.25303917154434941</v>
      </c>
      <c r="C1069" s="195">
        <v>0.34939216569113013</v>
      </c>
      <c r="D1069" s="195">
        <v>0.18550202611436289</v>
      </c>
      <c r="E1069" s="195">
        <v>4.9076992345790188E-2</v>
      </c>
      <c r="F1069" s="195">
        <v>3.1517334533993696E-3</v>
      </c>
      <c r="G1069" s="195">
        <v>5.1328230526789732E-2</v>
      </c>
      <c r="H1069" s="195">
        <v>2.7014858171994596E-3</v>
      </c>
      <c r="I1069" s="195">
        <v>0.10580819450697884</v>
      </c>
      <c r="J1069" s="194">
        <v>1</v>
      </c>
      <c r="K1069" s="196">
        <v>2221</v>
      </c>
      <c r="L1069" s="94"/>
      <c r="M1069" s="195">
        <v>0.23499999999999999</v>
      </c>
      <c r="N1069" s="195">
        <v>0.27200000000000002</v>
      </c>
      <c r="O1069" s="195">
        <v>0.33</v>
      </c>
      <c r="P1069" s="195">
        <v>0.36899999999999999</v>
      </c>
      <c r="Q1069" s="195">
        <v>0.17</v>
      </c>
      <c r="R1069" s="195">
        <v>0.20200000000000001</v>
      </c>
      <c r="S1069" s="195">
        <v>4.1000000000000002E-2</v>
      </c>
      <c r="T1069" s="195">
        <v>5.8999999999999997E-2</v>
      </c>
      <c r="U1069" s="195">
        <v>2E-3</v>
      </c>
      <c r="V1069" s="195">
        <v>6.0000000000000001E-3</v>
      </c>
      <c r="W1069" s="195">
        <v>4.2999999999999997E-2</v>
      </c>
      <c r="X1069" s="195">
        <v>6.0999999999999999E-2</v>
      </c>
      <c r="Y1069" s="195">
        <v>1E-3</v>
      </c>
      <c r="Z1069" s="195">
        <v>6.0000000000000001E-3</v>
      </c>
      <c r="AA1069" s="195">
        <v>9.4E-2</v>
      </c>
      <c r="AB1069" s="195">
        <v>0.11899999999999999</v>
      </c>
      <c r="AC1069" s="42"/>
    </row>
    <row r="1070" spans="1:29" x14ac:dyDescent="0.25">
      <c r="A1070" s="94" t="s">
        <v>2513</v>
      </c>
      <c r="B1070" s="195" t="s">
        <v>143</v>
      </c>
      <c r="C1070" s="195">
        <v>0.17041800643086816</v>
      </c>
      <c r="D1070" s="195">
        <v>0.27652733118971062</v>
      </c>
      <c r="E1070" s="195">
        <v>0.14469453376205788</v>
      </c>
      <c r="F1070" s="195">
        <v>2.8938906752411574E-2</v>
      </c>
      <c r="G1070" s="195">
        <v>0.2861736334405145</v>
      </c>
      <c r="H1070" s="195">
        <v>1.2861736334405145E-2</v>
      </c>
      <c r="I1070" s="195">
        <v>8.0385852090032156E-2</v>
      </c>
      <c r="J1070" s="194">
        <v>1</v>
      </c>
      <c r="K1070" s="196">
        <v>311</v>
      </c>
      <c r="L1070" s="94"/>
      <c r="M1070" s="195" t="s">
        <v>143</v>
      </c>
      <c r="N1070" s="195" t="s">
        <v>143</v>
      </c>
      <c r="O1070" s="195">
        <v>0.13300000000000001</v>
      </c>
      <c r="P1070" s="195">
        <v>0.216</v>
      </c>
      <c r="Q1070" s="195">
        <v>0.23</v>
      </c>
      <c r="R1070" s="195">
        <v>0.32900000000000001</v>
      </c>
      <c r="S1070" s="195">
        <v>0.11</v>
      </c>
      <c r="T1070" s="195">
        <v>0.188</v>
      </c>
      <c r="U1070" s="195">
        <v>1.4999999999999999E-2</v>
      </c>
      <c r="V1070" s="195">
        <v>5.3999999999999999E-2</v>
      </c>
      <c r="W1070" s="195">
        <v>0.23899999999999999</v>
      </c>
      <c r="X1070" s="195">
        <v>0.33900000000000002</v>
      </c>
      <c r="Y1070" s="195">
        <v>5.0000000000000001E-3</v>
      </c>
      <c r="Z1070" s="195">
        <v>3.3000000000000002E-2</v>
      </c>
      <c r="AA1070" s="195">
        <v>5.5E-2</v>
      </c>
      <c r="AB1070" s="195">
        <v>0.11600000000000001</v>
      </c>
      <c r="AC1070" s="42"/>
    </row>
    <row r="1071" spans="1:29" x14ac:dyDescent="0.25">
      <c r="A1071" s="94" t="s">
        <v>2514</v>
      </c>
      <c r="B1071" s="195" t="s">
        <v>143</v>
      </c>
      <c r="C1071" s="195">
        <v>0.18335419274092615</v>
      </c>
      <c r="D1071" s="195">
        <v>0.25594493116395495</v>
      </c>
      <c r="E1071" s="195">
        <v>8.5106382978723402E-2</v>
      </c>
      <c r="F1071" s="195">
        <v>2.6282853566958697E-2</v>
      </c>
      <c r="G1071" s="195">
        <v>0.3904881101376721</v>
      </c>
      <c r="H1071" s="195">
        <v>8.135168961201502E-3</v>
      </c>
      <c r="I1071" s="195">
        <v>5.0688360450563207E-2</v>
      </c>
      <c r="J1071" s="194">
        <v>1</v>
      </c>
      <c r="K1071" s="196">
        <v>1598</v>
      </c>
      <c r="L1071" s="94"/>
      <c r="M1071" s="195" t="s">
        <v>143</v>
      </c>
      <c r="N1071" s="195" t="s">
        <v>143</v>
      </c>
      <c r="O1071" s="195">
        <v>0.16500000000000001</v>
      </c>
      <c r="P1071" s="195">
        <v>0.20300000000000001</v>
      </c>
      <c r="Q1071" s="195">
        <v>0.23499999999999999</v>
      </c>
      <c r="R1071" s="195">
        <v>0.27800000000000002</v>
      </c>
      <c r="S1071" s="195">
        <v>7.1999999999999995E-2</v>
      </c>
      <c r="T1071" s="195">
        <v>0.1</v>
      </c>
      <c r="U1071" s="195">
        <v>0.02</v>
      </c>
      <c r="V1071" s="195">
        <v>3.5000000000000003E-2</v>
      </c>
      <c r="W1071" s="195">
        <v>0.36699999999999999</v>
      </c>
      <c r="X1071" s="195">
        <v>0.41499999999999998</v>
      </c>
      <c r="Y1071" s="195">
        <v>5.0000000000000001E-3</v>
      </c>
      <c r="Z1071" s="195">
        <v>1.4E-2</v>
      </c>
      <c r="AA1071" s="195">
        <v>4.1000000000000002E-2</v>
      </c>
      <c r="AB1071" s="195">
        <v>6.3E-2</v>
      </c>
      <c r="AC1071" s="42"/>
    </row>
    <row r="1072" spans="1:29" x14ac:dyDescent="0.25">
      <c r="A1072" s="94" t="s">
        <v>2515</v>
      </c>
      <c r="B1072" s="195" t="s">
        <v>143</v>
      </c>
      <c r="C1072" s="195">
        <v>0.31239092495637</v>
      </c>
      <c r="D1072" s="195">
        <v>0.39092495636998253</v>
      </c>
      <c r="E1072" s="195">
        <v>7.6788830715532289E-2</v>
      </c>
      <c r="F1072" s="195">
        <v>1.3961605584642234E-2</v>
      </c>
      <c r="G1072" s="195">
        <v>3.3158813263525308E-2</v>
      </c>
      <c r="H1072" s="195">
        <v>3.4904013961605585E-3</v>
      </c>
      <c r="I1072" s="195">
        <v>0.16928446771378708</v>
      </c>
      <c r="J1072" s="194">
        <v>1</v>
      </c>
      <c r="K1072" s="196">
        <v>573</v>
      </c>
      <c r="L1072" s="94"/>
      <c r="M1072" s="195" t="s">
        <v>143</v>
      </c>
      <c r="N1072" s="195" t="s">
        <v>143</v>
      </c>
      <c r="O1072" s="195">
        <v>0.27600000000000002</v>
      </c>
      <c r="P1072" s="195">
        <v>0.35099999999999998</v>
      </c>
      <c r="Q1072" s="195">
        <v>0.35199999999999998</v>
      </c>
      <c r="R1072" s="195">
        <v>0.43099999999999999</v>
      </c>
      <c r="S1072" s="195">
        <v>5.8000000000000003E-2</v>
      </c>
      <c r="T1072" s="195">
        <v>0.10199999999999999</v>
      </c>
      <c r="U1072" s="195">
        <v>7.0000000000000001E-3</v>
      </c>
      <c r="V1072" s="195">
        <v>2.7E-2</v>
      </c>
      <c r="W1072" s="195">
        <v>2.1000000000000001E-2</v>
      </c>
      <c r="X1072" s="195">
        <v>5.0999999999999997E-2</v>
      </c>
      <c r="Y1072" s="195">
        <v>1E-3</v>
      </c>
      <c r="Z1072" s="195">
        <v>1.2999999999999999E-2</v>
      </c>
      <c r="AA1072" s="195">
        <v>0.14099999999999999</v>
      </c>
      <c r="AB1072" s="195">
        <v>0.20200000000000001</v>
      </c>
      <c r="AC1072" s="42"/>
    </row>
    <row r="1073" spans="1:29" x14ac:dyDescent="0.25">
      <c r="A1073" s="94" t="s">
        <v>2516</v>
      </c>
      <c r="B1073" s="195" t="s">
        <v>143</v>
      </c>
      <c r="C1073" s="195">
        <v>0.13698630136986301</v>
      </c>
      <c r="D1073" s="195">
        <v>0.34833659491193736</v>
      </c>
      <c r="E1073" s="195">
        <v>0.11937377690802348</v>
      </c>
      <c r="F1073" s="195">
        <v>4.5009784735812131E-2</v>
      </c>
      <c r="G1073" s="195">
        <v>0.2583170254403131</v>
      </c>
      <c r="H1073" s="195">
        <v>7.8277886497064575E-3</v>
      </c>
      <c r="I1073" s="195">
        <v>8.4148727984344418E-2</v>
      </c>
      <c r="J1073" s="194">
        <v>1</v>
      </c>
      <c r="K1073" s="196">
        <v>511</v>
      </c>
      <c r="L1073" s="94"/>
      <c r="M1073" s="195" t="s">
        <v>143</v>
      </c>
      <c r="N1073" s="195" t="s">
        <v>143</v>
      </c>
      <c r="O1073" s="195">
        <v>0.11</v>
      </c>
      <c r="P1073" s="195">
        <v>0.17</v>
      </c>
      <c r="Q1073" s="195">
        <v>0.308</v>
      </c>
      <c r="R1073" s="195">
        <v>0.39100000000000001</v>
      </c>
      <c r="S1073" s="195">
        <v>9.4E-2</v>
      </c>
      <c r="T1073" s="195">
        <v>0.15</v>
      </c>
      <c r="U1073" s="195">
        <v>0.03</v>
      </c>
      <c r="V1073" s="195">
        <v>6.7000000000000004E-2</v>
      </c>
      <c r="W1073" s="195">
        <v>0.222</v>
      </c>
      <c r="X1073" s="195">
        <v>0.29799999999999999</v>
      </c>
      <c r="Y1073" s="195">
        <v>3.0000000000000001E-3</v>
      </c>
      <c r="Z1073" s="195">
        <v>0.02</v>
      </c>
      <c r="AA1073" s="195">
        <v>6.3E-2</v>
      </c>
      <c r="AB1073" s="195">
        <v>0.111</v>
      </c>
      <c r="AC1073" s="42"/>
    </row>
    <row r="1074" spans="1:29" x14ac:dyDescent="0.25">
      <c r="A1074" s="94" t="s">
        <v>2517</v>
      </c>
      <c r="B1074" s="195" t="s">
        <v>143</v>
      </c>
      <c r="C1074" s="195">
        <v>0.25647668393782386</v>
      </c>
      <c r="D1074" s="195">
        <v>0.26943005181347152</v>
      </c>
      <c r="E1074" s="195">
        <v>6.4766839378238336E-2</v>
      </c>
      <c r="F1074" s="195">
        <v>0.14248704663212436</v>
      </c>
      <c r="G1074" s="195">
        <v>0.18911917098445596</v>
      </c>
      <c r="H1074" s="195">
        <v>5.1813471502590676E-3</v>
      </c>
      <c r="I1074" s="195">
        <v>7.2538860103626937E-2</v>
      </c>
      <c r="J1074" s="194">
        <v>1.0000000000000002</v>
      </c>
      <c r="K1074" s="196">
        <v>386</v>
      </c>
      <c r="L1074" s="94"/>
      <c r="M1074" s="195" t="s">
        <v>143</v>
      </c>
      <c r="N1074" s="195" t="s">
        <v>143</v>
      </c>
      <c r="O1074" s="195">
        <v>0.215</v>
      </c>
      <c r="P1074" s="195">
        <v>0.30199999999999999</v>
      </c>
      <c r="Q1074" s="195">
        <v>0.22800000000000001</v>
      </c>
      <c r="R1074" s="195">
        <v>0.316</v>
      </c>
      <c r="S1074" s="195">
        <v>4.3999999999999997E-2</v>
      </c>
      <c r="T1074" s="195">
        <v>9.4E-2</v>
      </c>
      <c r="U1074" s="195">
        <v>0.111</v>
      </c>
      <c r="V1074" s="195">
        <v>0.18099999999999999</v>
      </c>
      <c r="W1074" s="195">
        <v>0.153</v>
      </c>
      <c r="X1074" s="195">
        <v>0.23100000000000001</v>
      </c>
      <c r="Y1074" s="195">
        <v>1E-3</v>
      </c>
      <c r="Z1074" s="195">
        <v>1.9E-2</v>
      </c>
      <c r="AA1074" s="195">
        <v>5.0999999999999997E-2</v>
      </c>
      <c r="AB1074" s="195">
        <v>0.10299999999999999</v>
      </c>
      <c r="AC1074" s="42"/>
    </row>
    <row r="1075" spans="1:29" x14ac:dyDescent="0.25">
      <c r="A1075" s="94" t="s">
        <v>2518</v>
      </c>
      <c r="B1075" s="195" t="s">
        <v>143</v>
      </c>
      <c r="C1075" s="195">
        <v>0.10817307692307693</v>
      </c>
      <c r="D1075" s="195">
        <v>0.24519230769230768</v>
      </c>
      <c r="E1075" s="195">
        <v>6.0096153846153848E-2</v>
      </c>
      <c r="F1075" s="195">
        <v>5.5288461538461536E-2</v>
      </c>
      <c r="G1075" s="195">
        <v>0.46634615384615385</v>
      </c>
      <c r="H1075" s="195">
        <v>9.6153846153846159E-3</v>
      </c>
      <c r="I1075" s="195">
        <v>5.5288461538461536E-2</v>
      </c>
      <c r="J1075" s="194">
        <v>1</v>
      </c>
      <c r="K1075" s="196">
        <v>416</v>
      </c>
      <c r="L1075" s="94"/>
      <c r="M1075" s="195" t="s">
        <v>143</v>
      </c>
      <c r="N1075" s="195" t="s">
        <v>143</v>
      </c>
      <c r="O1075" s="195">
        <v>8.2000000000000003E-2</v>
      </c>
      <c r="P1075" s="195">
        <v>0.14199999999999999</v>
      </c>
      <c r="Q1075" s="195">
        <v>0.20599999999999999</v>
      </c>
      <c r="R1075" s="195">
        <v>0.28899999999999998</v>
      </c>
      <c r="S1075" s="195">
        <v>4.1000000000000002E-2</v>
      </c>
      <c r="T1075" s="195">
        <v>8.6999999999999994E-2</v>
      </c>
      <c r="U1075" s="195">
        <v>3.6999999999999998E-2</v>
      </c>
      <c r="V1075" s="195">
        <v>8.2000000000000003E-2</v>
      </c>
      <c r="W1075" s="195">
        <v>0.41899999999999998</v>
      </c>
      <c r="X1075" s="195">
        <v>0.51400000000000001</v>
      </c>
      <c r="Y1075" s="195">
        <v>4.0000000000000001E-3</v>
      </c>
      <c r="Z1075" s="195">
        <v>2.4E-2</v>
      </c>
      <c r="AA1075" s="195">
        <v>3.6999999999999998E-2</v>
      </c>
      <c r="AB1075" s="195">
        <v>8.2000000000000003E-2</v>
      </c>
      <c r="AC1075" s="42"/>
    </row>
    <row r="1076" spans="1:29" x14ac:dyDescent="0.25">
      <c r="A1076" s="94" t="s">
        <v>2519</v>
      </c>
      <c r="B1076" s="195" t="s">
        <v>143</v>
      </c>
      <c r="C1076" s="195">
        <v>0.20223463687150839</v>
      </c>
      <c r="D1076" s="195">
        <v>0.48770949720670392</v>
      </c>
      <c r="E1076" s="195">
        <v>7.5418994413407825E-2</v>
      </c>
      <c r="F1076" s="195">
        <v>2.1787709497206705E-2</v>
      </c>
      <c r="G1076" s="195">
        <v>9.720670391061452E-2</v>
      </c>
      <c r="H1076" s="195">
        <v>5.5865921787709499E-3</v>
      </c>
      <c r="I1076" s="195">
        <v>0.1100558659217877</v>
      </c>
      <c r="J1076" s="194">
        <v>1</v>
      </c>
      <c r="K1076" s="196">
        <v>1790</v>
      </c>
      <c r="L1076" s="94"/>
      <c r="M1076" s="195" t="s">
        <v>143</v>
      </c>
      <c r="N1076" s="195" t="s">
        <v>143</v>
      </c>
      <c r="O1076" s="195">
        <v>0.184</v>
      </c>
      <c r="P1076" s="195">
        <v>0.221</v>
      </c>
      <c r="Q1076" s="195">
        <v>0.46500000000000002</v>
      </c>
      <c r="R1076" s="195">
        <v>0.51100000000000001</v>
      </c>
      <c r="S1076" s="195">
        <v>6.4000000000000001E-2</v>
      </c>
      <c r="T1076" s="195">
        <v>8.8999999999999996E-2</v>
      </c>
      <c r="U1076" s="195">
        <v>1.6E-2</v>
      </c>
      <c r="V1076" s="195">
        <v>0.03</v>
      </c>
      <c r="W1076" s="195">
        <v>8.4000000000000005E-2</v>
      </c>
      <c r="X1076" s="195">
        <v>0.112</v>
      </c>
      <c r="Y1076" s="195">
        <v>3.0000000000000001E-3</v>
      </c>
      <c r="Z1076" s="195">
        <v>0.01</v>
      </c>
      <c r="AA1076" s="195">
        <v>9.6000000000000002E-2</v>
      </c>
      <c r="AB1076" s="195">
        <v>0.125</v>
      </c>
      <c r="AC1076" s="42"/>
    </row>
    <row r="1077" spans="1:29" x14ac:dyDescent="0.25">
      <c r="A1077" s="94" t="s">
        <v>2520</v>
      </c>
      <c r="B1077" s="195" t="s">
        <v>143</v>
      </c>
      <c r="C1077" s="195">
        <v>0.41139240506329117</v>
      </c>
      <c r="D1077" s="195">
        <v>0.31962025316455694</v>
      </c>
      <c r="E1077" s="195">
        <v>4.746835443037975E-2</v>
      </c>
      <c r="F1077" s="195">
        <v>3.7974683544303799E-2</v>
      </c>
      <c r="G1077" s="195">
        <v>7.9113924050632917E-2</v>
      </c>
      <c r="H1077" s="195">
        <v>3.1645569620253164E-3</v>
      </c>
      <c r="I1077" s="195">
        <v>0.10126582278481013</v>
      </c>
      <c r="J1077" s="194">
        <v>1</v>
      </c>
      <c r="K1077" s="196">
        <v>316</v>
      </c>
      <c r="L1077" s="94"/>
      <c r="M1077" s="195" t="s">
        <v>143</v>
      </c>
      <c r="N1077" s="195" t="s">
        <v>143</v>
      </c>
      <c r="O1077" s="195">
        <v>0.35899999999999999</v>
      </c>
      <c r="P1077" s="195">
        <v>0.46600000000000003</v>
      </c>
      <c r="Q1077" s="195">
        <v>0.27100000000000002</v>
      </c>
      <c r="R1077" s="195">
        <v>0.373</v>
      </c>
      <c r="S1077" s="195">
        <v>2.9000000000000001E-2</v>
      </c>
      <c r="T1077" s="195">
        <v>7.6999999999999999E-2</v>
      </c>
      <c r="U1077" s="195">
        <v>2.1999999999999999E-2</v>
      </c>
      <c r="V1077" s="195">
        <v>6.5000000000000002E-2</v>
      </c>
      <c r="W1077" s="195">
        <v>5.3999999999999999E-2</v>
      </c>
      <c r="X1077" s="195">
        <v>0.114</v>
      </c>
      <c r="Y1077" s="195">
        <v>1E-3</v>
      </c>
      <c r="Z1077" s="195">
        <v>1.7999999999999999E-2</v>
      </c>
      <c r="AA1077" s="195">
        <v>7.2999999999999995E-2</v>
      </c>
      <c r="AB1077" s="195">
        <v>0.13900000000000001</v>
      </c>
      <c r="AC1077" s="42"/>
    </row>
    <row r="1078" spans="1:29" x14ac:dyDescent="0.25">
      <c r="A1078" s="94" t="s">
        <v>2521</v>
      </c>
      <c r="B1078" s="195">
        <v>5.2009456264775412E-2</v>
      </c>
      <c r="C1078" s="195">
        <v>0.25490800698941307</v>
      </c>
      <c r="D1078" s="195">
        <v>0.24668516805427074</v>
      </c>
      <c r="E1078" s="195">
        <v>0.10813033199712201</v>
      </c>
      <c r="F1078" s="195">
        <v>4.9131462637475587E-2</v>
      </c>
      <c r="G1078" s="195">
        <v>0.19549799568300955</v>
      </c>
      <c r="H1078" s="195">
        <v>3.1863500873676636E-3</v>
      </c>
      <c r="I1078" s="195">
        <v>9.0451228286565932E-2</v>
      </c>
      <c r="J1078" s="194">
        <v>0.99999999999999989</v>
      </c>
      <c r="K1078" s="196">
        <v>9729</v>
      </c>
      <c r="L1078" s="94"/>
      <c r="M1078" s="195">
        <v>4.8000000000000001E-2</v>
      </c>
      <c r="N1078" s="195">
        <v>5.7000000000000002E-2</v>
      </c>
      <c r="O1078" s="195">
        <v>0.246</v>
      </c>
      <c r="P1078" s="195">
        <v>0.26400000000000001</v>
      </c>
      <c r="Q1078" s="195">
        <v>0.23799999999999999</v>
      </c>
      <c r="R1078" s="195">
        <v>0.255</v>
      </c>
      <c r="S1078" s="195">
        <v>0.10199999999999999</v>
      </c>
      <c r="T1078" s="195">
        <v>0.114</v>
      </c>
      <c r="U1078" s="195">
        <v>4.4999999999999998E-2</v>
      </c>
      <c r="V1078" s="195">
        <v>5.3999999999999999E-2</v>
      </c>
      <c r="W1078" s="195">
        <v>0.188</v>
      </c>
      <c r="X1078" s="195">
        <v>0.20300000000000001</v>
      </c>
      <c r="Y1078" s="195">
        <v>2E-3</v>
      </c>
      <c r="Z1078" s="195">
        <v>5.0000000000000001E-3</v>
      </c>
      <c r="AA1078" s="195">
        <v>8.5000000000000006E-2</v>
      </c>
      <c r="AB1078" s="195">
        <v>9.6000000000000002E-2</v>
      </c>
      <c r="AC1078" s="42"/>
    </row>
    <row r="1079" spans="1:29" x14ac:dyDescent="0.25">
      <c r="A1079" s="94" t="s">
        <v>2522</v>
      </c>
      <c r="B1079" s="195" t="s">
        <v>143</v>
      </c>
      <c r="C1079" s="195">
        <v>0.34810126582278483</v>
      </c>
      <c r="D1079" s="195">
        <v>0.21202531645569619</v>
      </c>
      <c r="E1079" s="195">
        <v>0.12658227848101267</v>
      </c>
      <c r="F1079" s="195">
        <v>0.11708860759493671</v>
      </c>
      <c r="G1079" s="195">
        <v>0.12974683544303797</v>
      </c>
      <c r="H1079" s="195">
        <v>3.1645569620253164E-3</v>
      </c>
      <c r="I1079" s="195">
        <v>6.3291139240506333E-2</v>
      </c>
      <c r="J1079" s="194">
        <v>1</v>
      </c>
      <c r="K1079" s="196">
        <v>316</v>
      </c>
      <c r="L1079" s="94"/>
      <c r="M1079" s="195" t="s">
        <v>143</v>
      </c>
      <c r="N1079" s="195" t="s">
        <v>143</v>
      </c>
      <c r="O1079" s="195">
        <v>0.29799999999999999</v>
      </c>
      <c r="P1079" s="195">
        <v>0.40200000000000002</v>
      </c>
      <c r="Q1079" s="195">
        <v>0.17100000000000001</v>
      </c>
      <c r="R1079" s="195">
        <v>0.26</v>
      </c>
      <c r="S1079" s="195">
        <v>9.4E-2</v>
      </c>
      <c r="T1079" s="195">
        <v>0.16800000000000001</v>
      </c>
      <c r="U1079" s="195">
        <v>8.5999999999999993E-2</v>
      </c>
      <c r="V1079" s="195">
        <v>0.157</v>
      </c>
      <c r="W1079" s="195">
        <v>9.7000000000000003E-2</v>
      </c>
      <c r="X1079" s="195">
        <v>0.17100000000000001</v>
      </c>
      <c r="Y1079" s="195">
        <v>1E-3</v>
      </c>
      <c r="Z1079" s="195">
        <v>1.7999999999999999E-2</v>
      </c>
      <c r="AA1079" s="195">
        <v>4.1000000000000002E-2</v>
      </c>
      <c r="AB1079" s="195">
        <v>9.6000000000000002E-2</v>
      </c>
      <c r="AC1079" s="42"/>
    </row>
    <row r="1080" spans="1:29" x14ac:dyDescent="0.25">
      <c r="A1080" s="94" t="s">
        <v>2523</v>
      </c>
      <c r="B1080" s="195" t="s">
        <v>143</v>
      </c>
      <c r="C1080" s="195">
        <v>9.7922848664688422E-2</v>
      </c>
      <c r="D1080" s="195">
        <v>0.14836795252225518</v>
      </c>
      <c r="E1080" s="195">
        <v>7.418397626112759E-2</v>
      </c>
      <c r="F1080" s="195">
        <v>4.1543026706231452E-2</v>
      </c>
      <c r="G1080" s="195">
        <v>0.54896142433234418</v>
      </c>
      <c r="H1080" s="195">
        <v>1.7804154302670624E-2</v>
      </c>
      <c r="I1080" s="195">
        <v>7.1216617210682495E-2</v>
      </c>
      <c r="J1080" s="194">
        <v>0.99999999999999989</v>
      </c>
      <c r="K1080" s="196">
        <v>337</v>
      </c>
      <c r="L1080" s="94"/>
      <c r="M1080" s="195" t="s">
        <v>143</v>
      </c>
      <c r="N1080" s="195" t="s">
        <v>143</v>
      </c>
      <c r="O1080" s="195">
        <v>7.0999999999999994E-2</v>
      </c>
      <c r="P1080" s="195">
        <v>0.13400000000000001</v>
      </c>
      <c r="Q1080" s="195">
        <v>0.114</v>
      </c>
      <c r="R1080" s="195">
        <v>0.19</v>
      </c>
      <c r="S1080" s="195">
        <v>5.0999999999999997E-2</v>
      </c>
      <c r="T1080" s="195">
        <v>0.107</v>
      </c>
      <c r="U1080" s="195">
        <v>2.5000000000000001E-2</v>
      </c>
      <c r="V1080" s="195">
        <v>6.9000000000000006E-2</v>
      </c>
      <c r="W1080" s="195">
        <v>0.496</v>
      </c>
      <c r="X1080" s="195">
        <v>0.60099999999999998</v>
      </c>
      <c r="Y1080" s="195">
        <v>8.0000000000000002E-3</v>
      </c>
      <c r="Z1080" s="195">
        <v>3.7999999999999999E-2</v>
      </c>
      <c r="AA1080" s="195">
        <v>4.8000000000000001E-2</v>
      </c>
      <c r="AB1080" s="195">
        <v>0.104</v>
      </c>
      <c r="AC1080" s="42"/>
    </row>
    <row r="1081" spans="1:29" x14ac:dyDescent="0.25">
      <c r="A1081" s="94" t="s">
        <v>2524</v>
      </c>
      <c r="B1081" s="195" t="s">
        <v>143</v>
      </c>
      <c r="C1081" s="195" t="s">
        <v>143</v>
      </c>
      <c r="D1081" s="195">
        <v>0.51431844215349365</v>
      </c>
      <c r="E1081" s="195">
        <v>0.15922107674684993</v>
      </c>
      <c r="F1081" s="195">
        <v>0.25887743413516612</v>
      </c>
      <c r="G1081" s="195">
        <v>1.0309278350515464E-2</v>
      </c>
      <c r="H1081" s="195" t="s">
        <v>143</v>
      </c>
      <c r="I1081" s="195">
        <v>5.7273768613974797E-2</v>
      </c>
      <c r="J1081" s="194">
        <v>1</v>
      </c>
      <c r="K1081" s="196">
        <v>873</v>
      </c>
      <c r="L1081" s="94"/>
      <c r="M1081" s="195" t="s">
        <v>143</v>
      </c>
      <c r="N1081" s="195" t="s">
        <v>143</v>
      </c>
      <c r="O1081" s="195" t="s">
        <v>143</v>
      </c>
      <c r="P1081" s="195" t="s">
        <v>143</v>
      </c>
      <c r="Q1081" s="195">
        <v>0.48099999999999998</v>
      </c>
      <c r="R1081" s="195">
        <v>0.54700000000000004</v>
      </c>
      <c r="S1081" s="195">
        <v>0.13600000000000001</v>
      </c>
      <c r="T1081" s="195">
        <v>0.185</v>
      </c>
      <c r="U1081" s="195">
        <v>0.23100000000000001</v>
      </c>
      <c r="V1081" s="195">
        <v>0.28899999999999998</v>
      </c>
      <c r="W1081" s="195">
        <v>5.0000000000000001E-3</v>
      </c>
      <c r="X1081" s="195">
        <v>1.9E-2</v>
      </c>
      <c r="Y1081" s="195" t="s">
        <v>143</v>
      </c>
      <c r="Z1081" s="195" t="s">
        <v>143</v>
      </c>
      <c r="AA1081" s="195">
        <v>4.3999999999999997E-2</v>
      </c>
      <c r="AB1081" s="195">
        <v>7.4999999999999997E-2</v>
      </c>
      <c r="AC1081" s="42"/>
    </row>
    <row r="1082" spans="1:29" x14ac:dyDescent="0.25">
      <c r="A1082" s="94" t="s">
        <v>2525</v>
      </c>
      <c r="B1082" s="195" t="s">
        <v>143</v>
      </c>
      <c r="C1082" s="195">
        <v>0.24743150684931506</v>
      </c>
      <c r="D1082" s="195">
        <v>0.23886986301369864</v>
      </c>
      <c r="E1082" s="195">
        <v>0.10273972602739725</v>
      </c>
      <c r="F1082" s="195">
        <v>9.0753424657534248E-2</v>
      </c>
      <c r="G1082" s="195">
        <v>0.23373287671232876</v>
      </c>
      <c r="H1082" s="195">
        <v>3.4246575342465752E-3</v>
      </c>
      <c r="I1082" s="195">
        <v>8.3047945205479451E-2</v>
      </c>
      <c r="J1082" s="194">
        <v>1</v>
      </c>
      <c r="K1082" s="196">
        <v>1168</v>
      </c>
      <c r="L1082" s="94"/>
      <c r="M1082" s="195" t="s">
        <v>143</v>
      </c>
      <c r="N1082" s="195" t="s">
        <v>143</v>
      </c>
      <c r="O1082" s="195">
        <v>0.224</v>
      </c>
      <c r="P1082" s="195">
        <v>0.27300000000000002</v>
      </c>
      <c r="Q1082" s="195">
        <v>0.215</v>
      </c>
      <c r="R1082" s="195">
        <v>0.26400000000000001</v>
      </c>
      <c r="S1082" s="195">
        <v>8.6999999999999994E-2</v>
      </c>
      <c r="T1082" s="195">
        <v>0.121</v>
      </c>
      <c r="U1082" s="195">
        <v>7.5999999999999998E-2</v>
      </c>
      <c r="V1082" s="195">
        <v>0.109</v>
      </c>
      <c r="W1082" s="195">
        <v>0.21</v>
      </c>
      <c r="X1082" s="195">
        <v>0.25900000000000001</v>
      </c>
      <c r="Y1082" s="195">
        <v>1E-3</v>
      </c>
      <c r="Z1082" s="195">
        <v>8.9999999999999993E-3</v>
      </c>
      <c r="AA1082" s="195">
        <v>6.9000000000000006E-2</v>
      </c>
      <c r="AB1082" s="195">
        <v>0.1</v>
      </c>
      <c r="AC1082" s="42"/>
    </row>
    <row r="1083" spans="1:29" x14ac:dyDescent="0.25">
      <c r="A1083" s="94" t="s">
        <v>2526</v>
      </c>
      <c r="B1083" s="195">
        <v>0.29166666666666669</v>
      </c>
      <c r="C1083" s="195">
        <v>0.39365671641791045</v>
      </c>
      <c r="D1083" s="195">
        <v>0.1654228855721393</v>
      </c>
      <c r="E1083" s="195">
        <v>2.9228855721393034E-2</v>
      </c>
      <c r="F1083" s="195">
        <v>3.7313432835820895E-3</v>
      </c>
      <c r="G1083" s="195">
        <v>2.8606965174129355E-2</v>
      </c>
      <c r="H1083" s="195">
        <v>1.2437810945273632E-3</v>
      </c>
      <c r="I1083" s="195">
        <v>8.6442786069651736E-2</v>
      </c>
      <c r="J1083" s="194">
        <v>0.99999999999999989</v>
      </c>
      <c r="K1083" s="196">
        <v>1608</v>
      </c>
      <c r="L1083" s="94"/>
      <c r="M1083" s="195">
        <v>0.27</v>
      </c>
      <c r="N1083" s="195">
        <v>0.314</v>
      </c>
      <c r="O1083" s="195">
        <v>0.37</v>
      </c>
      <c r="P1083" s="195">
        <v>0.41799999999999998</v>
      </c>
      <c r="Q1083" s="195">
        <v>0.14799999999999999</v>
      </c>
      <c r="R1083" s="195">
        <v>0.184</v>
      </c>
      <c r="S1083" s="195">
        <v>2.1999999999999999E-2</v>
      </c>
      <c r="T1083" s="195">
        <v>3.9E-2</v>
      </c>
      <c r="U1083" s="195">
        <v>2E-3</v>
      </c>
      <c r="V1083" s="195">
        <v>8.0000000000000002E-3</v>
      </c>
      <c r="W1083" s="195">
        <v>2.1999999999999999E-2</v>
      </c>
      <c r="X1083" s="195">
        <v>3.7999999999999999E-2</v>
      </c>
      <c r="Y1083" s="195">
        <v>0</v>
      </c>
      <c r="Z1083" s="195">
        <v>5.0000000000000001E-3</v>
      </c>
      <c r="AA1083" s="195">
        <v>7.3999999999999996E-2</v>
      </c>
      <c r="AB1083" s="195">
        <v>0.10100000000000001</v>
      </c>
      <c r="AC1083" s="42"/>
    </row>
    <row r="1084" spans="1:29" x14ac:dyDescent="0.25">
      <c r="A1084" s="94" t="s">
        <v>2527</v>
      </c>
      <c r="B1084" s="195" t="s">
        <v>143</v>
      </c>
      <c r="C1084" s="195">
        <v>0.17370892018779344</v>
      </c>
      <c r="D1084" s="195">
        <v>0.22065727699530516</v>
      </c>
      <c r="E1084" s="195">
        <v>0.23943661971830985</v>
      </c>
      <c r="F1084" s="195">
        <v>6.5727699530516437E-2</v>
      </c>
      <c r="G1084" s="195">
        <v>0.21126760563380281</v>
      </c>
      <c r="H1084" s="195" t="s">
        <v>143</v>
      </c>
      <c r="I1084" s="195">
        <v>8.9201877934272297E-2</v>
      </c>
      <c r="J1084" s="194">
        <v>1</v>
      </c>
      <c r="K1084" s="196">
        <v>213</v>
      </c>
      <c r="L1084" s="94"/>
      <c r="M1084" s="195" t="s">
        <v>143</v>
      </c>
      <c r="N1084" s="195" t="s">
        <v>143</v>
      </c>
      <c r="O1084" s="195">
        <v>0.129</v>
      </c>
      <c r="P1084" s="195">
        <v>0.23</v>
      </c>
      <c r="Q1084" s="195">
        <v>0.17</v>
      </c>
      <c r="R1084" s="195">
        <v>0.28100000000000003</v>
      </c>
      <c r="S1084" s="195">
        <v>0.187</v>
      </c>
      <c r="T1084" s="195">
        <v>0.30099999999999999</v>
      </c>
      <c r="U1084" s="195">
        <v>0.04</v>
      </c>
      <c r="V1084" s="195">
        <v>0.107</v>
      </c>
      <c r="W1084" s="195">
        <v>0.16200000000000001</v>
      </c>
      <c r="X1084" s="195">
        <v>0.27100000000000002</v>
      </c>
      <c r="Y1084" s="195" t="s">
        <v>143</v>
      </c>
      <c r="Z1084" s="195" t="s">
        <v>143</v>
      </c>
      <c r="AA1084" s="195">
        <v>5.8000000000000003E-2</v>
      </c>
      <c r="AB1084" s="195">
        <v>0.13500000000000001</v>
      </c>
      <c r="AC1084" s="42"/>
    </row>
    <row r="1085" spans="1:29" x14ac:dyDescent="0.25">
      <c r="A1085" s="94" t="s">
        <v>2528</v>
      </c>
      <c r="B1085" s="195" t="s">
        <v>143</v>
      </c>
      <c r="C1085" s="195">
        <v>0.24236641221374045</v>
      </c>
      <c r="D1085" s="195">
        <v>0.1784351145038168</v>
      </c>
      <c r="E1085" s="195">
        <v>0.12118320610687022</v>
      </c>
      <c r="F1085" s="195">
        <v>3.0534351145038167E-2</v>
      </c>
      <c r="G1085" s="195">
        <v>0.3568702290076336</v>
      </c>
      <c r="H1085" s="195">
        <v>4.7709923664122139E-3</v>
      </c>
      <c r="I1085" s="195">
        <v>6.5839694656488548E-2</v>
      </c>
      <c r="J1085" s="194">
        <v>0.99999999999999989</v>
      </c>
      <c r="K1085" s="196">
        <v>1048</v>
      </c>
      <c r="L1085" s="94"/>
      <c r="M1085" s="195" t="s">
        <v>143</v>
      </c>
      <c r="N1085" s="195" t="s">
        <v>143</v>
      </c>
      <c r="O1085" s="195">
        <v>0.217</v>
      </c>
      <c r="P1085" s="195">
        <v>0.26900000000000002</v>
      </c>
      <c r="Q1085" s="195">
        <v>0.156</v>
      </c>
      <c r="R1085" s="195">
        <v>0.20300000000000001</v>
      </c>
      <c r="S1085" s="195">
        <v>0.10299999999999999</v>
      </c>
      <c r="T1085" s="195">
        <v>0.14199999999999999</v>
      </c>
      <c r="U1085" s="195">
        <v>2.1999999999999999E-2</v>
      </c>
      <c r="V1085" s="195">
        <v>4.2999999999999997E-2</v>
      </c>
      <c r="W1085" s="195">
        <v>0.32800000000000001</v>
      </c>
      <c r="X1085" s="195">
        <v>0.38600000000000001</v>
      </c>
      <c r="Y1085" s="195">
        <v>2E-3</v>
      </c>
      <c r="Z1085" s="195">
        <v>1.0999999999999999E-2</v>
      </c>
      <c r="AA1085" s="195">
        <v>5.1999999999999998E-2</v>
      </c>
      <c r="AB1085" s="195">
        <v>8.2000000000000003E-2</v>
      </c>
      <c r="AC1085" s="42"/>
    </row>
    <row r="1086" spans="1:29" x14ac:dyDescent="0.25">
      <c r="A1086" s="94" t="s">
        <v>2529</v>
      </c>
      <c r="B1086" s="195" t="s">
        <v>143</v>
      </c>
      <c r="C1086" s="195">
        <v>0.36862745098039218</v>
      </c>
      <c r="D1086" s="195">
        <v>0.36274509803921567</v>
      </c>
      <c r="E1086" s="195">
        <v>7.8431372549019607E-2</v>
      </c>
      <c r="F1086" s="195">
        <v>7.8431372549019607E-3</v>
      </c>
      <c r="G1086" s="195">
        <v>1.5686274509803921E-2</v>
      </c>
      <c r="H1086" s="195" t="s">
        <v>143</v>
      </c>
      <c r="I1086" s="195">
        <v>0.16666666666666666</v>
      </c>
      <c r="J1086" s="194">
        <v>0.99999999999999989</v>
      </c>
      <c r="K1086" s="196">
        <v>510</v>
      </c>
      <c r="L1086" s="94"/>
      <c r="M1086" s="195" t="s">
        <v>143</v>
      </c>
      <c r="N1086" s="195" t="s">
        <v>143</v>
      </c>
      <c r="O1086" s="195">
        <v>0.32800000000000001</v>
      </c>
      <c r="P1086" s="195">
        <v>0.41099999999999998</v>
      </c>
      <c r="Q1086" s="195">
        <v>0.32200000000000001</v>
      </c>
      <c r="R1086" s="195">
        <v>0.40500000000000003</v>
      </c>
      <c r="S1086" s="195">
        <v>5.8000000000000003E-2</v>
      </c>
      <c r="T1086" s="195">
        <v>0.105</v>
      </c>
      <c r="U1086" s="195">
        <v>3.0000000000000001E-3</v>
      </c>
      <c r="V1086" s="195">
        <v>0.02</v>
      </c>
      <c r="W1086" s="195">
        <v>8.0000000000000002E-3</v>
      </c>
      <c r="X1086" s="195">
        <v>3.1E-2</v>
      </c>
      <c r="Y1086" s="195" t="s">
        <v>143</v>
      </c>
      <c r="Z1086" s="195" t="s">
        <v>143</v>
      </c>
      <c r="AA1086" s="195">
        <v>0.13700000000000001</v>
      </c>
      <c r="AB1086" s="195">
        <v>0.20100000000000001</v>
      </c>
      <c r="AC1086" s="42"/>
    </row>
    <row r="1087" spans="1:29" x14ac:dyDescent="0.25">
      <c r="A1087" s="94" t="s">
        <v>2530</v>
      </c>
      <c r="B1087" s="195" t="s">
        <v>143</v>
      </c>
      <c r="C1087" s="195">
        <v>0.16666666666666666</v>
      </c>
      <c r="D1087" s="195">
        <v>0.34139784946236557</v>
      </c>
      <c r="E1087" s="195">
        <v>0.13978494623655913</v>
      </c>
      <c r="F1087" s="195">
        <v>4.3010752688172046E-2</v>
      </c>
      <c r="G1087" s="195">
        <v>0.21774193548387097</v>
      </c>
      <c r="H1087" s="195">
        <v>2.6881720430107529E-3</v>
      </c>
      <c r="I1087" s="195">
        <v>8.8709677419354843E-2</v>
      </c>
      <c r="J1087" s="194">
        <v>1</v>
      </c>
      <c r="K1087" s="196">
        <v>372</v>
      </c>
      <c r="L1087" s="94"/>
      <c r="M1087" s="195" t="s">
        <v>143</v>
      </c>
      <c r="N1087" s="195" t="s">
        <v>143</v>
      </c>
      <c r="O1087" s="195">
        <v>0.13200000000000001</v>
      </c>
      <c r="P1087" s="195">
        <v>0.20799999999999999</v>
      </c>
      <c r="Q1087" s="195">
        <v>0.29499999999999998</v>
      </c>
      <c r="R1087" s="195">
        <v>0.39100000000000001</v>
      </c>
      <c r="S1087" s="195">
        <v>0.108</v>
      </c>
      <c r="T1087" s="195">
        <v>0.17899999999999999</v>
      </c>
      <c r="U1087" s="195">
        <v>2.7E-2</v>
      </c>
      <c r="V1087" s="195">
        <v>6.9000000000000006E-2</v>
      </c>
      <c r="W1087" s="195">
        <v>0.17899999999999999</v>
      </c>
      <c r="X1087" s="195">
        <v>0.26200000000000001</v>
      </c>
      <c r="Y1087" s="195">
        <v>0</v>
      </c>
      <c r="Z1087" s="195">
        <v>1.4999999999999999E-2</v>
      </c>
      <c r="AA1087" s="195">
        <v>6.4000000000000001E-2</v>
      </c>
      <c r="AB1087" s="195">
        <v>0.122</v>
      </c>
      <c r="AC1087" s="42"/>
    </row>
    <row r="1088" spans="1:29" x14ac:dyDescent="0.25">
      <c r="A1088" s="94" t="s">
        <v>2531</v>
      </c>
      <c r="B1088" s="195" t="s">
        <v>143</v>
      </c>
      <c r="C1088" s="195">
        <v>0.2914798206278027</v>
      </c>
      <c r="D1088" s="195">
        <v>0.15695067264573992</v>
      </c>
      <c r="E1088" s="195">
        <v>0.11210762331838565</v>
      </c>
      <c r="F1088" s="195">
        <v>0.14798206278026907</v>
      </c>
      <c r="G1088" s="195">
        <v>0.23766816143497757</v>
      </c>
      <c r="H1088" s="195" t="s">
        <v>143</v>
      </c>
      <c r="I1088" s="195">
        <v>5.3811659192825115E-2</v>
      </c>
      <c r="J1088" s="194">
        <v>1</v>
      </c>
      <c r="K1088" s="196">
        <v>223</v>
      </c>
      <c r="L1088" s="94"/>
      <c r="M1088" s="195" t="s">
        <v>143</v>
      </c>
      <c r="N1088" s="195" t="s">
        <v>143</v>
      </c>
      <c r="O1088" s="195">
        <v>0.23599999999999999</v>
      </c>
      <c r="P1088" s="195">
        <v>0.35399999999999998</v>
      </c>
      <c r="Q1088" s="195">
        <v>0.115</v>
      </c>
      <c r="R1088" s="195">
        <v>0.21</v>
      </c>
      <c r="S1088" s="195">
        <v>7.6999999999999999E-2</v>
      </c>
      <c r="T1088" s="195">
        <v>0.16</v>
      </c>
      <c r="U1088" s="195">
        <v>0.107</v>
      </c>
      <c r="V1088" s="195">
        <v>0.20100000000000001</v>
      </c>
      <c r="W1088" s="195">
        <v>0.187</v>
      </c>
      <c r="X1088" s="195">
        <v>0.29799999999999999</v>
      </c>
      <c r="Y1088" s="195" t="s">
        <v>143</v>
      </c>
      <c r="Z1088" s="195" t="s">
        <v>143</v>
      </c>
      <c r="AA1088" s="195">
        <v>3.1E-2</v>
      </c>
      <c r="AB1088" s="195">
        <v>9.1999999999999998E-2</v>
      </c>
      <c r="AC1088" s="42"/>
    </row>
    <row r="1089" spans="1:29" x14ac:dyDescent="0.25">
      <c r="A1089" s="94" t="s">
        <v>2532</v>
      </c>
      <c r="B1089" s="195" t="s">
        <v>143</v>
      </c>
      <c r="C1089" s="195">
        <v>0.14028776978417265</v>
      </c>
      <c r="D1089" s="195">
        <v>0.14028776978417265</v>
      </c>
      <c r="E1089" s="195">
        <v>9.7122302158273388E-2</v>
      </c>
      <c r="F1089" s="195">
        <v>6.4748201438848921E-2</v>
      </c>
      <c r="G1089" s="195">
        <v>0.44964028776978415</v>
      </c>
      <c r="H1089" s="195">
        <v>7.1942446043165471E-3</v>
      </c>
      <c r="I1089" s="195">
        <v>0.10071942446043165</v>
      </c>
      <c r="J1089" s="194">
        <v>1</v>
      </c>
      <c r="K1089" s="196">
        <v>278</v>
      </c>
      <c r="L1089" s="94"/>
      <c r="M1089" s="195" t="s">
        <v>143</v>
      </c>
      <c r="N1089" s="195" t="s">
        <v>143</v>
      </c>
      <c r="O1089" s="195">
        <v>0.104</v>
      </c>
      <c r="P1089" s="195">
        <v>0.186</v>
      </c>
      <c r="Q1089" s="195">
        <v>0.104</v>
      </c>
      <c r="R1089" s="195">
        <v>0.186</v>
      </c>
      <c r="S1089" s="195">
        <v>6.8000000000000005E-2</v>
      </c>
      <c r="T1089" s="195">
        <v>0.13800000000000001</v>
      </c>
      <c r="U1089" s="195">
        <v>4.1000000000000002E-2</v>
      </c>
      <c r="V1089" s="195">
        <v>0.1</v>
      </c>
      <c r="W1089" s="195">
        <v>0.39200000000000002</v>
      </c>
      <c r="X1089" s="195">
        <v>0.50800000000000001</v>
      </c>
      <c r="Y1089" s="195">
        <v>2E-3</v>
      </c>
      <c r="Z1089" s="195">
        <v>2.5999999999999999E-2</v>
      </c>
      <c r="AA1089" s="195">
        <v>7.0999999999999994E-2</v>
      </c>
      <c r="AB1089" s="195">
        <v>0.14199999999999999</v>
      </c>
      <c r="AC1089" s="42"/>
    </row>
    <row r="1090" spans="1:29" x14ac:dyDescent="0.25">
      <c r="A1090" s="94" t="s">
        <v>2533</v>
      </c>
      <c r="B1090" s="195" t="s">
        <v>143</v>
      </c>
      <c r="C1090" s="195">
        <v>0.2585812356979405</v>
      </c>
      <c r="D1090" s="195">
        <v>0.37604881769641496</v>
      </c>
      <c r="E1090" s="195">
        <v>0.13501144164759726</v>
      </c>
      <c r="F1090" s="195">
        <v>4.3478260869565216E-2</v>
      </c>
      <c r="G1090" s="195">
        <v>8.1617086193745234E-2</v>
      </c>
      <c r="H1090" s="195">
        <v>3.0511060259344014E-3</v>
      </c>
      <c r="I1090" s="195">
        <v>0.10221205186880244</v>
      </c>
      <c r="J1090" s="194">
        <v>0.99999999999999989</v>
      </c>
      <c r="K1090" s="196">
        <v>1311</v>
      </c>
      <c r="L1090" s="94"/>
      <c r="M1090" s="195" t="s">
        <v>143</v>
      </c>
      <c r="N1090" s="195" t="s">
        <v>143</v>
      </c>
      <c r="O1090" s="195">
        <v>0.23599999999999999</v>
      </c>
      <c r="P1090" s="195">
        <v>0.28299999999999997</v>
      </c>
      <c r="Q1090" s="195">
        <v>0.35</v>
      </c>
      <c r="R1090" s="195">
        <v>0.40300000000000002</v>
      </c>
      <c r="S1090" s="195">
        <v>0.11799999999999999</v>
      </c>
      <c r="T1090" s="195">
        <v>0.155</v>
      </c>
      <c r="U1090" s="195">
        <v>3.4000000000000002E-2</v>
      </c>
      <c r="V1090" s="195">
        <v>5.6000000000000001E-2</v>
      </c>
      <c r="W1090" s="195">
        <v>6.8000000000000005E-2</v>
      </c>
      <c r="X1090" s="195">
        <v>9.8000000000000004E-2</v>
      </c>
      <c r="Y1090" s="195">
        <v>1E-3</v>
      </c>
      <c r="Z1090" s="195">
        <v>8.0000000000000002E-3</v>
      </c>
      <c r="AA1090" s="195">
        <v>8.6999999999999994E-2</v>
      </c>
      <c r="AB1090" s="195">
        <v>0.12</v>
      </c>
      <c r="AC1090" s="42"/>
    </row>
    <row r="1091" spans="1:29" x14ac:dyDescent="0.25">
      <c r="A1091" s="94" t="s">
        <v>2534</v>
      </c>
      <c r="B1091" s="195" t="s">
        <v>143</v>
      </c>
      <c r="C1091" s="195">
        <v>0.37280701754385964</v>
      </c>
      <c r="D1091" s="195">
        <v>0.34649122807017546</v>
      </c>
      <c r="E1091" s="195">
        <v>9.2105263157894732E-2</v>
      </c>
      <c r="F1091" s="195">
        <v>3.5087719298245612E-2</v>
      </c>
      <c r="G1091" s="195">
        <v>9.2105263157894732E-2</v>
      </c>
      <c r="H1091" s="195">
        <v>4.3859649122807015E-3</v>
      </c>
      <c r="I1091" s="195">
        <v>5.701754385964912E-2</v>
      </c>
      <c r="J1091" s="194">
        <v>0.99999999999999989</v>
      </c>
      <c r="K1091" s="196">
        <v>228</v>
      </c>
      <c r="L1091" s="94"/>
      <c r="M1091" s="195" t="s">
        <v>143</v>
      </c>
      <c r="N1091" s="195" t="s">
        <v>143</v>
      </c>
      <c r="O1091" s="195">
        <v>0.313</v>
      </c>
      <c r="P1091" s="195">
        <v>0.437</v>
      </c>
      <c r="Q1091" s="195">
        <v>0.28799999999999998</v>
      </c>
      <c r="R1091" s="195">
        <v>0.41</v>
      </c>
      <c r="S1091" s="195">
        <v>6.0999999999999999E-2</v>
      </c>
      <c r="T1091" s="195">
        <v>0.13700000000000001</v>
      </c>
      <c r="U1091" s="195">
        <v>1.7999999999999999E-2</v>
      </c>
      <c r="V1091" s="195">
        <v>6.8000000000000005E-2</v>
      </c>
      <c r="W1091" s="195">
        <v>6.0999999999999999E-2</v>
      </c>
      <c r="X1091" s="195">
        <v>0.13700000000000001</v>
      </c>
      <c r="Y1091" s="195">
        <v>1E-3</v>
      </c>
      <c r="Z1091" s="195">
        <v>2.4E-2</v>
      </c>
      <c r="AA1091" s="195">
        <v>3.4000000000000002E-2</v>
      </c>
      <c r="AB1091" s="195">
        <v>9.5000000000000001E-2</v>
      </c>
      <c r="AC1091" s="42"/>
    </row>
    <row r="1092" spans="1:29" x14ac:dyDescent="0.25">
      <c r="A1092" s="94" t="s">
        <v>2535</v>
      </c>
      <c r="B1092" s="195">
        <v>5.0335812811439298E-2</v>
      </c>
      <c r="C1092" s="195">
        <v>0.23023037481042824</v>
      </c>
      <c r="D1092" s="195">
        <v>0.27356106015743481</v>
      </c>
      <c r="E1092" s="195">
        <v>0.11316530656459883</v>
      </c>
      <c r="F1092" s="195">
        <v>3.9792012710334369E-2</v>
      </c>
      <c r="G1092" s="195">
        <v>0.25016249007005126</v>
      </c>
      <c r="H1092" s="195">
        <v>3.2498014010254928E-3</v>
      </c>
      <c r="I1092" s="195">
        <v>3.9503141474687656E-2</v>
      </c>
      <c r="J1092" s="194">
        <v>1</v>
      </c>
      <c r="K1092" s="196">
        <v>13847</v>
      </c>
      <c r="L1092" s="94"/>
      <c r="M1092" s="195">
        <v>4.7E-2</v>
      </c>
      <c r="N1092" s="195">
        <v>5.3999999999999999E-2</v>
      </c>
      <c r="O1092" s="195">
        <v>0.223</v>
      </c>
      <c r="P1092" s="195">
        <v>0.23699999999999999</v>
      </c>
      <c r="Q1092" s="195">
        <v>0.26600000000000001</v>
      </c>
      <c r="R1092" s="195">
        <v>0.28100000000000003</v>
      </c>
      <c r="S1092" s="195">
        <v>0.108</v>
      </c>
      <c r="T1092" s="195">
        <v>0.11899999999999999</v>
      </c>
      <c r="U1092" s="195">
        <v>3.6999999999999998E-2</v>
      </c>
      <c r="V1092" s="195">
        <v>4.2999999999999997E-2</v>
      </c>
      <c r="W1092" s="195">
        <v>0.24299999999999999</v>
      </c>
      <c r="X1092" s="195">
        <v>0.25700000000000001</v>
      </c>
      <c r="Y1092" s="195">
        <v>2E-3</v>
      </c>
      <c r="Z1092" s="195">
        <v>4.0000000000000001E-3</v>
      </c>
      <c r="AA1092" s="195">
        <v>3.5999999999999997E-2</v>
      </c>
      <c r="AB1092" s="195">
        <v>4.2999999999999997E-2</v>
      </c>
      <c r="AC1092" s="42"/>
    </row>
    <row r="1093" spans="1:29" x14ac:dyDescent="0.25">
      <c r="A1093" s="94" t="s">
        <v>2536</v>
      </c>
      <c r="B1093" s="195" t="s">
        <v>143</v>
      </c>
      <c r="C1093" s="195">
        <v>0.25407925407925408</v>
      </c>
      <c r="D1093" s="195">
        <v>0.30769230769230771</v>
      </c>
      <c r="E1093" s="195">
        <v>0.10722610722610723</v>
      </c>
      <c r="F1093" s="195">
        <v>0.12121212121212122</v>
      </c>
      <c r="G1093" s="195">
        <v>0.18181818181818182</v>
      </c>
      <c r="H1093" s="195">
        <v>6.993006993006993E-3</v>
      </c>
      <c r="I1093" s="195">
        <v>2.097902097902098E-2</v>
      </c>
      <c r="J1093" s="194">
        <v>1</v>
      </c>
      <c r="K1093" s="196">
        <v>429</v>
      </c>
      <c r="L1093" s="94"/>
      <c r="M1093" s="195" t="s">
        <v>143</v>
      </c>
      <c r="N1093" s="195" t="s">
        <v>143</v>
      </c>
      <c r="O1093" s="195">
        <v>0.215</v>
      </c>
      <c r="P1093" s="195">
        <v>0.29699999999999999</v>
      </c>
      <c r="Q1093" s="195">
        <v>0.26600000000000001</v>
      </c>
      <c r="R1093" s="195">
        <v>0.35299999999999998</v>
      </c>
      <c r="S1093" s="195">
        <v>8.1000000000000003E-2</v>
      </c>
      <c r="T1093" s="195">
        <v>0.14000000000000001</v>
      </c>
      <c r="U1093" s="195">
        <v>9.4E-2</v>
      </c>
      <c r="V1093" s="195">
        <v>0.156</v>
      </c>
      <c r="W1093" s="195">
        <v>0.14799999999999999</v>
      </c>
      <c r="X1093" s="195">
        <v>0.221</v>
      </c>
      <c r="Y1093" s="195">
        <v>2E-3</v>
      </c>
      <c r="Z1093" s="195">
        <v>0.02</v>
      </c>
      <c r="AA1093" s="195">
        <v>1.0999999999999999E-2</v>
      </c>
      <c r="AB1093" s="195">
        <v>3.9E-2</v>
      </c>
      <c r="AC1093" s="42"/>
    </row>
    <row r="1094" spans="1:29" x14ac:dyDescent="0.25">
      <c r="A1094" s="94" t="s">
        <v>2537</v>
      </c>
      <c r="B1094" s="195" t="s">
        <v>143</v>
      </c>
      <c r="C1094" s="195">
        <v>7.0512820512820512E-2</v>
      </c>
      <c r="D1094" s="195">
        <v>0.15811965811965811</v>
      </c>
      <c r="E1094" s="195">
        <v>8.7606837606837601E-2</v>
      </c>
      <c r="F1094" s="195">
        <v>2.3504273504273504E-2</v>
      </c>
      <c r="G1094" s="195">
        <v>0.58760683760683763</v>
      </c>
      <c r="H1094" s="195">
        <v>3.4188034188034191E-2</v>
      </c>
      <c r="I1094" s="195">
        <v>3.8461538461538464E-2</v>
      </c>
      <c r="J1094" s="194">
        <v>1</v>
      </c>
      <c r="K1094" s="196">
        <v>468</v>
      </c>
      <c r="L1094" s="94"/>
      <c r="M1094" s="195" t="s">
        <v>143</v>
      </c>
      <c r="N1094" s="195" t="s">
        <v>143</v>
      </c>
      <c r="O1094" s="195">
        <v>5.0999999999999997E-2</v>
      </c>
      <c r="P1094" s="195">
        <v>9.7000000000000003E-2</v>
      </c>
      <c r="Q1094" s="195">
        <v>0.128</v>
      </c>
      <c r="R1094" s="195">
        <v>0.19400000000000001</v>
      </c>
      <c r="S1094" s="195">
        <v>6.5000000000000002E-2</v>
      </c>
      <c r="T1094" s="195">
        <v>0.11700000000000001</v>
      </c>
      <c r="U1094" s="195">
        <v>1.2999999999999999E-2</v>
      </c>
      <c r="V1094" s="195">
        <v>4.2000000000000003E-2</v>
      </c>
      <c r="W1094" s="195">
        <v>0.54200000000000004</v>
      </c>
      <c r="X1094" s="195">
        <v>0.63100000000000001</v>
      </c>
      <c r="Y1094" s="195">
        <v>2.1000000000000001E-2</v>
      </c>
      <c r="Z1094" s="195">
        <v>5.5E-2</v>
      </c>
      <c r="AA1094" s="195">
        <v>2.4E-2</v>
      </c>
      <c r="AB1094" s="195">
        <v>0.06</v>
      </c>
      <c r="AC1094" s="42"/>
    </row>
    <row r="1095" spans="1:29" x14ac:dyDescent="0.25">
      <c r="A1095" s="94" t="s">
        <v>2538</v>
      </c>
      <c r="B1095" s="195" t="s">
        <v>143</v>
      </c>
      <c r="C1095" s="195" t="s">
        <v>143</v>
      </c>
      <c r="D1095" s="195">
        <v>0.69800235017626322</v>
      </c>
      <c r="E1095" s="195">
        <v>0.25969447708578142</v>
      </c>
      <c r="F1095" s="195">
        <v>3.5252643948296123E-3</v>
      </c>
      <c r="G1095" s="195">
        <v>1.4101057579318449E-2</v>
      </c>
      <c r="H1095" s="195" t="s">
        <v>143</v>
      </c>
      <c r="I1095" s="195">
        <v>2.4676850763807285E-2</v>
      </c>
      <c r="J1095" s="194">
        <v>1</v>
      </c>
      <c r="K1095" s="196">
        <v>851</v>
      </c>
      <c r="L1095" s="94"/>
      <c r="M1095" s="195" t="s">
        <v>143</v>
      </c>
      <c r="N1095" s="195" t="s">
        <v>143</v>
      </c>
      <c r="O1095" s="195" t="s">
        <v>143</v>
      </c>
      <c r="P1095" s="195" t="s">
        <v>143</v>
      </c>
      <c r="Q1095" s="195">
        <v>0.66600000000000004</v>
      </c>
      <c r="R1095" s="195">
        <v>0.72799999999999998</v>
      </c>
      <c r="S1095" s="195">
        <v>0.23100000000000001</v>
      </c>
      <c r="T1095" s="195">
        <v>0.28999999999999998</v>
      </c>
      <c r="U1095" s="195">
        <v>1E-3</v>
      </c>
      <c r="V1095" s="195">
        <v>0.01</v>
      </c>
      <c r="W1095" s="195">
        <v>8.0000000000000002E-3</v>
      </c>
      <c r="X1095" s="195">
        <v>2.4E-2</v>
      </c>
      <c r="Y1095" s="195" t="s">
        <v>143</v>
      </c>
      <c r="Z1095" s="195" t="s">
        <v>143</v>
      </c>
      <c r="AA1095" s="195">
        <v>1.6E-2</v>
      </c>
      <c r="AB1095" s="195">
        <v>3.6999999999999998E-2</v>
      </c>
      <c r="AC1095" s="42"/>
    </row>
    <row r="1096" spans="1:29" x14ac:dyDescent="0.25">
      <c r="A1096" s="94" t="s">
        <v>2539</v>
      </c>
      <c r="B1096" s="195" t="s">
        <v>143</v>
      </c>
      <c r="C1096" s="195">
        <v>0.25044404973357015</v>
      </c>
      <c r="D1096" s="195">
        <v>0.23090586145648312</v>
      </c>
      <c r="E1096" s="195">
        <v>0.10420367081113084</v>
      </c>
      <c r="F1096" s="195">
        <v>7.6376554174067496E-2</v>
      </c>
      <c r="G1096" s="195">
        <v>0.28300769686204857</v>
      </c>
      <c r="H1096" s="195">
        <v>1.1841326228537595E-3</v>
      </c>
      <c r="I1096" s="195">
        <v>5.3878034339846066E-2</v>
      </c>
      <c r="J1096" s="194">
        <v>1</v>
      </c>
      <c r="K1096" s="196">
        <v>1689</v>
      </c>
      <c r="L1096" s="94"/>
      <c r="M1096" s="195" t="s">
        <v>143</v>
      </c>
      <c r="N1096" s="195" t="s">
        <v>143</v>
      </c>
      <c r="O1096" s="195">
        <v>0.23</v>
      </c>
      <c r="P1096" s="195">
        <v>0.27200000000000002</v>
      </c>
      <c r="Q1096" s="195">
        <v>0.21099999999999999</v>
      </c>
      <c r="R1096" s="195">
        <v>0.252</v>
      </c>
      <c r="S1096" s="195">
        <v>9.0999999999999998E-2</v>
      </c>
      <c r="T1096" s="195">
        <v>0.12</v>
      </c>
      <c r="U1096" s="195">
        <v>6.5000000000000002E-2</v>
      </c>
      <c r="V1096" s="195">
        <v>0.09</v>
      </c>
      <c r="W1096" s="195">
        <v>0.26200000000000001</v>
      </c>
      <c r="X1096" s="195">
        <v>0.30499999999999999</v>
      </c>
      <c r="Y1096" s="195">
        <v>0</v>
      </c>
      <c r="Z1096" s="195">
        <v>4.0000000000000001E-3</v>
      </c>
      <c r="AA1096" s="195">
        <v>4.3999999999999997E-2</v>
      </c>
      <c r="AB1096" s="195">
        <v>6.6000000000000003E-2</v>
      </c>
      <c r="AC1096" s="42"/>
    </row>
    <row r="1097" spans="1:29" x14ac:dyDescent="0.25">
      <c r="A1097" s="94" t="s">
        <v>2540</v>
      </c>
      <c r="B1097" s="195">
        <v>0.30220791168353267</v>
      </c>
      <c r="C1097" s="195">
        <v>0.42594296228150874</v>
      </c>
      <c r="D1097" s="195">
        <v>0.13339466421343146</v>
      </c>
      <c r="E1097" s="195">
        <v>4.5078196872125116E-2</v>
      </c>
      <c r="F1097" s="195">
        <v>5.9797608095676176E-3</v>
      </c>
      <c r="G1097" s="195">
        <v>4.3698252069917204E-2</v>
      </c>
      <c r="H1097" s="195">
        <v>2.7598896044158236E-3</v>
      </c>
      <c r="I1097" s="195">
        <v>4.0938362465501379E-2</v>
      </c>
      <c r="J1097" s="194">
        <v>1</v>
      </c>
      <c r="K1097" s="196">
        <v>2174</v>
      </c>
      <c r="L1097" s="94"/>
      <c r="M1097" s="195">
        <v>0.28299999999999997</v>
      </c>
      <c r="N1097" s="195">
        <v>0.32200000000000001</v>
      </c>
      <c r="O1097" s="195">
        <v>0.40500000000000003</v>
      </c>
      <c r="P1097" s="195">
        <v>0.44700000000000001</v>
      </c>
      <c r="Q1097" s="195">
        <v>0.12</v>
      </c>
      <c r="R1097" s="195">
        <v>0.14799999999999999</v>
      </c>
      <c r="S1097" s="195">
        <v>3.6999999999999998E-2</v>
      </c>
      <c r="T1097" s="195">
        <v>5.5E-2</v>
      </c>
      <c r="U1097" s="195">
        <v>3.0000000000000001E-3</v>
      </c>
      <c r="V1097" s="195">
        <v>0.01</v>
      </c>
      <c r="W1097" s="195">
        <v>3.5999999999999997E-2</v>
      </c>
      <c r="X1097" s="195">
        <v>5.2999999999999999E-2</v>
      </c>
      <c r="Y1097" s="195">
        <v>1E-3</v>
      </c>
      <c r="Z1097" s="195">
        <v>6.0000000000000001E-3</v>
      </c>
      <c r="AA1097" s="195">
        <v>3.3000000000000002E-2</v>
      </c>
      <c r="AB1097" s="195">
        <v>0.05</v>
      </c>
      <c r="AC1097" s="42"/>
    </row>
    <row r="1098" spans="1:29" x14ac:dyDescent="0.25">
      <c r="A1098" s="94" t="s">
        <v>2541</v>
      </c>
      <c r="B1098" s="195" t="s">
        <v>143</v>
      </c>
      <c r="C1098" s="195">
        <v>0.18103448275862069</v>
      </c>
      <c r="D1098" s="195">
        <v>0.23275862068965517</v>
      </c>
      <c r="E1098" s="195">
        <v>0.23563218390804597</v>
      </c>
      <c r="F1098" s="195">
        <v>3.7356321839080463E-2</v>
      </c>
      <c r="G1098" s="195">
        <v>0.27586206896551724</v>
      </c>
      <c r="H1098" s="195">
        <v>2.8735632183908046E-3</v>
      </c>
      <c r="I1098" s="195">
        <v>3.4482758620689655E-2</v>
      </c>
      <c r="J1098" s="194">
        <v>0.99999999999999989</v>
      </c>
      <c r="K1098" s="196">
        <v>348</v>
      </c>
      <c r="L1098" s="94"/>
      <c r="M1098" s="195" t="s">
        <v>143</v>
      </c>
      <c r="N1098" s="195" t="s">
        <v>143</v>
      </c>
      <c r="O1098" s="195">
        <v>0.14399999999999999</v>
      </c>
      <c r="P1098" s="195">
        <v>0.22500000000000001</v>
      </c>
      <c r="Q1098" s="195">
        <v>0.191</v>
      </c>
      <c r="R1098" s="195">
        <v>0.28000000000000003</v>
      </c>
      <c r="S1098" s="195">
        <v>0.19400000000000001</v>
      </c>
      <c r="T1098" s="195">
        <v>0.28299999999999997</v>
      </c>
      <c r="U1098" s="195">
        <v>2.1999999999999999E-2</v>
      </c>
      <c r="V1098" s="195">
        <v>6.3E-2</v>
      </c>
      <c r="W1098" s="195">
        <v>0.23200000000000001</v>
      </c>
      <c r="X1098" s="195">
        <v>0.32500000000000001</v>
      </c>
      <c r="Y1098" s="195">
        <v>1E-3</v>
      </c>
      <c r="Z1098" s="195">
        <v>1.6E-2</v>
      </c>
      <c r="AA1098" s="195">
        <v>0.02</v>
      </c>
      <c r="AB1098" s="195">
        <v>5.8999999999999997E-2</v>
      </c>
      <c r="AC1098" s="42"/>
    </row>
    <row r="1099" spans="1:29" x14ac:dyDescent="0.25">
      <c r="A1099" s="94" t="s">
        <v>2542</v>
      </c>
      <c r="B1099" s="195" t="s">
        <v>143</v>
      </c>
      <c r="C1099" s="195">
        <v>0.18412274849899934</v>
      </c>
      <c r="D1099" s="195">
        <v>0.23749166110740494</v>
      </c>
      <c r="E1099" s="195">
        <v>0.13208805870580387</v>
      </c>
      <c r="F1099" s="195">
        <v>1.6010673782521682E-2</v>
      </c>
      <c r="G1099" s="195">
        <v>0.40493662441627754</v>
      </c>
      <c r="H1099" s="195">
        <v>2.0013342228152103E-3</v>
      </c>
      <c r="I1099" s="195">
        <v>2.3348899266177451E-2</v>
      </c>
      <c r="J1099" s="194">
        <v>1</v>
      </c>
      <c r="K1099" s="196">
        <v>1499</v>
      </c>
      <c r="L1099" s="94"/>
      <c r="M1099" s="195" t="s">
        <v>143</v>
      </c>
      <c r="N1099" s="195" t="s">
        <v>143</v>
      </c>
      <c r="O1099" s="195">
        <v>0.16500000000000001</v>
      </c>
      <c r="P1099" s="195">
        <v>0.20499999999999999</v>
      </c>
      <c r="Q1099" s="195">
        <v>0.217</v>
      </c>
      <c r="R1099" s="195">
        <v>0.26</v>
      </c>
      <c r="S1099" s="195">
        <v>0.11600000000000001</v>
      </c>
      <c r="T1099" s="195">
        <v>0.15</v>
      </c>
      <c r="U1099" s="195">
        <v>1.0999999999999999E-2</v>
      </c>
      <c r="V1099" s="195">
        <v>2.4E-2</v>
      </c>
      <c r="W1099" s="195">
        <v>0.38</v>
      </c>
      <c r="X1099" s="195">
        <v>0.43</v>
      </c>
      <c r="Y1099" s="195">
        <v>1E-3</v>
      </c>
      <c r="Z1099" s="195">
        <v>6.0000000000000001E-3</v>
      </c>
      <c r="AA1099" s="195">
        <v>1.7000000000000001E-2</v>
      </c>
      <c r="AB1099" s="195">
        <v>3.2000000000000001E-2</v>
      </c>
      <c r="AC1099" s="42"/>
    </row>
    <row r="1100" spans="1:29" x14ac:dyDescent="0.25">
      <c r="A1100" s="94" t="s">
        <v>2543</v>
      </c>
      <c r="B1100" s="195" t="s">
        <v>143</v>
      </c>
      <c r="C1100" s="195">
        <v>0.40752351097178685</v>
      </c>
      <c r="D1100" s="195">
        <v>0.37460815047021945</v>
      </c>
      <c r="E1100" s="195">
        <v>7.5235109717868343E-2</v>
      </c>
      <c r="F1100" s="195">
        <v>1.8808777429467086E-2</v>
      </c>
      <c r="G1100" s="195">
        <v>2.8213166144200628E-2</v>
      </c>
      <c r="H1100" s="195">
        <v>1.567398119122257E-3</v>
      </c>
      <c r="I1100" s="195">
        <v>9.4043887147335428E-2</v>
      </c>
      <c r="J1100" s="194">
        <v>1</v>
      </c>
      <c r="K1100" s="196">
        <v>638</v>
      </c>
      <c r="L1100" s="94"/>
      <c r="M1100" s="195" t="s">
        <v>143</v>
      </c>
      <c r="N1100" s="195" t="s">
        <v>143</v>
      </c>
      <c r="O1100" s="195">
        <v>0.37</v>
      </c>
      <c r="P1100" s="195">
        <v>0.44600000000000001</v>
      </c>
      <c r="Q1100" s="195">
        <v>0.33800000000000002</v>
      </c>
      <c r="R1100" s="195">
        <v>0.41299999999999998</v>
      </c>
      <c r="S1100" s="195">
        <v>5.7000000000000002E-2</v>
      </c>
      <c r="T1100" s="195">
        <v>9.8000000000000004E-2</v>
      </c>
      <c r="U1100" s="195">
        <v>1.0999999999999999E-2</v>
      </c>
      <c r="V1100" s="195">
        <v>3.3000000000000002E-2</v>
      </c>
      <c r="W1100" s="195">
        <v>1.7999999999999999E-2</v>
      </c>
      <c r="X1100" s="195">
        <v>4.3999999999999997E-2</v>
      </c>
      <c r="Y1100" s="195">
        <v>0</v>
      </c>
      <c r="Z1100" s="195">
        <v>8.9999999999999993E-3</v>
      </c>
      <c r="AA1100" s="195">
        <v>7.3999999999999996E-2</v>
      </c>
      <c r="AB1100" s="195">
        <v>0.11899999999999999</v>
      </c>
      <c r="AC1100" s="42"/>
    </row>
    <row r="1101" spans="1:29" x14ac:dyDescent="0.25">
      <c r="A1101" s="94" t="s">
        <v>2544</v>
      </c>
      <c r="B1101" s="195" t="s">
        <v>143</v>
      </c>
      <c r="C1101" s="195">
        <v>0.12880143112701253</v>
      </c>
      <c r="D1101" s="195">
        <v>0.35599284436493739</v>
      </c>
      <c r="E1101" s="195">
        <v>0.14490161001788909</v>
      </c>
      <c r="F1101" s="195">
        <v>3.2200357781753133E-2</v>
      </c>
      <c r="G1101" s="195">
        <v>0.30769230769230771</v>
      </c>
      <c r="H1101" s="195">
        <v>5.3667262969588547E-3</v>
      </c>
      <c r="I1101" s="195">
        <v>2.5044722719141325E-2</v>
      </c>
      <c r="J1101" s="194">
        <v>1</v>
      </c>
      <c r="K1101" s="196">
        <v>559</v>
      </c>
      <c r="L1101" s="94"/>
      <c r="M1101" s="195" t="s">
        <v>143</v>
      </c>
      <c r="N1101" s="195" t="s">
        <v>143</v>
      </c>
      <c r="O1101" s="195">
        <v>0.104</v>
      </c>
      <c r="P1101" s="195">
        <v>0.159</v>
      </c>
      <c r="Q1101" s="195">
        <v>0.317</v>
      </c>
      <c r="R1101" s="195">
        <v>0.39700000000000002</v>
      </c>
      <c r="S1101" s="195">
        <v>0.11799999999999999</v>
      </c>
      <c r="T1101" s="195">
        <v>0.17699999999999999</v>
      </c>
      <c r="U1101" s="195">
        <v>0.02</v>
      </c>
      <c r="V1101" s="195">
        <v>0.05</v>
      </c>
      <c r="W1101" s="195">
        <v>0.27100000000000002</v>
      </c>
      <c r="X1101" s="195">
        <v>0.34699999999999998</v>
      </c>
      <c r="Y1101" s="195">
        <v>2E-3</v>
      </c>
      <c r="Z1101" s="195">
        <v>1.6E-2</v>
      </c>
      <c r="AA1101" s="195">
        <v>1.4999999999999999E-2</v>
      </c>
      <c r="AB1101" s="195">
        <v>4.2000000000000003E-2</v>
      </c>
      <c r="AC1101" s="42"/>
    </row>
    <row r="1102" spans="1:29" x14ac:dyDescent="0.25">
      <c r="A1102" s="94" t="s">
        <v>2545</v>
      </c>
      <c r="B1102" s="195" t="s">
        <v>143</v>
      </c>
      <c r="C1102" s="195">
        <v>0.23961661341853036</v>
      </c>
      <c r="D1102" s="195">
        <v>0.19808306709265175</v>
      </c>
      <c r="E1102" s="195">
        <v>0.13099041533546327</v>
      </c>
      <c r="F1102" s="195">
        <v>0.19488817891373802</v>
      </c>
      <c r="G1102" s="195">
        <v>0.17252396166134185</v>
      </c>
      <c r="H1102" s="195">
        <v>3.1948881789137379E-3</v>
      </c>
      <c r="I1102" s="195">
        <v>6.070287539936102E-2</v>
      </c>
      <c r="J1102" s="194">
        <v>1</v>
      </c>
      <c r="K1102" s="196">
        <v>313</v>
      </c>
      <c r="L1102" s="94"/>
      <c r="M1102" s="195" t="s">
        <v>143</v>
      </c>
      <c r="N1102" s="195" t="s">
        <v>143</v>
      </c>
      <c r="O1102" s="195">
        <v>0.19600000000000001</v>
      </c>
      <c r="P1102" s="195">
        <v>0.28999999999999998</v>
      </c>
      <c r="Q1102" s="195">
        <v>0.158</v>
      </c>
      <c r="R1102" s="195">
        <v>0.246</v>
      </c>
      <c r="S1102" s="195">
        <v>9.8000000000000004E-2</v>
      </c>
      <c r="T1102" s="195">
        <v>0.17299999999999999</v>
      </c>
      <c r="U1102" s="195">
        <v>0.155</v>
      </c>
      <c r="V1102" s="195">
        <v>0.24199999999999999</v>
      </c>
      <c r="W1102" s="195">
        <v>0.13500000000000001</v>
      </c>
      <c r="X1102" s="195">
        <v>0.218</v>
      </c>
      <c r="Y1102" s="195">
        <v>1E-3</v>
      </c>
      <c r="Z1102" s="195">
        <v>1.7999999999999999E-2</v>
      </c>
      <c r="AA1102" s="195">
        <v>3.9E-2</v>
      </c>
      <c r="AB1102" s="195">
        <v>9.2999999999999999E-2</v>
      </c>
      <c r="AC1102" s="42"/>
    </row>
    <row r="1103" spans="1:29" x14ac:dyDescent="0.25">
      <c r="A1103" s="94" t="s">
        <v>2546</v>
      </c>
      <c r="B1103" s="195" t="s">
        <v>143</v>
      </c>
      <c r="C1103" s="195">
        <v>0.11707317073170732</v>
      </c>
      <c r="D1103" s="195">
        <v>0.17317073170731706</v>
      </c>
      <c r="E1103" s="195">
        <v>9.5121951219512196E-2</v>
      </c>
      <c r="F1103" s="195">
        <v>4.6341463414634146E-2</v>
      </c>
      <c r="G1103" s="195">
        <v>0.53902439024390247</v>
      </c>
      <c r="H1103" s="195" t="s">
        <v>143</v>
      </c>
      <c r="I1103" s="195">
        <v>2.9268292682926831E-2</v>
      </c>
      <c r="J1103" s="194">
        <v>1</v>
      </c>
      <c r="K1103" s="196">
        <v>410</v>
      </c>
      <c r="L1103" s="94"/>
      <c r="M1103" s="195" t="s">
        <v>143</v>
      </c>
      <c r="N1103" s="195" t="s">
        <v>143</v>
      </c>
      <c r="O1103" s="195">
        <v>8.8999999999999996E-2</v>
      </c>
      <c r="P1103" s="195">
        <v>0.152</v>
      </c>
      <c r="Q1103" s="195">
        <v>0.14000000000000001</v>
      </c>
      <c r="R1103" s="195">
        <v>0.21299999999999999</v>
      </c>
      <c r="S1103" s="195">
        <v>7.0000000000000007E-2</v>
      </c>
      <c r="T1103" s="195">
        <v>0.127</v>
      </c>
      <c r="U1103" s="195">
        <v>0.03</v>
      </c>
      <c r="V1103" s="195">
        <v>7.0999999999999994E-2</v>
      </c>
      <c r="W1103" s="195">
        <v>0.49099999999999999</v>
      </c>
      <c r="X1103" s="195">
        <v>0.58699999999999997</v>
      </c>
      <c r="Y1103" s="195" t="s">
        <v>143</v>
      </c>
      <c r="Z1103" s="195" t="s">
        <v>143</v>
      </c>
      <c r="AA1103" s="195">
        <v>1.7000000000000001E-2</v>
      </c>
      <c r="AB1103" s="195">
        <v>0.05</v>
      </c>
      <c r="AC1103" s="42"/>
    </row>
    <row r="1104" spans="1:29" x14ac:dyDescent="0.25">
      <c r="A1104" s="94" t="s">
        <v>2547</v>
      </c>
      <c r="B1104" s="195" t="s">
        <v>143</v>
      </c>
      <c r="C1104" s="195">
        <v>0.18268215417106654</v>
      </c>
      <c r="D1104" s="195">
        <v>0.49419218585005281</v>
      </c>
      <c r="E1104" s="195">
        <v>0.12829989440337911</v>
      </c>
      <c r="F1104" s="195">
        <v>2.1647307286166841E-2</v>
      </c>
      <c r="G1104" s="195">
        <v>0.1235480464625132</v>
      </c>
      <c r="H1104" s="195">
        <v>2.1119324181626186E-3</v>
      </c>
      <c r="I1104" s="195">
        <v>4.7518479408658922E-2</v>
      </c>
      <c r="J1104" s="194">
        <v>1</v>
      </c>
      <c r="K1104" s="196">
        <v>1894</v>
      </c>
      <c r="L1104" s="94"/>
      <c r="M1104" s="195" t="s">
        <v>143</v>
      </c>
      <c r="N1104" s="195" t="s">
        <v>143</v>
      </c>
      <c r="O1104" s="195">
        <v>0.16600000000000001</v>
      </c>
      <c r="P1104" s="195">
        <v>0.20100000000000001</v>
      </c>
      <c r="Q1104" s="195">
        <v>0.47199999999999998</v>
      </c>
      <c r="R1104" s="195">
        <v>0.51700000000000002</v>
      </c>
      <c r="S1104" s="195">
        <v>0.114</v>
      </c>
      <c r="T1104" s="195">
        <v>0.14399999999999999</v>
      </c>
      <c r="U1104" s="195">
        <v>1.6E-2</v>
      </c>
      <c r="V1104" s="195">
        <v>2.9000000000000001E-2</v>
      </c>
      <c r="W1104" s="195">
        <v>0.109</v>
      </c>
      <c r="X1104" s="195">
        <v>0.13900000000000001</v>
      </c>
      <c r="Y1104" s="195">
        <v>1E-3</v>
      </c>
      <c r="Z1104" s="195">
        <v>5.0000000000000001E-3</v>
      </c>
      <c r="AA1104" s="195">
        <v>3.9E-2</v>
      </c>
      <c r="AB1104" s="195">
        <v>5.8000000000000003E-2</v>
      </c>
      <c r="AC1104" s="42"/>
    </row>
    <row r="1105" spans="1:29" x14ac:dyDescent="0.25">
      <c r="A1105" s="94" t="s">
        <v>2548</v>
      </c>
      <c r="B1105" s="195" t="s">
        <v>143</v>
      </c>
      <c r="C1105" s="195">
        <v>0.25324675324675322</v>
      </c>
      <c r="D1105" s="195">
        <v>0.42857142857142855</v>
      </c>
      <c r="E1105" s="195">
        <v>0.11038961038961038</v>
      </c>
      <c r="F1105" s="195">
        <v>5.844155844155844E-2</v>
      </c>
      <c r="G1105" s="195">
        <v>0.1038961038961039</v>
      </c>
      <c r="H1105" s="195">
        <v>3.246753246753247E-3</v>
      </c>
      <c r="I1105" s="195">
        <v>4.2207792207792208E-2</v>
      </c>
      <c r="J1105" s="194">
        <v>1</v>
      </c>
      <c r="K1105" s="196">
        <v>308</v>
      </c>
      <c r="L1105" s="94"/>
      <c r="M1105" s="195" t="s">
        <v>143</v>
      </c>
      <c r="N1105" s="195" t="s">
        <v>143</v>
      </c>
      <c r="O1105" s="195">
        <v>0.20799999999999999</v>
      </c>
      <c r="P1105" s="195">
        <v>0.30499999999999999</v>
      </c>
      <c r="Q1105" s="195">
        <v>0.375</v>
      </c>
      <c r="R1105" s="195">
        <v>0.48399999999999999</v>
      </c>
      <c r="S1105" s="195">
        <v>0.08</v>
      </c>
      <c r="T1105" s="195">
        <v>0.15</v>
      </c>
      <c r="U1105" s="195">
        <v>3.6999999999999998E-2</v>
      </c>
      <c r="V1105" s="195">
        <v>0.09</v>
      </c>
      <c r="W1105" s="195">
        <v>7.4999999999999997E-2</v>
      </c>
      <c r="X1105" s="195">
        <v>0.14299999999999999</v>
      </c>
      <c r="Y1105" s="195">
        <v>1E-3</v>
      </c>
      <c r="Z1105" s="195">
        <v>1.7999999999999999E-2</v>
      </c>
      <c r="AA1105" s="195">
        <v>2.5000000000000001E-2</v>
      </c>
      <c r="AB1105" s="195">
        <v>7.0999999999999994E-2</v>
      </c>
      <c r="AC1105" s="42"/>
    </row>
    <row r="1106" spans="1:29" x14ac:dyDescent="0.25">
      <c r="A1106" s="94" t="s">
        <v>2549</v>
      </c>
      <c r="B1106" s="195">
        <v>4.4907687651331719E-2</v>
      </c>
      <c r="C1106" s="195">
        <v>0.26433868038740921</v>
      </c>
      <c r="D1106" s="195">
        <v>0.26963529055690072</v>
      </c>
      <c r="E1106" s="195">
        <v>0.10078692493946731</v>
      </c>
      <c r="F1106" s="195">
        <v>3.7114104116222763E-2</v>
      </c>
      <c r="G1106" s="195">
        <v>0.23119703389830509</v>
      </c>
      <c r="H1106" s="195">
        <v>7.6044188861985476E-3</v>
      </c>
      <c r="I1106" s="195">
        <v>4.4415859564164648E-2</v>
      </c>
      <c r="J1106" s="194">
        <v>1</v>
      </c>
      <c r="K1106" s="196">
        <v>26432</v>
      </c>
      <c r="L1106" s="94"/>
      <c r="M1106" s="195">
        <v>4.2000000000000003E-2</v>
      </c>
      <c r="N1106" s="195">
        <v>4.7E-2</v>
      </c>
      <c r="O1106" s="195">
        <v>0.25900000000000001</v>
      </c>
      <c r="P1106" s="195">
        <v>0.27</v>
      </c>
      <c r="Q1106" s="195">
        <v>0.26400000000000001</v>
      </c>
      <c r="R1106" s="195">
        <v>0.27500000000000002</v>
      </c>
      <c r="S1106" s="195">
        <v>9.7000000000000003E-2</v>
      </c>
      <c r="T1106" s="195">
        <v>0.104</v>
      </c>
      <c r="U1106" s="195">
        <v>3.5000000000000003E-2</v>
      </c>
      <c r="V1106" s="195">
        <v>3.9E-2</v>
      </c>
      <c r="W1106" s="195">
        <v>0.22600000000000001</v>
      </c>
      <c r="X1106" s="195">
        <v>0.23599999999999999</v>
      </c>
      <c r="Y1106" s="195">
        <v>7.0000000000000001E-3</v>
      </c>
      <c r="Z1106" s="195">
        <v>8.9999999999999993E-3</v>
      </c>
      <c r="AA1106" s="195">
        <v>4.2000000000000003E-2</v>
      </c>
      <c r="AB1106" s="195">
        <v>4.7E-2</v>
      </c>
      <c r="AC1106" s="42"/>
    </row>
    <row r="1107" spans="1:29" x14ac:dyDescent="0.25">
      <c r="A1107" s="94" t="s">
        <v>2550</v>
      </c>
      <c r="B1107" s="195" t="s">
        <v>143</v>
      </c>
      <c r="C1107" s="195">
        <v>0.29004854368932037</v>
      </c>
      <c r="D1107" s="195">
        <v>0.29126213592233008</v>
      </c>
      <c r="E1107" s="195">
        <v>0.1104368932038835</v>
      </c>
      <c r="F1107" s="195">
        <v>3.8834951456310676E-2</v>
      </c>
      <c r="G1107" s="195">
        <v>0.22815533980582525</v>
      </c>
      <c r="H1107" s="195">
        <v>2.4271844660194173E-3</v>
      </c>
      <c r="I1107" s="195">
        <v>3.8834951456310676E-2</v>
      </c>
      <c r="J1107" s="194">
        <v>1</v>
      </c>
      <c r="K1107" s="196">
        <v>824</v>
      </c>
      <c r="L1107" s="94"/>
      <c r="M1107" s="195" t="s">
        <v>143</v>
      </c>
      <c r="N1107" s="195" t="s">
        <v>143</v>
      </c>
      <c r="O1107" s="195">
        <v>0.26</v>
      </c>
      <c r="P1107" s="195">
        <v>0.32200000000000001</v>
      </c>
      <c r="Q1107" s="195">
        <v>0.26100000000000001</v>
      </c>
      <c r="R1107" s="195">
        <v>0.32300000000000001</v>
      </c>
      <c r="S1107" s="195">
        <v>9.0999999999999998E-2</v>
      </c>
      <c r="T1107" s="195">
        <v>0.13400000000000001</v>
      </c>
      <c r="U1107" s="195">
        <v>2.8000000000000001E-2</v>
      </c>
      <c r="V1107" s="195">
        <v>5.3999999999999999E-2</v>
      </c>
      <c r="W1107" s="195">
        <v>0.20100000000000001</v>
      </c>
      <c r="X1107" s="195">
        <v>0.25800000000000001</v>
      </c>
      <c r="Y1107" s="195">
        <v>1E-3</v>
      </c>
      <c r="Z1107" s="195">
        <v>8.9999999999999993E-3</v>
      </c>
      <c r="AA1107" s="195">
        <v>2.8000000000000001E-2</v>
      </c>
      <c r="AB1107" s="195">
        <v>5.3999999999999999E-2</v>
      </c>
      <c r="AC1107" s="42"/>
    </row>
    <row r="1108" spans="1:29" x14ac:dyDescent="0.25">
      <c r="A1108" s="94" t="s">
        <v>2551</v>
      </c>
      <c r="B1108" s="195" t="s">
        <v>143</v>
      </c>
      <c r="C1108" s="195">
        <v>6.0887512899896801E-2</v>
      </c>
      <c r="D1108" s="195">
        <v>0.18575851393188855</v>
      </c>
      <c r="E1108" s="195">
        <v>6.5015479876160992E-2</v>
      </c>
      <c r="F1108" s="195">
        <v>2.1671826625386997E-2</v>
      </c>
      <c r="G1108" s="195">
        <v>0.59545923632610942</v>
      </c>
      <c r="H1108" s="195">
        <v>3.0959752321981424E-2</v>
      </c>
      <c r="I1108" s="195">
        <v>4.0247678018575851E-2</v>
      </c>
      <c r="J1108" s="194">
        <v>1</v>
      </c>
      <c r="K1108" s="196">
        <v>969</v>
      </c>
      <c r="L1108" s="94"/>
      <c r="M1108" s="195" t="s">
        <v>143</v>
      </c>
      <c r="N1108" s="195" t="s">
        <v>143</v>
      </c>
      <c r="O1108" s="195">
        <v>4.7E-2</v>
      </c>
      <c r="P1108" s="195">
        <v>7.8E-2</v>
      </c>
      <c r="Q1108" s="195">
        <v>0.16300000000000001</v>
      </c>
      <c r="R1108" s="195">
        <v>0.21099999999999999</v>
      </c>
      <c r="S1108" s="195">
        <v>5.0999999999999997E-2</v>
      </c>
      <c r="T1108" s="195">
        <v>8.2000000000000003E-2</v>
      </c>
      <c r="U1108" s="195">
        <v>1.4E-2</v>
      </c>
      <c r="V1108" s="195">
        <v>3.3000000000000002E-2</v>
      </c>
      <c r="W1108" s="195">
        <v>0.56399999999999995</v>
      </c>
      <c r="X1108" s="195">
        <v>0.626</v>
      </c>
      <c r="Y1108" s="195">
        <v>2.1999999999999999E-2</v>
      </c>
      <c r="Z1108" s="195">
        <v>4.3999999999999997E-2</v>
      </c>
      <c r="AA1108" s="195">
        <v>0.03</v>
      </c>
      <c r="AB1108" s="195">
        <v>5.5E-2</v>
      </c>
      <c r="AC1108" s="42"/>
    </row>
    <row r="1109" spans="1:29" x14ac:dyDescent="0.25">
      <c r="A1109" s="94" t="s">
        <v>2552</v>
      </c>
      <c r="B1109" s="195" t="s">
        <v>143</v>
      </c>
      <c r="C1109" s="195">
        <v>1.1282437006393381E-3</v>
      </c>
      <c r="D1109" s="195">
        <v>0.56901090635577289</v>
      </c>
      <c r="E1109" s="195">
        <v>0.27265889432117335</v>
      </c>
      <c r="F1109" s="195">
        <v>0.11771342610003761</v>
      </c>
      <c r="G1109" s="195">
        <v>8.6498683715682586E-3</v>
      </c>
      <c r="H1109" s="195" t="s">
        <v>143</v>
      </c>
      <c r="I1109" s="195">
        <v>3.0838661150808574E-2</v>
      </c>
      <c r="J1109" s="194">
        <v>1</v>
      </c>
      <c r="K1109" s="196">
        <v>2659</v>
      </c>
      <c r="L1109" s="94"/>
      <c r="M1109" s="195" t="s">
        <v>143</v>
      </c>
      <c r="N1109" s="195" t="s">
        <v>143</v>
      </c>
      <c r="O1109" s="195">
        <v>0</v>
      </c>
      <c r="P1109" s="195">
        <v>3.0000000000000001E-3</v>
      </c>
      <c r="Q1109" s="195">
        <v>0.55000000000000004</v>
      </c>
      <c r="R1109" s="195">
        <v>0.58799999999999997</v>
      </c>
      <c r="S1109" s="195">
        <v>0.25600000000000001</v>
      </c>
      <c r="T1109" s="195">
        <v>0.28999999999999998</v>
      </c>
      <c r="U1109" s="195">
        <v>0.106</v>
      </c>
      <c r="V1109" s="195">
        <v>0.13100000000000001</v>
      </c>
      <c r="W1109" s="195">
        <v>6.0000000000000001E-3</v>
      </c>
      <c r="X1109" s="195">
        <v>1.2999999999999999E-2</v>
      </c>
      <c r="Y1109" s="195" t="s">
        <v>143</v>
      </c>
      <c r="Z1109" s="195" t="s">
        <v>143</v>
      </c>
      <c r="AA1109" s="195">
        <v>2.5000000000000001E-2</v>
      </c>
      <c r="AB1109" s="195">
        <v>3.7999999999999999E-2</v>
      </c>
      <c r="AC1109" s="42"/>
    </row>
    <row r="1110" spans="1:29" x14ac:dyDescent="0.25">
      <c r="A1110" s="94" t="s">
        <v>2553</v>
      </c>
      <c r="B1110" s="195">
        <v>2.0802377414561664E-3</v>
      </c>
      <c r="C1110" s="195">
        <v>0.26270430906389303</v>
      </c>
      <c r="D1110" s="195">
        <v>0.25349182763744427</v>
      </c>
      <c r="E1110" s="195">
        <v>0.10282317979197622</v>
      </c>
      <c r="F1110" s="195">
        <v>5.4086181277860329E-2</v>
      </c>
      <c r="G1110" s="195">
        <v>0.27399702823179795</v>
      </c>
      <c r="H1110" s="195">
        <v>6.8350668647845468E-3</v>
      </c>
      <c r="I1110" s="195">
        <v>4.3982169390787522E-2</v>
      </c>
      <c r="J1110" s="194">
        <v>0.99999999999999989</v>
      </c>
      <c r="K1110" s="196">
        <v>3365</v>
      </c>
      <c r="L1110" s="94"/>
      <c r="M1110" s="195">
        <v>1E-3</v>
      </c>
      <c r="N1110" s="195">
        <v>4.0000000000000001E-3</v>
      </c>
      <c r="O1110" s="195">
        <v>0.248</v>
      </c>
      <c r="P1110" s="195">
        <v>0.27800000000000002</v>
      </c>
      <c r="Q1110" s="195">
        <v>0.23899999999999999</v>
      </c>
      <c r="R1110" s="195">
        <v>0.26800000000000002</v>
      </c>
      <c r="S1110" s="195">
        <v>9.2999999999999999E-2</v>
      </c>
      <c r="T1110" s="195">
        <v>0.114</v>
      </c>
      <c r="U1110" s="195">
        <v>4.7E-2</v>
      </c>
      <c r="V1110" s="195">
        <v>6.2E-2</v>
      </c>
      <c r="W1110" s="195">
        <v>0.25900000000000001</v>
      </c>
      <c r="X1110" s="195">
        <v>0.28899999999999998</v>
      </c>
      <c r="Y1110" s="195">
        <v>5.0000000000000001E-3</v>
      </c>
      <c r="Z1110" s="195">
        <v>0.01</v>
      </c>
      <c r="AA1110" s="195">
        <v>3.7999999999999999E-2</v>
      </c>
      <c r="AB1110" s="195">
        <v>5.0999999999999997E-2</v>
      </c>
      <c r="AC1110" s="42"/>
    </row>
    <row r="1111" spans="1:29" x14ac:dyDescent="0.25">
      <c r="A1111" s="94" t="s">
        <v>2554</v>
      </c>
      <c r="B1111" s="195">
        <v>0.27222356058781016</v>
      </c>
      <c r="C1111" s="195">
        <v>0.47362081426162372</v>
      </c>
      <c r="D1111" s="195">
        <v>0.12768007708985787</v>
      </c>
      <c r="E1111" s="195">
        <v>3.3004095398699106E-2</v>
      </c>
      <c r="F1111" s="195">
        <v>2.890869669959046E-3</v>
      </c>
      <c r="G1111" s="195">
        <v>4.3844856661045532E-2</v>
      </c>
      <c r="H1111" s="195">
        <v>6.0226451457480127E-3</v>
      </c>
      <c r="I1111" s="195">
        <v>4.0713081185256565E-2</v>
      </c>
      <c r="J1111" s="194">
        <v>0.99999999999999989</v>
      </c>
      <c r="K1111" s="196">
        <v>4151</v>
      </c>
      <c r="L1111" s="94"/>
      <c r="M1111" s="195">
        <v>0.25900000000000001</v>
      </c>
      <c r="N1111" s="195">
        <v>0.28599999999999998</v>
      </c>
      <c r="O1111" s="195">
        <v>0.45800000000000002</v>
      </c>
      <c r="P1111" s="195">
        <v>0.48899999999999999</v>
      </c>
      <c r="Q1111" s="195">
        <v>0.11799999999999999</v>
      </c>
      <c r="R1111" s="195">
        <v>0.13800000000000001</v>
      </c>
      <c r="S1111" s="195">
        <v>2.8000000000000001E-2</v>
      </c>
      <c r="T1111" s="195">
        <v>3.9E-2</v>
      </c>
      <c r="U1111" s="195">
        <v>2E-3</v>
      </c>
      <c r="V1111" s="195">
        <v>5.0000000000000001E-3</v>
      </c>
      <c r="W1111" s="195">
        <v>3.7999999999999999E-2</v>
      </c>
      <c r="X1111" s="195">
        <v>5.0999999999999997E-2</v>
      </c>
      <c r="Y1111" s="195">
        <v>4.0000000000000001E-3</v>
      </c>
      <c r="Z1111" s="195">
        <v>8.9999999999999993E-3</v>
      </c>
      <c r="AA1111" s="195">
        <v>3.5000000000000003E-2</v>
      </c>
      <c r="AB1111" s="195">
        <v>4.7E-2</v>
      </c>
      <c r="AC1111" s="42"/>
    </row>
    <row r="1112" spans="1:29" x14ac:dyDescent="0.25">
      <c r="A1112" s="94" t="s">
        <v>2555</v>
      </c>
      <c r="B1112" s="195" t="s">
        <v>143</v>
      </c>
      <c r="C1112" s="195">
        <v>0.13263525305410123</v>
      </c>
      <c r="D1112" s="195">
        <v>0.34205933682373474</v>
      </c>
      <c r="E1112" s="195">
        <v>0.14834205933682373</v>
      </c>
      <c r="F1112" s="195">
        <v>5.5846422338568937E-2</v>
      </c>
      <c r="G1112" s="195">
        <v>0.25479930191972078</v>
      </c>
      <c r="H1112" s="195">
        <v>3.4904013961605585E-3</v>
      </c>
      <c r="I1112" s="195">
        <v>6.2827225130890049E-2</v>
      </c>
      <c r="J1112" s="194">
        <v>1</v>
      </c>
      <c r="K1112" s="196">
        <v>573</v>
      </c>
      <c r="L1112" s="94"/>
      <c r="M1112" s="195" t="s">
        <v>143</v>
      </c>
      <c r="N1112" s="195" t="s">
        <v>143</v>
      </c>
      <c r="O1112" s="195">
        <v>0.107</v>
      </c>
      <c r="P1112" s="195">
        <v>0.16300000000000001</v>
      </c>
      <c r="Q1112" s="195">
        <v>0.30399999999999999</v>
      </c>
      <c r="R1112" s="195">
        <v>0.38200000000000001</v>
      </c>
      <c r="S1112" s="195">
        <v>0.122</v>
      </c>
      <c r="T1112" s="195">
        <v>0.18</v>
      </c>
      <c r="U1112" s="195">
        <v>0.04</v>
      </c>
      <c r="V1112" s="195">
        <v>7.8E-2</v>
      </c>
      <c r="W1112" s="195">
        <v>0.221</v>
      </c>
      <c r="X1112" s="195">
        <v>0.29199999999999998</v>
      </c>
      <c r="Y1112" s="195">
        <v>1E-3</v>
      </c>
      <c r="Z1112" s="195">
        <v>1.2999999999999999E-2</v>
      </c>
      <c r="AA1112" s="195">
        <v>4.5999999999999999E-2</v>
      </c>
      <c r="AB1112" s="195">
        <v>8.5999999999999993E-2</v>
      </c>
      <c r="AC1112" s="42"/>
    </row>
    <row r="1113" spans="1:29" x14ac:dyDescent="0.25">
      <c r="A1113" s="94" t="s">
        <v>2556</v>
      </c>
      <c r="B1113" s="195" t="s">
        <v>143</v>
      </c>
      <c r="C1113" s="195">
        <v>0.2060226595110316</v>
      </c>
      <c r="D1113" s="195">
        <v>0.22420989862850327</v>
      </c>
      <c r="E1113" s="195">
        <v>0.1210494931425164</v>
      </c>
      <c r="F1113" s="195">
        <v>2.564102564102564E-2</v>
      </c>
      <c r="G1113" s="195">
        <v>0.37984496124031009</v>
      </c>
      <c r="H1113" s="195">
        <v>8.9445438282647581E-3</v>
      </c>
      <c r="I1113" s="195">
        <v>3.4287418008348239E-2</v>
      </c>
      <c r="J1113" s="194">
        <v>1</v>
      </c>
      <c r="K1113" s="196">
        <v>3354</v>
      </c>
      <c r="L1113" s="94"/>
      <c r="M1113" s="195" t="s">
        <v>143</v>
      </c>
      <c r="N1113" s="195" t="s">
        <v>143</v>
      </c>
      <c r="O1113" s="195">
        <v>0.193</v>
      </c>
      <c r="P1113" s="195">
        <v>0.22</v>
      </c>
      <c r="Q1113" s="195">
        <v>0.21</v>
      </c>
      <c r="R1113" s="195">
        <v>0.23899999999999999</v>
      </c>
      <c r="S1113" s="195">
        <v>0.11</v>
      </c>
      <c r="T1113" s="195">
        <v>0.13300000000000001</v>
      </c>
      <c r="U1113" s="195">
        <v>2.1000000000000001E-2</v>
      </c>
      <c r="V1113" s="195">
        <v>3.2000000000000001E-2</v>
      </c>
      <c r="W1113" s="195">
        <v>0.36399999999999999</v>
      </c>
      <c r="X1113" s="195">
        <v>0.39600000000000002</v>
      </c>
      <c r="Y1113" s="195">
        <v>6.0000000000000001E-3</v>
      </c>
      <c r="Z1113" s="195">
        <v>1.2999999999999999E-2</v>
      </c>
      <c r="AA1113" s="195">
        <v>2.9000000000000001E-2</v>
      </c>
      <c r="AB1113" s="195">
        <v>4.1000000000000002E-2</v>
      </c>
      <c r="AC1113" s="42"/>
    </row>
    <row r="1114" spans="1:29" x14ac:dyDescent="0.25">
      <c r="A1114" s="94" t="s">
        <v>2557</v>
      </c>
      <c r="B1114" s="195" t="s">
        <v>143</v>
      </c>
      <c r="C1114" s="195">
        <v>0.42964824120603012</v>
      </c>
      <c r="D1114" s="195">
        <v>0.35301507537688442</v>
      </c>
      <c r="E1114" s="195">
        <v>6.9095477386934667E-2</v>
      </c>
      <c r="F1114" s="195">
        <v>7.537688442211055E-3</v>
      </c>
      <c r="G1114" s="195">
        <v>2.2613065326633167E-2</v>
      </c>
      <c r="H1114" s="195" t="s">
        <v>143</v>
      </c>
      <c r="I1114" s="195">
        <v>0.11809045226130653</v>
      </c>
      <c r="J1114" s="194">
        <v>1</v>
      </c>
      <c r="K1114" s="196">
        <v>796</v>
      </c>
      <c r="L1114" s="94"/>
      <c r="M1114" s="195" t="s">
        <v>143</v>
      </c>
      <c r="N1114" s="195" t="s">
        <v>143</v>
      </c>
      <c r="O1114" s="195">
        <v>0.39600000000000002</v>
      </c>
      <c r="P1114" s="195">
        <v>0.46400000000000002</v>
      </c>
      <c r="Q1114" s="195">
        <v>0.32100000000000001</v>
      </c>
      <c r="R1114" s="195">
        <v>0.38700000000000001</v>
      </c>
      <c r="S1114" s="195">
        <v>5.2999999999999999E-2</v>
      </c>
      <c r="T1114" s="195">
        <v>8.8999999999999996E-2</v>
      </c>
      <c r="U1114" s="195">
        <v>3.0000000000000001E-3</v>
      </c>
      <c r="V1114" s="195">
        <v>1.6E-2</v>
      </c>
      <c r="W1114" s="195">
        <v>1.4E-2</v>
      </c>
      <c r="X1114" s="195">
        <v>3.5000000000000003E-2</v>
      </c>
      <c r="Y1114" s="195" t="s">
        <v>143</v>
      </c>
      <c r="Z1114" s="195" t="s">
        <v>143</v>
      </c>
      <c r="AA1114" s="195">
        <v>9.7000000000000003E-2</v>
      </c>
      <c r="AB1114" s="195">
        <v>0.14199999999999999</v>
      </c>
      <c r="AC1114" s="42"/>
    </row>
    <row r="1115" spans="1:29" x14ac:dyDescent="0.25">
      <c r="A1115" s="94" t="s">
        <v>2558</v>
      </c>
      <c r="B1115" s="195" t="s">
        <v>143</v>
      </c>
      <c r="C1115" s="195">
        <v>0.20113636363636364</v>
      </c>
      <c r="D1115" s="195">
        <v>0.32272727272727275</v>
      </c>
      <c r="E1115" s="195">
        <v>0.11363636363636363</v>
      </c>
      <c r="F1115" s="195">
        <v>3.0681818181818182E-2</v>
      </c>
      <c r="G1115" s="195">
        <v>0.28409090909090912</v>
      </c>
      <c r="H1115" s="195" t="s">
        <v>143</v>
      </c>
      <c r="I1115" s="195">
        <v>4.7727272727272729E-2</v>
      </c>
      <c r="J1115" s="194">
        <v>1</v>
      </c>
      <c r="K1115" s="196">
        <v>880</v>
      </c>
      <c r="L1115" s="94"/>
      <c r="M1115" s="195" t="s">
        <v>143</v>
      </c>
      <c r="N1115" s="195" t="s">
        <v>143</v>
      </c>
      <c r="O1115" s="195">
        <v>0.17599999999999999</v>
      </c>
      <c r="P1115" s="195">
        <v>0.22900000000000001</v>
      </c>
      <c r="Q1115" s="195">
        <v>0.29299999999999998</v>
      </c>
      <c r="R1115" s="195">
        <v>0.35399999999999998</v>
      </c>
      <c r="S1115" s="195">
        <v>9.4E-2</v>
      </c>
      <c r="T1115" s="195">
        <v>0.13600000000000001</v>
      </c>
      <c r="U1115" s="195">
        <v>2.1000000000000001E-2</v>
      </c>
      <c r="V1115" s="195">
        <v>4.3999999999999997E-2</v>
      </c>
      <c r="W1115" s="195">
        <v>0.255</v>
      </c>
      <c r="X1115" s="195">
        <v>0.315</v>
      </c>
      <c r="Y1115" s="195" t="s">
        <v>143</v>
      </c>
      <c r="Z1115" s="195" t="s">
        <v>143</v>
      </c>
      <c r="AA1115" s="195">
        <v>3.5999999999999997E-2</v>
      </c>
      <c r="AB1115" s="195">
        <v>6.4000000000000001E-2</v>
      </c>
      <c r="AC1115" s="42"/>
    </row>
    <row r="1116" spans="1:29" x14ac:dyDescent="0.25">
      <c r="A1116" s="94" t="s">
        <v>2559</v>
      </c>
      <c r="B1116" s="195" t="s">
        <v>143</v>
      </c>
      <c r="C1116" s="195">
        <v>0.37075332348596751</v>
      </c>
      <c r="D1116" s="195">
        <v>0.18168389955686853</v>
      </c>
      <c r="E1116" s="195">
        <v>8.5672082717872966E-2</v>
      </c>
      <c r="F1116" s="195">
        <v>9.3057607090103397E-2</v>
      </c>
      <c r="G1116" s="195">
        <v>0.24372230428360414</v>
      </c>
      <c r="H1116" s="195">
        <v>4.4313146233382573E-3</v>
      </c>
      <c r="I1116" s="195">
        <v>2.0679468242245199E-2</v>
      </c>
      <c r="J1116" s="194">
        <v>1</v>
      </c>
      <c r="K1116" s="196">
        <v>677</v>
      </c>
      <c r="L1116" s="94"/>
      <c r="M1116" s="195" t="s">
        <v>143</v>
      </c>
      <c r="N1116" s="195" t="s">
        <v>143</v>
      </c>
      <c r="O1116" s="195">
        <v>0.33500000000000002</v>
      </c>
      <c r="P1116" s="195">
        <v>0.40799999999999997</v>
      </c>
      <c r="Q1116" s="195">
        <v>0.154</v>
      </c>
      <c r="R1116" s="195">
        <v>0.21199999999999999</v>
      </c>
      <c r="S1116" s="195">
        <v>6.7000000000000004E-2</v>
      </c>
      <c r="T1116" s="195">
        <v>0.109</v>
      </c>
      <c r="U1116" s="195">
        <v>7.2999999999999995E-2</v>
      </c>
      <c r="V1116" s="195">
        <v>0.11700000000000001</v>
      </c>
      <c r="W1116" s="195">
        <v>0.21299999999999999</v>
      </c>
      <c r="X1116" s="195">
        <v>0.27700000000000002</v>
      </c>
      <c r="Y1116" s="195">
        <v>2E-3</v>
      </c>
      <c r="Z1116" s="195">
        <v>1.2999999999999999E-2</v>
      </c>
      <c r="AA1116" s="195">
        <v>1.2E-2</v>
      </c>
      <c r="AB1116" s="195">
        <v>3.4000000000000002E-2</v>
      </c>
      <c r="AC1116" s="42"/>
    </row>
    <row r="1117" spans="1:29" x14ac:dyDescent="0.25">
      <c r="A1117" s="94" t="s">
        <v>2560</v>
      </c>
      <c r="B1117" s="195" t="s">
        <v>143</v>
      </c>
      <c r="C1117" s="195">
        <v>8.5850556438791734E-2</v>
      </c>
      <c r="D1117" s="195">
        <v>0.21939586645468998</v>
      </c>
      <c r="E1117" s="195">
        <v>0.13354531001589826</v>
      </c>
      <c r="F1117" s="195">
        <v>3.6565977742448331E-2</v>
      </c>
      <c r="G1117" s="195">
        <v>0.47058823529411764</v>
      </c>
      <c r="H1117" s="195">
        <v>1.4308426073131956E-2</v>
      </c>
      <c r="I1117" s="195">
        <v>3.9745627980922099E-2</v>
      </c>
      <c r="J1117" s="194">
        <v>1</v>
      </c>
      <c r="K1117" s="196">
        <v>629</v>
      </c>
      <c r="L1117" s="94"/>
      <c r="M1117" s="195" t="s">
        <v>143</v>
      </c>
      <c r="N1117" s="195" t="s">
        <v>143</v>
      </c>
      <c r="O1117" s="195">
        <v>6.6000000000000003E-2</v>
      </c>
      <c r="P1117" s="195">
        <v>0.11</v>
      </c>
      <c r="Q1117" s="195">
        <v>0.189</v>
      </c>
      <c r="R1117" s="195">
        <v>0.253</v>
      </c>
      <c r="S1117" s="195">
        <v>0.109</v>
      </c>
      <c r="T1117" s="195">
        <v>0.16200000000000001</v>
      </c>
      <c r="U1117" s="195">
        <v>2.4E-2</v>
      </c>
      <c r="V1117" s="195">
        <v>5.3999999999999999E-2</v>
      </c>
      <c r="W1117" s="195">
        <v>0.432</v>
      </c>
      <c r="X1117" s="195">
        <v>0.51</v>
      </c>
      <c r="Y1117" s="195">
        <v>8.0000000000000002E-3</v>
      </c>
      <c r="Z1117" s="195">
        <v>2.7E-2</v>
      </c>
      <c r="AA1117" s="195">
        <v>2.7E-2</v>
      </c>
      <c r="AB1117" s="195">
        <v>5.8000000000000003E-2</v>
      </c>
      <c r="AC1117" s="42"/>
    </row>
    <row r="1118" spans="1:29" x14ac:dyDescent="0.25">
      <c r="A1118" s="94" t="s">
        <v>2561</v>
      </c>
      <c r="B1118" s="195" t="s">
        <v>143</v>
      </c>
      <c r="C1118" s="195">
        <v>0.25613839285714285</v>
      </c>
      <c r="D1118" s="195">
        <v>0.43973214285714285</v>
      </c>
      <c r="E1118" s="195">
        <v>0.10546875</v>
      </c>
      <c r="F1118" s="195">
        <v>5.5803571428571432E-2</v>
      </c>
      <c r="G1118" s="195">
        <v>8.2310267857142863E-2</v>
      </c>
      <c r="H1118" s="195">
        <v>6.9754464285714289E-3</v>
      </c>
      <c r="I1118" s="195">
        <v>5.3571428571428568E-2</v>
      </c>
      <c r="J1118" s="194">
        <v>1</v>
      </c>
      <c r="K1118" s="196">
        <v>3584</v>
      </c>
      <c r="L1118" s="94"/>
      <c r="M1118" s="195" t="s">
        <v>143</v>
      </c>
      <c r="N1118" s="195" t="s">
        <v>143</v>
      </c>
      <c r="O1118" s="195">
        <v>0.24199999999999999</v>
      </c>
      <c r="P1118" s="195">
        <v>0.27100000000000002</v>
      </c>
      <c r="Q1118" s="195">
        <v>0.42399999999999999</v>
      </c>
      <c r="R1118" s="195">
        <v>0.45600000000000002</v>
      </c>
      <c r="S1118" s="195">
        <v>9.6000000000000002E-2</v>
      </c>
      <c r="T1118" s="195">
        <v>0.11600000000000001</v>
      </c>
      <c r="U1118" s="195">
        <v>4.9000000000000002E-2</v>
      </c>
      <c r="V1118" s="195">
        <v>6.4000000000000001E-2</v>
      </c>
      <c r="W1118" s="195">
        <v>7.3999999999999996E-2</v>
      </c>
      <c r="X1118" s="195">
        <v>9.1999999999999998E-2</v>
      </c>
      <c r="Y1118" s="195">
        <v>5.0000000000000001E-3</v>
      </c>
      <c r="Z1118" s="195">
        <v>0.01</v>
      </c>
      <c r="AA1118" s="195">
        <v>4.7E-2</v>
      </c>
      <c r="AB1118" s="195">
        <v>6.0999999999999999E-2</v>
      </c>
      <c r="AC1118" s="42"/>
    </row>
    <row r="1119" spans="1:29" x14ac:dyDescent="0.25">
      <c r="A1119" s="94" t="s">
        <v>2562</v>
      </c>
      <c r="B1119" s="195" t="s">
        <v>143</v>
      </c>
      <c r="C1119" s="195">
        <v>0.35311143270622286</v>
      </c>
      <c r="D1119" s="195">
        <v>0.3748191027496382</v>
      </c>
      <c r="E1119" s="195">
        <v>0.11722141823444283</v>
      </c>
      <c r="F1119" s="195">
        <v>2.8943560057887119E-2</v>
      </c>
      <c r="G1119" s="195">
        <v>8.2489146164978294E-2</v>
      </c>
      <c r="H1119" s="195">
        <v>4.3415340086830683E-3</v>
      </c>
      <c r="I1119" s="195">
        <v>3.9073806078147609E-2</v>
      </c>
      <c r="J1119" s="194">
        <v>1</v>
      </c>
      <c r="K1119" s="196">
        <v>691</v>
      </c>
      <c r="L1119" s="94"/>
      <c r="M1119" s="195" t="s">
        <v>143</v>
      </c>
      <c r="N1119" s="195" t="s">
        <v>143</v>
      </c>
      <c r="O1119" s="195">
        <v>0.318</v>
      </c>
      <c r="P1119" s="195">
        <v>0.38900000000000001</v>
      </c>
      <c r="Q1119" s="195">
        <v>0.34</v>
      </c>
      <c r="R1119" s="195">
        <v>0.41199999999999998</v>
      </c>
      <c r="S1119" s="195">
        <v>9.5000000000000001E-2</v>
      </c>
      <c r="T1119" s="195">
        <v>0.14299999999999999</v>
      </c>
      <c r="U1119" s="195">
        <v>1.9E-2</v>
      </c>
      <c r="V1119" s="195">
        <v>4.3999999999999997E-2</v>
      </c>
      <c r="W1119" s="195">
        <v>6.4000000000000001E-2</v>
      </c>
      <c r="X1119" s="195">
        <v>0.105</v>
      </c>
      <c r="Y1119" s="195">
        <v>1E-3</v>
      </c>
      <c r="Z1119" s="195">
        <v>1.2999999999999999E-2</v>
      </c>
      <c r="AA1119" s="195">
        <v>2.7E-2</v>
      </c>
      <c r="AB1119" s="195">
        <v>5.6000000000000001E-2</v>
      </c>
      <c r="AC1119" s="42"/>
    </row>
    <row r="1120" spans="1:29" x14ac:dyDescent="0.25">
      <c r="A1120" s="94" t="s">
        <v>2563</v>
      </c>
      <c r="B1120" s="195">
        <v>3.7104781813430888E-2</v>
      </c>
      <c r="C1120" s="195">
        <v>0.26826931451964114</v>
      </c>
      <c r="D1120" s="195">
        <v>0.26347879104607613</v>
      </c>
      <c r="E1120" s="195">
        <v>5.853148680428534E-2</v>
      </c>
      <c r="F1120" s="195">
        <v>5.0431147112620853E-2</v>
      </c>
      <c r="G1120" s="195">
        <v>0.25947217141363993</v>
      </c>
      <c r="H1120" s="195">
        <v>1.567807682257643E-3</v>
      </c>
      <c r="I1120" s="195">
        <v>6.1144499608048082E-2</v>
      </c>
      <c r="J1120" s="194">
        <v>1</v>
      </c>
      <c r="K1120" s="196">
        <v>11481</v>
      </c>
      <c r="L1120" s="94"/>
      <c r="M1120" s="195">
        <v>3.4000000000000002E-2</v>
      </c>
      <c r="N1120" s="195">
        <v>4.1000000000000002E-2</v>
      </c>
      <c r="O1120" s="195">
        <v>0.26</v>
      </c>
      <c r="P1120" s="195">
        <v>0.27600000000000002</v>
      </c>
      <c r="Q1120" s="195">
        <v>0.25600000000000001</v>
      </c>
      <c r="R1120" s="195">
        <v>0.27200000000000002</v>
      </c>
      <c r="S1120" s="195">
        <v>5.3999999999999999E-2</v>
      </c>
      <c r="T1120" s="195">
        <v>6.3E-2</v>
      </c>
      <c r="U1120" s="195">
        <v>4.7E-2</v>
      </c>
      <c r="V1120" s="195">
        <v>5.5E-2</v>
      </c>
      <c r="W1120" s="195">
        <v>0.252</v>
      </c>
      <c r="X1120" s="195">
        <v>0.26800000000000002</v>
      </c>
      <c r="Y1120" s="195">
        <v>1E-3</v>
      </c>
      <c r="Z1120" s="195">
        <v>2E-3</v>
      </c>
      <c r="AA1120" s="195">
        <v>5.7000000000000002E-2</v>
      </c>
      <c r="AB1120" s="195">
        <v>6.6000000000000003E-2</v>
      </c>
      <c r="AC1120" s="42"/>
    </row>
    <row r="1121" spans="1:29" x14ac:dyDescent="0.25">
      <c r="A1121" s="94" t="s">
        <v>2564</v>
      </c>
      <c r="B1121" s="195" t="s">
        <v>143</v>
      </c>
      <c r="C1121" s="195">
        <v>0.25984251968503935</v>
      </c>
      <c r="D1121" s="195">
        <v>0.2230971128608924</v>
      </c>
      <c r="E1121" s="195">
        <v>8.1364829396325458E-2</v>
      </c>
      <c r="F1121" s="195">
        <v>0.13385826771653545</v>
      </c>
      <c r="G1121" s="195">
        <v>0.22047244094488189</v>
      </c>
      <c r="H1121" s="195" t="s">
        <v>143</v>
      </c>
      <c r="I1121" s="195">
        <v>8.1364829396325458E-2</v>
      </c>
      <c r="J1121" s="194">
        <v>1</v>
      </c>
      <c r="K1121" s="196">
        <v>381</v>
      </c>
      <c r="L1121" s="94"/>
      <c r="M1121" s="195" t="s">
        <v>143</v>
      </c>
      <c r="N1121" s="195" t="s">
        <v>143</v>
      </c>
      <c r="O1121" s="195">
        <v>0.218</v>
      </c>
      <c r="P1121" s="195">
        <v>0.30599999999999999</v>
      </c>
      <c r="Q1121" s="195">
        <v>0.184</v>
      </c>
      <c r="R1121" s="195">
        <v>0.26800000000000002</v>
      </c>
      <c r="S1121" s="195">
        <v>5.8000000000000003E-2</v>
      </c>
      <c r="T1121" s="195">
        <v>0.113</v>
      </c>
      <c r="U1121" s="195">
        <v>0.10299999999999999</v>
      </c>
      <c r="V1121" s="195">
        <v>0.17199999999999999</v>
      </c>
      <c r="W1121" s="195">
        <v>0.182</v>
      </c>
      <c r="X1121" s="195">
        <v>0.26500000000000001</v>
      </c>
      <c r="Y1121" s="195" t="s">
        <v>143</v>
      </c>
      <c r="Z1121" s="195" t="s">
        <v>143</v>
      </c>
      <c r="AA1121" s="195">
        <v>5.8000000000000003E-2</v>
      </c>
      <c r="AB1121" s="195">
        <v>0.113</v>
      </c>
      <c r="AC1121" s="42"/>
    </row>
    <row r="1122" spans="1:29" x14ac:dyDescent="0.25">
      <c r="A1122" s="94" t="s">
        <v>2565</v>
      </c>
      <c r="B1122" s="195" t="s">
        <v>143</v>
      </c>
      <c r="C1122" s="195">
        <v>9.2929292929292931E-2</v>
      </c>
      <c r="D1122" s="195">
        <v>0.16161616161616163</v>
      </c>
      <c r="E1122" s="195">
        <v>3.6363636363636362E-2</v>
      </c>
      <c r="F1122" s="195">
        <v>2.2222222222222223E-2</v>
      </c>
      <c r="G1122" s="195">
        <v>0.62222222222222223</v>
      </c>
      <c r="H1122" s="195">
        <v>1.0101010101010102E-2</v>
      </c>
      <c r="I1122" s="195">
        <v>5.4545454545454543E-2</v>
      </c>
      <c r="J1122" s="194">
        <v>1</v>
      </c>
      <c r="K1122" s="196">
        <v>495</v>
      </c>
      <c r="L1122" s="94"/>
      <c r="M1122" s="195" t="s">
        <v>143</v>
      </c>
      <c r="N1122" s="195" t="s">
        <v>143</v>
      </c>
      <c r="O1122" s="195">
        <v>7.0000000000000007E-2</v>
      </c>
      <c r="P1122" s="195">
        <v>0.122</v>
      </c>
      <c r="Q1122" s="195">
        <v>0.13200000000000001</v>
      </c>
      <c r="R1122" s="195">
        <v>0.19700000000000001</v>
      </c>
      <c r="S1122" s="195">
        <v>2.3E-2</v>
      </c>
      <c r="T1122" s="195">
        <v>5.7000000000000002E-2</v>
      </c>
      <c r="U1122" s="195">
        <v>1.2E-2</v>
      </c>
      <c r="V1122" s="195">
        <v>3.9E-2</v>
      </c>
      <c r="W1122" s="195">
        <v>0.57899999999999996</v>
      </c>
      <c r="X1122" s="195">
        <v>0.66400000000000003</v>
      </c>
      <c r="Y1122" s="195">
        <v>4.0000000000000001E-3</v>
      </c>
      <c r="Z1122" s="195">
        <v>2.3E-2</v>
      </c>
      <c r="AA1122" s="195">
        <v>3.7999999999999999E-2</v>
      </c>
      <c r="AB1122" s="195">
        <v>7.8E-2</v>
      </c>
      <c r="AC1122" s="42"/>
    </row>
    <row r="1123" spans="1:29" x14ac:dyDescent="0.25">
      <c r="A1123" s="94" t="s">
        <v>2566</v>
      </c>
      <c r="B1123" s="195" t="s">
        <v>143</v>
      </c>
      <c r="C1123" s="195" t="s">
        <v>143</v>
      </c>
      <c r="D1123" s="195">
        <v>0.74557823129251699</v>
      </c>
      <c r="E1123" s="195">
        <v>4.4897959183673466E-2</v>
      </c>
      <c r="F1123" s="195">
        <v>0.13469387755102041</v>
      </c>
      <c r="G1123" s="195">
        <v>1.2244897959183673E-2</v>
      </c>
      <c r="H1123" s="195" t="s">
        <v>143</v>
      </c>
      <c r="I1123" s="195">
        <v>6.2585034013605448E-2</v>
      </c>
      <c r="J1123" s="194">
        <v>1</v>
      </c>
      <c r="K1123" s="196">
        <v>735</v>
      </c>
      <c r="L1123" s="94"/>
      <c r="M1123" s="195" t="s">
        <v>143</v>
      </c>
      <c r="N1123" s="195" t="s">
        <v>143</v>
      </c>
      <c r="O1123" s="195" t="s">
        <v>143</v>
      </c>
      <c r="P1123" s="195" t="s">
        <v>143</v>
      </c>
      <c r="Q1123" s="195">
        <v>0.71299999999999997</v>
      </c>
      <c r="R1123" s="195">
        <v>0.77600000000000002</v>
      </c>
      <c r="S1123" s="195">
        <v>3.2000000000000001E-2</v>
      </c>
      <c r="T1123" s="195">
        <v>6.2E-2</v>
      </c>
      <c r="U1123" s="195">
        <v>0.112</v>
      </c>
      <c r="V1123" s="195">
        <v>0.161</v>
      </c>
      <c r="W1123" s="195">
        <v>6.0000000000000001E-3</v>
      </c>
      <c r="X1123" s="195">
        <v>2.3E-2</v>
      </c>
      <c r="Y1123" s="195" t="s">
        <v>143</v>
      </c>
      <c r="Z1123" s="195" t="s">
        <v>143</v>
      </c>
      <c r="AA1123" s="195">
        <v>4.7E-2</v>
      </c>
      <c r="AB1123" s="195">
        <v>8.2000000000000003E-2</v>
      </c>
      <c r="AC1123" s="42"/>
    </row>
    <row r="1124" spans="1:29" x14ac:dyDescent="0.25">
      <c r="A1124" s="94" t="s">
        <v>2567</v>
      </c>
      <c r="B1124" s="195" t="s">
        <v>143</v>
      </c>
      <c r="C1124" s="195">
        <v>0.29896142433234424</v>
      </c>
      <c r="D1124" s="195">
        <v>0.24332344213649851</v>
      </c>
      <c r="E1124" s="195">
        <v>5.192878338278932E-2</v>
      </c>
      <c r="F1124" s="195">
        <v>7.71513353115727E-2</v>
      </c>
      <c r="G1124" s="195">
        <v>0.27670623145400591</v>
      </c>
      <c r="H1124" s="195">
        <v>1.483679525222552E-3</v>
      </c>
      <c r="I1124" s="195">
        <v>5.0445103857566766E-2</v>
      </c>
      <c r="J1124" s="194">
        <v>1</v>
      </c>
      <c r="K1124" s="196">
        <v>1348</v>
      </c>
      <c r="L1124" s="94"/>
      <c r="M1124" s="195" t="s">
        <v>143</v>
      </c>
      <c r="N1124" s="195" t="s">
        <v>143</v>
      </c>
      <c r="O1124" s="195">
        <v>0.27500000000000002</v>
      </c>
      <c r="P1124" s="195">
        <v>0.32400000000000001</v>
      </c>
      <c r="Q1124" s="195">
        <v>0.221</v>
      </c>
      <c r="R1124" s="195">
        <v>0.26700000000000002</v>
      </c>
      <c r="S1124" s="195">
        <v>4.1000000000000002E-2</v>
      </c>
      <c r="T1124" s="195">
        <v>6.5000000000000002E-2</v>
      </c>
      <c r="U1124" s="195">
        <v>6.4000000000000001E-2</v>
      </c>
      <c r="V1124" s="195">
        <v>9.2999999999999999E-2</v>
      </c>
      <c r="W1124" s="195">
        <v>0.253</v>
      </c>
      <c r="X1124" s="195">
        <v>0.30099999999999999</v>
      </c>
      <c r="Y1124" s="195">
        <v>0</v>
      </c>
      <c r="Z1124" s="195">
        <v>5.0000000000000001E-3</v>
      </c>
      <c r="AA1124" s="195">
        <v>0.04</v>
      </c>
      <c r="AB1124" s="195">
        <v>6.3E-2</v>
      </c>
      <c r="AC1124" s="42"/>
    </row>
    <row r="1125" spans="1:29" x14ac:dyDescent="0.25">
      <c r="A1125" s="94" t="s">
        <v>2568</v>
      </c>
      <c r="B1125" s="195">
        <v>0.24568965517241378</v>
      </c>
      <c r="C1125" s="195">
        <v>0.44396551724137934</v>
      </c>
      <c r="D1125" s="195">
        <v>0.17118226600985223</v>
      </c>
      <c r="E1125" s="195">
        <v>3.0788177339901478E-2</v>
      </c>
      <c r="F1125" s="195">
        <v>5.5418719211822662E-3</v>
      </c>
      <c r="G1125" s="195">
        <v>4.6798029556650245E-2</v>
      </c>
      <c r="H1125" s="195">
        <v>2.4630541871921183E-3</v>
      </c>
      <c r="I1125" s="195">
        <v>5.3571428571428568E-2</v>
      </c>
      <c r="J1125" s="194">
        <v>1</v>
      </c>
      <c r="K1125" s="196">
        <v>1624</v>
      </c>
      <c r="L1125" s="94"/>
      <c r="M1125" s="195">
        <v>0.22500000000000001</v>
      </c>
      <c r="N1125" s="195">
        <v>0.26700000000000002</v>
      </c>
      <c r="O1125" s="195">
        <v>0.42</v>
      </c>
      <c r="P1125" s="195">
        <v>0.46800000000000003</v>
      </c>
      <c r="Q1125" s="195">
        <v>0.154</v>
      </c>
      <c r="R1125" s="195">
        <v>0.19</v>
      </c>
      <c r="S1125" s="195">
        <v>2.3E-2</v>
      </c>
      <c r="T1125" s="195">
        <v>0.04</v>
      </c>
      <c r="U1125" s="195">
        <v>3.0000000000000001E-3</v>
      </c>
      <c r="V1125" s="195">
        <v>0.01</v>
      </c>
      <c r="W1125" s="195">
        <v>3.7999999999999999E-2</v>
      </c>
      <c r="X1125" s="195">
        <v>5.8000000000000003E-2</v>
      </c>
      <c r="Y1125" s="195">
        <v>1E-3</v>
      </c>
      <c r="Z1125" s="195">
        <v>6.0000000000000001E-3</v>
      </c>
      <c r="AA1125" s="195">
        <v>4.3999999999999997E-2</v>
      </c>
      <c r="AB1125" s="195">
        <v>6.6000000000000003E-2</v>
      </c>
      <c r="AC1125" s="42"/>
    </row>
    <row r="1126" spans="1:29" x14ac:dyDescent="0.25">
      <c r="A1126" s="94" t="s">
        <v>2569</v>
      </c>
      <c r="B1126" s="195" t="s">
        <v>143</v>
      </c>
      <c r="C1126" s="195">
        <v>0.21830985915492956</v>
      </c>
      <c r="D1126" s="195">
        <v>0.32746478873239437</v>
      </c>
      <c r="E1126" s="195">
        <v>4.5774647887323945E-2</v>
      </c>
      <c r="F1126" s="195">
        <v>4.5774647887323945E-2</v>
      </c>
      <c r="G1126" s="195">
        <v>0.29225352112676056</v>
      </c>
      <c r="H1126" s="195" t="s">
        <v>143</v>
      </c>
      <c r="I1126" s="195">
        <v>7.0422535211267609E-2</v>
      </c>
      <c r="J1126" s="194">
        <v>1</v>
      </c>
      <c r="K1126" s="196">
        <v>284</v>
      </c>
      <c r="L1126" s="94"/>
      <c r="M1126" s="195" t="s">
        <v>143</v>
      </c>
      <c r="N1126" s="195" t="s">
        <v>143</v>
      </c>
      <c r="O1126" s="195">
        <v>0.17399999999999999</v>
      </c>
      <c r="P1126" s="195">
        <v>0.27</v>
      </c>
      <c r="Q1126" s="195">
        <v>0.27600000000000002</v>
      </c>
      <c r="R1126" s="195">
        <v>0.38400000000000001</v>
      </c>
      <c r="S1126" s="195">
        <v>2.7E-2</v>
      </c>
      <c r="T1126" s="195">
        <v>7.6999999999999999E-2</v>
      </c>
      <c r="U1126" s="195">
        <v>2.7E-2</v>
      </c>
      <c r="V1126" s="195">
        <v>7.6999999999999999E-2</v>
      </c>
      <c r="W1126" s="195">
        <v>0.24199999999999999</v>
      </c>
      <c r="X1126" s="195">
        <v>0.34799999999999998</v>
      </c>
      <c r="Y1126" s="195" t="s">
        <v>143</v>
      </c>
      <c r="Z1126" s="195" t="s">
        <v>143</v>
      </c>
      <c r="AA1126" s="195">
        <v>4.5999999999999999E-2</v>
      </c>
      <c r="AB1126" s="195">
        <v>0.106</v>
      </c>
      <c r="AC1126" s="42"/>
    </row>
    <row r="1127" spans="1:29" x14ac:dyDescent="0.25">
      <c r="A1127" s="94" t="s">
        <v>2570</v>
      </c>
      <c r="B1127" s="195" t="s">
        <v>143</v>
      </c>
      <c r="C1127" s="195">
        <v>0.23206018518518517</v>
      </c>
      <c r="D1127" s="195">
        <v>0.24247685185185186</v>
      </c>
      <c r="E1127" s="195">
        <v>4.2824074074074077E-2</v>
      </c>
      <c r="F1127" s="195">
        <v>2.7777777777777776E-2</v>
      </c>
      <c r="G1127" s="195">
        <v>0.40914351851851855</v>
      </c>
      <c r="H1127" s="195">
        <v>1.1574074074074073E-3</v>
      </c>
      <c r="I1127" s="195">
        <v>4.4560185185185182E-2</v>
      </c>
      <c r="J1127" s="194">
        <v>1</v>
      </c>
      <c r="K1127" s="196">
        <v>1728</v>
      </c>
      <c r="L1127" s="94"/>
      <c r="M1127" s="195" t="s">
        <v>143</v>
      </c>
      <c r="N1127" s="195" t="s">
        <v>143</v>
      </c>
      <c r="O1127" s="195">
        <v>0.21299999999999999</v>
      </c>
      <c r="P1127" s="195">
        <v>0.253</v>
      </c>
      <c r="Q1127" s="195">
        <v>0.223</v>
      </c>
      <c r="R1127" s="195">
        <v>0.26300000000000001</v>
      </c>
      <c r="S1127" s="195">
        <v>3.4000000000000002E-2</v>
      </c>
      <c r="T1127" s="195">
        <v>5.2999999999999999E-2</v>
      </c>
      <c r="U1127" s="195">
        <v>2.1000000000000001E-2</v>
      </c>
      <c r="V1127" s="195">
        <v>3.6999999999999998E-2</v>
      </c>
      <c r="W1127" s="195">
        <v>0.38600000000000001</v>
      </c>
      <c r="X1127" s="195">
        <v>0.433</v>
      </c>
      <c r="Y1127" s="195">
        <v>0</v>
      </c>
      <c r="Z1127" s="195">
        <v>4.0000000000000001E-3</v>
      </c>
      <c r="AA1127" s="195">
        <v>3.5999999999999997E-2</v>
      </c>
      <c r="AB1127" s="195">
        <v>5.5E-2</v>
      </c>
      <c r="AC1127" s="42"/>
    </row>
    <row r="1128" spans="1:29" x14ac:dyDescent="0.25">
      <c r="A1128" s="94" t="s">
        <v>2571</v>
      </c>
      <c r="B1128" s="195" t="s">
        <v>143</v>
      </c>
      <c r="C1128" s="195">
        <v>0.47132169576059851</v>
      </c>
      <c r="D1128" s="195">
        <v>0.28179551122194513</v>
      </c>
      <c r="E1128" s="195">
        <v>3.7406483790523692E-2</v>
      </c>
      <c r="F1128" s="195">
        <v>2.2443890274314215E-2</v>
      </c>
      <c r="G1128" s="195">
        <v>4.488778054862843E-2</v>
      </c>
      <c r="H1128" s="195" t="s">
        <v>143</v>
      </c>
      <c r="I1128" s="195">
        <v>0.14214463840399003</v>
      </c>
      <c r="J1128" s="194">
        <v>1</v>
      </c>
      <c r="K1128" s="196">
        <v>401</v>
      </c>
      <c r="L1128" s="94"/>
      <c r="M1128" s="195" t="s">
        <v>143</v>
      </c>
      <c r="N1128" s="195" t="s">
        <v>143</v>
      </c>
      <c r="O1128" s="195">
        <v>0.42299999999999999</v>
      </c>
      <c r="P1128" s="195">
        <v>0.52</v>
      </c>
      <c r="Q1128" s="195">
        <v>0.24</v>
      </c>
      <c r="R1128" s="195">
        <v>0.32800000000000001</v>
      </c>
      <c r="S1128" s="195">
        <v>2.3E-2</v>
      </c>
      <c r="T1128" s="195">
        <v>6.0999999999999999E-2</v>
      </c>
      <c r="U1128" s="195">
        <v>1.2E-2</v>
      </c>
      <c r="V1128" s="195">
        <v>4.2000000000000003E-2</v>
      </c>
      <c r="W1128" s="195">
        <v>2.9000000000000001E-2</v>
      </c>
      <c r="X1128" s="195">
        <v>7.0000000000000007E-2</v>
      </c>
      <c r="Y1128" s="195" t="s">
        <v>143</v>
      </c>
      <c r="Z1128" s="195" t="s">
        <v>143</v>
      </c>
      <c r="AA1128" s="195">
        <v>0.111</v>
      </c>
      <c r="AB1128" s="195">
        <v>0.18</v>
      </c>
      <c r="AC1128" s="42"/>
    </row>
    <row r="1129" spans="1:29" x14ac:dyDescent="0.25">
      <c r="A1129" s="94" t="s">
        <v>2572</v>
      </c>
      <c r="B1129" s="195" t="s">
        <v>143</v>
      </c>
      <c r="C1129" s="195">
        <v>0.22</v>
      </c>
      <c r="D1129" s="195">
        <v>0.34285714285714286</v>
      </c>
      <c r="E1129" s="195">
        <v>6.8571428571428575E-2</v>
      </c>
      <c r="F1129" s="195">
        <v>5.4285714285714284E-2</v>
      </c>
      <c r="G1129" s="195">
        <v>0.27714285714285714</v>
      </c>
      <c r="H1129" s="195">
        <v>2.8571428571428571E-3</v>
      </c>
      <c r="I1129" s="195">
        <v>3.4285714285714287E-2</v>
      </c>
      <c r="J1129" s="194">
        <v>1</v>
      </c>
      <c r="K1129" s="196">
        <v>350</v>
      </c>
      <c r="L1129" s="94"/>
      <c r="M1129" s="195" t="s">
        <v>143</v>
      </c>
      <c r="N1129" s="195" t="s">
        <v>143</v>
      </c>
      <c r="O1129" s="195">
        <v>0.18</v>
      </c>
      <c r="P1129" s="195">
        <v>0.26600000000000001</v>
      </c>
      <c r="Q1129" s="195">
        <v>0.29499999999999998</v>
      </c>
      <c r="R1129" s="195">
        <v>0.39400000000000002</v>
      </c>
      <c r="S1129" s="195">
        <v>4.7E-2</v>
      </c>
      <c r="T1129" s="195">
        <v>0.1</v>
      </c>
      <c r="U1129" s="195">
        <v>3.5000000000000003E-2</v>
      </c>
      <c r="V1129" s="195">
        <v>8.3000000000000004E-2</v>
      </c>
      <c r="W1129" s="195">
        <v>0.23300000000000001</v>
      </c>
      <c r="X1129" s="195">
        <v>0.32600000000000001</v>
      </c>
      <c r="Y1129" s="195">
        <v>1E-3</v>
      </c>
      <c r="Z1129" s="195">
        <v>1.6E-2</v>
      </c>
      <c r="AA1129" s="195">
        <v>0.02</v>
      </c>
      <c r="AB1129" s="195">
        <v>5.8999999999999997E-2</v>
      </c>
      <c r="AC1129" s="42"/>
    </row>
    <row r="1130" spans="1:29" x14ac:dyDescent="0.25">
      <c r="A1130" s="94" t="s">
        <v>2573</v>
      </c>
      <c r="B1130" s="195" t="s">
        <v>143</v>
      </c>
      <c r="C1130" s="195">
        <v>0.37583892617449666</v>
      </c>
      <c r="D1130" s="195">
        <v>0.17449664429530201</v>
      </c>
      <c r="E1130" s="195">
        <v>5.7046979865771813E-2</v>
      </c>
      <c r="F1130" s="195">
        <v>0.11409395973154363</v>
      </c>
      <c r="G1130" s="195">
        <v>0.23825503355704697</v>
      </c>
      <c r="H1130" s="195" t="s">
        <v>143</v>
      </c>
      <c r="I1130" s="195">
        <v>4.0268456375838924E-2</v>
      </c>
      <c r="J1130" s="194">
        <v>1</v>
      </c>
      <c r="K1130" s="196">
        <v>298</v>
      </c>
      <c r="L1130" s="94"/>
      <c r="M1130" s="195" t="s">
        <v>143</v>
      </c>
      <c r="N1130" s="195" t="s">
        <v>143</v>
      </c>
      <c r="O1130" s="195">
        <v>0.32300000000000001</v>
      </c>
      <c r="P1130" s="195">
        <v>0.432</v>
      </c>
      <c r="Q1130" s="195">
        <v>0.13600000000000001</v>
      </c>
      <c r="R1130" s="195">
        <v>0.222</v>
      </c>
      <c r="S1130" s="195">
        <v>3.5999999999999997E-2</v>
      </c>
      <c r="T1130" s="195">
        <v>8.8999999999999996E-2</v>
      </c>
      <c r="U1130" s="195">
        <v>8.3000000000000004E-2</v>
      </c>
      <c r="V1130" s="195">
        <v>0.155</v>
      </c>
      <c r="W1130" s="195">
        <v>0.193</v>
      </c>
      <c r="X1130" s="195">
        <v>0.28999999999999998</v>
      </c>
      <c r="Y1130" s="195" t="s">
        <v>143</v>
      </c>
      <c r="Z1130" s="195" t="s">
        <v>143</v>
      </c>
      <c r="AA1130" s="195">
        <v>2.3E-2</v>
      </c>
      <c r="AB1130" s="195">
        <v>6.9000000000000006E-2</v>
      </c>
      <c r="AC1130" s="42"/>
    </row>
    <row r="1131" spans="1:29" x14ac:dyDescent="0.25">
      <c r="A1131" s="94" t="s">
        <v>2574</v>
      </c>
      <c r="B1131" s="195" t="s">
        <v>143</v>
      </c>
      <c r="C1131" s="195">
        <v>0.10727969348659004</v>
      </c>
      <c r="D1131" s="195">
        <v>0.14559386973180077</v>
      </c>
      <c r="E1131" s="195">
        <v>8.4291187739463605E-2</v>
      </c>
      <c r="F1131" s="195">
        <v>2.681992337164751E-2</v>
      </c>
      <c r="G1131" s="195">
        <v>0.54406130268199238</v>
      </c>
      <c r="H1131" s="195">
        <v>7.6628352490421452E-3</v>
      </c>
      <c r="I1131" s="195">
        <v>8.4291187739463605E-2</v>
      </c>
      <c r="J1131" s="194">
        <v>1</v>
      </c>
      <c r="K1131" s="196">
        <v>261</v>
      </c>
      <c r="L1131" s="94"/>
      <c r="M1131" s="195" t="s">
        <v>143</v>
      </c>
      <c r="N1131" s="195" t="s">
        <v>143</v>
      </c>
      <c r="O1131" s="195">
        <v>7.4999999999999997E-2</v>
      </c>
      <c r="P1131" s="195">
        <v>0.151</v>
      </c>
      <c r="Q1131" s="195">
        <v>0.108</v>
      </c>
      <c r="R1131" s="195">
        <v>0.19400000000000001</v>
      </c>
      <c r="S1131" s="195">
        <v>5.6000000000000001E-2</v>
      </c>
      <c r="T1131" s="195">
        <v>0.124</v>
      </c>
      <c r="U1131" s="195">
        <v>1.2999999999999999E-2</v>
      </c>
      <c r="V1131" s="195">
        <v>5.3999999999999999E-2</v>
      </c>
      <c r="W1131" s="195">
        <v>0.48299999999999998</v>
      </c>
      <c r="X1131" s="195">
        <v>0.60299999999999998</v>
      </c>
      <c r="Y1131" s="195">
        <v>2E-3</v>
      </c>
      <c r="Z1131" s="195">
        <v>2.8000000000000001E-2</v>
      </c>
      <c r="AA1131" s="195">
        <v>5.6000000000000001E-2</v>
      </c>
      <c r="AB1131" s="195">
        <v>0.124</v>
      </c>
      <c r="AC1131" s="42"/>
    </row>
    <row r="1132" spans="1:29" x14ac:dyDescent="0.25">
      <c r="A1132" s="94" t="s">
        <v>2575</v>
      </c>
      <c r="B1132" s="195" t="s">
        <v>143</v>
      </c>
      <c r="C1132" s="195">
        <v>0.25136612021857924</v>
      </c>
      <c r="D1132" s="195">
        <v>0.40095628415300544</v>
      </c>
      <c r="E1132" s="195">
        <v>9.0163934426229511E-2</v>
      </c>
      <c r="F1132" s="195">
        <v>6.3524590163934427E-2</v>
      </c>
      <c r="G1132" s="195">
        <v>0.11407103825136612</v>
      </c>
      <c r="H1132" s="195">
        <v>6.8306010928961749E-4</v>
      </c>
      <c r="I1132" s="195">
        <v>7.9234972677595633E-2</v>
      </c>
      <c r="J1132" s="194">
        <v>1</v>
      </c>
      <c r="K1132" s="196">
        <v>1464</v>
      </c>
      <c r="L1132" s="94"/>
      <c r="M1132" s="195" t="s">
        <v>143</v>
      </c>
      <c r="N1132" s="195" t="s">
        <v>143</v>
      </c>
      <c r="O1132" s="195">
        <v>0.23</v>
      </c>
      <c r="P1132" s="195">
        <v>0.27400000000000002</v>
      </c>
      <c r="Q1132" s="195">
        <v>0.376</v>
      </c>
      <c r="R1132" s="195">
        <v>0.42599999999999999</v>
      </c>
      <c r="S1132" s="195">
        <v>7.6999999999999999E-2</v>
      </c>
      <c r="T1132" s="195">
        <v>0.106</v>
      </c>
      <c r="U1132" s="195">
        <v>5.1999999999999998E-2</v>
      </c>
      <c r="V1132" s="195">
        <v>7.6999999999999999E-2</v>
      </c>
      <c r="W1132" s="195">
        <v>9.9000000000000005E-2</v>
      </c>
      <c r="X1132" s="195">
        <v>0.13100000000000001</v>
      </c>
      <c r="Y1132" s="195">
        <v>0</v>
      </c>
      <c r="Z1132" s="195">
        <v>4.0000000000000001E-3</v>
      </c>
      <c r="AA1132" s="195">
        <v>6.6000000000000003E-2</v>
      </c>
      <c r="AB1132" s="195">
        <v>9.4E-2</v>
      </c>
      <c r="AC1132" s="42"/>
    </row>
    <row r="1133" spans="1:29" x14ac:dyDescent="0.25">
      <c r="A1133" s="94" t="s">
        <v>2576</v>
      </c>
      <c r="B1133" s="195" t="s">
        <v>143</v>
      </c>
      <c r="C1133" s="195">
        <v>0.41803278688524592</v>
      </c>
      <c r="D1133" s="195">
        <v>0.34426229508196721</v>
      </c>
      <c r="E1133" s="195">
        <v>6.9672131147540978E-2</v>
      </c>
      <c r="F1133" s="195">
        <v>3.2786885245901641E-2</v>
      </c>
      <c r="G1133" s="195">
        <v>8.6065573770491802E-2</v>
      </c>
      <c r="H1133" s="195" t="s">
        <v>143</v>
      </c>
      <c r="I1133" s="195">
        <v>4.9180327868852458E-2</v>
      </c>
      <c r="J1133" s="194">
        <v>1.0000000000000002</v>
      </c>
      <c r="K1133" s="196">
        <v>244</v>
      </c>
      <c r="L1133" s="94"/>
      <c r="M1133" s="195" t="s">
        <v>143</v>
      </c>
      <c r="N1133" s="195" t="s">
        <v>143</v>
      </c>
      <c r="O1133" s="195">
        <v>0.35799999999999998</v>
      </c>
      <c r="P1133" s="195">
        <v>0.48099999999999998</v>
      </c>
      <c r="Q1133" s="195">
        <v>0.28699999999999998</v>
      </c>
      <c r="R1133" s="195">
        <v>0.40600000000000003</v>
      </c>
      <c r="S1133" s="195">
        <v>4.3999999999999997E-2</v>
      </c>
      <c r="T1133" s="195">
        <v>0.109</v>
      </c>
      <c r="U1133" s="195">
        <v>1.7000000000000001E-2</v>
      </c>
      <c r="V1133" s="195">
        <v>6.3E-2</v>
      </c>
      <c r="W1133" s="195">
        <v>5.7000000000000002E-2</v>
      </c>
      <c r="X1133" s="195">
        <v>0.128</v>
      </c>
      <c r="Y1133" s="195" t="s">
        <v>143</v>
      </c>
      <c r="Z1133" s="195" t="s">
        <v>143</v>
      </c>
      <c r="AA1133" s="195">
        <v>2.8000000000000001E-2</v>
      </c>
      <c r="AB1133" s="195">
        <v>8.4000000000000005E-2</v>
      </c>
      <c r="AC1133" s="42"/>
    </row>
    <row r="1134" spans="1:29" x14ac:dyDescent="0.25">
      <c r="A1134" s="94" t="s">
        <v>2577</v>
      </c>
      <c r="B1134" s="195">
        <v>5.6866769283393195E-2</v>
      </c>
      <c r="C1134" s="195">
        <v>0.26748760047887804</v>
      </c>
      <c r="D1134" s="195">
        <v>0.24747733880622541</v>
      </c>
      <c r="E1134" s="195">
        <v>0.10954335556695742</v>
      </c>
      <c r="F1134" s="195">
        <v>3.0186420386523003E-2</v>
      </c>
      <c r="G1134" s="195">
        <v>0.24593808790832905</v>
      </c>
      <c r="H1134" s="195">
        <v>6.7556011629895671E-3</v>
      </c>
      <c r="I1134" s="195">
        <v>3.5744826406704296E-2</v>
      </c>
      <c r="J1134" s="194">
        <v>0.99999999999999989</v>
      </c>
      <c r="K1134" s="196">
        <v>11694</v>
      </c>
      <c r="L1134" s="94"/>
      <c r="M1134" s="195">
        <v>5.2999999999999999E-2</v>
      </c>
      <c r="N1134" s="195">
        <v>6.0999999999999999E-2</v>
      </c>
      <c r="O1134" s="195">
        <v>0.26</v>
      </c>
      <c r="P1134" s="195">
        <v>0.27600000000000002</v>
      </c>
      <c r="Q1134" s="195">
        <v>0.24</v>
      </c>
      <c r="R1134" s="195">
        <v>0.255</v>
      </c>
      <c r="S1134" s="195">
        <v>0.104</v>
      </c>
      <c r="T1134" s="195">
        <v>0.115</v>
      </c>
      <c r="U1134" s="195">
        <v>2.7E-2</v>
      </c>
      <c r="V1134" s="195">
        <v>3.3000000000000002E-2</v>
      </c>
      <c r="W1134" s="195">
        <v>0.23799999999999999</v>
      </c>
      <c r="X1134" s="195">
        <v>0.254</v>
      </c>
      <c r="Y1134" s="195">
        <v>5.0000000000000001E-3</v>
      </c>
      <c r="Z1134" s="195">
        <v>8.0000000000000002E-3</v>
      </c>
      <c r="AA1134" s="195">
        <v>3.3000000000000002E-2</v>
      </c>
      <c r="AB1134" s="195">
        <v>3.9E-2</v>
      </c>
      <c r="AC1134" s="42"/>
    </row>
    <row r="1135" spans="1:29" x14ac:dyDescent="0.25">
      <c r="A1135" s="94" t="s">
        <v>2578</v>
      </c>
      <c r="B1135" s="195" t="s">
        <v>143</v>
      </c>
      <c r="C1135" s="195">
        <v>0.25681818181818183</v>
      </c>
      <c r="D1135" s="195">
        <v>0.30909090909090908</v>
      </c>
      <c r="E1135" s="195">
        <v>0.15454545454545454</v>
      </c>
      <c r="F1135" s="195">
        <v>3.4090909090909088E-2</v>
      </c>
      <c r="G1135" s="195">
        <v>0.21363636363636362</v>
      </c>
      <c r="H1135" s="195">
        <v>6.8181818181818179E-3</v>
      </c>
      <c r="I1135" s="195">
        <v>2.5000000000000001E-2</v>
      </c>
      <c r="J1135" s="194">
        <v>1</v>
      </c>
      <c r="K1135" s="196">
        <v>440</v>
      </c>
      <c r="L1135" s="94"/>
      <c r="M1135" s="195" t="s">
        <v>143</v>
      </c>
      <c r="N1135" s="195" t="s">
        <v>143</v>
      </c>
      <c r="O1135" s="195">
        <v>0.218</v>
      </c>
      <c r="P1135" s="195">
        <v>0.3</v>
      </c>
      <c r="Q1135" s="195">
        <v>0.26800000000000002</v>
      </c>
      <c r="R1135" s="195">
        <v>0.35399999999999998</v>
      </c>
      <c r="S1135" s="195">
        <v>0.124</v>
      </c>
      <c r="T1135" s="195">
        <v>0.191</v>
      </c>
      <c r="U1135" s="195">
        <v>2.1000000000000001E-2</v>
      </c>
      <c r="V1135" s="195">
        <v>5.5E-2</v>
      </c>
      <c r="W1135" s="195">
        <v>0.17799999999999999</v>
      </c>
      <c r="X1135" s="195">
        <v>0.254</v>
      </c>
      <c r="Y1135" s="195">
        <v>2E-3</v>
      </c>
      <c r="Z1135" s="195">
        <v>0.02</v>
      </c>
      <c r="AA1135" s="195">
        <v>1.4E-2</v>
      </c>
      <c r="AB1135" s="195">
        <v>4.3999999999999997E-2</v>
      </c>
      <c r="AC1135" s="42"/>
    </row>
    <row r="1136" spans="1:29" x14ac:dyDescent="0.25">
      <c r="A1136" s="94" t="s">
        <v>2579</v>
      </c>
      <c r="B1136" s="195" t="s">
        <v>143</v>
      </c>
      <c r="C1136" s="195">
        <v>8.2329317269076302E-2</v>
      </c>
      <c r="D1136" s="195">
        <v>0.16867469879518071</v>
      </c>
      <c r="E1136" s="195">
        <v>6.6265060240963861E-2</v>
      </c>
      <c r="F1136" s="195">
        <v>8.0321285140562242E-3</v>
      </c>
      <c r="G1136" s="195">
        <v>0.59638554216867468</v>
      </c>
      <c r="H1136" s="195">
        <v>2.8112449799196786E-2</v>
      </c>
      <c r="I1136" s="195">
        <v>5.0200803212851405E-2</v>
      </c>
      <c r="J1136" s="194">
        <v>0.99999999999999989</v>
      </c>
      <c r="K1136" s="196">
        <v>498</v>
      </c>
      <c r="L1136" s="94"/>
      <c r="M1136" s="195" t="s">
        <v>143</v>
      </c>
      <c r="N1136" s="195" t="s">
        <v>143</v>
      </c>
      <c r="O1136" s="195">
        <v>6.0999999999999999E-2</v>
      </c>
      <c r="P1136" s="195">
        <v>0.11</v>
      </c>
      <c r="Q1136" s="195">
        <v>0.13800000000000001</v>
      </c>
      <c r="R1136" s="195">
        <v>0.20399999999999999</v>
      </c>
      <c r="S1136" s="195">
        <v>4.8000000000000001E-2</v>
      </c>
      <c r="T1136" s="195">
        <v>9.1999999999999998E-2</v>
      </c>
      <c r="U1136" s="195">
        <v>3.0000000000000001E-3</v>
      </c>
      <c r="V1136" s="195">
        <v>0.02</v>
      </c>
      <c r="W1136" s="195">
        <v>0.55300000000000005</v>
      </c>
      <c r="X1136" s="195">
        <v>0.63900000000000001</v>
      </c>
      <c r="Y1136" s="195">
        <v>1.7000000000000001E-2</v>
      </c>
      <c r="Z1136" s="195">
        <v>4.7E-2</v>
      </c>
      <c r="AA1136" s="195">
        <v>3.4000000000000002E-2</v>
      </c>
      <c r="AB1136" s="195">
        <v>7.2999999999999995E-2</v>
      </c>
      <c r="AC1136" s="42"/>
    </row>
    <row r="1137" spans="1:29" x14ac:dyDescent="0.25">
      <c r="A1137" s="94" t="s">
        <v>2580</v>
      </c>
      <c r="B1137" s="195" t="s">
        <v>143</v>
      </c>
      <c r="C1137" s="195" t="s">
        <v>143</v>
      </c>
      <c r="D1137" s="195">
        <v>0.84661354581673309</v>
      </c>
      <c r="E1137" s="195">
        <v>9.5617529880478086E-2</v>
      </c>
      <c r="F1137" s="195">
        <v>3.9840637450199202E-3</v>
      </c>
      <c r="G1137" s="195">
        <v>5.9760956175298804E-3</v>
      </c>
      <c r="H1137" s="195" t="s">
        <v>143</v>
      </c>
      <c r="I1137" s="195">
        <v>4.7808764940239043E-2</v>
      </c>
      <c r="J1137" s="194">
        <v>1</v>
      </c>
      <c r="K1137" s="196">
        <v>502</v>
      </c>
      <c r="L1137" s="94"/>
      <c r="M1137" s="195" t="s">
        <v>143</v>
      </c>
      <c r="N1137" s="195" t="s">
        <v>143</v>
      </c>
      <c r="O1137" s="195" t="s">
        <v>143</v>
      </c>
      <c r="P1137" s="195" t="s">
        <v>143</v>
      </c>
      <c r="Q1137" s="195">
        <v>0.81200000000000006</v>
      </c>
      <c r="R1137" s="195">
        <v>0.875</v>
      </c>
      <c r="S1137" s="195">
        <v>7.2999999999999995E-2</v>
      </c>
      <c r="T1137" s="195">
        <v>0.124</v>
      </c>
      <c r="U1137" s="195">
        <v>1E-3</v>
      </c>
      <c r="V1137" s="195">
        <v>1.4E-2</v>
      </c>
      <c r="W1137" s="195">
        <v>2E-3</v>
      </c>
      <c r="X1137" s="195">
        <v>1.7000000000000001E-2</v>
      </c>
      <c r="Y1137" s="195" t="s">
        <v>143</v>
      </c>
      <c r="Z1137" s="195" t="s">
        <v>143</v>
      </c>
      <c r="AA1137" s="195">
        <v>3.2000000000000001E-2</v>
      </c>
      <c r="AB1137" s="195">
        <v>7.0000000000000007E-2</v>
      </c>
      <c r="AC1137" s="42"/>
    </row>
    <row r="1138" spans="1:29" x14ac:dyDescent="0.25">
      <c r="A1138" s="94" t="s">
        <v>2581</v>
      </c>
      <c r="B1138" s="195">
        <v>4.996876951905059E-2</v>
      </c>
      <c r="C1138" s="195">
        <v>0.24422236102435976</v>
      </c>
      <c r="D1138" s="195">
        <v>0.25546533416614614</v>
      </c>
      <c r="E1138" s="195">
        <v>9.6814490943160525E-2</v>
      </c>
      <c r="F1138" s="195">
        <v>3.685196752029981E-2</v>
      </c>
      <c r="G1138" s="195">
        <v>0.28044971892567144</v>
      </c>
      <c r="H1138" s="195">
        <v>3.7476577139287947E-3</v>
      </c>
      <c r="I1138" s="195">
        <v>3.2479700187382887E-2</v>
      </c>
      <c r="J1138" s="194">
        <v>1</v>
      </c>
      <c r="K1138" s="196">
        <v>1601</v>
      </c>
      <c r="L1138" s="94"/>
      <c r="M1138" s="195">
        <v>0.04</v>
      </c>
      <c r="N1138" s="195">
        <v>6.2E-2</v>
      </c>
      <c r="O1138" s="195">
        <v>0.224</v>
      </c>
      <c r="P1138" s="195">
        <v>0.26600000000000001</v>
      </c>
      <c r="Q1138" s="195">
        <v>0.23499999999999999</v>
      </c>
      <c r="R1138" s="195">
        <v>0.27700000000000002</v>
      </c>
      <c r="S1138" s="195">
        <v>8.3000000000000004E-2</v>
      </c>
      <c r="T1138" s="195">
        <v>0.112</v>
      </c>
      <c r="U1138" s="195">
        <v>2.9000000000000001E-2</v>
      </c>
      <c r="V1138" s="195">
        <v>4.7E-2</v>
      </c>
      <c r="W1138" s="195">
        <v>0.25900000000000001</v>
      </c>
      <c r="X1138" s="195">
        <v>0.30299999999999999</v>
      </c>
      <c r="Y1138" s="195">
        <v>2E-3</v>
      </c>
      <c r="Z1138" s="195">
        <v>8.0000000000000002E-3</v>
      </c>
      <c r="AA1138" s="195">
        <v>2.5000000000000001E-2</v>
      </c>
      <c r="AB1138" s="195">
        <v>4.2000000000000003E-2</v>
      </c>
      <c r="AC1138" s="42"/>
    </row>
    <row r="1139" spans="1:29" x14ac:dyDescent="0.25">
      <c r="A1139" s="94" t="s">
        <v>2582</v>
      </c>
      <c r="B1139" s="195">
        <v>0.31492027334851935</v>
      </c>
      <c r="C1139" s="195">
        <v>0.42995444191343962</v>
      </c>
      <c r="D1139" s="195">
        <v>0.13496583143507973</v>
      </c>
      <c r="E1139" s="195">
        <v>3.7015945330296125E-2</v>
      </c>
      <c r="F1139" s="195">
        <v>2.2779043280182231E-3</v>
      </c>
      <c r="G1139" s="195">
        <v>4.6127562642369023E-2</v>
      </c>
      <c r="H1139" s="195">
        <v>5.6947608200455585E-3</v>
      </c>
      <c r="I1139" s="195">
        <v>2.9043280182232345E-2</v>
      </c>
      <c r="J1139" s="194">
        <v>1</v>
      </c>
      <c r="K1139" s="196">
        <v>1756</v>
      </c>
      <c r="L1139" s="94"/>
      <c r="M1139" s="195">
        <v>0.29399999999999998</v>
      </c>
      <c r="N1139" s="195">
        <v>0.33700000000000002</v>
      </c>
      <c r="O1139" s="195">
        <v>0.40699999999999997</v>
      </c>
      <c r="P1139" s="195">
        <v>0.45300000000000001</v>
      </c>
      <c r="Q1139" s="195">
        <v>0.12</v>
      </c>
      <c r="R1139" s="195">
        <v>0.152</v>
      </c>
      <c r="S1139" s="195">
        <v>2.9000000000000001E-2</v>
      </c>
      <c r="T1139" s="195">
        <v>4.7E-2</v>
      </c>
      <c r="U1139" s="195">
        <v>1E-3</v>
      </c>
      <c r="V1139" s="195">
        <v>6.0000000000000001E-3</v>
      </c>
      <c r="W1139" s="195">
        <v>3.6999999999999998E-2</v>
      </c>
      <c r="X1139" s="195">
        <v>5.7000000000000002E-2</v>
      </c>
      <c r="Y1139" s="195">
        <v>3.0000000000000001E-3</v>
      </c>
      <c r="Z1139" s="195">
        <v>0.01</v>
      </c>
      <c r="AA1139" s="195">
        <v>2.1999999999999999E-2</v>
      </c>
      <c r="AB1139" s="195">
        <v>3.7999999999999999E-2</v>
      </c>
      <c r="AC1139" s="42"/>
    </row>
    <row r="1140" spans="1:29" x14ac:dyDescent="0.25">
      <c r="A1140" s="94" t="s">
        <v>2583</v>
      </c>
      <c r="B1140" s="195" t="s">
        <v>143</v>
      </c>
      <c r="C1140" s="195">
        <v>0.21074380165289255</v>
      </c>
      <c r="D1140" s="195">
        <v>0.28925619834710742</v>
      </c>
      <c r="E1140" s="195">
        <v>0.17355371900826447</v>
      </c>
      <c r="F1140" s="195">
        <v>1.2396694214876033E-2</v>
      </c>
      <c r="G1140" s="195">
        <v>0.26033057851239672</v>
      </c>
      <c r="H1140" s="195">
        <v>2.0661157024793389E-2</v>
      </c>
      <c r="I1140" s="195">
        <v>3.3057851239669422E-2</v>
      </c>
      <c r="J1140" s="194">
        <v>1</v>
      </c>
      <c r="K1140" s="196">
        <v>242</v>
      </c>
      <c r="L1140" s="94"/>
      <c r="M1140" s="195" t="s">
        <v>143</v>
      </c>
      <c r="N1140" s="195" t="s">
        <v>143</v>
      </c>
      <c r="O1140" s="195">
        <v>0.16400000000000001</v>
      </c>
      <c r="P1140" s="195">
        <v>0.26600000000000001</v>
      </c>
      <c r="Q1140" s="195">
        <v>0.23599999999999999</v>
      </c>
      <c r="R1140" s="195">
        <v>0.34899999999999998</v>
      </c>
      <c r="S1140" s="195">
        <v>0.13100000000000001</v>
      </c>
      <c r="T1140" s="195">
        <v>0.22600000000000001</v>
      </c>
      <c r="U1140" s="195">
        <v>4.0000000000000001E-3</v>
      </c>
      <c r="V1140" s="195">
        <v>3.5999999999999997E-2</v>
      </c>
      <c r="W1140" s="195">
        <v>0.20899999999999999</v>
      </c>
      <c r="X1140" s="195">
        <v>0.31900000000000001</v>
      </c>
      <c r="Y1140" s="195">
        <v>8.9999999999999993E-3</v>
      </c>
      <c r="Z1140" s="195">
        <v>4.7E-2</v>
      </c>
      <c r="AA1140" s="195">
        <v>1.7000000000000001E-2</v>
      </c>
      <c r="AB1140" s="195">
        <v>6.4000000000000001E-2</v>
      </c>
      <c r="AC1140" s="42"/>
    </row>
    <row r="1141" spans="1:29" x14ac:dyDescent="0.25">
      <c r="A1141" s="94" t="s">
        <v>2584</v>
      </c>
      <c r="B1141" s="195" t="s">
        <v>143</v>
      </c>
      <c r="C1141" s="195">
        <v>0.29341963322545844</v>
      </c>
      <c r="D1141" s="195">
        <v>0.1796116504854369</v>
      </c>
      <c r="E1141" s="195">
        <v>0.10841423948220065</v>
      </c>
      <c r="F1141" s="195">
        <v>1.9417475728155338E-2</v>
      </c>
      <c r="G1141" s="195">
        <v>0.36893203883495146</v>
      </c>
      <c r="H1141" s="195">
        <v>9.7087378640776691E-3</v>
      </c>
      <c r="I1141" s="195">
        <v>2.0496224379719527E-2</v>
      </c>
      <c r="J1141" s="194">
        <v>1</v>
      </c>
      <c r="K1141" s="196">
        <v>1854</v>
      </c>
      <c r="L1141" s="94"/>
      <c r="M1141" s="195" t="s">
        <v>143</v>
      </c>
      <c r="N1141" s="195" t="s">
        <v>143</v>
      </c>
      <c r="O1141" s="195">
        <v>0.27300000000000002</v>
      </c>
      <c r="P1141" s="195">
        <v>0.315</v>
      </c>
      <c r="Q1141" s="195">
        <v>0.16300000000000001</v>
      </c>
      <c r="R1141" s="195">
        <v>0.19800000000000001</v>
      </c>
      <c r="S1141" s="195">
        <v>9.5000000000000001E-2</v>
      </c>
      <c r="T1141" s="195">
        <v>0.123</v>
      </c>
      <c r="U1141" s="195">
        <v>1.4E-2</v>
      </c>
      <c r="V1141" s="195">
        <v>2.7E-2</v>
      </c>
      <c r="W1141" s="195">
        <v>0.34699999999999998</v>
      </c>
      <c r="X1141" s="195">
        <v>0.39100000000000001</v>
      </c>
      <c r="Y1141" s="195">
        <v>6.0000000000000001E-3</v>
      </c>
      <c r="Z1141" s="195">
        <v>1.4999999999999999E-2</v>
      </c>
      <c r="AA1141" s="195">
        <v>1.4999999999999999E-2</v>
      </c>
      <c r="AB1141" s="195">
        <v>2.8000000000000001E-2</v>
      </c>
      <c r="AC1141" s="42"/>
    </row>
    <row r="1142" spans="1:29" x14ac:dyDescent="0.25">
      <c r="A1142" s="94" t="s">
        <v>2585</v>
      </c>
      <c r="B1142" s="195" t="s">
        <v>143</v>
      </c>
      <c r="C1142" s="195">
        <v>0.43990384615384615</v>
      </c>
      <c r="D1142" s="195">
        <v>0.37259615384615385</v>
      </c>
      <c r="E1142" s="195">
        <v>6.7307692307692304E-2</v>
      </c>
      <c r="F1142" s="195">
        <v>4.807692307692308E-3</v>
      </c>
      <c r="G1142" s="195">
        <v>1.9230769230769232E-2</v>
      </c>
      <c r="H1142" s="195" t="s">
        <v>143</v>
      </c>
      <c r="I1142" s="195">
        <v>9.6153846153846159E-2</v>
      </c>
      <c r="J1142" s="194">
        <v>1</v>
      </c>
      <c r="K1142" s="196">
        <v>416</v>
      </c>
      <c r="L1142" s="94"/>
      <c r="M1142" s="195" t="s">
        <v>143</v>
      </c>
      <c r="N1142" s="195" t="s">
        <v>143</v>
      </c>
      <c r="O1142" s="195">
        <v>0.39300000000000002</v>
      </c>
      <c r="P1142" s="195">
        <v>0.48799999999999999</v>
      </c>
      <c r="Q1142" s="195">
        <v>0.32700000000000001</v>
      </c>
      <c r="R1142" s="195">
        <v>0.42</v>
      </c>
      <c r="S1142" s="195">
        <v>4.7E-2</v>
      </c>
      <c r="T1142" s="195">
        <v>9.6000000000000002E-2</v>
      </c>
      <c r="U1142" s="195">
        <v>1E-3</v>
      </c>
      <c r="V1142" s="195">
        <v>1.7000000000000001E-2</v>
      </c>
      <c r="W1142" s="195">
        <v>0.01</v>
      </c>
      <c r="X1142" s="195">
        <v>3.6999999999999998E-2</v>
      </c>
      <c r="Y1142" s="195" t="s">
        <v>143</v>
      </c>
      <c r="Z1142" s="195" t="s">
        <v>143</v>
      </c>
      <c r="AA1142" s="195">
        <v>7.0999999999999994E-2</v>
      </c>
      <c r="AB1142" s="195">
        <v>0.128</v>
      </c>
      <c r="AC1142" s="42"/>
    </row>
    <row r="1143" spans="1:29" x14ac:dyDescent="0.25">
      <c r="A1143" s="94" t="s">
        <v>2586</v>
      </c>
      <c r="B1143" s="195" t="s">
        <v>143</v>
      </c>
      <c r="C1143" s="195">
        <v>0.20560747663551401</v>
      </c>
      <c r="D1143" s="195">
        <v>0.3364485981308411</v>
      </c>
      <c r="E1143" s="195">
        <v>0.13551401869158877</v>
      </c>
      <c r="F1143" s="195">
        <v>5.1401869158878503E-2</v>
      </c>
      <c r="G1143" s="195">
        <v>0.21962616822429906</v>
      </c>
      <c r="H1143" s="195" t="s">
        <v>143</v>
      </c>
      <c r="I1143" s="195">
        <v>5.1401869158878503E-2</v>
      </c>
      <c r="J1143" s="194">
        <v>0.99999999999999978</v>
      </c>
      <c r="K1143" s="196">
        <v>214</v>
      </c>
      <c r="L1143" s="94"/>
      <c r="M1143" s="195" t="s">
        <v>143</v>
      </c>
      <c r="N1143" s="195" t="s">
        <v>143</v>
      </c>
      <c r="O1143" s="195">
        <v>0.157</v>
      </c>
      <c r="P1143" s="195">
        <v>0.26500000000000001</v>
      </c>
      <c r="Q1143" s="195">
        <v>0.27700000000000002</v>
      </c>
      <c r="R1143" s="195">
        <v>0.40200000000000002</v>
      </c>
      <c r="S1143" s="195">
        <v>9.6000000000000002E-2</v>
      </c>
      <c r="T1143" s="195">
        <v>0.188</v>
      </c>
      <c r="U1143" s="195">
        <v>2.9000000000000001E-2</v>
      </c>
      <c r="V1143" s="195">
        <v>0.09</v>
      </c>
      <c r="W1143" s="195">
        <v>0.16900000000000001</v>
      </c>
      <c r="X1143" s="195">
        <v>0.28000000000000003</v>
      </c>
      <c r="Y1143" s="195" t="s">
        <v>143</v>
      </c>
      <c r="Z1143" s="195" t="s">
        <v>143</v>
      </c>
      <c r="AA1143" s="195">
        <v>2.9000000000000001E-2</v>
      </c>
      <c r="AB1143" s="195">
        <v>0.09</v>
      </c>
      <c r="AC1143" s="42"/>
    </row>
    <row r="1144" spans="1:29" x14ac:dyDescent="0.25">
      <c r="A1144" s="94" t="s">
        <v>2587</v>
      </c>
      <c r="B1144" s="195" t="s">
        <v>143</v>
      </c>
      <c r="C1144" s="195">
        <v>0.35180055401662053</v>
      </c>
      <c r="D1144" s="195">
        <v>0.19113573407202217</v>
      </c>
      <c r="E1144" s="195">
        <v>8.3102493074792241E-2</v>
      </c>
      <c r="F1144" s="195">
        <v>9.6952908587257622E-2</v>
      </c>
      <c r="G1144" s="195">
        <v>0.23545706371191136</v>
      </c>
      <c r="H1144" s="195">
        <v>5.5401662049861496E-3</v>
      </c>
      <c r="I1144" s="195">
        <v>3.6011080332409975E-2</v>
      </c>
      <c r="J1144" s="194">
        <v>0.99999999999999989</v>
      </c>
      <c r="K1144" s="196">
        <v>361</v>
      </c>
      <c r="L1144" s="94"/>
      <c r="M1144" s="195" t="s">
        <v>143</v>
      </c>
      <c r="N1144" s="195" t="s">
        <v>143</v>
      </c>
      <c r="O1144" s="195">
        <v>0.30399999999999999</v>
      </c>
      <c r="P1144" s="195">
        <v>0.40200000000000002</v>
      </c>
      <c r="Q1144" s="195">
        <v>0.154</v>
      </c>
      <c r="R1144" s="195">
        <v>0.23499999999999999</v>
      </c>
      <c r="S1144" s="195">
        <v>5.8999999999999997E-2</v>
      </c>
      <c r="T1144" s="195">
        <v>0.11600000000000001</v>
      </c>
      <c r="U1144" s="195">
        <v>7.0999999999999994E-2</v>
      </c>
      <c r="V1144" s="195">
        <v>0.13200000000000001</v>
      </c>
      <c r="W1144" s="195">
        <v>0.19500000000000001</v>
      </c>
      <c r="X1144" s="195">
        <v>0.28199999999999997</v>
      </c>
      <c r="Y1144" s="195">
        <v>2E-3</v>
      </c>
      <c r="Z1144" s="195">
        <v>0.02</v>
      </c>
      <c r="AA1144" s="195">
        <v>2.1000000000000001E-2</v>
      </c>
      <c r="AB1144" s="195">
        <v>6.0999999999999999E-2</v>
      </c>
      <c r="AC1144" s="42"/>
    </row>
    <row r="1145" spans="1:29" x14ac:dyDescent="0.25">
      <c r="A1145" s="94" t="s">
        <v>2588</v>
      </c>
      <c r="B1145" s="195" t="s">
        <v>143</v>
      </c>
      <c r="C1145" s="195">
        <v>8.0906148867313912E-2</v>
      </c>
      <c r="D1145" s="195">
        <v>0.2168284789644013</v>
      </c>
      <c r="E1145" s="195">
        <v>0.13268608414239483</v>
      </c>
      <c r="F1145" s="195">
        <v>4.5307443365695796E-2</v>
      </c>
      <c r="G1145" s="195">
        <v>0.4336569579288026</v>
      </c>
      <c r="H1145" s="195">
        <v>2.2653721682847898E-2</v>
      </c>
      <c r="I1145" s="195">
        <v>6.7961165048543687E-2</v>
      </c>
      <c r="J1145" s="194">
        <v>0.99999999999999989</v>
      </c>
      <c r="K1145" s="196">
        <v>309</v>
      </c>
      <c r="L1145" s="94"/>
      <c r="M1145" s="195" t="s">
        <v>143</v>
      </c>
      <c r="N1145" s="195" t="s">
        <v>143</v>
      </c>
      <c r="O1145" s="195">
        <v>5.5E-2</v>
      </c>
      <c r="P1145" s="195">
        <v>0.11700000000000001</v>
      </c>
      <c r="Q1145" s="195">
        <v>0.17499999999999999</v>
      </c>
      <c r="R1145" s="195">
        <v>0.26600000000000001</v>
      </c>
      <c r="S1145" s="195">
        <v>9.9000000000000005E-2</v>
      </c>
      <c r="T1145" s="195">
        <v>0.17499999999999999</v>
      </c>
      <c r="U1145" s="195">
        <v>2.7E-2</v>
      </c>
      <c r="V1145" s="195">
        <v>7.4999999999999997E-2</v>
      </c>
      <c r="W1145" s="195">
        <v>0.38</v>
      </c>
      <c r="X1145" s="195">
        <v>0.48899999999999999</v>
      </c>
      <c r="Y1145" s="195">
        <v>1.0999999999999999E-2</v>
      </c>
      <c r="Z1145" s="195">
        <v>4.5999999999999999E-2</v>
      </c>
      <c r="AA1145" s="195">
        <v>4.4999999999999998E-2</v>
      </c>
      <c r="AB1145" s="195">
        <v>0.10199999999999999</v>
      </c>
      <c r="AC1145" s="42"/>
    </row>
    <row r="1146" spans="1:29" x14ac:dyDescent="0.25">
      <c r="A1146" s="94" t="s">
        <v>2589</v>
      </c>
      <c r="B1146" s="195" t="s">
        <v>143</v>
      </c>
      <c r="C1146" s="195">
        <v>0.24510571652310101</v>
      </c>
      <c r="D1146" s="195">
        <v>0.42834768989819888</v>
      </c>
      <c r="E1146" s="195">
        <v>0.12059514487079091</v>
      </c>
      <c r="F1146" s="195">
        <v>4.306969459671104E-2</v>
      </c>
      <c r="G1146" s="195">
        <v>0.12059514487079091</v>
      </c>
      <c r="H1146" s="195">
        <v>7.8308535630383712E-4</v>
      </c>
      <c r="I1146" s="195">
        <v>4.1503523884103367E-2</v>
      </c>
      <c r="J1146" s="194">
        <v>1</v>
      </c>
      <c r="K1146" s="196">
        <v>1277</v>
      </c>
      <c r="L1146" s="94"/>
      <c r="M1146" s="195" t="s">
        <v>143</v>
      </c>
      <c r="N1146" s="195" t="s">
        <v>143</v>
      </c>
      <c r="O1146" s="195">
        <v>0.222</v>
      </c>
      <c r="P1146" s="195">
        <v>0.26900000000000002</v>
      </c>
      <c r="Q1146" s="195">
        <v>0.40100000000000002</v>
      </c>
      <c r="R1146" s="195">
        <v>0.45600000000000002</v>
      </c>
      <c r="S1146" s="195">
        <v>0.104</v>
      </c>
      <c r="T1146" s="195">
        <v>0.14000000000000001</v>
      </c>
      <c r="U1146" s="195">
        <v>3.3000000000000002E-2</v>
      </c>
      <c r="V1146" s="195">
        <v>5.6000000000000001E-2</v>
      </c>
      <c r="W1146" s="195">
        <v>0.104</v>
      </c>
      <c r="X1146" s="195">
        <v>0.14000000000000001</v>
      </c>
      <c r="Y1146" s="195">
        <v>0</v>
      </c>
      <c r="Z1146" s="195">
        <v>4.0000000000000001E-3</v>
      </c>
      <c r="AA1146" s="195">
        <v>3.2000000000000001E-2</v>
      </c>
      <c r="AB1146" s="195">
        <v>5.3999999999999999E-2</v>
      </c>
      <c r="AC1146" s="42"/>
    </row>
    <row r="1147" spans="1:29" x14ac:dyDescent="0.25">
      <c r="A1147" s="94" t="s">
        <v>2590</v>
      </c>
      <c r="B1147" s="195" t="s">
        <v>143</v>
      </c>
      <c r="C1147" s="195">
        <v>0.43181818181818182</v>
      </c>
      <c r="D1147" s="195">
        <v>0.23106060606060605</v>
      </c>
      <c r="E1147" s="195">
        <v>0.18181818181818182</v>
      </c>
      <c r="F1147" s="195">
        <v>3.4090909090909088E-2</v>
      </c>
      <c r="G1147" s="195">
        <v>9.0909090909090912E-2</v>
      </c>
      <c r="H1147" s="195">
        <v>3.787878787878788E-3</v>
      </c>
      <c r="I1147" s="195">
        <v>2.6515151515151516E-2</v>
      </c>
      <c r="J1147" s="194">
        <v>1</v>
      </c>
      <c r="K1147" s="196">
        <v>264</v>
      </c>
      <c r="L1147" s="94"/>
      <c r="M1147" s="195" t="s">
        <v>143</v>
      </c>
      <c r="N1147" s="195" t="s">
        <v>143</v>
      </c>
      <c r="O1147" s="195">
        <v>0.373</v>
      </c>
      <c r="P1147" s="195">
        <v>0.49199999999999999</v>
      </c>
      <c r="Q1147" s="195">
        <v>0.184</v>
      </c>
      <c r="R1147" s="195">
        <v>0.28599999999999998</v>
      </c>
      <c r="S1147" s="195">
        <v>0.14000000000000001</v>
      </c>
      <c r="T1147" s="195">
        <v>0.23300000000000001</v>
      </c>
      <c r="U1147" s="195">
        <v>1.7999999999999999E-2</v>
      </c>
      <c r="V1147" s="195">
        <v>6.4000000000000001E-2</v>
      </c>
      <c r="W1147" s="195">
        <v>6.2E-2</v>
      </c>
      <c r="X1147" s="195">
        <v>0.13200000000000001</v>
      </c>
      <c r="Y1147" s="195">
        <v>1E-3</v>
      </c>
      <c r="Z1147" s="195">
        <v>2.1000000000000001E-2</v>
      </c>
      <c r="AA1147" s="195">
        <v>1.2999999999999999E-2</v>
      </c>
      <c r="AB1147" s="195">
        <v>5.3999999999999999E-2</v>
      </c>
      <c r="AC1147" s="42"/>
    </row>
    <row r="1148" spans="1:29" x14ac:dyDescent="0.25">
      <c r="A1148" s="94" t="s">
        <v>2591</v>
      </c>
      <c r="B1148" s="195">
        <v>4.8045602605863193E-2</v>
      </c>
      <c r="C1148" s="195">
        <v>0.30150651465798045</v>
      </c>
      <c r="D1148" s="195">
        <v>0.24440146579804561</v>
      </c>
      <c r="E1148" s="195">
        <v>0.11482084690553745</v>
      </c>
      <c r="F1148" s="195">
        <v>3.2013436482084691E-2</v>
      </c>
      <c r="G1148" s="195">
        <v>0.22765675895765472</v>
      </c>
      <c r="H1148" s="195">
        <v>3.4100162866449514E-3</v>
      </c>
      <c r="I1148" s="195">
        <v>2.8145358306188924E-2</v>
      </c>
      <c r="J1148" s="194">
        <v>1</v>
      </c>
      <c r="K1148" s="196">
        <v>19648</v>
      </c>
      <c r="L1148" s="94"/>
      <c r="M1148" s="195">
        <v>4.4999999999999998E-2</v>
      </c>
      <c r="N1148" s="195">
        <v>5.0999999999999997E-2</v>
      </c>
      <c r="O1148" s="195">
        <v>0.29499999999999998</v>
      </c>
      <c r="P1148" s="195">
        <v>0.308</v>
      </c>
      <c r="Q1148" s="195">
        <v>0.23799999999999999</v>
      </c>
      <c r="R1148" s="195">
        <v>0.25</v>
      </c>
      <c r="S1148" s="195">
        <v>0.11</v>
      </c>
      <c r="T1148" s="195">
        <v>0.11899999999999999</v>
      </c>
      <c r="U1148" s="195">
        <v>0.03</v>
      </c>
      <c r="V1148" s="195">
        <v>3.5000000000000003E-2</v>
      </c>
      <c r="W1148" s="195">
        <v>0.222</v>
      </c>
      <c r="X1148" s="195">
        <v>0.23400000000000001</v>
      </c>
      <c r="Y1148" s="195">
        <v>3.0000000000000001E-3</v>
      </c>
      <c r="Z1148" s="195">
        <v>4.0000000000000001E-3</v>
      </c>
      <c r="AA1148" s="195">
        <v>2.5999999999999999E-2</v>
      </c>
      <c r="AB1148" s="195">
        <v>3.1E-2</v>
      </c>
      <c r="AC1148" s="42"/>
    </row>
    <row r="1149" spans="1:29" x14ac:dyDescent="0.25">
      <c r="A1149" s="94" t="s">
        <v>2592</v>
      </c>
      <c r="B1149" s="195" t="s">
        <v>143</v>
      </c>
      <c r="C1149" s="195">
        <v>0.36271676300578037</v>
      </c>
      <c r="D1149" s="195">
        <v>0.24710982658959538</v>
      </c>
      <c r="E1149" s="195">
        <v>0.16618497109826588</v>
      </c>
      <c r="F1149" s="195">
        <v>4.9132947976878616E-2</v>
      </c>
      <c r="G1149" s="195">
        <v>0.15173410404624277</v>
      </c>
      <c r="H1149" s="195">
        <v>1.4450867052023121E-3</v>
      </c>
      <c r="I1149" s="195">
        <v>2.1676300578034682E-2</v>
      </c>
      <c r="J1149" s="194">
        <v>1</v>
      </c>
      <c r="K1149" s="196">
        <v>692</v>
      </c>
      <c r="L1149" s="94"/>
      <c r="M1149" s="195" t="s">
        <v>143</v>
      </c>
      <c r="N1149" s="195" t="s">
        <v>143</v>
      </c>
      <c r="O1149" s="195">
        <v>0.32800000000000001</v>
      </c>
      <c r="P1149" s="195">
        <v>0.39900000000000002</v>
      </c>
      <c r="Q1149" s="195">
        <v>0.216</v>
      </c>
      <c r="R1149" s="195">
        <v>0.28100000000000003</v>
      </c>
      <c r="S1149" s="195">
        <v>0.14000000000000001</v>
      </c>
      <c r="T1149" s="195">
        <v>0.19600000000000001</v>
      </c>
      <c r="U1149" s="195">
        <v>3.5000000000000003E-2</v>
      </c>
      <c r="V1149" s="195">
        <v>6.8000000000000005E-2</v>
      </c>
      <c r="W1149" s="195">
        <v>0.127</v>
      </c>
      <c r="X1149" s="195">
        <v>0.18</v>
      </c>
      <c r="Y1149" s="195">
        <v>0</v>
      </c>
      <c r="Z1149" s="195">
        <v>8.0000000000000002E-3</v>
      </c>
      <c r="AA1149" s="195">
        <v>1.2999999999999999E-2</v>
      </c>
      <c r="AB1149" s="195">
        <v>3.5000000000000003E-2</v>
      </c>
      <c r="AC1149" s="42"/>
    </row>
    <row r="1150" spans="1:29" x14ac:dyDescent="0.25">
      <c r="A1150" s="94" t="s">
        <v>2593</v>
      </c>
      <c r="B1150" s="195" t="s">
        <v>143</v>
      </c>
      <c r="C1150" s="195">
        <v>8.1889763779527558E-2</v>
      </c>
      <c r="D1150" s="195">
        <v>0.20629921259842521</v>
      </c>
      <c r="E1150" s="195">
        <v>7.716535433070866E-2</v>
      </c>
      <c r="F1150" s="195">
        <v>2.5196850393700787E-2</v>
      </c>
      <c r="G1150" s="195">
        <v>0.55905511811023623</v>
      </c>
      <c r="H1150" s="195">
        <v>1.1023622047244094E-2</v>
      </c>
      <c r="I1150" s="195">
        <v>3.937007874015748E-2</v>
      </c>
      <c r="J1150" s="194">
        <v>1</v>
      </c>
      <c r="K1150" s="196">
        <v>635</v>
      </c>
      <c r="L1150" s="94"/>
      <c r="M1150" s="195" t="s">
        <v>143</v>
      </c>
      <c r="N1150" s="195" t="s">
        <v>143</v>
      </c>
      <c r="O1150" s="195">
        <v>6.3E-2</v>
      </c>
      <c r="P1150" s="195">
        <v>0.106</v>
      </c>
      <c r="Q1150" s="195">
        <v>0.17699999999999999</v>
      </c>
      <c r="R1150" s="195">
        <v>0.23899999999999999</v>
      </c>
      <c r="S1150" s="195">
        <v>5.8999999999999997E-2</v>
      </c>
      <c r="T1150" s="195">
        <v>0.10100000000000001</v>
      </c>
      <c r="U1150" s="195">
        <v>1.6E-2</v>
      </c>
      <c r="V1150" s="195">
        <v>4.1000000000000002E-2</v>
      </c>
      <c r="W1150" s="195">
        <v>0.52</v>
      </c>
      <c r="X1150" s="195">
        <v>0.59699999999999998</v>
      </c>
      <c r="Y1150" s="195">
        <v>5.0000000000000001E-3</v>
      </c>
      <c r="Z1150" s="195">
        <v>2.3E-2</v>
      </c>
      <c r="AA1150" s="195">
        <v>2.7E-2</v>
      </c>
      <c r="AB1150" s="195">
        <v>5.7000000000000002E-2</v>
      </c>
      <c r="AC1150" s="42"/>
    </row>
    <row r="1151" spans="1:29" x14ac:dyDescent="0.25">
      <c r="A1151" s="94" t="s">
        <v>2594</v>
      </c>
      <c r="B1151" s="195" t="s">
        <v>143</v>
      </c>
      <c r="C1151" s="195">
        <v>1.4720314033366045E-3</v>
      </c>
      <c r="D1151" s="195">
        <v>0.6506378802747792</v>
      </c>
      <c r="E1151" s="195">
        <v>0.22374877330716389</v>
      </c>
      <c r="F1151" s="195">
        <v>8.5377821393523068E-2</v>
      </c>
      <c r="G1151" s="195">
        <v>8.3415112855740915E-3</v>
      </c>
      <c r="H1151" s="195" t="s">
        <v>143</v>
      </c>
      <c r="I1151" s="195">
        <v>3.0421982335623161E-2</v>
      </c>
      <c r="J1151" s="194">
        <v>1.0000000000000002</v>
      </c>
      <c r="K1151" s="196">
        <v>2038</v>
      </c>
      <c r="L1151" s="94"/>
      <c r="M1151" s="195" t="s">
        <v>143</v>
      </c>
      <c r="N1151" s="195" t="s">
        <v>143</v>
      </c>
      <c r="O1151" s="195">
        <v>1E-3</v>
      </c>
      <c r="P1151" s="195">
        <v>4.0000000000000001E-3</v>
      </c>
      <c r="Q1151" s="195">
        <v>0.63</v>
      </c>
      <c r="R1151" s="195">
        <v>0.67100000000000004</v>
      </c>
      <c r="S1151" s="195">
        <v>0.20599999999999999</v>
      </c>
      <c r="T1151" s="195">
        <v>0.24199999999999999</v>
      </c>
      <c r="U1151" s="195">
        <v>7.3999999999999996E-2</v>
      </c>
      <c r="V1151" s="195">
        <v>9.8000000000000004E-2</v>
      </c>
      <c r="W1151" s="195">
        <v>5.0000000000000001E-3</v>
      </c>
      <c r="X1151" s="195">
        <v>1.2999999999999999E-2</v>
      </c>
      <c r="Y1151" s="195" t="s">
        <v>143</v>
      </c>
      <c r="Z1151" s="195" t="s">
        <v>143</v>
      </c>
      <c r="AA1151" s="195">
        <v>2.4E-2</v>
      </c>
      <c r="AB1151" s="195">
        <v>3.9E-2</v>
      </c>
      <c r="AC1151" s="42"/>
    </row>
    <row r="1152" spans="1:29" x14ac:dyDescent="0.25">
      <c r="A1152" s="94" t="s">
        <v>2595</v>
      </c>
      <c r="B1152" s="195">
        <v>6.8846815834767644E-3</v>
      </c>
      <c r="C1152" s="195">
        <v>0.3253012048192771</v>
      </c>
      <c r="D1152" s="195">
        <v>0.22934595524956972</v>
      </c>
      <c r="E1152" s="195">
        <v>0.10499139414802065</v>
      </c>
      <c r="F1152" s="195">
        <v>4.9483648881239239E-2</v>
      </c>
      <c r="G1152" s="195">
        <v>0.2525817555938038</v>
      </c>
      <c r="H1152" s="195">
        <v>6.024096385542169E-3</v>
      </c>
      <c r="I1152" s="195">
        <v>2.5387263339070567E-2</v>
      </c>
      <c r="J1152" s="194">
        <v>1</v>
      </c>
      <c r="K1152" s="196">
        <v>2324</v>
      </c>
      <c r="L1152" s="94"/>
      <c r="M1152" s="195">
        <v>4.0000000000000001E-3</v>
      </c>
      <c r="N1152" s="195">
        <v>1.0999999999999999E-2</v>
      </c>
      <c r="O1152" s="195">
        <v>0.307</v>
      </c>
      <c r="P1152" s="195">
        <v>0.34499999999999997</v>
      </c>
      <c r="Q1152" s="195">
        <v>0.21299999999999999</v>
      </c>
      <c r="R1152" s="195">
        <v>0.247</v>
      </c>
      <c r="S1152" s="195">
        <v>9.2999999999999999E-2</v>
      </c>
      <c r="T1152" s="195">
        <v>0.11799999999999999</v>
      </c>
      <c r="U1152" s="195">
        <v>4.1000000000000002E-2</v>
      </c>
      <c r="V1152" s="195">
        <v>5.8999999999999997E-2</v>
      </c>
      <c r="W1152" s="195">
        <v>0.23499999999999999</v>
      </c>
      <c r="X1152" s="195">
        <v>0.27100000000000002</v>
      </c>
      <c r="Y1152" s="195">
        <v>4.0000000000000001E-3</v>
      </c>
      <c r="Z1152" s="195">
        <v>0.01</v>
      </c>
      <c r="AA1152" s="195">
        <v>0.02</v>
      </c>
      <c r="AB1152" s="195">
        <v>3.3000000000000002E-2</v>
      </c>
      <c r="AC1152" s="42"/>
    </row>
    <row r="1153" spans="1:29" x14ac:dyDescent="0.25">
      <c r="A1153" s="94" t="s">
        <v>2596</v>
      </c>
      <c r="B1153" s="195">
        <v>0.30566168808614103</v>
      </c>
      <c r="C1153" s="195">
        <v>0.44980896144494614</v>
      </c>
      <c r="D1153" s="195">
        <v>0.13511635984716916</v>
      </c>
      <c r="E1153" s="195">
        <v>4.0639110802361933E-2</v>
      </c>
      <c r="F1153" s="195">
        <v>1.0420284821118443E-3</v>
      </c>
      <c r="G1153" s="195">
        <v>4.133379645710316E-2</v>
      </c>
      <c r="H1153" s="195">
        <v>1.3893713094824591E-3</v>
      </c>
      <c r="I1153" s="195">
        <v>2.5008683570684264E-2</v>
      </c>
      <c r="J1153" s="194">
        <v>1</v>
      </c>
      <c r="K1153" s="196">
        <v>2879</v>
      </c>
      <c r="L1153" s="94"/>
      <c r="M1153" s="195">
        <v>0.28899999999999998</v>
      </c>
      <c r="N1153" s="195">
        <v>0.32300000000000001</v>
      </c>
      <c r="O1153" s="195">
        <v>0.432</v>
      </c>
      <c r="P1153" s="195">
        <v>0.46800000000000003</v>
      </c>
      <c r="Q1153" s="195">
        <v>0.123</v>
      </c>
      <c r="R1153" s="195">
        <v>0.14799999999999999</v>
      </c>
      <c r="S1153" s="195">
        <v>3.4000000000000002E-2</v>
      </c>
      <c r="T1153" s="195">
        <v>4.8000000000000001E-2</v>
      </c>
      <c r="U1153" s="195">
        <v>0</v>
      </c>
      <c r="V1153" s="195">
        <v>3.0000000000000001E-3</v>
      </c>
      <c r="W1153" s="195">
        <v>3.5000000000000003E-2</v>
      </c>
      <c r="X1153" s="195">
        <v>4.9000000000000002E-2</v>
      </c>
      <c r="Y1153" s="195">
        <v>1E-3</v>
      </c>
      <c r="Z1153" s="195">
        <v>4.0000000000000001E-3</v>
      </c>
      <c r="AA1153" s="195">
        <v>0.02</v>
      </c>
      <c r="AB1153" s="195">
        <v>3.1E-2</v>
      </c>
      <c r="AC1153" s="42"/>
    </row>
    <row r="1154" spans="1:29" x14ac:dyDescent="0.25">
      <c r="A1154" s="94" t="s">
        <v>2597</v>
      </c>
      <c r="B1154" s="195" t="s">
        <v>143</v>
      </c>
      <c r="C1154" s="195">
        <v>0.18049792531120332</v>
      </c>
      <c r="D1154" s="195">
        <v>0.28423236514522821</v>
      </c>
      <c r="E1154" s="195">
        <v>0.21161825726141079</v>
      </c>
      <c r="F1154" s="195">
        <v>2.0746887966804978E-2</v>
      </c>
      <c r="G1154" s="195">
        <v>0.26970954356846472</v>
      </c>
      <c r="H1154" s="195">
        <v>2.0746887966804979E-3</v>
      </c>
      <c r="I1154" s="195">
        <v>3.1120331950207469E-2</v>
      </c>
      <c r="J1154" s="194">
        <v>1</v>
      </c>
      <c r="K1154" s="196">
        <v>482</v>
      </c>
      <c r="L1154" s="94"/>
      <c r="M1154" s="195" t="s">
        <v>143</v>
      </c>
      <c r="N1154" s="195" t="s">
        <v>143</v>
      </c>
      <c r="O1154" s="195">
        <v>0.14899999999999999</v>
      </c>
      <c r="P1154" s="195">
        <v>0.217</v>
      </c>
      <c r="Q1154" s="195">
        <v>0.246</v>
      </c>
      <c r="R1154" s="195">
        <v>0.32600000000000001</v>
      </c>
      <c r="S1154" s="195">
        <v>0.17799999999999999</v>
      </c>
      <c r="T1154" s="195">
        <v>0.25</v>
      </c>
      <c r="U1154" s="195">
        <v>1.0999999999999999E-2</v>
      </c>
      <c r="V1154" s="195">
        <v>3.7999999999999999E-2</v>
      </c>
      <c r="W1154" s="195">
        <v>0.23200000000000001</v>
      </c>
      <c r="X1154" s="195">
        <v>0.311</v>
      </c>
      <c r="Y1154" s="195">
        <v>0</v>
      </c>
      <c r="Z1154" s="195">
        <v>1.2E-2</v>
      </c>
      <c r="AA1154" s="195">
        <v>1.9E-2</v>
      </c>
      <c r="AB1154" s="195">
        <v>5.0999999999999997E-2</v>
      </c>
      <c r="AC1154" s="42"/>
    </row>
    <row r="1155" spans="1:29" x14ac:dyDescent="0.25">
      <c r="A1155" s="94" t="s">
        <v>2598</v>
      </c>
      <c r="B1155" s="195" t="s">
        <v>143</v>
      </c>
      <c r="C1155" s="195">
        <v>0.30080060998856273</v>
      </c>
      <c r="D1155" s="195">
        <v>0.17651544033549371</v>
      </c>
      <c r="E1155" s="195">
        <v>8.997331300038125E-2</v>
      </c>
      <c r="F1155" s="195">
        <v>2.0205871139916128E-2</v>
      </c>
      <c r="G1155" s="195">
        <v>0.38200533739992376</v>
      </c>
      <c r="H1155" s="195">
        <v>5.7186427754479605E-3</v>
      </c>
      <c r="I1155" s="195">
        <v>2.4780785360274494E-2</v>
      </c>
      <c r="J1155" s="194">
        <v>1</v>
      </c>
      <c r="K1155" s="196">
        <v>2623</v>
      </c>
      <c r="L1155" s="94"/>
      <c r="M1155" s="195" t="s">
        <v>143</v>
      </c>
      <c r="N1155" s="195" t="s">
        <v>143</v>
      </c>
      <c r="O1155" s="195">
        <v>0.28399999999999997</v>
      </c>
      <c r="P1155" s="195">
        <v>0.31900000000000001</v>
      </c>
      <c r="Q1155" s="195">
        <v>0.16200000000000001</v>
      </c>
      <c r="R1155" s="195">
        <v>0.192</v>
      </c>
      <c r="S1155" s="195">
        <v>0.08</v>
      </c>
      <c r="T1155" s="195">
        <v>0.10199999999999999</v>
      </c>
      <c r="U1155" s="195">
        <v>1.4999999999999999E-2</v>
      </c>
      <c r="V1155" s="195">
        <v>2.5999999999999999E-2</v>
      </c>
      <c r="W1155" s="195">
        <v>0.36399999999999999</v>
      </c>
      <c r="X1155" s="195">
        <v>0.40100000000000002</v>
      </c>
      <c r="Y1155" s="195">
        <v>3.0000000000000001E-3</v>
      </c>
      <c r="Z1155" s="195">
        <v>8.9999999999999993E-3</v>
      </c>
      <c r="AA1155" s="195">
        <v>1.9E-2</v>
      </c>
      <c r="AB1155" s="195">
        <v>3.1E-2</v>
      </c>
      <c r="AC1155" s="42"/>
    </row>
    <row r="1156" spans="1:29" x14ac:dyDescent="0.25">
      <c r="A1156" s="94" t="s">
        <v>2599</v>
      </c>
      <c r="B1156" s="195" t="s">
        <v>143</v>
      </c>
      <c r="C1156" s="195">
        <v>0.49621785173978822</v>
      </c>
      <c r="D1156" s="195">
        <v>0.3237518910741301</v>
      </c>
      <c r="E1156" s="195">
        <v>7.7155824508320731E-2</v>
      </c>
      <c r="F1156" s="195">
        <v>6.0514372163388806E-3</v>
      </c>
      <c r="G1156" s="195">
        <v>1.9667170953101363E-2</v>
      </c>
      <c r="H1156" s="195" t="s">
        <v>143</v>
      </c>
      <c r="I1156" s="195">
        <v>7.7155824508320731E-2</v>
      </c>
      <c r="J1156" s="194">
        <v>0.99999999999999989</v>
      </c>
      <c r="K1156" s="196">
        <v>661</v>
      </c>
      <c r="L1156" s="94"/>
      <c r="M1156" s="195" t="s">
        <v>143</v>
      </c>
      <c r="N1156" s="195" t="s">
        <v>143</v>
      </c>
      <c r="O1156" s="195">
        <v>0.45800000000000002</v>
      </c>
      <c r="P1156" s="195">
        <v>0.53400000000000003</v>
      </c>
      <c r="Q1156" s="195">
        <v>0.28899999999999998</v>
      </c>
      <c r="R1156" s="195">
        <v>0.36</v>
      </c>
      <c r="S1156" s="195">
        <v>5.8999999999999997E-2</v>
      </c>
      <c r="T1156" s="195">
        <v>0.1</v>
      </c>
      <c r="U1156" s="195">
        <v>2E-3</v>
      </c>
      <c r="V1156" s="195">
        <v>1.4999999999999999E-2</v>
      </c>
      <c r="W1156" s="195">
        <v>1.2E-2</v>
      </c>
      <c r="X1156" s="195">
        <v>3.3000000000000002E-2</v>
      </c>
      <c r="Y1156" s="195" t="s">
        <v>143</v>
      </c>
      <c r="Z1156" s="195" t="s">
        <v>143</v>
      </c>
      <c r="AA1156" s="195">
        <v>5.8999999999999997E-2</v>
      </c>
      <c r="AB1156" s="195">
        <v>0.1</v>
      </c>
      <c r="AC1156" s="42"/>
    </row>
    <row r="1157" spans="1:29" x14ac:dyDescent="0.25">
      <c r="A1157" s="94" t="s">
        <v>2600</v>
      </c>
      <c r="B1157" s="195" t="s">
        <v>143</v>
      </c>
      <c r="C1157" s="195">
        <v>0.16971279373368145</v>
      </c>
      <c r="D1157" s="195">
        <v>0.33289817232375979</v>
      </c>
      <c r="E1157" s="195">
        <v>0.15535248041775457</v>
      </c>
      <c r="F1157" s="195">
        <v>1.6971279373368148E-2</v>
      </c>
      <c r="G1157" s="195">
        <v>0.28590078328981722</v>
      </c>
      <c r="H1157" s="195">
        <v>1.3054830287206266E-3</v>
      </c>
      <c r="I1157" s="195">
        <v>3.7859007832898174E-2</v>
      </c>
      <c r="J1157" s="194">
        <v>0.99999999999999989</v>
      </c>
      <c r="K1157" s="196">
        <v>766</v>
      </c>
      <c r="L1157" s="94"/>
      <c r="M1157" s="195" t="s">
        <v>143</v>
      </c>
      <c r="N1157" s="195" t="s">
        <v>143</v>
      </c>
      <c r="O1157" s="195">
        <v>0.14499999999999999</v>
      </c>
      <c r="P1157" s="195">
        <v>0.19800000000000001</v>
      </c>
      <c r="Q1157" s="195">
        <v>0.3</v>
      </c>
      <c r="R1157" s="195">
        <v>0.36699999999999999</v>
      </c>
      <c r="S1157" s="195">
        <v>0.13100000000000001</v>
      </c>
      <c r="T1157" s="195">
        <v>0.183</v>
      </c>
      <c r="U1157" s="195">
        <v>0.01</v>
      </c>
      <c r="V1157" s="195">
        <v>2.9000000000000001E-2</v>
      </c>
      <c r="W1157" s="195">
        <v>0.255</v>
      </c>
      <c r="X1157" s="195">
        <v>0.31900000000000001</v>
      </c>
      <c r="Y1157" s="195">
        <v>0</v>
      </c>
      <c r="Z1157" s="195">
        <v>7.0000000000000001E-3</v>
      </c>
      <c r="AA1157" s="195">
        <v>2.5999999999999999E-2</v>
      </c>
      <c r="AB1157" s="195">
        <v>5.3999999999999999E-2</v>
      </c>
      <c r="AC1157" s="42"/>
    </row>
    <row r="1158" spans="1:29" x14ac:dyDescent="0.25">
      <c r="A1158" s="94" t="s">
        <v>2601</v>
      </c>
      <c r="B1158" s="195" t="s">
        <v>143</v>
      </c>
      <c r="C1158" s="195">
        <v>0.42451154529307283</v>
      </c>
      <c r="D1158" s="195">
        <v>0.18294849023090587</v>
      </c>
      <c r="E1158" s="195">
        <v>8.8809946714031973E-2</v>
      </c>
      <c r="F1158" s="195">
        <v>9.5914742451154528E-2</v>
      </c>
      <c r="G1158" s="195">
        <v>0.18827708703374779</v>
      </c>
      <c r="H1158" s="195">
        <v>1.7761989342806395E-3</v>
      </c>
      <c r="I1158" s="195">
        <v>1.7761989342806393E-2</v>
      </c>
      <c r="J1158" s="194">
        <v>1</v>
      </c>
      <c r="K1158" s="196">
        <v>563</v>
      </c>
      <c r="L1158" s="94"/>
      <c r="M1158" s="195" t="s">
        <v>143</v>
      </c>
      <c r="N1158" s="195" t="s">
        <v>143</v>
      </c>
      <c r="O1158" s="195">
        <v>0.38400000000000001</v>
      </c>
      <c r="P1158" s="195">
        <v>0.46600000000000003</v>
      </c>
      <c r="Q1158" s="195">
        <v>0.153</v>
      </c>
      <c r="R1158" s="195">
        <v>0.217</v>
      </c>
      <c r="S1158" s="195">
        <v>6.8000000000000005E-2</v>
      </c>
      <c r="T1158" s="195">
        <v>0.115</v>
      </c>
      <c r="U1158" s="195">
        <v>7.3999999999999996E-2</v>
      </c>
      <c r="V1158" s="195">
        <v>0.123</v>
      </c>
      <c r="W1158" s="195">
        <v>0.158</v>
      </c>
      <c r="X1158" s="195">
        <v>0.223</v>
      </c>
      <c r="Y1158" s="195">
        <v>0</v>
      </c>
      <c r="Z1158" s="195">
        <v>0.01</v>
      </c>
      <c r="AA1158" s="195">
        <v>0.01</v>
      </c>
      <c r="AB1158" s="195">
        <v>3.2000000000000001E-2</v>
      </c>
      <c r="AC1158" s="42"/>
    </row>
    <row r="1159" spans="1:29" x14ac:dyDescent="0.25">
      <c r="A1159" s="94" t="s">
        <v>2602</v>
      </c>
      <c r="B1159" s="195" t="s">
        <v>143</v>
      </c>
      <c r="C1159" s="195">
        <v>0.13446969696969696</v>
      </c>
      <c r="D1159" s="195">
        <v>0.17045454545454544</v>
      </c>
      <c r="E1159" s="195">
        <v>9.4696969696969696E-2</v>
      </c>
      <c r="F1159" s="195">
        <v>4.7348484848484848E-2</v>
      </c>
      <c r="G1159" s="195">
        <v>0.52840909090909094</v>
      </c>
      <c r="H1159" s="195">
        <v>5.681818181818182E-3</v>
      </c>
      <c r="I1159" s="195">
        <v>1.893939393939394E-2</v>
      </c>
      <c r="J1159" s="194">
        <v>1.0000000000000002</v>
      </c>
      <c r="K1159" s="196">
        <v>528</v>
      </c>
      <c r="L1159" s="94"/>
      <c r="M1159" s="195" t="s">
        <v>143</v>
      </c>
      <c r="N1159" s="195" t="s">
        <v>143</v>
      </c>
      <c r="O1159" s="195">
        <v>0.108</v>
      </c>
      <c r="P1159" s="195">
        <v>0.16600000000000001</v>
      </c>
      <c r="Q1159" s="195">
        <v>0.14099999999999999</v>
      </c>
      <c r="R1159" s="195">
        <v>0.20499999999999999</v>
      </c>
      <c r="S1159" s="195">
        <v>7.2999999999999995E-2</v>
      </c>
      <c r="T1159" s="195">
        <v>0.123</v>
      </c>
      <c r="U1159" s="195">
        <v>3.2000000000000001E-2</v>
      </c>
      <c r="V1159" s="195">
        <v>6.9000000000000006E-2</v>
      </c>
      <c r="W1159" s="195">
        <v>0.48599999999999999</v>
      </c>
      <c r="X1159" s="195">
        <v>0.57099999999999995</v>
      </c>
      <c r="Y1159" s="195">
        <v>2E-3</v>
      </c>
      <c r="Z1159" s="195">
        <v>1.7000000000000001E-2</v>
      </c>
      <c r="AA1159" s="195">
        <v>0.01</v>
      </c>
      <c r="AB1159" s="195">
        <v>3.5000000000000003E-2</v>
      </c>
      <c r="AC1159" s="42"/>
    </row>
    <row r="1160" spans="1:29" x14ac:dyDescent="0.25">
      <c r="A1160" s="94" t="s">
        <v>2603</v>
      </c>
      <c r="B1160" s="195" t="s">
        <v>143</v>
      </c>
      <c r="C1160" s="195">
        <v>0.32445328031809145</v>
      </c>
      <c r="D1160" s="195">
        <v>0.34115308151093438</v>
      </c>
      <c r="E1160" s="195">
        <v>0.14632206759443339</v>
      </c>
      <c r="F1160" s="195">
        <v>6.2823061630218682E-2</v>
      </c>
      <c r="G1160" s="195">
        <v>0.10258449304174951</v>
      </c>
      <c r="H1160" s="195">
        <v>4.3737574552683896E-3</v>
      </c>
      <c r="I1160" s="195">
        <v>1.8290258449304174E-2</v>
      </c>
      <c r="J1160" s="194">
        <v>1</v>
      </c>
      <c r="K1160" s="196">
        <v>2515</v>
      </c>
      <c r="L1160" s="94"/>
      <c r="M1160" s="195" t="s">
        <v>143</v>
      </c>
      <c r="N1160" s="195" t="s">
        <v>143</v>
      </c>
      <c r="O1160" s="195">
        <v>0.30599999999999999</v>
      </c>
      <c r="P1160" s="195">
        <v>0.34300000000000003</v>
      </c>
      <c r="Q1160" s="195">
        <v>0.32300000000000001</v>
      </c>
      <c r="R1160" s="195">
        <v>0.36</v>
      </c>
      <c r="S1160" s="195">
        <v>0.13300000000000001</v>
      </c>
      <c r="T1160" s="195">
        <v>0.161</v>
      </c>
      <c r="U1160" s="195">
        <v>5.3999999999999999E-2</v>
      </c>
      <c r="V1160" s="195">
        <v>7.2999999999999995E-2</v>
      </c>
      <c r="W1160" s="195">
        <v>9.0999999999999998E-2</v>
      </c>
      <c r="X1160" s="195">
        <v>0.115</v>
      </c>
      <c r="Y1160" s="195">
        <v>2E-3</v>
      </c>
      <c r="Z1160" s="195">
        <v>8.0000000000000002E-3</v>
      </c>
      <c r="AA1160" s="195">
        <v>1.4E-2</v>
      </c>
      <c r="AB1160" s="195">
        <v>2.4E-2</v>
      </c>
      <c r="AC1160" s="42"/>
    </row>
    <row r="1161" spans="1:29" x14ac:dyDescent="0.25">
      <c r="A1161" s="94" t="s">
        <v>2604</v>
      </c>
      <c r="B1161" s="195" t="s">
        <v>143</v>
      </c>
      <c r="C1161" s="195">
        <v>0.41119691119691121</v>
      </c>
      <c r="D1161" s="195">
        <v>0.37451737451737449</v>
      </c>
      <c r="E1161" s="195">
        <v>9.2664092664092659E-2</v>
      </c>
      <c r="F1161" s="195">
        <v>7.7220077220077222E-3</v>
      </c>
      <c r="G1161" s="195">
        <v>7.9150579150579145E-2</v>
      </c>
      <c r="H1161" s="195" t="s">
        <v>143</v>
      </c>
      <c r="I1161" s="195">
        <v>3.4749034749034749E-2</v>
      </c>
      <c r="J1161" s="194">
        <v>1</v>
      </c>
      <c r="K1161" s="196">
        <v>518</v>
      </c>
      <c r="L1161" s="94"/>
      <c r="M1161" s="195" t="s">
        <v>143</v>
      </c>
      <c r="N1161" s="195" t="s">
        <v>143</v>
      </c>
      <c r="O1161" s="195">
        <v>0.37</v>
      </c>
      <c r="P1161" s="195">
        <v>0.45400000000000001</v>
      </c>
      <c r="Q1161" s="195">
        <v>0.33400000000000002</v>
      </c>
      <c r="R1161" s="195">
        <v>0.41699999999999998</v>
      </c>
      <c r="S1161" s="195">
        <v>7.0999999999999994E-2</v>
      </c>
      <c r="T1161" s="195">
        <v>0.121</v>
      </c>
      <c r="U1161" s="195">
        <v>3.0000000000000001E-3</v>
      </c>
      <c r="V1161" s="195">
        <v>0.02</v>
      </c>
      <c r="W1161" s="195">
        <v>5.8999999999999997E-2</v>
      </c>
      <c r="X1161" s="195">
        <v>0.106</v>
      </c>
      <c r="Y1161" s="195" t="s">
        <v>143</v>
      </c>
      <c r="Z1161" s="195" t="s">
        <v>143</v>
      </c>
      <c r="AA1161" s="195">
        <v>2.1999999999999999E-2</v>
      </c>
      <c r="AB1161" s="195">
        <v>5.3999999999999999E-2</v>
      </c>
      <c r="AC1161" s="42"/>
    </row>
    <row r="1162" spans="1:29" x14ac:dyDescent="0.25">
      <c r="A1162" s="94" t="s">
        <v>2605</v>
      </c>
      <c r="B1162" s="195">
        <v>5.0932861228380769E-2</v>
      </c>
      <c r="C1162" s="195">
        <v>0.25452812202097236</v>
      </c>
      <c r="D1162" s="195">
        <v>0.2971197058422988</v>
      </c>
      <c r="E1162" s="195">
        <v>9.1515729265967585E-2</v>
      </c>
      <c r="F1162" s="195">
        <v>3.3024649325888604E-2</v>
      </c>
      <c r="G1162" s="195">
        <v>0.20894048753915292</v>
      </c>
      <c r="H1162" s="195">
        <v>1.0213809069862454E-4</v>
      </c>
      <c r="I1162" s="195">
        <v>6.3836306686640337E-2</v>
      </c>
      <c r="J1162" s="194">
        <v>0.99999999999999989</v>
      </c>
      <c r="K1162" s="196">
        <v>29372</v>
      </c>
      <c r="L1162" s="94"/>
      <c r="M1162" s="195">
        <v>4.8000000000000001E-2</v>
      </c>
      <c r="N1162" s="195">
        <v>5.3999999999999999E-2</v>
      </c>
      <c r="O1162" s="195">
        <v>0.25</v>
      </c>
      <c r="P1162" s="195">
        <v>0.26</v>
      </c>
      <c r="Q1162" s="195">
        <v>0.29199999999999998</v>
      </c>
      <c r="R1162" s="195">
        <v>0.30199999999999999</v>
      </c>
      <c r="S1162" s="195">
        <v>8.7999999999999995E-2</v>
      </c>
      <c r="T1162" s="195">
        <v>9.5000000000000001E-2</v>
      </c>
      <c r="U1162" s="195">
        <v>3.1E-2</v>
      </c>
      <c r="V1162" s="195">
        <v>3.5000000000000003E-2</v>
      </c>
      <c r="W1162" s="195">
        <v>0.20399999999999999</v>
      </c>
      <c r="X1162" s="195">
        <v>0.214</v>
      </c>
      <c r="Y1162" s="195">
        <v>0</v>
      </c>
      <c r="Z1162" s="195">
        <v>0</v>
      </c>
      <c r="AA1162" s="195">
        <v>6.0999999999999999E-2</v>
      </c>
      <c r="AB1162" s="195">
        <v>6.7000000000000004E-2</v>
      </c>
      <c r="AC1162" s="42"/>
    </row>
    <row r="1163" spans="1:29" x14ac:dyDescent="0.25">
      <c r="A1163" s="94" t="s">
        <v>2606</v>
      </c>
      <c r="B1163" s="195" t="s">
        <v>143</v>
      </c>
      <c r="C1163" s="195">
        <v>0.32388663967611336</v>
      </c>
      <c r="D1163" s="195">
        <v>0.28542510121457487</v>
      </c>
      <c r="E1163" s="195">
        <v>0.12854251012145748</v>
      </c>
      <c r="F1163" s="195">
        <v>4.2510121457489877E-2</v>
      </c>
      <c r="G1163" s="195">
        <v>0.17408906882591094</v>
      </c>
      <c r="H1163" s="195" t="s">
        <v>143</v>
      </c>
      <c r="I1163" s="195">
        <v>4.5546558704453441E-2</v>
      </c>
      <c r="J1163" s="194">
        <v>1</v>
      </c>
      <c r="K1163" s="196">
        <v>988</v>
      </c>
      <c r="L1163" s="94"/>
      <c r="M1163" s="195" t="s">
        <v>143</v>
      </c>
      <c r="N1163" s="195" t="s">
        <v>143</v>
      </c>
      <c r="O1163" s="195">
        <v>0.29499999999999998</v>
      </c>
      <c r="P1163" s="195">
        <v>0.35399999999999998</v>
      </c>
      <c r="Q1163" s="195">
        <v>0.25800000000000001</v>
      </c>
      <c r="R1163" s="195">
        <v>0.314</v>
      </c>
      <c r="S1163" s="195">
        <v>0.109</v>
      </c>
      <c r="T1163" s="195">
        <v>0.151</v>
      </c>
      <c r="U1163" s="195">
        <v>3.2000000000000001E-2</v>
      </c>
      <c r="V1163" s="195">
        <v>5.7000000000000002E-2</v>
      </c>
      <c r="W1163" s="195">
        <v>0.152</v>
      </c>
      <c r="X1163" s="195">
        <v>0.19900000000000001</v>
      </c>
      <c r="Y1163" s="195" t="s">
        <v>143</v>
      </c>
      <c r="Z1163" s="195" t="s">
        <v>143</v>
      </c>
      <c r="AA1163" s="195">
        <v>3.4000000000000002E-2</v>
      </c>
      <c r="AB1163" s="195">
        <v>0.06</v>
      </c>
      <c r="AC1163" s="42"/>
    </row>
    <row r="1164" spans="1:29" x14ac:dyDescent="0.25">
      <c r="A1164" s="94" t="s">
        <v>2607</v>
      </c>
      <c r="B1164" s="195" t="s">
        <v>143</v>
      </c>
      <c r="C1164" s="195">
        <v>7.7396657871591903E-2</v>
      </c>
      <c r="D1164" s="195">
        <v>0.19876868953386104</v>
      </c>
      <c r="E1164" s="195">
        <v>6.5083553210202288E-2</v>
      </c>
      <c r="F1164" s="195">
        <v>2.0228671943711522E-2</v>
      </c>
      <c r="G1164" s="195">
        <v>0.57607739665787161</v>
      </c>
      <c r="H1164" s="195" t="s">
        <v>143</v>
      </c>
      <c r="I1164" s="195">
        <v>6.2445030782761653E-2</v>
      </c>
      <c r="J1164" s="194">
        <v>1.0000000000000002</v>
      </c>
      <c r="K1164" s="196">
        <v>1137</v>
      </c>
      <c r="L1164" s="94"/>
      <c r="M1164" s="195" t="s">
        <v>143</v>
      </c>
      <c r="N1164" s="195" t="s">
        <v>143</v>
      </c>
      <c r="O1164" s="195">
        <v>6.3E-2</v>
      </c>
      <c r="P1164" s="195">
        <v>9.4E-2</v>
      </c>
      <c r="Q1164" s="195">
        <v>0.17699999999999999</v>
      </c>
      <c r="R1164" s="195">
        <v>0.223</v>
      </c>
      <c r="S1164" s="195">
        <v>5.1999999999999998E-2</v>
      </c>
      <c r="T1164" s="195">
        <v>8.1000000000000003E-2</v>
      </c>
      <c r="U1164" s="195">
        <v>1.4E-2</v>
      </c>
      <c r="V1164" s="195">
        <v>0.03</v>
      </c>
      <c r="W1164" s="195">
        <v>0.54700000000000004</v>
      </c>
      <c r="X1164" s="195">
        <v>0.60399999999999998</v>
      </c>
      <c r="Y1164" s="195" t="s">
        <v>143</v>
      </c>
      <c r="Z1164" s="195" t="s">
        <v>143</v>
      </c>
      <c r="AA1164" s="195">
        <v>0.05</v>
      </c>
      <c r="AB1164" s="195">
        <v>7.8E-2</v>
      </c>
      <c r="AC1164" s="42"/>
    </row>
    <row r="1165" spans="1:29" x14ac:dyDescent="0.25">
      <c r="A1165" s="94" t="s">
        <v>2608</v>
      </c>
      <c r="B1165" s="195">
        <v>3.1311154598825833E-3</v>
      </c>
      <c r="C1165" s="195" t="s">
        <v>143</v>
      </c>
      <c r="D1165" s="195">
        <v>0.67162426614481407</v>
      </c>
      <c r="E1165" s="195">
        <v>0.26614481409001955</v>
      </c>
      <c r="F1165" s="195">
        <v>1.0176125244618396E-2</v>
      </c>
      <c r="G1165" s="195">
        <v>2.3483365949119373E-3</v>
      </c>
      <c r="H1165" s="195" t="s">
        <v>143</v>
      </c>
      <c r="I1165" s="195">
        <v>4.6575342465753428E-2</v>
      </c>
      <c r="J1165" s="194">
        <v>1</v>
      </c>
      <c r="K1165" s="196">
        <v>2555</v>
      </c>
      <c r="L1165" s="94"/>
      <c r="M1165" s="195">
        <v>2E-3</v>
      </c>
      <c r="N1165" s="195">
        <v>6.0000000000000001E-3</v>
      </c>
      <c r="O1165" s="195" t="s">
        <v>143</v>
      </c>
      <c r="P1165" s="195" t="s">
        <v>143</v>
      </c>
      <c r="Q1165" s="195">
        <v>0.65300000000000002</v>
      </c>
      <c r="R1165" s="195">
        <v>0.69</v>
      </c>
      <c r="S1165" s="195">
        <v>0.249</v>
      </c>
      <c r="T1165" s="195">
        <v>0.28399999999999997</v>
      </c>
      <c r="U1165" s="195">
        <v>7.0000000000000001E-3</v>
      </c>
      <c r="V1165" s="195">
        <v>1.4999999999999999E-2</v>
      </c>
      <c r="W1165" s="195">
        <v>1E-3</v>
      </c>
      <c r="X1165" s="195">
        <v>5.0000000000000001E-3</v>
      </c>
      <c r="Y1165" s="195" t="s">
        <v>143</v>
      </c>
      <c r="Z1165" s="195" t="s">
        <v>143</v>
      </c>
      <c r="AA1165" s="195">
        <v>3.9E-2</v>
      </c>
      <c r="AB1165" s="195">
        <v>5.5E-2</v>
      </c>
      <c r="AC1165" s="42"/>
    </row>
    <row r="1166" spans="1:29" x14ac:dyDescent="0.25">
      <c r="A1166" s="94" t="s">
        <v>2609</v>
      </c>
      <c r="B1166" s="195">
        <v>1.8862981399004455E-2</v>
      </c>
      <c r="C1166" s="195">
        <v>0.2478386167146974</v>
      </c>
      <c r="D1166" s="195">
        <v>0.30259365994236309</v>
      </c>
      <c r="E1166" s="195">
        <v>7.8595755829185224E-2</v>
      </c>
      <c r="F1166" s="195">
        <v>5.3969085669373855E-2</v>
      </c>
      <c r="G1166" s="195">
        <v>0.2462667015981137</v>
      </c>
      <c r="H1166" s="195">
        <v>2.6198585276395077E-4</v>
      </c>
      <c r="I1166" s="195">
        <v>5.16112129944983E-2</v>
      </c>
      <c r="J1166" s="194">
        <v>1</v>
      </c>
      <c r="K1166" s="196">
        <v>3817</v>
      </c>
      <c r="L1166" s="94"/>
      <c r="M1166" s="195">
        <v>1.4999999999999999E-2</v>
      </c>
      <c r="N1166" s="195">
        <v>2.4E-2</v>
      </c>
      <c r="O1166" s="195">
        <v>0.23400000000000001</v>
      </c>
      <c r="P1166" s="195">
        <v>0.26200000000000001</v>
      </c>
      <c r="Q1166" s="195">
        <v>0.28799999999999998</v>
      </c>
      <c r="R1166" s="195">
        <v>0.317</v>
      </c>
      <c r="S1166" s="195">
        <v>7.0000000000000007E-2</v>
      </c>
      <c r="T1166" s="195">
        <v>8.7999999999999995E-2</v>
      </c>
      <c r="U1166" s="195">
        <v>4.7E-2</v>
      </c>
      <c r="V1166" s="195">
        <v>6.2E-2</v>
      </c>
      <c r="W1166" s="195">
        <v>0.23300000000000001</v>
      </c>
      <c r="X1166" s="195">
        <v>0.26</v>
      </c>
      <c r="Y1166" s="195">
        <v>0</v>
      </c>
      <c r="Z1166" s="195">
        <v>1E-3</v>
      </c>
      <c r="AA1166" s="195">
        <v>4.4999999999999998E-2</v>
      </c>
      <c r="AB1166" s="195">
        <v>5.8999999999999997E-2</v>
      </c>
      <c r="AC1166" s="42"/>
    </row>
    <row r="1167" spans="1:29" x14ac:dyDescent="0.25">
      <c r="A1167" s="94" t="s">
        <v>2610</v>
      </c>
      <c r="B1167" s="195">
        <v>0.30704474966770051</v>
      </c>
      <c r="C1167" s="195">
        <v>0.39765175011076648</v>
      </c>
      <c r="D1167" s="195">
        <v>0.16304829419583519</v>
      </c>
      <c r="E1167" s="195">
        <v>3.2786885245901641E-2</v>
      </c>
      <c r="F1167" s="195">
        <v>1.9937970757642888E-3</v>
      </c>
      <c r="G1167" s="195">
        <v>3.7217545414266723E-2</v>
      </c>
      <c r="H1167" s="195">
        <v>2.2153300841825432E-4</v>
      </c>
      <c r="I1167" s="195">
        <v>6.0035445281346918E-2</v>
      </c>
      <c r="J1167" s="194">
        <v>1</v>
      </c>
      <c r="K1167" s="196">
        <v>4514</v>
      </c>
      <c r="L1167" s="94"/>
      <c r="M1167" s="195">
        <v>0.29399999999999998</v>
      </c>
      <c r="N1167" s="195">
        <v>0.32100000000000001</v>
      </c>
      <c r="O1167" s="195">
        <v>0.38300000000000001</v>
      </c>
      <c r="P1167" s="195">
        <v>0.41199999999999998</v>
      </c>
      <c r="Q1167" s="195">
        <v>0.153</v>
      </c>
      <c r="R1167" s="195">
        <v>0.17399999999999999</v>
      </c>
      <c r="S1167" s="195">
        <v>2.8000000000000001E-2</v>
      </c>
      <c r="T1167" s="195">
        <v>3.7999999999999999E-2</v>
      </c>
      <c r="U1167" s="195">
        <v>1E-3</v>
      </c>
      <c r="V1167" s="195">
        <v>4.0000000000000001E-3</v>
      </c>
      <c r="W1167" s="195">
        <v>3.2000000000000001E-2</v>
      </c>
      <c r="X1167" s="195">
        <v>4.2999999999999997E-2</v>
      </c>
      <c r="Y1167" s="195">
        <v>0</v>
      </c>
      <c r="Z1167" s="195">
        <v>1E-3</v>
      </c>
      <c r="AA1167" s="195">
        <v>5.2999999999999999E-2</v>
      </c>
      <c r="AB1167" s="195">
        <v>6.7000000000000004E-2</v>
      </c>
      <c r="AC1167" s="42"/>
    </row>
    <row r="1168" spans="1:29" x14ac:dyDescent="0.25">
      <c r="A1168" s="94" t="s">
        <v>2611</v>
      </c>
      <c r="B1168" s="195" t="s">
        <v>143</v>
      </c>
      <c r="C1168" s="195">
        <v>0.20184899845916796</v>
      </c>
      <c r="D1168" s="195">
        <v>0.37596302003081666</v>
      </c>
      <c r="E1168" s="195">
        <v>0.15716486902927582</v>
      </c>
      <c r="F1168" s="195">
        <v>2.465331278890601E-2</v>
      </c>
      <c r="G1168" s="195">
        <v>0.1864406779661017</v>
      </c>
      <c r="H1168" s="195" t="s">
        <v>143</v>
      </c>
      <c r="I1168" s="195">
        <v>5.3929121725731895E-2</v>
      </c>
      <c r="J1168" s="194">
        <v>1</v>
      </c>
      <c r="K1168" s="196">
        <v>649</v>
      </c>
      <c r="L1168" s="94"/>
      <c r="M1168" s="195" t="s">
        <v>143</v>
      </c>
      <c r="N1168" s="195" t="s">
        <v>143</v>
      </c>
      <c r="O1168" s="195">
        <v>0.17299999999999999</v>
      </c>
      <c r="P1168" s="195">
        <v>0.23400000000000001</v>
      </c>
      <c r="Q1168" s="195">
        <v>0.34</v>
      </c>
      <c r="R1168" s="195">
        <v>0.41399999999999998</v>
      </c>
      <c r="S1168" s="195">
        <v>0.13100000000000001</v>
      </c>
      <c r="T1168" s="195">
        <v>0.187</v>
      </c>
      <c r="U1168" s="195">
        <v>1.4999999999999999E-2</v>
      </c>
      <c r="V1168" s="195">
        <v>0.04</v>
      </c>
      <c r="W1168" s="195">
        <v>0.158</v>
      </c>
      <c r="X1168" s="195">
        <v>0.218</v>
      </c>
      <c r="Y1168" s="195" t="s">
        <v>143</v>
      </c>
      <c r="Z1168" s="195" t="s">
        <v>143</v>
      </c>
      <c r="AA1168" s="195">
        <v>3.9E-2</v>
      </c>
      <c r="AB1168" s="195">
        <v>7.3999999999999996E-2</v>
      </c>
      <c r="AC1168" s="42"/>
    </row>
    <row r="1169" spans="1:29" x14ac:dyDescent="0.25">
      <c r="A1169" s="94" t="s">
        <v>2612</v>
      </c>
      <c r="B1169" s="195" t="s">
        <v>143</v>
      </c>
      <c r="C1169" s="195">
        <v>0.22473560517038779</v>
      </c>
      <c r="D1169" s="195">
        <v>0.23531139835487661</v>
      </c>
      <c r="E1169" s="195">
        <v>0.12132784958871916</v>
      </c>
      <c r="F1169" s="195">
        <v>3.0552291421856639E-2</v>
      </c>
      <c r="G1169" s="195">
        <v>0.3425381903642773</v>
      </c>
      <c r="H1169" s="195" t="s">
        <v>143</v>
      </c>
      <c r="I1169" s="195">
        <v>4.5534665099882493E-2</v>
      </c>
      <c r="J1169" s="194">
        <v>1</v>
      </c>
      <c r="K1169" s="196">
        <v>3404</v>
      </c>
      <c r="L1169" s="94"/>
      <c r="M1169" s="195" t="s">
        <v>143</v>
      </c>
      <c r="N1169" s="195" t="s">
        <v>143</v>
      </c>
      <c r="O1169" s="195">
        <v>0.21099999999999999</v>
      </c>
      <c r="P1169" s="195">
        <v>0.23899999999999999</v>
      </c>
      <c r="Q1169" s="195">
        <v>0.221</v>
      </c>
      <c r="R1169" s="195">
        <v>0.25</v>
      </c>
      <c r="S1169" s="195">
        <v>0.111</v>
      </c>
      <c r="T1169" s="195">
        <v>0.13300000000000001</v>
      </c>
      <c r="U1169" s="195">
        <v>2.5000000000000001E-2</v>
      </c>
      <c r="V1169" s="195">
        <v>3.6999999999999998E-2</v>
      </c>
      <c r="W1169" s="195">
        <v>0.32700000000000001</v>
      </c>
      <c r="X1169" s="195">
        <v>0.35899999999999999</v>
      </c>
      <c r="Y1169" s="195" t="s">
        <v>143</v>
      </c>
      <c r="Z1169" s="195" t="s">
        <v>143</v>
      </c>
      <c r="AA1169" s="195">
        <v>3.9E-2</v>
      </c>
      <c r="AB1169" s="195">
        <v>5.2999999999999999E-2</v>
      </c>
      <c r="AC1169" s="42"/>
    </row>
    <row r="1170" spans="1:29" x14ac:dyDescent="0.25">
      <c r="A1170" s="94" t="s">
        <v>2613</v>
      </c>
      <c r="B1170" s="195" t="s">
        <v>143</v>
      </c>
      <c r="C1170" s="195">
        <v>0.41083099906629317</v>
      </c>
      <c r="D1170" s="195">
        <v>0.35294117647058826</v>
      </c>
      <c r="E1170" s="195">
        <v>6.535947712418301E-2</v>
      </c>
      <c r="F1170" s="195">
        <v>1.3071895424836602E-2</v>
      </c>
      <c r="G1170" s="195">
        <v>1.4005602240896359E-2</v>
      </c>
      <c r="H1170" s="195" t="s">
        <v>143</v>
      </c>
      <c r="I1170" s="195">
        <v>0.1437908496732026</v>
      </c>
      <c r="J1170" s="194">
        <v>0.99999999999999978</v>
      </c>
      <c r="K1170" s="196">
        <v>1071</v>
      </c>
      <c r="L1170" s="94"/>
      <c r="M1170" s="195" t="s">
        <v>143</v>
      </c>
      <c r="N1170" s="195" t="s">
        <v>143</v>
      </c>
      <c r="O1170" s="195">
        <v>0.38200000000000001</v>
      </c>
      <c r="P1170" s="195">
        <v>0.441</v>
      </c>
      <c r="Q1170" s="195">
        <v>0.32500000000000001</v>
      </c>
      <c r="R1170" s="195">
        <v>0.38200000000000001</v>
      </c>
      <c r="S1170" s="195">
        <v>5.1999999999999998E-2</v>
      </c>
      <c r="T1170" s="195">
        <v>8.2000000000000003E-2</v>
      </c>
      <c r="U1170" s="195">
        <v>8.0000000000000002E-3</v>
      </c>
      <c r="V1170" s="195">
        <v>2.1999999999999999E-2</v>
      </c>
      <c r="W1170" s="195">
        <v>8.9999999999999993E-3</v>
      </c>
      <c r="X1170" s="195">
        <v>2.3E-2</v>
      </c>
      <c r="Y1170" s="195" t="s">
        <v>143</v>
      </c>
      <c r="Z1170" s="195" t="s">
        <v>143</v>
      </c>
      <c r="AA1170" s="195">
        <v>0.124</v>
      </c>
      <c r="AB1170" s="195">
        <v>0.16600000000000001</v>
      </c>
      <c r="AC1170" s="42"/>
    </row>
    <row r="1171" spans="1:29" x14ac:dyDescent="0.25">
      <c r="A1171" s="94" t="s">
        <v>2614</v>
      </c>
      <c r="B1171" s="195" t="s">
        <v>143</v>
      </c>
      <c r="C1171" s="195">
        <v>0.15431560592850915</v>
      </c>
      <c r="D1171" s="195">
        <v>0.39319965126416739</v>
      </c>
      <c r="E1171" s="195">
        <v>9.5030514385353093E-2</v>
      </c>
      <c r="F1171" s="195">
        <v>2.7898866608544029E-2</v>
      </c>
      <c r="G1171" s="195">
        <v>0.26591107236268524</v>
      </c>
      <c r="H1171" s="195" t="s">
        <v>143</v>
      </c>
      <c r="I1171" s="195">
        <v>6.3644289450741062E-2</v>
      </c>
      <c r="J1171" s="194">
        <v>0.99999999999999989</v>
      </c>
      <c r="K1171" s="196">
        <v>1147</v>
      </c>
      <c r="L1171" s="94"/>
      <c r="M1171" s="195" t="s">
        <v>143</v>
      </c>
      <c r="N1171" s="195" t="s">
        <v>143</v>
      </c>
      <c r="O1171" s="195">
        <v>0.13500000000000001</v>
      </c>
      <c r="P1171" s="195">
        <v>0.17599999999999999</v>
      </c>
      <c r="Q1171" s="195">
        <v>0.36499999999999999</v>
      </c>
      <c r="R1171" s="195">
        <v>0.42199999999999999</v>
      </c>
      <c r="S1171" s="195">
        <v>7.9000000000000001E-2</v>
      </c>
      <c r="T1171" s="195">
        <v>0.113</v>
      </c>
      <c r="U1171" s="195">
        <v>0.02</v>
      </c>
      <c r="V1171" s="195">
        <v>3.9E-2</v>
      </c>
      <c r="W1171" s="195">
        <v>0.24099999999999999</v>
      </c>
      <c r="X1171" s="195">
        <v>0.29199999999999998</v>
      </c>
      <c r="Y1171" s="195" t="s">
        <v>143</v>
      </c>
      <c r="Z1171" s="195" t="s">
        <v>143</v>
      </c>
      <c r="AA1171" s="195">
        <v>5.0999999999999997E-2</v>
      </c>
      <c r="AB1171" s="195">
        <v>7.9000000000000001E-2</v>
      </c>
      <c r="AC1171" s="42"/>
    </row>
    <row r="1172" spans="1:29" x14ac:dyDescent="0.25">
      <c r="A1172" s="94" t="s">
        <v>2615</v>
      </c>
      <c r="B1172" s="195" t="s">
        <v>143</v>
      </c>
      <c r="C1172" s="195">
        <v>0.38121546961325969</v>
      </c>
      <c r="D1172" s="195">
        <v>0.22375690607734808</v>
      </c>
      <c r="E1172" s="195">
        <v>6.7679558011049717E-2</v>
      </c>
      <c r="F1172" s="195">
        <v>9.8066298342541436E-2</v>
      </c>
      <c r="G1172" s="195">
        <v>0.17679558011049723</v>
      </c>
      <c r="H1172" s="195" t="s">
        <v>143</v>
      </c>
      <c r="I1172" s="195">
        <v>5.2486187845303865E-2</v>
      </c>
      <c r="J1172" s="194">
        <v>1</v>
      </c>
      <c r="K1172" s="196">
        <v>724</v>
      </c>
      <c r="L1172" s="94"/>
      <c r="M1172" s="195" t="s">
        <v>143</v>
      </c>
      <c r="N1172" s="195" t="s">
        <v>143</v>
      </c>
      <c r="O1172" s="195">
        <v>0.34699999999999998</v>
      </c>
      <c r="P1172" s="195">
        <v>0.41699999999999998</v>
      </c>
      <c r="Q1172" s="195">
        <v>0.19500000000000001</v>
      </c>
      <c r="R1172" s="195">
        <v>0.25600000000000001</v>
      </c>
      <c r="S1172" s="195">
        <v>5.1999999999999998E-2</v>
      </c>
      <c r="T1172" s="195">
        <v>8.7999999999999995E-2</v>
      </c>
      <c r="U1172" s="195">
        <v>7.8E-2</v>
      </c>
      <c r="V1172" s="195">
        <v>0.122</v>
      </c>
      <c r="W1172" s="195">
        <v>0.151</v>
      </c>
      <c r="X1172" s="195">
        <v>0.20599999999999999</v>
      </c>
      <c r="Y1172" s="195" t="s">
        <v>143</v>
      </c>
      <c r="Z1172" s="195" t="s">
        <v>143</v>
      </c>
      <c r="AA1172" s="195">
        <v>3.7999999999999999E-2</v>
      </c>
      <c r="AB1172" s="195">
        <v>7.0999999999999994E-2</v>
      </c>
      <c r="AC1172" s="42"/>
    </row>
    <row r="1173" spans="1:29" x14ac:dyDescent="0.25">
      <c r="A1173" s="94" t="s">
        <v>2616</v>
      </c>
      <c r="B1173" s="195" t="s">
        <v>143</v>
      </c>
      <c r="C1173" s="195">
        <v>0.11124546553808948</v>
      </c>
      <c r="D1173" s="195">
        <v>0.2309552599758162</v>
      </c>
      <c r="E1173" s="195">
        <v>8.222490931076179E-2</v>
      </c>
      <c r="F1173" s="195">
        <v>4.7158403869407499E-2</v>
      </c>
      <c r="G1173" s="195">
        <v>0.45949214026602175</v>
      </c>
      <c r="H1173" s="195">
        <v>1.2091898428053204E-3</v>
      </c>
      <c r="I1173" s="195">
        <v>6.7714631197097946E-2</v>
      </c>
      <c r="J1173" s="194">
        <v>1</v>
      </c>
      <c r="K1173" s="196">
        <v>827</v>
      </c>
      <c r="L1173" s="94"/>
      <c r="M1173" s="195" t="s">
        <v>143</v>
      </c>
      <c r="N1173" s="195" t="s">
        <v>143</v>
      </c>
      <c r="O1173" s="195">
        <v>9.1999999999999998E-2</v>
      </c>
      <c r="P1173" s="195">
        <v>0.13400000000000001</v>
      </c>
      <c r="Q1173" s="195">
        <v>0.20399999999999999</v>
      </c>
      <c r="R1173" s="195">
        <v>0.26100000000000001</v>
      </c>
      <c r="S1173" s="195">
        <v>6.5000000000000002E-2</v>
      </c>
      <c r="T1173" s="195">
        <v>0.10299999999999999</v>
      </c>
      <c r="U1173" s="195">
        <v>3.5000000000000003E-2</v>
      </c>
      <c r="V1173" s="195">
        <v>6.4000000000000001E-2</v>
      </c>
      <c r="W1173" s="195">
        <v>0.42599999999999999</v>
      </c>
      <c r="X1173" s="195">
        <v>0.49399999999999999</v>
      </c>
      <c r="Y1173" s="195">
        <v>0</v>
      </c>
      <c r="Z1173" s="195">
        <v>7.0000000000000001E-3</v>
      </c>
      <c r="AA1173" s="195">
        <v>5.2999999999999999E-2</v>
      </c>
      <c r="AB1173" s="195">
        <v>8.6999999999999994E-2</v>
      </c>
      <c r="AC1173" s="42"/>
    </row>
    <row r="1174" spans="1:29" x14ac:dyDescent="0.25">
      <c r="A1174" s="94" t="s">
        <v>2617</v>
      </c>
      <c r="B1174" s="195" t="s">
        <v>143</v>
      </c>
      <c r="C1174" s="195">
        <v>0.28828600405679511</v>
      </c>
      <c r="D1174" s="195">
        <v>0.4330628803245436</v>
      </c>
      <c r="E1174" s="195">
        <v>9.1277890466531439E-2</v>
      </c>
      <c r="F1174" s="195">
        <v>3.6511156186612576E-2</v>
      </c>
      <c r="G1174" s="195">
        <v>6.9219066937119669E-2</v>
      </c>
      <c r="H1174" s="195" t="s">
        <v>143</v>
      </c>
      <c r="I1174" s="195">
        <v>8.1643002028397568E-2</v>
      </c>
      <c r="J1174" s="194">
        <v>1</v>
      </c>
      <c r="K1174" s="196">
        <v>3944</v>
      </c>
      <c r="L1174" s="94"/>
      <c r="M1174" s="195" t="s">
        <v>143</v>
      </c>
      <c r="N1174" s="195" t="s">
        <v>143</v>
      </c>
      <c r="O1174" s="195">
        <v>0.27400000000000002</v>
      </c>
      <c r="P1174" s="195">
        <v>0.30299999999999999</v>
      </c>
      <c r="Q1174" s="195">
        <v>0.41799999999999998</v>
      </c>
      <c r="R1174" s="195">
        <v>0.44900000000000001</v>
      </c>
      <c r="S1174" s="195">
        <v>8.3000000000000004E-2</v>
      </c>
      <c r="T1174" s="195">
        <v>0.10100000000000001</v>
      </c>
      <c r="U1174" s="195">
        <v>3.1E-2</v>
      </c>
      <c r="V1174" s="195">
        <v>4.2999999999999997E-2</v>
      </c>
      <c r="W1174" s="195">
        <v>6.2E-2</v>
      </c>
      <c r="X1174" s="195">
        <v>7.8E-2</v>
      </c>
      <c r="Y1174" s="195" t="s">
        <v>143</v>
      </c>
      <c r="Z1174" s="195" t="s">
        <v>143</v>
      </c>
      <c r="AA1174" s="195">
        <v>7.2999999999999995E-2</v>
      </c>
      <c r="AB1174" s="195">
        <v>9.0999999999999998E-2</v>
      </c>
      <c r="AC1174" s="42"/>
    </row>
    <row r="1175" spans="1:29" x14ac:dyDescent="0.25">
      <c r="A1175" s="94" t="s">
        <v>2618</v>
      </c>
      <c r="B1175" s="195" t="s">
        <v>143</v>
      </c>
      <c r="C1175" s="195">
        <v>0.39036755386565275</v>
      </c>
      <c r="D1175" s="195">
        <v>0.41064638783269963</v>
      </c>
      <c r="E1175" s="195">
        <v>5.7034220532319393E-2</v>
      </c>
      <c r="F1175" s="195">
        <v>1.1406844106463879E-2</v>
      </c>
      <c r="G1175" s="195">
        <v>7.3510773130544993E-2</v>
      </c>
      <c r="H1175" s="195" t="s">
        <v>143</v>
      </c>
      <c r="I1175" s="195">
        <v>5.7034220532319393E-2</v>
      </c>
      <c r="J1175" s="194">
        <v>1</v>
      </c>
      <c r="K1175" s="196">
        <v>789</v>
      </c>
      <c r="L1175" s="94"/>
      <c r="M1175" s="195" t="s">
        <v>143</v>
      </c>
      <c r="N1175" s="195" t="s">
        <v>143</v>
      </c>
      <c r="O1175" s="195">
        <v>0.35699999999999998</v>
      </c>
      <c r="P1175" s="195">
        <v>0.42499999999999999</v>
      </c>
      <c r="Q1175" s="195">
        <v>0.377</v>
      </c>
      <c r="R1175" s="195">
        <v>0.44500000000000001</v>
      </c>
      <c r="S1175" s="195">
        <v>4.2999999999999997E-2</v>
      </c>
      <c r="T1175" s="195">
        <v>7.4999999999999997E-2</v>
      </c>
      <c r="U1175" s="195">
        <v>6.0000000000000001E-3</v>
      </c>
      <c r="V1175" s="195">
        <v>2.1999999999999999E-2</v>
      </c>
      <c r="W1175" s="195">
        <v>5.7000000000000002E-2</v>
      </c>
      <c r="X1175" s="195">
        <v>9.4E-2</v>
      </c>
      <c r="Y1175" s="195" t="s">
        <v>143</v>
      </c>
      <c r="Z1175" s="195" t="s">
        <v>143</v>
      </c>
      <c r="AA1175" s="195">
        <v>4.2999999999999997E-2</v>
      </c>
      <c r="AB1175" s="195">
        <v>7.4999999999999997E-2</v>
      </c>
      <c r="AC1175" s="42"/>
    </row>
    <row r="1176" spans="1:29" x14ac:dyDescent="0.25">
      <c r="A1176" s="94" t="s">
        <v>2619</v>
      </c>
      <c r="B1176" s="195">
        <v>4.0744261849789486E-2</v>
      </c>
      <c r="C1176" s="195">
        <v>0.29566752682330572</v>
      </c>
      <c r="D1176" s="195">
        <v>0.2933586853184843</v>
      </c>
      <c r="E1176" s="195">
        <v>5.1745212549232651E-2</v>
      </c>
      <c r="F1176" s="195">
        <v>2.9471682738014395E-2</v>
      </c>
      <c r="G1176" s="195">
        <v>0.25003395355154151</v>
      </c>
      <c r="H1176" s="195">
        <v>2.8520983294852641E-3</v>
      </c>
      <c r="I1176" s="195">
        <v>3.6126578840146681E-2</v>
      </c>
      <c r="J1176" s="194">
        <v>1</v>
      </c>
      <c r="K1176" s="196">
        <v>7363</v>
      </c>
      <c r="L1176" s="94"/>
      <c r="M1176" s="195">
        <v>3.5999999999999997E-2</v>
      </c>
      <c r="N1176" s="195">
        <v>4.5999999999999999E-2</v>
      </c>
      <c r="O1176" s="195">
        <v>0.28499999999999998</v>
      </c>
      <c r="P1176" s="195">
        <v>0.30599999999999999</v>
      </c>
      <c r="Q1176" s="195">
        <v>0.28299999999999997</v>
      </c>
      <c r="R1176" s="195">
        <v>0.30399999999999999</v>
      </c>
      <c r="S1176" s="195">
        <v>4.7E-2</v>
      </c>
      <c r="T1176" s="195">
        <v>5.7000000000000002E-2</v>
      </c>
      <c r="U1176" s="195">
        <v>2.5999999999999999E-2</v>
      </c>
      <c r="V1176" s="195">
        <v>3.4000000000000002E-2</v>
      </c>
      <c r="W1176" s="195">
        <v>0.24</v>
      </c>
      <c r="X1176" s="195">
        <v>0.26</v>
      </c>
      <c r="Y1176" s="195">
        <v>2E-3</v>
      </c>
      <c r="Z1176" s="195">
        <v>4.0000000000000001E-3</v>
      </c>
      <c r="AA1176" s="195">
        <v>3.2000000000000001E-2</v>
      </c>
      <c r="AB1176" s="195">
        <v>4.1000000000000002E-2</v>
      </c>
      <c r="AC1176" s="42"/>
    </row>
    <row r="1177" spans="1:29" x14ac:dyDescent="0.25">
      <c r="A1177" s="94" t="s">
        <v>2620</v>
      </c>
      <c r="B1177" s="195" t="s">
        <v>143</v>
      </c>
      <c r="C1177" s="195">
        <v>0.23239436619718309</v>
      </c>
      <c r="D1177" s="195">
        <v>0.37323943661971831</v>
      </c>
      <c r="E1177" s="195">
        <v>8.098591549295775E-2</v>
      </c>
      <c r="F1177" s="195">
        <v>9.8591549295774641E-2</v>
      </c>
      <c r="G1177" s="195">
        <v>0.19014084507042253</v>
      </c>
      <c r="H1177" s="195" t="s">
        <v>143</v>
      </c>
      <c r="I1177" s="195">
        <v>2.464788732394366E-2</v>
      </c>
      <c r="J1177" s="194">
        <v>0.99999999999999989</v>
      </c>
      <c r="K1177" s="196">
        <v>284</v>
      </c>
      <c r="L1177" s="94"/>
      <c r="M1177" s="195" t="s">
        <v>143</v>
      </c>
      <c r="N1177" s="195" t="s">
        <v>143</v>
      </c>
      <c r="O1177" s="195">
        <v>0.187</v>
      </c>
      <c r="P1177" s="195">
        <v>0.28499999999999998</v>
      </c>
      <c r="Q1177" s="195">
        <v>0.31900000000000001</v>
      </c>
      <c r="R1177" s="195">
        <v>0.43099999999999999</v>
      </c>
      <c r="S1177" s="195">
        <v>5.5E-2</v>
      </c>
      <c r="T1177" s="195">
        <v>0.11899999999999999</v>
      </c>
      <c r="U1177" s="195">
        <v>6.9000000000000006E-2</v>
      </c>
      <c r="V1177" s="195">
        <v>0.13900000000000001</v>
      </c>
      <c r="W1177" s="195">
        <v>0.14899999999999999</v>
      </c>
      <c r="X1177" s="195">
        <v>0.24</v>
      </c>
      <c r="Y1177" s="195" t="s">
        <v>143</v>
      </c>
      <c r="Z1177" s="195" t="s">
        <v>143</v>
      </c>
      <c r="AA1177" s="195">
        <v>1.2E-2</v>
      </c>
      <c r="AB1177" s="195">
        <v>0.05</v>
      </c>
      <c r="AC1177" s="42"/>
    </row>
    <row r="1178" spans="1:29" x14ac:dyDescent="0.25">
      <c r="A1178" s="94" t="s">
        <v>2621</v>
      </c>
      <c r="B1178" s="195" t="s">
        <v>143</v>
      </c>
      <c r="C1178" s="195">
        <v>8.7912087912087919E-2</v>
      </c>
      <c r="D1178" s="195">
        <v>0.23076923076923078</v>
      </c>
      <c r="E1178" s="195">
        <v>7.326007326007326E-3</v>
      </c>
      <c r="F1178" s="195">
        <v>2.564102564102564E-2</v>
      </c>
      <c r="G1178" s="195">
        <v>0.5494505494505495</v>
      </c>
      <c r="H1178" s="195">
        <v>4.0293040293040296E-2</v>
      </c>
      <c r="I1178" s="195">
        <v>5.8608058608058608E-2</v>
      </c>
      <c r="J1178" s="194">
        <v>1</v>
      </c>
      <c r="K1178" s="196">
        <v>273</v>
      </c>
      <c r="L1178" s="94"/>
      <c r="M1178" s="195" t="s">
        <v>143</v>
      </c>
      <c r="N1178" s="195" t="s">
        <v>143</v>
      </c>
      <c r="O1178" s="195">
        <v>0.06</v>
      </c>
      <c r="P1178" s="195">
        <v>0.127</v>
      </c>
      <c r="Q1178" s="195">
        <v>0.185</v>
      </c>
      <c r="R1178" s="195">
        <v>0.28399999999999997</v>
      </c>
      <c r="S1178" s="195">
        <v>2E-3</v>
      </c>
      <c r="T1178" s="195">
        <v>2.5999999999999999E-2</v>
      </c>
      <c r="U1178" s="195">
        <v>1.2E-2</v>
      </c>
      <c r="V1178" s="195">
        <v>5.1999999999999998E-2</v>
      </c>
      <c r="W1178" s="195">
        <v>0.49</v>
      </c>
      <c r="X1178" s="195">
        <v>0.60699999999999998</v>
      </c>
      <c r="Y1178" s="195">
        <v>2.3E-2</v>
      </c>
      <c r="Z1178" s="195">
        <v>7.0999999999999994E-2</v>
      </c>
      <c r="AA1178" s="195">
        <v>3.5999999999999997E-2</v>
      </c>
      <c r="AB1178" s="195">
        <v>9.2999999999999999E-2</v>
      </c>
      <c r="AC1178" s="42"/>
    </row>
    <row r="1179" spans="1:29" x14ac:dyDescent="0.25">
      <c r="A1179" s="94" t="s">
        <v>2622</v>
      </c>
      <c r="B1179" s="195" t="s">
        <v>143</v>
      </c>
      <c r="C1179" s="195" t="s">
        <v>143</v>
      </c>
      <c r="D1179" s="195">
        <v>0.71471025260029719</v>
      </c>
      <c r="E1179" s="195">
        <v>3.4175334323922731E-2</v>
      </c>
      <c r="F1179" s="195">
        <v>0.20208023774145617</v>
      </c>
      <c r="G1179" s="195">
        <v>1.0401188707280832E-2</v>
      </c>
      <c r="H1179" s="195" t="s">
        <v>143</v>
      </c>
      <c r="I1179" s="195">
        <v>3.8632986627043092E-2</v>
      </c>
      <c r="J1179" s="194">
        <v>0.99999999999999989</v>
      </c>
      <c r="K1179" s="196">
        <v>673</v>
      </c>
      <c r="L1179" s="94"/>
      <c r="M1179" s="195" t="s">
        <v>143</v>
      </c>
      <c r="N1179" s="195" t="s">
        <v>143</v>
      </c>
      <c r="O1179" s="195" t="s">
        <v>143</v>
      </c>
      <c r="P1179" s="195" t="s">
        <v>143</v>
      </c>
      <c r="Q1179" s="195">
        <v>0.67900000000000005</v>
      </c>
      <c r="R1179" s="195">
        <v>0.748</v>
      </c>
      <c r="S1179" s="195">
        <v>2.3E-2</v>
      </c>
      <c r="T1179" s="195">
        <v>5.0999999999999997E-2</v>
      </c>
      <c r="U1179" s="195">
        <v>0.17299999999999999</v>
      </c>
      <c r="V1179" s="195">
        <v>0.23400000000000001</v>
      </c>
      <c r="W1179" s="195">
        <v>5.0000000000000001E-3</v>
      </c>
      <c r="X1179" s="195">
        <v>2.1000000000000001E-2</v>
      </c>
      <c r="Y1179" s="195" t="s">
        <v>143</v>
      </c>
      <c r="Z1179" s="195" t="s">
        <v>143</v>
      </c>
      <c r="AA1179" s="195">
        <v>2.5999999999999999E-2</v>
      </c>
      <c r="AB1179" s="195">
        <v>5.6000000000000001E-2</v>
      </c>
      <c r="AC1179" s="42"/>
    </row>
    <row r="1180" spans="1:29" x14ac:dyDescent="0.25">
      <c r="A1180" s="94" t="s">
        <v>2623</v>
      </c>
      <c r="B1180" s="195">
        <v>1.7688679245283018E-2</v>
      </c>
      <c r="C1180" s="195">
        <v>0.28419811320754718</v>
      </c>
      <c r="D1180" s="195">
        <v>0.30660377358490565</v>
      </c>
      <c r="E1180" s="195">
        <v>4.1273584905660375E-2</v>
      </c>
      <c r="F1180" s="195">
        <v>4.4811320754716978E-2</v>
      </c>
      <c r="G1180" s="195">
        <v>0.27358490566037735</v>
      </c>
      <c r="H1180" s="195">
        <v>1.1792452830188679E-3</v>
      </c>
      <c r="I1180" s="195">
        <v>3.0660377358490566E-2</v>
      </c>
      <c r="J1180" s="194">
        <v>0.99999999999999978</v>
      </c>
      <c r="K1180" s="196">
        <v>848</v>
      </c>
      <c r="L1180" s="94"/>
      <c r="M1180" s="195">
        <v>1.0999999999999999E-2</v>
      </c>
      <c r="N1180" s="195">
        <v>2.9000000000000001E-2</v>
      </c>
      <c r="O1180" s="195">
        <v>0.255</v>
      </c>
      <c r="P1180" s="195">
        <v>0.315</v>
      </c>
      <c r="Q1180" s="195">
        <v>0.27600000000000002</v>
      </c>
      <c r="R1180" s="195">
        <v>0.33800000000000002</v>
      </c>
      <c r="S1180" s="195">
        <v>0.03</v>
      </c>
      <c r="T1180" s="195">
        <v>5.7000000000000002E-2</v>
      </c>
      <c r="U1180" s="195">
        <v>3.3000000000000002E-2</v>
      </c>
      <c r="V1180" s="195">
        <v>6.0999999999999999E-2</v>
      </c>
      <c r="W1180" s="195">
        <v>0.245</v>
      </c>
      <c r="X1180" s="195">
        <v>0.30499999999999999</v>
      </c>
      <c r="Y1180" s="195">
        <v>0</v>
      </c>
      <c r="Z1180" s="195">
        <v>7.0000000000000001E-3</v>
      </c>
      <c r="AA1180" s="195">
        <v>2.1000000000000001E-2</v>
      </c>
      <c r="AB1180" s="195">
        <v>4.4999999999999998E-2</v>
      </c>
      <c r="AC1180" s="42"/>
    </row>
    <row r="1181" spans="1:29" x14ac:dyDescent="0.25">
      <c r="A1181" s="94" t="s">
        <v>2624</v>
      </c>
      <c r="B1181" s="195">
        <v>0.25167464114832538</v>
      </c>
      <c r="C1181" s="195">
        <v>0.50239234449760761</v>
      </c>
      <c r="D1181" s="195">
        <v>0.1444976076555024</v>
      </c>
      <c r="E1181" s="195">
        <v>2.0095693779904306E-2</v>
      </c>
      <c r="F1181" s="195" t="s">
        <v>143</v>
      </c>
      <c r="G1181" s="195">
        <v>4.9760765550239235E-2</v>
      </c>
      <c r="H1181" s="195">
        <v>1.9138755980861245E-3</v>
      </c>
      <c r="I1181" s="195">
        <v>2.9665071770334929E-2</v>
      </c>
      <c r="J1181" s="194">
        <v>1</v>
      </c>
      <c r="K1181" s="196">
        <v>1045</v>
      </c>
      <c r="L1181" s="94"/>
      <c r="M1181" s="195">
        <v>0.22600000000000001</v>
      </c>
      <c r="N1181" s="195">
        <v>0.27900000000000003</v>
      </c>
      <c r="O1181" s="195">
        <v>0.47199999999999998</v>
      </c>
      <c r="P1181" s="195">
        <v>0.53300000000000003</v>
      </c>
      <c r="Q1181" s="195">
        <v>0.124</v>
      </c>
      <c r="R1181" s="195">
        <v>0.16700000000000001</v>
      </c>
      <c r="S1181" s="195">
        <v>1.2999999999999999E-2</v>
      </c>
      <c r="T1181" s="195">
        <v>3.1E-2</v>
      </c>
      <c r="U1181" s="195" t="s">
        <v>143</v>
      </c>
      <c r="V1181" s="195" t="s">
        <v>143</v>
      </c>
      <c r="W1181" s="195">
        <v>3.7999999999999999E-2</v>
      </c>
      <c r="X1181" s="195">
        <v>6.5000000000000002E-2</v>
      </c>
      <c r="Y1181" s="195">
        <v>1E-3</v>
      </c>
      <c r="Z1181" s="195">
        <v>7.0000000000000001E-3</v>
      </c>
      <c r="AA1181" s="195">
        <v>2.1000000000000001E-2</v>
      </c>
      <c r="AB1181" s="195">
        <v>4.2000000000000003E-2</v>
      </c>
      <c r="AC1181" s="42"/>
    </row>
    <row r="1182" spans="1:29" x14ac:dyDescent="0.25">
      <c r="A1182" s="94" t="s">
        <v>2625</v>
      </c>
      <c r="B1182" s="195" t="s">
        <v>143</v>
      </c>
      <c r="C1182" s="195">
        <v>0.2233502538071066</v>
      </c>
      <c r="D1182" s="195">
        <v>0.30964467005076141</v>
      </c>
      <c r="E1182" s="195">
        <v>7.1065989847715741E-2</v>
      </c>
      <c r="F1182" s="195">
        <v>3.553299492385787E-2</v>
      </c>
      <c r="G1182" s="195">
        <v>0.28934010152284262</v>
      </c>
      <c r="H1182" s="195" t="s">
        <v>143</v>
      </c>
      <c r="I1182" s="195">
        <v>7.1065989847715741E-2</v>
      </c>
      <c r="J1182" s="194">
        <v>0.99999999999999989</v>
      </c>
      <c r="K1182" s="196">
        <v>197</v>
      </c>
      <c r="L1182" s="94"/>
      <c r="M1182" s="195" t="s">
        <v>143</v>
      </c>
      <c r="N1182" s="195" t="s">
        <v>143</v>
      </c>
      <c r="O1182" s="195">
        <v>0.17100000000000001</v>
      </c>
      <c r="P1182" s="195">
        <v>0.28599999999999998</v>
      </c>
      <c r="Q1182" s="195">
        <v>0.249</v>
      </c>
      <c r="R1182" s="195">
        <v>0.377</v>
      </c>
      <c r="S1182" s="195">
        <v>4.2999999999999997E-2</v>
      </c>
      <c r="T1182" s="195">
        <v>0.11600000000000001</v>
      </c>
      <c r="U1182" s="195">
        <v>1.7000000000000001E-2</v>
      </c>
      <c r="V1182" s="195">
        <v>7.1999999999999995E-2</v>
      </c>
      <c r="W1182" s="195">
        <v>0.23100000000000001</v>
      </c>
      <c r="X1182" s="195">
        <v>0.35599999999999998</v>
      </c>
      <c r="Y1182" s="195" t="s">
        <v>143</v>
      </c>
      <c r="Z1182" s="195" t="s">
        <v>143</v>
      </c>
      <c r="AA1182" s="195">
        <v>4.2999999999999997E-2</v>
      </c>
      <c r="AB1182" s="195">
        <v>0.11600000000000001</v>
      </c>
      <c r="AC1182" s="42"/>
    </row>
    <row r="1183" spans="1:29" x14ac:dyDescent="0.25">
      <c r="A1183" s="94" t="s">
        <v>2626</v>
      </c>
      <c r="B1183" s="195" t="s">
        <v>143</v>
      </c>
      <c r="C1183" s="195">
        <v>0.32898415657036345</v>
      </c>
      <c r="D1183" s="195">
        <v>0.1891891891891892</v>
      </c>
      <c r="E1183" s="195">
        <v>3.7278657968313138E-2</v>
      </c>
      <c r="F1183" s="195">
        <v>1.2115563839701771E-2</v>
      </c>
      <c r="G1183" s="195">
        <v>0.41006523765144454</v>
      </c>
      <c r="H1183" s="195">
        <v>9.3196644920782849E-4</v>
      </c>
      <c r="I1183" s="195">
        <v>2.1435228331780055E-2</v>
      </c>
      <c r="J1183" s="194">
        <v>0.99999999999999989</v>
      </c>
      <c r="K1183" s="196">
        <v>1073</v>
      </c>
      <c r="L1183" s="94"/>
      <c r="M1183" s="195" t="s">
        <v>143</v>
      </c>
      <c r="N1183" s="195" t="s">
        <v>143</v>
      </c>
      <c r="O1183" s="195">
        <v>0.30199999999999999</v>
      </c>
      <c r="P1183" s="195">
        <v>0.35799999999999998</v>
      </c>
      <c r="Q1183" s="195">
        <v>0.16700000000000001</v>
      </c>
      <c r="R1183" s="195">
        <v>0.214</v>
      </c>
      <c r="S1183" s="195">
        <v>2.7E-2</v>
      </c>
      <c r="T1183" s="195">
        <v>0.05</v>
      </c>
      <c r="U1183" s="195">
        <v>7.0000000000000001E-3</v>
      </c>
      <c r="V1183" s="195">
        <v>2.1000000000000001E-2</v>
      </c>
      <c r="W1183" s="195">
        <v>0.38100000000000001</v>
      </c>
      <c r="X1183" s="195">
        <v>0.44</v>
      </c>
      <c r="Y1183" s="195">
        <v>0</v>
      </c>
      <c r="Z1183" s="195">
        <v>5.0000000000000001E-3</v>
      </c>
      <c r="AA1183" s="195">
        <v>1.4E-2</v>
      </c>
      <c r="AB1183" s="195">
        <v>3.2000000000000001E-2</v>
      </c>
      <c r="AC1183" s="42"/>
    </row>
    <row r="1184" spans="1:29" x14ac:dyDescent="0.25">
      <c r="A1184" s="94" t="s">
        <v>2627</v>
      </c>
      <c r="B1184" s="195" t="s">
        <v>143</v>
      </c>
      <c r="C1184" s="195">
        <v>0.37391304347826088</v>
      </c>
      <c r="D1184" s="195">
        <v>0.43478260869565216</v>
      </c>
      <c r="E1184" s="195">
        <v>5.2173913043478258E-2</v>
      </c>
      <c r="F1184" s="195" t="s">
        <v>143</v>
      </c>
      <c r="G1184" s="195">
        <v>1.3043478260869565E-2</v>
      </c>
      <c r="H1184" s="195" t="s">
        <v>143</v>
      </c>
      <c r="I1184" s="195">
        <v>0.12608695652173912</v>
      </c>
      <c r="J1184" s="194">
        <v>1</v>
      </c>
      <c r="K1184" s="196">
        <v>230</v>
      </c>
      <c r="L1184" s="94"/>
      <c r="M1184" s="195" t="s">
        <v>143</v>
      </c>
      <c r="N1184" s="195" t="s">
        <v>143</v>
      </c>
      <c r="O1184" s="195">
        <v>0.314</v>
      </c>
      <c r="P1184" s="195">
        <v>0.438</v>
      </c>
      <c r="Q1184" s="195">
        <v>0.372</v>
      </c>
      <c r="R1184" s="195">
        <v>0.499</v>
      </c>
      <c r="S1184" s="195">
        <v>0.03</v>
      </c>
      <c r="T1184" s="195">
        <v>8.8999999999999996E-2</v>
      </c>
      <c r="U1184" s="195" t="s">
        <v>143</v>
      </c>
      <c r="V1184" s="195" t="s">
        <v>143</v>
      </c>
      <c r="W1184" s="195">
        <v>4.0000000000000001E-3</v>
      </c>
      <c r="X1184" s="195">
        <v>3.7999999999999999E-2</v>
      </c>
      <c r="Y1184" s="195" t="s">
        <v>143</v>
      </c>
      <c r="Z1184" s="195" t="s">
        <v>143</v>
      </c>
      <c r="AA1184" s="195">
        <v>8.8999999999999996E-2</v>
      </c>
      <c r="AB1184" s="195">
        <v>0.17499999999999999</v>
      </c>
      <c r="AC1184" s="42"/>
    </row>
    <row r="1185" spans="1:29" x14ac:dyDescent="0.25">
      <c r="A1185" s="94" t="s">
        <v>2628</v>
      </c>
      <c r="B1185" s="195" t="s">
        <v>143</v>
      </c>
      <c r="C1185" s="195">
        <v>0.1646586345381526</v>
      </c>
      <c r="D1185" s="195">
        <v>0.36546184738955823</v>
      </c>
      <c r="E1185" s="195">
        <v>9.2369477911646583E-2</v>
      </c>
      <c r="F1185" s="195">
        <v>2.4096385542168676E-2</v>
      </c>
      <c r="G1185" s="195">
        <v>0.31726907630522089</v>
      </c>
      <c r="H1185" s="195" t="s">
        <v>143</v>
      </c>
      <c r="I1185" s="195">
        <v>3.614457831325301E-2</v>
      </c>
      <c r="J1185" s="194">
        <v>1</v>
      </c>
      <c r="K1185" s="196">
        <v>249</v>
      </c>
      <c r="L1185" s="94"/>
      <c r="M1185" s="195" t="s">
        <v>143</v>
      </c>
      <c r="N1185" s="195" t="s">
        <v>143</v>
      </c>
      <c r="O1185" s="195">
        <v>0.124</v>
      </c>
      <c r="P1185" s="195">
        <v>0.216</v>
      </c>
      <c r="Q1185" s="195">
        <v>0.308</v>
      </c>
      <c r="R1185" s="195">
        <v>0.42699999999999999</v>
      </c>
      <c r="S1185" s="195">
        <v>6.2E-2</v>
      </c>
      <c r="T1185" s="195">
        <v>0.13500000000000001</v>
      </c>
      <c r="U1185" s="195">
        <v>1.0999999999999999E-2</v>
      </c>
      <c r="V1185" s="195">
        <v>5.1999999999999998E-2</v>
      </c>
      <c r="W1185" s="195">
        <v>0.26300000000000001</v>
      </c>
      <c r="X1185" s="195">
        <v>0.377</v>
      </c>
      <c r="Y1185" s="195" t="s">
        <v>143</v>
      </c>
      <c r="Z1185" s="195" t="s">
        <v>143</v>
      </c>
      <c r="AA1185" s="195">
        <v>1.9E-2</v>
      </c>
      <c r="AB1185" s="195">
        <v>6.7000000000000004E-2</v>
      </c>
      <c r="AC1185" s="42"/>
    </row>
    <row r="1186" spans="1:29" x14ac:dyDescent="0.25">
      <c r="A1186" s="94" t="s">
        <v>2629</v>
      </c>
      <c r="B1186" s="195" t="s">
        <v>143</v>
      </c>
      <c r="C1186" s="195">
        <v>0.36458333333333331</v>
      </c>
      <c r="D1186" s="195">
        <v>0.265625</v>
      </c>
      <c r="E1186" s="195">
        <v>2.0833333333333332E-2</v>
      </c>
      <c r="F1186" s="195">
        <v>8.8541666666666671E-2</v>
      </c>
      <c r="G1186" s="195">
        <v>0.234375</v>
      </c>
      <c r="H1186" s="195" t="s">
        <v>143</v>
      </c>
      <c r="I1186" s="195">
        <v>2.6041666666666668E-2</v>
      </c>
      <c r="J1186" s="194">
        <v>0.99999999999999989</v>
      </c>
      <c r="K1186" s="196">
        <v>192</v>
      </c>
      <c r="L1186" s="94"/>
      <c r="M1186" s="195" t="s">
        <v>143</v>
      </c>
      <c r="N1186" s="195" t="s">
        <v>143</v>
      </c>
      <c r="O1186" s="195">
        <v>0.3</v>
      </c>
      <c r="P1186" s="195">
        <v>0.435</v>
      </c>
      <c r="Q1186" s="195">
        <v>0.20799999999999999</v>
      </c>
      <c r="R1186" s="195">
        <v>0.33200000000000002</v>
      </c>
      <c r="S1186" s="195">
        <v>8.0000000000000002E-3</v>
      </c>
      <c r="T1186" s="195">
        <v>5.1999999999999998E-2</v>
      </c>
      <c r="U1186" s="195">
        <v>5.6000000000000001E-2</v>
      </c>
      <c r="V1186" s="195">
        <v>0.13700000000000001</v>
      </c>
      <c r="W1186" s="195">
        <v>0.18</v>
      </c>
      <c r="X1186" s="195">
        <v>0.29899999999999999</v>
      </c>
      <c r="Y1186" s="195" t="s">
        <v>143</v>
      </c>
      <c r="Z1186" s="195" t="s">
        <v>143</v>
      </c>
      <c r="AA1186" s="195">
        <v>1.0999999999999999E-2</v>
      </c>
      <c r="AB1186" s="195">
        <v>0.06</v>
      </c>
      <c r="AC1186" s="42"/>
    </row>
    <row r="1187" spans="1:29" x14ac:dyDescent="0.25">
      <c r="A1187" s="94" t="s">
        <v>2630</v>
      </c>
      <c r="B1187" s="195" t="s">
        <v>143</v>
      </c>
      <c r="C1187" s="195">
        <v>0.14917127071823205</v>
      </c>
      <c r="D1187" s="195">
        <v>0.17679558011049723</v>
      </c>
      <c r="E1187" s="195">
        <v>2.2099447513812154E-2</v>
      </c>
      <c r="F1187" s="195">
        <v>1.1049723756906077E-2</v>
      </c>
      <c r="G1187" s="195">
        <v>0.61878453038674031</v>
      </c>
      <c r="H1187" s="195">
        <v>5.5248618784530384E-3</v>
      </c>
      <c r="I1187" s="195">
        <v>1.6574585635359115E-2</v>
      </c>
      <c r="J1187" s="194">
        <v>0.99999999999999989</v>
      </c>
      <c r="K1187" s="196">
        <v>181</v>
      </c>
      <c r="L1187" s="94"/>
      <c r="M1187" s="195" t="s">
        <v>143</v>
      </c>
      <c r="N1187" s="195" t="s">
        <v>143</v>
      </c>
      <c r="O1187" s="195">
        <v>0.105</v>
      </c>
      <c r="P1187" s="195">
        <v>0.20799999999999999</v>
      </c>
      <c r="Q1187" s="195">
        <v>0.128</v>
      </c>
      <c r="R1187" s="195">
        <v>0.23899999999999999</v>
      </c>
      <c r="S1187" s="195">
        <v>8.9999999999999993E-3</v>
      </c>
      <c r="T1187" s="195">
        <v>5.5E-2</v>
      </c>
      <c r="U1187" s="195">
        <v>3.0000000000000001E-3</v>
      </c>
      <c r="V1187" s="195">
        <v>3.9E-2</v>
      </c>
      <c r="W1187" s="195">
        <v>0.54600000000000004</v>
      </c>
      <c r="X1187" s="195">
        <v>0.68600000000000005</v>
      </c>
      <c r="Y1187" s="195">
        <v>1E-3</v>
      </c>
      <c r="Z1187" s="195">
        <v>3.1E-2</v>
      </c>
      <c r="AA1187" s="195">
        <v>6.0000000000000001E-3</v>
      </c>
      <c r="AB1187" s="195">
        <v>4.8000000000000001E-2</v>
      </c>
      <c r="AC1187" s="42"/>
    </row>
    <row r="1188" spans="1:29" x14ac:dyDescent="0.25">
      <c r="A1188" s="94" t="s">
        <v>2631</v>
      </c>
      <c r="B1188" s="195" t="s">
        <v>143</v>
      </c>
      <c r="C1188" s="195">
        <v>0.27213114754098361</v>
      </c>
      <c r="D1188" s="195">
        <v>0.46557377049180326</v>
      </c>
      <c r="E1188" s="195">
        <v>9.1803278688524587E-2</v>
      </c>
      <c r="F1188" s="195">
        <v>1.6393442622950821E-2</v>
      </c>
      <c r="G1188" s="195">
        <v>0.1005464480874317</v>
      </c>
      <c r="H1188" s="195">
        <v>2.185792349726776E-3</v>
      </c>
      <c r="I1188" s="195">
        <v>5.1366120218579232E-2</v>
      </c>
      <c r="J1188" s="194">
        <v>1</v>
      </c>
      <c r="K1188" s="196">
        <v>915</v>
      </c>
      <c r="L1188" s="94"/>
      <c r="M1188" s="195" t="s">
        <v>143</v>
      </c>
      <c r="N1188" s="195" t="s">
        <v>143</v>
      </c>
      <c r="O1188" s="195">
        <v>0.24399999999999999</v>
      </c>
      <c r="P1188" s="195">
        <v>0.30199999999999999</v>
      </c>
      <c r="Q1188" s="195">
        <v>0.433</v>
      </c>
      <c r="R1188" s="195">
        <v>0.498</v>
      </c>
      <c r="S1188" s="195">
        <v>7.4999999999999997E-2</v>
      </c>
      <c r="T1188" s="195">
        <v>0.112</v>
      </c>
      <c r="U1188" s="195">
        <v>0.01</v>
      </c>
      <c r="V1188" s="195">
        <v>2.7E-2</v>
      </c>
      <c r="W1188" s="195">
        <v>8.3000000000000004E-2</v>
      </c>
      <c r="X1188" s="195">
        <v>0.122</v>
      </c>
      <c r="Y1188" s="195">
        <v>1E-3</v>
      </c>
      <c r="Z1188" s="195">
        <v>8.0000000000000002E-3</v>
      </c>
      <c r="AA1188" s="195">
        <v>3.9E-2</v>
      </c>
      <c r="AB1188" s="195">
        <v>6.8000000000000005E-2</v>
      </c>
      <c r="AC1188" s="42"/>
    </row>
    <row r="1189" spans="1:29" x14ac:dyDescent="0.25">
      <c r="A1189" s="94" t="s">
        <v>2632</v>
      </c>
      <c r="B1189" s="195" t="s">
        <v>143</v>
      </c>
      <c r="C1189" s="195">
        <v>0.38095238095238093</v>
      </c>
      <c r="D1189" s="195">
        <v>0.36666666666666664</v>
      </c>
      <c r="E1189" s="195">
        <v>4.7619047619047616E-2</v>
      </c>
      <c r="F1189" s="195">
        <v>4.2857142857142858E-2</v>
      </c>
      <c r="G1189" s="195">
        <v>0.10476190476190476</v>
      </c>
      <c r="H1189" s="195">
        <v>9.5238095238095247E-3</v>
      </c>
      <c r="I1189" s="195">
        <v>4.7619047619047616E-2</v>
      </c>
      <c r="J1189" s="194">
        <v>1</v>
      </c>
      <c r="K1189" s="196">
        <v>210</v>
      </c>
      <c r="L1189" s="94"/>
      <c r="M1189" s="195" t="s">
        <v>143</v>
      </c>
      <c r="N1189" s="195" t="s">
        <v>143</v>
      </c>
      <c r="O1189" s="195">
        <v>0.318</v>
      </c>
      <c r="P1189" s="195">
        <v>0.44800000000000001</v>
      </c>
      <c r="Q1189" s="195">
        <v>0.30399999999999999</v>
      </c>
      <c r="R1189" s="195">
        <v>0.434</v>
      </c>
      <c r="S1189" s="195">
        <v>2.5999999999999999E-2</v>
      </c>
      <c r="T1189" s="195">
        <v>8.5000000000000006E-2</v>
      </c>
      <c r="U1189" s="195">
        <v>2.3E-2</v>
      </c>
      <c r="V1189" s="195">
        <v>7.9000000000000001E-2</v>
      </c>
      <c r="W1189" s="195">
        <v>7.0000000000000007E-2</v>
      </c>
      <c r="X1189" s="195">
        <v>0.154</v>
      </c>
      <c r="Y1189" s="195">
        <v>3.0000000000000001E-3</v>
      </c>
      <c r="Z1189" s="195">
        <v>3.4000000000000002E-2</v>
      </c>
      <c r="AA1189" s="195">
        <v>2.5999999999999999E-2</v>
      </c>
      <c r="AB1189" s="195">
        <v>8.5000000000000006E-2</v>
      </c>
      <c r="AC1189" s="42"/>
    </row>
    <row r="1190" spans="1:29" x14ac:dyDescent="0.25">
      <c r="A1190" s="94" t="s">
        <v>2633</v>
      </c>
      <c r="B1190" s="195">
        <v>4.7365233192004842E-2</v>
      </c>
      <c r="C1190" s="195">
        <v>0.26783767413688675</v>
      </c>
      <c r="D1190" s="195">
        <v>0.24421562689279225</v>
      </c>
      <c r="E1190" s="195">
        <v>0.10163537250151423</v>
      </c>
      <c r="F1190" s="195">
        <v>2.5439127801332527E-2</v>
      </c>
      <c r="G1190" s="195">
        <v>0.23985463355542097</v>
      </c>
      <c r="H1190" s="195">
        <v>9.2065414900060569E-3</v>
      </c>
      <c r="I1190" s="195">
        <v>6.4445790430042393E-2</v>
      </c>
      <c r="J1190" s="194">
        <v>1</v>
      </c>
      <c r="K1190" s="196">
        <v>8255</v>
      </c>
      <c r="L1190" s="94"/>
      <c r="M1190" s="195">
        <v>4.2999999999999997E-2</v>
      </c>
      <c r="N1190" s="195">
        <v>5.1999999999999998E-2</v>
      </c>
      <c r="O1190" s="195">
        <v>0.25800000000000001</v>
      </c>
      <c r="P1190" s="195">
        <v>0.27700000000000002</v>
      </c>
      <c r="Q1190" s="195">
        <v>0.23499999999999999</v>
      </c>
      <c r="R1190" s="195">
        <v>0.254</v>
      </c>
      <c r="S1190" s="195">
        <v>9.5000000000000001E-2</v>
      </c>
      <c r="T1190" s="195">
        <v>0.108</v>
      </c>
      <c r="U1190" s="195">
        <v>2.1999999999999999E-2</v>
      </c>
      <c r="V1190" s="195">
        <v>2.9000000000000001E-2</v>
      </c>
      <c r="W1190" s="195">
        <v>0.23100000000000001</v>
      </c>
      <c r="X1190" s="195">
        <v>0.249</v>
      </c>
      <c r="Y1190" s="195">
        <v>7.0000000000000001E-3</v>
      </c>
      <c r="Z1190" s="195">
        <v>1.2E-2</v>
      </c>
      <c r="AA1190" s="195">
        <v>5.8999999999999997E-2</v>
      </c>
      <c r="AB1190" s="195">
        <v>7.0000000000000007E-2</v>
      </c>
      <c r="AC1190" s="42"/>
    </row>
    <row r="1191" spans="1:29" x14ac:dyDescent="0.25">
      <c r="A1191" s="94" t="s">
        <v>2634</v>
      </c>
      <c r="B1191" s="195" t="s">
        <v>143</v>
      </c>
      <c r="C1191" s="195">
        <v>0.33540372670807456</v>
      </c>
      <c r="D1191" s="195">
        <v>0.27329192546583853</v>
      </c>
      <c r="E1191" s="195">
        <v>0.12732919254658384</v>
      </c>
      <c r="F1191" s="195">
        <v>3.7267080745341616E-2</v>
      </c>
      <c r="G1191" s="195">
        <v>0.18633540372670807</v>
      </c>
      <c r="H1191" s="195">
        <v>9.316770186335404E-3</v>
      </c>
      <c r="I1191" s="195">
        <v>3.1055900621118012E-2</v>
      </c>
      <c r="J1191" s="194">
        <v>0.99999999999999989</v>
      </c>
      <c r="K1191" s="196">
        <v>322</v>
      </c>
      <c r="L1191" s="94"/>
      <c r="M1191" s="195" t="s">
        <v>143</v>
      </c>
      <c r="N1191" s="195" t="s">
        <v>143</v>
      </c>
      <c r="O1191" s="195">
        <v>0.28599999999999998</v>
      </c>
      <c r="P1191" s="195">
        <v>0.38900000000000001</v>
      </c>
      <c r="Q1191" s="195">
        <v>0.22800000000000001</v>
      </c>
      <c r="R1191" s="195">
        <v>0.32400000000000001</v>
      </c>
      <c r="S1191" s="195">
        <v>9.5000000000000001E-2</v>
      </c>
      <c r="T1191" s="195">
        <v>0.16800000000000001</v>
      </c>
      <c r="U1191" s="195">
        <v>2.1000000000000001E-2</v>
      </c>
      <c r="V1191" s="195">
        <v>6.4000000000000001E-2</v>
      </c>
      <c r="W1191" s="195">
        <v>0.14799999999999999</v>
      </c>
      <c r="X1191" s="195">
        <v>0.23200000000000001</v>
      </c>
      <c r="Y1191" s="195">
        <v>3.0000000000000001E-3</v>
      </c>
      <c r="Z1191" s="195">
        <v>2.7E-2</v>
      </c>
      <c r="AA1191" s="195">
        <v>1.7000000000000001E-2</v>
      </c>
      <c r="AB1191" s="195">
        <v>5.6000000000000001E-2</v>
      </c>
      <c r="AC1191" s="42"/>
    </row>
    <row r="1192" spans="1:29" x14ac:dyDescent="0.25">
      <c r="A1192" s="94" t="s">
        <v>2635</v>
      </c>
      <c r="B1192" s="195" t="s">
        <v>143</v>
      </c>
      <c r="C1192" s="195">
        <v>8.8414634146341459E-2</v>
      </c>
      <c r="D1192" s="195">
        <v>0.15548780487804878</v>
      </c>
      <c r="E1192" s="195">
        <v>5.7926829268292686E-2</v>
      </c>
      <c r="F1192" s="195">
        <v>2.7439024390243903E-2</v>
      </c>
      <c r="G1192" s="195">
        <v>0.57317073170731703</v>
      </c>
      <c r="H1192" s="195">
        <v>3.9634146341463415E-2</v>
      </c>
      <c r="I1192" s="195">
        <v>5.7926829268292686E-2</v>
      </c>
      <c r="J1192" s="194">
        <v>1</v>
      </c>
      <c r="K1192" s="196">
        <v>328</v>
      </c>
      <c r="L1192" s="94"/>
      <c r="M1192" s="195" t="s">
        <v>143</v>
      </c>
      <c r="N1192" s="195" t="s">
        <v>143</v>
      </c>
      <c r="O1192" s="195">
        <v>6.2E-2</v>
      </c>
      <c r="P1192" s="195">
        <v>0.124</v>
      </c>
      <c r="Q1192" s="195">
        <v>0.12</v>
      </c>
      <c r="R1192" s="195">
        <v>0.19900000000000001</v>
      </c>
      <c r="S1192" s="195">
        <v>3.6999999999999998E-2</v>
      </c>
      <c r="T1192" s="195">
        <v>8.8999999999999996E-2</v>
      </c>
      <c r="U1192" s="195">
        <v>1.4999999999999999E-2</v>
      </c>
      <c r="V1192" s="195">
        <v>5.0999999999999997E-2</v>
      </c>
      <c r="W1192" s="195">
        <v>0.51900000000000002</v>
      </c>
      <c r="X1192" s="195">
        <v>0.626</v>
      </c>
      <c r="Y1192" s="195">
        <v>2.3E-2</v>
      </c>
      <c r="Z1192" s="195">
        <v>6.7000000000000004E-2</v>
      </c>
      <c r="AA1192" s="195">
        <v>3.6999999999999998E-2</v>
      </c>
      <c r="AB1192" s="195">
        <v>8.8999999999999996E-2</v>
      </c>
      <c r="AC1192" s="42"/>
    </row>
    <row r="1193" spans="1:29" x14ac:dyDescent="0.25">
      <c r="A1193" s="94" t="s">
        <v>2636</v>
      </c>
      <c r="B1193" s="195" t="s">
        <v>143</v>
      </c>
      <c r="C1193" s="195" t="s">
        <v>143</v>
      </c>
      <c r="D1193" s="195">
        <v>0.54149085794655416</v>
      </c>
      <c r="E1193" s="195">
        <v>0.38959212376933894</v>
      </c>
      <c r="F1193" s="195">
        <v>1.969057665260197E-2</v>
      </c>
      <c r="G1193" s="195">
        <v>7.0323488045007029E-3</v>
      </c>
      <c r="H1193" s="195" t="s">
        <v>143</v>
      </c>
      <c r="I1193" s="195">
        <v>4.2194092827004218E-2</v>
      </c>
      <c r="J1193" s="194">
        <v>1</v>
      </c>
      <c r="K1193" s="196">
        <v>711</v>
      </c>
      <c r="L1193" s="94"/>
      <c r="M1193" s="195" t="s">
        <v>143</v>
      </c>
      <c r="N1193" s="195" t="s">
        <v>143</v>
      </c>
      <c r="O1193" s="195" t="s">
        <v>143</v>
      </c>
      <c r="P1193" s="195" t="s">
        <v>143</v>
      </c>
      <c r="Q1193" s="195">
        <v>0.505</v>
      </c>
      <c r="R1193" s="195">
        <v>0.57799999999999996</v>
      </c>
      <c r="S1193" s="195">
        <v>0.35399999999999998</v>
      </c>
      <c r="T1193" s="195">
        <v>0.42599999999999999</v>
      </c>
      <c r="U1193" s="195">
        <v>1.2E-2</v>
      </c>
      <c r="V1193" s="195">
        <v>3.3000000000000002E-2</v>
      </c>
      <c r="W1193" s="195">
        <v>3.0000000000000001E-3</v>
      </c>
      <c r="X1193" s="195">
        <v>1.6E-2</v>
      </c>
      <c r="Y1193" s="195" t="s">
        <v>143</v>
      </c>
      <c r="Z1193" s="195" t="s">
        <v>143</v>
      </c>
      <c r="AA1193" s="195">
        <v>0.03</v>
      </c>
      <c r="AB1193" s="195">
        <v>0.06</v>
      </c>
      <c r="AC1193" s="42"/>
    </row>
    <row r="1194" spans="1:29" x14ac:dyDescent="0.25">
      <c r="A1194" s="94" t="s">
        <v>2637</v>
      </c>
      <c r="B1194" s="195" t="s">
        <v>143</v>
      </c>
      <c r="C1194" s="195">
        <v>0.29754601226993865</v>
      </c>
      <c r="D1194" s="195">
        <v>0.21574642126789367</v>
      </c>
      <c r="E1194" s="195">
        <v>0.11247443762781185</v>
      </c>
      <c r="F1194" s="195">
        <v>3.1697341513292433E-2</v>
      </c>
      <c r="G1194" s="195">
        <v>0.27402862985685073</v>
      </c>
      <c r="H1194" s="195">
        <v>7.1574642126789366E-3</v>
      </c>
      <c r="I1194" s="195">
        <v>6.1349693251533742E-2</v>
      </c>
      <c r="J1194" s="194">
        <v>1</v>
      </c>
      <c r="K1194" s="196">
        <v>978</v>
      </c>
      <c r="L1194" s="94"/>
      <c r="M1194" s="195" t="s">
        <v>143</v>
      </c>
      <c r="N1194" s="195" t="s">
        <v>143</v>
      </c>
      <c r="O1194" s="195">
        <v>0.27</v>
      </c>
      <c r="P1194" s="195">
        <v>0.32700000000000001</v>
      </c>
      <c r="Q1194" s="195">
        <v>0.191</v>
      </c>
      <c r="R1194" s="195">
        <v>0.24299999999999999</v>
      </c>
      <c r="S1194" s="195">
        <v>9.4E-2</v>
      </c>
      <c r="T1194" s="195">
        <v>0.13400000000000001</v>
      </c>
      <c r="U1194" s="195">
        <v>2.1999999999999999E-2</v>
      </c>
      <c r="V1194" s="195">
        <v>4.4999999999999998E-2</v>
      </c>
      <c r="W1194" s="195">
        <v>0.247</v>
      </c>
      <c r="X1194" s="195">
        <v>0.30299999999999999</v>
      </c>
      <c r="Y1194" s="195">
        <v>3.0000000000000001E-3</v>
      </c>
      <c r="Z1194" s="195">
        <v>1.4999999999999999E-2</v>
      </c>
      <c r="AA1194" s="195">
        <v>4.8000000000000001E-2</v>
      </c>
      <c r="AB1194" s="195">
        <v>7.8E-2</v>
      </c>
      <c r="AC1194" s="42"/>
    </row>
    <row r="1195" spans="1:29" x14ac:dyDescent="0.25">
      <c r="A1195" s="94" t="s">
        <v>2638</v>
      </c>
      <c r="B1195" s="195">
        <v>0.31762794476035744</v>
      </c>
      <c r="C1195" s="195">
        <v>0.40048740861088544</v>
      </c>
      <c r="D1195" s="195">
        <v>0.15678310316815597</v>
      </c>
      <c r="E1195" s="195">
        <v>2.4370430544272948E-2</v>
      </c>
      <c r="F1195" s="195">
        <v>3.249390739236393E-3</v>
      </c>
      <c r="G1195" s="195">
        <v>3.899268887083672E-2</v>
      </c>
      <c r="H1195" s="195">
        <v>4.0617384240454911E-3</v>
      </c>
      <c r="I1195" s="195">
        <v>5.4427294882209584E-2</v>
      </c>
      <c r="J1195" s="194">
        <v>0.99999999999999989</v>
      </c>
      <c r="K1195" s="196">
        <v>1231</v>
      </c>
      <c r="L1195" s="94"/>
      <c r="M1195" s="195">
        <v>0.29199999999999998</v>
      </c>
      <c r="N1195" s="195">
        <v>0.34399999999999997</v>
      </c>
      <c r="O1195" s="195">
        <v>0.373</v>
      </c>
      <c r="P1195" s="195">
        <v>0.42799999999999999</v>
      </c>
      <c r="Q1195" s="195">
        <v>0.13800000000000001</v>
      </c>
      <c r="R1195" s="195">
        <v>0.17799999999999999</v>
      </c>
      <c r="S1195" s="195">
        <v>1.7000000000000001E-2</v>
      </c>
      <c r="T1195" s="195">
        <v>3.5000000000000003E-2</v>
      </c>
      <c r="U1195" s="195">
        <v>1E-3</v>
      </c>
      <c r="V1195" s="195">
        <v>8.0000000000000002E-3</v>
      </c>
      <c r="W1195" s="195">
        <v>0.03</v>
      </c>
      <c r="X1195" s="195">
        <v>5.0999999999999997E-2</v>
      </c>
      <c r="Y1195" s="195">
        <v>2E-3</v>
      </c>
      <c r="Z1195" s="195">
        <v>8.9999999999999993E-3</v>
      </c>
      <c r="AA1195" s="195">
        <v>4.2999999999999997E-2</v>
      </c>
      <c r="AB1195" s="195">
        <v>6.9000000000000006E-2</v>
      </c>
      <c r="AC1195" s="42"/>
    </row>
    <row r="1196" spans="1:29" x14ac:dyDescent="0.25">
      <c r="A1196" s="94" t="s">
        <v>2639</v>
      </c>
      <c r="B1196" s="195" t="s">
        <v>143</v>
      </c>
      <c r="C1196" s="195">
        <v>0.23497267759562843</v>
      </c>
      <c r="D1196" s="195">
        <v>0.22950819672131148</v>
      </c>
      <c r="E1196" s="195">
        <v>0.21857923497267759</v>
      </c>
      <c r="F1196" s="195">
        <v>4.3715846994535519E-2</v>
      </c>
      <c r="G1196" s="195">
        <v>0.20765027322404372</v>
      </c>
      <c r="H1196" s="195">
        <v>2.185792349726776E-2</v>
      </c>
      <c r="I1196" s="195">
        <v>4.3715846994535519E-2</v>
      </c>
      <c r="J1196" s="194">
        <v>1</v>
      </c>
      <c r="K1196" s="196">
        <v>183</v>
      </c>
      <c r="L1196" s="94"/>
      <c r="M1196" s="195" t="s">
        <v>143</v>
      </c>
      <c r="N1196" s="195" t="s">
        <v>143</v>
      </c>
      <c r="O1196" s="195">
        <v>0.17899999999999999</v>
      </c>
      <c r="P1196" s="195">
        <v>0.30099999999999999</v>
      </c>
      <c r="Q1196" s="195">
        <v>0.17499999999999999</v>
      </c>
      <c r="R1196" s="195">
        <v>0.29599999999999999</v>
      </c>
      <c r="S1196" s="195">
        <v>0.16500000000000001</v>
      </c>
      <c r="T1196" s="195">
        <v>0.28399999999999997</v>
      </c>
      <c r="U1196" s="195">
        <v>2.1999999999999999E-2</v>
      </c>
      <c r="V1196" s="195">
        <v>8.4000000000000005E-2</v>
      </c>
      <c r="W1196" s="195">
        <v>0.155</v>
      </c>
      <c r="X1196" s="195">
        <v>0.27200000000000002</v>
      </c>
      <c r="Y1196" s="195">
        <v>8.9999999999999993E-3</v>
      </c>
      <c r="Z1196" s="195">
        <v>5.5E-2</v>
      </c>
      <c r="AA1196" s="195">
        <v>2.1999999999999999E-2</v>
      </c>
      <c r="AB1196" s="195">
        <v>8.4000000000000005E-2</v>
      </c>
      <c r="AC1196" s="42"/>
    </row>
    <row r="1197" spans="1:29" x14ac:dyDescent="0.25">
      <c r="A1197" s="94" t="s">
        <v>2640</v>
      </c>
      <c r="B1197" s="195" t="s">
        <v>143</v>
      </c>
      <c r="C1197" s="195">
        <v>0.25241779497098649</v>
      </c>
      <c r="D1197" s="195">
        <v>0.19052224371373308</v>
      </c>
      <c r="E1197" s="195">
        <v>7.9303675048355893E-2</v>
      </c>
      <c r="F1197" s="195">
        <v>2.5145067698259187E-2</v>
      </c>
      <c r="G1197" s="195">
        <v>0.3916827852998066</v>
      </c>
      <c r="H1197" s="195">
        <v>8.7040618955512572E-3</v>
      </c>
      <c r="I1197" s="195">
        <v>5.2224371373307543E-2</v>
      </c>
      <c r="J1197" s="194">
        <v>1</v>
      </c>
      <c r="K1197" s="196">
        <v>1034</v>
      </c>
      <c r="L1197" s="94"/>
      <c r="M1197" s="195" t="s">
        <v>143</v>
      </c>
      <c r="N1197" s="195" t="s">
        <v>143</v>
      </c>
      <c r="O1197" s="195">
        <v>0.22700000000000001</v>
      </c>
      <c r="P1197" s="195">
        <v>0.28000000000000003</v>
      </c>
      <c r="Q1197" s="195">
        <v>0.16800000000000001</v>
      </c>
      <c r="R1197" s="195">
        <v>0.216</v>
      </c>
      <c r="S1197" s="195">
        <v>6.4000000000000001E-2</v>
      </c>
      <c r="T1197" s="195">
        <v>9.7000000000000003E-2</v>
      </c>
      <c r="U1197" s="195">
        <v>1.7000000000000001E-2</v>
      </c>
      <c r="V1197" s="195">
        <v>3.6999999999999998E-2</v>
      </c>
      <c r="W1197" s="195">
        <v>0.36199999999999999</v>
      </c>
      <c r="X1197" s="195">
        <v>0.42199999999999999</v>
      </c>
      <c r="Y1197" s="195">
        <v>5.0000000000000001E-3</v>
      </c>
      <c r="Z1197" s="195">
        <v>1.6E-2</v>
      </c>
      <c r="AA1197" s="195">
        <v>0.04</v>
      </c>
      <c r="AB1197" s="195">
        <v>6.8000000000000005E-2</v>
      </c>
      <c r="AC1197" s="42"/>
    </row>
    <row r="1198" spans="1:29" x14ac:dyDescent="0.25">
      <c r="A1198" s="94" t="s">
        <v>2641</v>
      </c>
      <c r="B1198" s="195" t="s">
        <v>143</v>
      </c>
      <c r="C1198" s="195">
        <v>0.47181008902077154</v>
      </c>
      <c r="D1198" s="195">
        <v>0.29970326409495551</v>
      </c>
      <c r="E1198" s="195">
        <v>5.0445103857566766E-2</v>
      </c>
      <c r="F1198" s="195">
        <v>2.967359050445104E-3</v>
      </c>
      <c r="G1198" s="195">
        <v>3.857566765578635E-2</v>
      </c>
      <c r="H1198" s="195" t="s">
        <v>143</v>
      </c>
      <c r="I1198" s="195">
        <v>0.13649851632047477</v>
      </c>
      <c r="J1198" s="194">
        <v>1</v>
      </c>
      <c r="K1198" s="196">
        <v>337</v>
      </c>
      <c r="L1198" s="94"/>
      <c r="M1198" s="195" t="s">
        <v>143</v>
      </c>
      <c r="N1198" s="195" t="s">
        <v>143</v>
      </c>
      <c r="O1198" s="195">
        <v>0.41899999999999998</v>
      </c>
      <c r="P1198" s="195">
        <v>0.52500000000000002</v>
      </c>
      <c r="Q1198" s="195">
        <v>0.253</v>
      </c>
      <c r="R1198" s="195">
        <v>0.35099999999999998</v>
      </c>
      <c r="S1198" s="195">
        <v>3.2000000000000001E-2</v>
      </c>
      <c r="T1198" s="195">
        <v>7.9000000000000001E-2</v>
      </c>
      <c r="U1198" s="195">
        <v>1E-3</v>
      </c>
      <c r="V1198" s="195">
        <v>1.7000000000000001E-2</v>
      </c>
      <c r="W1198" s="195">
        <v>2.3E-2</v>
      </c>
      <c r="X1198" s="195">
        <v>6.5000000000000002E-2</v>
      </c>
      <c r="Y1198" s="195" t="s">
        <v>143</v>
      </c>
      <c r="Z1198" s="195" t="s">
        <v>143</v>
      </c>
      <c r="AA1198" s="195">
        <v>0.104</v>
      </c>
      <c r="AB1198" s="195">
        <v>0.17699999999999999</v>
      </c>
      <c r="AC1198" s="42"/>
    </row>
    <row r="1199" spans="1:29" x14ac:dyDescent="0.25">
      <c r="A1199" s="94" t="s">
        <v>2642</v>
      </c>
      <c r="B1199" s="195" t="s">
        <v>143</v>
      </c>
      <c r="C1199" s="195">
        <v>0.17350157728706625</v>
      </c>
      <c r="D1199" s="195">
        <v>0.29968454258675081</v>
      </c>
      <c r="E1199" s="195">
        <v>0.11356466876971609</v>
      </c>
      <c r="F1199" s="195">
        <v>1.8927444794952682E-2</v>
      </c>
      <c r="G1199" s="195">
        <v>0.29337539432176657</v>
      </c>
      <c r="H1199" s="195">
        <v>3.1545741324921135E-3</v>
      </c>
      <c r="I1199" s="195">
        <v>9.7791798107255523E-2</v>
      </c>
      <c r="J1199" s="194">
        <v>1</v>
      </c>
      <c r="K1199" s="196">
        <v>317</v>
      </c>
      <c r="L1199" s="94"/>
      <c r="M1199" s="195" t="s">
        <v>143</v>
      </c>
      <c r="N1199" s="195" t="s">
        <v>143</v>
      </c>
      <c r="O1199" s="195">
        <v>0.13600000000000001</v>
      </c>
      <c r="P1199" s="195">
        <v>0.219</v>
      </c>
      <c r="Q1199" s="195">
        <v>0.252</v>
      </c>
      <c r="R1199" s="195">
        <v>0.35199999999999998</v>
      </c>
      <c r="S1199" s="195">
        <v>8.3000000000000004E-2</v>
      </c>
      <c r="T1199" s="195">
        <v>0.153</v>
      </c>
      <c r="U1199" s="195">
        <v>8.9999999999999993E-3</v>
      </c>
      <c r="V1199" s="195">
        <v>4.1000000000000002E-2</v>
      </c>
      <c r="W1199" s="195">
        <v>0.246</v>
      </c>
      <c r="X1199" s="195">
        <v>0.34599999999999997</v>
      </c>
      <c r="Y1199" s="195">
        <v>1E-3</v>
      </c>
      <c r="Z1199" s="195">
        <v>1.7999999999999999E-2</v>
      </c>
      <c r="AA1199" s="195">
        <v>7.0000000000000007E-2</v>
      </c>
      <c r="AB1199" s="195">
        <v>0.13500000000000001</v>
      </c>
      <c r="AC1199" s="42"/>
    </row>
    <row r="1200" spans="1:29" x14ac:dyDescent="0.25">
      <c r="A1200" s="94" t="s">
        <v>2643</v>
      </c>
      <c r="B1200" s="195" t="s">
        <v>143</v>
      </c>
      <c r="C1200" s="195">
        <v>0.34959349593495936</v>
      </c>
      <c r="D1200" s="195">
        <v>0.1910569105691057</v>
      </c>
      <c r="E1200" s="195">
        <v>0.10569105691056911</v>
      </c>
      <c r="F1200" s="195">
        <v>7.7235772357723581E-2</v>
      </c>
      <c r="G1200" s="195">
        <v>0.23170731707317074</v>
      </c>
      <c r="H1200" s="195">
        <v>4.0650406504065045E-3</v>
      </c>
      <c r="I1200" s="195">
        <v>4.065040650406504E-2</v>
      </c>
      <c r="J1200" s="194">
        <v>1</v>
      </c>
      <c r="K1200" s="196">
        <v>246</v>
      </c>
      <c r="L1200" s="94"/>
      <c r="M1200" s="195" t="s">
        <v>143</v>
      </c>
      <c r="N1200" s="195" t="s">
        <v>143</v>
      </c>
      <c r="O1200" s="195">
        <v>0.29299999999999998</v>
      </c>
      <c r="P1200" s="195">
        <v>0.41099999999999998</v>
      </c>
      <c r="Q1200" s="195">
        <v>0.14699999999999999</v>
      </c>
      <c r="R1200" s="195">
        <v>0.245</v>
      </c>
      <c r="S1200" s="195">
        <v>7.2999999999999995E-2</v>
      </c>
      <c r="T1200" s="195">
        <v>0.15</v>
      </c>
      <c r="U1200" s="195">
        <v>0.05</v>
      </c>
      <c r="V1200" s="195">
        <v>0.11700000000000001</v>
      </c>
      <c r="W1200" s="195">
        <v>0.183</v>
      </c>
      <c r="X1200" s="195">
        <v>0.28799999999999998</v>
      </c>
      <c r="Y1200" s="195">
        <v>1E-3</v>
      </c>
      <c r="Z1200" s="195">
        <v>2.3E-2</v>
      </c>
      <c r="AA1200" s="195">
        <v>2.1999999999999999E-2</v>
      </c>
      <c r="AB1200" s="195">
        <v>7.2999999999999995E-2</v>
      </c>
      <c r="AC1200" s="42"/>
    </row>
    <row r="1201" spans="1:29" x14ac:dyDescent="0.25">
      <c r="A1201" s="94" t="s">
        <v>2644</v>
      </c>
      <c r="B1201" s="195" t="s">
        <v>143</v>
      </c>
      <c r="C1201" s="195">
        <v>0.10245901639344263</v>
      </c>
      <c r="D1201" s="195">
        <v>0.16803278688524589</v>
      </c>
      <c r="E1201" s="195">
        <v>0.11475409836065574</v>
      </c>
      <c r="F1201" s="195">
        <v>2.4590163934426229E-2</v>
      </c>
      <c r="G1201" s="195">
        <v>0.51639344262295084</v>
      </c>
      <c r="H1201" s="195">
        <v>2.4590163934426229E-2</v>
      </c>
      <c r="I1201" s="195">
        <v>4.9180327868852458E-2</v>
      </c>
      <c r="J1201" s="194">
        <v>1</v>
      </c>
      <c r="K1201" s="196">
        <v>244</v>
      </c>
      <c r="L1201" s="94"/>
      <c r="M1201" s="195" t="s">
        <v>143</v>
      </c>
      <c r="N1201" s="195" t="s">
        <v>143</v>
      </c>
      <c r="O1201" s="195">
        <v>7.0000000000000007E-2</v>
      </c>
      <c r="P1201" s="195">
        <v>0.14699999999999999</v>
      </c>
      <c r="Q1201" s="195">
        <v>0.126</v>
      </c>
      <c r="R1201" s="195">
        <v>0.22</v>
      </c>
      <c r="S1201" s="195">
        <v>8.1000000000000003E-2</v>
      </c>
      <c r="T1201" s="195">
        <v>0.161</v>
      </c>
      <c r="U1201" s="195">
        <v>1.0999999999999999E-2</v>
      </c>
      <c r="V1201" s="195">
        <v>5.2999999999999999E-2</v>
      </c>
      <c r="W1201" s="195">
        <v>0.45400000000000001</v>
      </c>
      <c r="X1201" s="195">
        <v>0.57799999999999996</v>
      </c>
      <c r="Y1201" s="195">
        <v>1.0999999999999999E-2</v>
      </c>
      <c r="Z1201" s="195">
        <v>5.2999999999999999E-2</v>
      </c>
      <c r="AA1201" s="195">
        <v>2.8000000000000001E-2</v>
      </c>
      <c r="AB1201" s="195">
        <v>8.4000000000000005E-2</v>
      </c>
      <c r="AC1201" s="42"/>
    </row>
    <row r="1202" spans="1:29" x14ac:dyDescent="0.25">
      <c r="A1202" s="94" t="s">
        <v>2645</v>
      </c>
      <c r="B1202" s="195" t="s">
        <v>143</v>
      </c>
      <c r="C1202" s="195">
        <v>0.25668979187314173</v>
      </c>
      <c r="D1202" s="195">
        <v>0.40535183349851339</v>
      </c>
      <c r="E1202" s="195">
        <v>0.1110009910802775</v>
      </c>
      <c r="F1202" s="195">
        <v>1.7839444995044598E-2</v>
      </c>
      <c r="G1202" s="195">
        <v>0.10406342913776016</v>
      </c>
      <c r="H1202" s="195">
        <v>8.9197224975222991E-3</v>
      </c>
      <c r="I1202" s="195">
        <v>9.6134786917740342E-2</v>
      </c>
      <c r="J1202" s="194">
        <v>1</v>
      </c>
      <c r="K1202" s="196">
        <v>1009</v>
      </c>
      <c r="L1202" s="94"/>
      <c r="M1202" s="195" t="s">
        <v>143</v>
      </c>
      <c r="N1202" s="195" t="s">
        <v>143</v>
      </c>
      <c r="O1202" s="195">
        <v>0.23100000000000001</v>
      </c>
      <c r="P1202" s="195">
        <v>0.28499999999999998</v>
      </c>
      <c r="Q1202" s="195">
        <v>0.375</v>
      </c>
      <c r="R1202" s="195">
        <v>0.436</v>
      </c>
      <c r="S1202" s="195">
        <v>9.2999999999999999E-2</v>
      </c>
      <c r="T1202" s="195">
        <v>0.13200000000000001</v>
      </c>
      <c r="U1202" s="195">
        <v>1.0999999999999999E-2</v>
      </c>
      <c r="V1202" s="195">
        <v>2.8000000000000001E-2</v>
      </c>
      <c r="W1202" s="195">
        <v>8.6999999999999994E-2</v>
      </c>
      <c r="X1202" s="195">
        <v>0.124</v>
      </c>
      <c r="Y1202" s="195">
        <v>5.0000000000000001E-3</v>
      </c>
      <c r="Z1202" s="195">
        <v>1.7000000000000001E-2</v>
      </c>
      <c r="AA1202" s="195">
        <v>7.9000000000000001E-2</v>
      </c>
      <c r="AB1202" s="195">
        <v>0.11600000000000001</v>
      </c>
      <c r="AC1202" s="42"/>
    </row>
    <row r="1203" spans="1:29" x14ac:dyDescent="0.25">
      <c r="A1203" s="94" t="s">
        <v>2646</v>
      </c>
      <c r="B1203" s="195" t="s">
        <v>143</v>
      </c>
      <c r="C1203" s="195">
        <v>0.38181818181818183</v>
      </c>
      <c r="D1203" s="195">
        <v>0.31363636363636366</v>
      </c>
      <c r="E1203" s="195">
        <v>0.10909090909090909</v>
      </c>
      <c r="F1203" s="195">
        <v>3.6363636363636362E-2</v>
      </c>
      <c r="G1203" s="195">
        <v>7.2727272727272724E-2</v>
      </c>
      <c r="H1203" s="195">
        <v>9.0909090909090905E-3</v>
      </c>
      <c r="I1203" s="195">
        <v>7.7272727272727271E-2</v>
      </c>
      <c r="J1203" s="194">
        <v>1</v>
      </c>
      <c r="K1203" s="196">
        <v>220</v>
      </c>
      <c r="L1203" s="94"/>
      <c r="M1203" s="195" t="s">
        <v>143</v>
      </c>
      <c r="N1203" s="195" t="s">
        <v>143</v>
      </c>
      <c r="O1203" s="195">
        <v>0.32</v>
      </c>
      <c r="P1203" s="195">
        <v>0.44800000000000001</v>
      </c>
      <c r="Q1203" s="195">
        <v>0.25600000000000001</v>
      </c>
      <c r="R1203" s="195">
        <v>0.378</v>
      </c>
      <c r="S1203" s="195">
        <v>7.3999999999999996E-2</v>
      </c>
      <c r="T1203" s="195">
        <v>0.157</v>
      </c>
      <c r="U1203" s="195">
        <v>1.9E-2</v>
      </c>
      <c r="V1203" s="195">
        <v>7.0000000000000007E-2</v>
      </c>
      <c r="W1203" s="195">
        <v>4.4999999999999998E-2</v>
      </c>
      <c r="X1203" s="195">
        <v>0.115</v>
      </c>
      <c r="Y1203" s="195">
        <v>2E-3</v>
      </c>
      <c r="Z1203" s="195">
        <v>3.3000000000000002E-2</v>
      </c>
      <c r="AA1203" s="195">
        <v>4.9000000000000002E-2</v>
      </c>
      <c r="AB1203" s="195">
        <v>0.12</v>
      </c>
      <c r="AC1203" s="42"/>
    </row>
    <row r="1204" spans="1:29" x14ac:dyDescent="0.25">
      <c r="A1204" s="94" t="s">
        <v>2647</v>
      </c>
      <c r="B1204" s="195">
        <v>5.1693191336604043E-2</v>
      </c>
      <c r="C1204" s="195">
        <v>0.27629532128754336</v>
      </c>
      <c r="D1204" s="195">
        <v>0.25870527701328228</v>
      </c>
      <c r="E1204" s="195">
        <v>0.10446332415938735</v>
      </c>
      <c r="F1204" s="195">
        <v>3.4222807227473971E-2</v>
      </c>
      <c r="G1204" s="195">
        <v>0.23848270910613856</v>
      </c>
      <c r="H1204" s="195">
        <v>9.5728132104822309E-4</v>
      </c>
      <c r="I1204" s="195">
        <v>3.5180088548522198E-2</v>
      </c>
      <c r="J1204" s="194">
        <v>0.99999999999999989</v>
      </c>
      <c r="K1204" s="196">
        <v>8357</v>
      </c>
      <c r="L1204" s="94"/>
      <c r="M1204" s="195">
        <v>4.7E-2</v>
      </c>
      <c r="N1204" s="195">
        <v>5.7000000000000002E-2</v>
      </c>
      <c r="O1204" s="195">
        <v>0.26700000000000002</v>
      </c>
      <c r="P1204" s="195">
        <v>0.28599999999999998</v>
      </c>
      <c r="Q1204" s="195">
        <v>0.249</v>
      </c>
      <c r="R1204" s="195">
        <v>0.26800000000000002</v>
      </c>
      <c r="S1204" s="195">
        <v>9.8000000000000004E-2</v>
      </c>
      <c r="T1204" s="195">
        <v>0.111</v>
      </c>
      <c r="U1204" s="195">
        <v>3.1E-2</v>
      </c>
      <c r="V1204" s="195">
        <v>3.7999999999999999E-2</v>
      </c>
      <c r="W1204" s="195">
        <v>0.22900000000000001</v>
      </c>
      <c r="X1204" s="195">
        <v>0.248</v>
      </c>
      <c r="Y1204" s="195">
        <v>0</v>
      </c>
      <c r="Z1204" s="195">
        <v>2E-3</v>
      </c>
      <c r="AA1204" s="195">
        <v>3.1E-2</v>
      </c>
      <c r="AB1204" s="195">
        <v>3.9E-2</v>
      </c>
      <c r="AC1204" s="42"/>
    </row>
    <row r="1205" spans="1:29" x14ac:dyDescent="0.25">
      <c r="A1205" s="94" t="s">
        <v>2648</v>
      </c>
      <c r="B1205" s="195" t="s">
        <v>143</v>
      </c>
      <c r="C1205" s="195">
        <v>0.30650154798761609</v>
      </c>
      <c r="D1205" s="195">
        <v>0.26625386996904027</v>
      </c>
      <c r="E1205" s="195">
        <v>0.13312693498452013</v>
      </c>
      <c r="F1205" s="195">
        <v>8.6687306501547989E-2</v>
      </c>
      <c r="G1205" s="195">
        <v>0.16718266253869968</v>
      </c>
      <c r="H1205" s="195" t="s">
        <v>143</v>
      </c>
      <c r="I1205" s="195">
        <v>4.0247678018575851E-2</v>
      </c>
      <c r="J1205" s="194">
        <v>1</v>
      </c>
      <c r="K1205" s="196">
        <v>323</v>
      </c>
      <c r="L1205" s="94"/>
      <c r="M1205" s="195" t="s">
        <v>143</v>
      </c>
      <c r="N1205" s="195" t="s">
        <v>143</v>
      </c>
      <c r="O1205" s="195">
        <v>0.25900000000000001</v>
      </c>
      <c r="P1205" s="195">
        <v>0.35899999999999999</v>
      </c>
      <c r="Q1205" s="195">
        <v>0.221</v>
      </c>
      <c r="R1205" s="195">
        <v>0.317</v>
      </c>
      <c r="S1205" s="195">
        <v>0.1</v>
      </c>
      <c r="T1205" s="195">
        <v>0.17499999999999999</v>
      </c>
      <c r="U1205" s="195">
        <v>6.0999999999999999E-2</v>
      </c>
      <c r="V1205" s="195">
        <v>0.122</v>
      </c>
      <c r="W1205" s="195">
        <v>0.13</v>
      </c>
      <c r="X1205" s="195">
        <v>0.21199999999999999</v>
      </c>
      <c r="Y1205" s="195" t="s">
        <v>143</v>
      </c>
      <c r="Z1205" s="195" t="s">
        <v>143</v>
      </c>
      <c r="AA1205" s="195">
        <v>2.4E-2</v>
      </c>
      <c r="AB1205" s="195">
        <v>6.8000000000000005E-2</v>
      </c>
      <c r="AC1205" s="42"/>
    </row>
    <row r="1206" spans="1:29" x14ac:dyDescent="0.25">
      <c r="A1206" s="94" t="s">
        <v>2649</v>
      </c>
      <c r="B1206" s="195" t="s">
        <v>143</v>
      </c>
      <c r="C1206" s="195">
        <v>0.10169491525423729</v>
      </c>
      <c r="D1206" s="195">
        <v>0.16610169491525423</v>
      </c>
      <c r="E1206" s="195">
        <v>5.7627118644067797E-2</v>
      </c>
      <c r="F1206" s="195">
        <v>3.3898305084745762E-3</v>
      </c>
      <c r="G1206" s="195">
        <v>0.60677966101694913</v>
      </c>
      <c r="H1206" s="195">
        <v>3.3898305084745762E-3</v>
      </c>
      <c r="I1206" s="195">
        <v>6.1016949152542375E-2</v>
      </c>
      <c r="J1206" s="194">
        <v>0.99999999999999989</v>
      </c>
      <c r="K1206" s="196">
        <v>295</v>
      </c>
      <c r="L1206" s="94"/>
      <c r="M1206" s="195" t="s">
        <v>143</v>
      </c>
      <c r="N1206" s="195" t="s">
        <v>143</v>
      </c>
      <c r="O1206" s="195">
        <v>7.1999999999999995E-2</v>
      </c>
      <c r="P1206" s="195">
        <v>0.14099999999999999</v>
      </c>
      <c r="Q1206" s="195">
        <v>0.128</v>
      </c>
      <c r="R1206" s="195">
        <v>0.21299999999999999</v>
      </c>
      <c r="S1206" s="195">
        <v>3.5999999999999997E-2</v>
      </c>
      <c r="T1206" s="195">
        <v>0.09</v>
      </c>
      <c r="U1206" s="195">
        <v>1E-3</v>
      </c>
      <c r="V1206" s="195">
        <v>1.9E-2</v>
      </c>
      <c r="W1206" s="195">
        <v>0.55000000000000004</v>
      </c>
      <c r="X1206" s="195">
        <v>0.66100000000000003</v>
      </c>
      <c r="Y1206" s="195">
        <v>1E-3</v>
      </c>
      <c r="Z1206" s="195">
        <v>1.9E-2</v>
      </c>
      <c r="AA1206" s="195">
        <v>3.9E-2</v>
      </c>
      <c r="AB1206" s="195">
        <v>9.4E-2</v>
      </c>
      <c r="AC1206" s="42"/>
    </row>
    <row r="1207" spans="1:29" x14ac:dyDescent="0.25">
      <c r="A1207" s="94" t="s">
        <v>2650</v>
      </c>
      <c r="B1207" s="195">
        <v>5.1369863013698627E-3</v>
      </c>
      <c r="C1207" s="195" t="s">
        <v>143</v>
      </c>
      <c r="D1207" s="195">
        <v>0.81506849315068497</v>
      </c>
      <c r="E1207" s="195">
        <v>4.6232876712328765E-2</v>
      </c>
      <c r="F1207" s="195">
        <v>9.9315068493150679E-2</v>
      </c>
      <c r="G1207" s="195">
        <v>8.5616438356164379E-3</v>
      </c>
      <c r="H1207" s="195" t="s">
        <v>143</v>
      </c>
      <c r="I1207" s="195">
        <v>2.5684931506849314E-2</v>
      </c>
      <c r="J1207" s="194">
        <v>1</v>
      </c>
      <c r="K1207" s="196">
        <v>584</v>
      </c>
      <c r="L1207" s="94"/>
      <c r="M1207" s="195">
        <v>2E-3</v>
      </c>
      <c r="N1207" s="195">
        <v>1.4999999999999999E-2</v>
      </c>
      <c r="O1207" s="195" t="s">
        <v>143</v>
      </c>
      <c r="P1207" s="195" t="s">
        <v>143</v>
      </c>
      <c r="Q1207" s="195">
        <v>0.78200000000000003</v>
      </c>
      <c r="R1207" s="195">
        <v>0.84399999999999997</v>
      </c>
      <c r="S1207" s="195">
        <v>3.2000000000000001E-2</v>
      </c>
      <c r="T1207" s="195">
        <v>6.6000000000000003E-2</v>
      </c>
      <c r="U1207" s="195">
        <v>7.8E-2</v>
      </c>
      <c r="V1207" s="195">
        <v>0.126</v>
      </c>
      <c r="W1207" s="195">
        <v>4.0000000000000001E-3</v>
      </c>
      <c r="X1207" s="195">
        <v>0.02</v>
      </c>
      <c r="Y1207" s="195" t="s">
        <v>143</v>
      </c>
      <c r="Z1207" s="195" t="s">
        <v>143</v>
      </c>
      <c r="AA1207" s="195">
        <v>1.6E-2</v>
      </c>
      <c r="AB1207" s="195">
        <v>4.2000000000000003E-2</v>
      </c>
      <c r="AC1207" s="42"/>
    </row>
    <row r="1208" spans="1:29" x14ac:dyDescent="0.25">
      <c r="A1208" s="94" t="s">
        <v>2651</v>
      </c>
      <c r="B1208" s="195" t="s">
        <v>143</v>
      </c>
      <c r="C1208" s="195">
        <v>0.27454909819639278</v>
      </c>
      <c r="D1208" s="195">
        <v>0.23747494989979959</v>
      </c>
      <c r="E1208" s="195">
        <v>0.12424849699398798</v>
      </c>
      <c r="F1208" s="195">
        <v>3.406813627254509E-2</v>
      </c>
      <c r="G1208" s="195">
        <v>0.30260521042084171</v>
      </c>
      <c r="H1208" s="195">
        <v>1.002004008016032E-3</v>
      </c>
      <c r="I1208" s="195">
        <v>2.6052104208416832E-2</v>
      </c>
      <c r="J1208" s="194">
        <v>1</v>
      </c>
      <c r="K1208" s="196">
        <v>998</v>
      </c>
      <c r="L1208" s="94"/>
      <c r="M1208" s="195" t="s">
        <v>143</v>
      </c>
      <c r="N1208" s="195" t="s">
        <v>143</v>
      </c>
      <c r="O1208" s="195">
        <v>0.248</v>
      </c>
      <c r="P1208" s="195">
        <v>0.30299999999999999</v>
      </c>
      <c r="Q1208" s="195">
        <v>0.21199999999999999</v>
      </c>
      <c r="R1208" s="195">
        <v>0.26500000000000001</v>
      </c>
      <c r="S1208" s="195">
        <v>0.105</v>
      </c>
      <c r="T1208" s="195">
        <v>0.14599999999999999</v>
      </c>
      <c r="U1208" s="195">
        <v>2.4E-2</v>
      </c>
      <c r="V1208" s="195">
        <v>4.7E-2</v>
      </c>
      <c r="W1208" s="195">
        <v>0.27500000000000002</v>
      </c>
      <c r="X1208" s="195">
        <v>0.33200000000000002</v>
      </c>
      <c r="Y1208" s="195">
        <v>0</v>
      </c>
      <c r="Z1208" s="195">
        <v>6.0000000000000001E-3</v>
      </c>
      <c r="AA1208" s="195">
        <v>1.7999999999999999E-2</v>
      </c>
      <c r="AB1208" s="195">
        <v>3.7999999999999999E-2</v>
      </c>
      <c r="AC1208" s="42"/>
    </row>
    <row r="1209" spans="1:29" x14ac:dyDescent="0.25">
      <c r="A1209" s="94" t="s">
        <v>2652</v>
      </c>
      <c r="B1209" s="195">
        <v>0.30161166538756717</v>
      </c>
      <c r="C1209" s="195">
        <v>0.44896392939370683</v>
      </c>
      <c r="D1209" s="195">
        <v>0.12663085188027629</v>
      </c>
      <c r="E1209" s="195">
        <v>3.1465848042977744E-2</v>
      </c>
      <c r="F1209" s="195">
        <v>4.6047582501918651E-3</v>
      </c>
      <c r="G1209" s="195">
        <v>5.1419800460475826E-2</v>
      </c>
      <c r="H1209" s="195">
        <v>1.5349194167306216E-3</v>
      </c>
      <c r="I1209" s="195">
        <v>3.3768227168073678E-2</v>
      </c>
      <c r="J1209" s="194">
        <v>1</v>
      </c>
      <c r="K1209" s="196">
        <v>1303</v>
      </c>
      <c r="L1209" s="94"/>
      <c r="M1209" s="195">
        <v>0.27700000000000002</v>
      </c>
      <c r="N1209" s="195">
        <v>0.32700000000000001</v>
      </c>
      <c r="O1209" s="195">
        <v>0.42199999999999999</v>
      </c>
      <c r="P1209" s="195">
        <v>0.47599999999999998</v>
      </c>
      <c r="Q1209" s="195">
        <v>0.11</v>
      </c>
      <c r="R1209" s="195">
        <v>0.14599999999999999</v>
      </c>
      <c r="S1209" s="195">
        <v>2.3E-2</v>
      </c>
      <c r="T1209" s="195">
        <v>4.2000000000000003E-2</v>
      </c>
      <c r="U1209" s="195">
        <v>2E-3</v>
      </c>
      <c r="V1209" s="195">
        <v>0.01</v>
      </c>
      <c r="W1209" s="195">
        <v>4.1000000000000002E-2</v>
      </c>
      <c r="X1209" s="195">
        <v>6.5000000000000002E-2</v>
      </c>
      <c r="Y1209" s="195">
        <v>0</v>
      </c>
      <c r="Z1209" s="195">
        <v>6.0000000000000001E-3</v>
      </c>
      <c r="AA1209" s="195">
        <v>2.5000000000000001E-2</v>
      </c>
      <c r="AB1209" s="195">
        <v>4.4999999999999998E-2</v>
      </c>
      <c r="AC1209" s="42"/>
    </row>
    <row r="1210" spans="1:29" x14ac:dyDescent="0.25">
      <c r="A1210" s="94" t="s">
        <v>2653</v>
      </c>
      <c r="B1210" s="195" t="s">
        <v>143</v>
      </c>
      <c r="C1210" s="195">
        <v>0.20903954802259886</v>
      </c>
      <c r="D1210" s="195">
        <v>0.31638418079096048</v>
      </c>
      <c r="E1210" s="195">
        <v>0.16384180790960451</v>
      </c>
      <c r="F1210" s="195">
        <v>1.6949152542372881E-2</v>
      </c>
      <c r="G1210" s="195">
        <v>0.2655367231638418</v>
      </c>
      <c r="H1210" s="195" t="s">
        <v>143</v>
      </c>
      <c r="I1210" s="195">
        <v>2.8248587570621469E-2</v>
      </c>
      <c r="J1210" s="194">
        <v>1</v>
      </c>
      <c r="K1210" s="196">
        <v>177</v>
      </c>
      <c r="L1210" s="94"/>
      <c r="M1210" s="195" t="s">
        <v>143</v>
      </c>
      <c r="N1210" s="195" t="s">
        <v>143</v>
      </c>
      <c r="O1210" s="195">
        <v>0.156</v>
      </c>
      <c r="P1210" s="195">
        <v>0.27500000000000002</v>
      </c>
      <c r="Q1210" s="195">
        <v>0.252</v>
      </c>
      <c r="R1210" s="195">
        <v>0.38800000000000001</v>
      </c>
      <c r="S1210" s="195">
        <v>0.11700000000000001</v>
      </c>
      <c r="T1210" s="195">
        <v>0.22500000000000001</v>
      </c>
      <c r="U1210" s="195">
        <v>6.0000000000000001E-3</v>
      </c>
      <c r="V1210" s="195">
        <v>4.9000000000000002E-2</v>
      </c>
      <c r="W1210" s="195">
        <v>0.20599999999999999</v>
      </c>
      <c r="X1210" s="195">
        <v>0.33500000000000002</v>
      </c>
      <c r="Y1210" s="195" t="s">
        <v>143</v>
      </c>
      <c r="Z1210" s="195" t="s">
        <v>143</v>
      </c>
      <c r="AA1210" s="195">
        <v>1.2E-2</v>
      </c>
      <c r="AB1210" s="195">
        <v>6.4000000000000001E-2</v>
      </c>
      <c r="AC1210" s="42"/>
    </row>
    <row r="1211" spans="1:29" x14ac:dyDescent="0.25">
      <c r="A1211" s="94" t="s">
        <v>2654</v>
      </c>
      <c r="B1211" s="195" t="s">
        <v>143</v>
      </c>
      <c r="C1211" s="195">
        <v>0.27944969905417028</v>
      </c>
      <c r="D1211" s="195">
        <v>0.18056749785038692</v>
      </c>
      <c r="E1211" s="195">
        <v>9.7162510748065353E-2</v>
      </c>
      <c r="F1211" s="195">
        <v>1.8056749785038694E-2</v>
      </c>
      <c r="G1211" s="195">
        <v>0.39036973344797937</v>
      </c>
      <c r="H1211" s="195" t="s">
        <v>143</v>
      </c>
      <c r="I1211" s="195">
        <v>3.4393809114359415E-2</v>
      </c>
      <c r="J1211" s="194">
        <v>1</v>
      </c>
      <c r="K1211" s="196">
        <v>1163</v>
      </c>
      <c r="L1211" s="94"/>
      <c r="M1211" s="195" t="s">
        <v>143</v>
      </c>
      <c r="N1211" s="195" t="s">
        <v>143</v>
      </c>
      <c r="O1211" s="195">
        <v>0.254</v>
      </c>
      <c r="P1211" s="195">
        <v>0.30599999999999999</v>
      </c>
      <c r="Q1211" s="195">
        <v>0.16</v>
      </c>
      <c r="R1211" s="195">
        <v>0.20399999999999999</v>
      </c>
      <c r="S1211" s="195">
        <v>8.1000000000000003E-2</v>
      </c>
      <c r="T1211" s="195">
        <v>0.11600000000000001</v>
      </c>
      <c r="U1211" s="195">
        <v>1.2E-2</v>
      </c>
      <c r="V1211" s="195">
        <v>2.7E-2</v>
      </c>
      <c r="W1211" s="195">
        <v>0.36299999999999999</v>
      </c>
      <c r="X1211" s="195">
        <v>0.41899999999999998</v>
      </c>
      <c r="Y1211" s="195" t="s">
        <v>143</v>
      </c>
      <c r="Z1211" s="195" t="s">
        <v>143</v>
      </c>
      <c r="AA1211" s="195">
        <v>2.5000000000000001E-2</v>
      </c>
      <c r="AB1211" s="195">
        <v>4.5999999999999999E-2</v>
      </c>
      <c r="AC1211" s="42"/>
    </row>
    <row r="1212" spans="1:29" x14ac:dyDescent="0.25">
      <c r="A1212" s="94" t="s">
        <v>2655</v>
      </c>
      <c r="B1212" s="195" t="s">
        <v>143</v>
      </c>
      <c r="C1212" s="195">
        <v>0.37171052631578949</v>
      </c>
      <c r="D1212" s="195">
        <v>0.38815789473684209</v>
      </c>
      <c r="E1212" s="195">
        <v>7.8947368421052627E-2</v>
      </c>
      <c r="F1212" s="195">
        <v>3.9473684210526314E-2</v>
      </c>
      <c r="G1212" s="195">
        <v>2.9605263157894735E-2</v>
      </c>
      <c r="H1212" s="195" t="s">
        <v>143</v>
      </c>
      <c r="I1212" s="195">
        <v>9.2105263157894732E-2</v>
      </c>
      <c r="J1212" s="194">
        <v>1</v>
      </c>
      <c r="K1212" s="196">
        <v>304</v>
      </c>
      <c r="L1212" s="94"/>
      <c r="M1212" s="195" t="s">
        <v>143</v>
      </c>
      <c r="N1212" s="195" t="s">
        <v>143</v>
      </c>
      <c r="O1212" s="195">
        <v>0.31900000000000001</v>
      </c>
      <c r="P1212" s="195">
        <v>0.42699999999999999</v>
      </c>
      <c r="Q1212" s="195">
        <v>0.33500000000000002</v>
      </c>
      <c r="R1212" s="195">
        <v>0.44400000000000001</v>
      </c>
      <c r="S1212" s="195">
        <v>5.3999999999999999E-2</v>
      </c>
      <c r="T1212" s="195">
        <v>0.115</v>
      </c>
      <c r="U1212" s="195">
        <v>2.3E-2</v>
      </c>
      <c r="V1212" s="195">
        <v>6.8000000000000005E-2</v>
      </c>
      <c r="W1212" s="195">
        <v>1.6E-2</v>
      </c>
      <c r="X1212" s="195">
        <v>5.5E-2</v>
      </c>
      <c r="Y1212" s="195" t="s">
        <v>143</v>
      </c>
      <c r="Z1212" s="195" t="s">
        <v>143</v>
      </c>
      <c r="AA1212" s="195">
        <v>6.4000000000000001E-2</v>
      </c>
      <c r="AB1212" s="195">
        <v>0.13</v>
      </c>
      <c r="AC1212" s="42"/>
    </row>
    <row r="1213" spans="1:29" x14ac:dyDescent="0.25">
      <c r="A1213" s="94" t="s">
        <v>2656</v>
      </c>
      <c r="B1213" s="195" t="s">
        <v>143</v>
      </c>
      <c r="C1213" s="195">
        <v>0.12903225806451613</v>
      </c>
      <c r="D1213" s="195">
        <v>0.39170506912442399</v>
      </c>
      <c r="E1213" s="195">
        <v>0.17050691244239632</v>
      </c>
      <c r="F1213" s="195">
        <v>5.5299539170506916E-2</v>
      </c>
      <c r="G1213" s="195">
        <v>0.22580645161290322</v>
      </c>
      <c r="H1213" s="195" t="s">
        <v>143</v>
      </c>
      <c r="I1213" s="195">
        <v>2.7649769585253458E-2</v>
      </c>
      <c r="J1213" s="194">
        <v>1.0000000000000002</v>
      </c>
      <c r="K1213" s="196">
        <v>217</v>
      </c>
      <c r="L1213" s="94"/>
      <c r="M1213" s="195" t="s">
        <v>143</v>
      </c>
      <c r="N1213" s="195" t="s">
        <v>143</v>
      </c>
      <c r="O1213" s="195">
        <v>9.0999999999999998E-2</v>
      </c>
      <c r="P1213" s="195">
        <v>0.18</v>
      </c>
      <c r="Q1213" s="195">
        <v>0.32900000000000001</v>
      </c>
      <c r="R1213" s="195">
        <v>0.45800000000000002</v>
      </c>
      <c r="S1213" s="195">
        <v>0.126</v>
      </c>
      <c r="T1213" s="195">
        <v>0.22600000000000001</v>
      </c>
      <c r="U1213" s="195">
        <v>3.2000000000000001E-2</v>
      </c>
      <c r="V1213" s="195">
        <v>9.4E-2</v>
      </c>
      <c r="W1213" s="195">
        <v>0.17499999999999999</v>
      </c>
      <c r="X1213" s="195">
        <v>0.28599999999999998</v>
      </c>
      <c r="Y1213" s="195" t="s">
        <v>143</v>
      </c>
      <c r="Z1213" s="195" t="s">
        <v>143</v>
      </c>
      <c r="AA1213" s="195">
        <v>1.2999999999999999E-2</v>
      </c>
      <c r="AB1213" s="195">
        <v>5.8999999999999997E-2</v>
      </c>
      <c r="AC1213" s="42"/>
    </row>
    <row r="1214" spans="1:29" x14ac:dyDescent="0.25">
      <c r="A1214" s="94" t="s">
        <v>2657</v>
      </c>
      <c r="B1214" s="195" t="s">
        <v>143</v>
      </c>
      <c r="C1214" s="195">
        <v>0.34191176470588236</v>
      </c>
      <c r="D1214" s="195">
        <v>0.20955882352941177</v>
      </c>
      <c r="E1214" s="195">
        <v>9.9264705882352935E-2</v>
      </c>
      <c r="F1214" s="195">
        <v>9.5588235294117641E-2</v>
      </c>
      <c r="G1214" s="195">
        <v>0.20955882352941177</v>
      </c>
      <c r="H1214" s="195" t="s">
        <v>143</v>
      </c>
      <c r="I1214" s="195">
        <v>4.4117647058823532E-2</v>
      </c>
      <c r="J1214" s="194">
        <v>1</v>
      </c>
      <c r="K1214" s="196">
        <v>272</v>
      </c>
      <c r="L1214" s="94"/>
      <c r="M1214" s="195" t="s">
        <v>143</v>
      </c>
      <c r="N1214" s="195" t="s">
        <v>143</v>
      </c>
      <c r="O1214" s="195">
        <v>0.28799999999999998</v>
      </c>
      <c r="P1214" s="195">
        <v>0.4</v>
      </c>
      <c r="Q1214" s="195">
        <v>0.16500000000000001</v>
      </c>
      <c r="R1214" s="195">
        <v>0.26200000000000001</v>
      </c>
      <c r="S1214" s="195">
        <v>6.9000000000000006E-2</v>
      </c>
      <c r="T1214" s="195">
        <v>0.14099999999999999</v>
      </c>
      <c r="U1214" s="195">
        <v>6.6000000000000003E-2</v>
      </c>
      <c r="V1214" s="195">
        <v>0.13600000000000001</v>
      </c>
      <c r="W1214" s="195">
        <v>0.16500000000000001</v>
      </c>
      <c r="X1214" s="195">
        <v>0.26200000000000001</v>
      </c>
      <c r="Y1214" s="195" t="s">
        <v>143</v>
      </c>
      <c r="Z1214" s="195" t="s">
        <v>143</v>
      </c>
      <c r="AA1214" s="195">
        <v>2.5000000000000001E-2</v>
      </c>
      <c r="AB1214" s="195">
        <v>7.5999999999999998E-2</v>
      </c>
      <c r="AC1214" s="42"/>
    </row>
    <row r="1215" spans="1:29" x14ac:dyDescent="0.25">
      <c r="A1215" s="94" t="s">
        <v>2658</v>
      </c>
      <c r="B1215" s="195" t="s">
        <v>143</v>
      </c>
      <c r="C1215" s="195">
        <v>0.1409090909090909</v>
      </c>
      <c r="D1215" s="195">
        <v>0.23181818181818181</v>
      </c>
      <c r="E1215" s="195">
        <v>8.1818181818181818E-2</v>
      </c>
      <c r="F1215" s="195">
        <v>3.1818181818181815E-2</v>
      </c>
      <c r="G1215" s="195">
        <v>0.45454545454545453</v>
      </c>
      <c r="H1215" s="195">
        <v>4.5454545454545452E-3</v>
      </c>
      <c r="I1215" s="195">
        <v>5.4545454545454543E-2</v>
      </c>
      <c r="J1215" s="194">
        <v>0.99999999999999989</v>
      </c>
      <c r="K1215" s="196">
        <v>220</v>
      </c>
      <c r="L1215" s="94"/>
      <c r="M1215" s="195" t="s">
        <v>143</v>
      </c>
      <c r="N1215" s="195" t="s">
        <v>143</v>
      </c>
      <c r="O1215" s="195">
        <v>0.10100000000000001</v>
      </c>
      <c r="P1215" s="195">
        <v>0.193</v>
      </c>
      <c r="Q1215" s="195">
        <v>0.18099999999999999</v>
      </c>
      <c r="R1215" s="195">
        <v>0.29199999999999998</v>
      </c>
      <c r="S1215" s="195">
        <v>5.1999999999999998E-2</v>
      </c>
      <c r="T1215" s="195">
        <v>0.126</v>
      </c>
      <c r="U1215" s="195">
        <v>1.4999999999999999E-2</v>
      </c>
      <c r="V1215" s="195">
        <v>6.4000000000000001E-2</v>
      </c>
      <c r="W1215" s="195">
        <v>0.39</v>
      </c>
      <c r="X1215" s="195">
        <v>0.52100000000000002</v>
      </c>
      <c r="Y1215" s="195">
        <v>1E-3</v>
      </c>
      <c r="Z1215" s="195">
        <v>2.5000000000000001E-2</v>
      </c>
      <c r="AA1215" s="195">
        <v>3.1E-2</v>
      </c>
      <c r="AB1215" s="195">
        <v>9.2999999999999999E-2</v>
      </c>
      <c r="AC1215" s="42"/>
    </row>
    <row r="1216" spans="1:29" x14ac:dyDescent="0.25">
      <c r="A1216" s="94" t="s">
        <v>2659</v>
      </c>
      <c r="B1216" s="195" t="s">
        <v>143</v>
      </c>
      <c r="C1216" s="195">
        <v>0.26023391812865498</v>
      </c>
      <c r="D1216" s="195">
        <v>0.44054580896686157</v>
      </c>
      <c r="E1216" s="195">
        <v>0.1276803118908382</v>
      </c>
      <c r="F1216" s="195">
        <v>4.5808966861598438E-2</v>
      </c>
      <c r="G1216" s="195">
        <v>9.7465886939571145E-2</v>
      </c>
      <c r="H1216" s="195">
        <v>9.7465886939571145E-4</v>
      </c>
      <c r="I1216" s="195">
        <v>2.7290448343079921E-2</v>
      </c>
      <c r="J1216" s="194">
        <v>0.99999999999999989</v>
      </c>
      <c r="K1216" s="196">
        <v>1026</v>
      </c>
      <c r="L1216" s="94"/>
      <c r="M1216" s="195" t="s">
        <v>143</v>
      </c>
      <c r="N1216" s="195" t="s">
        <v>143</v>
      </c>
      <c r="O1216" s="195">
        <v>0.23400000000000001</v>
      </c>
      <c r="P1216" s="195">
        <v>0.28799999999999998</v>
      </c>
      <c r="Q1216" s="195">
        <v>0.41</v>
      </c>
      <c r="R1216" s="195">
        <v>0.47099999999999997</v>
      </c>
      <c r="S1216" s="195">
        <v>0.109</v>
      </c>
      <c r="T1216" s="195">
        <v>0.14899999999999999</v>
      </c>
      <c r="U1216" s="195">
        <v>3.5000000000000003E-2</v>
      </c>
      <c r="V1216" s="195">
        <v>0.06</v>
      </c>
      <c r="W1216" s="195">
        <v>8.1000000000000003E-2</v>
      </c>
      <c r="X1216" s="195">
        <v>0.11700000000000001</v>
      </c>
      <c r="Y1216" s="195">
        <v>0</v>
      </c>
      <c r="Z1216" s="195">
        <v>6.0000000000000001E-3</v>
      </c>
      <c r="AA1216" s="195">
        <v>1.9E-2</v>
      </c>
      <c r="AB1216" s="195">
        <v>3.9E-2</v>
      </c>
      <c r="AC1216" s="42"/>
    </row>
    <row r="1217" spans="1:29" x14ac:dyDescent="0.25">
      <c r="A1217" s="94" t="s">
        <v>2660</v>
      </c>
      <c r="B1217" s="195" t="s">
        <v>143</v>
      </c>
      <c r="C1217" s="195">
        <v>0.35146443514644349</v>
      </c>
      <c r="D1217" s="195">
        <v>0.37656903765690375</v>
      </c>
      <c r="E1217" s="195">
        <v>0.12133891213389121</v>
      </c>
      <c r="F1217" s="195">
        <v>1.2552301255230125E-2</v>
      </c>
      <c r="G1217" s="195">
        <v>0.10460251046025104</v>
      </c>
      <c r="H1217" s="195" t="s">
        <v>143</v>
      </c>
      <c r="I1217" s="195">
        <v>3.3472803347280332E-2</v>
      </c>
      <c r="J1217" s="194">
        <v>1</v>
      </c>
      <c r="K1217" s="196">
        <v>239</v>
      </c>
      <c r="L1217" s="94"/>
      <c r="M1217" s="195" t="s">
        <v>143</v>
      </c>
      <c r="N1217" s="195" t="s">
        <v>143</v>
      </c>
      <c r="O1217" s="195">
        <v>0.29399999999999998</v>
      </c>
      <c r="P1217" s="195">
        <v>0.41399999999999998</v>
      </c>
      <c r="Q1217" s="195">
        <v>0.318</v>
      </c>
      <c r="R1217" s="195">
        <v>0.439</v>
      </c>
      <c r="S1217" s="195">
        <v>8.5999999999999993E-2</v>
      </c>
      <c r="T1217" s="195">
        <v>0.16900000000000001</v>
      </c>
      <c r="U1217" s="195">
        <v>4.0000000000000001E-3</v>
      </c>
      <c r="V1217" s="195">
        <v>3.5999999999999997E-2</v>
      </c>
      <c r="W1217" s="195">
        <v>7.1999999999999995E-2</v>
      </c>
      <c r="X1217" s="195">
        <v>0.15</v>
      </c>
      <c r="Y1217" s="195" t="s">
        <v>143</v>
      </c>
      <c r="Z1217" s="195" t="s">
        <v>143</v>
      </c>
      <c r="AA1217" s="195">
        <v>1.7000000000000001E-2</v>
      </c>
      <c r="AB1217" s="195">
        <v>6.5000000000000002E-2</v>
      </c>
      <c r="AC1217" s="42"/>
    </row>
    <row r="1218" spans="1:29" x14ac:dyDescent="0.25">
      <c r="A1218" s="94" t="s">
        <v>2661</v>
      </c>
      <c r="B1218" s="195">
        <v>4.5465403296440797E-2</v>
      </c>
      <c r="C1218" s="195">
        <v>0.23672266900230909</v>
      </c>
      <c r="D1218" s="195">
        <v>0.28887650290628236</v>
      </c>
      <c r="E1218" s="195">
        <v>0.11402181702364839</v>
      </c>
      <c r="F1218" s="195">
        <v>2.635560156063381E-2</v>
      </c>
      <c r="G1218" s="195">
        <v>0.25193088621705551</v>
      </c>
      <c r="H1218" s="195" t="s">
        <v>143</v>
      </c>
      <c r="I1218" s="195">
        <v>3.6627119993630067E-2</v>
      </c>
      <c r="J1218" s="194">
        <v>1</v>
      </c>
      <c r="K1218" s="196">
        <v>12559</v>
      </c>
      <c r="L1218" s="94"/>
      <c r="M1218" s="195">
        <v>4.2000000000000003E-2</v>
      </c>
      <c r="N1218" s="195">
        <v>4.9000000000000002E-2</v>
      </c>
      <c r="O1218" s="195">
        <v>0.22900000000000001</v>
      </c>
      <c r="P1218" s="195">
        <v>0.24399999999999999</v>
      </c>
      <c r="Q1218" s="195">
        <v>0.28100000000000003</v>
      </c>
      <c r="R1218" s="195">
        <v>0.29699999999999999</v>
      </c>
      <c r="S1218" s="195">
        <v>0.109</v>
      </c>
      <c r="T1218" s="195">
        <v>0.12</v>
      </c>
      <c r="U1218" s="195">
        <v>2.4E-2</v>
      </c>
      <c r="V1218" s="195">
        <v>2.9000000000000001E-2</v>
      </c>
      <c r="W1218" s="195">
        <v>0.24399999999999999</v>
      </c>
      <c r="X1218" s="195">
        <v>0.26</v>
      </c>
      <c r="Y1218" s="195" t="s">
        <v>143</v>
      </c>
      <c r="Z1218" s="195" t="s">
        <v>143</v>
      </c>
      <c r="AA1218" s="195">
        <v>3.3000000000000002E-2</v>
      </c>
      <c r="AB1218" s="195">
        <v>0.04</v>
      </c>
      <c r="AC1218" s="42"/>
    </row>
    <row r="1219" spans="1:29" x14ac:dyDescent="0.25">
      <c r="A1219" s="94" t="s">
        <v>2662</v>
      </c>
      <c r="B1219" s="195" t="s">
        <v>143</v>
      </c>
      <c r="C1219" s="195">
        <v>0.19913419913419914</v>
      </c>
      <c r="D1219" s="195">
        <v>0.41125541125541126</v>
      </c>
      <c r="E1219" s="195">
        <v>0.12987012987012986</v>
      </c>
      <c r="F1219" s="195">
        <v>1.948051948051948E-2</v>
      </c>
      <c r="G1219" s="195">
        <v>0.20562770562770563</v>
      </c>
      <c r="H1219" s="195" t="s">
        <v>143</v>
      </c>
      <c r="I1219" s="195">
        <v>3.4632034632034632E-2</v>
      </c>
      <c r="J1219" s="194">
        <v>0.99999999999999989</v>
      </c>
      <c r="K1219" s="196">
        <v>462</v>
      </c>
      <c r="L1219" s="94"/>
      <c r="M1219" s="195" t="s">
        <v>143</v>
      </c>
      <c r="N1219" s="195" t="s">
        <v>143</v>
      </c>
      <c r="O1219" s="195">
        <v>0.16500000000000001</v>
      </c>
      <c r="P1219" s="195">
        <v>0.23799999999999999</v>
      </c>
      <c r="Q1219" s="195">
        <v>0.36699999999999999</v>
      </c>
      <c r="R1219" s="195">
        <v>0.45700000000000002</v>
      </c>
      <c r="S1219" s="195">
        <v>0.10199999999999999</v>
      </c>
      <c r="T1219" s="195">
        <v>0.16400000000000001</v>
      </c>
      <c r="U1219" s="195">
        <v>0.01</v>
      </c>
      <c r="V1219" s="195">
        <v>3.6999999999999998E-2</v>
      </c>
      <c r="W1219" s="195">
        <v>0.17100000000000001</v>
      </c>
      <c r="X1219" s="195">
        <v>0.245</v>
      </c>
      <c r="Y1219" s="195" t="s">
        <v>143</v>
      </c>
      <c r="Z1219" s="195" t="s">
        <v>143</v>
      </c>
      <c r="AA1219" s="195">
        <v>2.1000000000000001E-2</v>
      </c>
      <c r="AB1219" s="195">
        <v>5.6000000000000001E-2</v>
      </c>
      <c r="AC1219" s="42"/>
    </row>
    <row r="1220" spans="1:29" x14ac:dyDescent="0.25">
      <c r="A1220" s="94" t="s">
        <v>2663</v>
      </c>
      <c r="B1220" s="195" t="s">
        <v>143</v>
      </c>
      <c r="C1220" s="195">
        <v>5.3452115812917596E-2</v>
      </c>
      <c r="D1220" s="195">
        <v>0.16703786191536749</v>
      </c>
      <c r="E1220" s="195">
        <v>6.4587973273942098E-2</v>
      </c>
      <c r="F1220" s="195">
        <v>1.1135857461024499E-2</v>
      </c>
      <c r="G1220" s="195">
        <v>0.65256124721603559</v>
      </c>
      <c r="H1220" s="195" t="s">
        <v>143</v>
      </c>
      <c r="I1220" s="195">
        <v>5.1224944320712694E-2</v>
      </c>
      <c r="J1220" s="194">
        <v>1</v>
      </c>
      <c r="K1220" s="196">
        <v>449</v>
      </c>
      <c r="L1220" s="94"/>
      <c r="M1220" s="195" t="s">
        <v>143</v>
      </c>
      <c r="N1220" s="195" t="s">
        <v>143</v>
      </c>
      <c r="O1220" s="195">
        <v>3.5999999999999997E-2</v>
      </c>
      <c r="P1220" s="195">
        <v>7.8E-2</v>
      </c>
      <c r="Q1220" s="195">
        <v>0.13500000000000001</v>
      </c>
      <c r="R1220" s="195">
        <v>0.20399999999999999</v>
      </c>
      <c r="S1220" s="195">
        <v>4.4999999999999998E-2</v>
      </c>
      <c r="T1220" s="195">
        <v>9.0999999999999998E-2</v>
      </c>
      <c r="U1220" s="195">
        <v>5.0000000000000001E-3</v>
      </c>
      <c r="V1220" s="195">
        <v>2.5999999999999999E-2</v>
      </c>
      <c r="W1220" s="195">
        <v>0.60699999999999998</v>
      </c>
      <c r="X1220" s="195">
        <v>0.69499999999999995</v>
      </c>
      <c r="Y1220" s="195" t="s">
        <v>143</v>
      </c>
      <c r="Z1220" s="195" t="s">
        <v>143</v>
      </c>
      <c r="AA1220" s="195">
        <v>3.4000000000000002E-2</v>
      </c>
      <c r="AB1220" s="195">
        <v>7.5999999999999998E-2</v>
      </c>
      <c r="AC1220" s="42"/>
    </row>
    <row r="1221" spans="1:29" x14ac:dyDescent="0.25">
      <c r="A1221" s="94" t="s">
        <v>2664</v>
      </c>
      <c r="B1221" s="195">
        <v>8.9445438282647585E-4</v>
      </c>
      <c r="C1221" s="195">
        <v>1.7889087656529517E-3</v>
      </c>
      <c r="D1221" s="195">
        <v>0.73434704830053665</v>
      </c>
      <c r="E1221" s="195">
        <v>0.11538461538461539</v>
      </c>
      <c r="F1221" s="195">
        <v>2.7728085867620753E-2</v>
      </c>
      <c r="G1221" s="195">
        <v>8.0500894454382833E-3</v>
      </c>
      <c r="H1221" s="195" t="s">
        <v>143</v>
      </c>
      <c r="I1221" s="195">
        <v>0.11180679785330948</v>
      </c>
      <c r="J1221" s="194">
        <v>1</v>
      </c>
      <c r="K1221" s="196">
        <v>1118</v>
      </c>
      <c r="L1221" s="94"/>
      <c r="M1221" s="195">
        <v>0</v>
      </c>
      <c r="N1221" s="195">
        <v>5.0000000000000001E-3</v>
      </c>
      <c r="O1221" s="195">
        <v>0</v>
      </c>
      <c r="P1221" s="195">
        <v>6.0000000000000001E-3</v>
      </c>
      <c r="Q1221" s="195">
        <v>0.70799999999999996</v>
      </c>
      <c r="R1221" s="195">
        <v>0.75900000000000001</v>
      </c>
      <c r="S1221" s="195">
        <v>9.8000000000000004E-2</v>
      </c>
      <c r="T1221" s="195">
        <v>0.13500000000000001</v>
      </c>
      <c r="U1221" s="195">
        <v>0.02</v>
      </c>
      <c r="V1221" s="195">
        <v>3.9E-2</v>
      </c>
      <c r="W1221" s="195">
        <v>4.0000000000000001E-3</v>
      </c>
      <c r="X1221" s="195">
        <v>1.4999999999999999E-2</v>
      </c>
      <c r="Y1221" s="195" t="s">
        <v>143</v>
      </c>
      <c r="Z1221" s="195" t="s">
        <v>143</v>
      </c>
      <c r="AA1221" s="195">
        <v>9.5000000000000001E-2</v>
      </c>
      <c r="AB1221" s="195">
        <v>0.13200000000000001</v>
      </c>
      <c r="AC1221" s="42"/>
    </row>
    <row r="1222" spans="1:29" x14ac:dyDescent="0.25">
      <c r="A1222" s="94" t="s">
        <v>2665</v>
      </c>
      <c r="B1222" s="195">
        <v>1.8925518925518924E-2</v>
      </c>
      <c r="C1222" s="195">
        <v>0.23687423687423687</v>
      </c>
      <c r="D1222" s="195">
        <v>0.2893772893772894</v>
      </c>
      <c r="E1222" s="195">
        <v>0.11904761904761904</v>
      </c>
      <c r="F1222" s="195">
        <v>2.9914529914529916E-2</v>
      </c>
      <c r="G1222" s="195">
        <v>0.27228327228327226</v>
      </c>
      <c r="H1222" s="195" t="s">
        <v>143</v>
      </c>
      <c r="I1222" s="195">
        <v>3.3577533577533576E-2</v>
      </c>
      <c r="J1222" s="194">
        <v>1.0000000000000002</v>
      </c>
      <c r="K1222" s="196">
        <v>1638</v>
      </c>
      <c r="L1222" s="94"/>
      <c r="M1222" s="195">
        <v>1.2999999999999999E-2</v>
      </c>
      <c r="N1222" s="195">
        <v>2.7E-2</v>
      </c>
      <c r="O1222" s="195">
        <v>0.217</v>
      </c>
      <c r="P1222" s="195">
        <v>0.25800000000000001</v>
      </c>
      <c r="Q1222" s="195">
        <v>0.26800000000000002</v>
      </c>
      <c r="R1222" s="195">
        <v>0.312</v>
      </c>
      <c r="S1222" s="195">
        <v>0.104</v>
      </c>
      <c r="T1222" s="195">
        <v>0.13600000000000001</v>
      </c>
      <c r="U1222" s="195">
        <v>2.3E-2</v>
      </c>
      <c r="V1222" s="195">
        <v>3.9E-2</v>
      </c>
      <c r="W1222" s="195">
        <v>0.251</v>
      </c>
      <c r="X1222" s="195">
        <v>0.29399999999999998</v>
      </c>
      <c r="Y1222" s="195" t="s">
        <v>143</v>
      </c>
      <c r="Z1222" s="195" t="s">
        <v>143</v>
      </c>
      <c r="AA1222" s="195">
        <v>2.5999999999999999E-2</v>
      </c>
      <c r="AB1222" s="195">
        <v>4.2999999999999997E-2</v>
      </c>
      <c r="AC1222" s="42"/>
    </row>
    <row r="1223" spans="1:29" x14ac:dyDescent="0.25">
      <c r="A1223" s="94" t="s">
        <v>2666</v>
      </c>
      <c r="B1223" s="195">
        <v>0.27431141090500283</v>
      </c>
      <c r="C1223" s="195">
        <v>0.40921866216975827</v>
      </c>
      <c r="D1223" s="195">
        <v>0.16638560989319842</v>
      </c>
      <c r="E1223" s="195">
        <v>5.3962900505902189E-2</v>
      </c>
      <c r="F1223" s="195">
        <v>3.3726812816188868E-3</v>
      </c>
      <c r="G1223" s="195">
        <v>5.3400786958965711E-2</v>
      </c>
      <c r="H1223" s="195" t="s">
        <v>143</v>
      </c>
      <c r="I1223" s="195">
        <v>3.9347948285553679E-2</v>
      </c>
      <c r="J1223" s="194">
        <v>0.99999999999999989</v>
      </c>
      <c r="K1223" s="196">
        <v>1779</v>
      </c>
      <c r="L1223" s="94"/>
      <c r="M1223" s="195">
        <v>0.254</v>
      </c>
      <c r="N1223" s="195">
        <v>0.29599999999999999</v>
      </c>
      <c r="O1223" s="195">
        <v>0.38700000000000001</v>
      </c>
      <c r="P1223" s="195">
        <v>0.432</v>
      </c>
      <c r="Q1223" s="195">
        <v>0.15</v>
      </c>
      <c r="R1223" s="195">
        <v>0.184</v>
      </c>
      <c r="S1223" s="195">
        <v>4.3999999999999997E-2</v>
      </c>
      <c r="T1223" s="195">
        <v>6.5000000000000002E-2</v>
      </c>
      <c r="U1223" s="195">
        <v>2E-3</v>
      </c>
      <c r="V1223" s="195">
        <v>7.0000000000000001E-3</v>
      </c>
      <c r="W1223" s="195">
        <v>4.3999999999999997E-2</v>
      </c>
      <c r="X1223" s="195">
        <v>6.5000000000000002E-2</v>
      </c>
      <c r="Y1223" s="195" t="s">
        <v>143</v>
      </c>
      <c r="Z1223" s="195" t="s">
        <v>143</v>
      </c>
      <c r="AA1223" s="195">
        <v>3.1E-2</v>
      </c>
      <c r="AB1223" s="195">
        <v>4.9000000000000002E-2</v>
      </c>
      <c r="AC1223" s="42"/>
    </row>
    <row r="1224" spans="1:29" x14ac:dyDescent="0.25">
      <c r="A1224" s="94" t="s">
        <v>2667</v>
      </c>
      <c r="B1224" s="195" t="s">
        <v>143</v>
      </c>
      <c r="C1224" s="195">
        <v>0.17164179104477612</v>
      </c>
      <c r="D1224" s="195">
        <v>0.27238805970149255</v>
      </c>
      <c r="E1224" s="195">
        <v>0.22014925373134328</v>
      </c>
      <c r="F1224" s="195">
        <v>1.4925373134328358E-2</v>
      </c>
      <c r="G1224" s="195">
        <v>0.29104477611940299</v>
      </c>
      <c r="H1224" s="195" t="s">
        <v>143</v>
      </c>
      <c r="I1224" s="195">
        <v>2.9850746268656716E-2</v>
      </c>
      <c r="J1224" s="194">
        <v>1.0000000000000002</v>
      </c>
      <c r="K1224" s="196">
        <v>268</v>
      </c>
      <c r="L1224" s="94"/>
      <c r="M1224" s="195" t="s">
        <v>143</v>
      </c>
      <c r="N1224" s="195" t="s">
        <v>143</v>
      </c>
      <c r="O1224" s="195">
        <v>0.13100000000000001</v>
      </c>
      <c r="P1224" s="195">
        <v>0.221</v>
      </c>
      <c r="Q1224" s="195">
        <v>0.223</v>
      </c>
      <c r="R1224" s="195">
        <v>0.32900000000000001</v>
      </c>
      <c r="S1224" s="195">
        <v>0.17499999999999999</v>
      </c>
      <c r="T1224" s="195">
        <v>0.27400000000000002</v>
      </c>
      <c r="U1224" s="195">
        <v>6.0000000000000001E-3</v>
      </c>
      <c r="V1224" s="195">
        <v>3.7999999999999999E-2</v>
      </c>
      <c r="W1224" s="195">
        <v>0.24</v>
      </c>
      <c r="X1224" s="195">
        <v>0.34799999999999998</v>
      </c>
      <c r="Y1224" s="195" t="s">
        <v>143</v>
      </c>
      <c r="Z1224" s="195" t="s">
        <v>143</v>
      </c>
      <c r="AA1224" s="195">
        <v>1.4999999999999999E-2</v>
      </c>
      <c r="AB1224" s="195">
        <v>5.8000000000000003E-2</v>
      </c>
      <c r="AC1224" s="42"/>
    </row>
    <row r="1225" spans="1:29" x14ac:dyDescent="0.25">
      <c r="A1225" s="94" t="s">
        <v>2668</v>
      </c>
      <c r="B1225" s="195" t="s">
        <v>143</v>
      </c>
      <c r="C1225" s="195">
        <v>0.20442260442260443</v>
      </c>
      <c r="D1225" s="195">
        <v>0.23144963144963146</v>
      </c>
      <c r="E1225" s="195">
        <v>0.11597051597051597</v>
      </c>
      <c r="F1225" s="195">
        <v>2.3587223587223587E-2</v>
      </c>
      <c r="G1225" s="195">
        <v>0.39410319410319411</v>
      </c>
      <c r="H1225" s="195" t="s">
        <v>143</v>
      </c>
      <c r="I1225" s="195">
        <v>3.0466830466830467E-2</v>
      </c>
      <c r="J1225" s="194">
        <v>1</v>
      </c>
      <c r="K1225" s="196">
        <v>2035</v>
      </c>
      <c r="L1225" s="94"/>
      <c r="M1225" s="195" t="s">
        <v>143</v>
      </c>
      <c r="N1225" s="195" t="s">
        <v>143</v>
      </c>
      <c r="O1225" s="195">
        <v>0.187</v>
      </c>
      <c r="P1225" s="195">
        <v>0.222</v>
      </c>
      <c r="Q1225" s="195">
        <v>0.214</v>
      </c>
      <c r="R1225" s="195">
        <v>0.25</v>
      </c>
      <c r="S1225" s="195">
        <v>0.10299999999999999</v>
      </c>
      <c r="T1225" s="195">
        <v>0.13100000000000001</v>
      </c>
      <c r="U1225" s="195">
        <v>1.7999999999999999E-2</v>
      </c>
      <c r="V1225" s="195">
        <v>3.1E-2</v>
      </c>
      <c r="W1225" s="195">
        <v>0.373</v>
      </c>
      <c r="X1225" s="195">
        <v>0.41599999999999998</v>
      </c>
      <c r="Y1225" s="195" t="s">
        <v>143</v>
      </c>
      <c r="Z1225" s="195" t="s">
        <v>143</v>
      </c>
      <c r="AA1225" s="195">
        <v>2.4E-2</v>
      </c>
      <c r="AB1225" s="195">
        <v>3.9E-2</v>
      </c>
      <c r="AC1225" s="42"/>
    </row>
    <row r="1226" spans="1:29" x14ac:dyDescent="0.25">
      <c r="A1226" s="94" t="s">
        <v>2669</v>
      </c>
      <c r="B1226" s="195" t="s">
        <v>143</v>
      </c>
      <c r="C1226" s="195">
        <v>0.3835978835978836</v>
      </c>
      <c r="D1226" s="195">
        <v>0.38624338624338622</v>
      </c>
      <c r="E1226" s="195">
        <v>8.7301587301587297E-2</v>
      </c>
      <c r="F1226" s="195">
        <v>7.9365079365079361E-3</v>
      </c>
      <c r="G1226" s="195">
        <v>3.1746031746031744E-2</v>
      </c>
      <c r="H1226" s="195" t="s">
        <v>143</v>
      </c>
      <c r="I1226" s="195">
        <v>0.10317460317460317</v>
      </c>
      <c r="J1226" s="194">
        <v>0.99999999999999989</v>
      </c>
      <c r="K1226" s="196">
        <v>378</v>
      </c>
      <c r="L1226" s="94"/>
      <c r="M1226" s="195" t="s">
        <v>143</v>
      </c>
      <c r="N1226" s="195" t="s">
        <v>143</v>
      </c>
      <c r="O1226" s="195">
        <v>0.33600000000000002</v>
      </c>
      <c r="P1226" s="195">
        <v>0.434</v>
      </c>
      <c r="Q1226" s="195">
        <v>0.33900000000000002</v>
      </c>
      <c r="R1226" s="195">
        <v>0.436</v>
      </c>
      <c r="S1226" s="195">
        <v>6.3E-2</v>
      </c>
      <c r="T1226" s="195">
        <v>0.12</v>
      </c>
      <c r="U1226" s="195">
        <v>3.0000000000000001E-3</v>
      </c>
      <c r="V1226" s="195">
        <v>2.3E-2</v>
      </c>
      <c r="W1226" s="195">
        <v>1.7999999999999999E-2</v>
      </c>
      <c r="X1226" s="195">
        <v>5.5E-2</v>
      </c>
      <c r="Y1226" s="195" t="s">
        <v>143</v>
      </c>
      <c r="Z1226" s="195" t="s">
        <v>143</v>
      </c>
      <c r="AA1226" s="195">
        <v>7.5999999999999998E-2</v>
      </c>
      <c r="AB1226" s="195">
        <v>0.13800000000000001</v>
      </c>
      <c r="AC1226" s="42"/>
    </row>
    <row r="1227" spans="1:29" x14ac:dyDescent="0.25">
      <c r="A1227" s="94" t="s">
        <v>2670</v>
      </c>
      <c r="B1227" s="195" t="s">
        <v>143</v>
      </c>
      <c r="C1227" s="195">
        <v>0.22307692307692309</v>
      </c>
      <c r="D1227" s="195">
        <v>0.32692307692307693</v>
      </c>
      <c r="E1227" s="195">
        <v>0.13076923076923078</v>
      </c>
      <c r="F1227" s="195">
        <v>3.8461538461538464E-3</v>
      </c>
      <c r="G1227" s="195">
        <v>0.26923076923076922</v>
      </c>
      <c r="H1227" s="195" t="s">
        <v>143</v>
      </c>
      <c r="I1227" s="195">
        <v>4.6153846153846156E-2</v>
      </c>
      <c r="J1227" s="194">
        <v>1</v>
      </c>
      <c r="K1227" s="196">
        <v>260</v>
      </c>
      <c r="L1227" s="94"/>
      <c r="M1227" s="195" t="s">
        <v>143</v>
      </c>
      <c r="N1227" s="195" t="s">
        <v>143</v>
      </c>
      <c r="O1227" s="195">
        <v>0.17699999999999999</v>
      </c>
      <c r="P1227" s="195">
        <v>0.27800000000000002</v>
      </c>
      <c r="Q1227" s="195">
        <v>0.27300000000000002</v>
      </c>
      <c r="R1227" s="195">
        <v>0.38600000000000001</v>
      </c>
      <c r="S1227" s="195">
        <v>9.5000000000000001E-2</v>
      </c>
      <c r="T1227" s="195">
        <v>0.17699999999999999</v>
      </c>
      <c r="U1227" s="195">
        <v>1E-3</v>
      </c>
      <c r="V1227" s="195">
        <v>2.1000000000000001E-2</v>
      </c>
      <c r="W1227" s="195">
        <v>0.219</v>
      </c>
      <c r="X1227" s="195">
        <v>0.32600000000000001</v>
      </c>
      <c r="Y1227" s="195" t="s">
        <v>143</v>
      </c>
      <c r="Z1227" s="195" t="s">
        <v>143</v>
      </c>
      <c r="AA1227" s="195">
        <v>2.7E-2</v>
      </c>
      <c r="AB1227" s="195">
        <v>7.9000000000000001E-2</v>
      </c>
      <c r="AC1227" s="42"/>
    </row>
    <row r="1228" spans="1:29" x14ac:dyDescent="0.25">
      <c r="A1228" s="94" t="s">
        <v>2671</v>
      </c>
      <c r="B1228" s="195" t="s">
        <v>143</v>
      </c>
      <c r="C1228" s="195">
        <v>0.30578512396694213</v>
      </c>
      <c r="D1228" s="195">
        <v>0.21212121212121213</v>
      </c>
      <c r="E1228" s="195">
        <v>9.6418732782369149E-2</v>
      </c>
      <c r="F1228" s="195">
        <v>0.1046831955922865</v>
      </c>
      <c r="G1228" s="195">
        <v>0.22038567493112948</v>
      </c>
      <c r="H1228" s="195" t="s">
        <v>143</v>
      </c>
      <c r="I1228" s="195">
        <v>6.0606060606060608E-2</v>
      </c>
      <c r="J1228" s="194">
        <v>1</v>
      </c>
      <c r="K1228" s="196">
        <v>363</v>
      </c>
      <c r="L1228" s="94"/>
      <c r="M1228" s="195" t="s">
        <v>143</v>
      </c>
      <c r="N1228" s="195" t="s">
        <v>143</v>
      </c>
      <c r="O1228" s="195">
        <v>0.26100000000000001</v>
      </c>
      <c r="P1228" s="195">
        <v>0.35499999999999998</v>
      </c>
      <c r="Q1228" s="195">
        <v>0.17299999999999999</v>
      </c>
      <c r="R1228" s="195">
        <v>0.25700000000000001</v>
      </c>
      <c r="S1228" s="195">
        <v>7.0000000000000007E-2</v>
      </c>
      <c r="T1228" s="195">
        <v>0.13100000000000001</v>
      </c>
      <c r="U1228" s="195">
        <v>7.6999999999999999E-2</v>
      </c>
      <c r="V1228" s="195">
        <v>0.14000000000000001</v>
      </c>
      <c r="W1228" s="195">
        <v>0.18099999999999999</v>
      </c>
      <c r="X1228" s="195">
        <v>0.26600000000000001</v>
      </c>
      <c r="Y1228" s="195" t="s">
        <v>143</v>
      </c>
      <c r="Z1228" s="195" t="s">
        <v>143</v>
      </c>
      <c r="AA1228" s="195">
        <v>0.04</v>
      </c>
      <c r="AB1228" s="195">
        <v>0.09</v>
      </c>
      <c r="AC1228" s="42"/>
    </row>
    <row r="1229" spans="1:29" x14ac:dyDescent="0.25">
      <c r="A1229" s="94" t="s">
        <v>2672</v>
      </c>
      <c r="B1229" s="195" t="s">
        <v>143</v>
      </c>
      <c r="C1229" s="195">
        <v>7.8651685393258425E-2</v>
      </c>
      <c r="D1229" s="195">
        <v>0.19850187265917604</v>
      </c>
      <c r="E1229" s="195">
        <v>0.12359550561797752</v>
      </c>
      <c r="F1229" s="195">
        <v>2.6217228464419477E-2</v>
      </c>
      <c r="G1229" s="195">
        <v>0.53558052434456926</v>
      </c>
      <c r="H1229" s="195" t="s">
        <v>143</v>
      </c>
      <c r="I1229" s="195">
        <v>3.7453183520599252E-2</v>
      </c>
      <c r="J1229" s="194">
        <v>0.99999999999999989</v>
      </c>
      <c r="K1229" s="196">
        <v>267</v>
      </c>
      <c r="L1229" s="94"/>
      <c r="M1229" s="195" t="s">
        <v>143</v>
      </c>
      <c r="N1229" s="195" t="s">
        <v>143</v>
      </c>
      <c r="O1229" s="195">
        <v>5.1999999999999998E-2</v>
      </c>
      <c r="P1229" s="195">
        <v>0.11700000000000001</v>
      </c>
      <c r="Q1229" s="195">
        <v>0.155</v>
      </c>
      <c r="R1229" s="195">
        <v>0.25</v>
      </c>
      <c r="S1229" s="195">
        <v>8.8999999999999996E-2</v>
      </c>
      <c r="T1229" s="195">
        <v>0.16800000000000001</v>
      </c>
      <c r="U1229" s="195">
        <v>1.2999999999999999E-2</v>
      </c>
      <c r="V1229" s="195">
        <v>5.2999999999999999E-2</v>
      </c>
      <c r="W1229" s="195">
        <v>0.47599999999999998</v>
      </c>
      <c r="X1229" s="195">
        <v>0.59399999999999997</v>
      </c>
      <c r="Y1229" s="195" t="s">
        <v>143</v>
      </c>
      <c r="Z1229" s="195" t="s">
        <v>143</v>
      </c>
      <c r="AA1229" s="195">
        <v>0.02</v>
      </c>
      <c r="AB1229" s="195">
        <v>6.8000000000000005E-2</v>
      </c>
      <c r="AC1229" s="42"/>
    </row>
    <row r="1230" spans="1:29" x14ac:dyDescent="0.25">
      <c r="A1230" s="94" t="s">
        <v>2673</v>
      </c>
      <c r="B1230" s="195" t="s">
        <v>143</v>
      </c>
      <c r="C1230" s="195">
        <v>0.23639896373056996</v>
      </c>
      <c r="D1230" s="195">
        <v>0.47797927461139894</v>
      </c>
      <c r="E1230" s="195">
        <v>0.11075129533678757</v>
      </c>
      <c r="F1230" s="195">
        <v>3.562176165803109E-2</v>
      </c>
      <c r="G1230" s="195">
        <v>0.10816062176165803</v>
      </c>
      <c r="H1230" s="195" t="s">
        <v>143</v>
      </c>
      <c r="I1230" s="195">
        <v>3.1088082901554404E-2</v>
      </c>
      <c r="J1230" s="194">
        <v>1</v>
      </c>
      <c r="K1230" s="196">
        <v>1544</v>
      </c>
      <c r="L1230" s="94"/>
      <c r="M1230" s="195" t="s">
        <v>143</v>
      </c>
      <c r="N1230" s="195" t="s">
        <v>143</v>
      </c>
      <c r="O1230" s="195">
        <v>0.216</v>
      </c>
      <c r="P1230" s="195">
        <v>0.25800000000000001</v>
      </c>
      <c r="Q1230" s="195">
        <v>0.45300000000000001</v>
      </c>
      <c r="R1230" s="195">
        <v>0.503</v>
      </c>
      <c r="S1230" s="195">
        <v>9.6000000000000002E-2</v>
      </c>
      <c r="T1230" s="195">
        <v>0.127</v>
      </c>
      <c r="U1230" s="195">
        <v>2.7E-2</v>
      </c>
      <c r="V1230" s="195">
        <v>4.5999999999999999E-2</v>
      </c>
      <c r="W1230" s="195">
        <v>9.4E-2</v>
      </c>
      <c r="X1230" s="195">
        <v>0.125</v>
      </c>
      <c r="Y1230" s="195" t="s">
        <v>143</v>
      </c>
      <c r="Z1230" s="195" t="s">
        <v>143</v>
      </c>
      <c r="AA1230" s="195">
        <v>2.4E-2</v>
      </c>
      <c r="AB1230" s="195">
        <v>4.1000000000000002E-2</v>
      </c>
      <c r="AC1230" s="42"/>
    </row>
    <row r="1231" spans="1:29" x14ac:dyDescent="0.25">
      <c r="A1231" s="94" t="s">
        <v>2674</v>
      </c>
      <c r="B1231" s="195" t="s">
        <v>143</v>
      </c>
      <c r="C1231" s="195">
        <v>0.37642585551330798</v>
      </c>
      <c r="D1231" s="195">
        <v>0.39543726235741444</v>
      </c>
      <c r="E1231" s="195">
        <v>0.10646387832699619</v>
      </c>
      <c r="F1231" s="195">
        <v>1.5209125475285171E-2</v>
      </c>
      <c r="G1231" s="195">
        <v>9.5057034220532313E-2</v>
      </c>
      <c r="H1231" s="195" t="s">
        <v>143</v>
      </c>
      <c r="I1231" s="195">
        <v>1.1406844106463879E-2</v>
      </c>
      <c r="J1231" s="194">
        <v>1.0000000000000002</v>
      </c>
      <c r="K1231" s="196">
        <v>263</v>
      </c>
      <c r="L1231" s="94"/>
      <c r="M1231" s="195" t="s">
        <v>143</v>
      </c>
      <c r="N1231" s="195" t="s">
        <v>143</v>
      </c>
      <c r="O1231" s="195">
        <v>0.32</v>
      </c>
      <c r="P1231" s="195">
        <v>0.436</v>
      </c>
      <c r="Q1231" s="195">
        <v>0.33800000000000002</v>
      </c>
      <c r="R1231" s="195">
        <v>0.45600000000000002</v>
      </c>
      <c r="S1231" s="195">
        <v>7.4999999999999997E-2</v>
      </c>
      <c r="T1231" s="195">
        <v>0.15</v>
      </c>
      <c r="U1231" s="195">
        <v>6.0000000000000001E-3</v>
      </c>
      <c r="V1231" s="195">
        <v>3.7999999999999999E-2</v>
      </c>
      <c r="W1231" s="195">
        <v>6.5000000000000002E-2</v>
      </c>
      <c r="X1231" s="195">
        <v>0.13700000000000001</v>
      </c>
      <c r="Y1231" s="195" t="s">
        <v>143</v>
      </c>
      <c r="Z1231" s="195" t="s">
        <v>143</v>
      </c>
      <c r="AA1231" s="195">
        <v>4.0000000000000001E-3</v>
      </c>
      <c r="AB1231" s="195">
        <v>3.3000000000000002E-2</v>
      </c>
      <c r="AC1231" s="42"/>
    </row>
    <row r="1232" spans="1:29" x14ac:dyDescent="0.25">
      <c r="A1232" s="94" t="s">
        <v>2675</v>
      </c>
      <c r="B1232" s="195">
        <v>3.8056601951125278E-2</v>
      </c>
      <c r="C1232" s="195">
        <v>0.20747609388583019</v>
      </c>
      <c r="D1232" s="195">
        <v>0.26214623780546703</v>
      </c>
      <c r="E1232" s="195">
        <v>0.11281754080942721</v>
      </c>
      <c r="F1232" s="195">
        <v>3.1585047812228338E-2</v>
      </c>
      <c r="G1232" s="195">
        <v>0.24814063556457067</v>
      </c>
      <c r="H1232" s="195">
        <v>1.0624939631024824E-2</v>
      </c>
      <c r="I1232" s="195">
        <v>8.915290254032647E-2</v>
      </c>
      <c r="J1232" s="194">
        <v>1</v>
      </c>
      <c r="K1232" s="196">
        <v>10353</v>
      </c>
      <c r="L1232" s="94"/>
      <c r="M1232" s="195">
        <v>3.5000000000000003E-2</v>
      </c>
      <c r="N1232" s="195">
        <v>4.2000000000000003E-2</v>
      </c>
      <c r="O1232" s="195">
        <v>0.2</v>
      </c>
      <c r="P1232" s="195">
        <v>0.215</v>
      </c>
      <c r="Q1232" s="195">
        <v>0.254</v>
      </c>
      <c r="R1232" s="195">
        <v>0.27100000000000002</v>
      </c>
      <c r="S1232" s="195">
        <v>0.107</v>
      </c>
      <c r="T1232" s="195">
        <v>0.11899999999999999</v>
      </c>
      <c r="U1232" s="195">
        <v>2.8000000000000001E-2</v>
      </c>
      <c r="V1232" s="195">
        <v>3.5000000000000003E-2</v>
      </c>
      <c r="W1232" s="195">
        <v>0.24</v>
      </c>
      <c r="X1232" s="195">
        <v>0.25700000000000001</v>
      </c>
      <c r="Y1232" s="195">
        <v>8.9999999999999993E-3</v>
      </c>
      <c r="Z1232" s="195">
        <v>1.2999999999999999E-2</v>
      </c>
      <c r="AA1232" s="195">
        <v>8.4000000000000005E-2</v>
      </c>
      <c r="AB1232" s="195">
        <v>9.5000000000000001E-2</v>
      </c>
      <c r="AC1232" s="42"/>
    </row>
    <row r="1233" spans="1:29" x14ac:dyDescent="0.25">
      <c r="A1233" s="94" t="s">
        <v>2676</v>
      </c>
      <c r="B1233" s="195" t="s">
        <v>143</v>
      </c>
      <c r="C1233" s="195">
        <v>0.22253521126760564</v>
      </c>
      <c r="D1233" s="195">
        <v>0.29295774647887324</v>
      </c>
      <c r="E1233" s="195">
        <v>0.15774647887323945</v>
      </c>
      <c r="F1233" s="195">
        <v>2.2535211267605635E-2</v>
      </c>
      <c r="G1233" s="195">
        <v>0.25915492957746478</v>
      </c>
      <c r="H1233" s="195">
        <v>1.1267605633802818E-2</v>
      </c>
      <c r="I1233" s="195">
        <v>3.3802816901408447E-2</v>
      </c>
      <c r="J1233" s="194">
        <v>0.99999999999999989</v>
      </c>
      <c r="K1233" s="196">
        <v>355</v>
      </c>
      <c r="L1233" s="94"/>
      <c r="M1233" s="195" t="s">
        <v>143</v>
      </c>
      <c r="N1233" s="195" t="s">
        <v>143</v>
      </c>
      <c r="O1233" s="195">
        <v>0.182</v>
      </c>
      <c r="P1233" s="195">
        <v>0.26900000000000002</v>
      </c>
      <c r="Q1233" s="195">
        <v>0.248</v>
      </c>
      <c r="R1233" s="195">
        <v>0.34200000000000003</v>
      </c>
      <c r="S1233" s="195">
        <v>0.124</v>
      </c>
      <c r="T1233" s="195">
        <v>0.19900000000000001</v>
      </c>
      <c r="U1233" s="195">
        <v>1.0999999999999999E-2</v>
      </c>
      <c r="V1233" s="195">
        <v>4.3999999999999997E-2</v>
      </c>
      <c r="W1233" s="195">
        <v>0.216</v>
      </c>
      <c r="X1233" s="195">
        <v>0.307</v>
      </c>
      <c r="Y1233" s="195">
        <v>4.0000000000000001E-3</v>
      </c>
      <c r="Z1233" s="195">
        <v>2.9000000000000001E-2</v>
      </c>
      <c r="AA1233" s="195">
        <v>1.9E-2</v>
      </c>
      <c r="AB1233" s="195">
        <v>5.8000000000000003E-2</v>
      </c>
      <c r="AC1233" s="42"/>
    </row>
    <row r="1234" spans="1:29" x14ac:dyDescent="0.25">
      <c r="A1234" s="94" t="s">
        <v>2677</v>
      </c>
      <c r="B1234" s="195" t="s">
        <v>143</v>
      </c>
      <c r="C1234" s="195">
        <v>7.1428571428571425E-2</v>
      </c>
      <c r="D1234" s="195">
        <v>0.16459627329192547</v>
      </c>
      <c r="E1234" s="195">
        <v>6.8322981366459631E-2</v>
      </c>
      <c r="F1234" s="195">
        <v>2.4844720496894408E-2</v>
      </c>
      <c r="G1234" s="195">
        <v>0.53726708074534157</v>
      </c>
      <c r="H1234" s="195">
        <v>4.0372670807453416E-2</v>
      </c>
      <c r="I1234" s="195">
        <v>9.3167701863354033E-2</v>
      </c>
      <c r="J1234" s="194">
        <v>0.99999999999999989</v>
      </c>
      <c r="K1234" s="196">
        <v>322</v>
      </c>
      <c r="L1234" s="94"/>
      <c r="M1234" s="195" t="s">
        <v>143</v>
      </c>
      <c r="N1234" s="195" t="s">
        <v>143</v>
      </c>
      <c r="O1234" s="195">
        <v>4.8000000000000001E-2</v>
      </c>
      <c r="P1234" s="195">
        <v>0.105</v>
      </c>
      <c r="Q1234" s="195">
        <v>0.128</v>
      </c>
      <c r="R1234" s="195">
        <v>0.20899999999999999</v>
      </c>
      <c r="S1234" s="195">
        <v>4.5999999999999999E-2</v>
      </c>
      <c r="T1234" s="195">
        <v>0.10100000000000001</v>
      </c>
      <c r="U1234" s="195">
        <v>1.2999999999999999E-2</v>
      </c>
      <c r="V1234" s="195">
        <v>4.8000000000000001E-2</v>
      </c>
      <c r="W1234" s="195">
        <v>0.48299999999999998</v>
      </c>
      <c r="X1234" s="195">
        <v>0.59099999999999997</v>
      </c>
      <c r="Y1234" s="195">
        <v>2.4E-2</v>
      </c>
      <c r="Z1234" s="195">
        <v>6.8000000000000005E-2</v>
      </c>
      <c r="AA1234" s="195">
        <v>6.6000000000000003E-2</v>
      </c>
      <c r="AB1234" s="195">
        <v>0.13</v>
      </c>
      <c r="AC1234" s="42"/>
    </row>
    <row r="1235" spans="1:29" x14ac:dyDescent="0.25">
      <c r="A1235" s="94" t="s">
        <v>2678</v>
      </c>
      <c r="B1235" s="195" t="s">
        <v>143</v>
      </c>
      <c r="C1235" s="195">
        <v>3.1152647975077881E-3</v>
      </c>
      <c r="D1235" s="195">
        <v>0.74870197300103847</v>
      </c>
      <c r="E1235" s="195">
        <v>8.0996884735202487E-2</v>
      </c>
      <c r="F1235" s="195">
        <v>2.1806853582554516E-2</v>
      </c>
      <c r="G1235" s="195">
        <v>1.0384215991692628E-2</v>
      </c>
      <c r="H1235" s="195" t="s">
        <v>143</v>
      </c>
      <c r="I1235" s="195">
        <v>0.13499480789200416</v>
      </c>
      <c r="J1235" s="194">
        <v>1</v>
      </c>
      <c r="K1235" s="196">
        <v>963</v>
      </c>
      <c r="L1235" s="94"/>
      <c r="M1235" s="195" t="s">
        <v>143</v>
      </c>
      <c r="N1235" s="195" t="s">
        <v>143</v>
      </c>
      <c r="O1235" s="195">
        <v>1E-3</v>
      </c>
      <c r="P1235" s="195">
        <v>8.9999999999999993E-3</v>
      </c>
      <c r="Q1235" s="195">
        <v>0.72</v>
      </c>
      <c r="R1235" s="195">
        <v>0.77500000000000002</v>
      </c>
      <c r="S1235" s="195">
        <v>6.5000000000000002E-2</v>
      </c>
      <c r="T1235" s="195">
        <v>0.1</v>
      </c>
      <c r="U1235" s="195">
        <v>1.4E-2</v>
      </c>
      <c r="V1235" s="195">
        <v>3.3000000000000002E-2</v>
      </c>
      <c r="W1235" s="195">
        <v>6.0000000000000001E-3</v>
      </c>
      <c r="X1235" s="195">
        <v>1.9E-2</v>
      </c>
      <c r="Y1235" s="195" t="s">
        <v>143</v>
      </c>
      <c r="Z1235" s="195" t="s">
        <v>143</v>
      </c>
      <c r="AA1235" s="195">
        <v>0.115</v>
      </c>
      <c r="AB1235" s="195">
        <v>0.158</v>
      </c>
      <c r="AC1235" s="42"/>
    </row>
    <row r="1236" spans="1:29" x14ac:dyDescent="0.25">
      <c r="A1236" s="94" t="s">
        <v>2679</v>
      </c>
      <c r="B1236" s="195">
        <v>1.5044247787610619E-2</v>
      </c>
      <c r="C1236" s="195">
        <v>0.23185840707964603</v>
      </c>
      <c r="D1236" s="195">
        <v>0.25309734513274335</v>
      </c>
      <c r="E1236" s="195">
        <v>8.3185840707964601E-2</v>
      </c>
      <c r="F1236" s="195">
        <v>5.2212389380530973E-2</v>
      </c>
      <c r="G1236" s="195">
        <v>0.27964601769911507</v>
      </c>
      <c r="H1236" s="195">
        <v>1.7699115044247787E-2</v>
      </c>
      <c r="I1236" s="195">
        <v>6.7256637168141592E-2</v>
      </c>
      <c r="J1236" s="194">
        <v>1</v>
      </c>
      <c r="K1236" s="196">
        <v>1130</v>
      </c>
      <c r="L1236" s="94"/>
      <c r="M1236" s="195">
        <v>8.9999999999999993E-3</v>
      </c>
      <c r="N1236" s="195">
        <v>2.4E-2</v>
      </c>
      <c r="O1236" s="195">
        <v>0.20799999999999999</v>
      </c>
      <c r="P1236" s="195">
        <v>0.25700000000000001</v>
      </c>
      <c r="Q1236" s="195">
        <v>0.22900000000000001</v>
      </c>
      <c r="R1236" s="195">
        <v>0.27900000000000003</v>
      </c>
      <c r="S1236" s="195">
        <v>6.8000000000000005E-2</v>
      </c>
      <c r="T1236" s="195">
        <v>0.10100000000000001</v>
      </c>
      <c r="U1236" s="195">
        <v>4.1000000000000002E-2</v>
      </c>
      <c r="V1236" s="195">
        <v>6.7000000000000004E-2</v>
      </c>
      <c r="W1236" s="195">
        <v>0.254</v>
      </c>
      <c r="X1236" s="195">
        <v>0.307</v>
      </c>
      <c r="Y1236" s="195">
        <v>1.0999999999999999E-2</v>
      </c>
      <c r="Z1236" s="195">
        <v>2.7E-2</v>
      </c>
      <c r="AA1236" s="195">
        <v>5.3999999999999999E-2</v>
      </c>
      <c r="AB1236" s="195">
        <v>8.3000000000000004E-2</v>
      </c>
      <c r="AC1236" s="42"/>
    </row>
    <row r="1237" spans="1:29" x14ac:dyDescent="0.25">
      <c r="A1237" s="94" t="s">
        <v>2680</v>
      </c>
      <c r="B1237" s="195">
        <v>0.23921319796954316</v>
      </c>
      <c r="C1237" s="195">
        <v>0.34771573604060912</v>
      </c>
      <c r="D1237" s="195">
        <v>0.21129441624365483</v>
      </c>
      <c r="E1237" s="195">
        <v>3.2994923857868022E-2</v>
      </c>
      <c r="F1237" s="195">
        <v>7.6142131979695434E-3</v>
      </c>
      <c r="G1237" s="195">
        <v>6.0913705583756347E-2</v>
      </c>
      <c r="H1237" s="195">
        <v>6.3451776649746192E-3</v>
      </c>
      <c r="I1237" s="195">
        <v>9.3908629441624369E-2</v>
      </c>
      <c r="J1237" s="194">
        <v>1</v>
      </c>
      <c r="K1237" s="196">
        <v>1576</v>
      </c>
      <c r="L1237" s="94"/>
      <c r="M1237" s="195">
        <v>0.219</v>
      </c>
      <c r="N1237" s="195">
        <v>0.26100000000000001</v>
      </c>
      <c r="O1237" s="195">
        <v>0.32500000000000001</v>
      </c>
      <c r="P1237" s="195">
        <v>0.372</v>
      </c>
      <c r="Q1237" s="195">
        <v>0.192</v>
      </c>
      <c r="R1237" s="195">
        <v>0.23200000000000001</v>
      </c>
      <c r="S1237" s="195">
        <v>2.5000000000000001E-2</v>
      </c>
      <c r="T1237" s="195">
        <v>4.2999999999999997E-2</v>
      </c>
      <c r="U1237" s="195">
        <v>4.0000000000000001E-3</v>
      </c>
      <c r="V1237" s="195">
        <v>1.2999999999999999E-2</v>
      </c>
      <c r="W1237" s="195">
        <v>0.05</v>
      </c>
      <c r="X1237" s="195">
        <v>7.3999999999999996E-2</v>
      </c>
      <c r="Y1237" s="195">
        <v>3.0000000000000001E-3</v>
      </c>
      <c r="Z1237" s="195">
        <v>1.2E-2</v>
      </c>
      <c r="AA1237" s="195">
        <v>0.08</v>
      </c>
      <c r="AB1237" s="195">
        <v>0.109</v>
      </c>
      <c r="AC1237" s="42"/>
    </row>
    <row r="1238" spans="1:29" x14ac:dyDescent="0.25">
      <c r="A1238" s="94" t="s">
        <v>2681</v>
      </c>
      <c r="B1238" s="195" t="s">
        <v>143</v>
      </c>
      <c r="C1238" s="195">
        <v>0.11842105263157894</v>
      </c>
      <c r="D1238" s="195">
        <v>0.28947368421052633</v>
      </c>
      <c r="E1238" s="195">
        <v>0.20175438596491227</v>
      </c>
      <c r="F1238" s="195">
        <v>1.7543859649122806E-2</v>
      </c>
      <c r="G1238" s="195">
        <v>0.26754385964912281</v>
      </c>
      <c r="H1238" s="195">
        <v>8.771929824561403E-3</v>
      </c>
      <c r="I1238" s="195">
        <v>9.6491228070175433E-2</v>
      </c>
      <c r="J1238" s="194">
        <v>1.0000000000000002</v>
      </c>
      <c r="K1238" s="196">
        <v>228</v>
      </c>
      <c r="L1238" s="94"/>
      <c r="M1238" s="195" t="s">
        <v>143</v>
      </c>
      <c r="N1238" s="195" t="s">
        <v>143</v>
      </c>
      <c r="O1238" s="195">
        <v>8.3000000000000004E-2</v>
      </c>
      <c r="P1238" s="195">
        <v>0.16700000000000001</v>
      </c>
      <c r="Q1238" s="195">
        <v>0.23400000000000001</v>
      </c>
      <c r="R1238" s="195">
        <v>0.35099999999999998</v>
      </c>
      <c r="S1238" s="195">
        <v>0.155</v>
      </c>
      <c r="T1238" s="195">
        <v>0.25900000000000001</v>
      </c>
      <c r="U1238" s="195">
        <v>7.0000000000000001E-3</v>
      </c>
      <c r="V1238" s="195">
        <v>4.3999999999999997E-2</v>
      </c>
      <c r="W1238" s="195">
        <v>0.214</v>
      </c>
      <c r="X1238" s="195">
        <v>0.32900000000000001</v>
      </c>
      <c r="Y1238" s="195">
        <v>2E-3</v>
      </c>
      <c r="Z1238" s="195">
        <v>3.1E-2</v>
      </c>
      <c r="AA1238" s="195">
        <v>6.5000000000000002E-2</v>
      </c>
      <c r="AB1238" s="195">
        <v>0.14199999999999999</v>
      </c>
      <c r="AC1238" s="42"/>
    </row>
    <row r="1239" spans="1:29" x14ac:dyDescent="0.25">
      <c r="A1239" s="94" t="s">
        <v>2682</v>
      </c>
      <c r="B1239" s="195" t="s">
        <v>143</v>
      </c>
      <c r="C1239" s="195">
        <v>0.17225950782997762</v>
      </c>
      <c r="D1239" s="195">
        <v>0.21252796420581654</v>
      </c>
      <c r="E1239" s="195">
        <v>0.11782252050708426</v>
      </c>
      <c r="F1239" s="195">
        <v>2.0879940343027592E-2</v>
      </c>
      <c r="G1239" s="195">
        <v>0.40715883668903802</v>
      </c>
      <c r="H1239" s="195">
        <v>1.4914243102162566E-2</v>
      </c>
      <c r="I1239" s="195">
        <v>5.4436987322893364E-2</v>
      </c>
      <c r="J1239" s="194">
        <v>0.99999999999999989</v>
      </c>
      <c r="K1239" s="196">
        <v>1341</v>
      </c>
      <c r="L1239" s="94"/>
      <c r="M1239" s="195" t="s">
        <v>143</v>
      </c>
      <c r="N1239" s="195" t="s">
        <v>143</v>
      </c>
      <c r="O1239" s="195">
        <v>0.153</v>
      </c>
      <c r="P1239" s="195">
        <v>0.193</v>
      </c>
      <c r="Q1239" s="195">
        <v>0.191</v>
      </c>
      <c r="R1239" s="195">
        <v>0.23499999999999999</v>
      </c>
      <c r="S1239" s="195">
        <v>0.10199999999999999</v>
      </c>
      <c r="T1239" s="195">
        <v>0.13600000000000001</v>
      </c>
      <c r="U1239" s="195">
        <v>1.4E-2</v>
      </c>
      <c r="V1239" s="195">
        <v>0.03</v>
      </c>
      <c r="W1239" s="195">
        <v>0.38100000000000001</v>
      </c>
      <c r="X1239" s="195">
        <v>0.434</v>
      </c>
      <c r="Y1239" s="195">
        <v>0.01</v>
      </c>
      <c r="Z1239" s="195">
        <v>2.3E-2</v>
      </c>
      <c r="AA1239" s="195">
        <v>4.3999999999999997E-2</v>
      </c>
      <c r="AB1239" s="195">
        <v>6.8000000000000005E-2</v>
      </c>
      <c r="AC1239" s="42"/>
    </row>
    <row r="1240" spans="1:29" x14ac:dyDescent="0.25">
      <c r="A1240" s="94" t="s">
        <v>2683</v>
      </c>
      <c r="B1240" s="195" t="s">
        <v>143</v>
      </c>
      <c r="C1240" s="195">
        <v>0.35510204081632651</v>
      </c>
      <c r="D1240" s="195">
        <v>0.27755102040816326</v>
      </c>
      <c r="E1240" s="195">
        <v>0.12244897959183673</v>
      </c>
      <c r="F1240" s="195">
        <v>1.2244897959183673E-2</v>
      </c>
      <c r="G1240" s="195">
        <v>4.0816326530612242E-2</v>
      </c>
      <c r="H1240" s="195">
        <v>8.1632653061224497E-3</v>
      </c>
      <c r="I1240" s="195">
        <v>0.18367346938775511</v>
      </c>
      <c r="J1240" s="194">
        <v>1.0000000000000002</v>
      </c>
      <c r="K1240" s="196">
        <v>245</v>
      </c>
      <c r="L1240" s="94"/>
      <c r="M1240" s="195" t="s">
        <v>143</v>
      </c>
      <c r="N1240" s="195" t="s">
        <v>143</v>
      </c>
      <c r="O1240" s="195">
        <v>0.29799999999999999</v>
      </c>
      <c r="P1240" s="195">
        <v>0.41699999999999998</v>
      </c>
      <c r="Q1240" s="195">
        <v>0.22500000000000001</v>
      </c>
      <c r="R1240" s="195">
        <v>0.33700000000000002</v>
      </c>
      <c r="S1240" s="195">
        <v>8.6999999999999994E-2</v>
      </c>
      <c r="T1240" s="195">
        <v>0.16900000000000001</v>
      </c>
      <c r="U1240" s="195">
        <v>4.0000000000000001E-3</v>
      </c>
      <c r="V1240" s="195">
        <v>3.5000000000000003E-2</v>
      </c>
      <c r="W1240" s="195">
        <v>2.1999999999999999E-2</v>
      </c>
      <c r="X1240" s="195">
        <v>7.2999999999999995E-2</v>
      </c>
      <c r="Y1240" s="195">
        <v>2E-3</v>
      </c>
      <c r="Z1240" s="195">
        <v>2.9000000000000001E-2</v>
      </c>
      <c r="AA1240" s="195">
        <v>0.14000000000000001</v>
      </c>
      <c r="AB1240" s="195">
        <v>0.23699999999999999</v>
      </c>
      <c r="AC1240" s="42"/>
    </row>
    <row r="1241" spans="1:29" x14ac:dyDescent="0.25">
      <c r="A1241" s="94" t="s">
        <v>2684</v>
      </c>
      <c r="B1241" s="195" t="s">
        <v>143</v>
      </c>
      <c r="C1241" s="195">
        <v>0.1396761133603239</v>
      </c>
      <c r="D1241" s="195">
        <v>0.28947368421052633</v>
      </c>
      <c r="E1241" s="195">
        <v>0.1214574898785425</v>
      </c>
      <c r="F1241" s="195">
        <v>3.643724696356275E-2</v>
      </c>
      <c r="G1241" s="195">
        <v>0.28542510121457487</v>
      </c>
      <c r="H1241" s="195">
        <v>4.048582995951417E-3</v>
      </c>
      <c r="I1241" s="195">
        <v>0.12348178137651822</v>
      </c>
      <c r="J1241" s="194">
        <v>1</v>
      </c>
      <c r="K1241" s="196">
        <v>494</v>
      </c>
      <c r="L1241" s="94"/>
      <c r="M1241" s="195" t="s">
        <v>143</v>
      </c>
      <c r="N1241" s="195" t="s">
        <v>143</v>
      </c>
      <c r="O1241" s="195">
        <v>0.112</v>
      </c>
      <c r="P1241" s="195">
        <v>0.17299999999999999</v>
      </c>
      <c r="Q1241" s="195">
        <v>0.251</v>
      </c>
      <c r="R1241" s="195">
        <v>0.33100000000000002</v>
      </c>
      <c r="S1241" s="195">
        <v>9.6000000000000002E-2</v>
      </c>
      <c r="T1241" s="195">
        <v>0.153</v>
      </c>
      <c r="U1241" s="195">
        <v>2.3E-2</v>
      </c>
      <c r="V1241" s="195">
        <v>5.7000000000000002E-2</v>
      </c>
      <c r="W1241" s="195">
        <v>0.247</v>
      </c>
      <c r="X1241" s="195">
        <v>0.32700000000000001</v>
      </c>
      <c r="Y1241" s="195">
        <v>1E-3</v>
      </c>
      <c r="Z1241" s="195">
        <v>1.4999999999999999E-2</v>
      </c>
      <c r="AA1241" s="195">
        <v>9.7000000000000003E-2</v>
      </c>
      <c r="AB1241" s="195">
        <v>0.155</v>
      </c>
      <c r="AC1241" s="42"/>
    </row>
    <row r="1242" spans="1:29" x14ac:dyDescent="0.25">
      <c r="A1242" s="94" t="s">
        <v>2685</v>
      </c>
      <c r="B1242" s="195" t="s">
        <v>143</v>
      </c>
      <c r="C1242" s="195">
        <v>0.29953917050691242</v>
      </c>
      <c r="D1242" s="195">
        <v>0.19815668202764977</v>
      </c>
      <c r="E1242" s="195">
        <v>9.6774193548387094E-2</v>
      </c>
      <c r="F1242" s="195">
        <v>9.2165898617511524E-2</v>
      </c>
      <c r="G1242" s="195">
        <v>0.26267281105990781</v>
      </c>
      <c r="H1242" s="195">
        <v>1.8433179723502304E-2</v>
      </c>
      <c r="I1242" s="195">
        <v>3.2258064516129031E-2</v>
      </c>
      <c r="J1242" s="194">
        <v>1</v>
      </c>
      <c r="K1242" s="196">
        <v>217</v>
      </c>
      <c r="L1242" s="94"/>
      <c r="M1242" s="195" t="s">
        <v>143</v>
      </c>
      <c r="N1242" s="195" t="s">
        <v>143</v>
      </c>
      <c r="O1242" s="195">
        <v>0.24299999999999999</v>
      </c>
      <c r="P1242" s="195">
        <v>0.36399999999999999</v>
      </c>
      <c r="Q1242" s="195">
        <v>0.151</v>
      </c>
      <c r="R1242" s="195">
        <v>0.25600000000000001</v>
      </c>
      <c r="S1242" s="195">
        <v>6.4000000000000001E-2</v>
      </c>
      <c r="T1242" s="195">
        <v>0.14299999999999999</v>
      </c>
      <c r="U1242" s="195">
        <v>0.06</v>
      </c>
      <c r="V1242" s="195">
        <v>0.13800000000000001</v>
      </c>
      <c r="W1242" s="195">
        <v>0.20899999999999999</v>
      </c>
      <c r="X1242" s="195">
        <v>0.32500000000000001</v>
      </c>
      <c r="Y1242" s="195">
        <v>7.0000000000000001E-3</v>
      </c>
      <c r="Z1242" s="195">
        <v>4.5999999999999999E-2</v>
      </c>
      <c r="AA1242" s="195">
        <v>1.6E-2</v>
      </c>
      <c r="AB1242" s="195">
        <v>6.5000000000000002E-2</v>
      </c>
      <c r="AC1242" s="42"/>
    </row>
    <row r="1243" spans="1:29" x14ac:dyDescent="0.25">
      <c r="A1243" s="94" t="s">
        <v>2686</v>
      </c>
      <c r="B1243" s="195" t="s">
        <v>143</v>
      </c>
      <c r="C1243" s="195">
        <v>7.1428571428571425E-2</v>
      </c>
      <c r="D1243" s="195">
        <v>0.20186335403726707</v>
      </c>
      <c r="E1243" s="195">
        <v>0.12111801242236025</v>
      </c>
      <c r="F1243" s="195">
        <v>3.7267080745341616E-2</v>
      </c>
      <c r="G1243" s="195">
        <v>0.46583850931677018</v>
      </c>
      <c r="H1243" s="195">
        <v>2.1739130434782608E-2</v>
      </c>
      <c r="I1243" s="195">
        <v>8.0745341614906832E-2</v>
      </c>
      <c r="J1243" s="194">
        <v>1</v>
      </c>
      <c r="K1243" s="196">
        <v>322</v>
      </c>
      <c r="L1243" s="94"/>
      <c r="M1243" s="195" t="s">
        <v>143</v>
      </c>
      <c r="N1243" s="195" t="s">
        <v>143</v>
      </c>
      <c r="O1243" s="195">
        <v>4.8000000000000001E-2</v>
      </c>
      <c r="P1243" s="195">
        <v>0.105</v>
      </c>
      <c r="Q1243" s="195">
        <v>0.16200000000000001</v>
      </c>
      <c r="R1243" s="195">
        <v>0.249</v>
      </c>
      <c r="S1243" s="195">
        <v>0.09</v>
      </c>
      <c r="T1243" s="195">
        <v>0.161</v>
      </c>
      <c r="U1243" s="195">
        <v>2.1000000000000001E-2</v>
      </c>
      <c r="V1243" s="195">
        <v>6.4000000000000001E-2</v>
      </c>
      <c r="W1243" s="195">
        <v>0.41199999999999998</v>
      </c>
      <c r="X1243" s="195">
        <v>0.52</v>
      </c>
      <c r="Y1243" s="195">
        <v>1.0999999999999999E-2</v>
      </c>
      <c r="Z1243" s="195">
        <v>4.3999999999999997E-2</v>
      </c>
      <c r="AA1243" s="195">
        <v>5.6000000000000001E-2</v>
      </c>
      <c r="AB1243" s="195">
        <v>0.11600000000000001</v>
      </c>
      <c r="AC1243" s="42"/>
    </row>
    <row r="1244" spans="1:29" x14ac:dyDescent="0.25">
      <c r="A1244" s="94" t="s">
        <v>2687</v>
      </c>
      <c r="B1244" s="195" t="s">
        <v>143</v>
      </c>
      <c r="C1244" s="195">
        <v>0.21271763815291445</v>
      </c>
      <c r="D1244" s="195">
        <v>0.39439818319454956</v>
      </c>
      <c r="E1244" s="195">
        <v>0.13247539742619227</v>
      </c>
      <c r="F1244" s="195">
        <v>3.6336109008327025E-2</v>
      </c>
      <c r="G1244" s="195">
        <v>0.11430734292202877</v>
      </c>
      <c r="H1244" s="195">
        <v>3.0280090840272521E-3</v>
      </c>
      <c r="I1244" s="195">
        <v>0.10673732021196064</v>
      </c>
      <c r="J1244" s="194">
        <v>1</v>
      </c>
      <c r="K1244" s="196">
        <v>1321</v>
      </c>
      <c r="L1244" s="94"/>
      <c r="M1244" s="195" t="s">
        <v>143</v>
      </c>
      <c r="N1244" s="195" t="s">
        <v>143</v>
      </c>
      <c r="O1244" s="195">
        <v>0.191</v>
      </c>
      <c r="P1244" s="195">
        <v>0.23599999999999999</v>
      </c>
      <c r="Q1244" s="195">
        <v>0.36799999999999999</v>
      </c>
      <c r="R1244" s="195">
        <v>0.42099999999999999</v>
      </c>
      <c r="S1244" s="195">
        <v>0.115</v>
      </c>
      <c r="T1244" s="195">
        <v>0.152</v>
      </c>
      <c r="U1244" s="195">
        <v>2.8000000000000001E-2</v>
      </c>
      <c r="V1244" s="195">
        <v>4.8000000000000001E-2</v>
      </c>
      <c r="W1244" s="195">
        <v>9.8000000000000004E-2</v>
      </c>
      <c r="X1244" s="195">
        <v>0.13300000000000001</v>
      </c>
      <c r="Y1244" s="195">
        <v>1E-3</v>
      </c>
      <c r="Z1244" s="195">
        <v>8.0000000000000002E-3</v>
      </c>
      <c r="AA1244" s="195">
        <v>9.0999999999999998E-2</v>
      </c>
      <c r="AB1244" s="195">
        <v>0.125</v>
      </c>
      <c r="AC1244" s="42"/>
    </row>
    <row r="1245" spans="1:29" x14ac:dyDescent="0.25">
      <c r="A1245" s="94" t="s">
        <v>2688</v>
      </c>
      <c r="B1245" s="195" t="s">
        <v>143</v>
      </c>
      <c r="C1245" s="195">
        <v>0.33455882352941174</v>
      </c>
      <c r="D1245" s="195">
        <v>0.31985294117647056</v>
      </c>
      <c r="E1245" s="195">
        <v>0.11764705882352941</v>
      </c>
      <c r="F1245" s="195">
        <v>1.8382352941176471E-2</v>
      </c>
      <c r="G1245" s="195">
        <v>0.10294117647058823</v>
      </c>
      <c r="H1245" s="195" t="s">
        <v>143</v>
      </c>
      <c r="I1245" s="195">
        <v>0.10661764705882353</v>
      </c>
      <c r="J1245" s="194">
        <v>0.99999999999999989</v>
      </c>
      <c r="K1245" s="196">
        <v>272</v>
      </c>
      <c r="L1245" s="94"/>
      <c r="M1245" s="195" t="s">
        <v>143</v>
      </c>
      <c r="N1245" s="195" t="s">
        <v>143</v>
      </c>
      <c r="O1245" s="195">
        <v>0.28100000000000003</v>
      </c>
      <c r="P1245" s="195">
        <v>0.39300000000000002</v>
      </c>
      <c r="Q1245" s="195">
        <v>0.26700000000000002</v>
      </c>
      <c r="R1245" s="195">
        <v>0.377</v>
      </c>
      <c r="S1245" s="195">
        <v>8.5000000000000006E-2</v>
      </c>
      <c r="T1245" s="195">
        <v>0.161</v>
      </c>
      <c r="U1245" s="195">
        <v>8.0000000000000002E-3</v>
      </c>
      <c r="V1245" s="195">
        <v>4.2000000000000003E-2</v>
      </c>
      <c r="W1245" s="195">
        <v>7.1999999999999995E-2</v>
      </c>
      <c r="X1245" s="195">
        <v>0.14499999999999999</v>
      </c>
      <c r="Y1245" s="195" t="s">
        <v>143</v>
      </c>
      <c r="Z1245" s="195" t="s">
        <v>143</v>
      </c>
      <c r="AA1245" s="195">
        <v>7.4999999999999997E-2</v>
      </c>
      <c r="AB1245" s="195">
        <v>0.14899999999999999</v>
      </c>
      <c r="AC1245" s="42"/>
    </row>
    <row r="1246" spans="1:29" x14ac:dyDescent="0.25">
      <c r="A1246" s="94" t="s">
        <v>2689</v>
      </c>
      <c r="B1246" s="195">
        <v>4.2774469512706532E-2</v>
      </c>
      <c r="C1246" s="195">
        <v>0.18753669378512119</v>
      </c>
      <c r="D1246" s="195">
        <v>0.29170510777488889</v>
      </c>
      <c r="E1246" s="195">
        <v>0.11708462635242808</v>
      </c>
      <c r="F1246" s="195">
        <v>2.6000167743017697E-2</v>
      </c>
      <c r="G1246" s="195">
        <v>0.23475635326679528</v>
      </c>
      <c r="H1246" s="195">
        <v>1.0987167659146188E-2</v>
      </c>
      <c r="I1246" s="195">
        <v>8.9155413905896166E-2</v>
      </c>
      <c r="J1246" s="194">
        <v>1</v>
      </c>
      <c r="K1246" s="196">
        <v>11923</v>
      </c>
      <c r="L1246" s="94"/>
      <c r="M1246" s="195">
        <v>3.9E-2</v>
      </c>
      <c r="N1246" s="195">
        <v>4.7E-2</v>
      </c>
      <c r="O1246" s="195">
        <v>0.18099999999999999</v>
      </c>
      <c r="P1246" s="195">
        <v>0.19500000000000001</v>
      </c>
      <c r="Q1246" s="195">
        <v>0.28399999999999997</v>
      </c>
      <c r="R1246" s="195">
        <v>0.3</v>
      </c>
      <c r="S1246" s="195">
        <v>0.111</v>
      </c>
      <c r="T1246" s="195">
        <v>0.123</v>
      </c>
      <c r="U1246" s="195">
        <v>2.3E-2</v>
      </c>
      <c r="V1246" s="195">
        <v>2.9000000000000001E-2</v>
      </c>
      <c r="W1246" s="195">
        <v>0.22700000000000001</v>
      </c>
      <c r="X1246" s="195">
        <v>0.24199999999999999</v>
      </c>
      <c r="Y1246" s="195">
        <v>8.9999999999999993E-3</v>
      </c>
      <c r="Z1246" s="195">
        <v>1.2999999999999999E-2</v>
      </c>
      <c r="AA1246" s="195">
        <v>8.4000000000000005E-2</v>
      </c>
      <c r="AB1246" s="195">
        <v>9.4E-2</v>
      </c>
      <c r="AC1246" s="42"/>
    </row>
    <row r="1247" spans="1:29" x14ac:dyDescent="0.25">
      <c r="A1247" s="94" t="s">
        <v>2690</v>
      </c>
      <c r="B1247" s="195" t="s">
        <v>143</v>
      </c>
      <c r="C1247" s="195">
        <v>0.18592964824120603</v>
      </c>
      <c r="D1247" s="195">
        <v>0.36432160804020103</v>
      </c>
      <c r="E1247" s="195">
        <v>0.14572864321608039</v>
      </c>
      <c r="F1247" s="195">
        <v>2.0100502512562814E-2</v>
      </c>
      <c r="G1247" s="195">
        <v>0.19346733668341709</v>
      </c>
      <c r="H1247" s="195">
        <v>2.7638190954773871E-2</v>
      </c>
      <c r="I1247" s="195">
        <v>6.2814070351758788E-2</v>
      </c>
      <c r="J1247" s="194">
        <v>0.99999999999999989</v>
      </c>
      <c r="K1247" s="196">
        <v>398</v>
      </c>
      <c r="L1247" s="94"/>
      <c r="M1247" s="195" t="s">
        <v>143</v>
      </c>
      <c r="N1247" s="195" t="s">
        <v>143</v>
      </c>
      <c r="O1247" s="195">
        <v>0.151</v>
      </c>
      <c r="P1247" s="195">
        <v>0.22700000000000001</v>
      </c>
      <c r="Q1247" s="195">
        <v>0.31900000000000001</v>
      </c>
      <c r="R1247" s="195">
        <v>0.41299999999999998</v>
      </c>
      <c r="S1247" s="195">
        <v>0.114</v>
      </c>
      <c r="T1247" s="195">
        <v>0.184</v>
      </c>
      <c r="U1247" s="195">
        <v>0.01</v>
      </c>
      <c r="V1247" s="195">
        <v>3.9E-2</v>
      </c>
      <c r="W1247" s="195">
        <v>0.158</v>
      </c>
      <c r="X1247" s="195">
        <v>0.23499999999999999</v>
      </c>
      <c r="Y1247" s="195">
        <v>1.6E-2</v>
      </c>
      <c r="Z1247" s="195">
        <v>4.9000000000000002E-2</v>
      </c>
      <c r="AA1247" s="195">
        <v>4.2999999999999997E-2</v>
      </c>
      <c r="AB1247" s="195">
        <v>9.0999999999999998E-2</v>
      </c>
      <c r="AC1247" s="42"/>
    </row>
    <row r="1248" spans="1:29" x14ac:dyDescent="0.25">
      <c r="A1248" s="94" t="s">
        <v>2691</v>
      </c>
      <c r="B1248" s="195" t="s">
        <v>143</v>
      </c>
      <c r="C1248" s="195">
        <v>9.3939393939393934E-2</v>
      </c>
      <c r="D1248" s="195">
        <v>0.1484848484848485</v>
      </c>
      <c r="E1248" s="195">
        <v>6.363636363636363E-2</v>
      </c>
      <c r="F1248" s="195">
        <v>9.0909090909090905E-3</v>
      </c>
      <c r="G1248" s="195">
        <v>0.56666666666666665</v>
      </c>
      <c r="H1248" s="195">
        <v>4.8484848484848485E-2</v>
      </c>
      <c r="I1248" s="195">
        <v>6.9696969696969702E-2</v>
      </c>
      <c r="J1248" s="194">
        <v>1</v>
      </c>
      <c r="K1248" s="196">
        <v>330</v>
      </c>
      <c r="L1248" s="94"/>
      <c r="M1248" s="195" t="s">
        <v>143</v>
      </c>
      <c r="N1248" s="195" t="s">
        <v>143</v>
      </c>
      <c r="O1248" s="195">
        <v>6.7000000000000004E-2</v>
      </c>
      <c r="P1248" s="195">
        <v>0.13</v>
      </c>
      <c r="Q1248" s="195">
        <v>0.114</v>
      </c>
      <c r="R1248" s="195">
        <v>0.191</v>
      </c>
      <c r="S1248" s="195">
        <v>4.2000000000000003E-2</v>
      </c>
      <c r="T1248" s="195">
        <v>9.5000000000000001E-2</v>
      </c>
      <c r="U1248" s="195">
        <v>3.0000000000000001E-3</v>
      </c>
      <c r="V1248" s="195">
        <v>2.5999999999999999E-2</v>
      </c>
      <c r="W1248" s="195">
        <v>0.51300000000000001</v>
      </c>
      <c r="X1248" s="195">
        <v>0.61899999999999999</v>
      </c>
      <c r="Y1248" s="195">
        <v>0.03</v>
      </c>
      <c r="Z1248" s="195">
        <v>7.6999999999999999E-2</v>
      </c>
      <c r="AA1248" s="195">
        <v>4.7E-2</v>
      </c>
      <c r="AB1248" s="195">
        <v>0.10199999999999999</v>
      </c>
      <c r="AC1248" s="42"/>
    </row>
    <row r="1249" spans="1:29" x14ac:dyDescent="0.25">
      <c r="A1249" s="94" t="s">
        <v>2692</v>
      </c>
      <c r="B1249" s="195" t="s">
        <v>143</v>
      </c>
      <c r="C1249" s="195" t="s">
        <v>143</v>
      </c>
      <c r="D1249" s="195">
        <v>0.78366445916114791</v>
      </c>
      <c r="E1249" s="195">
        <v>8.9403973509933773E-2</v>
      </c>
      <c r="F1249" s="195">
        <v>2.6490066225165563E-2</v>
      </c>
      <c r="G1249" s="195">
        <v>3.6423841059602648E-2</v>
      </c>
      <c r="H1249" s="195" t="s">
        <v>143</v>
      </c>
      <c r="I1249" s="195">
        <v>6.4017660044150104E-2</v>
      </c>
      <c r="J1249" s="194">
        <v>1</v>
      </c>
      <c r="K1249" s="196">
        <v>906</v>
      </c>
      <c r="L1249" s="94"/>
      <c r="M1249" s="195" t="s">
        <v>143</v>
      </c>
      <c r="N1249" s="195" t="s">
        <v>143</v>
      </c>
      <c r="O1249" s="195" t="s">
        <v>143</v>
      </c>
      <c r="P1249" s="195" t="s">
        <v>143</v>
      </c>
      <c r="Q1249" s="195">
        <v>0.75600000000000001</v>
      </c>
      <c r="R1249" s="195">
        <v>0.80900000000000005</v>
      </c>
      <c r="S1249" s="195">
        <v>7.2999999999999995E-2</v>
      </c>
      <c r="T1249" s="195">
        <v>0.11</v>
      </c>
      <c r="U1249" s="195">
        <v>1.7999999999999999E-2</v>
      </c>
      <c r="V1249" s="195">
        <v>3.9E-2</v>
      </c>
      <c r="W1249" s="195">
        <v>2.5999999999999999E-2</v>
      </c>
      <c r="X1249" s="195">
        <v>5.0999999999999997E-2</v>
      </c>
      <c r="Y1249" s="195" t="s">
        <v>143</v>
      </c>
      <c r="Z1249" s="195" t="s">
        <v>143</v>
      </c>
      <c r="AA1249" s="195">
        <v>0.05</v>
      </c>
      <c r="AB1249" s="195">
        <v>8.2000000000000003E-2</v>
      </c>
      <c r="AC1249" s="42"/>
    </row>
    <row r="1250" spans="1:29" x14ac:dyDescent="0.25">
      <c r="A1250" s="94" t="s">
        <v>2693</v>
      </c>
      <c r="B1250" s="195">
        <v>4.0873854827343202E-2</v>
      </c>
      <c r="C1250" s="195">
        <v>0.20295983086680761</v>
      </c>
      <c r="D1250" s="195">
        <v>0.27343199436222693</v>
      </c>
      <c r="E1250" s="195">
        <v>0.10288935870331219</v>
      </c>
      <c r="F1250" s="195">
        <v>4.2283298097251586E-2</v>
      </c>
      <c r="G1250" s="195">
        <v>0.26074700493305142</v>
      </c>
      <c r="H1250" s="195">
        <v>1.6913319238900635E-2</v>
      </c>
      <c r="I1250" s="195">
        <v>5.9901338971106416E-2</v>
      </c>
      <c r="J1250" s="194">
        <v>0.99999999999999989</v>
      </c>
      <c r="K1250" s="196">
        <v>1419</v>
      </c>
      <c r="L1250" s="94"/>
      <c r="M1250" s="195">
        <v>3.2000000000000001E-2</v>
      </c>
      <c r="N1250" s="195">
        <v>5.1999999999999998E-2</v>
      </c>
      <c r="O1250" s="195">
        <v>0.183</v>
      </c>
      <c r="P1250" s="195">
        <v>0.22500000000000001</v>
      </c>
      <c r="Q1250" s="195">
        <v>0.251</v>
      </c>
      <c r="R1250" s="195">
        <v>0.29699999999999999</v>
      </c>
      <c r="S1250" s="195">
        <v>8.7999999999999995E-2</v>
      </c>
      <c r="T1250" s="195">
        <v>0.12</v>
      </c>
      <c r="U1250" s="195">
        <v>3.3000000000000002E-2</v>
      </c>
      <c r="V1250" s="195">
        <v>5.3999999999999999E-2</v>
      </c>
      <c r="W1250" s="195">
        <v>0.23899999999999999</v>
      </c>
      <c r="X1250" s="195">
        <v>0.28399999999999997</v>
      </c>
      <c r="Y1250" s="195">
        <v>1.0999999999999999E-2</v>
      </c>
      <c r="Z1250" s="195">
        <v>2.5000000000000001E-2</v>
      </c>
      <c r="AA1250" s="195">
        <v>4.9000000000000002E-2</v>
      </c>
      <c r="AB1250" s="195">
        <v>7.2999999999999995E-2</v>
      </c>
      <c r="AC1250" s="42"/>
    </row>
    <row r="1251" spans="1:29" x14ac:dyDescent="0.25">
      <c r="A1251" s="94" t="s">
        <v>2694</v>
      </c>
      <c r="B1251" s="195">
        <v>0.22909275215408009</v>
      </c>
      <c r="C1251" s="195">
        <v>0.33198175367460719</v>
      </c>
      <c r="D1251" s="195">
        <v>0.20527116066903192</v>
      </c>
      <c r="E1251" s="195">
        <v>4.3081601621895588E-2</v>
      </c>
      <c r="F1251" s="195">
        <v>5.0684237202230104E-3</v>
      </c>
      <c r="G1251" s="195">
        <v>5.2204764318297008E-2</v>
      </c>
      <c r="H1251" s="195">
        <v>6.5889508362899137E-3</v>
      </c>
      <c r="I1251" s="195">
        <v>0.12671059300557527</v>
      </c>
      <c r="J1251" s="194">
        <v>1</v>
      </c>
      <c r="K1251" s="196">
        <v>1973</v>
      </c>
      <c r="L1251" s="94"/>
      <c r="M1251" s="195">
        <v>0.21099999999999999</v>
      </c>
      <c r="N1251" s="195">
        <v>0.248</v>
      </c>
      <c r="O1251" s="195">
        <v>0.312</v>
      </c>
      <c r="P1251" s="195">
        <v>0.35299999999999998</v>
      </c>
      <c r="Q1251" s="195">
        <v>0.188</v>
      </c>
      <c r="R1251" s="195">
        <v>0.224</v>
      </c>
      <c r="S1251" s="195">
        <v>3.5000000000000003E-2</v>
      </c>
      <c r="T1251" s="195">
        <v>5.2999999999999999E-2</v>
      </c>
      <c r="U1251" s="195">
        <v>3.0000000000000001E-3</v>
      </c>
      <c r="V1251" s="195">
        <v>8.9999999999999993E-3</v>
      </c>
      <c r="W1251" s="195">
        <v>4.2999999999999997E-2</v>
      </c>
      <c r="X1251" s="195">
        <v>6.3E-2</v>
      </c>
      <c r="Y1251" s="195">
        <v>4.0000000000000001E-3</v>
      </c>
      <c r="Z1251" s="195">
        <v>1.0999999999999999E-2</v>
      </c>
      <c r="AA1251" s="195">
        <v>0.113</v>
      </c>
      <c r="AB1251" s="195">
        <v>0.14199999999999999</v>
      </c>
      <c r="AC1251" s="42"/>
    </row>
    <row r="1252" spans="1:29" x14ac:dyDescent="0.25">
      <c r="A1252" s="94" t="s">
        <v>2695</v>
      </c>
      <c r="B1252" s="195" t="s">
        <v>143</v>
      </c>
      <c r="C1252" s="195">
        <v>0.1111111111111111</v>
      </c>
      <c r="D1252" s="195">
        <v>0.29390681003584229</v>
      </c>
      <c r="E1252" s="195">
        <v>0.24014336917562723</v>
      </c>
      <c r="F1252" s="195">
        <v>2.1505376344086023E-2</v>
      </c>
      <c r="G1252" s="195">
        <v>0.25806451612903225</v>
      </c>
      <c r="H1252" s="195">
        <v>7.1684587813620072E-3</v>
      </c>
      <c r="I1252" s="195">
        <v>6.8100358422939072E-2</v>
      </c>
      <c r="J1252" s="194">
        <v>0.99999999999999989</v>
      </c>
      <c r="K1252" s="196">
        <v>279</v>
      </c>
      <c r="L1252" s="94"/>
      <c r="M1252" s="195" t="s">
        <v>143</v>
      </c>
      <c r="N1252" s="195" t="s">
        <v>143</v>
      </c>
      <c r="O1252" s="195">
        <v>7.9000000000000001E-2</v>
      </c>
      <c r="P1252" s="195">
        <v>0.153</v>
      </c>
      <c r="Q1252" s="195">
        <v>0.24399999999999999</v>
      </c>
      <c r="R1252" s="195">
        <v>0.35</v>
      </c>
      <c r="S1252" s="195">
        <v>0.19400000000000001</v>
      </c>
      <c r="T1252" s="195">
        <v>0.29399999999999998</v>
      </c>
      <c r="U1252" s="195">
        <v>0.01</v>
      </c>
      <c r="V1252" s="195">
        <v>4.5999999999999999E-2</v>
      </c>
      <c r="W1252" s="195">
        <v>0.21</v>
      </c>
      <c r="X1252" s="195">
        <v>0.312</v>
      </c>
      <c r="Y1252" s="195">
        <v>2E-3</v>
      </c>
      <c r="Z1252" s="195">
        <v>2.5999999999999999E-2</v>
      </c>
      <c r="AA1252" s="195">
        <v>4.3999999999999997E-2</v>
      </c>
      <c r="AB1252" s="195">
        <v>0.104</v>
      </c>
      <c r="AC1252" s="42"/>
    </row>
    <row r="1253" spans="1:29" x14ac:dyDescent="0.25">
      <c r="A1253" s="94" t="s">
        <v>2696</v>
      </c>
      <c r="B1253" s="195" t="s">
        <v>143</v>
      </c>
      <c r="C1253" s="195">
        <v>0.12301313061506565</v>
      </c>
      <c r="D1253" s="195">
        <v>0.25501036627505186</v>
      </c>
      <c r="E1253" s="195">
        <v>0.12301313061506565</v>
      </c>
      <c r="F1253" s="195">
        <v>2.6952315134761574E-2</v>
      </c>
      <c r="G1253" s="195">
        <v>0.40635798203178991</v>
      </c>
      <c r="H1253" s="195">
        <v>1.9350380096751902E-2</v>
      </c>
      <c r="I1253" s="195">
        <v>4.6302695231513473E-2</v>
      </c>
      <c r="J1253" s="194">
        <v>1</v>
      </c>
      <c r="K1253" s="196">
        <v>1447</v>
      </c>
      <c r="L1253" s="94"/>
      <c r="M1253" s="195" t="s">
        <v>143</v>
      </c>
      <c r="N1253" s="195" t="s">
        <v>143</v>
      </c>
      <c r="O1253" s="195">
        <v>0.107</v>
      </c>
      <c r="P1253" s="195">
        <v>0.14099999999999999</v>
      </c>
      <c r="Q1253" s="195">
        <v>0.23300000000000001</v>
      </c>
      <c r="R1253" s="195">
        <v>0.27800000000000002</v>
      </c>
      <c r="S1253" s="195">
        <v>0.107</v>
      </c>
      <c r="T1253" s="195">
        <v>0.14099999999999999</v>
      </c>
      <c r="U1253" s="195">
        <v>0.02</v>
      </c>
      <c r="V1253" s="195">
        <v>3.6999999999999998E-2</v>
      </c>
      <c r="W1253" s="195">
        <v>0.38100000000000001</v>
      </c>
      <c r="X1253" s="195">
        <v>0.432</v>
      </c>
      <c r="Y1253" s="195">
        <v>1.2999999999999999E-2</v>
      </c>
      <c r="Z1253" s="195">
        <v>2.8000000000000001E-2</v>
      </c>
      <c r="AA1253" s="195">
        <v>3.6999999999999998E-2</v>
      </c>
      <c r="AB1253" s="195">
        <v>5.8000000000000003E-2</v>
      </c>
      <c r="AC1253" s="42"/>
    </row>
    <row r="1254" spans="1:29" x14ac:dyDescent="0.25">
      <c r="A1254" s="94" t="s">
        <v>2697</v>
      </c>
      <c r="B1254" s="195" t="s">
        <v>143</v>
      </c>
      <c r="C1254" s="195">
        <v>0.29396325459317585</v>
      </c>
      <c r="D1254" s="195">
        <v>0.44881889763779526</v>
      </c>
      <c r="E1254" s="195">
        <v>7.6115485564304461E-2</v>
      </c>
      <c r="F1254" s="195">
        <v>5.2493438320209973E-3</v>
      </c>
      <c r="G1254" s="195">
        <v>4.1994750656167978E-2</v>
      </c>
      <c r="H1254" s="195">
        <v>2.6246719160104987E-3</v>
      </c>
      <c r="I1254" s="195">
        <v>0.13123359580052493</v>
      </c>
      <c r="J1254" s="194">
        <v>1</v>
      </c>
      <c r="K1254" s="196">
        <v>381</v>
      </c>
      <c r="L1254" s="94"/>
      <c r="M1254" s="195" t="s">
        <v>143</v>
      </c>
      <c r="N1254" s="195" t="s">
        <v>143</v>
      </c>
      <c r="O1254" s="195">
        <v>0.25</v>
      </c>
      <c r="P1254" s="195">
        <v>0.34200000000000003</v>
      </c>
      <c r="Q1254" s="195">
        <v>0.4</v>
      </c>
      <c r="R1254" s="195">
        <v>0.499</v>
      </c>
      <c r="S1254" s="195">
        <v>5.3999999999999999E-2</v>
      </c>
      <c r="T1254" s="195">
        <v>0.107</v>
      </c>
      <c r="U1254" s="195">
        <v>1E-3</v>
      </c>
      <c r="V1254" s="195">
        <v>1.9E-2</v>
      </c>
      <c r="W1254" s="195">
        <v>2.5999999999999999E-2</v>
      </c>
      <c r="X1254" s="195">
        <v>6.7000000000000004E-2</v>
      </c>
      <c r="Y1254" s="195">
        <v>0</v>
      </c>
      <c r="Z1254" s="195">
        <v>1.4999999999999999E-2</v>
      </c>
      <c r="AA1254" s="195">
        <v>0.10100000000000001</v>
      </c>
      <c r="AB1254" s="195">
        <v>0.16900000000000001</v>
      </c>
      <c r="AC1254" s="42"/>
    </row>
    <row r="1255" spans="1:29" x14ac:dyDescent="0.25">
      <c r="A1255" s="94" t="s">
        <v>2698</v>
      </c>
      <c r="B1255" s="195" t="s">
        <v>143</v>
      </c>
      <c r="C1255" s="195">
        <v>0.1137855579868709</v>
      </c>
      <c r="D1255" s="195">
        <v>0.2975929978118162</v>
      </c>
      <c r="E1255" s="195">
        <v>0.15973741794310722</v>
      </c>
      <c r="F1255" s="195">
        <v>3.2822757111597371E-2</v>
      </c>
      <c r="G1255" s="195">
        <v>0.28884026258205692</v>
      </c>
      <c r="H1255" s="195">
        <v>4.3763676148796497E-3</v>
      </c>
      <c r="I1255" s="195">
        <v>0.10284463894967177</v>
      </c>
      <c r="J1255" s="194">
        <v>1</v>
      </c>
      <c r="K1255" s="196">
        <v>457</v>
      </c>
      <c r="L1255" s="94"/>
      <c r="M1255" s="195" t="s">
        <v>143</v>
      </c>
      <c r="N1255" s="195" t="s">
        <v>143</v>
      </c>
      <c r="O1255" s="195">
        <v>8.7999999999999995E-2</v>
      </c>
      <c r="P1255" s="195">
        <v>0.14599999999999999</v>
      </c>
      <c r="Q1255" s="195">
        <v>0.25800000000000001</v>
      </c>
      <c r="R1255" s="195">
        <v>0.34100000000000003</v>
      </c>
      <c r="S1255" s="195">
        <v>0.129</v>
      </c>
      <c r="T1255" s="195">
        <v>0.19600000000000001</v>
      </c>
      <c r="U1255" s="195">
        <v>0.02</v>
      </c>
      <c r="V1255" s="195">
        <v>5.2999999999999999E-2</v>
      </c>
      <c r="W1255" s="195">
        <v>0.249</v>
      </c>
      <c r="X1255" s="195">
        <v>0.33200000000000002</v>
      </c>
      <c r="Y1255" s="195">
        <v>1E-3</v>
      </c>
      <c r="Z1255" s="195">
        <v>1.6E-2</v>
      </c>
      <c r="AA1255" s="195">
        <v>7.8E-2</v>
      </c>
      <c r="AB1255" s="195">
        <v>0.13400000000000001</v>
      </c>
      <c r="AC1255" s="42"/>
    </row>
    <row r="1256" spans="1:29" x14ac:dyDescent="0.25">
      <c r="A1256" s="94" t="s">
        <v>2699</v>
      </c>
      <c r="B1256" s="195" t="s">
        <v>143</v>
      </c>
      <c r="C1256" s="195">
        <v>0.19503546099290781</v>
      </c>
      <c r="D1256" s="195">
        <v>0.20567375886524822</v>
      </c>
      <c r="E1256" s="195">
        <v>9.2198581560283682E-2</v>
      </c>
      <c r="F1256" s="195">
        <v>0.11347517730496454</v>
      </c>
      <c r="G1256" s="195">
        <v>0.32269503546099293</v>
      </c>
      <c r="H1256" s="195">
        <v>7.0921985815602835E-3</v>
      </c>
      <c r="I1256" s="195">
        <v>6.3829787234042548E-2</v>
      </c>
      <c r="J1256" s="194">
        <v>1.0000000000000002</v>
      </c>
      <c r="K1256" s="196">
        <v>282</v>
      </c>
      <c r="L1256" s="94"/>
      <c r="M1256" s="195" t="s">
        <v>143</v>
      </c>
      <c r="N1256" s="195" t="s">
        <v>143</v>
      </c>
      <c r="O1256" s="195">
        <v>0.153</v>
      </c>
      <c r="P1256" s="195">
        <v>0.245</v>
      </c>
      <c r="Q1256" s="195">
        <v>0.16300000000000001</v>
      </c>
      <c r="R1256" s="195">
        <v>0.25700000000000001</v>
      </c>
      <c r="S1256" s="195">
        <v>6.4000000000000001E-2</v>
      </c>
      <c r="T1256" s="195">
        <v>0.13200000000000001</v>
      </c>
      <c r="U1256" s="195">
        <v>8.2000000000000003E-2</v>
      </c>
      <c r="V1256" s="195">
        <v>0.156</v>
      </c>
      <c r="W1256" s="195">
        <v>0.27100000000000002</v>
      </c>
      <c r="X1256" s="195">
        <v>0.379</v>
      </c>
      <c r="Y1256" s="195">
        <v>2E-3</v>
      </c>
      <c r="Z1256" s="195">
        <v>2.5000000000000001E-2</v>
      </c>
      <c r="AA1256" s="195">
        <v>4.1000000000000002E-2</v>
      </c>
      <c r="AB1256" s="195">
        <v>9.9000000000000005E-2</v>
      </c>
      <c r="AC1256" s="42"/>
    </row>
    <row r="1257" spans="1:29" x14ac:dyDescent="0.25">
      <c r="A1257" s="94" t="s">
        <v>2700</v>
      </c>
      <c r="B1257" s="195" t="s">
        <v>143</v>
      </c>
      <c r="C1257" s="195">
        <v>8.5034013605442174E-2</v>
      </c>
      <c r="D1257" s="195">
        <v>0.16326530612244897</v>
      </c>
      <c r="E1257" s="195">
        <v>0.12585034013605442</v>
      </c>
      <c r="F1257" s="195">
        <v>4.0816326530612242E-2</v>
      </c>
      <c r="G1257" s="195">
        <v>0.52380952380952384</v>
      </c>
      <c r="H1257" s="195">
        <v>2.0408163265306121E-2</v>
      </c>
      <c r="I1257" s="195">
        <v>4.0816326530612242E-2</v>
      </c>
      <c r="J1257" s="194">
        <v>1</v>
      </c>
      <c r="K1257" s="196">
        <v>294</v>
      </c>
      <c r="L1257" s="94"/>
      <c r="M1257" s="195" t="s">
        <v>143</v>
      </c>
      <c r="N1257" s="195" t="s">
        <v>143</v>
      </c>
      <c r="O1257" s="195">
        <v>5.8000000000000003E-2</v>
      </c>
      <c r="P1257" s="195">
        <v>0.123</v>
      </c>
      <c r="Q1257" s="195">
        <v>0.125</v>
      </c>
      <c r="R1257" s="195">
        <v>0.21</v>
      </c>
      <c r="S1257" s="195">
        <v>9.2999999999999999E-2</v>
      </c>
      <c r="T1257" s="195">
        <v>0.16900000000000001</v>
      </c>
      <c r="U1257" s="195">
        <v>2.4E-2</v>
      </c>
      <c r="V1257" s="195">
        <v>7.0000000000000007E-2</v>
      </c>
      <c r="W1257" s="195">
        <v>0.46700000000000003</v>
      </c>
      <c r="X1257" s="195">
        <v>0.57999999999999996</v>
      </c>
      <c r="Y1257" s="195">
        <v>8.9999999999999993E-3</v>
      </c>
      <c r="Z1257" s="195">
        <v>4.3999999999999997E-2</v>
      </c>
      <c r="AA1257" s="195">
        <v>2.4E-2</v>
      </c>
      <c r="AB1257" s="195">
        <v>7.0000000000000007E-2</v>
      </c>
      <c r="AC1257" s="42"/>
    </row>
    <row r="1258" spans="1:29" x14ac:dyDescent="0.25">
      <c r="A1258" s="94" t="s">
        <v>2701</v>
      </c>
      <c r="B1258" s="195" t="s">
        <v>143</v>
      </c>
      <c r="C1258" s="195">
        <v>0.18698630136986302</v>
      </c>
      <c r="D1258" s="195">
        <v>0.43767123287671234</v>
      </c>
      <c r="E1258" s="195">
        <v>0.11849315068493151</v>
      </c>
      <c r="F1258" s="195">
        <v>1.5753424657534248E-2</v>
      </c>
      <c r="G1258" s="195">
        <v>0.11712328767123288</v>
      </c>
      <c r="H1258" s="195">
        <v>4.10958904109589E-3</v>
      </c>
      <c r="I1258" s="195">
        <v>0.11986301369863013</v>
      </c>
      <c r="J1258" s="194">
        <v>1</v>
      </c>
      <c r="K1258" s="196">
        <v>1460</v>
      </c>
      <c r="L1258" s="94"/>
      <c r="M1258" s="195" t="s">
        <v>143</v>
      </c>
      <c r="N1258" s="195" t="s">
        <v>143</v>
      </c>
      <c r="O1258" s="195">
        <v>0.16800000000000001</v>
      </c>
      <c r="P1258" s="195">
        <v>0.20799999999999999</v>
      </c>
      <c r="Q1258" s="195">
        <v>0.41199999999999998</v>
      </c>
      <c r="R1258" s="195">
        <v>0.46300000000000002</v>
      </c>
      <c r="S1258" s="195">
        <v>0.10299999999999999</v>
      </c>
      <c r="T1258" s="195">
        <v>0.13600000000000001</v>
      </c>
      <c r="U1258" s="195">
        <v>1.0999999999999999E-2</v>
      </c>
      <c r="V1258" s="195">
        <v>2.4E-2</v>
      </c>
      <c r="W1258" s="195">
        <v>0.10199999999999999</v>
      </c>
      <c r="X1258" s="195">
        <v>0.13500000000000001</v>
      </c>
      <c r="Y1258" s="195">
        <v>2E-3</v>
      </c>
      <c r="Z1258" s="195">
        <v>8.9999999999999993E-3</v>
      </c>
      <c r="AA1258" s="195">
        <v>0.104</v>
      </c>
      <c r="AB1258" s="195">
        <v>0.13800000000000001</v>
      </c>
      <c r="AC1258" s="42"/>
    </row>
    <row r="1259" spans="1:29" x14ac:dyDescent="0.25">
      <c r="A1259" s="94" t="s">
        <v>2702</v>
      </c>
      <c r="B1259" s="195" t="s">
        <v>143</v>
      </c>
      <c r="C1259" s="195">
        <v>0.33993399339933994</v>
      </c>
      <c r="D1259" s="195">
        <v>0.38613861386138615</v>
      </c>
      <c r="E1259" s="195">
        <v>9.2409240924092403E-2</v>
      </c>
      <c r="F1259" s="195">
        <v>6.6006600660066007E-3</v>
      </c>
      <c r="G1259" s="195">
        <v>0.11221122112211221</v>
      </c>
      <c r="H1259" s="195">
        <v>3.3003300330033004E-3</v>
      </c>
      <c r="I1259" s="195">
        <v>5.9405940594059403E-2</v>
      </c>
      <c r="J1259" s="194">
        <v>1</v>
      </c>
      <c r="K1259" s="196">
        <v>303</v>
      </c>
      <c r="L1259" s="94"/>
      <c r="M1259" s="195" t="s">
        <v>143</v>
      </c>
      <c r="N1259" s="195" t="s">
        <v>143</v>
      </c>
      <c r="O1259" s="195">
        <v>0.28899999999999998</v>
      </c>
      <c r="P1259" s="195">
        <v>0.39500000000000002</v>
      </c>
      <c r="Q1259" s="195">
        <v>0.33300000000000002</v>
      </c>
      <c r="R1259" s="195">
        <v>0.442</v>
      </c>
      <c r="S1259" s="195">
        <v>6.5000000000000002E-2</v>
      </c>
      <c r="T1259" s="195">
        <v>0.13</v>
      </c>
      <c r="U1259" s="195">
        <v>2E-3</v>
      </c>
      <c r="V1259" s="195">
        <v>2.4E-2</v>
      </c>
      <c r="W1259" s="195">
        <v>8.1000000000000003E-2</v>
      </c>
      <c r="X1259" s="195">
        <v>0.153</v>
      </c>
      <c r="Y1259" s="195">
        <v>1E-3</v>
      </c>
      <c r="Z1259" s="195">
        <v>1.7999999999999999E-2</v>
      </c>
      <c r="AA1259" s="195">
        <v>3.7999999999999999E-2</v>
      </c>
      <c r="AB1259" s="195">
        <v>9.1999999999999998E-2</v>
      </c>
      <c r="AC1259" s="42"/>
    </row>
    <row r="1260" spans="1:29" x14ac:dyDescent="0.25">
      <c r="A1260" s="94" t="s">
        <v>2703</v>
      </c>
      <c r="B1260" s="195">
        <v>4.2077464788732394E-2</v>
      </c>
      <c r="C1260" s="195">
        <v>0.30592723004694838</v>
      </c>
      <c r="D1260" s="195">
        <v>0.24765258215962441</v>
      </c>
      <c r="E1260" s="195">
        <v>9.3485915492957747E-2</v>
      </c>
      <c r="F1260" s="195">
        <v>3.7499999999999999E-2</v>
      </c>
      <c r="G1260" s="195">
        <v>0.24342723004694836</v>
      </c>
      <c r="H1260" s="195">
        <v>2.9342723004694834E-3</v>
      </c>
      <c r="I1260" s="195">
        <v>2.699530516431925E-2</v>
      </c>
      <c r="J1260" s="194">
        <v>0.99999999999999989</v>
      </c>
      <c r="K1260" s="196">
        <v>17040</v>
      </c>
      <c r="L1260" s="94"/>
      <c r="M1260" s="195">
        <v>3.9E-2</v>
      </c>
      <c r="N1260" s="195">
        <v>4.4999999999999998E-2</v>
      </c>
      <c r="O1260" s="195">
        <v>0.29899999999999999</v>
      </c>
      <c r="P1260" s="195">
        <v>0.313</v>
      </c>
      <c r="Q1260" s="195">
        <v>0.24099999999999999</v>
      </c>
      <c r="R1260" s="195">
        <v>0.254</v>
      </c>
      <c r="S1260" s="195">
        <v>8.8999999999999996E-2</v>
      </c>
      <c r="T1260" s="195">
        <v>9.8000000000000004E-2</v>
      </c>
      <c r="U1260" s="195">
        <v>3.5000000000000003E-2</v>
      </c>
      <c r="V1260" s="195">
        <v>0.04</v>
      </c>
      <c r="W1260" s="195">
        <v>0.23699999999999999</v>
      </c>
      <c r="X1260" s="195">
        <v>0.25</v>
      </c>
      <c r="Y1260" s="195">
        <v>2E-3</v>
      </c>
      <c r="Z1260" s="195">
        <v>4.0000000000000001E-3</v>
      </c>
      <c r="AA1260" s="195">
        <v>2.5000000000000001E-2</v>
      </c>
      <c r="AB1260" s="195">
        <v>0.03</v>
      </c>
      <c r="AC1260" s="42"/>
    </row>
    <row r="1261" spans="1:29" x14ac:dyDescent="0.25">
      <c r="A1261" s="94" t="s">
        <v>2704</v>
      </c>
      <c r="B1261" s="195" t="s">
        <v>143</v>
      </c>
      <c r="C1261" s="195">
        <v>0.36525974025974028</v>
      </c>
      <c r="D1261" s="195">
        <v>0.25</v>
      </c>
      <c r="E1261" s="195">
        <v>0.10714285714285714</v>
      </c>
      <c r="F1261" s="195">
        <v>5.6818181818181816E-2</v>
      </c>
      <c r="G1261" s="195">
        <v>0.19480519480519481</v>
      </c>
      <c r="H1261" s="195" t="s">
        <v>143</v>
      </c>
      <c r="I1261" s="195">
        <v>2.5974025974025976E-2</v>
      </c>
      <c r="J1261" s="194">
        <v>1</v>
      </c>
      <c r="K1261" s="196">
        <v>616</v>
      </c>
      <c r="L1261" s="94"/>
      <c r="M1261" s="195" t="s">
        <v>143</v>
      </c>
      <c r="N1261" s="195" t="s">
        <v>143</v>
      </c>
      <c r="O1261" s="195">
        <v>0.32800000000000001</v>
      </c>
      <c r="P1261" s="195">
        <v>0.40400000000000003</v>
      </c>
      <c r="Q1261" s="195">
        <v>0.217</v>
      </c>
      <c r="R1261" s="195">
        <v>0.28599999999999998</v>
      </c>
      <c r="S1261" s="195">
        <v>8.5000000000000006E-2</v>
      </c>
      <c r="T1261" s="195">
        <v>0.13400000000000001</v>
      </c>
      <c r="U1261" s="195">
        <v>4.1000000000000002E-2</v>
      </c>
      <c r="V1261" s="195">
        <v>7.8E-2</v>
      </c>
      <c r="W1261" s="195">
        <v>0.16500000000000001</v>
      </c>
      <c r="X1261" s="195">
        <v>0.22800000000000001</v>
      </c>
      <c r="Y1261" s="195" t="s">
        <v>143</v>
      </c>
      <c r="Z1261" s="195" t="s">
        <v>143</v>
      </c>
      <c r="AA1261" s="195">
        <v>1.6E-2</v>
      </c>
      <c r="AB1261" s="195">
        <v>4.2000000000000003E-2</v>
      </c>
      <c r="AC1261" s="42"/>
    </row>
    <row r="1262" spans="1:29" x14ac:dyDescent="0.25">
      <c r="A1262" s="94" t="s">
        <v>2705</v>
      </c>
      <c r="B1262" s="195" t="s">
        <v>143</v>
      </c>
      <c r="C1262" s="195">
        <v>0.10240963855421686</v>
      </c>
      <c r="D1262" s="195">
        <v>0.19578313253012047</v>
      </c>
      <c r="E1262" s="195">
        <v>5.8734939759036146E-2</v>
      </c>
      <c r="F1262" s="195">
        <v>2.1084337349397589E-2</v>
      </c>
      <c r="G1262" s="195">
        <v>0.57981927710843373</v>
      </c>
      <c r="H1262" s="195">
        <v>1.8072289156626505E-2</v>
      </c>
      <c r="I1262" s="195">
        <v>2.4096385542168676E-2</v>
      </c>
      <c r="J1262" s="194">
        <v>0.99999999999999989</v>
      </c>
      <c r="K1262" s="196">
        <v>664</v>
      </c>
      <c r="L1262" s="94"/>
      <c r="M1262" s="195" t="s">
        <v>143</v>
      </c>
      <c r="N1262" s="195" t="s">
        <v>143</v>
      </c>
      <c r="O1262" s="195">
        <v>8.2000000000000003E-2</v>
      </c>
      <c r="P1262" s="195">
        <v>0.128</v>
      </c>
      <c r="Q1262" s="195">
        <v>0.16700000000000001</v>
      </c>
      <c r="R1262" s="195">
        <v>0.22800000000000001</v>
      </c>
      <c r="S1262" s="195">
        <v>4.2999999999999997E-2</v>
      </c>
      <c r="T1262" s="195">
        <v>7.9000000000000001E-2</v>
      </c>
      <c r="U1262" s="195">
        <v>1.2999999999999999E-2</v>
      </c>
      <c r="V1262" s="195">
        <v>3.5000000000000003E-2</v>
      </c>
      <c r="W1262" s="195">
        <v>0.54200000000000004</v>
      </c>
      <c r="X1262" s="195">
        <v>0.61699999999999999</v>
      </c>
      <c r="Y1262" s="195">
        <v>0.01</v>
      </c>
      <c r="Z1262" s="195">
        <v>3.1E-2</v>
      </c>
      <c r="AA1262" s="195">
        <v>1.4999999999999999E-2</v>
      </c>
      <c r="AB1262" s="195">
        <v>3.9E-2</v>
      </c>
      <c r="AC1262" s="42"/>
    </row>
    <row r="1263" spans="1:29" x14ac:dyDescent="0.25">
      <c r="A1263" s="94" t="s">
        <v>2706</v>
      </c>
      <c r="B1263" s="195" t="s">
        <v>143</v>
      </c>
      <c r="C1263" s="195">
        <v>1.2232415902140672E-3</v>
      </c>
      <c r="D1263" s="195">
        <v>0.57370030581039755</v>
      </c>
      <c r="E1263" s="195">
        <v>0.37125382262996942</v>
      </c>
      <c r="F1263" s="195">
        <v>2.4464831804281344E-3</v>
      </c>
      <c r="G1263" s="195">
        <v>9.1743119266055051E-3</v>
      </c>
      <c r="H1263" s="195" t="s">
        <v>143</v>
      </c>
      <c r="I1263" s="195">
        <v>4.2201834862385323E-2</v>
      </c>
      <c r="J1263" s="194">
        <v>1</v>
      </c>
      <c r="K1263" s="196">
        <v>1635</v>
      </c>
      <c r="L1263" s="94"/>
      <c r="M1263" s="195" t="s">
        <v>143</v>
      </c>
      <c r="N1263" s="195" t="s">
        <v>143</v>
      </c>
      <c r="O1263" s="195">
        <v>0</v>
      </c>
      <c r="P1263" s="195">
        <v>4.0000000000000001E-3</v>
      </c>
      <c r="Q1263" s="195">
        <v>0.55000000000000004</v>
      </c>
      <c r="R1263" s="195">
        <v>0.59699999999999998</v>
      </c>
      <c r="S1263" s="195">
        <v>0.34799999999999998</v>
      </c>
      <c r="T1263" s="195">
        <v>0.39500000000000002</v>
      </c>
      <c r="U1263" s="195">
        <v>1E-3</v>
      </c>
      <c r="V1263" s="195">
        <v>6.0000000000000001E-3</v>
      </c>
      <c r="W1263" s="195">
        <v>6.0000000000000001E-3</v>
      </c>
      <c r="X1263" s="195">
        <v>1.4999999999999999E-2</v>
      </c>
      <c r="Y1263" s="195" t="s">
        <v>143</v>
      </c>
      <c r="Z1263" s="195" t="s">
        <v>143</v>
      </c>
      <c r="AA1263" s="195">
        <v>3.3000000000000002E-2</v>
      </c>
      <c r="AB1263" s="195">
        <v>5.2999999999999999E-2</v>
      </c>
      <c r="AC1263" s="42"/>
    </row>
    <row r="1264" spans="1:29" x14ac:dyDescent="0.25">
      <c r="A1264" s="94" t="s">
        <v>2707</v>
      </c>
      <c r="B1264" s="195">
        <v>3.1965442764578834E-2</v>
      </c>
      <c r="C1264" s="195">
        <v>0.33390928725701946</v>
      </c>
      <c r="D1264" s="195">
        <v>0.20734341252699784</v>
      </c>
      <c r="E1264" s="195">
        <v>9.2440604751619873E-2</v>
      </c>
      <c r="F1264" s="195">
        <v>8.6825053995680343E-2</v>
      </c>
      <c r="G1264" s="195">
        <v>0.22634989200863931</v>
      </c>
      <c r="H1264" s="195">
        <v>2.5917926565874731E-3</v>
      </c>
      <c r="I1264" s="195">
        <v>1.8574514038876888E-2</v>
      </c>
      <c r="J1264" s="194">
        <v>1</v>
      </c>
      <c r="K1264" s="196">
        <v>2315</v>
      </c>
      <c r="L1264" s="94"/>
      <c r="M1264" s="195">
        <v>2.5999999999999999E-2</v>
      </c>
      <c r="N1264" s="195">
        <v>0.04</v>
      </c>
      <c r="O1264" s="195">
        <v>0.315</v>
      </c>
      <c r="P1264" s="195">
        <v>0.35299999999999998</v>
      </c>
      <c r="Q1264" s="195">
        <v>0.191</v>
      </c>
      <c r="R1264" s="195">
        <v>0.224</v>
      </c>
      <c r="S1264" s="195">
        <v>8.1000000000000003E-2</v>
      </c>
      <c r="T1264" s="195">
        <v>0.105</v>
      </c>
      <c r="U1264" s="195">
        <v>7.5999999999999998E-2</v>
      </c>
      <c r="V1264" s="195">
        <v>9.9000000000000005E-2</v>
      </c>
      <c r="W1264" s="195">
        <v>0.21</v>
      </c>
      <c r="X1264" s="195">
        <v>0.24399999999999999</v>
      </c>
      <c r="Y1264" s="195">
        <v>1E-3</v>
      </c>
      <c r="Z1264" s="195">
        <v>6.0000000000000001E-3</v>
      </c>
      <c r="AA1264" s="195">
        <v>1.4E-2</v>
      </c>
      <c r="AB1264" s="195">
        <v>2.5000000000000001E-2</v>
      </c>
      <c r="AC1264" s="42"/>
    </row>
    <row r="1265" spans="1:29" x14ac:dyDescent="0.25">
      <c r="A1265" s="94" t="s">
        <v>2708</v>
      </c>
      <c r="B1265" s="195">
        <v>0.26828174069089278</v>
      </c>
      <c r="C1265" s="195">
        <v>0.51233737101839394</v>
      </c>
      <c r="D1265" s="195">
        <v>0.11754149842978914</v>
      </c>
      <c r="E1265" s="195">
        <v>2.8712427097353072E-2</v>
      </c>
      <c r="F1265" s="195">
        <v>2.6917900403768506E-3</v>
      </c>
      <c r="G1265" s="195">
        <v>4.3517272319425752E-2</v>
      </c>
      <c r="H1265" s="195">
        <v>2.6917900403768506E-3</v>
      </c>
      <c r="I1265" s="195">
        <v>2.4226110363391656E-2</v>
      </c>
      <c r="J1265" s="194">
        <v>1</v>
      </c>
      <c r="K1265" s="196">
        <v>2229</v>
      </c>
      <c r="L1265" s="94"/>
      <c r="M1265" s="195">
        <v>0.25</v>
      </c>
      <c r="N1265" s="195">
        <v>0.28699999999999998</v>
      </c>
      <c r="O1265" s="195">
        <v>0.49199999999999999</v>
      </c>
      <c r="P1265" s="195">
        <v>0.53300000000000003</v>
      </c>
      <c r="Q1265" s="195">
        <v>0.105</v>
      </c>
      <c r="R1265" s="195">
        <v>0.13200000000000001</v>
      </c>
      <c r="S1265" s="195">
        <v>2.3E-2</v>
      </c>
      <c r="T1265" s="195">
        <v>3.5999999999999997E-2</v>
      </c>
      <c r="U1265" s="195">
        <v>1E-3</v>
      </c>
      <c r="V1265" s="195">
        <v>6.0000000000000001E-3</v>
      </c>
      <c r="W1265" s="195">
        <v>3.5999999999999997E-2</v>
      </c>
      <c r="X1265" s="195">
        <v>5.2999999999999999E-2</v>
      </c>
      <c r="Y1265" s="195">
        <v>1E-3</v>
      </c>
      <c r="Z1265" s="195">
        <v>6.0000000000000001E-3</v>
      </c>
      <c r="AA1265" s="195">
        <v>1.9E-2</v>
      </c>
      <c r="AB1265" s="195">
        <v>3.1E-2</v>
      </c>
      <c r="AC1265" s="42"/>
    </row>
    <row r="1266" spans="1:29" x14ac:dyDescent="0.25">
      <c r="A1266" s="94" t="s">
        <v>2709</v>
      </c>
      <c r="B1266" s="195" t="s">
        <v>143</v>
      </c>
      <c r="C1266" s="195">
        <v>0.27754237288135591</v>
      </c>
      <c r="D1266" s="195">
        <v>0.25635593220338981</v>
      </c>
      <c r="E1266" s="195">
        <v>0.12076271186440678</v>
      </c>
      <c r="F1266" s="195">
        <v>4.4491525423728813E-2</v>
      </c>
      <c r="G1266" s="195">
        <v>0.26694915254237289</v>
      </c>
      <c r="H1266" s="195">
        <v>2.1186440677966102E-3</v>
      </c>
      <c r="I1266" s="195">
        <v>3.1779661016949151E-2</v>
      </c>
      <c r="J1266" s="194">
        <v>0.99999999999999989</v>
      </c>
      <c r="K1266" s="196">
        <v>472</v>
      </c>
      <c r="L1266" s="94"/>
      <c r="M1266" s="195" t="s">
        <v>143</v>
      </c>
      <c r="N1266" s="195" t="s">
        <v>143</v>
      </c>
      <c r="O1266" s="195">
        <v>0.23899999999999999</v>
      </c>
      <c r="P1266" s="195">
        <v>0.32</v>
      </c>
      <c r="Q1266" s="195">
        <v>0.219</v>
      </c>
      <c r="R1266" s="195">
        <v>0.29799999999999999</v>
      </c>
      <c r="S1266" s="195">
        <v>9.4E-2</v>
      </c>
      <c r="T1266" s="195">
        <v>0.153</v>
      </c>
      <c r="U1266" s="195">
        <v>2.9000000000000001E-2</v>
      </c>
      <c r="V1266" s="195">
        <v>6.7000000000000004E-2</v>
      </c>
      <c r="W1266" s="195">
        <v>0.22900000000000001</v>
      </c>
      <c r="X1266" s="195">
        <v>0.309</v>
      </c>
      <c r="Y1266" s="195">
        <v>0</v>
      </c>
      <c r="Z1266" s="195">
        <v>1.2E-2</v>
      </c>
      <c r="AA1266" s="195">
        <v>1.9E-2</v>
      </c>
      <c r="AB1266" s="195">
        <v>5.1999999999999998E-2</v>
      </c>
      <c r="AC1266" s="42"/>
    </row>
    <row r="1267" spans="1:29" x14ac:dyDescent="0.25">
      <c r="A1267" s="94" t="s">
        <v>2710</v>
      </c>
      <c r="B1267" s="195" t="s">
        <v>143</v>
      </c>
      <c r="C1267" s="195">
        <v>0.28372409106354063</v>
      </c>
      <c r="D1267" s="195">
        <v>0.21202854230377166</v>
      </c>
      <c r="E1267" s="195">
        <v>7.7471967380224258E-2</v>
      </c>
      <c r="F1267" s="195">
        <v>1.6989466530750934E-2</v>
      </c>
      <c r="G1267" s="195">
        <v>0.38532110091743121</v>
      </c>
      <c r="H1267" s="195">
        <v>3.7376826367652057E-3</v>
      </c>
      <c r="I1267" s="195">
        <v>2.072714916751614E-2</v>
      </c>
      <c r="J1267" s="194">
        <v>1</v>
      </c>
      <c r="K1267" s="196">
        <v>2943</v>
      </c>
      <c r="L1267" s="94"/>
      <c r="M1267" s="195" t="s">
        <v>143</v>
      </c>
      <c r="N1267" s="195" t="s">
        <v>143</v>
      </c>
      <c r="O1267" s="195">
        <v>0.26800000000000002</v>
      </c>
      <c r="P1267" s="195">
        <v>0.3</v>
      </c>
      <c r="Q1267" s="195">
        <v>0.19800000000000001</v>
      </c>
      <c r="R1267" s="195">
        <v>0.22700000000000001</v>
      </c>
      <c r="S1267" s="195">
        <v>6.8000000000000005E-2</v>
      </c>
      <c r="T1267" s="195">
        <v>8.7999999999999995E-2</v>
      </c>
      <c r="U1267" s="195">
        <v>1.2999999999999999E-2</v>
      </c>
      <c r="V1267" s="195">
        <v>2.1999999999999999E-2</v>
      </c>
      <c r="W1267" s="195">
        <v>0.36799999999999999</v>
      </c>
      <c r="X1267" s="195">
        <v>0.40300000000000002</v>
      </c>
      <c r="Y1267" s="195">
        <v>2E-3</v>
      </c>
      <c r="Z1267" s="195">
        <v>7.0000000000000001E-3</v>
      </c>
      <c r="AA1267" s="195">
        <v>1.6E-2</v>
      </c>
      <c r="AB1267" s="195">
        <v>2.7E-2</v>
      </c>
      <c r="AC1267" s="42"/>
    </row>
    <row r="1268" spans="1:29" x14ac:dyDescent="0.25">
      <c r="A1268" s="94" t="s">
        <v>2711</v>
      </c>
      <c r="B1268" s="195" t="s">
        <v>143</v>
      </c>
      <c r="C1268" s="195">
        <v>0.3380855397148676</v>
      </c>
      <c r="D1268" s="195">
        <v>0.42973523421588594</v>
      </c>
      <c r="E1268" s="195">
        <v>0.10183299389002037</v>
      </c>
      <c r="F1268" s="195">
        <v>2.0366598778004071E-3</v>
      </c>
      <c r="G1268" s="195">
        <v>3.0549898167006109E-2</v>
      </c>
      <c r="H1268" s="195" t="s">
        <v>143</v>
      </c>
      <c r="I1268" s="195">
        <v>9.775967413441955E-2</v>
      </c>
      <c r="J1268" s="194">
        <v>1</v>
      </c>
      <c r="K1268" s="196">
        <v>491</v>
      </c>
      <c r="L1268" s="94"/>
      <c r="M1268" s="195" t="s">
        <v>143</v>
      </c>
      <c r="N1268" s="195" t="s">
        <v>143</v>
      </c>
      <c r="O1268" s="195">
        <v>0.29799999999999999</v>
      </c>
      <c r="P1268" s="195">
        <v>0.38100000000000001</v>
      </c>
      <c r="Q1268" s="195">
        <v>0.38700000000000001</v>
      </c>
      <c r="R1268" s="195">
        <v>0.47399999999999998</v>
      </c>
      <c r="S1268" s="195">
        <v>7.8E-2</v>
      </c>
      <c r="T1268" s="195">
        <v>0.13200000000000001</v>
      </c>
      <c r="U1268" s="195">
        <v>0</v>
      </c>
      <c r="V1268" s="195">
        <v>1.0999999999999999E-2</v>
      </c>
      <c r="W1268" s="195">
        <v>1.9E-2</v>
      </c>
      <c r="X1268" s="195">
        <v>0.05</v>
      </c>
      <c r="Y1268" s="195" t="s">
        <v>143</v>
      </c>
      <c r="Z1268" s="195" t="s">
        <v>143</v>
      </c>
      <c r="AA1268" s="195">
        <v>7.4999999999999997E-2</v>
      </c>
      <c r="AB1268" s="195">
        <v>0.127</v>
      </c>
      <c r="AC1268" s="42"/>
    </row>
    <row r="1269" spans="1:29" x14ac:dyDescent="0.25">
      <c r="A1269" s="94" t="s">
        <v>2712</v>
      </c>
      <c r="B1269" s="195" t="s">
        <v>143</v>
      </c>
      <c r="C1269" s="195">
        <v>0.20535714285714285</v>
      </c>
      <c r="D1269" s="195">
        <v>0.35357142857142859</v>
      </c>
      <c r="E1269" s="195">
        <v>0.11071428571428571</v>
      </c>
      <c r="F1269" s="195">
        <v>2.3214285714285715E-2</v>
      </c>
      <c r="G1269" s="195">
        <v>0.28749999999999998</v>
      </c>
      <c r="H1269" s="195" t="s">
        <v>143</v>
      </c>
      <c r="I1269" s="195">
        <v>1.9642857142857142E-2</v>
      </c>
      <c r="J1269" s="194">
        <v>1</v>
      </c>
      <c r="K1269" s="196">
        <v>560</v>
      </c>
      <c r="L1269" s="94"/>
      <c r="M1269" s="195" t="s">
        <v>143</v>
      </c>
      <c r="N1269" s="195" t="s">
        <v>143</v>
      </c>
      <c r="O1269" s="195">
        <v>0.17399999999999999</v>
      </c>
      <c r="P1269" s="195">
        <v>0.24099999999999999</v>
      </c>
      <c r="Q1269" s="195">
        <v>0.315</v>
      </c>
      <c r="R1269" s="195">
        <v>0.39400000000000002</v>
      </c>
      <c r="S1269" s="195">
        <v>8.6999999999999994E-2</v>
      </c>
      <c r="T1269" s="195">
        <v>0.13900000000000001</v>
      </c>
      <c r="U1269" s="195">
        <v>1.4E-2</v>
      </c>
      <c r="V1269" s="195">
        <v>3.9E-2</v>
      </c>
      <c r="W1269" s="195">
        <v>0.252</v>
      </c>
      <c r="X1269" s="195">
        <v>0.32600000000000001</v>
      </c>
      <c r="Y1269" s="195" t="s">
        <v>143</v>
      </c>
      <c r="Z1269" s="195" t="s">
        <v>143</v>
      </c>
      <c r="AA1269" s="195">
        <v>1.0999999999999999E-2</v>
      </c>
      <c r="AB1269" s="195">
        <v>3.5000000000000003E-2</v>
      </c>
      <c r="AC1269" s="42"/>
    </row>
    <row r="1270" spans="1:29" x14ac:dyDescent="0.25">
      <c r="A1270" s="94" t="s">
        <v>2713</v>
      </c>
      <c r="B1270" s="195" t="s">
        <v>143</v>
      </c>
      <c r="C1270" s="195">
        <v>0.37692307692307692</v>
      </c>
      <c r="D1270" s="195">
        <v>0.15128205128205127</v>
      </c>
      <c r="E1270" s="195">
        <v>8.2051282051282051E-2</v>
      </c>
      <c r="F1270" s="195">
        <v>0.12307692307692308</v>
      </c>
      <c r="G1270" s="195">
        <v>0.22564102564102564</v>
      </c>
      <c r="H1270" s="195">
        <v>2.5641025641025641E-3</v>
      </c>
      <c r="I1270" s="195">
        <v>3.8461538461538464E-2</v>
      </c>
      <c r="J1270" s="194">
        <v>1</v>
      </c>
      <c r="K1270" s="196">
        <v>390</v>
      </c>
      <c r="L1270" s="94"/>
      <c r="M1270" s="195" t="s">
        <v>143</v>
      </c>
      <c r="N1270" s="195" t="s">
        <v>143</v>
      </c>
      <c r="O1270" s="195">
        <v>0.33</v>
      </c>
      <c r="P1270" s="195">
        <v>0.42599999999999999</v>
      </c>
      <c r="Q1270" s="195">
        <v>0.11899999999999999</v>
      </c>
      <c r="R1270" s="195">
        <v>0.19</v>
      </c>
      <c r="S1270" s="195">
        <v>5.8999999999999997E-2</v>
      </c>
      <c r="T1270" s="195">
        <v>0.114</v>
      </c>
      <c r="U1270" s="195">
        <v>9.4E-2</v>
      </c>
      <c r="V1270" s="195">
        <v>0.159</v>
      </c>
      <c r="W1270" s="195">
        <v>0.187</v>
      </c>
      <c r="X1270" s="195">
        <v>0.27</v>
      </c>
      <c r="Y1270" s="195">
        <v>0</v>
      </c>
      <c r="Z1270" s="195">
        <v>1.4E-2</v>
      </c>
      <c r="AA1270" s="195">
        <v>2.3E-2</v>
      </c>
      <c r="AB1270" s="195">
        <v>6.2E-2</v>
      </c>
      <c r="AC1270" s="42"/>
    </row>
    <row r="1271" spans="1:29" x14ac:dyDescent="0.25">
      <c r="A1271" s="94" t="s">
        <v>2714</v>
      </c>
      <c r="B1271" s="195" t="s">
        <v>143</v>
      </c>
      <c r="C1271" s="195">
        <v>0.15913978494623657</v>
      </c>
      <c r="D1271" s="195">
        <v>0.16989247311827957</v>
      </c>
      <c r="E1271" s="195">
        <v>0.10752688172043011</v>
      </c>
      <c r="F1271" s="195">
        <v>3.2258064516129031E-2</v>
      </c>
      <c r="G1271" s="195">
        <v>0.49892473118279568</v>
      </c>
      <c r="H1271" s="195" t="s">
        <v>143</v>
      </c>
      <c r="I1271" s="195">
        <v>3.2258064516129031E-2</v>
      </c>
      <c r="J1271" s="194">
        <v>1</v>
      </c>
      <c r="K1271" s="196">
        <v>465</v>
      </c>
      <c r="L1271" s="94"/>
      <c r="M1271" s="195" t="s">
        <v>143</v>
      </c>
      <c r="N1271" s="195" t="s">
        <v>143</v>
      </c>
      <c r="O1271" s="195">
        <v>0.129</v>
      </c>
      <c r="P1271" s="195">
        <v>0.19500000000000001</v>
      </c>
      <c r="Q1271" s="195">
        <v>0.13800000000000001</v>
      </c>
      <c r="R1271" s="195">
        <v>0.20699999999999999</v>
      </c>
      <c r="S1271" s="195">
        <v>8.3000000000000004E-2</v>
      </c>
      <c r="T1271" s="195">
        <v>0.13900000000000001</v>
      </c>
      <c r="U1271" s="195">
        <v>0.02</v>
      </c>
      <c r="V1271" s="195">
        <v>5.2999999999999999E-2</v>
      </c>
      <c r="W1271" s="195">
        <v>0.45400000000000001</v>
      </c>
      <c r="X1271" s="195">
        <v>0.54400000000000004</v>
      </c>
      <c r="Y1271" s="195" t="s">
        <v>143</v>
      </c>
      <c r="Z1271" s="195" t="s">
        <v>143</v>
      </c>
      <c r="AA1271" s="195">
        <v>0.02</v>
      </c>
      <c r="AB1271" s="195">
        <v>5.2999999999999999E-2</v>
      </c>
      <c r="AC1271" s="42"/>
    </row>
    <row r="1272" spans="1:29" x14ac:dyDescent="0.25">
      <c r="A1272" s="94" t="s">
        <v>2715</v>
      </c>
      <c r="B1272" s="195" t="s">
        <v>143</v>
      </c>
      <c r="C1272" s="195">
        <v>0.29953917050691242</v>
      </c>
      <c r="D1272" s="195">
        <v>0.41186635944700462</v>
      </c>
      <c r="E1272" s="195">
        <v>0.13306451612903225</v>
      </c>
      <c r="F1272" s="195">
        <v>4.7811059907834103E-2</v>
      </c>
      <c r="G1272" s="195">
        <v>7.8917050691244245E-2</v>
      </c>
      <c r="H1272" s="195">
        <v>1.152073732718894E-3</v>
      </c>
      <c r="I1272" s="195">
        <v>2.7649769585253458E-2</v>
      </c>
      <c r="J1272" s="194">
        <v>0.99999999999999989</v>
      </c>
      <c r="K1272" s="196">
        <v>1736</v>
      </c>
      <c r="L1272" s="94"/>
      <c r="M1272" s="195" t="s">
        <v>143</v>
      </c>
      <c r="N1272" s="195" t="s">
        <v>143</v>
      </c>
      <c r="O1272" s="195">
        <v>0.27800000000000002</v>
      </c>
      <c r="P1272" s="195">
        <v>0.32200000000000001</v>
      </c>
      <c r="Q1272" s="195">
        <v>0.38900000000000001</v>
      </c>
      <c r="R1272" s="195">
        <v>0.435</v>
      </c>
      <c r="S1272" s="195">
        <v>0.11799999999999999</v>
      </c>
      <c r="T1272" s="195">
        <v>0.15</v>
      </c>
      <c r="U1272" s="195">
        <v>3.9E-2</v>
      </c>
      <c r="V1272" s="195">
        <v>5.8999999999999997E-2</v>
      </c>
      <c r="W1272" s="195">
        <v>6.7000000000000004E-2</v>
      </c>
      <c r="X1272" s="195">
        <v>9.2999999999999999E-2</v>
      </c>
      <c r="Y1272" s="195">
        <v>0</v>
      </c>
      <c r="Z1272" s="195">
        <v>4.0000000000000001E-3</v>
      </c>
      <c r="AA1272" s="195">
        <v>2.1000000000000001E-2</v>
      </c>
      <c r="AB1272" s="195">
        <v>3.5999999999999997E-2</v>
      </c>
      <c r="AC1272" s="42"/>
    </row>
    <row r="1273" spans="1:29" x14ac:dyDescent="0.25">
      <c r="A1273" s="94" t="s">
        <v>2716</v>
      </c>
      <c r="B1273" s="195" t="s">
        <v>143</v>
      </c>
      <c r="C1273" s="195">
        <v>0.44054054054054054</v>
      </c>
      <c r="D1273" s="195">
        <v>0.35405405405405405</v>
      </c>
      <c r="E1273" s="195">
        <v>9.1891891891891897E-2</v>
      </c>
      <c r="F1273" s="195">
        <v>2.7027027027027029E-3</v>
      </c>
      <c r="G1273" s="195">
        <v>8.3783783783783788E-2</v>
      </c>
      <c r="H1273" s="195" t="s">
        <v>143</v>
      </c>
      <c r="I1273" s="195">
        <v>2.7027027027027029E-2</v>
      </c>
      <c r="J1273" s="194">
        <v>1</v>
      </c>
      <c r="K1273" s="196">
        <v>370</v>
      </c>
      <c r="L1273" s="94"/>
      <c r="M1273" s="195" t="s">
        <v>143</v>
      </c>
      <c r="N1273" s="195" t="s">
        <v>143</v>
      </c>
      <c r="O1273" s="195">
        <v>0.39100000000000001</v>
      </c>
      <c r="P1273" s="195">
        <v>0.49099999999999999</v>
      </c>
      <c r="Q1273" s="195">
        <v>0.307</v>
      </c>
      <c r="R1273" s="195">
        <v>0.40400000000000003</v>
      </c>
      <c r="S1273" s="195">
        <v>6.7000000000000004E-2</v>
      </c>
      <c r="T1273" s="195">
        <v>0.126</v>
      </c>
      <c r="U1273" s="195">
        <v>0</v>
      </c>
      <c r="V1273" s="195">
        <v>1.4999999999999999E-2</v>
      </c>
      <c r="W1273" s="195">
        <v>0.06</v>
      </c>
      <c r="X1273" s="195">
        <v>0.11600000000000001</v>
      </c>
      <c r="Y1273" s="195" t="s">
        <v>143</v>
      </c>
      <c r="Z1273" s="195" t="s">
        <v>143</v>
      </c>
      <c r="AA1273" s="195">
        <v>1.4999999999999999E-2</v>
      </c>
      <c r="AB1273" s="195">
        <v>4.9000000000000002E-2</v>
      </c>
      <c r="AC1273" s="42"/>
    </row>
    <row r="1274" spans="1:29" x14ac:dyDescent="0.25">
      <c r="A1274" s="94" t="s">
        <v>2717</v>
      </c>
      <c r="B1274" s="195">
        <v>4.9629485179407178E-2</v>
      </c>
      <c r="C1274" s="195">
        <v>0.32878315132605307</v>
      </c>
      <c r="D1274" s="195">
        <v>0.22767160686427457</v>
      </c>
      <c r="E1274" s="195">
        <v>0.10081903276131045</v>
      </c>
      <c r="F1274" s="195">
        <v>3.7343993759750393E-2</v>
      </c>
      <c r="G1274" s="195">
        <v>0.21109594383775351</v>
      </c>
      <c r="H1274" s="195">
        <v>4.972698907956318E-3</v>
      </c>
      <c r="I1274" s="195">
        <v>3.968408736349454E-2</v>
      </c>
      <c r="J1274" s="194">
        <v>1</v>
      </c>
      <c r="K1274" s="196">
        <v>10256</v>
      </c>
      <c r="L1274" s="94"/>
      <c r="M1274" s="195">
        <v>4.5999999999999999E-2</v>
      </c>
      <c r="N1274" s="195">
        <v>5.3999999999999999E-2</v>
      </c>
      <c r="O1274" s="195">
        <v>0.32</v>
      </c>
      <c r="P1274" s="195">
        <v>0.33800000000000002</v>
      </c>
      <c r="Q1274" s="195">
        <v>0.22</v>
      </c>
      <c r="R1274" s="195">
        <v>0.23599999999999999</v>
      </c>
      <c r="S1274" s="195">
        <v>9.5000000000000001E-2</v>
      </c>
      <c r="T1274" s="195">
        <v>0.107</v>
      </c>
      <c r="U1274" s="195">
        <v>3.4000000000000002E-2</v>
      </c>
      <c r="V1274" s="195">
        <v>4.1000000000000002E-2</v>
      </c>
      <c r="W1274" s="195">
        <v>0.20300000000000001</v>
      </c>
      <c r="X1274" s="195">
        <v>0.219</v>
      </c>
      <c r="Y1274" s="195">
        <v>4.0000000000000001E-3</v>
      </c>
      <c r="Z1274" s="195">
        <v>7.0000000000000001E-3</v>
      </c>
      <c r="AA1274" s="195">
        <v>3.5999999999999997E-2</v>
      </c>
      <c r="AB1274" s="195">
        <v>4.3999999999999997E-2</v>
      </c>
      <c r="AC1274" s="42"/>
    </row>
    <row r="1275" spans="1:29" x14ac:dyDescent="0.25">
      <c r="A1275" s="94" t="s">
        <v>2718</v>
      </c>
      <c r="B1275" s="195" t="s">
        <v>143</v>
      </c>
      <c r="C1275" s="195">
        <v>0.37308868501529052</v>
      </c>
      <c r="D1275" s="195">
        <v>0.22935779816513763</v>
      </c>
      <c r="E1275" s="195">
        <v>0.12844036697247707</v>
      </c>
      <c r="F1275" s="195">
        <v>4.2813455657492352E-2</v>
      </c>
      <c r="G1275" s="195">
        <v>0.19877675840978593</v>
      </c>
      <c r="H1275" s="195" t="s">
        <v>143</v>
      </c>
      <c r="I1275" s="195">
        <v>2.7522935779816515E-2</v>
      </c>
      <c r="J1275" s="194">
        <v>1</v>
      </c>
      <c r="K1275" s="196">
        <v>327</v>
      </c>
      <c r="L1275" s="94"/>
      <c r="M1275" s="195" t="s">
        <v>143</v>
      </c>
      <c r="N1275" s="195" t="s">
        <v>143</v>
      </c>
      <c r="O1275" s="195">
        <v>0.32200000000000001</v>
      </c>
      <c r="P1275" s="195">
        <v>0.42699999999999999</v>
      </c>
      <c r="Q1275" s="195">
        <v>0.187</v>
      </c>
      <c r="R1275" s="195">
        <v>0.27800000000000002</v>
      </c>
      <c r="S1275" s="195">
        <v>9.6000000000000002E-2</v>
      </c>
      <c r="T1275" s="195">
        <v>0.16900000000000001</v>
      </c>
      <c r="U1275" s="195">
        <v>2.5999999999999999E-2</v>
      </c>
      <c r="V1275" s="195">
        <v>7.0999999999999994E-2</v>
      </c>
      <c r="W1275" s="195">
        <v>0.159</v>
      </c>
      <c r="X1275" s="195">
        <v>0.245</v>
      </c>
      <c r="Y1275" s="195" t="s">
        <v>143</v>
      </c>
      <c r="Z1275" s="195" t="s">
        <v>143</v>
      </c>
      <c r="AA1275" s="195">
        <v>1.4999999999999999E-2</v>
      </c>
      <c r="AB1275" s="195">
        <v>5.0999999999999997E-2</v>
      </c>
      <c r="AC1275" s="42"/>
    </row>
    <row r="1276" spans="1:29" x14ac:dyDescent="0.25">
      <c r="A1276" s="94" t="s">
        <v>2719</v>
      </c>
      <c r="B1276" s="195" t="s">
        <v>143</v>
      </c>
      <c r="C1276" s="195">
        <v>9.7402597402597407E-2</v>
      </c>
      <c r="D1276" s="195">
        <v>0.20779220779220781</v>
      </c>
      <c r="E1276" s="195">
        <v>7.1428571428571425E-2</v>
      </c>
      <c r="F1276" s="195">
        <v>3.2467532467532464E-2</v>
      </c>
      <c r="G1276" s="195">
        <v>0.51298701298701299</v>
      </c>
      <c r="H1276" s="195">
        <v>3.2467532467532464E-2</v>
      </c>
      <c r="I1276" s="195">
        <v>4.5454545454545456E-2</v>
      </c>
      <c r="J1276" s="194">
        <v>0.99999999999999989</v>
      </c>
      <c r="K1276" s="196">
        <v>308</v>
      </c>
      <c r="L1276" s="94"/>
      <c r="M1276" s="195" t="s">
        <v>143</v>
      </c>
      <c r="N1276" s="195" t="s">
        <v>143</v>
      </c>
      <c r="O1276" s="195">
        <v>6.9000000000000006E-2</v>
      </c>
      <c r="P1276" s="195">
        <v>0.13600000000000001</v>
      </c>
      <c r="Q1276" s="195">
        <v>0.16600000000000001</v>
      </c>
      <c r="R1276" s="195">
        <v>0.25700000000000001</v>
      </c>
      <c r="S1276" s="195">
        <v>4.8000000000000001E-2</v>
      </c>
      <c r="T1276" s="195">
        <v>0.106</v>
      </c>
      <c r="U1276" s="195">
        <v>1.7999999999999999E-2</v>
      </c>
      <c r="V1276" s="195">
        <v>5.8999999999999997E-2</v>
      </c>
      <c r="W1276" s="195">
        <v>0.45700000000000002</v>
      </c>
      <c r="X1276" s="195">
        <v>0.56799999999999995</v>
      </c>
      <c r="Y1276" s="195">
        <v>1.7999999999999999E-2</v>
      </c>
      <c r="Z1276" s="195">
        <v>5.8999999999999997E-2</v>
      </c>
      <c r="AA1276" s="195">
        <v>2.7E-2</v>
      </c>
      <c r="AB1276" s="195">
        <v>7.4999999999999997E-2</v>
      </c>
      <c r="AC1276" s="42"/>
    </row>
    <row r="1277" spans="1:29" x14ac:dyDescent="0.25">
      <c r="A1277" s="94" t="s">
        <v>2720</v>
      </c>
      <c r="B1277" s="195" t="s">
        <v>143</v>
      </c>
      <c r="C1277" s="195">
        <v>1.1587485515643105E-3</v>
      </c>
      <c r="D1277" s="195">
        <v>0.75318655851680183</v>
      </c>
      <c r="E1277" s="195">
        <v>0.14947856315179606</v>
      </c>
      <c r="F1277" s="195">
        <v>3.3603707995365009E-2</v>
      </c>
      <c r="G1277" s="195">
        <v>3.4762456546929316E-3</v>
      </c>
      <c r="H1277" s="195" t="s">
        <v>143</v>
      </c>
      <c r="I1277" s="195">
        <v>5.909617612977984E-2</v>
      </c>
      <c r="J1277" s="194">
        <v>1</v>
      </c>
      <c r="K1277" s="196">
        <v>863</v>
      </c>
      <c r="L1277" s="94"/>
      <c r="M1277" s="195" t="s">
        <v>143</v>
      </c>
      <c r="N1277" s="195" t="s">
        <v>143</v>
      </c>
      <c r="O1277" s="195">
        <v>0</v>
      </c>
      <c r="P1277" s="195">
        <v>7.0000000000000001E-3</v>
      </c>
      <c r="Q1277" s="195">
        <v>0.72299999999999998</v>
      </c>
      <c r="R1277" s="195">
        <v>0.78100000000000003</v>
      </c>
      <c r="S1277" s="195">
        <v>0.127</v>
      </c>
      <c r="T1277" s="195">
        <v>0.17499999999999999</v>
      </c>
      <c r="U1277" s="195">
        <v>2.3E-2</v>
      </c>
      <c r="V1277" s="195">
        <v>4.8000000000000001E-2</v>
      </c>
      <c r="W1277" s="195">
        <v>1E-3</v>
      </c>
      <c r="X1277" s="195">
        <v>0.01</v>
      </c>
      <c r="Y1277" s="195" t="s">
        <v>143</v>
      </c>
      <c r="Z1277" s="195" t="s">
        <v>143</v>
      </c>
      <c r="AA1277" s="195">
        <v>4.4999999999999998E-2</v>
      </c>
      <c r="AB1277" s="195">
        <v>7.6999999999999999E-2</v>
      </c>
      <c r="AC1277" s="42"/>
    </row>
    <row r="1278" spans="1:29" x14ac:dyDescent="0.25">
      <c r="A1278" s="94" t="s">
        <v>2721</v>
      </c>
      <c r="B1278" s="195">
        <v>1.564828614008942E-2</v>
      </c>
      <c r="C1278" s="195">
        <v>0.3509687034277198</v>
      </c>
      <c r="D1278" s="195">
        <v>0.19746646795827125</v>
      </c>
      <c r="E1278" s="195">
        <v>8.1222056631892692E-2</v>
      </c>
      <c r="F1278" s="195">
        <v>6.4828614008941882E-2</v>
      </c>
      <c r="G1278" s="195">
        <v>0.24739195230998509</v>
      </c>
      <c r="H1278" s="195">
        <v>5.2160953800298067E-3</v>
      </c>
      <c r="I1278" s="195">
        <v>3.7257824143070044E-2</v>
      </c>
      <c r="J1278" s="194">
        <v>0.99999999999999989</v>
      </c>
      <c r="K1278" s="196">
        <v>1342</v>
      </c>
      <c r="L1278" s="94"/>
      <c r="M1278" s="195">
        <v>0.01</v>
      </c>
      <c r="N1278" s="195">
        <v>2.4E-2</v>
      </c>
      <c r="O1278" s="195">
        <v>0.32600000000000001</v>
      </c>
      <c r="P1278" s="195">
        <v>0.377</v>
      </c>
      <c r="Q1278" s="195">
        <v>0.17699999999999999</v>
      </c>
      <c r="R1278" s="195">
        <v>0.22</v>
      </c>
      <c r="S1278" s="195">
        <v>6.8000000000000005E-2</v>
      </c>
      <c r="T1278" s="195">
        <v>9.7000000000000003E-2</v>
      </c>
      <c r="U1278" s="195">
        <v>5.2999999999999999E-2</v>
      </c>
      <c r="V1278" s="195">
        <v>7.9000000000000001E-2</v>
      </c>
      <c r="W1278" s="195">
        <v>0.22500000000000001</v>
      </c>
      <c r="X1278" s="195">
        <v>0.27100000000000002</v>
      </c>
      <c r="Y1278" s="195">
        <v>3.0000000000000001E-3</v>
      </c>
      <c r="Z1278" s="195">
        <v>1.0999999999999999E-2</v>
      </c>
      <c r="AA1278" s="195">
        <v>2.8000000000000001E-2</v>
      </c>
      <c r="AB1278" s="195">
        <v>4.9000000000000002E-2</v>
      </c>
      <c r="AC1278" s="42"/>
    </row>
    <row r="1279" spans="1:29" x14ac:dyDescent="0.25">
      <c r="A1279" s="94" t="s">
        <v>2722</v>
      </c>
      <c r="B1279" s="195">
        <v>0.2872793670115642</v>
      </c>
      <c r="C1279" s="195">
        <v>0.45161290322580644</v>
      </c>
      <c r="D1279" s="195">
        <v>0.12720632988435787</v>
      </c>
      <c r="E1279" s="195">
        <v>4.3822276323797933E-2</v>
      </c>
      <c r="F1279" s="195">
        <v>3.0432136335970784E-3</v>
      </c>
      <c r="G1279" s="195">
        <v>4.9300060864272674E-2</v>
      </c>
      <c r="H1279" s="195">
        <v>3.6518563603164943E-3</v>
      </c>
      <c r="I1279" s="195">
        <v>3.4083992696287278E-2</v>
      </c>
      <c r="J1279" s="194">
        <v>0.99999999999999989</v>
      </c>
      <c r="K1279" s="196">
        <v>1643</v>
      </c>
      <c r="L1279" s="94"/>
      <c r="M1279" s="195">
        <v>0.26600000000000001</v>
      </c>
      <c r="N1279" s="195">
        <v>0.31</v>
      </c>
      <c r="O1279" s="195">
        <v>0.42799999999999999</v>
      </c>
      <c r="P1279" s="195">
        <v>0.47599999999999998</v>
      </c>
      <c r="Q1279" s="195">
        <v>0.112</v>
      </c>
      <c r="R1279" s="195">
        <v>0.14399999999999999</v>
      </c>
      <c r="S1279" s="195">
        <v>3.5000000000000003E-2</v>
      </c>
      <c r="T1279" s="195">
        <v>5.5E-2</v>
      </c>
      <c r="U1279" s="195">
        <v>1E-3</v>
      </c>
      <c r="V1279" s="195">
        <v>7.0000000000000001E-3</v>
      </c>
      <c r="W1279" s="195">
        <v>0.04</v>
      </c>
      <c r="X1279" s="195">
        <v>6.0999999999999999E-2</v>
      </c>
      <c r="Y1279" s="195">
        <v>2E-3</v>
      </c>
      <c r="Z1279" s="195">
        <v>8.0000000000000002E-3</v>
      </c>
      <c r="AA1279" s="195">
        <v>2.5999999999999999E-2</v>
      </c>
      <c r="AB1279" s="195">
        <v>4.3999999999999997E-2</v>
      </c>
      <c r="AC1279" s="42"/>
    </row>
    <row r="1280" spans="1:29" x14ac:dyDescent="0.25">
      <c r="A1280" s="94" t="s">
        <v>2723</v>
      </c>
      <c r="B1280" s="195" t="s">
        <v>143</v>
      </c>
      <c r="C1280" s="195">
        <v>0.2986111111111111</v>
      </c>
      <c r="D1280" s="195">
        <v>0.22916666666666666</v>
      </c>
      <c r="E1280" s="195">
        <v>0.19097222222222221</v>
      </c>
      <c r="F1280" s="195">
        <v>2.0833333333333332E-2</v>
      </c>
      <c r="G1280" s="195">
        <v>0.21180555555555555</v>
      </c>
      <c r="H1280" s="195">
        <v>6.9444444444444441E-3</v>
      </c>
      <c r="I1280" s="195">
        <v>4.1666666666666664E-2</v>
      </c>
      <c r="J1280" s="194">
        <v>1</v>
      </c>
      <c r="K1280" s="196">
        <v>288</v>
      </c>
      <c r="L1280" s="94"/>
      <c r="M1280" s="195" t="s">
        <v>143</v>
      </c>
      <c r="N1280" s="195" t="s">
        <v>143</v>
      </c>
      <c r="O1280" s="195">
        <v>0.249</v>
      </c>
      <c r="P1280" s="195">
        <v>0.35399999999999998</v>
      </c>
      <c r="Q1280" s="195">
        <v>0.184</v>
      </c>
      <c r="R1280" s="195">
        <v>0.28100000000000003</v>
      </c>
      <c r="S1280" s="195">
        <v>0.15</v>
      </c>
      <c r="T1280" s="195">
        <v>0.24</v>
      </c>
      <c r="U1280" s="195">
        <v>0.01</v>
      </c>
      <c r="V1280" s="195">
        <v>4.4999999999999998E-2</v>
      </c>
      <c r="W1280" s="195">
        <v>0.16900000000000001</v>
      </c>
      <c r="X1280" s="195">
        <v>0.26300000000000001</v>
      </c>
      <c r="Y1280" s="195">
        <v>2E-3</v>
      </c>
      <c r="Z1280" s="195">
        <v>2.5000000000000001E-2</v>
      </c>
      <c r="AA1280" s="195">
        <v>2.4E-2</v>
      </c>
      <c r="AB1280" s="195">
        <v>7.0999999999999994E-2</v>
      </c>
      <c r="AC1280" s="42"/>
    </row>
    <row r="1281" spans="1:29" x14ac:dyDescent="0.25">
      <c r="A1281" s="94" t="s">
        <v>2724</v>
      </c>
      <c r="B1281" s="195" t="s">
        <v>143</v>
      </c>
      <c r="C1281" s="195">
        <v>0.32</v>
      </c>
      <c r="D1281" s="195">
        <v>0.15636363636363637</v>
      </c>
      <c r="E1281" s="195">
        <v>7.9090909090909087E-2</v>
      </c>
      <c r="F1281" s="195">
        <v>0.03</v>
      </c>
      <c r="G1281" s="195">
        <v>0.38181818181818183</v>
      </c>
      <c r="H1281" s="195">
        <v>4.5454545454545452E-3</v>
      </c>
      <c r="I1281" s="195">
        <v>2.8181818181818183E-2</v>
      </c>
      <c r="J1281" s="194">
        <v>1</v>
      </c>
      <c r="K1281" s="196">
        <v>1100</v>
      </c>
      <c r="L1281" s="94"/>
      <c r="M1281" s="195" t="s">
        <v>143</v>
      </c>
      <c r="N1281" s="195" t="s">
        <v>143</v>
      </c>
      <c r="O1281" s="195">
        <v>0.29299999999999998</v>
      </c>
      <c r="P1281" s="195">
        <v>0.34799999999999998</v>
      </c>
      <c r="Q1281" s="195">
        <v>0.13600000000000001</v>
      </c>
      <c r="R1281" s="195">
        <v>0.17899999999999999</v>
      </c>
      <c r="S1281" s="195">
        <v>6.5000000000000002E-2</v>
      </c>
      <c r="T1281" s="195">
        <v>9.7000000000000003E-2</v>
      </c>
      <c r="U1281" s="195">
        <v>2.1000000000000001E-2</v>
      </c>
      <c r="V1281" s="195">
        <v>4.2000000000000003E-2</v>
      </c>
      <c r="W1281" s="195">
        <v>0.35399999999999998</v>
      </c>
      <c r="X1281" s="195">
        <v>0.41099999999999998</v>
      </c>
      <c r="Y1281" s="195">
        <v>2E-3</v>
      </c>
      <c r="Z1281" s="195">
        <v>1.0999999999999999E-2</v>
      </c>
      <c r="AA1281" s="195">
        <v>0.02</v>
      </c>
      <c r="AB1281" s="195">
        <v>0.04</v>
      </c>
      <c r="AC1281" s="42"/>
    </row>
    <row r="1282" spans="1:29" x14ac:dyDescent="0.25">
      <c r="A1282" s="94" t="s">
        <v>2725</v>
      </c>
      <c r="B1282" s="195" t="s">
        <v>143</v>
      </c>
      <c r="C1282" s="195">
        <v>0.45048543689320386</v>
      </c>
      <c r="D1282" s="195">
        <v>0.3300970873786408</v>
      </c>
      <c r="E1282" s="195">
        <v>5.8252427184466021E-2</v>
      </c>
      <c r="F1282" s="195">
        <v>2.9126213592233011E-2</v>
      </c>
      <c r="G1282" s="195">
        <v>2.1359223300970873E-2</v>
      </c>
      <c r="H1282" s="195">
        <v>1.9417475728155339E-3</v>
      </c>
      <c r="I1282" s="195">
        <v>0.1087378640776699</v>
      </c>
      <c r="J1282" s="194">
        <v>1</v>
      </c>
      <c r="K1282" s="196">
        <v>515</v>
      </c>
      <c r="L1282" s="94"/>
      <c r="M1282" s="195" t="s">
        <v>143</v>
      </c>
      <c r="N1282" s="195" t="s">
        <v>143</v>
      </c>
      <c r="O1282" s="195">
        <v>0.40799999999999997</v>
      </c>
      <c r="P1282" s="195">
        <v>0.49399999999999999</v>
      </c>
      <c r="Q1282" s="195">
        <v>0.29099999999999998</v>
      </c>
      <c r="R1282" s="195">
        <v>0.372</v>
      </c>
      <c r="S1282" s="195">
        <v>4.1000000000000002E-2</v>
      </c>
      <c r="T1282" s="195">
        <v>8.2000000000000003E-2</v>
      </c>
      <c r="U1282" s="195">
        <v>1.7999999999999999E-2</v>
      </c>
      <c r="V1282" s="195">
        <v>4.7E-2</v>
      </c>
      <c r="W1282" s="195">
        <v>1.2E-2</v>
      </c>
      <c r="X1282" s="195">
        <v>3.7999999999999999E-2</v>
      </c>
      <c r="Y1282" s="195">
        <v>0</v>
      </c>
      <c r="Z1282" s="195">
        <v>1.0999999999999999E-2</v>
      </c>
      <c r="AA1282" s="195">
        <v>8.5000000000000006E-2</v>
      </c>
      <c r="AB1282" s="195">
        <v>0.13900000000000001</v>
      </c>
      <c r="AC1282" s="42"/>
    </row>
    <row r="1283" spans="1:29" x14ac:dyDescent="0.25">
      <c r="A1283" s="94" t="s">
        <v>2726</v>
      </c>
      <c r="B1283" s="195" t="s">
        <v>143</v>
      </c>
      <c r="C1283" s="195">
        <v>0.23711340206185566</v>
      </c>
      <c r="D1283" s="195">
        <v>0.29896907216494845</v>
      </c>
      <c r="E1283" s="195">
        <v>0.11855670103092783</v>
      </c>
      <c r="F1283" s="195">
        <v>4.8969072164948453E-2</v>
      </c>
      <c r="G1283" s="195">
        <v>0.2654639175257732</v>
      </c>
      <c r="H1283" s="195">
        <v>7.7319587628865982E-3</v>
      </c>
      <c r="I1283" s="195">
        <v>2.3195876288659795E-2</v>
      </c>
      <c r="J1283" s="194">
        <v>1</v>
      </c>
      <c r="K1283" s="196">
        <v>388</v>
      </c>
      <c r="L1283" s="94"/>
      <c r="M1283" s="195" t="s">
        <v>143</v>
      </c>
      <c r="N1283" s="195" t="s">
        <v>143</v>
      </c>
      <c r="O1283" s="195">
        <v>0.19700000000000001</v>
      </c>
      <c r="P1283" s="195">
        <v>0.28199999999999997</v>
      </c>
      <c r="Q1283" s="195">
        <v>0.25600000000000001</v>
      </c>
      <c r="R1283" s="195">
        <v>0.34599999999999997</v>
      </c>
      <c r="S1283" s="195">
        <v>0.09</v>
      </c>
      <c r="T1283" s="195">
        <v>0.155</v>
      </c>
      <c r="U1283" s="195">
        <v>3.2000000000000001E-2</v>
      </c>
      <c r="V1283" s="195">
        <v>7.4999999999999997E-2</v>
      </c>
      <c r="W1283" s="195">
        <v>0.224</v>
      </c>
      <c r="X1283" s="195">
        <v>0.312</v>
      </c>
      <c r="Y1283" s="195">
        <v>3.0000000000000001E-3</v>
      </c>
      <c r="Z1283" s="195">
        <v>2.1999999999999999E-2</v>
      </c>
      <c r="AA1283" s="195">
        <v>1.2E-2</v>
      </c>
      <c r="AB1283" s="195">
        <v>4.2999999999999997E-2</v>
      </c>
      <c r="AC1283" s="42"/>
    </row>
    <row r="1284" spans="1:29" x14ac:dyDescent="0.25">
      <c r="A1284" s="94" t="s">
        <v>2727</v>
      </c>
      <c r="B1284" s="195" t="s">
        <v>143</v>
      </c>
      <c r="C1284" s="195">
        <v>0.42641509433962266</v>
      </c>
      <c r="D1284" s="195">
        <v>0.14339622641509434</v>
      </c>
      <c r="E1284" s="195">
        <v>7.5471698113207544E-2</v>
      </c>
      <c r="F1284" s="195">
        <v>0.11320754716981132</v>
      </c>
      <c r="G1284" s="195">
        <v>0.22264150943396227</v>
      </c>
      <c r="H1284" s="195">
        <v>3.7735849056603774E-3</v>
      </c>
      <c r="I1284" s="195">
        <v>1.509433962264151E-2</v>
      </c>
      <c r="J1284" s="194">
        <v>1</v>
      </c>
      <c r="K1284" s="196">
        <v>265</v>
      </c>
      <c r="L1284" s="94"/>
      <c r="M1284" s="195" t="s">
        <v>143</v>
      </c>
      <c r="N1284" s="195" t="s">
        <v>143</v>
      </c>
      <c r="O1284" s="195">
        <v>0.36799999999999999</v>
      </c>
      <c r="P1284" s="195">
        <v>0.48699999999999999</v>
      </c>
      <c r="Q1284" s="195">
        <v>0.106</v>
      </c>
      <c r="R1284" s="195">
        <v>0.191</v>
      </c>
      <c r="S1284" s="195">
        <v>4.9000000000000002E-2</v>
      </c>
      <c r="T1284" s="195">
        <v>0.114</v>
      </c>
      <c r="U1284" s="195">
        <v>0.08</v>
      </c>
      <c r="V1284" s="195">
        <v>0.157</v>
      </c>
      <c r="W1284" s="195">
        <v>0.17699999999999999</v>
      </c>
      <c r="X1284" s="195">
        <v>0.27600000000000002</v>
      </c>
      <c r="Y1284" s="195">
        <v>1E-3</v>
      </c>
      <c r="Z1284" s="195">
        <v>2.1000000000000001E-2</v>
      </c>
      <c r="AA1284" s="195">
        <v>6.0000000000000001E-3</v>
      </c>
      <c r="AB1284" s="195">
        <v>3.7999999999999999E-2</v>
      </c>
      <c r="AC1284" s="42"/>
    </row>
    <row r="1285" spans="1:29" x14ac:dyDescent="0.25">
      <c r="A1285" s="94" t="s">
        <v>2728</v>
      </c>
      <c r="B1285" s="195" t="s">
        <v>143</v>
      </c>
      <c r="C1285" s="195">
        <v>0.15254237288135594</v>
      </c>
      <c r="D1285" s="195">
        <v>0.25847457627118642</v>
      </c>
      <c r="E1285" s="195">
        <v>0.11864406779661017</v>
      </c>
      <c r="F1285" s="195">
        <v>5.5084745762711863E-2</v>
      </c>
      <c r="G1285" s="195">
        <v>0.39830508474576271</v>
      </c>
      <c r="H1285" s="195">
        <v>1.2711864406779662E-2</v>
      </c>
      <c r="I1285" s="195">
        <v>4.2372881355932203E-3</v>
      </c>
      <c r="J1285" s="194">
        <v>1</v>
      </c>
      <c r="K1285" s="196">
        <v>236</v>
      </c>
      <c r="L1285" s="94"/>
      <c r="M1285" s="195" t="s">
        <v>143</v>
      </c>
      <c r="N1285" s="195" t="s">
        <v>143</v>
      </c>
      <c r="O1285" s="195">
        <v>0.112</v>
      </c>
      <c r="P1285" s="195">
        <v>0.20399999999999999</v>
      </c>
      <c r="Q1285" s="195">
        <v>0.20699999999999999</v>
      </c>
      <c r="R1285" s="195">
        <v>0.318</v>
      </c>
      <c r="S1285" s="195">
        <v>8.3000000000000004E-2</v>
      </c>
      <c r="T1285" s="195">
        <v>0.16600000000000001</v>
      </c>
      <c r="U1285" s="195">
        <v>3.2000000000000001E-2</v>
      </c>
      <c r="V1285" s="195">
        <v>9.1999999999999998E-2</v>
      </c>
      <c r="W1285" s="195">
        <v>0.33800000000000002</v>
      </c>
      <c r="X1285" s="195">
        <v>0.46200000000000002</v>
      </c>
      <c r="Y1285" s="195">
        <v>4.0000000000000001E-3</v>
      </c>
      <c r="Z1285" s="195">
        <v>3.6999999999999998E-2</v>
      </c>
      <c r="AA1285" s="195">
        <v>1E-3</v>
      </c>
      <c r="AB1285" s="195">
        <v>2.4E-2</v>
      </c>
      <c r="AC1285" s="42"/>
    </row>
    <row r="1286" spans="1:29" x14ac:dyDescent="0.25">
      <c r="A1286" s="94" t="s">
        <v>2729</v>
      </c>
      <c r="B1286" s="195" t="s">
        <v>143</v>
      </c>
      <c r="C1286" s="195">
        <v>0.33564814814814814</v>
      </c>
      <c r="D1286" s="195">
        <v>0.32021604938271603</v>
      </c>
      <c r="E1286" s="195">
        <v>0.15277777777777779</v>
      </c>
      <c r="F1286" s="195">
        <v>4.1666666666666664E-2</v>
      </c>
      <c r="G1286" s="195">
        <v>9.5679012345679007E-2</v>
      </c>
      <c r="H1286" s="195">
        <v>7.716049382716049E-4</v>
      </c>
      <c r="I1286" s="195">
        <v>5.3240740740740741E-2</v>
      </c>
      <c r="J1286" s="194">
        <v>0.99999999999999978</v>
      </c>
      <c r="K1286" s="196">
        <v>1296</v>
      </c>
      <c r="L1286" s="94"/>
      <c r="M1286" s="195" t="s">
        <v>143</v>
      </c>
      <c r="N1286" s="195" t="s">
        <v>143</v>
      </c>
      <c r="O1286" s="195">
        <v>0.31</v>
      </c>
      <c r="P1286" s="195">
        <v>0.36199999999999999</v>
      </c>
      <c r="Q1286" s="195">
        <v>0.29499999999999998</v>
      </c>
      <c r="R1286" s="195">
        <v>0.34599999999999997</v>
      </c>
      <c r="S1286" s="195">
        <v>0.13400000000000001</v>
      </c>
      <c r="T1286" s="195">
        <v>0.17299999999999999</v>
      </c>
      <c r="U1286" s="195">
        <v>3.2000000000000001E-2</v>
      </c>
      <c r="V1286" s="195">
        <v>5.3999999999999999E-2</v>
      </c>
      <c r="W1286" s="195">
        <v>8.1000000000000003E-2</v>
      </c>
      <c r="X1286" s="195">
        <v>0.113</v>
      </c>
      <c r="Y1286" s="195">
        <v>0</v>
      </c>
      <c r="Z1286" s="195">
        <v>4.0000000000000001E-3</v>
      </c>
      <c r="AA1286" s="195">
        <v>4.2000000000000003E-2</v>
      </c>
      <c r="AB1286" s="195">
        <v>6.7000000000000004E-2</v>
      </c>
      <c r="AC1286" s="42"/>
    </row>
    <row r="1287" spans="1:29" x14ac:dyDescent="0.25">
      <c r="A1287" s="94" t="s">
        <v>2730</v>
      </c>
      <c r="B1287" s="195" t="s">
        <v>143</v>
      </c>
      <c r="C1287" s="195">
        <v>0.40671641791044777</v>
      </c>
      <c r="D1287" s="195">
        <v>0.35074626865671643</v>
      </c>
      <c r="E1287" s="195">
        <v>7.4626865671641784E-2</v>
      </c>
      <c r="F1287" s="195">
        <v>2.6119402985074626E-2</v>
      </c>
      <c r="G1287" s="195">
        <v>7.8358208955223885E-2</v>
      </c>
      <c r="H1287" s="195" t="s">
        <v>143</v>
      </c>
      <c r="I1287" s="195">
        <v>6.3432835820895525E-2</v>
      </c>
      <c r="J1287" s="194">
        <v>1</v>
      </c>
      <c r="K1287" s="196">
        <v>268</v>
      </c>
      <c r="L1287" s="94"/>
      <c r="M1287" s="195" t="s">
        <v>143</v>
      </c>
      <c r="N1287" s="195" t="s">
        <v>143</v>
      </c>
      <c r="O1287" s="195">
        <v>0.35</v>
      </c>
      <c r="P1287" s="195">
        <v>0.46600000000000003</v>
      </c>
      <c r="Q1287" s="195">
        <v>0.29599999999999999</v>
      </c>
      <c r="R1287" s="195">
        <v>0.41</v>
      </c>
      <c r="S1287" s="195">
        <v>4.9000000000000002E-2</v>
      </c>
      <c r="T1287" s="195">
        <v>0.112</v>
      </c>
      <c r="U1287" s="195">
        <v>1.2999999999999999E-2</v>
      </c>
      <c r="V1287" s="195">
        <v>5.2999999999999999E-2</v>
      </c>
      <c r="W1287" s="195">
        <v>5.1999999999999998E-2</v>
      </c>
      <c r="X1287" s="195">
        <v>0.11700000000000001</v>
      </c>
      <c r="Y1287" s="195" t="s">
        <v>143</v>
      </c>
      <c r="Z1287" s="195" t="s">
        <v>143</v>
      </c>
      <c r="AA1287" s="195">
        <v>0.04</v>
      </c>
      <c r="AB1287" s="195">
        <v>9.9000000000000005E-2</v>
      </c>
      <c r="AC1287" s="42"/>
    </row>
    <row r="1288" spans="1:29" x14ac:dyDescent="0.25">
      <c r="A1288" s="94" t="s">
        <v>2731</v>
      </c>
      <c r="B1288" s="195">
        <v>5.5137492088051201E-2</v>
      </c>
      <c r="C1288" s="195">
        <v>0.2699205288698221</v>
      </c>
      <c r="D1288" s="195">
        <v>0.26070750404388493</v>
      </c>
      <c r="E1288" s="195">
        <v>8.5800689218651097E-2</v>
      </c>
      <c r="F1288" s="195">
        <v>4.6065124129685629E-2</v>
      </c>
      <c r="G1288" s="195">
        <v>0.22533230184963782</v>
      </c>
      <c r="H1288" s="195">
        <v>4.0087207257894367E-3</v>
      </c>
      <c r="I1288" s="195">
        <v>5.3027639074477814E-2</v>
      </c>
      <c r="J1288" s="194">
        <v>1</v>
      </c>
      <c r="K1288" s="196">
        <v>14219</v>
      </c>
      <c r="L1288" s="94"/>
      <c r="M1288" s="195">
        <v>5.1999999999999998E-2</v>
      </c>
      <c r="N1288" s="195">
        <v>5.8999999999999997E-2</v>
      </c>
      <c r="O1288" s="195">
        <v>0.26300000000000001</v>
      </c>
      <c r="P1288" s="195">
        <v>0.27700000000000002</v>
      </c>
      <c r="Q1288" s="195">
        <v>0.254</v>
      </c>
      <c r="R1288" s="195">
        <v>0.26800000000000002</v>
      </c>
      <c r="S1288" s="195">
        <v>8.1000000000000003E-2</v>
      </c>
      <c r="T1288" s="195">
        <v>9.0999999999999998E-2</v>
      </c>
      <c r="U1288" s="195">
        <v>4.2999999999999997E-2</v>
      </c>
      <c r="V1288" s="195">
        <v>0.05</v>
      </c>
      <c r="W1288" s="195">
        <v>0.219</v>
      </c>
      <c r="X1288" s="195">
        <v>0.23200000000000001</v>
      </c>
      <c r="Y1288" s="195">
        <v>3.0000000000000001E-3</v>
      </c>
      <c r="Z1288" s="195">
        <v>5.0000000000000001E-3</v>
      </c>
      <c r="AA1288" s="195">
        <v>4.9000000000000002E-2</v>
      </c>
      <c r="AB1288" s="195">
        <v>5.7000000000000002E-2</v>
      </c>
      <c r="AC1288" s="42"/>
    </row>
    <row r="1289" spans="1:29" x14ac:dyDescent="0.25">
      <c r="A1289" s="94" t="s">
        <v>2732</v>
      </c>
      <c r="B1289" s="195" t="s">
        <v>143</v>
      </c>
      <c r="C1289" s="195">
        <v>0.36776859504132231</v>
      </c>
      <c r="D1289" s="195">
        <v>0.23966942148760331</v>
      </c>
      <c r="E1289" s="195">
        <v>0.13223140495867769</v>
      </c>
      <c r="F1289" s="195">
        <v>3.3057851239669422E-2</v>
      </c>
      <c r="G1289" s="195">
        <v>0.16322314049586778</v>
      </c>
      <c r="H1289" s="195">
        <v>8.2644628099173556E-3</v>
      </c>
      <c r="I1289" s="195">
        <v>5.578512396694215E-2</v>
      </c>
      <c r="J1289" s="194">
        <v>0.99999999999999989</v>
      </c>
      <c r="K1289" s="196">
        <v>484</v>
      </c>
      <c r="L1289" s="94"/>
      <c r="M1289" s="195" t="s">
        <v>143</v>
      </c>
      <c r="N1289" s="195" t="s">
        <v>143</v>
      </c>
      <c r="O1289" s="195">
        <v>0.32600000000000001</v>
      </c>
      <c r="P1289" s="195">
        <v>0.41199999999999998</v>
      </c>
      <c r="Q1289" s="195">
        <v>0.20399999999999999</v>
      </c>
      <c r="R1289" s="195">
        <v>0.28000000000000003</v>
      </c>
      <c r="S1289" s="195">
        <v>0.105</v>
      </c>
      <c r="T1289" s="195">
        <v>0.16500000000000001</v>
      </c>
      <c r="U1289" s="195">
        <v>0.02</v>
      </c>
      <c r="V1289" s="195">
        <v>5.2999999999999999E-2</v>
      </c>
      <c r="W1289" s="195">
        <v>0.13300000000000001</v>
      </c>
      <c r="X1289" s="195">
        <v>0.19900000000000001</v>
      </c>
      <c r="Y1289" s="195">
        <v>3.0000000000000001E-3</v>
      </c>
      <c r="Z1289" s="195">
        <v>2.1000000000000001E-2</v>
      </c>
      <c r="AA1289" s="195">
        <v>3.9E-2</v>
      </c>
      <c r="AB1289" s="195">
        <v>0.08</v>
      </c>
      <c r="AC1289" s="42"/>
    </row>
    <row r="1290" spans="1:29" x14ac:dyDescent="0.25">
      <c r="A1290" s="94" t="s">
        <v>2733</v>
      </c>
      <c r="B1290" s="195" t="s">
        <v>143</v>
      </c>
      <c r="C1290" s="195">
        <v>0.10731707317073171</v>
      </c>
      <c r="D1290" s="195">
        <v>0.1926829268292683</v>
      </c>
      <c r="E1290" s="195">
        <v>6.3414634146341464E-2</v>
      </c>
      <c r="F1290" s="195">
        <v>3.4146341463414637E-2</v>
      </c>
      <c r="G1290" s="195">
        <v>0.54390243902439028</v>
      </c>
      <c r="H1290" s="195">
        <v>1.9512195121951219E-2</v>
      </c>
      <c r="I1290" s="195">
        <v>3.9024390243902439E-2</v>
      </c>
      <c r="J1290" s="194">
        <v>1</v>
      </c>
      <c r="K1290" s="196">
        <v>410</v>
      </c>
      <c r="L1290" s="94"/>
      <c r="M1290" s="195" t="s">
        <v>143</v>
      </c>
      <c r="N1290" s="195" t="s">
        <v>143</v>
      </c>
      <c r="O1290" s="195">
        <v>8.1000000000000003E-2</v>
      </c>
      <c r="P1290" s="195">
        <v>0.14099999999999999</v>
      </c>
      <c r="Q1290" s="195">
        <v>0.157</v>
      </c>
      <c r="R1290" s="195">
        <v>0.23400000000000001</v>
      </c>
      <c r="S1290" s="195">
        <v>4.3999999999999997E-2</v>
      </c>
      <c r="T1290" s="195">
        <v>9.0999999999999998E-2</v>
      </c>
      <c r="U1290" s="195">
        <v>0.02</v>
      </c>
      <c r="V1290" s="195">
        <v>5.6000000000000001E-2</v>
      </c>
      <c r="W1290" s="195">
        <v>0.496</v>
      </c>
      <c r="X1290" s="195">
        <v>0.59099999999999997</v>
      </c>
      <c r="Y1290" s="195">
        <v>0.01</v>
      </c>
      <c r="Z1290" s="195">
        <v>3.7999999999999999E-2</v>
      </c>
      <c r="AA1290" s="195">
        <v>2.4E-2</v>
      </c>
      <c r="AB1290" s="195">
        <v>6.2E-2</v>
      </c>
      <c r="AC1290" s="42"/>
    </row>
    <row r="1291" spans="1:29" x14ac:dyDescent="0.25">
      <c r="A1291" s="94" t="s">
        <v>2734</v>
      </c>
      <c r="B1291" s="195">
        <v>3.6764705882352941E-3</v>
      </c>
      <c r="C1291" s="195" t="s">
        <v>143</v>
      </c>
      <c r="D1291" s="195">
        <v>0.63878676470588236</v>
      </c>
      <c r="E1291" s="195">
        <v>0.3170955882352941</v>
      </c>
      <c r="F1291" s="195">
        <v>5.5147058823529415E-3</v>
      </c>
      <c r="G1291" s="195">
        <v>9.1911764705882356E-3</v>
      </c>
      <c r="H1291" s="195" t="s">
        <v>143</v>
      </c>
      <c r="I1291" s="195">
        <v>2.5735294117647058E-2</v>
      </c>
      <c r="J1291" s="194">
        <v>0.99999999999999989</v>
      </c>
      <c r="K1291" s="196">
        <v>1088</v>
      </c>
      <c r="L1291" s="94"/>
      <c r="M1291" s="195">
        <v>1E-3</v>
      </c>
      <c r="N1291" s="195">
        <v>8.9999999999999993E-3</v>
      </c>
      <c r="O1291" s="195" t="s">
        <v>143</v>
      </c>
      <c r="P1291" s="195" t="s">
        <v>143</v>
      </c>
      <c r="Q1291" s="195">
        <v>0.61</v>
      </c>
      <c r="R1291" s="195">
        <v>0.66700000000000004</v>
      </c>
      <c r="S1291" s="195">
        <v>0.28999999999999998</v>
      </c>
      <c r="T1291" s="195">
        <v>0.34499999999999997</v>
      </c>
      <c r="U1291" s="195">
        <v>3.0000000000000001E-3</v>
      </c>
      <c r="V1291" s="195">
        <v>1.2E-2</v>
      </c>
      <c r="W1291" s="195">
        <v>5.0000000000000001E-3</v>
      </c>
      <c r="X1291" s="195">
        <v>1.7000000000000001E-2</v>
      </c>
      <c r="Y1291" s="195" t="s">
        <v>143</v>
      </c>
      <c r="Z1291" s="195" t="s">
        <v>143</v>
      </c>
      <c r="AA1291" s="195">
        <v>1.7999999999999999E-2</v>
      </c>
      <c r="AB1291" s="195">
        <v>3.6999999999999998E-2</v>
      </c>
      <c r="AC1291" s="42"/>
    </row>
    <row r="1292" spans="1:29" x14ac:dyDescent="0.25">
      <c r="A1292" s="94" t="s">
        <v>2735</v>
      </c>
      <c r="B1292" s="195">
        <v>1.6977928692699491E-2</v>
      </c>
      <c r="C1292" s="195">
        <v>0.28522920203735147</v>
      </c>
      <c r="D1292" s="195">
        <v>0.2320316921335597</v>
      </c>
      <c r="E1292" s="195">
        <v>8.1494057724957561E-2</v>
      </c>
      <c r="F1292" s="195">
        <v>7.6400679117147707E-2</v>
      </c>
      <c r="G1292" s="195">
        <v>0.26259196378041877</v>
      </c>
      <c r="H1292" s="195">
        <v>3.9615166949632146E-3</v>
      </c>
      <c r="I1292" s="195">
        <v>4.1312959818902095E-2</v>
      </c>
      <c r="J1292" s="194">
        <v>1</v>
      </c>
      <c r="K1292" s="196">
        <v>1767</v>
      </c>
      <c r="L1292" s="94"/>
      <c r="M1292" s="195">
        <v>1.2E-2</v>
      </c>
      <c r="N1292" s="195">
        <v>2.4E-2</v>
      </c>
      <c r="O1292" s="195">
        <v>0.26500000000000001</v>
      </c>
      <c r="P1292" s="195">
        <v>0.307</v>
      </c>
      <c r="Q1292" s="195">
        <v>0.21299999999999999</v>
      </c>
      <c r="R1292" s="195">
        <v>0.252</v>
      </c>
      <c r="S1292" s="195">
        <v>7.0000000000000007E-2</v>
      </c>
      <c r="T1292" s="195">
        <v>9.5000000000000001E-2</v>
      </c>
      <c r="U1292" s="195">
        <v>6.5000000000000002E-2</v>
      </c>
      <c r="V1292" s="195">
        <v>0.09</v>
      </c>
      <c r="W1292" s="195">
        <v>0.24299999999999999</v>
      </c>
      <c r="X1292" s="195">
        <v>0.28399999999999997</v>
      </c>
      <c r="Y1292" s="195">
        <v>2E-3</v>
      </c>
      <c r="Z1292" s="195">
        <v>8.0000000000000002E-3</v>
      </c>
      <c r="AA1292" s="195">
        <v>3.3000000000000002E-2</v>
      </c>
      <c r="AB1292" s="195">
        <v>5.1999999999999998E-2</v>
      </c>
      <c r="AC1292" s="42"/>
    </row>
    <row r="1293" spans="1:29" x14ac:dyDescent="0.25">
      <c r="A1293" s="94" t="s">
        <v>2736</v>
      </c>
      <c r="B1293" s="195">
        <v>0.30592816962353958</v>
      </c>
      <c r="C1293" s="195">
        <v>0.39723063608827347</v>
      </c>
      <c r="D1293" s="195">
        <v>0.14322803980960624</v>
      </c>
      <c r="E1293" s="195">
        <v>3.7646040675032452E-2</v>
      </c>
      <c r="F1293" s="195">
        <v>6.4906966681090436E-3</v>
      </c>
      <c r="G1293" s="195">
        <v>4.7598442232799652E-2</v>
      </c>
      <c r="H1293" s="195">
        <v>3.0289917784508871E-3</v>
      </c>
      <c r="I1293" s="195">
        <v>5.884898312418866E-2</v>
      </c>
      <c r="J1293" s="194">
        <v>0.99999999999999978</v>
      </c>
      <c r="K1293" s="196">
        <v>2311</v>
      </c>
      <c r="L1293" s="94"/>
      <c r="M1293" s="195">
        <v>0.28699999999999998</v>
      </c>
      <c r="N1293" s="195">
        <v>0.32500000000000001</v>
      </c>
      <c r="O1293" s="195">
        <v>0.377</v>
      </c>
      <c r="P1293" s="195">
        <v>0.41699999999999998</v>
      </c>
      <c r="Q1293" s="195">
        <v>0.13</v>
      </c>
      <c r="R1293" s="195">
        <v>0.158</v>
      </c>
      <c r="S1293" s="195">
        <v>3.1E-2</v>
      </c>
      <c r="T1293" s="195">
        <v>4.5999999999999999E-2</v>
      </c>
      <c r="U1293" s="195">
        <v>4.0000000000000001E-3</v>
      </c>
      <c r="V1293" s="195">
        <v>1.0999999999999999E-2</v>
      </c>
      <c r="W1293" s="195">
        <v>0.04</v>
      </c>
      <c r="X1293" s="195">
        <v>5.7000000000000002E-2</v>
      </c>
      <c r="Y1293" s="195">
        <v>1E-3</v>
      </c>
      <c r="Z1293" s="195">
        <v>6.0000000000000001E-3</v>
      </c>
      <c r="AA1293" s="195">
        <v>0.05</v>
      </c>
      <c r="AB1293" s="195">
        <v>6.9000000000000006E-2</v>
      </c>
      <c r="AC1293" s="42"/>
    </row>
    <row r="1294" spans="1:29" x14ac:dyDescent="0.25">
      <c r="A1294" s="94" t="s">
        <v>2737</v>
      </c>
      <c r="B1294" s="195" t="s">
        <v>143</v>
      </c>
      <c r="C1294" s="195">
        <v>0.21487603305785125</v>
      </c>
      <c r="D1294" s="195">
        <v>0.30303030303030304</v>
      </c>
      <c r="E1294" s="195">
        <v>0.13223140495867769</v>
      </c>
      <c r="F1294" s="195">
        <v>3.0303030303030304E-2</v>
      </c>
      <c r="G1294" s="195">
        <v>0.25895316804407714</v>
      </c>
      <c r="H1294" s="195">
        <v>5.5096418732782371E-3</v>
      </c>
      <c r="I1294" s="195">
        <v>5.5096418732782371E-2</v>
      </c>
      <c r="J1294" s="194">
        <v>1</v>
      </c>
      <c r="K1294" s="196">
        <v>363</v>
      </c>
      <c r="L1294" s="94"/>
      <c r="M1294" s="195" t="s">
        <v>143</v>
      </c>
      <c r="N1294" s="195" t="s">
        <v>143</v>
      </c>
      <c r="O1294" s="195">
        <v>0.17599999999999999</v>
      </c>
      <c r="P1294" s="195">
        <v>0.26</v>
      </c>
      <c r="Q1294" s="195">
        <v>0.25800000000000001</v>
      </c>
      <c r="R1294" s="195">
        <v>0.35199999999999998</v>
      </c>
      <c r="S1294" s="195">
        <v>0.10100000000000001</v>
      </c>
      <c r="T1294" s="195">
        <v>0.17100000000000001</v>
      </c>
      <c r="U1294" s="195">
        <v>1.7000000000000001E-2</v>
      </c>
      <c r="V1294" s="195">
        <v>5.2999999999999999E-2</v>
      </c>
      <c r="W1294" s="195">
        <v>0.217</v>
      </c>
      <c r="X1294" s="195">
        <v>0.30599999999999999</v>
      </c>
      <c r="Y1294" s="195">
        <v>2E-3</v>
      </c>
      <c r="Z1294" s="195">
        <v>0.02</v>
      </c>
      <c r="AA1294" s="195">
        <v>3.5999999999999997E-2</v>
      </c>
      <c r="AB1294" s="195">
        <v>8.4000000000000005E-2</v>
      </c>
      <c r="AC1294" s="42"/>
    </row>
    <row r="1295" spans="1:29" x14ac:dyDescent="0.25">
      <c r="A1295" s="94" t="s">
        <v>2738</v>
      </c>
      <c r="B1295" s="195" t="s">
        <v>143</v>
      </c>
      <c r="C1295" s="195">
        <v>0.26111908177905307</v>
      </c>
      <c r="D1295" s="195">
        <v>0.20516499282639886</v>
      </c>
      <c r="E1295" s="195">
        <v>8.608321377331421E-2</v>
      </c>
      <c r="F1295" s="195">
        <v>3.0129124820659971E-2</v>
      </c>
      <c r="G1295" s="195">
        <v>0.38307030129124819</v>
      </c>
      <c r="H1295" s="195">
        <v>6.4562410329985654E-3</v>
      </c>
      <c r="I1295" s="195">
        <v>2.7977044476327116E-2</v>
      </c>
      <c r="J1295" s="194">
        <v>1</v>
      </c>
      <c r="K1295" s="196">
        <v>1394</v>
      </c>
      <c r="L1295" s="94"/>
      <c r="M1295" s="195" t="s">
        <v>143</v>
      </c>
      <c r="N1295" s="195" t="s">
        <v>143</v>
      </c>
      <c r="O1295" s="195">
        <v>0.23899999999999999</v>
      </c>
      <c r="P1295" s="195">
        <v>0.28499999999999998</v>
      </c>
      <c r="Q1295" s="195">
        <v>0.185</v>
      </c>
      <c r="R1295" s="195">
        <v>0.22700000000000001</v>
      </c>
      <c r="S1295" s="195">
        <v>7.1999999999999995E-2</v>
      </c>
      <c r="T1295" s="195">
        <v>0.10199999999999999</v>
      </c>
      <c r="U1295" s="195">
        <v>2.1999999999999999E-2</v>
      </c>
      <c r="V1295" s="195">
        <v>0.04</v>
      </c>
      <c r="W1295" s="195">
        <v>0.35799999999999998</v>
      </c>
      <c r="X1295" s="195">
        <v>0.40899999999999997</v>
      </c>
      <c r="Y1295" s="195">
        <v>3.0000000000000001E-3</v>
      </c>
      <c r="Z1295" s="195">
        <v>1.2E-2</v>
      </c>
      <c r="AA1295" s="195">
        <v>2.1000000000000001E-2</v>
      </c>
      <c r="AB1295" s="195">
        <v>3.7999999999999999E-2</v>
      </c>
      <c r="AC1295" s="42"/>
    </row>
    <row r="1296" spans="1:29" x14ac:dyDescent="0.25">
      <c r="A1296" s="94" t="s">
        <v>2739</v>
      </c>
      <c r="B1296" s="195" t="s">
        <v>143</v>
      </c>
      <c r="C1296" s="195">
        <v>0.38501742160278746</v>
      </c>
      <c r="D1296" s="195">
        <v>0.33449477351916379</v>
      </c>
      <c r="E1296" s="195">
        <v>5.5749128919860627E-2</v>
      </c>
      <c r="F1296" s="195">
        <v>1.5679442508710801E-2</v>
      </c>
      <c r="G1296" s="195">
        <v>3.484320557491289E-2</v>
      </c>
      <c r="H1296" s="195" t="s">
        <v>143</v>
      </c>
      <c r="I1296" s="195">
        <v>0.17421602787456447</v>
      </c>
      <c r="J1296" s="194">
        <v>1</v>
      </c>
      <c r="K1296" s="196">
        <v>574</v>
      </c>
      <c r="L1296" s="94"/>
      <c r="M1296" s="195" t="s">
        <v>143</v>
      </c>
      <c r="N1296" s="195" t="s">
        <v>143</v>
      </c>
      <c r="O1296" s="195">
        <v>0.34599999999999997</v>
      </c>
      <c r="P1296" s="195">
        <v>0.42499999999999999</v>
      </c>
      <c r="Q1296" s="195">
        <v>0.29699999999999999</v>
      </c>
      <c r="R1296" s="195">
        <v>0.374</v>
      </c>
      <c r="S1296" s="195">
        <v>0.04</v>
      </c>
      <c r="T1296" s="195">
        <v>7.8E-2</v>
      </c>
      <c r="U1296" s="195">
        <v>8.0000000000000002E-3</v>
      </c>
      <c r="V1296" s="195">
        <v>0.03</v>
      </c>
      <c r="W1296" s="195">
        <v>2.3E-2</v>
      </c>
      <c r="X1296" s="195">
        <v>5.2999999999999999E-2</v>
      </c>
      <c r="Y1296" s="195" t="s">
        <v>143</v>
      </c>
      <c r="Z1296" s="195" t="s">
        <v>143</v>
      </c>
      <c r="AA1296" s="195">
        <v>0.14499999999999999</v>
      </c>
      <c r="AB1296" s="195">
        <v>0.20699999999999999</v>
      </c>
      <c r="AC1296" s="42"/>
    </row>
    <row r="1297" spans="1:29" x14ac:dyDescent="0.25">
      <c r="A1297" s="94" t="s">
        <v>2740</v>
      </c>
      <c r="B1297" s="195" t="s">
        <v>143</v>
      </c>
      <c r="C1297" s="195">
        <v>0.20847457627118643</v>
      </c>
      <c r="D1297" s="195">
        <v>0.34067796610169493</v>
      </c>
      <c r="E1297" s="195">
        <v>8.9830508474576271E-2</v>
      </c>
      <c r="F1297" s="195">
        <v>5.0847457627118647E-2</v>
      </c>
      <c r="G1297" s="195">
        <v>0.25593220338983053</v>
      </c>
      <c r="H1297" s="195" t="s">
        <v>143</v>
      </c>
      <c r="I1297" s="195">
        <v>5.4237288135593219E-2</v>
      </c>
      <c r="J1297" s="194">
        <v>1</v>
      </c>
      <c r="K1297" s="196">
        <v>590</v>
      </c>
      <c r="L1297" s="94"/>
      <c r="M1297" s="195" t="s">
        <v>143</v>
      </c>
      <c r="N1297" s="195" t="s">
        <v>143</v>
      </c>
      <c r="O1297" s="195">
        <v>0.17799999999999999</v>
      </c>
      <c r="P1297" s="195">
        <v>0.24299999999999999</v>
      </c>
      <c r="Q1297" s="195">
        <v>0.30399999999999999</v>
      </c>
      <c r="R1297" s="195">
        <v>0.38</v>
      </c>
      <c r="S1297" s="195">
        <v>6.9000000000000006E-2</v>
      </c>
      <c r="T1297" s="195">
        <v>0.11600000000000001</v>
      </c>
      <c r="U1297" s="195">
        <v>3.5999999999999997E-2</v>
      </c>
      <c r="V1297" s="195">
        <v>7.1999999999999995E-2</v>
      </c>
      <c r="W1297" s="195">
        <v>0.222</v>
      </c>
      <c r="X1297" s="195">
        <v>0.29299999999999998</v>
      </c>
      <c r="Y1297" s="195" t="s">
        <v>143</v>
      </c>
      <c r="Z1297" s="195" t="s">
        <v>143</v>
      </c>
      <c r="AA1297" s="195">
        <v>3.9E-2</v>
      </c>
      <c r="AB1297" s="195">
        <v>7.5999999999999998E-2</v>
      </c>
      <c r="AC1297" s="42"/>
    </row>
    <row r="1298" spans="1:29" x14ac:dyDescent="0.25">
      <c r="A1298" s="94" t="s">
        <v>2741</v>
      </c>
      <c r="B1298" s="195" t="s">
        <v>143</v>
      </c>
      <c r="C1298" s="195">
        <v>0.39465875370919884</v>
      </c>
      <c r="D1298" s="195">
        <v>0.14243323442136499</v>
      </c>
      <c r="E1298" s="195">
        <v>6.5281899109792291E-2</v>
      </c>
      <c r="F1298" s="195">
        <v>0.17804154302670624</v>
      </c>
      <c r="G1298" s="195">
        <v>0.18100890207715134</v>
      </c>
      <c r="H1298" s="195" t="s">
        <v>143</v>
      </c>
      <c r="I1298" s="195">
        <v>3.857566765578635E-2</v>
      </c>
      <c r="J1298" s="194">
        <v>1</v>
      </c>
      <c r="K1298" s="196">
        <v>337</v>
      </c>
      <c r="L1298" s="94"/>
      <c r="M1298" s="195" t="s">
        <v>143</v>
      </c>
      <c r="N1298" s="195" t="s">
        <v>143</v>
      </c>
      <c r="O1298" s="195">
        <v>0.34399999999999997</v>
      </c>
      <c r="P1298" s="195">
        <v>0.44800000000000001</v>
      </c>
      <c r="Q1298" s="195">
        <v>0.109</v>
      </c>
      <c r="R1298" s="195">
        <v>0.184</v>
      </c>
      <c r="S1298" s="195">
        <v>4.3999999999999997E-2</v>
      </c>
      <c r="T1298" s="195">
        <v>9.7000000000000003E-2</v>
      </c>
      <c r="U1298" s="195">
        <v>0.14099999999999999</v>
      </c>
      <c r="V1298" s="195">
        <v>0.222</v>
      </c>
      <c r="W1298" s="195">
        <v>0.14399999999999999</v>
      </c>
      <c r="X1298" s="195">
        <v>0.22600000000000001</v>
      </c>
      <c r="Y1298" s="195" t="s">
        <v>143</v>
      </c>
      <c r="Z1298" s="195" t="s">
        <v>143</v>
      </c>
      <c r="AA1298" s="195">
        <v>2.3E-2</v>
      </c>
      <c r="AB1298" s="195">
        <v>6.5000000000000002E-2</v>
      </c>
      <c r="AC1298" s="42"/>
    </row>
    <row r="1299" spans="1:29" x14ac:dyDescent="0.25">
      <c r="A1299" s="94" t="s">
        <v>2742</v>
      </c>
      <c r="B1299" s="195" t="s">
        <v>143</v>
      </c>
      <c r="C1299" s="195">
        <v>0.13746630727762804</v>
      </c>
      <c r="D1299" s="195">
        <v>0.13477088948787061</v>
      </c>
      <c r="E1299" s="195">
        <v>0.1078167115902965</v>
      </c>
      <c r="F1299" s="195">
        <v>5.9299191374663072E-2</v>
      </c>
      <c r="G1299" s="195">
        <v>0.50673854447439348</v>
      </c>
      <c r="H1299" s="195">
        <v>8.0862533692722376E-3</v>
      </c>
      <c r="I1299" s="195">
        <v>4.5822102425876012E-2</v>
      </c>
      <c r="J1299" s="194">
        <v>1</v>
      </c>
      <c r="K1299" s="196">
        <v>371</v>
      </c>
      <c r="L1299" s="94"/>
      <c r="M1299" s="195" t="s">
        <v>143</v>
      </c>
      <c r="N1299" s="195" t="s">
        <v>143</v>
      </c>
      <c r="O1299" s="195">
        <v>0.106</v>
      </c>
      <c r="P1299" s="195">
        <v>0.17599999999999999</v>
      </c>
      <c r="Q1299" s="195">
        <v>0.104</v>
      </c>
      <c r="R1299" s="195">
        <v>0.17299999999999999</v>
      </c>
      <c r="S1299" s="195">
        <v>0.08</v>
      </c>
      <c r="T1299" s="195">
        <v>0.14299999999999999</v>
      </c>
      <c r="U1299" s="195">
        <v>3.9E-2</v>
      </c>
      <c r="V1299" s="195">
        <v>8.7999999999999995E-2</v>
      </c>
      <c r="W1299" s="195">
        <v>0.45600000000000002</v>
      </c>
      <c r="X1299" s="195">
        <v>0.55700000000000005</v>
      </c>
      <c r="Y1299" s="195">
        <v>3.0000000000000001E-3</v>
      </c>
      <c r="Z1299" s="195">
        <v>2.4E-2</v>
      </c>
      <c r="AA1299" s="195">
        <v>2.9000000000000001E-2</v>
      </c>
      <c r="AB1299" s="195">
        <v>7.1999999999999995E-2</v>
      </c>
      <c r="AC1299" s="42"/>
    </row>
    <row r="1300" spans="1:29" x14ac:dyDescent="0.25">
      <c r="A1300" s="94" t="s">
        <v>2743</v>
      </c>
      <c r="B1300" s="195" t="s">
        <v>143</v>
      </c>
      <c r="C1300" s="195">
        <v>0.25394477317554243</v>
      </c>
      <c r="D1300" s="195">
        <v>0.41765285996055229</v>
      </c>
      <c r="E1300" s="195">
        <v>0.10404339250493097</v>
      </c>
      <c r="F1300" s="195">
        <v>6.1637080867850101E-2</v>
      </c>
      <c r="G1300" s="195">
        <v>0.10305719921104536</v>
      </c>
      <c r="H1300" s="195">
        <v>1.4792899408284023E-3</v>
      </c>
      <c r="I1300" s="195">
        <v>5.8185404339250492E-2</v>
      </c>
      <c r="J1300" s="194">
        <v>1</v>
      </c>
      <c r="K1300" s="196">
        <v>2028</v>
      </c>
      <c r="L1300" s="94"/>
      <c r="M1300" s="195" t="s">
        <v>143</v>
      </c>
      <c r="N1300" s="195" t="s">
        <v>143</v>
      </c>
      <c r="O1300" s="195">
        <v>0.23499999999999999</v>
      </c>
      <c r="P1300" s="195">
        <v>0.27300000000000002</v>
      </c>
      <c r="Q1300" s="195">
        <v>0.39600000000000002</v>
      </c>
      <c r="R1300" s="195">
        <v>0.439</v>
      </c>
      <c r="S1300" s="195">
        <v>9.0999999999999998E-2</v>
      </c>
      <c r="T1300" s="195">
        <v>0.11799999999999999</v>
      </c>
      <c r="U1300" s="195">
        <v>5.1999999999999998E-2</v>
      </c>
      <c r="V1300" s="195">
        <v>7.2999999999999995E-2</v>
      </c>
      <c r="W1300" s="195">
        <v>9.0999999999999998E-2</v>
      </c>
      <c r="X1300" s="195">
        <v>0.11700000000000001</v>
      </c>
      <c r="Y1300" s="195">
        <v>1E-3</v>
      </c>
      <c r="Z1300" s="195">
        <v>4.0000000000000001E-3</v>
      </c>
      <c r="AA1300" s="195">
        <v>4.9000000000000002E-2</v>
      </c>
      <c r="AB1300" s="195">
        <v>6.9000000000000006E-2</v>
      </c>
      <c r="AC1300" s="42"/>
    </row>
    <row r="1301" spans="1:29" x14ac:dyDescent="0.25">
      <c r="A1301" s="94" t="s">
        <v>2744</v>
      </c>
      <c r="B1301" s="195" t="s">
        <v>143</v>
      </c>
      <c r="C1301" s="195">
        <v>0.37359550561797755</v>
      </c>
      <c r="D1301" s="195">
        <v>0.4157303370786517</v>
      </c>
      <c r="E1301" s="195">
        <v>7.02247191011236E-2</v>
      </c>
      <c r="F1301" s="195">
        <v>1.6853932584269662E-2</v>
      </c>
      <c r="G1301" s="195">
        <v>8.1460674157303375E-2</v>
      </c>
      <c r="H1301" s="195" t="s">
        <v>143</v>
      </c>
      <c r="I1301" s="195">
        <v>4.2134831460674156E-2</v>
      </c>
      <c r="J1301" s="194">
        <v>1</v>
      </c>
      <c r="K1301" s="196">
        <v>356</v>
      </c>
      <c r="L1301" s="94"/>
      <c r="M1301" s="195" t="s">
        <v>143</v>
      </c>
      <c r="N1301" s="195" t="s">
        <v>143</v>
      </c>
      <c r="O1301" s="195">
        <v>0.32500000000000001</v>
      </c>
      <c r="P1301" s="195">
        <v>0.42499999999999999</v>
      </c>
      <c r="Q1301" s="195">
        <v>0.36599999999999999</v>
      </c>
      <c r="R1301" s="195">
        <v>0.46800000000000003</v>
      </c>
      <c r="S1301" s="195">
        <v>4.8000000000000001E-2</v>
      </c>
      <c r="T1301" s="195">
        <v>0.10199999999999999</v>
      </c>
      <c r="U1301" s="195">
        <v>8.0000000000000002E-3</v>
      </c>
      <c r="V1301" s="195">
        <v>3.5999999999999997E-2</v>
      </c>
      <c r="W1301" s="195">
        <v>5.7000000000000002E-2</v>
      </c>
      <c r="X1301" s="195">
        <v>0.115</v>
      </c>
      <c r="Y1301" s="195" t="s">
        <v>143</v>
      </c>
      <c r="Z1301" s="195" t="s">
        <v>143</v>
      </c>
      <c r="AA1301" s="195">
        <v>2.5999999999999999E-2</v>
      </c>
      <c r="AB1301" s="195">
        <v>6.8000000000000005E-2</v>
      </c>
      <c r="AC1301" s="42"/>
    </row>
    <row r="1302" spans="1:29" x14ac:dyDescent="0.25">
      <c r="A1302" s="94" t="s">
        <v>2745</v>
      </c>
      <c r="B1302" s="195">
        <v>3.7908496732026141E-2</v>
      </c>
      <c r="C1302" s="195">
        <v>0.21094771241830065</v>
      </c>
      <c r="D1302" s="195">
        <v>0.32189542483660133</v>
      </c>
      <c r="E1302" s="195">
        <v>0.10604575163398693</v>
      </c>
      <c r="F1302" s="195">
        <v>2.3856209150326796E-2</v>
      </c>
      <c r="G1302" s="195">
        <v>0.23431372549019608</v>
      </c>
      <c r="H1302" s="195">
        <v>8.6601307189542488E-3</v>
      </c>
      <c r="I1302" s="195">
        <v>5.6372549019607844E-2</v>
      </c>
      <c r="J1302" s="194">
        <v>1</v>
      </c>
      <c r="K1302" s="196">
        <v>6120</v>
      </c>
      <c r="L1302" s="94"/>
      <c r="M1302" s="195">
        <v>3.3000000000000002E-2</v>
      </c>
      <c r="N1302" s="195">
        <v>4.2999999999999997E-2</v>
      </c>
      <c r="O1302" s="195">
        <v>0.20100000000000001</v>
      </c>
      <c r="P1302" s="195">
        <v>0.221</v>
      </c>
      <c r="Q1302" s="195">
        <v>0.31</v>
      </c>
      <c r="R1302" s="195">
        <v>0.33400000000000002</v>
      </c>
      <c r="S1302" s="195">
        <v>9.9000000000000005E-2</v>
      </c>
      <c r="T1302" s="195">
        <v>0.114</v>
      </c>
      <c r="U1302" s="195">
        <v>0.02</v>
      </c>
      <c r="V1302" s="195">
        <v>2.8000000000000001E-2</v>
      </c>
      <c r="W1302" s="195">
        <v>0.224</v>
      </c>
      <c r="X1302" s="195">
        <v>0.245</v>
      </c>
      <c r="Y1302" s="195">
        <v>7.0000000000000001E-3</v>
      </c>
      <c r="Z1302" s="195">
        <v>1.0999999999999999E-2</v>
      </c>
      <c r="AA1302" s="195">
        <v>5.0999999999999997E-2</v>
      </c>
      <c r="AB1302" s="195">
        <v>6.2E-2</v>
      </c>
      <c r="AC1302" s="42"/>
    </row>
    <row r="1303" spans="1:29" x14ac:dyDescent="0.25">
      <c r="A1303" s="94" t="s">
        <v>2746</v>
      </c>
      <c r="B1303" s="195" t="s">
        <v>143</v>
      </c>
      <c r="C1303" s="195">
        <v>0.19634703196347031</v>
      </c>
      <c r="D1303" s="195">
        <v>0.36529680365296802</v>
      </c>
      <c r="E1303" s="195">
        <v>0.14611872146118721</v>
      </c>
      <c r="F1303" s="195">
        <v>2.7397260273972601E-2</v>
      </c>
      <c r="G1303" s="195">
        <v>0.21917808219178081</v>
      </c>
      <c r="H1303" s="195" t="s">
        <v>143</v>
      </c>
      <c r="I1303" s="195">
        <v>4.5662100456621002E-2</v>
      </c>
      <c r="J1303" s="194">
        <v>1</v>
      </c>
      <c r="K1303" s="196">
        <v>219</v>
      </c>
      <c r="L1303" s="94"/>
      <c r="M1303" s="195" t="s">
        <v>143</v>
      </c>
      <c r="N1303" s="195" t="s">
        <v>143</v>
      </c>
      <c r="O1303" s="195">
        <v>0.14899999999999999</v>
      </c>
      <c r="P1303" s="195">
        <v>0.254</v>
      </c>
      <c r="Q1303" s="195">
        <v>0.30399999999999999</v>
      </c>
      <c r="R1303" s="195">
        <v>0.43099999999999999</v>
      </c>
      <c r="S1303" s="195">
        <v>0.105</v>
      </c>
      <c r="T1303" s="195">
        <v>0.19900000000000001</v>
      </c>
      <c r="U1303" s="195">
        <v>1.2999999999999999E-2</v>
      </c>
      <c r="V1303" s="195">
        <v>5.8000000000000003E-2</v>
      </c>
      <c r="W1303" s="195">
        <v>0.16900000000000001</v>
      </c>
      <c r="X1303" s="195">
        <v>0.27900000000000003</v>
      </c>
      <c r="Y1303" s="195" t="s">
        <v>143</v>
      </c>
      <c r="Z1303" s="195" t="s">
        <v>143</v>
      </c>
      <c r="AA1303" s="195">
        <v>2.5000000000000001E-2</v>
      </c>
      <c r="AB1303" s="195">
        <v>8.2000000000000003E-2</v>
      </c>
      <c r="AC1303" s="42"/>
    </row>
    <row r="1304" spans="1:29" x14ac:dyDescent="0.25">
      <c r="A1304" s="94" t="s">
        <v>2747</v>
      </c>
      <c r="B1304" s="195" t="s">
        <v>143</v>
      </c>
      <c r="C1304" s="195">
        <v>1.4150943396226415E-2</v>
      </c>
      <c r="D1304" s="195">
        <v>0.22641509433962265</v>
      </c>
      <c r="E1304" s="195">
        <v>0.12264150943396226</v>
      </c>
      <c r="F1304" s="195">
        <v>2.358490566037736E-2</v>
      </c>
      <c r="G1304" s="195">
        <v>0.52358490566037741</v>
      </c>
      <c r="H1304" s="195">
        <v>2.358490566037736E-2</v>
      </c>
      <c r="I1304" s="195">
        <v>6.6037735849056603E-2</v>
      </c>
      <c r="J1304" s="194">
        <v>1.0000000000000002</v>
      </c>
      <c r="K1304" s="196">
        <v>212</v>
      </c>
      <c r="L1304" s="94"/>
      <c r="M1304" s="195" t="s">
        <v>143</v>
      </c>
      <c r="N1304" s="195" t="s">
        <v>143</v>
      </c>
      <c r="O1304" s="195">
        <v>5.0000000000000001E-3</v>
      </c>
      <c r="P1304" s="195">
        <v>4.1000000000000002E-2</v>
      </c>
      <c r="Q1304" s="195">
        <v>0.17499999999999999</v>
      </c>
      <c r="R1304" s="195">
        <v>0.28699999999999998</v>
      </c>
      <c r="S1304" s="195">
        <v>8.5000000000000006E-2</v>
      </c>
      <c r="T1304" s="195">
        <v>0.17399999999999999</v>
      </c>
      <c r="U1304" s="195">
        <v>0.01</v>
      </c>
      <c r="V1304" s="195">
        <v>5.3999999999999999E-2</v>
      </c>
      <c r="W1304" s="195">
        <v>0.45700000000000002</v>
      </c>
      <c r="X1304" s="195">
        <v>0.59</v>
      </c>
      <c r="Y1304" s="195">
        <v>0.01</v>
      </c>
      <c r="Z1304" s="195">
        <v>5.3999999999999999E-2</v>
      </c>
      <c r="AA1304" s="195">
        <v>0.04</v>
      </c>
      <c r="AB1304" s="195">
        <v>0.108</v>
      </c>
      <c r="AC1304" s="42"/>
    </row>
    <row r="1305" spans="1:29" x14ac:dyDescent="0.25">
      <c r="A1305" s="94" t="s">
        <v>2748</v>
      </c>
      <c r="B1305" s="195" t="s">
        <v>143</v>
      </c>
      <c r="C1305" s="195" t="s">
        <v>143</v>
      </c>
      <c r="D1305" s="195">
        <v>0.72701555869872703</v>
      </c>
      <c r="E1305" s="195">
        <v>8.9108910891089105E-2</v>
      </c>
      <c r="F1305" s="195">
        <v>9.4766619519094764E-2</v>
      </c>
      <c r="G1305" s="195">
        <v>4.2432814710042432E-3</v>
      </c>
      <c r="H1305" s="195" t="s">
        <v>143</v>
      </c>
      <c r="I1305" s="195">
        <v>8.4865629420084868E-2</v>
      </c>
      <c r="J1305" s="194">
        <v>1</v>
      </c>
      <c r="K1305" s="196">
        <v>707</v>
      </c>
      <c r="L1305" s="94"/>
      <c r="M1305" s="195" t="s">
        <v>143</v>
      </c>
      <c r="N1305" s="195" t="s">
        <v>143</v>
      </c>
      <c r="O1305" s="195" t="s">
        <v>143</v>
      </c>
      <c r="P1305" s="195" t="s">
        <v>143</v>
      </c>
      <c r="Q1305" s="195">
        <v>0.69299999999999995</v>
      </c>
      <c r="R1305" s="195">
        <v>0.75900000000000001</v>
      </c>
      <c r="S1305" s="195">
        <v>7.0000000000000007E-2</v>
      </c>
      <c r="T1305" s="195">
        <v>0.112</v>
      </c>
      <c r="U1305" s="195">
        <v>7.4999999999999997E-2</v>
      </c>
      <c r="V1305" s="195">
        <v>0.11899999999999999</v>
      </c>
      <c r="W1305" s="195">
        <v>1E-3</v>
      </c>
      <c r="X1305" s="195">
        <v>1.2E-2</v>
      </c>
      <c r="Y1305" s="195" t="s">
        <v>143</v>
      </c>
      <c r="Z1305" s="195" t="s">
        <v>143</v>
      </c>
      <c r="AA1305" s="195">
        <v>6.6000000000000003E-2</v>
      </c>
      <c r="AB1305" s="195">
        <v>0.108</v>
      </c>
      <c r="AC1305" s="42"/>
    </row>
    <row r="1306" spans="1:29" x14ac:dyDescent="0.25">
      <c r="A1306" s="94" t="s">
        <v>2749</v>
      </c>
      <c r="B1306" s="195" t="s">
        <v>143</v>
      </c>
      <c r="C1306" s="195">
        <v>0.24711696869851729</v>
      </c>
      <c r="D1306" s="195">
        <v>0.30807248764415157</v>
      </c>
      <c r="E1306" s="195">
        <v>7.907742998352553E-2</v>
      </c>
      <c r="F1306" s="195">
        <v>3.130148270181219E-2</v>
      </c>
      <c r="G1306" s="195">
        <v>0.28500823723228996</v>
      </c>
      <c r="H1306" s="195">
        <v>8.2372322899505763E-3</v>
      </c>
      <c r="I1306" s="195">
        <v>4.118616144975288E-2</v>
      </c>
      <c r="J1306" s="194">
        <v>1</v>
      </c>
      <c r="K1306" s="196">
        <v>607</v>
      </c>
      <c r="L1306" s="94"/>
      <c r="M1306" s="195" t="s">
        <v>143</v>
      </c>
      <c r="N1306" s="195" t="s">
        <v>143</v>
      </c>
      <c r="O1306" s="195">
        <v>0.214</v>
      </c>
      <c r="P1306" s="195">
        <v>0.28299999999999997</v>
      </c>
      <c r="Q1306" s="195">
        <v>0.27300000000000002</v>
      </c>
      <c r="R1306" s="195">
        <v>0.34599999999999997</v>
      </c>
      <c r="S1306" s="195">
        <v>0.06</v>
      </c>
      <c r="T1306" s="195">
        <v>0.10299999999999999</v>
      </c>
      <c r="U1306" s="195">
        <v>0.02</v>
      </c>
      <c r="V1306" s="195">
        <v>4.8000000000000001E-2</v>
      </c>
      <c r="W1306" s="195">
        <v>0.251</v>
      </c>
      <c r="X1306" s="195">
        <v>0.32200000000000001</v>
      </c>
      <c r="Y1306" s="195">
        <v>4.0000000000000001E-3</v>
      </c>
      <c r="Z1306" s="195">
        <v>1.9E-2</v>
      </c>
      <c r="AA1306" s="195">
        <v>2.8000000000000001E-2</v>
      </c>
      <c r="AB1306" s="195">
        <v>0.06</v>
      </c>
      <c r="AC1306" s="42"/>
    </row>
    <row r="1307" spans="1:29" x14ac:dyDescent="0.25">
      <c r="A1307" s="94" t="s">
        <v>2750</v>
      </c>
      <c r="B1307" s="195">
        <v>0.24707135250266241</v>
      </c>
      <c r="C1307" s="195">
        <v>0.38977635782747605</v>
      </c>
      <c r="D1307" s="195">
        <v>0.2161874334398296</v>
      </c>
      <c r="E1307" s="195">
        <v>3.8338658146964855E-2</v>
      </c>
      <c r="F1307" s="195">
        <v>4.2598509052183178E-3</v>
      </c>
      <c r="G1307" s="195">
        <v>3.8338658146964855E-2</v>
      </c>
      <c r="H1307" s="195">
        <v>9.5846645367412137E-3</v>
      </c>
      <c r="I1307" s="195">
        <v>5.6443024494142707E-2</v>
      </c>
      <c r="J1307" s="194">
        <v>1</v>
      </c>
      <c r="K1307" s="196">
        <v>939</v>
      </c>
      <c r="L1307" s="94"/>
      <c r="M1307" s="195">
        <v>0.221</v>
      </c>
      <c r="N1307" s="195">
        <v>0.27600000000000002</v>
      </c>
      <c r="O1307" s="195">
        <v>0.35899999999999999</v>
      </c>
      <c r="P1307" s="195">
        <v>0.42099999999999999</v>
      </c>
      <c r="Q1307" s="195">
        <v>0.191</v>
      </c>
      <c r="R1307" s="195">
        <v>0.24399999999999999</v>
      </c>
      <c r="S1307" s="195">
        <v>2.8000000000000001E-2</v>
      </c>
      <c r="T1307" s="195">
        <v>5.2999999999999999E-2</v>
      </c>
      <c r="U1307" s="195">
        <v>2E-3</v>
      </c>
      <c r="V1307" s="195">
        <v>1.0999999999999999E-2</v>
      </c>
      <c r="W1307" s="195">
        <v>2.8000000000000001E-2</v>
      </c>
      <c r="X1307" s="195">
        <v>5.2999999999999999E-2</v>
      </c>
      <c r="Y1307" s="195">
        <v>5.0000000000000001E-3</v>
      </c>
      <c r="Z1307" s="195">
        <v>1.7999999999999999E-2</v>
      </c>
      <c r="AA1307" s="195">
        <v>4.2999999999999997E-2</v>
      </c>
      <c r="AB1307" s="195">
        <v>7.2999999999999995E-2</v>
      </c>
      <c r="AC1307" s="42"/>
    </row>
    <row r="1308" spans="1:29" x14ac:dyDescent="0.25">
      <c r="A1308" s="94" t="s">
        <v>2751</v>
      </c>
      <c r="B1308" s="195" t="s">
        <v>143</v>
      </c>
      <c r="C1308" s="195">
        <v>0.11538461538461539</v>
      </c>
      <c r="D1308" s="195">
        <v>0.3923076923076923</v>
      </c>
      <c r="E1308" s="195">
        <v>0.2076923076923077</v>
      </c>
      <c r="F1308" s="195">
        <v>3.0769230769230771E-2</v>
      </c>
      <c r="G1308" s="195">
        <v>0.19230769230769232</v>
      </c>
      <c r="H1308" s="195">
        <v>1.5384615384615385E-2</v>
      </c>
      <c r="I1308" s="195">
        <v>4.6153846153846156E-2</v>
      </c>
      <c r="J1308" s="194">
        <v>1</v>
      </c>
      <c r="K1308" s="196">
        <v>130</v>
      </c>
      <c r="L1308" s="94"/>
      <c r="M1308" s="195" t="s">
        <v>143</v>
      </c>
      <c r="N1308" s="195" t="s">
        <v>143</v>
      </c>
      <c r="O1308" s="195">
        <v>7.0999999999999994E-2</v>
      </c>
      <c r="P1308" s="195">
        <v>0.182</v>
      </c>
      <c r="Q1308" s="195">
        <v>0.313</v>
      </c>
      <c r="R1308" s="195">
        <v>0.47799999999999998</v>
      </c>
      <c r="S1308" s="195">
        <v>0.14699999999999999</v>
      </c>
      <c r="T1308" s="195">
        <v>0.28499999999999998</v>
      </c>
      <c r="U1308" s="195">
        <v>1.2E-2</v>
      </c>
      <c r="V1308" s="195">
        <v>7.5999999999999998E-2</v>
      </c>
      <c r="W1308" s="195">
        <v>0.13400000000000001</v>
      </c>
      <c r="X1308" s="195">
        <v>0.26800000000000002</v>
      </c>
      <c r="Y1308" s="195">
        <v>4.0000000000000001E-3</v>
      </c>
      <c r="Z1308" s="195">
        <v>5.3999999999999999E-2</v>
      </c>
      <c r="AA1308" s="195">
        <v>2.1000000000000001E-2</v>
      </c>
      <c r="AB1308" s="195">
        <v>9.7000000000000003E-2</v>
      </c>
      <c r="AC1308" s="42"/>
    </row>
    <row r="1309" spans="1:29" x14ac:dyDescent="0.25">
      <c r="A1309" s="94" t="s">
        <v>2752</v>
      </c>
      <c r="B1309" s="195" t="s">
        <v>143</v>
      </c>
      <c r="C1309" s="195">
        <v>0.17978848413631021</v>
      </c>
      <c r="D1309" s="195">
        <v>0.23736780258519388</v>
      </c>
      <c r="E1309" s="195">
        <v>0.11398354876615746</v>
      </c>
      <c r="F1309" s="195">
        <v>1.9976498237367801E-2</v>
      </c>
      <c r="G1309" s="195">
        <v>0.39482961222091656</v>
      </c>
      <c r="H1309" s="195">
        <v>1.2925969447708578E-2</v>
      </c>
      <c r="I1309" s="195">
        <v>4.1128084606345476E-2</v>
      </c>
      <c r="J1309" s="194">
        <v>0.99999999999999989</v>
      </c>
      <c r="K1309" s="196">
        <v>851</v>
      </c>
      <c r="L1309" s="94"/>
      <c r="M1309" s="195" t="s">
        <v>143</v>
      </c>
      <c r="N1309" s="195" t="s">
        <v>143</v>
      </c>
      <c r="O1309" s="195">
        <v>0.155</v>
      </c>
      <c r="P1309" s="195">
        <v>0.20699999999999999</v>
      </c>
      <c r="Q1309" s="195">
        <v>0.21</v>
      </c>
      <c r="R1309" s="195">
        <v>0.26700000000000002</v>
      </c>
      <c r="S1309" s="195">
        <v>9.4E-2</v>
      </c>
      <c r="T1309" s="195">
        <v>0.13700000000000001</v>
      </c>
      <c r="U1309" s="195">
        <v>1.2999999999999999E-2</v>
      </c>
      <c r="V1309" s="195">
        <v>3.2000000000000001E-2</v>
      </c>
      <c r="W1309" s="195">
        <v>0.36299999999999999</v>
      </c>
      <c r="X1309" s="195">
        <v>0.42799999999999999</v>
      </c>
      <c r="Y1309" s="195">
        <v>7.0000000000000001E-3</v>
      </c>
      <c r="Z1309" s="195">
        <v>2.3E-2</v>
      </c>
      <c r="AA1309" s="195">
        <v>0.03</v>
      </c>
      <c r="AB1309" s="195">
        <v>5.7000000000000002E-2</v>
      </c>
      <c r="AC1309" s="42"/>
    </row>
    <row r="1310" spans="1:29" x14ac:dyDescent="0.25">
      <c r="A1310" s="94" t="s">
        <v>2753</v>
      </c>
      <c r="B1310" s="195" t="s">
        <v>143</v>
      </c>
      <c r="C1310" s="195">
        <v>0.40853658536585363</v>
      </c>
      <c r="D1310" s="195">
        <v>0.40243902439024393</v>
      </c>
      <c r="E1310" s="195">
        <v>5.4878048780487805E-2</v>
      </c>
      <c r="F1310" s="195">
        <v>6.0975609756097563E-3</v>
      </c>
      <c r="G1310" s="195">
        <v>4.878048780487805E-2</v>
      </c>
      <c r="H1310" s="195" t="s">
        <v>143</v>
      </c>
      <c r="I1310" s="195">
        <v>7.926829268292683E-2</v>
      </c>
      <c r="J1310" s="194">
        <v>1.0000000000000002</v>
      </c>
      <c r="K1310" s="196">
        <v>164</v>
      </c>
      <c r="L1310" s="94"/>
      <c r="M1310" s="195" t="s">
        <v>143</v>
      </c>
      <c r="N1310" s="195" t="s">
        <v>143</v>
      </c>
      <c r="O1310" s="195">
        <v>0.33600000000000002</v>
      </c>
      <c r="P1310" s="195">
        <v>0.48499999999999999</v>
      </c>
      <c r="Q1310" s="195">
        <v>0.33</v>
      </c>
      <c r="R1310" s="195">
        <v>0.47899999999999998</v>
      </c>
      <c r="S1310" s="195">
        <v>2.9000000000000001E-2</v>
      </c>
      <c r="T1310" s="195">
        <v>0.10100000000000001</v>
      </c>
      <c r="U1310" s="195">
        <v>1E-3</v>
      </c>
      <c r="V1310" s="195">
        <v>3.4000000000000002E-2</v>
      </c>
      <c r="W1310" s="195">
        <v>2.5000000000000001E-2</v>
      </c>
      <c r="X1310" s="195">
        <v>9.2999999999999999E-2</v>
      </c>
      <c r="Y1310" s="195" t="s">
        <v>143</v>
      </c>
      <c r="Z1310" s="195" t="s">
        <v>143</v>
      </c>
      <c r="AA1310" s="195">
        <v>4.7E-2</v>
      </c>
      <c r="AB1310" s="195">
        <v>0.13100000000000001</v>
      </c>
      <c r="AC1310" s="42"/>
    </row>
    <row r="1311" spans="1:29" x14ac:dyDescent="0.25">
      <c r="A1311" s="94" t="s">
        <v>2754</v>
      </c>
      <c r="B1311" s="195" t="s">
        <v>143</v>
      </c>
      <c r="C1311" s="195">
        <v>0.12393162393162394</v>
      </c>
      <c r="D1311" s="195">
        <v>0.35897435897435898</v>
      </c>
      <c r="E1311" s="195">
        <v>0.14102564102564102</v>
      </c>
      <c r="F1311" s="195">
        <v>3.4188034188034191E-2</v>
      </c>
      <c r="G1311" s="195">
        <v>0.26495726495726496</v>
      </c>
      <c r="H1311" s="195">
        <v>4.2735042735042739E-3</v>
      </c>
      <c r="I1311" s="195">
        <v>7.2649572649572655E-2</v>
      </c>
      <c r="J1311" s="194">
        <v>1</v>
      </c>
      <c r="K1311" s="196">
        <v>234</v>
      </c>
      <c r="L1311" s="94"/>
      <c r="M1311" s="195" t="s">
        <v>143</v>
      </c>
      <c r="N1311" s="195" t="s">
        <v>143</v>
      </c>
      <c r="O1311" s="195">
        <v>8.7999999999999995E-2</v>
      </c>
      <c r="P1311" s="195">
        <v>0.17199999999999999</v>
      </c>
      <c r="Q1311" s="195">
        <v>0.3</v>
      </c>
      <c r="R1311" s="195">
        <v>0.42199999999999999</v>
      </c>
      <c r="S1311" s="195">
        <v>0.10199999999999999</v>
      </c>
      <c r="T1311" s="195">
        <v>0.191</v>
      </c>
      <c r="U1311" s="195">
        <v>1.7000000000000001E-2</v>
      </c>
      <c r="V1311" s="195">
        <v>6.6000000000000003E-2</v>
      </c>
      <c r="W1311" s="195">
        <v>0.21299999999999999</v>
      </c>
      <c r="X1311" s="195">
        <v>0.32500000000000001</v>
      </c>
      <c r="Y1311" s="195">
        <v>1E-3</v>
      </c>
      <c r="Z1311" s="195">
        <v>2.4E-2</v>
      </c>
      <c r="AA1311" s="195">
        <v>4.5999999999999999E-2</v>
      </c>
      <c r="AB1311" s="195">
        <v>0.113</v>
      </c>
      <c r="AC1311" s="42"/>
    </row>
    <row r="1312" spans="1:29" x14ac:dyDescent="0.25">
      <c r="A1312" s="94" t="s">
        <v>2755</v>
      </c>
      <c r="B1312" s="195" t="s">
        <v>143</v>
      </c>
      <c r="C1312" s="195">
        <v>0.33093525179856115</v>
      </c>
      <c r="D1312" s="195">
        <v>0.25179856115107913</v>
      </c>
      <c r="E1312" s="195">
        <v>5.0359712230215826E-2</v>
      </c>
      <c r="F1312" s="195">
        <v>7.9136690647482008E-2</v>
      </c>
      <c r="G1312" s="195">
        <v>0.22302158273381295</v>
      </c>
      <c r="H1312" s="195">
        <v>1.4388489208633094E-2</v>
      </c>
      <c r="I1312" s="195">
        <v>5.0359712230215826E-2</v>
      </c>
      <c r="J1312" s="194">
        <v>1</v>
      </c>
      <c r="K1312" s="196">
        <v>139</v>
      </c>
      <c r="L1312" s="94"/>
      <c r="M1312" s="195" t="s">
        <v>143</v>
      </c>
      <c r="N1312" s="195" t="s">
        <v>143</v>
      </c>
      <c r="O1312" s="195">
        <v>0.25800000000000001</v>
      </c>
      <c r="P1312" s="195">
        <v>0.41299999999999998</v>
      </c>
      <c r="Q1312" s="195">
        <v>0.187</v>
      </c>
      <c r="R1312" s="195">
        <v>0.33</v>
      </c>
      <c r="S1312" s="195">
        <v>2.5000000000000001E-2</v>
      </c>
      <c r="T1312" s="195">
        <v>0.1</v>
      </c>
      <c r="U1312" s="195">
        <v>4.4999999999999998E-2</v>
      </c>
      <c r="V1312" s="195">
        <v>0.13600000000000001</v>
      </c>
      <c r="W1312" s="195">
        <v>0.16200000000000001</v>
      </c>
      <c r="X1312" s="195">
        <v>0.29899999999999999</v>
      </c>
      <c r="Y1312" s="195">
        <v>4.0000000000000001E-3</v>
      </c>
      <c r="Z1312" s="195">
        <v>5.0999999999999997E-2</v>
      </c>
      <c r="AA1312" s="195">
        <v>2.5000000000000001E-2</v>
      </c>
      <c r="AB1312" s="195">
        <v>0.1</v>
      </c>
      <c r="AC1312" s="42"/>
    </row>
    <row r="1313" spans="1:29" x14ac:dyDescent="0.25">
      <c r="A1313" s="94" t="s">
        <v>2756</v>
      </c>
      <c r="B1313" s="195" t="s">
        <v>143</v>
      </c>
      <c r="C1313" s="195">
        <v>0.10416666666666667</v>
      </c>
      <c r="D1313" s="195">
        <v>0.2013888888888889</v>
      </c>
      <c r="E1313" s="195">
        <v>0.125</v>
      </c>
      <c r="F1313" s="195">
        <v>2.0833333333333332E-2</v>
      </c>
      <c r="G1313" s="195">
        <v>0.52083333333333337</v>
      </c>
      <c r="H1313" s="195" t="s">
        <v>143</v>
      </c>
      <c r="I1313" s="195">
        <v>2.7777777777777776E-2</v>
      </c>
      <c r="J1313" s="194">
        <v>1</v>
      </c>
      <c r="K1313" s="196">
        <v>144</v>
      </c>
      <c r="L1313" s="94"/>
      <c r="M1313" s="195" t="s">
        <v>143</v>
      </c>
      <c r="N1313" s="195" t="s">
        <v>143</v>
      </c>
      <c r="O1313" s="195">
        <v>6.4000000000000001E-2</v>
      </c>
      <c r="P1313" s="195">
        <v>0.16500000000000001</v>
      </c>
      <c r="Q1313" s="195">
        <v>0.14399999999999999</v>
      </c>
      <c r="R1313" s="195">
        <v>0.27400000000000002</v>
      </c>
      <c r="S1313" s="195">
        <v>8.1000000000000003E-2</v>
      </c>
      <c r="T1313" s="195">
        <v>0.189</v>
      </c>
      <c r="U1313" s="195">
        <v>7.0000000000000001E-3</v>
      </c>
      <c r="V1313" s="195">
        <v>5.8999999999999997E-2</v>
      </c>
      <c r="W1313" s="195">
        <v>0.44</v>
      </c>
      <c r="X1313" s="195">
        <v>0.60099999999999998</v>
      </c>
      <c r="Y1313" s="195" t="s">
        <v>143</v>
      </c>
      <c r="Z1313" s="195" t="s">
        <v>143</v>
      </c>
      <c r="AA1313" s="195">
        <v>1.0999999999999999E-2</v>
      </c>
      <c r="AB1313" s="195">
        <v>6.9000000000000006E-2</v>
      </c>
      <c r="AC1313" s="42"/>
    </row>
    <row r="1314" spans="1:29" x14ac:dyDescent="0.25">
      <c r="A1314" s="94" t="s">
        <v>2757</v>
      </c>
      <c r="B1314" s="195" t="s">
        <v>143</v>
      </c>
      <c r="C1314" s="195">
        <v>0.1875</v>
      </c>
      <c r="D1314" s="195">
        <v>0.47426470588235292</v>
      </c>
      <c r="E1314" s="195">
        <v>0.16053921568627452</v>
      </c>
      <c r="F1314" s="195">
        <v>1.1029411764705883E-2</v>
      </c>
      <c r="G1314" s="195">
        <v>9.3137254901960786E-2</v>
      </c>
      <c r="H1314" s="195">
        <v>8.5784313725490204E-3</v>
      </c>
      <c r="I1314" s="195">
        <v>6.4950980392156868E-2</v>
      </c>
      <c r="J1314" s="194">
        <v>0.99999999999999989</v>
      </c>
      <c r="K1314" s="196">
        <v>816</v>
      </c>
      <c r="L1314" s="94"/>
      <c r="M1314" s="195" t="s">
        <v>143</v>
      </c>
      <c r="N1314" s="195" t="s">
        <v>143</v>
      </c>
      <c r="O1314" s="195">
        <v>0.16200000000000001</v>
      </c>
      <c r="P1314" s="195">
        <v>0.216</v>
      </c>
      <c r="Q1314" s="195">
        <v>0.44</v>
      </c>
      <c r="R1314" s="195">
        <v>0.50900000000000001</v>
      </c>
      <c r="S1314" s="195">
        <v>0.13700000000000001</v>
      </c>
      <c r="T1314" s="195">
        <v>0.187</v>
      </c>
      <c r="U1314" s="195">
        <v>6.0000000000000001E-3</v>
      </c>
      <c r="V1314" s="195">
        <v>2.1000000000000001E-2</v>
      </c>
      <c r="W1314" s="195">
        <v>7.4999999999999997E-2</v>
      </c>
      <c r="X1314" s="195">
        <v>0.115</v>
      </c>
      <c r="Y1314" s="195">
        <v>4.0000000000000001E-3</v>
      </c>
      <c r="Z1314" s="195">
        <v>1.7999999999999999E-2</v>
      </c>
      <c r="AA1314" s="195">
        <v>0.05</v>
      </c>
      <c r="AB1314" s="195">
        <v>8.4000000000000005E-2</v>
      </c>
      <c r="AC1314" s="42"/>
    </row>
    <row r="1315" spans="1:29" x14ac:dyDescent="0.25">
      <c r="A1315" s="94" t="s">
        <v>2758</v>
      </c>
      <c r="B1315" s="195" t="s">
        <v>143</v>
      </c>
      <c r="C1315" s="195">
        <v>0.31318681318681318</v>
      </c>
      <c r="D1315" s="195">
        <v>0.37912087912087911</v>
      </c>
      <c r="E1315" s="195">
        <v>8.7912087912087919E-2</v>
      </c>
      <c r="F1315" s="195">
        <v>2.197802197802198E-2</v>
      </c>
      <c r="G1315" s="195">
        <v>0.10989010989010989</v>
      </c>
      <c r="H1315" s="195">
        <v>5.4945054945054949E-3</v>
      </c>
      <c r="I1315" s="195">
        <v>8.2417582417582416E-2</v>
      </c>
      <c r="J1315" s="194">
        <v>1</v>
      </c>
      <c r="K1315" s="196">
        <v>182</v>
      </c>
      <c r="L1315" s="94"/>
      <c r="M1315" s="195" t="s">
        <v>143</v>
      </c>
      <c r="N1315" s="195" t="s">
        <v>143</v>
      </c>
      <c r="O1315" s="195">
        <v>0.25</v>
      </c>
      <c r="P1315" s="195">
        <v>0.38400000000000001</v>
      </c>
      <c r="Q1315" s="195">
        <v>0.312</v>
      </c>
      <c r="R1315" s="195">
        <v>0.45100000000000001</v>
      </c>
      <c r="S1315" s="195">
        <v>5.5E-2</v>
      </c>
      <c r="T1315" s="195">
        <v>0.13800000000000001</v>
      </c>
      <c r="U1315" s="195">
        <v>8.9999999999999993E-3</v>
      </c>
      <c r="V1315" s="195">
        <v>5.5E-2</v>
      </c>
      <c r="W1315" s="195">
        <v>7.1999999999999995E-2</v>
      </c>
      <c r="X1315" s="195">
        <v>0.16400000000000001</v>
      </c>
      <c r="Y1315" s="195">
        <v>1E-3</v>
      </c>
      <c r="Z1315" s="195">
        <v>0.03</v>
      </c>
      <c r="AA1315" s="195">
        <v>5.0999999999999997E-2</v>
      </c>
      <c r="AB1315" s="195">
        <v>0.13200000000000001</v>
      </c>
      <c r="AC1315" s="42"/>
    </row>
    <row r="1316" spans="1:29" x14ac:dyDescent="0.25">
      <c r="A1316" s="94" t="s">
        <v>2759</v>
      </c>
      <c r="B1316" s="195">
        <v>4.3792604833712043E-2</v>
      </c>
      <c r="C1316" s="195">
        <v>0.27267093575707496</v>
      </c>
      <c r="D1316" s="195">
        <v>0.25108448667630656</v>
      </c>
      <c r="E1316" s="195">
        <v>0.12693658335054742</v>
      </c>
      <c r="F1316" s="195">
        <v>2.1173311299318324E-2</v>
      </c>
      <c r="G1316" s="195">
        <v>0.25759140673414582</v>
      </c>
      <c r="H1316" s="195">
        <v>3.3051022516009088E-3</v>
      </c>
      <c r="I1316" s="195">
        <v>2.3445569097293947E-2</v>
      </c>
      <c r="J1316" s="194">
        <v>0.99999999999999989</v>
      </c>
      <c r="K1316" s="196">
        <v>9682</v>
      </c>
      <c r="L1316" s="94"/>
      <c r="M1316" s="195">
        <v>0.04</v>
      </c>
      <c r="N1316" s="195">
        <v>4.8000000000000001E-2</v>
      </c>
      <c r="O1316" s="195">
        <v>0.26400000000000001</v>
      </c>
      <c r="P1316" s="195">
        <v>0.28199999999999997</v>
      </c>
      <c r="Q1316" s="195">
        <v>0.24299999999999999</v>
      </c>
      <c r="R1316" s="195">
        <v>0.26</v>
      </c>
      <c r="S1316" s="195">
        <v>0.12</v>
      </c>
      <c r="T1316" s="195">
        <v>0.13400000000000001</v>
      </c>
      <c r="U1316" s="195">
        <v>1.7999999999999999E-2</v>
      </c>
      <c r="V1316" s="195">
        <v>2.4E-2</v>
      </c>
      <c r="W1316" s="195">
        <v>0.249</v>
      </c>
      <c r="X1316" s="195">
        <v>0.26600000000000001</v>
      </c>
      <c r="Y1316" s="195">
        <v>2E-3</v>
      </c>
      <c r="Z1316" s="195">
        <v>5.0000000000000001E-3</v>
      </c>
      <c r="AA1316" s="195">
        <v>2.1000000000000001E-2</v>
      </c>
      <c r="AB1316" s="195">
        <v>2.7E-2</v>
      </c>
      <c r="AC1316" s="42"/>
    </row>
    <row r="1317" spans="1:29" x14ac:dyDescent="0.25">
      <c r="A1317" s="94" t="s">
        <v>2760</v>
      </c>
      <c r="B1317" s="195" t="s">
        <v>143</v>
      </c>
      <c r="C1317" s="195">
        <v>0.38292011019283745</v>
      </c>
      <c r="D1317" s="195">
        <v>0.23966942148760331</v>
      </c>
      <c r="E1317" s="195">
        <v>0.15702479338842976</v>
      </c>
      <c r="F1317" s="195">
        <v>3.0303030303030304E-2</v>
      </c>
      <c r="G1317" s="195">
        <v>0.17355371900826447</v>
      </c>
      <c r="H1317" s="195" t="s">
        <v>143</v>
      </c>
      <c r="I1317" s="195">
        <v>1.6528925619834711E-2</v>
      </c>
      <c r="J1317" s="194">
        <v>1</v>
      </c>
      <c r="K1317" s="196">
        <v>363</v>
      </c>
      <c r="L1317" s="94"/>
      <c r="M1317" s="195" t="s">
        <v>143</v>
      </c>
      <c r="N1317" s="195" t="s">
        <v>143</v>
      </c>
      <c r="O1317" s="195">
        <v>0.33400000000000002</v>
      </c>
      <c r="P1317" s="195">
        <v>0.434</v>
      </c>
      <c r="Q1317" s="195">
        <v>0.19900000000000001</v>
      </c>
      <c r="R1317" s="195">
        <v>0.28599999999999998</v>
      </c>
      <c r="S1317" s="195">
        <v>0.123</v>
      </c>
      <c r="T1317" s="195">
        <v>0.19800000000000001</v>
      </c>
      <c r="U1317" s="195">
        <v>1.7000000000000001E-2</v>
      </c>
      <c r="V1317" s="195">
        <v>5.2999999999999999E-2</v>
      </c>
      <c r="W1317" s="195">
        <v>0.13800000000000001</v>
      </c>
      <c r="X1317" s="195">
        <v>0.216</v>
      </c>
      <c r="Y1317" s="195" t="s">
        <v>143</v>
      </c>
      <c r="Z1317" s="195" t="s">
        <v>143</v>
      </c>
      <c r="AA1317" s="195">
        <v>8.0000000000000002E-3</v>
      </c>
      <c r="AB1317" s="195">
        <v>3.5999999999999997E-2</v>
      </c>
      <c r="AC1317" s="42"/>
    </row>
    <row r="1318" spans="1:29" x14ac:dyDescent="0.25">
      <c r="A1318" s="94" t="s">
        <v>2761</v>
      </c>
      <c r="B1318" s="195" t="s">
        <v>143</v>
      </c>
      <c r="C1318" s="195">
        <v>9.1922005571030641E-2</v>
      </c>
      <c r="D1318" s="195">
        <v>0.12256267409470752</v>
      </c>
      <c r="E1318" s="195">
        <v>6.4066852367688026E-2</v>
      </c>
      <c r="F1318" s="195">
        <v>1.6713091922005572E-2</v>
      </c>
      <c r="G1318" s="195">
        <v>0.66016713091922008</v>
      </c>
      <c r="H1318" s="195">
        <v>1.6713091922005572E-2</v>
      </c>
      <c r="I1318" s="195">
        <v>2.7855153203342618E-2</v>
      </c>
      <c r="J1318" s="194">
        <v>1</v>
      </c>
      <c r="K1318" s="196">
        <v>359</v>
      </c>
      <c r="L1318" s="94"/>
      <c r="M1318" s="195" t="s">
        <v>143</v>
      </c>
      <c r="N1318" s="195" t="s">
        <v>143</v>
      </c>
      <c r="O1318" s="195">
        <v>6.6000000000000003E-2</v>
      </c>
      <c r="P1318" s="195">
        <v>0.126</v>
      </c>
      <c r="Q1318" s="195">
        <v>9.2999999999999999E-2</v>
      </c>
      <c r="R1318" s="195">
        <v>0.161</v>
      </c>
      <c r="S1318" s="195">
        <v>4.2999999999999997E-2</v>
      </c>
      <c r="T1318" s="195">
        <v>9.4E-2</v>
      </c>
      <c r="U1318" s="195">
        <v>8.0000000000000002E-3</v>
      </c>
      <c r="V1318" s="195">
        <v>3.5999999999999997E-2</v>
      </c>
      <c r="W1318" s="195">
        <v>0.61</v>
      </c>
      <c r="X1318" s="195">
        <v>0.70699999999999996</v>
      </c>
      <c r="Y1318" s="195">
        <v>8.0000000000000002E-3</v>
      </c>
      <c r="Z1318" s="195">
        <v>3.5999999999999997E-2</v>
      </c>
      <c r="AA1318" s="195">
        <v>1.4999999999999999E-2</v>
      </c>
      <c r="AB1318" s="195">
        <v>5.0999999999999997E-2</v>
      </c>
      <c r="AC1318" s="42"/>
    </row>
    <row r="1319" spans="1:29" x14ac:dyDescent="0.25">
      <c r="A1319" s="94" t="s">
        <v>2762</v>
      </c>
      <c r="B1319" s="195" t="s">
        <v>143</v>
      </c>
      <c r="C1319" s="195" t="s">
        <v>143</v>
      </c>
      <c r="D1319" s="195">
        <v>0.74288518155053973</v>
      </c>
      <c r="E1319" s="195">
        <v>0.21589793915603533</v>
      </c>
      <c r="F1319" s="195">
        <v>1.5701668302257114E-2</v>
      </c>
      <c r="G1319" s="195">
        <v>6.8694798822374874E-3</v>
      </c>
      <c r="H1319" s="195" t="s">
        <v>143</v>
      </c>
      <c r="I1319" s="195">
        <v>1.8645731108930325E-2</v>
      </c>
      <c r="J1319" s="194">
        <v>1.0000000000000002</v>
      </c>
      <c r="K1319" s="196">
        <v>1019</v>
      </c>
      <c r="L1319" s="94"/>
      <c r="M1319" s="195" t="s">
        <v>143</v>
      </c>
      <c r="N1319" s="195" t="s">
        <v>143</v>
      </c>
      <c r="O1319" s="195" t="s">
        <v>143</v>
      </c>
      <c r="P1319" s="195" t="s">
        <v>143</v>
      </c>
      <c r="Q1319" s="195">
        <v>0.71499999999999997</v>
      </c>
      <c r="R1319" s="195">
        <v>0.76900000000000002</v>
      </c>
      <c r="S1319" s="195">
        <v>0.192</v>
      </c>
      <c r="T1319" s="195">
        <v>0.24199999999999999</v>
      </c>
      <c r="U1319" s="195">
        <v>0.01</v>
      </c>
      <c r="V1319" s="195">
        <v>2.5000000000000001E-2</v>
      </c>
      <c r="W1319" s="195">
        <v>3.0000000000000001E-3</v>
      </c>
      <c r="X1319" s="195">
        <v>1.4E-2</v>
      </c>
      <c r="Y1319" s="195" t="s">
        <v>143</v>
      </c>
      <c r="Z1319" s="195" t="s">
        <v>143</v>
      </c>
      <c r="AA1319" s="195">
        <v>1.2E-2</v>
      </c>
      <c r="AB1319" s="195">
        <v>2.9000000000000001E-2</v>
      </c>
      <c r="AC1319" s="42"/>
    </row>
    <row r="1320" spans="1:29" x14ac:dyDescent="0.25">
      <c r="A1320" s="94" t="s">
        <v>2763</v>
      </c>
      <c r="B1320" s="195">
        <v>5.2264808362369342E-3</v>
      </c>
      <c r="C1320" s="195">
        <v>0.32578397212543553</v>
      </c>
      <c r="D1320" s="195">
        <v>0.25</v>
      </c>
      <c r="E1320" s="195">
        <v>0.10627177700348432</v>
      </c>
      <c r="F1320" s="195">
        <v>4.5296167247386762E-2</v>
      </c>
      <c r="G1320" s="195">
        <v>0.24303135888501742</v>
      </c>
      <c r="H1320" s="195">
        <v>5.2264808362369342E-3</v>
      </c>
      <c r="I1320" s="195">
        <v>1.9163763066202089E-2</v>
      </c>
      <c r="J1320" s="194">
        <v>0.99999999999999989</v>
      </c>
      <c r="K1320" s="196">
        <v>1148</v>
      </c>
      <c r="L1320" s="94"/>
      <c r="M1320" s="195">
        <v>2E-3</v>
      </c>
      <c r="N1320" s="195">
        <v>1.0999999999999999E-2</v>
      </c>
      <c r="O1320" s="195">
        <v>0.29899999999999999</v>
      </c>
      <c r="P1320" s="195">
        <v>0.35299999999999998</v>
      </c>
      <c r="Q1320" s="195">
        <v>0.22600000000000001</v>
      </c>
      <c r="R1320" s="195">
        <v>0.27600000000000002</v>
      </c>
      <c r="S1320" s="195">
        <v>0.09</v>
      </c>
      <c r="T1320" s="195">
        <v>0.125</v>
      </c>
      <c r="U1320" s="195">
        <v>3.5000000000000003E-2</v>
      </c>
      <c r="V1320" s="195">
        <v>5.8999999999999997E-2</v>
      </c>
      <c r="W1320" s="195">
        <v>0.219</v>
      </c>
      <c r="X1320" s="195">
        <v>0.26900000000000002</v>
      </c>
      <c r="Y1320" s="195">
        <v>2E-3</v>
      </c>
      <c r="Z1320" s="195">
        <v>1.0999999999999999E-2</v>
      </c>
      <c r="AA1320" s="195">
        <v>1.2999999999999999E-2</v>
      </c>
      <c r="AB1320" s="195">
        <v>2.9000000000000001E-2</v>
      </c>
      <c r="AC1320" s="42"/>
    </row>
    <row r="1321" spans="1:29" x14ac:dyDescent="0.25">
      <c r="A1321" s="94" t="s">
        <v>2764</v>
      </c>
      <c r="B1321" s="195">
        <v>0.28404952658412236</v>
      </c>
      <c r="C1321" s="195">
        <v>0.42971595047341588</v>
      </c>
      <c r="D1321" s="195">
        <v>0.15003641660597233</v>
      </c>
      <c r="E1321" s="195">
        <v>6.7006554989075012E-2</v>
      </c>
      <c r="F1321" s="195" t="s">
        <v>143</v>
      </c>
      <c r="G1321" s="195">
        <v>4.5156591405680992E-2</v>
      </c>
      <c r="H1321" s="195">
        <v>7.2833211944646763E-4</v>
      </c>
      <c r="I1321" s="195">
        <v>2.3306627822286964E-2</v>
      </c>
      <c r="J1321" s="194">
        <v>1</v>
      </c>
      <c r="K1321" s="196">
        <v>1373</v>
      </c>
      <c r="L1321" s="94"/>
      <c r="M1321" s="195">
        <v>0.26100000000000001</v>
      </c>
      <c r="N1321" s="195">
        <v>0.308</v>
      </c>
      <c r="O1321" s="195">
        <v>0.40400000000000003</v>
      </c>
      <c r="P1321" s="195">
        <v>0.45600000000000002</v>
      </c>
      <c r="Q1321" s="195">
        <v>0.13200000000000001</v>
      </c>
      <c r="R1321" s="195">
        <v>0.17</v>
      </c>
      <c r="S1321" s="195">
        <v>5.5E-2</v>
      </c>
      <c r="T1321" s="195">
        <v>8.1000000000000003E-2</v>
      </c>
      <c r="U1321" s="195" t="s">
        <v>143</v>
      </c>
      <c r="V1321" s="195" t="s">
        <v>143</v>
      </c>
      <c r="W1321" s="195">
        <v>3.5000000000000003E-2</v>
      </c>
      <c r="X1321" s="195">
        <v>5.7000000000000002E-2</v>
      </c>
      <c r="Y1321" s="195">
        <v>0</v>
      </c>
      <c r="Z1321" s="195">
        <v>4.0000000000000001E-3</v>
      </c>
      <c r="AA1321" s="195">
        <v>1.7000000000000001E-2</v>
      </c>
      <c r="AB1321" s="195">
        <v>3.3000000000000002E-2</v>
      </c>
      <c r="AC1321" s="42"/>
    </row>
    <row r="1322" spans="1:29" x14ac:dyDescent="0.25">
      <c r="A1322" s="94" t="s">
        <v>2765</v>
      </c>
      <c r="B1322" s="195" t="s">
        <v>143</v>
      </c>
      <c r="C1322" s="195">
        <v>0.19784172661870503</v>
      </c>
      <c r="D1322" s="195">
        <v>0.29496402877697842</v>
      </c>
      <c r="E1322" s="195">
        <v>0.20143884892086331</v>
      </c>
      <c r="F1322" s="195">
        <v>3.5971223021582736E-3</v>
      </c>
      <c r="G1322" s="195">
        <v>0.27697841726618705</v>
      </c>
      <c r="H1322" s="195">
        <v>7.1942446043165471E-3</v>
      </c>
      <c r="I1322" s="195">
        <v>1.7985611510791366E-2</v>
      </c>
      <c r="J1322" s="194">
        <v>0.99999999999999989</v>
      </c>
      <c r="K1322" s="196">
        <v>278</v>
      </c>
      <c r="L1322" s="94"/>
      <c r="M1322" s="195" t="s">
        <v>143</v>
      </c>
      <c r="N1322" s="195" t="s">
        <v>143</v>
      </c>
      <c r="O1322" s="195">
        <v>0.155</v>
      </c>
      <c r="P1322" s="195">
        <v>0.249</v>
      </c>
      <c r="Q1322" s="195">
        <v>0.24399999999999999</v>
      </c>
      <c r="R1322" s="195">
        <v>0.35099999999999998</v>
      </c>
      <c r="S1322" s="195">
        <v>0.159</v>
      </c>
      <c r="T1322" s="195">
        <v>0.253</v>
      </c>
      <c r="U1322" s="195">
        <v>1E-3</v>
      </c>
      <c r="V1322" s="195">
        <v>0.02</v>
      </c>
      <c r="W1322" s="195">
        <v>0.22800000000000001</v>
      </c>
      <c r="X1322" s="195">
        <v>0.33200000000000002</v>
      </c>
      <c r="Y1322" s="195">
        <v>2E-3</v>
      </c>
      <c r="Z1322" s="195">
        <v>2.5999999999999999E-2</v>
      </c>
      <c r="AA1322" s="195">
        <v>8.0000000000000002E-3</v>
      </c>
      <c r="AB1322" s="195">
        <v>4.1000000000000002E-2</v>
      </c>
      <c r="AC1322" s="42"/>
    </row>
    <row r="1323" spans="1:29" x14ac:dyDescent="0.25">
      <c r="A1323" s="94" t="s">
        <v>2766</v>
      </c>
      <c r="B1323" s="195" t="s">
        <v>143</v>
      </c>
      <c r="C1323" s="195">
        <v>0.20524899057873486</v>
      </c>
      <c r="D1323" s="195">
        <v>0.25908479138627188</v>
      </c>
      <c r="E1323" s="195">
        <v>9.9596231493943477E-2</v>
      </c>
      <c r="F1323" s="195">
        <v>1.4804845222072678E-2</v>
      </c>
      <c r="G1323" s="195">
        <v>0.39905787348586808</v>
      </c>
      <c r="H1323" s="195">
        <v>5.3835800807537013E-3</v>
      </c>
      <c r="I1323" s="195">
        <v>1.6823687752355317E-2</v>
      </c>
      <c r="J1323" s="194">
        <v>1</v>
      </c>
      <c r="K1323" s="196">
        <v>1486</v>
      </c>
      <c r="L1323" s="94"/>
      <c r="M1323" s="195" t="s">
        <v>143</v>
      </c>
      <c r="N1323" s="195" t="s">
        <v>143</v>
      </c>
      <c r="O1323" s="195">
        <v>0.185</v>
      </c>
      <c r="P1323" s="195">
        <v>0.22700000000000001</v>
      </c>
      <c r="Q1323" s="195">
        <v>0.23699999999999999</v>
      </c>
      <c r="R1323" s="195">
        <v>0.28199999999999997</v>
      </c>
      <c r="S1323" s="195">
        <v>8.5000000000000006E-2</v>
      </c>
      <c r="T1323" s="195">
        <v>0.11600000000000001</v>
      </c>
      <c r="U1323" s="195">
        <v>0.01</v>
      </c>
      <c r="V1323" s="195">
        <v>2.1999999999999999E-2</v>
      </c>
      <c r="W1323" s="195">
        <v>0.374</v>
      </c>
      <c r="X1323" s="195">
        <v>0.42399999999999999</v>
      </c>
      <c r="Y1323" s="195">
        <v>3.0000000000000001E-3</v>
      </c>
      <c r="Z1323" s="195">
        <v>1.0999999999999999E-2</v>
      </c>
      <c r="AA1323" s="195">
        <v>1.0999999999999999E-2</v>
      </c>
      <c r="AB1323" s="195">
        <v>2.5000000000000001E-2</v>
      </c>
      <c r="AC1323" s="42"/>
    </row>
    <row r="1324" spans="1:29" x14ac:dyDescent="0.25">
      <c r="A1324" s="94" t="s">
        <v>2767</v>
      </c>
      <c r="B1324" s="195" t="s">
        <v>143</v>
      </c>
      <c r="C1324" s="195">
        <v>0.41806020066889632</v>
      </c>
      <c r="D1324" s="195">
        <v>0.3511705685618729</v>
      </c>
      <c r="E1324" s="195">
        <v>0.10367892976588629</v>
      </c>
      <c r="F1324" s="195">
        <v>3.3444816053511705E-3</v>
      </c>
      <c r="G1324" s="195">
        <v>5.3511705685618728E-2</v>
      </c>
      <c r="H1324" s="195" t="s">
        <v>143</v>
      </c>
      <c r="I1324" s="195">
        <v>7.0234113712374577E-2</v>
      </c>
      <c r="J1324" s="194">
        <v>0.99999999999999989</v>
      </c>
      <c r="K1324" s="196">
        <v>299</v>
      </c>
      <c r="L1324" s="94"/>
      <c r="M1324" s="195" t="s">
        <v>143</v>
      </c>
      <c r="N1324" s="195" t="s">
        <v>143</v>
      </c>
      <c r="O1324" s="195">
        <v>0.36399999999999999</v>
      </c>
      <c r="P1324" s="195">
        <v>0.47499999999999998</v>
      </c>
      <c r="Q1324" s="195">
        <v>0.29899999999999999</v>
      </c>
      <c r="R1324" s="195">
        <v>0.40699999999999997</v>
      </c>
      <c r="S1324" s="195">
        <v>7.3999999999999996E-2</v>
      </c>
      <c r="T1324" s="195">
        <v>0.14299999999999999</v>
      </c>
      <c r="U1324" s="195">
        <v>1E-3</v>
      </c>
      <c r="V1324" s="195">
        <v>1.9E-2</v>
      </c>
      <c r="W1324" s="195">
        <v>3.3000000000000002E-2</v>
      </c>
      <c r="X1324" s="195">
        <v>8.5000000000000006E-2</v>
      </c>
      <c r="Y1324" s="195" t="s">
        <v>143</v>
      </c>
      <c r="Z1324" s="195" t="s">
        <v>143</v>
      </c>
      <c r="AA1324" s="195">
        <v>4.5999999999999999E-2</v>
      </c>
      <c r="AB1324" s="195">
        <v>0.105</v>
      </c>
      <c r="AC1324" s="42"/>
    </row>
    <row r="1325" spans="1:29" x14ac:dyDescent="0.25">
      <c r="A1325" s="94" t="s">
        <v>2768</v>
      </c>
      <c r="B1325" s="195" t="s">
        <v>143</v>
      </c>
      <c r="C1325" s="195">
        <v>0.25257731958762886</v>
      </c>
      <c r="D1325" s="195">
        <v>0.28865979381443296</v>
      </c>
      <c r="E1325" s="195">
        <v>0.15721649484536082</v>
      </c>
      <c r="F1325" s="195">
        <v>7.7319587628865982E-3</v>
      </c>
      <c r="G1325" s="195">
        <v>0.24742268041237114</v>
      </c>
      <c r="H1325" s="195">
        <v>5.1546391752577319E-3</v>
      </c>
      <c r="I1325" s="195">
        <v>4.1237113402061855E-2</v>
      </c>
      <c r="J1325" s="194">
        <v>0.99999999999999989</v>
      </c>
      <c r="K1325" s="196">
        <v>388</v>
      </c>
      <c r="L1325" s="94"/>
      <c r="M1325" s="195" t="s">
        <v>143</v>
      </c>
      <c r="N1325" s="195" t="s">
        <v>143</v>
      </c>
      <c r="O1325" s="195">
        <v>0.21199999999999999</v>
      </c>
      <c r="P1325" s="195">
        <v>0.29799999999999999</v>
      </c>
      <c r="Q1325" s="195">
        <v>0.246</v>
      </c>
      <c r="R1325" s="195">
        <v>0.33600000000000002</v>
      </c>
      <c r="S1325" s="195">
        <v>0.124</v>
      </c>
      <c r="T1325" s="195">
        <v>0.19700000000000001</v>
      </c>
      <c r="U1325" s="195">
        <v>3.0000000000000001E-3</v>
      </c>
      <c r="V1325" s="195">
        <v>2.1999999999999999E-2</v>
      </c>
      <c r="W1325" s="195">
        <v>0.20699999999999999</v>
      </c>
      <c r="X1325" s="195">
        <v>0.29299999999999998</v>
      </c>
      <c r="Y1325" s="195">
        <v>1E-3</v>
      </c>
      <c r="Z1325" s="195">
        <v>1.9E-2</v>
      </c>
      <c r="AA1325" s="195">
        <v>2.5999999999999999E-2</v>
      </c>
      <c r="AB1325" s="195">
        <v>6.6000000000000003E-2</v>
      </c>
      <c r="AC1325" s="42"/>
    </row>
    <row r="1326" spans="1:29" x14ac:dyDescent="0.25">
      <c r="A1326" s="94" t="s">
        <v>2769</v>
      </c>
      <c r="B1326" s="195" t="s">
        <v>143</v>
      </c>
      <c r="C1326" s="195">
        <v>0.39080459770114945</v>
      </c>
      <c r="D1326" s="195">
        <v>0.15708812260536398</v>
      </c>
      <c r="E1326" s="195">
        <v>6.8965517241379309E-2</v>
      </c>
      <c r="F1326" s="195">
        <v>0.10727969348659004</v>
      </c>
      <c r="G1326" s="195">
        <v>0.26819923371647508</v>
      </c>
      <c r="H1326" s="195" t="s">
        <v>143</v>
      </c>
      <c r="I1326" s="195">
        <v>7.6628352490421452E-3</v>
      </c>
      <c r="J1326" s="194">
        <v>0.99999999999999989</v>
      </c>
      <c r="K1326" s="196">
        <v>261</v>
      </c>
      <c r="L1326" s="94"/>
      <c r="M1326" s="195" t="s">
        <v>143</v>
      </c>
      <c r="N1326" s="195" t="s">
        <v>143</v>
      </c>
      <c r="O1326" s="195">
        <v>0.33400000000000002</v>
      </c>
      <c r="P1326" s="195">
        <v>0.45100000000000001</v>
      </c>
      <c r="Q1326" s="195">
        <v>0.11799999999999999</v>
      </c>
      <c r="R1326" s="195">
        <v>0.20599999999999999</v>
      </c>
      <c r="S1326" s="195">
        <v>4.3999999999999997E-2</v>
      </c>
      <c r="T1326" s="195">
        <v>0.106</v>
      </c>
      <c r="U1326" s="195">
        <v>7.4999999999999997E-2</v>
      </c>
      <c r="V1326" s="195">
        <v>0.151</v>
      </c>
      <c r="W1326" s="195">
        <v>0.218</v>
      </c>
      <c r="X1326" s="195">
        <v>0.32500000000000001</v>
      </c>
      <c r="Y1326" s="195" t="s">
        <v>143</v>
      </c>
      <c r="Z1326" s="195" t="s">
        <v>143</v>
      </c>
      <c r="AA1326" s="195">
        <v>2E-3</v>
      </c>
      <c r="AB1326" s="195">
        <v>2.8000000000000001E-2</v>
      </c>
      <c r="AC1326" s="42"/>
    </row>
    <row r="1327" spans="1:29" x14ac:dyDescent="0.25">
      <c r="A1327" s="94" t="s">
        <v>2770</v>
      </c>
      <c r="B1327" s="195" t="s">
        <v>143</v>
      </c>
      <c r="C1327" s="195">
        <v>0.14937759336099585</v>
      </c>
      <c r="D1327" s="195">
        <v>0.2033195020746888</v>
      </c>
      <c r="E1327" s="195">
        <v>7.8838174273858919E-2</v>
      </c>
      <c r="F1327" s="195">
        <v>8.2987551867219917E-3</v>
      </c>
      <c r="G1327" s="195">
        <v>0.52697095435684649</v>
      </c>
      <c r="H1327" s="195" t="s">
        <v>143</v>
      </c>
      <c r="I1327" s="195">
        <v>3.3195020746887967E-2</v>
      </c>
      <c r="J1327" s="194">
        <v>1</v>
      </c>
      <c r="K1327" s="196">
        <v>241</v>
      </c>
      <c r="L1327" s="94"/>
      <c r="M1327" s="195" t="s">
        <v>143</v>
      </c>
      <c r="N1327" s="195" t="s">
        <v>143</v>
      </c>
      <c r="O1327" s="195">
        <v>0.11</v>
      </c>
      <c r="P1327" s="195">
        <v>0.2</v>
      </c>
      <c r="Q1327" s="195">
        <v>0.157</v>
      </c>
      <c r="R1327" s="195">
        <v>0.25900000000000001</v>
      </c>
      <c r="S1327" s="195">
        <v>5.0999999999999997E-2</v>
      </c>
      <c r="T1327" s="195">
        <v>0.12</v>
      </c>
      <c r="U1327" s="195">
        <v>2E-3</v>
      </c>
      <c r="V1327" s="195">
        <v>0.03</v>
      </c>
      <c r="W1327" s="195">
        <v>0.46400000000000002</v>
      </c>
      <c r="X1327" s="195">
        <v>0.58899999999999997</v>
      </c>
      <c r="Y1327" s="195" t="s">
        <v>143</v>
      </c>
      <c r="Z1327" s="195" t="s">
        <v>143</v>
      </c>
      <c r="AA1327" s="195">
        <v>1.7000000000000001E-2</v>
      </c>
      <c r="AB1327" s="195">
        <v>6.4000000000000001E-2</v>
      </c>
      <c r="AC1327" s="42"/>
    </row>
    <row r="1328" spans="1:29" x14ac:dyDescent="0.25">
      <c r="A1328" s="94" t="s">
        <v>2771</v>
      </c>
      <c r="B1328" s="195" t="s">
        <v>143</v>
      </c>
      <c r="C1328" s="195">
        <v>0.26783968719452589</v>
      </c>
      <c r="D1328" s="195">
        <v>0.31182795698924731</v>
      </c>
      <c r="E1328" s="195">
        <v>0.24437927663734116</v>
      </c>
      <c r="F1328" s="195">
        <v>2.7370478983382209E-2</v>
      </c>
      <c r="G1328" s="195">
        <v>0.13000977517106549</v>
      </c>
      <c r="H1328" s="195" t="s">
        <v>143</v>
      </c>
      <c r="I1328" s="195">
        <v>1.8572825024437929E-2</v>
      </c>
      <c r="J1328" s="194">
        <v>0.99999999999999989</v>
      </c>
      <c r="K1328" s="196">
        <v>1023</v>
      </c>
      <c r="L1328" s="94"/>
      <c r="M1328" s="195" t="s">
        <v>143</v>
      </c>
      <c r="N1328" s="195" t="s">
        <v>143</v>
      </c>
      <c r="O1328" s="195">
        <v>0.24199999999999999</v>
      </c>
      <c r="P1328" s="195">
        <v>0.29599999999999999</v>
      </c>
      <c r="Q1328" s="195">
        <v>0.28399999999999997</v>
      </c>
      <c r="R1328" s="195">
        <v>0.34100000000000003</v>
      </c>
      <c r="S1328" s="195">
        <v>0.219</v>
      </c>
      <c r="T1328" s="195">
        <v>0.27200000000000002</v>
      </c>
      <c r="U1328" s="195">
        <v>1.9E-2</v>
      </c>
      <c r="V1328" s="195">
        <v>3.9E-2</v>
      </c>
      <c r="W1328" s="195">
        <v>0.111</v>
      </c>
      <c r="X1328" s="195">
        <v>0.152</v>
      </c>
      <c r="Y1328" s="195" t="s">
        <v>143</v>
      </c>
      <c r="Z1328" s="195" t="s">
        <v>143</v>
      </c>
      <c r="AA1328" s="195">
        <v>1.2E-2</v>
      </c>
      <c r="AB1328" s="195">
        <v>2.9000000000000001E-2</v>
      </c>
      <c r="AC1328" s="42"/>
    </row>
    <row r="1329" spans="1:29" x14ac:dyDescent="0.25">
      <c r="A1329" s="94" t="s">
        <v>2772</v>
      </c>
      <c r="B1329" s="195" t="s">
        <v>143</v>
      </c>
      <c r="C1329" s="195">
        <v>0.35294117647058826</v>
      </c>
      <c r="D1329" s="195">
        <v>0.41596638655462187</v>
      </c>
      <c r="E1329" s="195">
        <v>9.2436974789915971E-2</v>
      </c>
      <c r="F1329" s="195">
        <v>8.4033613445378148E-3</v>
      </c>
      <c r="G1329" s="195">
        <v>9.2436974789915971E-2</v>
      </c>
      <c r="H1329" s="195">
        <v>4.2016806722689074E-3</v>
      </c>
      <c r="I1329" s="195">
        <v>3.3613445378151259E-2</v>
      </c>
      <c r="J1329" s="194">
        <v>1</v>
      </c>
      <c r="K1329" s="196">
        <v>238</v>
      </c>
      <c r="L1329" s="94"/>
      <c r="M1329" s="195" t="s">
        <v>143</v>
      </c>
      <c r="N1329" s="195" t="s">
        <v>143</v>
      </c>
      <c r="O1329" s="195">
        <v>0.29499999999999998</v>
      </c>
      <c r="P1329" s="195">
        <v>0.41599999999999998</v>
      </c>
      <c r="Q1329" s="195">
        <v>0.35499999999999998</v>
      </c>
      <c r="R1329" s="195">
        <v>0.47899999999999998</v>
      </c>
      <c r="S1329" s="195">
        <v>6.2E-2</v>
      </c>
      <c r="T1329" s="195">
        <v>0.13600000000000001</v>
      </c>
      <c r="U1329" s="195">
        <v>2E-3</v>
      </c>
      <c r="V1329" s="195">
        <v>0.03</v>
      </c>
      <c r="W1329" s="195">
        <v>6.2E-2</v>
      </c>
      <c r="X1329" s="195">
        <v>0.13600000000000001</v>
      </c>
      <c r="Y1329" s="195">
        <v>1E-3</v>
      </c>
      <c r="Z1329" s="195">
        <v>2.3E-2</v>
      </c>
      <c r="AA1329" s="195">
        <v>1.7000000000000001E-2</v>
      </c>
      <c r="AB1329" s="195">
        <v>6.5000000000000002E-2</v>
      </c>
      <c r="AC1329" s="42"/>
    </row>
    <row r="1330" spans="1:29" x14ac:dyDescent="0.25">
      <c r="A1330" s="94" t="s">
        <v>2773</v>
      </c>
      <c r="B1330" s="195">
        <v>4.112400906002265E-2</v>
      </c>
      <c r="C1330" s="195">
        <v>0.23428652321630805</v>
      </c>
      <c r="D1330" s="195">
        <v>0.28822197055492638</v>
      </c>
      <c r="E1330" s="195">
        <v>8.3026613816534547E-2</v>
      </c>
      <c r="F1330" s="195">
        <v>3.0294450736126841E-2</v>
      </c>
      <c r="G1330" s="195">
        <v>0.22466024915062288</v>
      </c>
      <c r="H1330" s="195">
        <v>1.1041902604756512E-2</v>
      </c>
      <c r="I1330" s="195">
        <v>8.7344280860702159E-2</v>
      </c>
      <c r="J1330" s="194">
        <v>0.99999999999999989</v>
      </c>
      <c r="K1330" s="196">
        <v>14128</v>
      </c>
      <c r="L1330" s="94"/>
      <c r="M1330" s="195">
        <v>3.7999999999999999E-2</v>
      </c>
      <c r="N1330" s="195">
        <v>4.4999999999999998E-2</v>
      </c>
      <c r="O1330" s="195">
        <v>0.22700000000000001</v>
      </c>
      <c r="P1330" s="195">
        <v>0.24099999999999999</v>
      </c>
      <c r="Q1330" s="195">
        <v>0.28100000000000003</v>
      </c>
      <c r="R1330" s="195">
        <v>0.29599999999999999</v>
      </c>
      <c r="S1330" s="195">
        <v>7.9000000000000001E-2</v>
      </c>
      <c r="T1330" s="195">
        <v>8.7999999999999995E-2</v>
      </c>
      <c r="U1330" s="195">
        <v>2.8000000000000001E-2</v>
      </c>
      <c r="V1330" s="195">
        <v>3.3000000000000002E-2</v>
      </c>
      <c r="W1330" s="195">
        <v>0.218</v>
      </c>
      <c r="X1330" s="195">
        <v>0.23200000000000001</v>
      </c>
      <c r="Y1330" s="195">
        <v>8.9999999999999993E-3</v>
      </c>
      <c r="Z1330" s="195">
        <v>1.2999999999999999E-2</v>
      </c>
      <c r="AA1330" s="195">
        <v>8.3000000000000004E-2</v>
      </c>
      <c r="AB1330" s="195">
        <v>9.1999999999999998E-2</v>
      </c>
      <c r="AC1330" s="42"/>
    </row>
    <row r="1331" spans="1:29" x14ac:dyDescent="0.25">
      <c r="A1331" s="94" t="s">
        <v>2774</v>
      </c>
      <c r="B1331" s="195" t="s">
        <v>143</v>
      </c>
      <c r="C1331" s="195">
        <v>0.28982725527831094</v>
      </c>
      <c r="D1331" s="195">
        <v>0.30902111324376197</v>
      </c>
      <c r="E1331" s="195">
        <v>0.10556621880998081</v>
      </c>
      <c r="F1331" s="195">
        <v>4.7984644913627639E-2</v>
      </c>
      <c r="G1331" s="195">
        <v>0.18426103646833014</v>
      </c>
      <c r="H1331" s="195">
        <v>1.9193857965451055E-3</v>
      </c>
      <c r="I1331" s="195">
        <v>6.1420345489443376E-2</v>
      </c>
      <c r="J1331" s="194">
        <v>1</v>
      </c>
      <c r="K1331" s="196">
        <v>521</v>
      </c>
      <c r="L1331" s="94"/>
      <c r="M1331" s="195" t="s">
        <v>143</v>
      </c>
      <c r="N1331" s="195" t="s">
        <v>143</v>
      </c>
      <c r="O1331" s="195">
        <v>0.253</v>
      </c>
      <c r="P1331" s="195">
        <v>0.33</v>
      </c>
      <c r="Q1331" s="195">
        <v>0.27100000000000002</v>
      </c>
      <c r="R1331" s="195">
        <v>0.35</v>
      </c>
      <c r="S1331" s="195">
        <v>8.2000000000000003E-2</v>
      </c>
      <c r="T1331" s="195">
        <v>0.13500000000000001</v>
      </c>
      <c r="U1331" s="195">
        <v>3.3000000000000002E-2</v>
      </c>
      <c r="V1331" s="195">
        <v>7.0000000000000007E-2</v>
      </c>
      <c r="W1331" s="195">
        <v>0.153</v>
      </c>
      <c r="X1331" s="195">
        <v>0.22</v>
      </c>
      <c r="Y1331" s="195">
        <v>0</v>
      </c>
      <c r="Z1331" s="195">
        <v>1.0999999999999999E-2</v>
      </c>
      <c r="AA1331" s="195">
        <v>4.3999999999999997E-2</v>
      </c>
      <c r="AB1331" s="195">
        <v>8.5000000000000006E-2</v>
      </c>
      <c r="AC1331" s="42"/>
    </row>
    <row r="1332" spans="1:29" x14ac:dyDescent="0.25">
      <c r="A1332" s="94" t="s">
        <v>2775</v>
      </c>
      <c r="B1332" s="195" t="s">
        <v>143</v>
      </c>
      <c r="C1332" s="195">
        <v>5.6818181818181816E-2</v>
      </c>
      <c r="D1332" s="195">
        <v>0.22159090909090909</v>
      </c>
      <c r="E1332" s="195">
        <v>5.113636363636364E-2</v>
      </c>
      <c r="F1332" s="195">
        <v>1.893939393939394E-3</v>
      </c>
      <c r="G1332" s="195">
        <v>0.56818181818181823</v>
      </c>
      <c r="H1332" s="195">
        <v>3.9772727272727272E-2</v>
      </c>
      <c r="I1332" s="195">
        <v>6.0606060606060608E-2</v>
      </c>
      <c r="J1332" s="194">
        <v>1</v>
      </c>
      <c r="K1332" s="196">
        <v>528</v>
      </c>
      <c r="L1332" s="94"/>
      <c r="M1332" s="195" t="s">
        <v>143</v>
      </c>
      <c r="N1332" s="195" t="s">
        <v>143</v>
      </c>
      <c r="O1332" s="195">
        <v>0.04</v>
      </c>
      <c r="P1332" s="195">
        <v>0.08</v>
      </c>
      <c r="Q1332" s="195">
        <v>0.188</v>
      </c>
      <c r="R1332" s="195">
        <v>0.25900000000000001</v>
      </c>
      <c r="S1332" s="195">
        <v>3.5000000000000003E-2</v>
      </c>
      <c r="T1332" s="195">
        <v>7.2999999999999995E-2</v>
      </c>
      <c r="U1332" s="195">
        <v>0</v>
      </c>
      <c r="V1332" s="195">
        <v>1.0999999999999999E-2</v>
      </c>
      <c r="W1332" s="195">
        <v>0.52600000000000002</v>
      </c>
      <c r="X1332" s="195">
        <v>0.61</v>
      </c>
      <c r="Y1332" s="195">
        <v>2.5999999999999999E-2</v>
      </c>
      <c r="Z1332" s="195">
        <v>0.06</v>
      </c>
      <c r="AA1332" s="195">
        <v>4.2999999999999997E-2</v>
      </c>
      <c r="AB1332" s="195">
        <v>8.4000000000000005E-2</v>
      </c>
      <c r="AC1332" s="42"/>
    </row>
    <row r="1333" spans="1:29" x14ac:dyDescent="0.25">
      <c r="A1333" s="94" t="s">
        <v>2776</v>
      </c>
      <c r="B1333" s="195" t="s">
        <v>143</v>
      </c>
      <c r="C1333" s="195">
        <v>7.9808459696727857E-4</v>
      </c>
      <c r="D1333" s="195">
        <v>0.61851556264964092</v>
      </c>
      <c r="E1333" s="195">
        <v>0.22665602553870709</v>
      </c>
      <c r="F1333" s="195">
        <v>3.1923383878691143E-3</v>
      </c>
      <c r="G1333" s="195">
        <v>6.8635275339185953E-2</v>
      </c>
      <c r="H1333" s="195">
        <v>7.9808459696727857E-4</v>
      </c>
      <c r="I1333" s="195">
        <v>8.1404628890662412E-2</v>
      </c>
      <c r="J1333" s="194">
        <v>1.0000000000000002</v>
      </c>
      <c r="K1333" s="196">
        <v>1253</v>
      </c>
      <c r="L1333" s="94"/>
      <c r="M1333" s="195" t="s">
        <v>143</v>
      </c>
      <c r="N1333" s="195" t="s">
        <v>143</v>
      </c>
      <c r="O1333" s="195">
        <v>0</v>
      </c>
      <c r="P1333" s="195">
        <v>5.0000000000000001E-3</v>
      </c>
      <c r="Q1333" s="195">
        <v>0.59099999999999997</v>
      </c>
      <c r="R1333" s="195">
        <v>0.64500000000000002</v>
      </c>
      <c r="S1333" s="195">
        <v>0.20399999999999999</v>
      </c>
      <c r="T1333" s="195">
        <v>0.251</v>
      </c>
      <c r="U1333" s="195">
        <v>1E-3</v>
      </c>
      <c r="V1333" s="195">
        <v>8.0000000000000002E-3</v>
      </c>
      <c r="W1333" s="195">
        <v>5.6000000000000001E-2</v>
      </c>
      <c r="X1333" s="195">
        <v>8.4000000000000005E-2</v>
      </c>
      <c r="Y1333" s="195">
        <v>0</v>
      </c>
      <c r="Z1333" s="195">
        <v>5.0000000000000001E-3</v>
      </c>
      <c r="AA1333" s="195">
        <v>6.8000000000000005E-2</v>
      </c>
      <c r="AB1333" s="195">
        <v>9.8000000000000004E-2</v>
      </c>
      <c r="AC1333" s="42"/>
    </row>
    <row r="1334" spans="1:29" x14ac:dyDescent="0.25">
      <c r="A1334" s="94" t="s">
        <v>2777</v>
      </c>
      <c r="B1334" s="195">
        <v>5.0876201243640479E-3</v>
      </c>
      <c r="C1334" s="195">
        <v>0.23685698134539288</v>
      </c>
      <c r="D1334" s="195">
        <v>0.28151498021481064</v>
      </c>
      <c r="E1334" s="195">
        <v>7.9140757490107405E-2</v>
      </c>
      <c r="F1334" s="195">
        <v>6.3877897117015262E-2</v>
      </c>
      <c r="G1334" s="195">
        <v>0.24250989259468628</v>
      </c>
      <c r="H1334" s="195">
        <v>1.4132278123233465E-2</v>
      </c>
      <c r="I1334" s="195">
        <v>7.6879592990390044E-2</v>
      </c>
      <c r="J1334" s="194">
        <v>1</v>
      </c>
      <c r="K1334" s="196">
        <v>1769</v>
      </c>
      <c r="L1334" s="94"/>
      <c r="M1334" s="195">
        <v>3.0000000000000001E-3</v>
      </c>
      <c r="N1334" s="195">
        <v>0.01</v>
      </c>
      <c r="O1334" s="195">
        <v>0.218</v>
      </c>
      <c r="P1334" s="195">
        <v>0.25700000000000001</v>
      </c>
      <c r="Q1334" s="195">
        <v>0.26100000000000001</v>
      </c>
      <c r="R1334" s="195">
        <v>0.30299999999999999</v>
      </c>
      <c r="S1334" s="195">
        <v>6.7000000000000004E-2</v>
      </c>
      <c r="T1334" s="195">
        <v>9.2999999999999999E-2</v>
      </c>
      <c r="U1334" s="195">
        <v>5.2999999999999999E-2</v>
      </c>
      <c r="V1334" s="195">
        <v>7.5999999999999998E-2</v>
      </c>
      <c r="W1334" s="195">
        <v>0.223</v>
      </c>
      <c r="X1334" s="195">
        <v>0.26300000000000001</v>
      </c>
      <c r="Y1334" s="195">
        <v>0.01</v>
      </c>
      <c r="Z1334" s="195">
        <v>2.1000000000000001E-2</v>
      </c>
      <c r="AA1334" s="195">
        <v>6.5000000000000002E-2</v>
      </c>
      <c r="AB1334" s="195">
        <v>0.09</v>
      </c>
      <c r="AC1334" s="42"/>
    </row>
    <row r="1335" spans="1:29" x14ac:dyDescent="0.25">
      <c r="A1335" s="94" t="s">
        <v>2778</v>
      </c>
      <c r="B1335" s="195">
        <v>0.24740484429065743</v>
      </c>
      <c r="C1335" s="195">
        <v>0.37456747404844293</v>
      </c>
      <c r="D1335" s="195">
        <v>0.17474048442906576</v>
      </c>
      <c r="E1335" s="195">
        <v>4.3252595155709339E-2</v>
      </c>
      <c r="F1335" s="195">
        <v>3.027681660899654E-3</v>
      </c>
      <c r="G1335" s="195">
        <v>5.4065743944636681E-2</v>
      </c>
      <c r="H1335" s="195">
        <v>7.7854671280276812E-3</v>
      </c>
      <c r="I1335" s="195">
        <v>9.5155709342560554E-2</v>
      </c>
      <c r="J1335" s="194">
        <v>1</v>
      </c>
      <c r="K1335" s="196">
        <v>2312</v>
      </c>
      <c r="L1335" s="94"/>
      <c r="M1335" s="195">
        <v>0.23</v>
      </c>
      <c r="N1335" s="195">
        <v>0.26500000000000001</v>
      </c>
      <c r="O1335" s="195">
        <v>0.35499999999999998</v>
      </c>
      <c r="P1335" s="195">
        <v>0.39400000000000002</v>
      </c>
      <c r="Q1335" s="195">
        <v>0.16</v>
      </c>
      <c r="R1335" s="195">
        <v>0.191</v>
      </c>
      <c r="S1335" s="195">
        <v>3.5999999999999997E-2</v>
      </c>
      <c r="T1335" s="195">
        <v>5.1999999999999998E-2</v>
      </c>
      <c r="U1335" s="195">
        <v>1E-3</v>
      </c>
      <c r="V1335" s="195">
        <v>6.0000000000000001E-3</v>
      </c>
      <c r="W1335" s="195">
        <v>4.5999999999999999E-2</v>
      </c>
      <c r="X1335" s="195">
        <v>6.4000000000000001E-2</v>
      </c>
      <c r="Y1335" s="195">
        <v>5.0000000000000001E-3</v>
      </c>
      <c r="Z1335" s="195">
        <v>1.2E-2</v>
      </c>
      <c r="AA1335" s="195">
        <v>8.4000000000000005E-2</v>
      </c>
      <c r="AB1335" s="195">
        <v>0.108</v>
      </c>
      <c r="AC1335" s="42"/>
    </row>
    <row r="1336" spans="1:29" x14ac:dyDescent="0.25">
      <c r="A1336" s="94" t="s">
        <v>2779</v>
      </c>
      <c r="B1336" s="195" t="s">
        <v>143</v>
      </c>
      <c r="C1336" s="195">
        <v>0.19101123595505617</v>
      </c>
      <c r="D1336" s="195">
        <v>0.2949438202247191</v>
      </c>
      <c r="E1336" s="195">
        <v>0.1601123595505618</v>
      </c>
      <c r="F1336" s="195">
        <v>3.6516853932584269E-2</v>
      </c>
      <c r="G1336" s="195">
        <v>0.24719101123595505</v>
      </c>
      <c r="H1336" s="195">
        <v>8.4269662921348312E-3</v>
      </c>
      <c r="I1336" s="195">
        <v>6.1797752808988762E-2</v>
      </c>
      <c r="J1336" s="194">
        <v>1</v>
      </c>
      <c r="K1336" s="196">
        <v>356</v>
      </c>
      <c r="L1336" s="94"/>
      <c r="M1336" s="195" t="s">
        <v>143</v>
      </c>
      <c r="N1336" s="195" t="s">
        <v>143</v>
      </c>
      <c r="O1336" s="195">
        <v>0.154</v>
      </c>
      <c r="P1336" s="195">
        <v>0.23499999999999999</v>
      </c>
      <c r="Q1336" s="195">
        <v>0.25</v>
      </c>
      <c r="R1336" s="195">
        <v>0.34399999999999997</v>
      </c>
      <c r="S1336" s="195">
        <v>0.126</v>
      </c>
      <c r="T1336" s="195">
        <v>0.20200000000000001</v>
      </c>
      <c r="U1336" s="195">
        <v>2.1000000000000001E-2</v>
      </c>
      <c r="V1336" s="195">
        <v>6.0999999999999999E-2</v>
      </c>
      <c r="W1336" s="195">
        <v>0.20499999999999999</v>
      </c>
      <c r="X1336" s="195">
        <v>0.29499999999999998</v>
      </c>
      <c r="Y1336" s="195">
        <v>3.0000000000000001E-3</v>
      </c>
      <c r="Z1336" s="195">
        <v>2.4E-2</v>
      </c>
      <c r="AA1336" s="195">
        <v>4.1000000000000002E-2</v>
      </c>
      <c r="AB1336" s="195">
        <v>9.1999999999999998E-2</v>
      </c>
      <c r="AC1336" s="42"/>
    </row>
    <row r="1337" spans="1:29" x14ac:dyDescent="0.25">
      <c r="A1337" s="94" t="s">
        <v>2780</v>
      </c>
      <c r="B1337" s="195" t="s">
        <v>143</v>
      </c>
      <c r="C1337" s="195">
        <v>0.21292517006802722</v>
      </c>
      <c r="D1337" s="195">
        <v>0.21768707482993196</v>
      </c>
      <c r="E1337" s="195">
        <v>8.0952380952380956E-2</v>
      </c>
      <c r="F1337" s="195">
        <v>2.5170068027210883E-2</v>
      </c>
      <c r="G1337" s="195">
        <v>0.39863945578231291</v>
      </c>
      <c r="H1337" s="195">
        <v>1.020408163265306E-2</v>
      </c>
      <c r="I1337" s="195">
        <v>5.4421768707482991E-2</v>
      </c>
      <c r="J1337" s="194">
        <v>1</v>
      </c>
      <c r="K1337" s="196">
        <v>1470</v>
      </c>
      <c r="L1337" s="94"/>
      <c r="M1337" s="195" t="s">
        <v>143</v>
      </c>
      <c r="N1337" s="195" t="s">
        <v>143</v>
      </c>
      <c r="O1337" s="195">
        <v>0.193</v>
      </c>
      <c r="P1337" s="195">
        <v>0.23499999999999999</v>
      </c>
      <c r="Q1337" s="195">
        <v>0.19700000000000001</v>
      </c>
      <c r="R1337" s="195">
        <v>0.24</v>
      </c>
      <c r="S1337" s="195">
        <v>6.8000000000000005E-2</v>
      </c>
      <c r="T1337" s="195">
        <v>9.6000000000000002E-2</v>
      </c>
      <c r="U1337" s="195">
        <v>1.7999999999999999E-2</v>
      </c>
      <c r="V1337" s="195">
        <v>3.5000000000000003E-2</v>
      </c>
      <c r="W1337" s="195">
        <v>0.374</v>
      </c>
      <c r="X1337" s="195">
        <v>0.42399999999999999</v>
      </c>
      <c r="Y1337" s="195">
        <v>6.0000000000000001E-3</v>
      </c>
      <c r="Z1337" s="195">
        <v>1.7000000000000001E-2</v>
      </c>
      <c r="AA1337" s="195">
        <v>4.3999999999999997E-2</v>
      </c>
      <c r="AB1337" s="195">
        <v>6.7000000000000004E-2</v>
      </c>
      <c r="AC1337" s="42"/>
    </row>
    <row r="1338" spans="1:29" x14ac:dyDescent="0.25">
      <c r="A1338" s="94" t="s">
        <v>2781</v>
      </c>
      <c r="B1338" s="195" t="s">
        <v>143</v>
      </c>
      <c r="C1338" s="195">
        <v>0.33037037037037037</v>
      </c>
      <c r="D1338" s="195">
        <v>0.38370370370370371</v>
      </c>
      <c r="E1338" s="195">
        <v>6.0740740740740741E-2</v>
      </c>
      <c r="F1338" s="195">
        <v>1.4814814814814814E-3</v>
      </c>
      <c r="G1338" s="195">
        <v>1.6296296296296295E-2</v>
      </c>
      <c r="H1338" s="195">
        <v>1.4814814814814814E-3</v>
      </c>
      <c r="I1338" s="195">
        <v>0.20592592592592593</v>
      </c>
      <c r="J1338" s="194">
        <v>1</v>
      </c>
      <c r="K1338" s="196">
        <v>675</v>
      </c>
      <c r="L1338" s="94"/>
      <c r="M1338" s="195" t="s">
        <v>143</v>
      </c>
      <c r="N1338" s="195" t="s">
        <v>143</v>
      </c>
      <c r="O1338" s="195">
        <v>0.29599999999999999</v>
      </c>
      <c r="P1338" s="195">
        <v>0.36699999999999999</v>
      </c>
      <c r="Q1338" s="195">
        <v>0.34799999999999998</v>
      </c>
      <c r="R1338" s="195">
        <v>0.42099999999999999</v>
      </c>
      <c r="S1338" s="195">
        <v>4.4999999999999998E-2</v>
      </c>
      <c r="T1338" s="195">
        <v>8.1000000000000003E-2</v>
      </c>
      <c r="U1338" s="195">
        <v>0</v>
      </c>
      <c r="V1338" s="195">
        <v>8.0000000000000002E-3</v>
      </c>
      <c r="W1338" s="195">
        <v>8.9999999999999993E-3</v>
      </c>
      <c r="X1338" s="195">
        <v>2.9000000000000001E-2</v>
      </c>
      <c r="Y1338" s="195">
        <v>0</v>
      </c>
      <c r="Z1338" s="195">
        <v>8.0000000000000002E-3</v>
      </c>
      <c r="AA1338" s="195">
        <v>0.17699999999999999</v>
      </c>
      <c r="AB1338" s="195">
        <v>0.23799999999999999</v>
      </c>
      <c r="AC1338" s="42"/>
    </row>
    <row r="1339" spans="1:29" x14ac:dyDescent="0.25">
      <c r="A1339" s="94" t="s">
        <v>2782</v>
      </c>
      <c r="B1339" s="195" t="s">
        <v>143</v>
      </c>
      <c r="C1339" s="195">
        <v>0.17611336032388664</v>
      </c>
      <c r="D1339" s="195">
        <v>0.34210526315789475</v>
      </c>
      <c r="E1339" s="195">
        <v>0.10931174089068826</v>
      </c>
      <c r="F1339" s="195">
        <v>3.0364372469635626E-2</v>
      </c>
      <c r="G1339" s="195">
        <v>0.27125506072874495</v>
      </c>
      <c r="H1339" s="195">
        <v>2.0242914979757085E-3</v>
      </c>
      <c r="I1339" s="195">
        <v>6.8825910931174086E-2</v>
      </c>
      <c r="J1339" s="194">
        <v>1</v>
      </c>
      <c r="K1339" s="196">
        <v>494</v>
      </c>
      <c r="L1339" s="94"/>
      <c r="M1339" s="195" t="s">
        <v>143</v>
      </c>
      <c r="N1339" s="195" t="s">
        <v>143</v>
      </c>
      <c r="O1339" s="195">
        <v>0.14499999999999999</v>
      </c>
      <c r="P1339" s="195">
        <v>0.21199999999999999</v>
      </c>
      <c r="Q1339" s="195">
        <v>0.30199999999999999</v>
      </c>
      <c r="R1339" s="195">
        <v>0.38500000000000001</v>
      </c>
      <c r="S1339" s="195">
        <v>8.5000000000000006E-2</v>
      </c>
      <c r="T1339" s="195">
        <v>0.14000000000000001</v>
      </c>
      <c r="U1339" s="195">
        <v>1.7999999999999999E-2</v>
      </c>
      <c r="V1339" s="195">
        <v>4.9000000000000002E-2</v>
      </c>
      <c r="W1339" s="195">
        <v>0.23400000000000001</v>
      </c>
      <c r="X1339" s="195">
        <v>0.312</v>
      </c>
      <c r="Y1339" s="195">
        <v>0</v>
      </c>
      <c r="Z1339" s="195">
        <v>1.0999999999999999E-2</v>
      </c>
      <c r="AA1339" s="195">
        <v>0.05</v>
      </c>
      <c r="AB1339" s="195">
        <v>9.5000000000000001E-2</v>
      </c>
      <c r="AC1339" s="42"/>
    </row>
    <row r="1340" spans="1:29" x14ac:dyDescent="0.25">
      <c r="A1340" s="94" t="s">
        <v>2783</v>
      </c>
      <c r="B1340" s="195" t="s">
        <v>143</v>
      </c>
      <c r="C1340" s="195">
        <v>0.30645161290322581</v>
      </c>
      <c r="D1340" s="195">
        <v>0.22311827956989247</v>
      </c>
      <c r="E1340" s="195">
        <v>6.7204301075268813E-2</v>
      </c>
      <c r="F1340" s="195">
        <v>0.11827956989247312</v>
      </c>
      <c r="G1340" s="195">
        <v>0.20161290322580644</v>
      </c>
      <c r="H1340" s="195">
        <v>1.3440860215053764E-2</v>
      </c>
      <c r="I1340" s="195">
        <v>6.9892473118279563E-2</v>
      </c>
      <c r="J1340" s="194">
        <v>0.99999999999999978</v>
      </c>
      <c r="K1340" s="196">
        <v>372</v>
      </c>
      <c r="L1340" s="94"/>
      <c r="M1340" s="195" t="s">
        <v>143</v>
      </c>
      <c r="N1340" s="195" t="s">
        <v>143</v>
      </c>
      <c r="O1340" s="195">
        <v>0.26200000000000001</v>
      </c>
      <c r="P1340" s="195">
        <v>0.35499999999999998</v>
      </c>
      <c r="Q1340" s="195">
        <v>0.184</v>
      </c>
      <c r="R1340" s="195">
        <v>0.26800000000000002</v>
      </c>
      <c r="S1340" s="195">
        <v>4.5999999999999999E-2</v>
      </c>
      <c r="T1340" s="195">
        <v>9.7000000000000003E-2</v>
      </c>
      <c r="U1340" s="195">
        <v>8.8999999999999996E-2</v>
      </c>
      <c r="V1340" s="195">
        <v>0.155</v>
      </c>
      <c r="W1340" s="195">
        <v>0.16400000000000001</v>
      </c>
      <c r="X1340" s="195">
        <v>0.245</v>
      </c>
      <c r="Y1340" s="195">
        <v>6.0000000000000001E-3</v>
      </c>
      <c r="Z1340" s="195">
        <v>3.1E-2</v>
      </c>
      <c r="AA1340" s="195">
        <v>4.8000000000000001E-2</v>
      </c>
      <c r="AB1340" s="195">
        <v>0.1</v>
      </c>
      <c r="AC1340" s="42"/>
    </row>
    <row r="1341" spans="1:29" x14ac:dyDescent="0.25">
      <c r="A1341" s="94" t="s">
        <v>2784</v>
      </c>
      <c r="B1341" s="195" t="s">
        <v>143</v>
      </c>
      <c r="C1341" s="195">
        <v>9.375E-2</v>
      </c>
      <c r="D1341" s="195">
        <v>0.18269230769230768</v>
      </c>
      <c r="E1341" s="195">
        <v>6.9711538461538464E-2</v>
      </c>
      <c r="F1341" s="195">
        <v>4.567307692307692E-2</v>
      </c>
      <c r="G1341" s="195">
        <v>0.51682692307692313</v>
      </c>
      <c r="H1341" s="195">
        <v>2.1634615384615384E-2</v>
      </c>
      <c r="I1341" s="195">
        <v>6.9711538461538464E-2</v>
      </c>
      <c r="J1341" s="194">
        <v>1.0000000000000002</v>
      </c>
      <c r="K1341" s="196">
        <v>416</v>
      </c>
      <c r="L1341" s="94"/>
      <c r="M1341" s="195" t="s">
        <v>143</v>
      </c>
      <c r="N1341" s="195" t="s">
        <v>143</v>
      </c>
      <c r="O1341" s="195">
        <v>6.9000000000000006E-2</v>
      </c>
      <c r="P1341" s="195">
        <v>0.126</v>
      </c>
      <c r="Q1341" s="195">
        <v>0.14899999999999999</v>
      </c>
      <c r="R1341" s="195">
        <v>0.223</v>
      </c>
      <c r="S1341" s="195">
        <v>4.9000000000000002E-2</v>
      </c>
      <c r="T1341" s="195">
        <v>9.8000000000000004E-2</v>
      </c>
      <c r="U1341" s="195">
        <v>2.9000000000000001E-2</v>
      </c>
      <c r="V1341" s="195">
        <v>7.0000000000000007E-2</v>
      </c>
      <c r="W1341" s="195">
        <v>0.46899999999999997</v>
      </c>
      <c r="X1341" s="195">
        <v>0.56399999999999995</v>
      </c>
      <c r="Y1341" s="195">
        <v>1.0999999999999999E-2</v>
      </c>
      <c r="Z1341" s="195">
        <v>4.1000000000000002E-2</v>
      </c>
      <c r="AA1341" s="195">
        <v>4.9000000000000002E-2</v>
      </c>
      <c r="AB1341" s="195">
        <v>9.8000000000000004E-2</v>
      </c>
      <c r="AC1341" s="42"/>
    </row>
    <row r="1342" spans="1:29" x14ac:dyDescent="0.25">
      <c r="A1342" s="94" t="s">
        <v>2785</v>
      </c>
      <c r="B1342" s="195" t="s">
        <v>143</v>
      </c>
      <c r="C1342" s="195">
        <v>0.23857067787703626</v>
      </c>
      <c r="D1342" s="195">
        <v>0.43983184445612189</v>
      </c>
      <c r="E1342" s="195">
        <v>7.4093536521282186E-2</v>
      </c>
      <c r="F1342" s="195">
        <v>2.207041513399895E-2</v>
      </c>
      <c r="G1342" s="195">
        <v>0.10299527062532843</v>
      </c>
      <c r="H1342" s="195">
        <v>9.4587493431424075E-3</v>
      </c>
      <c r="I1342" s="195">
        <v>0.11297950604308986</v>
      </c>
      <c r="J1342" s="194">
        <v>0.99999999999999989</v>
      </c>
      <c r="K1342" s="196">
        <v>1903</v>
      </c>
      <c r="L1342" s="94"/>
      <c r="M1342" s="195" t="s">
        <v>143</v>
      </c>
      <c r="N1342" s="195" t="s">
        <v>143</v>
      </c>
      <c r="O1342" s="195">
        <v>0.22</v>
      </c>
      <c r="P1342" s="195">
        <v>0.25800000000000001</v>
      </c>
      <c r="Q1342" s="195">
        <v>0.41799999999999998</v>
      </c>
      <c r="R1342" s="195">
        <v>0.46200000000000002</v>
      </c>
      <c r="S1342" s="195">
        <v>6.3E-2</v>
      </c>
      <c r="T1342" s="195">
        <v>8.6999999999999994E-2</v>
      </c>
      <c r="U1342" s="195">
        <v>1.6E-2</v>
      </c>
      <c r="V1342" s="195">
        <v>0.03</v>
      </c>
      <c r="W1342" s="195">
        <v>0.09</v>
      </c>
      <c r="X1342" s="195">
        <v>0.11700000000000001</v>
      </c>
      <c r="Y1342" s="195">
        <v>6.0000000000000001E-3</v>
      </c>
      <c r="Z1342" s="195">
        <v>1.4999999999999999E-2</v>
      </c>
      <c r="AA1342" s="195">
        <v>0.1</v>
      </c>
      <c r="AB1342" s="195">
        <v>0.128</v>
      </c>
      <c r="AC1342" s="42"/>
    </row>
    <row r="1343" spans="1:29" x14ac:dyDescent="0.25">
      <c r="A1343" s="94" t="s">
        <v>2786</v>
      </c>
      <c r="B1343" s="195" t="s">
        <v>143</v>
      </c>
      <c r="C1343" s="195">
        <v>0.29850746268656714</v>
      </c>
      <c r="D1343" s="195">
        <v>0.37910447761194027</v>
      </c>
      <c r="E1343" s="195">
        <v>5.9701492537313432E-2</v>
      </c>
      <c r="F1343" s="195">
        <v>1.7910447761194031E-2</v>
      </c>
      <c r="G1343" s="195">
        <v>0.11940298507462686</v>
      </c>
      <c r="H1343" s="195">
        <v>1.1940298507462687E-2</v>
      </c>
      <c r="I1343" s="195">
        <v>0.11343283582089553</v>
      </c>
      <c r="J1343" s="194">
        <v>1</v>
      </c>
      <c r="K1343" s="196">
        <v>335</v>
      </c>
      <c r="L1343" s="94"/>
      <c r="M1343" s="195" t="s">
        <v>143</v>
      </c>
      <c r="N1343" s="195" t="s">
        <v>143</v>
      </c>
      <c r="O1343" s="195">
        <v>0.252</v>
      </c>
      <c r="P1343" s="195">
        <v>0.35</v>
      </c>
      <c r="Q1343" s="195">
        <v>0.32900000000000001</v>
      </c>
      <c r="R1343" s="195">
        <v>0.432</v>
      </c>
      <c r="S1343" s="195">
        <v>3.9E-2</v>
      </c>
      <c r="T1343" s="195">
        <v>0.09</v>
      </c>
      <c r="U1343" s="195">
        <v>8.0000000000000002E-3</v>
      </c>
      <c r="V1343" s="195">
        <v>3.9E-2</v>
      </c>
      <c r="W1343" s="195">
        <v>8.8999999999999996E-2</v>
      </c>
      <c r="X1343" s="195">
        <v>0.159</v>
      </c>
      <c r="Y1343" s="195">
        <v>5.0000000000000001E-3</v>
      </c>
      <c r="Z1343" s="195">
        <v>0.03</v>
      </c>
      <c r="AA1343" s="195">
        <v>8.4000000000000005E-2</v>
      </c>
      <c r="AB1343" s="195">
        <v>0.152</v>
      </c>
      <c r="AC1343" s="42"/>
    </row>
    <row r="1344" spans="1:29" x14ac:dyDescent="0.25">
      <c r="A1344" s="94" t="s">
        <v>2787</v>
      </c>
      <c r="B1344" s="195">
        <v>5.9259259259259262E-2</v>
      </c>
      <c r="C1344" s="195">
        <v>0.26018518518518519</v>
      </c>
      <c r="D1344" s="195">
        <v>0.22469135802469137</v>
      </c>
      <c r="E1344" s="195">
        <v>0.13374485596707819</v>
      </c>
      <c r="F1344" s="195">
        <v>4.2283950617283954E-2</v>
      </c>
      <c r="G1344" s="195">
        <v>0.19341563786008231</v>
      </c>
      <c r="H1344" s="195">
        <v>2.8806584362139919E-3</v>
      </c>
      <c r="I1344" s="195">
        <v>8.3539094650205759E-2</v>
      </c>
      <c r="J1344" s="194">
        <v>1</v>
      </c>
      <c r="K1344" s="196">
        <v>9720</v>
      </c>
      <c r="L1344" s="94"/>
      <c r="M1344" s="195">
        <v>5.5E-2</v>
      </c>
      <c r="N1344" s="195">
        <v>6.4000000000000001E-2</v>
      </c>
      <c r="O1344" s="195">
        <v>0.252</v>
      </c>
      <c r="P1344" s="195">
        <v>0.26900000000000002</v>
      </c>
      <c r="Q1344" s="195">
        <v>0.217</v>
      </c>
      <c r="R1344" s="195">
        <v>0.23300000000000001</v>
      </c>
      <c r="S1344" s="195">
        <v>0.127</v>
      </c>
      <c r="T1344" s="195">
        <v>0.14099999999999999</v>
      </c>
      <c r="U1344" s="195">
        <v>3.7999999999999999E-2</v>
      </c>
      <c r="V1344" s="195">
        <v>4.5999999999999999E-2</v>
      </c>
      <c r="W1344" s="195">
        <v>0.186</v>
      </c>
      <c r="X1344" s="195">
        <v>0.20100000000000001</v>
      </c>
      <c r="Y1344" s="195">
        <v>2E-3</v>
      </c>
      <c r="Z1344" s="195">
        <v>4.0000000000000001E-3</v>
      </c>
      <c r="AA1344" s="195">
        <v>7.8E-2</v>
      </c>
      <c r="AB1344" s="195">
        <v>8.8999999999999996E-2</v>
      </c>
      <c r="AC1344" s="42"/>
    </row>
    <row r="1345" spans="1:29" x14ac:dyDescent="0.25">
      <c r="A1345" s="94" t="s">
        <v>2788</v>
      </c>
      <c r="B1345" s="195" t="s">
        <v>143</v>
      </c>
      <c r="C1345" s="195">
        <v>0.3401360544217687</v>
      </c>
      <c r="D1345" s="195">
        <v>0.16666666666666666</v>
      </c>
      <c r="E1345" s="195">
        <v>0.20748299319727892</v>
      </c>
      <c r="F1345" s="195">
        <v>7.1428571428571425E-2</v>
      </c>
      <c r="G1345" s="195">
        <v>0.16326530612244897</v>
      </c>
      <c r="H1345" s="195" t="s">
        <v>143</v>
      </c>
      <c r="I1345" s="195">
        <v>5.1020408163265307E-2</v>
      </c>
      <c r="J1345" s="194">
        <v>1</v>
      </c>
      <c r="K1345" s="196">
        <v>294</v>
      </c>
      <c r="L1345" s="94"/>
      <c r="M1345" s="195" t="s">
        <v>143</v>
      </c>
      <c r="N1345" s="195" t="s">
        <v>143</v>
      </c>
      <c r="O1345" s="195">
        <v>0.28799999999999998</v>
      </c>
      <c r="P1345" s="195">
        <v>0.39600000000000002</v>
      </c>
      <c r="Q1345" s="195">
        <v>0.128</v>
      </c>
      <c r="R1345" s="195">
        <v>0.214</v>
      </c>
      <c r="S1345" s="195">
        <v>0.16500000000000001</v>
      </c>
      <c r="T1345" s="195">
        <v>0.25700000000000001</v>
      </c>
      <c r="U1345" s="195">
        <v>4.7E-2</v>
      </c>
      <c r="V1345" s="195">
        <v>0.107</v>
      </c>
      <c r="W1345" s="195">
        <v>0.125</v>
      </c>
      <c r="X1345" s="195">
        <v>0.21</v>
      </c>
      <c r="Y1345" s="195" t="s">
        <v>143</v>
      </c>
      <c r="Z1345" s="195" t="s">
        <v>143</v>
      </c>
      <c r="AA1345" s="195">
        <v>3.1E-2</v>
      </c>
      <c r="AB1345" s="195">
        <v>8.2000000000000003E-2</v>
      </c>
      <c r="AC1345" s="42"/>
    </row>
    <row r="1346" spans="1:29" x14ac:dyDescent="0.25">
      <c r="A1346" s="94" t="s">
        <v>2789</v>
      </c>
      <c r="B1346" s="195" t="s">
        <v>143</v>
      </c>
      <c r="C1346" s="195">
        <v>5.921052631578947E-2</v>
      </c>
      <c r="D1346" s="195">
        <v>0.17763157894736842</v>
      </c>
      <c r="E1346" s="195">
        <v>8.5526315789473686E-2</v>
      </c>
      <c r="F1346" s="195">
        <v>6.5789473684210523E-3</v>
      </c>
      <c r="G1346" s="195">
        <v>0.55921052631578949</v>
      </c>
      <c r="H1346" s="195">
        <v>1.6447368421052631E-2</v>
      </c>
      <c r="I1346" s="195">
        <v>9.5394736842105268E-2</v>
      </c>
      <c r="J1346" s="194">
        <v>1</v>
      </c>
      <c r="K1346" s="196">
        <v>304</v>
      </c>
      <c r="L1346" s="94"/>
      <c r="M1346" s="195" t="s">
        <v>143</v>
      </c>
      <c r="N1346" s="195" t="s">
        <v>143</v>
      </c>
      <c r="O1346" s="195">
        <v>3.7999999999999999E-2</v>
      </c>
      <c r="P1346" s="195">
        <v>9.1999999999999998E-2</v>
      </c>
      <c r="Q1346" s="195">
        <v>0.13900000000000001</v>
      </c>
      <c r="R1346" s="195">
        <v>0.22500000000000001</v>
      </c>
      <c r="S1346" s="195">
        <v>5.8999999999999997E-2</v>
      </c>
      <c r="T1346" s="195">
        <v>0.122</v>
      </c>
      <c r="U1346" s="195">
        <v>2E-3</v>
      </c>
      <c r="V1346" s="195">
        <v>2.4E-2</v>
      </c>
      <c r="W1346" s="195">
        <v>0.503</v>
      </c>
      <c r="X1346" s="195">
        <v>0.61399999999999999</v>
      </c>
      <c r="Y1346" s="195">
        <v>7.0000000000000001E-3</v>
      </c>
      <c r="Z1346" s="195">
        <v>3.7999999999999999E-2</v>
      </c>
      <c r="AA1346" s="195">
        <v>6.7000000000000004E-2</v>
      </c>
      <c r="AB1346" s="195">
        <v>0.13400000000000001</v>
      </c>
      <c r="AC1346" s="42"/>
    </row>
    <row r="1347" spans="1:29" x14ac:dyDescent="0.25">
      <c r="A1347" s="94" t="s">
        <v>2790</v>
      </c>
      <c r="B1347" s="195" t="s">
        <v>143</v>
      </c>
      <c r="C1347" s="195">
        <v>2.1551724137931034E-3</v>
      </c>
      <c r="D1347" s="195">
        <v>0.50862068965517238</v>
      </c>
      <c r="E1347" s="195">
        <v>0.27586206896551724</v>
      </c>
      <c r="F1347" s="195">
        <v>0.15193965517241378</v>
      </c>
      <c r="G1347" s="195">
        <v>7.5431034482758624E-3</v>
      </c>
      <c r="H1347" s="195" t="s">
        <v>143</v>
      </c>
      <c r="I1347" s="195">
        <v>5.3879310344827583E-2</v>
      </c>
      <c r="J1347" s="194">
        <v>1</v>
      </c>
      <c r="K1347" s="196">
        <v>928</v>
      </c>
      <c r="L1347" s="94"/>
      <c r="M1347" s="195" t="s">
        <v>143</v>
      </c>
      <c r="N1347" s="195" t="s">
        <v>143</v>
      </c>
      <c r="O1347" s="195">
        <v>1E-3</v>
      </c>
      <c r="P1347" s="195">
        <v>8.0000000000000002E-3</v>
      </c>
      <c r="Q1347" s="195">
        <v>0.47599999999999998</v>
      </c>
      <c r="R1347" s="195">
        <v>0.54100000000000004</v>
      </c>
      <c r="S1347" s="195">
        <v>0.248</v>
      </c>
      <c r="T1347" s="195">
        <v>0.30499999999999999</v>
      </c>
      <c r="U1347" s="195">
        <v>0.13</v>
      </c>
      <c r="V1347" s="195">
        <v>0.17599999999999999</v>
      </c>
      <c r="W1347" s="195">
        <v>4.0000000000000001E-3</v>
      </c>
      <c r="X1347" s="195">
        <v>1.4999999999999999E-2</v>
      </c>
      <c r="Y1347" s="195" t="s">
        <v>143</v>
      </c>
      <c r="Z1347" s="195" t="s">
        <v>143</v>
      </c>
      <c r="AA1347" s="195">
        <v>4.1000000000000002E-2</v>
      </c>
      <c r="AB1347" s="195">
        <v>7.0000000000000007E-2</v>
      </c>
      <c r="AC1347" s="42"/>
    </row>
    <row r="1348" spans="1:29" x14ac:dyDescent="0.25">
      <c r="A1348" s="94" t="s">
        <v>2791</v>
      </c>
      <c r="B1348" s="195">
        <v>8.547008547008547E-4</v>
      </c>
      <c r="C1348" s="195">
        <v>0.25042735042735043</v>
      </c>
      <c r="D1348" s="195">
        <v>0.22905982905982905</v>
      </c>
      <c r="E1348" s="195">
        <v>0.12735042735042734</v>
      </c>
      <c r="F1348" s="195">
        <v>9.1452991452991447E-2</v>
      </c>
      <c r="G1348" s="195">
        <v>0.22222222222222221</v>
      </c>
      <c r="H1348" s="195">
        <v>5.1282051282051282E-3</v>
      </c>
      <c r="I1348" s="195">
        <v>7.3504273504273507E-2</v>
      </c>
      <c r="J1348" s="194">
        <v>0.99999999999999989</v>
      </c>
      <c r="K1348" s="196">
        <v>1170</v>
      </c>
      <c r="L1348" s="94"/>
      <c r="M1348" s="195">
        <v>0</v>
      </c>
      <c r="N1348" s="195">
        <v>5.0000000000000001E-3</v>
      </c>
      <c r="O1348" s="195">
        <v>0.22600000000000001</v>
      </c>
      <c r="P1348" s="195">
        <v>0.27600000000000002</v>
      </c>
      <c r="Q1348" s="195">
        <v>0.20599999999999999</v>
      </c>
      <c r="R1348" s="195">
        <v>0.254</v>
      </c>
      <c r="S1348" s="195">
        <v>0.109</v>
      </c>
      <c r="T1348" s="195">
        <v>0.14799999999999999</v>
      </c>
      <c r="U1348" s="195">
        <v>7.5999999999999998E-2</v>
      </c>
      <c r="V1348" s="195">
        <v>0.109</v>
      </c>
      <c r="W1348" s="195">
        <v>0.19900000000000001</v>
      </c>
      <c r="X1348" s="195">
        <v>0.247</v>
      </c>
      <c r="Y1348" s="195">
        <v>2E-3</v>
      </c>
      <c r="Z1348" s="195">
        <v>1.0999999999999999E-2</v>
      </c>
      <c r="AA1348" s="195">
        <v>0.06</v>
      </c>
      <c r="AB1348" s="195">
        <v>0.09</v>
      </c>
      <c r="AC1348" s="42"/>
    </row>
    <row r="1349" spans="1:29" x14ac:dyDescent="0.25">
      <c r="A1349" s="94" t="s">
        <v>2792</v>
      </c>
      <c r="B1349" s="195">
        <v>0.3203309692671395</v>
      </c>
      <c r="C1349" s="195">
        <v>0.36347517730496454</v>
      </c>
      <c r="D1349" s="195">
        <v>0.1430260047281324</v>
      </c>
      <c r="E1349" s="195">
        <v>4.1962174940898343E-2</v>
      </c>
      <c r="F1349" s="195">
        <v>1.7730496453900709E-3</v>
      </c>
      <c r="G1349" s="195">
        <v>3.5460992907801421E-2</v>
      </c>
      <c r="H1349" s="195">
        <v>1.7730496453900709E-3</v>
      </c>
      <c r="I1349" s="195">
        <v>9.2198581560283682E-2</v>
      </c>
      <c r="J1349" s="194">
        <v>1</v>
      </c>
      <c r="K1349" s="196">
        <v>1692</v>
      </c>
      <c r="L1349" s="94"/>
      <c r="M1349" s="195">
        <v>0.29899999999999999</v>
      </c>
      <c r="N1349" s="195">
        <v>0.34300000000000003</v>
      </c>
      <c r="O1349" s="195">
        <v>0.34100000000000003</v>
      </c>
      <c r="P1349" s="195">
        <v>0.38700000000000001</v>
      </c>
      <c r="Q1349" s="195">
        <v>0.127</v>
      </c>
      <c r="R1349" s="195">
        <v>0.161</v>
      </c>
      <c r="S1349" s="195">
        <v>3.3000000000000002E-2</v>
      </c>
      <c r="T1349" s="195">
        <v>5.2999999999999999E-2</v>
      </c>
      <c r="U1349" s="195">
        <v>1E-3</v>
      </c>
      <c r="V1349" s="195">
        <v>5.0000000000000001E-3</v>
      </c>
      <c r="W1349" s="195">
        <v>2.8000000000000001E-2</v>
      </c>
      <c r="X1349" s="195">
        <v>4.4999999999999998E-2</v>
      </c>
      <c r="Y1349" s="195">
        <v>1E-3</v>
      </c>
      <c r="Z1349" s="195">
        <v>5.0000000000000001E-3</v>
      </c>
      <c r="AA1349" s="195">
        <v>7.9000000000000001E-2</v>
      </c>
      <c r="AB1349" s="195">
        <v>0.107</v>
      </c>
      <c r="AC1349" s="42"/>
    </row>
    <row r="1350" spans="1:29" x14ac:dyDescent="0.25">
      <c r="A1350" s="94" t="s">
        <v>2793</v>
      </c>
      <c r="B1350" s="195" t="s">
        <v>143</v>
      </c>
      <c r="C1350" s="195">
        <v>0.1761904761904762</v>
      </c>
      <c r="D1350" s="195">
        <v>0.18095238095238095</v>
      </c>
      <c r="E1350" s="195">
        <v>0.30476190476190479</v>
      </c>
      <c r="F1350" s="195">
        <v>3.3333333333333333E-2</v>
      </c>
      <c r="G1350" s="195">
        <v>0.22857142857142856</v>
      </c>
      <c r="H1350" s="195" t="s">
        <v>143</v>
      </c>
      <c r="I1350" s="195">
        <v>7.6190476190476197E-2</v>
      </c>
      <c r="J1350" s="194">
        <v>1</v>
      </c>
      <c r="K1350" s="196">
        <v>210</v>
      </c>
      <c r="L1350" s="94"/>
      <c r="M1350" s="195" t="s">
        <v>143</v>
      </c>
      <c r="N1350" s="195" t="s">
        <v>143</v>
      </c>
      <c r="O1350" s="195">
        <v>0.13100000000000001</v>
      </c>
      <c r="P1350" s="195">
        <v>0.23300000000000001</v>
      </c>
      <c r="Q1350" s="195">
        <v>0.13500000000000001</v>
      </c>
      <c r="R1350" s="195">
        <v>0.23899999999999999</v>
      </c>
      <c r="S1350" s="195">
        <v>0.246</v>
      </c>
      <c r="T1350" s="195">
        <v>0.37</v>
      </c>
      <c r="U1350" s="195">
        <v>1.6E-2</v>
      </c>
      <c r="V1350" s="195">
        <v>6.7000000000000004E-2</v>
      </c>
      <c r="W1350" s="195">
        <v>0.17699999999999999</v>
      </c>
      <c r="X1350" s="195">
        <v>0.28999999999999998</v>
      </c>
      <c r="Y1350" s="195" t="s">
        <v>143</v>
      </c>
      <c r="Z1350" s="195" t="s">
        <v>143</v>
      </c>
      <c r="AA1350" s="195">
        <v>4.7E-2</v>
      </c>
      <c r="AB1350" s="195">
        <v>0.12</v>
      </c>
      <c r="AC1350" s="42"/>
    </row>
    <row r="1351" spans="1:29" x14ac:dyDescent="0.25">
      <c r="A1351" s="94" t="s">
        <v>2794</v>
      </c>
      <c r="B1351" s="195" t="s">
        <v>143</v>
      </c>
      <c r="C1351" s="195">
        <v>0.25740551583248211</v>
      </c>
      <c r="D1351" s="195">
        <v>0.19101123595505617</v>
      </c>
      <c r="E1351" s="195">
        <v>0.14504596527068436</v>
      </c>
      <c r="F1351" s="195">
        <v>2.9622063329928498E-2</v>
      </c>
      <c r="G1351" s="195">
        <v>0.32482124616956076</v>
      </c>
      <c r="H1351" s="195">
        <v>4.0858018386108275E-3</v>
      </c>
      <c r="I1351" s="195">
        <v>4.8008171603677222E-2</v>
      </c>
      <c r="J1351" s="194">
        <v>0.99999999999999989</v>
      </c>
      <c r="K1351" s="196">
        <v>979</v>
      </c>
      <c r="L1351" s="94"/>
      <c r="M1351" s="195" t="s">
        <v>143</v>
      </c>
      <c r="N1351" s="195" t="s">
        <v>143</v>
      </c>
      <c r="O1351" s="195">
        <v>0.23100000000000001</v>
      </c>
      <c r="P1351" s="195">
        <v>0.28599999999999998</v>
      </c>
      <c r="Q1351" s="195">
        <v>0.16800000000000001</v>
      </c>
      <c r="R1351" s="195">
        <v>0.217</v>
      </c>
      <c r="S1351" s="195">
        <v>0.124</v>
      </c>
      <c r="T1351" s="195">
        <v>0.16800000000000001</v>
      </c>
      <c r="U1351" s="195">
        <v>2.1000000000000001E-2</v>
      </c>
      <c r="V1351" s="195">
        <v>4.2000000000000003E-2</v>
      </c>
      <c r="W1351" s="195">
        <v>0.29599999999999999</v>
      </c>
      <c r="X1351" s="195">
        <v>0.35499999999999998</v>
      </c>
      <c r="Y1351" s="195">
        <v>2E-3</v>
      </c>
      <c r="Z1351" s="195">
        <v>0.01</v>
      </c>
      <c r="AA1351" s="195">
        <v>3.5999999999999997E-2</v>
      </c>
      <c r="AB1351" s="195">
        <v>6.3E-2</v>
      </c>
      <c r="AC1351" s="42"/>
    </row>
    <row r="1352" spans="1:29" x14ac:dyDescent="0.25">
      <c r="A1352" s="94" t="s">
        <v>2795</v>
      </c>
      <c r="B1352" s="195" t="s">
        <v>143</v>
      </c>
      <c r="C1352" s="195">
        <v>0.42988505747126438</v>
      </c>
      <c r="D1352" s="195">
        <v>0.28735632183908044</v>
      </c>
      <c r="E1352" s="195">
        <v>8.5057471264367815E-2</v>
      </c>
      <c r="F1352" s="195">
        <v>4.5977011494252873E-3</v>
      </c>
      <c r="G1352" s="195">
        <v>1.6091954022988506E-2</v>
      </c>
      <c r="H1352" s="195" t="s">
        <v>143</v>
      </c>
      <c r="I1352" s="195">
        <v>0.17701149425287357</v>
      </c>
      <c r="J1352" s="194">
        <v>0.99999999999999989</v>
      </c>
      <c r="K1352" s="196">
        <v>435</v>
      </c>
      <c r="L1352" s="94"/>
      <c r="M1352" s="195" t="s">
        <v>143</v>
      </c>
      <c r="N1352" s="195" t="s">
        <v>143</v>
      </c>
      <c r="O1352" s="195">
        <v>0.38400000000000001</v>
      </c>
      <c r="P1352" s="195">
        <v>0.47699999999999998</v>
      </c>
      <c r="Q1352" s="195">
        <v>0.247</v>
      </c>
      <c r="R1352" s="195">
        <v>0.33200000000000002</v>
      </c>
      <c r="S1352" s="195">
        <v>6.2E-2</v>
      </c>
      <c r="T1352" s="195">
        <v>0.115</v>
      </c>
      <c r="U1352" s="195">
        <v>1E-3</v>
      </c>
      <c r="V1352" s="195">
        <v>1.7000000000000001E-2</v>
      </c>
      <c r="W1352" s="195">
        <v>8.0000000000000002E-3</v>
      </c>
      <c r="X1352" s="195">
        <v>3.3000000000000002E-2</v>
      </c>
      <c r="Y1352" s="195" t="s">
        <v>143</v>
      </c>
      <c r="Z1352" s="195" t="s">
        <v>143</v>
      </c>
      <c r="AA1352" s="195">
        <v>0.14399999999999999</v>
      </c>
      <c r="AB1352" s="195">
        <v>0.216</v>
      </c>
      <c r="AC1352" s="42"/>
    </row>
    <row r="1353" spans="1:29" x14ac:dyDescent="0.25">
      <c r="A1353" s="94" t="s">
        <v>2796</v>
      </c>
      <c r="B1353" s="195" t="s">
        <v>143</v>
      </c>
      <c r="C1353" s="195">
        <v>0.18970189701897019</v>
      </c>
      <c r="D1353" s="195">
        <v>0.25203252032520324</v>
      </c>
      <c r="E1353" s="195">
        <v>0.18699186991869918</v>
      </c>
      <c r="F1353" s="195">
        <v>2.7100271002710029E-2</v>
      </c>
      <c r="G1353" s="195">
        <v>0.25203252032520324</v>
      </c>
      <c r="H1353" s="195" t="s">
        <v>143</v>
      </c>
      <c r="I1353" s="195">
        <v>9.2140921409214094E-2</v>
      </c>
      <c r="J1353" s="194">
        <v>1</v>
      </c>
      <c r="K1353" s="196">
        <v>369</v>
      </c>
      <c r="L1353" s="94"/>
      <c r="M1353" s="195" t="s">
        <v>143</v>
      </c>
      <c r="N1353" s="195" t="s">
        <v>143</v>
      </c>
      <c r="O1353" s="195">
        <v>0.153</v>
      </c>
      <c r="P1353" s="195">
        <v>0.23300000000000001</v>
      </c>
      <c r="Q1353" s="195">
        <v>0.21</v>
      </c>
      <c r="R1353" s="195">
        <v>0.29899999999999999</v>
      </c>
      <c r="S1353" s="195">
        <v>0.151</v>
      </c>
      <c r="T1353" s="195">
        <v>0.23</v>
      </c>
      <c r="U1353" s="195">
        <v>1.4999999999999999E-2</v>
      </c>
      <c r="V1353" s="195">
        <v>4.9000000000000002E-2</v>
      </c>
      <c r="W1353" s="195">
        <v>0.21</v>
      </c>
      <c r="X1353" s="195">
        <v>0.29899999999999999</v>
      </c>
      <c r="Y1353" s="195" t="s">
        <v>143</v>
      </c>
      <c r="Z1353" s="195" t="s">
        <v>143</v>
      </c>
      <c r="AA1353" s="195">
        <v>6.7000000000000004E-2</v>
      </c>
      <c r="AB1353" s="195">
        <v>0.126</v>
      </c>
      <c r="AC1353" s="42"/>
    </row>
    <row r="1354" spans="1:29" x14ac:dyDescent="0.25">
      <c r="A1354" s="94" t="s">
        <v>2797</v>
      </c>
      <c r="B1354" s="195" t="s">
        <v>143</v>
      </c>
      <c r="C1354" s="195">
        <v>0.35775862068965519</v>
      </c>
      <c r="D1354" s="195">
        <v>0.1206896551724138</v>
      </c>
      <c r="E1354" s="195">
        <v>7.3275862068965511E-2</v>
      </c>
      <c r="F1354" s="195">
        <v>0.19827586206896552</v>
      </c>
      <c r="G1354" s="195">
        <v>0.18965517241379309</v>
      </c>
      <c r="H1354" s="195">
        <v>1.2931034482758621E-2</v>
      </c>
      <c r="I1354" s="195">
        <v>4.7413793103448273E-2</v>
      </c>
      <c r="J1354" s="194">
        <v>1</v>
      </c>
      <c r="K1354" s="196">
        <v>232</v>
      </c>
      <c r="L1354" s="94"/>
      <c r="M1354" s="195" t="s">
        <v>143</v>
      </c>
      <c r="N1354" s="195" t="s">
        <v>143</v>
      </c>
      <c r="O1354" s="195">
        <v>0.29899999999999999</v>
      </c>
      <c r="P1354" s="195">
        <v>0.42099999999999999</v>
      </c>
      <c r="Q1354" s="195">
        <v>8.5000000000000006E-2</v>
      </c>
      <c r="R1354" s="195">
        <v>0.16900000000000001</v>
      </c>
      <c r="S1354" s="195">
        <v>4.5999999999999999E-2</v>
      </c>
      <c r="T1354" s="195">
        <v>0.114</v>
      </c>
      <c r="U1354" s="195">
        <v>0.152</v>
      </c>
      <c r="V1354" s="195">
        <v>0.254</v>
      </c>
      <c r="W1354" s="195">
        <v>0.14399999999999999</v>
      </c>
      <c r="X1354" s="195">
        <v>0.245</v>
      </c>
      <c r="Y1354" s="195">
        <v>4.0000000000000001E-3</v>
      </c>
      <c r="Z1354" s="195">
        <v>3.6999999999999998E-2</v>
      </c>
      <c r="AA1354" s="195">
        <v>2.7E-2</v>
      </c>
      <c r="AB1354" s="195">
        <v>8.3000000000000004E-2</v>
      </c>
      <c r="AC1354" s="42"/>
    </row>
    <row r="1355" spans="1:29" x14ac:dyDescent="0.25">
      <c r="A1355" s="94" t="s">
        <v>2798</v>
      </c>
      <c r="B1355" s="195" t="s">
        <v>143</v>
      </c>
      <c r="C1355" s="195">
        <v>0.11336032388663968</v>
      </c>
      <c r="D1355" s="195">
        <v>0.10931174089068826</v>
      </c>
      <c r="E1355" s="195">
        <v>0.19433198380566802</v>
      </c>
      <c r="F1355" s="195">
        <v>6.8825910931174086E-2</v>
      </c>
      <c r="G1355" s="195">
        <v>0.45344129554655871</v>
      </c>
      <c r="H1355" s="195">
        <v>8.0971659919028341E-3</v>
      </c>
      <c r="I1355" s="195">
        <v>5.2631578947368418E-2</v>
      </c>
      <c r="J1355" s="194">
        <v>1</v>
      </c>
      <c r="K1355" s="196">
        <v>247</v>
      </c>
      <c r="L1355" s="94"/>
      <c r="M1355" s="195" t="s">
        <v>143</v>
      </c>
      <c r="N1355" s="195" t="s">
        <v>143</v>
      </c>
      <c r="O1355" s="195">
        <v>0.08</v>
      </c>
      <c r="P1355" s="195">
        <v>0.159</v>
      </c>
      <c r="Q1355" s="195">
        <v>7.5999999999999998E-2</v>
      </c>
      <c r="R1355" s="195">
        <v>0.154</v>
      </c>
      <c r="S1355" s="195">
        <v>0.15</v>
      </c>
      <c r="T1355" s="195">
        <v>0.248</v>
      </c>
      <c r="U1355" s="195">
        <v>4.2999999999999997E-2</v>
      </c>
      <c r="V1355" s="195">
        <v>0.107</v>
      </c>
      <c r="W1355" s="195">
        <v>0.39300000000000002</v>
      </c>
      <c r="X1355" s="195">
        <v>0.51600000000000001</v>
      </c>
      <c r="Y1355" s="195">
        <v>2E-3</v>
      </c>
      <c r="Z1355" s="195">
        <v>2.9000000000000001E-2</v>
      </c>
      <c r="AA1355" s="195">
        <v>3.1E-2</v>
      </c>
      <c r="AB1355" s="195">
        <v>8.7999999999999995E-2</v>
      </c>
      <c r="AC1355" s="42"/>
    </row>
    <row r="1356" spans="1:29" x14ac:dyDescent="0.25">
      <c r="A1356" s="94" t="s">
        <v>2799</v>
      </c>
      <c r="B1356" s="195" t="s">
        <v>143</v>
      </c>
      <c r="C1356" s="195">
        <v>0.28905109489051095</v>
      </c>
      <c r="D1356" s="195">
        <v>0.35109489051094889</v>
      </c>
      <c r="E1356" s="195">
        <v>0.15474452554744525</v>
      </c>
      <c r="F1356" s="195">
        <v>3.5036496350364967E-2</v>
      </c>
      <c r="G1356" s="195">
        <v>6.9343065693430656E-2</v>
      </c>
      <c r="H1356" s="195">
        <v>7.2992700729927003E-4</v>
      </c>
      <c r="I1356" s="195">
        <v>0.1</v>
      </c>
      <c r="J1356" s="194">
        <v>0.99999999999999989</v>
      </c>
      <c r="K1356" s="196">
        <v>1370</v>
      </c>
      <c r="L1356" s="94"/>
      <c r="M1356" s="195" t="s">
        <v>143</v>
      </c>
      <c r="N1356" s="195" t="s">
        <v>143</v>
      </c>
      <c r="O1356" s="195">
        <v>0.26600000000000001</v>
      </c>
      <c r="P1356" s="195">
        <v>0.314</v>
      </c>
      <c r="Q1356" s="195">
        <v>0.32600000000000001</v>
      </c>
      <c r="R1356" s="195">
        <v>0.377</v>
      </c>
      <c r="S1356" s="195">
        <v>0.13700000000000001</v>
      </c>
      <c r="T1356" s="195">
        <v>0.17499999999999999</v>
      </c>
      <c r="U1356" s="195">
        <v>2.7E-2</v>
      </c>
      <c r="V1356" s="195">
        <v>4.5999999999999999E-2</v>
      </c>
      <c r="W1356" s="195">
        <v>5.7000000000000002E-2</v>
      </c>
      <c r="X1356" s="195">
        <v>8.4000000000000005E-2</v>
      </c>
      <c r="Y1356" s="195">
        <v>0</v>
      </c>
      <c r="Z1356" s="195">
        <v>4.0000000000000001E-3</v>
      </c>
      <c r="AA1356" s="195">
        <v>8.5000000000000006E-2</v>
      </c>
      <c r="AB1356" s="195">
        <v>0.11700000000000001</v>
      </c>
      <c r="AC1356" s="42"/>
    </row>
    <row r="1357" spans="1:29" x14ac:dyDescent="0.25">
      <c r="A1357" s="94" t="s">
        <v>2800</v>
      </c>
      <c r="B1357" s="195" t="s">
        <v>143</v>
      </c>
      <c r="C1357" s="195">
        <v>0.39430894308943087</v>
      </c>
      <c r="D1357" s="195">
        <v>0.34959349593495936</v>
      </c>
      <c r="E1357" s="195">
        <v>9.3495934959349589E-2</v>
      </c>
      <c r="F1357" s="195">
        <v>4.878048780487805E-2</v>
      </c>
      <c r="G1357" s="195">
        <v>5.2845528455284556E-2</v>
      </c>
      <c r="H1357" s="195" t="s">
        <v>143</v>
      </c>
      <c r="I1357" s="195">
        <v>6.097560975609756E-2</v>
      </c>
      <c r="J1357" s="194">
        <v>1</v>
      </c>
      <c r="K1357" s="196">
        <v>246</v>
      </c>
      <c r="L1357" s="94"/>
      <c r="M1357" s="195" t="s">
        <v>143</v>
      </c>
      <c r="N1357" s="195" t="s">
        <v>143</v>
      </c>
      <c r="O1357" s="195">
        <v>0.33500000000000002</v>
      </c>
      <c r="P1357" s="195">
        <v>0.45700000000000002</v>
      </c>
      <c r="Q1357" s="195">
        <v>0.29299999999999998</v>
      </c>
      <c r="R1357" s="195">
        <v>0.41099999999999998</v>
      </c>
      <c r="S1357" s="195">
        <v>6.3E-2</v>
      </c>
      <c r="T1357" s="195">
        <v>0.13600000000000001</v>
      </c>
      <c r="U1357" s="195">
        <v>2.8000000000000001E-2</v>
      </c>
      <c r="V1357" s="195">
        <v>8.3000000000000004E-2</v>
      </c>
      <c r="W1357" s="195">
        <v>3.1E-2</v>
      </c>
      <c r="X1357" s="195">
        <v>8.7999999999999995E-2</v>
      </c>
      <c r="Y1357" s="195" t="s">
        <v>143</v>
      </c>
      <c r="Z1357" s="195" t="s">
        <v>143</v>
      </c>
      <c r="AA1357" s="195">
        <v>3.6999999999999998E-2</v>
      </c>
      <c r="AB1357" s="195">
        <v>9.8000000000000004E-2</v>
      </c>
      <c r="AC1357" s="42"/>
    </row>
    <row r="1358" spans="1:29" x14ac:dyDescent="0.25">
      <c r="A1358" s="94" t="s">
        <v>2801</v>
      </c>
      <c r="B1358" s="195">
        <v>4.775056326767934E-2</v>
      </c>
      <c r="C1358" s="195">
        <v>0.2523439203430482</v>
      </c>
      <c r="D1358" s="195">
        <v>0.2734937132059016</v>
      </c>
      <c r="E1358" s="195">
        <v>0.11396177047750564</v>
      </c>
      <c r="F1358" s="195">
        <v>3.4668217166945271E-2</v>
      </c>
      <c r="G1358" s="195">
        <v>0.22792354095501127</v>
      </c>
      <c r="H1358" s="195">
        <v>3.5613053274220511E-3</v>
      </c>
      <c r="I1358" s="195">
        <v>4.6296969256486666E-2</v>
      </c>
      <c r="J1358" s="194">
        <v>1</v>
      </c>
      <c r="K1358" s="196">
        <v>13759</v>
      </c>
      <c r="L1358" s="94"/>
      <c r="M1358" s="195">
        <v>4.3999999999999997E-2</v>
      </c>
      <c r="N1358" s="195">
        <v>5.0999999999999997E-2</v>
      </c>
      <c r="O1358" s="195">
        <v>0.245</v>
      </c>
      <c r="P1358" s="195">
        <v>0.26</v>
      </c>
      <c r="Q1358" s="195">
        <v>0.26600000000000001</v>
      </c>
      <c r="R1358" s="195">
        <v>0.28100000000000003</v>
      </c>
      <c r="S1358" s="195">
        <v>0.109</v>
      </c>
      <c r="T1358" s="195">
        <v>0.11899999999999999</v>
      </c>
      <c r="U1358" s="195">
        <v>3.2000000000000001E-2</v>
      </c>
      <c r="V1358" s="195">
        <v>3.7999999999999999E-2</v>
      </c>
      <c r="W1358" s="195">
        <v>0.221</v>
      </c>
      <c r="X1358" s="195">
        <v>0.23499999999999999</v>
      </c>
      <c r="Y1358" s="195">
        <v>3.0000000000000001E-3</v>
      </c>
      <c r="Z1358" s="195">
        <v>5.0000000000000001E-3</v>
      </c>
      <c r="AA1358" s="195">
        <v>4.2999999999999997E-2</v>
      </c>
      <c r="AB1358" s="195">
        <v>0.05</v>
      </c>
      <c r="AC1358" s="42"/>
    </row>
    <row r="1359" spans="1:29" x14ac:dyDescent="0.25">
      <c r="A1359" s="94" t="s">
        <v>2802</v>
      </c>
      <c r="B1359" s="195" t="s">
        <v>143</v>
      </c>
      <c r="C1359" s="195">
        <v>0.31074766355140188</v>
      </c>
      <c r="D1359" s="195">
        <v>0.28037383177570091</v>
      </c>
      <c r="E1359" s="195">
        <v>0.11214953271028037</v>
      </c>
      <c r="F1359" s="195">
        <v>9.11214953271028E-2</v>
      </c>
      <c r="G1359" s="195">
        <v>0.17056074766355139</v>
      </c>
      <c r="H1359" s="195">
        <v>4.6728971962616819E-3</v>
      </c>
      <c r="I1359" s="195">
        <v>3.0373831775700934E-2</v>
      </c>
      <c r="J1359" s="194">
        <v>0.99999999999999989</v>
      </c>
      <c r="K1359" s="196">
        <v>428</v>
      </c>
      <c r="L1359" s="94"/>
      <c r="M1359" s="195" t="s">
        <v>143</v>
      </c>
      <c r="N1359" s="195" t="s">
        <v>143</v>
      </c>
      <c r="O1359" s="195">
        <v>0.26900000000000002</v>
      </c>
      <c r="P1359" s="195">
        <v>0.35599999999999998</v>
      </c>
      <c r="Q1359" s="195">
        <v>0.24</v>
      </c>
      <c r="R1359" s="195">
        <v>0.32500000000000001</v>
      </c>
      <c r="S1359" s="195">
        <v>8.5999999999999993E-2</v>
      </c>
      <c r="T1359" s="195">
        <v>0.14599999999999999</v>
      </c>
      <c r="U1359" s="195">
        <v>6.7000000000000004E-2</v>
      </c>
      <c r="V1359" s="195">
        <v>0.122</v>
      </c>
      <c r="W1359" s="195">
        <v>0.13800000000000001</v>
      </c>
      <c r="X1359" s="195">
        <v>0.20899999999999999</v>
      </c>
      <c r="Y1359" s="195">
        <v>1E-3</v>
      </c>
      <c r="Z1359" s="195">
        <v>1.7000000000000001E-2</v>
      </c>
      <c r="AA1359" s="195">
        <v>1.7999999999999999E-2</v>
      </c>
      <c r="AB1359" s="195">
        <v>5.0999999999999997E-2</v>
      </c>
      <c r="AC1359" s="42"/>
    </row>
    <row r="1360" spans="1:29" x14ac:dyDescent="0.25">
      <c r="A1360" s="94" t="s">
        <v>2803</v>
      </c>
      <c r="B1360" s="195" t="s">
        <v>143</v>
      </c>
      <c r="C1360" s="195">
        <v>7.1759259259259259E-2</v>
      </c>
      <c r="D1360" s="195">
        <v>0.19907407407407407</v>
      </c>
      <c r="E1360" s="195">
        <v>8.5648148148148154E-2</v>
      </c>
      <c r="F1360" s="195">
        <v>3.0092592592592591E-2</v>
      </c>
      <c r="G1360" s="195">
        <v>0.54629629629629628</v>
      </c>
      <c r="H1360" s="195">
        <v>1.8518518518518517E-2</v>
      </c>
      <c r="I1360" s="195">
        <v>4.8611111111111112E-2</v>
      </c>
      <c r="J1360" s="194">
        <v>1</v>
      </c>
      <c r="K1360" s="196">
        <v>432</v>
      </c>
      <c r="L1360" s="94"/>
      <c r="M1360" s="195" t="s">
        <v>143</v>
      </c>
      <c r="N1360" s="195" t="s">
        <v>143</v>
      </c>
      <c r="O1360" s="195">
        <v>5.0999999999999997E-2</v>
      </c>
      <c r="P1360" s="195">
        <v>0.1</v>
      </c>
      <c r="Q1360" s="195">
        <v>0.16400000000000001</v>
      </c>
      <c r="R1360" s="195">
        <v>0.23899999999999999</v>
      </c>
      <c r="S1360" s="195">
        <v>6.3E-2</v>
      </c>
      <c r="T1360" s="195">
        <v>0.11600000000000001</v>
      </c>
      <c r="U1360" s="195">
        <v>1.7999999999999999E-2</v>
      </c>
      <c r="V1360" s="195">
        <v>5.0999999999999997E-2</v>
      </c>
      <c r="W1360" s="195">
        <v>0.499</v>
      </c>
      <c r="X1360" s="195">
        <v>0.59299999999999997</v>
      </c>
      <c r="Y1360" s="195">
        <v>8.9999999999999993E-3</v>
      </c>
      <c r="Z1360" s="195">
        <v>3.5999999999999997E-2</v>
      </c>
      <c r="AA1360" s="195">
        <v>3.2000000000000001E-2</v>
      </c>
      <c r="AB1360" s="195">
        <v>7.2999999999999995E-2</v>
      </c>
      <c r="AC1360" s="42"/>
    </row>
    <row r="1361" spans="1:29" x14ac:dyDescent="0.25">
      <c r="A1361" s="94" t="s">
        <v>2804</v>
      </c>
      <c r="B1361" s="195" t="s">
        <v>143</v>
      </c>
      <c r="C1361" s="195" t="s">
        <v>143</v>
      </c>
      <c r="D1361" s="195">
        <v>0.61880687563195147</v>
      </c>
      <c r="E1361" s="195">
        <v>0.3104145601617796</v>
      </c>
      <c r="F1361" s="195">
        <v>3.0333670374115269E-3</v>
      </c>
      <c r="G1361" s="195">
        <v>1.314459049544995E-2</v>
      </c>
      <c r="H1361" s="195" t="s">
        <v>143</v>
      </c>
      <c r="I1361" s="195">
        <v>5.4600606673407485E-2</v>
      </c>
      <c r="J1361" s="194">
        <v>1</v>
      </c>
      <c r="K1361" s="196">
        <v>989</v>
      </c>
      <c r="L1361" s="94"/>
      <c r="M1361" s="195" t="s">
        <v>143</v>
      </c>
      <c r="N1361" s="195" t="s">
        <v>143</v>
      </c>
      <c r="O1361" s="195" t="s">
        <v>143</v>
      </c>
      <c r="P1361" s="195" t="s">
        <v>143</v>
      </c>
      <c r="Q1361" s="195">
        <v>0.58799999999999997</v>
      </c>
      <c r="R1361" s="195">
        <v>0.64900000000000002</v>
      </c>
      <c r="S1361" s="195">
        <v>0.28199999999999997</v>
      </c>
      <c r="T1361" s="195">
        <v>0.34</v>
      </c>
      <c r="U1361" s="195">
        <v>1E-3</v>
      </c>
      <c r="V1361" s="195">
        <v>8.9999999999999993E-3</v>
      </c>
      <c r="W1361" s="195">
        <v>8.0000000000000002E-3</v>
      </c>
      <c r="X1361" s="195">
        <v>2.1999999999999999E-2</v>
      </c>
      <c r="Y1361" s="195" t="s">
        <v>143</v>
      </c>
      <c r="Z1361" s="195" t="s">
        <v>143</v>
      </c>
      <c r="AA1361" s="195">
        <v>4.2000000000000003E-2</v>
      </c>
      <c r="AB1361" s="195">
        <v>7.0999999999999994E-2</v>
      </c>
      <c r="AC1361" s="42"/>
    </row>
    <row r="1362" spans="1:29" x14ac:dyDescent="0.25">
      <c r="A1362" s="94" t="s">
        <v>2805</v>
      </c>
      <c r="B1362" s="195">
        <v>7.7243018419489006E-3</v>
      </c>
      <c r="C1362" s="195">
        <v>0.25906120023767082</v>
      </c>
      <c r="D1362" s="195">
        <v>0.26203208556149732</v>
      </c>
      <c r="E1362" s="195">
        <v>0.11229946524064172</v>
      </c>
      <c r="F1362" s="195">
        <v>6.535947712418301E-2</v>
      </c>
      <c r="G1362" s="195">
        <v>0.25371360665478315</v>
      </c>
      <c r="H1362" s="195">
        <v>5.941770647653001E-4</v>
      </c>
      <c r="I1362" s="195">
        <v>3.9215686274509803E-2</v>
      </c>
      <c r="J1362" s="194">
        <v>0.99999999999999989</v>
      </c>
      <c r="K1362" s="196">
        <v>1683</v>
      </c>
      <c r="L1362" s="94"/>
      <c r="M1362" s="195">
        <v>5.0000000000000001E-3</v>
      </c>
      <c r="N1362" s="195">
        <v>1.2999999999999999E-2</v>
      </c>
      <c r="O1362" s="195">
        <v>0.23899999999999999</v>
      </c>
      <c r="P1362" s="195">
        <v>0.28100000000000003</v>
      </c>
      <c r="Q1362" s="195">
        <v>0.24199999999999999</v>
      </c>
      <c r="R1362" s="195">
        <v>0.28399999999999997</v>
      </c>
      <c r="S1362" s="195">
        <v>9.8000000000000004E-2</v>
      </c>
      <c r="T1362" s="195">
        <v>0.128</v>
      </c>
      <c r="U1362" s="195">
        <v>5.5E-2</v>
      </c>
      <c r="V1362" s="195">
        <v>7.8E-2</v>
      </c>
      <c r="W1362" s="195">
        <v>0.23400000000000001</v>
      </c>
      <c r="X1362" s="195">
        <v>0.27500000000000002</v>
      </c>
      <c r="Y1362" s="195">
        <v>0</v>
      </c>
      <c r="Z1362" s="195">
        <v>3.0000000000000001E-3</v>
      </c>
      <c r="AA1362" s="195">
        <v>3.1E-2</v>
      </c>
      <c r="AB1362" s="195">
        <v>0.05</v>
      </c>
      <c r="AC1362" s="42"/>
    </row>
    <row r="1363" spans="1:29" x14ac:dyDescent="0.25">
      <c r="A1363" s="94" t="s">
        <v>2806</v>
      </c>
      <c r="B1363" s="195">
        <v>0.28530534351145037</v>
      </c>
      <c r="C1363" s="195">
        <v>0.43463740458015265</v>
      </c>
      <c r="D1363" s="195">
        <v>0.1407442748091603</v>
      </c>
      <c r="E1363" s="195">
        <v>3.4828244274809163E-2</v>
      </c>
      <c r="F1363" s="195">
        <v>2.8625954198473282E-3</v>
      </c>
      <c r="G1363" s="195">
        <v>4.8187022900763356E-2</v>
      </c>
      <c r="H1363" s="195">
        <v>3.3396946564885495E-3</v>
      </c>
      <c r="I1363" s="195">
        <v>5.0095419847328244E-2</v>
      </c>
      <c r="J1363" s="194">
        <v>0.99999999999999989</v>
      </c>
      <c r="K1363" s="196">
        <v>2096</v>
      </c>
      <c r="L1363" s="94"/>
      <c r="M1363" s="195">
        <v>0.26600000000000001</v>
      </c>
      <c r="N1363" s="195">
        <v>0.30499999999999999</v>
      </c>
      <c r="O1363" s="195">
        <v>0.41399999999999998</v>
      </c>
      <c r="P1363" s="195">
        <v>0.45600000000000002</v>
      </c>
      <c r="Q1363" s="195">
        <v>0.127</v>
      </c>
      <c r="R1363" s="195">
        <v>0.156</v>
      </c>
      <c r="S1363" s="195">
        <v>2.8000000000000001E-2</v>
      </c>
      <c r="T1363" s="195">
        <v>4.3999999999999997E-2</v>
      </c>
      <c r="U1363" s="195">
        <v>1E-3</v>
      </c>
      <c r="V1363" s="195">
        <v>6.0000000000000001E-3</v>
      </c>
      <c r="W1363" s="195">
        <v>0.04</v>
      </c>
      <c r="X1363" s="195">
        <v>5.8000000000000003E-2</v>
      </c>
      <c r="Y1363" s="195">
        <v>2E-3</v>
      </c>
      <c r="Z1363" s="195">
        <v>7.0000000000000001E-3</v>
      </c>
      <c r="AA1363" s="195">
        <v>4.2000000000000003E-2</v>
      </c>
      <c r="AB1363" s="195">
        <v>0.06</v>
      </c>
      <c r="AC1363" s="42"/>
    </row>
    <row r="1364" spans="1:29" x14ac:dyDescent="0.25">
      <c r="A1364" s="94" t="s">
        <v>2807</v>
      </c>
      <c r="B1364" s="195" t="s">
        <v>143</v>
      </c>
      <c r="C1364" s="195">
        <v>0.18598382749326145</v>
      </c>
      <c r="D1364" s="195">
        <v>0.30188679245283018</v>
      </c>
      <c r="E1364" s="195">
        <v>0.20485175202156333</v>
      </c>
      <c r="F1364" s="195">
        <v>2.9649595687331536E-2</v>
      </c>
      <c r="G1364" s="195">
        <v>0.24258760107816713</v>
      </c>
      <c r="H1364" s="195">
        <v>2.6954177897574125E-3</v>
      </c>
      <c r="I1364" s="195">
        <v>3.2345013477088951E-2</v>
      </c>
      <c r="J1364" s="194">
        <v>1</v>
      </c>
      <c r="K1364" s="196">
        <v>371</v>
      </c>
      <c r="L1364" s="94"/>
      <c r="M1364" s="195" t="s">
        <v>143</v>
      </c>
      <c r="N1364" s="195" t="s">
        <v>143</v>
      </c>
      <c r="O1364" s="195">
        <v>0.15</v>
      </c>
      <c r="P1364" s="195">
        <v>0.22900000000000001</v>
      </c>
      <c r="Q1364" s="195">
        <v>0.25700000000000001</v>
      </c>
      <c r="R1364" s="195">
        <v>0.35</v>
      </c>
      <c r="S1364" s="195">
        <v>0.16700000000000001</v>
      </c>
      <c r="T1364" s="195">
        <v>0.249</v>
      </c>
      <c r="U1364" s="195">
        <v>1.7000000000000001E-2</v>
      </c>
      <c r="V1364" s="195">
        <v>5.1999999999999998E-2</v>
      </c>
      <c r="W1364" s="195">
        <v>0.20200000000000001</v>
      </c>
      <c r="X1364" s="195">
        <v>0.28899999999999998</v>
      </c>
      <c r="Y1364" s="195">
        <v>0</v>
      </c>
      <c r="Z1364" s="195">
        <v>1.4999999999999999E-2</v>
      </c>
      <c r="AA1364" s="195">
        <v>1.9E-2</v>
      </c>
      <c r="AB1364" s="195">
        <v>5.6000000000000001E-2</v>
      </c>
      <c r="AC1364" s="42"/>
    </row>
    <row r="1365" spans="1:29" x14ac:dyDescent="0.25">
      <c r="A1365" s="94" t="s">
        <v>2808</v>
      </c>
      <c r="B1365" s="195" t="s">
        <v>143</v>
      </c>
      <c r="C1365" s="195">
        <v>0.20454545454545456</v>
      </c>
      <c r="D1365" s="195">
        <v>0.21056149732620322</v>
      </c>
      <c r="E1365" s="195">
        <v>0.14104278074866311</v>
      </c>
      <c r="F1365" s="195">
        <v>2.1390374331550801E-2</v>
      </c>
      <c r="G1365" s="195">
        <v>0.38302139037433153</v>
      </c>
      <c r="H1365" s="195">
        <v>4.6791443850267376E-3</v>
      </c>
      <c r="I1365" s="195">
        <v>3.4759358288770054E-2</v>
      </c>
      <c r="J1365" s="194">
        <v>0.99999999999999989</v>
      </c>
      <c r="K1365" s="196">
        <v>1496</v>
      </c>
      <c r="L1365" s="94"/>
      <c r="M1365" s="195" t="s">
        <v>143</v>
      </c>
      <c r="N1365" s="195" t="s">
        <v>143</v>
      </c>
      <c r="O1365" s="195">
        <v>0.185</v>
      </c>
      <c r="P1365" s="195">
        <v>0.22600000000000001</v>
      </c>
      <c r="Q1365" s="195">
        <v>0.191</v>
      </c>
      <c r="R1365" s="195">
        <v>0.23200000000000001</v>
      </c>
      <c r="S1365" s="195">
        <v>0.124</v>
      </c>
      <c r="T1365" s="195">
        <v>0.16</v>
      </c>
      <c r="U1365" s="195">
        <v>1.4999999999999999E-2</v>
      </c>
      <c r="V1365" s="195">
        <v>0.03</v>
      </c>
      <c r="W1365" s="195">
        <v>0.35899999999999999</v>
      </c>
      <c r="X1365" s="195">
        <v>0.40799999999999997</v>
      </c>
      <c r="Y1365" s="195">
        <v>2E-3</v>
      </c>
      <c r="Z1365" s="195">
        <v>0.01</v>
      </c>
      <c r="AA1365" s="195">
        <v>2.7E-2</v>
      </c>
      <c r="AB1365" s="195">
        <v>4.4999999999999998E-2</v>
      </c>
      <c r="AC1365" s="42"/>
    </row>
    <row r="1366" spans="1:29" x14ac:dyDescent="0.25">
      <c r="A1366" s="94" t="s">
        <v>2809</v>
      </c>
      <c r="B1366" s="195" t="s">
        <v>143</v>
      </c>
      <c r="C1366" s="195">
        <v>0.3948087431693989</v>
      </c>
      <c r="D1366" s="195">
        <v>0.34972677595628415</v>
      </c>
      <c r="E1366" s="195">
        <v>9.0163934426229511E-2</v>
      </c>
      <c r="F1366" s="195">
        <v>1.3661202185792349E-2</v>
      </c>
      <c r="G1366" s="195">
        <v>2.8688524590163935E-2</v>
      </c>
      <c r="H1366" s="195" t="s">
        <v>143</v>
      </c>
      <c r="I1366" s="195">
        <v>0.12295081967213115</v>
      </c>
      <c r="J1366" s="194">
        <v>1</v>
      </c>
      <c r="K1366" s="196">
        <v>732</v>
      </c>
      <c r="L1366" s="94"/>
      <c r="M1366" s="195" t="s">
        <v>143</v>
      </c>
      <c r="N1366" s="195" t="s">
        <v>143</v>
      </c>
      <c r="O1366" s="195">
        <v>0.36</v>
      </c>
      <c r="P1366" s="195">
        <v>0.43099999999999999</v>
      </c>
      <c r="Q1366" s="195">
        <v>0.316</v>
      </c>
      <c r="R1366" s="195">
        <v>0.38500000000000001</v>
      </c>
      <c r="S1366" s="195">
        <v>7.0999999999999994E-2</v>
      </c>
      <c r="T1366" s="195">
        <v>0.113</v>
      </c>
      <c r="U1366" s="195">
        <v>7.0000000000000001E-3</v>
      </c>
      <c r="V1366" s="195">
        <v>2.5000000000000001E-2</v>
      </c>
      <c r="W1366" s="195">
        <v>1.9E-2</v>
      </c>
      <c r="X1366" s="195">
        <v>4.2999999999999997E-2</v>
      </c>
      <c r="Y1366" s="195" t="s">
        <v>143</v>
      </c>
      <c r="Z1366" s="195" t="s">
        <v>143</v>
      </c>
      <c r="AA1366" s="195">
        <v>0.10100000000000001</v>
      </c>
      <c r="AB1366" s="195">
        <v>0.14899999999999999</v>
      </c>
      <c r="AC1366" s="42"/>
    </row>
    <row r="1367" spans="1:29" x14ac:dyDescent="0.25">
      <c r="A1367" s="94" t="s">
        <v>2810</v>
      </c>
      <c r="B1367" s="195" t="s">
        <v>143</v>
      </c>
      <c r="C1367" s="195">
        <v>0.19389587073608616</v>
      </c>
      <c r="D1367" s="195">
        <v>0.32495511669658889</v>
      </c>
      <c r="E1367" s="195">
        <v>0.1310592459605027</v>
      </c>
      <c r="F1367" s="195">
        <v>4.4883303411131059E-2</v>
      </c>
      <c r="G1367" s="195">
        <v>0.26211849192100539</v>
      </c>
      <c r="H1367" s="195">
        <v>5.3859964093357273E-3</v>
      </c>
      <c r="I1367" s="195">
        <v>3.7701974865350089E-2</v>
      </c>
      <c r="J1367" s="194">
        <v>0.99999999999999989</v>
      </c>
      <c r="K1367" s="196">
        <v>557</v>
      </c>
      <c r="L1367" s="94"/>
      <c r="M1367" s="195" t="s">
        <v>143</v>
      </c>
      <c r="N1367" s="195" t="s">
        <v>143</v>
      </c>
      <c r="O1367" s="195">
        <v>0.16300000000000001</v>
      </c>
      <c r="P1367" s="195">
        <v>0.22900000000000001</v>
      </c>
      <c r="Q1367" s="195">
        <v>0.28699999999999998</v>
      </c>
      <c r="R1367" s="195">
        <v>0.36499999999999999</v>
      </c>
      <c r="S1367" s="195">
        <v>0.106</v>
      </c>
      <c r="T1367" s="195">
        <v>0.16200000000000001</v>
      </c>
      <c r="U1367" s="195">
        <v>3.1E-2</v>
      </c>
      <c r="V1367" s="195">
        <v>6.5000000000000002E-2</v>
      </c>
      <c r="W1367" s="195">
        <v>0.22700000000000001</v>
      </c>
      <c r="X1367" s="195">
        <v>0.3</v>
      </c>
      <c r="Y1367" s="195">
        <v>2E-3</v>
      </c>
      <c r="Z1367" s="195">
        <v>1.6E-2</v>
      </c>
      <c r="AA1367" s="195">
        <v>2.5000000000000001E-2</v>
      </c>
      <c r="AB1367" s="195">
        <v>5.7000000000000002E-2</v>
      </c>
      <c r="AC1367" s="42"/>
    </row>
    <row r="1368" spans="1:29" x14ac:dyDescent="0.25">
      <c r="A1368" s="94" t="s">
        <v>2811</v>
      </c>
      <c r="B1368" s="195" t="s">
        <v>143</v>
      </c>
      <c r="C1368" s="195">
        <v>0.24923076923076923</v>
      </c>
      <c r="D1368" s="195">
        <v>0.2</v>
      </c>
      <c r="E1368" s="195">
        <v>0.11692307692307692</v>
      </c>
      <c r="F1368" s="195">
        <v>0.16</v>
      </c>
      <c r="G1368" s="195">
        <v>0.23076923076923078</v>
      </c>
      <c r="H1368" s="195">
        <v>3.0769230769230769E-3</v>
      </c>
      <c r="I1368" s="195">
        <v>0.04</v>
      </c>
      <c r="J1368" s="194">
        <v>1</v>
      </c>
      <c r="K1368" s="196">
        <v>325</v>
      </c>
      <c r="L1368" s="94"/>
      <c r="M1368" s="195" t="s">
        <v>143</v>
      </c>
      <c r="N1368" s="195" t="s">
        <v>143</v>
      </c>
      <c r="O1368" s="195">
        <v>0.20499999999999999</v>
      </c>
      <c r="P1368" s="195">
        <v>0.29899999999999999</v>
      </c>
      <c r="Q1368" s="195">
        <v>0.16</v>
      </c>
      <c r="R1368" s="195">
        <v>0.247</v>
      </c>
      <c r="S1368" s="195">
        <v>8.5999999999999993E-2</v>
      </c>
      <c r="T1368" s="195">
        <v>0.156</v>
      </c>
      <c r="U1368" s="195">
        <v>0.124</v>
      </c>
      <c r="V1368" s="195">
        <v>0.20399999999999999</v>
      </c>
      <c r="W1368" s="195">
        <v>0.188</v>
      </c>
      <c r="X1368" s="195">
        <v>0.28000000000000003</v>
      </c>
      <c r="Y1368" s="195">
        <v>1E-3</v>
      </c>
      <c r="Z1368" s="195">
        <v>1.7000000000000001E-2</v>
      </c>
      <c r="AA1368" s="195">
        <v>2.4E-2</v>
      </c>
      <c r="AB1368" s="195">
        <v>6.7000000000000004E-2</v>
      </c>
      <c r="AC1368" s="42"/>
    </row>
    <row r="1369" spans="1:29" x14ac:dyDescent="0.25">
      <c r="A1369" s="94" t="s">
        <v>2812</v>
      </c>
      <c r="B1369" s="195" t="s">
        <v>143</v>
      </c>
      <c r="C1369" s="195">
        <v>0.15615615615615616</v>
      </c>
      <c r="D1369" s="195">
        <v>0.16816816816816818</v>
      </c>
      <c r="E1369" s="195">
        <v>0.1021021021021021</v>
      </c>
      <c r="F1369" s="195">
        <v>4.5045045045045043E-2</v>
      </c>
      <c r="G1369" s="195">
        <v>0.49549549549549549</v>
      </c>
      <c r="H1369" s="195">
        <v>3.003003003003003E-3</v>
      </c>
      <c r="I1369" s="195">
        <v>3.003003003003003E-2</v>
      </c>
      <c r="J1369" s="194">
        <v>1</v>
      </c>
      <c r="K1369" s="196">
        <v>333</v>
      </c>
      <c r="L1369" s="94"/>
      <c r="M1369" s="195" t="s">
        <v>143</v>
      </c>
      <c r="N1369" s="195" t="s">
        <v>143</v>
      </c>
      <c r="O1369" s="195">
        <v>0.121</v>
      </c>
      <c r="P1369" s="195">
        <v>0.19900000000000001</v>
      </c>
      <c r="Q1369" s="195">
        <v>0.13200000000000001</v>
      </c>
      <c r="R1369" s="195">
        <v>0.21199999999999999</v>
      </c>
      <c r="S1369" s="195">
        <v>7.3999999999999996E-2</v>
      </c>
      <c r="T1369" s="195">
        <v>0.13900000000000001</v>
      </c>
      <c r="U1369" s="195">
        <v>2.7E-2</v>
      </c>
      <c r="V1369" s="195">
        <v>7.2999999999999995E-2</v>
      </c>
      <c r="W1369" s="195">
        <v>0.442</v>
      </c>
      <c r="X1369" s="195">
        <v>0.54900000000000004</v>
      </c>
      <c r="Y1369" s="195">
        <v>1E-3</v>
      </c>
      <c r="Z1369" s="195">
        <v>1.7000000000000001E-2</v>
      </c>
      <c r="AA1369" s="195">
        <v>1.6E-2</v>
      </c>
      <c r="AB1369" s="195">
        <v>5.3999999999999999E-2</v>
      </c>
      <c r="AC1369" s="42"/>
    </row>
    <row r="1370" spans="1:29" x14ac:dyDescent="0.25">
      <c r="A1370" s="94" t="s">
        <v>2813</v>
      </c>
      <c r="B1370" s="195" t="s">
        <v>143</v>
      </c>
      <c r="C1370" s="195">
        <v>0.22986666666666666</v>
      </c>
      <c r="D1370" s="195">
        <v>0.44640000000000002</v>
      </c>
      <c r="E1370" s="195">
        <v>0.12693333333333334</v>
      </c>
      <c r="F1370" s="195">
        <v>1.4933333333333333E-2</v>
      </c>
      <c r="G1370" s="195">
        <v>0.12</v>
      </c>
      <c r="H1370" s="195">
        <v>5.3333333333333332E-3</v>
      </c>
      <c r="I1370" s="195">
        <v>5.6533333333333331E-2</v>
      </c>
      <c r="J1370" s="194">
        <v>1</v>
      </c>
      <c r="K1370" s="196">
        <v>1875</v>
      </c>
      <c r="L1370" s="94"/>
      <c r="M1370" s="195" t="s">
        <v>143</v>
      </c>
      <c r="N1370" s="195" t="s">
        <v>143</v>
      </c>
      <c r="O1370" s="195">
        <v>0.21099999999999999</v>
      </c>
      <c r="P1370" s="195">
        <v>0.249</v>
      </c>
      <c r="Q1370" s="195">
        <v>0.42399999999999999</v>
      </c>
      <c r="R1370" s="195">
        <v>0.46899999999999997</v>
      </c>
      <c r="S1370" s="195">
        <v>0.113</v>
      </c>
      <c r="T1370" s="195">
        <v>0.14299999999999999</v>
      </c>
      <c r="U1370" s="195">
        <v>0.01</v>
      </c>
      <c r="V1370" s="195">
        <v>2.1000000000000001E-2</v>
      </c>
      <c r="W1370" s="195">
        <v>0.106</v>
      </c>
      <c r="X1370" s="195">
        <v>0.13500000000000001</v>
      </c>
      <c r="Y1370" s="195">
        <v>3.0000000000000001E-3</v>
      </c>
      <c r="Z1370" s="195">
        <v>0.01</v>
      </c>
      <c r="AA1370" s="195">
        <v>4.7E-2</v>
      </c>
      <c r="AB1370" s="195">
        <v>6.8000000000000005E-2</v>
      </c>
      <c r="AC1370" s="42"/>
    </row>
    <row r="1371" spans="1:29" x14ac:dyDescent="0.25">
      <c r="A1371" s="94" t="s">
        <v>2814</v>
      </c>
      <c r="B1371" s="195" t="s">
        <v>143</v>
      </c>
      <c r="C1371" s="195">
        <v>0.34470989761092152</v>
      </c>
      <c r="D1371" s="195">
        <v>0.41296928327645049</v>
      </c>
      <c r="E1371" s="195">
        <v>9.556313993174062E-2</v>
      </c>
      <c r="F1371" s="195">
        <v>1.7064846416382253E-2</v>
      </c>
      <c r="G1371" s="195">
        <v>8.8737201365187715E-2</v>
      </c>
      <c r="H1371" s="195">
        <v>3.4129692832764505E-3</v>
      </c>
      <c r="I1371" s="195">
        <v>3.7542662116040959E-2</v>
      </c>
      <c r="J1371" s="194">
        <v>1</v>
      </c>
      <c r="K1371" s="196">
        <v>293</v>
      </c>
      <c r="L1371" s="94"/>
      <c r="M1371" s="195" t="s">
        <v>143</v>
      </c>
      <c r="N1371" s="195" t="s">
        <v>143</v>
      </c>
      <c r="O1371" s="195">
        <v>0.29299999999999998</v>
      </c>
      <c r="P1371" s="195">
        <v>0.40100000000000002</v>
      </c>
      <c r="Q1371" s="195">
        <v>0.35799999999999998</v>
      </c>
      <c r="R1371" s="195">
        <v>0.47</v>
      </c>
      <c r="S1371" s="195">
        <v>6.7000000000000004E-2</v>
      </c>
      <c r="T1371" s="195">
        <v>0.13500000000000001</v>
      </c>
      <c r="U1371" s="195">
        <v>7.0000000000000001E-3</v>
      </c>
      <c r="V1371" s="195">
        <v>3.9E-2</v>
      </c>
      <c r="W1371" s="195">
        <v>6.0999999999999999E-2</v>
      </c>
      <c r="X1371" s="195">
        <v>0.127</v>
      </c>
      <c r="Y1371" s="195">
        <v>1E-3</v>
      </c>
      <c r="Z1371" s="195">
        <v>1.9E-2</v>
      </c>
      <c r="AA1371" s="195">
        <v>2.1000000000000001E-2</v>
      </c>
      <c r="AB1371" s="195">
        <v>6.6000000000000003E-2</v>
      </c>
      <c r="AC1371" s="42"/>
    </row>
    <row r="1372" spans="1:29" x14ac:dyDescent="0.25">
      <c r="A1372" s="94" t="s">
        <v>2815</v>
      </c>
      <c r="B1372" s="195">
        <v>4.8152960831631703E-2</v>
      </c>
      <c r="C1372" s="195">
        <v>0.28171524039354001</v>
      </c>
      <c r="D1372" s="195">
        <v>0.27013179877482829</v>
      </c>
      <c r="E1372" s="195">
        <v>0.10425097456840542</v>
      </c>
      <c r="F1372" s="195">
        <v>2.9144236124002229E-2</v>
      </c>
      <c r="G1372" s="195">
        <v>0.21978837943196583</v>
      </c>
      <c r="H1372" s="195">
        <v>4.4551698533506594E-3</v>
      </c>
      <c r="I1372" s="195">
        <v>4.2361240022275849E-2</v>
      </c>
      <c r="J1372" s="194">
        <v>0.99999999999999989</v>
      </c>
      <c r="K1372" s="196">
        <v>26935</v>
      </c>
      <c r="L1372" s="94"/>
      <c r="M1372" s="195">
        <v>4.5999999999999999E-2</v>
      </c>
      <c r="N1372" s="195">
        <v>5.0999999999999997E-2</v>
      </c>
      <c r="O1372" s="195">
        <v>0.27600000000000002</v>
      </c>
      <c r="P1372" s="195">
        <v>0.28699999999999998</v>
      </c>
      <c r="Q1372" s="195">
        <v>0.26500000000000001</v>
      </c>
      <c r="R1372" s="195">
        <v>0.27500000000000002</v>
      </c>
      <c r="S1372" s="195">
        <v>0.10100000000000001</v>
      </c>
      <c r="T1372" s="195">
        <v>0.108</v>
      </c>
      <c r="U1372" s="195">
        <v>2.7E-2</v>
      </c>
      <c r="V1372" s="195">
        <v>3.1E-2</v>
      </c>
      <c r="W1372" s="195">
        <v>0.215</v>
      </c>
      <c r="X1372" s="195">
        <v>0.22500000000000001</v>
      </c>
      <c r="Y1372" s="195">
        <v>4.0000000000000001E-3</v>
      </c>
      <c r="Z1372" s="195">
        <v>5.0000000000000001E-3</v>
      </c>
      <c r="AA1372" s="195">
        <v>0.04</v>
      </c>
      <c r="AB1372" s="195">
        <v>4.4999999999999998E-2</v>
      </c>
      <c r="AC1372" s="42"/>
    </row>
    <row r="1373" spans="1:29" x14ac:dyDescent="0.25">
      <c r="A1373" s="94" t="s">
        <v>2816</v>
      </c>
      <c r="B1373" s="195" t="s">
        <v>143</v>
      </c>
      <c r="C1373" s="195">
        <v>0.33096926713947988</v>
      </c>
      <c r="D1373" s="195">
        <v>0.29905437352245862</v>
      </c>
      <c r="E1373" s="195">
        <v>0.14657210401891252</v>
      </c>
      <c r="F1373" s="195">
        <v>2.7186761229314422E-2</v>
      </c>
      <c r="G1373" s="195">
        <v>0.16193853427895982</v>
      </c>
      <c r="H1373" s="195">
        <v>4.7281323877068557E-3</v>
      </c>
      <c r="I1373" s="195">
        <v>2.955082742316785E-2</v>
      </c>
      <c r="J1373" s="194">
        <v>0.99999999999999989</v>
      </c>
      <c r="K1373" s="196">
        <v>846</v>
      </c>
      <c r="L1373" s="94"/>
      <c r="M1373" s="195" t="s">
        <v>143</v>
      </c>
      <c r="N1373" s="195" t="s">
        <v>143</v>
      </c>
      <c r="O1373" s="195">
        <v>0.3</v>
      </c>
      <c r="P1373" s="195">
        <v>0.36299999999999999</v>
      </c>
      <c r="Q1373" s="195">
        <v>0.26900000000000002</v>
      </c>
      <c r="R1373" s="195">
        <v>0.33100000000000002</v>
      </c>
      <c r="S1373" s="195">
        <v>0.124</v>
      </c>
      <c r="T1373" s="195">
        <v>0.17199999999999999</v>
      </c>
      <c r="U1373" s="195">
        <v>1.7999999999999999E-2</v>
      </c>
      <c r="V1373" s="195">
        <v>0.04</v>
      </c>
      <c r="W1373" s="195">
        <v>0.13900000000000001</v>
      </c>
      <c r="X1373" s="195">
        <v>0.188</v>
      </c>
      <c r="Y1373" s="195">
        <v>2E-3</v>
      </c>
      <c r="Z1373" s="195">
        <v>1.2E-2</v>
      </c>
      <c r="AA1373" s="195">
        <v>0.02</v>
      </c>
      <c r="AB1373" s="195">
        <v>4.2999999999999997E-2</v>
      </c>
      <c r="AC1373" s="42"/>
    </row>
    <row r="1374" spans="1:29" x14ac:dyDescent="0.25">
      <c r="A1374" s="94" t="s">
        <v>2817</v>
      </c>
      <c r="B1374" s="195" t="s">
        <v>143</v>
      </c>
      <c r="C1374" s="195">
        <v>7.0057581573896355E-2</v>
      </c>
      <c r="D1374" s="195">
        <v>0.17946257197696738</v>
      </c>
      <c r="E1374" s="195">
        <v>7.1976967370441458E-2</v>
      </c>
      <c r="F1374" s="195">
        <v>1.7274472168905951E-2</v>
      </c>
      <c r="G1374" s="195">
        <v>0.58637236084452971</v>
      </c>
      <c r="H1374" s="195">
        <v>1.7274472168905951E-2</v>
      </c>
      <c r="I1374" s="195">
        <v>5.7581573896353169E-2</v>
      </c>
      <c r="J1374" s="194">
        <v>1</v>
      </c>
      <c r="K1374" s="196">
        <v>1042</v>
      </c>
      <c r="L1374" s="94"/>
      <c r="M1374" s="195" t="s">
        <v>143</v>
      </c>
      <c r="N1374" s="195" t="s">
        <v>143</v>
      </c>
      <c r="O1374" s="195">
        <v>5.6000000000000001E-2</v>
      </c>
      <c r="P1374" s="195">
        <v>8.6999999999999994E-2</v>
      </c>
      <c r="Q1374" s="195">
        <v>0.157</v>
      </c>
      <c r="R1374" s="195">
        <v>0.20399999999999999</v>
      </c>
      <c r="S1374" s="195">
        <v>5.8000000000000003E-2</v>
      </c>
      <c r="T1374" s="195">
        <v>8.8999999999999996E-2</v>
      </c>
      <c r="U1374" s="195">
        <v>1.0999999999999999E-2</v>
      </c>
      <c r="V1374" s="195">
        <v>2.7E-2</v>
      </c>
      <c r="W1374" s="195">
        <v>0.55600000000000005</v>
      </c>
      <c r="X1374" s="195">
        <v>0.61599999999999999</v>
      </c>
      <c r="Y1374" s="195">
        <v>1.0999999999999999E-2</v>
      </c>
      <c r="Z1374" s="195">
        <v>2.7E-2</v>
      </c>
      <c r="AA1374" s="195">
        <v>4.4999999999999998E-2</v>
      </c>
      <c r="AB1374" s="195">
        <v>7.2999999999999995E-2</v>
      </c>
      <c r="AC1374" s="42"/>
    </row>
    <row r="1375" spans="1:29" x14ac:dyDescent="0.25">
      <c r="A1375" s="94" t="s">
        <v>2818</v>
      </c>
      <c r="B1375" s="195">
        <v>3.8669760247486468E-4</v>
      </c>
      <c r="C1375" s="195">
        <v>1.1600928074245939E-3</v>
      </c>
      <c r="D1375" s="195">
        <v>0.65506573859242068</v>
      </c>
      <c r="E1375" s="195">
        <v>0.23588553750966745</v>
      </c>
      <c r="F1375" s="195">
        <v>8.1593194122196441E-2</v>
      </c>
      <c r="G1375" s="195">
        <v>5.8004640371229696E-3</v>
      </c>
      <c r="H1375" s="195" t="s">
        <v>143</v>
      </c>
      <c r="I1375" s="195">
        <v>2.0108275328692964E-2</v>
      </c>
      <c r="J1375" s="194">
        <v>1</v>
      </c>
      <c r="K1375" s="196">
        <v>2586</v>
      </c>
      <c r="L1375" s="94"/>
      <c r="M1375" s="195">
        <v>0</v>
      </c>
      <c r="N1375" s="195">
        <v>2E-3</v>
      </c>
      <c r="O1375" s="195">
        <v>0</v>
      </c>
      <c r="P1375" s="195">
        <v>3.0000000000000001E-3</v>
      </c>
      <c r="Q1375" s="195">
        <v>0.63700000000000001</v>
      </c>
      <c r="R1375" s="195">
        <v>0.67300000000000004</v>
      </c>
      <c r="S1375" s="195">
        <v>0.22</v>
      </c>
      <c r="T1375" s="195">
        <v>0.253</v>
      </c>
      <c r="U1375" s="195">
        <v>7.1999999999999995E-2</v>
      </c>
      <c r="V1375" s="195">
        <v>9.2999999999999999E-2</v>
      </c>
      <c r="W1375" s="195">
        <v>4.0000000000000001E-3</v>
      </c>
      <c r="X1375" s="195">
        <v>0.01</v>
      </c>
      <c r="Y1375" s="195" t="s">
        <v>143</v>
      </c>
      <c r="Z1375" s="195" t="s">
        <v>143</v>
      </c>
      <c r="AA1375" s="195">
        <v>1.4999999999999999E-2</v>
      </c>
      <c r="AB1375" s="195">
        <v>2.5999999999999999E-2</v>
      </c>
      <c r="AC1375" s="42"/>
    </row>
    <row r="1376" spans="1:29" x14ac:dyDescent="0.25">
      <c r="A1376" s="94" t="s">
        <v>2819</v>
      </c>
      <c r="B1376" s="195">
        <v>2.3485068135691504E-2</v>
      </c>
      <c r="C1376" s="195">
        <v>0.29370832125253699</v>
      </c>
      <c r="D1376" s="195">
        <v>0.25166714989852129</v>
      </c>
      <c r="E1376" s="195">
        <v>9.2200637866048124E-2</v>
      </c>
      <c r="F1376" s="195">
        <v>4.7839953609741956E-2</v>
      </c>
      <c r="G1376" s="195">
        <v>0.25166714989852129</v>
      </c>
      <c r="H1376" s="195">
        <v>2.8993911278631487E-3</v>
      </c>
      <c r="I1376" s="195">
        <v>3.6532328211075674E-2</v>
      </c>
      <c r="J1376" s="194">
        <v>1</v>
      </c>
      <c r="K1376" s="196">
        <v>3449</v>
      </c>
      <c r="L1376" s="94"/>
      <c r="M1376" s="195">
        <v>1.9E-2</v>
      </c>
      <c r="N1376" s="195">
        <v>2.9000000000000001E-2</v>
      </c>
      <c r="O1376" s="195">
        <v>0.27900000000000003</v>
      </c>
      <c r="P1376" s="195">
        <v>0.309</v>
      </c>
      <c r="Q1376" s="195">
        <v>0.23699999999999999</v>
      </c>
      <c r="R1376" s="195">
        <v>0.26600000000000001</v>
      </c>
      <c r="S1376" s="195">
        <v>8.3000000000000004E-2</v>
      </c>
      <c r="T1376" s="195">
        <v>0.10199999999999999</v>
      </c>
      <c r="U1376" s="195">
        <v>4.1000000000000002E-2</v>
      </c>
      <c r="V1376" s="195">
        <v>5.5E-2</v>
      </c>
      <c r="W1376" s="195">
        <v>0.23699999999999999</v>
      </c>
      <c r="X1376" s="195">
        <v>0.26600000000000001</v>
      </c>
      <c r="Y1376" s="195">
        <v>2E-3</v>
      </c>
      <c r="Z1376" s="195">
        <v>5.0000000000000001E-3</v>
      </c>
      <c r="AA1376" s="195">
        <v>3.1E-2</v>
      </c>
      <c r="AB1376" s="195">
        <v>4.2999999999999997E-2</v>
      </c>
      <c r="AC1376" s="42"/>
    </row>
    <row r="1377" spans="1:29" x14ac:dyDescent="0.25">
      <c r="A1377" s="94" t="s">
        <v>2820</v>
      </c>
      <c r="B1377" s="195">
        <v>0.27711984841307435</v>
      </c>
      <c r="C1377" s="195">
        <v>0.48389388915206061</v>
      </c>
      <c r="D1377" s="195">
        <v>0.12932259592610137</v>
      </c>
      <c r="E1377" s="195">
        <v>3.2449076267171958E-2</v>
      </c>
      <c r="F1377" s="195">
        <v>2.3685457129322598E-3</v>
      </c>
      <c r="G1377" s="195">
        <v>3.9081004263382284E-2</v>
      </c>
      <c r="H1377" s="195">
        <v>3.7896731406916154E-3</v>
      </c>
      <c r="I1377" s="195">
        <v>3.1975367124585506E-2</v>
      </c>
      <c r="J1377" s="194">
        <v>0.99999999999999978</v>
      </c>
      <c r="K1377" s="196">
        <v>4222</v>
      </c>
      <c r="L1377" s="94"/>
      <c r="M1377" s="195">
        <v>0.26400000000000001</v>
      </c>
      <c r="N1377" s="195">
        <v>0.29099999999999998</v>
      </c>
      <c r="O1377" s="195">
        <v>0.46899999999999997</v>
      </c>
      <c r="P1377" s="195">
        <v>0.499</v>
      </c>
      <c r="Q1377" s="195">
        <v>0.12</v>
      </c>
      <c r="R1377" s="195">
        <v>0.14000000000000001</v>
      </c>
      <c r="S1377" s="195">
        <v>2.8000000000000001E-2</v>
      </c>
      <c r="T1377" s="195">
        <v>3.7999999999999999E-2</v>
      </c>
      <c r="U1377" s="195">
        <v>1E-3</v>
      </c>
      <c r="V1377" s="195">
        <v>4.0000000000000001E-3</v>
      </c>
      <c r="W1377" s="195">
        <v>3.4000000000000002E-2</v>
      </c>
      <c r="X1377" s="195">
        <v>4.4999999999999998E-2</v>
      </c>
      <c r="Y1377" s="195">
        <v>2E-3</v>
      </c>
      <c r="Z1377" s="195">
        <v>6.0000000000000001E-3</v>
      </c>
      <c r="AA1377" s="195">
        <v>2.7E-2</v>
      </c>
      <c r="AB1377" s="195">
        <v>3.7999999999999999E-2</v>
      </c>
      <c r="AC1377" s="42"/>
    </row>
    <row r="1378" spans="1:29" x14ac:dyDescent="0.25">
      <c r="A1378" s="94" t="s">
        <v>2821</v>
      </c>
      <c r="B1378" s="195" t="s">
        <v>143</v>
      </c>
      <c r="C1378" s="195">
        <v>0.17511520737327188</v>
      </c>
      <c r="D1378" s="195">
        <v>0.34715821812596004</v>
      </c>
      <c r="E1378" s="195">
        <v>0.18279569892473119</v>
      </c>
      <c r="F1378" s="195">
        <v>2.1505376344086023E-2</v>
      </c>
      <c r="G1378" s="195">
        <v>0.22427035330261136</v>
      </c>
      <c r="H1378" s="195">
        <v>9.2165898617511521E-3</v>
      </c>
      <c r="I1378" s="195">
        <v>3.9938556067588324E-2</v>
      </c>
      <c r="J1378" s="194">
        <v>0.99999999999999989</v>
      </c>
      <c r="K1378" s="196">
        <v>651</v>
      </c>
      <c r="L1378" s="94"/>
      <c r="M1378" s="195" t="s">
        <v>143</v>
      </c>
      <c r="N1378" s="195" t="s">
        <v>143</v>
      </c>
      <c r="O1378" s="195">
        <v>0.14799999999999999</v>
      </c>
      <c r="P1378" s="195">
        <v>0.20599999999999999</v>
      </c>
      <c r="Q1378" s="195">
        <v>0.312</v>
      </c>
      <c r="R1378" s="195">
        <v>0.38500000000000001</v>
      </c>
      <c r="S1378" s="195">
        <v>0.155</v>
      </c>
      <c r="T1378" s="195">
        <v>0.214</v>
      </c>
      <c r="U1378" s="195">
        <v>1.2999999999999999E-2</v>
      </c>
      <c r="V1378" s="195">
        <v>3.5999999999999997E-2</v>
      </c>
      <c r="W1378" s="195">
        <v>0.19400000000000001</v>
      </c>
      <c r="X1378" s="195">
        <v>0.25800000000000001</v>
      </c>
      <c r="Y1378" s="195">
        <v>4.0000000000000001E-3</v>
      </c>
      <c r="Z1378" s="195">
        <v>0.02</v>
      </c>
      <c r="AA1378" s="195">
        <v>2.7E-2</v>
      </c>
      <c r="AB1378" s="195">
        <v>5.8000000000000003E-2</v>
      </c>
      <c r="AC1378" s="42"/>
    </row>
    <row r="1379" spans="1:29" x14ac:dyDescent="0.25">
      <c r="A1379" s="94" t="s">
        <v>2822</v>
      </c>
      <c r="B1379" s="195" t="s">
        <v>143</v>
      </c>
      <c r="C1379" s="195">
        <v>0.22209234365867914</v>
      </c>
      <c r="D1379" s="195">
        <v>0.24225599064874342</v>
      </c>
      <c r="E1379" s="195">
        <v>0.11922852133255406</v>
      </c>
      <c r="F1379" s="195">
        <v>2.396259497369959E-2</v>
      </c>
      <c r="G1379" s="195">
        <v>0.35154880187025134</v>
      </c>
      <c r="H1379" s="195">
        <v>4.9678550555230863E-3</v>
      </c>
      <c r="I1379" s="195">
        <v>3.5943892460549388E-2</v>
      </c>
      <c r="J1379" s="194">
        <v>1</v>
      </c>
      <c r="K1379" s="196">
        <v>3422</v>
      </c>
      <c r="L1379" s="94"/>
      <c r="M1379" s="195" t="s">
        <v>143</v>
      </c>
      <c r="N1379" s="195" t="s">
        <v>143</v>
      </c>
      <c r="O1379" s="195">
        <v>0.20799999999999999</v>
      </c>
      <c r="P1379" s="195">
        <v>0.23599999999999999</v>
      </c>
      <c r="Q1379" s="195">
        <v>0.22800000000000001</v>
      </c>
      <c r="R1379" s="195">
        <v>0.25700000000000001</v>
      </c>
      <c r="S1379" s="195">
        <v>0.109</v>
      </c>
      <c r="T1379" s="195">
        <v>0.13100000000000001</v>
      </c>
      <c r="U1379" s="195">
        <v>1.9E-2</v>
      </c>
      <c r="V1379" s="195">
        <v>0.03</v>
      </c>
      <c r="W1379" s="195">
        <v>0.33600000000000002</v>
      </c>
      <c r="X1379" s="195">
        <v>0.36799999999999999</v>
      </c>
      <c r="Y1379" s="195">
        <v>3.0000000000000001E-3</v>
      </c>
      <c r="Z1379" s="195">
        <v>8.0000000000000002E-3</v>
      </c>
      <c r="AA1379" s="195">
        <v>0.03</v>
      </c>
      <c r="AB1379" s="195">
        <v>4.2999999999999997E-2</v>
      </c>
      <c r="AC1379" s="42"/>
    </row>
    <row r="1380" spans="1:29" x14ac:dyDescent="0.25">
      <c r="A1380" s="94" t="s">
        <v>2823</v>
      </c>
      <c r="B1380" s="195" t="s">
        <v>143</v>
      </c>
      <c r="C1380" s="195">
        <v>0.54075032341526519</v>
      </c>
      <c r="D1380" s="195">
        <v>0.27037516170763259</v>
      </c>
      <c r="E1380" s="195">
        <v>6.7270375161707627E-2</v>
      </c>
      <c r="F1380" s="195">
        <v>7.7619663648124193E-3</v>
      </c>
      <c r="G1380" s="195">
        <v>2.4579560155239329E-2</v>
      </c>
      <c r="H1380" s="195" t="s">
        <v>143</v>
      </c>
      <c r="I1380" s="195">
        <v>8.9262613195342816E-2</v>
      </c>
      <c r="J1380" s="194">
        <v>0.99999999999999989</v>
      </c>
      <c r="K1380" s="196">
        <v>773</v>
      </c>
      <c r="L1380" s="94"/>
      <c r="M1380" s="195" t="s">
        <v>143</v>
      </c>
      <c r="N1380" s="195" t="s">
        <v>143</v>
      </c>
      <c r="O1380" s="195">
        <v>0.50600000000000001</v>
      </c>
      <c r="P1380" s="195">
        <v>0.57599999999999996</v>
      </c>
      <c r="Q1380" s="195">
        <v>0.24</v>
      </c>
      <c r="R1380" s="195">
        <v>0.30299999999999999</v>
      </c>
      <c r="S1380" s="195">
        <v>5.1999999999999998E-2</v>
      </c>
      <c r="T1380" s="195">
        <v>8.6999999999999994E-2</v>
      </c>
      <c r="U1380" s="195">
        <v>4.0000000000000001E-3</v>
      </c>
      <c r="V1380" s="195">
        <v>1.7000000000000001E-2</v>
      </c>
      <c r="W1380" s="195">
        <v>1.6E-2</v>
      </c>
      <c r="X1380" s="195">
        <v>3.7999999999999999E-2</v>
      </c>
      <c r="Y1380" s="195" t="s">
        <v>143</v>
      </c>
      <c r="Z1380" s="195" t="s">
        <v>143</v>
      </c>
      <c r="AA1380" s="195">
        <v>7.0999999999999994E-2</v>
      </c>
      <c r="AB1380" s="195">
        <v>0.111</v>
      </c>
      <c r="AC1380" s="42"/>
    </row>
    <row r="1381" spans="1:29" x14ac:dyDescent="0.25">
      <c r="A1381" s="94" t="s">
        <v>2824</v>
      </c>
      <c r="B1381" s="195" t="s">
        <v>143</v>
      </c>
      <c r="C1381" s="195">
        <v>0.17915309446254071</v>
      </c>
      <c r="D1381" s="195">
        <v>0.34961997828447339</v>
      </c>
      <c r="E1381" s="195">
        <v>0.13897937024972856</v>
      </c>
      <c r="F1381" s="195">
        <v>1.9543973941368076E-2</v>
      </c>
      <c r="G1381" s="195">
        <v>0.26275787187839306</v>
      </c>
      <c r="H1381" s="195">
        <v>1.0857763300760044E-3</v>
      </c>
      <c r="I1381" s="195">
        <v>4.8859934853420196E-2</v>
      </c>
      <c r="J1381" s="194">
        <v>1</v>
      </c>
      <c r="K1381" s="196">
        <v>921</v>
      </c>
      <c r="L1381" s="94"/>
      <c r="M1381" s="195" t="s">
        <v>143</v>
      </c>
      <c r="N1381" s="195" t="s">
        <v>143</v>
      </c>
      <c r="O1381" s="195">
        <v>0.156</v>
      </c>
      <c r="P1381" s="195">
        <v>0.20499999999999999</v>
      </c>
      <c r="Q1381" s="195">
        <v>0.32</v>
      </c>
      <c r="R1381" s="195">
        <v>0.38100000000000001</v>
      </c>
      <c r="S1381" s="195">
        <v>0.11799999999999999</v>
      </c>
      <c r="T1381" s="195">
        <v>0.16300000000000001</v>
      </c>
      <c r="U1381" s="195">
        <v>1.2E-2</v>
      </c>
      <c r="V1381" s="195">
        <v>3.1E-2</v>
      </c>
      <c r="W1381" s="195">
        <v>0.23499999999999999</v>
      </c>
      <c r="X1381" s="195">
        <v>0.29199999999999998</v>
      </c>
      <c r="Y1381" s="195">
        <v>0</v>
      </c>
      <c r="Z1381" s="195">
        <v>6.0000000000000001E-3</v>
      </c>
      <c r="AA1381" s="195">
        <v>3.6999999999999998E-2</v>
      </c>
      <c r="AB1381" s="195">
        <v>6.5000000000000002E-2</v>
      </c>
      <c r="AC1381" s="42"/>
    </row>
    <row r="1382" spans="1:29" x14ac:dyDescent="0.25">
      <c r="A1382" s="94" t="s">
        <v>2825</v>
      </c>
      <c r="B1382" s="195" t="s">
        <v>143</v>
      </c>
      <c r="C1382" s="195">
        <v>0.39385847797062751</v>
      </c>
      <c r="D1382" s="195">
        <v>0.19225634178905207</v>
      </c>
      <c r="E1382" s="195">
        <v>6.4085447263017362E-2</v>
      </c>
      <c r="F1382" s="195">
        <v>0.11348464619492657</v>
      </c>
      <c r="G1382" s="195">
        <v>0.20427236315086783</v>
      </c>
      <c r="H1382" s="195">
        <v>2.6702269692923898E-3</v>
      </c>
      <c r="I1382" s="195">
        <v>2.9372496662216287E-2</v>
      </c>
      <c r="J1382" s="194">
        <v>1</v>
      </c>
      <c r="K1382" s="196">
        <v>749</v>
      </c>
      <c r="L1382" s="94"/>
      <c r="M1382" s="195" t="s">
        <v>143</v>
      </c>
      <c r="N1382" s="195" t="s">
        <v>143</v>
      </c>
      <c r="O1382" s="195">
        <v>0.35899999999999999</v>
      </c>
      <c r="P1382" s="195">
        <v>0.42899999999999999</v>
      </c>
      <c r="Q1382" s="195">
        <v>0.16600000000000001</v>
      </c>
      <c r="R1382" s="195">
        <v>0.222</v>
      </c>
      <c r="S1382" s="195">
        <v>4.9000000000000002E-2</v>
      </c>
      <c r="T1382" s="195">
        <v>8.4000000000000005E-2</v>
      </c>
      <c r="U1382" s="195">
        <v>9.2999999999999999E-2</v>
      </c>
      <c r="V1382" s="195">
        <v>0.13800000000000001</v>
      </c>
      <c r="W1382" s="195">
        <v>0.17699999999999999</v>
      </c>
      <c r="X1382" s="195">
        <v>0.23499999999999999</v>
      </c>
      <c r="Y1382" s="195">
        <v>1E-3</v>
      </c>
      <c r="Z1382" s="195">
        <v>0.01</v>
      </c>
      <c r="AA1382" s="195">
        <v>1.9E-2</v>
      </c>
      <c r="AB1382" s="195">
        <v>4.3999999999999997E-2</v>
      </c>
      <c r="AC1382" s="42"/>
    </row>
    <row r="1383" spans="1:29" x14ac:dyDescent="0.25">
      <c r="A1383" s="94" t="s">
        <v>2826</v>
      </c>
      <c r="B1383" s="195" t="s">
        <v>143</v>
      </c>
      <c r="C1383" s="195">
        <v>0.11020408163265306</v>
      </c>
      <c r="D1383" s="195">
        <v>0.19319727891156463</v>
      </c>
      <c r="E1383" s="195">
        <v>0.12108843537414966</v>
      </c>
      <c r="F1383" s="195">
        <v>3.1292517006802724E-2</v>
      </c>
      <c r="G1383" s="195">
        <v>0.48435374149659866</v>
      </c>
      <c r="H1383" s="195">
        <v>1.3605442176870748E-2</v>
      </c>
      <c r="I1383" s="195">
        <v>4.6258503401360541E-2</v>
      </c>
      <c r="J1383" s="194">
        <v>1</v>
      </c>
      <c r="K1383" s="196">
        <v>735</v>
      </c>
      <c r="L1383" s="94"/>
      <c r="M1383" s="195" t="s">
        <v>143</v>
      </c>
      <c r="N1383" s="195" t="s">
        <v>143</v>
      </c>
      <c r="O1383" s="195">
        <v>0.09</v>
      </c>
      <c r="P1383" s="195">
        <v>0.13500000000000001</v>
      </c>
      <c r="Q1383" s="195">
        <v>0.16600000000000001</v>
      </c>
      <c r="R1383" s="195">
        <v>0.223</v>
      </c>
      <c r="S1383" s="195">
        <v>9.9000000000000005E-2</v>
      </c>
      <c r="T1383" s="195">
        <v>0.14699999999999999</v>
      </c>
      <c r="U1383" s="195">
        <v>2.1000000000000001E-2</v>
      </c>
      <c r="V1383" s="195">
        <v>4.7E-2</v>
      </c>
      <c r="W1383" s="195">
        <v>0.44800000000000001</v>
      </c>
      <c r="X1383" s="195">
        <v>0.52</v>
      </c>
      <c r="Y1383" s="195">
        <v>7.0000000000000001E-3</v>
      </c>
      <c r="Z1383" s="195">
        <v>2.5000000000000001E-2</v>
      </c>
      <c r="AA1383" s="195">
        <v>3.3000000000000002E-2</v>
      </c>
      <c r="AB1383" s="195">
        <v>6.4000000000000001E-2</v>
      </c>
      <c r="AC1383" s="42"/>
    </row>
    <row r="1384" spans="1:29" x14ac:dyDescent="0.25">
      <c r="A1384" s="94" t="s">
        <v>2827</v>
      </c>
      <c r="B1384" s="195" t="s">
        <v>143</v>
      </c>
      <c r="C1384" s="195">
        <v>0.28841126924194016</v>
      </c>
      <c r="D1384" s="195">
        <v>0.43218123729305841</v>
      </c>
      <c r="E1384" s="195">
        <v>0.11211153064188208</v>
      </c>
      <c r="F1384" s="195">
        <v>3.2239326169038629E-2</v>
      </c>
      <c r="G1384" s="195">
        <v>7.9000871333139711E-2</v>
      </c>
      <c r="H1384" s="195">
        <v>2.0331106593087424E-3</v>
      </c>
      <c r="I1384" s="195">
        <v>5.4022654661632301E-2</v>
      </c>
      <c r="J1384" s="194">
        <v>0.99999999999999989</v>
      </c>
      <c r="K1384" s="196">
        <v>3443</v>
      </c>
      <c r="L1384" s="94"/>
      <c r="M1384" s="195" t="s">
        <v>143</v>
      </c>
      <c r="N1384" s="195" t="s">
        <v>143</v>
      </c>
      <c r="O1384" s="195">
        <v>0.27400000000000002</v>
      </c>
      <c r="P1384" s="195">
        <v>0.30399999999999999</v>
      </c>
      <c r="Q1384" s="195">
        <v>0.41599999999999998</v>
      </c>
      <c r="R1384" s="195">
        <v>0.44900000000000001</v>
      </c>
      <c r="S1384" s="195">
        <v>0.10199999999999999</v>
      </c>
      <c r="T1384" s="195">
        <v>0.123</v>
      </c>
      <c r="U1384" s="195">
        <v>2.7E-2</v>
      </c>
      <c r="V1384" s="195">
        <v>3.9E-2</v>
      </c>
      <c r="W1384" s="195">
        <v>7.0000000000000007E-2</v>
      </c>
      <c r="X1384" s="195">
        <v>8.7999999999999995E-2</v>
      </c>
      <c r="Y1384" s="195">
        <v>1E-3</v>
      </c>
      <c r="Z1384" s="195">
        <v>4.0000000000000001E-3</v>
      </c>
      <c r="AA1384" s="195">
        <v>4.7E-2</v>
      </c>
      <c r="AB1384" s="195">
        <v>6.2E-2</v>
      </c>
      <c r="AC1384" s="42"/>
    </row>
    <row r="1385" spans="1:29" x14ac:dyDescent="0.25">
      <c r="A1385" s="94" t="s">
        <v>2828</v>
      </c>
      <c r="B1385" s="195" t="s">
        <v>143</v>
      </c>
      <c r="C1385" s="195">
        <v>0.32327586206896552</v>
      </c>
      <c r="D1385" s="195">
        <v>0.41954022988505746</v>
      </c>
      <c r="E1385" s="195">
        <v>0.10775862068965517</v>
      </c>
      <c r="F1385" s="195">
        <v>1.1494252873563218E-2</v>
      </c>
      <c r="G1385" s="195">
        <v>8.1896551724137928E-2</v>
      </c>
      <c r="H1385" s="195">
        <v>5.7471264367816091E-3</v>
      </c>
      <c r="I1385" s="195">
        <v>5.0287356321839081E-2</v>
      </c>
      <c r="J1385" s="194">
        <v>1</v>
      </c>
      <c r="K1385" s="196">
        <v>696</v>
      </c>
      <c r="L1385" s="94"/>
      <c r="M1385" s="195" t="s">
        <v>143</v>
      </c>
      <c r="N1385" s="195" t="s">
        <v>143</v>
      </c>
      <c r="O1385" s="195">
        <v>0.28999999999999998</v>
      </c>
      <c r="P1385" s="195">
        <v>0.35899999999999999</v>
      </c>
      <c r="Q1385" s="195">
        <v>0.38300000000000001</v>
      </c>
      <c r="R1385" s="195">
        <v>0.45700000000000002</v>
      </c>
      <c r="S1385" s="195">
        <v>8.6999999999999994E-2</v>
      </c>
      <c r="T1385" s="195">
        <v>0.13300000000000001</v>
      </c>
      <c r="U1385" s="195">
        <v>6.0000000000000001E-3</v>
      </c>
      <c r="V1385" s="195">
        <v>2.3E-2</v>
      </c>
      <c r="W1385" s="195">
        <v>6.4000000000000001E-2</v>
      </c>
      <c r="X1385" s="195">
        <v>0.105</v>
      </c>
      <c r="Y1385" s="195">
        <v>2E-3</v>
      </c>
      <c r="Z1385" s="195">
        <v>1.4999999999999999E-2</v>
      </c>
      <c r="AA1385" s="195">
        <v>3.5999999999999997E-2</v>
      </c>
      <c r="AB1385" s="195">
        <v>6.9000000000000006E-2</v>
      </c>
      <c r="AC1385" s="42"/>
    </row>
    <row r="1386" spans="1:29" x14ac:dyDescent="0.25">
      <c r="A1386" s="94" t="s">
        <v>2829</v>
      </c>
      <c r="B1386" s="195">
        <v>4.9851380042462846E-2</v>
      </c>
      <c r="C1386" s="195">
        <v>0.28543524416135879</v>
      </c>
      <c r="D1386" s="195">
        <v>0.26318471337579619</v>
      </c>
      <c r="E1386" s="195">
        <v>6.8195329087048825E-2</v>
      </c>
      <c r="F1386" s="195">
        <v>3.2951167728237793E-2</v>
      </c>
      <c r="G1386" s="195">
        <v>0.2467940552016985</v>
      </c>
      <c r="H1386" s="195">
        <v>2.8874734607218684E-3</v>
      </c>
      <c r="I1386" s="195">
        <v>5.070063694267516E-2</v>
      </c>
      <c r="J1386" s="194">
        <v>0.99999999999999989</v>
      </c>
      <c r="K1386" s="196">
        <v>11775</v>
      </c>
      <c r="L1386" s="94"/>
      <c r="M1386" s="195">
        <v>4.5999999999999999E-2</v>
      </c>
      <c r="N1386" s="195">
        <v>5.3999999999999999E-2</v>
      </c>
      <c r="O1386" s="195">
        <v>0.27700000000000002</v>
      </c>
      <c r="P1386" s="195">
        <v>0.29399999999999998</v>
      </c>
      <c r="Q1386" s="195">
        <v>0.255</v>
      </c>
      <c r="R1386" s="195">
        <v>0.27100000000000002</v>
      </c>
      <c r="S1386" s="195">
        <v>6.4000000000000001E-2</v>
      </c>
      <c r="T1386" s="195">
        <v>7.2999999999999995E-2</v>
      </c>
      <c r="U1386" s="195">
        <v>0.03</v>
      </c>
      <c r="V1386" s="195">
        <v>3.5999999999999997E-2</v>
      </c>
      <c r="W1386" s="195">
        <v>0.23899999999999999</v>
      </c>
      <c r="X1386" s="195">
        <v>0.255</v>
      </c>
      <c r="Y1386" s="195">
        <v>2E-3</v>
      </c>
      <c r="Z1386" s="195">
        <v>4.0000000000000001E-3</v>
      </c>
      <c r="AA1386" s="195">
        <v>4.7E-2</v>
      </c>
      <c r="AB1386" s="195">
        <v>5.5E-2</v>
      </c>
      <c r="AC1386" s="42"/>
    </row>
    <row r="1387" spans="1:29" x14ac:dyDescent="0.25">
      <c r="A1387" s="94" t="s">
        <v>2830</v>
      </c>
      <c r="B1387" s="195" t="s">
        <v>143</v>
      </c>
      <c r="C1387" s="195">
        <v>0.23155216284987276</v>
      </c>
      <c r="D1387" s="195">
        <v>0.32061068702290074</v>
      </c>
      <c r="E1387" s="195">
        <v>8.1424936386768454E-2</v>
      </c>
      <c r="F1387" s="195">
        <v>8.9058524173027995E-2</v>
      </c>
      <c r="G1387" s="195">
        <v>0.23918575063613232</v>
      </c>
      <c r="H1387" s="195">
        <v>2.5445292620865142E-3</v>
      </c>
      <c r="I1387" s="195">
        <v>3.5623409669211195E-2</v>
      </c>
      <c r="J1387" s="194">
        <v>1</v>
      </c>
      <c r="K1387" s="196">
        <v>393</v>
      </c>
      <c r="L1387" s="94"/>
      <c r="M1387" s="195" t="s">
        <v>143</v>
      </c>
      <c r="N1387" s="195" t="s">
        <v>143</v>
      </c>
      <c r="O1387" s="195">
        <v>0.193</v>
      </c>
      <c r="P1387" s="195">
        <v>0.27600000000000002</v>
      </c>
      <c r="Q1387" s="195">
        <v>0.27600000000000002</v>
      </c>
      <c r="R1387" s="195">
        <v>0.36799999999999999</v>
      </c>
      <c r="S1387" s="195">
        <v>5.8000000000000003E-2</v>
      </c>
      <c r="T1387" s="195">
        <v>0.113</v>
      </c>
      <c r="U1387" s="195">
        <v>6.5000000000000002E-2</v>
      </c>
      <c r="V1387" s="195">
        <v>0.121</v>
      </c>
      <c r="W1387" s="195">
        <v>0.2</v>
      </c>
      <c r="X1387" s="195">
        <v>0.28399999999999997</v>
      </c>
      <c r="Y1387" s="195">
        <v>0</v>
      </c>
      <c r="Z1387" s="195">
        <v>1.4E-2</v>
      </c>
      <c r="AA1387" s="195">
        <v>2.1000000000000001E-2</v>
      </c>
      <c r="AB1387" s="195">
        <v>5.8999999999999997E-2</v>
      </c>
      <c r="AC1387" s="42"/>
    </row>
    <row r="1388" spans="1:29" x14ac:dyDescent="0.25">
      <c r="A1388" s="94" t="s">
        <v>2831</v>
      </c>
      <c r="B1388" s="195" t="s">
        <v>143</v>
      </c>
      <c r="C1388" s="195">
        <v>9.2274678111587988E-2</v>
      </c>
      <c r="D1388" s="195">
        <v>0.17167381974248927</v>
      </c>
      <c r="E1388" s="195">
        <v>2.3605150214592276E-2</v>
      </c>
      <c r="F1388" s="195">
        <v>1.0729613733905579E-2</v>
      </c>
      <c r="G1388" s="195">
        <v>0.63733905579399142</v>
      </c>
      <c r="H1388" s="195">
        <v>2.3605150214592276E-2</v>
      </c>
      <c r="I1388" s="195">
        <v>4.07725321888412E-2</v>
      </c>
      <c r="J1388" s="194">
        <v>1</v>
      </c>
      <c r="K1388" s="196">
        <v>466</v>
      </c>
      <c r="L1388" s="94"/>
      <c r="M1388" s="195" t="s">
        <v>143</v>
      </c>
      <c r="N1388" s="195" t="s">
        <v>143</v>
      </c>
      <c r="O1388" s="195">
        <v>6.9000000000000006E-2</v>
      </c>
      <c r="P1388" s="195">
        <v>0.122</v>
      </c>
      <c r="Q1388" s="195">
        <v>0.14000000000000001</v>
      </c>
      <c r="R1388" s="195">
        <v>0.20899999999999999</v>
      </c>
      <c r="S1388" s="195">
        <v>1.2999999999999999E-2</v>
      </c>
      <c r="T1388" s="195">
        <v>4.2000000000000003E-2</v>
      </c>
      <c r="U1388" s="195">
        <v>5.0000000000000001E-3</v>
      </c>
      <c r="V1388" s="195">
        <v>2.5000000000000001E-2</v>
      </c>
      <c r="W1388" s="195">
        <v>0.59299999999999997</v>
      </c>
      <c r="X1388" s="195">
        <v>0.68</v>
      </c>
      <c r="Y1388" s="195">
        <v>1.2999999999999999E-2</v>
      </c>
      <c r="Z1388" s="195">
        <v>4.2000000000000003E-2</v>
      </c>
      <c r="AA1388" s="195">
        <v>2.5999999999999999E-2</v>
      </c>
      <c r="AB1388" s="195">
        <v>6.3E-2</v>
      </c>
      <c r="AC1388" s="42"/>
    </row>
    <row r="1389" spans="1:29" x14ac:dyDescent="0.25">
      <c r="A1389" s="94" t="s">
        <v>2832</v>
      </c>
      <c r="B1389" s="195" t="s">
        <v>143</v>
      </c>
      <c r="C1389" s="195" t="s">
        <v>143</v>
      </c>
      <c r="D1389" s="195">
        <v>0.80300957592339262</v>
      </c>
      <c r="E1389" s="195">
        <v>4.5143638850889192E-2</v>
      </c>
      <c r="F1389" s="195">
        <v>0.10123119015047879</v>
      </c>
      <c r="G1389" s="195">
        <v>8.2079343365253077E-3</v>
      </c>
      <c r="H1389" s="195" t="s">
        <v>143</v>
      </c>
      <c r="I1389" s="195">
        <v>4.240766073871409E-2</v>
      </c>
      <c r="J1389" s="194">
        <v>1</v>
      </c>
      <c r="K1389" s="196">
        <v>731</v>
      </c>
      <c r="L1389" s="94"/>
      <c r="M1389" s="195" t="s">
        <v>143</v>
      </c>
      <c r="N1389" s="195" t="s">
        <v>143</v>
      </c>
      <c r="O1389" s="195" t="s">
        <v>143</v>
      </c>
      <c r="P1389" s="195" t="s">
        <v>143</v>
      </c>
      <c r="Q1389" s="195">
        <v>0.77300000000000002</v>
      </c>
      <c r="R1389" s="195">
        <v>0.83</v>
      </c>
      <c r="S1389" s="195">
        <v>3.2000000000000001E-2</v>
      </c>
      <c r="T1389" s="195">
        <v>6.3E-2</v>
      </c>
      <c r="U1389" s="195">
        <v>8.1000000000000003E-2</v>
      </c>
      <c r="V1389" s="195">
        <v>0.125</v>
      </c>
      <c r="W1389" s="195">
        <v>4.0000000000000001E-3</v>
      </c>
      <c r="X1389" s="195">
        <v>1.7999999999999999E-2</v>
      </c>
      <c r="Y1389" s="195" t="s">
        <v>143</v>
      </c>
      <c r="Z1389" s="195" t="s">
        <v>143</v>
      </c>
      <c r="AA1389" s="195">
        <v>0.03</v>
      </c>
      <c r="AB1389" s="195">
        <v>0.06</v>
      </c>
      <c r="AC1389" s="42"/>
    </row>
    <row r="1390" spans="1:29" x14ac:dyDescent="0.25">
      <c r="A1390" s="94" t="s">
        <v>2833</v>
      </c>
      <c r="B1390" s="195">
        <v>3.6683785766691121E-3</v>
      </c>
      <c r="C1390" s="195">
        <v>0.33015407190022011</v>
      </c>
      <c r="D1390" s="195">
        <v>0.22817314746881878</v>
      </c>
      <c r="E1390" s="195">
        <v>5.4292002934702863E-2</v>
      </c>
      <c r="F1390" s="195">
        <v>5.2824651504035217E-2</v>
      </c>
      <c r="G1390" s="195">
        <v>0.28466617754952311</v>
      </c>
      <c r="H1390" s="195">
        <v>2.93470286133529E-3</v>
      </c>
      <c r="I1390" s="195">
        <v>4.3286867204695524E-2</v>
      </c>
      <c r="J1390" s="194">
        <v>1</v>
      </c>
      <c r="K1390" s="196">
        <v>1363</v>
      </c>
      <c r="L1390" s="94"/>
      <c r="M1390" s="195">
        <v>2E-3</v>
      </c>
      <c r="N1390" s="195">
        <v>8.9999999999999993E-3</v>
      </c>
      <c r="O1390" s="195">
        <v>0.30599999999999999</v>
      </c>
      <c r="P1390" s="195">
        <v>0.35599999999999998</v>
      </c>
      <c r="Q1390" s="195">
        <v>0.20699999999999999</v>
      </c>
      <c r="R1390" s="195">
        <v>0.251</v>
      </c>
      <c r="S1390" s="195">
        <v>4.2999999999999997E-2</v>
      </c>
      <c r="T1390" s="195">
        <v>6.8000000000000005E-2</v>
      </c>
      <c r="U1390" s="195">
        <v>4.2000000000000003E-2</v>
      </c>
      <c r="V1390" s="195">
        <v>6.6000000000000003E-2</v>
      </c>
      <c r="W1390" s="195">
        <v>0.26100000000000001</v>
      </c>
      <c r="X1390" s="195">
        <v>0.309</v>
      </c>
      <c r="Y1390" s="195">
        <v>1E-3</v>
      </c>
      <c r="Z1390" s="195">
        <v>8.0000000000000002E-3</v>
      </c>
      <c r="AA1390" s="195">
        <v>3.4000000000000002E-2</v>
      </c>
      <c r="AB1390" s="195">
        <v>5.5E-2</v>
      </c>
      <c r="AC1390" s="42"/>
    </row>
    <row r="1391" spans="1:29" x14ac:dyDescent="0.25">
      <c r="A1391" s="94" t="s">
        <v>2834</v>
      </c>
      <c r="B1391" s="195">
        <v>0.30931263858093128</v>
      </c>
      <c r="C1391" s="195">
        <v>0.43569844789356982</v>
      </c>
      <c r="D1391" s="195">
        <v>0.12860310421286031</v>
      </c>
      <c r="E1391" s="195">
        <v>2.4944567627494457E-2</v>
      </c>
      <c r="F1391" s="195">
        <v>1.1086474501108647E-3</v>
      </c>
      <c r="G1391" s="195">
        <v>5.3215077605321508E-2</v>
      </c>
      <c r="H1391" s="195">
        <v>2.7716186252771621E-3</v>
      </c>
      <c r="I1391" s="195">
        <v>4.4345898004434593E-2</v>
      </c>
      <c r="J1391" s="194">
        <v>0.99999999999999989</v>
      </c>
      <c r="K1391" s="196">
        <v>1804</v>
      </c>
      <c r="L1391" s="94"/>
      <c r="M1391" s="195">
        <v>0.28799999999999998</v>
      </c>
      <c r="N1391" s="195">
        <v>0.33100000000000002</v>
      </c>
      <c r="O1391" s="195">
        <v>0.41299999999999998</v>
      </c>
      <c r="P1391" s="195">
        <v>0.45900000000000002</v>
      </c>
      <c r="Q1391" s="195">
        <v>0.114</v>
      </c>
      <c r="R1391" s="195">
        <v>0.14499999999999999</v>
      </c>
      <c r="S1391" s="195">
        <v>1.9E-2</v>
      </c>
      <c r="T1391" s="195">
        <v>3.3000000000000002E-2</v>
      </c>
      <c r="U1391" s="195">
        <v>0</v>
      </c>
      <c r="V1391" s="195">
        <v>4.0000000000000001E-3</v>
      </c>
      <c r="W1391" s="195">
        <v>4.3999999999999997E-2</v>
      </c>
      <c r="X1391" s="195">
        <v>6.5000000000000002E-2</v>
      </c>
      <c r="Y1391" s="195">
        <v>1E-3</v>
      </c>
      <c r="Z1391" s="195">
        <v>6.0000000000000001E-3</v>
      </c>
      <c r="AA1391" s="195">
        <v>3.5999999999999997E-2</v>
      </c>
      <c r="AB1391" s="195">
        <v>5.5E-2</v>
      </c>
      <c r="AC1391" s="42"/>
    </row>
    <row r="1392" spans="1:29" x14ac:dyDescent="0.25">
      <c r="A1392" s="94" t="s">
        <v>2835</v>
      </c>
      <c r="B1392" s="195" t="s">
        <v>143</v>
      </c>
      <c r="C1392" s="195">
        <v>0.27215189873417722</v>
      </c>
      <c r="D1392" s="195">
        <v>0.26582278481012656</v>
      </c>
      <c r="E1392" s="195">
        <v>9.8101265822784806E-2</v>
      </c>
      <c r="F1392" s="195">
        <v>3.4810126582278479E-2</v>
      </c>
      <c r="G1392" s="195">
        <v>0.27848101265822783</v>
      </c>
      <c r="H1392" s="195">
        <v>3.1645569620253164E-3</v>
      </c>
      <c r="I1392" s="195">
        <v>4.746835443037975E-2</v>
      </c>
      <c r="J1392" s="194">
        <v>1</v>
      </c>
      <c r="K1392" s="196">
        <v>316</v>
      </c>
      <c r="L1392" s="94"/>
      <c r="M1392" s="195" t="s">
        <v>143</v>
      </c>
      <c r="N1392" s="195" t="s">
        <v>143</v>
      </c>
      <c r="O1392" s="195">
        <v>0.22600000000000001</v>
      </c>
      <c r="P1392" s="195">
        <v>0.32400000000000001</v>
      </c>
      <c r="Q1392" s="195">
        <v>0.22</v>
      </c>
      <c r="R1392" s="195">
        <v>0.317</v>
      </c>
      <c r="S1392" s="195">
        <v>7.0000000000000007E-2</v>
      </c>
      <c r="T1392" s="195">
        <v>0.13600000000000001</v>
      </c>
      <c r="U1392" s="195">
        <v>0.02</v>
      </c>
      <c r="V1392" s="195">
        <v>6.0999999999999999E-2</v>
      </c>
      <c r="W1392" s="195">
        <v>0.23200000000000001</v>
      </c>
      <c r="X1392" s="195">
        <v>0.33</v>
      </c>
      <c r="Y1392" s="195">
        <v>1E-3</v>
      </c>
      <c r="Z1392" s="195">
        <v>1.7999999999999999E-2</v>
      </c>
      <c r="AA1392" s="195">
        <v>2.9000000000000001E-2</v>
      </c>
      <c r="AB1392" s="195">
        <v>7.6999999999999999E-2</v>
      </c>
      <c r="AC1392" s="42"/>
    </row>
    <row r="1393" spans="1:29" x14ac:dyDescent="0.25">
      <c r="A1393" s="94" t="s">
        <v>2836</v>
      </c>
      <c r="B1393" s="195" t="s">
        <v>143</v>
      </c>
      <c r="C1393" s="195">
        <v>0.24746335963923338</v>
      </c>
      <c r="D1393" s="195">
        <v>0.26832018038331457</v>
      </c>
      <c r="E1393" s="195">
        <v>5.1860202931228859E-2</v>
      </c>
      <c r="F1393" s="195">
        <v>1.4656144306651634E-2</v>
      </c>
      <c r="G1393" s="195">
        <v>0.37711386696730553</v>
      </c>
      <c r="H1393" s="195">
        <v>2.2547914317925591E-3</v>
      </c>
      <c r="I1393" s="195">
        <v>3.8331454340473504E-2</v>
      </c>
      <c r="J1393" s="194">
        <v>0.99999999999999989</v>
      </c>
      <c r="K1393" s="196">
        <v>1774</v>
      </c>
      <c r="L1393" s="94"/>
      <c r="M1393" s="195" t="s">
        <v>143</v>
      </c>
      <c r="N1393" s="195" t="s">
        <v>143</v>
      </c>
      <c r="O1393" s="195">
        <v>0.22800000000000001</v>
      </c>
      <c r="P1393" s="195">
        <v>0.26800000000000002</v>
      </c>
      <c r="Q1393" s="195">
        <v>0.248</v>
      </c>
      <c r="R1393" s="195">
        <v>0.28899999999999998</v>
      </c>
      <c r="S1393" s="195">
        <v>4.2000000000000003E-2</v>
      </c>
      <c r="T1393" s="195">
        <v>6.3E-2</v>
      </c>
      <c r="U1393" s="195">
        <v>0.01</v>
      </c>
      <c r="V1393" s="195">
        <v>2.1000000000000001E-2</v>
      </c>
      <c r="W1393" s="195">
        <v>0.35499999999999998</v>
      </c>
      <c r="X1393" s="195">
        <v>0.4</v>
      </c>
      <c r="Y1393" s="195">
        <v>1E-3</v>
      </c>
      <c r="Z1393" s="195">
        <v>6.0000000000000001E-3</v>
      </c>
      <c r="AA1393" s="195">
        <v>0.03</v>
      </c>
      <c r="AB1393" s="195">
        <v>4.8000000000000001E-2</v>
      </c>
      <c r="AC1393" s="42"/>
    </row>
    <row r="1394" spans="1:29" x14ac:dyDescent="0.25">
      <c r="A1394" s="94" t="s">
        <v>2837</v>
      </c>
      <c r="B1394" s="195" t="s">
        <v>143</v>
      </c>
      <c r="C1394" s="195">
        <v>0.4263157894736842</v>
      </c>
      <c r="D1394" s="195">
        <v>0.31052631578947371</v>
      </c>
      <c r="E1394" s="195">
        <v>4.2105263157894736E-2</v>
      </c>
      <c r="F1394" s="195">
        <v>1.0526315789473684E-2</v>
      </c>
      <c r="G1394" s="195">
        <v>0.05</v>
      </c>
      <c r="H1394" s="195" t="s">
        <v>143</v>
      </c>
      <c r="I1394" s="195">
        <v>0.16052631578947368</v>
      </c>
      <c r="J1394" s="194">
        <v>1.0000000000000002</v>
      </c>
      <c r="K1394" s="196">
        <v>380</v>
      </c>
      <c r="L1394" s="94"/>
      <c r="M1394" s="195" t="s">
        <v>143</v>
      </c>
      <c r="N1394" s="195" t="s">
        <v>143</v>
      </c>
      <c r="O1394" s="195">
        <v>0.378</v>
      </c>
      <c r="P1394" s="195">
        <v>0.47699999999999998</v>
      </c>
      <c r="Q1394" s="195">
        <v>0.26600000000000001</v>
      </c>
      <c r="R1394" s="195">
        <v>0.35899999999999999</v>
      </c>
      <c r="S1394" s="195">
        <v>2.5999999999999999E-2</v>
      </c>
      <c r="T1394" s="195">
        <v>6.7000000000000004E-2</v>
      </c>
      <c r="U1394" s="195">
        <v>4.0000000000000001E-3</v>
      </c>
      <c r="V1394" s="195">
        <v>2.7E-2</v>
      </c>
      <c r="W1394" s="195">
        <v>3.2000000000000001E-2</v>
      </c>
      <c r="X1394" s="195">
        <v>7.6999999999999999E-2</v>
      </c>
      <c r="Y1394" s="195" t="s">
        <v>143</v>
      </c>
      <c r="Z1394" s="195" t="s">
        <v>143</v>
      </c>
      <c r="AA1394" s="195">
        <v>0.127</v>
      </c>
      <c r="AB1394" s="195">
        <v>0.20100000000000001</v>
      </c>
      <c r="AC1394" s="42"/>
    </row>
    <row r="1395" spans="1:29" x14ac:dyDescent="0.25">
      <c r="A1395" s="94" t="s">
        <v>2838</v>
      </c>
      <c r="B1395" s="195" t="s">
        <v>143</v>
      </c>
      <c r="C1395" s="195">
        <v>0.22191780821917809</v>
      </c>
      <c r="D1395" s="195">
        <v>0.37534246575342467</v>
      </c>
      <c r="E1395" s="195">
        <v>7.1232876712328766E-2</v>
      </c>
      <c r="F1395" s="195">
        <v>4.3835616438356165E-2</v>
      </c>
      <c r="G1395" s="195">
        <v>0.24383561643835616</v>
      </c>
      <c r="H1395" s="195" t="s">
        <v>143</v>
      </c>
      <c r="I1395" s="195">
        <v>4.3835616438356165E-2</v>
      </c>
      <c r="J1395" s="194">
        <v>1</v>
      </c>
      <c r="K1395" s="196">
        <v>365</v>
      </c>
      <c r="L1395" s="94"/>
      <c r="M1395" s="195" t="s">
        <v>143</v>
      </c>
      <c r="N1395" s="195" t="s">
        <v>143</v>
      </c>
      <c r="O1395" s="195">
        <v>0.182</v>
      </c>
      <c r="P1395" s="195">
        <v>0.26700000000000002</v>
      </c>
      <c r="Q1395" s="195">
        <v>0.32700000000000001</v>
      </c>
      <c r="R1395" s="195">
        <v>0.42599999999999999</v>
      </c>
      <c r="S1395" s="195">
        <v>4.9000000000000002E-2</v>
      </c>
      <c r="T1395" s="195">
        <v>0.10199999999999999</v>
      </c>
      <c r="U1395" s="195">
        <v>2.7E-2</v>
      </c>
      <c r="V1395" s="195">
        <v>7.0000000000000007E-2</v>
      </c>
      <c r="W1395" s="195">
        <v>0.20300000000000001</v>
      </c>
      <c r="X1395" s="195">
        <v>0.28999999999999998</v>
      </c>
      <c r="Y1395" s="195" t="s">
        <v>143</v>
      </c>
      <c r="Z1395" s="195" t="s">
        <v>143</v>
      </c>
      <c r="AA1395" s="195">
        <v>2.7E-2</v>
      </c>
      <c r="AB1395" s="195">
        <v>7.0000000000000007E-2</v>
      </c>
      <c r="AC1395" s="42"/>
    </row>
    <row r="1396" spans="1:29" x14ac:dyDescent="0.25">
      <c r="A1396" s="94" t="s">
        <v>2839</v>
      </c>
      <c r="B1396" s="195" t="s">
        <v>143</v>
      </c>
      <c r="C1396" s="195">
        <v>0.41114982578397213</v>
      </c>
      <c r="D1396" s="195">
        <v>0.16027874564459929</v>
      </c>
      <c r="E1396" s="195">
        <v>8.0139372822299645E-2</v>
      </c>
      <c r="F1396" s="195">
        <v>9.4076655052264813E-2</v>
      </c>
      <c r="G1396" s="195">
        <v>0.21602787456445993</v>
      </c>
      <c r="H1396" s="195" t="s">
        <v>143</v>
      </c>
      <c r="I1396" s="195">
        <v>3.8327526132404179E-2</v>
      </c>
      <c r="J1396" s="194">
        <v>1</v>
      </c>
      <c r="K1396" s="196">
        <v>287</v>
      </c>
      <c r="L1396" s="94"/>
      <c r="M1396" s="195" t="s">
        <v>143</v>
      </c>
      <c r="N1396" s="195" t="s">
        <v>143</v>
      </c>
      <c r="O1396" s="195">
        <v>0.35599999999999998</v>
      </c>
      <c r="P1396" s="195">
        <v>0.46899999999999997</v>
      </c>
      <c r="Q1396" s="195">
        <v>0.122</v>
      </c>
      <c r="R1396" s="195">
        <v>0.20699999999999999</v>
      </c>
      <c r="S1396" s="195">
        <v>5.3999999999999999E-2</v>
      </c>
      <c r="T1396" s="195">
        <v>0.11700000000000001</v>
      </c>
      <c r="U1396" s="195">
        <v>6.5000000000000002E-2</v>
      </c>
      <c r="V1396" s="195">
        <v>0.13300000000000001</v>
      </c>
      <c r="W1396" s="195">
        <v>0.17199999999999999</v>
      </c>
      <c r="X1396" s="195">
        <v>0.26700000000000002</v>
      </c>
      <c r="Y1396" s="195" t="s">
        <v>143</v>
      </c>
      <c r="Z1396" s="195" t="s">
        <v>143</v>
      </c>
      <c r="AA1396" s="195">
        <v>2.1999999999999999E-2</v>
      </c>
      <c r="AB1396" s="195">
        <v>6.7000000000000004E-2</v>
      </c>
      <c r="AC1396" s="42"/>
    </row>
    <row r="1397" spans="1:29" x14ac:dyDescent="0.25">
      <c r="A1397" s="94" t="s">
        <v>2840</v>
      </c>
      <c r="B1397" s="195" t="s">
        <v>143</v>
      </c>
      <c r="C1397" s="195">
        <v>0.13928571428571429</v>
      </c>
      <c r="D1397" s="195">
        <v>0.17499999999999999</v>
      </c>
      <c r="E1397" s="195">
        <v>4.2857142857142858E-2</v>
      </c>
      <c r="F1397" s="195">
        <v>4.2857142857142858E-2</v>
      </c>
      <c r="G1397" s="195">
        <v>0.5535714285714286</v>
      </c>
      <c r="H1397" s="195">
        <v>3.5714285714285713E-3</v>
      </c>
      <c r="I1397" s="195">
        <v>4.2857142857142858E-2</v>
      </c>
      <c r="J1397" s="194">
        <v>1</v>
      </c>
      <c r="K1397" s="196">
        <v>280</v>
      </c>
      <c r="L1397" s="94"/>
      <c r="M1397" s="195" t="s">
        <v>143</v>
      </c>
      <c r="N1397" s="195" t="s">
        <v>143</v>
      </c>
      <c r="O1397" s="195">
        <v>0.104</v>
      </c>
      <c r="P1397" s="195">
        <v>0.185</v>
      </c>
      <c r="Q1397" s="195">
        <v>0.13500000000000001</v>
      </c>
      <c r="R1397" s="195">
        <v>0.224</v>
      </c>
      <c r="S1397" s="195">
        <v>2.5000000000000001E-2</v>
      </c>
      <c r="T1397" s="195">
        <v>7.2999999999999995E-2</v>
      </c>
      <c r="U1397" s="195">
        <v>2.5000000000000001E-2</v>
      </c>
      <c r="V1397" s="195">
        <v>7.2999999999999995E-2</v>
      </c>
      <c r="W1397" s="195">
        <v>0.495</v>
      </c>
      <c r="X1397" s="195">
        <v>0.61099999999999999</v>
      </c>
      <c r="Y1397" s="195">
        <v>1E-3</v>
      </c>
      <c r="Z1397" s="195">
        <v>0.02</v>
      </c>
      <c r="AA1397" s="195">
        <v>2.5000000000000001E-2</v>
      </c>
      <c r="AB1397" s="195">
        <v>7.2999999999999995E-2</v>
      </c>
      <c r="AC1397" s="42"/>
    </row>
    <row r="1398" spans="1:29" x14ac:dyDescent="0.25">
      <c r="A1398" s="94" t="s">
        <v>2841</v>
      </c>
      <c r="B1398" s="195" t="s">
        <v>143</v>
      </c>
      <c r="C1398" s="195">
        <v>0.28899082568807338</v>
      </c>
      <c r="D1398" s="195">
        <v>0.37352555701179552</v>
      </c>
      <c r="E1398" s="195">
        <v>0.12647444298820446</v>
      </c>
      <c r="F1398" s="195">
        <v>4.456094364351245E-2</v>
      </c>
      <c r="G1398" s="195">
        <v>0.10026212319790301</v>
      </c>
      <c r="H1398" s="195">
        <v>6.5530799475753605E-4</v>
      </c>
      <c r="I1398" s="195">
        <v>6.5530799475753604E-2</v>
      </c>
      <c r="J1398" s="194">
        <v>0.99999999999999989</v>
      </c>
      <c r="K1398" s="196">
        <v>1526</v>
      </c>
      <c r="L1398" s="94"/>
      <c r="M1398" s="195" t="s">
        <v>143</v>
      </c>
      <c r="N1398" s="195" t="s">
        <v>143</v>
      </c>
      <c r="O1398" s="195">
        <v>0.26700000000000002</v>
      </c>
      <c r="P1398" s="195">
        <v>0.312</v>
      </c>
      <c r="Q1398" s="195">
        <v>0.35</v>
      </c>
      <c r="R1398" s="195">
        <v>0.39800000000000002</v>
      </c>
      <c r="S1398" s="195">
        <v>0.111</v>
      </c>
      <c r="T1398" s="195">
        <v>0.14399999999999999</v>
      </c>
      <c r="U1398" s="195">
        <v>3.5000000000000003E-2</v>
      </c>
      <c r="V1398" s="195">
        <v>5.6000000000000001E-2</v>
      </c>
      <c r="W1398" s="195">
        <v>8.5999999999999993E-2</v>
      </c>
      <c r="X1398" s="195">
        <v>0.11600000000000001</v>
      </c>
      <c r="Y1398" s="195">
        <v>0</v>
      </c>
      <c r="Z1398" s="195">
        <v>4.0000000000000001E-3</v>
      </c>
      <c r="AA1398" s="195">
        <v>5.3999999999999999E-2</v>
      </c>
      <c r="AB1398" s="195">
        <v>7.9000000000000001E-2</v>
      </c>
      <c r="AC1398" s="42"/>
    </row>
    <row r="1399" spans="1:29" x14ac:dyDescent="0.25">
      <c r="A1399" s="94" t="s">
        <v>2842</v>
      </c>
      <c r="B1399" s="195" t="s">
        <v>143</v>
      </c>
      <c r="C1399" s="195">
        <v>0.38022813688212925</v>
      </c>
      <c r="D1399" s="195">
        <v>0.36121673003802279</v>
      </c>
      <c r="E1399" s="195">
        <v>9.5057034220532313E-2</v>
      </c>
      <c r="F1399" s="195">
        <v>1.9011406844106463E-2</v>
      </c>
      <c r="G1399" s="195">
        <v>9.8859315589353611E-2</v>
      </c>
      <c r="H1399" s="195">
        <v>3.8022813688212928E-3</v>
      </c>
      <c r="I1399" s="195">
        <v>4.1825095057034217E-2</v>
      </c>
      <c r="J1399" s="194">
        <v>1</v>
      </c>
      <c r="K1399" s="196">
        <v>263</v>
      </c>
      <c r="L1399" s="94"/>
      <c r="M1399" s="195" t="s">
        <v>143</v>
      </c>
      <c r="N1399" s="195" t="s">
        <v>143</v>
      </c>
      <c r="O1399" s="195">
        <v>0.32400000000000001</v>
      </c>
      <c r="P1399" s="195">
        <v>0.44</v>
      </c>
      <c r="Q1399" s="195">
        <v>0.30599999999999999</v>
      </c>
      <c r="R1399" s="195">
        <v>0.42099999999999999</v>
      </c>
      <c r="S1399" s="195">
        <v>6.5000000000000002E-2</v>
      </c>
      <c r="T1399" s="195">
        <v>0.13700000000000001</v>
      </c>
      <c r="U1399" s="195">
        <v>8.0000000000000002E-3</v>
      </c>
      <c r="V1399" s="195">
        <v>4.3999999999999997E-2</v>
      </c>
      <c r="W1399" s="195">
        <v>6.8000000000000005E-2</v>
      </c>
      <c r="X1399" s="195">
        <v>0.14099999999999999</v>
      </c>
      <c r="Y1399" s="195">
        <v>1E-3</v>
      </c>
      <c r="Z1399" s="195">
        <v>2.1000000000000001E-2</v>
      </c>
      <c r="AA1399" s="195">
        <v>2.4E-2</v>
      </c>
      <c r="AB1399" s="195">
        <v>7.2999999999999995E-2</v>
      </c>
      <c r="AC1399" s="42"/>
    </row>
    <row r="1400" spans="1:29" x14ac:dyDescent="0.25">
      <c r="A1400" s="94" t="s">
        <v>2843</v>
      </c>
      <c r="B1400" s="195">
        <v>5.5961663417803766E-2</v>
      </c>
      <c r="C1400" s="195">
        <v>0.27087394411955817</v>
      </c>
      <c r="D1400" s="195">
        <v>0.25487329434697858</v>
      </c>
      <c r="E1400" s="195">
        <v>0.10331384015594541</v>
      </c>
      <c r="F1400" s="195">
        <v>3.0458089668615983E-2</v>
      </c>
      <c r="G1400" s="195">
        <v>0.2528427550357375</v>
      </c>
      <c r="H1400" s="195">
        <v>3.3300844704353474E-3</v>
      </c>
      <c r="I1400" s="195">
        <v>2.8346328784925275E-2</v>
      </c>
      <c r="J1400" s="194">
        <v>1</v>
      </c>
      <c r="K1400" s="196">
        <v>12312</v>
      </c>
      <c r="L1400" s="94"/>
      <c r="M1400" s="195">
        <v>5.1999999999999998E-2</v>
      </c>
      <c r="N1400" s="195">
        <v>0.06</v>
      </c>
      <c r="O1400" s="195">
        <v>0.26300000000000001</v>
      </c>
      <c r="P1400" s="195">
        <v>0.27900000000000003</v>
      </c>
      <c r="Q1400" s="195">
        <v>0.247</v>
      </c>
      <c r="R1400" s="195">
        <v>0.26300000000000001</v>
      </c>
      <c r="S1400" s="195">
        <v>9.8000000000000004E-2</v>
      </c>
      <c r="T1400" s="195">
        <v>0.109</v>
      </c>
      <c r="U1400" s="195">
        <v>2.8000000000000001E-2</v>
      </c>
      <c r="V1400" s="195">
        <v>3.4000000000000002E-2</v>
      </c>
      <c r="W1400" s="195">
        <v>0.245</v>
      </c>
      <c r="X1400" s="195">
        <v>0.26100000000000001</v>
      </c>
      <c r="Y1400" s="195">
        <v>2E-3</v>
      </c>
      <c r="Z1400" s="195">
        <v>5.0000000000000001E-3</v>
      </c>
      <c r="AA1400" s="195">
        <v>2.5999999999999999E-2</v>
      </c>
      <c r="AB1400" s="195">
        <v>3.1E-2</v>
      </c>
      <c r="AC1400" s="42"/>
    </row>
    <row r="1401" spans="1:29" x14ac:dyDescent="0.25">
      <c r="A1401" s="94" t="s">
        <v>2844</v>
      </c>
      <c r="B1401" s="195" t="s">
        <v>143</v>
      </c>
      <c r="C1401" s="195">
        <v>0.27791563275434245</v>
      </c>
      <c r="D1401" s="195">
        <v>0.32506203473945411</v>
      </c>
      <c r="E1401" s="195">
        <v>0.13647642679900746</v>
      </c>
      <c r="F1401" s="195">
        <v>2.2332506203473945E-2</v>
      </c>
      <c r="G1401" s="195">
        <v>0.22084367245657568</v>
      </c>
      <c r="H1401" s="195" t="s">
        <v>143</v>
      </c>
      <c r="I1401" s="195">
        <v>1.7369727047146403E-2</v>
      </c>
      <c r="J1401" s="194">
        <v>1</v>
      </c>
      <c r="K1401" s="196">
        <v>403</v>
      </c>
      <c r="L1401" s="94"/>
      <c r="M1401" s="195" t="s">
        <v>143</v>
      </c>
      <c r="N1401" s="195" t="s">
        <v>143</v>
      </c>
      <c r="O1401" s="195">
        <v>0.23599999999999999</v>
      </c>
      <c r="P1401" s="195">
        <v>0.32400000000000001</v>
      </c>
      <c r="Q1401" s="195">
        <v>0.28100000000000003</v>
      </c>
      <c r="R1401" s="195">
        <v>0.372</v>
      </c>
      <c r="S1401" s="195">
        <v>0.106</v>
      </c>
      <c r="T1401" s="195">
        <v>0.17299999999999999</v>
      </c>
      <c r="U1401" s="195">
        <v>1.2E-2</v>
      </c>
      <c r="V1401" s="195">
        <v>4.2000000000000003E-2</v>
      </c>
      <c r="W1401" s="195">
        <v>0.183</v>
      </c>
      <c r="X1401" s="195">
        <v>0.26400000000000001</v>
      </c>
      <c r="Y1401" s="195" t="s">
        <v>143</v>
      </c>
      <c r="Z1401" s="195" t="s">
        <v>143</v>
      </c>
      <c r="AA1401" s="195">
        <v>8.0000000000000002E-3</v>
      </c>
      <c r="AB1401" s="195">
        <v>3.5000000000000003E-2</v>
      </c>
      <c r="AC1401" s="42"/>
    </row>
    <row r="1402" spans="1:29" x14ac:dyDescent="0.25">
      <c r="A1402" s="94" t="s">
        <v>2845</v>
      </c>
      <c r="B1402" s="195" t="s">
        <v>143</v>
      </c>
      <c r="C1402" s="195">
        <v>7.1910112359550568E-2</v>
      </c>
      <c r="D1402" s="195">
        <v>0.2</v>
      </c>
      <c r="E1402" s="195">
        <v>6.5168539325842698E-2</v>
      </c>
      <c r="F1402" s="195">
        <v>4.4943820224719105E-3</v>
      </c>
      <c r="G1402" s="195">
        <v>0.60449438202247197</v>
      </c>
      <c r="H1402" s="195">
        <v>1.1235955056179775E-2</v>
      </c>
      <c r="I1402" s="195">
        <v>4.2696629213483148E-2</v>
      </c>
      <c r="J1402" s="194">
        <v>1.0000000000000002</v>
      </c>
      <c r="K1402" s="196">
        <v>445</v>
      </c>
      <c r="L1402" s="94"/>
      <c r="M1402" s="195" t="s">
        <v>143</v>
      </c>
      <c r="N1402" s="195" t="s">
        <v>143</v>
      </c>
      <c r="O1402" s="195">
        <v>5.0999999999999997E-2</v>
      </c>
      <c r="P1402" s="195">
        <v>0.1</v>
      </c>
      <c r="Q1402" s="195">
        <v>0.16500000000000001</v>
      </c>
      <c r="R1402" s="195">
        <v>0.24</v>
      </c>
      <c r="S1402" s="195">
        <v>4.5999999999999999E-2</v>
      </c>
      <c r="T1402" s="195">
        <v>9.1999999999999998E-2</v>
      </c>
      <c r="U1402" s="195">
        <v>1E-3</v>
      </c>
      <c r="V1402" s="195">
        <v>1.6E-2</v>
      </c>
      <c r="W1402" s="195">
        <v>0.55800000000000005</v>
      </c>
      <c r="X1402" s="195">
        <v>0.64900000000000002</v>
      </c>
      <c r="Y1402" s="195">
        <v>5.0000000000000001E-3</v>
      </c>
      <c r="Z1402" s="195">
        <v>2.5999999999999999E-2</v>
      </c>
      <c r="AA1402" s="195">
        <v>2.8000000000000001E-2</v>
      </c>
      <c r="AB1402" s="195">
        <v>6.6000000000000003E-2</v>
      </c>
      <c r="AC1402" s="42"/>
    </row>
    <row r="1403" spans="1:29" x14ac:dyDescent="0.25">
      <c r="A1403" s="94" t="s">
        <v>2846</v>
      </c>
      <c r="B1403" s="195">
        <v>8.4745762711864406E-3</v>
      </c>
      <c r="C1403" s="195">
        <v>1.6949152542372881E-3</v>
      </c>
      <c r="D1403" s="195">
        <v>0.8677966101694915</v>
      </c>
      <c r="E1403" s="195">
        <v>9.152542372881356E-2</v>
      </c>
      <c r="F1403" s="195">
        <v>1.6949152542372881E-3</v>
      </c>
      <c r="G1403" s="195">
        <v>3.3898305084745762E-3</v>
      </c>
      <c r="H1403" s="195" t="s">
        <v>143</v>
      </c>
      <c r="I1403" s="195">
        <v>2.5423728813559324E-2</v>
      </c>
      <c r="J1403" s="194">
        <v>0.99999999999999989</v>
      </c>
      <c r="K1403" s="196">
        <v>590</v>
      </c>
      <c r="L1403" s="94"/>
      <c r="M1403" s="195">
        <v>4.0000000000000001E-3</v>
      </c>
      <c r="N1403" s="195">
        <v>0.02</v>
      </c>
      <c r="O1403" s="195">
        <v>0</v>
      </c>
      <c r="P1403" s="195">
        <v>0.01</v>
      </c>
      <c r="Q1403" s="195">
        <v>0.83799999999999997</v>
      </c>
      <c r="R1403" s="195">
        <v>0.89300000000000002</v>
      </c>
      <c r="S1403" s="195">
        <v>7.0999999999999994E-2</v>
      </c>
      <c r="T1403" s="195">
        <v>0.11799999999999999</v>
      </c>
      <c r="U1403" s="195">
        <v>0</v>
      </c>
      <c r="V1403" s="195">
        <v>0.01</v>
      </c>
      <c r="W1403" s="195">
        <v>1E-3</v>
      </c>
      <c r="X1403" s="195">
        <v>1.2E-2</v>
      </c>
      <c r="Y1403" s="195" t="s">
        <v>143</v>
      </c>
      <c r="Z1403" s="195" t="s">
        <v>143</v>
      </c>
      <c r="AA1403" s="195">
        <v>1.4999999999999999E-2</v>
      </c>
      <c r="AB1403" s="195">
        <v>4.2000000000000003E-2</v>
      </c>
      <c r="AC1403" s="42"/>
    </row>
    <row r="1404" spans="1:29" x14ac:dyDescent="0.25">
      <c r="A1404" s="94" t="s">
        <v>2847</v>
      </c>
      <c r="B1404" s="195">
        <v>8.8050314465408799E-2</v>
      </c>
      <c r="C1404" s="195">
        <v>0.23459119496855346</v>
      </c>
      <c r="D1404" s="195">
        <v>0.2389937106918239</v>
      </c>
      <c r="E1404" s="195">
        <v>9.056603773584905E-2</v>
      </c>
      <c r="F1404" s="195">
        <v>4.6540880503144651E-2</v>
      </c>
      <c r="G1404" s="195">
        <v>0.27421383647798742</v>
      </c>
      <c r="H1404" s="195">
        <v>3.1446540880503146E-3</v>
      </c>
      <c r="I1404" s="195">
        <v>2.3899371069182392E-2</v>
      </c>
      <c r="J1404" s="194">
        <v>0.99999999999999989</v>
      </c>
      <c r="K1404" s="196">
        <v>1590</v>
      </c>
      <c r="L1404" s="94"/>
      <c r="M1404" s="195">
        <v>7.4999999999999997E-2</v>
      </c>
      <c r="N1404" s="195">
        <v>0.10299999999999999</v>
      </c>
      <c r="O1404" s="195">
        <v>0.214</v>
      </c>
      <c r="P1404" s="195">
        <v>0.25600000000000001</v>
      </c>
      <c r="Q1404" s="195">
        <v>0.219</v>
      </c>
      <c r="R1404" s="195">
        <v>0.26100000000000001</v>
      </c>
      <c r="S1404" s="195">
        <v>7.6999999999999999E-2</v>
      </c>
      <c r="T1404" s="195">
        <v>0.106</v>
      </c>
      <c r="U1404" s="195">
        <v>3.6999999999999998E-2</v>
      </c>
      <c r="V1404" s="195">
        <v>5.8000000000000003E-2</v>
      </c>
      <c r="W1404" s="195">
        <v>0.253</v>
      </c>
      <c r="X1404" s="195">
        <v>0.29699999999999999</v>
      </c>
      <c r="Y1404" s="195">
        <v>1E-3</v>
      </c>
      <c r="Z1404" s="195">
        <v>7.0000000000000001E-3</v>
      </c>
      <c r="AA1404" s="195">
        <v>1.7000000000000001E-2</v>
      </c>
      <c r="AB1404" s="195">
        <v>3.3000000000000002E-2</v>
      </c>
      <c r="AC1404" s="42"/>
    </row>
    <row r="1405" spans="1:29" x14ac:dyDescent="0.25">
      <c r="A1405" s="94" t="s">
        <v>2848</v>
      </c>
      <c r="B1405" s="195">
        <v>0.27924528301886792</v>
      </c>
      <c r="C1405" s="195">
        <v>0.42749326145552563</v>
      </c>
      <c r="D1405" s="195">
        <v>0.15417789757412398</v>
      </c>
      <c r="E1405" s="195">
        <v>4.8517520215633422E-2</v>
      </c>
      <c r="F1405" s="195">
        <v>5.3908355795148251E-3</v>
      </c>
      <c r="G1405" s="195">
        <v>5.5525606469002696E-2</v>
      </c>
      <c r="H1405" s="195">
        <v>2.6954177897574125E-3</v>
      </c>
      <c r="I1405" s="195">
        <v>2.6954177897574125E-2</v>
      </c>
      <c r="J1405" s="194">
        <v>1</v>
      </c>
      <c r="K1405" s="196">
        <v>1855</v>
      </c>
      <c r="L1405" s="94"/>
      <c r="M1405" s="195">
        <v>0.25900000000000001</v>
      </c>
      <c r="N1405" s="195">
        <v>0.3</v>
      </c>
      <c r="O1405" s="195">
        <v>0.40500000000000003</v>
      </c>
      <c r="P1405" s="195">
        <v>0.45</v>
      </c>
      <c r="Q1405" s="195">
        <v>0.13800000000000001</v>
      </c>
      <c r="R1405" s="195">
        <v>0.17100000000000001</v>
      </c>
      <c r="S1405" s="195">
        <v>0.04</v>
      </c>
      <c r="T1405" s="195">
        <v>5.8999999999999997E-2</v>
      </c>
      <c r="U1405" s="195">
        <v>3.0000000000000001E-3</v>
      </c>
      <c r="V1405" s="195">
        <v>0.01</v>
      </c>
      <c r="W1405" s="195">
        <v>4.5999999999999999E-2</v>
      </c>
      <c r="X1405" s="195">
        <v>6.7000000000000004E-2</v>
      </c>
      <c r="Y1405" s="195">
        <v>1E-3</v>
      </c>
      <c r="Z1405" s="195">
        <v>6.0000000000000001E-3</v>
      </c>
      <c r="AA1405" s="195">
        <v>2.1000000000000001E-2</v>
      </c>
      <c r="AB1405" s="195">
        <v>3.5000000000000003E-2</v>
      </c>
      <c r="AC1405" s="42"/>
    </row>
    <row r="1406" spans="1:29" x14ac:dyDescent="0.25">
      <c r="A1406" s="94" t="s">
        <v>2849</v>
      </c>
      <c r="B1406" s="195" t="s">
        <v>143</v>
      </c>
      <c r="C1406" s="195">
        <v>0.16412213740458015</v>
      </c>
      <c r="D1406" s="195">
        <v>0.30534351145038169</v>
      </c>
      <c r="E1406" s="195">
        <v>0.16030534351145037</v>
      </c>
      <c r="F1406" s="195">
        <v>3.8167938931297708E-3</v>
      </c>
      <c r="G1406" s="195">
        <v>0.33969465648854963</v>
      </c>
      <c r="H1406" s="195">
        <v>1.1450381679389313E-2</v>
      </c>
      <c r="I1406" s="195">
        <v>1.5267175572519083E-2</v>
      </c>
      <c r="J1406" s="194">
        <v>0.99999999999999989</v>
      </c>
      <c r="K1406" s="196">
        <v>262</v>
      </c>
      <c r="L1406" s="94"/>
      <c r="M1406" s="195" t="s">
        <v>143</v>
      </c>
      <c r="N1406" s="195" t="s">
        <v>143</v>
      </c>
      <c r="O1406" s="195">
        <v>0.124</v>
      </c>
      <c r="P1406" s="195">
        <v>0.214</v>
      </c>
      <c r="Q1406" s="195">
        <v>0.253</v>
      </c>
      <c r="R1406" s="195">
        <v>0.36399999999999999</v>
      </c>
      <c r="S1406" s="195">
        <v>0.121</v>
      </c>
      <c r="T1406" s="195">
        <v>0.21</v>
      </c>
      <c r="U1406" s="195">
        <v>1E-3</v>
      </c>
      <c r="V1406" s="195">
        <v>2.1000000000000001E-2</v>
      </c>
      <c r="W1406" s="195">
        <v>0.28499999999999998</v>
      </c>
      <c r="X1406" s="195">
        <v>0.39900000000000002</v>
      </c>
      <c r="Y1406" s="195">
        <v>4.0000000000000001E-3</v>
      </c>
      <c r="Z1406" s="195">
        <v>3.3000000000000002E-2</v>
      </c>
      <c r="AA1406" s="195">
        <v>6.0000000000000001E-3</v>
      </c>
      <c r="AB1406" s="195">
        <v>3.9E-2</v>
      </c>
      <c r="AC1406" s="42"/>
    </row>
    <row r="1407" spans="1:29" x14ac:dyDescent="0.25">
      <c r="A1407" s="94" t="s">
        <v>2850</v>
      </c>
      <c r="B1407" s="195" t="s">
        <v>143</v>
      </c>
      <c r="C1407" s="195">
        <v>0.28010610079575599</v>
      </c>
      <c r="D1407" s="195">
        <v>0.17082228116710876</v>
      </c>
      <c r="E1407" s="195">
        <v>0.10344827586206896</v>
      </c>
      <c r="F1407" s="195">
        <v>1.4854111405835544E-2</v>
      </c>
      <c r="G1407" s="195">
        <v>0.40371352785145886</v>
      </c>
      <c r="H1407" s="195">
        <v>7.9575596816976128E-3</v>
      </c>
      <c r="I1407" s="195">
        <v>1.9098143236074269E-2</v>
      </c>
      <c r="J1407" s="194">
        <v>1</v>
      </c>
      <c r="K1407" s="196">
        <v>1885</v>
      </c>
      <c r="L1407" s="94"/>
      <c r="M1407" s="195" t="s">
        <v>143</v>
      </c>
      <c r="N1407" s="195" t="s">
        <v>143</v>
      </c>
      <c r="O1407" s="195">
        <v>0.26</v>
      </c>
      <c r="P1407" s="195">
        <v>0.30099999999999999</v>
      </c>
      <c r="Q1407" s="195">
        <v>0.155</v>
      </c>
      <c r="R1407" s="195">
        <v>0.188</v>
      </c>
      <c r="S1407" s="195">
        <v>0.09</v>
      </c>
      <c r="T1407" s="195">
        <v>0.11799999999999999</v>
      </c>
      <c r="U1407" s="195">
        <v>0.01</v>
      </c>
      <c r="V1407" s="195">
        <v>2.1000000000000001E-2</v>
      </c>
      <c r="W1407" s="195">
        <v>0.38200000000000001</v>
      </c>
      <c r="X1407" s="195">
        <v>0.42599999999999999</v>
      </c>
      <c r="Y1407" s="195">
        <v>5.0000000000000001E-3</v>
      </c>
      <c r="Z1407" s="195">
        <v>1.2999999999999999E-2</v>
      </c>
      <c r="AA1407" s="195">
        <v>1.4E-2</v>
      </c>
      <c r="AB1407" s="195">
        <v>2.5999999999999999E-2</v>
      </c>
      <c r="AC1407" s="42"/>
    </row>
    <row r="1408" spans="1:29" x14ac:dyDescent="0.25">
      <c r="A1408" s="94" t="s">
        <v>2851</v>
      </c>
      <c r="B1408" s="195" t="s">
        <v>143</v>
      </c>
      <c r="C1408" s="195">
        <v>0.49494949494949497</v>
      </c>
      <c r="D1408" s="195">
        <v>0.31717171717171716</v>
      </c>
      <c r="E1408" s="195">
        <v>7.0707070707070704E-2</v>
      </c>
      <c r="F1408" s="195">
        <v>1.2121212121212121E-2</v>
      </c>
      <c r="G1408" s="195">
        <v>3.0303030303030304E-2</v>
      </c>
      <c r="H1408" s="195" t="s">
        <v>143</v>
      </c>
      <c r="I1408" s="195">
        <v>7.4747474747474743E-2</v>
      </c>
      <c r="J1408" s="194">
        <v>1</v>
      </c>
      <c r="K1408" s="196">
        <v>495</v>
      </c>
      <c r="L1408" s="94"/>
      <c r="M1408" s="195" t="s">
        <v>143</v>
      </c>
      <c r="N1408" s="195" t="s">
        <v>143</v>
      </c>
      <c r="O1408" s="195">
        <v>0.45100000000000001</v>
      </c>
      <c r="P1408" s="195">
        <v>0.53900000000000003</v>
      </c>
      <c r="Q1408" s="195">
        <v>0.27800000000000002</v>
      </c>
      <c r="R1408" s="195">
        <v>0.35899999999999999</v>
      </c>
      <c r="S1408" s="195">
        <v>5.0999999999999997E-2</v>
      </c>
      <c r="T1408" s="195">
        <v>9.7000000000000003E-2</v>
      </c>
      <c r="U1408" s="195">
        <v>6.0000000000000001E-3</v>
      </c>
      <c r="V1408" s="195">
        <v>2.5999999999999999E-2</v>
      </c>
      <c r="W1408" s="195">
        <v>1.7999999999999999E-2</v>
      </c>
      <c r="X1408" s="195">
        <v>4.9000000000000002E-2</v>
      </c>
      <c r="Y1408" s="195" t="s">
        <v>143</v>
      </c>
      <c r="Z1408" s="195" t="s">
        <v>143</v>
      </c>
      <c r="AA1408" s="195">
        <v>5.5E-2</v>
      </c>
      <c r="AB1408" s="195">
        <v>0.10100000000000001</v>
      </c>
      <c r="AC1408" s="42"/>
    </row>
    <row r="1409" spans="1:29" x14ac:dyDescent="0.25">
      <c r="A1409" s="94" t="s">
        <v>2852</v>
      </c>
      <c r="B1409" s="195" t="s">
        <v>143</v>
      </c>
      <c r="C1409" s="195">
        <v>0.19933554817275748</v>
      </c>
      <c r="D1409" s="195">
        <v>0.32890365448504982</v>
      </c>
      <c r="E1409" s="195">
        <v>0.15282392026578073</v>
      </c>
      <c r="F1409" s="195">
        <v>2.3255813953488372E-2</v>
      </c>
      <c r="G1409" s="195">
        <v>0.25249169435215946</v>
      </c>
      <c r="H1409" s="195" t="s">
        <v>143</v>
      </c>
      <c r="I1409" s="195">
        <v>4.3189368770764118E-2</v>
      </c>
      <c r="J1409" s="194">
        <v>1</v>
      </c>
      <c r="K1409" s="196">
        <v>301</v>
      </c>
      <c r="L1409" s="94"/>
      <c r="M1409" s="195" t="s">
        <v>143</v>
      </c>
      <c r="N1409" s="195" t="s">
        <v>143</v>
      </c>
      <c r="O1409" s="195">
        <v>0.158</v>
      </c>
      <c r="P1409" s="195">
        <v>0.248</v>
      </c>
      <c r="Q1409" s="195">
        <v>0.27800000000000002</v>
      </c>
      <c r="R1409" s="195">
        <v>0.38400000000000001</v>
      </c>
      <c r="S1409" s="195">
        <v>0.11700000000000001</v>
      </c>
      <c r="T1409" s="195">
        <v>0.19800000000000001</v>
      </c>
      <c r="U1409" s="195">
        <v>1.0999999999999999E-2</v>
      </c>
      <c r="V1409" s="195">
        <v>4.7E-2</v>
      </c>
      <c r="W1409" s="195">
        <v>0.20699999999999999</v>
      </c>
      <c r="X1409" s="195">
        <v>0.30399999999999999</v>
      </c>
      <c r="Y1409" s="195" t="s">
        <v>143</v>
      </c>
      <c r="Z1409" s="195" t="s">
        <v>143</v>
      </c>
      <c r="AA1409" s="195">
        <v>2.5000000000000001E-2</v>
      </c>
      <c r="AB1409" s="195">
        <v>7.1999999999999995E-2</v>
      </c>
      <c r="AC1409" s="42"/>
    </row>
    <row r="1410" spans="1:29" x14ac:dyDescent="0.25">
      <c r="A1410" s="94" t="s">
        <v>2853</v>
      </c>
      <c r="B1410" s="195" t="s">
        <v>143</v>
      </c>
      <c r="C1410" s="195">
        <v>0.31688311688311688</v>
      </c>
      <c r="D1410" s="195">
        <v>0.23116883116883116</v>
      </c>
      <c r="E1410" s="195">
        <v>8.8311688311688313E-2</v>
      </c>
      <c r="F1410" s="195">
        <v>0.15064935064935064</v>
      </c>
      <c r="G1410" s="195">
        <v>0.19220779220779222</v>
      </c>
      <c r="H1410" s="195" t="s">
        <v>143</v>
      </c>
      <c r="I1410" s="195">
        <v>2.0779220779220779E-2</v>
      </c>
      <c r="J1410" s="194">
        <v>1</v>
      </c>
      <c r="K1410" s="196">
        <v>385</v>
      </c>
      <c r="L1410" s="94"/>
      <c r="M1410" s="195" t="s">
        <v>143</v>
      </c>
      <c r="N1410" s="195" t="s">
        <v>143</v>
      </c>
      <c r="O1410" s="195">
        <v>0.27200000000000002</v>
      </c>
      <c r="P1410" s="195">
        <v>0.36499999999999999</v>
      </c>
      <c r="Q1410" s="195">
        <v>0.192</v>
      </c>
      <c r="R1410" s="195">
        <v>0.27600000000000002</v>
      </c>
      <c r="S1410" s="195">
        <v>6.4000000000000001E-2</v>
      </c>
      <c r="T1410" s="195">
        <v>0.121</v>
      </c>
      <c r="U1410" s="195">
        <v>0.11799999999999999</v>
      </c>
      <c r="V1410" s="195">
        <v>0.19</v>
      </c>
      <c r="W1410" s="195">
        <v>0.156</v>
      </c>
      <c r="X1410" s="195">
        <v>0.23499999999999999</v>
      </c>
      <c r="Y1410" s="195" t="s">
        <v>143</v>
      </c>
      <c r="Z1410" s="195" t="s">
        <v>143</v>
      </c>
      <c r="AA1410" s="195">
        <v>1.0999999999999999E-2</v>
      </c>
      <c r="AB1410" s="195">
        <v>0.04</v>
      </c>
      <c r="AC1410" s="42"/>
    </row>
    <row r="1411" spans="1:29" x14ac:dyDescent="0.25">
      <c r="A1411" s="94" t="s">
        <v>2854</v>
      </c>
      <c r="B1411" s="195" t="s">
        <v>143</v>
      </c>
      <c r="C1411" s="195">
        <v>7.407407407407407E-2</v>
      </c>
      <c r="D1411" s="195">
        <v>0.21548821548821548</v>
      </c>
      <c r="E1411" s="195">
        <v>0.16498316498316498</v>
      </c>
      <c r="F1411" s="195">
        <v>2.3569023569023569E-2</v>
      </c>
      <c r="G1411" s="195">
        <v>0.48484848484848486</v>
      </c>
      <c r="H1411" s="195">
        <v>3.3670033670033669E-3</v>
      </c>
      <c r="I1411" s="195">
        <v>3.3670033670033669E-2</v>
      </c>
      <c r="J1411" s="194">
        <v>1</v>
      </c>
      <c r="K1411" s="196">
        <v>297</v>
      </c>
      <c r="L1411" s="94"/>
      <c r="M1411" s="195" t="s">
        <v>143</v>
      </c>
      <c r="N1411" s="195" t="s">
        <v>143</v>
      </c>
      <c r="O1411" s="195">
        <v>4.9000000000000002E-2</v>
      </c>
      <c r="P1411" s="195">
        <v>0.11</v>
      </c>
      <c r="Q1411" s="195">
        <v>0.17299999999999999</v>
      </c>
      <c r="R1411" s="195">
        <v>0.26600000000000001</v>
      </c>
      <c r="S1411" s="195">
        <v>0.127</v>
      </c>
      <c r="T1411" s="195">
        <v>0.21099999999999999</v>
      </c>
      <c r="U1411" s="195">
        <v>1.0999999999999999E-2</v>
      </c>
      <c r="V1411" s="195">
        <v>4.8000000000000001E-2</v>
      </c>
      <c r="W1411" s="195">
        <v>0.42899999999999999</v>
      </c>
      <c r="X1411" s="195">
        <v>0.54200000000000004</v>
      </c>
      <c r="Y1411" s="195">
        <v>1E-3</v>
      </c>
      <c r="Z1411" s="195">
        <v>1.9E-2</v>
      </c>
      <c r="AA1411" s="195">
        <v>1.7999999999999999E-2</v>
      </c>
      <c r="AB1411" s="195">
        <v>6.0999999999999999E-2</v>
      </c>
      <c r="AC1411" s="42"/>
    </row>
    <row r="1412" spans="1:29" x14ac:dyDescent="0.25">
      <c r="A1412" s="94" t="s">
        <v>2855</v>
      </c>
      <c r="B1412" s="195" t="s">
        <v>143</v>
      </c>
      <c r="C1412" s="195">
        <v>0.28153717627401836</v>
      </c>
      <c r="D1412" s="195">
        <v>0.43107769423558895</v>
      </c>
      <c r="E1412" s="195">
        <v>0.11862990810359231</v>
      </c>
      <c r="F1412" s="195">
        <v>3.007518796992481E-2</v>
      </c>
      <c r="G1412" s="195">
        <v>0.10944026733500417</v>
      </c>
      <c r="H1412" s="195">
        <v>2.5062656641604009E-3</v>
      </c>
      <c r="I1412" s="195">
        <v>2.6733500417710943E-2</v>
      </c>
      <c r="J1412" s="194">
        <v>1</v>
      </c>
      <c r="K1412" s="196">
        <v>1197</v>
      </c>
      <c r="L1412" s="94"/>
      <c r="M1412" s="195" t="s">
        <v>143</v>
      </c>
      <c r="N1412" s="195" t="s">
        <v>143</v>
      </c>
      <c r="O1412" s="195">
        <v>0.25700000000000001</v>
      </c>
      <c r="P1412" s="195">
        <v>0.308</v>
      </c>
      <c r="Q1412" s="195">
        <v>0.40300000000000002</v>
      </c>
      <c r="R1412" s="195">
        <v>0.45900000000000002</v>
      </c>
      <c r="S1412" s="195">
        <v>0.10199999999999999</v>
      </c>
      <c r="T1412" s="195">
        <v>0.13800000000000001</v>
      </c>
      <c r="U1412" s="195">
        <v>2.1999999999999999E-2</v>
      </c>
      <c r="V1412" s="195">
        <v>4.1000000000000002E-2</v>
      </c>
      <c r="W1412" s="195">
        <v>9.2999999999999999E-2</v>
      </c>
      <c r="X1412" s="195">
        <v>0.128</v>
      </c>
      <c r="Y1412" s="195">
        <v>1E-3</v>
      </c>
      <c r="Z1412" s="195">
        <v>7.0000000000000001E-3</v>
      </c>
      <c r="AA1412" s="195">
        <v>1.9E-2</v>
      </c>
      <c r="AB1412" s="195">
        <v>3.6999999999999998E-2</v>
      </c>
      <c r="AC1412" s="42"/>
    </row>
    <row r="1413" spans="1:29" x14ac:dyDescent="0.25">
      <c r="A1413" s="94" t="s">
        <v>2856</v>
      </c>
      <c r="B1413" s="195" t="s">
        <v>143</v>
      </c>
      <c r="C1413" s="195">
        <v>0.4489051094890511</v>
      </c>
      <c r="D1413" s="195">
        <v>0.31751824817518248</v>
      </c>
      <c r="E1413" s="195">
        <v>6.569343065693431E-2</v>
      </c>
      <c r="F1413" s="195">
        <v>2.9197080291970802E-2</v>
      </c>
      <c r="G1413" s="195">
        <v>9.1240875912408759E-2</v>
      </c>
      <c r="H1413" s="195" t="s">
        <v>143</v>
      </c>
      <c r="I1413" s="195">
        <v>4.7445255474452552E-2</v>
      </c>
      <c r="J1413" s="194">
        <v>1</v>
      </c>
      <c r="K1413" s="196">
        <v>274</v>
      </c>
      <c r="L1413" s="94"/>
      <c r="M1413" s="195" t="s">
        <v>143</v>
      </c>
      <c r="N1413" s="195" t="s">
        <v>143</v>
      </c>
      <c r="O1413" s="195">
        <v>0.39100000000000001</v>
      </c>
      <c r="P1413" s="195">
        <v>0.50800000000000001</v>
      </c>
      <c r="Q1413" s="195">
        <v>0.26500000000000001</v>
      </c>
      <c r="R1413" s="195">
        <v>0.375</v>
      </c>
      <c r="S1413" s="195">
        <v>4.2000000000000003E-2</v>
      </c>
      <c r="T1413" s="195">
        <v>0.10100000000000001</v>
      </c>
      <c r="U1413" s="195">
        <v>1.4999999999999999E-2</v>
      </c>
      <c r="V1413" s="195">
        <v>5.7000000000000002E-2</v>
      </c>
      <c r="W1413" s="195">
        <v>6.3E-2</v>
      </c>
      <c r="X1413" s="195">
        <v>0.13100000000000001</v>
      </c>
      <c r="Y1413" s="195" t="s">
        <v>143</v>
      </c>
      <c r="Z1413" s="195" t="s">
        <v>143</v>
      </c>
      <c r="AA1413" s="195">
        <v>2.8000000000000001E-2</v>
      </c>
      <c r="AB1413" s="195">
        <v>7.9000000000000001E-2</v>
      </c>
      <c r="AC1413" s="42"/>
    </row>
    <row r="1414" spans="1:29" x14ac:dyDescent="0.25">
      <c r="A1414" s="94" t="s">
        <v>2857</v>
      </c>
      <c r="B1414" s="195">
        <v>5.9576563269325457E-2</v>
      </c>
      <c r="C1414" s="195">
        <v>0.31693746922698179</v>
      </c>
      <c r="D1414" s="195">
        <v>0.24254062038404728</v>
      </c>
      <c r="E1414" s="195">
        <v>0.10113244707040867</v>
      </c>
      <c r="F1414" s="195">
        <v>2.5504677498769078E-2</v>
      </c>
      <c r="G1414" s="195">
        <v>0.22210733628754309</v>
      </c>
      <c r="H1414" s="195">
        <v>2.8557360905957655E-3</v>
      </c>
      <c r="I1414" s="195">
        <v>2.9345150172328902E-2</v>
      </c>
      <c r="J1414" s="194">
        <v>1</v>
      </c>
      <c r="K1414" s="196">
        <v>20310</v>
      </c>
      <c r="L1414" s="94"/>
      <c r="M1414" s="195">
        <v>5.6000000000000001E-2</v>
      </c>
      <c r="N1414" s="195">
        <v>6.3E-2</v>
      </c>
      <c r="O1414" s="195">
        <v>0.311</v>
      </c>
      <c r="P1414" s="195">
        <v>0.32300000000000001</v>
      </c>
      <c r="Q1414" s="195">
        <v>0.23699999999999999</v>
      </c>
      <c r="R1414" s="195">
        <v>0.248</v>
      </c>
      <c r="S1414" s="195">
        <v>9.7000000000000003E-2</v>
      </c>
      <c r="T1414" s="195">
        <v>0.105</v>
      </c>
      <c r="U1414" s="195">
        <v>2.3E-2</v>
      </c>
      <c r="V1414" s="195">
        <v>2.8000000000000001E-2</v>
      </c>
      <c r="W1414" s="195">
        <v>0.216</v>
      </c>
      <c r="X1414" s="195">
        <v>0.22800000000000001</v>
      </c>
      <c r="Y1414" s="195">
        <v>2E-3</v>
      </c>
      <c r="Z1414" s="195">
        <v>4.0000000000000001E-3</v>
      </c>
      <c r="AA1414" s="195">
        <v>2.7E-2</v>
      </c>
      <c r="AB1414" s="195">
        <v>3.2000000000000001E-2</v>
      </c>
      <c r="AC1414" s="42"/>
    </row>
    <row r="1415" spans="1:29" x14ac:dyDescent="0.25">
      <c r="A1415" s="94" t="s">
        <v>2858</v>
      </c>
      <c r="B1415" s="195" t="s">
        <v>143</v>
      </c>
      <c r="C1415" s="195">
        <v>0.38718662952646238</v>
      </c>
      <c r="D1415" s="195">
        <v>0.23955431754874651</v>
      </c>
      <c r="E1415" s="195">
        <v>0.14066852367688024</v>
      </c>
      <c r="F1415" s="195">
        <v>3.8997214484679667E-2</v>
      </c>
      <c r="G1415" s="195">
        <v>0.17270194986072424</v>
      </c>
      <c r="H1415" s="195" t="s">
        <v>143</v>
      </c>
      <c r="I1415" s="195">
        <v>2.0891364902506964E-2</v>
      </c>
      <c r="J1415" s="194">
        <v>0.99999999999999989</v>
      </c>
      <c r="K1415" s="196">
        <v>718</v>
      </c>
      <c r="L1415" s="94"/>
      <c r="M1415" s="195" t="s">
        <v>143</v>
      </c>
      <c r="N1415" s="195" t="s">
        <v>143</v>
      </c>
      <c r="O1415" s="195">
        <v>0.35199999999999998</v>
      </c>
      <c r="P1415" s="195">
        <v>0.42299999999999999</v>
      </c>
      <c r="Q1415" s="195">
        <v>0.21</v>
      </c>
      <c r="R1415" s="195">
        <v>0.27200000000000002</v>
      </c>
      <c r="S1415" s="195">
        <v>0.11700000000000001</v>
      </c>
      <c r="T1415" s="195">
        <v>0.16800000000000001</v>
      </c>
      <c r="U1415" s="195">
        <v>2.7E-2</v>
      </c>
      <c r="V1415" s="195">
        <v>5.6000000000000001E-2</v>
      </c>
      <c r="W1415" s="195">
        <v>0.14699999999999999</v>
      </c>
      <c r="X1415" s="195">
        <v>0.20200000000000001</v>
      </c>
      <c r="Y1415" s="195" t="s">
        <v>143</v>
      </c>
      <c r="Z1415" s="195" t="s">
        <v>143</v>
      </c>
      <c r="AA1415" s="195">
        <v>1.2999999999999999E-2</v>
      </c>
      <c r="AB1415" s="195">
        <v>3.4000000000000002E-2</v>
      </c>
      <c r="AC1415" s="42"/>
    </row>
    <row r="1416" spans="1:29" x14ac:dyDescent="0.25">
      <c r="A1416" s="94" t="s">
        <v>2859</v>
      </c>
      <c r="B1416" s="195" t="s">
        <v>143</v>
      </c>
      <c r="C1416" s="195">
        <v>8.3728278041074244E-2</v>
      </c>
      <c r="D1416" s="195">
        <v>0.18483412322274881</v>
      </c>
      <c r="E1416" s="195">
        <v>7.4249605055292253E-2</v>
      </c>
      <c r="F1416" s="195">
        <v>1.7377567140600316E-2</v>
      </c>
      <c r="G1416" s="195">
        <v>0.58925750394944709</v>
      </c>
      <c r="H1416" s="195">
        <v>7.8988941548183249E-3</v>
      </c>
      <c r="I1416" s="195">
        <v>4.2654028436018961E-2</v>
      </c>
      <c r="J1416" s="194">
        <v>1</v>
      </c>
      <c r="K1416" s="196">
        <v>633</v>
      </c>
      <c r="L1416" s="94"/>
      <c r="M1416" s="195" t="s">
        <v>143</v>
      </c>
      <c r="N1416" s="195" t="s">
        <v>143</v>
      </c>
      <c r="O1416" s="195">
        <v>6.5000000000000002E-2</v>
      </c>
      <c r="P1416" s="195">
        <v>0.108</v>
      </c>
      <c r="Q1416" s="195">
        <v>0.157</v>
      </c>
      <c r="R1416" s="195">
        <v>0.217</v>
      </c>
      <c r="S1416" s="195">
        <v>5.6000000000000001E-2</v>
      </c>
      <c r="T1416" s="195">
        <v>9.7000000000000003E-2</v>
      </c>
      <c r="U1416" s="195">
        <v>0.01</v>
      </c>
      <c r="V1416" s="195">
        <v>3.1E-2</v>
      </c>
      <c r="W1416" s="195">
        <v>0.55100000000000005</v>
      </c>
      <c r="X1416" s="195">
        <v>0.627</v>
      </c>
      <c r="Y1416" s="195">
        <v>3.0000000000000001E-3</v>
      </c>
      <c r="Z1416" s="195">
        <v>1.7999999999999999E-2</v>
      </c>
      <c r="AA1416" s="195">
        <v>2.9000000000000001E-2</v>
      </c>
      <c r="AB1416" s="195">
        <v>6.0999999999999999E-2</v>
      </c>
      <c r="AC1416" s="42"/>
    </row>
    <row r="1417" spans="1:29" x14ac:dyDescent="0.25">
      <c r="A1417" s="94" t="s">
        <v>2860</v>
      </c>
      <c r="B1417" s="195" t="s">
        <v>143</v>
      </c>
      <c r="C1417" s="195">
        <v>1.0193679918450561E-3</v>
      </c>
      <c r="D1417" s="195">
        <v>0.74515800203873594</v>
      </c>
      <c r="E1417" s="195">
        <v>0.20183486238532111</v>
      </c>
      <c r="F1417" s="195">
        <v>2.7013251783893986E-2</v>
      </c>
      <c r="G1417" s="195">
        <v>5.0968399592252805E-3</v>
      </c>
      <c r="H1417" s="195" t="s">
        <v>143</v>
      </c>
      <c r="I1417" s="195">
        <v>1.9877675840978593E-2</v>
      </c>
      <c r="J1417" s="194">
        <v>1</v>
      </c>
      <c r="K1417" s="196">
        <v>1962</v>
      </c>
      <c r="L1417" s="94"/>
      <c r="M1417" s="195" t="s">
        <v>143</v>
      </c>
      <c r="N1417" s="195" t="s">
        <v>143</v>
      </c>
      <c r="O1417" s="195">
        <v>0</v>
      </c>
      <c r="P1417" s="195">
        <v>4.0000000000000001E-3</v>
      </c>
      <c r="Q1417" s="195">
        <v>0.72499999999999998</v>
      </c>
      <c r="R1417" s="195">
        <v>0.76400000000000001</v>
      </c>
      <c r="S1417" s="195">
        <v>0.185</v>
      </c>
      <c r="T1417" s="195">
        <v>0.22</v>
      </c>
      <c r="U1417" s="195">
        <v>2.1000000000000001E-2</v>
      </c>
      <c r="V1417" s="195">
        <v>3.5000000000000003E-2</v>
      </c>
      <c r="W1417" s="195">
        <v>3.0000000000000001E-3</v>
      </c>
      <c r="X1417" s="195">
        <v>8.9999999999999993E-3</v>
      </c>
      <c r="Y1417" s="195" t="s">
        <v>143</v>
      </c>
      <c r="Z1417" s="195" t="s">
        <v>143</v>
      </c>
      <c r="AA1417" s="195">
        <v>1.4999999999999999E-2</v>
      </c>
      <c r="AB1417" s="195">
        <v>2.7E-2</v>
      </c>
      <c r="AC1417" s="42"/>
    </row>
    <row r="1418" spans="1:29" x14ac:dyDescent="0.25">
      <c r="A1418" s="94" t="s">
        <v>2861</v>
      </c>
      <c r="B1418" s="195">
        <v>5.3592695514092896E-2</v>
      </c>
      <c r="C1418" s="195">
        <v>0.32314410480349343</v>
      </c>
      <c r="D1418" s="195">
        <v>0.23064708217546645</v>
      </c>
      <c r="E1418" s="195">
        <v>7.5426756649464077E-2</v>
      </c>
      <c r="F1418" s="195">
        <v>5.0813815005954742E-2</v>
      </c>
      <c r="G1418" s="195">
        <v>0.23977768955934894</v>
      </c>
      <c r="H1418" s="195">
        <v>2.3818975784041284E-3</v>
      </c>
      <c r="I1418" s="195">
        <v>2.4215958713775309E-2</v>
      </c>
      <c r="J1418" s="194">
        <v>1</v>
      </c>
      <c r="K1418" s="196">
        <v>2519</v>
      </c>
      <c r="L1418" s="94"/>
      <c r="M1418" s="195">
        <v>4.4999999999999998E-2</v>
      </c>
      <c r="N1418" s="195">
        <v>6.3E-2</v>
      </c>
      <c r="O1418" s="195">
        <v>0.30499999999999999</v>
      </c>
      <c r="P1418" s="195">
        <v>0.34200000000000003</v>
      </c>
      <c r="Q1418" s="195">
        <v>0.215</v>
      </c>
      <c r="R1418" s="195">
        <v>0.248</v>
      </c>
      <c r="S1418" s="195">
        <v>6.6000000000000003E-2</v>
      </c>
      <c r="T1418" s="195">
        <v>8.5999999999999993E-2</v>
      </c>
      <c r="U1418" s="195">
        <v>4.2999999999999997E-2</v>
      </c>
      <c r="V1418" s="195">
        <v>0.06</v>
      </c>
      <c r="W1418" s="195">
        <v>0.224</v>
      </c>
      <c r="X1418" s="195">
        <v>0.25700000000000001</v>
      </c>
      <c r="Y1418" s="195">
        <v>1E-3</v>
      </c>
      <c r="Z1418" s="195">
        <v>5.0000000000000001E-3</v>
      </c>
      <c r="AA1418" s="195">
        <v>1.9E-2</v>
      </c>
      <c r="AB1418" s="195">
        <v>3.1E-2</v>
      </c>
      <c r="AC1418" s="42"/>
    </row>
    <row r="1419" spans="1:29" x14ac:dyDescent="0.25">
      <c r="A1419" s="94" t="s">
        <v>2862</v>
      </c>
      <c r="B1419" s="195">
        <v>0.32492113564668768</v>
      </c>
      <c r="C1419" s="195">
        <v>0.42839116719242903</v>
      </c>
      <c r="D1419" s="195">
        <v>0.13533123028391167</v>
      </c>
      <c r="E1419" s="195">
        <v>4.0378548895899057E-2</v>
      </c>
      <c r="F1419" s="195">
        <v>6.3091482649842276E-4</v>
      </c>
      <c r="G1419" s="195">
        <v>4.0694006309148267E-2</v>
      </c>
      <c r="H1419" s="195">
        <v>2.8391167192429023E-3</v>
      </c>
      <c r="I1419" s="195">
        <v>2.6813880126182965E-2</v>
      </c>
      <c r="J1419" s="194">
        <v>1</v>
      </c>
      <c r="K1419" s="196">
        <v>3170</v>
      </c>
      <c r="L1419" s="94"/>
      <c r="M1419" s="195">
        <v>0.309</v>
      </c>
      <c r="N1419" s="195">
        <v>0.34100000000000003</v>
      </c>
      <c r="O1419" s="195">
        <v>0.41099999999999998</v>
      </c>
      <c r="P1419" s="195">
        <v>0.44600000000000001</v>
      </c>
      <c r="Q1419" s="195">
        <v>0.124</v>
      </c>
      <c r="R1419" s="195">
        <v>0.14799999999999999</v>
      </c>
      <c r="S1419" s="195">
        <v>3.4000000000000002E-2</v>
      </c>
      <c r="T1419" s="195">
        <v>4.8000000000000001E-2</v>
      </c>
      <c r="U1419" s="195">
        <v>0</v>
      </c>
      <c r="V1419" s="195">
        <v>2E-3</v>
      </c>
      <c r="W1419" s="195">
        <v>3.4000000000000002E-2</v>
      </c>
      <c r="X1419" s="195">
        <v>4.8000000000000001E-2</v>
      </c>
      <c r="Y1419" s="195">
        <v>1E-3</v>
      </c>
      <c r="Z1419" s="195">
        <v>5.0000000000000001E-3</v>
      </c>
      <c r="AA1419" s="195">
        <v>2.1999999999999999E-2</v>
      </c>
      <c r="AB1419" s="195">
        <v>3.3000000000000002E-2</v>
      </c>
      <c r="AC1419" s="42"/>
    </row>
    <row r="1420" spans="1:29" x14ac:dyDescent="0.25">
      <c r="A1420" s="94" t="s">
        <v>2863</v>
      </c>
      <c r="B1420" s="195" t="s">
        <v>143</v>
      </c>
      <c r="C1420" s="195">
        <v>0.25367647058823528</v>
      </c>
      <c r="D1420" s="195">
        <v>0.25367647058823528</v>
      </c>
      <c r="E1420" s="195">
        <v>0.17095588235294118</v>
      </c>
      <c r="F1420" s="195">
        <v>1.4705882352941176E-2</v>
      </c>
      <c r="G1420" s="195">
        <v>0.27389705882352944</v>
      </c>
      <c r="H1420" s="195">
        <v>5.5147058823529415E-3</v>
      </c>
      <c r="I1420" s="195">
        <v>2.7573529411764705E-2</v>
      </c>
      <c r="J1420" s="194">
        <v>0.99999999999999989</v>
      </c>
      <c r="K1420" s="196">
        <v>544</v>
      </c>
      <c r="L1420" s="94"/>
      <c r="M1420" s="195" t="s">
        <v>143</v>
      </c>
      <c r="N1420" s="195" t="s">
        <v>143</v>
      </c>
      <c r="O1420" s="195">
        <v>0.219</v>
      </c>
      <c r="P1420" s="195">
        <v>0.29199999999999998</v>
      </c>
      <c r="Q1420" s="195">
        <v>0.219</v>
      </c>
      <c r="R1420" s="195">
        <v>0.29199999999999998</v>
      </c>
      <c r="S1420" s="195">
        <v>0.14199999999999999</v>
      </c>
      <c r="T1420" s="195">
        <v>0.20499999999999999</v>
      </c>
      <c r="U1420" s="195">
        <v>7.0000000000000001E-3</v>
      </c>
      <c r="V1420" s="195">
        <v>2.9000000000000001E-2</v>
      </c>
      <c r="W1420" s="195">
        <v>0.23799999999999999</v>
      </c>
      <c r="X1420" s="195">
        <v>0.313</v>
      </c>
      <c r="Y1420" s="195">
        <v>2E-3</v>
      </c>
      <c r="Z1420" s="195">
        <v>1.6E-2</v>
      </c>
      <c r="AA1420" s="195">
        <v>1.7000000000000001E-2</v>
      </c>
      <c r="AB1420" s="195">
        <v>4.4999999999999998E-2</v>
      </c>
      <c r="AC1420" s="42"/>
    </row>
    <row r="1421" spans="1:29" x14ac:dyDescent="0.25">
      <c r="A1421" s="94" t="s">
        <v>2864</v>
      </c>
      <c r="B1421" s="195" t="s">
        <v>143</v>
      </c>
      <c r="C1421" s="195">
        <v>0.30379256965944273</v>
      </c>
      <c r="D1421" s="195">
        <v>0.17143962848297215</v>
      </c>
      <c r="E1421" s="195">
        <v>8.746130030959752E-2</v>
      </c>
      <c r="F1421" s="195">
        <v>2.3993808049535603E-2</v>
      </c>
      <c r="G1421" s="195">
        <v>0.38157894736842107</v>
      </c>
      <c r="H1421" s="195">
        <v>4.2569659442724455E-3</v>
      </c>
      <c r="I1421" s="195">
        <v>2.7476780185758515E-2</v>
      </c>
      <c r="J1421" s="194">
        <v>1.0000000000000002</v>
      </c>
      <c r="K1421" s="196">
        <v>2584</v>
      </c>
      <c r="L1421" s="94"/>
      <c r="M1421" s="195" t="s">
        <v>143</v>
      </c>
      <c r="N1421" s="195" t="s">
        <v>143</v>
      </c>
      <c r="O1421" s="195">
        <v>0.28599999999999998</v>
      </c>
      <c r="P1421" s="195">
        <v>0.32200000000000001</v>
      </c>
      <c r="Q1421" s="195">
        <v>0.157</v>
      </c>
      <c r="R1421" s="195">
        <v>0.186</v>
      </c>
      <c r="S1421" s="195">
        <v>7.6999999999999999E-2</v>
      </c>
      <c r="T1421" s="195">
        <v>9.9000000000000005E-2</v>
      </c>
      <c r="U1421" s="195">
        <v>1.9E-2</v>
      </c>
      <c r="V1421" s="195">
        <v>3.1E-2</v>
      </c>
      <c r="W1421" s="195">
        <v>0.36299999999999999</v>
      </c>
      <c r="X1421" s="195">
        <v>0.4</v>
      </c>
      <c r="Y1421" s="195">
        <v>2E-3</v>
      </c>
      <c r="Z1421" s="195">
        <v>8.0000000000000002E-3</v>
      </c>
      <c r="AA1421" s="195">
        <v>2.1999999999999999E-2</v>
      </c>
      <c r="AB1421" s="195">
        <v>3.5000000000000003E-2</v>
      </c>
      <c r="AC1421" s="42"/>
    </row>
    <row r="1422" spans="1:29" x14ac:dyDescent="0.25">
      <c r="A1422" s="94" t="s">
        <v>2865</v>
      </c>
      <c r="B1422" s="195" t="s">
        <v>143</v>
      </c>
      <c r="C1422" s="195">
        <v>0.52909336941813256</v>
      </c>
      <c r="D1422" s="195">
        <v>0.28010825439783493</v>
      </c>
      <c r="E1422" s="195">
        <v>7.4424898511502025E-2</v>
      </c>
      <c r="F1422" s="195">
        <v>6.7658998646820028E-3</v>
      </c>
      <c r="G1422" s="195">
        <v>2.165087956698241E-2</v>
      </c>
      <c r="H1422" s="195">
        <v>1.3531799729364006E-3</v>
      </c>
      <c r="I1422" s="195">
        <v>8.6603518267929641E-2</v>
      </c>
      <c r="J1422" s="194">
        <v>1</v>
      </c>
      <c r="K1422" s="196">
        <v>739</v>
      </c>
      <c r="L1422" s="94"/>
      <c r="M1422" s="195" t="s">
        <v>143</v>
      </c>
      <c r="N1422" s="195" t="s">
        <v>143</v>
      </c>
      <c r="O1422" s="195">
        <v>0.49299999999999999</v>
      </c>
      <c r="P1422" s="195">
        <v>0.56499999999999995</v>
      </c>
      <c r="Q1422" s="195">
        <v>0.249</v>
      </c>
      <c r="R1422" s="195">
        <v>0.314</v>
      </c>
      <c r="S1422" s="195">
        <v>5.8000000000000003E-2</v>
      </c>
      <c r="T1422" s="195">
        <v>9.6000000000000002E-2</v>
      </c>
      <c r="U1422" s="195">
        <v>3.0000000000000001E-3</v>
      </c>
      <c r="V1422" s="195">
        <v>1.6E-2</v>
      </c>
      <c r="W1422" s="195">
        <v>1.2999999999999999E-2</v>
      </c>
      <c r="X1422" s="195">
        <v>3.5000000000000003E-2</v>
      </c>
      <c r="Y1422" s="195">
        <v>0</v>
      </c>
      <c r="Z1422" s="195">
        <v>8.0000000000000002E-3</v>
      </c>
      <c r="AA1422" s="195">
        <v>6.8000000000000005E-2</v>
      </c>
      <c r="AB1422" s="195">
        <v>0.109</v>
      </c>
      <c r="AC1422" s="42"/>
    </row>
    <row r="1423" spans="1:29" x14ac:dyDescent="0.25">
      <c r="A1423" s="94" t="s">
        <v>2866</v>
      </c>
      <c r="B1423" s="195" t="s">
        <v>143</v>
      </c>
      <c r="C1423" s="195">
        <v>0.22466422466422467</v>
      </c>
      <c r="D1423" s="195">
        <v>0.38095238095238093</v>
      </c>
      <c r="E1423" s="195">
        <v>0.11843711843711843</v>
      </c>
      <c r="F1423" s="195">
        <v>1.221001221001221E-2</v>
      </c>
      <c r="G1423" s="195">
        <v>0.22954822954822954</v>
      </c>
      <c r="H1423" s="195">
        <v>1.221001221001221E-3</v>
      </c>
      <c r="I1423" s="195">
        <v>3.2967032967032968E-2</v>
      </c>
      <c r="J1423" s="194">
        <v>0.99999999999999989</v>
      </c>
      <c r="K1423" s="196">
        <v>819</v>
      </c>
      <c r="L1423" s="94"/>
      <c r="M1423" s="195" t="s">
        <v>143</v>
      </c>
      <c r="N1423" s="195" t="s">
        <v>143</v>
      </c>
      <c r="O1423" s="195">
        <v>0.19700000000000001</v>
      </c>
      <c r="P1423" s="195">
        <v>0.254</v>
      </c>
      <c r="Q1423" s="195">
        <v>0.34799999999999998</v>
      </c>
      <c r="R1423" s="195">
        <v>0.41499999999999998</v>
      </c>
      <c r="S1423" s="195">
        <v>9.8000000000000004E-2</v>
      </c>
      <c r="T1423" s="195">
        <v>0.14199999999999999</v>
      </c>
      <c r="U1423" s="195">
        <v>7.0000000000000001E-3</v>
      </c>
      <c r="V1423" s="195">
        <v>2.1999999999999999E-2</v>
      </c>
      <c r="W1423" s="195">
        <v>0.20200000000000001</v>
      </c>
      <c r="X1423" s="195">
        <v>0.26</v>
      </c>
      <c r="Y1423" s="195">
        <v>0</v>
      </c>
      <c r="Z1423" s="195">
        <v>7.0000000000000001E-3</v>
      </c>
      <c r="AA1423" s="195">
        <v>2.3E-2</v>
      </c>
      <c r="AB1423" s="195">
        <v>4.8000000000000001E-2</v>
      </c>
      <c r="AC1423" s="42"/>
    </row>
    <row r="1424" spans="1:29" x14ac:dyDescent="0.25">
      <c r="A1424" s="94" t="s">
        <v>2867</v>
      </c>
      <c r="B1424" s="195" t="s">
        <v>143</v>
      </c>
      <c r="C1424" s="195">
        <v>0.43157894736842106</v>
      </c>
      <c r="D1424" s="195">
        <v>0.20175438596491227</v>
      </c>
      <c r="E1424" s="195">
        <v>8.0701754385964913E-2</v>
      </c>
      <c r="F1424" s="195">
        <v>7.7192982456140355E-2</v>
      </c>
      <c r="G1424" s="195">
        <v>0.17192982456140352</v>
      </c>
      <c r="H1424" s="195">
        <v>1.7543859649122807E-3</v>
      </c>
      <c r="I1424" s="195">
        <v>3.5087719298245612E-2</v>
      </c>
      <c r="J1424" s="194">
        <v>1</v>
      </c>
      <c r="K1424" s="196">
        <v>570</v>
      </c>
      <c r="L1424" s="94"/>
      <c r="M1424" s="195" t="s">
        <v>143</v>
      </c>
      <c r="N1424" s="195" t="s">
        <v>143</v>
      </c>
      <c r="O1424" s="195">
        <v>0.39200000000000002</v>
      </c>
      <c r="P1424" s="195">
        <v>0.47299999999999998</v>
      </c>
      <c r="Q1424" s="195">
        <v>0.17100000000000001</v>
      </c>
      <c r="R1424" s="195">
        <v>0.23699999999999999</v>
      </c>
      <c r="S1424" s="195">
        <v>6.0999999999999999E-2</v>
      </c>
      <c r="T1424" s="195">
        <v>0.106</v>
      </c>
      <c r="U1424" s="195">
        <v>5.8000000000000003E-2</v>
      </c>
      <c r="V1424" s="195">
        <v>0.10199999999999999</v>
      </c>
      <c r="W1424" s="195">
        <v>0.14299999999999999</v>
      </c>
      <c r="X1424" s="195">
        <v>0.20499999999999999</v>
      </c>
      <c r="Y1424" s="195">
        <v>0</v>
      </c>
      <c r="Z1424" s="195">
        <v>0.01</v>
      </c>
      <c r="AA1424" s="195">
        <v>2.3E-2</v>
      </c>
      <c r="AB1424" s="195">
        <v>5.3999999999999999E-2</v>
      </c>
      <c r="AC1424" s="42"/>
    </row>
    <row r="1425" spans="1:29" x14ac:dyDescent="0.25">
      <c r="A1425" s="94" t="s">
        <v>2868</v>
      </c>
      <c r="B1425" s="195" t="s">
        <v>143</v>
      </c>
      <c r="C1425" s="195">
        <v>0.15730337078651685</v>
      </c>
      <c r="D1425" s="195">
        <v>0.21722846441947566</v>
      </c>
      <c r="E1425" s="195">
        <v>8.4269662921348312E-2</v>
      </c>
      <c r="F1425" s="195">
        <v>2.9962546816479401E-2</v>
      </c>
      <c r="G1425" s="195">
        <v>0.46629213483146065</v>
      </c>
      <c r="H1425" s="195">
        <v>9.3632958801498131E-3</v>
      </c>
      <c r="I1425" s="195">
        <v>3.5580524344569285E-2</v>
      </c>
      <c r="J1425" s="194">
        <v>1</v>
      </c>
      <c r="K1425" s="196">
        <v>534</v>
      </c>
      <c r="L1425" s="94"/>
      <c r="M1425" s="195" t="s">
        <v>143</v>
      </c>
      <c r="N1425" s="195" t="s">
        <v>143</v>
      </c>
      <c r="O1425" s="195">
        <v>0.129</v>
      </c>
      <c r="P1425" s="195">
        <v>0.191</v>
      </c>
      <c r="Q1425" s="195">
        <v>0.184</v>
      </c>
      <c r="R1425" s="195">
        <v>0.254</v>
      </c>
      <c r="S1425" s="195">
        <v>6.4000000000000001E-2</v>
      </c>
      <c r="T1425" s="195">
        <v>0.111</v>
      </c>
      <c r="U1425" s="195">
        <v>1.9E-2</v>
      </c>
      <c r="V1425" s="195">
        <v>4.8000000000000001E-2</v>
      </c>
      <c r="W1425" s="195">
        <v>0.42399999999999999</v>
      </c>
      <c r="X1425" s="195">
        <v>0.50900000000000001</v>
      </c>
      <c r="Y1425" s="195">
        <v>4.0000000000000001E-3</v>
      </c>
      <c r="Z1425" s="195">
        <v>2.1999999999999999E-2</v>
      </c>
      <c r="AA1425" s="195">
        <v>2.3E-2</v>
      </c>
      <c r="AB1425" s="195">
        <v>5.5E-2</v>
      </c>
      <c r="AC1425" s="42"/>
    </row>
    <row r="1426" spans="1:29" x14ac:dyDescent="0.25">
      <c r="A1426" s="94" t="s">
        <v>2869</v>
      </c>
      <c r="B1426" s="195" t="s">
        <v>143</v>
      </c>
      <c r="C1426" s="195">
        <v>0.36291666666666667</v>
      </c>
      <c r="D1426" s="195">
        <v>0.33875</v>
      </c>
      <c r="E1426" s="195">
        <v>0.14124999999999999</v>
      </c>
      <c r="F1426" s="195">
        <v>0.04</v>
      </c>
      <c r="G1426" s="195">
        <v>9.0833333333333335E-2</v>
      </c>
      <c r="H1426" s="195">
        <v>1.25E-3</v>
      </c>
      <c r="I1426" s="195">
        <v>2.5000000000000001E-2</v>
      </c>
      <c r="J1426" s="194">
        <v>1</v>
      </c>
      <c r="K1426" s="196">
        <v>2400</v>
      </c>
      <c r="L1426" s="94"/>
      <c r="M1426" s="195" t="s">
        <v>143</v>
      </c>
      <c r="N1426" s="195" t="s">
        <v>143</v>
      </c>
      <c r="O1426" s="195">
        <v>0.34399999999999997</v>
      </c>
      <c r="P1426" s="195">
        <v>0.38200000000000001</v>
      </c>
      <c r="Q1426" s="195">
        <v>0.32</v>
      </c>
      <c r="R1426" s="195">
        <v>0.35799999999999998</v>
      </c>
      <c r="S1426" s="195">
        <v>0.128</v>
      </c>
      <c r="T1426" s="195">
        <v>0.156</v>
      </c>
      <c r="U1426" s="195">
        <v>3.3000000000000002E-2</v>
      </c>
      <c r="V1426" s="195">
        <v>4.9000000000000002E-2</v>
      </c>
      <c r="W1426" s="195">
        <v>0.08</v>
      </c>
      <c r="X1426" s="195">
        <v>0.10299999999999999</v>
      </c>
      <c r="Y1426" s="195">
        <v>0</v>
      </c>
      <c r="Z1426" s="195">
        <v>4.0000000000000001E-3</v>
      </c>
      <c r="AA1426" s="195">
        <v>1.9E-2</v>
      </c>
      <c r="AB1426" s="195">
        <v>3.2000000000000001E-2</v>
      </c>
      <c r="AC1426" s="42"/>
    </row>
    <row r="1427" spans="1:29" x14ac:dyDescent="0.25">
      <c r="A1427" s="94" t="s">
        <v>2870</v>
      </c>
      <c r="B1427" s="195" t="s">
        <v>143</v>
      </c>
      <c r="C1427" s="195">
        <v>0.47463768115942029</v>
      </c>
      <c r="D1427" s="195">
        <v>0.32608695652173914</v>
      </c>
      <c r="E1427" s="195">
        <v>8.5144927536231887E-2</v>
      </c>
      <c r="F1427" s="195">
        <v>7.246376811594203E-3</v>
      </c>
      <c r="G1427" s="195">
        <v>6.8840579710144928E-2</v>
      </c>
      <c r="H1427" s="195" t="s">
        <v>143</v>
      </c>
      <c r="I1427" s="195">
        <v>3.8043478260869568E-2</v>
      </c>
      <c r="J1427" s="194">
        <v>1</v>
      </c>
      <c r="K1427" s="196">
        <v>552</v>
      </c>
      <c r="L1427" s="94"/>
      <c r="M1427" s="195" t="s">
        <v>143</v>
      </c>
      <c r="N1427" s="195" t="s">
        <v>143</v>
      </c>
      <c r="O1427" s="195">
        <v>0.433</v>
      </c>
      <c r="P1427" s="195">
        <v>0.51600000000000001</v>
      </c>
      <c r="Q1427" s="195">
        <v>0.28799999999999998</v>
      </c>
      <c r="R1427" s="195">
        <v>0.36599999999999999</v>
      </c>
      <c r="S1427" s="195">
        <v>6.5000000000000002E-2</v>
      </c>
      <c r="T1427" s="195">
        <v>0.111</v>
      </c>
      <c r="U1427" s="195">
        <v>3.0000000000000001E-3</v>
      </c>
      <c r="V1427" s="195">
        <v>1.7999999999999999E-2</v>
      </c>
      <c r="W1427" s="195">
        <v>5.0999999999999997E-2</v>
      </c>
      <c r="X1427" s="195">
        <v>9.2999999999999999E-2</v>
      </c>
      <c r="Y1427" s="195" t="s">
        <v>143</v>
      </c>
      <c r="Z1427" s="195" t="s">
        <v>143</v>
      </c>
      <c r="AA1427" s="195">
        <v>2.5000000000000001E-2</v>
      </c>
      <c r="AB1427" s="195">
        <v>5.7000000000000002E-2</v>
      </c>
      <c r="AC1427" s="42"/>
    </row>
    <row r="1428" spans="1:29" x14ac:dyDescent="0.25">
      <c r="A1428" s="94" t="s">
        <v>2871</v>
      </c>
      <c r="B1428" s="195">
        <v>5.5938230865344565E-2</v>
      </c>
      <c r="C1428" s="195">
        <v>0.26726043635664626</v>
      </c>
      <c r="D1428" s="195">
        <v>0.29622272770960817</v>
      </c>
      <c r="E1428" s="195">
        <v>9.4704129689552427E-2</v>
      </c>
      <c r="F1428" s="195">
        <v>2.4989587671803416E-2</v>
      </c>
      <c r="G1428" s="195">
        <v>0.20847082946208312</v>
      </c>
      <c r="H1428" s="195">
        <v>9.6113798737705445E-5</v>
      </c>
      <c r="I1428" s="195">
        <v>5.2317944446224326E-2</v>
      </c>
      <c r="J1428" s="194">
        <v>0.99999999999999989</v>
      </c>
      <c r="K1428" s="196">
        <v>31213</v>
      </c>
      <c r="L1428" s="94"/>
      <c r="M1428" s="195">
        <v>5.2999999999999999E-2</v>
      </c>
      <c r="N1428" s="195">
        <v>5.8999999999999997E-2</v>
      </c>
      <c r="O1428" s="195">
        <v>0.26200000000000001</v>
      </c>
      <c r="P1428" s="195">
        <v>0.27200000000000002</v>
      </c>
      <c r="Q1428" s="195">
        <v>0.29099999999999998</v>
      </c>
      <c r="R1428" s="195">
        <v>0.30099999999999999</v>
      </c>
      <c r="S1428" s="195">
        <v>9.1999999999999998E-2</v>
      </c>
      <c r="T1428" s="195">
        <v>9.8000000000000004E-2</v>
      </c>
      <c r="U1428" s="195">
        <v>2.3E-2</v>
      </c>
      <c r="V1428" s="195">
        <v>2.7E-2</v>
      </c>
      <c r="W1428" s="195">
        <v>0.20399999999999999</v>
      </c>
      <c r="X1428" s="195">
        <v>0.21299999999999999</v>
      </c>
      <c r="Y1428" s="195">
        <v>0</v>
      </c>
      <c r="Z1428" s="195">
        <v>0</v>
      </c>
      <c r="AA1428" s="195">
        <v>0.05</v>
      </c>
      <c r="AB1428" s="195">
        <v>5.5E-2</v>
      </c>
      <c r="AC1428" s="42"/>
    </row>
    <row r="1429" spans="1:29" x14ac:dyDescent="0.25">
      <c r="A1429" s="94" t="s">
        <v>2872</v>
      </c>
      <c r="B1429" s="195" t="s">
        <v>143</v>
      </c>
      <c r="C1429" s="195">
        <v>0.31779257849666986</v>
      </c>
      <c r="D1429" s="195">
        <v>0.31874405328258804</v>
      </c>
      <c r="E1429" s="195">
        <v>0.14081826831588962</v>
      </c>
      <c r="F1429" s="195">
        <v>3.3301617507136061E-2</v>
      </c>
      <c r="G1429" s="195">
        <v>0.15128449096098953</v>
      </c>
      <c r="H1429" s="195" t="s">
        <v>143</v>
      </c>
      <c r="I1429" s="195">
        <v>3.8058991436726926E-2</v>
      </c>
      <c r="J1429" s="194">
        <v>1</v>
      </c>
      <c r="K1429" s="196">
        <v>1051</v>
      </c>
      <c r="L1429" s="94"/>
      <c r="M1429" s="195" t="s">
        <v>143</v>
      </c>
      <c r="N1429" s="195" t="s">
        <v>143</v>
      </c>
      <c r="O1429" s="195">
        <v>0.28999999999999998</v>
      </c>
      <c r="P1429" s="195">
        <v>0.34699999999999998</v>
      </c>
      <c r="Q1429" s="195">
        <v>0.29099999999999998</v>
      </c>
      <c r="R1429" s="195">
        <v>0.34799999999999998</v>
      </c>
      <c r="S1429" s="195">
        <v>0.121</v>
      </c>
      <c r="T1429" s="195">
        <v>0.16300000000000001</v>
      </c>
      <c r="U1429" s="195">
        <v>2.4E-2</v>
      </c>
      <c r="V1429" s="195">
        <v>4.5999999999999999E-2</v>
      </c>
      <c r="W1429" s="195">
        <v>0.13100000000000001</v>
      </c>
      <c r="X1429" s="195">
        <v>0.17399999999999999</v>
      </c>
      <c r="Y1429" s="195" t="s">
        <v>143</v>
      </c>
      <c r="Z1429" s="195" t="s">
        <v>143</v>
      </c>
      <c r="AA1429" s="195">
        <v>2.8000000000000001E-2</v>
      </c>
      <c r="AB1429" s="195">
        <v>5.0999999999999997E-2</v>
      </c>
      <c r="AC1429" s="42"/>
    </row>
    <row r="1430" spans="1:29" x14ac:dyDescent="0.25">
      <c r="A1430" s="94" t="s">
        <v>2873</v>
      </c>
      <c r="B1430" s="195" t="s">
        <v>143</v>
      </c>
      <c r="C1430" s="195">
        <v>8.2887700534759357E-2</v>
      </c>
      <c r="D1430" s="195">
        <v>0.19964349376114082</v>
      </c>
      <c r="E1430" s="195">
        <v>7.7540106951871662E-2</v>
      </c>
      <c r="F1430" s="195">
        <v>1.1586452762923352E-2</v>
      </c>
      <c r="G1430" s="195">
        <v>0.56951871657754005</v>
      </c>
      <c r="H1430" s="195" t="s">
        <v>143</v>
      </c>
      <c r="I1430" s="195">
        <v>5.8823529411764705E-2</v>
      </c>
      <c r="J1430" s="194">
        <v>1</v>
      </c>
      <c r="K1430" s="196">
        <v>1122</v>
      </c>
      <c r="L1430" s="94"/>
      <c r="M1430" s="195" t="s">
        <v>143</v>
      </c>
      <c r="N1430" s="195" t="s">
        <v>143</v>
      </c>
      <c r="O1430" s="195">
        <v>6.8000000000000005E-2</v>
      </c>
      <c r="P1430" s="195">
        <v>0.1</v>
      </c>
      <c r="Q1430" s="195">
        <v>0.17699999999999999</v>
      </c>
      <c r="R1430" s="195">
        <v>0.224</v>
      </c>
      <c r="S1430" s="195">
        <v>6.3E-2</v>
      </c>
      <c r="T1430" s="195">
        <v>9.5000000000000001E-2</v>
      </c>
      <c r="U1430" s="195">
        <v>7.0000000000000001E-3</v>
      </c>
      <c r="V1430" s="195">
        <v>0.02</v>
      </c>
      <c r="W1430" s="195">
        <v>0.54</v>
      </c>
      <c r="X1430" s="195">
        <v>0.59799999999999998</v>
      </c>
      <c r="Y1430" s="195" t="s">
        <v>143</v>
      </c>
      <c r="Z1430" s="195" t="s">
        <v>143</v>
      </c>
      <c r="AA1430" s="195">
        <v>4.7E-2</v>
      </c>
      <c r="AB1430" s="195">
        <v>7.3999999999999996E-2</v>
      </c>
      <c r="AC1430" s="42"/>
    </row>
    <row r="1431" spans="1:29" x14ac:dyDescent="0.25">
      <c r="A1431" s="94" t="s">
        <v>2874</v>
      </c>
      <c r="B1431" s="195">
        <v>1.834862385321101E-2</v>
      </c>
      <c r="C1431" s="195">
        <v>6.3271116735210374E-4</v>
      </c>
      <c r="D1431" s="195">
        <v>0.58019614046187917</v>
      </c>
      <c r="E1431" s="195">
        <v>0.34071496361910786</v>
      </c>
      <c r="F1431" s="195">
        <v>1.1072445428661816E-2</v>
      </c>
      <c r="G1431" s="195">
        <v>7.276178424549193E-3</v>
      </c>
      <c r="H1431" s="195" t="s">
        <v>143</v>
      </c>
      <c r="I1431" s="195">
        <v>4.175893704523885E-2</v>
      </c>
      <c r="J1431" s="194">
        <v>1</v>
      </c>
      <c r="K1431" s="196">
        <v>3161</v>
      </c>
      <c r="L1431" s="94"/>
      <c r="M1431" s="195">
        <v>1.4E-2</v>
      </c>
      <c r="N1431" s="195">
        <v>2.4E-2</v>
      </c>
      <c r="O1431" s="195">
        <v>0</v>
      </c>
      <c r="P1431" s="195">
        <v>2E-3</v>
      </c>
      <c r="Q1431" s="195">
        <v>0.56299999999999994</v>
      </c>
      <c r="R1431" s="195">
        <v>0.59699999999999998</v>
      </c>
      <c r="S1431" s="195">
        <v>0.32400000000000001</v>
      </c>
      <c r="T1431" s="195">
        <v>0.35699999999999998</v>
      </c>
      <c r="U1431" s="195">
        <v>8.0000000000000002E-3</v>
      </c>
      <c r="V1431" s="195">
        <v>1.4999999999999999E-2</v>
      </c>
      <c r="W1431" s="195">
        <v>5.0000000000000001E-3</v>
      </c>
      <c r="X1431" s="195">
        <v>1.0999999999999999E-2</v>
      </c>
      <c r="Y1431" s="195" t="s">
        <v>143</v>
      </c>
      <c r="Z1431" s="195" t="s">
        <v>143</v>
      </c>
      <c r="AA1431" s="195">
        <v>3.5000000000000003E-2</v>
      </c>
      <c r="AB1431" s="195">
        <v>4.9000000000000002E-2</v>
      </c>
      <c r="AC1431" s="42"/>
    </row>
    <row r="1432" spans="1:29" x14ac:dyDescent="0.25">
      <c r="A1432" s="94" t="s">
        <v>2875</v>
      </c>
      <c r="B1432" s="195">
        <v>5.2014278429372771E-2</v>
      </c>
      <c r="C1432" s="195">
        <v>0.25497195308516063</v>
      </c>
      <c r="D1432" s="195">
        <v>0.28939316675165733</v>
      </c>
      <c r="E1432" s="195">
        <v>7.0372259051504335E-2</v>
      </c>
      <c r="F1432" s="195">
        <v>4.9974502804691484E-2</v>
      </c>
      <c r="G1432" s="195">
        <v>0.23661397246302907</v>
      </c>
      <c r="H1432" s="195">
        <v>2.5497195308516065E-4</v>
      </c>
      <c r="I1432" s="195">
        <v>4.6404895461499236E-2</v>
      </c>
      <c r="J1432" s="194">
        <v>1</v>
      </c>
      <c r="K1432" s="196">
        <v>3922</v>
      </c>
      <c r="L1432" s="94"/>
      <c r="M1432" s="195">
        <v>4.4999999999999998E-2</v>
      </c>
      <c r="N1432" s="195">
        <v>5.8999999999999997E-2</v>
      </c>
      <c r="O1432" s="195">
        <v>0.24199999999999999</v>
      </c>
      <c r="P1432" s="195">
        <v>0.26900000000000002</v>
      </c>
      <c r="Q1432" s="195">
        <v>0.27500000000000002</v>
      </c>
      <c r="R1432" s="195">
        <v>0.30399999999999999</v>
      </c>
      <c r="S1432" s="195">
        <v>6.3E-2</v>
      </c>
      <c r="T1432" s="195">
        <v>7.9000000000000001E-2</v>
      </c>
      <c r="U1432" s="195">
        <v>4.3999999999999997E-2</v>
      </c>
      <c r="V1432" s="195">
        <v>5.7000000000000002E-2</v>
      </c>
      <c r="W1432" s="195">
        <v>0.224</v>
      </c>
      <c r="X1432" s="195">
        <v>0.25</v>
      </c>
      <c r="Y1432" s="195">
        <v>0</v>
      </c>
      <c r="Z1432" s="195">
        <v>1E-3</v>
      </c>
      <c r="AA1432" s="195">
        <v>0.04</v>
      </c>
      <c r="AB1432" s="195">
        <v>5.2999999999999999E-2</v>
      </c>
      <c r="AC1432" s="42"/>
    </row>
    <row r="1433" spans="1:29" x14ac:dyDescent="0.25">
      <c r="A1433" s="94" t="s">
        <v>2876</v>
      </c>
      <c r="B1433" s="195">
        <v>0.30818256578947367</v>
      </c>
      <c r="C1433" s="195">
        <v>0.39905427631578949</v>
      </c>
      <c r="D1433" s="195">
        <v>0.16961348684210525</v>
      </c>
      <c r="E1433" s="195">
        <v>2.5493421052631578E-2</v>
      </c>
      <c r="F1433" s="195">
        <v>1.8503289473684209E-3</v>
      </c>
      <c r="G1433" s="195">
        <v>4.0501644736842105E-2</v>
      </c>
      <c r="H1433" s="195" t="s">
        <v>143</v>
      </c>
      <c r="I1433" s="195">
        <v>5.530427631578947E-2</v>
      </c>
      <c r="J1433" s="194">
        <v>1</v>
      </c>
      <c r="K1433" s="196">
        <v>4864</v>
      </c>
      <c r="L1433" s="94"/>
      <c r="M1433" s="195">
        <v>0.29499999999999998</v>
      </c>
      <c r="N1433" s="195">
        <v>0.32100000000000001</v>
      </c>
      <c r="O1433" s="195">
        <v>0.38500000000000001</v>
      </c>
      <c r="P1433" s="195">
        <v>0.41299999999999998</v>
      </c>
      <c r="Q1433" s="195">
        <v>0.159</v>
      </c>
      <c r="R1433" s="195">
        <v>0.18</v>
      </c>
      <c r="S1433" s="195">
        <v>2.1000000000000001E-2</v>
      </c>
      <c r="T1433" s="195">
        <v>0.03</v>
      </c>
      <c r="U1433" s="195">
        <v>1E-3</v>
      </c>
      <c r="V1433" s="195">
        <v>4.0000000000000001E-3</v>
      </c>
      <c r="W1433" s="195">
        <v>3.5000000000000003E-2</v>
      </c>
      <c r="X1433" s="195">
        <v>4.5999999999999999E-2</v>
      </c>
      <c r="Y1433" s="195" t="s">
        <v>143</v>
      </c>
      <c r="Z1433" s="195" t="s">
        <v>143</v>
      </c>
      <c r="AA1433" s="195">
        <v>4.9000000000000002E-2</v>
      </c>
      <c r="AB1433" s="195">
        <v>6.2E-2</v>
      </c>
      <c r="AC1433" s="42"/>
    </row>
    <row r="1434" spans="1:29" x14ac:dyDescent="0.25">
      <c r="A1434" s="94" t="s">
        <v>2877</v>
      </c>
      <c r="B1434" s="195" t="s">
        <v>143</v>
      </c>
      <c r="C1434" s="195">
        <v>0.2255541069100391</v>
      </c>
      <c r="D1434" s="195">
        <v>0.36766623207301175</v>
      </c>
      <c r="E1434" s="195">
        <v>0.12385919165580182</v>
      </c>
      <c r="F1434" s="195">
        <v>2.2164276401564539E-2</v>
      </c>
      <c r="G1434" s="195">
        <v>0.22816166883963493</v>
      </c>
      <c r="H1434" s="195" t="s">
        <v>143</v>
      </c>
      <c r="I1434" s="195">
        <v>3.259452411994785E-2</v>
      </c>
      <c r="J1434" s="194">
        <v>1</v>
      </c>
      <c r="K1434" s="196">
        <v>767</v>
      </c>
      <c r="L1434" s="94"/>
      <c r="M1434" s="195" t="s">
        <v>143</v>
      </c>
      <c r="N1434" s="195" t="s">
        <v>143</v>
      </c>
      <c r="O1434" s="195">
        <v>0.19700000000000001</v>
      </c>
      <c r="P1434" s="195">
        <v>0.25600000000000001</v>
      </c>
      <c r="Q1434" s="195">
        <v>0.33400000000000002</v>
      </c>
      <c r="R1434" s="195">
        <v>0.40200000000000002</v>
      </c>
      <c r="S1434" s="195">
        <v>0.10199999999999999</v>
      </c>
      <c r="T1434" s="195">
        <v>0.14899999999999999</v>
      </c>
      <c r="U1434" s="195">
        <v>1.4E-2</v>
      </c>
      <c r="V1434" s="195">
        <v>3.5000000000000003E-2</v>
      </c>
      <c r="W1434" s="195">
        <v>0.2</v>
      </c>
      <c r="X1434" s="195">
        <v>0.25900000000000001</v>
      </c>
      <c r="Y1434" s="195" t="s">
        <v>143</v>
      </c>
      <c r="Z1434" s="195" t="s">
        <v>143</v>
      </c>
      <c r="AA1434" s="195">
        <v>2.1999999999999999E-2</v>
      </c>
      <c r="AB1434" s="195">
        <v>4.8000000000000001E-2</v>
      </c>
      <c r="AC1434" s="42"/>
    </row>
    <row r="1435" spans="1:29" x14ac:dyDescent="0.25">
      <c r="A1435" s="94" t="s">
        <v>2878</v>
      </c>
      <c r="B1435" s="195" t="s">
        <v>143</v>
      </c>
      <c r="C1435" s="195">
        <v>0.23064159292035399</v>
      </c>
      <c r="D1435" s="195">
        <v>0.2353429203539823</v>
      </c>
      <c r="E1435" s="195">
        <v>0.11642699115044247</v>
      </c>
      <c r="F1435" s="195">
        <v>1.8528761061946904E-2</v>
      </c>
      <c r="G1435" s="195">
        <v>0.36587389380530971</v>
      </c>
      <c r="H1435" s="195" t="s">
        <v>143</v>
      </c>
      <c r="I1435" s="195">
        <v>3.3185840707964605E-2</v>
      </c>
      <c r="J1435" s="194">
        <v>1</v>
      </c>
      <c r="K1435" s="196">
        <v>3616</v>
      </c>
      <c r="L1435" s="94"/>
      <c r="M1435" s="195" t="s">
        <v>143</v>
      </c>
      <c r="N1435" s="195" t="s">
        <v>143</v>
      </c>
      <c r="O1435" s="195">
        <v>0.217</v>
      </c>
      <c r="P1435" s="195">
        <v>0.245</v>
      </c>
      <c r="Q1435" s="195">
        <v>0.222</v>
      </c>
      <c r="R1435" s="195">
        <v>0.249</v>
      </c>
      <c r="S1435" s="195">
        <v>0.106</v>
      </c>
      <c r="T1435" s="195">
        <v>0.127</v>
      </c>
      <c r="U1435" s="195">
        <v>1.4999999999999999E-2</v>
      </c>
      <c r="V1435" s="195">
        <v>2.3E-2</v>
      </c>
      <c r="W1435" s="195">
        <v>0.35</v>
      </c>
      <c r="X1435" s="195">
        <v>0.38200000000000001</v>
      </c>
      <c r="Y1435" s="195" t="s">
        <v>143</v>
      </c>
      <c r="Z1435" s="195" t="s">
        <v>143</v>
      </c>
      <c r="AA1435" s="195">
        <v>2.8000000000000001E-2</v>
      </c>
      <c r="AB1435" s="195">
        <v>0.04</v>
      </c>
      <c r="AC1435" s="42"/>
    </row>
    <row r="1436" spans="1:29" x14ac:dyDescent="0.25">
      <c r="A1436" s="94" t="s">
        <v>2879</v>
      </c>
      <c r="B1436" s="195" t="s">
        <v>143</v>
      </c>
      <c r="C1436" s="195">
        <v>0.42698295033358041</v>
      </c>
      <c r="D1436" s="195">
        <v>0.3491475166790215</v>
      </c>
      <c r="E1436" s="195">
        <v>8.3765752409191999E-2</v>
      </c>
      <c r="F1436" s="195">
        <v>8.1541882876204601E-3</v>
      </c>
      <c r="G1436" s="195">
        <v>1.704966641957005E-2</v>
      </c>
      <c r="H1436" s="195" t="s">
        <v>143</v>
      </c>
      <c r="I1436" s="195">
        <v>0.11489992587101557</v>
      </c>
      <c r="J1436" s="194">
        <v>1</v>
      </c>
      <c r="K1436" s="196">
        <v>1349</v>
      </c>
      <c r="L1436" s="94"/>
      <c r="M1436" s="195" t="s">
        <v>143</v>
      </c>
      <c r="N1436" s="195" t="s">
        <v>143</v>
      </c>
      <c r="O1436" s="195">
        <v>0.40100000000000002</v>
      </c>
      <c r="P1436" s="195">
        <v>0.45400000000000001</v>
      </c>
      <c r="Q1436" s="195">
        <v>0.32400000000000001</v>
      </c>
      <c r="R1436" s="195">
        <v>0.375</v>
      </c>
      <c r="S1436" s="195">
        <v>7.0000000000000007E-2</v>
      </c>
      <c r="T1436" s="195">
        <v>0.1</v>
      </c>
      <c r="U1436" s="195">
        <v>5.0000000000000001E-3</v>
      </c>
      <c r="V1436" s="195">
        <v>1.4999999999999999E-2</v>
      </c>
      <c r="W1436" s="195">
        <v>1.0999999999999999E-2</v>
      </c>
      <c r="X1436" s="195">
        <v>2.5000000000000001E-2</v>
      </c>
      <c r="Y1436" s="195" t="s">
        <v>143</v>
      </c>
      <c r="Z1436" s="195" t="s">
        <v>143</v>
      </c>
      <c r="AA1436" s="195">
        <v>9.9000000000000005E-2</v>
      </c>
      <c r="AB1436" s="195">
        <v>0.13300000000000001</v>
      </c>
      <c r="AC1436" s="42"/>
    </row>
    <row r="1437" spans="1:29" x14ac:dyDescent="0.25">
      <c r="A1437" s="94" t="s">
        <v>2880</v>
      </c>
      <c r="B1437" s="195" t="s">
        <v>143</v>
      </c>
      <c r="C1437" s="195">
        <v>0.18128654970760233</v>
      </c>
      <c r="D1437" s="195">
        <v>0.37510442773600666</v>
      </c>
      <c r="E1437" s="195">
        <v>9.5238095238095233E-2</v>
      </c>
      <c r="F1437" s="195">
        <v>1.7543859649122806E-2</v>
      </c>
      <c r="G1437" s="195">
        <v>0.27151211361737676</v>
      </c>
      <c r="H1437" s="195" t="s">
        <v>143</v>
      </c>
      <c r="I1437" s="195">
        <v>5.9314954051796154E-2</v>
      </c>
      <c r="J1437" s="194">
        <v>1</v>
      </c>
      <c r="K1437" s="196">
        <v>1197</v>
      </c>
      <c r="L1437" s="94"/>
      <c r="M1437" s="195" t="s">
        <v>143</v>
      </c>
      <c r="N1437" s="195" t="s">
        <v>143</v>
      </c>
      <c r="O1437" s="195">
        <v>0.16</v>
      </c>
      <c r="P1437" s="195">
        <v>0.20399999999999999</v>
      </c>
      <c r="Q1437" s="195">
        <v>0.34799999999999998</v>
      </c>
      <c r="R1437" s="195">
        <v>0.40300000000000002</v>
      </c>
      <c r="S1437" s="195">
        <v>0.08</v>
      </c>
      <c r="T1437" s="195">
        <v>0.113</v>
      </c>
      <c r="U1437" s="195">
        <v>1.2E-2</v>
      </c>
      <c r="V1437" s="195">
        <v>2.7E-2</v>
      </c>
      <c r="W1437" s="195">
        <v>0.247</v>
      </c>
      <c r="X1437" s="195">
        <v>0.29699999999999999</v>
      </c>
      <c r="Y1437" s="195" t="s">
        <v>143</v>
      </c>
      <c r="Z1437" s="195" t="s">
        <v>143</v>
      </c>
      <c r="AA1437" s="195">
        <v>4.7E-2</v>
      </c>
      <c r="AB1437" s="195">
        <v>7.3999999999999996E-2</v>
      </c>
      <c r="AC1437" s="42"/>
    </row>
    <row r="1438" spans="1:29" x14ac:dyDescent="0.25">
      <c r="A1438" s="94" t="s">
        <v>2881</v>
      </c>
      <c r="B1438" s="195" t="s">
        <v>143</v>
      </c>
      <c r="C1438" s="195">
        <v>0.39620081411126185</v>
      </c>
      <c r="D1438" s="195">
        <v>0.2062415196743555</v>
      </c>
      <c r="E1438" s="195">
        <v>7.055630936227951E-2</v>
      </c>
      <c r="F1438" s="195">
        <v>0.10583446404341927</v>
      </c>
      <c r="G1438" s="195">
        <v>0.18046132971506107</v>
      </c>
      <c r="H1438" s="195" t="s">
        <v>143</v>
      </c>
      <c r="I1438" s="195">
        <v>4.0705563093622797E-2</v>
      </c>
      <c r="J1438" s="194">
        <v>1</v>
      </c>
      <c r="K1438" s="196">
        <v>737</v>
      </c>
      <c r="L1438" s="94"/>
      <c r="M1438" s="195" t="s">
        <v>143</v>
      </c>
      <c r="N1438" s="195" t="s">
        <v>143</v>
      </c>
      <c r="O1438" s="195">
        <v>0.36199999999999999</v>
      </c>
      <c r="P1438" s="195">
        <v>0.432</v>
      </c>
      <c r="Q1438" s="195">
        <v>0.17899999999999999</v>
      </c>
      <c r="R1438" s="195">
        <v>0.23699999999999999</v>
      </c>
      <c r="S1438" s="195">
        <v>5.3999999999999999E-2</v>
      </c>
      <c r="T1438" s="195">
        <v>9.0999999999999998E-2</v>
      </c>
      <c r="U1438" s="195">
        <v>8.5999999999999993E-2</v>
      </c>
      <c r="V1438" s="195">
        <v>0.13</v>
      </c>
      <c r="W1438" s="195">
        <v>0.154</v>
      </c>
      <c r="X1438" s="195">
        <v>0.21</v>
      </c>
      <c r="Y1438" s="195" t="s">
        <v>143</v>
      </c>
      <c r="Z1438" s="195" t="s">
        <v>143</v>
      </c>
      <c r="AA1438" s="195">
        <v>2.9000000000000001E-2</v>
      </c>
      <c r="AB1438" s="195">
        <v>5.8000000000000003E-2</v>
      </c>
      <c r="AC1438" s="42"/>
    </row>
    <row r="1439" spans="1:29" x14ac:dyDescent="0.25">
      <c r="A1439" s="94" t="s">
        <v>2882</v>
      </c>
      <c r="B1439" s="195" t="s">
        <v>143</v>
      </c>
      <c r="C1439" s="195">
        <v>0.12208067940552017</v>
      </c>
      <c r="D1439" s="195">
        <v>0.23142250530785563</v>
      </c>
      <c r="E1439" s="195">
        <v>9.5541401273885357E-2</v>
      </c>
      <c r="F1439" s="195">
        <v>3.7154989384288746E-2</v>
      </c>
      <c r="G1439" s="195">
        <v>0.46602972399150744</v>
      </c>
      <c r="H1439" s="195">
        <v>1.0615711252653928E-3</v>
      </c>
      <c r="I1439" s="195">
        <v>4.6709129511677279E-2</v>
      </c>
      <c r="J1439" s="194">
        <v>1</v>
      </c>
      <c r="K1439" s="196">
        <v>942</v>
      </c>
      <c r="L1439" s="94"/>
      <c r="M1439" s="195" t="s">
        <v>143</v>
      </c>
      <c r="N1439" s="195" t="s">
        <v>143</v>
      </c>
      <c r="O1439" s="195">
        <v>0.10299999999999999</v>
      </c>
      <c r="P1439" s="195">
        <v>0.14499999999999999</v>
      </c>
      <c r="Q1439" s="195">
        <v>0.20599999999999999</v>
      </c>
      <c r="R1439" s="195">
        <v>0.25900000000000001</v>
      </c>
      <c r="S1439" s="195">
        <v>7.8E-2</v>
      </c>
      <c r="T1439" s="195">
        <v>0.11600000000000001</v>
      </c>
      <c r="U1439" s="195">
        <v>2.7E-2</v>
      </c>
      <c r="V1439" s="195">
        <v>5.0999999999999997E-2</v>
      </c>
      <c r="W1439" s="195">
        <v>0.434</v>
      </c>
      <c r="X1439" s="195">
        <v>0.498</v>
      </c>
      <c r="Y1439" s="195">
        <v>0</v>
      </c>
      <c r="Z1439" s="195">
        <v>6.0000000000000001E-3</v>
      </c>
      <c r="AA1439" s="195">
        <v>3.5000000000000003E-2</v>
      </c>
      <c r="AB1439" s="195">
        <v>6.2E-2</v>
      </c>
      <c r="AC1439" s="42"/>
    </row>
    <row r="1440" spans="1:29" x14ac:dyDescent="0.25">
      <c r="A1440" s="94" t="s">
        <v>2883</v>
      </c>
      <c r="B1440" s="195" t="s">
        <v>143</v>
      </c>
      <c r="C1440" s="195">
        <v>0.31479736098020733</v>
      </c>
      <c r="D1440" s="195">
        <v>0.43025447690857682</v>
      </c>
      <c r="E1440" s="195">
        <v>0.10461828463713478</v>
      </c>
      <c r="F1440" s="195">
        <v>2.0735155513666354E-2</v>
      </c>
      <c r="G1440" s="195">
        <v>6.7153628652214886E-2</v>
      </c>
      <c r="H1440" s="195" t="s">
        <v>143</v>
      </c>
      <c r="I1440" s="195">
        <v>6.2441093308199809E-2</v>
      </c>
      <c r="J1440" s="194">
        <v>0.99999999999999989</v>
      </c>
      <c r="K1440" s="196">
        <v>4244</v>
      </c>
      <c r="L1440" s="94"/>
      <c r="M1440" s="195" t="s">
        <v>143</v>
      </c>
      <c r="N1440" s="195" t="s">
        <v>143</v>
      </c>
      <c r="O1440" s="195">
        <v>0.30099999999999999</v>
      </c>
      <c r="P1440" s="195">
        <v>0.32900000000000001</v>
      </c>
      <c r="Q1440" s="195">
        <v>0.41499999999999998</v>
      </c>
      <c r="R1440" s="195">
        <v>0.44500000000000001</v>
      </c>
      <c r="S1440" s="195">
        <v>9.6000000000000002E-2</v>
      </c>
      <c r="T1440" s="195">
        <v>0.114</v>
      </c>
      <c r="U1440" s="195">
        <v>1.7000000000000001E-2</v>
      </c>
      <c r="V1440" s="195">
        <v>2.5000000000000001E-2</v>
      </c>
      <c r="W1440" s="195">
        <v>0.06</v>
      </c>
      <c r="X1440" s="195">
        <v>7.4999999999999997E-2</v>
      </c>
      <c r="Y1440" s="195" t="s">
        <v>143</v>
      </c>
      <c r="Z1440" s="195" t="s">
        <v>143</v>
      </c>
      <c r="AA1440" s="195">
        <v>5.6000000000000001E-2</v>
      </c>
      <c r="AB1440" s="195">
        <v>7.0000000000000007E-2</v>
      </c>
      <c r="AC1440" s="42"/>
    </row>
    <row r="1441" spans="1:29" x14ac:dyDescent="0.25">
      <c r="A1441" s="94" t="s">
        <v>2884</v>
      </c>
      <c r="B1441" s="195" t="s">
        <v>143</v>
      </c>
      <c r="C1441" s="195">
        <v>0.37615894039735098</v>
      </c>
      <c r="D1441" s="195">
        <v>0.42384105960264901</v>
      </c>
      <c r="E1441" s="195">
        <v>7.6821192052980131E-2</v>
      </c>
      <c r="F1441" s="195">
        <v>1.0596026490066225E-2</v>
      </c>
      <c r="G1441" s="195">
        <v>7.2847682119205295E-2</v>
      </c>
      <c r="H1441" s="195" t="s">
        <v>143</v>
      </c>
      <c r="I1441" s="195">
        <v>3.9735099337748346E-2</v>
      </c>
      <c r="J1441" s="194">
        <v>1</v>
      </c>
      <c r="K1441" s="196">
        <v>755</v>
      </c>
      <c r="L1441" s="94"/>
      <c r="M1441" s="195" t="s">
        <v>143</v>
      </c>
      <c r="N1441" s="195" t="s">
        <v>143</v>
      </c>
      <c r="O1441" s="195">
        <v>0.34200000000000003</v>
      </c>
      <c r="P1441" s="195">
        <v>0.41099999999999998</v>
      </c>
      <c r="Q1441" s="195">
        <v>0.38900000000000001</v>
      </c>
      <c r="R1441" s="195">
        <v>0.45900000000000002</v>
      </c>
      <c r="S1441" s="195">
        <v>0.06</v>
      </c>
      <c r="T1441" s="195">
        <v>9.8000000000000004E-2</v>
      </c>
      <c r="U1441" s="195">
        <v>5.0000000000000001E-3</v>
      </c>
      <c r="V1441" s="195">
        <v>2.1000000000000001E-2</v>
      </c>
      <c r="W1441" s="195">
        <v>5.6000000000000001E-2</v>
      </c>
      <c r="X1441" s="195">
        <v>9.4E-2</v>
      </c>
      <c r="Y1441" s="195" t="s">
        <v>143</v>
      </c>
      <c r="Z1441" s="195" t="s">
        <v>143</v>
      </c>
      <c r="AA1441" s="195">
        <v>2.8000000000000001E-2</v>
      </c>
      <c r="AB1441" s="195">
        <v>5.6000000000000001E-2</v>
      </c>
      <c r="AC1441" s="42"/>
    </row>
    <row r="1442" spans="1:29" x14ac:dyDescent="0.25">
      <c r="A1442" s="94" t="s">
        <v>2885</v>
      </c>
      <c r="B1442" s="195">
        <v>6.1299657984740859E-2</v>
      </c>
      <c r="C1442" s="195">
        <v>0.2913706919231781</v>
      </c>
      <c r="D1442" s="195">
        <v>0.30202578268876612</v>
      </c>
      <c r="E1442" s="195">
        <v>4.4725072349381743E-2</v>
      </c>
      <c r="F1442" s="195">
        <v>2.5388055774796105E-2</v>
      </c>
      <c r="G1442" s="195">
        <v>0.23730597211260196</v>
      </c>
      <c r="H1442" s="195">
        <v>1.7100762957116549E-3</v>
      </c>
      <c r="I1442" s="195">
        <v>3.6174690870823464E-2</v>
      </c>
      <c r="J1442" s="194">
        <v>1</v>
      </c>
      <c r="K1442" s="196">
        <v>7602</v>
      </c>
      <c r="L1442" s="94"/>
      <c r="M1442" s="195">
        <v>5.6000000000000001E-2</v>
      </c>
      <c r="N1442" s="195">
        <v>6.7000000000000004E-2</v>
      </c>
      <c r="O1442" s="195">
        <v>0.28100000000000003</v>
      </c>
      <c r="P1442" s="195">
        <v>0.30199999999999999</v>
      </c>
      <c r="Q1442" s="195">
        <v>0.29199999999999998</v>
      </c>
      <c r="R1442" s="195">
        <v>0.312</v>
      </c>
      <c r="S1442" s="195">
        <v>0.04</v>
      </c>
      <c r="T1442" s="195">
        <v>0.05</v>
      </c>
      <c r="U1442" s="195">
        <v>2.1999999999999999E-2</v>
      </c>
      <c r="V1442" s="195">
        <v>2.9000000000000001E-2</v>
      </c>
      <c r="W1442" s="195">
        <v>0.22800000000000001</v>
      </c>
      <c r="X1442" s="195">
        <v>0.247</v>
      </c>
      <c r="Y1442" s="195">
        <v>1E-3</v>
      </c>
      <c r="Z1442" s="195">
        <v>3.0000000000000001E-3</v>
      </c>
      <c r="AA1442" s="195">
        <v>3.2000000000000001E-2</v>
      </c>
      <c r="AB1442" s="195">
        <v>4.1000000000000002E-2</v>
      </c>
      <c r="AC1442" s="42"/>
    </row>
    <row r="1443" spans="1:29" x14ac:dyDescent="0.25">
      <c r="A1443" s="94" t="s">
        <v>2886</v>
      </c>
      <c r="B1443" s="195" t="s">
        <v>143</v>
      </c>
      <c r="C1443" s="195">
        <v>0.26804123711340205</v>
      </c>
      <c r="D1443" s="195">
        <v>0.35395189003436428</v>
      </c>
      <c r="E1443" s="195">
        <v>6.8728522336769765E-2</v>
      </c>
      <c r="F1443" s="195">
        <v>7.903780068728522E-2</v>
      </c>
      <c r="G1443" s="195">
        <v>0.18900343642611683</v>
      </c>
      <c r="H1443" s="195" t="s">
        <v>143</v>
      </c>
      <c r="I1443" s="195">
        <v>4.1237113402061855E-2</v>
      </c>
      <c r="J1443" s="194">
        <v>0.99999999999999989</v>
      </c>
      <c r="K1443" s="196">
        <v>291</v>
      </c>
      <c r="L1443" s="94"/>
      <c r="M1443" s="195" t="s">
        <v>143</v>
      </c>
      <c r="N1443" s="195" t="s">
        <v>143</v>
      </c>
      <c r="O1443" s="195">
        <v>0.22</v>
      </c>
      <c r="P1443" s="195">
        <v>0.32200000000000001</v>
      </c>
      <c r="Q1443" s="195">
        <v>0.30099999999999999</v>
      </c>
      <c r="R1443" s="195">
        <v>0.41</v>
      </c>
      <c r="S1443" s="195">
        <v>4.4999999999999998E-2</v>
      </c>
      <c r="T1443" s="195">
        <v>0.104</v>
      </c>
      <c r="U1443" s="195">
        <v>5.2999999999999999E-2</v>
      </c>
      <c r="V1443" s="195">
        <v>0.11600000000000001</v>
      </c>
      <c r="W1443" s="195">
        <v>0.14799999999999999</v>
      </c>
      <c r="X1443" s="195">
        <v>0.23799999999999999</v>
      </c>
      <c r="Y1443" s="195" t="s">
        <v>143</v>
      </c>
      <c r="Z1443" s="195" t="s">
        <v>143</v>
      </c>
      <c r="AA1443" s="195">
        <v>2.4E-2</v>
      </c>
      <c r="AB1443" s="195">
        <v>7.0999999999999994E-2</v>
      </c>
      <c r="AC1443" s="42"/>
    </row>
    <row r="1444" spans="1:29" x14ac:dyDescent="0.25">
      <c r="A1444" s="94" t="s">
        <v>2887</v>
      </c>
      <c r="B1444" s="195" t="s">
        <v>143</v>
      </c>
      <c r="C1444" s="195">
        <v>0.13186813186813187</v>
      </c>
      <c r="D1444" s="195">
        <v>0.17582417582417584</v>
      </c>
      <c r="E1444" s="195">
        <v>1.4652014652014652E-2</v>
      </c>
      <c r="F1444" s="195">
        <v>1.4652014652014652E-2</v>
      </c>
      <c r="G1444" s="195">
        <v>0.61538461538461542</v>
      </c>
      <c r="H1444" s="195">
        <v>1.4652014652014652E-2</v>
      </c>
      <c r="I1444" s="195">
        <v>3.2967032967032968E-2</v>
      </c>
      <c r="J1444" s="194">
        <v>1</v>
      </c>
      <c r="K1444" s="196">
        <v>273</v>
      </c>
      <c r="L1444" s="94"/>
      <c r="M1444" s="195" t="s">
        <v>143</v>
      </c>
      <c r="N1444" s="195" t="s">
        <v>143</v>
      </c>
      <c r="O1444" s="195">
        <v>9.7000000000000003E-2</v>
      </c>
      <c r="P1444" s="195">
        <v>0.17699999999999999</v>
      </c>
      <c r="Q1444" s="195">
        <v>0.13500000000000001</v>
      </c>
      <c r="R1444" s="195">
        <v>0.22500000000000001</v>
      </c>
      <c r="S1444" s="195">
        <v>6.0000000000000001E-3</v>
      </c>
      <c r="T1444" s="195">
        <v>3.6999999999999998E-2</v>
      </c>
      <c r="U1444" s="195">
        <v>6.0000000000000001E-3</v>
      </c>
      <c r="V1444" s="195">
        <v>3.6999999999999998E-2</v>
      </c>
      <c r="W1444" s="195">
        <v>0.55600000000000005</v>
      </c>
      <c r="X1444" s="195">
        <v>0.67100000000000004</v>
      </c>
      <c r="Y1444" s="195">
        <v>6.0000000000000001E-3</v>
      </c>
      <c r="Z1444" s="195">
        <v>3.6999999999999998E-2</v>
      </c>
      <c r="AA1444" s="195">
        <v>1.7000000000000001E-2</v>
      </c>
      <c r="AB1444" s="195">
        <v>6.0999999999999999E-2</v>
      </c>
      <c r="AC1444" s="42"/>
    </row>
    <row r="1445" spans="1:29" x14ac:dyDescent="0.25">
      <c r="A1445" s="94" t="s">
        <v>2888</v>
      </c>
      <c r="B1445" s="195" t="s">
        <v>143</v>
      </c>
      <c r="C1445" s="195">
        <v>1.30718954248366E-3</v>
      </c>
      <c r="D1445" s="195">
        <v>0.87320261437908497</v>
      </c>
      <c r="E1445" s="195">
        <v>2.4836601307189541E-2</v>
      </c>
      <c r="F1445" s="195">
        <v>6.1437908496732023E-2</v>
      </c>
      <c r="G1445" s="195">
        <v>6.5359477124183009E-3</v>
      </c>
      <c r="H1445" s="195" t="s">
        <v>143</v>
      </c>
      <c r="I1445" s="195">
        <v>3.2679738562091505E-2</v>
      </c>
      <c r="J1445" s="194">
        <v>1</v>
      </c>
      <c r="K1445" s="196">
        <v>765</v>
      </c>
      <c r="L1445" s="94"/>
      <c r="M1445" s="195" t="s">
        <v>143</v>
      </c>
      <c r="N1445" s="195" t="s">
        <v>143</v>
      </c>
      <c r="O1445" s="195">
        <v>0</v>
      </c>
      <c r="P1445" s="195">
        <v>7.0000000000000001E-3</v>
      </c>
      <c r="Q1445" s="195">
        <v>0.84799999999999998</v>
      </c>
      <c r="R1445" s="195">
        <v>0.89500000000000002</v>
      </c>
      <c r="S1445" s="195">
        <v>1.6E-2</v>
      </c>
      <c r="T1445" s="195">
        <v>3.7999999999999999E-2</v>
      </c>
      <c r="U1445" s="195">
        <v>4.7E-2</v>
      </c>
      <c r="V1445" s="195">
        <v>8.1000000000000003E-2</v>
      </c>
      <c r="W1445" s="195">
        <v>3.0000000000000001E-3</v>
      </c>
      <c r="X1445" s="195">
        <v>1.4999999999999999E-2</v>
      </c>
      <c r="Y1445" s="195" t="s">
        <v>143</v>
      </c>
      <c r="Z1445" s="195" t="s">
        <v>143</v>
      </c>
      <c r="AA1445" s="195">
        <v>2.1999999999999999E-2</v>
      </c>
      <c r="AB1445" s="195">
        <v>4.8000000000000001E-2</v>
      </c>
      <c r="AC1445" s="42"/>
    </row>
    <row r="1446" spans="1:29" x14ac:dyDescent="0.25">
      <c r="A1446" s="94" t="s">
        <v>2889</v>
      </c>
      <c r="B1446" s="195">
        <v>5.876068376068376E-2</v>
      </c>
      <c r="C1446" s="195">
        <v>0.27777777777777779</v>
      </c>
      <c r="D1446" s="195">
        <v>0.29807692307692307</v>
      </c>
      <c r="E1446" s="195">
        <v>3.7393162393162392E-2</v>
      </c>
      <c r="F1446" s="195">
        <v>4.38034188034188E-2</v>
      </c>
      <c r="G1446" s="195">
        <v>0.25427350427350426</v>
      </c>
      <c r="H1446" s="195">
        <v>2.136752136752137E-3</v>
      </c>
      <c r="I1446" s="195">
        <v>2.7777777777777776E-2</v>
      </c>
      <c r="J1446" s="194">
        <v>0.99999999999999989</v>
      </c>
      <c r="K1446" s="196">
        <v>936</v>
      </c>
      <c r="L1446" s="94"/>
      <c r="M1446" s="195">
        <v>4.4999999999999998E-2</v>
      </c>
      <c r="N1446" s="195">
        <v>7.5999999999999998E-2</v>
      </c>
      <c r="O1446" s="195">
        <v>0.25</v>
      </c>
      <c r="P1446" s="195">
        <v>0.307</v>
      </c>
      <c r="Q1446" s="195">
        <v>0.27</v>
      </c>
      <c r="R1446" s="195">
        <v>0.32800000000000001</v>
      </c>
      <c r="S1446" s="195">
        <v>2.7E-2</v>
      </c>
      <c r="T1446" s="195">
        <v>5.1999999999999998E-2</v>
      </c>
      <c r="U1446" s="195">
        <v>3.2000000000000001E-2</v>
      </c>
      <c r="V1446" s="195">
        <v>5.8999999999999997E-2</v>
      </c>
      <c r="W1446" s="195">
        <v>0.22700000000000001</v>
      </c>
      <c r="X1446" s="195">
        <v>0.28299999999999997</v>
      </c>
      <c r="Y1446" s="195">
        <v>1E-3</v>
      </c>
      <c r="Z1446" s="195">
        <v>8.0000000000000002E-3</v>
      </c>
      <c r="AA1446" s="195">
        <v>1.9E-2</v>
      </c>
      <c r="AB1446" s="195">
        <v>0.04</v>
      </c>
      <c r="AC1446" s="42"/>
    </row>
    <row r="1447" spans="1:29" x14ac:dyDescent="0.25">
      <c r="A1447" s="94" t="s">
        <v>2890</v>
      </c>
      <c r="B1447" s="195">
        <v>0.32902670111972437</v>
      </c>
      <c r="C1447" s="195">
        <v>0.44875107665805342</v>
      </c>
      <c r="D1447" s="195">
        <v>0.13436692506459949</v>
      </c>
      <c r="E1447" s="195">
        <v>2.0671834625322998E-2</v>
      </c>
      <c r="F1447" s="195" t="s">
        <v>143</v>
      </c>
      <c r="G1447" s="195">
        <v>4.4788975021533159E-2</v>
      </c>
      <c r="H1447" s="195">
        <v>2.5839793281653748E-3</v>
      </c>
      <c r="I1447" s="195">
        <v>1.9810508182601206E-2</v>
      </c>
      <c r="J1447" s="194">
        <v>0.99999999999999989</v>
      </c>
      <c r="K1447" s="196">
        <v>1161</v>
      </c>
      <c r="L1447" s="94"/>
      <c r="M1447" s="195">
        <v>0.30299999999999999</v>
      </c>
      <c r="N1447" s="195">
        <v>0.35699999999999998</v>
      </c>
      <c r="O1447" s="195">
        <v>0.42</v>
      </c>
      <c r="P1447" s="195">
        <v>0.47699999999999998</v>
      </c>
      <c r="Q1447" s="195">
        <v>0.11600000000000001</v>
      </c>
      <c r="R1447" s="195">
        <v>0.155</v>
      </c>
      <c r="S1447" s="195">
        <v>1.4E-2</v>
      </c>
      <c r="T1447" s="195">
        <v>3.1E-2</v>
      </c>
      <c r="U1447" s="195" t="s">
        <v>143</v>
      </c>
      <c r="V1447" s="195" t="s">
        <v>143</v>
      </c>
      <c r="W1447" s="195">
        <v>3.4000000000000002E-2</v>
      </c>
      <c r="X1447" s="195">
        <v>5.8000000000000003E-2</v>
      </c>
      <c r="Y1447" s="195">
        <v>1E-3</v>
      </c>
      <c r="Z1447" s="195">
        <v>8.0000000000000002E-3</v>
      </c>
      <c r="AA1447" s="195">
        <v>1.2999999999999999E-2</v>
      </c>
      <c r="AB1447" s="195">
        <v>0.03</v>
      </c>
      <c r="AC1447" s="42"/>
    </row>
    <row r="1448" spans="1:29" x14ac:dyDescent="0.25">
      <c r="A1448" s="94" t="s">
        <v>2891</v>
      </c>
      <c r="B1448" s="195" t="s">
        <v>143</v>
      </c>
      <c r="C1448" s="195">
        <v>0.26500000000000001</v>
      </c>
      <c r="D1448" s="195">
        <v>0.33</v>
      </c>
      <c r="E1448" s="195">
        <v>0.06</v>
      </c>
      <c r="F1448" s="195">
        <v>2.5000000000000001E-2</v>
      </c>
      <c r="G1448" s="195">
        <v>0.27500000000000002</v>
      </c>
      <c r="H1448" s="195" t="s">
        <v>143</v>
      </c>
      <c r="I1448" s="195">
        <v>4.4999999999999998E-2</v>
      </c>
      <c r="J1448" s="194">
        <v>1</v>
      </c>
      <c r="K1448" s="196">
        <v>200</v>
      </c>
      <c r="L1448" s="94"/>
      <c r="M1448" s="195" t="s">
        <v>143</v>
      </c>
      <c r="N1448" s="195" t="s">
        <v>143</v>
      </c>
      <c r="O1448" s="195">
        <v>0.20899999999999999</v>
      </c>
      <c r="P1448" s="195">
        <v>0.33</v>
      </c>
      <c r="Q1448" s="195">
        <v>0.26900000000000002</v>
      </c>
      <c r="R1448" s="195">
        <v>0.39800000000000002</v>
      </c>
      <c r="S1448" s="195">
        <v>3.5000000000000003E-2</v>
      </c>
      <c r="T1448" s="195">
        <v>0.10199999999999999</v>
      </c>
      <c r="U1448" s="195">
        <v>1.0999999999999999E-2</v>
      </c>
      <c r="V1448" s="195">
        <v>5.7000000000000002E-2</v>
      </c>
      <c r="W1448" s="195">
        <v>0.218</v>
      </c>
      <c r="X1448" s="195">
        <v>0.34100000000000003</v>
      </c>
      <c r="Y1448" s="195" t="s">
        <v>143</v>
      </c>
      <c r="Z1448" s="195" t="s">
        <v>143</v>
      </c>
      <c r="AA1448" s="195">
        <v>2.4E-2</v>
      </c>
      <c r="AB1448" s="195">
        <v>8.3000000000000004E-2</v>
      </c>
      <c r="AC1448" s="42"/>
    </row>
    <row r="1449" spans="1:29" x14ac:dyDescent="0.25">
      <c r="A1449" s="94" t="s">
        <v>2892</v>
      </c>
      <c r="B1449" s="195" t="s">
        <v>143</v>
      </c>
      <c r="C1449" s="195">
        <v>0.28423040604343719</v>
      </c>
      <c r="D1449" s="195">
        <v>0.21624173748819642</v>
      </c>
      <c r="E1449" s="195">
        <v>4.7214353163361665E-2</v>
      </c>
      <c r="F1449" s="195">
        <v>5.6657223796033997E-3</v>
      </c>
      <c r="G1449" s="195">
        <v>0.41359773371104813</v>
      </c>
      <c r="H1449" s="195" t="s">
        <v>143</v>
      </c>
      <c r="I1449" s="195">
        <v>3.3050047214353166E-2</v>
      </c>
      <c r="J1449" s="194">
        <v>0.99999999999999989</v>
      </c>
      <c r="K1449" s="196">
        <v>1059</v>
      </c>
      <c r="L1449" s="94"/>
      <c r="M1449" s="195" t="s">
        <v>143</v>
      </c>
      <c r="N1449" s="195" t="s">
        <v>143</v>
      </c>
      <c r="O1449" s="195">
        <v>0.25800000000000001</v>
      </c>
      <c r="P1449" s="195">
        <v>0.312</v>
      </c>
      <c r="Q1449" s="195">
        <v>0.192</v>
      </c>
      <c r="R1449" s="195">
        <v>0.24199999999999999</v>
      </c>
      <c r="S1449" s="195">
        <v>3.5999999999999997E-2</v>
      </c>
      <c r="T1449" s="195">
        <v>6.2E-2</v>
      </c>
      <c r="U1449" s="195">
        <v>3.0000000000000001E-3</v>
      </c>
      <c r="V1449" s="195">
        <v>1.2E-2</v>
      </c>
      <c r="W1449" s="195">
        <v>0.38400000000000001</v>
      </c>
      <c r="X1449" s="195">
        <v>0.44400000000000001</v>
      </c>
      <c r="Y1449" s="195" t="s">
        <v>143</v>
      </c>
      <c r="Z1449" s="195" t="s">
        <v>143</v>
      </c>
      <c r="AA1449" s="195">
        <v>2.4E-2</v>
      </c>
      <c r="AB1449" s="195">
        <v>4.5999999999999999E-2</v>
      </c>
      <c r="AC1449" s="42"/>
    </row>
    <row r="1450" spans="1:29" x14ac:dyDescent="0.25">
      <c r="A1450" s="94" t="s">
        <v>2893</v>
      </c>
      <c r="B1450" s="195" t="s">
        <v>143</v>
      </c>
      <c r="C1450" s="195">
        <v>0.36956521739130432</v>
      </c>
      <c r="D1450" s="195">
        <v>0.44782608695652176</v>
      </c>
      <c r="E1450" s="195">
        <v>4.3478260869565216E-2</v>
      </c>
      <c r="F1450" s="195">
        <v>4.3478260869565218E-3</v>
      </c>
      <c r="G1450" s="195">
        <v>4.3478260869565218E-3</v>
      </c>
      <c r="H1450" s="195" t="s">
        <v>143</v>
      </c>
      <c r="I1450" s="195">
        <v>0.13043478260869565</v>
      </c>
      <c r="J1450" s="194">
        <v>0.99999999999999989</v>
      </c>
      <c r="K1450" s="196">
        <v>230</v>
      </c>
      <c r="L1450" s="94"/>
      <c r="M1450" s="195" t="s">
        <v>143</v>
      </c>
      <c r="N1450" s="195" t="s">
        <v>143</v>
      </c>
      <c r="O1450" s="195">
        <v>0.31</v>
      </c>
      <c r="P1450" s="195">
        <v>0.434</v>
      </c>
      <c r="Q1450" s="195">
        <v>0.38500000000000001</v>
      </c>
      <c r="R1450" s="195">
        <v>0.51200000000000001</v>
      </c>
      <c r="S1450" s="195">
        <v>2.4E-2</v>
      </c>
      <c r="T1450" s="195">
        <v>7.8E-2</v>
      </c>
      <c r="U1450" s="195">
        <v>1E-3</v>
      </c>
      <c r="V1450" s="195">
        <v>2.4E-2</v>
      </c>
      <c r="W1450" s="195">
        <v>1E-3</v>
      </c>
      <c r="X1450" s="195">
        <v>2.4E-2</v>
      </c>
      <c r="Y1450" s="195" t="s">
        <v>143</v>
      </c>
      <c r="Z1450" s="195" t="s">
        <v>143</v>
      </c>
      <c r="AA1450" s="195">
        <v>9.2999999999999999E-2</v>
      </c>
      <c r="AB1450" s="195">
        <v>0.18</v>
      </c>
      <c r="AC1450" s="42"/>
    </row>
    <row r="1451" spans="1:29" x14ac:dyDescent="0.25">
      <c r="A1451" s="94" t="s">
        <v>2894</v>
      </c>
      <c r="B1451" s="195" t="s">
        <v>143</v>
      </c>
      <c r="C1451" s="195">
        <v>0.22743682310469315</v>
      </c>
      <c r="D1451" s="195">
        <v>0.41877256317689532</v>
      </c>
      <c r="E1451" s="195">
        <v>6.1371841155234655E-2</v>
      </c>
      <c r="F1451" s="195">
        <v>1.444043321299639E-2</v>
      </c>
      <c r="G1451" s="195">
        <v>0.26714801444043323</v>
      </c>
      <c r="H1451" s="195" t="s">
        <v>143</v>
      </c>
      <c r="I1451" s="195">
        <v>1.0830324909747292E-2</v>
      </c>
      <c r="J1451" s="194">
        <v>1</v>
      </c>
      <c r="K1451" s="196">
        <v>277</v>
      </c>
      <c r="L1451" s="94"/>
      <c r="M1451" s="195" t="s">
        <v>143</v>
      </c>
      <c r="N1451" s="195" t="s">
        <v>143</v>
      </c>
      <c r="O1451" s="195">
        <v>0.182</v>
      </c>
      <c r="P1451" s="195">
        <v>0.28000000000000003</v>
      </c>
      <c r="Q1451" s="195">
        <v>0.36199999999999999</v>
      </c>
      <c r="R1451" s="195">
        <v>0.47799999999999998</v>
      </c>
      <c r="S1451" s="195">
        <v>3.9E-2</v>
      </c>
      <c r="T1451" s="195">
        <v>9.6000000000000002E-2</v>
      </c>
      <c r="U1451" s="195">
        <v>6.0000000000000001E-3</v>
      </c>
      <c r="V1451" s="195">
        <v>3.6999999999999998E-2</v>
      </c>
      <c r="W1451" s="195">
        <v>0.218</v>
      </c>
      <c r="X1451" s="195">
        <v>0.32200000000000001</v>
      </c>
      <c r="Y1451" s="195" t="s">
        <v>143</v>
      </c>
      <c r="Z1451" s="195" t="s">
        <v>143</v>
      </c>
      <c r="AA1451" s="195">
        <v>4.0000000000000001E-3</v>
      </c>
      <c r="AB1451" s="195">
        <v>3.1E-2</v>
      </c>
      <c r="AC1451" s="42"/>
    </row>
    <row r="1452" spans="1:29" x14ac:dyDescent="0.25">
      <c r="A1452" s="94" t="s">
        <v>2895</v>
      </c>
      <c r="B1452" s="195" t="s">
        <v>143</v>
      </c>
      <c r="C1452" s="195">
        <v>0.35576923076923078</v>
      </c>
      <c r="D1452" s="195">
        <v>0.29807692307692307</v>
      </c>
      <c r="E1452" s="195">
        <v>1.9230769230769232E-2</v>
      </c>
      <c r="F1452" s="195">
        <v>7.2115384615384609E-2</v>
      </c>
      <c r="G1452" s="195">
        <v>0.21153846153846154</v>
      </c>
      <c r="H1452" s="195">
        <v>4.807692307692308E-3</v>
      </c>
      <c r="I1452" s="195">
        <v>3.8461538461538464E-2</v>
      </c>
      <c r="J1452" s="194">
        <v>1</v>
      </c>
      <c r="K1452" s="196">
        <v>208</v>
      </c>
      <c r="L1452" s="94"/>
      <c r="M1452" s="195" t="s">
        <v>143</v>
      </c>
      <c r="N1452" s="195" t="s">
        <v>143</v>
      </c>
      <c r="O1452" s="195">
        <v>0.29399999999999998</v>
      </c>
      <c r="P1452" s="195">
        <v>0.42299999999999999</v>
      </c>
      <c r="Q1452" s="195">
        <v>0.24</v>
      </c>
      <c r="R1452" s="195">
        <v>0.36299999999999999</v>
      </c>
      <c r="S1452" s="195">
        <v>8.0000000000000002E-3</v>
      </c>
      <c r="T1452" s="195">
        <v>4.8000000000000001E-2</v>
      </c>
      <c r="U1452" s="195">
        <v>4.3999999999999997E-2</v>
      </c>
      <c r="V1452" s="195">
        <v>0.11600000000000001</v>
      </c>
      <c r="W1452" s="195">
        <v>0.16200000000000001</v>
      </c>
      <c r="X1452" s="195">
        <v>0.27200000000000002</v>
      </c>
      <c r="Y1452" s="195">
        <v>1E-3</v>
      </c>
      <c r="Z1452" s="195">
        <v>2.7E-2</v>
      </c>
      <c r="AA1452" s="195">
        <v>0.02</v>
      </c>
      <c r="AB1452" s="195">
        <v>7.3999999999999996E-2</v>
      </c>
      <c r="AC1452" s="42"/>
    </row>
    <row r="1453" spans="1:29" x14ac:dyDescent="0.25">
      <c r="A1453" s="94" t="s">
        <v>2896</v>
      </c>
      <c r="B1453" s="195" t="s">
        <v>143</v>
      </c>
      <c r="C1453" s="195">
        <v>0.19576719576719576</v>
      </c>
      <c r="D1453" s="195">
        <v>0.19047619047619047</v>
      </c>
      <c r="E1453" s="195">
        <v>2.1164021164021163E-2</v>
      </c>
      <c r="F1453" s="195">
        <v>5.8201058201058198E-2</v>
      </c>
      <c r="G1453" s="195">
        <v>0.50793650793650791</v>
      </c>
      <c r="H1453" s="195" t="s">
        <v>143</v>
      </c>
      <c r="I1453" s="195">
        <v>2.6455026455026454E-2</v>
      </c>
      <c r="J1453" s="194">
        <v>1</v>
      </c>
      <c r="K1453" s="196">
        <v>189</v>
      </c>
      <c r="L1453" s="94"/>
      <c r="M1453" s="195" t="s">
        <v>143</v>
      </c>
      <c r="N1453" s="195" t="s">
        <v>143</v>
      </c>
      <c r="O1453" s="195">
        <v>0.14499999999999999</v>
      </c>
      <c r="P1453" s="195">
        <v>0.25800000000000001</v>
      </c>
      <c r="Q1453" s="195">
        <v>0.14099999999999999</v>
      </c>
      <c r="R1453" s="195">
        <v>0.252</v>
      </c>
      <c r="S1453" s="195">
        <v>8.0000000000000002E-3</v>
      </c>
      <c r="T1453" s="195">
        <v>5.2999999999999999E-2</v>
      </c>
      <c r="U1453" s="195">
        <v>3.3000000000000002E-2</v>
      </c>
      <c r="V1453" s="195">
        <v>0.10100000000000001</v>
      </c>
      <c r="W1453" s="195">
        <v>0.437</v>
      </c>
      <c r="X1453" s="195">
        <v>0.57799999999999996</v>
      </c>
      <c r="Y1453" s="195" t="s">
        <v>143</v>
      </c>
      <c r="Z1453" s="195" t="s">
        <v>143</v>
      </c>
      <c r="AA1453" s="195">
        <v>1.0999999999999999E-2</v>
      </c>
      <c r="AB1453" s="195">
        <v>0.06</v>
      </c>
      <c r="AC1453" s="42"/>
    </row>
    <row r="1454" spans="1:29" x14ac:dyDescent="0.25">
      <c r="A1454" s="94" t="s">
        <v>2897</v>
      </c>
      <c r="B1454" s="195" t="s">
        <v>143</v>
      </c>
      <c r="C1454" s="195">
        <v>0.27777777777777779</v>
      </c>
      <c r="D1454" s="195">
        <v>0.52777777777777779</v>
      </c>
      <c r="E1454" s="195">
        <v>5.1111111111111114E-2</v>
      </c>
      <c r="F1454" s="195">
        <v>0.01</v>
      </c>
      <c r="G1454" s="195">
        <v>8.4444444444444447E-2</v>
      </c>
      <c r="H1454" s="195" t="s">
        <v>143</v>
      </c>
      <c r="I1454" s="195">
        <v>4.8888888888888891E-2</v>
      </c>
      <c r="J1454" s="194">
        <v>1</v>
      </c>
      <c r="K1454" s="196">
        <v>900</v>
      </c>
      <c r="L1454" s="94"/>
      <c r="M1454" s="195" t="s">
        <v>143</v>
      </c>
      <c r="N1454" s="195" t="s">
        <v>143</v>
      </c>
      <c r="O1454" s="195">
        <v>0.25</v>
      </c>
      <c r="P1454" s="195">
        <v>0.308</v>
      </c>
      <c r="Q1454" s="195">
        <v>0.495</v>
      </c>
      <c r="R1454" s="195">
        <v>0.56000000000000005</v>
      </c>
      <c r="S1454" s="195">
        <v>3.9E-2</v>
      </c>
      <c r="T1454" s="195">
        <v>6.8000000000000005E-2</v>
      </c>
      <c r="U1454" s="195">
        <v>5.0000000000000001E-3</v>
      </c>
      <c r="V1454" s="195">
        <v>1.9E-2</v>
      </c>
      <c r="W1454" s="195">
        <v>6.8000000000000005E-2</v>
      </c>
      <c r="X1454" s="195">
        <v>0.104</v>
      </c>
      <c r="Y1454" s="195" t="s">
        <v>143</v>
      </c>
      <c r="Z1454" s="195" t="s">
        <v>143</v>
      </c>
      <c r="AA1454" s="195">
        <v>3.6999999999999998E-2</v>
      </c>
      <c r="AB1454" s="195">
        <v>6.5000000000000002E-2</v>
      </c>
      <c r="AC1454" s="42"/>
    </row>
    <row r="1455" spans="1:29" x14ac:dyDescent="0.25">
      <c r="A1455" s="94" t="s">
        <v>2898</v>
      </c>
      <c r="B1455" s="195" t="s">
        <v>143</v>
      </c>
      <c r="C1455" s="195">
        <v>0.45365853658536587</v>
      </c>
      <c r="D1455" s="195">
        <v>0.36585365853658536</v>
      </c>
      <c r="E1455" s="195">
        <v>1.9512195121951219E-2</v>
      </c>
      <c r="F1455" s="195">
        <v>2.9268292682926831E-2</v>
      </c>
      <c r="G1455" s="195">
        <v>7.8048780487804878E-2</v>
      </c>
      <c r="H1455" s="195" t="s">
        <v>143</v>
      </c>
      <c r="I1455" s="195">
        <v>5.3658536585365853E-2</v>
      </c>
      <c r="J1455" s="194">
        <v>1</v>
      </c>
      <c r="K1455" s="196">
        <v>205</v>
      </c>
      <c r="L1455" s="94"/>
      <c r="M1455" s="195" t="s">
        <v>143</v>
      </c>
      <c r="N1455" s="195" t="s">
        <v>143</v>
      </c>
      <c r="O1455" s="195">
        <v>0.38700000000000001</v>
      </c>
      <c r="P1455" s="195">
        <v>0.52200000000000002</v>
      </c>
      <c r="Q1455" s="195">
        <v>0.30299999999999999</v>
      </c>
      <c r="R1455" s="195">
        <v>0.434</v>
      </c>
      <c r="S1455" s="195">
        <v>8.0000000000000002E-3</v>
      </c>
      <c r="T1455" s="195">
        <v>4.9000000000000002E-2</v>
      </c>
      <c r="U1455" s="195">
        <v>1.2999999999999999E-2</v>
      </c>
      <c r="V1455" s="195">
        <v>6.2E-2</v>
      </c>
      <c r="W1455" s="195">
        <v>4.9000000000000002E-2</v>
      </c>
      <c r="X1455" s="195">
        <v>0.123</v>
      </c>
      <c r="Y1455" s="195" t="s">
        <v>143</v>
      </c>
      <c r="Z1455" s="195" t="s">
        <v>143</v>
      </c>
      <c r="AA1455" s="195">
        <v>0.03</v>
      </c>
      <c r="AB1455" s="195">
        <v>9.4E-2</v>
      </c>
      <c r="AC1455" s="42"/>
    </row>
    <row r="1456" spans="1:29" x14ac:dyDescent="0.25">
      <c r="A1456" s="94" t="s">
        <v>2899</v>
      </c>
      <c r="B1456" s="195">
        <v>4.7724362705156557E-2</v>
      </c>
      <c r="C1456" s="195">
        <v>0.28238854615295078</v>
      </c>
      <c r="D1456" s="195">
        <v>0.25130950995227563</v>
      </c>
      <c r="E1456" s="195">
        <v>0.10103596787335584</v>
      </c>
      <c r="F1456" s="195">
        <v>2.0835758351763472E-2</v>
      </c>
      <c r="G1456" s="195">
        <v>0.23734140379466884</v>
      </c>
      <c r="H1456" s="195">
        <v>8.4972645792108017E-3</v>
      </c>
      <c r="I1456" s="195">
        <v>5.0867186590618091E-2</v>
      </c>
      <c r="J1456" s="194">
        <v>1</v>
      </c>
      <c r="K1456" s="196">
        <v>8591</v>
      </c>
      <c r="L1456" s="94"/>
      <c r="M1456" s="195">
        <v>4.2999999999999997E-2</v>
      </c>
      <c r="N1456" s="195">
        <v>5.1999999999999998E-2</v>
      </c>
      <c r="O1456" s="195">
        <v>0.27300000000000002</v>
      </c>
      <c r="P1456" s="195">
        <v>0.29199999999999998</v>
      </c>
      <c r="Q1456" s="195">
        <v>0.24199999999999999</v>
      </c>
      <c r="R1456" s="195">
        <v>0.26100000000000001</v>
      </c>
      <c r="S1456" s="195">
        <v>9.5000000000000001E-2</v>
      </c>
      <c r="T1456" s="195">
        <v>0.108</v>
      </c>
      <c r="U1456" s="195">
        <v>1.7999999999999999E-2</v>
      </c>
      <c r="V1456" s="195">
        <v>2.4E-2</v>
      </c>
      <c r="W1456" s="195">
        <v>0.22800000000000001</v>
      </c>
      <c r="X1456" s="195">
        <v>0.246</v>
      </c>
      <c r="Y1456" s="195">
        <v>7.0000000000000001E-3</v>
      </c>
      <c r="Z1456" s="195">
        <v>1.0999999999999999E-2</v>
      </c>
      <c r="AA1456" s="195">
        <v>4.5999999999999999E-2</v>
      </c>
      <c r="AB1456" s="195">
        <v>5.6000000000000001E-2</v>
      </c>
      <c r="AC1456" s="42"/>
    </row>
    <row r="1457" spans="1:29" x14ac:dyDescent="0.25">
      <c r="A1457" s="94" t="s">
        <v>2900</v>
      </c>
      <c r="B1457" s="195" t="s">
        <v>143</v>
      </c>
      <c r="C1457" s="195">
        <v>0.36038961038961037</v>
      </c>
      <c r="D1457" s="195">
        <v>0.28896103896103897</v>
      </c>
      <c r="E1457" s="195">
        <v>7.4675324675324672E-2</v>
      </c>
      <c r="F1457" s="195">
        <v>4.2207792207792208E-2</v>
      </c>
      <c r="G1457" s="195">
        <v>0.18506493506493507</v>
      </c>
      <c r="H1457" s="195">
        <v>1.2987012987012988E-2</v>
      </c>
      <c r="I1457" s="195">
        <v>3.5714285714285712E-2</v>
      </c>
      <c r="J1457" s="194">
        <v>1</v>
      </c>
      <c r="K1457" s="196">
        <v>308</v>
      </c>
      <c r="L1457" s="94"/>
      <c r="M1457" s="195" t="s">
        <v>143</v>
      </c>
      <c r="N1457" s="195" t="s">
        <v>143</v>
      </c>
      <c r="O1457" s="195">
        <v>0.309</v>
      </c>
      <c r="P1457" s="195">
        <v>0.41499999999999998</v>
      </c>
      <c r="Q1457" s="195">
        <v>0.24099999999999999</v>
      </c>
      <c r="R1457" s="195">
        <v>0.34200000000000003</v>
      </c>
      <c r="S1457" s="195">
        <v>0.05</v>
      </c>
      <c r="T1457" s="195">
        <v>0.11</v>
      </c>
      <c r="U1457" s="195">
        <v>2.5000000000000001E-2</v>
      </c>
      <c r="V1457" s="195">
        <v>7.0999999999999994E-2</v>
      </c>
      <c r="W1457" s="195">
        <v>0.14599999999999999</v>
      </c>
      <c r="X1457" s="195">
        <v>0.23200000000000001</v>
      </c>
      <c r="Y1457" s="195">
        <v>5.0000000000000001E-3</v>
      </c>
      <c r="Z1457" s="195">
        <v>3.3000000000000002E-2</v>
      </c>
      <c r="AA1457" s="195">
        <v>0.02</v>
      </c>
      <c r="AB1457" s="195">
        <v>6.3E-2</v>
      </c>
      <c r="AC1457" s="42"/>
    </row>
    <row r="1458" spans="1:29" x14ac:dyDescent="0.25">
      <c r="A1458" s="94" t="s">
        <v>2901</v>
      </c>
      <c r="B1458" s="195" t="s">
        <v>143</v>
      </c>
      <c r="C1458" s="195">
        <v>7.0588235294117646E-2</v>
      </c>
      <c r="D1458" s="195">
        <v>0.1676470588235294</v>
      </c>
      <c r="E1458" s="195">
        <v>7.0588235294117646E-2</v>
      </c>
      <c r="F1458" s="195">
        <v>1.7647058823529412E-2</v>
      </c>
      <c r="G1458" s="195">
        <v>0.59705882352941175</v>
      </c>
      <c r="H1458" s="195">
        <v>2.3529411764705882E-2</v>
      </c>
      <c r="I1458" s="195">
        <v>5.2941176470588235E-2</v>
      </c>
      <c r="J1458" s="194">
        <v>1</v>
      </c>
      <c r="K1458" s="196">
        <v>340</v>
      </c>
      <c r="L1458" s="94"/>
      <c r="M1458" s="195" t="s">
        <v>143</v>
      </c>
      <c r="N1458" s="195" t="s">
        <v>143</v>
      </c>
      <c r="O1458" s="195">
        <v>4.8000000000000001E-2</v>
      </c>
      <c r="P1458" s="195">
        <v>0.10299999999999999</v>
      </c>
      <c r="Q1458" s="195">
        <v>0.13200000000000001</v>
      </c>
      <c r="R1458" s="195">
        <v>0.21099999999999999</v>
      </c>
      <c r="S1458" s="195">
        <v>4.8000000000000001E-2</v>
      </c>
      <c r="T1458" s="195">
        <v>0.10299999999999999</v>
      </c>
      <c r="U1458" s="195">
        <v>8.0000000000000002E-3</v>
      </c>
      <c r="V1458" s="195">
        <v>3.7999999999999999E-2</v>
      </c>
      <c r="W1458" s="195">
        <v>0.54400000000000004</v>
      </c>
      <c r="X1458" s="195">
        <v>0.64800000000000002</v>
      </c>
      <c r="Y1458" s="195">
        <v>1.2E-2</v>
      </c>
      <c r="Z1458" s="195">
        <v>4.5999999999999999E-2</v>
      </c>
      <c r="AA1458" s="195">
        <v>3.4000000000000002E-2</v>
      </c>
      <c r="AB1458" s="195">
        <v>8.2000000000000003E-2</v>
      </c>
      <c r="AC1458" s="42"/>
    </row>
    <row r="1459" spans="1:29" x14ac:dyDescent="0.25">
      <c r="A1459" s="94" t="s">
        <v>2902</v>
      </c>
      <c r="B1459" s="195">
        <v>1.5037593984962407E-3</v>
      </c>
      <c r="C1459" s="195">
        <v>3.0075187969924814E-3</v>
      </c>
      <c r="D1459" s="195">
        <v>0.67067669172932332</v>
      </c>
      <c r="E1459" s="195">
        <v>0.27518796992481204</v>
      </c>
      <c r="F1459" s="195">
        <v>9.0225563909774441E-3</v>
      </c>
      <c r="G1459" s="195">
        <v>4.5112781954887221E-3</v>
      </c>
      <c r="H1459" s="195" t="s">
        <v>143</v>
      </c>
      <c r="I1459" s="195">
        <v>3.6090225563909777E-2</v>
      </c>
      <c r="J1459" s="194">
        <v>1</v>
      </c>
      <c r="K1459" s="196">
        <v>665</v>
      </c>
      <c r="L1459" s="94"/>
      <c r="M1459" s="195">
        <v>0</v>
      </c>
      <c r="N1459" s="195">
        <v>8.0000000000000002E-3</v>
      </c>
      <c r="O1459" s="195">
        <v>1E-3</v>
      </c>
      <c r="P1459" s="195">
        <v>1.0999999999999999E-2</v>
      </c>
      <c r="Q1459" s="195">
        <v>0.63400000000000001</v>
      </c>
      <c r="R1459" s="195">
        <v>0.70499999999999996</v>
      </c>
      <c r="S1459" s="195">
        <v>0.24299999999999999</v>
      </c>
      <c r="T1459" s="195">
        <v>0.31</v>
      </c>
      <c r="U1459" s="195">
        <v>4.0000000000000001E-3</v>
      </c>
      <c r="V1459" s="195">
        <v>0.02</v>
      </c>
      <c r="W1459" s="195">
        <v>2E-3</v>
      </c>
      <c r="X1459" s="195">
        <v>1.2999999999999999E-2</v>
      </c>
      <c r="Y1459" s="195" t="s">
        <v>143</v>
      </c>
      <c r="Z1459" s="195" t="s">
        <v>143</v>
      </c>
      <c r="AA1459" s="195">
        <v>2.4E-2</v>
      </c>
      <c r="AB1459" s="195">
        <v>5.2999999999999999E-2</v>
      </c>
      <c r="AC1459" s="42"/>
    </row>
    <row r="1460" spans="1:29" x14ac:dyDescent="0.25">
      <c r="A1460" s="94" t="s">
        <v>2903</v>
      </c>
      <c r="B1460" s="195" t="s">
        <v>143</v>
      </c>
      <c r="C1460" s="195">
        <v>0.30168150346191891</v>
      </c>
      <c r="D1460" s="195">
        <v>0.2314540059347181</v>
      </c>
      <c r="E1460" s="195">
        <v>0.13550939663699307</v>
      </c>
      <c r="F1460" s="195">
        <v>2.7695351137487636E-2</v>
      </c>
      <c r="G1460" s="195">
        <v>0.26013847675568746</v>
      </c>
      <c r="H1460" s="195">
        <v>6.923837784371909E-3</v>
      </c>
      <c r="I1460" s="195">
        <v>3.6597428288822946E-2</v>
      </c>
      <c r="J1460" s="194">
        <v>1</v>
      </c>
      <c r="K1460" s="196">
        <v>1011</v>
      </c>
      <c r="L1460" s="94"/>
      <c r="M1460" s="195" t="s">
        <v>143</v>
      </c>
      <c r="N1460" s="195" t="s">
        <v>143</v>
      </c>
      <c r="O1460" s="195">
        <v>0.27400000000000002</v>
      </c>
      <c r="P1460" s="195">
        <v>0.33100000000000002</v>
      </c>
      <c r="Q1460" s="195">
        <v>0.20699999999999999</v>
      </c>
      <c r="R1460" s="195">
        <v>0.25800000000000001</v>
      </c>
      <c r="S1460" s="195">
        <v>0.11600000000000001</v>
      </c>
      <c r="T1460" s="195">
        <v>0.158</v>
      </c>
      <c r="U1460" s="195">
        <v>1.9E-2</v>
      </c>
      <c r="V1460" s="195">
        <v>0.04</v>
      </c>
      <c r="W1460" s="195">
        <v>0.23400000000000001</v>
      </c>
      <c r="X1460" s="195">
        <v>0.28799999999999998</v>
      </c>
      <c r="Y1460" s="195">
        <v>3.0000000000000001E-3</v>
      </c>
      <c r="Z1460" s="195">
        <v>1.4E-2</v>
      </c>
      <c r="AA1460" s="195">
        <v>2.7E-2</v>
      </c>
      <c r="AB1460" s="195">
        <v>0.05</v>
      </c>
      <c r="AC1460" s="42"/>
    </row>
    <row r="1461" spans="1:29" x14ac:dyDescent="0.25">
      <c r="A1461" s="94" t="s">
        <v>2904</v>
      </c>
      <c r="B1461" s="195">
        <v>0.29839883551673946</v>
      </c>
      <c r="C1461" s="195">
        <v>0.4366812227074236</v>
      </c>
      <c r="D1461" s="195">
        <v>0.13609898107714702</v>
      </c>
      <c r="E1461" s="195">
        <v>2.1106259097525473E-2</v>
      </c>
      <c r="F1461" s="195">
        <v>1.455604075691412E-3</v>
      </c>
      <c r="G1461" s="195">
        <v>4.0756914119359534E-2</v>
      </c>
      <c r="H1461" s="195">
        <v>6.5502183406113534E-3</v>
      </c>
      <c r="I1461" s="195">
        <v>5.8951965065502182E-2</v>
      </c>
      <c r="J1461" s="194">
        <v>1</v>
      </c>
      <c r="K1461" s="196">
        <v>1374</v>
      </c>
      <c r="L1461" s="94"/>
      <c r="M1461" s="195">
        <v>0.27500000000000002</v>
      </c>
      <c r="N1461" s="195">
        <v>0.32300000000000001</v>
      </c>
      <c r="O1461" s="195">
        <v>0.41099999999999998</v>
      </c>
      <c r="P1461" s="195">
        <v>0.46300000000000002</v>
      </c>
      <c r="Q1461" s="195">
        <v>0.11899999999999999</v>
      </c>
      <c r="R1461" s="195">
        <v>0.155</v>
      </c>
      <c r="S1461" s="195">
        <v>1.4999999999999999E-2</v>
      </c>
      <c r="T1461" s="195">
        <v>0.03</v>
      </c>
      <c r="U1461" s="195">
        <v>0</v>
      </c>
      <c r="V1461" s="195">
        <v>5.0000000000000001E-3</v>
      </c>
      <c r="W1461" s="195">
        <v>3.2000000000000001E-2</v>
      </c>
      <c r="X1461" s="195">
        <v>5.2999999999999999E-2</v>
      </c>
      <c r="Y1461" s="195">
        <v>3.0000000000000001E-3</v>
      </c>
      <c r="Z1461" s="195">
        <v>1.2E-2</v>
      </c>
      <c r="AA1461" s="195">
        <v>4.8000000000000001E-2</v>
      </c>
      <c r="AB1461" s="195">
        <v>7.2999999999999995E-2</v>
      </c>
      <c r="AC1461" s="42"/>
    </row>
    <row r="1462" spans="1:29" x14ac:dyDescent="0.25">
      <c r="A1462" s="94" t="s">
        <v>2905</v>
      </c>
      <c r="B1462" s="195" t="s">
        <v>143</v>
      </c>
      <c r="C1462" s="195">
        <v>0.26315789473684209</v>
      </c>
      <c r="D1462" s="195">
        <v>0.31100478468899523</v>
      </c>
      <c r="E1462" s="195">
        <v>0.15311004784688995</v>
      </c>
      <c r="F1462" s="195">
        <v>3.3492822966507178E-2</v>
      </c>
      <c r="G1462" s="195">
        <v>0.20574162679425836</v>
      </c>
      <c r="H1462" s="195">
        <v>4.7846889952153108E-3</v>
      </c>
      <c r="I1462" s="195">
        <v>2.8708133971291867E-2</v>
      </c>
      <c r="J1462" s="194">
        <v>1</v>
      </c>
      <c r="K1462" s="196">
        <v>209</v>
      </c>
      <c r="L1462" s="94"/>
      <c r="M1462" s="195" t="s">
        <v>143</v>
      </c>
      <c r="N1462" s="195" t="s">
        <v>143</v>
      </c>
      <c r="O1462" s="195">
        <v>0.20799999999999999</v>
      </c>
      <c r="P1462" s="195">
        <v>0.32700000000000001</v>
      </c>
      <c r="Q1462" s="195">
        <v>0.252</v>
      </c>
      <c r="R1462" s="195">
        <v>0.377</v>
      </c>
      <c r="S1462" s="195">
        <v>0.111</v>
      </c>
      <c r="T1462" s="195">
        <v>0.20799999999999999</v>
      </c>
      <c r="U1462" s="195">
        <v>1.6E-2</v>
      </c>
      <c r="V1462" s="195">
        <v>6.8000000000000005E-2</v>
      </c>
      <c r="W1462" s="195">
        <v>0.156</v>
      </c>
      <c r="X1462" s="195">
        <v>0.26600000000000001</v>
      </c>
      <c r="Y1462" s="195">
        <v>1E-3</v>
      </c>
      <c r="Z1462" s="195">
        <v>2.7E-2</v>
      </c>
      <c r="AA1462" s="195">
        <v>1.2999999999999999E-2</v>
      </c>
      <c r="AB1462" s="195">
        <v>6.0999999999999999E-2</v>
      </c>
      <c r="AC1462" s="42"/>
    </row>
    <row r="1463" spans="1:29" x14ac:dyDescent="0.25">
      <c r="A1463" s="94" t="s">
        <v>2906</v>
      </c>
      <c r="B1463" s="195" t="s">
        <v>143</v>
      </c>
      <c r="C1463" s="195">
        <v>0.23947614593077643</v>
      </c>
      <c r="D1463" s="195">
        <v>0.19176800748362957</v>
      </c>
      <c r="E1463" s="195">
        <v>9.7287184284377923E-2</v>
      </c>
      <c r="F1463" s="195">
        <v>2.1515434985968196E-2</v>
      </c>
      <c r="G1463" s="195">
        <v>0.41253507951356405</v>
      </c>
      <c r="H1463" s="195">
        <v>1.216089803554724E-2</v>
      </c>
      <c r="I1463" s="195">
        <v>2.5257249766136577E-2</v>
      </c>
      <c r="J1463" s="194">
        <v>0.99999999999999989</v>
      </c>
      <c r="K1463" s="196">
        <v>1069</v>
      </c>
      <c r="L1463" s="94"/>
      <c r="M1463" s="195" t="s">
        <v>143</v>
      </c>
      <c r="N1463" s="195" t="s">
        <v>143</v>
      </c>
      <c r="O1463" s="195">
        <v>0.215</v>
      </c>
      <c r="P1463" s="195">
        <v>0.26600000000000001</v>
      </c>
      <c r="Q1463" s="195">
        <v>0.16900000000000001</v>
      </c>
      <c r="R1463" s="195">
        <v>0.216</v>
      </c>
      <c r="S1463" s="195">
        <v>8.1000000000000003E-2</v>
      </c>
      <c r="T1463" s="195">
        <v>0.11700000000000001</v>
      </c>
      <c r="U1463" s="195">
        <v>1.4E-2</v>
      </c>
      <c r="V1463" s="195">
        <v>3.2000000000000001E-2</v>
      </c>
      <c r="W1463" s="195">
        <v>0.38300000000000001</v>
      </c>
      <c r="X1463" s="195">
        <v>0.442</v>
      </c>
      <c r="Y1463" s="195">
        <v>7.0000000000000001E-3</v>
      </c>
      <c r="Z1463" s="195">
        <v>2.1000000000000001E-2</v>
      </c>
      <c r="AA1463" s="195">
        <v>1.7000000000000001E-2</v>
      </c>
      <c r="AB1463" s="195">
        <v>3.5999999999999997E-2</v>
      </c>
      <c r="AC1463" s="42"/>
    </row>
    <row r="1464" spans="1:29" x14ac:dyDescent="0.25">
      <c r="A1464" s="94" t="s">
        <v>2907</v>
      </c>
      <c r="B1464" s="195" t="s">
        <v>143</v>
      </c>
      <c r="C1464" s="195">
        <v>0.5625</v>
      </c>
      <c r="D1464" s="195">
        <v>0.26874999999999999</v>
      </c>
      <c r="E1464" s="195">
        <v>6.25E-2</v>
      </c>
      <c r="F1464" s="195">
        <v>3.1250000000000002E-3</v>
      </c>
      <c r="G1464" s="195">
        <v>1.5625E-2</v>
      </c>
      <c r="H1464" s="195" t="s">
        <v>143</v>
      </c>
      <c r="I1464" s="195">
        <v>8.7499999999999994E-2</v>
      </c>
      <c r="J1464" s="194">
        <v>1</v>
      </c>
      <c r="K1464" s="196">
        <v>320</v>
      </c>
      <c r="L1464" s="94"/>
      <c r="M1464" s="195" t="s">
        <v>143</v>
      </c>
      <c r="N1464" s="195" t="s">
        <v>143</v>
      </c>
      <c r="O1464" s="195">
        <v>0.50800000000000001</v>
      </c>
      <c r="P1464" s="195">
        <v>0.61599999999999999</v>
      </c>
      <c r="Q1464" s="195">
        <v>0.223</v>
      </c>
      <c r="R1464" s="195">
        <v>0.32</v>
      </c>
      <c r="S1464" s="195">
        <v>4.1000000000000002E-2</v>
      </c>
      <c r="T1464" s="195">
        <v>9.5000000000000001E-2</v>
      </c>
      <c r="U1464" s="195">
        <v>1E-3</v>
      </c>
      <c r="V1464" s="195">
        <v>1.7000000000000001E-2</v>
      </c>
      <c r="W1464" s="195">
        <v>7.0000000000000001E-3</v>
      </c>
      <c r="X1464" s="195">
        <v>3.5999999999999997E-2</v>
      </c>
      <c r="Y1464" s="195" t="s">
        <v>143</v>
      </c>
      <c r="Z1464" s="195" t="s">
        <v>143</v>
      </c>
      <c r="AA1464" s="195">
        <v>6.0999999999999999E-2</v>
      </c>
      <c r="AB1464" s="195">
        <v>0.124</v>
      </c>
      <c r="AC1464" s="42"/>
    </row>
    <row r="1465" spans="1:29" x14ac:dyDescent="0.25">
      <c r="A1465" s="94" t="s">
        <v>2908</v>
      </c>
      <c r="B1465" s="195" t="s">
        <v>143</v>
      </c>
      <c r="C1465" s="195">
        <v>0.14594594594594595</v>
      </c>
      <c r="D1465" s="195">
        <v>0.32162162162162161</v>
      </c>
      <c r="E1465" s="195">
        <v>0.17567567567567569</v>
      </c>
      <c r="F1465" s="195">
        <v>2.7027027027027029E-2</v>
      </c>
      <c r="G1465" s="195">
        <v>0.24594594594594596</v>
      </c>
      <c r="H1465" s="195">
        <v>8.1081081081081086E-3</v>
      </c>
      <c r="I1465" s="195">
        <v>7.567567567567568E-2</v>
      </c>
      <c r="J1465" s="194">
        <v>1</v>
      </c>
      <c r="K1465" s="196">
        <v>370</v>
      </c>
      <c r="L1465" s="94"/>
      <c r="M1465" s="195" t="s">
        <v>143</v>
      </c>
      <c r="N1465" s="195" t="s">
        <v>143</v>
      </c>
      <c r="O1465" s="195">
        <v>0.114</v>
      </c>
      <c r="P1465" s="195">
        <v>0.186</v>
      </c>
      <c r="Q1465" s="195">
        <v>0.27600000000000002</v>
      </c>
      <c r="R1465" s="195">
        <v>0.371</v>
      </c>
      <c r="S1465" s="195">
        <v>0.14000000000000001</v>
      </c>
      <c r="T1465" s="195">
        <v>0.218</v>
      </c>
      <c r="U1465" s="195">
        <v>1.4999999999999999E-2</v>
      </c>
      <c r="V1465" s="195">
        <v>4.9000000000000002E-2</v>
      </c>
      <c r="W1465" s="195">
        <v>0.20499999999999999</v>
      </c>
      <c r="X1465" s="195">
        <v>0.29199999999999998</v>
      </c>
      <c r="Y1465" s="195">
        <v>3.0000000000000001E-3</v>
      </c>
      <c r="Z1465" s="195">
        <v>2.4E-2</v>
      </c>
      <c r="AA1465" s="195">
        <v>5.2999999999999999E-2</v>
      </c>
      <c r="AB1465" s="195">
        <v>0.107</v>
      </c>
      <c r="AC1465" s="42"/>
    </row>
    <row r="1466" spans="1:29" x14ac:dyDescent="0.25">
      <c r="A1466" s="94" t="s">
        <v>2909</v>
      </c>
      <c r="B1466" s="195" t="s">
        <v>143</v>
      </c>
      <c r="C1466" s="195">
        <v>0.3534136546184739</v>
      </c>
      <c r="D1466" s="195">
        <v>0.19277108433734941</v>
      </c>
      <c r="E1466" s="195">
        <v>0.14056224899598393</v>
      </c>
      <c r="F1466" s="195">
        <v>6.4257028112449793E-2</v>
      </c>
      <c r="G1466" s="195">
        <v>0.21285140562248997</v>
      </c>
      <c r="H1466" s="195" t="s">
        <v>143</v>
      </c>
      <c r="I1466" s="195">
        <v>3.614457831325301E-2</v>
      </c>
      <c r="J1466" s="194">
        <v>1</v>
      </c>
      <c r="K1466" s="196">
        <v>249</v>
      </c>
      <c r="L1466" s="94"/>
      <c r="M1466" s="195" t="s">
        <v>143</v>
      </c>
      <c r="N1466" s="195" t="s">
        <v>143</v>
      </c>
      <c r="O1466" s="195">
        <v>0.29699999999999999</v>
      </c>
      <c r="P1466" s="195">
        <v>0.41499999999999998</v>
      </c>
      <c r="Q1466" s="195">
        <v>0.14899999999999999</v>
      </c>
      <c r="R1466" s="195">
        <v>0.246</v>
      </c>
      <c r="S1466" s="195">
        <v>0.10299999999999999</v>
      </c>
      <c r="T1466" s="195">
        <v>0.189</v>
      </c>
      <c r="U1466" s="195">
        <v>0.04</v>
      </c>
      <c r="V1466" s="195">
        <v>0.10199999999999999</v>
      </c>
      <c r="W1466" s="195">
        <v>0.16700000000000001</v>
      </c>
      <c r="X1466" s="195">
        <v>0.26800000000000002</v>
      </c>
      <c r="Y1466" s="195" t="s">
        <v>143</v>
      </c>
      <c r="Z1466" s="195" t="s">
        <v>143</v>
      </c>
      <c r="AA1466" s="195">
        <v>1.9E-2</v>
      </c>
      <c r="AB1466" s="195">
        <v>6.7000000000000004E-2</v>
      </c>
      <c r="AC1466" s="42"/>
    </row>
    <row r="1467" spans="1:29" x14ac:dyDescent="0.25">
      <c r="A1467" s="94" t="s">
        <v>2910</v>
      </c>
      <c r="B1467" s="195" t="s">
        <v>143</v>
      </c>
      <c r="C1467" s="195">
        <v>8.4942084942084939E-2</v>
      </c>
      <c r="D1467" s="195">
        <v>0.12741312741312741</v>
      </c>
      <c r="E1467" s="195">
        <v>0.13513513513513514</v>
      </c>
      <c r="F1467" s="195">
        <v>3.0888030888030889E-2</v>
      </c>
      <c r="G1467" s="195">
        <v>0.59073359073359077</v>
      </c>
      <c r="H1467" s="195">
        <v>7.7220077220077222E-3</v>
      </c>
      <c r="I1467" s="195">
        <v>2.3166023166023165E-2</v>
      </c>
      <c r="J1467" s="194">
        <v>1</v>
      </c>
      <c r="K1467" s="196">
        <v>259</v>
      </c>
      <c r="L1467" s="94"/>
      <c r="M1467" s="195" t="s">
        <v>143</v>
      </c>
      <c r="N1467" s="195" t="s">
        <v>143</v>
      </c>
      <c r="O1467" s="195">
        <v>5.7000000000000002E-2</v>
      </c>
      <c r="P1467" s="195">
        <v>0.125</v>
      </c>
      <c r="Q1467" s="195">
        <v>9.1999999999999998E-2</v>
      </c>
      <c r="R1467" s="195">
        <v>0.17399999999999999</v>
      </c>
      <c r="S1467" s="195">
        <v>9.9000000000000005E-2</v>
      </c>
      <c r="T1467" s="195">
        <v>0.182</v>
      </c>
      <c r="U1467" s="195">
        <v>1.6E-2</v>
      </c>
      <c r="V1467" s="195">
        <v>0.06</v>
      </c>
      <c r="W1467" s="195">
        <v>0.53</v>
      </c>
      <c r="X1467" s="195">
        <v>0.64900000000000002</v>
      </c>
      <c r="Y1467" s="195">
        <v>2E-3</v>
      </c>
      <c r="Z1467" s="195">
        <v>2.8000000000000001E-2</v>
      </c>
      <c r="AA1467" s="195">
        <v>1.0999999999999999E-2</v>
      </c>
      <c r="AB1467" s="195">
        <v>0.05</v>
      </c>
      <c r="AC1467" s="42"/>
    </row>
    <row r="1468" spans="1:29" x14ac:dyDescent="0.25">
      <c r="A1468" s="94" t="s">
        <v>2911</v>
      </c>
      <c r="B1468" s="195" t="s">
        <v>143</v>
      </c>
      <c r="C1468" s="195">
        <v>0.31147540983606559</v>
      </c>
      <c r="D1468" s="195">
        <v>0.41074681238615662</v>
      </c>
      <c r="E1468" s="195">
        <v>0.10200364298724955</v>
      </c>
      <c r="F1468" s="195">
        <v>1.3661202185792349E-2</v>
      </c>
      <c r="G1468" s="195">
        <v>8.6520947176684876E-2</v>
      </c>
      <c r="H1468" s="195">
        <v>8.1967213114754103E-3</v>
      </c>
      <c r="I1468" s="195">
        <v>6.7395264116575593E-2</v>
      </c>
      <c r="J1468" s="194">
        <v>1</v>
      </c>
      <c r="K1468" s="196">
        <v>1098</v>
      </c>
      <c r="L1468" s="94"/>
      <c r="M1468" s="195" t="s">
        <v>143</v>
      </c>
      <c r="N1468" s="195" t="s">
        <v>143</v>
      </c>
      <c r="O1468" s="195">
        <v>0.28499999999999998</v>
      </c>
      <c r="P1468" s="195">
        <v>0.33900000000000002</v>
      </c>
      <c r="Q1468" s="195">
        <v>0.38200000000000001</v>
      </c>
      <c r="R1468" s="195">
        <v>0.44</v>
      </c>
      <c r="S1468" s="195">
        <v>8.5000000000000006E-2</v>
      </c>
      <c r="T1468" s="195">
        <v>0.121</v>
      </c>
      <c r="U1468" s="195">
        <v>8.0000000000000002E-3</v>
      </c>
      <c r="V1468" s="195">
        <v>2.1999999999999999E-2</v>
      </c>
      <c r="W1468" s="195">
        <v>7.0999999999999994E-2</v>
      </c>
      <c r="X1468" s="195">
        <v>0.105</v>
      </c>
      <c r="Y1468" s="195">
        <v>4.0000000000000001E-3</v>
      </c>
      <c r="Z1468" s="195">
        <v>1.6E-2</v>
      </c>
      <c r="AA1468" s="195">
        <v>5.3999999999999999E-2</v>
      </c>
      <c r="AB1468" s="195">
        <v>8.4000000000000005E-2</v>
      </c>
      <c r="AC1468" s="42"/>
    </row>
    <row r="1469" spans="1:29" x14ac:dyDescent="0.25">
      <c r="A1469" s="94" t="s">
        <v>2912</v>
      </c>
      <c r="B1469" s="195" t="s">
        <v>143</v>
      </c>
      <c r="C1469" s="195">
        <v>0.43979057591623039</v>
      </c>
      <c r="D1469" s="195">
        <v>0.31413612565445026</v>
      </c>
      <c r="E1469" s="195">
        <v>7.8534031413612565E-2</v>
      </c>
      <c r="F1469" s="195">
        <v>5.235602094240838E-3</v>
      </c>
      <c r="G1469" s="195">
        <v>9.947643979057591E-2</v>
      </c>
      <c r="H1469" s="195">
        <v>5.235602094240838E-3</v>
      </c>
      <c r="I1469" s="195">
        <v>5.7591623036649213E-2</v>
      </c>
      <c r="J1469" s="194">
        <v>0.99999999999999989</v>
      </c>
      <c r="K1469" s="196">
        <v>191</v>
      </c>
      <c r="L1469" s="94"/>
      <c r="M1469" s="195" t="s">
        <v>143</v>
      </c>
      <c r="N1469" s="195" t="s">
        <v>143</v>
      </c>
      <c r="O1469" s="195">
        <v>0.371</v>
      </c>
      <c r="P1469" s="195">
        <v>0.51100000000000001</v>
      </c>
      <c r="Q1469" s="195">
        <v>0.253</v>
      </c>
      <c r="R1469" s="195">
        <v>0.38300000000000001</v>
      </c>
      <c r="S1469" s="195">
        <v>4.8000000000000001E-2</v>
      </c>
      <c r="T1469" s="195">
        <v>0.126</v>
      </c>
      <c r="U1469" s="195">
        <v>1E-3</v>
      </c>
      <c r="V1469" s="195">
        <v>2.9000000000000001E-2</v>
      </c>
      <c r="W1469" s="195">
        <v>6.5000000000000002E-2</v>
      </c>
      <c r="X1469" s="195">
        <v>0.15</v>
      </c>
      <c r="Y1469" s="195">
        <v>1E-3</v>
      </c>
      <c r="Z1469" s="195">
        <v>2.9000000000000001E-2</v>
      </c>
      <c r="AA1469" s="195">
        <v>3.2000000000000001E-2</v>
      </c>
      <c r="AB1469" s="195">
        <v>0.1</v>
      </c>
      <c r="AC1469" s="42"/>
    </row>
    <row r="1470" spans="1:29" x14ac:dyDescent="0.25">
      <c r="A1470" s="94" t="s">
        <v>2913</v>
      </c>
      <c r="B1470" s="195">
        <v>5.5433905727786101E-2</v>
      </c>
      <c r="C1470" s="195">
        <v>0.27048519073412469</v>
      </c>
      <c r="D1470" s="195">
        <v>0.24536129998847528</v>
      </c>
      <c r="E1470" s="195">
        <v>0.11501671084476202</v>
      </c>
      <c r="F1470" s="195">
        <v>3.1923475855710502E-2</v>
      </c>
      <c r="G1470" s="195">
        <v>0.25158464907226002</v>
      </c>
      <c r="H1470" s="195">
        <v>4.4946410049556294E-3</v>
      </c>
      <c r="I1470" s="195">
        <v>2.570012677192578E-2</v>
      </c>
      <c r="J1470" s="194">
        <v>1.0000000000000002</v>
      </c>
      <c r="K1470" s="196">
        <v>8677</v>
      </c>
      <c r="L1470" s="94"/>
      <c r="M1470" s="195">
        <v>5.0999999999999997E-2</v>
      </c>
      <c r="N1470" s="195">
        <v>0.06</v>
      </c>
      <c r="O1470" s="195">
        <v>0.26100000000000001</v>
      </c>
      <c r="P1470" s="195">
        <v>0.28000000000000003</v>
      </c>
      <c r="Q1470" s="195">
        <v>0.23599999999999999</v>
      </c>
      <c r="R1470" s="195">
        <v>0.255</v>
      </c>
      <c r="S1470" s="195">
        <v>0.108</v>
      </c>
      <c r="T1470" s="195">
        <v>0.122</v>
      </c>
      <c r="U1470" s="195">
        <v>2.8000000000000001E-2</v>
      </c>
      <c r="V1470" s="195">
        <v>3.5999999999999997E-2</v>
      </c>
      <c r="W1470" s="195">
        <v>0.24299999999999999</v>
      </c>
      <c r="X1470" s="195">
        <v>0.26100000000000001</v>
      </c>
      <c r="Y1470" s="195">
        <v>3.0000000000000001E-3</v>
      </c>
      <c r="Z1470" s="195">
        <v>6.0000000000000001E-3</v>
      </c>
      <c r="AA1470" s="195">
        <v>2.3E-2</v>
      </c>
      <c r="AB1470" s="195">
        <v>2.9000000000000001E-2</v>
      </c>
      <c r="AC1470" s="42"/>
    </row>
    <row r="1471" spans="1:29" x14ac:dyDescent="0.25">
      <c r="A1471" s="94" t="s">
        <v>2914</v>
      </c>
      <c r="B1471" s="195" t="s">
        <v>143</v>
      </c>
      <c r="C1471" s="195">
        <v>0.34520547945205482</v>
      </c>
      <c r="D1471" s="195">
        <v>0.21643835616438356</v>
      </c>
      <c r="E1471" s="195">
        <v>0.16164383561643836</v>
      </c>
      <c r="F1471" s="195">
        <v>5.2054794520547946E-2</v>
      </c>
      <c r="G1471" s="195">
        <v>0.21095890410958903</v>
      </c>
      <c r="H1471" s="195">
        <v>2.7397260273972603E-3</v>
      </c>
      <c r="I1471" s="195">
        <v>1.0958904109589041E-2</v>
      </c>
      <c r="J1471" s="194">
        <v>1</v>
      </c>
      <c r="K1471" s="196">
        <v>365</v>
      </c>
      <c r="L1471" s="94"/>
      <c r="M1471" s="195" t="s">
        <v>143</v>
      </c>
      <c r="N1471" s="195" t="s">
        <v>143</v>
      </c>
      <c r="O1471" s="195">
        <v>0.29799999999999999</v>
      </c>
      <c r="P1471" s="195">
        <v>0.39500000000000002</v>
      </c>
      <c r="Q1471" s="195">
        <v>0.17699999999999999</v>
      </c>
      <c r="R1471" s="195">
        <v>0.26200000000000001</v>
      </c>
      <c r="S1471" s="195">
        <v>0.127</v>
      </c>
      <c r="T1471" s="195">
        <v>0.20300000000000001</v>
      </c>
      <c r="U1471" s="195">
        <v>3.4000000000000002E-2</v>
      </c>
      <c r="V1471" s="195">
        <v>0.08</v>
      </c>
      <c r="W1471" s="195">
        <v>0.17199999999999999</v>
      </c>
      <c r="X1471" s="195">
        <v>0.25600000000000001</v>
      </c>
      <c r="Y1471" s="195">
        <v>0</v>
      </c>
      <c r="Z1471" s="195">
        <v>1.4999999999999999E-2</v>
      </c>
      <c r="AA1471" s="195">
        <v>4.0000000000000001E-3</v>
      </c>
      <c r="AB1471" s="195">
        <v>2.8000000000000001E-2</v>
      </c>
      <c r="AC1471" s="42"/>
    </row>
    <row r="1472" spans="1:29" x14ac:dyDescent="0.25">
      <c r="A1472" s="94" t="s">
        <v>2915</v>
      </c>
      <c r="B1472" s="195" t="s">
        <v>143</v>
      </c>
      <c r="C1472" s="195">
        <v>7.2784810126582278E-2</v>
      </c>
      <c r="D1472" s="195">
        <v>0.15822784810126583</v>
      </c>
      <c r="E1472" s="195">
        <v>8.8607594936708861E-2</v>
      </c>
      <c r="F1472" s="195">
        <v>2.5316455696202531E-2</v>
      </c>
      <c r="G1472" s="195">
        <v>0.58227848101265822</v>
      </c>
      <c r="H1472" s="195">
        <v>2.5316455696202531E-2</v>
      </c>
      <c r="I1472" s="195">
        <v>4.746835443037975E-2</v>
      </c>
      <c r="J1472" s="194">
        <v>1</v>
      </c>
      <c r="K1472" s="196">
        <v>316</v>
      </c>
      <c r="L1472" s="94"/>
      <c r="M1472" s="195" t="s">
        <v>143</v>
      </c>
      <c r="N1472" s="195" t="s">
        <v>143</v>
      </c>
      <c r="O1472" s="195">
        <v>4.9000000000000002E-2</v>
      </c>
      <c r="P1472" s="195">
        <v>0.107</v>
      </c>
      <c r="Q1472" s="195">
        <v>0.122</v>
      </c>
      <c r="R1472" s="195">
        <v>0.20300000000000001</v>
      </c>
      <c r="S1472" s="195">
        <v>6.2E-2</v>
      </c>
      <c r="T1472" s="195">
        <v>0.125</v>
      </c>
      <c r="U1472" s="195">
        <v>1.2999999999999999E-2</v>
      </c>
      <c r="V1472" s="195">
        <v>4.9000000000000002E-2</v>
      </c>
      <c r="W1472" s="195">
        <v>0.52700000000000002</v>
      </c>
      <c r="X1472" s="195">
        <v>0.63500000000000001</v>
      </c>
      <c r="Y1472" s="195">
        <v>1.2999999999999999E-2</v>
      </c>
      <c r="Z1472" s="195">
        <v>4.9000000000000002E-2</v>
      </c>
      <c r="AA1472" s="195">
        <v>2.9000000000000001E-2</v>
      </c>
      <c r="AB1472" s="195">
        <v>7.6999999999999999E-2</v>
      </c>
      <c r="AC1472" s="42"/>
    </row>
    <row r="1473" spans="1:29" x14ac:dyDescent="0.25">
      <c r="A1473" s="94" t="s">
        <v>2916</v>
      </c>
      <c r="B1473" s="195">
        <v>6.6006600660066007E-3</v>
      </c>
      <c r="C1473" s="195" t="s">
        <v>143</v>
      </c>
      <c r="D1473" s="195">
        <v>0.90264026402640263</v>
      </c>
      <c r="E1473" s="195">
        <v>5.4455445544554455E-2</v>
      </c>
      <c r="F1473" s="195">
        <v>1.6501650165016502E-3</v>
      </c>
      <c r="G1473" s="195">
        <v>1.4851485148514851E-2</v>
      </c>
      <c r="H1473" s="195" t="s">
        <v>143</v>
      </c>
      <c r="I1473" s="195">
        <v>1.9801980198019802E-2</v>
      </c>
      <c r="J1473" s="194">
        <v>1</v>
      </c>
      <c r="K1473" s="196">
        <v>606</v>
      </c>
      <c r="L1473" s="94"/>
      <c r="M1473" s="195">
        <v>3.0000000000000001E-3</v>
      </c>
      <c r="N1473" s="195">
        <v>1.7000000000000001E-2</v>
      </c>
      <c r="O1473" s="195" t="s">
        <v>143</v>
      </c>
      <c r="P1473" s="195" t="s">
        <v>143</v>
      </c>
      <c r="Q1473" s="195">
        <v>0.876</v>
      </c>
      <c r="R1473" s="195">
        <v>0.92400000000000004</v>
      </c>
      <c r="S1473" s="195">
        <v>3.9E-2</v>
      </c>
      <c r="T1473" s="195">
        <v>7.4999999999999997E-2</v>
      </c>
      <c r="U1473" s="195">
        <v>0</v>
      </c>
      <c r="V1473" s="195">
        <v>8.9999999999999993E-3</v>
      </c>
      <c r="W1473" s="195">
        <v>8.0000000000000002E-3</v>
      </c>
      <c r="X1473" s="195">
        <v>2.8000000000000001E-2</v>
      </c>
      <c r="Y1473" s="195" t="s">
        <v>143</v>
      </c>
      <c r="Z1473" s="195" t="s">
        <v>143</v>
      </c>
      <c r="AA1473" s="195">
        <v>1.0999999999999999E-2</v>
      </c>
      <c r="AB1473" s="195">
        <v>3.4000000000000002E-2</v>
      </c>
      <c r="AC1473" s="42"/>
    </row>
    <row r="1474" spans="1:29" x14ac:dyDescent="0.25">
      <c r="A1474" s="94" t="s">
        <v>2917</v>
      </c>
      <c r="B1474" s="195">
        <v>3.489439853076217E-2</v>
      </c>
      <c r="C1474" s="195">
        <v>0.24334251606978879</v>
      </c>
      <c r="D1474" s="195">
        <v>0.25436179981634527</v>
      </c>
      <c r="E1474" s="195">
        <v>0.1423324150596878</v>
      </c>
      <c r="F1474" s="195">
        <v>3.948576675849403E-2</v>
      </c>
      <c r="G1474" s="195">
        <v>0.26446280991735538</v>
      </c>
      <c r="H1474" s="195">
        <v>5.5096418732782371E-3</v>
      </c>
      <c r="I1474" s="195">
        <v>1.5610651974288337E-2</v>
      </c>
      <c r="J1474" s="194">
        <v>1</v>
      </c>
      <c r="K1474" s="196">
        <v>1089</v>
      </c>
      <c r="L1474" s="94"/>
      <c r="M1474" s="195">
        <v>2.5999999999999999E-2</v>
      </c>
      <c r="N1474" s="195">
        <v>4.8000000000000001E-2</v>
      </c>
      <c r="O1474" s="195">
        <v>0.219</v>
      </c>
      <c r="P1474" s="195">
        <v>0.27</v>
      </c>
      <c r="Q1474" s="195">
        <v>0.22900000000000001</v>
      </c>
      <c r="R1474" s="195">
        <v>0.28100000000000003</v>
      </c>
      <c r="S1474" s="195">
        <v>0.123</v>
      </c>
      <c r="T1474" s="195">
        <v>0.16400000000000001</v>
      </c>
      <c r="U1474" s="195">
        <v>2.9000000000000001E-2</v>
      </c>
      <c r="V1474" s="195">
        <v>5.2999999999999999E-2</v>
      </c>
      <c r="W1474" s="195">
        <v>0.23899999999999999</v>
      </c>
      <c r="X1474" s="195">
        <v>0.29099999999999998</v>
      </c>
      <c r="Y1474" s="195">
        <v>3.0000000000000001E-3</v>
      </c>
      <c r="Z1474" s="195">
        <v>1.2E-2</v>
      </c>
      <c r="AA1474" s="195">
        <v>0.01</v>
      </c>
      <c r="AB1474" s="195">
        <v>2.5000000000000001E-2</v>
      </c>
      <c r="AC1474" s="42"/>
    </row>
    <row r="1475" spans="1:29" x14ac:dyDescent="0.25">
      <c r="A1475" s="94" t="s">
        <v>2918</v>
      </c>
      <c r="B1475" s="195">
        <v>0.31177829099307158</v>
      </c>
      <c r="C1475" s="195">
        <v>0.44033872209391839</v>
      </c>
      <c r="D1475" s="195">
        <v>0.12548113933795227</v>
      </c>
      <c r="E1475" s="195">
        <v>3.6181678214010776E-2</v>
      </c>
      <c r="F1475" s="195">
        <v>3.0792917628945341E-3</v>
      </c>
      <c r="G1475" s="195">
        <v>5.6197074672825253E-2</v>
      </c>
      <c r="H1475" s="195">
        <v>3.0792917628945341E-3</v>
      </c>
      <c r="I1475" s="195">
        <v>2.3864511162432642E-2</v>
      </c>
      <c r="J1475" s="194">
        <v>0.99999999999999989</v>
      </c>
      <c r="K1475" s="196">
        <v>1299</v>
      </c>
      <c r="L1475" s="94"/>
      <c r="M1475" s="195">
        <v>0.28699999999999998</v>
      </c>
      <c r="N1475" s="195">
        <v>0.33700000000000002</v>
      </c>
      <c r="O1475" s="195">
        <v>0.41399999999999998</v>
      </c>
      <c r="P1475" s="195">
        <v>0.46700000000000003</v>
      </c>
      <c r="Q1475" s="195">
        <v>0.109</v>
      </c>
      <c r="R1475" s="195">
        <v>0.14499999999999999</v>
      </c>
      <c r="S1475" s="195">
        <v>2.7E-2</v>
      </c>
      <c r="T1475" s="195">
        <v>4.8000000000000001E-2</v>
      </c>
      <c r="U1475" s="195">
        <v>1E-3</v>
      </c>
      <c r="V1475" s="195">
        <v>8.0000000000000002E-3</v>
      </c>
      <c r="W1475" s="195">
        <v>4.4999999999999998E-2</v>
      </c>
      <c r="X1475" s="195">
        <v>7.0000000000000007E-2</v>
      </c>
      <c r="Y1475" s="195">
        <v>1E-3</v>
      </c>
      <c r="Z1475" s="195">
        <v>8.0000000000000002E-3</v>
      </c>
      <c r="AA1475" s="195">
        <v>1.7000000000000001E-2</v>
      </c>
      <c r="AB1475" s="195">
        <v>3.4000000000000002E-2</v>
      </c>
      <c r="AC1475" s="42"/>
    </row>
    <row r="1476" spans="1:29" x14ac:dyDescent="0.25">
      <c r="A1476" s="94" t="s">
        <v>2919</v>
      </c>
      <c r="B1476" s="195" t="s">
        <v>143</v>
      </c>
      <c r="C1476" s="195">
        <v>0.17307692307692307</v>
      </c>
      <c r="D1476" s="195">
        <v>0.22115384615384615</v>
      </c>
      <c r="E1476" s="195">
        <v>0.125</v>
      </c>
      <c r="F1476" s="195">
        <v>6.25E-2</v>
      </c>
      <c r="G1476" s="195">
        <v>0.38942307692307693</v>
      </c>
      <c r="H1476" s="195">
        <v>9.6153846153846159E-3</v>
      </c>
      <c r="I1476" s="195">
        <v>1.9230769230769232E-2</v>
      </c>
      <c r="J1476" s="194">
        <v>0.99999999999999989</v>
      </c>
      <c r="K1476" s="196">
        <v>208</v>
      </c>
      <c r="L1476" s="94"/>
      <c r="M1476" s="195" t="s">
        <v>143</v>
      </c>
      <c r="N1476" s="195" t="s">
        <v>143</v>
      </c>
      <c r="O1476" s="195">
        <v>0.128</v>
      </c>
      <c r="P1476" s="195">
        <v>0.23</v>
      </c>
      <c r="Q1476" s="195">
        <v>0.17</v>
      </c>
      <c r="R1476" s="195">
        <v>0.28199999999999997</v>
      </c>
      <c r="S1476" s="195">
        <v>8.6999999999999994E-2</v>
      </c>
      <c r="T1476" s="195">
        <v>0.17699999999999999</v>
      </c>
      <c r="U1476" s="195">
        <v>3.6999999999999998E-2</v>
      </c>
      <c r="V1476" s="195">
        <v>0.104</v>
      </c>
      <c r="W1476" s="195">
        <v>0.32600000000000001</v>
      </c>
      <c r="X1476" s="195">
        <v>0.45700000000000002</v>
      </c>
      <c r="Y1476" s="195">
        <v>3.0000000000000001E-3</v>
      </c>
      <c r="Z1476" s="195">
        <v>3.4000000000000002E-2</v>
      </c>
      <c r="AA1476" s="195">
        <v>8.0000000000000002E-3</v>
      </c>
      <c r="AB1476" s="195">
        <v>4.8000000000000001E-2</v>
      </c>
      <c r="AC1476" s="42"/>
    </row>
    <row r="1477" spans="1:29" x14ac:dyDescent="0.25">
      <c r="A1477" s="94" t="s">
        <v>2920</v>
      </c>
      <c r="B1477" s="195" t="s">
        <v>143</v>
      </c>
      <c r="C1477" s="195">
        <v>0.2469325153374233</v>
      </c>
      <c r="D1477" s="195">
        <v>0.19708588957055215</v>
      </c>
      <c r="E1477" s="195">
        <v>0.11273006134969325</v>
      </c>
      <c r="F1477" s="195">
        <v>3.4509202453987732E-2</v>
      </c>
      <c r="G1477" s="195">
        <v>0.37883435582822084</v>
      </c>
      <c r="H1477" s="195">
        <v>7.6687116564417178E-3</v>
      </c>
      <c r="I1477" s="195">
        <v>2.2239263803680982E-2</v>
      </c>
      <c r="J1477" s="194">
        <v>0.99999999999999989</v>
      </c>
      <c r="K1477" s="196">
        <v>1304</v>
      </c>
      <c r="L1477" s="94"/>
      <c r="M1477" s="195" t="s">
        <v>143</v>
      </c>
      <c r="N1477" s="195" t="s">
        <v>143</v>
      </c>
      <c r="O1477" s="195">
        <v>0.224</v>
      </c>
      <c r="P1477" s="195">
        <v>0.27100000000000002</v>
      </c>
      <c r="Q1477" s="195">
        <v>0.17599999999999999</v>
      </c>
      <c r="R1477" s="195">
        <v>0.22</v>
      </c>
      <c r="S1477" s="195">
        <v>9.7000000000000003E-2</v>
      </c>
      <c r="T1477" s="195">
        <v>0.13100000000000001</v>
      </c>
      <c r="U1477" s="195">
        <v>2.5999999999999999E-2</v>
      </c>
      <c r="V1477" s="195">
        <v>4.5999999999999999E-2</v>
      </c>
      <c r="W1477" s="195">
        <v>0.35299999999999998</v>
      </c>
      <c r="X1477" s="195">
        <v>0.40500000000000003</v>
      </c>
      <c r="Y1477" s="195">
        <v>4.0000000000000001E-3</v>
      </c>
      <c r="Z1477" s="195">
        <v>1.4E-2</v>
      </c>
      <c r="AA1477" s="195">
        <v>1.6E-2</v>
      </c>
      <c r="AB1477" s="195">
        <v>3.2000000000000001E-2</v>
      </c>
      <c r="AC1477" s="42"/>
    </row>
    <row r="1478" spans="1:29" x14ac:dyDescent="0.25">
      <c r="A1478" s="94" t="s">
        <v>2921</v>
      </c>
      <c r="B1478" s="195" t="s">
        <v>143</v>
      </c>
      <c r="C1478" s="195">
        <v>0.43465045592705165</v>
      </c>
      <c r="D1478" s="195">
        <v>0.35866261398176291</v>
      </c>
      <c r="E1478" s="195">
        <v>6.6869300911854099E-2</v>
      </c>
      <c r="F1478" s="195">
        <v>3.3434650455927049E-2</v>
      </c>
      <c r="G1478" s="195">
        <v>1.82370820668693E-2</v>
      </c>
      <c r="H1478" s="195" t="s">
        <v>143</v>
      </c>
      <c r="I1478" s="195">
        <v>8.8145896656534953E-2</v>
      </c>
      <c r="J1478" s="194">
        <v>0.99999999999999989</v>
      </c>
      <c r="K1478" s="196">
        <v>329</v>
      </c>
      <c r="L1478" s="94"/>
      <c r="M1478" s="195" t="s">
        <v>143</v>
      </c>
      <c r="N1478" s="195" t="s">
        <v>143</v>
      </c>
      <c r="O1478" s="195">
        <v>0.38200000000000001</v>
      </c>
      <c r="P1478" s="195">
        <v>0.48899999999999999</v>
      </c>
      <c r="Q1478" s="195">
        <v>0.309</v>
      </c>
      <c r="R1478" s="195">
        <v>0.41199999999999998</v>
      </c>
      <c r="S1478" s="195">
        <v>4.4999999999999998E-2</v>
      </c>
      <c r="T1478" s="195">
        <v>9.9000000000000005E-2</v>
      </c>
      <c r="U1478" s="195">
        <v>1.9E-2</v>
      </c>
      <c r="V1478" s="195">
        <v>5.8999999999999997E-2</v>
      </c>
      <c r="W1478" s="195">
        <v>8.0000000000000002E-3</v>
      </c>
      <c r="X1478" s="195">
        <v>3.9E-2</v>
      </c>
      <c r="Y1478" s="195" t="s">
        <v>143</v>
      </c>
      <c r="Z1478" s="195" t="s">
        <v>143</v>
      </c>
      <c r="AA1478" s="195">
        <v>6.2E-2</v>
      </c>
      <c r="AB1478" s="195">
        <v>0.124</v>
      </c>
      <c r="AC1478" s="42"/>
    </row>
    <row r="1479" spans="1:29" x14ac:dyDescent="0.25">
      <c r="A1479" s="94" t="s">
        <v>2922</v>
      </c>
      <c r="B1479" s="195" t="s">
        <v>143</v>
      </c>
      <c r="C1479" s="195">
        <v>0.18220338983050846</v>
      </c>
      <c r="D1479" s="195">
        <v>0.34745762711864409</v>
      </c>
      <c r="E1479" s="195">
        <v>0.17796610169491525</v>
      </c>
      <c r="F1479" s="195">
        <v>4.2372881355932202E-2</v>
      </c>
      <c r="G1479" s="195">
        <v>0.2288135593220339</v>
      </c>
      <c r="H1479" s="195" t="s">
        <v>143</v>
      </c>
      <c r="I1479" s="195">
        <v>2.1186440677966101E-2</v>
      </c>
      <c r="J1479" s="194">
        <v>1</v>
      </c>
      <c r="K1479" s="196">
        <v>236</v>
      </c>
      <c r="L1479" s="94"/>
      <c r="M1479" s="195" t="s">
        <v>143</v>
      </c>
      <c r="N1479" s="195" t="s">
        <v>143</v>
      </c>
      <c r="O1479" s="195">
        <v>0.13800000000000001</v>
      </c>
      <c r="P1479" s="195">
        <v>0.23599999999999999</v>
      </c>
      <c r="Q1479" s="195">
        <v>0.28999999999999998</v>
      </c>
      <c r="R1479" s="195">
        <v>0.41</v>
      </c>
      <c r="S1479" s="195">
        <v>0.13400000000000001</v>
      </c>
      <c r="T1479" s="195">
        <v>0.23200000000000001</v>
      </c>
      <c r="U1479" s="195">
        <v>2.3E-2</v>
      </c>
      <c r="V1479" s="195">
        <v>7.5999999999999998E-2</v>
      </c>
      <c r="W1479" s="195">
        <v>0.18</v>
      </c>
      <c r="X1479" s="195">
        <v>0.28599999999999998</v>
      </c>
      <c r="Y1479" s="195" t="s">
        <v>143</v>
      </c>
      <c r="Z1479" s="195" t="s">
        <v>143</v>
      </c>
      <c r="AA1479" s="195">
        <v>8.9999999999999993E-3</v>
      </c>
      <c r="AB1479" s="195">
        <v>4.9000000000000002E-2</v>
      </c>
      <c r="AC1479" s="42"/>
    </row>
    <row r="1480" spans="1:29" x14ac:dyDescent="0.25">
      <c r="A1480" s="94" t="s">
        <v>2923</v>
      </c>
      <c r="B1480" s="195" t="s">
        <v>143</v>
      </c>
      <c r="C1480" s="195">
        <v>0.35249042145593867</v>
      </c>
      <c r="D1480" s="195">
        <v>0.24521072796934865</v>
      </c>
      <c r="E1480" s="195">
        <v>9.5785440613026823E-2</v>
      </c>
      <c r="F1480" s="195">
        <v>6.5134099616858232E-2</v>
      </c>
      <c r="G1480" s="195">
        <v>0.22222222222222221</v>
      </c>
      <c r="H1480" s="195" t="s">
        <v>143</v>
      </c>
      <c r="I1480" s="195">
        <v>1.9157088122605363E-2</v>
      </c>
      <c r="J1480" s="194">
        <v>1</v>
      </c>
      <c r="K1480" s="196">
        <v>261</v>
      </c>
      <c r="L1480" s="94"/>
      <c r="M1480" s="195" t="s">
        <v>143</v>
      </c>
      <c r="N1480" s="195" t="s">
        <v>143</v>
      </c>
      <c r="O1480" s="195">
        <v>0.29699999999999999</v>
      </c>
      <c r="P1480" s="195">
        <v>0.41199999999999998</v>
      </c>
      <c r="Q1480" s="195">
        <v>0.19700000000000001</v>
      </c>
      <c r="R1480" s="195">
        <v>0.30099999999999999</v>
      </c>
      <c r="S1480" s="195">
        <v>6.6000000000000003E-2</v>
      </c>
      <c r="T1480" s="195">
        <v>0.13800000000000001</v>
      </c>
      <c r="U1480" s="195">
        <v>4.1000000000000002E-2</v>
      </c>
      <c r="V1480" s="195">
        <v>0.10199999999999999</v>
      </c>
      <c r="W1480" s="195">
        <v>0.17599999999999999</v>
      </c>
      <c r="X1480" s="195">
        <v>0.27600000000000002</v>
      </c>
      <c r="Y1480" s="195" t="s">
        <v>143</v>
      </c>
      <c r="Z1480" s="195" t="s">
        <v>143</v>
      </c>
      <c r="AA1480" s="195">
        <v>8.0000000000000002E-3</v>
      </c>
      <c r="AB1480" s="195">
        <v>4.3999999999999997E-2</v>
      </c>
      <c r="AC1480" s="42"/>
    </row>
    <row r="1481" spans="1:29" x14ac:dyDescent="0.25">
      <c r="A1481" s="94" t="s">
        <v>2924</v>
      </c>
      <c r="B1481" s="195" t="s">
        <v>143</v>
      </c>
      <c r="C1481" s="195">
        <v>0.11790393013100436</v>
      </c>
      <c r="D1481" s="195">
        <v>0.19213973799126638</v>
      </c>
      <c r="E1481" s="195">
        <v>0.13973799126637554</v>
      </c>
      <c r="F1481" s="195">
        <v>2.6200873362445413E-2</v>
      </c>
      <c r="G1481" s="195">
        <v>0.48034934497816595</v>
      </c>
      <c r="H1481" s="195" t="s">
        <v>143</v>
      </c>
      <c r="I1481" s="195">
        <v>4.3668122270742356E-2</v>
      </c>
      <c r="J1481" s="194">
        <v>1</v>
      </c>
      <c r="K1481" s="196">
        <v>229</v>
      </c>
      <c r="L1481" s="94"/>
      <c r="M1481" s="195" t="s">
        <v>143</v>
      </c>
      <c r="N1481" s="195" t="s">
        <v>143</v>
      </c>
      <c r="O1481" s="195">
        <v>8.2000000000000003E-2</v>
      </c>
      <c r="P1481" s="195">
        <v>0.16600000000000001</v>
      </c>
      <c r="Q1481" s="195">
        <v>0.14599999999999999</v>
      </c>
      <c r="R1481" s="195">
        <v>0.248</v>
      </c>
      <c r="S1481" s="195">
        <v>0.10100000000000001</v>
      </c>
      <c r="T1481" s="195">
        <v>0.191</v>
      </c>
      <c r="U1481" s="195">
        <v>1.2E-2</v>
      </c>
      <c r="V1481" s="195">
        <v>5.6000000000000001E-2</v>
      </c>
      <c r="W1481" s="195">
        <v>0.41599999999999998</v>
      </c>
      <c r="X1481" s="195">
        <v>0.54500000000000004</v>
      </c>
      <c r="Y1481" s="195" t="s">
        <v>143</v>
      </c>
      <c r="Z1481" s="195" t="s">
        <v>143</v>
      </c>
      <c r="AA1481" s="195">
        <v>2.4E-2</v>
      </c>
      <c r="AB1481" s="195">
        <v>7.9000000000000001E-2</v>
      </c>
      <c r="AC1481" s="42"/>
    </row>
    <row r="1482" spans="1:29" x14ac:dyDescent="0.25">
      <c r="A1482" s="94" t="s">
        <v>2925</v>
      </c>
      <c r="B1482" s="195" t="s">
        <v>143</v>
      </c>
      <c r="C1482" s="195">
        <v>0.28586723768736616</v>
      </c>
      <c r="D1482" s="195">
        <v>0.38329764453961457</v>
      </c>
      <c r="E1482" s="195">
        <v>0.13597430406852248</v>
      </c>
      <c r="F1482" s="195">
        <v>3.5331905781584586E-2</v>
      </c>
      <c r="G1482" s="195">
        <v>0.13062098501070663</v>
      </c>
      <c r="H1482" s="195" t="s">
        <v>143</v>
      </c>
      <c r="I1482" s="195">
        <v>2.8907922912205567E-2</v>
      </c>
      <c r="J1482" s="194">
        <v>1</v>
      </c>
      <c r="K1482" s="196">
        <v>934</v>
      </c>
      <c r="L1482" s="94"/>
      <c r="M1482" s="195" t="s">
        <v>143</v>
      </c>
      <c r="N1482" s="195" t="s">
        <v>143</v>
      </c>
      <c r="O1482" s="195">
        <v>0.25800000000000001</v>
      </c>
      <c r="P1482" s="195">
        <v>0.316</v>
      </c>
      <c r="Q1482" s="195">
        <v>0.35299999999999998</v>
      </c>
      <c r="R1482" s="195">
        <v>0.41499999999999998</v>
      </c>
      <c r="S1482" s="195">
        <v>0.115</v>
      </c>
      <c r="T1482" s="195">
        <v>0.159</v>
      </c>
      <c r="U1482" s="195">
        <v>2.5000000000000001E-2</v>
      </c>
      <c r="V1482" s="195">
        <v>4.9000000000000002E-2</v>
      </c>
      <c r="W1482" s="195">
        <v>0.111</v>
      </c>
      <c r="X1482" s="195">
        <v>0.154</v>
      </c>
      <c r="Y1482" s="195" t="s">
        <v>143</v>
      </c>
      <c r="Z1482" s="195" t="s">
        <v>143</v>
      </c>
      <c r="AA1482" s="195">
        <v>0.02</v>
      </c>
      <c r="AB1482" s="195">
        <v>4.2000000000000003E-2</v>
      </c>
      <c r="AC1482" s="42"/>
    </row>
    <row r="1483" spans="1:29" x14ac:dyDescent="0.25">
      <c r="A1483" s="94" t="s">
        <v>2926</v>
      </c>
      <c r="B1483" s="195" t="s">
        <v>143</v>
      </c>
      <c r="C1483" s="195">
        <v>0.48743718592964824</v>
      </c>
      <c r="D1483" s="195">
        <v>0.31155778894472363</v>
      </c>
      <c r="E1483" s="195">
        <v>9.5477386934673364E-2</v>
      </c>
      <c r="F1483" s="195">
        <v>1.507537688442211E-2</v>
      </c>
      <c r="G1483" s="195">
        <v>6.030150753768844E-2</v>
      </c>
      <c r="H1483" s="195">
        <v>1.507537688442211E-2</v>
      </c>
      <c r="I1483" s="195">
        <v>1.507537688442211E-2</v>
      </c>
      <c r="J1483" s="194">
        <v>0.99999999999999989</v>
      </c>
      <c r="K1483" s="196">
        <v>199</v>
      </c>
      <c r="L1483" s="94"/>
      <c r="M1483" s="195" t="s">
        <v>143</v>
      </c>
      <c r="N1483" s="195" t="s">
        <v>143</v>
      </c>
      <c r="O1483" s="195">
        <v>0.41899999999999998</v>
      </c>
      <c r="P1483" s="195">
        <v>0.55600000000000005</v>
      </c>
      <c r="Q1483" s="195">
        <v>0.251</v>
      </c>
      <c r="R1483" s="195">
        <v>0.379</v>
      </c>
      <c r="S1483" s="195">
        <v>6.2E-2</v>
      </c>
      <c r="T1483" s="195">
        <v>0.14399999999999999</v>
      </c>
      <c r="U1483" s="195">
        <v>5.0000000000000001E-3</v>
      </c>
      <c r="V1483" s="195">
        <v>4.2999999999999997E-2</v>
      </c>
      <c r="W1483" s="195">
        <v>3.5000000000000003E-2</v>
      </c>
      <c r="X1483" s="195">
        <v>0.10199999999999999</v>
      </c>
      <c r="Y1483" s="195">
        <v>5.0000000000000001E-3</v>
      </c>
      <c r="Z1483" s="195">
        <v>4.2999999999999997E-2</v>
      </c>
      <c r="AA1483" s="195">
        <v>5.0000000000000001E-3</v>
      </c>
      <c r="AB1483" s="195">
        <v>4.2999999999999997E-2</v>
      </c>
      <c r="AC1483" s="42"/>
    </row>
    <row r="1484" spans="1:29" x14ac:dyDescent="0.25">
      <c r="A1484" s="94" t="s">
        <v>2927</v>
      </c>
      <c r="B1484" s="195">
        <v>4.828226555246054E-2</v>
      </c>
      <c r="C1484" s="195">
        <v>0.23375116063138346</v>
      </c>
      <c r="D1484" s="195">
        <v>0.28512844320643765</v>
      </c>
      <c r="E1484" s="195">
        <v>0.11312287217579697</v>
      </c>
      <c r="F1484" s="195">
        <v>3.2652429588362737E-2</v>
      </c>
      <c r="G1484" s="195">
        <v>0.25495202723614979</v>
      </c>
      <c r="H1484" s="195">
        <v>4.7972763850201178E-3</v>
      </c>
      <c r="I1484" s="195">
        <v>2.7313525224388735E-2</v>
      </c>
      <c r="J1484" s="194">
        <v>1</v>
      </c>
      <c r="K1484" s="196">
        <v>12924</v>
      </c>
      <c r="L1484" s="94"/>
      <c r="M1484" s="195">
        <v>4.4999999999999998E-2</v>
      </c>
      <c r="N1484" s="195">
        <v>5.1999999999999998E-2</v>
      </c>
      <c r="O1484" s="195">
        <v>0.22700000000000001</v>
      </c>
      <c r="P1484" s="195">
        <v>0.24099999999999999</v>
      </c>
      <c r="Q1484" s="195">
        <v>0.27700000000000002</v>
      </c>
      <c r="R1484" s="195">
        <v>0.29299999999999998</v>
      </c>
      <c r="S1484" s="195">
        <v>0.108</v>
      </c>
      <c r="T1484" s="195">
        <v>0.11899999999999999</v>
      </c>
      <c r="U1484" s="195">
        <v>0.03</v>
      </c>
      <c r="V1484" s="195">
        <v>3.5999999999999997E-2</v>
      </c>
      <c r="W1484" s="195">
        <v>0.248</v>
      </c>
      <c r="X1484" s="195">
        <v>0.26300000000000001</v>
      </c>
      <c r="Y1484" s="195">
        <v>4.0000000000000001E-3</v>
      </c>
      <c r="Z1484" s="195">
        <v>6.0000000000000001E-3</v>
      </c>
      <c r="AA1484" s="195">
        <v>2.5000000000000001E-2</v>
      </c>
      <c r="AB1484" s="195">
        <v>0.03</v>
      </c>
      <c r="AC1484" s="42"/>
    </row>
    <row r="1485" spans="1:29" x14ac:dyDescent="0.25">
      <c r="A1485" s="94" t="s">
        <v>2928</v>
      </c>
      <c r="B1485" s="195" t="s">
        <v>143</v>
      </c>
      <c r="C1485" s="195">
        <v>0.22621184919210055</v>
      </c>
      <c r="D1485" s="195">
        <v>0.36265709156193898</v>
      </c>
      <c r="E1485" s="195">
        <v>0.17773788150807898</v>
      </c>
      <c r="F1485" s="195">
        <v>2.8725314183123879E-2</v>
      </c>
      <c r="G1485" s="195">
        <v>0.18850987432675045</v>
      </c>
      <c r="H1485" s="195" t="s">
        <v>143</v>
      </c>
      <c r="I1485" s="195">
        <v>1.615798922800718E-2</v>
      </c>
      <c r="J1485" s="194">
        <v>1</v>
      </c>
      <c r="K1485" s="196">
        <v>557</v>
      </c>
      <c r="L1485" s="94"/>
      <c r="M1485" s="195" t="s">
        <v>143</v>
      </c>
      <c r="N1485" s="195" t="s">
        <v>143</v>
      </c>
      <c r="O1485" s="195">
        <v>0.193</v>
      </c>
      <c r="P1485" s="195">
        <v>0.26300000000000001</v>
      </c>
      <c r="Q1485" s="195">
        <v>0.32400000000000001</v>
      </c>
      <c r="R1485" s="195">
        <v>0.40300000000000002</v>
      </c>
      <c r="S1485" s="195">
        <v>0.14799999999999999</v>
      </c>
      <c r="T1485" s="195">
        <v>0.21199999999999999</v>
      </c>
      <c r="U1485" s="195">
        <v>1.7999999999999999E-2</v>
      </c>
      <c r="V1485" s="195">
        <v>4.5999999999999999E-2</v>
      </c>
      <c r="W1485" s="195">
        <v>0.158</v>
      </c>
      <c r="X1485" s="195">
        <v>0.223</v>
      </c>
      <c r="Y1485" s="195" t="s">
        <v>143</v>
      </c>
      <c r="Z1485" s="195" t="s">
        <v>143</v>
      </c>
      <c r="AA1485" s="195">
        <v>8.9999999999999993E-3</v>
      </c>
      <c r="AB1485" s="195">
        <v>0.03</v>
      </c>
      <c r="AC1485" s="42"/>
    </row>
    <row r="1486" spans="1:29" x14ac:dyDescent="0.25">
      <c r="A1486" s="94" t="s">
        <v>2929</v>
      </c>
      <c r="B1486" s="195" t="s">
        <v>143</v>
      </c>
      <c r="C1486" s="195">
        <v>7.1078431372549017E-2</v>
      </c>
      <c r="D1486" s="195">
        <v>0.16176470588235295</v>
      </c>
      <c r="E1486" s="195">
        <v>7.3529411764705885E-2</v>
      </c>
      <c r="F1486" s="195">
        <v>1.7156862745098041E-2</v>
      </c>
      <c r="G1486" s="195">
        <v>0.62990196078431371</v>
      </c>
      <c r="H1486" s="195">
        <v>1.9607843137254902E-2</v>
      </c>
      <c r="I1486" s="195">
        <v>2.6960784313725492E-2</v>
      </c>
      <c r="J1486" s="194">
        <v>1</v>
      </c>
      <c r="K1486" s="196">
        <v>408</v>
      </c>
      <c r="L1486" s="94"/>
      <c r="M1486" s="195" t="s">
        <v>143</v>
      </c>
      <c r="N1486" s="195" t="s">
        <v>143</v>
      </c>
      <c r="O1486" s="195">
        <v>0.05</v>
      </c>
      <c r="P1486" s="195">
        <v>0.1</v>
      </c>
      <c r="Q1486" s="195">
        <v>0.129</v>
      </c>
      <c r="R1486" s="195">
        <v>0.20100000000000001</v>
      </c>
      <c r="S1486" s="195">
        <v>5.1999999999999998E-2</v>
      </c>
      <c r="T1486" s="195">
        <v>0.10299999999999999</v>
      </c>
      <c r="U1486" s="195">
        <v>8.0000000000000002E-3</v>
      </c>
      <c r="V1486" s="195">
        <v>3.5000000000000003E-2</v>
      </c>
      <c r="W1486" s="195">
        <v>0.58199999999999996</v>
      </c>
      <c r="X1486" s="195">
        <v>0.67500000000000004</v>
      </c>
      <c r="Y1486" s="195">
        <v>0.01</v>
      </c>
      <c r="Z1486" s="195">
        <v>3.7999999999999999E-2</v>
      </c>
      <c r="AA1486" s="195">
        <v>1.4999999999999999E-2</v>
      </c>
      <c r="AB1486" s="195">
        <v>4.8000000000000001E-2</v>
      </c>
      <c r="AC1486" s="42"/>
    </row>
    <row r="1487" spans="1:29" x14ac:dyDescent="0.25">
      <c r="A1487" s="94" t="s">
        <v>2930</v>
      </c>
      <c r="B1487" s="195">
        <v>1.1363636363636363E-3</v>
      </c>
      <c r="C1487" s="195">
        <v>4.5454545454545452E-3</v>
      </c>
      <c r="D1487" s="195">
        <v>0.72386363636363638</v>
      </c>
      <c r="E1487" s="195">
        <v>0.10454545454545454</v>
      </c>
      <c r="F1487" s="195">
        <v>9.2045454545454541E-2</v>
      </c>
      <c r="G1487" s="195">
        <v>1.4772727272727272E-2</v>
      </c>
      <c r="H1487" s="195" t="s">
        <v>143</v>
      </c>
      <c r="I1487" s="195">
        <v>5.909090909090909E-2</v>
      </c>
      <c r="J1487" s="194">
        <v>1</v>
      </c>
      <c r="K1487" s="196">
        <v>880</v>
      </c>
      <c r="L1487" s="94"/>
      <c r="M1487" s="195">
        <v>0</v>
      </c>
      <c r="N1487" s="195">
        <v>6.0000000000000001E-3</v>
      </c>
      <c r="O1487" s="195">
        <v>2E-3</v>
      </c>
      <c r="P1487" s="195">
        <v>1.2E-2</v>
      </c>
      <c r="Q1487" s="195">
        <v>0.69299999999999995</v>
      </c>
      <c r="R1487" s="195">
        <v>0.752</v>
      </c>
      <c r="S1487" s="195">
        <v>8.5999999999999993E-2</v>
      </c>
      <c r="T1487" s="195">
        <v>0.127</v>
      </c>
      <c r="U1487" s="195">
        <v>7.4999999999999997E-2</v>
      </c>
      <c r="V1487" s="195">
        <v>0.113</v>
      </c>
      <c r="W1487" s="195">
        <v>8.9999999999999993E-3</v>
      </c>
      <c r="X1487" s="195">
        <v>2.5000000000000001E-2</v>
      </c>
      <c r="Y1487" s="195" t="s">
        <v>143</v>
      </c>
      <c r="Z1487" s="195" t="s">
        <v>143</v>
      </c>
      <c r="AA1487" s="195">
        <v>4.4999999999999998E-2</v>
      </c>
      <c r="AB1487" s="195">
        <v>7.6999999999999999E-2</v>
      </c>
      <c r="AC1487" s="42"/>
    </row>
    <row r="1488" spans="1:29" x14ac:dyDescent="0.25">
      <c r="A1488" s="94" t="s">
        <v>2931</v>
      </c>
      <c r="B1488" s="195">
        <v>4.0671400903808906E-2</v>
      </c>
      <c r="C1488" s="195">
        <v>0.22595222724338282</v>
      </c>
      <c r="D1488" s="195">
        <v>0.27049709489993545</v>
      </c>
      <c r="E1488" s="195">
        <v>8.7153001936733379E-2</v>
      </c>
      <c r="F1488" s="195">
        <v>5.5519690122659782E-2</v>
      </c>
      <c r="G1488" s="195">
        <v>0.28469980632666236</v>
      </c>
      <c r="H1488" s="195">
        <v>8.3925112976113627E-3</v>
      </c>
      <c r="I1488" s="195">
        <v>2.711426726920594E-2</v>
      </c>
      <c r="J1488" s="194">
        <v>0.99999999999999989</v>
      </c>
      <c r="K1488" s="196">
        <v>1549</v>
      </c>
      <c r="L1488" s="94"/>
      <c r="M1488" s="195">
        <v>3.2000000000000001E-2</v>
      </c>
      <c r="N1488" s="195">
        <v>5.1999999999999998E-2</v>
      </c>
      <c r="O1488" s="195">
        <v>0.20599999999999999</v>
      </c>
      <c r="P1488" s="195">
        <v>0.247</v>
      </c>
      <c r="Q1488" s="195">
        <v>0.249</v>
      </c>
      <c r="R1488" s="195">
        <v>0.29299999999999998</v>
      </c>
      <c r="S1488" s="195">
        <v>7.3999999999999996E-2</v>
      </c>
      <c r="T1488" s="195">
        <v>0.10199999999999999</v>
      </c>
      <c r="U1488" s="195">
        <v>4.4999999999999998E-2</v>
      </c>
      <c r="V1488" s="195">
        <v>6.8000000000000005E-2</v>
      </c>
      <c r="W1488" s="195">
        <v>0.26300000000000001</v>
      </c>
      <c r="X1488" s="195">
        <v>0.308</v>
      </c>
      <c r="Y1488" s="195">
        <v>5.0000000000000001E-3</v>
      </c>
      <c r="Z1488" s="195">
        <v>1.4E-2</v>
      </c>
      <c r="AA1488" s="195">
        <v>0.02</v>
      </c>
      <c r="AB1488" s="195">
        <v>3.5999999999999997E-2</v>
      </c>
      <c r="AC1488" s="42"/>
    </row>
    <row r="1489" spans="1:29" x14ac:dyDescent="0.25">
      <c r="A1489" s="94" t="s">
        <v>2932</v>
      </c>
      <c r="B1489" s="195">
        <v>0.2813340505648198</v>
      </c>
      <c r="C1489" s="195">
        <v>0.42173211403980637</v>
      </c>
      <c r="D1489" s="195">
        <v>0.15492200107584722</v>
      </c>
      <c r="E1489" s="195">
        <v>4.9488972565895642E-2</v>
      </c>
      <c r="F1489" s="195">
        <v>5.3792361484669175E-3</v>
      </c>
      <c r="G1489" s="195">
        <v>5.2178590640129099E-2</v>
      </c>
      <c r="H1489" s="195">
        <v>3.2275416890801506E-3</v>
      </c>
      <c r="I1489" s="195">
        <v>3.1737493275954813E-2</v>
      </c>
      <c r="J1489" s="194">
        <v>0.99999999999999989</v>
      </c>
      <c r="K1489" s="196">
        <v>1859</v>
      </c>
      <c r="L1489" s="94"/>
      <c r="M1489" s="195">
        <v>0.26100000000000001</v>
      </c>
      <c r="N1489" s="195">
        <v>0.30199999999999999</v>
      </c>
      <c r="O1489" s="195">
        <v>0.39900000000000002</v>
      </c>
      <c r="P1489" s="195">
        <v>0.44400000000000001</v>
      </c>
      <c r="Q1489" s="195">
        <v>0.13900000000000001</v>
      </c>
      <c r="R1489" s="195">
        <v>0.17199999999999999</v>
      </c>
      <c r="S1489" s="195">
        <v>4.1000000000000002E-2</v>
      </c>
      <c r="T1489" s="195">
        <v>0.06</v>
      </c>
      <c r="U1489" s="195">
        <v>3.0000000000000001E-3</v>
      </c>
      <c r="V1489" s="195">
        <v>0.01</v>
      </c>
      <c r="W1489" s="195">
        <v>4.2999999999999997E-2</v>
      </c>
      <c r="X1489" s="195">
        <v>6.3E-2</v>
      </c>
      <c r="Y1489" s="195">
        <v>1E-3</v>
      </c>
      <c r="Z1489" s="195">
        <v>7.0000000000000001E-3</v>
      </c>
      <c r="AA1489" s="195">
        <v>2.5000000000000001E-2</v>
      </c>
      <c r="AB1489" s="195">
        <v>4.1000000000000002E-2</v>
      </c>
      <c r="AC1489" s="42"/>
    </row>
    <row r="1490" spans="1:29" x14ac:dyDescent="0.25">
      <c r="A1490" s="94" t="s">
        <v>2933</v>
      </c>
      <c r="B1490" s="195" t="s">
        <v>143</v>
      </c>
      <c r="C1490" s="195">
        <v>0.17049180327868851</v>
      </c>
      <c r="D1490" s="195">
        <v>0.33442622950819673</v>
      </c>
      <c r="E1490" s="195">
        <v>0.21311475409836064</v>
      </c>
      <c r="F1490" s="195">
        <v>9.8360655737704927E-3</v>
      </c>
      <c r="G1490" s="195">
        <v>0.24918032786885247</v>
      </c>
      <c r="H1490" s="195">
        <v>3.2786885245901639E-3</v>
      </c>
      <c r="I1490" s="195">
        <v>1.9672131147540985E-2</v>
      </c>
      <c r="J1490" s="194">
        <v>0.99999999999999989</v>
      </c>
      <c r="K1490" s="196">
        <v>305</v>
      </c>
      <c r="L1490" s="94"/>
      <c r="M1490" s="195" t="s">
        <v>143</v>
      </c>
      <c r="N1490" s="195" t="s">
        <v>143</v>
      </c>
      <c r="O1490" s="195">
        <v>0.13200000000000001</v>
      </c>
      <c r="P1490" s="195">
        <v>0.217</v>
      </c>
      <c r="Q1490" s="195">
        <v>0.28399999999999997</v>
      </c>
      <c r="R1490" s="195">
        <v>0.38900000000000001</v>
      </c>
      <c r="S1490" s="195">
        <v>0.17100000000000001</v>
      </c>
      <c r="T1490" s="195">
        <v>0.26200000000000001</v>
      </c>
      <c r="U1490" s="195">
        <v>3.0000000000000001E-3</v>
      </c>
      <c r="V1490" s="195">
        <v>2.9000000000000001E-2</v>
      </c>
      <c r="W1490" s="195">
        <v>0.20399999999999999</v>
      </c>
      <c r="X1490" s="195">
        <v>0.30099999999999999</v>
      </c>
      <c r="Y1490" s="195">
        <v>1E-3</v>
      </c>
      <c r="Z1490" s="195">
        <v>1.7999999999999999E-2</v>
      </c>
      <c r="AA1490" s="195">
        <v>8.9999999999999993E-3</v>
      </c>
      <c r="AB1490" s="195">
        <v>4.2000000000000003E-2</v>
      </c>
      <c r="AC1490" s="42"/>
    </row>
    <row r="1491" spans="1:29" x14ac:dyDescent="0.25">
      <c r="A1491" s="94" t="s">
        <v>2934</v>
      </c>
      <c r="B1491" s="195" t="s">
        <v>143</v>
      </c>
      <c r="C1491" s="195">
        <v>0.20484908461157841</v>
      </c>
      <c r="D1491" s="195">
        <v>0.20930232558139536</v>
      </c>
      <c r="E1491" s="195">
        <v>0.12073231073725878</v>
      </c>
      <c r="F1491" s="195">
        <v>2.3255813953488372E-2</v>
      </c>
      <c r="G1491" s="195">
        <v>0.41712023750618504</v>
      </c>
      <c r="H1491" s="195">
        <v>8.9064819396338438E-3</v>
      </c>
      <c r="I1491" s="195">
        <v>1.583374567046017E-2</v>
      </c>
      <c r="J1491" s="194">
        <v>0.99999999999999989</v>
      </c>
      <c r="K1491" s="196">
        <v>2021</v>
      </c>
      <c r="L1491" s="94"/>
      <c r="M1491" s="195" t="s">
        <v>143</v>
      </c>
      <c r="N1491" s="195" t="s">
        <v>143</v>
      </c>
      <c r="O1491" s="195">
        <v>0.188</v>
      </c>
      <c r="P1491" s="195">
        <v>0.223</v>
      </c>
      <c r="Q1491" s="195">
        <v>0.192</v>
      </c>
      <c r="R1491" s="195">
        <v>0.22800000000000001</v>
      </c>
      <c r="S1491" s="195">
        <v>0.107</v>
      </c>
      <c r="T1491" s="195">
        <v>0.13600000000000001</v>
      </c>
      <c r="U1491" s="195">
        <v>1.7999999999999999E-2</v>
      </c>
      <c r="V1491" s="195">
        <v>3.1E-2</v>
      </c>
      <c r="W1491" s="195">
        <v>0.39600000000000002</v>
      </c>
      <c r="X1491" s="195">
        <v>0.439</v>
      </c>
      <c r="Y1491" s="195">
        <v>6.0000000000000001E-3</v>
      </c>
      <c r="Z1491" s="195">
        <v>1.4E-2</v>
      </c>
      <c r="AA1491" s="195">
        <v>1.0999999999999999E-2</v>
      </c>
      <c r="AB1491" s="195">
        <v>2.1999999999999999E-2</v>
      </c>
      <c r="AC1491" s="42"/>
    </row>
    <row r="1492" spans="1:29" x14ac:dyDescent="0.25">
      <c r="A1492" s="94" t="s">
        <v>2935</v>
      </c>
      <c r="B1492" s="195" t="s">
        <v>143</v>
      </c>
      <c r="C1492" s="195">
        <v>0.38108108108108107</v>
      </c>
      <c r="D1492" s="195">
        <v>0.38648648648648648</v>
      </c>
      <c r="E1492" s="195">
        <v>6.4864864864864868E-2</v>
      </c>
      <c r="F1492" s="195">
        <v>1.0810810810810811E-2</v>
      </c>
      <c r="G1492" s="195">
        <v>3.2432432432432434E-2</v>
      </c>
      <c r="H1492" s="195" t="s">
        <v>143</v>
      </c>
      <c r="I1492" s="195">
        <v>0.12432432432432433</v>
      </c>
      <c r="J1492" s="194">
        <v>1</v>
      </c>
      <c r="K1492" s="196">
        <v>370</v>
      </c>
      <c r="L1492" s="94"/>
      <c r="M1492" s="195" t="s">
        <v>143</v>
      </c>
      <c r="N1492" s="195" t="s">
        <v>143</v>
      </c>
      <c r="O1492" s="195">
        <v>0.33300000000000002</v>
      </c>
      <c r="P1492" s="195">
        <v>0.432</v>
      </c>
      <c r="Q1492" s="195">
        <v>0.33800000000000002</v>
      </c>
      <c r="R1492" s="195">
        <v>0.437</v>
      </c>
      <c r="S1492" s="195">
        <v>4.3999999999999997E-2</v>
      </c>
      <c r="T1492" s="195">
        <v>9.5000000000000001E-2</v>
      </c>
      <c r="U1492" s="195">
        <v>4.0000000000000001E-3</v>
      </c>
      <c r="V1492" s="195">
        <v>2.7E-2</v>
      </c>
      <c r="W1492" s="195">
        <v>1.9E-2</v>
      </c>
      <c r="X1492" s="195">
        <v>5.6000000000000001E-2</v>
      </c>
      <c r="Y1492" s="195" t="s">
        <v>143</v>
      </c>
      <c r="Z1492" s="195" t="s">
        <v>143</v>
      </c>
      <c r="AA1492" s="195">
        <v>9.5000000000000001E-2</v>
      </c>
      <c r="AB1492" s="195">
        <v>0.16200000000000001</v>
      </c>
      <c r="AC1492" s="42"/>
    </row>
    <row r="1493" spans="1:29" x14ac:dyDescent="0.25">
      <c r="A1493" s="94" t="s">
        <v>2936</v>
      </c>
      <c r="B1493" s="195" t="s">
        <v>143</v>
      </c>
      <c r="C1493" s="195">
        <v>0.14779874213836477</v>
      </c>
      <c r="D1493" s="195">
        <v>0.330188679245283</v>
      </c>
      <c r="E1493" s="195">
        <v>0.15723270440251572</v>
      </c>
      <c r="F1493" s="195">
        <v>2.20125786163522E-2</v>
      </c>
      <c r="G1493" s="195">
        <v>0.27987421383647798</v>
      </c>
      <c r="H1493" s="195" t="s">
        <v>143</v>
      </c>
      <c r="I1493" s="195">
        <v>6.2893081761006289E-2</v>
      </c>
      <c r="J1493" s="194">
        <v>1</v>
      </c>
      <c r="K1493" s="196">
        <v>318</v>
      </c>
      <c r="L1493" s="94"/>
      <c r="M1493" s="195" t="s">
        <v>143</v>
      </c>
      <c r="N1493" s="195" t="s">
        <v>143</v>
      </c>
      <c r="O1493" s="195">
        <v>0.113</v>
      </c>
      <c r="P1493" s="195">
        <v>0.191</v>
      </c>
      <c r="Q1493" s="195">
        <v>0.28100000000000003</v>
      </c>
      <c r="R1493" s="195">
        <v>0.38400000000000001</v>
      </c>
      <c r="S1493" s="195">
        <v>0.121</v>
      </c>
      <c r="T1493" s="195">
        <v>0.20100000000000001</v>
      </c>
      <c r="U1493" s="195">
        <v>1.0999999999999999E-2</v>
      </c>
      <c r="V1493" s="195">
        <v>4.4999999999999998E-2</v>
      </c>
      <c r="W1493" s="195">
        <v>0.23300000000000001</v>
      </c>
      <c r="X1493" s="195">
        <v>0.33200000000000002</v>
      </c>
      <c r="Y1493" s="195" t="s">
        <v>143</v>
      </c>
      <c r="Z1493" s="195" t="s">
        <v>143</v>
      </c>
      <c r="AA1493" s="195">
        <v>4.1000000000000002E-2</v>
      </c>
      <c r="AB1493" s="195">
        <v>9.5000000000000001E-2</v>
      </c>
      <c r="AC1493" s="42"/>
    </row>
    <row r="1494" spans="1:29" x14ac:dyDescent="0.25">
      <c r="A1494" s="94" t="s">
        <v>2937</v>
      </c>
      <c r="B1494" s="195" t="s">
        <v>143</v>
      </c>
      <c r="C1494" s="195">
        <v>0.27638190954773867</v>
      </c>
      <c r="D1494" s="195">
        <v>0.22613065326633167</v>
      </c>
      <c r="E1494" s="195">
        <v>8.7939698492462318E-2</v>
      </c>
      <c r="F1494" s="195">
        <v>0.13819095477386933</v>
      </c>
      <c r="G1494" s="195">
        <v>0.23366834170854273</v>
      </c>
      <c r="H1494" s="195">
        <v>5.0251256281407036E-3</v>
      </c>
      <c r="I1494" s="195">
        <v>3.2663316582914576E-2</v>
      </c>
      <c r="J1494" s="194">
        <v>1</v>
      </c>
      <c r="K1494" s="196">
        <v>398</v>
      </c>
      <c r="L1494" s="94"/>
      <c r="M1494" s="195" t="s">
        <v>143</v>
      </c>
      <c r="N1494" s="195" t="s">
        <v>143</v>
      </c>
      <c r="O1494" s="195">
        <v>0.23499999999999999</v>
      </c>
      <c r="P1494" s="195">
        <v>0.32200000000000001</v>
      </c>
      <c r="Q1494" s="195">
        <v>0.188</v>
      </c>
      <c r="R1494" s="195">
        <v>0.27</v>
      </c>
      <c r="S1494" s="195">
        <v>6.4000000000000001E-2</v>
      </c>
      <c r="T1494" s="195">
        <v>0.12</v>
      </c>
      <c r="U1494" s="195">
        <v>0.108</v>
      </c>
      <c r="V1494" s="195">
        <v>0.17599999999999999</v>
      </c>
      <c r="W1494" s="195">
        <v>0.19500000000000001</v>
      </c>
      <c r="X1494" s="195">
        <v>0.27800000000000002</v>
      </c>
      <c r="Y1494" s="195">
        <v>1E-3</v>
      </c>
      <c r="Z1494" s="195">
        <v>1.7999999999999999E-2</v>
      </c>
      <c r="AA1494" s="195">
        <v>1.9E-2</v>
      </c>
      <c r="AB1494" s="195">
        <v>5.5E-2</v>
      </c>
      <c r="AC1494" s="42"/>
    </row>
    <row r="1495" spans="1:29" x14ac:dyDescent="0.25">
      <c r="A1495" s="94" t="s">
        <v>2938</v>
      </c>
      <c r="B1495" s="195" t="s">
        <v>143</v>
      </c>
      <c r="C1495" s="195">
        <v>9.036144578313253E-2</v>
      </c>
      <c r="D1495" s="195">
        <v>0.16867469879518071</v>
      </c>
      <c r="E1495" s="195">
        <v>0.1536144578313253</v>
      </c>
      <c r="F1495" s="195">
        <v>2.1084337349397589E-2</v>
      </c>
      <c r="G1495" s="195">
        <v>0.54819277108433739</v>
      </c>
      <c r="H1495" s="195">
        <v>3.0120481927710845E-3</v>
      </c>
      <c r="I1495" s="195">
        <v>1.5060240963855422E-2</v>
      </c>
      <c r="J1495" s="194">
        <v>1</v>
      </c>
      <c r="K1495" s="196">
        <v>332</v>
      </c>
      <c r="L1495" s="94"/>
      <c r="M1495" s="195" t="s">
        <v>143</v>
      </c>
      <c r="N1495" s="195" t="s">
        <v>143</v>
      </c>
      <c r="O1495" s="195">
        <v>6.4000000000000001E-2</v>
      </c>
      <c r="P1495" s="195">
        <v>0.126</v>
      </c>
      <c r="Q1495" s="195">
        <v>0.13200000000000001</v>
      </c>
      <c r="R1495" s="195">
        <v>0.21299999999999999</v>
      </c>
      <c r="S1495" s="195">
        <v>0.11899999999999999</v>
      </c>
      <c r="T1495" s="195">
        <v>0.19600000000000001</v>
      </c>
      <c r="U1495" s="195">
        <v>0.01</v>
      </c>
      <c r="V1495" s="195">
        <v>4.2999999999999997E-2</v>
      </c>
      <c r="W1495" s="195">
        <v>0.49399999999999999</v>
      </c>
      <c r="X1495" s="195">
        <v>0.60099999999999998</v>
      </c>
      <c r="Y1495" s="195">
        <v>1E-3</v>
      </c>
      <c r="Z1495" s="195">
        <v>1.7000000000000001E-2</v>
      </c>
      <c r="AA1495" s="195">
        <v>6.0000000000000001E-3</v>
      </c>
      <c r="AB1495" s="195">
        <v>3.5000000000000003E-2</v>
      </c>
      <c r="AC1495" s="42"/>
    </row>
    <row r="1496" spans="1:29" x14ac:dyDescent="0.25">
      <c r="A1496" s="94" t="s">
        <v>2939</v>
      </c>
      <c r="B1496" s="195" t="s">
        <v>143</v>
      </c>
      <c r="C1496" s="195">
        <v>0.24054982817869416</v>
      </c>
      <c r="D1496" s="195">
        <v>0.47422680412371132</v>
      </c>
      <c r="E1496" s="195">
        <v>0.10996563573883161</v>
      </c>
      <c r="F1496" s="195">
        <v>4.6735395189003437E-2</v>
      </c>
      <c r="G1496" s="195">
        <v>0.10309278350515463</v>
      </c>
      <c r="H1496" s="195">
        <v>3.4364261168384879E-3</v>
      </c>
      <c r="I1496" s="195">
        <v>2.1993127147766325E-2</v>
      </c>
      <c r="J1496" s="194">
        <v>1</v>
      </c>
      <c r="K1496" s="196">
        <v>1455</v>
      </c>
      <c r="L1496" s="94"/>
      <c r="M1496" s="195" t="s">
        <v>143</v>
      </c>
      <c r="N1496" s="195" t="s">
        <v>143</v>
      </c>
      <c r="O1496" s="195">
        <v>0.219</v>
      </c>
      <c r="P1496" s="195">
        <v>0.26300000000000001</v>
      </c>
      <c r="Q1496" s="195">
        <v>0.44900000000000001</v>
      </c>
      <c r="R1496" s="195">
        <v>0.5</v>
      </c>
      <c r="S1496" s="195">
        <v>9.5000000000000001E-2</v>
      </c>
      <c r="T1496" s="195">
        <v>0.127</v>
      </c>
      <c r="U1496" s="195">
        <v>3.6999999999999998E-2</v>
      </c>
      <c r="V1496" s="195">
        <v>5.8999999999999997E-2</v>
      </c>
      <c r="W1496" s="195">
        <v>8.7999999999999995E-2</v>
      </c>
      <c r="X1496" s="195">
        <v>0.12</v>
      </c>
      <c r="Y1496" s="195">
        <v>1E-3</v>
      </c>
      <c r="Z1496" s="195">
        <v>8.0000000000000002E-3</v>
      </c>
      <c r="AA1496" s="195">
        <v>1.6E-2</v>
      </c>
      <c r="AB1496" s="195">
        <v>3.1E-2</v>
      </c>
      <c r="AC1496" s="42"/>
    </row>
    <row r="1497" spans="1:29" x14ac:dyDescent="0.25">
      <c r="A1497" s="94" t="s">
        <v>2940</v>
      </c>
      <c r="B1497" s="195" t="s">
        <v>143</v>
      </c>
      <c r="C1497" s="195">
        <v>0.33</v>
      </c>
      <c r="D1497" s="195">
        <v>0.40666666666666668</v>
      </c>
      <c r="E1497" s="195">
        <v>0.10666666666666667</v>
      </c>
      <c r="F1497" s="195">
        <v>0.01</v>
      </c>
      <c r="G1497" s="195">
        <v>0.10666666666666667</v>
      </c>
      <c r="H1497" s="195">
        <v>3.3333333333333335E-3</v>
      </c>
      <c r="I1497" s="195">
        <v>3.6666666666666667E-2</v>
      </c>
      <c r="J1497" s="194">
        <v>1</v>
      </c>
      <c r="K1497" s="196">
        <v>300</v>
      </c>
      <c r="L1497" s="94"/>
      <c r="M1497" s="195" t="s">
        <v>143</v>
      </c>
      <c r="N1497" s="195" t="s">
        <v>143</v>
      </c>
      <c r="O1497" s="195">
        <v>0.27900000000000003</v>
      </c>
      <c r="P1497" s="195">
        <v>0.38500000000000001</v>
      </c>
      <c r="Q1497" s="195">
        <v>0.35299999999999998</v>
      </c>
      <c r="R1497" s="195">
        <v>0.46300000000000002</v>
      </c>
      <c r="S1497" s="195">
        <v>7.6999999999999999E-2</v>
      </c>
      <c r="T1497" s="195">
        <v>0.14699999999999999</v>
      </c>
      <c r="U1497" s="195">
        <v>3.0000000000000001E-3</v>
      </c>
      <c r="V1497" s="195">
        <v>2.9000000000000001E-2</v>
      </c>
      <c r="W1497" s="195">
        <v>7.6999999999999999E-2</v>
      </c>
      <c r="X1497" s="195">
        <v>0.14699999999999999</v>
      </c>
      <c r="Y1497" s="195">
        <v>1E-3</v>
      </c>
      <c r="Z1497" s="195">
        <v>1.9E-2</v>
      </c>
      <c r="AA1497" s="195">
        <v>2.1000000000000001E-2</v>
      </c>
      <c r="AB1497" s="195">
        <v>6.4000000000000001E-2</v>
      </c>
      <c r="AC1497" s="42"/>
    </row>
    <row r="1498" spans="1:29" x14ac:dyDescent="0.25">
      <c r="A1498" s="94" t="s">
        <v>2941</v>
      </c>
      <c r="B1498" s="195">
        <v>4.36957342393356E-2</v>
      </c>
      <c r="C1498" s="195">
        <v>0.22046055115137789</v>
      </c>
      <c r="D1498" s="195">
        <v>0.2655719139297848</v>
      </c>
      <c r="E1498" s="195">
        <v>0.10796526991317479</v>
      </c>
      <c r="F1498" s="195">
        <v>2.953944884862212E-2</v>
      </c>
      <c r="G1498" s="195">
        <v>0.25368063420158549</v>
      </c>
      <c r="H1498" s="195">
        <v>8.3050207625519068E-3</v>
      </c>
      <c r="I1498" s="195">
        <v>7.0781426953567386E-2</v>
      </c>
      <c r="J1498" s="194">
        <v>1</v>
      </c>
      <c r="K1498" s="196">
        <v>10596</v>
      </c>
      <c r="L1498" s="94"/>
      <c r="M1498" s="195">
        <v>0.04</v>
      </c>
      <c r="N1498" s="195">
        <v>4.8000000000000001E-2</v>
      </c>
      <c r="O1498" s="195">
        <v>0.21299999999999999</v>
      </c>
      <c r="P1498" s="195">
        <v>0.22800000000000001</v>
      </c>
      <c r="Q1498" s="195">
        <v>0.25700000000000001</v>
      </c>
      <c r="R1498" s="195">
        <v>0.27400000000000002</v>
      </c>
      <c r="S1498" s="195">
        <v>0.10199999999999999</v>
      </c>
      <c r="T1498" s="195">
        <v>0.114</v>
      </c>
      <c r="U1498" s="195">
        <v>2.5999999999999999E-2</v>
      </c>
      <c r="V1498" s="195">
        <v>3.3000000000000002E-2</v>
      </c>
      <c r="W1498" s="195">
        <v>0.245</v>
      </c>
      <c r="X1498" s="195">
        <v>0.26200000000000001</v>
      </c>
      <c r="Y1498" s="195">
        <v>7.0000000000000001E-3</v>
      </c>
      <c r="Z1498" s="195">
        <v>0.01</v>
      </c>
      <c r="AA1498" s="195">
        <v>6.6000000000000003E-2</v>
      </c>
      <c r="AB1498" s="195">
        <v>7.5999999999999998E-2</v>
      </c>
      <c r="AC1498" s="42"/>
    </row>
    <row r="1499" spans="1:29" x14ac:dyDescent="0.25">
      <c r="A1499" s="94" t="s">
        <v>2942</v>
      </c>
      <c r="B1499" s="195" t="s">
        <v>143</v>
      </c>
      <c r="C1499" s="195">
        <v>0.20699708454810495</v>
      </c>
      <c r="D1499" s="195">
        <v>0.34402332361516036</v>
      </c>
      <c r="E1499" s="195">
        <v>0.10495626822157435</v>
      </c>
      <c r="F1499" s="195">
        <v>3.7900874635568516E-2</v>
      </c>
      <c r="G1499" s="195">
        <v>0.23615160349854228</v>
      </c>
      <c r="H1499" s="195">
        <v>1.1661807580174927E-2</v>
      </c>
      <c r="I1499" s="195">
        <v>5.8309037900874633E-2</v>
      </c>
      <c r="J1499" s="194">
        <v>0.99999999999999978</v>
      </c>
      <c r="K1499" s="196">
        <v>343</v>
      </c>
      <c r="L1499" s="94"/>
      <c r="M1499" s="195" t="s">
        <v>143</v>
      </c>
      <c r="N1499" s="195" t="s">
        <v>143</v>
      </c>
      <c r="O1499" s="195">
        <v>0.16700000000000001</v>
      </c>
      <c r="P1499" s="195">
        <v>0.253</v>
      </c>
      <c r="Q1499" s="195">
        <v>0.29599999999999999</v>
      </c>
      <c r="R1499" s="195">
        <v>0.39600000000000002</v>
      </c>
      <c r="S1499" s="195">
        <v>7.6999999999999999E-2</v>
      </c>
      <c r="T1499" s="195">
        <v>0.14199999999999999</v>
      </c>
      <c r="U1499" s="195">
        <v>2.1999999999999999E-2</v>
      </c>
      <c r="V1499" s="195">
        <v>6.4000000000000001E-2</v>
      </c>
      <c r="W1499" s="195">
        <v>0.19400000000000001</v>
      </c>
      <c r="X1499" s="195">
        <v>0.28399999999999997</v>
      </c>
      <c r="Y1499" s="195">
        <v>5.0000000000000001E-3</v>
      </c>
      <c r="Z1499" s="195">
        <v>0.03</v>
      </c>
      <c r="AA1499" s="195">
        <v>3.7999999999999999E-2</v>
      </c>
      <c r="AB1499" s="195">
        <v>8.7999999999999995E-2</v>
      </c>
      <c r="AC1499" s="42"/>
    </row>
    <row r="1500" spans="1:29" x14ac:dyDescent="0.25">
      <c r="A1500" s="94" t="s">
        <v>2943</v>
      </c>
      <c r="B1500" s="195" t="s">
        <v>143</v>
      </c>
      <c r="C1500" s="195">
        <v>0.10263929618768329</v>
      </c>
      <c r="D1500" s="195">
        <v>0.14956011730205279</v>
      </c>
      <c r="E1500" s="195">
        <v>7.6246334310850442E-2</v>
      </c>
      <c r="F1500" s="195">
        <v>1.7595307917888565E-2</v>
      </c>
      <c r="G1500" s="195">
        <v>0.55425219941348969</v>
      </c>
      <c r="H1500" s="195">
        <v>2.0527859237536656E-2</v>
      </c>
      <c r="I1500" s="195">
        <v>7.9178885630498533E-2</v>
      </c>
      <c r="J1500" s="194">
        <v>0.99999999999999989</v>
      </c>
      <c r="K1500" s="196">
        <v>341</v>
      </c>
      <c r="L1500" s="94"/>
      <c r="M1500" s="195" t="s">
        <v>143</v>
      </c>
      <c r="N1500" s="195" t="s">
        <v>143</v>
      </c>
      <c r="O1500" s="195">
        <v>7.4999999999999997E-2</v>
      </c>
      <c r="P1500" s="195">
        <v>0.13900000000000001</v>
      </c>
      <c r="Q1500" s="195">
        <v>0.11600000000000001</v>
      </c>
      <c r="R1500" s="195">
        <v>0.191</v>
      </c>
      <c r="S1500" s="195">
        <v>5.2999999999999999E-2</v>
      </c>
      <c r="T1500" s="195">
        <v>0.109</v>
      </c>
      <c r="U1500" s="195">
        <v>8.0000000000000002E-3</v>
      </c>
      <c r="V1500" s="195">
        <v>3.7999999999999999E-2</v>
      </c>
      <c r="W1500" s="195">
        <v>0.501</v>
      </c>
      <c r="X1500" s="195">
        <v>0.60599999999999998</v>
      </c>
      <c r="Y1500" s="195">
        <v>0.01</v>
      </c>
      <c r="Z1500" s="195">
        <v>4.2000000000000003E-2</v>
      </c>
      <c r="AA1500" s="195">
        <v>5.5E-2</v>
      </c>
      <c r="AB1500" s="195">
        <v>0.113</v>
      </c>
      <c r="AC1500" s="42"/>
    </row>
    <row r="1501" spans="1:29" x14ac:dyDescent="0.25">
      <c r="A1501" s="94" t="s">
        <v>2944</v>
      </c>
      <c r="B1501" s="195" t="s">
        <v>143</v>
      </c>
      <c r="C1501" s="195">
        <v>1.0526315789473684E-3</v>
      </c>
      <c r="D1501" s="195">
        <v>0.77894736842105261</v>
      </c>
      <c r="E1501" s="195">
        <v>6.3157894736842107E-2</v>
      </c>
      <c r="F1501" s="195">
        <v>6.8421052631578952E-2</v>
      </c>
      <c r="G1501" s="195">
        <v>7.3684210526315788E-3</v>
      </c>
      <c r="H1501" s="195" t="s">
        <v>143</v>
      </c>
      <c r="I1501" s="195">
        <v>8.1052631578947362E-2</v>
      </c>
      <c r="J1501" s="194">
        <v>1</v>
      </c>
      <c r="K1501" s="196">
        <v>950</v>
      </c>
      <c r="L1501" s="94"/>
      <c r="M1501" s="195" t="s">
        <v>143</v>
      </c>
      <c r="N1501" s="195" t="s">
        <v>143</v>
      </c>
      <c r="O1501" s="195">
        <v>0</v>
      </c>
      <c r="P1501" s="195">
        <v>6.0000000000000001E-3</v>
      </c>
      <c r="Q1501" s="195">
        <v>0.751</v>
      </c>
      <c r="R1501" s="195">
        <v>0.80400000000000005</v>
      </c>
      <c r="S1501" s="195">
        <v>4.9000000000000002E-2</v>
      </c>
      <c r="T1501" s="195">
        <v>0.08</v>
      </c>
      <c r="U1501" s="195">
        <v>5.3999999999999999E-2</v>
      </c>
      <c r="V1501" s="195">
        <v>8.5999999999999993E-2</v>
      </c>
      <c r="W1501" s="195">
        <v>4.0000000000000001E-3</v>
      </c>
      <c r="X1501" s="195">
        <v>1.4999999999999999E-2</v>
      </c>
      <c r="Y1501" s="195" t="s">
        <v>143</v>
      </c>
      <c r="Z1501" s="195" t="s">
        <v>143</v>
      </c>
      <c r="AA1501" s="195">
        <v>6.5000000000000002E-2</v>
      </c>
      <c r="AB1501" s="195">
        <v>0.1</v>
      </c>
      <c r="AC1501" s="42"/>
    </row>
    <row r="1502" spans="1:29" x14ac:dyDescent="0.25">
      <c r="A1502" s="94" t="s">
        <v>2945</v>
      </c>
      <c r="B1502" s="195">
        <v>5.0933786078098474E-2</v>
      </c>
      <c r="C1502" s="195">
        <v>0.24533106960950765</v>
      </c>
      <c r="D1502" s="195">
        <v>0.23769100169779286</v>
      </c>
      <c r="E1502" s="195">
        <v>7.8098471986417659E-2</v>
      </c>
      <c r="F1502" s="195">
        <v>4.074702886247878E-2</v>
      </c>
      <c r="G1502" s="195">
        <v>0.2767402376910017</v>
      </c>
      <c r="H1502" s="195">
        <v>1.1035653650254669E-2</v>
      </c>
      <c r="I1502" s="195">
        <v>5.9422750424448216E-2</v>
      </c>
      <c r="J1502" s="194">
        <v>1</v>
      </c>
      <c r="K1502" s="196">
        <v>1178</v>
      </c>
      <c r="L1502" s="94"/>
      <c r="M1502" s="195">
        <v>0.04</v>
      </c>
      <c r="N1502" s="195">
        <v>6.5000000000000002E-2</v>
      </c>
      <c r="O1502" s="195">
        <v>0.222</v>
      </c>
      <c r="P1502" s="195">
        <v>0.27100000000000002</v>
      </c>
      <c r="Q1502" s="195">
        <v>0.214</v>
      </c>
      <c r="R1502" s="195">
        <v>0.26300000000000001</v>
      </c>
      <c r="S1502" s="195">
        <v>6.4000000000000001E-2</v>
      </c>
      <c r="T1502" s="195">
        <v>9.5000000000000001E-2</v>
      </c>
      <c r="U1502" s="195">
        <v>3.1E-2</v>
      </c>
      <c r="V1502" s="195">
        <v>5.3999999999999999E-2</v>
      </c>
      <c r="W1502" s="195">
        <v>0.252</v>
      </c>
      <c r="X1502" s="195">
        <v>0.30299999999999999</v>
      </c>
      <c r="Y1502" s="195">
        <v>6.0000000000000001E-3</v>
      </c>
      <c r="Z1502" s="195">
        <v>1.9E-2</v>
      </c>
      <c r="AA1502" s="195">
        <v>4.7E-2</v>
      </c>
      <c r="AB1502" s="195">
        <v>7.3999999999999996E-2</v>
      </c>
      <c r="AC1502" s="42"/>
    </row>
    <row r="1503" spans="1:29" x14ac:dyDescent="0.25">
      <c r="A1503" s="94" t="s">
        <v>2946</v>
      </c>
      <c r="B1503" s="195">
        <v>0.24057450628366248</v>
      </c>
      <c r="C1503" s="195">
        <v>0.37103530819868341</v>
      </c>
      <c r="D1503" s="195">
        <v>0.20047875523638539</v>
      </c>
      <c r="E1503" s="195">
        <v>4.1292639138240578E-2</v>
      </c>
      <c r="F1503" s="195">
        <v>5.9844404548174744E-4</v>
      </c>
      <c r="G1503" s="195">
        <v>5.9844404548174746E-2</v>
      </c>
      <c r="H1503" s="195">
        <v>3.5906642728904849E-3</v>
      </c>
      <c r="I1503" s="195">
        <v>8.2585278276481155E-2</v>
      </c>
      <c r="J1503" s="194">
        <v>0.99999999999999978</v>
      </c>
      <c r="K1503" s="196">
        <v>1671</v>
      </c>
      <c r="L1503" s="94"/>
      <c r="M1503" s="195">
        <v>0.221</v>
      </c>
      <c r="N1503" s="195">
        <v>0.26200000000000001</v>
      </c>
      <c r="O1503" s="195">
        <v>0.34799999999999998</v>
      </c>
      <c r="P1503" s="195">
        <v>0.39400000000000002</v>
      </c>
      <c r="Q1503" s="195">
        <v>0.182</v>
      </c>
      <c r="R1503" s="195">
        <v>0.22</v>
      </c>
      <c r="S1503" s="195">
        <v>3.3000000000000002E-2</v>
      </c>
      <c r="T1503" s="195">
        <v>5.1999999999999998E-2</v>
      </c>
      <c r="U1503" s="195">
        <v>0</v>
      </c>
      <c r="V1503" s="195">
        <v>3.0000000000000001E-3</v>
      </c>
      <c r="W1503" s="195">
        <v>4.9000000000000002E-2</v>
      </c>
      <c r="X1503" s="195">
        <v>7.1999999999999995E-2</v>
      </c>
      <c r="Y1503" s="195">
        <v>2E-3</v>
      </c>
      <c r="Z1503" s="195">
        <v>8.0000000000000002E-3</v>
      </c>
      <c r="AA1503" s="195">
        <v>7.0000000000000007E-2</v>
      </c>
      <c r="AB1503" s="195">
        <v>9.7000000000000003E-2</v>
      </c>
      <c r="AC1503" s="42"/>
    </row>
    <row r="1504" spans="1:29" x14ac:dyDescent="0.25">
      <c r="A1504" s="94" t="s">
        <v>2947</v>
      </c>
      <c r="B1504" s="195" t="s">
        <v>143</v>
      </c>
      <c r="C1504" s="195">
        <v>9.5617529880478086E-2</v>
      </c>
      <c r="D1504" s="195">
        <v>0.36254980079681276</v>
      </c>
      <c r="E1504" s="195">
        <v>0.21115537848605578</v>
      </c>
      <c r="F1504" s="195">
        <v>1.1952191235059761E-2</v>
      </c>
      <c r="G1504" s="195">
        <v>0.26294820717131473</v>
      </c>
      <c r="H1504" s="195">
        <v>7.9681274900398405E-3</v>
      </c>
      <c r="I1504" s="195">
        <v>4.7808764940239043E-2</v>
      </c>
      <c r="J1504" s="194">
        <v>1</v>
      </c>
      <c r="K1504" s="196">
        <v>251</v>
      </c>
      <c r="L1504" s="94"/>
      <c r="M1504" s="195" t="s">
        <v>143</v>
      </c>
      <c r="N1504" s="195" t="s">
        <v>143</v>
      </c>
      <c r="O1504" s="195">
        <v>6.5000000000000002E-2</v>
      </c>
      <c r="P1504" s="195">
        <v>0.13800000000000001</v>
      </c>
      <c r="Q1504" s="195">
        <v>0.30599999999999999</v>
      </c>
      <c r="R1504" s="195">
        <v>0.42399999999999999</v>
      </c>
      <c r="S1504" s="195">
        <v>0.16500000000000001</v>
      </c>
      <c r="T1504" s="195">
        <v>0.26600000000000001</v>
      </c>
      <c r="U1504" s="195">
        <v>4.0000000000000001E-3</v>
      </c>
      <c r="V1504" s="195">
        <v>3.5000000000000003E-2</v>
      </c>
      <c r="W1504" s="195">
        <v>0.21199999999999999</v>
      </c>
      <c r="X1504" s="195">
        <v>0.32100000000000001</v>
      </c>
      <c r="Y1504" s="195">
        <v>2E-3</v>
      </c>
      <c r="Z1504" s="195">
        <v>2.9000000000000001E-2</v>
      </c>
      <c r="AA1504" s="195">
        <v>2.8000000000000001E-2</v>
      </c>
      <c r="AB1504" s="195">
        <v>8.2000000000000003E-2</v>
      </c>
      <c r="AC1504" s="42"/>
    </row>
    <row r="1505" spans="1:29" x14ac:dyDescent="0.25">
      <c r="A1505" s="94" t="s">
        <v>2948</v>
      </c>
      <c r="B1505" s="195" t="s">
        <v>143</v>
      </c>
      <c r="C1505" s="195">
        <v>0.19078473722102232</v>
      </c>
      <c r="D1505" s="195">
        <v>0.20806335493160547</v>
      </c>
      <c r="E1505" s="195">
        <v>0.1101511879049676</v>
      </c>
      <c r="F1505" s="195">
        <v>2.159827213822894E-2</v>
      </c>
      <c r="G1505" s="195">
        <v>0.41540676745860333</v>
      </c>
      <c r="H1505" s="195">
        <v>1.1519078473722102E-2</v>
      </c>
      <c r="I1505" s="195">
        <v>4.2476601871850254E-2</v>
      </c>
      <c r="J1505" s="194">
        <v>1</v>
      </c>
      <c r="K1505" s="196">
        <v>1389</v>
      </c>
      <c r="L1505" s="94"/>
      <c r="M1505" s="195" t="s">
        <v>143</v>
      </c>
      <c r="N1505" s="195" t="s">
        <v>143</v>
      </c>
      <c r="O1505" s="195">
        <v>0.17100000000000001</v>
      </c>
      <c r="P1505" s="195">
        <v>0.21199999999999999</v>
      </c>
      <c r="Q1505" s="195">
        <v>0.188</v>
      </c>
      <c r="R1505" s="195">
        <v>0.23</v>
      </c>
      <c r="S1505" s="195">
        <v>9.5000000000000001E-2</v>
      </c>
      <c r="T1505" s="195">
        <v>0.128</v>
      </c>
      <c r="U1505" s="195">
        <v>1.4999999999999999E-2</v>
      </c>
      <c r="V1505" s="195">
        <v>3.1E-2</v>
      </c>
      <c r="W1505" s="195">
        <v>0.39</v>
      </c>
      <c r="X1505" s="195">
        <v>0.442</v>
      </c>
      <c r="Y1505" s="195">
        <v>7.0000000000000001E-3</v>
      </c>
      <c r="Z1505" s="195">
        <v>1.9E-2</v>
      </c>
      <c r="AA1505" s="195">
        <v>3.3000000000000002E-2</v>
      </c>
      <c r="AB1505" s="195">
        <v>5.3999999999999999E-2</v>
      </c>
      <c r="AC1505" s="42"/>
    </row>
    <row r="1506" spans="1:29" x14ac:dyDescent="0.25">
      <c r="A1506" s="94" t="s">
        <v>2949</v>
      </c>
      <c r="B1506" s="195" t="s">
        <v>143</v>
      </c>
      <c r="C1506" s="195">
        <v>0.36799999999999999</v>
      </c>
      <c r="D1506" s="195">
        <v>0.34</v>
      </c>
      <c r="E1506" s="195">
        <v>0.128</v>
      </c>
      <c r="F1506" s="195" t="s">
        <v>143</v>
      </c>
      <c r="G1506" s="195">
        <v>5.6000000000000001E-2</v>
      </c>
      <c r="H1506" s="195" t="s">
        <v>143</v>
      </c>
      <c r="I1506" s="195">
        <v>0.108</v>
      </c>
      <c r="J1506" s="194">
        <v>1</v>
      </c>
      <c r="K1506" s="196">
        <v>250</v>
      </c>
      <c r="L1506" s="94"/>
      <c r="M1506" s="195" t="s">
        <v>143</v>
      </c>
      <c r="N1506" s="195" t="s">
        <v>143</v>
      </c>
      <c r="O1506" s="195">
        <v>0.311</v>
      </c>
      <c r="P1506" s="195">
        <v>0.42899999999999999</v>
      </c>
      <c r="Q1506" s="195">
        <v>0.28399999999999997</v>
      </c>
      <c r="R1506" s="195">
        <v>0.40100000000000002</v>
      </c>
      <c r="S1506" s="195">
        <v>9.1999999999999998E-2</v>
      </c>
      <c r="T1506" s="195">
        <v>0.17499999999999999</v>
      </c>
      <c r="U1506" s="195" t="s">
        <v>143</v>
      </c>
      <c r="V1506" s="195" t="s">
        <v>143</v>
      </c>
      <c r="W1506" s="195">
        <v>3.4000000000000002E-2</v>
      </c>
      <c r="X1506" s="195">
        <v>9.1999999999999998E-2</v>
      </c>
      <c r="Y1506" s="195" t="s">
        <v>143</v>
      </c>
      <c r="Z1506" s="195" t="s">
        <v>143</v>
      </c>
      <c r="AA1506" s="195">
        <v>7.4999999999999997E-2</v>
      </c>
      <c r="AB1506" s="195">
        <v>0.153</v>
      </c>
      <c r="AC1506" s="42"/>
    </row>
    <row r="1507" spans="1:29" x14ac:dyDescent="0.25">
      <c r="A1507" s="94" t="s">
        <v>2950</v>
      </c>
      <c r="B1507" s="195" t="s">
        <v>143</v>
      </c>
      <c r="C1507" s="195">
        <v>0.1391304347826087</v>
      </c>
      <c r="D1507" s="195">
        <v>0.26304347826086955</v>
      </c>
      <c r="E1507" s="195">
        <v>0.16956521739130434</v>
      </c>
      <c r="F1507" s="195">
        <v>2.391304347826087E-2</v>
      </c>
      <c r="G1507" s="195">
        <v>0.28913043478260869</v>
      </c>
      <c r="H1507" s="195">
        <v>2.1739130434782609E-3</v>
      </c>
      <c r="I1507" s="195">
        <v>0.11304347826086956</v>
      </c>
      <c r="J1507" s="194">
        <v>1</v>
      </c>
      <c r="K1507" s="196">
        <v>460</v>
      </c>
      <c r="L1507" s="94"/>
      <c r="M1507" s="195" t="s">
        <v>143</v>
      </c>
      <c r="N1507" s="195" t="s">
        <v>143</v>
      </c>
      <c r="O1507" s="195">
        <v>0.11</v>
      </c>
      <c r="P1507" s="195">
        <v>0.17399999999999999</v>
      </c>
      <c r="Q1507" s="195">
        <v>0.22500000000000001</v>
      </c>
      <c r="R1507" s="195">
        <v>0.30499999999999999</v>
      </c>
      <c r="S1507" s="195">
        <v>0.13800000000000001</v>
      </c>
      <c r="T1507" s="195">
        <v>0.20699999999999999</v>
      </c>
      <c r="U1507" s="195">
        <v>1.2999999999999999E-2</v>
      </c>
      <c r="V1507" s="195">
        <v>4.2000000000000003E-2</v>
      </c>
      <c r="W1507" s="195">
        <v>0.25</v>
      </c>
      <c r="X1507" s="195">
        <v>0.33200000000000002</v>
      </c>
      <c r="Y1507" s="195">
        <v>0</v>
      </c>
      <c r="Z1507" s="195">
        <v>1.2E-2</v>
      </c>
      <c r="AA1507" s="195">
        <v>8.6999999999999994E-2</v>
      </c>
      <c r="AB1507" s="195">
        <v>0.14499999999999999</v>
      </c>
      <c r="AC1507" s="42"/>
    </row>
    <row r="1508" spans="1:29" x14ac:dyDescent="0.25">
      <c r="A1508" s="94" t="s">
        <v>2951</v>
      </c>
      <c r="B1508" s="195" t="s">
        <v>143</v>
      </c>
      <c r="C1508" s="195">
        <v>0.32093023255813952</v>
      </c>
      <c r="D1508" s="195">
        <v>0.17209302325581396</v>
      </c>
      <c r="E1508" s="195">
        <v>9.7674418604651161E-2</v>
      </c>
      <c r="F1508" s="195">
        <v>8.3720930232558138E-2</v>
      </c>
      <c r="G1508" s="195">
        <v>0.27906976744186046</v>
      </c>
      <c r="H1508" s="195">
        <v>4.6511627906976744E-3</v>
      </c>
      <c r="I1508" s="195">
        <v>4.1860465116279069E-2</v>
      </c>
      <c r="J1508" s="194">
        <v>0.99999999999999989</v>
      </c>
      <c r="K1508" s="196">
        <v>215</v>
      </c>
      <c r="L1508" s="94"/>
      <c r="M1508" s="195" t="s">
        <v>143</v>
      </c>
      <c r="N1508" s="195" t="s">
        <v>143</v>
      </c>
      <c r="O1508" s="195">
        <v>0.26200000000000001</v>
      </c>
      <c r="P1508" s="195">
        <v>0.38600000000000001</v>
      </c>
      <c r="Q1508" s="195">
        <v>0.128</v>
      </c>
      <c r="R1508" s="195">
        <v>0.22800000000000001</v>
      </c>
      <c r="S1508" s="195">
        <v>6.5000000000000002E-2</v>
      </c>
      <c r="T1508" s="195">
        <v>0.14499999999999999</v>
      </c>
      <c r="U1508" s="195">
        <v>5.3999999999999999E-2</v>
      </c>
      <c r="V1508" s="195">
        <v>0.128</v>
      </c>
      <c r="W1508" s="195">
        <v>0.223</v>
      </c>
      <c r="X1508" s="195">
        <v>0.34300000000000003</v>
      </c>
      <c r="Y1508" s="195">
        <v>1E-3</v>
      </c>
      <c r="Z1508" s="195">
        <v>2.5999999999999999E-2</v>
      </c>
      <c r="AA1508" s="195">
        <v>2.1999999999999999E-2</v>
      </c>
      <c r="AB1508" s="195">
        <v>7.8E-2</v>
      </c>
      <c r="AC1508" s="42"/>
    </row>
    <row r="1509" spans="1:29" x14ac:dyDescent="0.25">
      <c r="A1509" s="94" t="s">
        <v>2952</v>
      </c>
      <c r="B1509" s="195" t="s">
        <v>143</v>
      </c>
      <c r="C1509" s="195">
        <v>8.0808080808080815E-2</v>
      </c>
      <c r="D1509" s="195">
        <v>0.13131313131313133</v>
      </c>
      <c r="E1509" s="195">
        <v>0.11447811447811448</v>
      </c>
      <c r="F1509" s="195">
        <v>3.3670033670033669E-2</v>
      </c>
      <c r="G1509" s="195">
        <v>0.53535353535353536</v>
      </c>
      <c r="H1509" s="195">
        <v>5.0505050505050504E-2</v>
      </c>
      <c r="I1509" s="195">
        <v>5.387205387205387E-2</v>
      </c>
      <c r="J1509" s="194">
        <v>1.0000000000000002</v>
      </c>
      <c r="K1509" s="196">
        <v>297</v>
      </c>
      <c r="L1509" s="94"/>
      <c r="M1509" s="195" t="s">
        <v>143</v>
      </c>
      <c r="N1509" s="195" t="s">
        <v>143</v>
      </c>
      <c r="O1509" s="195">
        <v>5.5E-2</v>
      </c>
      <c r="P1509" s="195">
        <v>0.11700000000000001</v>
      </c>
      <c r="Q1509" s="195">
        <v>9.8000000000000004E-2</v>
      </c>
      <c r="R1509" s="195">
        <v>0.17399999999999999</v>
      </c>
      <c r="S1509" s="195">
        <v>8.3000000000000004E-2</v>
      </c>
      <c r="T1509" s="195">
        <v>0.156</v>
      </c>
      <c r="U1509" s="195">
        <v>1.7999999999999999E-2</v>
      </c>
      <c r="V1509" s="195">
        <v>6.0999999999999999E-2</v>
      </c>
      <c r="W1509" s="195">
        <v>0.47899999999999998</v>
      </c>
      <c r="X1509" s="195">
        <v>0.59099999999999997</v>
      </c>
      <c r="Y1509" s="195">
        <v>3.1E-2</v>
      </c>
      <c r="Z1509" s="195">
        <v>8.2000000000000003E-2</v>
      </c>
      <c r="AA1509" s="195">
        <v>3.3000000000000002E-2</v>
      </c>
      <c r="AB1509" s="195">
        <v>8.5999999999999993E-2</v>
      </c>
      <c r="AC1509" s="42"/>
    </row>
    <row r="1510" spans="1:29" x14ac:dyDescent="0.25">
      <c r="A1510" s="94" t="s">
        <v>2953</v>
      </c>
      <c r="B1510" s="195" t="s">
        <v>143</v>
      </c>
      <c r="C1510" s="195">
        <v>0.23478939157566303</v>
      </c>
      <c r="D1510" s="195">
        <v>0.40405616224648988</v>
      </c>
      <c r="E1510" s="195">
        <v>0.12480499219968799</v>
      </c>
      <c r="F1510" s="195">
        <v>5.6942277691107643E-2</v>
      </c>
      <c r="G1510" s="195">
        <v>0.10218408736349453</v>
      </c>
      <c r="H1510" s="195" t="s">
        <v>143</v>
      </c>
      <c r="I1510" s="195">
        <v>7.7223088923556948E-2</v>
      </c>
      <c r="J1510" s="194">
        <v>1</v>
      </c>
      <c r="K1510" s="196">
        <v>1282</v>
      </c>
      <c r="L1510" s="94"/>
      <c r="M1510" s="195" t="s">
        <v>143</v>
      </c>
      <c r="N1510" s="195" t="s">
        <v>143</v>
      </c>
      <c r="O1510" s="195">
        <v>0.21199999999999999</v>
      </c>
      <c r="P1510" s="195">
        <v>0.25900000000000001</v>
      </c>
      <c r="Q1510" s="195">
        <v>0.378</v>
      </c>
      <c r="R1510" s="195">
        <v>0.43099999999999999</v>
      </c>
      <c r="S1510" s="195">
        <v>0.108</v>
      </c>
      <c r="T1510" s="195">
        <v>0.14399999999999999</v>
      </c>
      <c r="U1510" s="195">
        <v>4.5999999999999999E-2</v>
      </c>
      <c r="V1510" s="195">
        <v>7.0999999999999994E-2</v>
      </c>
      <c r="W1510" s="195">
        <v>8.6999999999999994E-2</v>
      </c>
      <c r="X1510" s="195">
        <v>0.12</v>
      </c>
      <c r="Y1510" s="195" t="s">
        <v>143</v>
      </c>
      <c r="Z1510" s="195" t="s">
        <v>143</v>
      </c>
      <c r="AA1510" s="195">
        <v>6.4000000000000001E-2</v>
      </c>
      <c r="AB1510" s="195">
        <v>9.2999999999999999E-2</v>
      </c>
      <c r="AC1510" s="42"/>
    </row>
    <row r="1511" spans="1:29" x14ac:dyDescent="0.25">
      <c r="A1511" s="94" t="s">
        <v>2954</v>
      </c>
      <c r="B1511" s="195" t="s">
        <v>143</v>
      </c>
      <c r="C1511" s="195">
        <v>0.34210526315789475</v>
      </c>
      <c r="D1511" s="195">
        <v>0.44360902255639095</v>
      </c>
      <c r="E1511" s="195">
        <v>7.1428571428571425E-2</v>
      </c>
      <c r="F1511" s="195">
        <v>7.5187969924812026E-3</v>
      </c>
      <c r="G1511" s="195">
        <v>7.8947368421052627E-2</v>
      </c>
      <c r="H1511" s="195" t="s">
        <v>143</v>
      </c>
      <c r="I1511" s="195">
        <v>5.6390977443609019E-2</v>
      </c>
      <c r="J1511" s="194">
        <v>0.99999999999999989</v>
      </c>
      <c r="K1511" s="196">
        <v>266</v>
      </c>
      <c r="L1511" s="94"/>
      <c r="M1511" s="195" t="s">
        <v>143</v>
      </c>
      <c r="N1511" s="195" t="s">
        <v>143</v>
      </c>
      <c r="O1511" s="195">
        <v>0.28799999999999998</v>
      </c>
      <c r="P1511" s="195">
        <v>0.40100000000000002</v>
      </c>
      <c r="Q1511" s="195">
        <v>0.38500000000000001</v>
      </c>
      <c r="R1511" s="195">
        <v>0.504</v>
      </c>
      <c r="S1511" s="195">
        <v>4.5999999999999999E-2</v>
      </c>
      <c r="T1511" s="195">
        <v>0.109</v>
      </c>
      <c r="U1511" s="195">
        <v>2E-3</v>
      </c>
      <c r="V1511" s="195">
        <v>2.7E-2</v>
      </c>
      <c r="W1511" s="195">
        <v>5.1999999999999998E-2</v>
      </c>
      <c r="X1511" s="195">
        <v>0.11799999999999999</v>
      </c>
      <c r="Y1511" s="195" t="s">
        <v>143</v>
      </c>
      <c r="Z1511" s="195" t="s">
        <v>143</v>
      </c>
      <c r="AA1511" s="195">
        <v>3.4000000000000002E-2</v>
      </c>
      <c r="AB1511" s="195">
        <v>9.0999999999999998E-2</v>
      </c>
      <c r="AC1511" s="42"/>
    </row>
    <row r="1512" spans="1:29" x14ac:dyDescent="0.25">
      <c r="A1512" s="94" t="s">
        <v>2955</v>
      </c>
      <c r="B1512" s="195">
        <v>4.9228694259462191E-2</v>
      </c>
      <c r="C1512" s="195">
        <v>0.19101407738346118</v>
      </c>
      <c r="D1512" s="195">
        <v>0.30279018797943186</v>
      </c>
      <c r="E1512" s="195">
        <v>0.11430498187642249</v>
      </c>
      <c r="F1512" s="195">
        <v>2.3434207198853578E-2</v>
      </c>
      <c r="G1512" s="195">
        <v>0.22936862513698053</v>
      </c>
      <c r="H1512" s="195">
        <v>1.0284076540504089E-2</v>
      </c>
      <c r="I1512" s="195">
        <v>7.9575149624884087E-2</v>
      </c>
      <c r="J1512" s="194">
        <v>1</v>
      </c>
      <c r="K1512" s="196">
        <v>11863</v>
      </c>
      <c r="L1512" s="94"/>
      <c r="M1512" s="195">
        <v>4.4999999999999998E-2</v>
      </c>
      <c r="N1512" s="195">
        <v>5.2999999999999999E-2</v>
      </c>
      <c r="O1512" s="195">
        <v>0.184</v>
      </c>
      <c r="P1512" s="195">
        <v>0.19800000000000001</v>
      </c>
      <c r="Q1512" s="195">
        <v>0.29499999999999998</v>
      </c>
      <c r="R1512" s="195">
        <v>0.311</v>
      </c>
      <c r="S1512" s="195">
        <v>0.109</v>
      </c>
      <c r="T1512" s="195">
        <v>0.12</v>
      </c>
      <c r="U1512" s="195">
        <v>2.1000000000000001E-2</v>
      </c>
      <c r="V1512" s="195">
        <v>2.5999999999999999E-2</v>
      </c>
      <c r="W1512" s="195">
        <v>0.222</v>
      </c>
      <c r="X1512" s="195">
        <v>0.23699999999999999</v>
      </c>
      <c r="Y1512" s="195">
        <v>8.9999999999999993E-3</v>
      </c>
      <c r="Z1512" s="195">
        <v>1.2E-2</v>
      </c>
      <c r="AA1512" s="195">
        <v>7.4999999999999997E-2</v>
      </c>
      <c r="AB1512" s="195">
        <v>8.5000000000000006E-2</v>
      </c>
      <c r="AC1512" s="42"/>
    </row>
    <row r="1513" spans="1:29" x14ac:dyDescent="0.25">
      <c r="A1513" s="94" t="s">
        <v>2956</v>
      </c>
      <c r="B1513" s="195" t="s">
        <v>143</v>
      </c>
      <c r="C1513" s="195">
        <v>0.2297650130548303</v>
      </c>
      <c r="D1513" s="195">
        <v>0.28459530026109658</v>
      </c>
      <c r="E1513" s="195">
        <v>0.14621409921671019</v>
      </c>
      <c r="F1513" s="195">
        <v>1.5665796344647518E-2</v>
      </c>
      <c r="G1513" s="195">
        <v>0.2297650130548303</v>
      </c>
      <c r="H1513" s="195">
        <v>1.0443864229765013E-2</v>
      </c>
      <c r="I1513" s="195">
        <v>8.3550913838120106E-2</v>
      </c>
      <c r="J1513" s="194">
        <v>1.0000000000000002</v>
      </c>
      <c r="K1513" s="196">
        <v>383</v>
      </c>
      <c r="L1513" s="94"/>
      <c r="M1513" s="195" t="s">
        <v>143</v>
      </c>
      <c r="N1513" s="195" t="s">
        <v>143</v>
      </c>
      <c r="O1513" s="195">
        <v>0.19</v>
      </c>
      <c r="P1513" s="195">
        <v>0.27400000000000002</v>
      </c>
      <c r="Q1513" s="195">
        <v>0.24199999999999999</v>
      </c>
      <c r="R1513" s="195">
        <v>0.33200000000000002</v>
      </c>
      <c r="S1513" s="195">
        <v>0.114</v>
      </c>
      <c r="T1513" s="195">
        <v>0.185</v>
      </c>
      <c r="U1513" s="195">
        <v>7.0000000000000001E-3</v>
      </c>
      <c r="V1513" s="195">
        <v>3.4000000000000002E-2</v>
      </c>
      <c r="W1513" s="195">
        <v>0.19</v>
      </c>
      <c r="X1513" s="195">
        <v>0.27400000000000002</v>
      </c>
      <c r="Y1513" s="195">
        <v>4.0000000000000001E-3</v>
      </c>
      <c r="Z1513" s="195">
        <v>2.7E-2</v>
      </c>
      <c r="AA1513" s="195">
        <v>0.06</v>
      </c>
      <c r="AB1513" s="195">
        <v>0.11600000000000001</v>
      </c>
      <c r="AC1513" s="42"/>
    </row>
    <row r="1514" spans="1:29" x14ac:dyDescent="0.25">
      <c r="A1514" s="94" t="s">
        <v>2957</v>
      </c>
      <c r="B1514" s="195" t="s">
        <v>143</v>
      </c>
      <c r="C1514" s="195">
        <v>6.7055393586005832E-2</v>
      </c>
      <c r="D1514" s="195">
        <v>0.18367346938775511</v>
      </c>
      <c r="E1514" s="195">
        <v>7.8717201166180764E-2</v>
      </c>
      <c r="F1514" s="195">
        <v>5.8309037900874635E-3</v>
      </c>
      <c r="G1514" s="195">
        <v>0.5860058309037901</v>
      </c>
      <c r="H1514" s="195">
        <v>2.0408163265306121E-2</v>
      </c>
      <c r="I1514" s="195">
        <v>5.8309037900874633E-2</v>
      </c>
      <c r="J1514" s="194">
        <v>1</v>
      </c>
      <c r="K1514" s="196">
        <v>343</v>
      </c>
      <c r="L1514" s="94"/>
      <c r="M1514" s="195" t="s">
        <v>143</v>
      </c>
      <c r="N1514" s="195" t="s">
        <v>143</v>
      </c>
      <c r="O1514" s="195">
        <v>4.4999999999999998E-2</v>
      </c>
      <c r="P1514" s="195">
        <v>9.9000000000000005E-2</v>
      </c>
      <c r="Q1514" s="195">
        <v>0.14599999999999999</v>
      </c>
      <c r="R1514" s="195">
        <v>0.22800000000000001</v>
      </c>
      <c r="S1514" s="195">
        <v>5.5E-2</v>
      </c>
      <c r="T1514" s="195">
        <v>0.112</v>
      </c>
      <c r="U1514" s="195">
        <v>2E-3</v>
      </c>
      <c r="V1514" s="195">
        <v>2.1000000000000001E-2</v>
      </c>
      <c r="W1514" s="195">
        <v>0.53300000000000003</v>
      </c>
      <c r="X1514" s="195">
        <v>0.63700000000000001</v>
      </c>
      <c r="Y1514" s="195">
        <v>0.01</v>
      </c>
      <c r="Z1514" s="195">
        <v>4.2000000000000003E-2</v>
      </c>
      <c r="AA1514" s="195">
        <v>3.7999999999999999E-2</v>
      </c>
      <c r="AB1514" s="195">
        <v>8.7999999999999995E-2</v>
      </c>
      <c r="AC1514" s="42"/>
    </row>
    <row r="1515" spans="1:29" x14ac:dyDescent="0.25">
      <c r="A1515" s="94" t="s">
        <v>2958</v>
      </c>
      <c r="B1515" s="195" t="s">
        <v>143</v>
      </c>
      <c r="C1515" s="195" t="s">
        <v>143</v>
      </c>
      <c r="D1515" s="195">
        <v>0.69129916567342076</v>
      </c>
      <c r="E1515" s="195">
        <v>8.8200238379022647E-2</v>
      </c>
      <c r="F1515" s="195">
        <v>0.13706793802145412</v>
      </c>
      <c r="G1515" s="195">
        <v>1.1918951132300357E-2</v>
      </c>
      <c r="H1515" s="195" t="s">
        <v>143</v>
      </c>
      <c r="I1515" s="195">
        <v>7.1513706793802145E-2</v>
      </c>
      <c r="J1515" s="194">
        <v>1</v>
      </c>
      <c r="K1515" s="196">
        <v>839</v>
      </c>
      <c r="L1515" s="94"/>
      <c r="M1515" s="195" t="s">
        <v>143</v>
      </c>
      <c r="N1515" s="195" t="s">
        <v>143</v>
      </c>
      <c r="O1515" s="195" t="s">
        <v>143</v>
      </c>
      <c r="P1515" s="195" t="s">
        <v>143</v>
      </c>
      <c r="Q1515" s="195">
        <v>0.65900000000000003</v>
      </c>
      <c r="R1515" s="195">
        <v>0.72199999999999998</v>
      </c>
      <c r="S1515" s="195">
        <v>7.0999999999999994E-2</v>
      </c>
      <c r="T1515" s="195">
        <v>0.109</v>
      </c>
      <c r="U1515" s="195">
        <v>0.115</v>
      </c>
      <c r="V1515" s="195">
        <v>0.16200000000000001</v>
      </c>
      <c r="W1515" s="195">
        <v>6.0000000000000001E-3</v>
      </c>
      <c r="X1515" s="195">
        <v>2.1999999999999999E-2</v>
      </c>
      <c r="Y1515" s="195" t="s">
        <v>143</v>
      </c>
      <c r="Z1515" s="195" t="s">
        <v>143</v>
      </c>
      <c r="AA1515" s="195">
        <v>5.6000000000000001E-2</v>
      </c>
      <c r="AB1515" s="195">
        <v>9.0999999999999998E-2</v>
      </c>
      <c r="AC1515" s="42"/>
    </row>
    <row r="1516" spans="1:29" x14ac:dyDescent="0.25">
      <c r="A1516" s="94" t="s">
        <v>2959</v>
      </c>
      <c r="B1516" s="195">
        <v>7.3018080667593882E-2</v>
      </c>
      <c r="C1516" s="195">
        <v>0.18915159944367177</v>
      </c>
      <c r="D1516" s="195">
        <v>0.26703755215577191</v>
      </c>
      <c r="E1516" s="195">
        <v>9.7357440890125171E-2</v>
      </c>
      <c r="F1516" s="195">
        <v>2.9207232267037551E-2</v>
      </c>
      <c r="G1516" s="195">
        <v>0.27538247566063978</v>
      </c>
      <c r="H1516" s="195">
        <v>9.0403337969401955E-3</v>
      </c>
      <c r="I1516" s="195">
        <v>5.9805285118219746E-2</v>
      </c>
      <c r="J1516" s="194">
        <v>1.0000000000000002</v>
      </c>
      <c r="K1516" s="196">
        <v>1438</v>
      </c>
      <c r="L1516" s="94"/>
      <c r="M1516" s="195">
        <v>6.0999999999999999E-2</v>
      </c>
      <c r="N1516" s="195">
        <v>8.7999999999999995E-2</v>
      </c>
      <c r="O1516" s="195">
        <v>0.17</v>
      </c>
      <c r="P1516" s="195">
        <v>0.21</v>
      </c>
      <c r="Q1516" s="195">
        <v>0.245</v>
      </c>
      <c r="R1516" s="195">
        <v>0.29099999999999998</v>
      </c>
      <c r="S1516" s="195">
        <v>8.3000000000000004E-2</v>
      </c>
      <c r="T1516" s="195">
        <v>0.114</v>
      </c>
      <c r="U1516" s="195">
        <v>2.1999999999999999E-2</v>
      </c>
      <c r="V1516" s="195">
        <v>3.9E-2</v>
      </c>
      <c r="W1516" s="195">
        <v>0.253</v>
      </c>
      <c r="X1516" s="195">
        <v>0.29899999999999999</v>
      </c>
      <c r="Y1516" s="195">
        <v>5.0000000000000001E-3</v>
      </c>
      <c r="Z1516" s="195">
        <v>1.4999999999999999E-2</v>
      </c>
      <c r="AA1516" s="195">
        <v>4.9000000000000002E-2</v>
      </c>
      <c r="AB1516" s="195">
        <v>7.2999999999999995E-2</v>
      </c>
      <c r="AC1516" s="42"/>
    </row>
    <row r="1517" spans="1:29" x14ac:dyDescent="0.25">
      <c r="A1517" s="94" t="s">
        <v>2960</v>
      </c>
      <c r="B1517" s="195">
        <v>0.24387755102040817</v>
      </c>
      <c r="C1517" s="195">
        <v>0.35561224489795917</v>
      </c>
      <c r="D1517" s="195">
        <v>0.20051020408163264</v>
      </c>
      <c r="E1517" s="195">
        <v>0.05</v>
      </c>
      <c r="F1517" s="195">
        <v>4.591836734693878E-3</v>
      </c>
      <c r="G1517" s="195">
        <v>4.8469387755102039E-2</v>
      </c>
      <c r="H1517" s="195">
        <v>1.020408163265306E-2</v>
      </c>
      <c r="I1517" s="195">
        <v>8.673469387755102E-2</v>
      </c>
      <c r="J1517" s="194">
        <v>1</v>
      </c>
      <c r="K1517" s="196">
        <v>1960</v>
      </c>
      <c r="L1517" s="94"/>
      <c r="M1517" s="195">
        <v>0.22500000000000001</v>
      </c>
      <c r="N1517" s="195">
        <v>0.26300000000000001</v>
      </c>
      <c r="O1517" s="195">
        <v>0.33500000000000002</v>
      </c>
      <c r="P1517" s="195">
        <v>0.377</v>
      </c>
      <c r="Q1517" s="195">
        <v>0.183</v>
      </c>
      <c r="R1517" s="195">
        <v>0.219</v>
      </c>
      <c r="S1517" s="195">
        <v>4.1000000000000002E-2</v>
      </c>
      <c r="T1517" s="195">
        <v>6.0999999999999999E-2</v>
      </c>
      <c r="U1517" s="195">
        <v>2E-3</v>
      </c>
      <c r="V1517" s="195">
        <v>8.9999999999999993E-3</v>
      </c>
      <c r="W1517" s="195">
        <v>0.04</v>
      </c>
      <c r="X1517" s="195">
        <v>5.8999999999999997E-2</v>
      </c>
      <c r="Y1517" s="195">
        <v>7.0000000000000001E-3</v>
      </c>
      <c r="Z1517" s="195">
        <v>1.6E-2</v>
      </c>
      <c r="AA1517" s="195">
        <v>7.4999999999999997E-2</v>
      </c>
      <c r="AB1517" s="195">
        <v>0.1</v>
      </c>
      <c r="AC1517" s="42"/>
    </row>
    <row r="1518" spans="1:29" x14ac:dyDescent="0.25">
      <c r="A1518" s="94" t="s">
        <v>2961</v>
      </c>
      <c r="B1518" s="195" t="s">
        <v>143</v>
      </c>
      <c r="C1518" s="195">
        <v>0.12857142857142856</v>
      </c>
      <c r="D1518" s="195">
        <v>0.30357142857142855</v>
      </c>
      <c r="E1518" s="195">
        <v>0.24642857142857144</v>
      </c>
      <c r="F1518" s="195">
        <v>2.5000000000000001E-2</v>
      </c>
      <c r="G1518" s="195">
        <v>0.22142857142857142</v>
      </c>
      <c r="H1518" s="195">
        <v>1.0714285714285714E-2</v>
      </c>
      <c r="I1518" s="195">
        <v>6.4285714285714279E-2</v>
      </c>
      <c r="J1518" s="194">
        <v>1</v>
      </c>
      <c r="K1518" s="196">
        <v>280</v>
      </c>
      <c r="L1518" s="94"/>
      <c r="M1518" s="195" t="s">
        <v>143</v>
      </c>
      <c r="N1518" s="195" t="s">
        <v>143</v>
      </c>
      <c r="O1518" s="195">
        <v>9.4E-2</v>
      </c>
      <c r="P1518" s="195">
        <v>0.17299999999999999</v>
      </c>
      <c r="Q1518" s="195">
        <v>0.253</v>
      </c>
      <c r="R1518" s="195">
        <v>0.36</v>
      </c>
      <c r="S1518" s="195">
        <v>0.2</v>
      </c>
      <c r="T1518" s="195">
        <v>0.3</v>
      </c>
      <c r="U1518" s="195">
        <v>1.2E-2</v>
      </c>
      <c r="V1518" s="195">
        <v>5.0999999999999997E-2</v>
      </c>
      <c r="W1518" s="195">
        <v>0.17699999999999999</v>
      </c>
      <c r="X1518" s="195">
        <v>0.27400000000000002</v>
      </c>
      <c r="Y1518" s="195">
        <v>4.0000000000000001E-3</v>
      </c>
      <c r="Z1518" s="195">
        <v>3.1E-2</v>
      </c>
      <c r="AA1518" s="195">
        <v>4.1000000000000002E-2</v>
      </c>
      <c r="AB1518" s="195">
        <v>9.9000000000000005E-2</v>
      </c>
      <c r="AC1518" s="42"/>
    </row>
    <row r="1519" spans="1:29" x14ac:dyDescent="0.25">
      <c r="A1519" s="94" t="s">
        <v>2962</v>
      </c>
      <c r="B1519" s="195" t="s">
        <v>143</v>
      </c>
      <c r="C1519" s="195">
        <v>0.11991279069767442</v>
      </c>
      <c r="D1519" s="195">
        <v>0.26162790697674421</v>
      </c>
      <c r="E1519" s="195">
        <v>0.12572674418604651</v>
      </c>
      <c r="F1519" s="195">
        <v>1.308139534883721E-2</v>
      </c>
      <c r="G1519" s="195">
        <v>0.41860465116279072</v>
      </c>
      <c r="H1519" s="195">
        <v>1.5988372093023256E-2</v>
      </c>
      <c r="I1519" s="195">
        <v>4.5058139534883718E-2</v>
      </c>
      <c r="J1519" s="194">
        <v>1.0000000000000002</v>
      </c>
      <c r="K1519" s="196">
        <v>1376</v>
      </c>
      <c r="L1519" s="94"/>
      <c r="M1519" s="195" t="s">
        <v>143</v>
      </c>
      <c r="N1519" s="195" t="s">
        <v>143</v>
      </c>
      <c r="O1519" s="195">
        <v>0.104</v>
      </c>
      <c r="P1519" s="195">
        <v>0.13800000000000001</v>
      </c>
      <c r="Q1519" s="195">
        <v>0.23899999999999999</v>
      </c>
      <c r="R1519" s="195">
        <v>0.28499999999999998</v>
      </c>
      <c r="S1519" s="195">
        <v>0.109</v>
      </c>
      <c r="T1519" s="195">
        <v>0.14399999999999999</v>
      </c>
      <c r="U1519" s="195">
        <v>8.0000000000000002E-3</v>
      </c>
      <c r="V1519" s="195">
        <v>2.1000000000000001E-2</v>
      </c>
      <c r="W1519" s="195">
        <v>0.39300000000000002</v>
      </c>
      <c r="X1519" s="195">
        <v>0.44500000000000001</v>
      </c>
      <c r="Y1519" s="195">
        <v>1.0999999999999999E-2</v>
      </c>
      <c r="Z1519" s="195">
        <v>2.4E-2</v>
      </c>
      <c r="AA1519" s="195">
        <v>3.5000000000000003E-2</v>
      </c>
      <c r="AB1519" s="195">
        <v>5.7000000000000002E-2</v>
      </c>
      <c r="AC1519" s="42"/>
    </row>
    <row r="1520" spans="1:29" x14ac:dyDescent="0.25">
      <c r="A1520" s="94" t="s">
        <v>2963</v>
      </c>
      <c r="B1520" s="195" t="s">
        <v>143</v>
      </c>
      <c r="C1520" s="195">
        <v>0.29638554216867469</v>
      </c>
      <c r="D1520" s="195">
        <v>0.43373493975903615</v>
      </c>
      <c r="E1520" s="195">
        <v>7.7108433734939766E-2</v>
      </c>
      <c r="F1520" s="195">
        <v>9.6385542168674707E-3</v>
      </c>
      <c r="G1520" s="195">
        <v>4.3373493975903614E-2</v>
      </c>
      <c r="H1520" s="195">
        <v>9.6385542168674707E-3</v>
      </c>
      <c r="I1520" s="195">
        <v>0.13012048192771083</v>
      </c>
      <c r="J1520" s="194">
        <v>1</v>
      </c>
      <c r="K1520" s="196">
        <v>415</v>
      </c>
      <c r="L1520" s="94"/>
      <c r="M1520" s="195" t="s">
        <v>143</v>
      </c>
      <c r="N1520" s="195" t="s">
        <v>143</v>
      </c>
      <c r="O1520" s="195">
        <v>0.254</v>
      </c>
      <c r="P1520" s="195">
        <v>0.34200000000000003</v>
      </c>
      <c r="Q1520" s="195">
        <v>0.38700000000000001</v>
      </c>
      <c r="R1520" s="195">
        <v>0.48199999999999998</v>
      </c>
      <c r="S1520" s="195">
        <v>5.5E-2</v>
      </c>
      <c r="T1520" s="195">
        <v>0.107</v>
      </c>
      <c r="U1520" s="195">
        <v>4.0000000000000001E-3</v>
      </c>
      <c r="V1520" s="195">
        <v>2.5000000000000001E-2</v>
      </c>
      <c r="W1520" s="195">
        <v>2.8000000000000001E-2</v>
      </c>
      <c r="X1520" s="195">
        <v>6.8000000000000005E-2</v>
      </c>
      <c r="Y1520" s="195">
        <v>4.0000000000000001E-3</v>
      </c>
      <c r="Z1520" s="195">
        <v>2.5000000000000001E-2</v>
      </c>
      <c r="AA1520" s="195">
        <v>0.10100000000000001</v>
      </c>
      <c r="AB1520" s="195">
        <v>0.16600000000000001</v>
      </c>
      <c r="AC1520" s="42"/>
    </row>
    <row r="1521" spans="1:29" x14ac:dyDescent="0.25">
      <c r="A1521" s="94" t="s">
        <v>2964</v>
      </c>
      <c r="B1521" s="195" t="s">
        <v>143</v>
      </c>
      <c r="C1521" s="195">
        <v>0.17333333333333334</v>
      </c>
      <c r="D1521" s="195">
        <v>0.34444444444444444</v>
      </c>
      <c r="E1521" s="195">
        <v>0.08</v>
      </c>
      <c r="F1521" s="195">
        <v>2.4444444444444446E-2</v>
      </c>
      <c r="G1521" s="195">
        <v>0.25777777777777777</v>
      </c>
      <c r="H1521" s="195">
        <v>1.1111111111111112E-2</v>
      </c>
      <c r="I1521" s="195">
        <v>0.10888888888888888</v>
      </c>
      <c r="J1521" s="194">
        <v>1</v>
      </c>
      <c r="K1521" s="196">
        <v>450</v>
      </c>
      <c r="L1521" s="94"/>
      <c r="M1521" s="195" t="s">
        <v>143</v>
      </c>
      <c r="N1521" s="195" t="s">
        <v>143</v>
      </c>
      <c r="O1521" s="195">
        <v>0.14099999999999999</v>
      </c>
      <c r="P1521" s="195">
        <v>0.21099999999999999</v>
      </c>
      <c r="Q1521" s="195">
        <v>0.30199999999999999</v>
      </c>
      <c r="R1521" s="195">
        <v>0.38900000000000001</v>
      </c>
      <c r="S1521" s="195">
        <v>5.8000000000000003E-2</v>
      </c>
      <c r="T1521" s="195">
        <v>0.109</v>
      </c>
      <c r="U1521" s="195">
        <v>1.4E-2</v>
      </c>
      <c r="V1521" s="195">
        <v>4.2999999999999997E-2</v>
      </c>
      <c r="W1521" s="195">
        <v>0.22</v>
      </c>
      <c r="X1521" s="195">
        <v>0.3</v>
      </c>
      <c r="Y1521" s="195">
        <v>5.0000000000000001E-3</v>
      </c>
      <c r="Z1521" s="195">
        <v>2.5999999999999999E-2</v>
      </c>
      <c r="AA1521" s="195">
        <v>8.3000000000000004E-2</v>
      </c>
      <c r="AB1521" s="195">
        <v>0.14099999999999999</v>
      </c>
      <c r="AC1521" s="42"/>
    </row>
    <row r="1522" spans="1:29" x14ac:dyDescent="0.25">
      <c r="A1522" s="94" t="s">
        <v>2965</v>
      </c>
      <c r="B1522" s="195" t="s">
        <v>143</v>
      </c>
      <c r="C1522" s="195">
        <v>0.16182572614107885</v>
      </c>
      <c r="D1522" s="195">
        <v>0.27385892116182575</v>
      </c>
      <c r="E1522" s="195">
        <v>9.1286307053941904E-2</v>
      </c>
      <c r="F1522" s="195">
        <v>0.16182572614107885</v>
      </c>
      <c r="G1522" s="195">
        <v>0.21991701244813278</v>
      </c>
      <c r="H1522" s="195">
        <v>1.6597510373443983E-2</v>
      </c>
      <c r="I1522" s="195">
        <v>7.4688796680497924E-2</v>
      </c>
      <c r="J1522" s="194">
        <v>1</v>
      </c>
      <c r="K1522" s="196">
        <v>241</v>
      </c>
      <c r="L1522" s="94"/>
      <c r="M1522" s="195" t="s">
        <v>143</v>
      </c>
      <c r="N1522" s="195" t="s">
        <v>143</v>
      </c>
      <c r="O1522" s="195">
        <v>0.121</v>
      </c>
      <c r="P1522" s="195">
        <v>0.214</v>
      </c>
      <c r="Q1522" s="195">
        <v>0.221</v>
      </c>
      <c r="R1522" s="195">
        <v>0.33300000000000002</v>
      </c>
      <c r="S1522" s="195">
        <v>6.0999999999999999E-2</v>
      </c>
      <c r="T1522" s="195">
        <v>0.13400000000000001</v>
      </c>
      <c r="U1522" s="195">
        <v>0.121</v>
      </c>
      <c r="V1522" s="195">
        <v>0.214</v>
      </c>
      <c r="W1522" s="195">
        <v>0.17199999999999999</v>
      </c>
      <c r="X1522" s="195">
        <v>0.27600000000000002</v>
      </c>
      <c r="Y1522" s="195">
        <v>6.0000000000000001E-3</v>
      </c>
      <c r="Z1522" s="195">
        <v>4.2000000000000003E-2</v>
      </c>
      <c r="AA1522" s="195">
        <v>4.8000000000000001E-2</v>
      </c>
      <c r="AB1522" s="195">
        <v>0.115</v>
      </c>
      <c r="AC1522" s="42"/>
    </row>
    <row r="1523" spans="1:29" x14ac:dyDescent="0.25">
      <c r="A1523" s="94" t="s">
        <v>2966</v>
      </c>
      <c r="B1523" s="195" t="s">
        <v>143</v>
      </c>
      <c r="C1523" s="195">
        <v>6.4308681672025719E-2</v>
      </c>
      <c r="D1523" s="195">
        <v>0.2347266881028939</v>
      </c>
      <c r="E1523" s="195">
        <v>0.12540192926045016</v>
      </c>
      <c r="F1523" s="195">
        <v>3.215434083601286E-2</v>
      </c>
      <c r="G1523" s="195">
        <v>0.48553054662379419</v>
      </c>
      <c r="H1523" s="195">
        <v>9.6463022508038593E-3</v>
      </c>
      <c r="I1523" s="195">
        <v>4.8231511254019289E-2</v>
      </c>
      <c r="J1523" s="194">
        <v>0.99999999999999989</v>
      </c>
      <c r="K1523" s="196">
        <v>311</v>
      </c>
      <c r="L1523" s="94"/>
      <c r="M1523" s="195" t="s">
        <v>143</v>
      </c>
      <c r="N1523" s="195" t="s">
        <v>143</v>
      </c>
      <c r="O1523" s="195">
        <v>4.2000000000000003E-2</v>
      </c>
      <c r="P1523" s="195">
        <v>9.7000000000000003E-2</v>
      </c>
      <c r="Q1523" s="195">
        <v>0.191</v>
      </c>
      <c r="R1523" s="195">
        <v>0.28499999999999998</v>
      </c>
      <c r="S1523" s="195">
        <v>9.2999999999999999E-2</v>
      </c>
      <c r="T1523" s="195">
        <v>0.16700000000000001</v>
      </c>
      <c r="U1523" s="195">
        <v>1.7999999999999999E-2</v>
      </c>
      <c r="V1523" s="195">
        <v>5.8000000000000003E-2</v>
      </c>
      <c r="W1523" s="195">
        <v>0.43</v>
      </c>
      <c r="X1523" s="195">
        <v>0.54100000000000004</v>
      </c>
      <c r="Y1523" s="195">
        <v>3.0000000000000001E-3</v>
      </c>
      <c r="Z1523" s="195">
        <v>2.8000000000000001E-2</v>
      </c>
      <c r="AA1523" s="195">
        <v>2.9000000000000001E-2</v>
      </c>
      <c r="AB1523" s="195">
        <v>7.8E-2</v>
      </c>
      <c r="AC1523" s="42"/>
    </row>
    <row r="1524" spans="1:29" x14ac:dyDescent="0.25">
      <c r="A1524" s="94" t="s">
        <v>2967</v>
      </c>
      <c r="B1524" s="195" t="s">
        <v>143</v>
      </c>
      <c r="C1524" s="195">
        <v>0.1900604432505037</v>
      </c>
      <c r="D1524" s="195">
        <v>0.47683008730691739</v>
      </c>
      <c r="E1524" s="195">
        <v>0.11148421759570182</v>
      </c>
      <c r="F1524" s="195">
        <v>1.2760241773002015E-2</v>
      </c>
      <c r="G1524" s="195">
        <v>0.10543989254533244</v>
      </c>
      <c r="H1524" s="195">
        <v>6.044325050369375E-3</v>
      </c>
      <c r="I1524" s="195">
        <v>9.7380792478173273E-2</v>
      </c>
      <c r="J1524" s="194">
        <v>1</v>
      </c>
      <c r="K1524" s="196">
        <v>1489</v>
      </c>
      <c r="L1524" s="94"/>
      <c r="M1524" s="195" t="s">
        <v>143</v>
      </c>
      <c r="N1524" s="195" t="s">
        <v>143</v>
      </c>
      <c r="O1524" s="195">
        <v>0.17100000000000001</v>
      </c>
      <c r="P1524" s="195">
        <v>0.21099999999999999</v>
      </c>
      <c r="Q1524" s="195">
        <v>0.45200000000000001</v>
      </c>
      <c r="R1524" s="195">
        <v>0.502</v>
      </c>
      <c r="S1524" s="195">
        <v>9.6000000000000002E-2</v>
      </c>
      <c r="T1524" s="195">
        <v>0.128</v>
      </c>
      <c r="U1524" s="195">
        <v>8.0000000000000002E-3</v>
      </c>
      <c r="V1524" s="195">
        <v>0.02</v>
      </c>
      <c r="W1524" s="195">
        <v>9.0999999999999998E-2</v>
      </c>
      <c r="X1524" s="195">
        <v>0.122</v>
      </c>
      <c r="Y1524" s="195">
        <v>3.0000000000000001E-3</v>
      </c>
      <c r="Z1524" s="195">
        <v>1.0999999999999999E-2</v>
      </c>
      <c r="AA1524" s="195">
        <v>8.3000000000000004E-2</v>
      </c>
      <c r="AB1524" s="195">
        <v>0.113</v>
      </c>
      <c r="AC1524" s="42"/>
    </row>
    <row r="1525" spans="1:29" x14ac:dyDescent="0.25">
      <c r="A1525" s="94" t="s">
        <v>2968</v>
      </c>
      <c r="B1525" s="195" t="s">
        <v>143</v>
      </c>
      <c r="C1525" s="195">
        <v>0.35504885993485341</v>
      </c>
      <c r="D1525" s="195">
        <v>0.39087947882736157</v>
      </c>
      <c r="E1525" s="195">
        <v>8.4690553745928335E-2</v>
      </c>
      <c r="F1525" s="195">
        <v>1.9543973941368076E-2</v>
      </c>
      <c r="G1525" s="195">
        <v>6.8403908794788276E-2</v>
      </c>
      <c r="H1525" s="195">
        <v>9.7719869706840382E-3</v>
      </c>
      <c r="I1525" s="195">
        <v>7.1661237785016291E-2</v>
      </c>
      <c r="J1525" s="194">
        <v>1</v>
      </c>
      <c r="K1525" s="196">
        <v>307</v>
      </c>
      <c r="L1525" s="94"/>
      <c r="M1525" s="195" t="s">
        <v>143</v>
      </c>
      <c r="N1525" s="195" t="s">
        <v>143</v>
      </c>
      <c r="O1525" s="195">
        <v>0.30399999999999999</v>
      </c>
      <c r="P1525" s="195">
        <v>0.41</v>
      </c>
      <c r="Q1525" s="195">
        <v>0.33800000000000002</v>
      </c>
      <c r="R1525" s="195">
        <v>0.44600000000000001</v>
      </c>
      <c r="S1525" s="195">
        <v>5.8000000000000003E-2</v>
      </c>
      <c r="T1525" s="195">
        <v>0.121</v>
      </c>
      <c r="U1525" s="195">
        <v>8.9999999999999993E-3</v>
      </c>
      <c r="V1525" s="195">
        <v>4.2000000000000003E-2</v>
      </c>
      <c r="W1525" s="195">
        <v>4.4999999999999998E-2</v>
      </c>
      <c r="X1525" s="195">
        <v>0.10199999999999999</v>
      </c>
      <c r="Y1525" s="195">
        <v>3.0000000000000001E-3</v>
      </c>
      <c r="Z1525" s="195">
        <v>2.8000000000000001E-2</v>
      </c>
      <c r="AA1525" s="195">
        <v>4.8000000000000001E-2</v>
      </c>
      <c r="AB1525" s="195">
        <v>0.106</v>
      </c>
      <c r="AC1525" s="42"/>
    </row>
    <row r="1526" spans="1:29" x14ac:dyDescent="0.25">
      <c r="A1526" s="94" t="s">
        <v>2969</v>
      </c>
      <c r="B1526" s="195">
        <v>5.7729606389047346E-2</v>
      </c>
      <c r="C1526" s="195">
        <v>0.31374786081003991</v>
      </c>
      <c r="D1526" s="195">
        <v>0.24637763833428408</v>
      </c>
      <c r="E1526" s="195">
        <v>9.0416428978893321E-2</v>
      </c>
      <c r="F1526" s="195">
        <v>2.6012549914432401E-2</v>
      </c>
      <c r="G1526" s="195">
        <v>0.24289788933257273</v>
      </c>
      <c r="H1526" s="195">
        <v>1.2549914432401596E-3</v>
      </c>
      <c r="I1526" s="195">
        <v>2.1563034797490017E-2</v>
      </c>
      <c r="J1526" s="194">
        <v>0.99999999999999989</v>
      </c>
      <c r="K1526" s="196">
        <v>17530</v>
      </c>
      <c r="L1526" s="94"/>
      <c r="M1526" s="195">
        <v>5.3999999999999999E-2</v>
      </c>
      <c r="N1526" s="195">
        <v>6.0999999999999999E-2</v>
      </c>
      <c r="O1526" s="195">
        <v>0.307</v>
      </c>
      <c r="P1526" s="195">
        <v>0.32100000000000001</v>
      </c>
      <c r="Q1526" s="195">
        <v>0.24</v>
      </c>
      <c r="R1526" s="195">
        <v>0.253</v>
      </c>
      <c r="S1526" s="195">
        <v>8.5999999999999993E-2</v>
      </c>
      <c r="T1526" s="195">
        <v>9.5000000000000001E-2</v>
      </c>
      <c r="U1526" s="195">
        <v>2.4E-2</v>
      </c>
      <c r="V1526" s="195">
        <v>2.8000000000000001E-2</v>
      </c>
      <c r="W1526" s="195">
        <v>0.23699999999999999</v>
      </c>
      <c r="X1526" s="195">
        <v>0.249</v>
      </c>
      <c r="Y1526" s="195">
        <v>1E-3</v>
      </c>
      <c r="Z1526" s="195">
        <v>2E-3</v>
      </c>
      <c r="AA1526" s="195">
        <v>0.02</v>
      </c>
      <c r="AB1526" s="195">
        <v>2.4E-2</v>
      </c>
      <c r="AC1526" s="42"/>
    </row>
    <row r="1527" spans="1:29" x14ac:dyDescent="0.25">
      <c r="A1527" s="94" t="s">
        <v>2970</v>
      </c>
      <c r="B1527" s="195" t="s">
        <v>143</v>
      </c>
      <c r="C1527" s="195">
        <v>0.38035714285714284</v>
      </c>
      <c r="D1527" s="195">
        <v>0.21607142857142858</v>
      </c>
      <c r="E1527" s="195">
        <v>0.14821428571428572</v>
      </c>
      <c r="F1527" s="195">
        <v>4.642857142857143E-2</v>
      </c>
      <c r="G1527" s="195">
        <v>0.19464285714285715</v>
      </c>
      <c r="H1527" s="195" t="s">
        <v>143</v>
      </c>
      <c r="I1527" s="195">
        <v>1.4285714285714285E-2</v>
      </c>
      <c r="J1527" s="194">
        <v>1</v>
      </c>
      <c r="K1527" s="196">
        <v>560</v>
      </c>
      <c r="L1527" s="94"/>
      <c r="M1527" s="195" t="s">
        <v>143</v>
      </c>
      <c r="N1527" s="195" t="s">
        <v>143</v>
      </c>
      <c r="O1527" s="195">
        <v>0.34100000000000003</v>
      </c>
      <c r="P1527" s="195">
        <v>0.42099999999999999</v>
      </c>
      <c r="Q1527" s="195">
        <v>0.184</v>
      </c>
      <c r="R1527" s="195">
        <v>0.252</v>
      </c>
      <c r="S1527" s="195">
        <v>0.121</v>
      </c>
      <c r="T1527" s="195">
        <v>0.18</v>
      </c>
      <c r="U1527" s="195">
        <v>3.2000000000000001E-2</v>
      </c>
      <c r="V1527" s="195">
        <v>6.7000000000000004E-2</v>
      </c>
      <c r="W1527" s="195">
        <v>0.16400000000000001</v>
      </c>
      <c r="X1527" s="195">
        <v>0.22900000000000001</v>
      </c>
      <c r="Y1527" s="195" t="s">
        <v>143</v>
      </c>
      <c r="Z1527" s="195" t="s">
        <v>143</v>
      </c>
      <c r="AA1527" s="195">
        <v>7.0000000000000001E-3</v>
      </c>
      <c r="AB1527" s="195">
        <v>2.8000000000000001E-2</v>
      </c>
      <c r="AC1527" s="42"/>
    </row>
    <row r="1528" spans="1:29" x14ac:dyDescent="0.25">
      <c r="A1528" s="94" t="s">
        <v>2971</v>
      </c>
      <c r="B1528" s="195" t="s">
        <v>143</v>
      </c>
      <c r="C1528" s="195">
        <v>0.12012012012012012</v>
      </c>
      <c r="D1528" s="195">
        <v>0.17417417417417416</v>
      </c>
      <c r="E1528" s="195">
        <v>4.8048048048048048E-2</v>
      </c>
      <c r="F1528" s="195">
        <v>1.8018018018018018E-2</v>
      </c>
      <c r="G1528" s="195">
        <v>0.60510510510510507</v>
      </c>
      <c r="H1528" s="195">
        <v>7.5075075075075074E-3</v>
      </c>
      <c r="I1528" s="195">
        <v>2.7027027027027029E-2</v>
      </c>
      <c r="J1528" s="194">
        <v>0.99999999999999978</v>
      </c>
      <c r="K1528" s="196">
        <v>666</v>
      </c>
      <c r="L1528" s="94"/>
      <c r="M1528" s="195" t="s">
        <v>143</v>
      </c>
      <c r="N1528" s="195" t="s">
        <v>143</v>
      </c>
      <c r="O1528" s="195">
        <v>9.8000000000000004E-2</v>
      </c>
      <c r="P1528" s="195">
        <v>0.14699999999999999</v>
      </c>
      <c r="Q1528" s="195">
        <v>0.14699999999999999</v>
      </c>
      <c r="R1528" s="195">
        <v>0.20499999999999999</v>
      </c>
      <c r="S1528" s="195">
        <v>3.4000000000000002E-2</v>
      </c>
      <c r="T1528" s="195">
        <v>6.7000000000000004E-2</v>
      </c>
      <c r="U1528" s="195">
        <v>0.01</v>
      </c>
      <c r="V1528" s="195">
        <v>3.1E-2</v>
      </c>
      <c r="W1528" s="195">
        <v>0.56699999999999995</v>
      </c>
      <c r="X1528" s="195">
        <v>0.64200000000000002</v>
      </c>
      <c r="Y1528" s="195">
        <v>3.0000000000000001E-3</v>
      </c>
      <c r="Z1528" s="195">
        <v>1.7000000000000001E-2</v>
      </c>
      <c r="AA1528" s="195">
        <v>1.7000000000000001E-2</v>
      </c>
      <c r="AB1528" s="195">
        <v>4.2000000000000003E-2</v>
      </c>
      <c r="AC1528" s="42"/>
    </row>
    <row r="1529" spans="1:29" x14ac:dyDescent="0.25">
      <c r="A1529" s="94" t="s">
        <v>2972</v>
      </c>
      <c r="B1529" s="195">
        <v>5.2729528535980147E-2</v>
      </c>
      <c r="C1529" s="195" t="s">
        <v>143</v>
      </c>
      <c r="D1529" s="195">
        <v>0.53784119106699757</v>
      </c>
      <c r="E1529" s="195">
        <v>0.38771712158808935</v>
      </c>
      <c r="F1529" s="195">
        <v>3.1017369727047149E-3</v>
      </c>
      <c r="G1529" s="195">
        <v>5.5831265508684861E-3</v>
      </c>
      <c r="H1529" s="195" t="s">
        <v>143</v>
      </c>
      <c r="I1529" s="195">
        <v>1.3027295285359801E-2</v>
      </c>
      <c r="J1529" s="194">
        <v>1</v>
      </c>
      <c r="K1529" s="196">
        <v>1612</v>
      </c>
      <c r="L1529" s="94"/>
      <c r="M1529" s="195">
        <v>4.2999999999999997E-2</v>
      </c>
      <c r="N1529" s="195">
        <v>6.5000000000000002E-2</v>
      </c>
      <c r="O1529" s="195" t="s">
        <v>143</v>
      </c>
      <c r="P1529" s="195" t="s">
        <v>143</v>
      </c>
      <c r="Q1529" s="195">
        <v>0.51300000000000001</v>
      </c>
      <c r="R1529" s="195">
        <v>0.56200000000000006</v>
      </c>
      <c r="S1529" s="195">
        <v>0.36399999999999999</v>
      </c>
      <c r="T1529" s="195">
        <v>0.41199999999999998</v>
      </c>
      <c r="U1529" s="195">
        <v>1E-3</v>
      </c>
      <c r="V1529" s="195">
        <v>7.0000000000000001E-3</v>
      </c>
      <c r="W1529" s="195">
        <v>3.0000000000000001E-3</v>
      </c>
      <c r="X1529" s="195">
        <v>1.0999999999999999E-2</v>
      </c>
      <c r="Y1529" s="195" t="s">
        <v>143</v>
      </c>
      <c r="Z1529" s="195" t="s">
        <v>143</v>
      </c>
      <c r="AA1529" s="195">
        <v>8.9999999999999993E-3</v>
      </c>
      <c r="AB1529" s="195">
        <v>0.02</v>
      </c>
      <c r="AC1529" s="42"/>
    </row>
    <row r="1530" spans="1:29" x14ac:dyDescent="0.25">
      <c r="A1530" s="94" t="s">
        <v>2973</v>
      </c>
      <c r="B1530" s="195">
        <v>7.9449622725255215E-2</v>
      </c>
      <c r="C1530" s="195">
        <v>0.30137594318686195</v>
      </c>
      <c r="D1530" s="195">
        <v>0.22281402574345319</v>
      </c>
      <c r="E1530" s="195">
        <v>7.8118064802485579E-2</v>
      </c>
      <c r="F1530" s="195">
        <v>6.7021748779405241E-2</v>
      </c>
      <c r="G1530" s="195">
        <v>0.2365734576120728</v>
      </c>
      <c r="H1530" s="195">
        <v>1.3315579227696406E-3</v>
      </c>
      <c r="I1530" s="195">
        <v>1.3315579227696404E-2</v>
      </c>
      <c r="J1530" s="194">
        <v>1</v>
      </c>
      <c r="K1530" s="196">
        <v>2253</v>
      </c>
      <c r="L1530" s="94"/>
      <c r="M1530" s="195">
        <v>6.9000000000000006E-2</v>
      </c>
      <c r="N1530" s="195">
        <v>9.0999999999999998E-2</v>
      </c>
      <c r="O1530" s="195">
        <v>0.28299999999999997</v>
      </c>
      <c r="P1530" s="195">
        <v>0.32100000000000001</v>
      </c>
      <c r="Q1530" s="195">
        <v>0.20599999999999999</v>
      </c>
      <c r="R1530" s="195">
        <v>0.24</v>
      </c>
      <c r="S1530" s="195">
        <v>6.8000000000000005E-2</v>
      </c>
      <c r="T1530" s="195">
        <v>0.09</v>
      </c>
      <c r="U1530" s="195">
        <v>5.7000000000000002E-2</v>
      </c>
      <c r="V1530" s="195">
        <v>7.8E-2</v>
      </c>
      <c r="W1530" s="195">
        <v>0.219</v>
      </c>
      <c r="X1530" s="195">
        <v>0.255</v>
      </c>
      <c r="Y1530" s="195">
        <v>0</v>
      </c>
      <c r="Z1530" s="195">
        <v>4.0000000000000001E-3</v>
      </c>
      <c r="AA1530" s="195">
        <v>8.9999999999999993E-3</v>
      </c>
      <c r="AB1530" s="195">
        <v>1.9E-2</v>
      </c>
      <c r="AC1530" s="42"/>
    </row>
    <row r="1531" spans="1:29" x14ac:dyDescent="0.25">
      <c r="A1531" s="94" t="s">
        <v>2974</v>
      </c>
      <c r="B1531" s="195">
        <v>0.30426280797809935</v>
      </c>
      <c r="C1531" s="195">
        <v>0.48924520922956588</v>
      </c>
      <c r="D1531" s="195">
        <v>0.10833007430582714</v>
      </c>
      <c r="E1531" s="195">
        <v>3.0895580758701604E-2</v>
      </c>
      <c r="F1531" s="195">
        <v>7.8216660148611649E-4</v>
      </c>
      <c r="G1531" s="195">
        <v>4.9276495893625344E-2</v>
      </c>
      <c r="H1531" s="195">
        <v>1.1732499022291747E-3</v>
      </c>
      <c r="I1531" s="195">
        <v>1.6034415330465387E-2</v>
      </c>
      <c r="J1531" s="194">
        <v>0.99999999999999989</v>
      </c>
      <c r="K1531" s="196">
        <v>2557</v>
      </c>
      <c r="L1531" s="94"/>
      <c r="M1531" s="195">
        <v>0.28699999999999998</v>
      </c>
      <c r="N1531" s="195">
        <v>0.32200000000000001</v>
      </c>
      <c r="O1531" s="195">
        <v>0.47</v>
      </c>
      <c r="P1531" s="195">
        <v>0.50900000000000001</v>
      </c>
      <c r="Q1531" s="195">
        <v>9.7000000000000003E-2</v>
      </c>
      <c r="R1531" s="195">
        <v>0.121</v>
      </c>
      <c r="S1531" s="195">
        <v>2.5000000000000001E-2</v>
      </c>
      <c r="T1531" s="195">
        <v>3.7999999999999999E-2</v>
      </c>
      <c r="U1531" s="195">
        <v>0</v>
      </c>
      <c r="V1531" s="195">
        <v>3.0000000000000001E-3</v>
      </c>
      <c r="W1531" s="195">
        <v>4.2000000000000003E-2</v>
      </c>
      <c r="X1531" s="195">
        <v>5.8000000000000003E-2</v>
      </c>
      <c r="Y1531" s="195">
        <v>0</v>
      </c>
      <c r="Z1531" s="195">
        <v>3.0000000000000001E-3</v>
      </c>
      <c r="AA1531" s="195">
        <v>1.2E-2</v>
      </c>
      <c r="AB1531" s="195">
        <v>2.1999999999999999E-2</v>
      </c>
      <c r="AC1531" s="42"/>
    </row>
    <row r="1532" spans="1:29" x14ac:dyDescent="0.25">
      <c r="A1532" s="94" t="s">
        <v>2975</v>
      </c>
      <c r="B1532" s="195" t="s">
        <v>143</v>
      </c>
      <c r="C1532" s="195">
        <v>0.30165289256198347</v>
      </c>
      <c r="D1532" s="195">
        <v>0.26652892561983471</v>
      </c>
      <c r="E1532" s="195">
        <v>9.5041322314049589E-2</v>
      </c>
      <c r="F1532" s="195">
        <v>2.8925619834710745E-2</v>
      </c>
      <c r="G1532" s="195">
        <v>0.27272727272727271</v>
      </c>
      <c r="H1532" s="195" t="s">
        <v>143</v>
      </c>
      <c r="I1532" s="195">
        <v>3.5123966942148761E-2</v>
      </c>
      <c r="J1532" s="194">
        <v>1</v>
      </c>
      <c r="K1532" s="196">
        <v>484</v>
      </c>
      <c r="L1532" s="94"/>
      <c r="M1532" s="195" t="s">
        <v>143</v>
      </c>
      <c r="N1532" s="195" t="s">
        <v>143</v>
      </c>
      <c r="O1532" s="195">
        <v>0.26200000000000001</v>
      </c>
      <c r="P1532" s="195">
        <v>0.34399999999999997</v>
      </c>
      <c r="Q1532" s="195">
        <v>0.22900000000000001</v>
      </c>
      <c r="R1532" s="195">
        <v>0.308</v>
      </c>
      <c r="S1532" s="195">
        <v>7.1999999999999995E-2</v>
      </c>
      <c r="T1532" s="195">
        <v>0.124</v>
      </c>
      <c r="U1532" s="195">
        <v>1.7000000000000001E-2</v>
      </c>
      <c r="V1532" s="195">
        <v>4.8000000000000001E-2</v>
      </c>
      <c r="W1532" s="195">
        <v>0.23499999999999999</v>
      </c>
      <c r="X1532" s="195">
        <v>0.314</v>
      </c>
      <c r="Y1532" s="195" t="s">
        <v>143</v>
      </c>
      <c r="Z1532" s="195" t="s">
        <v>143</v>
      </c>
      <c r="AA1532" s="195">
        <v>2.1999999999999999E-2</v>
      </c>
      <c r="AB1532" s="195">
        <v>5.6000000000000001E-2</v>
      </c>
      <c r="AC1532" s="42"/>
    </row>
    <row r="1533" spans="1:29" x14ac:dyDescent="0.25">
      <c r="A1533" s="94" t="s">
        <v>2976</v>
      </c>
      <c r="B1533" s="195" t="s">
        <v>143</v>
      </c>
      <c r="C1533" s="195">
        <v>0.31804586241276173</v>
      </c>
      <c r="D1533" s="195">
        <v>0.18544366899302095</v>
      </c>
      <c r="E1533" s="195">
        <v>7.5108009305417084E-2</v>
      </c>
      <c r="F1533" s="195">
        <v>7.3113991359255569E-3</v>
      </c>
      <c r="G1533" s="195">
        <v>0.39082751744765704</v>
      </c>
      <c r="H1533" s="195">
        <v>3.3233632436025255E-4</v>
      </c>
      <c r="I1533" s="195">
        <v>2.2931206380857428E-2</v>
      </c>
      <c r="J1533" s="194">
        <v>1</v>
      </c>
      <c r="K1533" s="196">
        <v>3009</v>
      </c>
      <c r="L1533" s="94"/>
      <c r="M1533" s="195" t="s">
        <v>143</v>
      </c>
      <c r="N1533" s="195" t="s">
        <v>143</v>
      </c>
      <c r="O1533" s="195">
        <v>0.30199999999999999</v>
      </c>
      <c r="P1533" s="195">
        <v>0.33500000000000002</v>
      </c>
      <c r="Q1533" s="195">
        <v>0.17199999999999999</v>
      </c>
      <c r="R1533" s="195">
        <v>0.2</v>
      </c>
      <c r="S1533" s="195">
        <v>6.6000000000000003E-2</v>
      </c>
      <c r="T1533" s="195">
        <v>8.5000000000000006E-2</v>
      </c>
      <c r="U1533" s="195">
        <v>5.0000000000000001E-3</v>
      </c>
      <c r="V1533" s="195">
        <v>1.0999999999999999E-2</v>
      </c>
      <c r="W1533" s="195">
        <v>0.374</v>
      </c>
      <c r="X1533" s="195">
        <v>0.40799999999999997</v>
      </c>
      <c r="Y1533" s="195">
        <v>0</v>
      </c>
      <c r="Z1533" s="195">
        <v>2E-3</v>
      </c>
      <c r="AA1533" s="195">
        <v>1.7999999999999999E-2</v>
      </c>
      <c r="AB1533" s="195">
        <v>2.9000000000000001E-2</v>
      </c>
      <c r="AC1533" s="42"/>
    </row>
    <row r="1534" spans="1:29" x14ac:dyDescent="0.25">
      <c r="A1534" s="94" t="s">
        <v>2977</v>
      </c>
      <c r="B1534" s="195" t="s">
        <v>143</v>
      </c>
      <c r="C1534" s="195">
        <v>0.29268292682926828</v>
      </c>
      <c r="D1534" s="195">
        <v>0.48030018761726079</v>
      </c>
      <c r="E1534" s="195">
        <v>9.5684803001876179E-2</v>
      </c>
      <c r="F1534" s="195">
        <v>9.3808630393996256E-3</v>
      </c>
      <c r="G1534" s="195">
        <v>3.1894934333958722E-2</v>
      </c>
      <c r="H1534" s="195" t="s">
        <v>143</v>
      </c>
      <c r="I1534" s="195">
        <v>9.0056285178236398E-2</v>
      </c>
      <c r="J1534" s="194">
        <v>1.0000000000000002</v>
      </c>
      <c r="K1534" s="196">
        <v>533</v>
      </c>
      <c r="L1534" s="94"/>
      <c r="M1534" s="195" t="s">
        <v>143</v>
      </c>
      <c r="N1534" s="195" t="s">
        <v>143</v>
      </c>
      <c r="O1534" s="195">
        <v>0.25600000000000001</v>
      </c>
      <c r="P1534" s="195">
        <v>0.33300000000000002</v>
      </c>
      <c r="Q1534" s="195">
        <v>0.438</v>
      </c>
      <c r="R1534" s="195">
        <v>0.52300000000000002</v>
      </c>
      <c r="S1534" s="195">
        <v>7.3999999999999996E-2</v>
      </c>
      <c r="T1534" s="195">
        <v>0.124</v>
      </c>
      <c r="U1534" s="195">
        <v>4.0000000000000001E-3</v>
      </c>
      <c r="V1534" s="195">
        <v>2.1999999999999999E-2</v>
      </c>
      <c r="W1534" s="195">
        <v>0.02</v>
      </c>
      <c r="X1534" s="195">
        <v>0.05</v>
      </c>
      <c r="Y1534" s="195" t="s">
        <v>143</v>
      </c>
      <c r="Z1534" s="195" t="s">
        <v>143</v>
      </c>
      <c r="AA1534" s="195">
        <v>6.9000000000000006E-2</v>
      </c>
      <c r="AB1534" s="195">
        <v>0.11700000000000001</v>
      </c>
      <c r="AC1534" s="42"/>
    </row>
    <row r="1535" spans="1:29" x14ac:dyDescent="0.25">
      <c r="A1535" s="94" t="s">
        <v>2978</v>
      </c>
      <c r="B1535" s="195" t="s">
        <v>143</v>
      </c>
      <c r="C1535" s="195">
        <v>0.22242314647377939</v>
      </c>
      <c r="D1535" s="195">
        <v>0.34358047016274862</v>
      </c>
      <c r="E1535" s="195">
        <v>0.11211573236889692</v>
      </c>
      <c r="F1535" s="195">
        <v>2.5316455696202531E-2</v>
      </c>
      <c r="G1535" s="195">
        <v>0.27486437613019893</v>
      </c>
      <c r="H1535" s="195" t="s">
        <v>143</v>
      </c>
      <c r="I1535" s="195">
        <v>2.1699819168173599E-2</v>
      </c>
      <c r="J1535" s="194">
        <v>1</v>
      </c>
      <c r="K1535" s="196">
        <v>553</v>
      </c>
      <c r="L1535" s="94"/>
      <c r="M1535" s="195" t="s">
        <v>143</v>
      </c>
      <c r="N1535" s="195" t="s">
        <v>143</v>
      </c>
      <c r="O1535" s="195">
        <v>0.19</v>
      </c>
      <c r="P1535" s="195">
        <v>0.25900000000000001</v>
      </c>
      <c r="Q1535" s="195">
        <v>0.30499999999999999</v>
      </c>
      <c r="R1535" s="195">
        <v>0.38400000000000001</v>
      </c>
      <c r="S1535" s="195">
        <v>8.7999999999999995E-2</v>
      </c>
      <c r="T1535" s="195">
        <v>0.14099999999999999</v>
      </c>
      <c r="U1535" s="195">
        <v>1.4999999999999999E-2</v>
      </c>
      <c r="V1535" s="195">
        <v>4.2000000000000003E-2</v>
      </c>
      <c r="W1535" s="195">
        <v>0.23899999999999999</v>
      </c>
      <c r="X1535" s="195">
        <v>0.314</v>
      </c>
      <c r="Y1535" s="195" t="s">
        <v>143</v>
      </c>
      <c r="Z1535" s="195" t="s">
        <v>143</v>
      </c>
      <c r="AA1535" s="195">
        <v>1.2E-2</v>
      </c>
      <c r="AB1535" s="195">
        <v>3.7999999999999999E-2</v>
      </c>
      <c r="AC1535" s="42"/>
    </row>
    <row r="1536" spans="1:29" x14ac:dyDescent="0.25">
      <c r="A1536" s="94" t="s">
        <v>2979</v>
      </c>
      <c r="B1536" s="195" t="s">
        <v>143</v>
      </c>
      <c r="C1536" s="195">
        <v>0.44844124700239807</v>
      </c>
      <c r="D1536" s="195">
        <v>0.18465227817745802</v>
      </c>
      <c r="E1536" s="195">
        <v>8.1534772182254203E-2</v>
      </c>
      <c r="F1536" s="195">
        <v>7.9136690647482008E-2</v>
      </c>
      <c r="G1536" s="195">
        <v>0.19184652278177458</v>
      </c>
      <c r="H1536" s="195" t="s">
        <v>143</v>
      </c>
      <c r="I1536" s="195">
        <v>1.4388489208633094E-2</v>
      </c>
      <c r="J1536" s="194">
        <v>1</v>
      </c>
      <c r="K1536" s="196">
        <v>417</v>
      </c>
      <c r="L1536" s="94"/>
      <c r="M1536" s="195" t="s">
        <v>143</v>
      </c>
      <c r="N1536" s="195" t="s">
        <v>143</v>
      </c>
      <c r="O1536" s="195">
        <v>0.40100000000000002</v>
      </c>
      <c r="P1536" s="195">
        <v>0.496</v>
      </c>
      <c r="Q1536" s="195">
        <v>0.15</v>
      </c>
      <c r="R1536" s="195">
        <v>0.22500000000000001</v>
      </c>
      <c r="S1536" s="195">
        <v>5.8999999999999997E-2</v>
      </c>
      <c r="T1536" s="195">
        <v>0.112</v>
      </c>
      <c r="U1536" s="195">
        <v>5.7000000000000002E-2</v>
      </c>
      <c r="V1536" s="195">
        <v>0.109</v>
      </c>
      <c r="W1536" s="195">
        <v>0.157</v>
      </c>
      <c r="X1536" s="195">
        <v>0.23200000000000001</v>
      </c>
      <c r="Y1536" s="195" t="s">
        <v>143</v>
      </c>
      <c r="Z1536" s="195" t="s">
        <v>143</v>
      </c>
      <c r="AA1536" s="195">
        <v>7.0000000000000001E-3</v>
      </c>
      <c r="AB1536" s="195">
        <v>3.1E-2</v>
      </c>
      <c r="AC1536" s="42"/>
    </row>
    <row r="1537" spans="1:29" x14ac:dyDescent="0.25">
      <c r="A1537" s="94" t="s">
        <v>2980</v>
      </c>
      <c r="B1537" s="195" t="s">
        <v>143</v>
      </c>
      <c r="C1537" s="195">
        <v>0.20919540229885059</v>
      </c>
      <c r="D1537" s="195">
        <v>0.16321839080459771</v>
      </c>
      <c r="E1537" s="195">
        <v>8.2758620689655171E-2</v>
      </c>
      <c r="F1537" s="195">
        <v>2.528735632183908E-2</v>
      </c>
      <c r="G1537" s="195">
        <v>0.49885057471264366</v>
      </c>
      <c r="H1537" s="195">
        <v>2.2988505747126436E-3</v>
      </c>
      <c r="I1537" s="195">
        <v>1.8390804597701149E-2</v>
      </c>
      <c r="J1537" s="194">
        <v>1</v>
      </c>
      <c r="K1537" s="196">
        <v>435</v>
      </c>
      <c r="L1537" s="94"/>
      <c r="M1537" s="195" t="s">
        <v>143</v>
      </c>
      <c r="N1537" s="195" t="s">
        <v>143</v>
      </c>
      <c r="O1537" s="195">
        <v>0.17399999999999999</v>
      </c>
      <c r="P1537" s="195">
        <v>0.25</v>
      </c>
      <c r="Q1537" s="195">
        <v>0.13100000000000001</v>
      </c>
      <c r="R1537" s="195">
        <v>0.20100000000000001</v>
      </c>
      <c r="S1537" s="195">
        <v>0.06</v>
      </c>
      <c r="T1537" s="195">
        <v>0.112</v>
      </c>
      <c r="U1537" s="195">
        <v>1.4E-2</v>
      </c>
      <c r="V1537" s="195">
        <v>4.4999999999999998E-2</v>
      </c>
      <c r="W1537" s="195">
        <v>0.45200000000000001</v>
      </c>
      <c r="X1537" s="195">
        <v>0.54600000000000004</v>
      </c>
      <c r="Y1537" s="195">
        <v>0</v>
      </c>
      <c r="Z1537" s="195">
        <v>1.2999999999999999E-2</v>
      </c>
      <c r="AA1537" s="195">
        <v>8.9999999999999993E-3</v>
      </c>
      <c r="AB1537" s="195">
        <v>3.5999999999999997E-2</v>
      </c>
      <c r="AC1537" s="42"/>
    </row>
    <row r="1538" spans="1:29" x14ac:dyDescent="0.25">
      <c r="A1538" s="94" t="s">
        <v>2981</v>
      </c>
      <c r="B1538" s="195" t="s">
        <v>143</v>
      </c>
      <c r="C1538" s="195">
        <v>0.32276015581524764</v>
      </c>
      <c r="D1538" s="195">
        <v>0.41513633834168057</v>
      </c>
      <c r="E1538" s="195">
        <v>0.1246521981079577</v>
      </c>
      <c r="F1538" s="195">
        <v>3.2832498608792435E-2</v>
      </c>
      <c r="G1538" s="195">
        <v>8.347245409015025E-2</v>
      </c>
      <c r="H1538" s="195">
        <v>1.1129660545353367E-3</v>
      </c>
      <c r="I1538" s="195">
        <v>2.003338898163606E-2</v>
      </c>
      <c r="J1538" s="194">
        <v>1</v>
      </c>
      <c r="K1538" s="196">
        <v>1797</v>
      </c>
      <c r="L1538" s="94"/>
      <c r="M1538" s="195" t="s">
        <v>143</v>
      </c>
      <c r="N1538" s="195" t="s">
        <v>143</v>
      </c>
      <c r="O1538" s="195">
        <v>0.30199999999999999</v>
      </c>
      <c r="P1538" s="195">
        <v>0.34499999999999997</v>
      </c>
      <c r="Q1538" s="195">
        <v>0.39300000000000002</v>
      </c>
      <c r="R1538" s="195">
        <v>0.438</v>
      </c>
      <c r="S1538" s="195">
        <v>0.11</v>
      </c>
      <c r="T1538" s="195">
        <v>0.14099999999999999</v>
      </c>
      <c r="U1538" s="195">
        <v>2.5999999999999999E-2</v>
      </c>
      <c r="V1538" s="195">
        <v>4.2000000000000003E-2</v>
      </c>
      <c r="W1538" s="195">
        <v>7.1999999999999995E-2</v>
      </c>
      <c r="X1538" s="195">
        <v>9.7000000000000003E-2</v>
      </c>
      <c r="Y1538" s="195">
        <v>0</v>
      </c>
      <c r="Z1538" s="195">
        <v>4.0000000000000001E-3</v>
      </c>
      <c r="AA1538" s="195">
        <v>1.4999999999999999E-2</v>
      </c>
      <c r="AB1538" s="195">
        <v>2.8000000000000001E-2</v>
      </c>
      <c r="AC1538" s="42"/>
    </row>
    <row r="1539" spans="1:29" x14ac:dyDescent="0.25">
      <c r="A1539" s="94" t="s">
        <v>2982</v>
      </c>
      <c r="B1539" s="195" t="s">
        <v>143</v>
      </c>
      <c r="C1539" s="195">
        <v>0.44715447154471544</v>
      </c>
      <c r="D1539" s="195">
        <v>0.36314363143631434</v>
      </c>
      <c r="E1539" s="195">
        <v>7.8590785907859076E-2</v>
      </c>
      <c r="F1539" s="195">
        <v>5.4200542005420054E-3</v>
      </c>
      <c r="G1539" s="195">
        <v>7.8590785907859076E-2</v>
      </c>
      <c r="H1539" s="195" t="s">
        <v>143</v>
      </c>
      <c r="I1539" s="195">
        <v>2.7100271002710029E-2</v>
      </c>
      <c r="J1539" s="194">
        <v>1</v>
      </c>
      <c r="K1539" s="196">
        <v>369</v>
      </c>
      <c r="L1539" s="94"/>
      <c r="M1539" s="195" t="s">
        <v>143</v>
      </c>
      <c r="N1539" s="195" t="s">
        <v>143</v>
      </c>
      <c r="O1539" s="195">
        <v>0.39700000000000002</v>
      </c>
      <c r="P1539" s="195">
        <v>0.498</v>
      </c>
      <c r="Q1539" s="195">
        <v>0.316</v>
      </c>
      <c r="R1539" s="195">
        <v>0.41299999999999998</v>
      </c>
      <c r="S1539" s="195">
        <v>5.5E-2</v>
      </c>
      <c r="T1539" s="195">
        <v>0.111</v>
      </c>
      <c r="U1539" s="195">
        <v>1E-3</v>
      </c>
      <c r="V1539" s="195">
        <v>0.02</v>
      </c>
      <c r="W1539" s="195">
        <v>5.5E-2</v>
      </c>
      <c r="X1539" s="195">
        <v>0.111</v>
      </c>
      <c r="Y1539" s="195" t="s">
        <v>143</v>
      </c>
      <c r="Z1539" s="195" t="s">
        <v>143</v>
      </c>
      <c r="AA1539" s="195">
        <v>1.4999999999999999E-2</v>
      </c>
      <c r="AB1539" s="195">
        <v>4.9000000000000002E-2</v>
      </c>
      <c r="AC1539" s="42"/>
    </row>
    <row r="1540" spans="1:29" x14ac:dyDescent="0.25">
      <c r="A1540" s="94" t="s">
        <v>2983</v>
      </c>
      <c r="B1540" s="195">
        <v>4.7654925598041062E-2</v>
      </c>
      <c r="C1540" s="195">
        <v>0.3147485402147297</v>
      </c>
      <c r="D1540" s="195">
        <v>0.25682802787718967</v>
      </c>
      <c r="E1540" s="195">
        <v>9.8888679600678098E-2</v>
      </c>
      <c r="F1540" s="195">
        <v>3.1644377472216989E-2</v>
      </c>
      <c r="G1540" s="195">
        <v>0.20907892258429084</v>
      </c>
      <c r="H1540" s="195">
        <v>8.4761725372009787E-3</v>
      </c>
      <c r="I1540" s="195">
        <v>3.2680354115652663E-2</v>
      </c>
      <c r="J1540" s="194">
        <v>1.0000000000000002</v>
      </c>
      <c r="K1540" s="196">
        <v>10618</v>
      </c>
      <c r="L1540" s="94"/>
      <c r="M1540" s="195">
        <v>4.3999999999999997E-2</v>
      </c>
      <c r="N1540" s="195">
        <v>5.1999999999999998E-2</v>
      </c>
      <c r="O1540" s="195">
        <v>0.30599999999999999</v>
      </c>
      <c r="P1540" s="195">
        <v>0.32400000000000001</v>
      </c>
      <c r="Q1540" s="195">
        <v>0.249</v>
      </c>
      <c r="R1540" s="195">
        <v>0.26500000000000001</v>
      </c>
      <c r="S1540" s="195">
        <v>9.2999999999999999E-2</v>
      </c>
      <c r="T1540" s="195">
        <v>0.105</v>
      </c>
      <c r="U1540" s="195">
        <v>2.8000000000000001E-2</v>
      </c>
      <c r="V1540" s="195">
        <v>3.5000000000000003E-2</v>
      </c>
      <c r="W1540" s="195">
        <v>0.20100000000000001</v>
      </c>
      <c r="X1540" s="195">
        <v>0.217</v>
      </c>
      <c r="Y1540" s="195">
        <v>7.0000000000000001E-3</v>
      </c>
      <c r="Z1540" s="195">
        <v>0.01</v>
      </c>
      <c r="AA1540" s="195">
        <v>2.9000000000000001E-2</v>
      </c>
      <c r="AB1540" s="195">
        <v>3.5999999999999997E-2</v>
      </c>
      <c r="AC1540" s="42"/>
    </row>
    <row r="1541" spans="1:29" x14ac:dyDescent="0.25">
      <c r="A1541" s="94" t="s">
        <v>2984</v>
      </c>
      <c r="B1541" s="195" t="s">
        <v>143</v>
      </c>
      <c r="C1541" s="195">
        <v>0.38688524590163936</v>
      </c>
      <c r="D1541" s="195">
        <v>0.25245901639344265</v>
      </c>
      <c r="E1541" s="195">
        <v>0.17377049180327869</v>
      </c>
      <c r="F1541" s="195">
        <v>3.9344262295081971E-2</v>
      </c>
      <c r="G1541" s="195">
        <v>0.13114754098360656</v>
      </c>
      <c r="H1541" s="195">
        <v>3.2786885245901639E-3</v>
      </c>
      <c r="I1541" s="195">
        <v>1.3114754098360656E-2</v>
      </c>
      <c r="J1541" s="194">
        <v>1</v>
      </c>
      <c r="K1541" s="196">
        <v>305</v>
      </c>
      <c r="L1541" s="94"/>
      <c r="M1541" s="195" t="s">
        <v>143</v>
      </c>
      <c r="N1541" s="195" t="s">
        <v>143</v>
      </c>
      <c r="O1541" s="195">
        <v>0.33400000000000002</v>
      </c>
      <c r="P1541" s="195">
        <v>0.443</v>
      </c>
      <c r="Q1541" s="195">
        <v>0.20699999999999999</v>
      </c>
      <c r="R1541" s="195">
        <v>0.30399999999999999</v>
      </c>
      <c r="S1541" s="195">
        <v>0.13500000000000001</v>
      </c>
      <c r="T1541" s="195">
        <v>0.22</v>
      </c>
      <c r="U1541" s="195">
        <v>2.3E-2</v>
      </c>
      <c r="V1541" s="195">
        <v>6.8000000000000005E-2</v>
      </c>
      <c r="W1541" s="195">
        <v>9.8000000000000004E-2</v>
      </c>
      <c r="X1541" s="195">
        <v>0.17399999999999999</v>
      </c>
      <c r="Y1541" s="195">
        <v>1E-3</v>
      </c>
      <c r="Z1541" s="195">
        <v>1.7999999999999999E-2</v>
      </c>
      <c r="AA1541" s="195">
        <v>5.0000000000000001E-3</v>
      </c>
      <c r="AB1541" s="195">
        <v>3.3000000000000002E-2</v>
      </c>
      <c r="AC1541" s="42"/>
    </row>
    <row r="1542" spans="1:29" x14ac:dyDescent="0.25">
      <c r="A1542" s="94" t="s">
        <v>2985</v>
      </c>
      <c r="B1542" s="195" t="s">
        <v>143</v>
      </c>
      <c r="C1542" s="195">
        <v>9.9264705882352935E-2</v>
      </c>
      <c r="D1542" s="195">
        <v>0.20955882352941177</v>
      </c>
      <c r="E1542" s="195">
        <v>8.8235294117647065E-2</v>
      </c>
      <c r="F1542" s="195">
        <v>1.8382352941176471E-2</v>
      </c>
      <c r="G1542" s="195">
        <v>0.4889705882352941</v>
      </c>
      <c r="H1542" s="195">
        <v>5.1470588235294115E-2</v>
      </c>
      <c r="I1542" s="195">
        <v>4.4117647058823532E-2</v>
      </c>
      <c r="J1542" s="194">
        <v>1</v>
      </c>
      <c r="K1542" s="196">
        <v>272</v>
      </c>
      <c r="L1542" s="94"/>
      <c r="M1542" s="195" t="s">
        <v>143</v>
      </c>
      <c r="N1542" s="195" t="s">
        <v>143</v>
      </c>
      <c r="O1542" s="195">
        <v>6.9000000000000006E-2</v>
      </c>
      <c r="P1542" s="195">
        <v>0.14099999999999999</v>
      </c>
      <c r="Q1542" s="195">
        <v>0.16500000000000001</v>
      </c>
      <c r="R1542" s="195">
        <v>0.26200000000000001</v>
      </c>
      <c r="S1542" s="195">
        <v>0.06</v>
      </c>
      <c r="T1542" s="195">
        <v>0.128</v>
      </c>
      <c r="U1542" s="195">
        <v>8.0000000000000002E-3</v>
      </c>
      <c r="V1542" s="195">
        <v>4.2000000000000003E-2</v>
      </c>
      <c r="W1542" s="195">
        <v>0.43</v>
      </c>
      <c r="X1542" s="195">
        <v>0.54800000000000004</v>
      </c>
      <c r="Y1542" s="195">
        <v>3.1E-2</v>
      </c>
      <c r="Z1542" s="195">
        <v>8.5000000000000006E-2</v>
      </c>
      <c r="AA1542" s="195">
        <v>2.5000000000000001E-2</v>
      </c>
      <c r="AB1542" s="195">
        <v>7.5999999999999998E-2</v>
      </c>
      <c r="AC1542" s="42"/>
    </row>
    <row r="1543" spans="1:29" x14ac:dyDescent="0.25">
      <c r="A1543" s="94" t="s">
        <v>2986</v>
      </c>
      <c r="B1543" s="195" t="s">
        <v>143</v>
      </c>
      <c r="C1543" s="195" t="s">
        <v>143</v>
      </c>
      <c r="D1543" s="195">
        <v>0.73205257836198179</v>
      </c>
      <c r="E1543" s="195">
        <v>0.23660262891809908</v>
      </c>
      <c r="F1543" s="195">
        <v>6.0667340748230538E-3</v>
      </c>
      <c r="G1543" s="195">
        <v>4.0444893832153692E-3</v>
      </c>
      <c r="H1543" s="195" t="s">
        <v>143</v>
      </c>
      <c r="I1543" s="195">
        <v>2.1233569261880688E-2</v>
      </c>
      <c r="J1543" s="194">
        <v>1</v>
      </c>
      <c r="K1543" s="196">
        <v>989</v>
      </c>
      <c r="L1543" s="94"/>
      <c r="M1543" s="195" t="s">
        <v>143</v>
      </c>
      <c r="N1543" s="195" t="s">
        <v>143</v>
      </c>
      <c r="O1543" s="195" t="s">
        <v>143</v>
      </c>
      <c r="P1543" s="195" t="s">
        <v>143</v>
      </c>
      <c r="Q1543" s="195">
        <v>0.70399999999999996</v>
      </c>
      <c r="R1543" s="195">
        <v>0.75900000000000001</v>
      </c>
      <c r="S1543" s="195">
        <v>0.21099999999999999</v>
      </c>
      <c r="T1543" s="195">
        <v>0.26400000000000001</v>
      </c>
      <c r="U1543" s="195">
        <v>3.0000000000000001E-3</v>
      </c>
      <c r="V1543" s="195">
        <v>1.2999999999999999E-2</v>
      </c>
      <c r="W1543" s="195">
        <v>2E-3</v>
      </c>
      <c r="X1543" s="195">
        <v>0.01</v>
      </c>
      <c r="Y1543" s="195" t="s">
        <v>143</v>
      </c>
      <c r="Z1543" s="195" t="s">
        <v>143</v>
      </c>
      <c r="AA1543" s="195">
        <v>1.4E-2</v>
      </c>
      <c r="AB1543" s="195">
        <v>3.2000000000000001E-2</v>
      </c>
      <c r="AC1543" s="42"/>
    </row>
    <row r="1544" spans="1:29" x14ac:dyDescent="0.25">
      <c r="A1544" s="94" t="s">
        <v>2987</v>
      </c>
      <c r="B1544" s="195">
        <v>3.3405954974582423E-2</v>
      </c>
      <c r="C1544" s="195">
        <v>0.33551198257080611</v>
      </c>
      <c r="D1544" s="195">
        <v>0.20697167755991286</v>
      </c>
      <c r="E1544" s="195">
        <v>9.586056644880174E-2</v>
      </c>
      <c r="F1544" s="195">
        <v>5.7371096586782862E-2</v>
      </c>
      <c r="G1544" s="195">
        <v>0.23021060275962238</v>
      </c>
      <c r="H1544" s="195">
        <v>7.988380537400145E-3</v>
      </c>
      <c r="I1544" s="195">
        <v>3.2679738562091505E-2</v>
      </c>
      <c r="J1544" s="194">
        <v>1</v>
      </c>
      <c r="K1544" s="196">
        <v>1377</v>
      </c>
      <c r="L1544" s="94"/>
      <c r="M1544" s="195">
        <v>2.5000000000000001E-2</v>
      </c>
      <c r="N1544" s="195">
        <v>4.3999999999999997E-2</v>
      </c>
      <c r="O1544" s="195">
        <v>0.311</v>
      </c>
      <c r="P1544" s="195">
        <v>0.36099999999999999</v>
      </c>
      <c r="Q1544" s="195">
        <v>0.186</v>
      </c>
      <c r="R1544" s="195">
        <v>0.22900000000000001</v>
      </c>
      <c r="S1544" s="195">
        <v>8.1000000000000003E-2</v>
      </c>
      <c r="T1544" s="195">
        <v>0.113</v>
      </c>
      <c r="U1544" s="195">
        <v>4.5999999999999999E-2</v>
      </c>
      <c r="V1544" s="195">
        <v>7.0999999999999994E-2</v>
      </c>
      <c r="W1544" s="195">
        <v>0.20899999999999999</v>
      </c>
      <c r="X1544" s="195">
        <v>0.253</v>
      </c>
      <c r="Y1544" s="195">
        <v>4.0000000000000001E-3</v>
      </c>
      <c r="Z1544" s="195">
        <v>1.4E-2</v>
      </c>
      <c r="AA1544" s="195">
        <v>2.5000000000000001E-2</v>
      </c>
      <c r="AB1544" s="195">
        <v>4.2999999999999997E-2</v>
      </c>
      <c r="AC1544" s="42"/>
    </row>
    <row r="1545" spans="1:29" x14ac:dyDescent="0.25">
      <c r="A1545" s="94" t="s">
        <v>2988</v>
      </c>
      <c r="B1545" s="195">
        <v>0.28452685421994883</v>
      </c>
      <c r="C1545" s="195">
        <v>0.4584398976982097</v>
      </c>
      <c r="D1545" s="195">
        <v>0.14386189258312021</v>
      </c>
      <c r="E1545" s="195">
        <v>3.5805626598465472E-2</v>
      </c>
      <c r="F1545" s="195">
        <v>1.2787723785166241E-3</v>
      </c>
      <c r="G1545" s="195">
        <v>4.6675191815856776E-2</v>
      </c>
      <c r="H1545" s="195">
        <v>5.7544757033248083E-3</v>
      </c>
      <c r="I1545" s="195">
        <v>2.3657289002557546E-2</v>
      </c>
      <c r="J1545" s="194">
        <v>0.99999999999999989</v>
      </c>
      <c r="K1545" s="196">
        <v>1564</v>
      </c>
      <c r="L1545" s="94"/>
      <c r="M1545" s="195">
        <v>0.26300000000000001</v>
      </c>
      <c r="N1545" s="195">
        <v>0.307</v>
      </c>
      <c r="O1545" s="195">
        <v>0.434</v>
      </c>
      <c r="P1545" s="195">
        <v>0.48299999999999998</v>
      </c>
      <c r="Q1545" s="195">
        <v>0.127</v>
      </c>
      <c r="R1545" s="195">
        <v>0.16200000000000001</v>
      </c>
      <c r="S1545" s="195">
        <v>2.8000000000000001E-2</v>
      </c>
      <c r="T1545" s="195">
        <v>4.5999999999999999E-2</v>
      </c>
      <c r="U1545" s="195">
        <v>0</v>
      </c>
      <c r="V1545" s="195">
        <v>5.0000000000000001E-3</v>
      </c>
      <c r="W1545" s="195">
        <v>3.6999999999999998E-2</v>
      </c>
      <c r="X1545" s="195">
        <v>5.8000000000000003E-2</v>
      </c>
      <c r="Y1545" s="195">
        <v>3.0000000000000001E-3</v>
      </c>
      <c r="Z1545" s="195">
        <v>1.0999999999999999E-2</v>
      </c>
      <c r="AA1545" s="195">
        <v>1.7000000000000001E-2</v>
      </c>
      <c r="AB1545" s="195">
        <v>3.2000000000000001E-2</v>
      </c>
      <c r="AC1545" s="42"/>
    </row>
    <row r="1546" spans="1:29" x14ac:dyDescent="0.25">
      <c r="A1546" s="94" t="s">
        <v>2989</v>
      </c>
      <c r="B1546" s="195" t="s">
        <v>143</v>
      </c>
      <c r="C1546" s="195">
        <v>0.25</v>
      </c>
      <c r="D1546" s="195">
        <v>0.27027027027027029</v>
      </c>
      <c r="E1546" s="195">
        <v>0.17229729729729729</v>
      </c>
      <c r="F1546" s="195">
        <v>2.364864864864865E-2</v>
      </c>
      <c r="G1546" s="195">
        <v>0.2533783783783784</v>
      </c>
      <c r="H1546" s="195">
        <v>6.7567567567567571E-3</v>
      </c>
      <c r="I1546" s="195">
        <v>2.364864864864865E-2</v>
      </c>
      <c r="J1546" s="194">
        <v>1</v>
      </c>
      <c r="K1546" s="196">
        <v>296</v>
      </c>
      <c r="L1546" s="94"/>
      <c r="M1546" s="195" t="s">
        <v>143</v>
      </c>
      <c r="N1546" s="195" t="s">
        <v>143</v>
      </c>
      <c r="O1546" s="195">
        <v>0.20399999999999999</v>
      </c>
      <c r="P1546" s="195">
        <v>0.30199999999999999</v>
      </c>
      <c r="Q1546" s="195">
        <v>0.223</v>
      </c>
      <c r="R1546" s="195">
        <v>0.32400000000000001</v>
      </c>
      <c r="S1546" s="195">
        <v>0.13400000000000001</v>
      </c>
      <c r="T1546" s="195">
        <v>0.219</v>
      </c>
      <c r="U1546" s="195">
        <v>1.2E-2</v>
      </c>
      <c r="V1546" s="195">
        <v>4.8000000000000001E-2</v>
      </c>
      <c r="W1546" s="195">
        <v>0.20699999999999999</v>
      </c>
      <c r="X1546" s="195">
        <v>0.30599999999999999</v>
      </c>
      <c r="Y1546" s="195">
        <v>2E-3</v>
      </c>
      <c r="Z1546" s="195">
        <v>2.4E-2</v>
      </c>
      <c r="AA1546" s="195">
        <v>1.2E-2</v>
      </c>
      <c r="AB1546" s="195">
        <v>4.8000000000000001E-2</v>
      </c>
      <c r="AC1546" s="42"/>
    </row>
    <row r="1547" spans="1:29" x14ac:dyDescent="0.25">
      <c r="A1547" s="94" t="s">
        <v>2990</v>
      </c>
      <c r="B1547" s="195" t="s">
        <v>143</v>
      </c>
      <c r="C1547" s="195">
        <v>0.34983221476510068</v>
      </c>
      <c r="D1547" s="195">
        <v>0.16107382550335569</v>
      </c>
      <c r="E1547" s="195">
        <v>6.879194630872483E-2</v>
      </c>
      <c r="F1547" s="195">
        <v>2.6006711409395974E-2</v>
      </c>
      <c r="G1547" s="195">
        <v>0.35906040268456374</v>
      </c>
      <c r="H1547" s="195">
        <v>1.1744966442953021E-2</v>
      </c>
      <c r="I1547" s="195">
        <v>2.3489932885906041E-2</v>
      </c>
      <c r="J1547" s="194">
        <v>1</v>
      </c>
      <c r="K1547" s="196">
        <v>1192</v>
      </c>
      <c r="L1547" s="94"/>
      <c r="M1547" s="195" t="s">
        <v>143</v>
      </c>
      <c r="N1547" s="195" t="s">
        <v>143</v>
      </c>
      <c r="O1547" s="195">
        <v>0.32300000000000001</v>
      </c>
      <c r="P1547" s="195">
        <v>0.377</v>
      </c>
      <c r="Q1547" s="195">
        <v>0.14099999999999999</v>
      </c>
      <c r="R1547" s="195">
        <v>0.183</v>
      </c>
      <c r="S1547" s="195">
        <v>5.6000000000000001E-2</v>
      </c>
      <c r="T1547" s="195">
        <v>8.5000000000000006E-2</v>
      </c>
      <c r="U1547" s="195">
        <v>1.7999999999999999E-2</v>
      </c>
      <c r="V1547" s="195">
        <v>3.6999999999999998E-2</v>
      </c>
      <c r="W1547" s="195">
        <v>0.33200000000000002</v>
      </c>
      <c r="X1547" s="195">
        <v>0.38700000000000001</v>
      </c>
      <c r="Y1547" s="195">
        <v>7.0000000000000001E-3</v>
      </c>
      <c r="Z1547" s="195">
        <v>0.02</v>
      </c>
      <c r="AA1547" s="195">
        <v>1.6E-2</v>
      </c>
      <c r="AB1547" s="195">
        <v>3.4000000000000002E-2</v>
      </c>
      <c r="AC1547" s="42"/>
    </row>
    <row r="1548" spans="1:29" x14ac:dyDescent="0.25">
      <c r="A1548" s="94" t="s">
        <v>2991</v>
      </c>
      <c r="B1548" s="195" t="s">
        <v>143</v>
      </c>
      <c r="C1548" s="195">
        <v>0.3985102420856611</v>
      </c>
      <c r="D1548" s="195">
        <v>0.37988826815642457</v>
      </c>
      <c r="E1548" s="195">
        <v>7.0763500931098691E-2</v>
      </c>
      <c r="F1548" s="195">
        <v>1.86219739292365E-2</v>
      </c>
      <c r="G1548" s="195">
        <v>2.0484171322160148E-2</v>
      </c>
      <c r="H1548" s="195" t="s">
        <v>143</v>
      </c>
      <c r="I1548" s="195">
        <v>0.11173184357541899</v>
      </c>
      <c r="J1548" s="194">
        <v>1</v>
      </c>
      <c r="K1548" s="196">
        <v>537</v>
      </c>
      <c r="L1548" s="94"/>
      <c r="M1548" s="195" t="s">
        <v>143</v>
      </c>
      <c r="N1548" s="195" t="s">
        <v>143</v>
      </c>
      <c r="O1548" s="195">
        <v>0.35799999999999998</v>
      </c>
      <c r="P1548" s="195">
        <v>0.44</v>
      </c>
      <c r="Q1548" s="195">
        <v>0.34</v>
      </c>
      <c r="R1548" s="195">
        <v>0.42199999999999999</v>
      </c>
      <c r="S1548" s="195">
        <v>5.1999999999999998E-2</v>
      </c>
      <c r="T1548" s="195">
        <v>9.6000000000000002E-2</v>
      </c>
      <c r="U1548" s="195">
        <v>0.01</v>
      </c>
      <c r="V1548" s="195">
        <v>3.4000000000000002E-2</v>
      </c>
      <c r="W1548" s="195">
        <v>1.0999999999999999E-2</v>
      </c>
      <c r="X1548" s="195">
        <v>3.5999999999999997E-2</v>
      </c>
      <c r="Y1548" s="195" t="s">
        <v>143</v>
      </c>
      <c r="Z1548" s="195" t="s">
        <v>143</v>
      </c>
      <c r="AA1548" s="195">
        <v>8.7999999999999995E-2</v>
      </c>
      <c r="AB1548" s="195">
        <v>0.14099999999999999</v>
      </c>
      <c r="AC1548" s="42"/>
    </row>
    <row r="1549" spans="1:29" x14ac:dyDescent="0.25">
      <c r="A1549" s="94" t="s">
        <v>2992</v>
      </c>
      <c r="B1549" s="195" t="s">
        <v>143</v>
      </c>
      <c r="C1549" s="195">
        <v>0.23580786026200873</v>
      </c>
      <c r="D1549" s="195">
        <v>0.36244541484716158</v>
      </c>
      <c r="E1549" s="195">
        <v>0.1222707423580786</v>
      </c>
      <c r="F1549" s="195">
        <v>3.4934497816593885E-2</v>
      </c>
      <c r="G1549" s="195">
        <v>0.1943231441048035</v>
      </c>
      <c r="H1549" s="195">
        <v>6.5502183406113534E-3</v>
      </c>
      <c r="I1549" s="195">
        <v>4.3668122270742356E-2</v>
      </c>
      <c r="J1549" s="194">
        <v>0.99999999999999978</v>
      </c>
      <c r="K1549" s="196">
        <v>458</v>
      </c>
      <c r="L1549" s="94"/>
      <c r="M1549" s="195" t="s">
        <v>143</v>
      </c>
      <c r="N1549" s="195" t="s">
        <v>143</v>
      </c>
      <c r="O1549" s="195">
        <v>0.19900000000000001</v>
      </c>
      <c r="P1549" s="195">
        <v>0.27700000000000002</v>
      </c>
      <c r="Q1549" s="195">
        <v>0.32</v>
      </c>
      <c r="R1549" s="195">
        <v>0.40699999999999997</v>
      </c>
      <c r="S1549" s="195">
        <v>9.5000000000000001E-2</v>
      </c>
      <c r="T1549" s="195">
        <v>0.155</v>
      </c>
      <c r="U1549" s="195">
        <v>2.1999999999999999E-2</v>
      </c>
      <c r="V1549" s="195">
        <v>5.6000000000000001E-2</v>
      </c>
      <c r="W1549" s="195">
        <v>0.161</v>
      </c>
      <c r="X1549" s="195">
        <v>0.23300000000000001</v>
      </c>
      <c r="Y1549" s="195">
        <v>2E-3</v>
      </c>
      <c r="Z1549" s="195">
        <v>1.9E-2</v>
      </c>
      <c r="AA1549" s="195">
        <v>2.8000000000000001E-2</v>
      </c>
      <c r="AB1549" s="195">
        <v>6.6000000000000003E-2</v>
      </c>
      <c r="AC1549" s="42"/>
    </row>
    <row r="1550" spans="1:29" x14ac:dyDescent="0.25">
      <c r="A1550" s="94" t="s">
        <v>2993</v>
      </c>
      <c r="B1550" s="195" t="s">
        <v>143</v>
      </c>
      <c r="C1550" s="195">
        <v>0.3487544483985765</v>
      </c>
      <c r="D1550" s="195">
        <v>0.18505338078291814</v>
      </c>
      <c r="E1550" s="195">
        <v>0.13167259786476868</v>
      </c>
      <c r="F1550" s="195">
        <v>0.10676156583629894</v>
      </c>
      <c r="G1550" s="195">
        <v>0.21708185053380782</v>
      </c>
      <c r="H1550" s="195">
        <v>3.5587188612099642E-3</v>
      </c>
      <c r="I1550" s="195">
        <v>7.1174377224199285E-3</v>
      </c>
      <c r="J1550" s="194">
        <v>0.99999999999999989</v>
      </c>
      <c r="K1550" s="196">
        <v>281</v>
      </c>
      <c r="L1550" s="94"/>
      <c r="M1550" s="195" t="s">
        <v>143</v>
      </c>
      <c r="N1550" s="195" t="s">
        <v>143</v>
      </c>
      <c r="O1550" s="195">
        <v>0.29499999999999998</v>
      </c>
      <c r="P1550" s="195">
        <v>0.40600000000000003</v>
      </c>
      <c r="Q1550" s="195">
        <v>0.14399999999999999</v>
      </c>
      <c r="R1550" s="195">
        <v>0.23499999999999999</v>
      </c>
      <c r="S1550" s="195">
        <v>9.7000000000000003E-2</v>
      </c>
      <c r="T1550" s="195">
        <v>0.17599999999999999</v>
      </c>
      <c r="U1550" s="195">
        <v>7.5999999999999998E-2</v>
      </c>
      <c r="V1550" s="195">
        <v>0.14799999999999999</v>
      </c>
      <c r="W1550" s="195">
        <v>0.17299999999999999</v>
      </c>
      <c r="X1550" s="195">
        <v>0.26900000000000002</v>
      </c>
      <c r="Y1550" s="195">
        <v>1E-3</v>
      </c>
      <c r="Z1550" s="195">
        <v>0.02</v>
      </c>
      <c r="AA1550" s="195">
        <v>2E-3</v>
      </c>
      <c r="AB1550" s="195">
        <v>2.5999999999999999E-2</v>
      </c>
      <c r="AC1550" s="42"/>
    </row>
    <row r="1551" spans="1:29" x14ac:dyDescent="0.25">
      <c r="A1551" s="94" t="s">
        <v>2994</v>
      </c>
      <c r="B1551" s="195" t="s">
        <v>143</v>
      </c>
      <c r="C1551" s="195">
        <v>0.10830324909747292</v>
      </c>
      <c r="D1551" s="195">
        <v>0.24548736462093862</v>
      </c>
      <c r="E1551" s="195">
        <v>0.10830324909747292</v>
      </c>
      <c r="F1551" s="195">
        <v>4.6931407942238268E-2</v>
      </c>
      <c r="G1551" s="195">
        <v>0.46209386281588449</v>
      </c>
      <c r="H1551" s="195">
        <v>1.0830324909747292E-2</v>
      </c>
      <c r="I1551" s="195">
        <v>1.8050541516245487E-2</v>
      </c>
      <c r="J1551" s="194">
        <v>1</v>
      </c>
      <c r="K1551" s="196">
        <v>277</v>
      </c>
      <c r="L1551" s="94"/>
      <c r="M1551" s="195" t="s">
        <v>143</v>
      </c>
      <c r="N1551" s="195" t="s">
        <v>143</v>
      </c>
      <c r="O1551" s="195">
        <v>7.6999999999999999E-2</v>
      </c>
      <c r="P1551" s="195">
        <v>0.15</v>
      </c>
      <c r="Q1551" s="195">
        <v>0.19900000000000001</v>
      </c>
      <c r="R1551" s="195">
        <v>0.29899999999999999</v>
      </c>
      <c r="S1551" s="195">
        <v>7.6999999999999999E-2</v>
      </c>
      <c r="T1551" s="195">
        <v>0.15</v>
      </c>
      <c r="U1551" s="195">
        <v>2.8000000000000001E-2</v>
      </c>
      <c r="V1551" s="195">
        <v>7.9000000000000001E-2</v>
      </c>
      <c r="W1551" s="195">
        <v>0.40400000000000003</v>
      </c>
      <c r="X1551" s="195">
        <v>0.52100000000000002</v>
      </c>
      <c r="Y1551" s="195">
        <v>4.0000000000000001E-3</v>
      </c>
      <c r="Z1551" s="195">
        <v>3.1E-2</v>
      </c>
      <c r="AA1551" s="195">
        <v>8.0000000000000002E-3</v>
      </c>
      <c r="AB1551" s="195">
        <v>4.2000000000000003E-2</v>
      </c>
      <c r="AC1551" s="42"/>
    </row>
    <row r="1552" spans="1:29" x14ac:dyDescent="0.25">
      <c r="A1552" s="94" t="s">
        <v>2995</v>
      </c>
      <c r="B1552" s="195" t="s">
        <v>143</v>
      </c>
      <c r="C1552" s="195">
        <v>0.33097094259390503</v>
      </c>
      <c r="D1552" s="195">
        <v>0.37491141034727143</v>
      </c>
      <c r="E1552" s="195">
        <v>0.11835577604535791</v>
      </c>
      <c r="F1552" s="195">
        <v>1.7009213323883769E-2</v>
      </c>
      <c r="G1552" s="195">
        <v>0.11906449326718639</v>
      </c>
      <c r="H1552" s="195">
        <v>6.3784549964564135E-3</v>
      </c>
      <c r="I1552" s="195">
        <v>3.3309709425939048E-2</v>
      </c>
      <c r="J1552" s="194">
        <v>0.99999999999999989</v>
      </c>
      <c r="K1552" s="196">
        <v>1411</v>
      </c>
      <c r="L1552" s="94"/>
      <c r="M1552" s="195" t="s">
        <v>143</v>
      </c>
      <c r="N1552" s="195" t="s">
        <v>143</v>
      </c>
      <c r="O1552" s="195">
        <v>0.307</v>
      </c>
      <c r="P1552" s="195">
        <v>0.35599999999999998</v>
      </c>
      <c r="Q1552" s="195">
        <v>0.35</v>
      </c>
      <c r="R1552" s="195">
        <v>0.4</v>
      </c>
      <c r="S1552" s="195">
        <v>0.10299999999999999</v>
      </c>
      <c r="T1552" s="195">
        <v>0.13600000000000001</v>
      </c>
      <c r="U1552" s="195">
        <v>1.0999999999999999E-2</v>
      </c>
      <c r="V1552" s="195">
        <v>2.5000000000000001E-2</v>
      </c>
      <c r="W1552" s="195">
        <v>0.10299999999999999</v>
      </c>
      <c r="X1552" s="195">
        <v>0.13700000000000001</v>
      </c>
      <c r="Y1552" s="195">
        <v>3.0000000000000001E-3</v>
      </c>
      <c r="Z1552" s="195">
        <v>1.2E-2</v>
      </c>
      <c r="AA1552" s="195">
        <v>2.5000000000000001E-2</v>
      </c>
      <c r="AB1552" s="195">
        <v>4.3999999999999997E-2</v>
      </c>
      <c r="AC1552" s="42"/>
    </row>
    <row r="1553" spans="1:29" x14ac:dyDescent="0.25">
      <c r="A1553" s="94" t="s">
        <v>2996</v>
      </c>
      <c r="B1553" s="195" t="s">
        <v>143</v>
      </c>
      <c r="C1553" s="195">
        <v>0.4804270462633452</v>
      </c>
      <c r="D1553" s="195">
        <v>0.35231316725978645</v>
      </c>
      <c r="E1553" s="195">
        <v>6.0498220640569395E-2</v>
      </c>
      <c r="F1553" s="195" t="s">
        <v>143</v>
      </c>
      <c r="G1553" s="195">
        <v>6.4056939501779361E-2</v>
      </c>
      <c r="H1553" s="195">
        <v>3.5587188612099642E-3</v>
      </c>
      <c r="I1553" s="195">
        <v>3.9145907473309607E-2</v>
      </c>
      <c r="J1553" s="194">
        <v>1</v>
      </c>
      <c r="K1553" s="196">
        <v>281</v>
      </c>
      <c r="L1553" s="94"/>
      <c r="M1553" s="195" t="s">
        <v>143</v>
      </c>
      <c r="N1553" s="195" t="s">
        <v>143</v>
      </c>
      <c r="O1553" s="195">
        <v>0.42299999999999999</v>
      </c>
      <c r="P1553" s="195">
        <v>0.53900000000000003</v>
      </c>
      <c r="Q1553" s="195">
        <v>0.29899999999999999</v>
      </c>
      <c r="R1553" s="195">
        <v>0.41</v>
      </c>
      <c r="S1553" s="195">
        <v>3.7999999999999999E-2</v>
      </c>
      <c r="T1553" s="195">
        <v>9.5000000000000001E-2</v>
      </c>
      <c r="U1553" s="195" t="s">
        <v>143</v>
      </c>
      <c r="V1553" s="195" t="s">
        <v>143</v>
      </c>
      <c r="W1553" s="195">
        <v>4.1000000000000002E-2</v>
      </c>
      <c r="X1553" s="195">
        <v>9.9000000000000005E-2</v>
      </c>
      <c r="Y1553" s="195">
        <v>1E-3</v>
      </c>
      <c r="Z1553" s="195">
        <v>0.02</v>
      </c>
      <c r="AA1553" s="195">
        <v>2.1999999999999999E-2</v>
      </c>
      <c r="AB1553" s="195">
        <v>6.9000000000000006E-2</v>
      </c>
      <c r="AC1553" s="42"/>
    </row>
    <row r="1554" spans="1:29" x14ac:dyDescent="0.25">
      <c r="A1554" s="94" t="s">
        <v>2997</v>
      </c>
      <c r="B1554" s="195">
        <v>4.9704386085521794E-2</v>
      </c>
      <c r="C1554" s="195">
        <v>0.27272102296163891</v>
      </c>
      <c r="D1554" s="195">
        <v>0.26577753334249965</v>
      </c>
      <c r="E1554" s="195">
        <v>9.6590127870204864E-2</v>
      </c>
      <c r="F1554" s="195">
        <v>4.4823319125532793E-2</v>
      </c>
      <c r="G1554" s="195">
        <v>0.22226041523442872</v>
      </c>
      <c r="H1554" s="195">
        <v>5.7060360236491133E-3</v>
      </c>
      <c r="I1554" s="195">
        <v>4.2417159356524133E-2</v>
      </c>
      <c r="J1554" s="194">
        <v>1.0000000000000002</v>
      </c>
      <c r="K1554" s="196">
        <v>14546</v>
      </c>
      <c r="L1554" s="94"/>
      <c r="M1554" s="195">
        <v>4.5999999999999999E-2</v>
      </c>
      <c r="N1554" s="195">
        <v>5.2999999999999999E-2</v>
      </c>
      <c r="O1554" s="195">
        <v>0.26600000000000001</v>
      </c>
      <c r="P1554" s="195">
        <v>0.28000000000000003</v>
      </c>
      <c r="Q1554" s="195">
        <v>0.25900000000000001</v>
      </c>
      <c r="R1554" s="195">
        <v>0.27300000000000002</v>
      </c>
      <c r="S1554" s="195">
        <v>9.1999999999999998E-2</v>
      </c>
      <c r="T1554" s="195">
        <v>0.10100000000000001</v>
      </c>
      <c r="U1554" s="195">
        <v>4.2000000000000003E-2</v>
      </c>
      <c r="V1554" s="195">
        <v>4.8000000000000001E-2</v>
      </c>
      <c r="W1554" s="195">
        <v>0.216</v>
      </c>
      <c r="X1554" s="195">
        <v>0.22900000000000001</v>
      </c>
      <c r="Y1554" s="195">
        <v>5.0000000000000001E-3</v>
      </c>
      <c r="Z1554" s="195">
        <v>7.0000000000000001E-3</v>
      </c>
      <c r="AA1554" s="195">
        <v>3.9E-2</v>
      </c>
      <c r="AB1554" s="195">
        <v>4.5999999999999999E-2</v>
      </c>
      <c r="AC1554" s="42"/>
    </row>
    <row r="1555" spans="1:29" x14ac:dyDescent="0.25">
      <c r="A1555" s="94" t="s">
        <v>2998</v>
      </c>
      <c r="B1555" s="195" t="s">
        <v>143</v>
      </c>
      <c r="C1555" s="195">
        <v>0.33539094650205764</v>
      </c>
      <c r="D1555" s="195">
        <v>0.25925925925925924</v>
      </c>
      <c r="E1555" s="195">
        <v>0.13374485596707819</v>
      </c>
      <c r="F1555" s="195">
        <v>4.1152263374485597E-2</v>
      </c>
      <c r="G1555" s="195">
        <v>0.19135802469135801</v>
      </c>
      <c r="H1555" s="195">
        <v>2.05761316872428E-3</v>
      </c>
      <c r="I1555" s="195">
        <v>3.7037037037037035E-2</v>
      </c>
      <c r="J1555" s="194">
        <v>1</v>
      </c>
      <c r="K1555" s="196">
        <v>486</v>
      </c>
      <c r="L1555" s="94"/>
      <c r="M1555" s="195" t="s">
        <v>143</v>
      </c>
      <c r="N1555" s="195" t="s">
        <v>143</v>
      </c>
      <c r="O1555" s="195">
        <v>0.29499999999999998</v>
      </c>
      <c r="P1555" s="195">
        <v>0.379</v>
      </c>
      <c r="Q1555" s="195">
        <v>0.222</v>
      </c>
      <c r="R1555" s="195">
        <v>0.3</v>
      </c>
      <c r="S1555" s="195">
        <v>0.106</v>
      </c>
      <c r="T1555" s="195">
        <v>0.16700000000000001</v>
      </c>
      <c r="U1555" s="195">
        <v>2.7E-2</v>
      </c>
      <c r="V1555" s="195">
        <v>6.3E-2</v>
      </c>
      <c r="W1555" s="195">
        <v>0.159</v>
      </c>
      <c r="X1555" s="195">
        <v>0.22900000000000001</v>
      </c>
      <c r="Y1555" s="195">
        <v>0</v>
      </c>
      <c r="Z1555" s="195">
        <v>1.2E-2</v>
      </c>
      <c r="AA1555" s="195">
        <v>2.4E-2</v>
      </c>
      <c r="AB1555" s="195">
        <v>5.8000000000000003E-2</v>
      </c>
      <c r="AC1555" s="42"/>
    </row>
    <row r="1556" spans="1:29" x14ac:dyDescent="0.25">
      <c r="A1556" s="94" t="s">
        <v>2999</v>
      </c>
      <c r="B1556" s="195" t="s">
        <v>143</v>
      </c>
      <c r="C1556" s="195">
        <v>7.1052631578947367E-2</v>
      </c>
      <c r="D1556" s="195">
        <v>0.18421052631578946</v>
      </c>
      <c r="E1556" s="195">
        <v>7.3684210526315783E-2</v>
      </c>
      <c r="F1556" s="195">
        <v>7.8947368421052634E-3</v>
      </c>
      <c r="G1556" s="195">
        <v>0.59473684210526312</v>
      </c>
      <c r="H1556" s="195">
        <v>2.6315789473684209E-2</v>
      </c>
      <c r="I1556" s="195">
        <v>4.2105263157894736E-2</v>
      </c>
      <c r="J1556" s="194">
        <v>1</v>
      </c>
      <c r="K1556" s="196">
        <v>380</v>
      </c>
      <c r="L1556" s="94"/>
      <c r="M1556" s="195" t="s">
        <v>143</v>
      </c>
      <c r="N1556" s="195" t="s">
        <v>143</v>
      </c>
      <c r="O1556" s="195">
        <v>4.9000000000000002E-2</v>
      </c>
      <c r="P1556" s="195">
        <v>0.10100000000000001</v>
      </c>
      <c r="Q1556" s="195">
        <v>0.14799999999999999</v>
      </c>
      <c r="R1556" s="195">
        <v>0.22600000000000001</v>
      </c>
      <c r="S1556" s="195">
        <v>5.0999999999999997E-2</v>
      </c>
      <c r="T1556" s="195">
        <v>0.104</v>
      </c>
      <c r="U1556" s="195">
        <v>3.0000000000000001E-3</v>
      </c>
      <c r="V1556" s="195">
        <v>2.3E-2</v>
      </c>
      <c r="W1556" s="195">
        <v>0.54500000000000004</v>
      </c>
      <c r="X1556" s="195">
        <v>0.64300000000000002</v>
      </c>
      <c r="Y1556" s="195">
        <v>1.4E-2</v>
      </c>
      <c r="Z1556" s="195">
        <v>4.8000000000000001E-2</v>
      </c>
      <c r="AA1556" s="195">
        <v>2.5999999999999999E-2</v>
      </c>
      <c r="AB1556" s="195">
        <v>6.7000000000000004E-2</v>
      </c>
      <c r="AC1556" s="42"/>
    </row>
    <row r="1557" spans="1:29" x14ac:dyDescent="0.25">
      <c r="A1557" s="94" t="s">
        <v>3000</v>
      </c>
      <c r="B1557" s="195">
        <v>0.11918850380388842</v>
      </c>
      <c r="C1557" s="195" t="s">
        <v>143</v>
      </c>
      <c r="D1557" s="195">
        <v>0.58495350803043111</v>
      </c>
      <c r="E1557" s="195">
        <v>0.26627218934911245</v>
      </c>
      <c r="F1557" s="195">
        <v>8.4530853761623E-3</v>
      </c>
      <c r="G1557" s="195">
        <v>8.4530853761622987E-4</v>
      </c>
      <c r="H1557" s="195" t="s">
        <v>143</v>
      </c>
      <c r="I1557" s="195">
        <v>2.0287404902789519E-2</v>
      </c>
      <c r="J1557" s="194">
        <v>1</v>
      </c>
      <c r="K1557" s="196">
        <v>1183</v>
      </c>
      <c r="L1557" s="94"/>
      <c r="M1557" s="195">
        <v>0.10199999999999999</v>
      </c>
      <c r="N1557" s="195">
        <v>0.13900000000000001</v>
      </c>
      <c r="O1557" s="195" t="s">
        <v>143</v>
      </c>
      <c r="P1557" s="195" t="s">
        <v>143</v>
      </c>
      <c r="Q1557" s="195">
        <v>0.55700000000000005</v>
      </c>
      <c r="R1557" s="195">
        <v>0.61299999999999999</v>
      </c>
      <c r="S1557" s="195">
        <v>0.24199999999999999</v>
      </c>
      <c r="T1557" s="195">
        <v>0.29199999999999998</v>
      </c>
      <c r="U1557" s="195">
        <v>5.0000000000000001E-3</v>
      </c>
      <c r="V1557" s="195">
        <v>1.4999999999999999E-2</v>
      </c>
      <c r="W1557" s="195">
        <v>0</v>
      </c>
      <c r="X1557" s="195">
        <v>5.0000000000000001E-3</v>
      </c>
      <c r="Y1557" s="195" t="s">
        <v>143</v>
      </c>
      <c r="Z1557" s="195" t="s">
        <v>143</v>
      </c>
      <c r="AA1557" s="195">
        <v>1.4E-2</v>
      </c>
      <c r="AB1557" s="195">
        <v>0.03</v>
      </c>
      <c r="AC1557" s="42"/>
    </row>
    <row r="1558" spans="1:29" x14ac:dyDescent="0.25">
      <c r="A1558" s="94" t="s">
        <v>3001</v>
      </c>
      <c r="B1558" s="195">
        <v>3.6204059243006036E-2</v>
      </c>
      <c r="C1558" s="195">
        <v>0.28908392759188151</v>
      </c>
      <c r="D1558" s="195">
        <v>0.21886999451453648</v>
      </c>
      <c r="E1558" s="195">
        <v>9.5995611629182673E-2</v>
      </c>
      <c r="F1558" s="195">
        <v>8.2281952825013716E-2</v>
      </c>
      <c r="G1558" s="195">
        <v>0.23532638507953921</v>
      </c>
      <c r="H1558" s="195">
        <v>7.679648930334613E-3</v>
      </c>
      <c r="I1558" s="195">
        <v>3.4558420186505762E-2</v>
      </c>
      <c r="J1558" s="194">
        <v>0.99999999999999989</v>
      </c>
      <c r="K1558" s="196">
        <v>1823</v>
      </c>
      <c r="L1558" s="94"/>
      <c r="M1558" s="195">
        <v>2.9000000000000001E-2</v>
      </c>
      <c r="N1558" s="195">
        <v>4.5999999999999999E-2</v>
      </c>
      <c r="O1558" s="195">
        <v>0.26900000000000002</v>
      </c>
      <c r="P1558" s="195">
        <v>0.31</v>
      </c>
      <c r="Q1558" s="195">
        <v>0.2</v>
      </c>
      <c r="R1558" s="195">
        <v>0.23799999999999999</v>
      </c>
      <c r="S1558" s="195">
        <v>8.3000000000000004E-2</v>
      </c>
      <c r="T1558" s="195">
        <v>0.11</v>
      </c>
      <c r="U1558" s="195">
        <v>7.0999999999999994E-2</v>
      </c>
      <c r="V1558" s="195">
        <v>9.6000000000000002E-2</v>
      </c>
      <c r="W1558" s="195">
        <v>0.216</v>
      </c>
      <c r="X1558" s="195">
        <v>0.255</v>
      </c>
      <c r="Y1558" s="195">
        <v>5.0000000000000001E-3</v>
      </c>
      <c r="Z1558" s="195">
        <v>1.2999999999999999E-2</v>
      </c>
      <c r="AA1558" s="195">
        <v>2.7E-2</v>
      </c>
      <c r="AB1558" s="195">
        <v>4.3999999999999997E-2</v>
      </c>
      <c r="AC1558" s="42"/>
    </row>
    <row r="1559" spans="1:29" x14ac:dyDescent="0.25">
      <c r="A1559" s="94" t="s">
        <v>3002</v>
      </c>
      <c r="B1559" s="195">
        <v>0.26572811262648482</v>
      </c>
      <c r="C1559" s="195">
        <v>0.4324681038275407</v>
      </c>
      <c r="D1559" s="195">
        <v>0.16058073031236253</v>
      </c>
      <c r="E1559" s="195">
        <v>2.9036515618125824E-2</v>
      </c>
      <c r="F1559" s="195">
        <v>3.0796304443466782E-3</v>
      </c>
      <c r="G1559" s="195">
        <v>5.1913770347558293E-2</v>
      </c>
      <c r="H1559" s="195">
        <v>3.0796304443466782E-3</v>
      </c>
      <c r="I1559" s="195">
        <v>5.411350637923449E-2</v>
      </c>
      <c r="J1559" s="194">
        <v>1</v>
      </c>
      <c r="K1559" s="196">
        <v>2273</v>
      </c>
      <c r="L1559" s="94"/>
      <c r="M1559" s="195">
        <v>0.248</v>
      </c>
      <c r="N1559" s="195">
        <v>0.28399999999999997</v>
      </c>
      <c r="O1559" s="195">
        <v>0.41199999999999998</v>
      </c>
      <c r="P1559" s="195">
        <v>0.45300000000000001</v>
      </c>
      <c r="Q1559" s="195">
        <v>0.14599999999999999</v>
      </c>
      <c r="R1559" s="195">
        <v>0.17599999999999999</v>
      </c>
      <c r="S1559" s="195">
        <v>2.3E-2</v>
      </c>
      <c r="T1559" s="195">
        <v>3.6999999999999998E-2</v>
      </c>
      <c r="U1559" s="195">
        <v>1E-3</v>
      </c>
      <c r="V1559" s="195">
        <v>6.0000000000000001E-3</v>
      </c>
      <c r="W1559" s="195">
        <v>4.3999999999999997E-2</v>
      </c>
      <c r="X1559" s="195">
        <v>6.2E-2</v>
      </c>
      <c r="Y1559" s="195">
        <v>1E-3</v>
      </c>
      <c r="Z1559" s="195">
        <v>6.0000000000000001E-3</v>
      </c>
      <c r="AA1559" s="195">
        <v>4.5999999999999999E-2</v>
      </c>
      <c r="AB1559" s="195">
        <v>6.4000000000000001E-2</v>
      </c>
      <c r="AC1559" s="42"/>
    </row>
    <row r="1560" spans="1:29" x14ac:dyDescent="0.25">
      <c r="A1560" s="94" t="s">
        <v>3003</v>
      </c>
      <c r="B1560" s="195" t="s">
        <v>143</v>
      </c>
      <c r="C1560" s="195">
        <v>0.22380952380952382</v>
      </c>
      <c r="D1560" s="195">
        <v>0.29761904761904762</v>
      </c>
      <c r="E1560" s="195">
        <v>0.1761904761904762</v>
      </c>
      <c r="F1560" s="195">
        <v>2.6190476190476191E-2</v>
      </c>
      <c r="G1560" s="195">
        <v>0.25238095238095237</v>
      </c>
      <c r="H1560" s="195">
        <v>7.1428571428571426E-3</v>
      </c>
      <c r="I1560" s="195">
        <v>1.6666666666666666E-2</v>
      </c>
      <c r="J1560" s="194">
        <v>1</v>
      </c>
      <c r="K1560" s="196">
        <v>420</v>
      </c>
      <c r="L1560" s="94"/>
      <c r="M1560" s="195" t="s">
        <v>143</v>
      </c>
      <c r="N1560" s="195" t="s">
        <v>143</v>
      </c>
      <c r="O1560" s="195">
        <v>0.187</v>
      </c>
      <c r="P1560" s="195">
        <v>0.26600000000000001</v>
      </c>
      <c r="Q1560" s="195">
        <v>0.25600000000000001</v>
      </c>
      <c r="R1560" s="195">
        <v>0.34300000000000003</v>
      </c>
      <c r="S1560" s="195">
        <v>0.14299999999999999</v>
      </c>
      <c r="T1560" s="195">
        <v>0.216</v>
      </c>
      <c r="U1560" s="195">
        <v>1.4999999999999999E-2</v>
      </c>
      <c r="V1560" s="195">
        <v>4.5999999999999999E-2</v>
      </c>
      <c r="W1560" s="195">
        <v>0.21299999999999999</v>
      </c>
      <c r="X1560" s="195">
        <v>0.29599999999999999</v>
      </c>
      <c r="Y1560" s="195">
        <v>2E-3</v>
      </c>
      <c r="Z1560" s="195">
        <v>2.1000000000000001E-2</v>
      </c>
      <c r="AA1560" s="195">
        <v>8.0000000000000002E-3</v>
      </c>
      <c r="AB1560" s="195">
        <v>3.4000000000000002E-2</v>
      </c>
      <c r="AC1560" s="42"/>
    </row>
    <row r="1561" spans="1:29" x14ac:dyDescent="0.25">
      <c r="A1561" s="94" t="s">
        <v>3004</v>
      </c>
      <c r="B1561" s="195" t="s">
        <v>143</v>
      </c>
      <c r="C1561" s="195">
        <v>0.24642392717815345</v>
      </c>
      <c r="D1561" s="195">
        <v>0.23016905071521457</v>
      </c>
      <c r="E1561" s="195">
        <v>9.9479843953185959E-2</v>
      </c>
      <c r="F1561" s="195">
        <v>2.1456436931079324E-2</v>
      </c>
      <c r="G1561" s="195">
        <v>0.36410923276983093</v>
      </c>
      <c r="H1561" s="195">
        <v>8.4525357607282189E-3</v>
      </c>
      <c r="I1561" s="195">
        <v>2.9908972691807541E-2</v>
      </c>
      <c r="J1561" s="194">
        <v>1</v>
      </c>
      <c r="K1561" s="196">
        <v>1538</v>
      </c>
      <c r="L1561" s="94"/>
      <c r="M1561" s="195" t="s">
        <v>143</v>
      </c>
      <c r="N1561" s="195" t="s">
        <v>143</v>
      </c>
      <c r="O1561" s="195">
        <v>0.22600000000000001</v>
      </c>
      <c r="P1561" s="195">
        <v>0.26900000000000002</v>
      </c>
      <c r="Q1561" s="195">
        <v>0.21</v>
      </c>
      <c r="R1561" s="195">
        <v>0.252</v>
      </c>
      <c r="S1561" s="195">
        <v>8.5999999999999993E-2</v>
      </c>
      <c r="T1561" s="195">
        <v>0.115</v>
      </c>
      <c r="U1561" s="195">
        <v>1.4999999999999999E-2</v>
      </c>
      <c r="V1561" s="195">
        <v>0.03</v>
      </c>
      <c r="W1561" s="195">
        <v>0.34</v>
      </c>
      <c r="X1561" s="195">
        <v>0.38800000000000001</v>
      </c>
      <c r="Y1561" s="195">
        <v>5.0000000000000001E-3</v>
      </c>
      <c r="Z1561" s="195">
        <v>1.4E-2</v>
      </c>
      <c r="AA1561" s="195">
        <v>2.1999999999999999E-2</v>
      </c>
      <c r="AB1561" s="195">
        <v>0.04</v>
      </c>
      <c r="AC1561" s="42"/>
    </row>
    <row r="1562" spans="1:29" x14ac:dyDescent="0.25">
      <c r="A1562" s="94" t="s">
        <v>3005</v>
      </c>
      <c r="B1562" s="195" t="s">
        <v>143</v>
      </c>
      <c r="C1562" s="195">
        <v>0.42592592592592593</v>
      </c>
      <c r="D1562" s="195">
        <v>0.35956790123456789</v>
      </c>
      <c r="E1562" s="195">
        <v>6.1728395061728392E-2</v>
      </c>
      <c r="F1562" s="195">
        <v>7.716049382716049E-3</v>
      </c>
      <c r="G1562" s="195">
        <v>3.2407407407407406E-2</v>
      </c>
      <c r="H1562" s="195" t="s">
        <v>143</v>
      </c>
      <c r="I1562" s="195">
        <v>0.11265432098765432</v>
      </c>
      <c r="J1562" s="194">
        <v>1.0000000000000002</v>
      </c>
      <c r="K1562" s="196">
        <v>648</v>
      </c>
      <c r="L1562" s="94"/>
      <c r="M1562" s="195" t="s">
        <v>143</v>
      </c>
      <c r="N1562" s="195" t="s">
        <v>143</v>
      </c>
      <c r="O1562" s="195">
        <v>0.38800000000000001</v>
      </c>
      <c r="P1562" s="195">
        <v>0.46400000000000002</v>
      </c>
      <c r="Q1562" s="195">
        <v>0.32400000000000001</v>
      </c>
      <c r="R1562" s="195">
        <v>0.39700000000000002</v>
      </c>
      <c r="S1562" s="195">
        <v>4.5999999999999999E-2</v>
      </c>
      <c r="T1562" s="195">
        <v>8.3000000000000004E-2</v>
      </c>
      <c r="U1562" s="195">
        <v>3.0000000000000001E-3</v>
      </c>
      <c r="V1562" s="195">
        <v>1.7999999999999999E-2</v>
      </c>
      <c r="W1562" s="195">
        <v>2.1000000000000001E-2</v>
      </c>
      <c r="X1562" s="195">
        <v>4.9000000000000002E-2</v>
      </c>
      <c r="Y1562" s="195" t="s">
        <v>143</v>
      </c>
      <c r="Z1562" s="195" t="s">
        <v>143</v>
      </c>
      <c r="AA1562" s="195">
        <v>9.0999999999999998E-2</v>
      </c>
      <c r="AB1562" s="195">
        <v>0.13900000000000001</v>
      </c>
      <c r="AC1562" s="42"/>
    </row>
    <row r="1563" spans="1:29" x14ac:dyDescent="0.25">
      <c r="A1563" s="94" t="s">
        <v>3006</v>
      </c>
      <c r="B1563" s="195" t="s">
        <v>143</v>
      </c>
      <c r="C1563" s="195">
        <v>0.17241379310344829</v>
      </c>
      <c r="D1563" s="195">
        <v>0.35172413793103446</v>
      </c>
      <c r="E1563" s="195">
        <v>0.10344827586206896</v>
      </c>
      <c r="F1563" s="195">
        <v>0.05</v>
      </c>
      <c r="G1563" s="195">
        <v>0.27413793103448275</v>
      </c>
      <c r="H1563" s="195">
        <v>1.7241379310344827E-3</v>
      </c>
      <c r="I1563" s="195">
        <v>4.6551724137931037E-2</v>
      </c>
      <c r="J1563" s="194">
        <v>0.99999999999999989</v>
      </c>
      <c r="K1563" s="196">
        <v>580</v>
      </c>
      <c r="L1563" s="94"/>
      <c r="M1563" s="195" t="s">
        <v>143</v>
      </c>
      <c r="N1563" s="195" t="s">
        <v>143</v>
      </c>
      <c r="O1563" s="195">
        <v>0.14399999999999999</v>
      </c>
      <c r="P1563" s="195">
        <v>0.20499999999999999</v>
      </c>
      <c r="Q1563" s="195">
        <v>0.314</v>
      </c>
      <c r="R1563" s="195">
        <v>0.39100000000000001</v>
      </c>
      <c r="S1563" s="195">
        <v>8.1000000000000003E-2</v>
      </c>
      <c r="T1563" s="195">
        <v>0.13100000000000001</v>
      </c>
      <c r="U1563" s="195">
        <v>3.5000000000000003E-2</v>
      </c>
      <c r="V1563" s="195">
        <v>7.0999999999999994E-2</v>
      </c>
      <c r="W1563" s="195">
        <v>0.23899999999999999</v>
      </c>
      <c r="X1563" s="195">
        <v>0.312</v>
      </c>
      <c r="Y1563" s="195">
        <v>0</v>
      </c>
      <c r="Z1563" s="195">
        <v>0.01</v>
      </c>
      <c r="AA1563" s="195">
        <v>3.2000000000000001E-2</v>
      </c>
      <c r="AB1563" s="195">
        <v>6.7000000000000004E-2</v>
      </c>
      <c r="AC1563" s="42"/>
    </row>
    <row r="1564" spans="1:29" x14ac:dyDescent="0.25">
      <c r="A1564" s="94" t="s">
        <v>3007</v>
      </c>
      <c r="B1564" s="195" t="s">
        <v>143</v>
      </c>
      <c r="C1564" s="195">
        <v>0.32387706855791965</v>
      </c>
      <c r="D1564" s="195">
        <v>0.1702127659574468</v>
      </c>
      <c r="E1564" s="195">
        <v>8.2742316784869971E-2</v>
      </c>
      <c r="F1564" s="195">
        <v>0.18203309692671396</v>
      </c>
      <c r="G1564" s="195">
        <v>0.22458628841607564</v>
      </c>
      <c r="H1564" s="195" t="s">
        <v>143</v>
      </c>
      <c r="I1564" s="195">
        <v>1.6548463356973995E-2</v>
      </c>
      <c r="J1564" s="194">
        <v>1</v>
      </c>
      <c r="K1564" s="196">
        <v>423</v>
      </c>
      <c r="L1564" s="94"/>
      <c r="M1564" s="195" t="s">
        <v>143</v>
      </c>
      <c r="N1564" s="195" t="s">
        <v>143</v>
      </c>
      <c r="O1564" s="195">
        <v>0.28100000000000003</v>
      </c>
      <c r="P1564" s="195">
        <v>0.37</v>
      </c>
      <c r="Q1564" s="195">
        <v>0.13700000000000001</v>
      </c>
      <c r="R1564" s="195">
        <v>0.20899999999999999</v>
      </c>
      <c r="S1564" s="195">
        <v>0.06</v>
      </c>
      <c r="T1564" s="195">
        <v>0.113</v>
      </c>
      <c r="U1564" s="195">
        <v>0.14799999999999999</v>
      </c>
      <c r="V1564" s="195">
        <v>0.222</v>
      </c>
      <c r="W1564" s="195">
        <v>0.187</v>
      </c>
      <c r="X1564" s="195">
        <v>0.26700000000000002</v>
      </c>
      <c r="Y1564" s="195" t="s">
        <v>143</v>
      </c>
      <c r="Z1564" s="195" t="s">
        <v>143</v>
      </c>
      <c r="AA1564" s="195">
        <v>8.0000000000000002E-3</v>
      </c>
      <c r="AB1564" s="195">
        <v>3.4000000000000002E-2</v>
      </c>
      <c r="AC1564" s="42"/>
    </row>
    <row r="1565" spans="1:29" x14ac:dyDescent="0.25">
      <c r="A1565" s="94" t="s">
        <v>3008</v>
      </c>
      <c r="B1565" s="195" t="s">
        <v>143</v>
      </c>
      <c r="C1565" s="195">
        <v>0.16172506738544473</v>
      </c>
      <c r="D1565" s="195">
        <v>0.13477088948787061</v>
      </c>
      <c r="E1565" s="195">
        <v>0.14555256064690028</v>
      </c>
      <c r="F1565" s="195">
        <v>6.1994609164420483E-2</v>
      </c>
      <c r="G1565" s="195">
        <v>0.4582210242587601</v>
      </c>
      <c r="H1565" s="195">
        <v>5.3908355795148251E-3</v>
      </c>
      <c r="I1565" s="195">
        <v>3.2345013477088951E-2</v>
      </c>
      <c r="J1565" s="194">
        <v>0.99999999999999989</v>
      </c>
      <c r="K1565" s="196">
        <v>371</v>
      </c>
      <c r="L1565" s="94"/>
      <c r="M1565" s="195" t="s">
        <v>143</v>
      </c>
      <c r="N1565" s="195" t="s">
        <v>143</v>
      </c>
      <c r="O1565" s="195">
        <v>0.128</v>
      </c>
      <c r="P1565" s="195">
        <v>0.20300000000000001</v>
      </c>
      <c r="Q1565" s="195">
        <v>0.104</v>
      </c>
      <c r="R1565" s="195">
        <v>0.17299999999999999</v>
      </c>
      <c r="S1565" s="195">
        <v>0.113</v>
      </c>
      <c r="T1565" s="195">
        <v>0.185</v>
      </c>
      <c r="U1565" s="195">
        <v>4.2000000000000003E-2</v>
      </c>
      <c r="V1565" s="195">
        <v>9.0999999999999998E-2</v>
      </c>
      <c r="W1565" s="195">
        <v>0.40799999999999997</v>
      </c>
      <c r="X1565" s="195">
        <v>0.50900000000000001</v>
      </c>
      <c r="Y1565" s="195">
        <v>1E-3</v>
      </c>
      <c r="Z1565" s="195">
        <v>1.9E-2</v>
      </c>
      <c r="AA1565" s="195">
        <v>1.9E-2</v>
      </c>
      <c r="AB1565" s="195">
        <v>5.6000000000000001E-2</v>
      </c>
      <c r="AC1565" s="42"/>
    </row>
    <row r="1566" spans="1:29" x14ac:dyDescent="0.25">
      <c r="A1566" s="94" t="s">
        <v>3009</v>
      </c>
      <c r="B1566" s="195" t="s">
        <v>143</v>
      </c>
      <c r="C1566" s="195">
        <v>0.25317742755465178</v>
      </c>
      <c r="D1566" s="195">
        <v>0.40111845449923744</v>
      </c>
      <c r="E1566" s="195">
        <v>9.9135739705134729E-2</v>
      </c>
      <c r="F1566" s="195">
        <v>6.4056939501779361E-2</v>
      </c>
      <c r="G1566" s="195">
        <v>0.12709710218607015</v>
      </c>
      <c r="H1566" s="195">
        <v>4.0671072699542451E-3</v>
      </c>
      <c r="I1566" s="195">
        <v>5.1347229283172341E-2</v>
      </c>
      <c r="J1566" s="194">
        <v>1.0000000000000002</v>
      </c>
      <c r="K1566" s="196">
        <v>1967</v>
      </c>
      <c r="L1566" s="94"/>
      <c r="M1566" s="195" t="s">
        <v>143</v>
      </c>
      <c r="N1566" s="195" t="s">
        <v>143</v>
      </c>
      <c r="O1566" s="195">
        <v>0.23400000000000001</v>
      </c>
      <c r="P1566" s="195">
        <v>0.27300000000000002</v>
      </c>
      <c r="Q1566" s="195">
        <v>0.38</v>
      </c>
      <c r="R1566" s="195">
        <v>0.42299999999999999</v>
      </c>
      <c r="S1566" s="195">
        <v>8.6999999999999994E-2</v>
      </c>
      <c r="T1566" s="195">
        <v>0.113</v>
      </c>
      <c r="U1566" s="195">
        <v>5.3999999999999999E-2</v>
      </c>
      <c r="V1566" s="195">
        <v>7.5999999999999998E-2</v>
      </c>
      <c r="W1566" s="195">
        <v>0.113</v>
      </c>
      <c r="X1566" s="195">
        <v>0.14299999999999999</v>
      </c>
      <c r="Y1566" s="195">
        <v>2E-3</v>
      </c>
      <c r="Z1566" s="195">
        <v>8.0000000000000002E-3</v>
      </c>
      <c r="AA1566" s="195">
        <v>4.2000000000000003E-2</v>
      </c>
      <c r="AB1566" s="195">
        <v>6.2E-2</v>
      </c>
      <c r="AC1566" s="42"/>
    </row>
    <row r="1567" spans="1:29" x14ac:dyDescent="0.25">
      <c r="A1567" s="94" t="s">
        <v>3010</v>
      </c>
      <c r="B1567" s="195" t="s">
        <v>143</v>
      </c>
      <c r="C1567" s="195">
        <v>0.40691489361702127</v>
      </c>
      <c r="D1567" s="195">
        <v>0.34574468085106386</v>
      </c>
      <c r="E1567" s="195">
        <v>7.7127659574468085E-2</v>
      </c>
      <c r="F1567" s="195">
        <v>1.3297872340425532E-2</v>
      </c>
      <c r="G1567" s="195">
        <v>0.10638297872340426</v>
      </c>
      <c r="H1567" s="195">
        <v>1.0638297872340425E-2</v>
      </c>
      <c r="I1567" s="195">
        <v>3.9893617021276598E-2</v>
      </c>
      <c r="J1567" s="194">
        <v>1</v>
      </c>
      <c r="K1567" s="196">
        <v>376</v>
      </c>
      <c r="L1567" s="94"/>
      <c r="M1567" s="195" t="s">
        <v>143</v>
      </c>
      <c r="N1567" s="195" t="s">
        <v>143</v>
      </c>
      <c r="O1567" s="195">
        <v>0.35799999999999998</v>
      </c>
      <c r="P1567" s="195">
        <v>0.45700000000000002</v>
      </c>
      <c r="Q1567" s="195">
        <v>0.29899999999999999</v>
      </c>
      <c r="R1567" s="195">
        <v>0.39500000000000002</v>
      </c>
      <c r="S1567" s="195">
        <v>5.3999999999999999E-2</v>
      </c>
      <c r="T1567" s="195">
        <v>0.109</v>
      </c>
      <c r="U1567" s="195">
        <v>6.0000000000000001E-3</v>
      </c>
      <c r="V1567" s="195">
        <v>3.1E-2</v>
      </c>
      <c r="W1567" s="195">
        <v>7.9000000000000001E-2</v>
      </c>
      <c r="X1567" s="195">
        <v>0.14199999999999999</v>
      </c>
      <c r="Y1567" s="195">
        <v>4.0000000000000001E-3</v>
      </c>
      <c r="Z1567" s="195">
        <v>2.7E-2</v>
      </c>
      <c r="AA1567" s="195">
        <v>2.4E-2</v>
      </c>
      <c r="AB1567" s="195">
        <v>6.5000000000000002E-2</v>
      </c>
      <c r="AC1567" s="42"/>
    </row>
    <row r="1568" spans="1:29" x14ac:dyDescent="0.25">
      <c r="A1568" s="94" t="s">
        <v>3011</v>
      </c>
      <c r="B1568" s="195">
        <v>3.6096470212426131E-2</v>
      </c>
      <c r="C1568" s="195">
        <v>0.2341478996965341</v>
      </c>
      <c r="D1568" s="195">
        <v>0.31145184475323429</v>
      </c>
      <c r="E1568" s="195">
        <v>9.3595272320715545E-2</v>
      </c>
      <c r="F1568" s="195">
        <v>2.2200926369589521E-2</v>
      </c>
      <c r="G1568" s="195">
        <v>0.23877974764414631</v>
      </c>
      <c r="H1568" s="195">
        <v>7.3470691582814248E-3</v>
      </c>
      <c r="I1568" s="195">
        <v>5.6380769845072669E-2</v>
      </c>
      <c r="J1568" s="194">
        <v>0.99999999999999989</v>
      </c>
      <c r="K1568" s="196">
        <v>6261</v>
      </c>
      <c r="L1568" s="94"/>
      <c r="M1568" s="195">
        <v>3.2000000000000001E-2</v>
      </c>
      <c r="N1568" s="195">
        <v>4.1000000000000002E-2</v>
      </c>
      <c r="O1568" s="195">
        <v>0.224</v>
      </c>
      <c r="P1568" s="195">
        <v>0.245</v>
      </c>
      <c r="Q1568" s="195">
        <v>0.3</v>
      </c>
      <c r="R1568" s="195">
        <v>0.32300000000000001</v>
      </c>
      <c r="S1568" s="195">
        <v>8.6999999999999994E-2</v>
      </c>
      <c r="T1568" s="195">
        <v>0.10100000000000001</v>
      </c>
      <c r="U1568" s="195">
        <v>1.9E-2</v>
      </c>
      <c r="V1568" s="195">
        <v>2.5999999999999999E-2</v>
      </c>
      <c r="W1568" s="195">
        <v>0.22800000000000001</v>
      </c>
      <c r="X1568" s="195">
        <v>0.249</v>
      </c>
      <c r="Y1568" s="195">
        <v>6.0000000000000001E-3</v>
      </c>
      <c r="Z1568" s="195">
        <v>0.01</v>
      </c>
      <c r="AA1568" s="195">
        <v>5.0999999999999997E-2</v>
      </c>
      <c r="AB1568" s="195">
        <v>6.2E-2</v>
      </c>
      <c r="AC1568" s="42"/>
    </row>
    <row r="1569" spans="1:29" x14ac:dyDescent="0.25">
      <c r="A1569" s="94" t="s">
        <v>3012</v>
      </c>
      <c r="B1569" s="195" t="s">
        <v>143</v>
      </c>
      <c r="C1569" s="195">
        <v>0.18357487922705315</v>
      </c>
      <c r="D1569" s="195">
        <v>0.41545893719806765</v>
      </c>
      <c r="E1569" s="195">
        <v>0.12560386473429952</v>
      </c>
      <c r="F1569" s="195">
        <v>3.3816425120772944E-2</v>
      </c>
      <c r="G1569" s="195">
        <v>0.20772946859903382</v>
      </c>
      <c r="H1569" s="195" t="s">
        <v>143</v>
      </c>
      <c r="I1569" s="195">
        <v>3.3816425120772944E-2</v>
      </c>
      <c r="J1569" s="194">
        <v>1</v>
      </c>
      <c r="K1569" s="196">
        <v>207</v>
      </c>
      <c r="L1569" s="94"/>
      <c r="M1569" s="195" t="s">
        <v>143</v>
      </c>
      <c r="N1569" s="195" t="s">
        <v>143</v>
      </c>
      <c r="O1569" s="195">
        <v>0.13700000000000001</v>
      </c>
      <c r="P1569" s="195">
        <v>0.24199999999999999</v>
      </c>
      <c r="Q1569" s="195">
        <v>0.35</v>
      </c>
      <c r="R1569" s="195">
        <v>0.48399999999999999</v>
      </c>
      <c r="S1569" s="195">
        <v>8.6999999999999994E-2</v>
      </c>
      <c r="T1569" s="195">
        <v>0.17799999999999999</v>
      </c>
      <c r="U1569" s="195">
        <v>1.6E-2</v>
      </c>
      <c r="V1569" s="195">
        <v>6.8000000000000005E-2</v>
      </c>
      <c r="W1569" s="195">
        <v>0.158</v>
      </c>
      <c r="X1569" s="195">
        <v>0.26800000000000002</v>
      </c>
      <c r="Y1569" s="195" t="s">
        <v>143</v>
      </c>
      <c r="Z1569" s="195" t="s">
        <v>143</v>
      </c>
      <c r="AA1569" s="195">
        <v>1.6E-2</v>
      </c>
      <c r="AB1569" s="195">
        <v>6.8000000000000005E-2</v>
      </c>
      <c r="AC1569" s="42"/>
    </row>
    <row r="1570" spans="1:29" x14ac:dyDescent="0.25">
      <c r="A1570" s="94" t="s">
        <v>3013</v>
      </c>
      <c r="B1570" s="195" t="s">
        <v>143</v>
      </c>
      <c r="C1570" s="195">
        <v>4.8387096774193547E-2</v>
      </c>
      <c r="D1570" s="195">
        <v>0.13440860215053763</v>
      </c>
      <c r="E1570" s="195">
        <v>9.6774193548387094E-2</v>
      </c>
      <c r="F1570" s="195">
        <v>2.6881720430107527E-2</v>
      </c>
      <c r="G1570" s="195">
        <v>0.60215053763440862</v>
      </c>
      <c r="H1570" s="195">
        <v>3.2258064516129031E-2</v>
      </c>
      <c r="I1570" s="195">
        <v>5.9139784946236562E-2</v>
      </c>
      <c r="J1570" s="194">
        <v>1</v>
      </c>
      <c r="K1570" s="196">
        <v>186</v>
      </c>
      <c r="L1570" s="94"/>
      <c r="M1570" s="195" t="s">
        <v>143</v>
      </c>
      <c r="N1570" s="195" t="s">
        <v>143</v>
      </c>
      <c r="O1570" s="195">
        <v>2.5999999999999999E-2</v>
      </c>
      <c r="P1570" s="195">
        <v>8.8999999999999996E-2</v>
      </c>
      <c r="Q1570" s="195">
        <v>9.2999999999999999E-2</v>
      </c>
      <c r="R1570" s="195">
        <v>0.191</v>
      </c>
      <c r="S1570" s="195">
        <v>6.2E-2</v>
      </c>
      <c r="T1570" s="195">
        <v>0.14799999999999999</v>
      </c>
      <c r="U1570" s="195">
        <v>1.2E-2</v>
      </c>
      <c r="V1570" s="195">
        <v>6.0999999999999999E-2</v>
      </c>
      <c r="W1570" s="195">
        <v>0.53</v>
      </c>
      <c r="X1570" s="195">
        <v>0.67</v>
      </c>
      <c r="Y1570" s="195">
        <v>1.4999999999999999E-2</v>
      </c>
      <c r="Z1570" s="195">
        <v>6.9000000000000006E-2</v>
      </c>
      <c r="AA1570" s="195">
        <v>3.3000000000000002E-2</v>
      </c>
      <c r="AB1570" s="195">
        <v>0.10299999999999999</v>
      </c>
      <c r="AC1570" s="42"/>
    </row>
    <row r="1571" spans="1:29" x14ac:dyDescent="0.25">
      <c r="A1571" s="94" t="s">
        <v>3014</v>
      </c>
      <c r="B1571" s="195" t="s">
        <v>143</v>
      </c>
      <c r="C1571" s="195" t="s">
        <v>143</v>
      </c>
      <c r="D1571" s="195">
        <v>0.72179289026275117</v>
      </c>
      <c r="E1571" s="195">
        <v>0.10510046367851623</v>
      </c>
      <c r="F1571" s="195">
        <v>9.428129829984544E-2</v>
      </c>
      <c r="G1571" s="195">
        <v>1.2364760432766615E-2</v>
      </c>
      <c r="H1571" s="195" t="s">
        <v>143</v>
      </c>
      <c r="I1571" s="195">
        <v>6.6460587326120563E-2</v>
      </c>
      <c r="J1571" s="194">
        <v>1</v>
      </c>
      <c r="K1571" s="196">
        <v>647</v>
      </c>
      <c r="L1571" s="94"/>
      <c r="M1571" s="195" t="s">
        <v>143</v>
      </c>
      <c r="N1571" s="195" t="s">
        <v>143</v>
      </c>
      <c r="O1571" s="195" t="s">
        <v>143</v>
      </c>
      <c r="P1571" s="195" t="s">
        <v>143</v>
      </c>
      <c r="Q1571" s="195">
        <v>0.68600000000000005</v>
      </c>
      <c r="R1571" s="195">
        <v>0.755</v>
      </c>
      <c r="S1571" s="195">
        <v>8.4000000000000005E-2</v>
      </c>
      <c r="T1571" s="195">
        <v>0.13100000000000001</v>
      </c>
      <c r="U1571" s="195">
        <v>7.3999999999999996E-2</v>
      </c>
      <c r="V1571" s="195">
        <v>0.11899999999999999</v>
      </c>
      <c r="W1571" s="195">
        <v>6.0000000000000001E-3</v>
      </c>
      <c r="X1571" s="195">
        <v>2.4E-2</v>
      </c>
      <c r="Y1571" s="195" t="s">
        <v>143</v>
      </c>
      <c r="Z1571" s="195" t="s">
        <v>143</v>
      </c>
      <c r="AA1571" s="195">
        <v>0.05</v>
      </c>
      <c r="AB1571" s="195">
        <v>8.7999999999999995E-2</v>
      </c>
      <c r="AC1571" s="42"/>
    </row>
    <row r="1572" spans="1:29" x14ac:dyDescent="0.25">
      <c r="A1572" s="94" t="s">
        <v>3015</v>
      </c>
      <c r="B1572" s="195">
        <v>2.5174825174825177E-2</v>
      </c>
      <c r="C1572" s="195">
        <v>0.23636363636363636</v>
      </c>
      <c r="D1572" s="195">
        <v>0.29790209790209793</v>
      </c>
      <c r="E1572" s="195">
        <v>7.8321678321678329E-2</v>
      </c>
      <c r="F1572" s="195">
        <v>3.2167832167832165E-2</v>
      </c>
      <c r="G1572" s="195">
        <v>0.27272727272727271</v>
      </c>
      <c r="H1572" s="195">
        <v>8.3916083916083916E-3</v>
      </c>
      <c r="I1572" s="195">
        <v>4.8951048951048952E-2</v>
      </c>
      <c r="J1572" s="194">
        <v>1</v>
      </c>
      <c r="K1572" s="196">
        <v>715</v>
      </c>
      <c r="L1572" s="94"/>
      <c r="M1572" s="195">
        <v>1.6E-2</v>
      </c>
      <c r="N1572" s="195">
        <v>3.9E-2</v>
      </c>
      <c r="O1572" s="195">
        <v>0.20699999999999999</v>
      </c>
      <c r="P1572" s="195">
        <v>0.26900000000000002</v>
      </c>
      <c r="Q1572" s="195">
        <v>0.26600000000000001</v>
      </c>
      <c r="R1572" s="195">
        <v>0.33200000000000002</v>
      </c>
      <c r="S1572" s="195">
        <v>6.0999999999999999E-2</v>
      </c>
      <c r="T1572" s="195">
        <v>0.1</v>
      </c>
      <c r="U1572" s="195">
        <v>2.1999999999999999E-2</v>
      </c>
      <c r="V1572" s="195">
        <v>4.8000000000000001E-2</v>
      </c>
      <c r="W1572" s="195">
        <v>0.24099999999999999</v>
      </c>
      <c r="X1572" s="195">
        <v>0.307</v>
      </c>
      <c r="Y1572" s="195">
        <v>4.0000000000000001E-3</v>
      </c>
      <c r="Z1572" s="195">
        <v>1.7999999999999999E-2</v>
      </c>
      <c r="AA1572" s="195">
        <v>3.5000000000000003E-2</v>
      </c>
      <c r="AB1572" s="195">
        <v>6.7000000000000004E-2</v>
      </c>
      <c r="AC1572" s="42"/>
    </row>
    <row r="1573" spans="1:29" x14ac:dyDescent="0.25">
      <c r="A1573" s="94" t="s">
        <v>3016</v>
      </c>
      <c r="B1573" s="195">
        <v>0.22857142857142856</v>
      </c>
      <c r="C1573" s="195">
        <v>0.40989010989010988</v>
      </c>
      <c r="D1573" s="195">
        <v>0.18131868131868131</v>
      </c>
      <c r="E1573" s="195">
        <v>4.7252747252747251E-2</v>
      </c>
      <c r="F1573" s="195">
        <v>3.2967032967032967E-3</v>
      </c>
      <c r="G1573" s="195">
        <v>5.6043956043956046E-2</v>
      </c>
      <c r="H1573" s="195">
        <v>4.3956043956043956E-3</v>
      </c>
      <c r="I1573" s="195">
        <v>6.9230769230769235E-2</v>
      </c>
      <c r="J1573" s="194">
        <v>1</v>
      </c>
      <c r="K1573" s="196">
        <v>910</v>
      </c>
      <c r="L1573" s="94"/>
      <c r="M1573" s="195">
        <v>0.20200000000000001</v>
      </c>
      <c r="N1573" s="195">
        <v>0.25700000000000001</v>
      </c>
      <c r="O1573" s="195">
        <v>0.378</v>
      </c>
      <c r="P1573" s="195">
        <v>0.442</v>
      </c>
      <c r="Q1573" s="195">
        <v>0.158</v>
      </c>
      <c r="R1573" s="195">
        <v>0.20799999999999999</v>
      </c>
      <c r="S1573" s="195">
        <v>3.5000000000000003E-2</v>
      </c>
      <c r="T1573" s="195">
        <v>6.3E-2</v>
      </c>
      <c r="U1573" s="195">
        <v>1E-3</v>
      </c>
      <c r="V1573" s="195">
        <v>0.01</v>
      </c>
      <c r="W1573" s="195">
        <v>4.2999999999999997E-2</v>
      </c>
      <c r="X1573" s="195">
        <v>7.2999999999999995E-2</v>
      </c>
      <c r="Y1573" s="195">
        <v>2E-3</v>
      </c>
      <c r="Z1573" s="195">
        <v>1.0999999999999999E-2</v>
      </c>
      <c r="AA1573" s="195">
        <v>5.3999999999999999E-2</v>
      </c>
      <c r="AB1573" s="195">
        <v>8.7999999999999995E-2</v>
      </c>
      <c r="AC1573" s="42"/>
    </row>
    <row r="1574" spans="1:29" x14ac:dyDescent="0.25">
      <c r="A1574" s="94" t="s">
        <v>3017</v>
      </c>
      <c r="B1574" s="195" t="s">
        <v>143</v>
      </c>
      <c r="C1574" s="195">
        <v>0.13868613138686131</v>
      </c>
      <c r="D1574" s="195">
        <v>0.37956204379562042</v>
      </c>
      <c r="E1574" s="195">
        <v>0.145985401459854</v>
      </c>
      <c r="F1574" s="195">
        <v>4.3795620437956206E-2</v>
      </c>
      <c r="G1574" s="195">
        <v>0.22627737226277372</v>
      </c>
      <c r="H1574" s="195">
        <v>1.4598540145985401E-2</v>
      </c>
      <c r="I1574" s="195">
        <v>5.1094890510948905E-2</v>
      </c>
      <c r="J1574" s="194">
        <v>1</v>
      </c>
      <c r="K1574" s="196">
        <v>137</v>
      </c>
      <c r="L1574" s="94"/>
      <c r="M1574" s="195" t="s">
        <v>143</v>
      </c>
      <c r="N1574" s="195" t="s">
        <v>143</v>
      </c>
      <c r="O1574" s="195">
        <v>9.0999999999999998E-2</v>
      </c>
      <c r="P1574" s="195">
        <v>0.20599999999999999</v>
      </c>
      <c r="Q1574" s="195">
        <v>0.30299999999999999</v>
      </c>
      <c r="R1574" s="195">
        <v>0.46300000000000002</v>
      </c>
      <c r="S1574" s="195">
        <v>9.7000000000000003E-2</v>
      </c>
      <c r="T1574" s="195">
        <v>0.215</v>
      </c>
      <c r="U1574" s="195">
        <v>0.02</v>
      </c>
      <c r="V1574" s="195">
        <v>9.1999999999999998E-2</v>
      </c>
      <c r="W1574" s="195">
        <v>0.16400000000000001</v>
      </c>
      <c r="X1574" s="195">
        <v>0.30299999999999999</v>
      </c>
      <c r="Y1574" s="195">
        <v>4.0000000000000001E-3</v>
      </c>
      <c r="Z1574" s="195">
        <v>5.1999999999999998E-2</v>
      </c>
      <c r="AA1574" s="195">
        <v>2.5000000000000001E-2</v>
      </c>
      <c r="AB1574" s="195">
        <v>0.10199999999999999</v>
      </c>
      <c r="AC1574" s="42"/>
    </row>
    <row r="1575" spans="1:29" x14ac:dyDescent="0.25">
      <c r="A1575" s="94" t="s">
        <v>3018</v>
      </c>
      <c r="B1575" s="195" t="s">
        <v>143</v>
      </c>
      <c r="C1575" s="195">
        <v>0.21986607142857142</v>
      </c>
      <c r="D1575" s="195">
        <v>0.2578125</v>
      </c>
      <c r="E1575" s="195">
        <v>7.5892857142857137E-2</v>
      </c>
      <c r="F1575" s="195">
        <v>1.8973214285714284E-2</v>
      </c>
      <c r="G1575" s="195">
        <v>0.3861607142857143</v>
      </c>
      <c r="H1575" s="195">
        <v>1.1160714285714286E-2</v>
      </c>
      <c r="I1575" s="195">
        <v>3.0133928571428572E-2</v>
      </c>
      <c r="J1575" s="194">
        <v>1</v>
      </c>
      <c r="K1575" s="196">
        <v>896</v>
      </c>
      <c r="L1575" s="94"/>
      <c r="M1575" s="195" t="s">
        <v>143</v>
      </c>
      <c r="N1575" s="195" t="s">
        <v>143</v>
      </c>
      <c r="O1575" s="195">
        <v>0.19400000000000001</v>
      </c>
      <c r="P1575" s="195">
        <v>0.248</v>
      </c>
      <c r="Q1575" s="195">
        <v>0.23</v>
      </c>
      <c r="R1575" s="195">
        <v>0.28699999999999998</v>
      </c>
      <c r="S1575" s="195">
        <v>0.06</v>
      </c>
      <c r="T1575" s="195">
        <v>9.5000000000000001E-2</v>
      </c>
      <c r="U1575" s="195">
        <v>1.2E-2</v>
      </c>
      <c r="V1575" s="195">
        <v>0.03</v>
      </c>
      <c r="W1575" s="195">
        <v>0.35499999999999998</v>
      </c>
      <c r="X1575" s="195">
        <v>0.41799999999999998</v>
      </c>
      <c r="Y1575" s="195">
        <v>6.0000000000000001E-3</v>
      </c>
      <c r="Z1575" s="195">
        <v>0.02</v>
      </c>
      <c r="AA1575" s="195">
        <v>2.1000000000000001E-2</v>
      </c>
      <c r="AB1575" s="195">
        <v>4.2999999999999997E-2</v>
      </c>
      <c r="AC1575" s="42"/>
    </row>
    <row r="1576" spans="1:29" x14ac:dyDescent="0.25">
      <c r="A1576" s="94" t="s">
        <v>3019</v>
      </c>
      <c r="B1576" s="195" t="s">
        <v>143</v>
      </c>
      <c r="C1576" s="195">
        <v>0.41139240506329117</v>
      </c>
      <c r="D1576" s="195">
        <v>0.37341772151898733</v>
      </c>
      <c r="E1576" s="195">
        <v>5.0632911392405063E-2</v>
      </c>
      <c r="F1576" s="195">
        <v>1.2658227848101266E-2</v>
      </c>
      <c r="G1576" s="195">
        <v>2.5316455696202531E-2</v>
      </c>
      <c r="H1576" s="195" t="s">
        <v>143</v>
      </c>
      <c r="I1576" s="195">
        <v>0.12658227848101267</v>
      </c>
      <c r="J1576" s="194">
        <v>1</v>
      </c>
      <c r="K1576" s="196">
        <v>158</v>
      </c>
      <c r="L1576" s="94"/>
      <c r="M1576" s="195" t="s">
        <v>143</v>
      </c>
      <c r="N1576" s="195" t="s">
        <v>143</v>
      </c>
      <c r="O1576" s="195">
        <v>0.33800000000000002</v>
      </c>
      <c r="P1576" s="195">
        <v>0.48899999999999999</v>
      </c>
      <c r="Q1576" s="195">
        <v>0.30199999999999999</v>
      </c>
      <c r="R1576" s="195">
        <v>0.45100000000000001</v>
      </c>
      <c r="S1576" s="195">
        <v>2.5999999999999999E-2</v>
      </c>
      <c r="T1576" s="195">
        <v>9.7000000000000003E-2</v>
      </c>
      <c r="U1576" s="195">
        <v>3.0000000000000001E-3</v>
      </c>
      <c r="V1576" s="195">
        <v>4.4999999999999998E-2</v>
      </c>
      <c r="W1576" s="195">
        <v>0.01</v>
      </c>
      <c r="X1576" s="195">
        <v>6.3E-2</v>
      </c>
      <c r="Y1576" s="195" t="s">
        <v>143</v>
      </c>
      <c r="Z1576" s="195" t="s">
        <v>143</v>
      </c>
      <c r="AA1576" s="195">
        <v>8.3000000000000004E-2</v>
      </c>
      <c r="AB1576" s="195">
        <v>0.187</v>
      </c>
      <c r="AC1576" s="42"/>
    </row>
    <row r="1577" spans="1:29" x14ac:dyDescent="0.25">
      <c r="A1577" s="94" t="s">
        <v>3020</v>
      </c>
      <c r="B1577" s="195" t="s">
        <v>143</v>
      </c>
      <c r="C1577" s="195">
        <v>0.1206896551724138</v>
      </c>
      <c r="D1577" s="195">
        <v>0.41810344827586204</v>
      </c>
      <c r="E1577" s="195">
        <v>9.0517241379310345E-2</v>
      </c>
      <c r="F1577" s="195">
        <v>1.7241379310344827E-2</v>
      </c>
      <c r="G1577" s="195">
        <v>0.27586206896551724</v>
      </c>
      <c r="H1577" s="195" t="s">
        <v>143</v>
      </c>
      <c r="I1577" s="195">
        <v>7.7586206896551727E-2</v>
      </c>
      <c r="J1577" s="194">
        <v>1</v>
      </c>
      <c r="K1577" s="196">
        <v>232</v>
      </c>
      <c r="L1577" s="94"/>
      <c r="M1577" s="195" t="s">
        <v>143</v>
      </c>
      <c r="N1577" s="195" t="s">
        <v>143</v>
      </c>
      <c r="O1577" s="195">
        <v>8.5000000000000006E-2</v>
      </c>
      <c r="P1577" s="195">
        <v>0.16900000000000001</v>
      </c>
      <c r="Q1577" s="195">
        <v>0.35599999999999998</v>
      </c>
      <c r="R1577" s="195">
        <v>0.48199999999999998</v>
      </c>
      <c r="S1577" s="195">
        <v>0.06</v>
      </c>
      <c r="T1577" s="195">
        <v>0.13400000000000001</v>
      </c>
      <c r="U1577" s="195">
        <v>7.0000000000000001E-3</v>
      </c>
      <c r="V1577" s="195">
        <v>4.2999999999999997E-2</v>
      </c>
      <c r="W1577" s="195">
        <v>0.222</v>
      </c>
      <c r="X1577" s="195">
        <v>0.33700000000000002</v>
      </c>
      <c r="Y1577" s="195" t="s">
        <v>143</v>
      </c>
      <c r="Z1577" s="195" t="s">
        <v>143</v>
      </c>
      <c r="AA1577" s="195">
        <v>0.05</v>
      </c>
      <c r="AB1577" s="195">
        <v>0.11899999999999999</v>
      </c>
      <c r="AC1577" s="42"/>
    </row>
    <row r="1578" spans="1:29" x14ac:dyDescent="0.25">
      <c r="A1578" s="94" t="s">
        <v>3021</v>
      </c>
      <c r="B1578" s="195" t="s">
        <v>143</v>
      </c>
      <c r="C1578" s="195">
        <v>0.29487179487179488</v>
      </c>
      <c r="D1578" s="195">
        <v>0.29487179487179488</v>
      </c>
      <c r="E1578" s="195">
        <v>3.2051282051282048E-2</v>
      </c>
      <c r="F1578" s="195">
        <v>5.7692307692307696E-2</v>
      </c>
      <c r="G1578" s="195">
        <v>0.25641025641025639</v>
      </c>
      <c r="H1578" s="195">
        <v>3.2051282051282048E-2</v>
      </c>
      <c r="I1578" s="195">
        <v>3.2051282051282048E-2</v>
      </c>
      <c r="J1578" s="194">
        <v>1</v>
      </c>
      <c r="K1578" s="196">
        <v>156</v>
      </c>
      <c r="L1578" s="94"/>
      <c r="M1578" s="195" t="s">
        <v>143</v>
      </c>
      <c r="N1578" s="195" t="s">
        <v>143</v>
      </c>
      <c r="O1578" s="195">
        <v>0.22900000000000001</v>
      </c>
      <c r="P1578" s="195">
        <v>0.371</v>
      </c>
      <c r="Q1578" s="195">
        <v>0.22900000000000001</v>
      </c>
      <c r="R1578" s="195">
        <v>0.371</v>
      </c>
      <c r="S1578" s="195">
        <v>1.4E-2</v>
      </c>
      <c r="T1578" s="195">
        <v>7.2999999999999995E-2</v>
      </c>
      <c r="U1578" s="195">
        <v>3.1E-2</v>
      </c>
      <c r="V1578" s="195">
        <v>0.106</v>
      </c>
      <c r="W1578" s="195">
        <v>0.19400000000000001</v>
      </c>
      <c r="X1578" s="195">
        <v>0.33</v>
      </c>
      <c r="Y1578" s="195">
        <v>1.4E-2</v>
      </c>
      <c r="Z1578" s="195">
        <v>7.2999999999999995E-2</v>
      </c>
      <c r="AA1578" s="195">
        <v>1.4E-2</v>
      </c>
      <c r="AB1578" s="195">
        <v>7.2999999999999995E-2</v>
      </c>
      <c r="AC1578" s="42"/>
    </row>
    <row r="1579" spans="1:29" x14ac:dyDescent="0.25">
      <c r="A1579" s="94" t="s">
        <v>3022</v>
      </c>
      <c r="B1579" s="195" t="s">
        <v>143</v>
      </c>
      <c r="C1579" s="195">
        <v>9.202453987730061E-2</v>
      </c>
      <c r="D1579" s="195">
        <v>0.22085889570552147</v>
      </c>
      <c r="E1579" s="195">
        <v>0.1411042944785276</v>
      </c>
      <c r="F1579" s="195">
        <v>6.1349693251533744E-3</v>
      </c>
      <c r="G1579" s="195">
        <v>0.46012269938650308</v>
      </c>
      <c r="H1579" s="195">
        <v>1.2269938650306749E-2</v>
      </c>
      <c r="I1579" s="195">
        <v>6.7484662576687116E-2</v>
      </c>
      <c r="J1579" s="194">
        <v>1</v>
      </c>
      <c r="K1579" s="196">
        <v>163</v>
      </c>
      <c r="L1579" s="94"/>
      <c r="M1579" s="195" t="s">
        <v>143</v>
      </c>
      <c r="N1579" s="195" t="s">
        <v>143</v>
      </c>
      <c r="O1579" s="195">
        <v>5.7000000000000002E-2</v>
      </c>
      <c r="P1579" s="195">
        <v>0.14599999999999999</v>
      </c>
      <c r="Q1579" s="195">
        <v>0.16400000000000001</v>
      </c>
      <c r="R1579" s="195">
        <v>0.29099999999999998</v>
      </c>
      <c r="S1579" s="195">
        <v>9.6000000000000002E-2</v>
      </c>
      <c r="T1579" s="195">
        <v>0.20300000000000001</v>
      </c>
      <c r="U1579" s="195">
        <v>1E-3</v>
      </c>
      <c r="V1579" s="195">
        <v>3.4000000000000002E-2</v>
      </c>
      <c r="W1579" s="195">
        <v>0.38500000000000001</v>
      </c>
      <c r="X1579" s="195">
        <v>0.53700000000000003</v>
      </c>
      <c r="Y1579" s="195">
        <v>3.0000000000000001E-3</v>
      </c>
      <c r="Z1579" s="195">
        <v>4.3999999999999997E-2</v>
      </c>
      <c r="AA1579" s="195">
        <v>3.7999999999999999E-2</v>
      </c>
      <c r="AB1579" s="195">
        <v>0.11700000000000001</v>
      </c>
      <c r="AC1579" s="42"/>
    </row>
    <row r="1580" spans="1:29" x14ac:dyDescent="0.25">
      <c r="A1580" s="94" t="s">
        <v>3023</v>
      </c>
      <c r="B1580" s="195" t="s">
        <v>143</v>
      </c>
      <c r="C1580" s="195">
        <v>0.23536439665471923</v>
      </c>
      <c r="D1580" s="195">
        <v>0.46953405017921146</v>
      </c>
      <c r="E1580" s="195">
        <v>0.11827956989247312</v>
      </c>
      <c r="F1580" s="195">
        <v>9.557945041816009E-3</v>
      </c>
      <c r="G1580" s="195">
        <v>9.55794504181601E-2</v>
      </c>
      <c r="H1580" s="195">
        <v>2.3894862604540022E-3</v>
      </c>
      <c r="I1580" s="195">
        <v>6.9295101553166066E-2</v>
      </c>
      <c r="J1580" s="194">
        <v>1</v>
      </c>
      <c r="K1580" s="196">
        <v>837</v>
      </c>
      <c r="L1580" s="94"/>
      <c r="M1580" s="195" t="s">
        <v>143</v>
      </c>
      <c r="N1580" s="195" t="s">
        <v>143</v>
      </c>
      <c r="O1580" s="195">
        <v>0.20799999999999999</v>
      </c>
      <c r="P1580" s="195">
        <v>0.26500000000000001</v>
      </c>
      <c r="Q1580" s="195">
        <v>0.436</v>
      </c>
      <c r="R1580" s="195">
        <v>0.503</v>
      </c>
      <c r="S1580" s="195">
        <v>9.8000000000000004E-2</v>
      </c>
      <c r="T1580" s="195">
        <v>0.14199999999999999</v>
      </c>
      <c r="U1580" s="195">
        <v>5.0000000000000001E-3</v>
      </c>
      <c r="V1580" s="195">
        <v>1.9E-2</v>
      </c>
      <c r="W1580" s="195">
        <v>7.6999999999999999E-2</v>
      </c>
      <c r="X1580" s="195">
        <v>0.11700000000000001</v>
      </c>
      <c r="Y1580" s="195">
        <v>1E-3</v>
      </c>
      <c r="Z1580" s="195">
        <v>8.9999999999999993E-3</v>
      </c>
      <c r="AA1580" s="195">
        <v>5.3999999999999999E-2</v>
      </c>
      <c r="AB1580" s="195">
        <v>8.8999999999999996E-2</v>
      </c>
      <c r="AC1580" s="42"/>
    </row>
    <row r="1581" spans="1:29" x14ac:dyDescent="0.25">
      <c r="A1581" s="94" t="s">
        <v>3024</v>
      </c>
      <c r="B1581" s="195" t="s">
        <v>143</v>
      </c>
      <c r="C1581" s="195">
        <v>0.3583815028901734</v>
      </c>
      <c r="D1581" s="195">
        <v>0.39884393063583817</v>
      </c>
      <c r="E1581" s="195">
        <v>8.6705202312138727E-2</v>
      </c>
      <c r="F1581" s="195">
        <v>1.7341040462427744E-2</v>
      </c>
      <c r="G1581" s="195">
        <v>9.8265895953757232E-2</v>
      </c>
      <c r="H1581" s="195">
        <v>1.1560693641618497E-2</v>
      </c>
      <c r="I1581" s="195">
        <v>2.8901734104046242E-2</v>
      </c>
      <c r="J1581" s="194">
        <v>1</v>
      </c>
      <c r="K1581" s="196">
        <v>173</v>
      </c>
      <c r="L1581" s="94"/>
      <c r="M1581" s="195" t="s">
        <v>143</v>
      </c>
      <c r="N1581" s="195" t="s">
        <v>143</v>
      </c>
      <c r="O1581" s="195">
        <v>0.29099999999999998</v>
      </c>
      <c r="P1581" s="195">
        <v>0.432</v>
      </c>
      <c r="Q1581" s="195">
        <v>0.32900000000000001</v>
      </c>
      <c r="R1581" s="195">
        <v>0.47299999999999998</v>
      </c>
      <c r="S1581" s="195">
        <v>5.2999999999999999E-2</v>
      </c>
      <c r="T1581" s="195">
        <v>0.13800000000000001</v>
      </c>
      <c r="U1581" s="195">
        <v>6.0000000000000001E-3</v>
      </c>
      <c r="V1581" s="195">
        <v>0.05</v>
      </c>
      <c r="W1581" s="195">
        <v>6.2E-2</v>
      </c>
      <c r="X1581" s="195">
        <v>0.152</v>
      </c>
      <c r="Y1581" s="195">
        <v>3.0000000000000001E-3</v>
      </c>
      <c r="Z1581" s="195">
        <v>4.1000000000000002E-2</v>
      </c>
      <c r="AA1581" s="195">
        <v>1.2E-2</v>
      </c>
      <c r="AB1581" s="195">
        <v>6.6000000000000003E-2</v>
      </c>
      <c r="AC1581" s="42"/>
    </row>
    <row r="1582" spans="1:29" x14ac:dyDescent="0.25">
      <c r="A1582" s="94" t="s">
        <v>3025</v>
      </c>
      <c r="B1582" s="195">
        <v>5.5715849169236893E-2</v>
      </c>
      <c r="C1582" s="195">
        <v>0.28206148641926176</v>
      </c>
      <c r="D1582" s="195">
        <v>0.24684111033727987</v>
      </c>
      <c r="E1582" s="195">
        <v>0.132026664013531</v>
      </c>
      <c r="F1582" s="195">
        <v>1.7013232514177693E-2</v>
      </c>
      <c r="G1582" s="195">
        <v>0.24236394388618049</v>
      </c>
      <c r="H1582" s="195">
        <v>3.3827479852750969E-3</v>
      </c>
      <c r="I1582" s="195">
        <v>2.0594965675057208E-2</v>
      </c>
      <c r="J1582" s="194">
        <v>1</v>
      </c>
      <c r="K1582" s="196">
        <v>10051</v>
      </c>
      <c r="L1582" s="94"/>
      <c r="M1582" s="195">
        <v>5.0999999999999997E-2</v>
      </c>
      <c r="N1582" s="195">
        <v>0.06</v>
      </c>
      <c r="O1582" s="195">
        <v>0.27300000000000002</v>
      </c>
      <c r="P1582" s="195">
        <v>0.29099999999999998</v>
      </c>
      <c r="Q1582" s="195">
        <v>0.23899999999999999</v>
      </c>
      <c r="R1582" s="195">
        <v>0.255</v>
      </c>
      <c r="S1582" s="195">
        <v>0.126</v>
      </c>
      <c r="T1582" s="195">
        <v>0.13900000000000001</v>
      </c>
      <c r="U1582" s="195">
        <v>1.4999999999999999E-2</v>
      </c>
      <c r="V1582" s="195">
        <v>0.02</v>
      </c>
      <c r="W1582" s="195">
        <v>0.23400000000000001</v>
      </c>
      <c r="X1582" s="195">
        <v>0.251</v>
      </c>
      <c r="Y1582" s="195">
        <v>2E-3</v>
      </c>
      <c r="Z1582" s="195">
        <v>5.0000000000000001E-3</v>
      </c>
      <c r="AA1582" s="195">
        <v>1.7999999999999999E-2</v>
      </c>
      <c r="AB1582" s="195">
        <v>2.4E-2</v>
      </c>
      <c r="AC1582" s="42"/>
    </row>
    <row r="1583" spans="1:29" x14ac:dyDescent="0.25">
      <c r="A1583" s="94" t="s">
        <v>3026</v>
      </c>
      <c r="B1583" s="195" t="s">
        <v>143</v>
      </c>
      <c r="C1583" s="195">
        <v>0.36842105263157893</v>
      </c>
      <c r="D1583" s="195">
        <v>0.24767801857585139</v>
      </c>
      <c r="E1583" s="195">
        <v>0.13931888544891641</v>
      </c>
      <c r="F1583" s="195">
        <v>1.5479876160990712E-2</v>
      </c>
      <c r="G1583" s="195">
        <v>0.19504643962848298</v>
      </c>
      <c r="H1583" s="195">
        <v>3.0959752321981426E-3</v>
      </c>
      <c r="I1583" s="195">
        <v>3.0959752321981424E-2</v>
      </c>
      <c r="J1583" s="194">
        <v>1</v>
      </c>
      <c r="K1583" s="196">
        <v>323</v>
      </c>
      <c r="L1583" s="94"/>
      <c r="M1583" s="195" t="s">
        <v>143</v>
      </c>
      <c r="N1583" s="195" t="s">
        <v>143</v>
      </c>
      <c r="O1583" s="195">
        <v>0.318</v>
      </c>
      <c r="P1583" s="195">
        <v>0.42199999999999999</v>
      </c>
      <c r="Q1583" s="195">
        <v>0.20399999999999999</v>
      </c>
      <c r="R1583" s="195">
        <v>0.29799999999999999</v>
      </c>
      <c r="S1583" s="195">
        <v>0.106</v>
      </c>
      <c r="T1583" s="195">
        <v>0.18099999999999999</v>
      </c>
      <c r="U1583" s="195">
        <v>7.0000000000000001E-3</v>
      </c>
      <c r="V1583" s="195">
        <v>3.5999999999999997E-2</v>
      </c>
      <c r="W1583" s="195">
        <v>0.156</v>
      </c>
      <c r="X1583" s="195">
        <v>0.24199999999999999</v>
      </c>
      <c r="Y1583" s="195">
        <v>1E-3</v>
      </c>
      <c r="Z1583" s="195">
        <v>1.7000000000000001E-2</v>
      </c>
      <c r="AA1583" s="195">
        <v>1.7000000000000001E-2</v>
      </c>
      <c r="AB1583" s="195">
        <v>5.6000000000000001E-2</v>
      </c>
      <c r="AC1583" s="42"/>
    </row>
    <row r="1584" spans="1:29" x14ac:dyDescent="0.25">
      <c r="A1584" s="94" t="s">
        <v>3027</v>
      </c>
      <c r="B1584" s="195" t="s">
        <v>143</v>
      </c>
      <c r="C1584" s="195">
        <v>8.3832335329341312E-2</v>
      </c>
      <c r="D1584" s="195">
        <v>0.1497005988023952</v>
      </c>
      <c r="E1584" s="195">
        <v>0.10479041916167664</v>
      </c>
      <c r="F1584" s="195">
        <v>1.1976047904191617E-2</v>
      </c>
      <c r="G1584" s="195">
        <v>0.59580838323353291</v>
      </c>
      <c r="H1584" s="195">
        <v>2.3952095808383235E-2</v>
      </c>
      <c r="I1584" s="195">
        <v>2.9940119760479042E-2</v>
      </c>
      <c r="J1584" s="194">
        <v>0.99999999999999989</v>
      </c>
      <c r="K1584" s="196">
        <v>334</v>
      </c>
      <c r="L1584" s="94"/>
      <c r="M1584" s="195" t="s">
        <v>143</v>
      </c>
      <c r="N1584" s="195" t="s">
        <v>143</v>
      </c>
      <c r="O1584" s="195">
        <v>5.8999999999999997E-2</v>
      </c>
      <c r="P1584" s="195">
        <v>0.11799999999999999</v>
      </c>
      <c r="Q1584" s="195">
        <v>0.115</v>
      </c>
      <c r="R1584" s="195">
        <v>0.192</v>
      </c>
      <c r="S1584" s="195">
        <v>7.5999999999999998E-2</v>
      </c>
      <c r="T1584" s="195">
        <v>0.14199999999999999</v>
      </c>
      <c r="U1584" s="195">
        <v>5.0000000000000001E-3</v>
      </c>
      <c r="V1584" s="195">
        <v>0.03</v>
      </c>
      <c r="W1584" s="195">
        <v>0.54200000000000004</v>
      </c>
      <c r="X1584" s="195">
        <v>0.64700000000000002</v>
      </c>
      <c r="Y1584" s="195">
        <v>1.2E-2</v>
      </c>
      <c r="Z1584" s="195">
        <v>4.7E-2</v>
      </c>
      <c r="AA1584" s="195">
        <v>1.6E-2</v>
      </c>
      <c r="AB1584" s="195">
        <v>5.3999999999999999E-2</v>
      </c>
      <c r="AC1584" s="42"/>
    </row>
    <row r="1585" spans="1:29" x14ac:dyDescent="0.25">
      <c r="A1585" s="94" t="s">
        <v>3028</v>
      </c>
      <c r="B1585" s="195" t="s">
        <v>143</v>
      </c>
      <c r="C1585" s="195">
        <v>8.7950747581354446E-4</v>
      </c>
      <c r="D1585" s="195">
        <v>0.57343887423043094</v>
      </c>
      <c r="E1585" s="195">
        <v>0.39489885664028146</v>
      </c>
      <c r="F1585" s="195">
        <v>2.6385224274406332E-3</v>
      </c>
      <c r="G1585" s="195">
        <v>1.2313104661389622E-2</v>
      </c>
      <c r="H1585" s="195" t="s">
        <v>143</v>
      </c>
      <c r="I1585" s="195">
        <v>1.5831134564643801E-2</v>
      </c>
      <c r="J1585" s="194">
        <v>1</v>
      </c>
      <c r="K1585" s="196">
        <v>1137</v>
      </c>
      <c r="L1585" s="94"/>
      <c r="M1585" s="195" t="s">
        <v>143</v>
      </c>
      <c r="N1585" s="195" t="s">
        <v>143</v>
      </c>
      <c r="O1585" s="195">
        <v>0</v>
      </c>
      <c r="P1585" s="195">
        <v>5.0000000000000001E-3</v>
      </c>
      <c r="Q1585" s="195">
        <v>0.54400000000000004</v>
      </c>
      <c r="R1585" s="195">
        <v>0.60199999999999998</v>
      </c>
      <c r="S1585" s="195">
        <v>0.36699999999999999</v>
      </c>
      <c r="T1585" s="195">
        <v>0.42399999999999999</v>
      </c>
      <c r="U1585" s="195">
        <v>1E-3</v>
      </c>
      <c r="V1585" s="195">
        <v>8.0000000000000002E-3</v>
      </c>
      <c r="W1585" s="195">
        <v>7.0000000000000001E-3</v>
      </c>
      <c r="X1585" s="195">
        <v>2.1000000000000001E-2</v>
      </c>
      <c r="Y1585" s="195" t="s">
        <v>143</v>
      </c>
      <c r="Z1585" s="195" t="s">
        <v>143</v>
      </c>
      <c r="AA1585" s="195">
        <v>0.01</v>
      </c>
      <c r="AB1585" s="195">
        <v>2.5000000000000001E-2</v>
      </c>
      <c r="AC1585" s="42"/>
    </row>
    <row r="1586" spans="1:29" x14ac:dyDescent="0.25">
      <c r="A1586" s="94" t="s">
        <v>3029</v>
      </c>
      <c r="B1586" s="195">
        <v>9.0062111801242239E-2</v>
      </c>
      <c r="C1586" s="195">
        <v>0.29891304347826086</v>
      </c>
      <c r="D1586" s="195">
        <v>0.22437888198757763</v>
      </c>
      <c r="E1586" s="195">
        <v>0.1063664596273292</v>
      </c>
      <c r="F1586" s="195">
        <v>3.0279503105590064E-2</v>
      </c>
      <c r="G1586" s="195">
        <v>0.23524844720496896</v>
      </c>
      <c r="H1586" s="195">
        <v>2.329192546583851E-3</v>
      </c>
      <c r="I1586" s="195">
        <v>1.2422360248447204E-2</v>
      </c>
      <c r="J1586" s="194">
        <v>0.99999999999999989</v>
      </c>
      <c r="K1586" s="196">
        <v>1288</v>
      </c>
      <c r="L1586" s="94"/>
      <c r="M1586" s="195">
        <v>7.5999999999999998E-2</v>
      </c>
      <c r="N1586" s="195">
        <v>0.107</v>
      </c>
      <c r="O1586" s="195">
        <v>0.27500000000000002</v>
      </c>
      <c r="P1586" s="195">
        <v>0.32400000000000001</v>
      </c>
      <c r="Q1586" s="195">
        <v>0.20200000000000001</v>
      </c>
      <c r="R1586" s="195">
        <v>0.248</v>
      </c>
      <c r="S1586" s="195">
        <v>9.0999999999999998E-2</v>
      </c>
      <c r="T1586" s="195">
        <v>0.124</v>
      </c>
      <c r="U1586" s="195">
        <v>2.1999999999999999E-2</v>
      </c>
      <c r="V1586" s="195">
        <v>4.1000000000000002E-2</v>
      </c>
      <c r="W1586" s="195">
        <v>0.21299999999999999</v>
      </c>
      <c r="X1586" s="195">
        <v>0.25900000000000001</v>
      </c>
      <c r="Y1586" s="195">
        <v>1E-3</v>
      </c>
      <c r="Z1586" s="195">
        <v>7.0000000000000001E-3</v>
      </c>
      <c r="AA1586" s="195">
        <v>8.0000000000000002E-3</v>
      </c>
      <c r="AB1586" s="195">
        <v>0.02</v>
      </c>
      <c r="AC1586" s="42"/>
    </row>
    <row r="1587" spans="1:29" x14ac:dyDescent="0.25">
      <c r="A1587" s="94" t="s">
        <v>3030</v>
      </c>
      <c r="B1587" s="195">
        <v>0.28677462887989202</v>
      </c>
      <c r="C1587" s="195">
        <v>0.42982456140350878</v>
      </c>
      <c r="D1587" s="195">
        <v>0.15519568151147098</v>
      </c>
      <c r="E1587" s="195">
        <v>6.8151147098515524E-2</v>
      </c>
      <c r="F1587" s="195">
        <v>1.3495276653171389E-3</v>
      </c>
      <c r="G1587" s="195">
        <v>3.9136302294197033E-2</v>
      </c>
      <c r="H1587" s="195">
        <v>1.3495276653171389E-3</v>
      </c>
      <c r="I1587" s="195">
        <v>1.8218623481781375E-2</v>
      </c>
      <c r="J1587" s="194">
        <v>1</v>
      </c>
      <c r="K1587" s="196">
        <v>1482</v>
      </c>
      <c r="L1587" s="94"/>
      <c r="M1587" s="195">
        <v>0.26400000000000001</v>
      </c>
      <c r="N1587" s="195">
        <v>0.31</v>
      </c>
      <c r="O1587" s="195">
        <v>0.40500000000000003</v>
      </c>
      <c r="P1587" s="195">
        <v>0.45500000000000002</v>
      </c>
      <c r="Q1587" s="195">
        <v>0.13800000000000001</v>
      </c>
      <c r="R1587" s="195">
        <v>0.17499999999999999</v>
      </c>
      <c r="S1587" s="195">
        <v>5.6000000000000001E-2</v>
      </c>
      <c r="T1587" s="195">
        <v>8.2000000000000003E-2</v>
      </c>
      <c r="U1587" s="195">
        <v>0</v>
      </c>
      <c r="V1587" s="195">
        <v>5.0000000000000001E-3</v>
      </c>
      <c r="W1587" s="195">
        <v>0.03</v>
      </c>
      <c r="X1587" s="195">
        <v>0.05</v>
      </c>
      <c r="Y1587" s="195">
        <v>0</v>
      </c>
      <c r="Z1587" s="195">
        <v>5.0000000000000001E-3</v>
      </c>
      <c r="AA1587" s="195">
        <v>1.2999999999999999E-2</v>
      </c>
      <c r="AB1587" s="195">
        <v>2.5999999999999999E-2</v>
      </c>
      <c r="AC1587" s="42"/>
    </row>
    <row r="1588" spans="1:29" x14ac:dyDescent="0.25">
      <c r="A1588" s="94" t="s">
        <v>3031</v>
      </c>
      <c r="B1588" s="195" t="s">
        <v>143</v>
      </c>
      <c r="C1588" s="195">
        <v>0.21561338289962825</v>
      </c>
      <c r="D1588" s="195">
        <v>0.24907063197026022</v>
      </c>
      <c r="E1588" s="195">
        <v>0.16356877323420074</v>
      </c>
      <c r="F1588" s="195" t="s">
        <v>143</v>
      </c>
      <c r="G1588" s="195">
        <v>0.34944237918215615</v>
      </c>
      <c r="H1588" s="195">
        <v>3.7174721189591076E-3</v>
      </c>
      <c r="I1588" s="195">
        <v>1.858736059479554E-2</v>
      </c>
      <c r="J1588" s="194">
        <v>1</v>
      </c>
      <c r="K1588" s="196">
        <v>269</v>
      </c>
      <c r="L1588" s="94"/>
      <c r="M1588" s="195" t="s">
        <v>143</v>
      </c>
      <c r="N1588" s="195" t="s">
        <v>143</v>
      </c>
      <c r="O1588" s="195">
        <v>0.17100000000000001</v>
      </c>
      <c r="P1588" s="195">
        <v>0.26900000000000002</v>
      </c>
      <c r="Q1588" s="195">
        <v>0.20100000000000001</v>
      </c>
      <c r="R1588" s="195">
        <v>0.30399999999999999</v>
      </c>
      <c r="S1588" s="195">
        <v>0.124</v>
      </c>
      <c r="T1588" s="195">
        <v>0.21199999999999999</v>
      </c>
      <c r="U1588" s="195" t="s">
        <v>143</v>
      </c>
      <c r="V1588" s="195" t="s">
        <v>143</v>
      </c>
      <c r="W1588" s="195">
        <v>0.29499999999999998</v>
      </c>
      <c r="X1588" s="195">
        <v>0.40799999999999997</v>
      </c>
      <c r="Y1588" s="195">
        <v>1E-3</v>
      </c>
      <c r="Z1588" s="195">
        <v>2.1000000000000001E-2</v>
      </c>
      <c r="AA1588" s="195">
        <v>8.0000000000000002E-3</v>
      </c>
      <c r="AB1588" s="195">
        <v>4.2999999999999997E-2</v>
      </c>
      <c r="AC1588" s="42"/>
    </row>
    <row r="1589" spans="1:29" x14ac:dyDescent="0.25">
      <c r="A1589" s="94" t="s">
        <v>3032</v>
      </c>
      <c r="B1589" s="195" t="s">
        <v>143</v>
      </c>
      <c r="C1589" s="195">
        <v>0.23745173745173745</v>
      </c>
      <c r="D1589" s="195">
        <v>0.22844272844272845</v>
      </c>
      <c r="E1589" s="195">
        <v>0.11132561132561132</v>
      </c>
      <c r="F1589" s="195">
        <v>5.7915057915057912E-3</v>
      </c>
      <c r="G1589" s="195">
        <v>0.3963963963963964</v>
      </c>
      <c r="H1589" s="195">
        <v>3.2175032175032173E-3</v>
      </c>
      <c r="I1589" s="195">
        <v>1.7374517374517374E-2</v>
      </c>
      <c r="J1589" s="194">
        <v>1.0000000000000002</v>
      </c>
      <c r="K1589" s="196">
        <v>1554</v>
      </c>
      <c r="L1589" s="94"/>
      <c r="M1589" s="195" t="s">
        <v>143</v>
      </c>
      <c r="N1589" s="195" t="s">
        <v>143</v>
      </c>
      <c r="O1589" s="195">
        <v>0.217</v>
      </c>
      <c r="P1589" s="195">
        <v>0.25900000000000001</v>
      </c>
      <c r="Q1589" s="195">
        <v>0.20799999999999999</v>
      </c>
      <c r="R1589" s="195">
        <v>0.25</v>
      </c>
      <c r="S1589" s="195">
        <v>9.7000000000000003E-2</v>
      </c>
      <c r="T1589" s="195">
        <v>0.128</v>
      </c>
      <c r="U1589" s="195">
        <v>3.0000000000000001E-3</v>
      </c>
      <c r="V1589" s="195">
        <v>1.0999999999999999E-2</v>
      </c>
      <c r="W1589" s="195">
        <v>0.372</v>
      </c>
      <c r="X1589" s="195">
        <v>0.42099999999999999</v>
      </c>
      <c r="Y1589" s="195">
        <v>1E-3</v>
      </c>
      <c r="Z1589" s="195">
        <v>8.0000000000000002E-3</v>
      </c>
      <c r="AA1589" s="195">
        <v>1.2E-2</v>
      </c>
      <c r="AB1589" s="195">
        <v>2.5000000000000001E-2</v>
      </c>
      <c r="AC1589" s="42"/>
    </row>
    <row r="1590" spans="1:29" x14ac:dyDescent="0.25">
      <c r="A1590" s="94" t="s">
        <v>3033</v>
      </c>
      <c r="B1590" s="195" t="s">
        <v>143</v>
      </c>
      <c r="C1590" s="195">
        <v>0.47521865889212828</v>
      </c>
      <c r="D1590" s="195">
        <v>0.29446064139941691</v>
      </c>
      <c r="E1590" s="195">
        <v>0.11078717201166181</v>
      </c>
      <c r="F1590" s="195">
        <v>2.9154518950437317E-3</v>
      </c>
      <c r="G1590" s="195">
        <v>2.9154518950437316E-2</v>
      </c>
      <c r="H1590" s="195">
        <v>2.9154518950437317E-3</v>
      </c>
      <c r="I1590" s="195">
        <v>8.4548104956268216E-2</v>
      </c>
      <c r="J1590" s="194">
        <v>0.99999999999999989</v>
      </c>
      <c r="K1590" s="196">
        <v>343</v>
      </c>
      <c r="L1590" s="94"/>
      <c r="M1590" s="195" t="s">
        <v>143</v>
      </c>
      <c r="N1590" s="195" t="s">
        <v>143</v>
      </c>
      <c r="O1590" s="195">
        <v>0.42299999999999999</v>
      </c>
      <c r="P1590" s="195">
        <v>0.52800000000000002</v>
      </c>
      <c r="Q1590" s="195">
        <v>0.249</v>
      </c>
      <c r="R1590" s="195">
        <v>0.34499999999999997</v>
      </c>
      <c r="S1590" s="195">
        <v>8.2000000000000003E-2</v>
      </c>
      <c r="T1590" s="195">
        <v>0.14799999999999999</v>
      </c>
      <c r="U1590" s="195">
        <v>1E-3</v>
      </c>
      <c r="V1590" s="195">
        <v>1.6E-2</v>
      </c>
      <c r="W1590" s="195">
        <v>1.6E-2</v>
      </c>
      <c r="X1590" s="195">
        <v>5.2999999999999999E-2</v>
      </c>
      <c r="Y1590" s="195">
        <v>1E-3</v>
      </c>
      <c r="Z1590" s="195">
        <v>1.6E-2</v>
      </c>
      <c r="AA1590" s="195">
        <v>0.06</v>
      </c>
      <c r="AB1590" s="195">
        <v>0.11899999999999999</v>
      </c>
      <c r="AC1590" s="42"/>
    </row>
    <row r="1591" spans="1:29" x14ac:dyDescent="0.25">
      <c r="A1591" s="94" t="s">
        <v>3034</v>
      </c>
      <c r="B1591" s="195" t="s">
        <v>143</v>
      </c>
      <c r="C1591" s="195">
        <v>0.20100502512562815</v>
      </c>
      <c r="D1591" s="195">
        <v>0.32663316582914576</v>
      </c>
      <c r="E1591" s="195">
        <v>0.18341708542713567</v>
      </c>
      <c r="F1591" s="195">
        <v>1.7587939698492462E-2</v>
      </c>
      <c r="G1591" s="195">
        <v>0.24874371859296482</v>
      </c>
      <c r="H1591" s="195" t="s">
        <v>143</v>
      </c>
      <c r="I1591" s="195">
        <v>2.2613065326633167E-2</v>
      </c>
      <c r="J1591" s="194">
        <v>1</v>
      </c>
      <c r="K1591" s="196">
        <v>398</v>
      </c>
      <c r="L1591" s="94"/>
      <c r="M1591" s="195" t="s">
        <v>143</v>
      </c>
      <c r="N1591" s="195" t="s">
        <v>143</v>
      </c>
      <c r="O1591" s="195">
        <v>0.16500000000000001</v>
      </c>
      <c r="P1591" s="195">
        <v>0.24299999999999999</v>
      </c>
      <c r="Q1591" s="195">
        <v>0.28199999999999997</v>
      </c>
      <c r="R1591" s="195">
        <v>0.374</v>
      </c>
      <c r="S1591" s="195">
        <v>0.14799999999999999</v>
      </c>
      <c r="T1591" s="195">
        <v>0.224</v>
      </c>
      <c r="U1591" s="195">
        <v>8.9999999999999993E-3</v>
      </c>
      <c r="V1591" s="195">
        <v>3.5999999999999997E-2</v>
      </c>
      <c r="W1591" s="195">
        <v>0.20899999999999999</v>
      </c>
      <c r="X1591" s="195">
        <v>0.29299999999999998</v>
      </c>
      <c r="Y1591" s="195" t="s">
        <v>143</v>
      </c>
      <c r="Z1591" s="195" t="s">
        <v>143</v>
      </c>
      <c r="AA1591" s="195">
        <v>1.2E-2</v>
      </c>
      <c r="AB1591" s="195">
        <v>4.2000000000000003E-2</v>
      </c>
      <c r="AC1591" s="42"/>
    </row>
    <row r="1592" spans="1:29" x14ac:dyDescent="0.25">
      <c r="A1592" s="94" t="s">
        <v>3035</v>
      </c>
      <c r="B1592" s="195" t="s">
        <v>143</v>
      </c>
      <c r="C1592" s="195">
        <v>0.44957983193277312</v>
      </c>
      <c r="D1592" s="195">
        <v>0.13025210084033614</v>
      </c>
      <c r="E1592" s="195">
        <v>0.13445378151260504</v>
      </c>
      <c r="F1592" s="195">
        <v>9.6638655462184878E-2</v>
      </c>
      <c r="G1592" s="195">
        <v>0.18067226890756302</v>
      </c>
      <c r="H1592" s="195" t="s">
        <v>143</v>
      </c>
      <c r="I1592" s="195">
        <v>8.4033613445378148E-3</v>
      </c>
      <c r="J1592" s="194">
        <v>1</v>
      </c>
      <c r="K1592" s="196">
        <v>238</v>
      </c>
      <c r="L1592" s="94"/>
      <c r="M1592" s="195" t="s">
        <v>143</v>
      </c>
      <c r="N1592" s="195" t="s">
        <v>143</v>
      </c>
      <c r="O1592" s="195">
        <v>0.38800000000000001</v>
      </c>
      <c r="P1592" s="195">
        <v>0.51300000000000001</v>
      </c>
      <c r="Q1592" s="195">
        <v>9.2999999999999999E-2</v>
      </c>
      <c r="R1592" s="195">
        <v>0.17899999999999999</v>
      </c>
      <c r="S1592" s="195">
        <v>9.7000000000000003E-2</v>
      </c>
      <c r="T1592" s="195">
        <v>0.184</v>
      </c>
      <c r="U1592" s="195">
        <v>6.5000000000000002E-2</v>
      </c>
      <c r="V1592" s="195">
        <v>0.14099999999999999</v>
      </c>
      <c r="W1592" s="195">
        <v>0.13700000000000001</v>
      </c>
      <c r="X1592" s="195">
        <v>0.23499999999999999</v>
      </c>
      <c r="Y1592" s="195" t="s">
        <v>143</v>
      </c>
      <c r="Z1592" s="195" t="s">
        <v>143</v>
      </c>
      <c r="AA1592" s="195">
        <v>2E-3</v>
      </c>
      <c r="AB1592" s="195">
        <v>0.03</v>
      </c>
      <c r="AC1592" s="42"/>
    </row>
    <row r="1593" spans="1:29" x14ac:dyDescent="0.25">
      <c r="A1593" s="94" t="s">
        <v>3036</v>
      </c>
      <c r="B1593" s="195" t="s">
        <v>143</v>
      </c>
      <c r="C1593" s="195">
        <v>0.16342412451361868</v>
      </c>
      <c r="D1593" s="195">
        <v>0.10894941634241245</v>
      </c>
      <c r="E1593" s="195">
        <v>0.11284046692607004</v>
      </c>
      <c r="F1593" s="195">
        <v>1.556420233463035E-2</v>
      </c>
      <c r="G1593" s="195">
        <v>0.58754863813229574</v>
      </c>
      <c r="H1593" s="195">
        <v>3.8910505836575876E-3</v>
      </c>
      <c r="I1593" s="195">
        <v>7.7821011673151752E-3</v>
      </c>
      <c r="J1593" s="194">
        <v>1</v>
      </c>
      <c r="K1593" s="196">
        <v>257</v>
      </c>
      <c r="L1593" s="94"/>
      <c r="M1593" s="195" t="s">
        <v>143</v>
      </c>
      <c r="N1593" s="195" t="s">
        <v>143</v>
      </c>
      <c r="O1593" s="195">
        <v>0.123</v>
      </c>
      <c r="P1593" s="195">
        <v>0.214</v>
      </c>
      <c r="Q1593" s="195">
        <v>7.5999999999999998E-2</v>
      </c>
      <c r="R1593" s="195">
        <v>0.153</v>
      </c>
      <c r="S1593" s="195">
        <v>0.08</v>
      </c>
      <c r="T1593" s="195">
        <v>0.157</v>
      </c>
      <c r="U1593" s="195">
        <v>6.0000000000000001E-3</v>
      </c>
      <c r="V1593" s="195">
        <v>3.9E-2</v>
      </c>
      <c r="W1593" s="195">
        <v>0.52700000000000002</v>
      </c>
      <c r="X1593" s="195">
        <v>0.64600000000000002</v>
      </c>
      <c r="Y1593" s="195">
        <v>1E-3</v>
      </c>
      <c r="Z1593" s="195">
        <v>2.1999999999999999E-2</v>
      </c>
      <c r="AA1593" s="195">
        <v>2E-3</v>
      </c>
      <c r="AB1593" s="195">
        <v>2.8000000000000001E-2</v>
      </c>
      <c r="AC1593" s="42"/>
    </row>
    <row r="1594" spans="1:29" x14ac:dyDescent="0.25">
      <c r="A1594" s="94" t="s">
        <v>3037</v>
      </c>
      <c r="B1594" s="195" t="s">
        <v>143</v>
      </c>
      <c r="C1594" s="195">
        <v>0.29261622607110299</v>
      </c>
      <c r="D1594" s="195">
        <v>0.35551504102096626</v>
      </c>
      <c r="E1594" s="195">
        <v>0.20966271649954421</v>
      </c>
      <c r="F1594" s="195">
        <v>1.3673655423883319E-2</v>
      </c>
      <c r="G1594" s="195">
        <v>0.11121239744758432</v>
      </c>
      <c r="H1594" s="195">
        <v>1.8231540565177757E-3</v>
      </c>
      <c r="I1594" s="195">
        <v>1.5496809480401094E-2</v>
      </c>
      <c r="J1594" s="194">
        <v>1</v>
      </c>
      <c r="K1594" s="196">
        <v>1097</v>
      </c>
      <c r="L1594" s="94"/>
      <c r="M1594" s="195" t="s">
        <v>143</v>
      </c>
      <c r="N1594" s="195" t="s">
        <v>143</v>
      </c>
      <c r="O1594" s="195">
        <v>0.26600000000000001</v>
      </c>
      <c r="P1594" s="195">
        <v>0.32</v>
      </c>
      <c r="Q1594" s="195">
        <v>0.32800000000000001</v>
      </c>
      <c r="R1594" s="195">
        <v>0.38400000000000001</v>
      </c>
      <c r="S1594" s="195">
        <v>0.187</v>
      </c>
      <c r="T1594" s="195">
        <v>0.23499999999999999</v>
      </c>
      <c r="U1594" s="195">
        <v>8.0000000000000002E-3</v>
      </c>
      <c r="V1594" s="195">
        <v>2.1999999999999999E-2</v>
      </c>
      <c r="W1594" s="195">
        <v>9.4E-2</v>
      </c>
      <c r="X1594" s="195">
        <v>0.13100000000000001</v>
      </c>
      <c r="Y1594" s="195">
        <v>1E-3</v>
      </c>
      <c r="Z1594" s="195">
        <v>7.0000000000000001E-3</v>
      </c>
      <c r="AA1594" s="195">
        <v>0.01</v>
      </c>
      <c r="AB1594" s="195">
        <v>2.5000000000000001E-2</v>
      </c>
      <c r="AC1594" s="42"/>
    </row>
    <row r="1595" spans="1:29" x14ac:dyDescent="0.25">
      <c r="A1595" s="94" t="s">
        <v>3038</v>
      </c>
      <c r="B1595" s="195" t="s">
        <v>143</v>
      </c>
      <c r="C1595" s="195">
        <v>0.34597156398104267</v>
      </c>
      <c r="D1595" s="195">
        <v>0.46919431279620855</v>
      </c>
      <c r="E1595" s="195">
        <v>0.10426540284360189</v>
      </c>
      <c r="F1595" s="195" t="s">
        <v>143</v>
      </c>
      <c r="G1595" s="195">
        <v>5.2132701421800945E-2</v>
      </c>
      <c r="H1595" s="195">
        <v>9.4786729857819912E-3</v>
      </c>
      <c r="I1595" s="195">
        <v>1.8957345971563982E-2</v>
      </c>
      <c r="J1595" s="194">
        <v>0.99999999999999989</v>
      </c>
      <c r="K1595" s="196">
        <v>211</v>
      </c>
      <c r="L1595" s="94"/>
      <c r="M1595" s="195" t="s">
        <v>143</v>
      </c>
      <c r="N1595" s="195" t="s">
        <v>143</v>
      </c>
      <c r="O1595" s="195">
        <v>0.28499999999999998</v>
      </c>
      <c r="P1595" s="195">
        <v>0.41199999999999998</v>
      </c>
      <c r="Q1595" s="195">
        <v>0.40300000000000002</v>
      </c>
      <c r="R1595" s="195">
        <v>0.53600000000000003</v>
      </c>
      <c r="S1595" s="195">
        <v>7.0000000000000007E-2</v>
      </c>
      <c r="T1595" s="195">
        <v>0.153</v>
      </c>
      <c r="U1595" s="195" t="s">
        <v>143</v>
      </c>
      <c r="V1595" s="195" t="s">
        <v>143</v>
      </c>
      <c r="W1595" s="195">
        <v>2.9000000000000001E-2</v>
      </c>
      <c r="X1595" s="195">
        <v>9.0999999999999998E-2</v>
      </c>
      <c r="Y1595" s="195">
        <v>3.0000000000000001E-3</v>
      </c>
      <c r="Z1595" s="195">
        <v>3.4000000000000002E-2</v>
      </c>
      <c r="AA1595" s="195">
        <v>7.0000000000000001E-3</v>
      </c>
      <c r="AB1595" s="195">
        <v>4.8000000000000001E-2</v>
      </c>
      <c r="AC1595" s="42"/>
    </row>
    <row r="1596" spans="1:29" x14ac:dyDescent="0.25">
      <c r="A1596" s="94" t="s">
        <v>3039</v>
      </c>
      <c r="B1596" s="195">
        <v>4.2954969910769872E-2</v>
      </c>
      <c r="C1596" s="195">
        <v>0.24306564294113578</v>
      </c>
      <c r="D1596" s="195">
        <v>0.29736459846441171</v>
      </c>
      <c r="E1596" s="195">
        <v>8.3143114062391915E-2</v>
      </c>
      <c r="F1596" s="195">
        <v>3.1057619146434252E-2</v>
      </c>
      <c r="G1596" s="195">
        <v>0.21608909178944455</v>
      </c>
      <c r="H1596" s="195">
        <v>9.4763782250812754E-3</v>
      </c>
      <c r="I1596" s="195">
        <v>7.6848585460330632E-2</v>
      </c>
      <c r="J1596" s="194">
        <v>1</v>
      </c>
      <c r="K1596" s="196">
        <v>14457</v>
      </c>
      <c r="L1596" s="94"/>
      <c r="M1596" s="195">
        <v>0.04</v>
      </c>
      <c r="N1596" s="195">
        <v>4.5999999999999999E-2</v>
      </c>
      <c r="O1596" s="195">
        <v>0.23599999999999999</v>
      </c>
      <c r="P1596" s="195">
        <v>0.25</v>
      </c>
      <c r="Q1596" s="195">
        <v>0.28999999999999998</v>
      </c>
      <c r="R1596" s="195">
        <v>0.30499999999999999</v>
      </c>
      <c r="S1596" s="195">
        <v>7.9000000000000001E-2</v>
      </c>
      <c r="T1596" s="195">
        <v>8.7999999999999995E-2</v>
      </c>
      <c r="U1596" s="195">
        <v>2.8000000000000001E-2</v>
      </c>
      <c r="V1596" s="195">
        <v>3.4000000000000002E-2</v>
      </c>
      <c r="W1596" s="195">
        <v>0.20899999999999999</v>
      </c>
      <c r="X1596" s="195">
        <v>0.223</v>
      </c>
      <c r="Y1596" s="195">
        <v>8.0000000000000002E-3</v>
      </c>
      <c r="Z1596" s="195">
        <v>1.0999999999999999E-2</v>
      </c>
      <c r="AA1596" s="195">
        <v>7.2999999999999995E-2</v>
      </c>
      <c r="AB1596" s="195">
        <v>8.1000000000000003E-2</v>
      </c>
      <c r="AC1596" s="42"/>
    </row>
    <row r="1597" spans="1:29" x14ac:dyDescent="0.25">
      <c r="A1597" s="94" t="s">
        <v>3040</v>
      </c>
      <c r="B1597" s="195" t="s">
        <v>143</v>
      </c>
      <c r="C1597" s="195">
        <v>0.31640625</v>
      </c>
      <c r="D1597" s="195">
        <v>0.30859375</v>
      </c>
      <c r="E1597" s="195">
        <v>0.1015625</v>
      </c>
      <c r="F1597" s="195">
        <v>4.1015625E-2</v>
      </c>
      <c r="G1597" s="195">
        <v>0.171875</v>
      </c>
      <c r="H1597" s="195">
        <v>1.171875E-2</v>
      </c>
      <c r="I1597" s="195">
        <v>4.8828125E-2</v>
      </c>
      <c r="J1597" s="194">
        <v>1</v>
      </c>
      <c r="K1597" s="196">
        <v>512</v>
      </c>
      <c r="L1597" s="94"/>
      <c r="M1597" s="195" t="s">
        <v>143</v>
      </c>
      <c r="N1597" s="195" t="s">
        <v>143</v>
      </c>
      <c r="O1597" s="195">
        <v>0.27800000000000002</v>
      </c>
      <c r="P1597" s="195">
        <v>0.35799999999999998</v>
      </c>
      <c r="Q1597" s="195">
        <v>0.27</v>
      </c>
      <c r="R1597" s="195">
        <v>0.35</v>
      </c>
      <c r="S1597" s="195">
        <v>7.8E-2</v>
      </c>
      <c r="T1597" s="195">
        <v>0.13100000000000001</v>
      </c>
      <c r="U1597" s="195">
        <v>2.7E-2</v>
      </c>
      <c r="V1597" s="195">
        <v>6.2E-2</v>
      </c>
      <c r="W1597" s="195">
        <v>0.14199999999999999</v>
      </c>
      <c r="X1597" s="195">
        <v>0.20699999999999999</v>
      </c>
      <c r="Y1597" s="195">
        <v>5.0000000000000001E-3</v>
      </c>
      <c r="Z1597" s="195">
        <v>2.5000000000000001E-2</v>
      </c>
      <c r="AA1597" s="195">
        <v>3.3000000000000002E-2</v>
      </c>
      <c r="AB1597" s="195">
        <v>7.0999999999999994E-2</v>
      </c>
      <c r="AC1597" s="42"/>
    </row>
    <row r="1598" spans="1:29" x14ac:dyDescent="0.25">
      <c r="A1598" s="94" t="s">
        <v>3041</v>
      </c>
      <c r="B1598" s="195" t="s">
        <v>143</v>
      </c>
      <c r="C1598" s="195">
        <v>6.1983471074380167E-2</v>
      </c>
      <c r="D1598" s="195">
        <v>0.18181818181818182</v>
      </c>
      <c r="E1598" s="195">
        <v>4.1322314049586778E-2</v>
      </c>
      <c r="F1598" s="195">
        <v>3.71900826446281E-2</v>
      </c>
      <c r="G1598" s="195">
        <v>0.59297520661157022</v>
      </c>
      <c r="H1598" s="195">
        <v>4.1322314049586778E-2</v>
      </c>
      <c r="I1598" s="195">
        <v>4.3388429752066117E-2</v>
      </c>
      <c r="J1598" s="194">
        <v>1</v>
      </c>
      <c r="K1598" s="196">
        <v>484</v>
      </c>
      <c r="L1598" s="94"/>
      <c r="M1598" s="195" t="s">
        <v>143</v>
      </c>
      <c r="N1598" s="195" t="s">
        <v>143</v>
      </c>
      <c r="O1598" s="195">
        <v>4.3999999999999997E-2</v>
      </c>
      <c r="P1598" s="195">
        <v>8.6999999999999994E-2</v>
      </c>
      <c r="Q1598" s="195">
        <v>0.15</v>
      </c>
      <c r="R1598" s="195">
        <v>0.219</v>
      </c>
      <c r="S1598" s="195">
        <v>2.7E-2</v>
      </c>
      <c r="T1598" s="195">
        <v>6.3E-2</v>
      </c>
      <c r="U1598" s="195">
        <v>2.4E-2</v>
      </c>
      <c r="V1598" s="195">
        <v>5.8000000000000003E-2</v>
      </c>
      <c r="W1598" s="195">
        <v>0.54900000000000004</v>
      </c>
      <c r="X1598" s="195">
        <v>0.63600000000000001</v>
      </c>
      <c r="Y1598" s="195">
        <v>2.7E-2</v>
      </c>
      <c r="Z1598" s="195">
        <v>6.3E-2</v>
      </c>
      <c r="AA1598" s="195">
        <v>2.9000000000000001E-2</v>
      </c>
      <c r="AB1598" s="195">
        <v>6.5000000000000002E-2</v>
      </c>
      <c r="AC1598" s="42"/>
    </row>
    <row r="1599" spans="1:29" x14ac:dyDescent="0.25">
      <c r="A1599" s="94" t="s">
        <v>3042</v>
      </c>
      <c r="B1599" s="195">
        <v>3.9325842696629212E-2</v>
      </c>
      <c r="C1599" s="195" t="s">
        <v>143</v>
      </c>
      <c r="D1599" s="195">
        <v>0.5337078651685393</v>
      </c>
      <c r="E1599" s="195">
        <v>0.28491171749598715</v>
      </c>
      <c r="F1599" s="195">
        <v>8.8282504012841094E-3</v>
      </c>
      <c r="G1599" s="195">
        <v>2.1669341894060994E-2</v>
      </c>
      <c r="H1599" s="195">
        <v>8.0256821829855537E-4</v>
      </c>
      <c r="I1599" s="195">
        <v>0.11075441412520064</v>
      </c>
      <c r="J1599" s="194">
        <v>0.99999999999999989</v>
      </c>
      <c r="K1599" s="196">
        <v>1246</v>
      </c>
      <c r="L1599" s="94"/>
      <c r="M1599" s="195">
        <v>0.03</v>
      </c>
      <c r="N1599" s="195">
        <v>5.1999999999999998E-2</v>
      </c>
      <c r="O1599" s="195" t="s">
        <v>143</v>
      </c>
      <c r="P1599" s="195" t="s">
        <v>143</v>
      </c>
      <c r="Q1599" s="195">
        <v>0.50600000000000001</v>
      </c>
      <c r="R1599" s="195">
        <v>0.56100000000000005</v>
      </c>
      <c r="S1599" s="195">
        <v>0.26100000000000001</v>
      </c>
      <c r="T1599" s="195">
        <v>0.311</v>
      </c>
      <c r="U1599" s="195">
        <v>5.0000000000000001E-3</v>
      </c>
      <c r="V1599" s="195">
        <v>1.6E-2</v>
      </c>
      <c r="W1599" s="195">
        <v>1.4999999999999999E-2</v>
      </c>
      <c r="X1599" s="195">
        <v>3.1E-2</v>
      </c>
      <c r="Y1599" s="195">
        <v>0</v>
      </c>
      <c r="Z1599" s="195">
        <v>5.0000000000000001E-3</v>
      </c>
      <c r="AA1599" s="195">
        <v>9.5000000000000001E-2</v>
      </c>
      <c r="AB1599" s="195">
        <v>0.129</v>
      </c>
      <c r="AC1599" s="42"/>
    </row>
    <row r="1600" spans="1:29" x14ac:dyDescent="0.25">
      <c r="A1600" s="94" t="s">
        <v>3043</v>
      </c>
      <c r="B1600" s="195">
        <v>9.7837281153450046E-3</v>
      </c>
      <c r="C1600" s="195">
        <v>0.26673532440782699</v>
      </c>
      <c r="D1600" s="195">
        <v>0.27548918640576725</v>
      </c>
      <c r="E1600" s="195">
        <v>7.2605561277033992E-2</v>
      </c>
      <c r="F1600" s="195">
        <v>5.1493305870236872E-2</v>
      </c>
      <c r="G1600" s="195">
        <v>0.24974253347064881</v>
      </c>
      <c r="H1600" s="195">
        <v>7.7239958805355308E-3</v>
      </c>
      <c r="I1600" s="195">
        <v>6.6426364572605562E-2</v>
      </c>
      <c r="J1600" s="194">
        <v>0.99999999999999989</v>
      </c>
      <c r="K1600" s="196">
        <v>1942</v>
      </c>
      <c r="L1600" s="94"/>
      <c r="M1600" s="195">
        <v>6.0000000000000001E-3</v>
      </c>
      <c r="N1600" s="195">
        <v>1.4999999999999999E-2</v>
      </c>
      <c r="O1600" s="195">
        <v>0.248</v>
      </c>
      <c r="P1600" s="195">
        <v>0.28699999999999998</v>
      </c>
      <c r="Q1600" s="195">
        <v>0.25600000000000001</v>
      </c>
      <c r="R1600" s="195">
        <v>0.29599999999999999</v>
      </c>
      <c r="S1600" s="195">
        <v>6.2E-2</v>
      </c>
      <c r="T1600" s="195">
        <v>8.5000000000000006E-2</v>
      </c>
      <c r="U1600" s="195">
        <v>4.2999999999999997E-2</v>
      </c>
      <c r="V1600" s="195">
        <v>6.2E-2</v>
      </c>
      <c r="W1600" s="195">
        <v>0.23100000000000001</v>
      </c>
      <c r="X1600" s="195">
        <v>0.26900000000000002</v>
      </c>
      <c r="Y1600" s="195">
        <v>5.0000000000000001E-3</v>
      </c>
      <c r="Z1600" s="195">
        <v>1.2999999999999999E-2</v>
      </c>
      <c r="AA1600" s="195">
        <v>5.6000000000000001E-2</v>
      </c>
      <c r="AB1600" s="195">
        <v>7.8E-2</v>
      </c>
      <c r="AC1600" s="42"/>
    </row>
    <row r="1601" spans="1:29" x14ac:dyDescent="0.25">
      <c r="A1601" s="94" t="s">
        <v>3044</v>
      </c>
      <c r="B1601" s="195">
        <v>0.25678586816027577</v>
      </c>
      <c r="C1601" s="195">
        <v>0.38087031451960363</v>
      </c>
      <c r="D1601" s="195">
        <v>0.17320120637656183</v>
      </c>
      <c r="E1601" s="195">
        <v>3.6191296854803962E-2</v>
      </c>
      <c r="F1601" s="195">
        <v>1.7233950883239983E-3</v>
      </c>
      <c r="G1601" s="195">
        <v>5.3856096510124948E-2</v>
      </c>
      <c r="H1601" s="195">
        <v>8.1861266695389921E-3</v>
      </c>
      <c r="I1601" s="195">
        <v>8.9185695820766908E-2</v>
      </c>
      <c r="J1601" s="194">
        <v>1</v>
      </c>
      <c r="K1601" s="196">
        <v>2321</v>
      </c>
      <c r="L1601" s="94"/>
      <c r="M1601" s="195">
        <v>0.23899999999999999</v>
      </c>
      <c r="N1601" s="195">
        <v>0.27500000000000002</v>
      </c>
      <c r="O1601" s="195">
        <v>0.36099999999999999</v>
      </c>
      <c r="P1601" s="195">
        <v>0.40100000000000002</v>
      </c>
      <c r="Q1601" s="195">
        <v>0.158</v>
      </c>
      <c r="R1601" s="195">
        <v>0.189</v>
      </c>
      <c r="S1601" s="195">
        <v>2.9000000000000001E-2</v>
      </c>
      <c r="T1601" s="195">
        <v>4.4999999999999998E-2</v>
      </c>
      <c r="U1601" s="195">
        <v>1E-3</v>
      </c>
      <c r="V1601" s="195">
        <v>4.0000000000000001E-3</v>
      </c>
      <c r="W1601" s="195">
        <v>4.4999999999999998E-2</v>
      </c>
      <c r="X1601" s="195">
        <v>6.4000000000000001E-2</v>
      </c>
      <c r="Y1601" s="195">
        <v>5.0000000000000001E-3</v>
      </c>
      <c r="Z1601" s="195">
        <v>1.2999999999999999E-2</v>
      </c>
      <c r="AA1601" s="195">
        <v>7.8E-2</v>
      </c>
      <c r="AB1601" s="195">
        <v>0.10100000000000001</v>
      </c>
      <c r="AC1601" s="42"/>
    </row>
    <row r="1602" spans="1:29" x14ac:dyDescent="0.25">
      <c r="A1602" s="94" t="s">
        <v>3045</v>
      </c>
      <c r="B1602" s="195" t="s">
        <v>143</v>
      </c>
      <c r="C1602" s="195">
        <v>0.14506172839506173</v>
      </c>
      <c r="D1602" s="195">
        <v>0.3611111111111111</v>
      </c>
      <c r="E1602" s="195">
        <v>0.17592592592592593</v>
      </c>
      <c r="F1602" s="195">
        <v>3.0864197530864196E-2</v>
      </c>
      <c r="G1602" s="195">
        <v>0.22530864197530864</v>
      </c>
      <c r="H1602" s="195">
        <v>9.2592592592592587E-3</v>
      </c>
      <c r="I1602" s="195">
        <v>5.2469135802469133E-2</v>
      </c>
      <c r="J1602" s="194">
        <v>1</v>
      </c>
      <c r="K1602" s="196">
        <v>324</v>
      </c>
      <c r="L1602" s="94"/>
      <c r="M1602" s="195" t="s">
        <v>143</v>
      </c>
      <c r="N1602" s="195" t="s">
        <v>143</v>
      </c>
      <c r="O1602" s="195">
        <v>0.111</v>
      </c>
      <c r="P1602" s="195">
        <v>0.188</v>
      </c>
      <c r="Q1602" s="195">
        <v>0.311</v>
      </c>
      <c r="R1602" s="195">
        <v>0.41499999999999998</v>
      </c>
      <c r="S1602" s="195">
        <v>0.13800000000000001</v>
      </c>
      <c r="T1602" s="195">
        <v>0.221</v>
      </c>
      <c r="U1602" s="195">
        <v>1.7000000000000001E-2</v>
      </c>
      <c r="V1602" s="195">
        <v>5.6000000000000001E-2</v>
      </c>
      <c r="W1602" s="195">
        <v>0.183</v>
      </c>
      <c r="X1602" s="195">
        <v>0.27400000000000002</v>
      </c>
      <c r="Y1602" s="195">
        <v>3.0000000000000001E-3</v>
      </c>
      <c r="Z1602" s="195">
        <v>2.7E-2</v>
      </c>
      <c r="AA1602" s="195">
        <v>3.3000000000000002E-2</v>
      </c>
      <c r="AB1602" s="195">
        <v>8.2000000000000003E-2</v>
      </c>
      <c r="AC1602" s="42"/>
    </row>
    <row r="1603" spans="1:29" x14ac:dyDescent="0.25">
      <c r="A1603" s="94" t="s">
        <v>3046</v>
      </c>
      <c r="B1603" s="195" t="s">
        <v>143</v>
      </c>
      <c r="C1603" s="195">
        <v>0.21073044602456367</v>
      </c>
      <c r="D1603" s="195">
        <v>0.259857789269554</v>
      </c>
      <c r="E1603" s="195">
        <v>0.10019392372333549</v>
      </c>
      <c r="F1603" s="195">
        <v>2.3270846800258566E-2</v>
      </c>
      <c r="G1603" s="195">
        <v>0.34389140271493213</v>
      </c>
      <c r="H1603" s="195">
        <v>1.4867485455720749E-2</v>
      </c>
      <c r="I1603" s="195">
        <v>4.7188106011635422E-2</v>
      </c>
      <c r="J1603" s="194">
        <v>1</v>
      </c>
      <c r="K1603" s="196">
        <v>1547</v>
      </c>
      <c r="L1603" s="94"/>
      <c r="M1603" s="195" t="s">
        <v>143</v>
      </c>
      <c r="N1603" s="195" t="s">
        <v>143</v>
      </c>
      <c r="O1603" s="195">
        <v>0.191</v>
      </c>
      <c r="P1603" s="195">
        <v>0.23200000000000001</v>
      </c>
      <c r="Q1603" s="195">
        <v>0.23899999999999999</v>
      </c>
      <c r="R1603" s="195">
        <v>0.28199999999999997</v>
      </c>
      <c r="S1603" s="195">
        <v>8.5999999999999993E-2</v>
      </c>
      <c r="T1603" s="195">
        <v>0.11600000000000001</v>
      </c>
      <c r="U1603" s="195">
        <v>1.7000000000000001E-2</v>
      </c>
      <c r="V1603" s="195">
        <v>3.2000000000000001E-2</v>
      </c>
      <c r="W1603" s="195">
        <v>0.32100000000000001</v>
      </c>
      <c r="X1603" s="195">
        <v>0.36799999999999999</v>
      </c>
      <c r="Y1603" s="195">
        <v>0.01</v>
      </c>
      <c r="Z1603" s="195">
        <v>2.1999999999999999E-2</v>
      </c>
      <c r="AA1603" s="195">
        <v>3.7999999999999999E-2</v>
      </c>
      <c r="AB1603" s="195">
        <v>5.8999999999999997E-2</v>
      </c>
      <c r="AC1603" s="42"/>
    </row>
    <row r="1604" spans="1:29" x14ac:dyDescent="0.25">
      <c r="A1604" s="94" t="s">
        <v>3047</v>
      </c>
      <c r="B1604" s="195" t="s">
        <v>143</v>
      </c>
      <c r="C1604" s="195">
        <v>0.37151248164464024</v>
      </c>
      <c r="D1604" s="195">
        <v>0.36270190895741555</v>
      </c>
      <c r="E1604" s="195">
        <v>7.1953010279001473E-2</v>
      </c>
      <c r="F1604" s="195">
        <v>1.1747430249632892E-2</v>
      </c>
      <c r="G1604" s="195">
        <v>2.2026431718061675E-2</v>
      </c>
      <c r="H1604" s="195" t="s">
        <v>143</v>
      </c>
      <c r="I1604" s="195">
        <v>0.16005873715124816</v>
      </c>
      <c r="J1604" s="194">
        <v>0.99999999999999989</v>
      </c>
      <c r="K1604" s="196">
        <v>681</v>
      </c>
      <c r="L1604" s="94"/>
      <c r="M1604" s="195" t="s">
        <v>143</v>
      </c>
      <c r="N1604" s="195" t="s">
        <v>143</v>
      </c>
      <c r="O1604" s="195">
        <v>0.33600000000000002</v>
      </c>
      <c r="P1604" s="195">
        <v>0.40799999999999997</v>
      </c>
      <c r="Q1604" s="195">
        <v>0.32700000000000001</v>
      </c>
      <c r="R1604" s="195">
        <v>0.39900000000000002</v>
      </c>
      <c r="S1604" s="195">
        <v>5.5E-2</v>
      </c>
      <c r="T1604" s="195">
        <v>9.4E-2</v>
      </c>
      <c r="U1604" s="195">
        <v>6.0000000000000001E-3</v>
      </c>
      <c r="V1604" s="195">
        <v>2.3E-2</v>
      </c>
      <c r="W1604" s="195">
        <v>1.2999999999999999E-2</v>
      </c>
      <c r="X1604" s="195">
        <v>3.5999999999999997E-2</v>
      </c>
      <c r="Y1604" s="195" t="s">
        <v>143</v>
      </c>
      <c r="Z1604" s="195" t="s">
        <v>143</v>
      </c>
      <c r="AA1604" s="195">
        <v>0.13400000000000001</v>
      </c>
      <c r="AB1604" s="195">
        <v>0.189</v>
      </c>
      <c r="AC1604" s="42"/>
    </row>
    <row r="1605" spans="1:29" x14ac:dyDescent="0.25">
      <c r="A1605" s="94" t="s">
        <v>3048</v>
      </c>
      <c r="B1605" s="195" t="s">
        <v>143</v>
      </c>
      <c r="C1605" s="195">
        <v>0.171875</v>
      </c>
      <c r="D1605" s="195">
        <v>0.3263888888888889</v>
      </c>
      <c r="E1605" s="195">
        <v>0.109375</v>
      </c>
      <c r="F1605" s="195">
        <v>3.125E-2</v>
      </c>
      <c r="G1605" s="195">
        <v>0.25694444444444442</v>
      </c>
      <c r="H1605" s="195">
        <v>1.736111111111111E-3</v>
      </c>
      <c r="I1605" s="195">
        <v>0.10243055555555555</v>
      </c>
      <c r="J1605" s="194">
        <v>1</v>
      </c>
      <c r="K1605" s="196">
        <v>576</v>
      </c>
      <c r="L1605" s="94"/>
      <c r="M1605" s="195" t="s">
        <v>143</v>
      </c>
      <c r="N1605" s="195" t="s">
        <v>143</v>
      </c>
      <c r="O1605" s="195">
        <v>0.14299999999999999</v>
      </c>
      <c r="P1605" s="195">
        <v>0.20499999999999999</v>
      </c>
      <c r="Q1605" s="195">
        <v>0.28899999999999998</v>
      </c>
      <c r="R1605" s="195">
        <v>0.36599999999999999</v>
      </c>
      <c r="S1605" s="195">
        <v>8.5999999999999993E-2</v>
      </c>
      <c r="T1605" s="195">
        <v>0.13700000000000001</v>
      </c>
      <c r="U1605" s="195">
        <v>0.02</v>
      </c>
      <c r="V1605" s="195">
        <v>4.9000000000000002E-2</v>
      </c>
      <c r="W1605" s="195">
        <v>0.223</v>
      </c>
      <c r="X1605" s="195">
        <v>0.29399999999999998</v>
      </c>
      <c r="Y1605" s="195">
        <v>0</v>
      </c>
      <c r="Z1605" s="195">
        <v>0.01</v>
      </c>
      <c r="AA1605" s="195">
        <v>0.08</v>
      </c>
      <c r="AB1605" s="195">
        <v>0.13</v>
      </c>
      <c r="AC1605" s="42"/>
    </row>
    <row r="1606" spans="1:29" x14ac:dyDescent="0.25">
      <c r="A1606" s="94" t="s">
        <v>3049</v>
      </c>
      <c r="B1606" s="195" t="s">
        <v>143</v>
      </c>
      <c r="C1606" s="195">
        <v>0.30327868852459017</v>
      </c>
      <c r="D1606" s="195">
        <v>0.25136612021857924</v>
      </c>
      <c r="E1606" s="195">
        <v>6.8306010928961755E-2</v>
      </c>
      <c r="F1606" s="195">
        <v>0.14207650273224043</v>
      </c>
      <c r="G1606" s="195">
        <v>0.18032786885245902</v>
      </c>
      <c r="H1606" s="195" t="s">
        <v>143</v>
      </c>
      <c r="I1606" s="195">
        <v>5.4644808743169397E-2</v>
      </c>
      <c r="J1606" s="194">
        <v>0.99999999999999989</v>
      </c>
      <c r="K1606" s="196">
        <v>366</v>
      </c>
      <c r="L1606" s="94"/>
      <c r="M1606" s="195" t="s">
        <v>143</v>
      </c>
      <c r="N1606" s="195" t="s">
        <v>143</v>
      </c>
      <c r="O1606" s="195">
        <v>0.25800000000000001</v>
      </c>
      <c r="P1606" s="195">
        <v>0.35199999999999998</v>
      </c>
      <c r="Q1606" s="195">
        <v>0.21</v>
      </c>
      <c r="R1606" s="195">
        <v>0.29799999999999999</v>
      </c>
      <c r="S1606" s="195">
        <v>4.7E-2</v>
      </c>
      <c r="T1606" s="195">
        <v>9.9000000000000005E-2</v>
      </c>
      <c r="U1606" s="195">
        <v>0.11</v>
      </c>
      <c r="V1606" s="195">
        <v>0.182</v>
      </c>
      <c r="W1606" s="195">
        <v>0.14399999999999999</v>
      </c>
      <c r="X1606" s="195">
        <v>0.223</v>
      </c>
      <c r="Y1606" s="195" t="s">
        <v>143</v>
      </c>
      <c r="Z1606" s="195" t="s">
        <v>143</v>
      </c>
      <c r="AA1606" s="195">
        <v>3.5999999999999997E-2</v>
      </c>
      <c r="AB1606" s="195">
        <v>8.3000000000000004E-2</v>
      </c>
      <c r="AC1606" s="42"/>
    </row>
    <row r="1607" spans="1:29" x14ac:dyDescent="0.25">
      <c r="A1607" s="94" t="s">
        <v>3050</v>
      </c>
      <c r="B1607" s="195" t="s">
        <v>143</v>
      </c>
      <c r="C1607" s="195">
        <v>0.10135135135135136</v>
      </c>
      <c r="D1607" s="195">
        <v>0.21846846846846846</v>
      </c>
      <c r="E1607" s="195">
        <v>9.6846846846846843E-2</v>
      </c>
      <c r="F1607" s="195">
        <v>4.72972972972973E-2</v>
      </c>
      <c r="G1607" s="195">
        <v>0.42342342342342343</v>
      </c>
      <c r="H1607" s="195">
        <v>2.4774774774774775E-2</v>
      </c>
      <c r="I1607" s="195">
        <v>8.7837837837837843E-2</v>
      </c>
      <c r="J1607" s="194">
        <v>1</v>
      </c>
      <c r="K1607" s="196">
        <v>444</v>
      </c>
      <c r="L1607" s="94"/>
      <c r="M1607" s="195" t="s">
        <v>143</v>
      </c>
      <c r="N1607" s="195" t="s">
        <v>143</v>
      </c>
      <c r="O1607" s="195">
        <v>7.6999999999999999E-2</v>
      </c>
      <c r="P1607" s="195">
        <v>0.13300000000000001</v>
      </c>
      <c r="Q1607" s="195">
        <v>0.183</v>
      </c>
      <c r="R1607" s="195">
        <v>0.25900000000000001</v>
      </c>
      <c r="S1607" s="195">
        <v>7.2999999999999995E-2</v>
      </c>
      <c r="T1607" s="195">
        <v>0.128</v>
      </c>
      <c r="U1607" s="195">
        <v>3.1E-2</v>
      </c>
      <c r="V1607" s="195">
        <v>7.0999999999999994E-2</v>
      </c>
      <c r="W1607" s="195">
        <v>0.378</v>
      </c>
      <c r="X1607" s="195">
        <v>0.47</v>
      </c>
      <c r="Y1607" s="195">
        <v>1.4E-2</v>
      </c>
      <c r="Z1607" s="195">
        <v>4.3999999999999997E-2</v>
      </c>
      <c r="AA1607" s="195">
        <v>6.5000000000000002E-2</v>
      </c>
      <c r="AB1607" s="195">
        <v>0.11799999999999999</v>
      </c>
      <c r="AC1607" s="42"/>
    </row>
    <row r="1608" spans="1:29" x14ac:dyDescent="0.25">
      <c r="A1608" s="94" t="s">
        <v>3051</v>
      </c>
      <c r="B1608" s="195" t="s">
        <v>143</v>
      </c>
      <c r="C1608" s="195">
        <v>0.23160173160173161</v>
      </c>
      <c r="D1608" s="195">
        <v>0.48701298701298701</v>
      </c>
      <c r="E1608" s="195">
        <v>6.764069264069264E-2</v>
      </c>
      <c r="F1608" s="195">
        <v>2.2727272727272728E-2</v>
      </c>
      <c r="G1608" s="195">
        <v>8.9826839826839824E-2</v>
      </c>
      <c r="H1608" s="195">
        <v>4.329004329004329E-3</v>
      </c>
      <c r="I1608" s="195">
        <v>9.6861471861471857E-2</v>
      </c>
      <c r="J1608" s="194">
        <v>0.99999999999999989</v>
      </c>
      <c r="K1608" s="196">
        <v>1848</v>
      </c>
      <c r="L1608" s="94"/>
      <c r="M1608" s="195" t="s">
        <v>143</v>
      </c>
      <c r="N1608" s="195" t="s">
        <v>143</v>
      </c>
      <c r="O1608" s="195">
        <v>0.21299999999999999</v>
      </c>
      <c r="P1608" s="195">
        <v>0.251</v>
      </c>
      <c r="Q1608" s="195">
        <v>0.46400000000000002</v>
      </c>
      <c r="R1608" s="195">
        <v>0.51</v>
      </c>
      <c r="S1608" s="195">
        <v>5.7000000000000002E-2</v>
      </c>
      <c r="T1608" s="195">
        <v>0.08</v>
      </c>
      <c r="U1608" s="195">
        <v>1.7000000000000001E-2</v>
      </c>
      <c r="V1608" s="195">
        <v>3.1E-2</v>
      </c>
      <c r="W1608" s="195">
        <v>7.8E-2</v>
      </c>
      <c r="X1608" s="195">
        <v>0.104</v>
      </c>
      <c r="Y1608" s="195">
        <v>2E-3</v>
      </c>
      <c r="Z1608" s="195">
        <v>8.9999999999999993E-3</v>
      </c>
      <c r="AA1608" s="195">
        <v>8.4000000000000005E-2</v>
      </c>
      <c r="AB1608" s="195">
        <v>0.111</v>
      </c>
      <c r="AC1608" s="42"/>
    </row>
    <row r="1609" spans="1:29" x14ac:dyDescent="0.25">
      <c r="A1609" s="94" t="s">
        <v>3052</v>
      </c>
      <c r="B1609" s="195" t="s">
        <v>143</v>
      </c>
      <c r="C1609" s="195">
        <v>0.34510869565217389</v>
      </c>
      <c r="D1609" s="195">
        <v>0.37228260869565216</v>
      </c>
      <c r="E1609" s="195">
        <v>8.6956521739130432E-2</v>
      </c>
      <c r="F1609" s="195">
        <v>1.0869565217391304E-2</v>
      </c>
      <c r="G1609" s="195">
        <v>0.10869565217391304</v>
      </c>
      <c r="H1609" s="195">
        <v>1.0869565217391304E-2</v>
      </c>
      <c r="I1609" s="195">
        <v>6.5217391304347824E-2</v>
      </c>
      <c r="J1609" s="194">
        <v>1.0000000000000002</v>
      </c>
      <c r="K1609" s="196">
        <v>368</v>
      </c>
      <c r="L1609" s="94"/>
      <c r="M1609" s="195" t="s">
        <v>143</v>
      </c>
      <c r="N1609" s="195" t="s">
        <v>143</v>
      </c>
      <c r="O1609" s="195">
        <v>0.29799999999999999</v>
      </c>
      <c r="P1609" s="195">
        <v>0.39500000000000002</v>
      </c>
      <c r="Q1609" s="195">
        <v>0.32400000000000001</v>
      </c>
      <c r="R1609" s="195">
        <v>0.42299999999999999</v>
      </c>
      <c r="S1609" s="195">
        <v>6.2E-2</v>
      </c>
      <c r="T1609" s="195">
        <v>0.12</v>
      </c>
      <c r="U1609" s="195">
        <v>4.0000000000000001E-3</v>
      </c>
      <c r="V1609" s="195">
        <v>2.8000000000000001E-2</v>
      </c>
      <c r="W1609" s="195">
        <v>8.1000000000000003E-2</v>
      </c>
      <c r="X1609" s="195">
        <v>0.14499999999999999</v>
      </c>
      <c r="Y1609" s="195">
        <v>4.0000000000000001E-3</v>
      </c>
      <c r="Z1609" s="195">
        <v>2.8000000000000001E-2</v>
      </c>
      <c r="AA1609" s="195">
        <v>4.3999999999999997E-2</v>
      </c>
      <c r="AB1609" s="195">
        <v>9.5000000000000001E-2</v>
      </c>
      <c r="AC1609" s="42"/>
    </row>
    <row r="1610" spans="1:29" x14ac:dyDescent="0.25">
      <c r="A1610" s="94" t="s">
        <v>3053</v>
      </c>
      <c r="B1610" s="195">
        <v>4.5702930948832592E-2</v>
      </c>
      <c r="C1610" s="195">
        <v>0.269846000993542</v>
      </c>
      <c r="D1610" s="195">
        <v>0.22613015399900646</v>
      </c>
      <c r="E1610" s="195">
        <v>0.15032290114257327</v>
      </c>
      <c r="F1610" s="195">
        <v>4.0735221063089917E-2</v>
      </c>
      <c r="G1610" s="195">
        <v>0.19632389468455042</v>
      </c>
      <c r="H1610" s="195">
        <v>4.6696472925981123E-3</v>
      </c>
      <c r="I1610" s="195">
        <v>6.6269249875807248E-2</v>
      </c>
      <c r="J1610" s="194">
        <v>1</v>
      </c>
      <c r="K1610" s="196">
        <v>10065</v>
      </c>
      <c r="L1610" s="94"/>
      <c r="M1610" s="195">
        <v>4.2000000000000003E-2</v>
      </c>
      <c r="N1610" s="195">
        <v>0.05</v>
      </c>
      <c r="O1610" s="195">
        <v>0.26100000000000001</v>
      </c>
      <c r="P1610" s="195">
        <v>0.27900000000000003</v>
      </c>
      <c r="Q1610" s="195">
        <v>0.218</v>
      </c>
      <c r="R1610" s="195">
        <v>0.23400000000000001</v>
      </c>
      <c r="S1610" s="195">
        <v>0.14299999999999999</v>
      </c>
      <c r="T1610" s="195">
        <v>0.157</v>
      </c>
      <c r="U1610" s="195">
        <v>3.6999999999999998E-2</v>
      </c>
      <c r="V1610" s="195">
        <v>4.4999999999999998E-2</v>
      </c>
      <c r="W1610" s="195">
        <v>0.189</v>
      </c>
      <c r="X1610" s="195">
        <v>0.20399999999999999</v>
      </c>
      <c r="Y1610" s="195">
        <v>4.0000000000000001E-3</v>
      </c>
      <c r="Z1610" s="195">
        <v>6.0000000000000001E-3</v>
      </c>
      <c r="AA1610" s="195">
        <v>6.2E-2</v>
      </c>
      <c r="AB1610" s="195">
        <v>7.0999999999999994E-2</v>
      </c>
      <c r="AC1610" s="42"/>
    </row>
    <row r="1611" spans="1:29" x14ac:dyDescent="0.25">
      <c r="A1611" s="94" t="s">
        <v>3054</v>
      </c>
      <c r="B1611" s="195" t="s">
        <v>143</v>
      </c>
      <c r="C1611" s="195">
        <v>0.32615384615384613</v>
      </c>
      <c r="D1611" s="195">
        <v>0.14461538461538462</v>
      </c>
      <c r="E1611" s="195">
        <v>0.2</v>
      </c>
      <c r="F1611" s="195">
        <v>0.11692307692307692</v>
      </c>
      <c r="G1611" s="195">
        <v>0.16923076923076924</v>
      </c>
      <c r="H1611" s="195">
        <v>3.0769230769230769E-3</v>
      </c>
      <c r="I1611" s="195">
        <v>0.04</v>
      </c>
      <c r="J1611" s="194">
        <v>1</v>
      </c>
      <c r="K1611" s="196">
        <v>325</v>
      </c>
      <c r="L1611" s="94"/>
      <c r="M1611" s="195" t="s">
        <v>143</v>
      </c>
      <c r="N1611" s="195" t="s">
        <v>143</v>
      </c>
      <c r="O1611" s="195">
        <v>0.27700000000000002</v>
      </c>
      <c r="P1611" s="195">
        <v>0.379</v>
      </c>
      <c r="Q1611" s="195">
        <v>0.111</v>
      </c>
      <c r="R1611" s="195">
        <v>0.187</v>
      </c>
      <c r="S1611" s="195">
        <v>0.16</v>
      </c>
      <c r="T1611" s="195">
        <v>0.247</v>
      </c>
      <c r="U1611" s="195">
        <v>8.5999999999999993E-2</v>
      </c>
      <c r="V1611" s="195">
        <v>0.156</v>
      </c>
      <c r="W1611" s="195">
        <v>0.13200000000000001</v>
      </c>
      <c r="X1611" s="195">
        <v>0.214</v>
      </c>
      <c r="Y1611" s="195">
        <v>1E-3</v>
      </c>
      <c r="Z1611" s="195">
        <v>1.7000000000000001E-2</v>
      </c>
      <c r="AA1611" s="195">
        <v>2.4E-2</v>
      </c>
      <c r="AB1611" s="195">
        <v>6.7000000000000004E-2</v>
      </c>
      <c r="AC1611" s="42"/>
    </row>
    <row r="1612" spans="1:29" x14ac:dyDescent="0.25">
      <c r="A1612" s="94" t="s">
        <v>3055</v>
      </c>
      <c r="B1612" s="195" t="s">
        <v>143</v>
      </c>
      <c r="C1612" s="195">
        <v>7.3394495412844041E-2</v>
      </c>
      <c r="D1612" s="195">
        <v>0.16513761467889909</v>
      </c>
      <c r="E1612" s="195">
        <v>0.11926605504587157</v>
      </c>
      <c r="F1612" s="195">
        <v>1.2232415902140673E-2</v>
      </c>
      <c r="G1612" s="195">
        <v>0.55657492354740057</v>
      </c>
      <c r="H1612" s="195">
        <v>1.834862385321101E-2</v>
      </c>
      <c r="I1612" s="195">
        <v>5.5045871559633031E-2</v>
      </c>
      <c r="J1612" s="194">
        <v>1</v>
      </c>
      <c r="K1612" s="196">
        <v>327</v>
      </c>
      <c r="L1612" s="94"/>
      <c r="M1612" s="195" t="s">
        <v>143</v>
      </c>
      <c r="N1612" s="195" t="s">
        <v>143</v>
      </c>
      <c r="O1612" s="195">
        <v>0.05</v>
      </c>
      <c r="P1612" s="195">
        <v>0.107</v>
      </c>
      <c r="Q1612" s="195">
        <v>0.129</v>
      </c>
      <c r="R1612" s="195">
        <v>0.20899999999999999</v>
      </c>
      <c r="S1612" s="195">
        <v>8.7999999999999995E-2</v>
      </c>
      <c r="T1612" s="195">
        <v>0.159</v>
      </c>
      <c r="U1612" s="195">
        <v>5.0000000000000001E-3</v>
      </c>
      <c r="V1612" s="195">
        <v>3.1E-2</v>
      </c>
      <c r="W1612" s="195">
        <v>0.502</v>
      </c>
      <c r="X1612" s="195">
        <v>0.60899999999999999</v>
      </c>
      <c r="Y1612" s="195">
        <v>8.0000000000000002E-3</v>
      </c>
      <c r="Z1612" s="195">
        <v>3.9E-2</v>
      </c>
      <c r="AA1612" s="195">
        <v>3.5000000000000003E-2</v>
      </c>
      <c r="AB1612" s="195">
        <v>8.5000000000000006E-2</v>
      </c>
      <c r="AC1612" s="42"/>
    </row>
    <row r="1613" spans="1:29" x14ac:dyDescent="0.25">
      <c r="A1613" s="94" t="s">
        <v>3056</v>
      </c>
      <c r="B1613" s="195">
        <v>2.0366598778004071E-3</v>
      </c>
      <c r="C1613" s="195" t="s">
        <v>143</v>
      </c>
      <c r="D1613" s="195">
        <v>0.61303462321792257</v>
      </c>
      <c r="E1613" s="195">
        <v>0.25050916496945008</v>
      </c>
      <c r="F1613" s="195">
        <v>4.3788187372708759E-2</v>
      </c>
      <c r="G1613" s="195">
        <v>1.0183299389002037E-2</v>
      </c>
      <c r="H1613" s="195" t="s">
        <v>143</v>
      </c>
      <c r="I1613" s="195">
        <v>8.044806517311609E-2</v>
      </c>
      <c r="J1613" s="194">
        <v>1</v>
      </c>
      <c r="K1613" s="196">
        <v>982</v>
      </c>
      <c r="L1613" s="94"/>
      <c r="M1613" s="195">
        <v>1E-3</v>
      </c>
      <c r="N1613" s="195">
        <v>7.0000000000000001E-3</v>
      </c>
      <c r="O1613" s="195" t="s">
        <v>143</v>
      </c>
      <c r="P1613" s="195" t="s">
        <v>143</v>
      </c>
      <c r="Q1613" s="195">
        <v>0.58199999999999996</v>
      </c>
      <c r="R1613" s="195">
        <v>0.64300000000000002</v>
      </c>
      <c r="S1613" s="195">
        <v>0.224</v>
      </c>
      <c r="T1613" s="195">
        <v>0.27900000000000003</v>
      </c>
      <c r="U1613" s="195">
        <v>3.3000000000000002E-2</v>
      </c>
      <c r="V1613" s="195">
        <v>5.8000000000000003E-2</v>
      </c>
      <c r="W1613" s="195">
        <v>6.0000000000000001E-3</v>
      </c>
      <c r="X1613" s="195">
        <v>1.9E-2</v>
      </c>
      <c r="Y1613" s="195" t="s">
        <v>143</v>
      </c>
      <c r="Z1613" s="195" t="s">
        <v>143</v>
      </c>
      <c r="AA1613" s="195">
        <v>6.5000000000000002E-2</v>
      </c>
      <c r="AB1613" s="195">
        <v>9.9000000000000005E-2</v>
      </c>
      <c r="AC1613" s="42"/>
    </row>
    <row r="1614" spans="1:29" x14ac:dyDescent="0.25">
      <c r="A1614" s="94" t="s">
        <v>3057</v>
      </c>
      <c r="B1614" s="195">
        <v>1.2E-2</v>
      </c>
      <c r="C1614" s="195">
        <v>0.23599999999999999</v>
      </c>
      <c r="D1614" s="195">
        <v>0.22159999999999999</v>
      </c>
      <c r="E1614" s="195">
        <v>0.15279999999999999</v>
      </c>
      <c r="F1614" s="195">
        <v>6.8000000000000005E-2</v>
      </c>
      <c r="G1614" s="195">
        <v>0.2208</v>
      </c>
      <c r="H1614" s="195">
        <v>8.8000000000000005E-3</v>
      </c>
      <c r="I1614" s="195">
        <v>0.08</v>
      </c>
      <c r="J1614" s="194">
        <v>1.0000000000000002</v>
      </c>
      <c r="K1614" s="196">
        <v>1250</v>
      </c>
      <c r="L1614" s="94"/>
      <c r="M1614" s="195">
        <v>7.0000000000000001E-3</v>
      </c>
      <c r="N1614" s="195">
        <v>0.02</v>
      </c>
      <c r="O1614" s="195">
        <v>0.21299999999999999</v>
      </c>
      <c r="P1614" s="195">
        <v>0.26</v>
      </c>
      <c r="Q1614" s="195">
        <v>0.19900000000000001</v>
      </c>
      <c r="R1614" s="195">
        <v>0.245</v>
      </c>
      <c r="S1614" s="195">
        <v>0.13400000000000001</v>
      </c>
      <c r="T1614" s="195">
        <v>0.17399999999999999</v>
      </c>
      <c r="U1614" s="195">
        <v>5.5E-2</v>
      </c>
      <c r="V1614" s="195">
        <v>8.3000000000000004E-2</v>
      </c>
      <c r="W1614" s="195">
        <v>0.19900000000000001</v>
      </c>
      <c r="X1614" s="195">
        <v>0.245</v>
      </c>
      <c r="Y1614" s="195">
        <v>5.0000000000000001E-3</v>
      </c>
      <c r="Z1614" s="195">
        <v>1.6E-2</v>
      </c>
      <c r="AA1614" s="195">
        <v>6.6000000000000003E-2</v>
      </c>
      <c r="AB1614" s="195">
        <v>9.6000000000000002E-2</v>
      </c>
      <c r="AC1614" s="42"/>
    </row>
    <row r="1615" spans="1:29" x14ac:dyDescent="0.25">
      <c r="A1615" s="94" t="s">
        <v>3058</v>
      </c>
      <c r="B1615" s="195">
        <v>0.25349544072948327</v>
      </c>
      <c r="C1615" s="195">
        <v>0.43647416413373863</v>
      </c>
      <c r="D1615" s="195">
        <v>0.14346504559270518</v>
      </c>
      <c r="E1615" s="195">
        <v>5.5927051671732522E-2</v>
      </c>
      <c r="F1615" s="195">
        <v>4.2553191489361703E-3</v>
      </c>
      <c r="G1615" s="195">
        <v>3.2218844984802431E-2</v>
      </c>
      <c r="H1615" s="195">
        <v>2.4316109422492403E-3</v>
      </c>
      <c r="I1615" s="195">
        <v>7.1732522796352588E-2</v>
      </c>
      <c r="J1615" s="194">
        <v>1</v>
      </c>
      <c r="K1615" s="196">
        <v>1645</v>
      </c>
      <c r="L1615" s="94"/>
      <c r="M1615" s="195">
        <v>0.23300000000000001</v>
      </c>
      <c r="N1615" s="195">
        <v>0.27500000000000002</v>
      </c>
      <c r="O1615" s="195">
        <v>0.41299999999999998</v>
      </c>
      <c r="P1615" s="195">
        <v>0.46100000000000002</v>
      </c>
      <c r="Q1615" s="195">
        <v>0.127</v>
      </c>
      <c r="R1615" s="195">
        <v>0.161</v>
      </c>
      <c r="S1615" s="195">
        <v>4.5999999999999999E-2</v>
      </c>
      <c r="T1615" s="195">
        <v>6.8000000000000005E-2</v>
      </c>
      <c r="U1615" s="195">
        <v>2E-3</v>
      </c>
      <c r="V1615" s="195">
        <v>8.9999999999999993E-3</v>
      </c>
      <c r="W1615" s="195">
        <v>2.5000000000000001E-2</v>
      </c>
      <c r="X1615" s="195">
        <v>4.2000000000000003E-2</v>
      </c>
      <c r="Y1615" s="195">
        <v>1E-3</v>
      </c>
      <c r="Z1615" s="195">
        <v>6.0000000000000001E-3</v>
      </c>
      <c r="AA1615" s="195">
        <v>0.06</v>
      </c>
      <c r="AB1615" s="195">
        <v>8.5000000000000006E-2</v>
      </c>
      <c r="AC1615" s="42"/>
    </row>
    <row r="1616" spans="1:29" x14ac:dyDescent="0.25">
      <c r="A1616" s="94" t="s">
        <v>3059</v>
      </c>
      <c r="B1616" s="195" t="s">
        <v>143</v>
      </c>
      <c r="C1616" s="195">
        <v>0.21030042918454936</v>
      </c>
      <c r="D1616" s="195">
        <v>0.24892703862660945</v>
      </c>
      <c r="E1616" s="195">
        <v>0.21888412017167383</v>
      </c>
      <c r="F1616" s="195">
        <v>6.0085836909871244E-2</v>
      </c>
      <c r="G1616" s="195">
        <v>0.20600858369098712</v>
      </c>
      <c r="H1616" s="195">
        <v>4.2918454935622317E-3</v>
      </c>
      <c r="I1616" s="195">
        <v>5.1502145922746781E-2</v>
      </c>
      <c r="J1616" s="194">
        <v>1</v>
      </c>
      <c r="K1616" s="196">
        <v>233</v>
      </c>
      <c r="L1616" s="94"/>
      <c r="M1616" s="195" t="s">
        <v>143</v>
      </c>
      <c r="N1616" s="195" t="s">
        <v>143</v>
      </c>
      <c r="O1616" s="195">
        <v>0.16300000000000001</v>
      </c>
      <c r="P1616" s="195">
        <v>0.26700000000000002</v>
      </c>
      <c r="Q1616" s="195">
        <v>0.19800000000000001</v>
      </c>
      <c r="R1616" s="195">
        <v>0.308</v>
      </c>
      <c r="S1616" s="195">
        <v>0.17100000000000001</v>
      </c>
      <c r="T1616" s="195">
        <v>0.27600000000000002</v>
      </c>
      <c r="U1616" s="195">
        <v>3.5999999999999997E-2</v>
      </c>
      <c r="V1616" s="195">
        <v>9.8000000000000004E-2</v>
      </c>
      <c r="W1616" s="195">
        <v>0.159</v>
      </c>
      <c r="X1616" s="195">
        <v>0.26300000000000001</v>
      </c>
      <c r="Y1616" s="195">
        <v>1E-3</v>
      </c>
      <c r="Z1616" s="195">
        <v>2.4E-2</v>
      </c>
      <c r="AA1616" s="195">
        <v>0.03</v>
      </c>
      <c r="AB1616" s="195">
        <v>8.7999999999999995E-2</v>
      </c>
      <c r="AC1616" s="42"/>
    </row>
    <row r="1617" spans="1:29" x14ac:dyDescent="0.25">
      <c r="A1617" s="94" t="s">
        <v>3060</v>
      </c>
      <c r="B1617" s="195" t="s">
        <v>143</v>
      </c>
      <c r="C1617" s="195">
        <v>0.25658536585365854</v>
      </c>
      <c r="D1617" s="195">
        <v>0.14341463414634145</v>
      </c>
      <c r="E1617" s="195">
        <v>0.17365853658536584</v>
      </c>
      <c r="F1617" s="195">
        <v>2.5365853658536587E-2</v>
      </c>
      <c r="G1617" s="195">
        <v>0.3570731707317073</v>
      </c>
      <c r="H1617" s="195">
        <v>6.8292682926829268E-3</v>
      </c>
      <c r="I1617" s="195">
        <v>3.7073170731707315E-2</v>
      </c>
      <c r="J1617" s="194">
        <v>1</v>
      </c>
      <c r="K1617" s="196">
        <v>1025</v>
      </c>
      <c r="L1617" s="94"/>
      <c r="M1617" s="195" t="s">
        <v>143</v>
      </c>
      <c r="N1617" s="195" t="s">
        <v>143</v>
      </c>
      <c r="O1617" s="195">
        <v>0.23100000000000001</v>
      </c>
      <c r="P1617" s="195">
        <v>0.28399999999999997</v>
      </c>
      <c r="Q1617" s="195">
        <v>0.123</v>
      </c>
      <c r="R1617" s="195">
        <v>0.16600000000000001</v>
      </c>
      <c r="S1617" s="195">
        <v>0.152</v>
      </c>
      <c r="T1617" s="195">
        <v>0.19800000000000001</v>
      </c>
      <c r="U1617" s="195">
        <v>1.7000000000000001E-2</v>
      </c>
      <c r="V1617" s="195">
        <v>3.6999999999999998E-2</v>
      </c>
      <c r="W1617" s="195">
        <v>0.32800000000000001</v>
      </c>
      <c r="X1617" s="195">
        <v>0.38700000000000001</v>
      </c>
      <c r="Y1617" s="195">
        <v>3.0000000000000001E-3</v>
      </c>
      <c r="Z1617" s="195">
        <v>1.4E-2</v>
      </c>
      <c r="AA1617" s="195">
        <v>2.7E-2</v>
      </c>
      <c r="AB1617" s="195">
        <v>0.05</v>
      </c>
      <c r="AC1617" s="42"/>
    </row>
    <row r="1618" spans="1:29" x14ac:dyDescent="0.25">
      <c r="A1618" s="94" t="s">
        <v>3061</v>
      </c>
      <c r="B1618" s="195" t="s">
        <v>143</v>
      </c>
      <c r="C1618" s="195">
        <v>0.38900203665987781</v>
      </c>
      <c r="D1618" s="195">
        <v>0.40936863543788188</v>
      </c>
      <c r="E1618" s="195">
        <v>7.9429735234215884E-2</v>
      </c>
      <c r="F1618" s="195">
        <v>1.2219959266802444E-2</v>
      </c>
      <c r="G1618" s="195">
        <v>1.6293279022403257E-2</v>
      </c>
      <c r="H1618" s="195" t="s">
        <v>143</v>
      </c>
      <c r="I1618" s="195">
        <v>9.368635437881874E-2</v>
      </c>
      <c r="J1618" s="194">
        <v>1</v>
      </c>
      <c r="K1618" s="196">
        <v>491</v>
      </c>
      <c r="L1618" s="94"/>
      <c r="M1618" s="195" t="s">
        <v>143</v>
      </c>
      <c r="N1618" s="195" t="s">
        <v>143</v>
      </c>
      <c r="O1618" s="195">
        <v>0.34699999999999998</v>
      </c>
      <c r="P1618" s="195">
        <v>0.433</v>
      </c>
      <c r="Q1618" s="195">
        <v>0.36699999999999999</v>
      </c>
      <c r="R1618" s="195">
        <v>0.45300000000000001</v>
      </c>
      <c r="S1618" s="195">
        <v>5.8999999999999997E-2</v>
      </c>
      <c r="T1618" s="195">
        <v>0.107</v>
      </c>
      <c r="U1618" s="195">
        <v>6.0000000000000001E-3</v>
      </c>
      <c r="V1618" s="195">
        <v>2.5999999999999999E-2</v>
      </c>
      <c r="W1618" s="195">
        <v>8.0000000000000002E-3</v>
      </c>
      <c r="X1618" s="195">
        <v>3.2000000000000001E-2</v>
      </c>
      <c r="Y1618" s="195" t="s">
        <v>143</v>
      </c>
      <c r="Z1618" s="195" t="s">
        <v>143</v>
      </c>
      <c r="AA1618" s="195">
        <v>7.0999999999999994E-2</v>
      </c>
      <c r="AB1618" s="195">
        <v>0.123</v>
      </c>
      <c r="AC1618" s="42"/>
    </row>
    <row r="1619" spans="1:29" x14ac:dyDescent="0.25">
      <c r="A1619" s="94" t="s">
        <v>3062</v>
      </c>
      <c r="B1619" s="195" t="s">
        <v>143</v>
      </c>
      <c r="C1619" s="195">
        <v>0.20266666666666666</v>
      </c>
      <c r="D1619" s="195">
        <v>0.26400000000000001</v>
      </c>
      <c r="E1619" s="195">
        <v>0.18666666666666668</v>
      </c>
      <c r="F1619" s="195">
        <v>0.04</v>
      </c>
      <c r="G1619" s="195">
        <v>0.25066666666666665</v>
      </c>
      <c r="H1619" s="195">
        <v>2.6666666666666666E-3</v>
      </c>
      <c r="I1619" s="195">
        <v>5.3333333333333337E-2</v>
      </c>
      <c r="J1619" s="194">
        <v>1</v>
      </c>
      <c r="K1619" s="196">
        <v>375</v>
      </c>
      <c r="L1619" s="94"/>
      <c r="M1619" s="195" t="s">
        <v>143</v>
      </c>
      <c r="N1619" s="195" t="s">
        <v>143</v>
      </c>
      <c r="O1619" s="195">
        <v>0.16500000000000001</v>
      </c>
      <c r="P1619" s="195">
        <v>0.246</v>
      </c>
      <c r="Q1619" s="195">
        <v>0.222</v>
      </c>
      <c r="R1619" s="195">
        <v>0.311</v>
      </c>
      <c r="S1619" s="195">
        <v>0.15</v>
      </c>
      <c r="T1619" s="195">
        <v>0.22900000000000001</v>
      </c>
      <c r="U1619" s="195">
        <v>2.4E-2</v>
      </c>
      <c r="V1619" s="195">
        <v>6.5000000000000002E-2</v>
      </c>
      <c r="W1619" s="195">
        <v>0.20899999999999999</v>
      </c>
      <c r="X1619" s="195">
        <v>0.29699999999999999</v>
      </c>
      <c r="Y1619" s="195">
        <v>0</v>
      </c>
      <c r="Z1619" s="195">
        <v>1.4999999999999999E-2</v>
      </c>
      <c r="AA1619" s="195">
        <v>3.5000000000000003E-2</v>
      </c>
      <c r="AB1619" s="195">
        <v>8.1000000000000003E-2</v>
      </c>
      <c r="AC1619" s="42"/>
    </row>
    <row r="1620" spans="1:29" x14ac:dyDescent="0.25">
      <c r="A1620" s="94" t="s">
        <v>3063</v>
      </c>
      <c r="B1620" s="195" t="s">
        <v>143</v>
      </c>
      <c r="C1620" s="195">
        <v>0.32388663967611336</v>
      </c>
      <c r="D1620" s="195">
        <v>0.13765182186234817</v>
      </c>
      <c r="E1620" s="195">
        <v>0.1214574898785425</v>
      </c>
      <c r="F1620" s="195">
        <v>0.16194331983805668</v>
      </c>
      <c r="G1620" s="195">
        <v>0.20242914979757085</v>
      </c>
      <c r="H1620" s="195" t="s">
        <v>143</v>
      </c>
      <c r="I1620" s="195">
        <v>5.2631578947368418E-2</v>
      </c>
      <c r="J1620" s="194">
        <v>1</v>
      </c>
      <c r="K1620" s="196">
        <v>247</v>
      </c>
      <c r="L1620" s="94"/>
      <c r="M1620" s="195" t="s">
        <v>143</v>
      </c>
      <c r="N1620" s="195" t="s">
        <v>143</v>
      </c>
      <c r="O1620" s="195">
        <v>0.26900000000000002</v>
      </c>
      <c r="P1620" s="195">
        <v>0.38500000000000001</v>
      </c>
      <c r="Q1620" s="195">
        <v>0.1</v>
      </c>
      <c r="R1620" s="195">
        <v>0.186</v>
      </c>
      <c r="S1620" s="195">
        <v>8.5999999999999993E-2</v>
      </c>
      <c r="T1620" s="195">
        <v>0.16800000000000001</v>
      </c>
      <c r="U1620" s="195">
        <v>0.121</v>
      </c>
      <c r="V1620" s="195">
        <v>0.21299999999999999</v>
      </c>
      <c r="W1620" s="195">
        <v>0.157</v>
      </c>
      <c r="X1620" s="195">
        <v>0.25700000000000001</v>
      </c>
      <c r="Y1620" s="195" t="s">
        <v>143</v>
      </c>
      <c r="Z1620" s="195" t="s">
        <v>143</v>
      </c>
      <c r="AA1620" s="195">
        <v>3.1E-2</v>
      </c>
      <c r="AB1620" s="195">
        <v>8.7999999999999995E-2</v>
      </c>
      <c r="AC1620" s="42"/>
    </row>
    <row r="1621" spans="1:29" x14ac:dyDescent="0.25">
      <c r="A1621" s="94" t="s">
        <v>3064</v>
      </c>
      <c r="B1621" s="195" t="s">
        <v>143</v>
      </c>
      <c r="C1621" s="195">
        <v>0.11194029850746269</v>
      </c>
      <c r="D1621" s="195">
        <v>0.15671641791044777</v>
      </c>
      <c r="E1621" s="195">
        <v>0.17910447761194029</v>
      </c>
      <c r="F1621" s="195">
        <v>3.3582089552238806E-2</v>
      </c>
      <c r="G1621" s="195">
        <v>0.47014925373134331</v>
      </c>
      <c r="H1621" s="195">
        <v>1.4925373134328358E-2</v>
      </c>
      <c r="I1621" s="195">
        <v>3.3582089552238806E-2</v>
      </c>
      <c r="J1621" s="194">
        <v>1</v>
      </c>
      <c r="K1621" s="196">
        <v>268</v>
      </c>
      <c r="L1621" s="94"/>
      <c r="M1621" s="195" t="s">
        <v>143</v>
      </c>
      <c r="N1621" s="195" t="s">
        <v>143</v>
      </c>
      <c r="O1621" s="195">
        <v>0.08</v>
      </c>
      <c r="P1621" s="195">
        <v>0.155</v>
      </c>
      <c r="Q1621" s="195">
        <v>0.11799999999999999</v>
      </c>
      <c r="R1621" s="195">
        <v>0.20499999999999999</v>
      </c>
      <c r="S1621" s="195">
        <v>0.13800000000000001</v>
      </c>
      <c r="T1621" s="195">
        <v>0.22900000000000001</v>
      </c>
      <c r="U1621" s="195">
        <v>1.7999999999999999E-2</v>
      </c>
      <c r="V1621" s="195">
        <v>6.3E-2</v>
      </c>
      <c r="W1621" s="195">
        <v>0.41099999999999998</v>
      </c>
      <c r="X1621" s="195">
        <v>0.53</v>
      </c>
      <c r="Y1621" s="195">
        <v>6.0000000000000001E-3</v>
      </c>
      <c r="Z1621" s="195">
        <v>3.7999999999999999E-2</v>
      </c>
      <c r="AA1621" s="195">
        <v>1.7999999999999999E-2</v>
      </c>
      <c r="AB1621" s="195">
        <v>6.3E-2</v>
      </c>
      <c r="AC1621" s="42"/>
    </row>
    <row r="1622" spans="1:29" x14ac:dyDescent="0.25">
      <c r="A1622" s="94" t="s">
        <v>3065</v>
      </c>
      <c r="B1622" s="195" t="s">
        <v>143</v>
      </c>
      <c r="C1622" s="195">
        <v>0.31018518518518517</v>
      </c>
      <c r="D1622" s="195">
        <v>0.35802469135802467</v>
      </c>
      <c r="E1622" s="195">
        <v>0.11728395061728394</v>
      </c>
      <c r="F1622" s="195">
        <v>3.8580246913580245E-2</v>
      </c>
      <c r="G1622" s="195">
        <v>8.4104938271604937E-2</v>
      </c>
      <c r="H1622" s="195">
        <v>3.8580246913580245E-3</v>
      </c>
      <c r="I1622" s="195">
        <v>8.7962962962962965E-2</v>
      </c>
      <c r="J1622" s="194">
        <v>0.99999999999999978</v>
      </c>
      <c r="K1622" s="196">
        <v>1296</v>
      </c>
      <c r="L1622" s="94"/>
      <c r="M1622" s="195" t="s">
        <v>143</v>
      </c>
      <c r="N1622" s="195" t="s">
        <v>143</v>
      </c>
      <c r="O1622" s="195">
        <v>0.28599999999999998</v>
      </c>
      <c r="P1622" s="195">
        <v>0.33600000000000002</v>
      </c>
      <c r="Q1622" s="195">
        <v>0.33200000000000002</v>
      </c>
      <c r="R1622" s="195">
        <v>0.38500000000000001</v>
      </c>
      <c r="S1622" s="195">
        <v>0.10100000000000001</v>
      </c>
      <c r="T1622" s="195">
        <v>0.13600000000000001</v>
      </c>
      <c r="U1622" s="195">
        <v>2.9000000000000001E-2</v>
      </c>
      <c r="V1622" s="195">
        <v>5.0999999999999997E-2</v>
      </c>
      <c r="W1622" s="195">
        <v>7.0000000000000007E-2</v>
      </c>
      <c r="X1622" s="195">
        <v>0.1</v>
      </c>
      <c r="Y1622" s="195">
        <v>2E-3</v>
      </c>
      <c r="Z1622" s="195">
        <v>8.9999999999999993E-3</v>
      </c>
      <c r="AA1622" s="195">
        <v>7.3999999999999996E-2</v>
      </c>
      <c r="AB1622" s="195">
        <v>0.105</v>
      </c>
      <c r="AC1622" s="42"/>
    </row>
    <row r="1623" spans="1:29" x14ac:dyDescent="0.25">
      <c r="A1623" s="94" t="s">
        <v>3066</v>
      </c>
      <c r="B1623" s="195" t="s">
        <v>143</v>
      </c>
      <c r="C1623" s="195">
        <v>0.4541832669322709</v>
      </c>
      <c r="D1623" s="195">
        <v>0.29880478087649404</v>
      </c>
      <c r="E1623" s="195">
        <v>0.11553784860557768</v>
      </c>
      <c r="F1623" s="195">
        <v>1.5936254980079681E-2</v>
      </c>
      <c r="G1623" s="195">
        <v>4.7808764940239043E-2</v>
      </c>
      <c r="H1623" s="195" t="s">
        <v>143</v>
      </c>
      <c r="I1623" s="195">
        <v>6.7729083665338641E-2</v>
      </c>
      <c r="J1623" s="194">
        <v>1</v>
      </c>
      <c r="K1623" s="196">
        <v>251</v>
      </c>
      <c r="L1623" s="94"/>
      <c r="M1623" s="195" t="s">
        <v>143</v>
      </c>
      <c r="N1623" s="195" t="s">
        <v>143</v>
      </c>
      <c r="O1623" s="195">
        <v>0.39400000000000002</v>
      </c>
      <c r="P1623" s="195">
        <v>0.51600000000000001</v>
      </c>
      <c r="Q1623" s="195">
        <v>0.246</v>
      </c>
      <c r="R1623" s="195">
        <v>0.35799999999999998</v>
      </c>
      <c r="S1623" s="195">
        <v>8.2000000000000003E-2</v>
      </c>
      <c r="T1623" s="195">
        <v>0.161</v>
      </c>
      <c r="U1623" s="195">
        <v>6.0000000000000001E-3</v>
      </c>
      <c r="V1623" s="195">
        <v>0.04</v>
      </c>
      <c r="W1623" s="195">
        <v>2.8000000000000001E-2</v>
      </c>
      <c r="X1623" s="195">
        <v>8.2000000000000003E-2</v>
      </c>
      <c r="Y1623" s="195" t="s">
        <v>143</v>
      </c>
      <c r="Z1623" s="195" t="s">
        <v>143</v>
      </c>
      <c r="AA1623" s="195">
        <v>4.2999999999999997E-2</v>
      </c>
      <c r="AB1623" s="195">
        <v>0.106</v>
      </c>
      <c r="AC1623" s="42"/>
    </row>
    <row r="1624" spans="1:29" x14ac:dyDescent="0.25">
      <c r="A1624" s="94" t="s">
        <v>3067</v>
      </c>
      <c r="B1624" s="195">
        <v>5.747043553504471E-2</v>
      </c>
      <c r="C1624" s="195">
        <v>0.2533890972021921</v>
      </c>
      <c r="D1624" s="195">
        <v>0.27156042688203058</v>
      </c>
      <c r="E1624" s="195">
        <v>0.11551773867897318</v>
      </c>
      <c r="F1624" s="195">
        <v>3.6775310066339773E-2</v>
      </c>
      <c r="G1624" s="195">
        <v>0.22021920969137582</v>
      </c>
      <c r="H1624" s="195">
        <v>4.9754831266224401E-3</v>
      </c>
      <c r="I1624" s="195">
        <v>4.00922988174214E-2</v>
      </c>
      <c r="J1624" s="194">
        <v>0.99999999999999989</v>
      </c>
      <c r="K1624" s="196">
        <v>13868</v>
      </c>
      <c r="L1624" s="94"/>
      <c r="M1624" s="195">
        <v>5.3999999999999999E-2</v>
      </c>
      <c r="N1624" s="195">
        <v>6.0999999999999999E-2</v>
      </c>
      <c r="O1624" s="195">
        <v>0.246</v>
      </c>
      <c r="P1624" s="195">
        <v>0.26100000000000001</v>
      </c>
      <c r="Q1624" s="195">
        <v>0.26400000000000001</v>
      </c>
      <c r="R1624" s="195">
        <v>0.27900000000000003</v>
      </c>
      <c r="S1624" s="195">
        <v>0.11</v>
      </c>
      <c r="T1624" s="195">
        <v>0.121</v>
      </c>
      <c r="U1624" s="195">
        <v>3.4000000000000002E-2</v>
      </c>
      <c r="V1624" s="195">
        <v>0.04</v>
      </c>
      <c r="W1624" s="195">
        <v>0.21299999999999999</v>
      </c>
      <c r="X1624" s="195">
        <v>0.22700000000000001</v>
      </c>
      <c r="Y1624" s="195">
        <v>4.0000000000000001E-3</v>
      </c>
      <c r="Z1624" s="195">
        <v>6.0000000000000001E-3</v>
      </c>
      <c r="AA1624" s="195">
        <v>3.6999999999999998E-2</v>
      </c>
      <c r="AB1624" s="195">
        <v>4.2999999999999997E-2</v>
      </c>
      <c r="AC1624" s="42"/>
    </row>
    <row r="1625" spans="1:29" x14ac:dyDescent="0.25">
      <c r="A1625" s="94" t="s">
        <v>3068</v>
      </c>
      <c r="B1625" s="195" t="s">
        <v>143</v>
      </c>
      <c r="C1625" s="195">
        <v>0.26666666666666666</v>
      </c>
      <c r="D1625" s="195">
        <v>0.31458333333333333</v>
      </c>
      <c r="E1625" s="195">
        <v>0.11041666666666666</v>
      </c>
      <c r="F1625" s="195">
        <v>0.10416666666666667</v>
      </c>
      <c r="G1625" s="195">
        <v>0.15833333333333333</v>
      </c>
      <c r="H1625" s="195">
        <v>8.3333333333333332E-3</v>
      </c>
      <c r="I1625" s="195">
        <v>3.7499999999999999E-2</v>
      </c>
      <c r="J1625" s="194">
        <v>0.99999999999999989</v>
      </c>
      <c r="K1625" s="196">
        <v>480</v>
      </c>
      <c r="L1625" s="94"/>
      <c r="M1625" s="195" t="s">
        <v>143</v>
      </c>
      <c r="N1625" s="195" t="s">
        <v>143</v>
      </c>
      <c r="O1625" s="195">
        <v>0.22900000000000001</v>
      </c>
      <c r="P1625" s="195">
        <v>0.308</v>
      </c>
      <c r="Q1625" s="195">
        <v>0.27500000000000002</v>
      </c>
      <c r="R1625" s="195">
        <v>0.35699999999999998</v>
      </c>
      <c r="S1625" s="195">
        <v>8.5000000000000006E-2</v>
      </c>
      <c r="T1625" s="195">
        <v>0.14199999999999999</v>
      </c>
      <c r="U1625" s="195">
        <v>0.08</v>
      </c>
      <c r="V1625" s="195">
        <v>0.13500000000000001</v>
      </c>
      <c r="W1625" s="195">
        <v>0.128</v>
      </c>
      <c r="X1625" s="195">
        <v>0.19400000000000001</v>
      </c>
      <c r="Y1625" s="195">
        <v>3.0000000000000001E-3</v>
      </c>
      <c r="Z1625" s="195">
        <v>2.1000000000000001E-2</v>
      </c>
      <c r="AA1625" s="195">
        <v>2.4E-2</v>
      </c>
      <c r="AB1625" s="195">
        <v>5.8000000000000003E-2</v>
      </c>
      <c r="AC1625" s="42"/>
    </row>
    <row r="1626" spans="1:29" x14ac:dyDescent="0.25">
      <c r="A1626" s="94" t="s">
        <v>3069</v>
      </c>
      <c r="B1626" s="195" t="s">
        <v>143</v>
      </c>
      <c r="C1626" s="195">
        <v>0.10344827586206896</v>
      </c>
      <c r="D1626" s="195">
        <v>0.20689655172413793</v>
      </c>
      <c r="E1626" s="195">
        <v>6.6312997347480113E-2</v>
      </c>
      <c r="F1626" s="195">
        <v>3.1830238726790451E-2</v>
      </c>
      <c r="G1626" s="195">
        <v>0.54376657824933683</v>
      </c>
      <c r="H1626" s="195">
        <v>2.9177718832891247E-2</v>
      </c>
      <c r="I1626" s="195">
        <v>1.8567639257294429E-2</v>
      </c>
      <c r="J1626" s="194">
        <v>1</v>
      </c>
      <c r="K1626" s="196">
        <v>377</v>
      </c>
      <c r="L1626" s="94"/>
      <c r="M1626" s="195" t="s">
        <v>143</v>
      </c>
      <c r="N1626" s="195" t="s">
        <v>143</v>
      </c>
      <c r="O1626" s="195">
        <v>7.6999999999999999E-2</v>
      </c>
      <c r="P1626" s="195">
        <v>0.13800000000000001</v>
      </c>
      <c r="Q1626" s="195">
        <v>0.16900000000000001</v>
      </c>
      <c r="R1626" s="195">
        <v>0.251</v>
      </c>
      <c r="S1626" s="195">
        <v>4.4999999999999998E-2</v>
      </c>
      <c r="T1626" s="195">
        <v>9.6000000000000002E-2</v>
      </c>
      <c r="U1626" s="195">
        <v>1.7999999999999999E-2</v>
      </c>
      <c r="V1626" s="195">
        <v>5.5E-2</v>
      </c>
      <c r="W1626" s="195">
        <v>0.49299999999999999</v>
      </c>
      <c r="X1626" s="195">
        <v>0.59299999999999997</v>
      </c>
      <c r="Y1626" s="195">
        <v>1.6E-2</v>
      </c>
      <c r="Z1626" s="195">
        <v>5.0999999999999997E-2</v>
      </c>
      <c r="AA1626" s="195">
        <v>8.9999999999999993E-3</v>
      </c>
      <c r="AB1626" s="195">
        <v>3.7999999999999999E-2</v>
      </c>
      <c r="AC1626" s="42"/>
    </row>
    <row r="1627" spans="1:29" x14ac:dyDescent="0.25">
      <c r="A1627" s="94" t="s">
        <v>3070</v>
      </c>
      <c r="B1627" s="195">
        <v>2.6455026455026454E-3</v>
      </c>
      <c r="C1627" s="195">
        <v>8.8183421516754845E-4</v>
      </c>
      <c r="D1627" s="195">
        <v>0.65520282186948853</v>
      </c>
      <c r="E1627" s="195">
        <v>0.28483245149911818</v>
      </c>
      <c r="F1627" s="195">
        <v>1.7636684303350969E-3</v>
      </c>
      <c r="G1627" s="195">
        <v>8.8183421516754845E-3</v>
      </c>
      <c r="H1627" s="195" t="s">
        <v>143</v>
      </c>
      <c r="I1627" s="195">
        <v>4.585537918871252E-2</v>
      </c>
      <c r="J1627" s="194">
        <v>0.99999999999999989</v>
      </c>
      <c r="K1627" s="196">
        <v>1134</v>
      </c>
      <c r="L1627" s="94"/>
      <c r="M1627" s="195">
        <v>1E-3</v>
      </c>
      <c r="N1627" s="195">
        <v>8.0000000000000002E-3</v>
      </c>
      <c r="O1627" s="195">
        <v>0</v>
      </c>
      <c r="P1627" s="195">
        <v>5.0000000000000001E-3</v>
      </c>
      <c r="Q1627" s="195">
        <v>0.627</v>
      </c>
      <c r="R1627" s="195">
        <v>0.68200000000000005</v>
      </c>
      <c r="S1627" s="195">
        <v>0.25900000000000001</v>
      </c>
      <c r="T1627" s="195">
        <v>0.312</v>
      </c>
      <c r="U1627" s="195">
        <v>0</v>
      </c>
      <c r="V1627" s="195">
        <v>6.0000000000000001E-3</v>
      </c>
      <c r="W1627" s="195">
        <v>5.0000000000000001E-3</v>
      </c>
      <c r="X1627" s="195">
        <v>1.6E-2</v>
      </c>
      <c r="Y1627" s="195" t="s">
        <v>143</v>
      </c>
      <c r="Z1627" s="195" t="s">
        <v>143</v>
      </c>
      <c r="AA1627" s="195">
        <v>3.5000000000000003E-2</v>
      </c>
      <c r="AB1627" s="195">
        <v>0.06</v>
      </c>
      <c r="AC1627" s="42"/>
    </row>
    <row r="1628" spans="1:29" x14ac:dyDescent="0.25">
      <c r="A1628" s="94" t="s">
        <v>3071</v>
      </c>
      <c r="B1628" s="195">
        <v>7.3074761101742547E-2</v>
      </c>
      <c r="C1628" s="195">
        <v>0.24732996065205171</v>
      </c>
      <c r="D1628" s="195">
        <v>0.22765598650927488</v>
      </c>
      <c r="E1628" s="195">
        <v>9.7807757166947729E-2</v>
      </c>
      <c r="F1628" s="195">
        <v>6.3518830803822368E-2</v>
      </c>
      <c r="G1628" s="195">
        <v>0.25744800449690836</v>
      </c>
      <c r="H1628" s="195">
        <v>5.0590219224283303E-3</v>
      </c>
      <c r="I1628" s="195">
        <v>2.8105677346824058E-2</v>
      </c>
      <c r="J1628" s="194">
        <v>0.99999999999999989</v>
      </c>
      <c r="K1628" s="196">
        <v>1779</v>
      </c>
      <c r="L1628" s="94"/>
      <c r="M1628" s="195">
        <v>6.2E-2</v>
      </c>
      <c r="N1628" s="195">
        <v>8.5999999999999993E-2</v>
      </c>
      <c r="O1628" s="195">
        <v>0.22800000000000001</v>
      </c>
      <c r="P1628" s="195">
        <v>0.26800000000000002</v>
      </c>
      <c r="Q1628" s="195">
        <v>0.20899999999999999</v>
      </c>
      <c r="R1628" s="195">
        <v>0.248</v>
      </c>
      <c r="S1628" s="195">
        <v>8.5000000000000006E-2</v>
      </c>
      <c r="T1628" s="195">
        <v>0.112</v>
      </c>
      <c r="U1628" s="195">
        <v>5.2999999999999999E-2</v>
      </c>
      <c r="V1628" s="195">
        <v>7.5999999999999998E-2</v>
      </c>
      <c r="W1628" s="195">
        <v>0.23799999999999999</v>
      </c>
      <c r="X1628" s="195">
        <v>0.27800000000000002</v>
      </c>
      <c r="Y1628" s="195">
        <v>3.0000000000000001E-3</v>
      </c>
      <c r="Z1628" s="195">
        <v>0.01</v>
      </c>
      <c r="AA1628" s="195">
        <v>2.1000000000000001E-2</v>
      </c>
      <c r="AB1628" s="195">
        <v>3.6999999999999998E-2</v>
      </c>
      <c r="AC1628" s="42"/>
    </row>
    <row r="1629" spans="1:29" x14ac:dyDescent="0.25">
      <c r="A1629" s="94" t="s">
        <v>3072</v>
      </c>
      <c r="B1629" s="195">
        <v>0.29214515388148826</v>
      </c>
      <c r="C1629" s="195">
        <v>0.42627468994028478</v>
      </c>
      <c r="D1629" s="195">
        <v>0.13275149288011023</v>
      </c>
      <c r="E1629" s="195">
        <v>3.5829122645842905E-2</v>
      </c>
      <c r="F1629" s="195">
        <v>1.8373909049150207E-3</v>
      </c>
      <c r="G1629" s="195">
        <v>5.420303169499311E-2</v>
      </c>
      <c r="H1629" s="195">
        <v>2.7560863573725309E-3</v>
      </c>
      <c r="I1629" s="195">
        <v>5.420303169499311E-2</v>
      </c>
      <c r="J1629" s="194">
        <v>0.99999999999999989</v>
      </c>
      <c r="K1629" s="196">
        <v>2177</v>
      </c>
      <c r="L1629" s="94"/>
      <c r="M1629" s="195">
        <v>0.27300000000000002</v>
      </c>
      <c r="N1629" s="195">
        <v>0.312</v>
      </c>
      <c r="O1629" s="195">
        <v>0.40600000000000003</v>
      </c>
      <c r="P1629" s="195">
        <v>0.44700000000000001</v>
      </c>
      <c r="Q1629" s="195">
        <v>0.11899999999999999</v>
      </c>
      <c r="R1629" s="195">
        <v>0.14799999999999999</v>
      </c>
      <c r="S1629" s="195">
        <v>2.9000000000000001E-2</v>
      </c>
      <c r="T1629" s="195">
        <v>4.3999999999999997E-2</v>
      </c>
      <c r="U1629" s="195">
        <v>1E-3</v>
      </c>
      <c r="V1629" s="195">
        <v>5.0000000000000001E-3</v>
      </c>
      <c r="W1629" s="195">
        <v>4.4999999999999998E-2</v>
      </c>
      <c r="X1629" s="195">
        <v>6.5000000000000002E-2</v>
      </c>
      <c r="Y1629" s="195">
        <v>1E-3</v>
      </c>
      <c r="Z1629" s="195">
        <v>6.0000000000000001E-3</v>
      </c>
      <c r="AA1629" s="195">
        <v>4.4999999999999998E-2</v>
      </c>
      <c r="AB1629" s="195">
        <v>6.5000000000000002E-2</v>
      </c>
      <c r="AC1629" s="42"/>
    </row>
    <row r="1630" spans="1:29" x14ac:dyDescent="0.25">
      <c r="A1630" s="94" t="s">
        <v>3073</v>
      </c>
      <c r="B1630" s="195" t="s">
        <v>143</v>
      </c>
      <c r="C1630" s="195">
        <v>0.19335347432024169</v>
      </c>
      <c r="D1630" s="195">
        <v>0.26888217522658608</v>
      </c>
      <c r="E1630" s="195">
        <v>0.18429003021148035</v>
      </c>
      <c r="F1630" s="195">
        <v>3.0211480362537766E-2</v>
      </c>
      <c r="G1630" s="195">
        <v>0.2809667673716012</v>
      </c>
      <c r="H1630" s="195">
        <v>1.2084592145015106E-2</v>
      </c>
      <c r="I1630" s="195">
        <v>3.0211480362537766E-2</v>
      </c>
      <c r="J1630" s="194">
        <v>0.99999999999999989</v>
      </c>
      <c r="K1630" s="196">
        <v>331</v>
      </c>
      <c r="L1630" s="94"/>
      <c r="M1630" s="195" t="s">
        <v>143</v>
      </c>
      <c r="N1630" s="195" t="s">
        <v>143</v>
      </c>
      <c r="O1630" s="195">
        <v>0.154</v>
      </c>
      <c r="P1630" s="195">
        <v>0.23899999999999999</v>
      </c>
      <c r="Q1630" s="195">
        <v>0.224</v>
      </c>
      <c r="R1630" s="195">
        <v>0.31900000000000001</v>
      </c>
      <c r="S1630" s="195">
        <v>0.14599999999999999</v>
      </c>
      <c r="T1630" s="195">
        <v>0.23</v>
      </c>
      <c r="U1630" s="195">
        <v>1.6E-2</v>
      </c>
      <c r="V1630" s="195">
        <v>5.5E-2</v>
      </c>
      <c r="W1630" s="195">
        <v>0.23499999999999999</v>
      </c>
      <c r="X1630" s="195">
        <v>0.33200000000000002</v>
      </c>
      <c r="Y1630" s="195">
        <v>5.0000000000000001E-3</v>
      </c>
      <c r="Z1630" s="195">
        <v>3.1E-2</v>
      </c>
      <c r="AA1630" s="195">
        <v>1.6E-2</v>
      </c>
      <c r="AB1630" s="195">
        <v>5.5E-2</v>
      </c>
      <c r="AC1630" s="42"/>
    </row>
    <row r="1631" spans="1:29" x14ac:dyDescent="0.25">
      <c r="A1631" s="94" t="s">
        <v>3074</v>
      </c>
      <c r="B1631" s="195" t="s">
        <v>143</v>
      </c>
      <c r="C1631" s="195">
        <v>0.22032786885245903</v>
      </c>
      <c r="D1631" s="195">
        <v>0.21967213114754097</v>
      </c>
      <c r="E1631" s="195">
        <v>0.16459016393442624</v>
      </c>
      <c r="F1631" s="195">
        <v>3.016393442622951E-2</v>
      </c>
      <c r="G1631" s="195">
        <v>0.32655737704918031</v>
      </c>
      <c r="H1631" s="195">
        <v>5.9016393442622951E-3</v>
      </c>
      <c r="I1631" s="195">
        <v>3.2786885245901641E-2</v>
      </c>
      <c r="J1631" s="194">
        <v>1</v>
      </c>
      <c r="K1631" s="196">
        <v>1525</v>
      </c>
      <c r="L1631" s="94"/>
      <c r="M1631" s="195" t="s">
        <v>143</v>
      </c>
      <c r="N1631" s="195" t="s">
        <v>143</v>
      </c>
      <c r="O1631" s="195">
        <v>0.2</v>
      </c>
      <c r="P1631" s="195">
        <v>0.24199999999999999</v>
      </c>
      <c r="Q1631" s="195">
        <v>0.2</v>
      </c>
      <c r="R1631" s="195">
        <v>0.24099999999999999</v>
      </c>
      <c r="S1631" s="195">
        <v>0.14699999999999999</v>
      </c>
      <c r="T1631" s="195">
        <v>0.184</v>
      </c>
      <c r="U1631" s="195">
        <v>2.3E-2</v>
      </c>
      <c r="V1631" s="195">
        <v>0.04</v>
      </c>
      <c r="W1631" s="195">
        <v>0.30299999999999999</v>
      </c>
      <c r="X1631" s="195">
        <v>0.35099999999999998</v>
      </c>
      <c r="Y1631" s="195">
        <v>3.0000000000000001E-3</v>
      </c>
      <c r="Z1631" s="195">
        <v>1.0999999999999999E-2</v>
      </c>
      <c r="AA1631" s="195">
        <v>2.5000000000000001E-2</v>
      </c>
      <c r="AB1631" s="195">
        <v>4.2999999999999997E-2</v>
      </c>
      <c r="AC1631" s="42"/>
    </row>
    <row r="1632" spans="1:29" x14ac:dyDescent="0.25">
      <c r="A1632" s="94" t="s">
        <v>3075</v>
      </c>
      <c r="B1632" s="195" t="s">
        <v>143</v>
      </c>
      <c r="C1632" s="195">
        <v>0.46870653685674546</v>
      </c>
      <c r="D1632" s="195">
        <v>0.36856745479833103</v>
      </c>
      <c r="E1632" s="195">
        <v>5.8414464534075103E-2</v>
      </c>
      <c r="F1632" s="195">
        <v>5.5632823365785811E-3</v>
      </c>
      <c r="G1632" s="195">
        <v>2.9207232267037551E-2</v>
      </c>
      <c r="H1632" s="195" t="s">
        <v>143</v>
      </c>
      <c r="I1632" s="195">
        <v>6.9541029207232263E-2</v>
      </c>
      <c r="J1632" s="194">
        <v>0.99999999999999989</v>
      </c>
      <c r="K1632" s="196">
        <v>719</v>
      </c>
      <c r="L1632" s="94"/>
      <c r="M1632" s="195" t="s">
        <v>143</v>
      </c>
      <c r="N1632" s="195" t="s">
        <v>143</v>
      </c>
      <c r="O1632" s="195">
        <v>0.432</v>
      </c>
      <c r="P1632" s="195">
        <v>0.505</v>
      </c>
      <c r="Q1632" s="195">
        <v>0.33400000000000002</v>
      </c>
      <c r="R1632" s="195">
        <v>0.40400000000000003</v>
      </c>
      <c r="S1632" s="195">
        <v>4.3999999999999997E-2</v>
      </c>
      <c r="T1632" s="195">
        <v>7.8E-2</v>
      </c>
      <c r="U1632" s="195">
        <v>2E-3</v>
      </c>
      <c r="V1632" s="195">
        <v>1.4E-2</v>
      </c>
      <c r="W1632" s="195">
        <v>1.9E-2</v>
      </c>
      <c r="X1632" s="195">
        <v>4.3999999999999997E-2</v>
      </c>
      <c r="Y1632" s="195" t="s">
        <v>143</v>
      </c>
      <c r="Z1632" s="195" t="s">
        <v>143</v>
      </c>
      <c r="AA1632" s="195">
        <v>5.2999999999999999E-2</v>
      </c>
      <c r="AB1632" s="195">
        <v>9.0999999999999998E-2</v>
      </c>
      <c r="AC1632" s="42"/>
    </row>
    <row r="1633" spans="1:29" x14ac:dyDescent="0.25">
      <c r="A1633" s="94" t="s">
        <v>3076</v>
      </c>
      <c r="B1633" s="195" t="s">
        <v>143</v>
      </c>
      <c r="C1633" s="195">
        <v>0.14928057553956833</v>
      </c>
      <c r="D1633" s="195">
        <v>0.31294964028776978</v>
      </c>
      <c r="E1633" s="195">
        <v>0.15827338129496402</v>
      </c>
      <c r="F1633" s="195">
        <v>3.5971223021582732E-2</v>
      </c>
      <c r="G1633" s="195">
        <v>0.31115107913669066</v>
      </c>
      <c r="H1633" s="195">
        <v>1.7985611510791368E-3</v>
      </c>
      <c r="I1633" s="195">
        <v>3.0575539568345324E-2</v>
      </c>
      <c r="J1633" s="194">
        <v>1</v>
      </c>
      <c r="K1633" s="196">
        <v>556</v>
      </c>
      <c r="L1633" s="94"/>
      <c r="M1633" s="195" t="s">
        <v>143</v>
      </c>
      <c r="N1633" s="195" t="s">
        <v>143</v>
      </c>
      <c r="O1633" s="195">
        <v>0.122</v>
      </c>
      <c r="P1633" s="195">
        <v>0.18099999999999999</v>
      </c>
      <c r="Q1633" s="195">
        <v>0.27600000000000002</v>
      </c>
      <c r="R1633" s="195">
        <v>0.35299999999999998</v>
      </c>
      <c r="S1633" s="195">
        <v>0.13</v>
      </c>
      <c r="T1633" s="195">
        <v>0.191</v>
      </c>
      <c r="U1633" s="195">
        <v>2.3E-2</v>
      </c>
      <c r="V1633" s="195">
        <v>5.5E-2</v>
      </c>
      <c r="W1633" s="195">
        <v>0.27400000000000002</v>
      </c>
      <c r="X1633" s="195">
        <v>0.35099999999999998</v>
      </c>
      <c r="Y1633" s="195">
        <v>0</v>
      </c>
      <c r="Z1633" s="195">
        <v>0.01</v>
      </c>
      <c r="AA1633" s="195">
        <v>1.9E-2</v>
      </c>
      <c r="AB1633" s="195">
        <v>4.8000000000000001E-2</v>
      </c>
      <c r="AC1633" s="42"/>
    </row>
    <row r="1634" spans="1:29" x14ac:dyDescent="0.25">
      <c r="A1634" s="94" t="s">
        <v>3077</v>
      </c>
      <c r="B1634" s="195" t="s">
        <v>143</v>
      </c>
      <c r="C1634" s="195">
        <v>0.23219814241486067</v>
      </c>
      <c r="D1634" s="195">
        <v>0.19195046439628483</v>
      </c>
      <c r="E1634" s="195">
        <v>0.1238390092879257</v>
      </c>
      <c r="F1634" s="195">
        <v>0.17956656346749225</v>
      </c>
      <c r="G1634" s="195">
        <v>0.23219814241486067</v>
      </c>
      <c r="H1634" s="195">
        <v>3.0959752321981426E-3</v>
      </c>
      <c r="I1634" s="195">
        <v>3.7151702786377708E-2</v>
      </c>
      <c r="J1634" s="194">
        <v>1</v>
      </c>
      <c r="K1634" s="196">
        <v>323</v>
      </c>
      <c r="L1634" s="94"/>
      <c r="M1634" s="195" t="s">
        <v>143</v>
      </c>
      <c r="N1634" s="195" t="s">
        <v>143</v>
      </c>
      <c r="O1634" s="195">
        <v>0.189</v>
      </c>
      <c r="P1634" s="195">
        <v>0.28100000000000003</v>
      </c>
      <c r="Q1634" s="195">
        <v>0.153</v>
      </c>
      <c r="R1634" s="195">
        <v>0.23799999999999999</v>
      </c>
      <c r="S1634" s="195">
        <v>9.1999999999999998E-2</v>
      </c>
      <c r="T1634" s="195">
        <v>0.16400000000000001</v>
      </c>
      <c r="U1634" s="195">
        <v>0.14199999999999999</v>
      </c>
      <c r="V1634" s="195">
        <v>0.22500000000000001</v>
      </c>
      <c r="W1634" s="195">
        <v>0.189</v>
      </c>
      <c r="X1634" s="195">
        <v>0.28100000000000003</v>
      </c>
      <c r="Y1634" s="195">
        <v>1E-3</v>
      </c>
      <c r="Z1634" s="195">
        <v>1.7000000000000001E-2</v>
      </c>
      <c r="AA1634" s="195">
        <v>2.1000000000000001E-2</v>
      </c>
      <c r="AB1634" s="195">
        <v>6.4000000000000001E-2</v>
      </c>
      <c r="AC1634" s="42"/>
    </row>
    <row r="1635" spans="1:29" x14ac:dyDescent="0.25">
      <c r="A1635" s="94" t="s">
        <v>3078</v>
      </c>
      <c r="B1635" s="195" t="s">
        <v>143</v>
      </c>
      <c r="C1635" s="195">
        <v>0.12787723785166241</v>
      </c>
      <c r="D1635" s="195">
        <v>0.20460358056265984</v>
      </c>
      <c r="E1635" s="195">
        <v>0.10997442455242967</v>
      </c>
      <c r="F1635" s="195">
        <v>2.8132992327365727E-2</v>
      </c>
      <c r="G1635" s="195">
        <v>0.48337595907928388</v>
      </c>
      <c r="H1635" s="195">
        <v>1.5345268542199489E-2</v>
      </c>
      <c r="I1635" s="195">
        <v>3.0690537084398978E-2</v>
      </c>
      <c r="J1635" s="194">
        <v>1</v>
      </c>
      <c r="K1635" s="196">
        <v>391</v>
      </c>
      <c r="L1635" s="94"/>
      <c r="M1635" s="195" t="s">
        <v>143</v>
      </c>
      <c r="N1635" s="195" t="s">
        <v>143</v>
      </c>
      <c r="O1635" s="195">
        <v>9.8000000000000004E-2</v>
      </c>
      <c r="P1635" s="195">
        <v>0.16500000000000001</v>
      </c>
      <c r="Q1635" s="195">
        <v>0.16800000000000001</v>
      </c>
      <c r="R1635" s="195">
        <v>0.247</v>
      </c>
      <c r="S1635" s="195">
        <v>8.3000000000000004E-2</v>
      </c>
      <c r="T1635" s="195">
        <v>0.14499999999999999</v>
      </c>
      <c r="U1635" s="195">
        <v>1.6E-2</v>
      </c>
      <c r="V1635" s="195">
        <v>0.05</v>
      </c>
      <c r="W1635" s="195">
        <v>0.434</v>
      </c>
      <c r="X1635" s="195">
        <v>0.53300000000000003</v>
      </c>
      <c r="Y1635" s="195">
        <v>7.0000000000000001E-3</v>
      </c>
      <c r="Z1635" s="195">
        <v>3.3000000000000002E-2</v>
      </c>
      <c r="AA1635" s="195">
        <v>1.7999999999999999E-2</v>
      </c>
      <c r="AB1635" s="195">
        <v>5.2999999999999999E-2</v>
      </c>
      <c r="AC1635" s="42"/>
    </row>
    <row r="1636" spans="1:29" x14ac:dyDescent="0.25">
      <c r="A1636" s="94" t="s">
        <v>3079</v>
      </c>
      <c r="B1636" s="195" t="s">
        <v>143</v>
      </c>
      <c r="C1636" s="195">
        <v>0.21456364647026124</v>
      </c>
      <c r="D1636" s="195">
        <v>0.45747637576431349</v>
      </c>
      <c r="E1636" s="195">
        <v>0.12173429683157309</v>
      </c>
      <c r="F1636" s="195">
        <v>2.2234574763757644E-2</v>
      </c>
      <c r="G1636" s="195">
        <v>0.12896053362979434</v>
      </c>
      <c r="H1636" s="195">
        <v>3.3351862145636463E-3</v>
      </c>
      <c r="I1636" s="195">
        <v>5.1695386325736517E-2</v>
      </c>
      <c r="J1636" s="194">
        <v>1</v>
      </c>
      <c r="K1636" s="196">
        <v>1799</v>
      </c>
      <c r="L1636" s="94"/>
      <c r="M1636" s="195" t="s">
        <v>143</v>
      </c>
      <c r="N1636" s="195" t="s">
        <v>143</v>
      </c>
      <c r="O1636" s="195">
        <v>0.19600000000000001</v>
      </c>
      <c r="P1636" s="195">
        <v>0.23400000000000001</v>
      </c>
      <c r="Q1636" s="195">
        <v>0.435</v>
      </c>
      <c r="R1636" s="195">
        <v>0.48099999999999998</v>
      </c>
      <c r="S1636" s="195">
        <v>0.107</v>
      </c>
      <c r="T1636" s="195">
        <v>0.13800000000000001</v>
      </c>
      <c r="U1636" s="195">
        <v>1.6E-2</v>
      </c>
      <c r="V1636" s="195">
        <v>0.03</v>
      </c>
      <c r="W1636" s="195">
        <v>0.114</v>
      </c>
      <c r="X1636" s="195">
        <v>0.14499999999999999</v>
      </c>
      <c r="Y1636" s="195">
        <v>2E-3</v>
      </c>
      <c r="Z1636" s="195">
        <v>7.0000000000000001E-3</v>
      </c>
      <c r="AA1636" s="195">
        <v>4.2000000000000003E-2</v>
      </c>
      <c r="AB1636" s="195">
        <v>6.3E-2</v>
      </c>
      <c r="AC1636" s="42"/>
    </row>
    <row r="1637" spans="1:29" x14ac:dyDescent="0.25">
      <c r="A1637" s="94" t="s">
        <v>3080</v>
      </c>
      <c r="B1637" s="195" t="s">
        <v>143</v>
      </c>
      <c r="C1637" s="195">
        <v>0.32748538011695905</v>
      </c>
      <c r="D1637" s="195">
        <v>0.45906432748538012</v>
      </c>
      <c r="E1637" s="195">
        <v>9.0643274853801165E-2</v>
      </c>
      <c r="F1637" s="195">
        <v>1.4619883040935672E-2</v>
      </c>
      <c r="G1637" s="195">
        <v>6.725146198830409E-2</v>
      </c>
      <c r="H1637" s="195" t="s">
        <v>143</v>
      </c>
      <c r="I1637" s="195">
        <v>4.0935672514619881E-2</v>
      </c>
      <c r="J1637" s="194">
        <v>1</v>
      </c>
      <c r="K1637" s="196">
        <v>342</v>
      </c>
      <c r="L1637" s="94"/>
      <c r="M1637" s="195" t="s">
        <v>143</v>
      </c>
      <c r="N1637" s="195" t="s">
        <v>143</v>
      </c>
      <c r="O1637" s="195">
        <v>0.28000000000000003</v>
      </c>
      <c r="P1637" s="195">
        <v>0.379</v>
      </c>
      <c r="Q1637" s="195">
        <v>0.40699999999999997</v>
      </c>
      <c r="R1637" s="195">
        <v>0.51200000000000001</v>
      </c>
      <c r="S1637" s="195">
        <v>6.5000000000000002E-2</v>
      </c>
      <c r="T1637" s="195">
        <v>0.126</v>
      </c>
      <c r="U1637" s="195">
        <v>6.0000000000000001E-3</v>
      </c>
      <c r="V1637" s="195">
        <v>3.4000000000000002E-2</v>
      </c>
      <c r="W1637" s="195">
        <v>4.4999999999999998E-2</v>
      </c>
      <c r="X1637" s="195">
        <v>9.9000000000000005E-2</v>
      </c>
      <c r="Y1637" s="195" t="s">
        <v>143</v>
      </c>
      <c r="Z1637" s="195" t="s">
        <v>143</v>
      </c>
      <c r="AA1637" s="195">
        <v>2.5000000000000001E-2</v>
      </c>
      <c r="AB1637" s="195">
        <v>6.8000000000000005E-2</v>
      </c>
      <c r="AC1637" s="42"/>
    </row>
    <row r="1638" spans="1:29" x14ac:dyDescent="0.25">
      <c r="A1638" s="94" t="s">
        <v>3081</v>
      </c>
      <c r="B1638" s="195">
        <v>5.4285189943108825E-2</v>
      </c>
      <c r="C1638" s="195">
        <v>0.27454578821802167</v>
      </c>
      <c r="D1638" s="195">
        <v>0.29671499357680309</v>
      </c>
      <c r="E1638" s="195">
        <v>0.10387227014131033</v>
      </c>
      <c r="F1638" s="195">
        <v>2.6463571297485777E-2</v>
      </c>
      <c r="G1638" s="195">
        <v>0.20044044778858505</v>
      </c>
      <c r="H1638" s="195">
        <v>2.5325747843641033E-3</v>
      </c>
      <c r="I1638" s="195">
        <v>4.1145164250321158E-2</v>
      </c>
      <c r="J1638" s="194">
        <v>0.99999999999999989</v>
      </c>
      <c r="K1638" s="196">
        <v>27245</v>
      </c>
      <c r="L1638" s="94"/>
      <c r="M1638" s="195">
        <v>5.1999999999999998E-2</v>
      </c>
      <c r="N1638" s="195">
        <v>5.7000000000000002E-2</v>
      </c>
      <c r="O1638" s="195">
        <v>0.26900000000000002</v>
      </c>
      <c r="P1638" s="195">
        <v>0.28000000000000003</v>
      </c>
      <c r="Q1638" s="195">
        <v>0.29099999999999998</v>
      </c>
      <c r="R1638" s="195">
        <v>0.30199999999999999</v>
      </c>
      <c r="S1638" s="195">
        <v>0.1</v>
      </c>
      <c r="T1638" s="195">
        <v>0.108</v>
      </c>
      <c r="U1638" s="195">
        <v>2.5000000000000001E-2</v>
      </c>
      <c r="V1638" s="195">
        <v>2.8000000000000001E-2</v>
      </c>
      <c r="W1638" s="195">
        <v>0.19600000000000001</v>
      </c>
      <c r="X1638" s="195">
        <v>0.20499999999999999</v>
      </c>
      <c r="Y1638" s="195">
        <v>2E-3</v>
      </c>
      <c r="Z1638" s="195">
        <v>3.0000000000000001E-3</v>
      </c>
      <c r="AA1638" s="195">
        <v>3.9E-2</v>
      </c>
      <c r="AB1638" s="195">
        <v>4.3999999999999997E-2</v>
      </c>
      <c r="AC1638" s="42"/>
    </row>
    <row r="1639" spans="1:29" x14ac:dyDescent="0.25">
      <c r="A1639" s="94" t="s">
        <v>3082</v>
      </c>
      <c r="B1639" s="195" t="s">
        <v>143</v>
      </c>
      <c r="C1639" s="195">
        <v>0.35959339263024143</v>
      </c>
      <c r="D1639" s="195">
        <v>0.30495552731893266</v>
      </c>
      <c r="E1639" s="195">
        <v>0.11054637865311309</v>
      </c>
      <c r="F1639" s="195">
        <v>3.0495552731893267E-2</v>
      </c>
      <c r="G1639" s="195">
        <v>0.16645489199491742</v>
      </c>
      <c r="H1639" s="195">
        <v>1.2706480304955528E-3</v>
      </c>
      <c r="I1639" s="195">
        <v>2.6683608640406607E-2</v>
      </c>
      <c r="J1639" s="194">
        <v>1</v>
      </c>
      <c r="K1639" s="196">
        <v>787</v>
      </c>
      <c r="L1639" s="94"/>
      <c r="M1639" s="195" t="s">
        <v>143</v>
      </c>
      <c r="N1639" s="195" t="s">
        <v>143</v>
      </c>
      <c r="O1639" s="195">
        <v>0.32700000000000001</v>
      </c>
      <c r="P1639" s="195">
        <v>0.39400000000000002</v>
      </c>
      <c r="Q1639" s="195">
        <v>0.27400000000000002</v>
      </c>
      <c r="R1639" s="195">
        <v>0.33800000000000002</v>
      </c>
      <c r="S1639" s="195">
        <v>9.0999999999999998E-2</v>
      </c>
      <c r="T1639" s="195">
        <v>0.13400000000000001</v>
      </c>
      <c r="U1639" s="195">
        <v>2.1000000000000001E-2</v>
      </c>
      <c r="V1639" s="195">
        <v>4.4999999999999998E-2</v>
      </c>
      <c r="W1639" s="195">
        <v>0.14199999999999999</v>
      </c>
      <c r="X1639" s="195">
        <v>0.19400000000000001</v>
      </c>
      <c r="Y1639" s="195">
        <v>0</v>
      </c>
      <c r="Z1639" s="195">
        <v>7.0000000000000001E-3</v>
      </c>
      <c r="AA1639" s="195">
        <v>1.7999999999999999E-2</v>
      </c>
      <c r="AB1639" s="195">
        <v>0.04</v>
      </c>
      <c r="AC1639" s="42"/>
    </row>
    <row r="1640" spans="1:29" x14ac:dyDescent="0.25">
      <c r="A1640" s="94" t="s">
        <v>3083</v>
      </c>
      <c r="B1640" s="195" t="s">
        <v>143</v>
      </c>
      <c r="C1640" s="195">
        <v>7.5304540420819494E-2</v>
      </c>
      <c r="D1640" s="195">
        <v>0.19490586932447398</v>
      </c>
      <c r="E1640" s="195">
        <v>9.413067552602436E-2</v>
      </c>
      <c r="F1640" s="195">
        <v>9.9667774086378731E-3</v>
      </c>
      <c r="G1640" s="195">
        <v>0.54595791805094129</v>
      </c>
      <c r="H1640" s="195">
        <v>8.8593576965669985E-3</v>
      </c>
      <c r="I1640" s="195">
        <v>7.0874861572535988E-2</v>
      </c>
      <c r="J1640" s="194">
        <v>0.99999999999999989</v>
      </c>
      <c r="K1640" s="196">
        <v>903</v>
      </c>
      <c r="L1640" s="94"/>
      <c r="M1640" s="195" t="s">
        <v>143</v>
      </c>
      <c r="N1640" s="195" t="s">
        <v>143</v>
      </c>
      <c r="O1640" s="195">
        <v>0.06</v>
      </c>
      <c r="P1640" s="195">
        <v>9.4E-2</v>
      </c>
      <c r="Q1640" s="195">
        <v>0.17</v>
      </c>
      <c r="R1640" s="195">
        <v>0.222</v>
      </c>
      <c r="S1640" s="195">
        <v>7.6999999999999999E-2</v>
      </c>
      <c r="T1640" s="195">
        <v>0.115</v>
      </c>
      <c r="U1640" s="195">
        <v>5.0000000000000001E-3</v>
      </c>
      <c r="V1640" s="195">
        <v>1.9E-2</v>
      </c>
      <c r="W1640" s="195">
        <v>0.51300000000000001</v>
      </c>
      <c r="X1640" s="195">
        <v>0.57799999999999996</v>
      </c>
      <c r="Y1640" s="195">
        <v>4.0000000000000001E-3</v>
      </c>
      <c r="Z1640" s="195">
        <v>1.7000000000000001E-2</v>
      </c>
      <c r="AA1640" s="195">
        <v>5.6000000000000001E-2</v>
      </c>
      <c r="AB1640" s="195">
        <v>8.8999999999999996E-2</v>
      </c>
      <c r="AC1640" s="42"/>
    </row>
    <row r="1641" spans="1:29" x14ac:dyDescent="0.25">
      <c r="A1641" s="94" t="s">
        <v>3084</v>
      </c>
      <c r="B1641" s="195">
        <v>6.9158225637443241E-2</v>
      </c>
      <c r="C1641" s="195">
        <v>1.3971358714634998E-3</v>
      </c>
      <c r="D1641" s="195">
        <v>0.68704156479217604</v>
      </c>
      <c r="E1641" s="195">
        <v>0.15263709395738737</v>
      </c>
      <c r="F1641" s="195">
        <v>6.6713237862382119E-2</v>
      </c>
      <c r="G1641" s="195">
        <v>3.8421236465246244E-3</v>
      </c>
      <c r="H1641" s="195" t="s">
        <v>143</v>
      </c>
      <c r="I1641" s="195">
        <v>1.9210618232623121E-2</v>
      </c>
      <c r="J1641" s="194">
        <v>1</v>
      </c>
      <c r="K1641" s="196">
        <v>2863</v>
      </c>
      <c r="L1641" s="94"/>
      <c r="M1641" s="195">
        <v>0.06</v>
      </c>
      <c r="N1641" s="195">
        <v>7.9000000000000001E-2</v>
      </c>
      <c r="O1641" s="195">
        <v>1E-3</v>
      </c>
      <c r="P1641" s="195">
        <v>4.0000000000000001E-3</v>
      </c>
      <c r="Q1641" s="195">
        <v>0.67</v>
      </c>
      <c r="R1641" s="195">
        <v>0.70399999999999996</v>
      </c>
      <c r="S1641" s="195">
        <v>0.14000000000000001</v>
      </c>
      <c r="T1641" s="195">
        <v>0.16600000000000001</v>
      </c>
      <c r="U1641" s="195">
        <v>5.8000000000000003E-2</v>
      </c>
      <c r="V1641" s="195">
        <v>7.5999999999999998E-2</v>
      </c>
      <c r="W1641" s="195">
        <v>2E-3</v>
      </c>
      <c r="X1641" s="195">
        <v>7.0000000000000001E-3</v>
      </c>
      <c r="Y1641" s="195" t="s">
        <v>143</v>
      </c>
      <c r="Z1641" s="195" t="s">
        <v>143</v>
      </c>
      <c r="AA1641" s="195">
        <v>1.4999999999999999E-2</v>
      </c>
      <c r="AB1641" s="195">
        <v>2.5000000000000001E-2</v>
      </c>
      <c r="AC1641" s="42"/>
    </row>
    <row r="1642" spans="1:29" x14ac:dyDescent="0.25">
      <c r="A1642" s="94" t="s">
        <v>3085</v>
      </c>
      <c r="B1642" s="195">
        <v>5.1443269505573021E-2</v>
      </c>
      <c r="C1642" s="195">
        <v>0.27379251214632755</v>
      </c>
      <c r="D1642" s="195">
        <v>0.27350671620462991</v>
      </c>
      <c r="E1642" s="195">
        <v>8.4595598742497863E-2</v>
      </c>
      <c r="F1642" s="195">
        <v>4.4298370963132321E-2</v>
      </c>
      <c r="G1642" s="195">
        <v>0.23692483566733352</v>
      </c>
      <c r="H1642" s="195">
        <v>8.573878250928837E-4</v>
      </c>
      <c r="I1642" s="195">
        <v>3.4581308945412975E-2</v>
      </c>
      <c r="J1642" s="194">
        <v>1</v>
      </c>
      <c r="K1642" s="196">
        <v>3499</v>
      </c>
      <c r="L1642" s="94"/>
      <c r="M1642" s="195">
        <v>4.4999999999999998E-2</v>
      </c>
      <c r="N1642" s="195">
        <v>5.8999999999999997E-2</v>
      </c>
      <c r="O1642" s="195">
        <v>0.25900000000000001</v>
      </c>
      <c r="P1642" s="195">
        <v>0.28899999999999998</v>
      </c>
      <c r="Q1642" s="195">
        <v>0.25900000000000001</v>
      </c>
      <c r="R1642" s="195">
        <v>0.28899999999999998</v>
      </c>
      <c r="S1642" s="195">
        <v>7.5999999999999998E-2</v>
      </c>
      <c r="T1642" s="195">
        <v>9.4E-2</v>
      </c>
      <c r="U1642" s="195">
        <v>3.7999999999999999E-2</v>
      </c>
      <c r="V1642" s="195">
        <v>5.1999999999999998E-2</v>
      </c>
      <c r="W1642" s="195">
        <v>0.223</v>
      </c>
      <c r="X1642" s="195">
        <v>0.251</v>
      </c>
      <c r="Y1642" s="195">
        <v>0</v>
      </c>
      <c r="Z1642" s="195">
        <v>3.0000000000000001E-3</v>
      </c>
      <c r="AA1642" s="195">
        <v>2.9000000000000001E-2</v>
      </c>
      <c r="AB1642" s="195">
        <v>4.1000000000000002E-2</v>
      </c>
      <c r="AC1642" s="42"/>
    </row>
    <row r="1643" spans="1:29" x14ac:dyDescent="0.25">
      <c r="A1643" s="94" t="s">
        <v>3086</v>
      </c>
      <c r="B1643" s="195">
        <v>0.28766173752310537</v>
      </c>
      <c r="C1643" s="195">
        <v>0.45332717190388172</v>
      </c>
      <c r="D1643" s="195">
        <v>0.14902957486136784</v>
      </c>
      <c r="E1643" s="195">
        <v>3.1885397412199631E-2</v>
      </c>
      <c r="F1643" s="195">
        <v>1.1552680221811461E-3</v>
      </c>
      <c r="G1643" s="195">
        <v>3.4889094269870607E-2</v>
      </c>
      <c r="H1643" s="195">
        <v>1.3863216266173752E-3</v>
      </c>
      <c r="I1643" s="195">
        <v>4.0665434380776341E-2</v>
      </c>
      <c r="J1643" s="194">
        <v>0.99999999999999989</v>
      </c>
      <c r="K1643" s="196">
        <v>4328</v>
      </c>
      <c r="L1643" s="94"/>
      <c r="M1643" s="195">
        <v>0.27400000000000002</v>
      </c>
      <c r="N1643" s="195">
        <v>0.30099999999999999</v>
      </c>
      <c r="O1643" s="195">
        <v>0.439</v>
      </c>
      <c r="P1643" s="195">
        <v>0.46800000000000003</v>
      </c>
      <c r="Q1643" s="195">
        <v>0.13900000000000001</v>
      </c>
      <c r="R1643" s="195">
        <v>0.16</v>
      </c>
      <c r="S1643" s="195">
        <v>2.7E-2</v>
      </c>
      <c r="T1643" s="195">
        <v>3.7999999999999999E-2</v>
      </c>
      <c r="U1643" s="195">
        <v>0</v>
      </c>
      <c r="V1643" s="195">
        <v>3.0000000000000001E-3</v>
      </c>
      <c r="W1643" s="195">
        <v>0.03</v>
      </c>
      <c r="X1643" s="195">
        <v>4.1000000000000002E-2</v>
      </c>
      <c r="Y1643" s="195">
        <v>1E-3</v>
      </c>
      <c r="Z1643" s="195">
        <v>3.0000000000000001E-3</v>
      </c>
      <c r="AA1643" s="195">
        <v>3.5000000000000003E-2</v>
      </c>
      <c r="AB1643" s="195">
        <v>4.7E-2</v>
      </c>
      <c r="AC1643" s="42"/>
    </row>
    <row r="1644" spans="1:29" x14ac:dyDescent="0.25">
      <c r="A1644" s="94" t="s">
        <v>3087</v>
      </c>
      <c r="B1644" s="195" t="s">
        <v>143</v>
      </c>
      <c r="C1644" s="195">
        <v>0.17760000000000001</v>
      </c>
      <c r="D1644" s="195">
        <v>0.32640000000000002</v>
      </c>
      <c r="E1644" s="195">
        <v>0.23680000000000001</v>
      </c>
      <c r="F1644" s="195">
        <v>1.2800000000000001E-2</v>
      </c>
      <c r="G1644" s="195">
        <v>0.20799999999999999</v>
      </c>
      <c r="H1644" s="195">
        <v>8.0000000000000002E-3</v>
      </c>
      <c r="I1644" s="195">
        <v>3.04E-2</v>
      </c>
      <c r="J1644" s="194">
        <v>1</v>
      </c>
      <c r="K1644" s="196">
        <v>625</v>
      </c>
      <c r="L1644" s="94"/>
      <c r="M1644" s="195" t="s">
        <v>143</v>
      </c>
      <c r="N1644" s="195" t="s">
        <v>143</v>
      </c>
      <c r="O1644" s="195">
        <v>0.15</v>
      </c>
      <c r="P1644" s="195">
        <v>0.21</v>
      </c>
      <c r="Q1644" s="195">
        <v>0.29099999999999998</v>
      </c>
      <c r="R1644" s="195">
        <v>0.36399999999999999</v>
      </c>
      <c r="S1644" s="195">
        <v>0.20499999999999999</v>
      </c>
      <c r="T1644" s="195">
        <v>0.27200000000000002</v>
      </c>
      <c r="U1644" s="195">
        <v>6.0000000000000001E-3</v>
      </c>
      <c r="V1644" s="195">
        <v>2.5000000000000001E-2</v>
      </c>
      <c r="W1644" s="195">
        <v>0.17799999999999999</v>
      </c>
      <c r="X1644" s="195">
        <v>0.24199999999999999</v>
      </c>
      <c r="Y1644" s="195">
        <v>3.0000000000000001E-3</v>
      </c>
      <c r="Z1644" s="195">
        <v>1.9E-2</v>
      </c>
      <c r="AA1644" s="195">
        <v>0.02</v>
      </c>
      <c r="AB1644" s="195">
        <v>4.7E-2</v>
      </c>
      <c r="AC1644" s="42"/>
    </row>
    <row r="1645" spans="1:29" x14ac:dyDescent="0.25">
      <c r="A1645" s="94" t="s">
        <v>3088</v>
      </c>
      <c r="B1645" s="195" t="s">
        <v>143</v>
      </c>
      <c r="C1645" s="195">
        <v>0.22337585286265202</v>
      </c>
      <c r="D1645" s="195">
        <v>0.25600711954909522</v>
      </c>
      <c r="E1645" s="195">
        <v>0.12815188371403144</v>
      </c>
      <c r="F1645" s="195">
        <v>2.2545238801542571E-2</v>
      </c>
      <c r="G1645" s="195">
        <v>0.33165232868584987</v>
      </c>
      <c r="H1645" s="195">
        <v>2.6698309107089885E-3</v>
      </c>
      <c r="I1645" s="195">
        <v>3.5597745476119845E-2</v>
      </c>
      <c r="J1645" s="194">
        <v>0.99999999999999978</v>
      </c>
      <c r="K1645" s="196">
        <v>3371</v>
      </c>
      <c r="L1645" s="94"/>
      <c r="M1645" s="195" t="s">
        <v>143</v>
      </c>
      <c r="N1645" s="195" t="s">
        <v>143</v>
      </c>
      <c r="O1645" s="195">
        <v>0.21</v>
      </c>
      <c r="P1645" s="195">
        <v>0.23799999999999999</v>
      </c>
      <c r="Q1645" s="195">
        <v>0.24199999999999999</v>
      </c>
      <c r="R1645" s="195">
        <v>0.27100000000000002</v>
      </c>
      <c r="S1645" s="195">
        <v>0.11700000000000001</v>
      </c>
      <c r="T1645" s="195">
        <v>0.14000000000000001</v>
      </c>
      <c r="U1645" s="195">
        <v>1.7999999999999999E-2</v>
      </c>
      <c r="V1645" s="195">
        <v>2.8000000000000001E-2</v>
      </c>
      <c r="W1645" s="195">
        <v>0.316</v>
      </c>
      <c r="X1645" s="195">
        <v>0.34799999999999998</v>
      </c>
      <c r="Y1645" s="195">
        <v>1E-3</v>
      </c>
      <c r="Z1645" s="195">
        <v>5.0000000000000001E-3</v>
      </c>
      <c r="AA1645" s="195">
        <v>0.03</v>
      </c>
      <c r="AB1645" s="195">
        <v>4.2000000000000003E-2</v>
      </c>
      <c r="AC1645" s="42"/>
    </row>
    <row r="1646" spans="1:29" x14ac:dyDescent="0.25">
      <c r="A1646" s="94" t="s">
        <v>3089</v>
      </c>
      <c r="B1646" s="195" t="s">
        <v>143</v>
      </c>
      <c r="C1646" s="195">
        <v>0.50830564784053156</v>
      </c>
      <c r="D1646" s="195">
        <v>0.31450719822812845</v>
      </c>
      <c r="E1646" s="195">
        <v>5.8693244739756366E-2</v>
      </c>
      <c r="F1646" s="195">
        <v>5.5370985603543747E-3</v>
      </c>
      <c r="G1646" s="195">
        <v>1.6611295681063124E-2</v>
      </c>
      <c r="H1646" s="195" t="s">
        <v>143</v>
      </c>
      <c r="I1646" s="195">
        <v>9.634551495016612E-2</v>
      </c>
      <c r="J1646" s="194">
        <v>0.99999999999999989</v>
      </c>
      <c r="K1646" s="196">
        <v>903</v>
      </c>
      <c r="L1646" s="94"/>
      <c r="M1646" s="195" t="s">
        <v>143</v>
      </c>
      <c r="N1646" s="195" t="s">
        <v>143</v>
      </c>
      <c r="O1646" s="195">
        <v>0.47599999999999998</v>
      </c>
      <c r="P1646" s="195">
        <v>0.54100000000000004</v>
      </c>
      <c r="Q1646" s="195">
        <v>0.28499999999999998</v>
      </c>
      <c r="R1646" s="195">
        <v>0.34599999999999997</v>
      </c>
      <c r="S1646" s="195">
        <v>4.4999999999999998E-2</v>
      </c>
      <c r="T1646" s="195">
        <v>7.5999999999999998E-2</v>
      </c>
      <c r="U1646" s="195">
        <v>2E-3</v>
      </c>
      <c r="V1646" s="195">
        <v>1.2999999999999999E-2</v>
      </c>
      <c r="W1646" s="195">
        <v>0.01</v>
      </c>
      <c r="X1646" s="195">
        <v>2.7E-2</v>
      </c>
      <c r="Y1646" s="195" t="s">
        <v>143</v>
      </c>
      <c r="Z1646" s="195" t="s">
        <v>143</v>
      </c>
      <c r="AA1646" s="195">
        <v>7.9000000000000001E-2</v>
      </c>
      <c r="AB1646" s="195">
        <v>0.11700000000000001</v>
      </c>
      <c r="AC1646" s="42"/>
    </row>
    <row r="1647" spans="1:29" x14ac:dyDescent="0.25">
      <c r="A1647" s="94" t="s">
        <v>3090</v>
      </c>
      <c r="B1647" s="195" t="s">
        <v>143</v>
      </c>
      <c r="C1647" s="195">
        <v>0.17873303167420815</v>
      </c>
      <c r="D1647" s="195">
        <v>0.39366515837104071</v>
      </c>
      <c r="E1647" s="195">
        <v>0.1244343891402715</v>
      </c>
      <c r="F1647" s="195">
        <v>1.9230769230769232E-2</v>
      </c>
      <c r="G1647" s="195">
        <v>0.2409502262443439</v>
      </c>
      <c r="H1647" s="195">
        <v>2.2624434389140274E-3</v>
      </c>
      <c r="I1647" s="195">
        <v>4.072398190045249E-2</v>
      </c>
      <c r="J1647" s="194">
        <v>1</v>
      </c>
      <c r="K1647" s="196">
        <v>884</v>
      </c>
      <c r="L1647" s="94"/>
      <c r="M1647" s="195" t="s">
        <v>143</v>
      </c>
      <c r="N1647" s="195" t="s">
        <v>143</v>
      </c>
      <c r="O1647" s="195">
        <v>0.155</v>
      </c>
      <c r="P1647" s="195">
        <v>0.20499999999999999</v>
      </c>
      <c r="Q1647" s="195">
        <v>0.36199999999999999</v>
      </c>
      <c r="R1647" s="195">
        <v>0.42599999999999999</v>
      </c>
      <c r="S1647" s="195">
        <v>0.104</v>
      </c>
      <c r="T1647" s="195">
        <v>0.14799999999999999</v>
      </c>
      <c r="U1647" s="195">
        <v>1.2E-2</v>
      </c>
      <c r="V1647" s="195">
        <v>3.1E-2</v>
      </c>
      <c r="W1647" s="195">
        <v>0.214</v>
      </c>
      <c r="X1647" s="195">
        <v>0.27</v>
      </c>
      <c r="Y1647" s="195">
        <v>1E-3</v>
      </c>
      <c r="Z1647" s="195">
        <v>8.0000000000000002E-3</v>
      </c>
      <c r="AA1647" s="195">
        <v>0.03</v>
      </c>
      <c r="AB1647" s="195">
        <v>5.6000000000000001E-2</v>
      </c>
      <c r="AC1647" s="42"/>
    </row>
    <row r="1648" spans="1:29" x14ac:dyDescent="0.25">
      <c r="A1648" s="94" t="s">
        <v>3091</v>
      </c>
      <c r="B1648" s="195" t="s">
        <v>143</v>
      </c>
      <c r="C1648" s="195">
        <v>0.35110533159947982</v>
      </c>
      <c r="D1648" s="195">
        <v>0.21716514954486346</v>
      </c>
      <c r="E1648" s="195">
        <v>7.1521456436931086E-2</v>
      </c>
      <c r="F1648" s="195">
        <v>0.10663198959687907</v>
      </c>
      <c r="G1648" s="195">
        <v>0.20806241872561768</v>
      </c>
      <c r="H1648" s="195">
        <v>2.6007802340702211E-3</v>
      </c>
      <c r="I1648" s="195">
        <v>4.2912873862158647E-2</v>
      </c>
      <c r="J1648" s="194">
        <v>1</v>
      </c>
      <c r="K1648" s="196">
        <v>769</v>
      </c>
      <c r="L1648" s="94"/>
      <c r="M1648" s="195" t="s">
        <v>143</v>
      </c>
      <c r="N1648" s="195" t="s">
        <v>143</v>
      </c>
      <c r="O1648" s="195">
        <v>0.318</v>
      </c>
      <c r="P1648" s="195">
        <v>0.38600000000000001</v>
      </c>
      <c r="Q1648" s="195">
        <v>0.189</v>
      </c>
      <c r="R1648" s="195">
        <v>0.248</v>
      </c>
      <c r="S1648" s="195">
        <v>5.5E-2</v>
      </c>
      <c r="T1648" s="195">
        <v>9.1999999999999998E-2</v>
      </c>
      <c r="U1648" s="195">
        <v>8.6999999999999994E-2</v>
      </c>
      <c r="V1648" s="195">
        <v>0.13</v>
      </c>
      <c r="W1648" s="195">
        <v>0.18099999999999999</v>
      </c>
      <c r="X1648" s="195">
        <v>0.23799999999999999</v>
      </c>
      <c r="Y1648" s="195">
        <v>1E-3</v>
      </c>
      <c r="Z1648" s="195">
        <v>8.9999999999999993E-3</v>
      </c>
      <c r="AA1648" s="195">
        <v>3.1E-2</v>
      </c>
      <c r="AB1648" s="195">
        <v>0.06</v>
      </c>
      <c r="AC1648" s="42"/>
    </row>
    <row r="1649" spans="1:29" x14ac:dyDescent="0.25">
      <c r="A1649" s="94" t="s">
        <v>3092</v>
      </c>
      <c r="B1649" s="195" t="s">
        <v>143</v>
      </c>
      <c r="C1649" s="195">
        <v>0.10106382978723404</v>
      </c>
      <c r="D1649" s="195">
        <v>0.25531914893617019</v>
      </c>
      <c r="E1649" s="195">
        <v>0.11303191489361702</v>
      </c>
      <c r="F1649" s="195">
        <v>3.0585106382978722E-2</v>
      </c>
      <c r="G1649" s="195">
        <v>0.43351063829787234</v>
      </c>
      <c r="H1649" s="195">
        <v>6.648936170212766E-3</v>
      </c>
      <c r="I1649" s="195">
        <v>5.9840425531914897E-2</v>
      </c>
      <c r="J1649" s="194">
        <v>1</v>
      </c>
      <c r="K1649" s="196">
        <v>752</v>
      </c>
      <c r="L1649" s="94"/>
      <c r="M1649" s="195" t="s">
        <v>143</v>
      </c>
      <c r="N1649" s="195" t="s">
        <v>143</v>
      </c>
      <c r="O1649" s="195">
        <v>8.2000000000000003E-2</v>
      </c>
      <c r="P1649" s="195">
        <v>0.125</v>
      </c>
      <c r="Q1649" s="195">
        <v>0.22500000000000001</v>
      </c>
      <c r="R1649" s="195">
        <v>0.28799999999999998</v>
      </c>
      <c r="S1649" s="195">
        <v>9.1999999999999998E-2</v>
      </c>
      <c r="T1649" s="195">
        <v>0.13800000000000001</v>
      </c>
      <c r="U1649" s="195">
        <v>0.02</v>
      </c>
      <c r="V1649" s="195">
        <v>4.4999999999999998E-2</v>
      </c>
      <c r="W1649" s="195">
        <v>0.39900000000000002</v>
      </c>
      <c r="X1649" s="195">
        <v>0.46899999999999997</v>
      </c>
      <c r="Y1649" s="195">
        <v>3.0000000000000001E-3</v>
      </c>
      <c r="Z1649" s="195">
        <v>1.4999999999999999E-2</v>
      </c>
      <c r="AA1649" s="195">
        <v>4.4999999999999998E-2</v>
      </c>
      <c r="AB1649" s="195">
        <v>7.9000000000000001E-2</v>
      </c>
      <c r="AC1649" s="42"/>
    </row>
    <row r="1650" spans="1:29" x14ac:dyDescent="0.25">
      <c r="A1650" s="94" t="s">
        <v>3093</v>
      </c>
      <c r="B1650" s="195" t="s">
        <v>143</v>
      </c>
      <c r="C1650" s="195">
        <v>0.28528114663726573</v>
      </c>
      <c r="D1650" s="195">
        <v>0.47519294377067256</v>
      </c>
      <c r="E1650" s="195">
        <v>0.11273428886438809</v>
      </c>
      <c r="F1650" s="195">
        <v>2.3428886438809263E-2</v>
      </c>
      <c r="G1650" s="195">
        <v>6.2568908489525912E-2</v>
      </c>
      <c r="H1650" s="195">
        <v>1.9294377067254685E-3</v>
      </c>
      <c r="I1650" s="195">
        <v>3.8864388092613007E-2</v>
      </c>
      <c r="J1650" s="194">
        <v>1</v>
      </c>
      <c r="K1650" s="196">
        <v>3628</v>
      </c>
      <c r="L1650" s="94"/>
      <c r="M1650" s="195" t="s">
        <v>143</v>
      </c>
      <c r="N1650" s="195" t="s">
        <v>143</v>
      </c>
      <c r="O1650" s="195">
        <v>0.27100000000000002</v>
      </c>
      <c r="P1650" s="195">
        <v>0.3</v>
      </c>
      <c r="Q1650" s="195">
        <v>0.45900000000000002</v>
      </c>
      <c r="R1650" s="195">
        <v>0.49099999999999999</v>
      </c>
      <c r="S1650" s="195">
        <v>0.10299999999999999</v>
      </c>
      <c r="T1650" s="195">
        <v>0.123</v>
      </c>
      <c r="U1650" s="195">
        <v>1.9E-2</v>
      </c>
      <c r="V1650" s="195">
        <v>2.9000000000000001E-2</v>
      </c>
      <c r="W1650" s="195">
        <v>5.5E-2</v>
      </c>
      <c r="X1650" s="195">
        <v>7.0999999999999994E-2</v>
      </c>
      <c r="Y1650" s="195">
        <v>1E-3</v>
      </c>
      <c r="Z1650" s="195">
        <v>4.0000000000000001E-3</v>
      </c>
      <c r="AA1650" s="195">
        <v>3.3000000000000002E-2</v>
      </c>
      <c r="AB1650" s="195">
        <v>4.5999999999999999E-2</v>
      </c>
      <c r="AC1650" s="42"/>
    </row>
    <row r="1651" spans="1:29" x14ac:dyDescent="0.25">
      <c r="A1651" s="94" t="s">
        <v>3094</v>
      </c>
      <c r="B1651" s="195" t="s">
        <v>143</v>
      </c>
      <c r="C1651" s="195">
        <v>0.36953642384105961</v>
      </c>
      <c r="D1651" s="195">
        <v>0.41589403973509936</v>
      </c>
      <c r="E1651" s="195">
        <v>0.10331125827814569</v>
      </c>
      <c r="F1651" s="195">
        <v>1.1920529801324504E-2</v>
      </c>
      <c r="G1651" s="195">
        <v>5.9602649006622516E-2</v>
      </c>
      <c r="H1651" s="195">
        <v>3.9735099337748344E-3</v>
      </c>
      <c r="I1651" s="195">
        <v>3.5761589403973511E-2</v>
      </c>
      <c r="J1651" s="194">
        <v>1</v>
      </c>
      <c r="K1651" s="196">
        <v>755</v>
      </c>
      <c r="L1651" s="94"/>
      <c r="M1651" s="195" t="s">
        <v>143</v>
      </c>
      <c r="N1651" s="195" t="s">
        <v>143</v>
      </c>
      <c r="O1651" s="195">
        <v>0.33600000000000002</v>
      </c>
      <c r="P1651" s="195">
        <v>0.40500000000000003</v>
      </c>
      <c r="Q1651" s="195">
        <v>0.38100000000000001</v>
      </c>
      <c r="R1651" s="195">
        <v>0.45100000000000001</v>
      </c>
      <c r="S1651" s="195">
        <v>8.4000000000000005E-2</v>
      </c>
      <c r="T1651" s="195">
        <v>0.127</v>
      </c>
      <c r="U1651" s="195">
        <v>6.0000000000000001E-3</v>
      </c>
      <c r="V1651" s="195">
        <v>2.1999999999999999E-2</v>
      </c>
      <c r="W1651" s="195">
        <v>4.4999999999999998E-2</v>
      </c>
      <c r="X1651" s="195">
        <v>7.9000000000000001E-2</v>
      </c>
      <c r="Y1651" s="195">
        <v>1E-3</v>
      </c>
      <c r="Z1651" s="195">
        <v>1.2E-2</v>
      </c>
      <c r="AA1651" s="195">
        <v>2.5000000000000001E-2</v>
      </c>
      <c r="AB1651" s="195">
        <v>5.1999999999999998E-2</v>
      </c>
      <c r="AC1651" s="42"/>
    </row>
    <row r="1652" spans="1:29" x14ac:dyDescent="0.25">
      <c r="A1652" s="94" t="s">
        <v>3095</v>
      </c>
      <c r="B1652" s="195">
        <v>4.824195967338777E-2</v>
      </c>
      <c r="C1652" s="195">
        <v>0.30078320279953341</v>
      </c>
      <c r="D1652" s="195">
        <v>0.26753874354274287</v>
      </c>
      <c r="E1652" s="195">
        <v>6.9071821363106148E-2</v>
      </c>
      <c r="F1652" s="195">
        <v>2.6245625729045159E-2</v>
      </c>
      <c r="G1652" s="195">
        <v>0.24279286785535745</v>
      </c>
      <c r="H1652" s="195">
        <v>2.1663056157307115E-3</v>
      </c>
      <c r="I1652" s="195">
        <v>4.3159473421096481E-2</v>
      </c>
      <c r="J1652" s="194">
        <v>1</v>
      </c>
      <c r="K1652" s="196">
        <v>12002</v>
      </c>
      <c r="L1652" s="94"/>
      <c r="M1652" s="195">
        <v>4.4999999999999998E-2</v>
      </c>
      <c r="N1652" s="195">
        <v>5.1999999999999998E-2</v>
      </c>
      <c r="O1652" s="195">
        <v>0.29299999999999998</v>
      </c>
      <c r="P1652" s="195">
        <v>0.309</v>
      </c>
      <c r="Q1652" s="195">
        <v>0.26</v>
      </c>
      <c r="R1652" s="195">
        <v>0.27600000000000002</v>
      </c>
      <c r="S1652" s="195">
        <v>6.5000000000000002E-2</v>
      </c>
      <c r="T1652" s="195">
        <v>7.3999999999999996E-2</v>
      </c>
      <c r="U1652" s="195">
        <v>2.4E-2</v>
      </c>
      <c r="V1652" s="195">
        <v>2.9000000000000001E-2</v>
      </c>
      <c r="W1652" s="195">
        <v>0.23499999999999999</v>
      </c>
      <c r="X1652" s="195">
        <v>0.251</v>
      </c>
      <c r="Y1652" s="195">
        <v>1E-3</v>
      </c>
      <c r="Z1652" s="195">
        <v>3.0000000000000001E-3</v>
      </c>
      <c r="AA1652" s="195">
        <v>0.04</v>
      </c>
      <c r="AB1652" s="195">
        <v>4.7E-2</v>
      </c>
      <c r="AC1652" s="42"/>
    </row>
    <row r="1653" spans="1:29" x14ac:dyDescent="0.25">
      <c r="A1653" s="94" t="s">
        <v>3096</v>
      </c>
      <c r="B1653" s="195" t="s">
        <v>143</v>
      </c>
      <c r="C1653" s="195">
        <v>0.28426395939086296</v>
      </c>
      <c r="D1653" s="195">
        <v>0.29441624365482233</v>
      </c>
      <c r="E1653" s="195">
        <v>9.3908629441624369E-2</v>
      </c>
      <c r="F1653" s="195">
        <v>6.0913705583756347E-2</v>
      </c>
      <c r="G1653" s="195">
        <v>0.21065989847715735</v>
      </c>
      <c r="H1653" s="195" t="s">
        <v>143</v>
      </c>
      <c r="I1653" s="195">
        <v>5.5837563451776651E-2</v>
      </c>
      <c r="J1653" s="194">
        <v>1</v>
      </c>
      <c r="K1653" s="196">
        <v>394</v>
      </c>
      <c r="L1653" s="94"/>
      <c r="M1653" s="195" t="s">
        <v>143</v>
      </c>
      <c r="N1653" s="195" t="s">
        <v>143</v>
      </c>
      <c r="O1653" s="195">
        <v>0.24199999999999999</v>
      </c>
      <c r="P1653" s="195">
        <v>0.33100000000000002</v>
      </c>
      <c r="Q1653" s="195">
        <v>0.252</v>
      </c>
      <c r="R1653" s="195">
        <v>0.34100000000000003</v>
      </c>
      <c r="S1653" s="195">
        <v>6.9000000000000006E-2</v>
      </c>
      <c r="T1653" s="195">
        <v>0.127</v>
      </c>
      <c r="U1653" s="195">
        <v>4.1000000000000002E-2</v>
      </c>
      <c r="V1653" s="195">
        <v>8.8999999999999996E-2</v>
      </c>
      <c r="W1653" s="195">
        <v>0.17299999999999999</v>
      </c>
      <c r="X1653" s="195">
        <v>0.254</v>
      </c>
      <c r="Y1653" s="195" t="s">
        <v>143</v>
      </c>
      <c r="Z1653" s="195" t="s">
        <v>143</v>
      </c>
      <c r="AA1653" s="195">
        <v>3.6999999999999998E-2</v>
      </c>
      <c r="AB1653" s="195">
        <v>8.3000000000000004E-2</v>
      </c>
      <c r="AC1653" s="42"/>
    </row>
    <row r="1654" spans="1:29" x14ac:dyDescent="0.25">
      <c r="A1654" s="94" t="s">
        <v>3097</v>
      </c>
      <c r="B1654" s="195" t="s">
        <v>143</v>
      </c>
      <c r="C1654" s="195">
        <v>9.5115681233933158E-2</v>
      </c>
      <c r="D1654" s="195">
        <v>0.20565552699228792</v>
      </c>
      <c r="E1654" s="195">
        <v>3.0848329048843187E-2</v>
      </c>
      <c r="F1654" s="195">
        <v>1.7994858611825194E-2</v>
      </c>
      <c r="G1654" s="195">
        <v>0.59897172236503859</v>
      </c>
      <c r="H1654" s="195">
        <v>1.7994858611825194E-2</v>
      </c>
      <c r="I1654" s="195">
        <v>3.3419023136246784E-2</v>
      </c>
      <c r="J1654" s="194">
        <v>0.99999999999999989</v>
      </c>
      <c r="K1654" s="196">
        <v>389</v>
      </c>
      <c r="L1654" s="94"/>
      <c r="M1654" s="195" t="s">
        <v>143</v>
      </c>
      <c r="N1654" s="195" t="s">
        <v>143</v>
      </c>
      <c r="O1654" s="195">
        <v>7.0000000000000007E-2</v>
      </c>
      <c r="P1654" s="195">
        <v>0.128</v>
      </c>
      <c r="Q1654" s="195">
        <v>0.16800000000000001</v>
      </c>
      <c r="R1654" s="195">
        <v>0.249</v>
      </c>
      <c r="S1654" s="195">
        <v>1.7999999999999999E-2</v>
      </c>
      <c r="T1654" s="195">
        <v>5.2999999999999999E-2</v>
      </c>
      <c r="U1654" s="195">
        <v>8.9999999999999993E-3</v>
      </c>
      <c r="V1654" s="195">
        <v>3.6999999999999998E-2</v>
      </c>
      <c r="W1654" s="195">
        <v>0.55000000000000004</v>
      </c>
      <c r="X1654" s="195">
        <v>0.64600000000000002</v>
      </c>
      <c r="Y1654" s="195">
        <v>8.9999999999999993E-3</v>
      </c>
      <c r="Z1654" s="195">
        <v>3.6999999999999998E-2</v>
      </c>
      <c r="AA1654" s="195">
        <v>0.02</v>
      </c>
      <c r="AB1654" s="195">
        <v>5.6000000000000001E-2</v>
      </c>
      <c r="AC1654" s="42"/>
    </row>
    <row r="1655" spans="1:29" x14ac:dyDescent="0.25">
      <c r="A1655" s="94" t="s">
        <v>3098</v>
      </c>
      <c r="B1655" s="195">
        <v>6.3405797101449279E-2</v>
      </c>
      <c r="C1655" s="195" t="s">
        <v>143</v>
      </c>
      <c r="D1655" s="195">
        <v>0.83152173913043481</v>
      </c>
      <c r="E1655" s="195">
        <v>3.6231884057971016E-2</v>
      </c>
      <c r="F1655" s="195">
        <v>1.6304347826086956E-2</v>
      </c>
      <c r="G1655" s="195">
        <v>9.057971014492754E-3</v>
      </c>
      <c r="H1655" s="195" t="s">
        <v>143</v>
      </c>
      <c r="I1655" s="195">
        <v>4.3478260869565216E-2</v>
      </c>
      <c r="J1655" s="194">
        <v>1</v>
      </c>
      <c r="K1655" s="196">
        <v>1104</v>
      </c>
      <c r="L1655" s="94"/>
      <c r="M1655" s="195">
        <v>0.05</v>
      </c>
      <c r="N1655" s="195">
        <v>7.9000000000000001E-2</v>
      </c>
      <c r="O1655" s="195" t="s">
        <v>143</v>
      </c>
      <c r="P1655" s="195" t="s">
        <v>143</v>
      </c>
      <c r="Q1655" s="195">
        <v>0.80800000000000005</v>
      </c>
      <c r="R1655" s="195">
        <v>0.85199999999999998</v>
      </c>
      <c r="S1655" s="195">
        <v>2.7E-2</v>
      </c>
      <c r="T1655" s="195">
        <v>4.9000000000000002E-2</v>
      </c>
      <c r="U1655" s="195">
        <v>0.01</v>
      </c>
      <c r="V1655" s="195">
        <v>2.5999999999999999E-2</v>
      </c>
      <c r="W1655" s="195">
        <v>5.0000000000000001E-3</v>
      </c>
      <c r="X1655" s="195">
        <v>1.7000000000000001E-2</v>
      </c>
      <c r="Y1655" s="195" t="s">
        <v>143</v>
      </c>
      <c r="Z1655" s="195" t="s">
        <v>143</v>
      </c>
      <c r="AA1655" s="195">
        <v>3.3000000000000002E-2</v>
      </c>
      <c r="AB1655" s="195">
        <v>5.7000000000000002E-2</v>
      </c>
      <c r="AC1655" s="42"/>
    </row>
    <row r="1656" spans="1:29" x14ac:dyDescent="0.25">
      <c r="A1656" s="94" t="s">
        <v>3099</v>
      </c>
      <c r="B1656" s="195">
        <v>1.7937219730941704E-2</v>
      </c>
      <c r="C1656" s="195">
        <v>0.34230194319880419</v>
      </c>
      <c r="D1656" s="195">
        <v>0.25710014947683107</v>
      </c>
      <c r="E1656" s="195">
        <v>5.3811659192825115E-2</v>
      </c>
      <c r="F1656" s="195">
        <v>4.0358744394618833E-2</v>
      </c>
      <c r="G1656" s="195">
        <v>0.24588938714499253</v>
      </c>
      <c r="H1656" s="195">
        <v>3.7369207772795215E-3</v>
      </c>
      <c r="I1656" s="195">
        <v>3.8863976083707022E-2</v>
      </c>
      <c r="J1656" s="194">
        <v>1</v>
      </c>
      <c r="K1656" s="196">
        <v>1338</v>
      </c>
      <c r="L1656" s="94"/>
      <c r="M1656" s="195">
        <v>1.2E-2</v>
      </c>
      <c r="N1656" s="195">
        <v>2.7E-2</v>
      </c>
      <c r="O1656" s="195">
        <v>0.317</v>
      </c>
      <c r="P1656" s="195">
        <v>0.36799999999999999</v>
      </c>
      <c r="Q1656" s="195">
        <v>0.23400000000000001</v>
      </c>
      <c r="R1656" s="195">
        <v>0.28100000000000003</v>
      </c>
      <c r="S1656" s="195">
        <v>4.2999999999999997E-2</v>
      </c>
      <c r="T1656" s="195">
        <v>6.7000000000000004E-2</v>
      </c>
      <c r="U1656" s="195">
        <v>3.1E-2</v>
      </c>
      <c r="V1656" s="195">
        <v>5.1999999999999998E-2</v>
      </c>
      <c r="W1656" s="195">
        <v>0.224</v>
      </c>
      <c r="X1656" s="195">
        <v>0.27</v>
      </c>
      <c r="Y1656" s="195">
        <v>2E-3</v>
      </c>
      <c r="Z1656" s="195">
        <v>8.9999999999999993E-3</v>
      </c>
      <c r="AA1656" s="195">
        <v>0.03</v>
      </c>
      <c r="AB1656" s="195">
        <v>5.0999999999999997E-2</v>
      </c>
      <c r="AC1656" s="42"/>
    </row>
    <row r="1657" spans="1:29" x14ac:dyDescent="0.25">
      <c r="A1657" s="94" t="s">
        <v>3100</v>
      </c>
      <c r="B1657" s="195">
        <v>0.29549343981745579</v>
      </c>
      <c r="C1657" s="195">
        <v>0.44780376497432972</v>
      </c>
      <c r="D1657" s="195">
        <v>0.15573302909298345</v>
      </c>
      <c r="E1657" s="195">
        <v>1.8824871648602397E-2</v>
      </c>
      <c r="F1657" s="195">
        <v>2.2818026240730175E-3</v>
      </c>
      <c r="G1657" s="195">
        <v>4.4495151169423847E-2</v>
      </c>
      <c r="H1657" s="195" t="s">
        <v>143</v>
      </c>
      <c r="I1657" s="195">
        <v>3.5367940673131773E-2</v>
      </c>
      <c r="J1657" s="194">
        <v>1</v>
      </c>
      <c r="K1657" s="196">
        <v>1753</v>
      </c>
      <c r="L1657" s="94"/>
      <c r="M1657" s="195">
        <v>0.27500000000000002</v>
      </c>
      <c r="N1657" s="195">
        <v>0.317</v>
      </c>
      <c r="O1657" s="195">
        <v>0.42499999999999999</v>
      </c>
      <c r="P1657" s="195">
        <v>0.47099999999999997</v>
      </c>
      <c r="Q1657" s="195">
        <v>0.14000000000000001</v>
      </c>
      <c r="R1657" s="195">
        <v>0.17299999999999999</v>
      </c>
      <c r="S1657" s="195">
        <v>1.2999999999999999E-2</v>
      </c>
      <c r="T1657" s="195">
        <v>2.5999999999999999E-2</v>
      </c>
      <c r="U1657" s="195">
        <v>1E-3</v>
      </c>
      <c r="V1657" s="195">
        <v>6.0000000000000001E-3</v>
      </c>
      <c r="W1657" s="195">
        <v>3.5999999999999997E-2</v>
      </c>
      <c r="X1657" s="195">
        <v>5.5E-2</v>
      </c>
      <c r="Y1657" s="195" t="s">
        <v>143</v>
      </c>
      <c r="Z1657" s="195" t="s">
        <v>143</v>
      </c>
      <c r="AA1657" s="195">
        <v>2.8000000000000001E-2</v>
      </c>
      <c r="AB1657" s="195">
        <v>4.4999999999999998E-2</v>
      </c>
      <c r="AC1657" s="42"/>
    </row>
    <row r="1658" spans="1:29" x14ac:dyDescent="0.25">
      <c r="A1658" s="94" t="s">
        <v>3101</v>
      </c>
      <c r="B1658" s="195" t="s">
        <v>143</v>
      </c>
      <c r="C1658" s="195">
        <v>0.26726726726726729</v>
      </c>
      <c r="D1658" s="195">
        <v>0.3003003003003003</v>
      </c>
      <c r="E1658" s="195">
        <v>9.0090090090090086E-2</v>
      </c>
      <c r="F1658" s="195">
        <v>3.6036036036036036E-2</v>
      </c>
      <c r="G1658" s="195">
        <v>0.26126126126126126</v>
      </c>
      <c r="H1658" s="195" t="s">
        <v>143</v>
      </c>
      <c r="I1658" s="195">
        <v>4.5045045045045043E-2</v>
      </c>
      <c r="J1658" s="194">
        <v>0.99999999999999989</v>
      </c>
      <c r="K1658" s="196">
        <v>333</v>
      </c>
      <c r="L1658" s="94"/>
      <c r="M1658" s="195" t="s">
        <v>143</v>
      </c>
      <c r="N1658" s="195" t="s">
        <v>143</v>
      </c>
      <c r="O1658" s="195">
        <v>0.223</v>
      </c>
      <c r="P1658" s="195">
        <v>0.317</v>
      </c>
      <c r="Q1658" s="195">
        <v>0.254</v>
      </c>
      <c r="R1658" s="195">
        <v>0.35199999999999998</v>
      </c>
      <c r="S1658" s="195">
        <v>6.4000000000000001E-2</v>
      </c>
      <c r="T1658" s="195">
        <v>0.126</v>
      </c>
      <c r="U1658" s="195">
        <v>2.1000000000000001E-2</v>
      </c>
      <c r="V1658" s="195">
        <v>6.2E-2</v>
      </c>
      <c r="W1658" s="195">
        <v>0.217</v>
      </c>
      <c r="X1658" s="195">
        <v>0.311</v>
      </c>
      <c r="Y1658" s="195" t="s">
        <v>143</v>
      </c>
      <c r="Z1658" s="195" t="s">
        <v>143</v>
      </c>
      <c r="AA1658" s="195">
        <v>2.7E-2</v>
      </c>
      <c r="AB1658" s="195">
        <v>7.2999999999999995E-2</v>
      </c>
      <c r="AC1658" s="42"/>
    </row>
    <row r="1659" spans="1:29" x14ac:dyDescent="0.25">
      <c r="A1659" s="94" t="s">
        <v>3102</v>
      </c>
      <c r="B1659" s="195" t="s">
        <v>143</v>
      </c>
      <c r="C1659" s="195">
        <v>0.26875337290879653</v>
      </c>
      <c r="D1659" s="195">
        <v>0.24015110631408526</v>
      </c>
      <c r="E1659" s="195">
        <v>5.3426875337290881E-2</v>
      </c>
      <c r="F1659" s="195">
        <v>1.4570966001079331E-2</v>
      </c>
      <c r="G1659" s="195">
        <v>0.39395574743658929</v>
      </c>
      <c r="H1659" s="195">
        <v>2.1586616297895305E-3</v>
      </c>
      <c r="I1659" s="195">
        <v>2.6983270372369132E-2</v>
      </c>
      <c r="J1659" s="194">
        <v>1</v>
      </c>
      <c r="K1659" s="196">
        <v>1853</v>
      </c>
      <c r="L1659" s="94"/>
      <c r="M1659" s="195" t="s">
        <v>143</v>
      </c>
      <c r="N1659" s="195" t="s">
        <v>143</v>
      </c>
      <c r="O1659" s="195">
        <v>0.249</v>
      </c>
      <c r="P1659" s="195">
        <v>0.28899999999999998</v>
      </c>
      <c r="Q1659" s="195">
        <v>0.221</v>
      </c>
      <c r="R1659" s="195">
        <v>0.26</v>
      </c>
      <c r="S1659" s="195">
        <v>4.3999999999999997E-2</v>
      </c>
      <c r="T1659" s="195">
        <v>6.5000000000000002E-2</v>
      </c>
      <c r="U1659" s="195">
        <v>0.01</v>
      </c>
      <c r="V1659" s="195">
        <v>2.1000000000000001E-2</v>
      </c>
      <c r="W1659" s="195">
        <v>0.372</v>
      </c>
      <c r="X1659" s="195">
        <v>0.41599999999999998</v>
      </c>
      <c r="Y1659" s="195">
        <v>1E-3</v>
      </c>
      <c r="Z1659" s="195">
        <v>6.0000000000000001E-3</v>
      </c>
      <c r="AA1659" s="195">
        <v>2.1000000000000001E-2</v>
      </c>
      <c r="AB1659" s="195">
        <v>3.5000000000000003E-2</v>
      </c>
      <c r="AC1659" s="42"/>
    </row>
    <row r="1660" spans="1:29" x14ac:dyDescent="0.25">
      <c r="A1660" s="94" t="s">
        <v>3103</v>
      </c>
      <c r="B1660" s="195" t="s">
        <v>143</v>
      </c>
      <c r="C1660" s="195">
        <v>0.54381443298969068</v>
      </c>
      <c r="D1660" s="195">
        <v>0.28865979381443296</v>
      </c>
      <c r="E1660" s="195">
        <v>4.6391752577319589E-2</v>
      </c>
      <c r="F1660" s="195" t="s">
        <v>143</v>
      </c>
      <c r="G1660" s="195">
        <v>1.5463917525773196E-2</v>
      </c>
      <c r="H1660" s="195" t="s">
        <v>143</v>
      </c>
      <c r="I1660" s="195">
        <v>0.1056701030927835</v>
      </c>
      <c r="J1660" s="194">
        <v>0.99999999999999989</v>
      </c>
      <c r="K1660" s="196">
        <v>388</v>
      </c>
      <c r="L1660" s="94"/>
      <c r="M1660" s="195" t="s">
        <v>143</v>
      </c>
      <c r="N1660" s="195" t="s">
        <v>143</v>
      </c>
      <c r="O1660" s="195">
        <v>0.49399999999999999</v>
      </c>
      <c r="P1660" s="195">
        <v>0.59299999999999997</v>
      </c>
      <c r="Q1660" s="195">
        <v>0.246</v>
      </c>
      <c r="R1660" s="195">
        <v>0.33600000000000002</v>
      </c>
      <c r="S1660" s="195">
        <v>0.03</v>
      </c>
      <c r="T1660" s="195">
        <v>7.1999999999999995E-2</v>
      </c>
      <c r="U1660" s="195" t="s">
        <v>143</v>
      </c>
      <c r="V1660" s="195" t="s">
        <v>143</v>
      </c>
      <c r="W1660" s="195">
        <v>7.0000000000000001E-3</v>
      </c>
      <c r="X1660" s="195">
        <v>3.3000000000000002E-2</v>
      </c>
      <c r="Y1660" s="195" t="s">
        <v>143</v>
      </c>
      <c r="Z1660" s="195" t="s">
        <v>143</v>
      </c>
      <c r="AA1660" s="195">
        <v>7.9000000000000001E-2</v>
      </c>
      <c r="AB1660" s="195">
        <v>0.14000000000000001</v>
      </c>
      <c r="AC1660" s="42"/>
    </row>
    <row r="1661" spans="1:29" x14ac:dyDescent="0.25">
      <c r="A1661" s="94" t="s">
        <v>3104</v>
      </c>
      <c r="B1661" s="195" t="s">
        <v>143</v>
      </c>
      <c r="C1661" s="195">
        <v>0.21739130434782608</v>
      </c>
      <c r="D1661" s="195">
        <v>0.33091787439613529</v>
      </c>
      <c r="E1661" s="195">
        <v>9.420289855072464E-2</v>
      </c>
      <c r="F1661" s="195">
        <v>2.1739130434782608E-2</v>
      </c>
      <c r="G1661" s="195">
        <v>0.2922705314009662</v>
      </c>
      <c r="H1661" s="195" t="s">
        <v>143</v>
      </c>
      <c r="I1661" s="195">
        <v>4.3478260869565216E-2</v>
      </c>
      <c r="J1661" s="194">
        <v>1</v>
      </c>
      <c r="K1661" s="196">
        <v>414</v>
      </c>
      <c r="L1661" s="94"/>
      <c r="M1661" s="195" t="s">
        <v>143</v>
      </c>
      <c r="N1661" s="195" t="s">
        <v>143</v>
      </c>
      <c r="O1661" s="195">
        <v>0.18</v>
      </c>
      <c r="P1661" s="195">
        <v>0.26</v>
      </c>
      <c r="Q1661" s="195">
        <v>0.28699999999999998</v>
      </c>
      <c r="R1661" s="195">
        <v>0.378</v>
      </c>
      <c r="S1661" s="195">
        <v>7.0000000000000007E-2</v>
      </c>
      <c r="T1661" s="195">
        <v>0.126</v>
      </c>
      <c r="U1661" s="195">
        <v>1.0999999999999999E-2</v>
      </c>
      <c r="V1661" s="195">
        <v>4.1000000000000002E-2</v>
      </c>
      <c r="W1661" s="195">
        <v>0.251</v>
      </c>
      <c r="X1661" s="195">
        <v>0.33800000000000002</v>
      </c>
      <c r="Y1661" s="195" t="s">
        <v>143</v>
      </c>
      <c r="Z1661" s="195" t="s">
        <v>143</v>
      </c>
      <c r="AA1661" s="195">
        <v>2.8000000000000001E-2</v>
      </c>
      <c r="AB1661" s="195">
        <v>6.8000000000000005E-2</v>
      </c>
      <c r="AC1661" s="42"/>
    </row>
    <row r="1662" spans="1:29" x14ac:dyDescent="0.25">
      <c r="A1662" s="94" t="s">
        <v>3105</v>
      </c>
      <c r="B1662" s="195" t="s">
        <v>143</v>
      </c>
      <c r="C1662" s="195">
        <v>0.41719745222929938</v>
      </c>
      <c r="D1662" s="195">
        <v>0.18152866242038215</v>
      </c>
      <c r="E1662" s="195">
        <v>6.0509554140127389E-2</v>
      </c>
      <c r="F1662" s="195">
        <v>9.2356687898089165E-2</v>
      </c>
      <c r="G1662" s="195">
        <v>0.17197452229299362</v>
      </c>
      <c r="H1662" s="195">
        <v>3.1847133757961785E-3</v>
      </c>
      <c r="I1662" s="195">
        <v>7.32484076433121E-2</v>
      </c>
      <c r="J1662" s="194">
        <v>0.99999999999999989</v>
      </c>
      <c r="K1662" s="196">
        <v>314</v>
      </c>
      <c r="L1662" s="94"/>
      <c r="M1662" s="195" t="s">
        <v>143</v>
      </c>
      <c r="N1662" s="195" t="s">
        <v>143</v>
      </c>
      <c r="O1662" s="195">
        <v>0.36399999999999999</v>
      </c>
      <c r="P1662" s="195">
        <v>0.47199999999999998</v>
      </c>
      <c r="Q1662" s="195">
        <v>0.14299999999999999</v>
      </c>
      <c r="R1662" s="195">
        <v>0.22800000000000001</v>
      </c>
      <c r="S1662" s="195">
        <v>3.9E-2</v>
      </c>
      <c r="T1662" s="195">
        <v>9.2999999999999999E-2</v>
      </c>
      <c r="U1662" s="195">
        <v>6.5000000000000002E-2</v>
      </c>
      <c r="V1662" s="195">
        <v>0.129</v>
      </c>
      <c r="W1662" s="195">
        <v>0.13400000000000001</v>
      </c>
      <c r="X1662" s="195">
        <v>0.218</v>
      </c>
      <c r="Y1662" s="195">
        <v>1E-3</v>
      </c>
      <c r="Z1662" s="195">
        <v>1.7999999999999999E-2</v>
      </c>
      <c r="AA1662" s="195">
        <v>4.9000000000000002E-2</v>
      </c>
      <c r="AB1662" s="195">
        <v>0.108</v>
      </c>
      <c r="AC1662" s="42"/>
    </row>
    <row r="1663" spans="1:29" x14ac:dyDescent="0.25">
      <c r="A1663" s="94" t="s">
        <v>3106</v>
      </c>
      <c r="B1663" s="195" t="s">
        <v>143</v>
      </c>
      <c r="C1663" s="195">
        <v>0.15488215488215487</v>
      </c>
      <c r="D1663" s="195">
        <v>0.17845117845117844</v>
      </c>
      <c r="E1663" s="195">
        <v>2.0202020202020204E-2</v>
      </c>
      <c r="F1663" s="195">
        <v>2.0202020202020204E-2</v>
      </c>
      <c r="G1663" s="195">
        <v>0.5824915824915825</v>
      </c>
      <c r="H1663" s="195">
        <v>6.7340067340067337E-3</v>
      </c>
      <c r="I1663" s="195">
        <v>3.7037037037037035E-2</v>
      </c>
      <c r="J1663" s="194">
        <v>1</v>
      </c>
      <c r="K1663" s="196">
        <v>297</v>
      </c>
      <c r="L1663" s="94"/>
      <c r="M1663" s="195" t="s">
        <v>143</v>
      </c>
      <c r="N1663" s="195" t="s">
        <v>143</v>
      </c>
      <c r="O1663" s="195">
        <v>0.11799999999999999</v>
      </c>
      <c r="P1663" s="195">
        <v>0.2</v>
      </c>
      <c r="Q1663" s="195">
        <v>0.13900000000000001</v>
      </c>
      <c r="R1663" s="195">
        <v>0.22600000000000001</v>
      </c>
      <c r="S1663" s="195">
        <v>8.9999999999999993E-3</v>
      </c>
      <c r="T1663" s="195">
        <v>4.2999999999999997E-2</v>
      </c>
      <c r="U1663" s="195">
        <v>8.9999999999999993E-3</v>
      </c>
      <c r="V1663" s="195">
        <v>4.2999999999999997E-2</v>
      </c>
      <c r="W1663" s="195">
        <v>0.52600000000000002</v>
      </c>
      <c r="X1663" s="195">
        <v>0.63700000000000001</v>
      </c>
      <c r="Y1663" s="195">
        <v>2E-3</v>
      </c>
      <c r="Z1663" s="195">
        <v>2.4E-2</v>
      </c>
      <c r="AA1663" s="195">
        <v>2.1000000000000001E-2</v>
      </c>
      <c r="AB1663" s="195">
        <v>6.5000000000000002E-2</v>
      </c>
      <c r="AC1663" s="42"/>
    </row>
    <row r="1664" spans="1:29" x14ac:dyDescent="0.25">
      <c r="A1664" s="94" t="s">
        <v>3107</v>
      </c>
      <c r="B1664" s="195" t="s">
        <v>143</v>
      </c>
      <c r="C1664" s="195">
        <v>0.3</v>
      </c>
      <c r="D1664" s="195">
        <v>0.37792207792207794</v>
      </c>
      <c r="E1664" s="195">
        <v>0.12922077922077921</v>
      </c>
      <c r="F1664" s="195">
        <v>3.961038961038961E-2</v>
      </c>
      <c r="G1664" s="195">
        <v>0.10194805194805195</v>
      </c>
      <c r="H1664" s="195">
        <v>6.4935064935064935E-4</v>
      </c>
      <c r="I1664" s="195">
        <v>5.0649350649350652E-2</v>
      </c>
      <c r="J1664" s="194">
        <v>1.0000000000000002</v>
      </c>
      <c r="K1664" s="196">
        <v>1540</v>
      </c>
      <c r="L1664" s="94"/>
      <c r="M1664" s="195" t="s">
        <v>143</v>
      </c>
      <c r="N1664" s="195" t="s">
        <v>143</v>
      </c>
      <c r="O1664" s="195">
        <v>0.27800000000000002</v>
      </c>
      <c r="P1664" s="195">
        <v>0.32300000000000001</v>
      </c>
      <c r="Q1664" s="195">
        <v>0.35399999999999998</v>
      </c>
      <c r="R1664" s="195">
        <v>0.40200000000000002</v>
      </c>
      <c r="S1664" s="195">
        <v>0.113</v>
      </c>
      <c r="T1664" s="195">
        <v>0.14699999999999999</v>
      </c>
      <c r="U1664" s="195">
        <v>3.1E-2</v>
      </c>
      <c r="V1664" s="195">
        <v>5.0999999999999997E-2</v>
      </c>
      <c r="W1664" s="195">
        <v>8.7999999999999995E-2</v>
      </c>
      <c r="X1664" s="195">
        <v>0.11799999999999999</v>
      </c>
      <c r="Y1664" s="195">
        <v>0</v>
      </c>
      <c r="Z1664" s="195">
        <v>4.0000000000000001E-3</v>
      </c>
      <c r="AA1664" s="195">
        <v>4.1000000000000002E-2</v>
      </c>
      <c r="AB1664" s="195">
        <v>6.3E-2</v>
      </c>
      <c r="AC1664" s="42"/>
    </row>
    <row r="1665" spans="1:29" x14ac:dyDescent="0.25">
      <c r="A1665" s="94" t="s">
        <v>3108</v>
      </c>
      <c r="B1665" s="195" t="s">
        <v>143</v>
      </c>
      <c r="C1665" s="195">
        <v>0.43726235741444869</v>
      </c>
      <c r="D1665" s="195">
        <v>0.31558935361216728</v>
      </c>
      <c r="E1665" s="195">
        <v>6.4638783269961975E-2</v>
      </c>
      <c r="F1665" s="195">
        <v>1.1406844106463879E-2</v>
      </c>
      <c r="G1665" s="195">
        <v>0.11406844106463879</v>
      </c>
      <c r="H1665" s="195" t="s">
        <v>143</v>
      </c>
      <c r="I1665" s="195">
        <v>5.7034220532319393E-2</v>
      </c>
      <c r="J1665" s="194">
        <v>1</v>
      </c>
      <c r="K1665" s="196">
        <v>263</v>
      </c>
      <c r="L1665" s="94"/>
      <c r="M1665" s="195" t="s">
        <v>143</v>
      </c>
      <c r="N1665" s="195" t="s">
        <v>143</v>
      </c>
      <c r="O1665" s="195">
        <v>0.379</v>
      </c>
      <c r="P1665" s="195">
        <v>0.498</v>
      </c>
      <c r="Q1665" s="195">
        <v>0.26200000000000001</v>
      </c>
      <c r="R1665" s="195">
        <v>0.374</v>
      </c>
      <c r="S1665" s="195">
        <v>4.1000000000000002E-2</v>
      </c>
      <c r="T1665" s="195">
        <v>0.10100000000000001</v>
      </c>
      <c r="U1665" s="195">
        <v>4.0000000000000001E-3</v>
      </c>
      <c r="V1665" s="195">
        <v>3.3000000000000002E-2</v>
      </c>
      <c r="W1665" s="195">
        <v>8.1000000000000003E-2</v>
      </c>
      <c r="X1665" s="195">
        <v>0.158</v>
      </c>
      <c r="Y1665" s="195" t="s">
        <v>143</v>
      </c>
      <c r="Z1665" s="195" t="s">
        <v>143</v>
      </c>
      <c r="AA1665" s="195">
        <v>3.5000000000000003E-2</v>
      </c>
      <c r="AB1665" s="195">
        <v>9.1999999999999998E-2</v>
      </c>
      <c r="AC1665" s="42"/>
    </row>
    <row r="1666" spans="1:29" x14ac:dyDescent="0.25">
      <c r="A1666" s="94" t="s">
        <v>3109</v>
      </c>
      <c r="B1666" s="195">
        <v>5.3618165098677228E-2</v>
      </c>
      <c r="C1666" s="195">
        <v>0.263068543538233</v>
      </c>
      <c r="D1666" s="195">
        <v>0.26844450732121383</v>
      </c>
      <c r="E1666" s="195">
        <v>0.11162198486241777</v>
      </c>
      <c r="F1666" s="195">
        <v>2.8082337129518284E-2</v>
      </c>
      <c r="G1666" s="195">
        <v>0.24319162481431705</v>
      </c>
      <c r="H1666" s="195">
        <v>5.5174365141119047E-3</v>
      </c>
      <c r="I1666" s="195">
        <v>2.6455400721510928E-2</v>
      </c>
      <c r="J1666" s="194">
        <v>1</v>
      </c>
      <c r="K1666" s="196">
        <v>14137</v>
      </c>
      <c r="L1666" s="94"/>
      <c r="M1666" s="195">
        <v>0.05</v>
      </c>
      <c r="N1666" s="195">
        <v>5.7000000000000002E-2</v>
      </c>
      <c r="O1666" s="195">
        <v>0.25600000000000001</v>
      </c>
      <c r="P1666" s="195">
        <v>0.27</v>
      </c>
      <c r="Q1666" s="195">
        <v>0.26100000000000001</v>
      </c>
      <c r="R1666" s="195">
        <v>0.27600000000000002</v>
      </c>
      <c r="S1666" s="195">
        <v>0.107</v>
      </c>
      <c r="T1666" s="195">
        <v>0.11700000000000001</v>
      </c>
      <c r="U1666" s="195">
        <v>2.5000000000000001E-2</v>
      </c>
      <c r="V1666" s="195">
        <v>3.1E-2</v>
      </c>
      <c r="W1666" s="195">
        <v>0.23599999999999999</v>
      </c>
      <c r="X1666" s="195">
        <v>0.25</v>
      </c>
      <c r="Y1666" s="195">
        <v>4.0000000000000001E-3</v>
      </c>
      <c r="Z1666" s="195">
        <v>7.0000000000000001E-3</v>
      </c>
      <c r="AA1666" s="195">
        <v>2.4E-2</v>
      </c>
      <c r="AB1666" s="195">
        <v>2.9000000000000001E-2</v>
      </c>
      <c r="AC1666" s="42"/>
    </row>
    <row r="1667" spans="1:29" x14ac:dyDescent="0.25">
      <c r="A1667" s="94" t="s">
        <v>3110</v>
      </c>
      <c r="B1667" s="195" t="s">
        <v>143</v>
      </c>
      <c r="C1667" s="195">
        <v>0.22596964586846544</v>
      </c>
      <c r="D1667" s="195">
        <v>0.35919055649241149</v>
      </c>
      <c r="E1667" s="195">
        <v>0.17200674536256325</v>
      </c>
      <c r="F1667" s="195">
        <v>8.7689713322091065E-2</v>
      </c>
      <c r="G1667" s="195">
        <v>0.13322091062394603</v>
      </c>
      <c r="H1667" s="195">
        <v>1.6863406408094434E-3</v>
      </c>
      <c r="I1667" s="195">
        <v>2.0236087689713321E-2</v>
      </c>
      <c r="J1667" s="194">
        <v>1</v>
      </c>
      <c r="K1667" s="196">
        <v>593</v>
      </c>
      <c r="L1667" s="94"/>
      <c r="M1667" s="195" t="s">
        <v>143</v>
      </c>
      <c r="N1667" s="195" t="s">
        <v>143</v>
      </c>
      <c r="O1667" s="195">
        <v>0.19400000000000001</v>
      </c>
      <c r="P1667" s="195">
        <v>0.26100000000000001</v>
      </c>
      <c r="Q1667" s="195">
        <v>0.32200000000000001</v>
      </c>
      <c r="R1667" s="195">
        <v>0.39900000000000002</v>
      </c>
      <c r="S1667" s="195">
        <v>0.14399999999999999</v>
      </c>
      <c r="T1667" s="195">
        <v>0.20399999999999999</v>
      </c>
      <c r="U1667" s="195">
        <v>6.7000000000000004E-2</v>
      </c>
      <c r="V1667" s="195">
        <v>0.113</v>
      </c>
      <c r="W1667" s="195">
        <v>0.108</v>
      </c>
      <c r="X1667" s="195">
        <v>0.16300000000000001</v>
      </c>
      <c r="Y1667" s="195">
        <v>0</v>
      </c>
      <c r="Z1667" s="195">
        <v>8.9999999999999993E-3</v>
      </c>
      <c r="AA1667" s="195">
        <v>1.2E-2</v>
      </c>
      <c r="AB1667" s="195">
        <v>3.5000000000000003E-2</v>
      </c>
      <c r="AC1667" s="42"/>
    </row>
    <row r="1668" spans="1:29" x14ac:dyDescent="0.25">
      <c r="A1668" s="94" t="s">
        <v>3111</v>
      </c>
      <c r="B1668" s="195" t="s">
        <v>143</v>
      </c>
      <c r="C1668" s="195">
        <v>5.5288461538461536E-2</v>
      </c>
      <c r="D1668" s="195">
        <v>0.20673076923076922</v>
      </c>
      <c r="E1668" s="195">
        <v>9.1346153846153841E-2</v>
      </c>
      <c r="F1668" s="195">
        <v>4.807692307692308E-3</v>
      </c>
      <c r="G1668" s="195">
        <v>0.60576923076923073</v>
      </c>
      <c r="H1668" s="195">
        <v>4.807692307692308E-3</v>
      </c>
      <c r="I1668" s="195">
        <v>3.125E-2</v>
      </c>
      <c r="J1668" s="194">
        <v>0.99999999999999989</v>
      </c>
      <c r="K1668" s="196">
        <v>416</v>
      </c>
      <c r="L1668" s="94"/>
      <c r="M1668" s="195" t="s">
        <v>143</v>
      </c>
      <c r="N1668" s="195" t="s">
        <v>143</v>
      </c>
      <c r="O1668" s="195">
        <v>3.6999999999999998E-2</v>
      </c>
      <c r="P1668" s="195">
        <v>8.2000000000000003E-2</v>
      </c>
      <c r="Q1668" s="195">
        <v>0.17100000000000001</v>
      </c>
      <c r="R1668" s="195">
        <v>0.248</v>
      </c>
      <c r="S1668" s="195">
        <v>6.7000000000000004E-2</v>
      </c>
      <c r="T1668" s="195">
        <v>0.123</v>
      </c>
      <c r="U1668" s="195">
        <v>1E-3</v>
      </c>
      <c r="V1668" s="195">
        <v>1.7000000000000001E-2</v>
      </c>
      <c r="W1668" s="195">
        <v>0.55800000000000005</v>
      </c>
      <c r="X1668" s="195">
        <v>0.65200000000000002</v>
      </c>
      <c r="Y1668" s="195">
        <v>1E-3</v>
      </c>
      <c r="Z1668" s="195">
        <v>1.7000000000000001E-2</v>
      </c>
      <c r="AA1668" s="195">
        <v>1.7999999999999999E-2</v>
      </c>
      <c r="AB1668" s="195">
        <v>5.2999999999999999E-2</v>
      </c>
      <c r="AC1668" s="42"/>
    </row>
    <row r="1669" spans="1:29" x14ac:dyDescent="0.25">
      <c r="A1669" s="94" t="s">
        <v>3112</v>
      </c>
      <c r="B1669" s="195">
        <v>4.2884990253411304E-2</v>
      </c>
      <c r="C1669" s="195">
        <v>9.7465886939571145E-4</v>
      </c>
      <c r="D1669" s="195">
        <v>0.70467836257309946</v>
      </c>
      <c r="E1669" s="195">
        <v>0.10623781676413255</v>
      </c>
      <c r="F1669" s="195">
        <v>8.771929824561403E-3</v>
      </c>
      <c r="G1669" s="195">
        <v>8.771929824561403E-3</v>
      </c>
      <c r="H1669" s="195" t="s">
        <v>143</v>
      </c>
      <c r="I1669" s="195">
        <v>0.1276803118908382</v>
      </c>
      <c r="J1669" s="194">
        <v>1.0000000000000002</v>
      </c>
      <c r="K1669" s="196">
        <v>1026</v>
      </c>
      <c r="L1669" s="94"/>
      <c r="M1669" s="195">
        <v>3.2000000000000001E-2</v>
      </c>
      <c r="N1669" s="195">
        <v>5.7000000000000002E-2</v>
      </c>
      <c r="O1669" s="195">
        <v>0</v>
      </c>
      <c r="P1669" s="195">
        <v>6.0000000000000001E-3</v>
      </c>
      <c r="Q1669" s="195">
        <v>0.67600000000000005</v>
      </c>
      <c r="R1669" s="195">
        <v>0.73199999999999998</v>
      </c>
      <c r="S1669" s="195">
        <v>8.8999999999999996E-2</v>
      </c>
      <c r="T1669" s="195">
        <v>0.127</v>
      </c>
      <c r="U1669" s="195">
        <v>5.0000000000000001E-3</v>
      </c>
      <c r="V1669" s="195">
        <v>1.7000000000000001E-2</v>
      </c>
      <c r="W1669" s="195">
        <v>5.0000000000000001E-3</v>
      </c>
      <c r="X1669" s="195">
        <v>1.7000000000000001E-2</v>
      </c>
      <c r="Y1669" s="195" t="s">
        <v>143</v>
      </c>
      <c r="Z1669" s="195" t="s">
        <v>143</v>
      </c>
      <c r="AA1669" s="195">
        <v>0.109</v>
      </c>
      <c r="AB1669" s="195">
        <v>0.14899999999999999</v>
      </c>
      <c r="AC1669" s="42"/>
    </row>
    <row r="1670" spans="1:29" x14ac:dyDescent="0.25">
      <c r="A1670" s="94" t="s">
        <v>3113</v>
      </c>
      <c r="B1670" s="195">
        <v>7.5073313782991202E-2</v>
      </c>
      <c r="C1670" s="195">
        <v>0.22521994134897361</v>
      </c>
      <c r="D1670" s="195">
        <v>0.25982404692082112</v>
      </c>
      <c r="E1670" s="195">
        <v>9.2082111436950151E-2</v>
      </c>
      <c r="F1670" s="195">
        <v>3.929618768328446E-2</v>
      </c>
      <c r="G1670" s="195">
        <v>0.27917888563049853</v>
      </c>
      <c r="H1670" s="195">
        <v>7.0381231671554252E-3</v>
      </c>
      <c r="I1670" s="195">
        <v>2.2287390029325515E-2</v>
      </c>
      <c r="J1670" s="194">
        <v>1</v>
      </c>
      <c r="K1670" s="196">
        <v>1705</v>
      </c>
      <c r="L1670" s="94"/>
      <c r="M1670" s="195">
        <v>6.3E-2</v>
      </c>
      <c r="N1670" s="195">
        <v>8.8999999999999996E-2</v>
      </c>
      <c r="O1670" s="195">
        <v>0.20599999999999999</v>
      </c>
      <c r="P1670" s="195">
        <v>0.246</v>
      </c>
      <c r="Q1670" s="195">
        <v>0.24</v>
      </c>
      <c r="R1670" s="195">
        <v>0.28100000000000003</v>
      </c>
      <c r="S1670" s="195">
        <v>7.9000000000000001E-2</v>
      </c>
      <c r="T1670" s="195">
        <v>0.107</v>
      </c>
      <c r="U1670" s="195">
        <v>3.1E-2</v>
      </c>
      <c r="V1670" s="195">
        <v>0.05</v>
      </c>
      <c r="W1670" s="195">
        <v>0.25800000000000001</v>
      </c>
      <c r="X1670" s="195">
        <v>0.30099999999999999</v>
      </c>
      <c r="Y1670" s="195">
        <v>4.0000000000000001E-3</v>
      </c>
      <c r="Z1670" s="195">
        <v>1.2E-2</v>
      </c>
      <c r="AA1670" s="195">
        <v>1.6E-2</v>
      </c>
      <c r="AB1670" s="195">
        <v>0.03</v>
      </c>
      <c r="AC1670" s="42"/>
    </row>
    <row r="1671" spans="1:29" x14ac:dyDescent="0.25">
      <c r="A1671" s="94" t="s">
        <v>3114</v>
      </c>
      <c r="B1671" s="195">
        <v>0.28376327769347498</v>
      </c>
      <c r="C1671" s="195">
        <v>0.45776428932726354</v>
      </c>
      <c r="D1671" s="195">
        <v>0.14011127971674253</v>
      </c>
      <c r="E1671" s="195">
        <v>3.9453717754172987E-2</v>
      </c>
      <c r="F1671" s="195">
        <v>1.0116337885685382E-3</v>
      </c>
      <c r="G1671" s="195">
        <v>5.3110773899848251E-2</v>
      </c>
      <c r="H1671" s="195">
        <v>3.0349013657056147E-3</v>
      </c>
      <c r="I1671" s="195">
        <v>2.175012645422357E-2</v>
      </c>
      <c r="J1671" s="194">
        <v>0.99999999999999989</v>
      </c>
      <c r="K1671" s="196">
        <v>1977</v>
      </c>
      <c r="L1671" s="94"/>
      <c r="M1671" s="195">
        <v>0.26400000000000001</v>
      </c>
      <c r="N1671" s="195">
        <v>0.30399999999999999</v>
      </c>
      <c r="O1671" s="195">
        <v>0.436</v>
      </c>
      <c r="P1671" s="195">
        <v>0.48</v>
      </c>
      <c r="Q1671" s="195">
        <v>0.126</v>
      </c>
      <c r="R1671" s="195">
        <v>0.156</v>
      </c>
      <c r="S1671" s="195">
        <v>3.2000000000000001E-2</v>
      </c>
      <c r="T1671" s="195">
        <v>4.9000000000000002E-2</v>
      </c>
      <c r="U1671" s="195">
        <v>0</v>
      </c>
      <c r="V1671" s="195">
        <v>4.0000000000000001E-3</v>
      </c>
      <c r="W1671" s="195">
        <v>4.3999999999999997E-2</v>
      </c>
      <c r="X1671" s="195">
        <v>6.4000000000000001E-2</v>
      </c>
      <c r="Y1671" s="195">
        <v>1E-3</v>
      </c>
      <c r="Z1671" s="195">
        <v>7.0000000000000001E-3</v>
      </c>
      <c r="AA1671" s="195">
        <v>1.6E-2</v>
      </c>
      <c r="AB1671" s="195">
        <v>2.9000000000000001E-2</v>
      </c>
      <c r="AC1671" s="42"/>
    </row>
    <row r="1672" spans="1:29" x14ac:dyDescent="0.25">
      <c r="A1672" s="94" t="s">
        <v>3115</v>
      </c>
      <c r="B1672" s="195" t="s">
        <v>143</v>
      </c>
      <c r="C1672" s="195">
        <v>0.207492795389049</v>
      </c>
      <c r="D1672" s="195">
        <v>0.2680115273775216</v>
      </c>
      <c r="E1672" s="195">
        <v>0.18731988472622479</v>
      </c>
      <c r="F1672" s="195">
        <v>2.8818443804034581E-2</v>
      </c>
      <c r="G1672" s="195">
        <v>0.27953890489913547</v>
      </c>
      <c r="H1672" s="195">
        <v>8.6455331412103754E-3</v>
      </c>
      <c r="I1672" s="195">
        <v>2.0172910662824207E-2</v>
      </c>
      <c r="J1672" s="194">
        <v>1</v>
      </c>
      <c r="K1672" s="196">
        <v>347</v>
      </c>
      <c r="L1672" s="94"/>
      <c r="M1672" s="195" t="s">
        <v>143</v>
      </c>
      <c r="N1672" s="195" t="s">
        <v>143</v>
      </c>
      <c r="O1672" s="195">
        <v>0.16800000000000001</v>
      </c>
      <c r="P1672" s="195">
        <v>0.253</v>
      </c>
      <c r="Q1672" s="195">
        <v>0.224</v>
      </c>
      <c r="R1672" s="195">
        <v>0.317</v>
      </c>
      <c r="S1672" s="195">
        <v>0.15</v>
      </c>
      <c r="T1672" s="195">
        <v>0.23200000000000001</v>
      </c>
      <c r="U1672" s="195">
        <v>1.6E-2</v>
      </c>
      <c r="V1672" s="195">
        <v>5.1999999999999998E-2</v>
      </c>
      <c r="W1672" s="195">
        <v>0.23499999999999999</v>
      </c>
      <c r="X1672" s="195">
        <v>0.32900000000000001</v>
      </c>
      <c r="Y1672" s="195">
        <v>3.0000000000000001E-3</v>
      </c>
      <c r="Z1672" s="195">
        <v>2.5000000000000001E-2</v>
      </c>
      <c r="AA1672" s="195">
        <v>0.01</v>
      </c>
      <c r="AB1672" s="195">
        <v>4.1000000000000002E-2</v>
      </c>
      <c r="AC1672" s="42"/>
    </row>
    <row r="1673" spans="1:29" x14ac:dyDescent="0.25">
      <c r="A1673" s="94" t="s">
        <v>3116</v>
      </c>
      <c r="B1673" s="195" t="s">
        <v>143</v>
      </c>
      <c r="C1673" s="195">
        <v>0.29146919431279622</v>
      </c>
      <c r="D1673" s="195">
        <v>0.18909952606635072</v>
      </c>
      <c r="E1673" s="195">
        <v>0.1023696682464455</v>
      </c>
      <c r="F1673" s="195">
        <v>1.5639810426540283E-2</v>
      </c>
      <c r="G1673" s="195">
        <v>0.3739336492890995</v>
      </c>
      <c r="H1673" s="195">
        <v>1.1374407582938388E-2</v>
      </c>
      <c r="I1673" s="195">
        <v>1.6113744075829384E-2</v>
      </c>
      <c r="J1673" s="194">
        <v>1</v>
      </c>
      <c r="K1673" s="196">
        <v>2110</v>
      </c>
      <c r="L1673" s="94"/>
      <c r="M1673" s="195" t="s">
        <v>143</v>
      </c>
      <c r="N1673" s="195" t="s">
        <v>143</v>
      </c>
      <c r="O1673" s="195">
        <v>0.27200000000000002</v>
      </c>
      <c r="P1673" s="195">
        <v>0.311</v>
      </c>
      <c r="Q1673" s="195">
        <v>0.17299999999999999</v>
      </c>
      <c r="R1673" s="195">
        <v>0.20599999999999999</v>
      </c>
      <c r="S1673" s="195">
        <v>0.09</v>
      </c>
      <c r="T1673" s="195">
        <v>0.11600000000000001</v>
      </c>
      <c r="U1673" s="195">
        <v>1.0999999999999999E-2</v>
      </c>
      <c r="V1673" s="195">
        <v>2.1999999999999999E-2</v>
      </c>
      <c r="W1673" s="195">
        <v>0.35399999999999998</v>
      </c>
      <c r="X1673" s="195">
        <v>0.39500000000000002</v>
      </c>
      <c r="Y1673" s="195">
        <v>8.0000000000000002E-3</v>
      </c>
      <c r="Z1673" s="195">
        <v>1.7000000000000001E-2</v>
      </c>
      <c r="AA1673" s="195">
        <v>1.2E-2</v>
      </c>
      <c r="AB1673" s="195">
        <v>2.1999999999999999E-2</v>
      </c>
      <c r="AC1673" s="42"/>
    </row>
    <row r="1674" spans="1:29" x14ac:dyDescent="0.25">
      <c r="A1674" s="94" t="s">
        <v>3117</v>
      </c>
      <c r="B1674" s="195" t="s">
        <v>143</v>
      </c>
      <c r="C1674" s="195">
        <v>0.37676056338028169</v>
      </c>
      <c r="D1674" s="195">
        <v>0.35035211267605632</v>
      </c>
      <c r="E1674" s="195">
        <v>0.10915492957746478</v>
      </c>
      <c r="F1674" s="195">
        <v>8.8028169014084511E-3</v>
      </c>
      <c r="G1674" s="195">
        <v>4.401408450704225E-2</v>
      </c>
      <c r="H1674" s="195" t="s">
        <v>143</v>
      </c>
      <c r="I1674" s="195">
        <v>0.11091549295774648</v>
      </c>
      <c r="J1674" s="194">
        <v>1</v>
      </c>
      <c r="K1674" s="196">
        <v>568</v>
      </c>
      <c r="L1674" s="94"/>
      <c r="M1674" s="195" t="s">
        <v>143</v>
      </c>
      <c r="N1674" s="195" t="s">
        <v>143</v>
      </c>
      <c r="O1674" s="195">
        <v>0.33800000000000002</v>
      </c>
      <c r="P1674" s="195">
        <v>0.41699999999999998</v>
      </c>
      <c r="Q1674" s="195">
        <v>0.312</v>
      </c>
      <c r="R1674" s="195">
        <v>0.39</v>
      </c>
      <c r="S1674" s="195">
        <v>8.5999999999999993E-2</v>
      </c>
      <c r="T1674" s="195">
        <v>0.13700000000000001</v>
      </c>
      <c r="U1674" s="195">
        <v>4.0000000000000001E-3</v>
      </c>
      <c r="V1674" s="195">
        <v>0.02</v>
      </c>
      <c r="W1674" s="195">
        <v>0.03</v>
      </c>
      <c r="X1674" s="195">
        <v>6.4000000000000001E-2</v>
      </c>
      <c r="Y1674" s="195" t="s">
        <v>143</v>
      </c>
      <c r="Z1674" s="195" t="s">
        <v>143</v>
      </c>
      <c r="AA1674" s="195">
        <v>8.7999999999999995E-2</v>
      </c>
      <c r="AB1674" s="195">
        <v>0.13900000000000001</v>
      </c>
      <c r="AC1674" s="42"/>
    </row>
    <row r="1675" spans="1:29" x14ac:dyDescent="0.25">
      <c r="A1675" s="94" t="s">
        <v>3118</v>
      </c>
      <c r="B1675" s="195" t="s">
        <v>143</v>
      </c>
      <c r="C1675" s="195">
        <v>0.16935483870967741</v>
      </c>
      <c r="D1675" s="195">
        <v>0.37365591397849462</v>
      </c>
      <c r="E1675" s="195">
        <v>0.14516129032258066</v>
      </c>
      <c r="F1675" s="195">
        <v>3.4946236559139782E-2</v>
      </c>
      <c r="G1675" s="195">
        <v>0.22580645161290322</v>
      </c>
      <c r="H1675" s="195" t="s">
        <v>143</v>
      </c>
      <c r="I1675" s="195">
        <v>5.1075268817204304E-2</v>
      </c>
      <c r="J1675" s="194">
        <v>0.99999999999999989</v>
      </c>
      <c r="K1675" s="196">
        <v>372</v>
      </c>
      <c r="L1675" s="94"/>
      <c r="M1675" s="195" t="s">
        <v>143</v>
      </c>
      <c r="N1675" s="195" t="s">
        <v>143</v>
      </c>
      <c r="O1675" s="195">
        <v>0.13500000000000001</v>
      </c>
      <c r="P1675" s="195">
        <v>0.21099999999999999</v>
      </c>
      <c r="Q1675" s="195">
        <v>0.32600000000000001</v>
      </c>
      <c r="R1675" s="195">
        <v>0.42399999999999999</v>
      </c>
      <c r="S1675" s="195">
        <v>0.113</v>
      </c>
      <c r="T1675" s="195">
        <v>0.185</v>
      </c>
      <c r="U1675" s="195">
        <v>2.1000000000000001E-2</v>
      </c>
      <c r="V1675" s="195">
        <v>5.8999999999999997E-2</v>
      </c>
      <c r="W1675" s="195">
        <v>0.186</v>
      </c>
      <c r="X1675" s="195">
        <v>0.27100000000000002</v>
      </c>
      <c r="Y1675" s="195" t="s">
        <v>143</v>
      </c>
      <c r="Z1675" s="195" t="s">
        <v>143</v>
      </c>
      <c r="AA1675" s="195">
        <v>3.3000000000000002E-2</v>
      </c>
      <c r="AB1675" s="195">
        <v>7.8E-2</v>
      </c>
      <c r="AC1675" s="42"/>
    </row>
    <row r="1676" spans="1:29" x14ac:dyDescent="0.25">
      <c r="A1676" s="94" t="s">
        <v>3119</v>
      </c>
      <c r="B1676" s="195" t="s">
        <v>143</v>
      </c>
      <c r="C1676" s="195">
        <v>0.32911392405063289</v>
      </c>
      <c r="D1676" s="195">
        <v>0.21012658227848102</v>
      </c>
      <c r="E1676" s="195">
        <v>7.0886075949367092E-2</v>
      </c>
      <c r="F1676" s="195">
        <v>0.12658227848101267</v>
      </c>
      <c r="G1676" s="195">
        <v>0.23037974683544304</v>
      </c>
      <c r="H1676" s="195" t="s">
        <v>143</v>
      </c>
      <c r="I1676" s="195">
        <v>3.2911392405063293E-2</v>
      </c>
      <c r="J1676" s="194">
        <v>1</v>
      </c>
      <c r="K1676" s="196">
        <v>395</v>
      </c>
      <c r="L1676" s="94"/>
      <c r="M1676" s="195" t="s">
        <v>143</v>
      </c>
      <c r="N1676" s="195" t="s">
        <v>143</v>
      </c>
      <c r="O1676" s="195">
        <v>0.28499999999999998</v>
      </c>
      <c r="P1676" s="195">
        <v>0.377</v>
      </c>
      <c r="Q1676" s="195">
        <v>0.17299999999999999</v>
      </c>
      <c r="R1676" s="195">
        <v>0.253</v>
      </c>
      <c r="S1676" s="195">
        <v>4.9000000000000002E-2</v>
      </c>
      <c r="T1676" s="195">
        <v>0.10100000000000001</v>
      </c>
      <c r="U1676" s="195">
        <v>9.7000000000000003E-2</v>
      </c>
      <c r="V1676" s="195">
        <v>0.16300000000000001</v>
      </c>
      <c r="W1676" s="195">
        <v>0.192</v>
      </c>
      <c r="X1676" s="195">
        <v>0.27400000000000002</v>
      </c>
      <c r="Y1676" s="195" t="s">
        <v>143</v>
      </c>
      <c r="Z1676" s="195" t="s">
        <v>143</v>
      </c>
      <c r="AA1676" s="195">
        <v>1.9E-2</v>
      </c>
      <c r="AB1676" s="195">
        <v>5.5E-2</v>
      </c>
      <c r="AC1676" s="42"/>
    </row>
    <row r="1677" spans="1:29" x14ac:dyDescent="0.25">
      <c r="A1677" s="94" t="s">
        <v>3120</v>
      </c>
      <c r="B1677" s="195" t="s">
        <v>143</v>
      </c>
      <c r="C1677" s="195">
        <v>8.8235294117647065E-2</v>
      </c>
      <c r="D1677" s="195">
        <v>0.23262032085561499</v>
      </c>
      <c r="E1677" s="195">
        <v>0.12032085561497326</v>
      </c>
      <c r="F1677" s="195">
        <v>2.1390374331550801E-2</v>
      </c>
      <c r="G1677" s="195">
        <v>0.51604278074866305</v>
      </c>
      <c r="H1677" s="195">
        <v>5.3475935828877002E-3</v>
      </c>
      <c r="I1677" s="195">
        <v>1.6042780748663103E-2</v>
      </c>
      <c r="J1677" s="194">
        <v>0.99999999999999989</v>
      </c>
      <c r="K1677" s="196">
        <v>374</v>
      </c>
      <c r="L1677" s="94"/>
      <c r="M1677" s="195" t="s">
        <v>143</v>
      </c>
      <c r="N1677" s="195" t="s">
        <v>143</v>
      </c>
      <c r="O1677" s="195">
        <v>6.4000000000000001E-2</v>
      </c>
      <c r="P1677" s="195">
        <v>0.121</v>
      </c>
      <c r="Q1677" s="195">
        <v>0.193</v>
      </c>
      <c r="R1677" s="195">
        <v>0.27800000000000002</v>
      </c>
      <c r="S1677" s="195">
        <v>9.0999999999999998E-2</v>
      </c>
      <c r="T1677" s="195">
        <v>0.157</v>
      </c>
      <c r="U1677" s="195">
        <v>1.0999999999999999E-2</v>
      </c>
      <c r="V1677" s="195">
        <v>4.2000000000000003E-2</v>
      </c>
      <c r="W1677" s="195">
        <v>0.46500000000000002</v>
      </c>
      <c r="X1677" s="195">
        <v>0.56599999999999995</v>
      </c>
      <c r="Y1677" s="195">
        <v>1E-3</v>
      </c>
      <c r="Z1677" s="195">
        <v>1.9E-2</v>
      </c>
      <c r="AA1677" s="195">
        <v>7.0000000000000001E-3</v>
      </c>
      <c r="AB1677" s="195">
        <v>3.5000000000000003E-2</v>
      </c>
      <c r="AC1677" s="42"/>
    </row>
    <row r="1678" spans="1:29" x14ac:dyDescent="0.25">
      <c r="A1678" s="94" t="s">
        <v>3121</v>
      </c>
      <c r="B1678" s="195" t="s">
        <v>143</v>
      </c>
      <c r="C1678" s="195">
        <v>0.25379229871645276</v>
      </c>
      <c r="D1678" s="195">
        <v>0.44340723453908987</v>
      </c>
      <c r="E1678" s="195">
        <v>0.10735122520420071</v>
      </c>
      <c r="F1678" s="195">
        <v>3.3838973162193697E-2</v>
      </c>
      <c r="G1678" s="195">
        <v>0.12602100350058343</v>
      </c>
      <c r="H1678" s="195">
        <v>2.9171528588098016E-3</v>
      </c>
      <c r="I1678" s="195">
        <v>3.2672112018669777E-2</v>
      </c>
      <c r="J1678" s="194">
        <v>1</v>
      </c>
      <c r="K1678" s="196">
        <v>1714</v>
      </c>
      <c r="L1678" s="94"/>
      <c r="M1678" s="195" t="s">
        <v>143</v>
      </c>
      <c r="N1678" s="195" t="s">
        <v>143</v>
      </c>
      <c r="O1678" s="195">
        <v>0.23400000000000001</v>
      </c>
      <c r="P1678" s="195">
        <v>0.27500000000000002</v>
      </c>
      <c r="Q1678" s="195">
        <v>0.42</v>
      </c>
      <c r="R1678" s="195">
        <v>0.46700000000000003</v>
      </c>
      <c r="S1678" s="195">
        <v>9.4E-2</v>
      </c>
      <c r="T1678" s="195">
        <v>0.123</v>
      </c>
      <c r="U1678" s="195">
        <v>2.5999999999999999E-2</v>
      </c>
      <c r="V1678" s="195">
        <v>4.2999999999999997E-2</v>
      </c>
      <c r="W1678" s="195">
        <v>0.111</v>
      </c>
      <c r="X1678" s="195">
        <v>0.14299999999999999</v>
      </c>
      <c r="Y1678" s="195">
        <v>1E-3</v>
      </c>
      <c r="Z1678" s="195">
        <v>7.0000000000000001E-3</v>
      </c>
      <c r="AA1678" s="195">
        <v>2.5000000000000001E-2</v>
      </c>
      <c r="AB1678" s="195">
        <v>4.2000000000000003E-2</v>
      </c>
      <c r="AC1678" s="42"/>
    </row>
    <row r="1679" spans="1:29" x14ac:dyDescent="0.25">
      <c r="A1679" s="94" t="s">
        <v>3122</v>
      </c>
      <c r="B1679" s="195" t="s">
        <v>143</v>
      </c>
      <c r="C1679" s="195">
        <v>0.40740740740740738</v>
      </c>
      <c r="D1679" s="195">
        <v>0.36026936026936029</v>
      </c>
      <c r="E1679" s="195">
        <v>9.4276094276094277E-2</v>
      </c>
      <c r="F1679" s="195">
        <v>1.3468013468013467E-2</v>
      </c>
      <c r="G1679" s="195">
        <v>9.7643097643097643E-2</v>
      </c>
      <c r="H1679" s="195">
        <v>6.7340067340067337E-3</v>
      </c>
      <c r="I1679" s="195">
        <v>2.0202020202020204E-2</v>
      </c>
      <c r="J1679" s="194">
        <v>1</v>
      </c>
      <c r="K1679" s="196">
        <v>297</v>
      </c>
      <c r="L1679" s="94"/>
      <c r="M1679" s="195" t="s">
        <v>143</v>
      </c>
      <c r="N1679" s="195" t="s">
        <v>143</v>
      </c>
      <c r="O1679" s="195">
        <v>0.35299999999999998</v>
      </c>
      <c r="P1679" s="195">
        <v>0.46400000000000002</v>
      </c>
      <c r="Q1679" s="195">
        <v>0.308</v>
      </c>
      <c r="R1679" s="195">
        <v>0.41599999999999998</v>
      </c>
      <c r="S1679" s="195">
        <v>6.6000000000000003E-2</v>
      </c>
      <c r="T1679" s="195">
        <v>0.13300000000000001</v>
      </c>
      <c r="U1679" s="195">
        <v>5.0000000000000001E-3</v>
      </c>
      <c r="V1679" s="195">
        <v>3.4000000000000002E-2</v>
      </c>
      <c r="W1679" s="195">
        <v>6.9000000000000006E-2</v>
      </c>
      <c r="X1679" s="195">
        <v>0.13700000000000001</v>
      </c>
      <c r="Y1679" s="195">
        <v>2E-3</v>
      </c>
      <c r="Z1679" s="195">
        <v>2.4E-2</v>
      </c>
      <c r="AA1679" s="195">
        <v>8.9999999999999993E-3</v>
      </c>
      <c r="AB1679" s="195">
        <v>4.2999999999999997E-2</v>
      </c>
      <c r="AC1679" s="42"/>
    </row>
    <row r="1680" spans="1:29" x14ac:dyDescent="0.25">
      <c r="A1680" s="94" t="s">
        <v>3123</v>
      </c>
      <c r="B1680" s="195">
        <v>5.8434190620272317E-2</v>
      </c>
      <c r="C1680" s="195">
        <v>0.32190809379727686</v>
      </c>
      <c r="D1680" s="195">
        <v>0.25321482602118001</v>
      </c>
      <c r="E1680" s="195">
        <v>0.1014088502269289</v>
      </c>
      <c r="F1680" s="195">
        <v>2.065998487140696E-2</v>
      </c>
      <c r="G1680" s="195">
        <v>0.21444780635400909</v>
      </c>
      <c r="H1680" s="195">
        <v>3.8294251134644479E-3</v>
      </c>
      <c r="I1680" s="195">
        <v>2.6096822995461424E-2</v>
      </c>
      <c r="J1680" s="194">
        <v>1</v>
      </c>
      <c r="K1680" s="196">
        <v>21152</v>
      </c>
      <c r="L1680" s="94"/>
      <c r="M1680" s="195">
        <v>5.5E-2</v>
      </c>
      <c r="N1680" s="195">
        <v>6.2E-2</v>
      </c>
      <c r="O1680" s="195">
        <v>0.316</v>
      </c>
      <c r="P1680" s="195">
        <v>0.32800000000000001</v>
      </c>
      <c r="Q1680" s="195">
        <v>0.247</v>
      </c>
      <c r="R1680" s="195">
        <v>0.25900000000000001</v>
      </c>
      <c r="S1680" s="195">
        <v>9.7000000000000003E-2</v>
      </c>
      <c r="T1680" s="195">
        <v>0.106</v>
      </c>
      <c r="U1680" s="195">
        <v>1.9E-2</v>
      </c>
      <c r="V1680" s="195">
        <v>2.3E-2</v>
      </c>
      <c r="W1680" s="195">
        <v>0.20899999999999999</v>
      </c>
      <c r="X1680" s="195">
        <v>0.22</v>
      </c>
      <c r="Y1680" s="195">
        <v>3.0000000000000001E-3</v>
      </c>
      <c r="Z1680" s="195">
        <v>5.0000000000000001E-3</v>
      </c>
      <c r="AA1680" s="195">
        <v>2.4E-2</v>
      </c>
      <c r="AB1680" s="195">
        <v>2.8000000000000001E-2</v>
      </c>
      <c r="AC1680" s="42"/>
    </row>
    <row r="1681" spans="1:29" x14ac:dyDescent="0.25">
      <c r="A1681" s="94" t="s">
        <v>3124</v>
      </c>
      <c r="B1681" s="195" t="s">
        <v>143</v>
      </c>
      <c r="C1681" s="195">
        <v>0.39726027397260272</v>
      </c>
      <c r="D1681" s="195">
        <v>0.24657534246575341</v>
      </c>
      <c r="E1681" s="195">
        <v>0.13561643835616438</v>
      </c>
      <c r="F1681" s="195">
        <v>2.7397260273972601E-2</v>
      </c>
      <c r="G1681" s="195">
        <v>0.17123287671232876</v>
      </c>
      <c r="H1681" s="195">
        <v>1.3698630136986301E-3</v>
      </c>
      <c r="I1681" s="195">
        <v>2.0547945205479451E-2</v>
      </c>
      <c r="J1681" s="194">
        <v>1</v>
      </c>
      <c r="K1681" s="196">
        <v>730</v>
      </c>
      <c r="L1681" s="94"/>
      <c r="M1681" s="195" t="s">
        <v>143</v>
      </c>
      <c r="N1681" s="195" t="s">
        <v>143</v>
      </c>
      <c r="O1681" s="195">
        <v>0.36199999999999999</v>
      </c>
      <c r="P1681" s="195">
        <v>0.433</v>
      </c>
      <c r="Q1681" s="195">
        <v>0.217</v>
      </c>
      <c r="R1681" s="195">
        <v>0.27900000000000003</v>
      </c>
      <c r="S1681" s="195">
        <v>0.113</v>
      </c>
      <c r="T1681" s="195">
        <v>0.16200000000000001</v>
      </c>
      <c r="U1681" s="195">
        <v>1.7999999999999999E-2</v>
      </c>
      <c r="V1681" s="195">
        <v>4.2000000000000003E-2</v>
      </c>
      <c r="W1681" s="195">
        <v>0.14599999999999999</v>
      </c>
      <c r="X1681" s="195">
        <v>0.2</v>
      </c>
      <c r="Y1681" s="195">
        <v>0</v>
      </c>
      <c r="Z1681" s="195">
        <v>8.0000000000000002E-3</v>
      </c>
      <c r="AA1681" s="195">
        <v>1.2E-2</v>
      </c>
      <c r="AB1681" s="195">
        <v>3.4000000000000002E-2</v>
      </c>
      <c r="AC1681" s="42"/>
    </row>
    <row r="1682" spans="1:29" x14ac:dyDescent="0.25">
      <c r="A1682" s="94" t="s">
        <v>3125</v>
      </c>
      <c r="B1682" s="195" t="s">
        <v>143</v>
      </c>
      <c r="C1682" s="195">
        <v>0.11800302571860817</v>
      </c>
      <c r="D1682" s="195">
        <v>0.24357034795763993</v>
      </c>
      <c r="E1682" s="195">
        <v>6.8078668683812404E-2</v>
      </c>
      <c r="F1682" s="195">
        <v>1.2102874432677761E-2</v>
      </c>
      <c r="G1682" s="195">
        <v>0.51285930408472014</v>
      </c>
      <c r="H1682" s="195">
        <v>1.5128593040847202E-2</v>
      </c>
      <c r="I1682" s="195">
        <v>3.0257186081694403E-2</v>
      </c>
      <c r="J1682" s="194">
        <v>1</v>
      </c>
      <c r="K1682" s="196">
        <v>661</v>
      </c>
      <c r="L1682" s="94"/>
      <c r="M1682" s="195" t="s">
        <v>143</v>
      </c>
      <c r="N1682" s="195" t="s">
        <v>143</v>
      </c>
      <c r="O1682" s="195">
        <v>9.6000000000000002E-2</v>
      </c>
      <c r="P1682" s="195">
        <v>0.14499999999999999</v>
      </c>
      <c r="Q1682" s="195">
        <v>0.21199999999999999</v>
      </c>
      <c r="R1682" s="195">
        <v>0.27800000000000002</v>
      </c>
      <c r="S1682" s="195">
        <v>5.0999999999999997E-2</v>
      </c>
      <c r="T1682" s="195">
        <v>0.09</v>
      </c>
      <c r="U1682" s="195">
        <v>6.0000000000000001E-3</v>
      </c>
      <c r="V1682" s="195">
        <v>2.4E-2</v>
      </c>
      <c r="W1682" s="195">
        <v>0.47499999999999998</v>
      </c>
      <c r="X1682" s="195">
        <v>0.55100000000000005</v>
      </c>
      <c r="Y1682" s="195">
        <v>8.0000000000000002E-3</v>
      </c>
      <c r="Z1682" s="195">
        <v>2.8000000000000001E-2</v>
      </c>
      <c r="AA1682" s="195">
        <v>0.02</v>
      </c>
      <c r="AB1682" s="195">
        <v>4.5999999999999999E-2</v>
      </c>
      <c r="AC1682" s="42"/>
    </row>
    <row r="1683" spans="1:29" x14ac:dyDescent="0.25">
      <c r="A1683" s="94" t="s">
        <v>3126</v>
      </c>
      <c r="B1683" s="195">
        <v>8.7626774847870181E-2</v>
      </c>
      <c r="C1683" s="195">
        <v>1.6227180527383367E-3</v>
      </c>
      <c r="D1683" s="195">
        <v>0.6219066937119675</v>
      </c>
      <c r="E1683" s="195">
        <v>0.19391480730223123</v>
      </c>
      <c r="F1683" s="195">
        <v>6.3286004056795131E-2</v>
      </c>
      <c r="G1683" s="195">
        <v>6.0851926977687626E-3</v>
      </c>
      <c r="H1683" s="195" t="s">
        <v>143</v>
      </c>
      <c r="I1683" s="195">
        <v>2.5557809330628803E-2</v>
      </c>
      <c r="J1683" s="194">
        <v>0.99999999999999978</v>
      </c>
      <c r="K1683" s="196">
        <v>2465</v>
      </c>
      <c r="L1683" s="94"/>
      <c r="M1683" s="195">
        <v>7.6999999999999999E-2</v>
      </c>
      <c r="N1683" s="195">
        <v>9.9000000000000005E-2</v>
      </c>
      <c r="O1683" s="195">
        <v>1E-3</v>
      </c>
      <c r="P1683" s="195">
        <v>4.0000000000000001E-3</v>
      </c>
      <c r="Q1683" s="195">
        <v>0.60299999999999998</v>
      </c>
      <c r="R1683" s="195">
        <v>0.64100000000000001</v>
      </c>
      <c r="S1683" s="195">
        <v>0.17899999999999999</v>
      </c>
      <c r="T1683" s="195">
        <v>0.21</v>
      </c>
      <c r="U1683" s="195">
        <v>5.3999999999999999E-2</v>
      </c>
      <c r="V1683" s="195">
        <v>7.3999999999999996E-2</v>
      </c>
      <c r="W1683" s="195">
        <v>4.0000000000000001E-3</v>
      </c>
      <c r="X1683" s="195">
        <v>0.01</v>
      </c>
      <c r="Y1683" s="195" t="s">
        <v>143</v>
      </c>
      <c r="Z1683" s="195" t="s">
        <v>143</v>
      </c>
      <c r="AA1683" s="195">
        <v>0.02</v>
      </c>
      <c r="AB1683" s="195">
        <v>3.3000000000000002E-2</v>
      </c>
      <c r="AC1683" s="42"/>
    </row>
    <row r="1684" spans="1:29" x14ac:dyDescent="0.25">
      <c r="A1684" s="94" t="s">
        <v>3127</v>
      </c>
      <c r="B1684" s="195">
        <v>7.1619047619047624E-2</v>
      </c>
      <c r="C1684" s="195">
        <v>0.29028571428571426</v>
      </c>
      <c r="D1684" s="195">
        <v>0.26590476190476192</v>
      </c>
      <c r="E1684" s="195">
        <v>8.2666666666666666E-2</v>
      </c>
      <c r="F1684" s="195">
        <v>3.5809523809523812E-2</v>
      </c>
      <c r="G1684" s="195">
        <v>0.22666666666666666</v>
      </c>
      <c r="H1684" s="195">
        <v>3.4285714285714284E-3</v>
      </c>
      <c r="I1684" s="195">
        <v>2.3619047619047619E-2</v>
      </c>
      <c r="J1684" s="194">
        <v>1</v>
      </c>
      <c r="K1684" s="196">
        <v>2625</v>
      </c>
      <c r="L1684" s="94"/>
      <c r="M1684" s="195">
        <v>6.2E-2</v>
      </c>
      <c r="N1684" s="195">
        <v>8.2000000000000003E-2</v>
      </c>
      <c r="O1684" s="195">
        <v>0.27300000000000002</v>
      </c>
      <c r="P1684" s="195">
        <v>0.308</v>
      </c>
      <c r="Q1684" s="195">
        <v>0.249</v>
      </c>
      <c r="R1684" s="195">
        <v>0.28299999999999997</v>
      </c>
      <c r="S1684" s="195">
        <v>7.2999999999999995E-2</v>
      </c>
      <c r="T1684" s="195">
        <v>9.4E-2</v>
      </c>
      <c r="U1684" s="195">
        <v>2.9000000000000001E-2</v>
      </c>
      <c r="V1684" s="195">
        <v>4.3999999999999997E-2</v>
      </c>
      <c r="W1684" s="195">
        <v>0.21099999999999999</v>
      </c>
      <c r="X1684" s="195">
        <v>0.24299999999999999</v>
      </c>
      <c r="Y1684" s="195">
        <v>2E-3</v>
      </c>
      <c r="Z1684" s="195">
        <v>7.0000000000000001E-3</v>
      </c>
      <c r="AA1684" s="195">
        <v>1.7999999999999999E-2</v>
      </c>
      <c r="AB1684" s="195">
        <v>0.03</v>
      </c>
      <c r="AC1684" s="42"/>
    </row>
    <row r="1685" spans="1:29" x14ac:dyDescent="0.25">
      <c r="A1685" s="94" t="s">
        <v>3128</v>
      </c>
      <c r="B1685" s="195">
        <v>0.312202852614897</v>
      </c>
      <c r="C1685" s="195">
        <v>0.46782884310618067</v>
      </c>
      <c r="D1685" s="195">
        <v>0.12234548335974643</v>
      </c>
      <c r="E1685" s="195">
        <v>3.2963549920760699E-2</v>
      </c>
      <c r="F1685" s="195">
        <v>1.2678288431061807E-3</v>
      </c>
      <c r="G1685" s="195">
        <v>4.0887480190174325E-2</v>
      </c>
      <c r="H1685" s="195">
        <v>2.5356576862123614E-3</v>
      </c>
      <c r="I1685" s="195">
        <v>1.9968304278922346E-2</v>
      </c>
      <c r="J1685" s="194">
        <v>1</v>
      </c>
      <c r="K1685" s="196">
        <v>3155</v>
      </c>
      <c r="L1685" s="94"/>
      <c r="M1685" s="195">
        <v>0.29599999999999999</v>
      </c>
      <c r="N1685" s="195">
        <v>0.32900000000000001</v>
      </c>
      <c r="O1685" s="195">
        <v>0.45</v>
      </c>
      <c r="P1685" s="195">
        <v>0.48499999999999999</v>
      </c>
      <c r="Q1685" s="195">
        <v>0.111</v>
      </c>
      <c r="R1685" s="195">
        <v>0.13400000000000001</v>
      </c>
      <c r="S1685" s="195">
        <v>2.7E-2</v>
      </c>
      <c r="T1685" s="195">
        <v>0.04</v>
      </c>
      <c r="U1685" s="195">
        <v>0</v>
      </c>
      <c r="V1685" s="195">
        <v>3.0000000000000001E-3</v>
      </c>
      <c r="W1685" s="195">
        <v>3.5000000000000003E-2</v>
      </c>
      <c r="X1685" s="195">
        <v>4.8000000000000001E-2</v>
      </c>
      <c r="Y1685" s="195">
        <v>1E-3</v>
      </c>
      <c r="Z1685" s="195">
        <v>5.0000000000000001E-3</v>
      </c>
      <c r="AA1685" s="195">
        <v>1.6E-2</v>
      </c>
      <c r="AB1685" s="195">
        <v>2.5000000000000001E-2</v>
      </c>
      <c r="AC1685" s="42"/>
    </row>
    <row r="1686" spans="1:29" x14ac:dyDescent="0.25">
      <c r="A1686" s="94" t="s">
        <v>3129</v>
      </c>
      <c r="B1686" s="195" t="s">
        <v>143</v>
      </c>
      <c r="C1686" s="195">
        <v>0.2578125</v>
      </c>
      <c r="D1686" s="195">
        <v>0.28125</v>
      </c>
      <c r="E1686" s="195">
        <v>0.146484375</v>
      </c>
      <c r="F1686" s="195">
        <v>2.1484375E-2</v>
      </c>
      <c r="G1686" s="195">
        <v>0.267578125</v>
      </c>
      <c r="H1686" s="195">
        <v>5.859375E-3</v>
      </c>
      <c r="I1686" s="195">
        <v>1.953125E-2</v>
      </c>
      <c r="J1686" s="194">
        <v>1</v>
      </c>
      <c r="K1686" s="196">
        <v>512</v>
      </c>
      <c r="L1686" s="94"/>
      <c r="M1686" s="195" t="s">
        <v>143</v>
      </c>
      <c r="N1686" s="195" t="s">
        <v>143</v>
      </c>
      <c r="O1686" s="195">
        <v>0.222</v>
      </c>
      <c r="P1686" s="195">
        <v>0.29699999999999999</v>
      </c>
      <c r="Q1686" s="195">
        <v>0.24399999999999999</v>
      </c>
      <c r="R1686" s="195">
        <v>0.32200000000000001</v>
      </c>
      <c r="S1686" s="195">
        <v>0.11799999999999999</v>
      </c>
      <c r="T1686" s="195">
        <v>0.18</v>
      </c>
      <c r="U1686" s="195">
        <v>1.2E-2</v>
      </c>
      <c r="V1686" s="195">
        <v>3.7999999999999999E-2</v>
      </c>
      <c r="W1686" s="195">
        <v>0.23100000000000001</v>
      </c>
      <c r="X1686" s="195">
        <v>0.308</v>
      </c>
      <c r="Y1686" s="195">
        <v>2E-3</v>
      </c>
      <c r="Z1686" s="195">
        <v>1.7000000000000001E-2</v>
      </c>
      <c r="AA1686" s="195">
        <v>1.0999999999999999E-2</v>
      </c>
      <c r="AB1686" s="195">
        <v>3.5999999999999997E-2</v>
      </c>
      <c r="AC1686" s="42"/>
    </row>
    <row r="1687" spans="1:29" x14ac:dyDescent="0.25">
      <c r="A1687" s="94" t="s">
        <v>3130</v>
      </c>
      <c r="B1687" s="195" t="s">
        <v>143</v>
      </c>
      <c r="C1687" s="195">
        <v>0.30741769139230463</v>
      </c>
      <c r="D1687" s="195">
        <v>0.20150733835779452</v>
      </c>
      <c r="E1687" s="195">
        <v>8.211027370091234E-2</v>
      </c>
      <c r="F1687" s="195">
        <v>1.0710035700119001E-2</v>
      </c>
      <c r="G1687" s="195">
        <v>0.37485124950416504</v>
      </c>
      <c r="H1687" s="195">
        <v>5.1566838556128518E-3</v>
      </c>
      <c r="I1687" s="195">
        <v>1.8246727489091629E-2</v>
      </c>
      <c r="J1687" s="194">
        <v>0.99999999999999989</v>
      </c>
      <c r="K1687" s="196">
        <v>2521</v>
      </c>
      <c r="L1687" s="94"/>
      <c r="M1687" s="195" t="s">
        <v>143</v>
      </c>
      <c r="N1687" s="195" t="s">
        <v>143</v>
      </c>
      <c r="O1687" s="195">
        <v>0.28999999999999998</v>
      </c>
      <c r="P1687" s="195">
        <v>0.32600000000000001</v>
      </c>
      <c r="Q1687" s="195">
        <v>0.186</v>
      </c>
      <c r="R1687" s="195">
        <v>0.218</v>
      </c>
      <c r="S1687" s="195">
        <v>7.1999999999999995E-2</v>
      </c>
      <c r="T1687" s="195">
        <v>9.2999999999999999E-2</v>
      </c>
      <c r="U1687" s="195">
        <v>7.0000000000000001E-3</v>
      </c>
      <c r="V1687" s="195">
        <v>1.6E-2</v>
      </c>
      <c r="W1687" s="195">
        <v>0.35599999999999998</v>
      </c>
      <c r="X1687" s="195">
        <v>0.39400000000000002</v>
      </c>
      <c r="Y1687" s="195">
        <v>3.0000000000000001E-3</v>
      </c>
      <c r="Z1687" s="195">
        <v>8.9999999999999993E-3</v>
      </c>
      <c r="AA1687" s="195">
        <v>1.4E-2</v>
      </c>
      <c r="AB1687" s="195">
        <v>2.4E-2</v>
      </c>
      <c r="AC1687" s="42"/>
    </row>
    <row r="1688" spans="1:29" x14ac:dyDescent="0.25">
      <c r="A1688" s="94" t="s">
        <v>3131</v>
      </c>
      <c r="B1688" s="195" t="s">
        <v>143</v>
      </c>
      <c r="C1688" s="195">
        <v>0.51129943502824859</v>
      </c>
      <c r="D1688" s="195">
        <v>0.30225988700564971</v>
      </c>
      <c r="E1688" s="195">
        <v>7.3446327683615822E-2</v>
      </c>
      <c r="F1688" s="195">
        <v>1.4124293785310734E-3</v>
      </c>
      <c r="G1688" s="195">
        <v>1.8361581920903956E-2</v>
      </c>
      <c r="H1688" s="195" t="s">
        <v>143</v>
      </c>
      <c r="I1688" s="195">
        <v>9.3220338983050849E-2</v>
      </c>
      <c r="J1688" s="194">
        <v>1</v>
      </c>
      <c r="K1688" s="196">
        <v>708</v>
      </c>
      <c r="L1688" s="94"/>
      <c r="M1688" s="195" t="s">
        <v>143</v>
      </c>
      <c r="N1688" s="195" t="s">
        <v>143</v>
      </c>
      <c r="O1688" s="195">
        <v>0.47499999999999998</v>
      </c>
      <c r="P1688" s="195">
        <v>0.54800000000000004</v>
      </c>
      <c r="Q1688" s="195">
        <v>0.27</v>
      </c>
      <c r="R1688" s="195">
        <v>0.33700000000000002</v>
      </c>
      <c r="S1688" s="195">
        <v>5.6000000000000001E-2</v>
      </c>
      <c r="T1688" s="195">
        <v>9.5000000000000001E-2</v>
      </c>
      <c r="U1688" s="195">
        <v>0</v>
      </c>
      <c r="V1688" s="195">
        <v>8.0000000000000002E-3</v>
      </c>
      <c r="W1688" s="195">
        <v>1.0999999999999999E-2</v>
      </c>
      <c r="X1688" s="195">
        <v>3.1E-2</v>
      </c>
      <c r="Y1688" s="195" t="s">
        <v>143</v>
      </c>
      <c r="Z1688" s="195" t="s">
        <v>143</v>
      </c>
      <c r="AA1688" s="195">
        <v>7.3999999999999996E-2</v>
      </c>
      <c r="AB1688" s="195">
        <v>0.11700000000000001</v>
      </c>
      <c r="AC1688" s="42"/>
    </row>
    <row r="1689" spans="1:29" x14ac:dyDescent="0.25">
      <c r="A1689" s="94" t="s">
        <v>3132</v>
      </c>
      <c r="B1689" s="195" t="s">
        <v>143</v>
      </c>
      <c r="C1689" s="195">
        <v>0.23321956769055746</v>
      </c>
      <c r="D1689" s="195">
        <v>0.32423208191126279</v>
      </c>
      <c r="E1689" s="195">
        <v>0.13310580204778158</v>
      </c>
      <c r="F1689" s="195">
        <v>1.3651877133105802E-2</v>
      </c>
      <c r="G1689" s="195">
        <v>0.26279863481228671</v>
      </c>
      <c r="H1689" s="195">
        <v>1.1376564277588168E-3</v>
      </c>
      <c r="I1689" s="195">
        <v>3.1854379977246869E-2</v>
      </c>
      <c r="J1689" s="194">
        <v>1</v>
      </c>
      <c r="K1689" s="196">
        <v>879</v>
      </c>
      <c r="L1689" s="94"/>
      <c r="M1689" s="195" t="s">
        <v>143</v>
      </c>
      <c r="N1689" s="195" t="s">
        <v>143</v>
      </c>
      <c r="O1689" s="195">
        <v>0.20599999999999999</v>
      </c>
      <c r="P1689" s="195">
        <v>0.26200000000000001</v>
      </c>
      <c r="Q1689" s="195">
        <v>0.29399999999999998</v>
      </c>
      <c r="R1689" s="195">
        <v>0.35599999999999998</v>
      </c>
      <c r="S1689" s="195">
        <v>0.112</v>
      </c>
      <c r="T1689" s="195">
        <v>0.157</v>
      </c>
      <c r="U1689" s="195">
        <v>8.0000000000000002E-3</v>
      </c>
      <c r="V1689" s="195">
        <v>2.4E-2</v>
      </c>
      <c r="W1689" s="195">
        <v>0.23499999999999999</v>
      </c>
      <c r="X1689" s="195">
        <v>0.29299999999999998</v>
      </c>
      <c r="Y1689" s="195">
        <v>0</v>
      </c>
      <c r="Z1689" s="195">
        <v>6.0000000000000001E-3</v>
      </c>
      <c r="AA1689" s="195">
        <v>2.1999999999999999E-2</v>
      </c>
      <c r="AB1689" s="195">
        <v>4.5999999999999999E-2</v>
      </c>
      <c r="AC1689" s="42"/>
    </row>
    <row r="1690" spans="1:29" x14ac:dyDescent="0.25">
      <c r="A1690" s="94" t="s">
        <v>3133</v>
      </c>
      <c r="B1690" s="195" t="s">
        <v>143</v>
      </c>
      <c r="C1690" s="195">
        <v>0.43220338983050849</v>
      </c>
      <c r="D1690" s="195">
        <v>0.19322033898305085</v>
      </c>
      <c r="E1690" s="195">
        <v>8.1355932203389825E-2</v>
      </c>
      <c r="F1690" s="195">
        <v>7.1186440677966104E-2</v>
      </c>
      <c r="G1690" s="195">
        <v>0.18813559322033899</v>
      </c>
      <c r="H1690" s="195">
        <v>1.1864406779661017E-2</v>
      </c>
      <c r="I1690" s="195">
        <v>2.2033898305084745E-2</v>
      </c>
      <c r="J1690" s="194">
        <v>1.0000000000000002</v>
      </c>
      <c r="K1690" s="196">
        <v>590</v>
      </c>
      <c r="L1690" s="94"/>
      <c r="M1690" s="195" t="s">
        <v>143</v>
      </c>
      <c r="N1690" s="195" t="s">
        <v>143</v>
      </c>
      <c r="O1690" s="195">
        <v>0.39300000000000002</v>
      </c>
      <c r="P1690" s="195">
        <v>0.47199999999999998</v>
      </c>
      <c r="Q1690" s="195">
        <v>0.16300000000000001</v>
      </c>
      <c r="R1690" s="195">
        <v>0.22700000000000001</v>
      </c>
      <c r="S1690" s="195">
        <v>6.2E-2</v>
      </c>
      <c r="T1690" s="195">
        <v>0.106</v>
      </c>
      <c r="U1690" s="195">
        <v>5.2999999999999999E-2</v>
      </c>
      <c r="V1690" s="195">
        <v>9.5000000000000001E-2</v>
      </c>
      <c r="W1690" s="195">
        <v>0.159</v>
      </c>
      <c r="X1690" s="195">
        <v>0.222</v>
      </c>
      <c r="Y1690" s="195">
        <v>6.0000000000000001E-3</v>
      </c>
      <c r="Z1690" s="195">
        <v>2.4E-2</v>
      </c>
      <c r="AA1690" s="195">
        <v>1.2999999999999999E-2</v>
      </c>
      <c r="AB1690" s="195">
        <v>3.6999999999999998E-2</v>
      </c>
      <c r="AC1690" s="42"/>
    </row>
    <row r="1691" spans="1:29" x14ac:dyDescent="0.25">
      <c r="A1691" s="94" t="s">
        <v>3134</v>
      </c>
      <c r="B1691" s="195" t="s">
        <v>143</v>
      </c>
      <c r="C1691" s="195">
        <v>0.13345521023765997</v>
      </c>
      <c r="D1691" s="195">
        <v>0.26691042047531993</v>
      </c>
      <c r="E1691" s="195">
        <v>8.7751371115173671E-2</v>
      </c>
      <c r="F1691" s="195">
        <v>1.8281535648994516E-2</v>
      </c>
      <c r="G1691" s="195">
        <v>0.47166361974405852</v>
      </c>
      <c r="H1691" s="195">
        <v>1.8281535648994515E-3</v>
      </c>
      <c r="I1691" s="195">
        <v>2.0109689213893969E-2</v>
      </c>
      <c r="J1691" s="194">
        <v>1</v>
      </c>
      <c r="K1691" s="196">
        <v>547</v>
      </c>
      <c r="L1691" s="94"/>
      <c r="M1691" s="195" t="s">
        <v>143</v>
      </c>
      <c r="N1691" s="195" t="s">
        <v>143</v>
      </c>
      <c r="O1691" s="195">
        <v>0.107</v>
      </c>
      <c r="P1691" s="195">
        <v>0.16500000000000001</v>
      </c>
      <c r="Q1691" s="195">
        <v>0.23200000000000001</v>
      </c>
      <c r="R1691" s="195">
        <v>0.30599999999999999</v>
      </c>
      <c r="S1691" s="195">
        <v>6.7000000000000004E-2</v>
      </c>
      <c r="T1691" s="195">
        <v>0.114</v>
      </c>
      <c r="U1691" s="195">
        <v>0.01</v>
      </c>
      <c r="V1691" s="195">
        <v>3.3000000000000002E-2</v>
      </c>
      <c r="W1691" s="195">
        <v>0.43</v>
      </c>
      <c r="X1691" s="195">
        <v>0.51400000000000001</v>
      </c>
      <c r="Y1691" s="195">
        <v>0</v>
      </c>
      <c r="Z1691" s="195">
        <v>0.01</v>
      </c>
      <c r="AA1691" s="195">
        <v>1.0999999999999999E-2</v>
      </c>
      <c r="AB1691" s="195">
        <v>3.5999999999999997E-2</v>
      </c>
      <c r="AC1691" s="42"/>
    </row>
    <row r="1692" spans="1:29" x14ac:dyDescent="0.25">
      <c r="A1692" s="94" t="s">
        <v>3135</v>
      </c>
      <c r="B1692" s="195" t="s">
        <v>143</v>
      </c>
      <c r="C1692" s="195">
        <v>0.39280575539568346</v>
      </c>
      <c r="D1692" s="195">
        <v>0.32517985611510791</v>
      </c>
      <c r="E1692" s="195">
        <v>0.13597122302158274</v>
      </c>
      <c r="F1692" s="195">
        <v>3.2733812949640291E-2</v>
      </c>
      <c r="G1692" s="195">
        <v>7.9136690647482008E-2</v>
      </c>
      <c r="H1692" s="195">
        <v>3.237410071942446E-3</v>
      </c>
      <c r="I1692" s="195">
        <v>3.0935251798561152E-2</v>
      </c>
      <c r="J1692" s="194">
        <v>1</v>
      </c>
      <c r="K1692" s="196">
        <v>2780</v>
      </c>
      <c r="L1692" s="94"/>
      <c r="M1692" s="195" t="s">
        <v>143</v>
      </c>
      <c r="N1692" s="195" t="s">
        <v>143</v>
      </c>
      <c r="O1692" s="195">
        <v>0.375</v>
      </c>
      <c r="P1692" s="195">
        <v>0.41099999999999998</v>
      </c>
      <c r="Q1692" s="195">
        <v>0.308</v>
      </c>
      <c r="R1692" s="195">
        <v>0.34300000000000003</v>
      </c>
      <c r="S1692" s="195">
        <v>0.124</v>
      </c>
      <c r="T1692" s="195">
        <v>0.14899999999999999</v>
      </c>
      <c r="U1692" s="195">
        <v>2.7E-2</v>
      </c>
      <c r="V1692" s="195">
        <v>0.04</v>
      </c>
      <c r="W1692" s="195">
        <v>7.0000000000000007E-2</v>
      </c>
      <c r="X1692" s="195">
        <v>0.09</v>
      </c>
      <c r="Y1692" s="195">
        <v>2E-3</v>
      </c>
      <c r="Z1692" s="195">
        <v>6.0000000000000001E-3</v>
      </c>
      <c r="AA1692" s="195">
        <v>2.5000000000000001E-2</v>
      </c>
      <c r="AB1692" s="195">
        <v>3.7999999999999999E-2</v>
      </c>
      <c r="AC1692" s="42"/>
    </row>
    <row r="1693" spans="1:29" x14ac:dyDescent="0.25">
      <c r="A1693" s="94" t="s">
        <v>3136</v>
      </c>
      <c r="B1693" s="195" t="s">
        <v>143</v>
      </c>
      <c r="C1693" s="195">
        <v>0.44097222222222221</v>
      </c>
      <c r="D1693" s="195">
        <v>0.31944444444444442</v>
      </c>
      <c r="E1693" s="195">
        <v>9.5486111111111105E-2</v>
      </c>
      <c r="F1693" s="195">
        <v>1.0416666666666666E-2</v>
      </c>
      <c r="G1693" s="195">
        <v>9.7222222222222224E-2</v>
      </c>
      <c r="H1693" s="195">
        <v>1.736111111111111E-3</v>
      </c>
      <c r="I1693" s="195">
        <v>3.4722222222222224E-2</v>
      </c>
      <c r="J1693" s="194">
        <v>0.99999999999999989</v>
      </c>
      <c r="K1693" s="196">
        <v>576</v>
      </c>
      <c r="L1693" s="94"/>
      <c r="M1693" s="195" t="s">
        <v>143</v>
      </c>
      <c r="N1693" s="195" t="s">
        <v>143</v>
      </c>
      <c r="O1693" s="195">
        <v>0.40100000000000002</v>
      </c>
      <c r="P1693" s="195">
        <v>0.48199999999999998</v>
      </c>
      <c r="Q1693" s="195">
        <v>0.28299999999999997</v>
      </c>
      <c r="R1693" s="195">
        <v>0.35899999999999999</v>
      </c>
      <c r="S1693" s="195">
        <v>7.3999999999999996E-2</v>
      </c>
      <c r="T1693" s="195">
        <v>0.122</v>
      </c>
      <c r="U1693" s="195">
        <v>5.0000000000000001E-3</v>
      </c>
      <c r="V1693" s="195">
        <v>2.3E-2</v>
      </c>
      <c r="W1693" s="195">
        <v>7.5999999999999998E-2</v>
      </c>
      <c r="X1693" s="195">
        <v>0.124</v>
      </c>
      <c r="Y1693" s="195">
        <v>0</v>
      </c>
      <c r="Z1693" s="195">
        <v>0.01</v>
      </c>
      <c r="AA1693" s="195">
        <v>2.3E-2</v>
      </c>
      <c r="AB1693" s="195">
        <v>5.2999999999999999E-2</v>
      </c>
      <c r="AC1693" s="42"/>
    </row>
    <row r="1694" spans="1:29" x14ac:dyDescent="0.25">
      <c r="A1694" s="94" t="s">
        <v>3137</v>
      </c>
      <c r="B1694" s="195">
        <v>5.6725437667435048E-2</v>
      </c>
      <c r="C1694" s="195">
        <v>0.28356488692293313</v>
      </c>
      <c r="D1694" s="195">
        <v>0.29181982431001185</v>
      </c>
      <c r="E1694" s="195">
        <v>9.5290013083296987E-2</v>
      </c>
      <c r="F1694" s="195">
        <v>2.3051523269578218E-2</v>
      </c>
      <c r="G1694" s="195">
        <v>0.20360102174319358</v>
      </c>
      <c r="H1694" s="195">
        <v>3.4265777833156815E-4</v>
      </c>
      <c r="I1694" s="195">
        <v>4.5604635225219611E-2</v>
      </c>
      <c r="J1694" s="194">
        <v>1</v>
      </c>
      <c r="K1694" s="196">
        <v>32102</v>
      </c>
      <c r="L1694" s="94"/>
      <c r="M1694" s="195">
        <v>5.3999999999999999E-2</v>
      </c>
      <c r="N1694" s="195">
        <v>5.8999999999999997E-2</v>
      </c>
      <c r="O1694" s="195">
        <v>0.27900000000000003</v>
      </c>
      <c r="P1694" s="195">
        <v>0.28899999999999998</v>
      </c>
      <c r="Q1694" s="195">
        <v>0.28699999999999998</v>
      </c>
      <c r="R1694" s="195">
        <v>0.29699999999999999</v>
      </c>
      <c r="S1694" s="195">
        <v>9.1999999999999998E-2</v>
      </c>
      <c r="T1694" s="195">
        <v>9.9000000000000005E-2</v>
      </c>
      <c r="U1694" s="195">
        <v>2.1000000000000001E-2</v>
      </c>
      <c r="V1694" s="195">
        <v>2.5000000000000001E-2</v>
      </c>
      <c r="W1694" s="195">
        <v>0.19900000000000001</v>
      </c>
      <c r="X1694" s="195">
        <v>0.20799999999999999</v>
      </c>
      <c r="Y1694" s="195">
        <v>0</v>
      </c>
      <c r="Z1694" s="195">
        <v>1E-3</v>
      </c>
      <c r="AA1694" s="195">
        <v>4.2999999999999997E-2</v>
      </c>
      <c r="AB1694" s="195">
        <v>4.8000000000000001E-2</v>
      </c>
      <c r="AC1694" s="42"/>
    </row>
    <row r="1695" spans="1:29" x14ac:dyDescent="0.25">
      <c r="A1695" s="94" t="s">
        <v>3138</v>
      </c>
      <c r="B1695" s="195" t="s">
        <v>143</v>
      </c>
      <c r="C1695" s="195">
        <v>0.34990791896869244</v>
      </c>
      <c r="D1695" s="195">
        <v>0.30294659300184162</v>
      </c>
      <c r="E1695" s="195">
        <v>0.12615101289134439</v>
      </c>
      <c r="F1695" s="195">
        <v>3.0386740331491711E-2</v>
      </c>
      <c r="G1695" s="195">
        <v>0.16574585635359115</v>
      </c>
      <c r="H1695" s="195" t="s">
        <v>143</v>
      </c>
      <c r="I1695" s="195">
        <v>2.4861878453038673E-2</v>
      </c>
      <c r="J1695" s="194">
        <v>0.99999999999999989</v>
      </c>
      <c r="K1695" s="196">
        <v>1086</v>
      </c>
      <c r="L1695" s="94"/>
      <c r="M1695" s="195" t="s">
        <v>143</v>
      </c>
      <c r="N1695" s="195" t="s">
        <v>143</v>
      </c>
      <c r="O1695" s="195">
        <v>0.32200000000000001</v>
      </c>
      <c r="P1695" s="195">
        <v>0.379</v>
      </c>
      <c r="Q1695" s="195">
        <v>0.27600000000000002</v>
      </c>
      <c r="R1695" s="195">
        <v>0.33100000000000002</v>
      </c>
      <c r="S1695" s="195">
        <v>0.108</v>
      </c>
      <c r="T1695" s="195">
        <v>0.14699999999999999</v>
      </c>
      <c r="U1695" s="195">
        <v>2.1999999999999999E-2</v>
      </c>
      <c r="V1695" s="195">
        <v>4.2000000000000003E-2</v>
      </c>
      <c r="W1695" s="195">
        <v>0.14499999999999999</v>
      </c>
      <c r="X1695" s="195">
        <v>0.189</v>
      </c>
      <c r="Y1695" s="195" t="s">
        <v>143</v>
      </c>
      <c r="Z1695" s="195" t="s">
        <v>143</v>
      </c>
      <c r="AA1695" s="195">
        <v>1.7000000000000001E-2</v>
      </c>
      <c r="AB1695" s="195">
        <v>3.5999999999999997E-2</v>
      </c>
      <c r="AC1695" s="42"/>
    </row>
    <row r="1696" spans="1:29" x14ac:dyDescent="0.25">
      <c r="A1696" s="94" t="s">
        <v>3139</v>
      </c>
      <c r="B1696" s="195" t="s">
        <v>143</v>
      </c>
      <c r="C1696" s="195">
        <v>9.0909090909090912E-2</v>
      </c>
      <c r="D1696" s="195">
        <v>0.20779220779220781</v>
      </c>
      <c r="E1696" s="195">
        <v>7.3926073926073921E-2</v>
      </c>
      <c r="F1696" s="195">
        <v>2.097902097902098E-2</v>
      </c>
      <c r="G1696" s="195">
        <v>0.55744255744255744</v>
      </c>
      <c r="H1696" s="195" t="s">
        <v>143</v>
      </c>
      <c r="I1696" s="195">
        <v>4.8951048951048952E-2</v>
      </c>
      <c r="J1696" s="194">
        <v>1</v>
      </c>
      <c r="K1696" s="196">
        <v>1001</v>
      </c>
      <c r="L1696" s="94"/>
      <c r="M1696" s="195" t="s">
        <v>143</v>
      </c>
      <c r="N1696" s="195" t="s">
        <v>143</v>
      </c>
      <c r="O1696" s="195">
        <v>7.4999999999999997E-2</v>
      </c>
      <c r="P1696" s="195">
        <v>0.11</v>
      </c>
      <c r="Q1696" s="195">
        <v>0.184</v>
      </c>
      <c r="R1696" s="195">
        <v>0.23400000000000001</v>
      </c>
      <c r="S1696" s="195">
        <v>5.8999999999999997E-2</v>
      </c>
      <c r="T1696" s="195">
        <v>9.1999999999999998E-2</v>
      </c>
      <c r="U1696" s="195">
        <v>1.4E-2</v>
      </c>
      <c r="V1696" s="195">
        <v>3.2000000000000001E-2</v>
      </c>
      <c r="W1696" s="195">
        <v>0.52700000000000002</v>
      </c>
      <c r="X1696" s="195">
        <v>0.58799999999999997</v>
      </c>
      <c r="Y1696" s="195" t="s">
        <v>143</v>
      </c>
      <c r="Z1696" s="195" t="s">
        <v>143</v>
      </c>
      <c r="AA1696" s="195">
        <v>3.6999999999999998E-2</v>
      </c>
      <c r="AB1696" s="195">
        <v>6.4000000000000001E-2</v>
      </c>
      <c r="AC1696" s="42"/>
    </row>
    <row r="1697" spans="1:29" x14ac:dyDescent="0.25">
      <c r="A1697" s="94" t="s">
        <v>3140</v>
      </c>
      <c r="B1697" s="195">
        <v>8.5322498730319954E-2</v>
      </c>
      <c r="C1697" s="195">
        <v>1.7775520568816658E-3</v>
      </c>
      <c r="D1697" s="195">
        <v>0.50431691213814123</v>
      </c>
      <c r="E1697" s="195">
        <v>0.34357541899441341</v>
      </c>
      <c r="F1697" s="195">
        <v>2.6155408836973083E-2</v>
      </c>
      <c r="G1697" s="195">
        <v>5.8405281868969018E-3</v>
      </c>
      <c r="H1697" s="195" t="s">
        <v>143</v>
      </c>
      <c r="I1697" s="195">
        <v>3.3011681056373796E-2</v>
      </c>
      <c r="J1697" s="194">
        <v>1.0000000000000002</v>
      </c>
      <c r="K1697" s="196">
        <v>3938</v>
      </c>
      <c r="L1697" s="94"/>
      <c r="M1697" s="195">
        <v>7.6999999999999999E-2</v>
      </c>
      <c r="N1697" s="195">
        <v>9.4E-2</v>
      </c>
      <c r="O1697" s="195">
        <v>1E-3</v>
      </c>
      <c r="P1697" s="195">
        <v>4.0000000000000001E-3</v>
      </c>
      <c r="Q1697" s="195">
        <v>0.48899999999999999</v>
      </c>
      <c r="R1697" s="195">
        <v>0.52</v>
      </c>
      <c r="S1697" s="195">
        <v>0.32900000000000001</v>
      </c>
      <c r="T1697" s="195">
        <v>0.35899999999999999</v>
      </c>
      <c r="U1697" s="195">
        <v>2.1999999999999999E-2</v>
      </c>
      <c r="V1697" s="195">
        <v>3.2000000000000001E-2</v>
      </c>
      <c r="W1697" s="195">
        <v>4.0000000000000001E-3</v>
      </c>
      <c r="X1697" s="195">
        <v>8.9999999999999993E-3</v>
      </c>
      <c r="Y1697" s="195" t="s">
        <v>143</v>
      </c>
      <c r="Z1697" s="195" t="s">
        <v>143</v>
      </c>
      <c r="AA1697" s="195">
        <v>2.8000000000000001E-2</v>
      </c>
      <c r="AB1697" s="195">
        <v>3.9E-2</v>
      </c>
      <c r="AC1697" s="42"/>
    </row>
    <row r="1698" spans="1:29" x14ac:dyDescent="0.25">
      <c r="A1698" s="94" t="s">
        <v>3141</v>
      </c>
      <c r="B1698" s="195">
        <v>7.8402727051375701E-2</v>
      </c>
      <c r="C1698" s="195">
        <v>0.24933041149257365</v>
      </c>
      <c r="D1698" s="195">
        <v>0.28853177501826149</v>
      </c>
      <c r="E1698" s="195">
        <v>7.4263452641831026E-2</v>
      </c>
      <c r="F1698" s="195">
        <v>4.0662283905527147E-2</v>
      </c>
      <c r="G1698" s="195">
        <v>0.23277331385439493</v>
      </c>
      <c r="H1698" s="195">
        <v>7.3046018991964939E-4</v>
      </c>
      <c r="I1698" s="195">
        <v>3.5305575846116384E-2</v>
      </c>
      <c r="J1698" s="194">
        <v>1</v>
      </c>
      <c r="K1698" s="196">
        <v>4107</v>
      </c>
      <c r="L1698" s="94"/>
      <c r="M1698" s="195">
        <v>7.0999999999999994E-2</v>
      </c>
      <c r="N1698" s="195">
        <v>8.6999999999999994E-2</v>
      </c>
      <c r="O1698" s="195">
        <v>0.23599999999999999</v>
      </c>
      <c r="P1698" s="195">
        <v>0.26300000000000001</v>
      </c>
      <c r="Q1698" s="195">
        <v>0.27500000000000002</v>
      </c>
      <c r="R1698" s="195">
        <v>0.30299999999999999</v>
      </c>
      <c r="S1698" s="195">
        <v>6.7000000000000004E-2</v>
      </c>
      <c r="T1698" s="195">
        <v>8.3000000000000004E-2</v>
      </c>
      <c r="U1698" s="195">
        <v>3.5000000000000003E-2</v>
      </c>
      <c r="V1698" s="195">
        <v>4.7E-2</v>
      </c>
      <c r="W1698" s="195">
        <v>0.22</v>
      </c>
      <c r="X1698" s="195">
        <v>0.246</v>
      </c>
      <c r="Y1698" s="195">
        <v>0</v>
      </c>
      <c r="Z1698" s="195">
        <v>2E-3</v>
      </c>
      <c r="AA1698" s="195">
        <v>0.03</v>
      </c>
      <c r="AB1698" s="195">
        <v>4.1000000000000002E-2</v>
      </c>
      <c r="AC1698" s="42"/>
    </row>
    <row r="1699" spans="1:29" x14ac:dyDescent="0.25">
      <c r="A1699" s="94" t="s">
        <v>3142</v>
      </c>
      <c r="B1699" s="195">
        <v>0.29300799671929467</v>
      </c>
      <c r="C1699" s="195">
        <v>0.46955095345499281</v>
      </c>
      <c r="D1699" s="195">
        <v>0.12220627434898503</v>
      </c>
      <c r="E1699" s="195">
        <v>2.7680951404551978E-2</v>
      </c>
      <c r="F1699" s="195">
        <v>2.255484929259791E-3</v>
      </c>
      <c r="G1699" s="195">
        <v>3.5472626614722162E-2</v>
      </c>
      <c r="H1699" s="195" t="s">
        <v>143</v>
      </c>
      <c r="I1699" s="195">
        <v>4.982571252819356E-2</v>
      </c>
      <c r="J1699" s="194">
        <v>1</v>
      </c>
      <c r="K1699" s="196">
        <v>4877</v>
      </c>
      <c r="L1699" s="94"/>
      <c r="M1699" s="195">
        <v>0.28000000000000003</v>
      </c>
      <c r="N1699" s="195">
        <v>0.30599999999999999</v>
      </c>
      <c r="O1699" s="195">
        <v>0.45600000000000002</v>
      </c>
      <c r="P1699" s="195">
        <v>0.48399999999999999</v>
      </c>
      <c r="Q1699" s="195">
        <v>0.113</v>
      </c>
      <c r="R1699" s="195">
        <v>0.13200000000000001</v>
      </c>
      <c r="S1699" s="195">
        <v>2.3E-2</v>
      </c>
      <c r="T1699" s="195">
        <v>3.3000000000000002E-2</v>
      </c>
      <c r="U1699" s="195">
        <v>1E-3</v>
      </c>
      <c r="V1699" s="195">
        <v>4.0000000000000001E-3</v>
      </c>
      <c r="W1699" s="195">
        <v>3.1E-2</v>
      </c>
      <c r="X1699" s="195">
        <v>4.1000000000000002E-2</v>
      </c>
      <c r="Y1699" s="195" t="s">
        <v>143</v>
      </c>
      <c r="Z1699" s="195" t="s">
        <v>143</v>
      </c>
      <c r="AA1699" s="195">
        <v>4.3999999999999997E-2</v>
      </c>
      <c r="AB1699" s="195">
        <v>5.6000000000000001E-2</v>
      </c>
      <c r="AC1699" s="42"/>
    </row>
    <row r="1700" spans="1:29" x14ac:dyDescent="0.25">
      <c r="A1700" s="94" t="s">
        <v>3143</v>
      </c>
      <c r="B1700" s="195" t="s">
        <v>143</v>
      </c>
      <c r="C1700" s="195">
        <v>0.17879161528976573</v>
      </c>
      <c r="D1700" s="195">
        <v>0.33415536374845867</v>
      </c>
      <c r="E1700" s="195">
        <v>0.19728729963008632</v>
      </c>
      <c r="F1700" s="195">
        <v>1.7262638717632551E-2</v>
      </c>
      <c r="G1700" s="195">
        <v>0.24290998766954378</v>
      </c>
      <c r="H1700" s="195" t="s">
        <v>143</v>
      </c>
      <c r="I1700" s="195">
        <v>2.9593094944512947E-2</v>
      </c>
      <c r="J1700" s="194">
        <v>0.99999999999999989</v>
      </c>
      <c r="K1700" s="196">
        <v>811</v>
      </c>
      <c r="L1700" s="94"/>
      <c r="M1700" s="195" t="s">
        <v>143</v>
      </c>
      <c r="N1700" s="195" t="s">
        <v>143</v>
      </c>
      <c r="O1700" s="195">
        <v>0.154</v>
      </c>
      <c r="P1700" s="195">
        <v>0.20699999999999999</v>
      </c>
      <c r="Q1700" s="195">
        <v>0.30299999999999999</v>
      </c>
      <c r="R1700" s="195">
        <v>0.36699999999999999</v>
      </c>
      <c r="S1700" s="195">
        <v>0.17100000000000001</v>
      </c>
      <c r="T1700" s="195">
        <v>0.22600000000000001</v>
      </c>
      <c r="U1700" s="195">
        <v>0.01</v>
      </c>
      <c r="V1700" s="195">
        <v>2.9000000000000001E-2</v>
      </c>
      <c r="W1700" s="195">
        <v>0.215</v>
      </c>
      <c r="X1700" s="195">
        <v>0.27400000000000002</v>
      </c>
      <c r="Y1700" s="195" t="s">
        <v>143</v>
      </c>
      <c r="Z1700" s="195" t="s">
        <v>143</v>
      </c>
      <c r="AA1700" s="195">
        <v>0.02</v>
      </c>
      <c r="AB1700" s="195">
        <v>4.3999999999999997E-2</v>
      </c>
      <c r="AC1700" s="42"/>
    </row>
    <row r="1701" spans="1:29" x14ac:dyDescent="0.25">
      <c r="A1701" s="94" t="s">
        <v>3144</v>
      </c>
      <c r="B1701" s="195" t="s">
        <v>143</v>
      </c>
      <c r="C1701" s="195">
        <v>0.23615819209039549</v>
      </c>
      <c r="D1701" s="195">
        <v>0.23672316384180792</v>
      </c>
      <c r="E1701" s="195">
        <v>0.11666666666666667</v>
      </c>
      <c r="F1701" s="195">
        <v>1.7796610169491526E-2</v>
      </c>
      <c r="G1701" s="195">
        <v>0.35875706214689268</v>
      </c>
      <c r="H1701" s="195">
        <v>2.824858757062147E-4</v>
      </c>
      <c r="I1701" s="195">
        <v>3.3615819209039548E-2</v>
      </c>
      <c r="J1701" s="194">
        <v>1</v>
      </c>
      <c r="K1701" s="196">
        <v>3540</v>
      </c>
      <c r="L1701" s="94"/>
      <c r="M1701" s="195" t="s">
        <v>143</v>
      </c>
      <c r="N1701" s="195" t="s">
        <v>143</v>
      </c>
      <c r="O1701" s="195">
        <v>0.222</v>
      </c>
      <c r="P1701" s="195">
        <v>0.25</v>
      </c>
      <c r="Q1701" s="195">
        <v>0.223</v>
      </c>
      <c r="R1701" s="195">
        <v>0.251</v>
      </c>
      <c r="S1701" s="195">
        <v>0.107</v>
      </c>
      <c r="T1701" s="195">
        <v>0.128</v>
      </c>
      <c r="U1701" s="195">
        <v>1.4E-2</v>
      </c>
      <c r="V1701" s="195">
        <v>2.3E-2</v>
      </c>
      <c r="W1701" s="195">
        <v>0.34300000000000003</v>
      </c>
      <c r="X1701" s="195">
        <v>0.375</v>
      </c>
      <c r="Y1701" s="195">
        <v>0</v>
      </c>
      <c r="Z1701" s="195">
        <v>2E-3</v>
      </c>
      <c r="AA1701" s="195">
        <v>2.8000000000000001E-2</v>
      </c>
      <c r="AB1701" s="195">
        <v>0.04</v>
      </c>
      <c r="AC1701" s="42"/>
    </row>
    <row r="1702" spans="1:29" x14ac:dyDescent="0.25">
      <c r="A1702" s="94" t="s">
        <v>3145</v>
      </c>
      <c r="B1702" s="195" t="s">
        <v>143</v>
      </c>
      <c r="C1702" s="195">
        <v>0.44477836213373406</v>
      </c>
      <c r="D1702" s="195">
        <v>0.3583771600300526</v>
      </c>
      <c r="E1702" s="195">
        <v>6.9872276483846738E-2</v>
      </c>
      <c r="F1702" s="195">
        <v>6.7618332081141996E-3</v>
      </c>
      <c r="G1702" s="195">
        <v>1.2772351615326822E-2</v>
      </c>
      <c r="H1702" s="195" t="s">
        <v>143</v>
      </c>
      <c r="I1702" s="195">
        <v>0.10743801652892562</v>
      </c>
      <c r="J1702" s="194">
        <v>1.0000000000000002</v>
      </c>
      <c r="K1702" s="196">
        <v>1331</v>
      </c>
      <c r="L1702" s="94"/>
      <c r="M1702" s="195" t="s">
        <v>143</v>
      </c>
      <c r="N1702" s="195" t="s">
        <v>143</v>
      </c>
      <c r="O1702" s="195">
        <v>0.41799999999999998</v>
      </c>
      <c r="P1702" s="195">
        <v>0.47199999999999998</v>
      </c>
      <c r="Q1702" s="195">
        <v>0.33300000000000002</v>
      </c>
      <c r="R1702" s="195">
        <v>0.38500000000000001</v>
      </c>
      <c r="S1702" s="195">
        <v>5.7000000000000002E-2</v>
      </c>
      <c r="T1702" s="195">
        <v>8.5000000000000006E-2</v>
      </c>
      <c r="U1702" s="195">
        <v>4.0000000000000001E-3</v>
      </c>
      <c r="V1702" s="195">
        <v>1.2999999999999999E-2</v>
      </c>
      <c r="W1702" s="195">
        <v>8.0000000000000002E-3</v>
      </c>
      <c r="X1702" s="195">
        <v>0.02</v>
      </c>
      <c r="Y1702" s="195" t="s">
        <v>143</v>
      </c>
      <c r="Z1702" s="195" t="s">
        <v>143</v>
      </c>
      <c r="AA1702" s="195">
        <v>9.1999999999999998E-2</v>
      </c>
      <c r="AB1702" s="195">
        <v>0.125</v>
      </c>
      <c r="AC1702" s="42"/>
    </row>
    <row r="1703" spans="1:29" x14ac:dyDescent="0.25">
      <c r="A1703" s="94" t="s">
        <v>3146</v>
      </c>
      <c r="B1703" s="195" t="s">
        <v>143</v>
      </c>
      <c r="C1703" s="195">
        <v>0.1751188589540412</v>
      </c>
      <c r="D1703" s="195">
        <v>0.38510301109350237</v>
      </c>
      <c r="E1703" s="195">
        <v>0.11014263074484945</v>
      </c>
      <c r="F1703" s="195">
        <v>1.7432646592709985E-2</v>
      </c>
      <c r="G1703" s="195">
        <v>0.25673534072900156</v>
      </c>
      <c r="H1703" s="195" t="s">
        <v>143</v>
      </c>
      <c r="I1703" s="195">
        <v>5.5467511885895403E-2</v>
      </c>
      <c r="J1703" s="194">
        <v>0.99999999999999978</v>
      </c>
      <c r="K1703" s="196">
        <v>1262</v>
      </c>
      <c r="L1703" s="94"/>
      <c r="M1703" s="195" t="s">
        <v>143</v>
      </c>
      <c r="N1703" s="195" t="s">
        <v>143</v>
      </c>
      <c r="O1703" s="195">
        <v>0.155</v>
      </c>
      <c r="P1703" s="195">
        <v>0.19700000000000001</v>
      </c>
      <c r="Q1703" s="195">
        <v>0.35899999999999999</v>
      </c>
      <c r="R1703" s="195">
        <v>0.41199999999999998</v>
      </c>
      <c r="S1703" s="195">
        <v>9.4E-2</v>
      </c>
      <c r="T1703" s="195">
        <v>0.129</v>
      </c>
      <c r="U1703" s="195">
        <v>1.2E-2</v>
      </c>
      <c r="V1703" s="195">
        <v>2.5999999999999999E-2</v>
      </c>
      <c r="W1703" s="195">
        <v>0.23300000000000001</v>
      </c>
      <c r="X1703" s="195">
        <v>0.28199999999999997</v>
      </c>
      <c r="Y1703" s="195" t="s">
        <v>143</v>
      </c>
      <c r="Z1703" s="195" t="s">
        <v>143</v>
      </c>
      <c r="AA1703" s="195">
        <v>4.3999999999999997E-2</v>
      </c>
      <c r="AB1703" s="195">
        <v>6.9000000000000006E-2</v>
      </c>
      <c r="AC1703" s="42"/>
    </row>
    <row r="1704" spans="1:29" x14ac:dyDescent="0.25">
      <c r="A1704" s="94" t="s">
        <v>3147</v>
      </c>
      <c r="B1704" s="195" t="s">
        <v>143</v>
      </c>
      <c r="C1704" s="195">
        <v>0.37789904502046384</v>
      </c>
      <c r="D1704" s="195">
        <v>0.19099590723055934</v>
      </c>
      <c r="E1704" s="195">
        <v>4.9113233287858118E-2</v>
      </c>
      <c r="F1704" s="195">
        <v>0.11596180081855388</v>
      </c>
      <c r="G1704" s="195">
        <v>0.22646657571623466</v>
      </c>
      <c r="H1704" s="195" t="s">
        <v>143</v>
      </c>
      <c r="I1704" s="195">
        <v>3.9563437926330151E-2</v>
      </c>
      <c r="J1704" s="194">
        <v>0.99999999999999989</v>
      </c>
      <c r="K1704" s="196">
        <v>733</v>
      </c>
      <c r="L1704" s="94"/>
      <c r="M1704" s="195" t="s">
        <v>143</v>
      </c>
      <c r="N1704" s="195" t="s">
        <v>143</v>
      </c>
      <c r="O1704" s="195">
        <v>0.34399999999999997</v>
      </c>
      <c r="P1704" s="195">
        <v>0.41399999999999998</v>
      </c>
      <c r="Q1704" s="195">
        <v>0.16400000000000001</v>
      </c>
      <c r="R1704" s="195">
        <v>0.221</v>
      </c>
      <c r="S1704" s="195">
        <v>3.5999999999999997E-2</v>
      </c>
      <c r="T1704" s="195">
        <v>6.7000000000000004E-2</v>
      </c>
      <c r="U1704" s="195">
        <v>9.5000000000000001E-2</v>
      </c>
      <c r="V1704" s="195">
        <v>0.14099999999999999</v>
      </c>
      <c r="W1704" s="195">
        <v>0.19800000000000001</v>
      </c>
      <c r="X1704" s="195">
        <v>0.25800000000000001</v>
      </c>
      <c r="Y1704" s="195" t="s">
        <v>143</v>
      </c>
      <c r="Z1704" s="195" t="s">
        <v>143</v>
      </c>
      <c r="AA1704" s="195">
        <v>2.8000000000000001E-2</v>
      </c>
      <c r="AB1704" s="195">
        <v>5.6000000000000001E-2</v>
      </c>
      <c r="AC1704" s="42"/>
    </row>
    <row r="1705" spans="1:29" x14ac:dyDescent="0.25">
      <c r="A1705" s="94" t="s">
        <v>3148</v>
      </c>
      <c r="B1705" s="195" t="s">
        <v>143</v>
      </c>
      <c r="C1705" s="195">
        <v>0.1393258426966292</v>
      </c>
      <c r="D1705" s="195">
        <v>0.21011235955056179</v>
      </c>
      <c r="E1705" s="195">
        <v>9.7752808988764039E-2</v>
      </c>
      <c r="F1705" s="195">
        <v>3.5955056179775284E-2</v>
      </c>
      <c r="G1705" s="195">
        <v>0.47078651685393258</v>
      </c>
      <c r="H1705" s="195">
        <v>1.1235955056179776E-3</v>
      </c>
      <c r="I1705" s="195">
        <v>4.49438202247191E-2</v>
      </c>
      <c r="J1705" s="194">
        <v>1</v>
      </c>
      <c r="K1705" s="196">
        <v>890</v>
      </c>
      <c r="L1705" s="94"/>
      <c r="M1705" s="195" t="s">
        <v>143</v>
      </c>
      <c r="N1705" s="195" t="s">
        <v>143</v>
      </c>
      <c r="O1705" s="195">
        <v>0.11799999999999999</v>
      </c>
      <c r="P1705" s="195">
        <v>0.16400000000000001</v>
      </c>
      <c r="Q1705" s="195">
        <v>0.185</v>
      </c>
      <c r="R1705" s="195">
        <v>0.23799999999999999</v>
      </c>
      <c r="S1705" s="195">
        <v>0.08</v>
      </c>
      <c r="T1705" s="195">
        <v>0.11899999999999999</v>
      </c>
      <c r="U1705" s="195">
        <v>2.5999999999999999E-2</v>
      </c>
      <c r="V1705" s="195">
        <v>0.05</v>
      </c>
      <c r="W1705" s="195">
        <v>0.438</v>
      </c>
      <c r="X1705" s="195">
        <v>0.504</v>
      </c>
      <c r="Y1705" s="195">
        <v>0</v>
      </c>
      <c r="Z1705" s="195">
        <v>6.0000000000000001E-3</v>
      </c>
      <c r="AA1705" s="195">
        <v>3.3000000000000002E-2</v>
      </c>
      <c r="AB1705" s="195">
        <v>6.0999999999999999E-2</v>
      </c>
      <c r="AC1705" s="42"/>
    </row>
    <row r="1706" spans="1:29" x14ac:dyDescent="0.25">
      <c r="A1706" s="94" t="s">
        <v>3149</v>
      </c>
      <c r="B1706" s="195" t="s">
        <v>143</v>
      </c>
      <c r="C1706" s="195">
        <v>0.31195767195767193</v>
      </c>
      <c r="D1706" s="195">
        <v>0.44317460317460317</v>
      </c>
      <c r="E1706" s="195">
        <v>0.10624338624338624</v>
      </c>
      <c r="F1706" s="195">
        <v>1.9259259259259261E-2</v>
      </c>
      <c r="G1706" s="195">
        <v>7.3439153439153443E-2</v>
      </c>
      <c r="H1706" s="195">
        <v>2.1164021164021165E-4</v>
      </c>
      <c r="I1706" s="195">
        <v>4.5714285714285714E-2</v>
      </c>
      <c r="J1706" s="194">
        <v>1</v>
      </c>
      <c r="K1706" s="196">
        <v>4725</v>
      </c>
      <c r="L1706" s="94"/>
      <c r="M1706" s="195" t="s">
        <v>143</v>
      </c>
      <c r="N1706" s="195" t="s">
        <v>143</v>
      </c>
      <c r="O1706" s="195">
        <v>0.29899999999999999</v>
      </c>
      <c r="P1706" s="195">
        <v>0.32500000000000001</v>
      </c>
      <c r="Q1706" s="195">
        <v>0.42899999999999999</v>
      </c>
      <c r="R1706" s="195">
        <v>0.45700000000000002</v>
      </c>
      <c r="S1706" s="195">
        <v>9.8000000000000004E-2</v>
      </c>
      <c r="T1706" s="195">
        <v>0.115</v>
      </c>
      <c r="U1706" s="195">
        <v>1.6E-2</v>
      </c>
      <c r="V1706" s="195">
        <v>2.4E-2</v>
      </c>
      <c r="W1706" s="195">
        <v>6.6000000000000003E-2</v>
      </c>
      <c r="X1706" s="195">
        <v>8.1000000000000003E-2</v>
      </c>
      <c r="Y1706" s="195">
        <v>0</v>
      </c>
      <c r="Z1706" s="195">
        <v>1E-3</v>
      </c>
      <c r="AA1706" s="195">
        <v>0.04</v>
      </c>
      <c r="AB1706" s="195">
        <v>5.1999999999999998E-2</v>
      </c>
      <c r="AC1706" s="42"/>
    </row>
    <row r="1707" spans="1:29" x14ac:dyDescent="0.25">
      <c r="A1707" s="94" t="s">
        <v>3150</v>
      </c>
      <c r="B1707" s="195" t="s">
        <v>143</v>
      </c>
      <c r="C1707" s="195">
        <v>0.44907975460122701</v>
      </c>
      <c r="D1707" s="195">
        <v>0.34846625766871164</v>
      </c>
      <c r="E1707" s="195">
        <v>9.0797546012269942E-2</v>
      </c>
      <c r="F1707" s="195">
        <v>2.4539877300613498E-3</v>
      </c>
      <c r="G1707" s="195">
        <v>6.5030674846625766E-2</v>
      </c>
      <c r="H1707" s="195" t="s">
        <v>143</v>
      </c>
      <c r="I1707" s="195">
        <v>4.4171779141104296E-2</v>
      </c>
      <c r="J1707" s="194">
        <v>1</v>
      </c>
      <c r="K1707" s="196">
        <v>815</v>
      </c>
      <c r="L1707" s="94"/>
      <c r="M1707" s="195" t="s">
        <v>143</v>
      </c>
      <c r="N1707" s="195" t="s">
        <v>143</v>
      </c>
      <c r="O1707" s="195">
        <v>0.41499999999999998</v>
      </c>
      <c r="P1707" s="195">
        <v>0.48299999999999998</v>
      </c>
      <c r="Q1707" s="195">
        <v>0.317</v>
      </c>
      <c r="R1707" s="195">
        <v>0.38200000000000001</v>
      </c>
      <c r="S1707" s="195">
        <v>7.2999999999999995E-2</v>
      </c>
      <c r="T1707" s="195">
        <v>0.112</v>
      </c>
      <c r="U1707" s="195">
        <v>1E-3</v>
      </c>
      <c r="V1707" s="195">
        <v>8.9999999999999993E-3</v>
      </c>
      <c r="W1707" s="195">
        <v>0.05</v>
      </c>
      <c r="X1707" s="195">
        <v>8.4000000000000005E-2</v>
      </c>
      <c r="Y1707" s="195" t="s">
        <v>143</v>
      </c>
      <c r="Z1707" s="195" t="s">
        <v>143</v>
      </c>
      <c r="AA1707" s="195">
        <v>3.2000000000000001E-2</v>
      </c>
      <c r="AB1707" s="195">
        <v>6.0999999999999999E-2</v>
      </c>
      <c r="AC1707" s="42"/>
    </row>
    <row r="1708" spans="1:29" x14ac:dyDescent="0.25">
      <c r="A1708" s="94" t="s">
        <v>3151</v>
      </c>
      <c r="B1708" s="195">
        <v>6.1299758361948363E-2</v>
      </c>
      <c r="C1708" s="195">
        <v>0.30382805544957397</v>
      </c>
      <c r="D1708" s="195">
        <v>0.31222179829581587</v>
      </c>
      <c r="E1708" s="195">
        <v>5.1507058374666161E-2</v>
      </c>
      <c r="F1708" s="195">
        <v>1.9203866208826147E-2</v>
      </c>
      <c r="G1708" s="195">
        <v>0.22357878672262496</v>
      </c>
      <c r="H1708" s="195">
        <v>1.6533129848658272E-3</v>
      </c>
      <c r="I1708" s="195">
        <v>2.670736360167875E-2</v>
      </c>
      <c r="J1708" s="194">
        <v>1</v>
      </c>
      <c r="K1708" s="196">
        <v>7863</v>
      </c>
      <c r="L1708" s="94"/>
      <c r="M1708" s="195">
        <v>5.6000000000000001E-2</v>
      </c>
      <c r="N1708" s="195">
        <v>6.7000000000000004E-2</v>
      </c>
      <c r="O1708" s="195">
        <v>0.29399999999999998</v>
      </c>
      <c r="P1708" s="195">
        <v>0.314</v>
      </c>
      <c r="Q1708" s="195">
        <v>0.30199999999999999</v>
      </c>
      <c r="R1708" s="195">
        <v>0.32300000000000001</v>
      </c>
      <c r="S1708" s="195">
        <v>4.7E-2</v>
      </c>
      <c r="T1708" s="195">
        <v>5.7000000000000002E-2</v>
      </c>
      <c r="U1708" s="195">
        <v>1.6E-2</v>
      </c>
      <c r="V1708" s="195">
        <v>2.1999999999999999E-2</v>
      </c>
      <c r="W1708" s="195">
        <v>0.215</v>
      </c>
      <c r="X1708" s="195">
        <v>0.23300000000000001</v>
      </c>
      <c r="Y1708" s="195">
        <v>1E-3</v>
      </c>
      <c r="Z1708" s="195">
        <v>3.0000000000000001E-3</v>
      </c>
      <c r="AA1708" s="195">
        <v>2.3E-2</v>
      </c>
      <c r="AB1708" s="195">
        <v>3.1E-2</v>
      </c>
      <c r="AC1708" s="42"/>
    </row>
    <row r="1709" spans="1:29" x14ac:dyDescent="0.25">
      <c r="A1709" s="94" t="s">
        <v>3152</v>
      </c>
      <c r="B1709" s="195" t="s">
        <v>143</v>
      </c>
      <c r="C1709" s="195">
        <v>0.26217228464419473</v>
      </c>
      <c r="D1709" s="195">
        <v>0.449438202247191</v>
      </c>
      <c r="E1709" s="195">
        <v>8.2397003745318345E-2</v>
      </c>
      <c r="F1709" s="195">
        <v>5.2434456928838954E-2</v>
      </c>
      <c r="G1709" s="195">
        <v>0.1348314606741573</v>
      </c>
      <c r="H1709" s="195" t="s">
        <v>143</v>
      </c>
      <c r="I1709" s="195">
        <v>1.8726591760299626E-2</v>
      </c>
      <c r="J1709" s="194">
        <v>1</v>
      </c>
      <c r="K1709" s="196">
        <v>267</v>
      </c>
      <c r="L1709" s="94"/>
      <c r="M1709" s="195" t="s">
        <v>143</v>
      </c>
      <c r="N1709" s="195" t="s">
        <v>143</v>
      </c>
      <c r="O1709" s="195">
        <v>0.21299999999999999</v>
      </c>
      <c r="P1709" s="195">
        <v>0.318</v>
      </c>
      <c r="Q1709" s="195">
        <v>0.39100000000000001</v>
      </c>
      <c r="R1709" s="195">
        <v>0.50900000000000001</v>
      </c>
      <c r="S1709" s="195">
        <v>5.5E-2</v>
      </c>
      <c r="T1709" s="195">
        <v>0.122</v>
      </c>
      <c r="U1709" s="195">
        <v>3.1E-2</v>
      </c>
      <c r="V1709" s="195">
        <v>8.5999999999999993E-2</v>
      </c>
      <c r="W1709" s="195">
        <v>9.9000000000000005E-2</v>
      </c>
      <c r="X1709" s="195">
        <v>0.18099999999999999</v>
      </c>
      <c r="Y1709" s="195" t="s">
        <v>143</v>
      </c>
      <c r="Z1709" s="195" t="s">
        <v>143</v>
      </c>
      <c r="AA1709" s="195">
        <v>8.0000000000000002E-3</v>
      </c>
      <c r="AB1709" s="195">
        <v>4.2999999999999997E-2</v>
      </c>
      <c r="AC1709" s="42"/>
    </row>
    <row r="1710" spans="1:29" x14ac:dyDescent="0.25">
      <c r="A1710" s="94" t="s">
        <v>3153</v>
      </c>
      <c r="B1710" s="195" t="s">
        <v>143</v>
      </c>
      <c r="C1710" s="195">
        <v>0.10526315789473684</v>
      </c>
      <c r="D1710" s="195">
        <v>0.2412280701754386</v>
      </c>
      <c r="E1710" s="195">
        <v>5.701754385964912E-2</v>
      </c>
      <c r="F1710" s="195">
        <v>8.771929824561403E-3</v>
      </c>
      <c r="G1710" s="195">
        <v>0.49122807017543857</v>
      </c>
      <c r="H1710" s="195">
        <v>3.5087719298245612E-2</v>
      </c>
      <c r="I1710" s="195">
        <v>6.1403508771929821E-2</v>
      </c>
      <c r="J1710" s="194">
        <v>0.99999999999999989</v>
      </c>
      <c r="K1710" s="196">
        <v>228</v>
      </c>
      <c r="L1710" s="94"/>
      <c r="M1710" s="195" t="s">
        <v>143</v>
      </c>
      <c r="N1710" s="195" t="s">
        <v>143</v>
      </c>
      <c r="O1710" s="195">
        <v>7.1999999999999995E-2</v>
      </c>
      <c r="P1710" s="195">
        <v>0.152</v>
      </c>
      <c r="Q1710" s="195">
        <v>0.19</v>
      </c>
      <c r="R1710" s="195">
        <v>0.30099999999999999</v>
      </c>
      <c r="S1710" s="195">
        <v>3.4000000000000002E-2</v>
      </c>
      <c r="T1710" s="195">
        <v>9.5000000000000001E-2</v>
      </c>
      <c r="U1710" s="195">
        <v>2E-3</v>
      </c>
      <c r="V1710" s="195">
        <v>3.1E-2</v>
      </c>
      <c r="W1710" s="195">
        <v>0.42699999999999999</v>
      </c>
      <c r="X1710" s="195">
        <v>0.55600000000000005</v>
      </c>
      <c r="Y1710" s="195">
        <v>1.7999999999999999E-2</v>
      </c>
      <c r="Z1710" s="195">
        <v>6.8000000000000005E-2</v>
      </c>
      <c r="AA1710" s="195">
        <v>3.6999999999999998E-2</v>
      </c>
      <c r="AB1710" s="195">
        <v>0.1</v>
      </c>
      <c r="AC1710" s="42"/>
    </row>
    <row r="1711" spans="1:29" x14ac:dyDescent="0.25">
      <c r="A1711" s="94" t="s">
        <v>3154</v>
      </c>
      <c r="B1711" s="195">
        <v>1.3192612137203166E-3</v>
      </c>
      <c r="C1711" s="195" t="s">
        <v>143</v>
      </c>
      <c r="D1711" s="195">
        <v>0.92216358839050128</v>
      </c>
      <c r="E1711" s="195">
        <v>2.9023746701846966E-2</v>
      </c>
      <c r="F1711" s="195">
        <v>1.9788918205804751E-2</v>
      </c>
      <c r="G1711" s="195">
        <v>5.2770448548812663E-3</v>
      </c>
      <c r="H1711" s="195" t="s">
        <v>143</v>
      </c>
      <c r="I1711" s="195">
        <v>2.2427440633245383E-2</v>
      </c>
      <c r="J1711" s="194">
        <v>0.99999999999999989</v>
      </c>
      <c r="K1711" s="196">
        <v>758</v>
      </c>
      <c r="L1711" s="94"/>
      <c r="M1711" s="195">
        <v>0</v>
      </c>
      <c r="N1711" s="195">
        <v>7.0000000000000001E-3</v>
      </c>
      <c r="O1711" s="195" t="s">
        <v>143</v>
      </c>
      <c r="P1711" s="195" t="s">
        <v>143</v>
      </c>
      <c r="Q1711" s="195">
        <v>0.90100000000000002</v>
      </c>
      <c r="R1711" s="195">
        <v>0.93899999999999995</v>
      </c>
      <c r="S1711" s="195">
        <v>1.9E-2</v>
      </c>
      <c r="T1711" s="195">
        <v>4.3999999999999997E-2</v>
      </c>
      <c r="U1711" s="195">
        <v>1.2E-2</v>
      </c>
      <c r="V1711" s="195">
        <v>3.2000000000000001E-2</v>
      </c>
      <c r="W1711" s="195">
        <v>2E-3</v>
      </c>
      <c r="X1711" s="195">
        <v>1.2999999999999999E-2</v>
      </c>
      <c r="Y1711" s="195" t="s">
        <v>143</v>
      </c>
      <c r="Z1711" s="195" t="s">
        <v>143</v>
      </c>
      <c r="AA1711" s="195">
        <v>1.4E-2</v>
      </c>
      <c r="AB1711" s="195">
        <v>3.5999999999999997E-2</v>
      </c>
      <c r="AC1711" s="42"/>
    </row>
    <row r="1712" spans="1:29" x14ac:dyDescent="0.25">
      <c r="A1712" s="94" t="s">
        <v>3155</v>
      </c>
      <c r="B1712" s="195">
        <v>7.3626373626373628E-2</v>
      </c>
      <c r="C1712" s="195">
        <v>0.3</v>
      </c>
      <c r="D1712" s="195">
        <v>0.30109890109890108</v>
      </c>
      <c r="E1712" s="195">
        <v>4.1758241758241756E-2</v>
      </c>
      <c r="F1712" s="195">
        <v>3.2967032967032968E-2</v>
      </c>
      <c r="G1712" s="195">
        <v>0.23296703296703297</v>
      </c>
      <c r="H1712" s="195" t="s">
        <v>143</v>
      </c>
      <c r="I1712" s="195">
        <v>1.7582417582417582E-2</v>
      </c>
      <c r="J1712" s="194">
        <v>1</v>
      </c>
      <c r="K1712" s="196">
        <v>910</v>
      </c>
      <c r="L1712" s="94"/>
      <c r="M1712" s="195">
        <v>5.8000000000000003E-2</v>
      </c>
      <c r="N1712" s="195">
        <v>9.1999999999999998E-2</v>
      </c>
      <c r="O1712" s="195">
        <v>0.27100000000000002</v>
      </c>
      <c r="P1712" s="195">
        <v>0.33100000000000002</v>
      </c>
      <c r="Q1712" s="195">
        <v>0.27200000000000002</v>
      </c>
      <c r="R1712" s="195">
        <v>0.33200000000000002</v>
      </c>
      <c r="S1712" s="195">
        <v>3.1E-2</v>
      </c>
      <c r="T1712" s="195">
        <v>5.7000000000000002E-2</v>
      </c>
      <c r="U1712" s="195">
        <v>2.3E-2</v>
      </c>
      <c r="V1712" s="195">
        <v>4.7E-2</v>
      </c>
      <c r="W1712" s="195">
        <v>0.20699999999999999</v>
      </c>
      <c r="X1712" s="195">
        <v>0.26200000000000001</v>
      </c>
      <c r="Y1712" s="195" t="s">
        <v>143</v>
      </c>
      <c r="Z1712" s="195" t="s">
        <v>143</v>
      </c>
      <c r="AA1712" s="195">
        <v>1.0999999999999999E-2</v>
      </c>
      <c r="AB1712" s="195">
        <v>2.8000000000000001E-2</v>
      </c>
      <c r="AC1712" s="42"/>
    </row>
    <row r="1713" spans="1:29" x14ac:dyDescent="0.25">
      <c r="A1713" s="94" t="s">
        <v>3156</v>
      </c>
      <c r="B1713" s="195">
        <v>0.34018851756640961</v>
      </c>
      <c r="C1713" s="195">
        <v>0.47729220222793489</v>
      </c>
      <c r="D1713" s="195">
        <v>0.11482433590402742</v>
      </c>
      <c r="E1713" s="195">
        <v>1.2853470437017995E-2</v>
      </c>
      <c r="F1713" s="195">
        <v>8.5689802913453304E-4</v>
      </c>
      <c r="G1713" s="195">
        <v>3.6846615252784917E-2</v>
      </c>
      <c r="H1713" s="195">
        <v>8.5689802913453304E-4</v>
      </c>
      <c r="I1713" s="195">
        <v>1.6281062553556127E-2</v>
      </c>
      <c r="J1713" s="194">
        <v>1.0000000000000002</v>
      </c>
      <c r="K1713" s="196">
        <v>1167</v>
      </c>
      <c r="L1713" s="94"/>
      <c r="M1713" s="195">
        <v>0.314</v>
      </c>
      <c r="N1713" s="195">
        <v>0.36799999999999999</v>
      </c>
      <c r="O1713" s="195">
        <v>0.44900000000000001</v>
      </c>
      <c r="P1713" s="195">
        <v>0.50600000000000001</v>
      </c>
      <c r="Q1713" s="195">
        <v>9.8000000000000004E-2</v>
      </c>
      <c r="R1713" s="195">
        <v>0.13400000000000001</v>
      </c>
      <c r="S1713" s="195">
        <v>8.0000000000000002E-3</v>
      </c>
      <c r="T1713" s="195">
        <v>2.1000000000000001E-2</v>
      </c>
      <c r="U1713" s="195">
        <v>0</v>
      </c>
      <c r="V1713" s="195">
        <v>5.0000000000000001E-3</v>
      </c>
      <c r="W1713" s="195">
        <v>2.7E-2</v>
      </c>
      <c r="X1713" s="195">
        <v>4.9000000000000002E-2</v>
      </c>
      <c r="Y1713" s="195">
        <v>0</v>
      </c>
      <c r="Z1713" s="195">
        <v>5.0000000000000001E-3</v>
      </c>
      <c r="AA1713" s="195">
        <v>0.01</v>
      </c>
      <c r="AB1713" s="195">
        <v>2.5000000000000001E-2</v>
      </c>
      <c r="AC1713" s="42"/>
    </row>
    <row r="1714" spans="1:29" x14ac:dyDescent="0.25">
      <c r="A1714" s="94" t="s">
        <v>3157</v>
      </c>
      <c r="B1714" s="195" t="s">
        <v>143</v>
      </c>
      <c r="C1714" s="195">
        <v>0.20737327188940091</v>
      </c>
      <c r="D1714" s="195">
        <v>0.41013824884792627</v>
      </c>
      <c r="E1714" s="195">
        <v>5.5299539170506916E-2</v>
      </c>
      <c r="F1714" s="195">
        <v>2.3041474654377881E-2</v>
      </c>
      <c r="G1714" s="195">
        <v>0.27649769585253459</v>
      </c>
      <c r="H1714" s="195" t="s">
        <v>143</v>
      </c>
      <c r="I1714" s="195">
        <v>2.7649769585253458E-2</v>
      </c>
      <c r="J1714" s="194">
        <v>1</v>
      </c>
      <c r="K1714" s="196">
        <v>217</v>
      </c>
      <c r="L1714" s="94"/>
      <c r="M1714" s="195" t="s">
        <v>143</v>
      </c>
      <c r="N1714" s="195" t="s">
        <v>143</v>
      </c>
      <c r="O1714" s="195">
        <v>0.159</v>
      </c>
      <c r="P1714" s="195">
        <v>0.26600000000000001</v>
      </c>
      <c r="Q1714" s="195">
        <v>0.34699999999999998</v>
      </c>
      <c r="R1714" s="195">
        <v>0.47699999999999998</v>
      </c>
      <c r="S1714" s="195">
        <v>3.2000000000000001E-2</v>
      </c>
      <c r="T1714" s="195">
        <v>9.4E-2</v>
      </c>
      <c r="U1714" s="195">
        <v>0.01</v>
      </c>
      <c r="V1714" s="195">
        <v>5.2999999999999999E-2</v>
      </c>
      <c r="W1714" s="195">
        <v>0.221</v>
      </c>
      <c r="X1714" s="195">
        <v>0.34</v>
      </c>
      <c r="Y1714" s="195" t="s">
        <v>143</v>
      </c>
      <c r="Z1714" s="195" t="s">
        <v>143</v>
      </c>
      <c r="AA1714" s="195">
        <v>1.2999999999999999E-2</v>
      </c>
      <c r="AB1714" s="195">
        <v>5.8999999999999997E-2</v>
      </c>
      <c r="AC1714" s="42"/>
    </row>
    <row r="1715" spans="1:29" x14ac:dyDescent="0.25">
      <c r="A1715" s="94" t="s">
        <v>3158</v>
      </c>
      <c r="B1715" s="195" t="s">
        <v>143</v>
      </c>
      <c r="C1715" s="195">
        <v>0.31469792605951308</v>
      </c>
      <c r="D1715" s="195">
        <v>0.20198376916140667</v>
      </c>
      <c r="E1715" s="195">
        <v>4.3282236248872862E-2</v>
      </c>
      <c r="F1715" s="195">
        <v>5.4102795311091077E-3</v>
      </c>
      <c r="G1715" s="195">
        <v>0.41298467087466184</v>
      </c>
      <c r="H1715" s="195">
        <v>1.8034265103697023E-3</v>
      </c>
      <c r="I1715" s="195">
        <v>1.9837691614066726E-2</v>
      </c>
      <c r="J1715" s="194">
        <v>0.99999999999999989</v>
      </c>
      <c r="K1715" s="196">
        <v>1109</v>
      </c>
      <c r="L1715" s="94"/>
      <c r="M1715" s="195" t="s">
        <v>143</v>
      </c>
      <c r="N1715" s="195" t="s">
        <v>143</v>
      </c>
      <c r="O1715" s="195">
        <v>0.28799999999999998</v>
      </c>
      <c r="P1715" s="195">
        <v>0.34300000000000003</v>
      </c>
      <c r="Q1715" s="195">
        <v>0.17899999999999999</v>
      </c>
      <c r="R1715" s="195">
        <v>0.22700000000000001</v>
      </c>
      <c r="S1715" s="195">
        <v>3.3000000000000002E-2</v>
      </c>
      <c r="T1715" s="195">
        <v>5.7000000000000002E-2</v>
      </c>
      <c r="U1715" s="195">
        <v>2E-3</v>
      </c>
      <c r="V1715" s="195">
        <v>1.2E-2</v>
      </c>
      <c r="W1715" s="195">
        <v>0.38400000000000001</v>
      </c>
      <c r="X1715" s="195">
        <v>0.442</v>
      </c>
      <c r="Y1715" s="195">
        <v>0</v>
      </c>
      <c r="Z1715" s="195">
        <v>7.0000000000000001E-3</v>
      </c>
      <c r="AA1715" s="195">
        <v>1.2999999999999999E-2</v>
      </c>
      <c r="AB1715" s="195">
        <v>0.03</v>
      </c>
      <c r="AC1715" s="42"/>
    </row>
    <row r="1716" spans="1:29" x14ac:dyDescent="0.25">
      <c r="A1716" s="94" t="s">
        <v>3159</v>
      </c>
      <c r="B1716" s="195" t="s">
        <v>143</v>
      </c>
      <c r="C1716" s="195">
        <v>0.38345864661654133</v>
      </c>
      <c r="D1716" s="195">
        <v>0.42857142857142855</v>
      </c>
      <c r="E1716" s="195">
        <v>4.5112781954887216E-2</v>
      </c>
      <c r="F1716" s="195">
        <v>3.7593984962406013E-3</v>
      </c>
      <c r="G1716" s="195">
        <v>3.007518796992481E-2</v>
      </c>
      <c r="H1716" s="195" t="s">
        <v>143</v>
      </c>
      <c r="I1716" s="195">
        <v>0.10902255639097744</v>
      </c>
      <c r="J1716" s="194">
        <v>1</v>
      </c>
      <c r="K1716" s="196">
        <v>266</v>
      </c>
      <c r="L1716" s="94"/>
      <c r="M1716" s="195" t="s">
        <v>143</v>
      </c>
      <c r="N1716" s="195" t="s">
        <v>143</v>
      </c>
      <c r="O1716" s="195">
        <v>0.32700000000000001</v>
      </c>
      <c r="P1716" s="195">
        <v>0.443</v>
      </c>
      <c r="Q1716" s="195">
        <v>0.371</v>
      </c>
      <c r="R1716" s="195">
        <v>0.48899999999999999</v>
      </c>
      <c r="S1716" s="195">
        <v>2.5999999999999999E-2</v>
      </c>
      <c r="T1716" s="195">
        <v>7.6999999999999999E-2</v>
      </c>
      <c r="U1716" s="195">
        <v>1E-3</v>
      </c>
      <c r="V1716" s="195">
        <v>2.1000000000000001E-2</v>
      </c>
      <c r="W1716" s="195">
        <v>1.4999999999999999E-2</v>
      </c>
      <c r="X1716" s="195">
        <v>5.8000000000000003E-2</v>
      </c>
      <c r="Y1716" s="195" t="s">
        <v>143</v>
      </c>
      <c r="Z1716" s="195" t="s">
        <v>143</v>
      </c>
      <c r="AA1716" s="195">
        <v>7.6999999999999999E-2</v>
      </c>
      <c r="AB1716" s="195">
        <v>0.152</v>
      </c>
      <c r="AC1716" s="42"/>
    </row>
    <row r="1717" spans="1:29" x14ac:dyDescent="0.25">
      <c r="A1717" s="94" t="s">
        <v>3160</v>
      </c>
      <c r="B1717" s="195" t="s">
        <v>143</v>
      </c>
      <c r="C1717" s="195">
        <v>0.22837370242214533</v>
      </c>
      <c r="D1717" s="195">
        <v>0.42214532871972316</v>
      </c>
      <c r="E1717" s="195">
        <v>7.2664359861591699E-2</v>
      </c>
      <c r="F1717" s="195">
        <v>6.920415224913495E-3</v>
      </c>
      <c r="G1717" s="195">
        <v>0.25259515570934254</v>
      </c>
      <c r="H1717" s="195" t="s">
        <v>143</v>
      </c>
      <c r="I1717" s="195">
        <v>1.7301038062283738E-2</v>
      </c>
      <c r="J1717" s="194">
        <v>1</v>
      </c>
      <c r="K1717" s="196">
        <v>289</v>
      </c>
      <c r="L1717" s="94"/>
      <c r="M1717" s="195" t="s">
        <v>143</v>
      </c>
      <c r="N1717" s="195" t="s">
        <v>143</v>
      </c>
      <c r="O1717" s="195">
        <v>0.184</v>
      </c>
      <c r="P1717" s="195">
        <v>0.28000000000000003</v>
      </c>
      <c r="Q1717" s="195">
        <v>0.36699999999999999</v>
      </c>
      <c r="R1717" s="195">
        <v>0.48</v>
      </c>
      <c r="S1717" s="195">
        <v>4.8000000000000001E-2</v>
      </c>
      <c r="T1717" s="195">
        <v>0.109</v>
      </c>
      <c r="U1717" s="195">
        <v>2E-3</v>
      </c>
      <c r="V1717" s="195">
        <v>2.5000000000000001E-2</v>
      </c>
      <c r="W1717" s="195">
        <v>0.20599999999999999</v>
      </c>
      <c r="X1717" s="195">
        <v>0.30599999999999999</v>
      </c>
      <c r="Y1717" s="195" t="s">
        <v>143</v>
      </c>
      <c r="Z1717" s="195" t="s">
        <v>143</v>
      </c>
      <c r="AA1717" s="195">
        <v>7.0000000000000001E-3</v>
      </c>
      <c r="AB1717" s="195">
        <v>0.04</v>
      </c>
      <c r="AC1717" s="42"/>
    </row>
    <row r="1718" spans="1:29" x14ac:dyDescent="0.25">
      <c r="A1718" s="94" t="s">
        <v>3161</v>
      </c>
      <c r="B1718" s="195" t="s">
        <v>143</v>
      </c>
      <c r="C1718" s="195">
        <v>0.34196891191709844</v>
      </c>
      <c r="D1718" s="195">
        <v>0.25906735751295334</v>
      </c>
      <c r="E1718" s="195">
        <v>6.7357512953367879E-2</v>
      </c>
      <c r="F1718" s="195">
        <v>0.11398963730569948</v>
      </c>
      <c r="G1718" s="195">
        <v>0.19689119170984457</v>
      </c>
      <c r="H1718" s="195" t="s">
        <v>143</v>
      </c>
      <c r="I1718" s="195">
        <v>2.072538860103627E-2</v>
      </c>
      <c r="J1718" s="194">
        <v>0.99999999999999989</v>
      </c>
      <c r="K1718" s="196">
        <v>193</v>
      </c>
      <c r="L1718" s="94"/>
      <c r="M1718" s="195" t="s">
        <v>143</v>
      </c>
      <c r="N1718" s="195" t="s">
        <v>143</v>
      </c>
      <c r="O1718" s="195">
        <v>0.27900000000000003</v>
      </c>
      <c r="P1718" s="195">
        <v>0.41099999999999998</v>
      </c>
      <c r="Q1718" s="195">
        <v>0.20200000000000001</v>
      </c>
      <c r="R1718" s="195">
        <v>0.32500000000000001</v>
      </c>
      <c r="S1718" s="195">
        <v>0.04</v>
      </c>
      <c r="T1718" s="195">
        <v>0.112</v>
      </c>
      <c r="U1718" s="195">
        <v>7.5999999999999998E-2</v>
      </c>
      <c r="V1718" s="195">
        <v>0.16700000000000001</v>
      </c>
      <c r="W1718" s="195">
        <v>0.14699999999999999</v>
      </c>
      <c r="X1718" s="195">
        <v>0.25900000000000001</v>
      </c>
      <c r="Y1718" s="195" t="s">
        <v>143</v>
      </c>
      <c r="Z1718" s="195" t="s">
        <v>143</v>
      </c>
      <c r="AA1718" s="195">
        <v>8.0000000000000002E-3</v>
      </c>
      <c r="AB1718" s="195">
        <v>5.1999999999999998E-2</v>
      </c>
      <c r="AC1718" s="42"/>
    </row>
    <row r="1719" spans="1:29" x14ac:dyDescent="0.25">
      <c r="A1719" s="94" t="s">
        <v>3162</v>
      </c>
      <c r="B1719" s="195" t="s">
        <v>143</v>
      </c>
      <c r="C1719" s="195">
        <v>0.19323671497584541</v>
      </c>
      <c r="D1719" s="195">
        <v>0.22222222222222221</v>
      </c>
      <c r="E1719" s="195">
        <v>1.932367149758454E-2</v>
      </c>
      <c r="F1719" s="195">
        <v>1.932367149758454E-2</v>
      </c>
      <c r="G1719" s="195">
        <v>0.53140096618357491</v>
      </c>
      <c r="H1719" s="195" t="s">
        <v>143</v>
      </c>
      <c r="I1719" s="195">
        <v>1.4492753623188406E-2</v>
      </c>
      <c r="J1719" s="194">
        <v>0.99999999999999989</v>
      </c>
      <c r="K1719" s="196">
        <v>207</v>
      </c>
      <c r="L1719" s="94"/>
      <c r="M1719" s="195" t="s">
        <v>143</v>
      </c>
      <c r="N1719" s="195" t="s">
        <v>143</v>
      </c>
      <c r="O1719" s="195">
        <v>0.14499999999999999</v>
      </c>
      <c r="P1719" s="195">
        <v>0.252</v>
      </c>
      <c r="Q1719" s="195">
        <v>0.17100000000000001</v>
      </c>
      <c r="R1719" s="195">
        <v>0.28399999999999997</v>
      </c>
      <c r="S1719" s="195">
        <v>8.0000000000000002E-3</v>
      </c>
      <c r="T1719" s="195">
        <v>4.9000000000000002E-2</v>
      </c>
      <c r="U1719" s="195">
        <v>8.0000000000000002E-3</v>
      </c>
      <c r="V1719" s="195">
        <v>4.9000000000000002E-2</v>
      </c>
      <c r="W1719" s="195">
        <v>0.46300000000000002</v>
      </c>
      <c r="X1719" s="195">
        <v>0.59799999999999998</v>
      </c>
      <c r="Y1719" s="195" t="s">
        <v>143</v>
      </c>
      <c r="Z1719" s="195" t="s">
        <v>143</v>
      </c>
      <c r="AA1719" s="195">
        <v>5.0000000000000001E-3</v>
      </c>
      <c r="AB1719" s="195">
        <v>4.2000000000000003E-2</v>
      </c>
      <c r="AC1719" s="42"/>
    </row>
    <row r="1720" spans="1:29" x14ac:dyDescent="0.25">
      <c r="A1720" s="94" t="s">
        <v>3163</v>
      </c>
      <c r="B1720" s="195" t="s">
        <v>143</v>
      </c>
      <c r="C1720" s="195">
        <v>0.28133704735376047</v>
      </c>
      <c r="D1720" s="195">
        <v>0.55060352831940573</v>
      </c>
      <c r="E1720" s="195">
        <v>6.4995357474466109E-2</v>
      </c>
      <c r="F1720" s="195">
        <v>8.356545961002786E-3</v>
      </c>
      <c r="G1720" s="195">
        <v>6.2209842154131847E-2</v>
      </c>
      <c r="H1720" s="195" t="s">
        <v>143</v>
      </c>
      <c r="I1720" s="195">
        <v>3.2497678737233054E-2</v>
      </c>
      <c r="J1720" s="194">
        <v>1</v>
      </c>
      <c r="K1720" s="196">
        <v>1077</v>
      </c>
      <c r="L1720" s="94"/>
      <c r="M1720" s="195" t="s">
        <v>143</v>
      </c>
      <c r="N1720" s="195" t="s">
        <v>143</v>
      </c>
      <c r="O1720" s="195">
        <v>0.255</v>
      </c>
      <c r="P1720" s="195">
        <v>0.309</v>
      </c>
      <c r="Q1720" s="195">
        <v>0.52100000000000002</v>
      </c>
      <c r="R1720" s="195">
        <v>0.57999999999999996</v>
      </c>
      <c r="S1720" s="195">
        <v>5.1999999999999998E-2</v>
      </c>
      <c r="T1720" s="195">
        <v>8.1000000000000003E-2</v>
      </c>
      <c r="U1720" s="195">
        <v>4.0000000000000001E-3</v>
      </c>
      <c r="V1720" s="195">
        <v>1.6E-2</v>
      </c>
      <c r="W1720" s="195">
        <v>4.9000000000000002E-2</v>
      </c>
      <c r="X1720" s="195">
        <v>7.8E-2</v>
      </c>
      <c r="Y1720" s="195" t="s">
        <v>143</v>
      </c>
      <c r="Z1720" s="195" t="s">
        <v>143</v>
      </c>
      <c r="AA1720" s="195">
        <v>2.3E-2</v>
      </c>
      <c r="AB1720" s="195">
        <v>4.4999999999999998E-2</v>
      </c>
      <c r="AC1720" s="42"/>
    </row>
    <row r="1721" spans="1:29" x14ac:dyDescent="0.25">
      <c r="A1721" s="94" t="s">
        <v>3164</v>
      </c>
      <c r="B1721" s="195" t="s">
        <v>143</v>
      </c>
      <c r="C1721" s="195">
        <v>0.42268041237113402</v>
      </c>
      <c r="D1721" s="195">
        <v>0.37113402061855671</v>
      </c>
      <c r="E1721" s="195">
        <v>4.6391752577319589E-2</v>
      </c>
      <c r="F1721" s="195">
        <v>3.608247422680412E-2</v>
      </c>
      <c r="G1721" s="195">
        <v>9.2783505154639179E-2</v>
      </c>
      <c r="H1721" s="195">
        <v>5.1546391752577319E-3</v>
      </c>
      <c r="I1721" s="195">
        <v>2.5773195876288658E-2</v>
      </c>
      <c r="J1721" s="194">
        <v>1</v>
      </c>
      <c r="K1721" s="196">
        <v>194</v>
      </c>
      <c r="L1721" s="94"/>
      <c r="M1721" s="195" t="s">
        <v>143</v>
      </c>
      <c r="N1721" s="195" t="s">
        <v>143</v>
      </c>
      <c r="O1721" s="195">
        <v>0.35499999999999998</v>
      </c>
      <c r="P1721" s="195">
        <v>0.49299999999999999</v>
      </c>
      <c r="Q1721" s="195">
        <v>0.30599999999999999</v>
      </c>
      <c r="R1721" s="195">
        <v>0.441</v>
      </c>
      <c r="S1721" s="195">
        <v>2.5000000000000001E-2</v>
      </c>
      <c r="T1721" s="195">
        <v>8.5999999999999993E-2</v>
      </c>
      <c r="U1721" s="195">
        <v>1.7999999999999999E-2</v>
      </c>
      <c r="V1721" s="195">
        <v>7.2999999999999995E-2</v>
      </c>
      <c r="W1721" s="195">
        <v>5.8999999999999997E-2</v>
      </c>
      <c r="X1721" s="195">
        <v>0.14199999999999999</v>
      </c>
      <c r="Y1721" s="195">
        <v>1E-3</v>
      </c>
      <c r="Z1721" s="195">
        <v>2.9000000000000001E-2</v>
      </c>
      <c r="AA1721" s="195">
        <v>1.0999999999999999E-2</v>
      </c>
      <c r="AB1721" s="195">
        <v>5.8999999999999997E-2</v>
      </c>
      <c r="AC1721" s="42"/>
    </row>
    <row r="1722" spans="1:29" x14ac:dyDescent="0.25">
      <c r="A1722" s="94" t="s">
        <v>3165</v>
      </c>
      <c r="B1722" s="195">
        <v>4.8317705460562604E-2</v>
      </c>
      <c r="C1722" s="195">
        <v>0.2538334252619967</v>
      </c>
      <c r="D1722" s="195">
        <v>0.29442912300055157</v>
      </c>
      <c r="E1722" s="195">
        <v>0.10193050193050193</v>
      </c>
      <c r="F1722" s="195">
        <v>2.1290678433535576E-2</v>
      </c>
      <c r="G1722" s="195">
        <v>0.22658576944291231</v>
      </c>
      <c r="H1722" s="195">
        <v>8.2735797021511303E-3</v>
      </c>
      <c r="I1722" s="195">
        <v>4.5339216767788196E-2</v>
      </c>
      <c r="J1722" s="194">
        <v>1</v>
      </c>
      <c r="K1722" s="196">
        <v>9065</v>
      </c>
      <c r="L1722" s="94"/>
      <c r="M1722" s="195">
        <v>4.3999999999999997E-2</v>
      </c>
      <c r="N1722" s="195">
        <v>5.2999999999999999E-2</v>
      </c>
      <c r="O1722" s="195">
        <v>0.245</v>
      </c>
      <c r="P1722" s="195">
        <v>0.26300000000000001</v>
      </c>
      <c r="Q1722" s="195">
        <v>0.28499999999999998</v>
      </c>
      <c r="R1722" s="195">
        <v>0.30399999999999999</v>
      </c>
      <c r="S1722" s="195">
        <v>9.6000000000000002E-2</v>
      </c>
      <c r="T1722" s="195">
        <v>0.108</v>
      </c>
      <c r="U1722" s="195">
        <v>1.9E-2</v>
      </c>
      <c r="V1722" s="195">
        <v>2.4E-2</v>
      </c>
      <c r="W1722" s="195">
        <v>0.218</v>
      </c>
      <c r="X1722" s="195">
        <v>0.23499999999999999</v>
      </c>
      <c r="Y1722" s="195">
        <v>7.0000000000000001E-3</v>
      </c>
      <c r="Z1722" s="195">
        <v>0.01</v>
      </c>
      <c r="AA1722" s="195">
        <v>4.1000000000000002E-2</v>
      </c>
      <c r="AB1722" s="195">
        <v>0.05</v>
      </c>
      <c r="AC1722" s="42"/>
    </row>
    <row r="1723" spans="1:29" x14ac:dyDescent="0.25">
      <c r="A1723" s="94" t="s">
        <v>3166</v>
      </c>
      <c r="B1723" s="195" t="s">
        <v>143</v>
      </c>
      <c r="C1723" s="195">
        <v>0.27414330218068533</v>
      </c>
      <c r="D1723" s="195">
        <v>0.28660436137071649</v>
      </c>
      <c r="E1723" s="195">
        <v>0.11838006230529595</v>
      </c>
      <c r="F1723" s="195">
        <v>5.6074766355140186E-2</v>
      </c>
      <c r="G1723" s="195">
        <v>0.22741433021806853</v>
      </c>
      <c r="H1723" s="195">
        <v>6.2305295950155761E-3</v>
      </c>
      <c r="I1723" s="195">
        <v>3.1152647975077882E-2</v>
      </c>
      <c r="J1723" s="194">
        <v>1</v>
      </c>
      <c r="K1723" s="196">
        <v>321</v>
      </c>
      <c r="L1723" s="94"/>
      <c r="M1723" s="195" t="s">
        <v>143</v>
      </c>
      <c r="N1723" s="195" t="s">
        <v>143</v>
      </c>
      <c r="O1723" s="195">
        <v>0.22800000000000001</v>
      </c>
      <c r="P1723" s="195">
        <v>0.32500000000000001</v>
      </c>
      <c r="Q1723" s="195">
        <v>0.24</v>
      </c>
      <c r="R1723" s="195">
        <v>0.33800000000000002</v>
      </c>
      <c r="S1723" s="195">
        <v>8.6999999999999994E-2</v>
      </c>
      <c r="T1723" s="195">
        <v>0.158</v>
      </c>
      <c r="U1723" s="195">
        <v>3.5999999999999997E-2</v>
      </c>
      <c r="V1723" s="195">
        <v>8.6999999999999994E-2</v>
      </c>
      <c r="W1723" s="195">
        <v>0.185</v>
      </c>
      <c r="X1723" s="195">
        <v>0.27600000000000002</v>
      </c>
      <c r="Y1723" s="195">
        <v>2E-3</v>
      </c>
      <c r="Z1723" s="195">
        <v>2.1999999999999999E-2</v>
      </c>
      <c r="AA1723" s="195">
        <v>1.7000000000000001E-2</v>
      </c>
      <c r="AB1723" s="195">
        <v>5.6000000000000001E-2</v>
      </c>
      <c r="AC1723" s="42"/>
    </row>
    <row r="1724" spans="1:29" x14ac:dyDescent="0.25">
      <c r="A1724" s="94" t="s">
        <v>3167</v>
      </c>
      <c r="B1724" s="195" t="s">
        <v>143</v>
      </c>
      <c r="C1724" s="195">
        <v>6.9908814589665649E-2</v>
      </c>
      <c r="D1724" s="195">
        <v>0.21884498480243161</v>
      </c>
      <c r="E1724" s="195">
        <v>7.29483282674772E-2</v>
      </c>
      <c r="F1724" s="195">
        <v>1.82370820668693E-2</v>
      </c>
      <c r="G1724" s="195">
        <v>0.53191489361702127</v>
      </c>
      <c r="H1724" s="195">
        <v>3.9513677811550151E-2</v>
      </c>
      <c r="I1724" s="195">
        <v>4.8632218844984802E-2</v>
      </c>
      <c r="J1724" s="194">
        <v>1</v>
      </c>
      <c r="K1724" s="196">
        <v>329</v>
      </c>
      <c r="L1724" s="94"/>
      <c r="M1724" s="195" t="s">
        <v>143</v>
      </c>
      <c r="N1724" s="195" t="s">
        <v>143</v>
      </c>
      <c r="O1724" s="195">
        <v>4.7E-2</v>
      </c>
      <c r="P1724" s="195">
        <v>0.10299999999999999</v>
      </c>
      <c r="Q1724" s="195">
        <v>0.17799999999999999</v>
      </c>
      <c r="R1724" s="195">
        <v>0.26700000000000002</v>
      </c>
      <c r="S1724" s="195">
        <v>0.05</v>
      </c>
      <c r="T1724" s="195">
        <v>0.106</v>
      </c>
      <c r="U1724" s="195">
        <v>8.0000000000000002E-3</v>
      </c>
      <c r="V1724" s="195">
        <v>3.9E-2</v>
      </c>
      <c r="W1724" s="195">
        <v>0.47799999999999998</v>
      </c>
      <c r="X1724" s="195">
        <v>0.58499999999999996</v>
      </c>
      <c r="Y1724" s="195">
        <v>2.3E-2</v>
      </c>
      <c r="Z1724" s="195">
        <v>6.6000000000000003E-2</v>
      </c>
      <c r="AA1724" s="195">
        <v>0.03</v>
      </c>
      <c r="AB1724" s="195">
        <v>7.8E-2</v>
      </c>
      <c r="AC1724" s="42"/>
    </row>
    <row r="1725" spans="1:29" x14ac:dyDescent="0.25">
      <c r="A1725" s="94" t="s">
        <v>3168</v>
      </c>
      <c r="B1725" s="195">
        <v>9.6904441453566623E-2</v>
      </c>
      <c r="C1725" s="195">
        <v>2.6917900403768506E-3</v>
      </c>
      <c r="D1725" s="195">
        <v>0.46433378196500674</v>
      </c>
      <c r="E1725" s="195">
        <v>0.39165545087483178</v>
      </c>
      <c r="F1725" s="195">
        <v>6.7294751009421266E-3</v>
      </c>
      <c r="G1725" s="195">
        <v>1.2113055181695828E-2</v>
      </c>
      <c r="H1725" s="195" t="s">
        <v>143</v>
      </c>
      <c r="I1725" s="195">
        <v>2.5572005383580079E-2</v>
      </c>
      <c r="J1725" s="194">
        <v>1</v>
      </c>
      <c r="K1725" s="196">
        <v>743</v>
      </c>
      <c r="L1725" s="94"/>
      <c r="M1725" s="195">
        <v>7.8E-2</v>
      </c>
      <c r="N1725" s="195">
        <v>0.12</v>
      </c>
      <c r="O1725" s="195">
        <v>1E-3</v>
      </c>
      <c r="P1725" s="195">
        <v>0.01</v>
      </c>
      <c r="Q1725" s="195">
        <v>0.42899999999999999</v>
      </c>
      <c r="R1725" s="195">
        <v>0.5</v>
      </c>
      <c r="S1725" s="195">
        <v>0.35699999999999998</v>
      </c>
      <c r="T1725" s="195">
        <v>0.42699999999999999</v>
      </c>
      <c r="U1725" s="195">
        <v>3.0000000000000001E-3</v>
      </c>
      <c r="V1725" s="195">
        <v>1.6E-2</v>
      </c>
      <c r="W1725" s="195">
        <v>6.0000000000000001E-3</v>
      </c>
      <c r="X1725" s="195">
        <v>2.3E-2</v>
      </c>
      <c r="Y1725" s="195" t="s">
        <v>143</v>
      </c>
      <c r="Z1725" s="195" t="s">
        <v>143</v>
      </c>
      <c r="AA1725" s="195">
        <v>1.6E-2</v>
      </c>
      <c r="AB1725" s="195">
        <v>0.04</v>
      </c>
      <c r="AC1725" s="42"/>
    </row>
    <row r="1726" spans="1:29" x14ac:dyDescent="0.25">
      <c r="A1726" s="94" t="s">
        <v>3169</v>
      </c>
      <c r="B1726" s="195">
        <v>5.0373134328358209E-2</v>
      </c>
      <c r="C1726" s="195">
        <v>0.24067164179104478</v>
      </c>
      <c r="D1726" s="195">
        <v>0.28544776119402987</v>
      </c>
      <c r="E1726" s="195">
        <v>0.10541044776119403</v>
      </c>
      <c r="F1726" s="195">
        <v>1.8656716417910446E-2</v>
      </c>
      <c r="G1726" s="195">
        <v>0.2574626865671642</v>
      </c>
      <c r="H1726" s="195">
        <v>9.3283582089552231E-3</v>
      </c>
      <c r="I1726" s="195">
        <v>3.2649253731343281E-2</v>
      </c>
      <c r="J1726" s="194">
        <v>1</v>
      </c>
      <c r="K1726" s="196">
        <v>1072</v>
      </c>
      <c r="L1726" s="94"/>
      <c r="M1726" s="195">
        <v>3.9E-2</v>
      </c>
      <c r="N1726" s="195">
        <v>6.5000000000000002E-2</v>
      </c>
      <c r="O1726" s="195">
        <v>0.216</v>
      </c>
      <c r="P1726" s="195">
        <v>0.26700000000000002</v>
      </c>
      <c r="Q1726" s="195">
        <v>0.25900000000000001</v>
      </c>
      <c r="R1726" s="195">
        <v>0.313</v>
      </c>
      <c r="S1726" s="195">
        <v>8.7999999999999995E-2</v>
      </c>
      <c r="T1726" s="195">
        <v>0.125</v>
      </c>
      <c r="U1726" s="195">
        <v>1.2E-2</v>
      </c>
      <c r="V1726" s="195">
        <v>2.9000000000000001E-2</v>
      </c>
      <c r="W1726" s="195">
        <v>0.23200000000000001</v>
      </c>
      <c r="X1726" s="195">
        <v>0.28399999999999997</v>
      </c>
      <c r="Y1726" s="195">
        <v>5.0000000000000001E-3</v>
      </c>
      <c r="Z1726" s="195">
        <v>1.7000000000000001E-2</v>
      </c>
      <c r="AA1726" s="195">
        <v>2.4E-2</v>
      </c>
      <c r="AB1726" s="195">
        <v>4.4999999999999998E-2</v>
      </c>
      <c r="AC1726" s="42"/>
    </row>
    <row r="1727" spans="1:29" x14ac:dyDescent="0.25">
      <c r="A1727" s="94" t="s">
        <v>3170</v>
      </c>
      <c r="B1727" s="195">
        <v>0.2984251968503937</v>
      </c>
      <c r="C1727" s="195">
        <v>0.41968503937007873</v>
      </c>
      <c r="D1727" s="195">
        <v>0.15669291338582678</v>
      </c>
      <c r="E1727" s="195">
        <v>1.8110236220472441E-2</v>
      </c>
      <c r="F1727" s="195">
        <v>2.3622047244094488E-3</v>
      </c>
      <c r="G1727" s="195">
        <v>5.1968503937007873E-2</v>
      </c>
      <c r="H1727" s="195">
        <v>4.7244094488188976E-3</v>
      </c>
      <c r="I1727" s="195">
        <v>4.8031496062992125E-2</v>
      </c>
      <c r="J1727" s="194">
        <v>1</v>
      </c>
      <c r="K1727" s="196">
        <v>1270</v>
      </c>
      <c r="L1727" s="94"/>
      <c r="M1727" s="195">
        <v>0.27400000000000002</v>
      </c>
      <c r="N1727" s="195">
        <v>0.32400000000000001</v>
      </c>
      <c r="O1727" s="195">
        <v>0.39300000000000002</v>
      </c>
      <c r="P1727" s="195">
        <v>0.44700000000000001</v>
      </c>
      <c r="Q1727" s="195">
        <v>0.13800000000000001</v>
      </c>
      <c r="R1727" s="195">
        <v>0.17799999999999999</v>
      </c>
      <c r="S1727" s="195">
        <v>1.2E-2</v>
      </c>
      <c r="T1727" s="195">
        <v>2.7E-2</v>
      </c>
      <c r="U1727" s="195">
        <v>1E-3</v>
      </c>
      <c r="V1727" s="195">
        <v>7.0000000000000001E-3</v>
      </c>
      <c r="W1727" s="195">
        <v>4.1000000000000002E-2</v>
      </c>
      <c r="X1727" s="195">
        <v>6.6000000000000003E-2</v>
      </c>
      <c r="Y1727" s="195">
        <v>2E-3</v>
      </c>
      <c r="Z1727" s="195">
        <v>0.01</v>
      </c>
      <c r="AA1727" s="195">
        <v>3.7999999999999999E-2</v>
      </c>
      <c r="AB1727" s="195">
        <v>6.0999999999999999E-2</v>
      </c>
      <c r="AC1727" s="42"/>
    </row>
    <row r="1728" spans="1:29" x14ac:dyDescent="0.25">
      <c r="A1728" s="94" t="s">
        <v>3171</v>
      </c>
      <c r="B1728" s="195" t="s">
        <v>143</v>
      </c>
      <c r="C1728" s="195">
        <v>0.18143459915611815</v>
      </c>
      <c r="D1728" s="195">
        <v>0.30801687763713081</v>
      </c>
      <c r="E1728" s="195">
        <v>0.14767932489451477</v>
      </c>
      <c r="F1728" s="195">
        <v>1.6877637130801686E-2</v>
      </c>
      <c r="G1728" s="195">
        <v>0.27848101265822783</v>
      </c>
      <c r="H1728" s="195">
        <v>8.4388185654008432E-3</v>
      </c>
      <c r="I1728" s="195">
        <v>5.9071729957805907E-2</v>
      </c>
      <c r="J1728" s="194">
        <v>1</v>
      </c>
      <c r="K1728" s="196">
        <v>237</v>
      </c>
      <c r="L1728" s="94"/>
      <c r="M1728" s="195" t="s">
        <v>143</v>
      </c>
      <c r="N1728" s="195" t="s">
        <v>143</v>
      </c>
      <c r="O1728" s="195">
        <v>0.13800000000000001</v>
      </c>
      <c r="P1728" s="195">
        <v>0.23499999999999999</v>
      </c>
      <c r="Q1728" s="195">
        <v>0.253</v>
      </c>
      <c r="R1728" s="195">
        <v>0.36899999999999999</v>
      </c>
      <c r="S1728" s="195">
        <v>0.108</v>
      </c>
      <c r="T1728" s="195">
        <v>0.19800000000000001</v>
      </c>
      <c r="U1728" s="195">
        <v>7.0000000000000001E-3</v>
      </c>
      <c r="V1728" s="195">
        <v>4.2999999999999997E-2</v>
      </c>
      <c r="W1728" s="195">
        <v>0.22500000000000001</v>
      </c>
      <c r="X1728" s="195">
        <v>0.33900000000000002</v>
      </c>
      <c r="Y1728" s="195">
        <v>2E-3</v>
      </c>
      <c r="Z1728" s="195">
        <v>0.03</v>
      </c>
      <c r="AA1728" s="195">
        <v>3.5999999999999997E-2</v>
      </c>
      <c r="AB1728" s="195">
        <v>9.7000000000000003E-2</v>
      </c>
      <c r="AC1728" s="42"/>
    </row>
    <row r="1729" spans="1:29" x14ac:dyDescent="0.25">
      <c r="A1729" s="94" t="s">
        <v>3172</v>
      </c>
      <c r="B1729" s="195" t="s">
        <v>143</v>
      </c>
      <c r="C1729" s="195">
        <v>0.21634615384615385</v>
      </c>
      <c r="D1729" s="195">
        <v>0.20192307692307693</v>
      </c>
      <c r="E1729" s="195">
        <v>0.11923076923076924</v>
      </c>
      <c r="F1729" s="195">
        <v>2.5000000000000001E-2</v>
      </c>
      <c r="G1729" s="195">
        <v>0.39134615384615384</v>
      </c>
      <c r="H1729" s="195">
        <v>1.4423076923076924E-2</v>
      </c>
      <c r="I1729" s="195">
        <v>3.1730769230769229E-2</v>
      </c>
      <c r="J1729" s="194">
        <v>0.99999999999999989</v>
      </c>
      <c r="K1729" s="196">
        <v>1040</v>
      </c>
      <c r="L1729" s="94"/>
      <c r="M1729" s="195" t="s">
        <v>143</v>
      </c>
      <c r="N1729" s="195" t="s">
        <v>143</v>
      </c>
      <c r="O1729" s="195">
        <v>0.192</v>
      </c>
      <c r="P1729" s="195">
        <v>0.24199999999999999</v>
      </c>
      <c r="Q1729" s="195">
        <v>0.17899999999999999</v>
      </c>
      <c r="R1729" s="195">
        <v>0.22700000000000001</v>
      </c>
      <c r="S1729" s="195">
        <v>0.10100000000000001</v>
      </c>
      <c r="T1729" s="195">
        <v>0.14000000000000001</v>
      </c>
      <c r="U1729" s="195">
        <v>1.7000000000000001E-2</v>
      </c>
      <c r="V1729" s="195">
        <v>3.5999999999999997E-2</v>
      </c>
      <c r="W1729" s="195">
        <v>0.36199999999999999</v>
      </c>
      <c r="X1729" s="195">
        <v>0.42099999999999999</v>
      </c>
      <c r="Y1729" s="195">
        <v>8.9999999999999993E-3</v>
      </c>
      <c r="Z1729" s="195">
        <v>2.4E-2</v>
      </c>
      <c r="AA1729" s="195">
        <v>2.3E-2</v>
      </c>
      <c r="AB1729" s="195">
        <v>4.3999999999999997E-2</v>
      </c>
      <c r="AC1729" s="42"/>
    </row>
    <row r="1730" spans="1:29" x14ac:dyDescent="0.25">
      <c r="A1730" s="94" t="s">
        <v>3173</v>
      </c>
      <c r="B1730" s="195" t="s">
        <v>143</v>
      </c>
      <c r="C1730" s="195">
        <v>0.44213649851632048</v>
      </c>
      <c r="D1730" s="195">
        <v>0.34718100890207715</v>
      </c>
      <c r="E1730" s="195">
        <v>5.9347181008902079E-2</v>
      </c>
      <c r="F1730" s="195">
        <v>2.967359050445104E-3</v>
      </c>
      <c r="G1730" s="195">
        <v>4.1543026706231452E-2</v>
      </c>
      <c r="H1730" s="195">
        <v>2.967359050445104E-3</v>
      </c>
      <c r="I1730" s="195">
        <v>0.10385756676557864</v>
      </c>
      <c r="J1730" s="194">
        <v>1</v>
      </c>
      <c r="K1730" s="196">
        <v>337</v>
      </c>
      <c r="L1730" s="94"/>
      <c r="M1730" s="195" t="s">
        <v>143</v>
      </c>
      <c r="N1730" s="195" t="s">
        <v>143</v>
      </c>
      <c r="O1730" s="195">
        <v>0.39</v>
      </c>
      <c r="P1730" s="195">
        <v>0.496</v>
      </c>
      <c r="Q1730" s="195">
        <v>0.29799999999999999</v>
      </c>
      <c r="R1730" s="195">
        <v>0.39900000000000002</v>
      </c>
      <c r="S1730" s="195">
        <v>3.9E-2</v>
      </c>
      <c r="T1730" s="195">
        <v>0.09</v>
      </c>
      <c r="U1730" s="195">
        <v>1E-3</v>
      </c>
      <c r="V1730" s="195">
        <v>1.7000000000000001E-2</v>
      </c>
      <c r="W1730" s="195">
        <v>2.5000000000000001E-2</v>
      </c>
      <c r="X1730" s="195">
        <v>6.9000000000000006E-2</v>
      </c>
      <c r="Y1730" s="195">
        <v>1E-3</v>
      </c>
      <c r="Z1730" s="195">
        <v>1.7000000000000001E-2</v>
      </c>
      <c r="AA1730" s="195">
        <v>7.5999999999999998E-2</v>
      </c>
      <c r="AB1730" s="195">
        <v>0.14099999999999999</v>
      </c>
      <c r="AC1730" s="42"/>
    </row>
    <row r="1731" spans="1:29" x14ac:dyDescent="0.25">
      <c r="A1731" s="94" t="s">
        <v>3174</v>
      </c>
      <c r="B1731" s="195" t="s">
        <v>143</v>
      </c>
      <c r="C1731" s="195">
        <v>0.10495626822157435</v>
      </c>
      <c r="D1731" s="195">
        <v>0.3498542274052478</v>
      </c>
      <c r="E1731" s="195">
        <v>0.13702623906705538</v>
      </c>
      <c r="F1731" s="195">
        <v>3.7900874635568516E-2</v>
      </c>
      <c r="G1731" s="195">
        <v>0.30612244897959184</v>
      </c>
      <c r="H1731" s="195" t="s">
        <v>143</v>
      </c>
      <c r="I1731" s="195">
        <v>6.4139941690962099E-2</v>
      </c>
      <c r="J1731" s="194">
        <v>1</v>
      </c>
      <c r="K1731" s="196">
        <v>343</v>
      </c>
      <c r="L1731" s="94"/>
      <c r="M1731" s="195" t="s">
        <v>143</v>
      </c>
      <c r="N1731" s="195" t="s">
        <v>143</v>
      </c>
      <c r="O1731" s="195">
        <v>7.6999999999999999E-2</v>
      </c>
      <c r="P1731" s="195">
        <v>0.14199999999999999</v>
      </c>
      <c r="Q1731" s="195">
        <v>0.30099999999999999</v>
      </c>
      <c r="R1731" s="195">
        <v>0.40200000000000002</v>
      </c>
      <c r="S1731" s="195">
        <v>0.105</v>
      </c>
      <c r="T1731" s="195">
        <v>0.17699999999999999</v>
      </c>
      <c r="U1731" s="195">
        <v>2.1999999999999999E-2</v>
      </c>
      <c r="V1731" s="195">
        <v>6.4000000000000001E-2</v>
      </c>
      <c r="W1731" s="195">
        <v>0.26</v>
      </c>
      <c r="X1731" s="195">
        <v>0.35699999999999998</v>
      </c>
      <c r="Y1731" s="195" t="s">
        <v>143</v>
      </c>
      <c r="Z1731" s="195" t="s">
        <v>143</v>
      </c>
      <c r="AA1731" s="195">
        <v>4.2999999999999997E-2</v>
      </c>
      <c r="AB1731" s="195">
        <v>9.5000000000000001E-2</v>
      </c>
      <c r="AC1731" s="42"/>
    </row>
    <row r="1732" spans="1:29" x14ac:dyDescent="0.25">
      <c r="A1732" s="94" t="s">
        <v>3175</v>
      </c>
      <c r="B1732" s="195" t="s">
        <v>143</v>
      </c>
      <c r="C1732" s="195">
        <v>0.38333333333333336</v>
      </c>
      <c r="D1732" s="195">
        <v>0.22083333333333333</v>
      </c>
      <c r="E1732" s="195">
        <v>0.11666666666666667</v>
      </c>
      <c r="F1732" s="195">
        <v>7.0833333333333331E-2</v>
      </c>
      <c r="G1732" s="195">
        <v>0.17083333333333334</v>
      </c>
      <c r="H1732" s="195" t="s">
        <v>143</v>
      </c>
      <c r="I1732" s="195">
        <v>3.7499999999999999E-2</v>
      </c>
      <c r="J1732" s="194">
        <v>1.0000000000000002</v>
      </c>
      <c r="K1732" s="196">
        <v>240</v>
      </c>
      <c r="L1732" s="94"/>
      <c r="M1732" s="195" t="s">
        <v>143</v>
      </c>
      <c r="N1732" s="195" t="s">
        <v>143</v>
      </c>
      <c r="O1732" s="195">
        <v>0.32400000000000001</v>
      </c>
      <c r="P1732" s="195">
        <v>0.44600000000000001</v>
      </c>
      <c r="Q1732" s="195">
        <v>0.17299999999999999</v>
      </c>
      <c r="R1732" s="195">
        <v>0.27700000000000002</v>
      </c>
      <c r="S1732" s="195">
        <v>8.2000000000000003E-2</v>
      </c>
      <c r="T1732" s="195">
        <v>0.16300000000000001</v>
      </c>
      <c r="U1732" s="195">
        <v>4.4999999999999998E-2</v>
      </c>
      <c r="V1732" s="195">
        <v>0.11</v>
      </c>
      <c r="W1732" s="195">
        <v>0.128</v>
      </c>
      <c r="X1732" s="195">
        <v>0.224</v>
      </c>
      <c r="Y1732" s="195" t="s">
        <v>143</v>
      </c>
      <c r="Z1732" s="195" t="s">
        <v>143</v>
      </c>
      <c r="AA1732" s="195">
        <v>0.02</v>
      </c>
      <c r="AB1732" s="195">
        <v>7.0000000000000007E-2</v>
      </c>
      <c r="AC1732" s="42"/>
    </row>
    <row r="1733" spans="1:29" x14ac:dyDescent="0.25">
      <c r="A1733" s="94" t="s">
        <v>3176</v>
      </c>
      <c r="B1733" s="195" t="s">
        <v>143</v>
      </c>
      <c r="C1733" s="195">
        <v>0.11387900355871886</v>
      </c>
      <c r="D1733" s="195">
        <v>0.21708185053380782</v>
      </c>
      <c r="E1733" s="195">
        <v>0.13167259786476868</v>
      </c>
      <c r="F1733" s="195">
        <v>2.1352313167259787E-2</v>
      </c>
      <c r="G1733" s="195">
        <v>0.44839857651245552</v>
      </c>
      <c r="H1733" s="195">
        <v>2.1352313167259787E-2</v>
      </c>
      <c r="I1733" s="195">
        <v>4.6263345195729534E-2</v>
      </c>
      <c r="J1733" s="194">
        <v>0.99999999999999989</v>
      </c>
      <c r="K1733" s="196">
        <v>281</v>
      </c>
      <c r="L1733" s="94"/>
      <c r="M1733" s="195" t="s">
        <v>143</v>
      </c>
      <c r="N1733" s="195" t="s">
        <v>143</v>
      </c>
      <c r="O1733" s="195">
        <v>8.2000000000000003E-2</v>
      </c>
      <c r="P1733" s="195">
        <v>0.156</v>
      </c>
      <c r="Q1733" s="195">
        <v>0.17299999999999999</v>
      </c>
      <c r="R1733" s="195">
        <v>0.26900000000000002</v>
      </c>
      <c r="S1733" s="195">
        <v>9.7000000000000003E-2</v>
      </c>
      <c r="T1733" s="195">
        <v>0.17599999999999999</v>
      </c>
      <c r="U1733" s="195">
        <v>0.01</v>
      </c>
      <c r="V1733" s="195">
        <v>4.5999999999999999E-2</v>
      </c>
      <c r="W1733" s="195">
        <v>0.39100000000000001</v>
      </c>
      <c r="X1733" s="195">
        <v>0.50700000000000001</v>
      </c>
      <c r="Y1733" s="195">
        <v>0.01</v>
      </c>
      <c r="Z1733" s="195">
        <v>4.5999999999999999E-2</v>
      </c>
      <c r="AA1733" s="195">
        <v>2.7E-2</v>
      </c>
      <c r="AB1733" s="195">
        <v>7.8E-2</v>
      </c>
      <c r="AC1733" s="42"/>
    </row>
    <row r="1734" spans="1:29" x14ac:dyDescent="0.25">
      <c r="A1734" s="94" t="s">
        <v>3177</v>
      </c>
      <c r="B1734" s="195" t="s">
        <v>143</v>
      </c>
      <c r="C1734" s="195">
        <v>0.29011132940406026</v>
      </c>
      <c r="D1734" s="195">
        <v>0.46430910281597904</v>
      </c>
      <c r="E1734" s="195">
        <v>8.3824492468893258E-2</v>
      </c>
      <c r="F1734" s="195">
        <v>7.2036673215455137E-3</v>
      </c>
      <c r="G1734" s="195">
        <v>0.11067452521283562</v>
      </c>
      <c r="H1734" s="195">
        <v>1.3097576948264572E-3</v>
      </c>
      <c r="I1734" s="195">
        <v>4.2567125081859856E-2</v>
      </c>
      <c r="J1734" s="194">
        <v>1</v>
      </c>
      <c r="K1734" s="196">
        <v>1527</v>
      </c>
      <c r="L1734" s="94"/>
      <c r="M1734" s="195" t="s">
        <v>143</v>
      </c>
      <c r="N1734" s="195" t="s">
        <v>143</v>
      </c>
      <c r="O1734" s="195">
        <v>0.26800000000000002</v>
      </c>
      <c r="P1734" s="195">
        <v>0.313</v>
      </c>
      <c r="Q1734" s="195">
        <v>0.439</v>
      </c>
      <c r="R1734" s="195">
        <v>0.48899999999999999</v>
      </c>
      <c r="S1734" s="195">
        <v>7.0999999999999994E-2</v>
      </c>
      <c r="T1734" s="195">
        <v>9.9000000000000005E-2</v>
      </c>
      <c r="U1734" s="195">
        <v>4.0000000000000001E-3</v>
      </c>
      <c r="V1734" s="195">
        <v>1.2999999999999999E-2</v>
      </c>
      <c r="W1734" s="195">
        <v>9.6000000000000002E-2</v>
      </c>
      <c r="X1734" s="195">
        <v>0.127</v>
      </c>
      <c r="Y1734" s="195">
        <v>0</v>
      </c>
      <c r="Z1734" s="195">
        <v>5.0000000000000001E-3</v>
      </c>
      <c r="AA1734" s="195">
        <v>3.4000000000000002E-2</v>
      </c>
      <c r="AB1734" s="195">
        <v>5.3999999999999999E-2</v>
      </c>
      <c r="AC1734" s="42"/>
    </row>
    <row r="1735" spans="1:29" x14ac:dyDescent="0.25">
      <c r="A1735" s="94" t="s">
        <v>3178</v>
      </c>
      <c r="B1735" s="195" t="s">
        <v>143</v>
      </c>
      <c r="C1735" s="195">
        <v>0.38793103448275862</v>
      </c>
      <c r="D1735" s="195">
        <v>0.38793103448275862</v>
      </c>
      <c r="E1735" s="195">
        <v>6.0344827586206899E-2</v>
      </c>
      <c r="F1735" s="195">
        <v>2.5862068965517241E-2</v>
      </c>
      <c r="G1735" s="195">
        <v>8.1896551724137928E-2</v>
      </c>
      <c r="H1735" s="195">
        <v>8.6206896551724137E-3</v>
      </c>
      <c r="I1735" s="195">
        <v>4.7413793103448273E-2</v>
      </c>
      <c r="J1735" s="194">
        <v>0.99999999999999989</v>
      </c>
      <c r="K1735" s="196">
        <v>232</v>
      </c>
      <c r="L1735" s="94"/>
      <c r="M1735" s="195" t="s">
        <v>143</v>
      </c>
      <c r="N1735" s="195" t="s">
        <v>143</v>
      </c>
      <c r="O1735" s="195">
        <v>0.32800000000000001</v>
      </c>
      <c r="P1735" s="195">
        <v>0.45200000000000001</v>
      </c>
      <c r="Q1735" s="195">
        <v>0.32800000000000001</v>
      </c>
      <c r="R1735" s="195">
        <v>0.45200000000000001</v>
      </c>
      <c r="S1735" s="195">
        <v>3.5999999999999997E-2</v>
      </c>
      <c r="T1735" s="195">
        <v>9.9000000000000005E-2</v>
      </c>
      <c r="U1735" s="195">
        <v>1.2E-2</v>
      </c>
      <c r="V1735" s="195">
        <v>5.5E-2</v>
      </c>
      <c r="W1735" s="195">
        <v>5.2999999999999999E-2</v>
      </c>
      <c r="X1735" s="195">
        <v>0.124</v>
      </c>
      <c r="Y1735" s="195">
        <v>2E-3</v>
      </c>
      <c r="Z1735" s="195">
        <v>3.1E-2</v>
      </c>
      <c r="AA1735" s="195">
        <v>2.7E-2</v>
      </c>
      <c r="AB1735" s="195">
        <v>8.3000000000000004E-2</v>
      </c>
      <c r="AC1735" s="42"/>
    </row>
    <row r="1736" spans="1:29" x14ac:dyDescent="0.25">
      <c r="A1736" s="94" t="s">
        <v>3179</v>
      </c>
      <c r="B1736" s="195">
        <v>5.7055794893348742E-2</v>
      </c>
      <c r="C1736" s="195">
        <v>0.30545339918041398</v>
      </c>
      <c r="D1736" s="195">
        <v>0.22811810444467795</v>
      </c>
      <c r="E1736" s="195">
        <v>0.11757906903435957</v>
      </c>
      <c r="F1736" s="195">
        <v>2.7319533466428497E-2</v>
      </c>
      <c r="G1736" s="195">
        <v>0.23799516654407901</v>
      </c>
      <c r="H1736" s="195">
        <v>5.463906693285699E-3</v>
      </c>
      <c r="I1736" s="195">
        <v>2.1015025743406537E-2</v>
      </c>
      <c r="J1736" s="194">
        <v>0.99999999999999989</v>
      </c>
      <c r="K1736" s="196">
        <v>9517</v>
      </c>
      <c r="L1736" s="94"/>
      <c r="M1736" s="195">
        <v>5.2999999999999999E-2</v>
      </c>
      <c r="N1736" s="195">
        <v>6.2E-2</v>
      </c>
      <c r="O1736" s="195">
        <v>0.29599999999999999</v>
      </c>
      <c r="P1736" s="195">
        <v>0.315</v>
      </c>
      <c r="Q1736" s="195">
        <v>0.22</v>
      </c>
      <c r="R1736" s="195">
        <v>0.23699999999999999</v>
      </c>
      <c r="S1736" s="195">
        <v>0.111</v>
      </c>
      <c r="T1736" s="195">
        <v>0.124</v>
      </c>
      <c r="U1736" s="195">
        <v>2.4E-2</v>
      </c>
      <c r="V1736" s="195">
        <v>3.1E-2</v>
      </c>
      <c r="W1736" s="195">
        <v>0.23</v>
      </c>
      <c r="X1736" s="195">
        <v>0.247</v>
      </c>
      <c r="Y1736" s="195">
        <v>4.0000000000000001E-3</v>
      </c>
      <c r="Z1736" s="195">
        <v>7.0000000000000001E-3</v>
      </c>
      <c r="AA1736" s="195">
        <v>1.7999999999999999E-2</v>
      </c>
      <c r="AB1736" s="195">
        <v>2.4E-2</v>
      </c>
      <c r="AC1736" s="42"/>
    </row>
    <row r="1737" spans="1:29" x14ac:dyDescent="0.25">
      <c r="A1737" s="94" t="s">
        <v>3180</v>
      </c>
      <c r="B1737" s="195" t="s">
        <v>143</v>
      </c>
      <c r="C1737" s="195">
        <v>0.40563380281690142</v>
      </c>
      <c r="D1737" s="195">
        <v>0.23380281690140844</v>
      </c>
      <c r="E1737" s="195">
        <v>0.19436619718309858</v>
      </c>
      <c r="F1737" s="195">
        <v>3.3802816901408447E-2</v>
      </c>
      <c r="G1737" s="195">
        <v>0.11267605633802817</v>
      </c>
      <c r="H1737" s="195">
        <v>2.8169014084507044E-3</v>
      </c>
      <c r="I1737" s="195">
        <v>1.6901408450704224E-2</v>
      </c>
      <c r="J1737" s="194">
        <v>0.99999999999999989</v>
      </c>
      <c r="K1737" s="196">
        <v>355</v>
      </c>
      <c r="L1737" s="94"/>
      <c r="M1737" s="195" t="s">
        <v>143</v>
      </c>
      <c r="N1737" s="195" t="s">
        <v>143</v>
      </c>
      <c r="O1737" s="195">
        <v>0.35599999999999998</v>
      </c>
      <c r="P1737" s="195">
        <v>0.45700000000000002</v>
      </c>
      <c r="Q1737" s="195">
        <v>0.193</v>
      </c>
      <c r="R1737" s="195">
        <v>0.28100000000000003</v>
      </c>
      <c r="S1737" s="195">
        <v>0.157</v>
      </c>
      <c r="T1737" s="195">
        <v>0.23899999999999999</v>
      </c>
      <c r="U1737" s="195">
        <v>1.9E-2</v>
      </c>
      <c r="V1737" s="195">
        <v>5.8000000000000003E-2</v>
      </c>
      <c r="W1737" s="195">
        <v>8.4000000000000005E-2</v>
      </c>
      <c r="X1737" s="195">
        <v>0.15</v>
      </c>
      <c r="Y1737" s="195">
        <v>0</v>
      </c>
      <c r="Z1737" s="195">
        <v>1.6E-2</v>
      </c>
      <c r="AA1737" s="195">
        <v>8.0000000000000002E-3</v>
      </c>
      <c r="AB1737" s="195">
        <v>3.5999999999999997E-2</v>
      </c>
      <c r="AC1737" s="42"/>
    </row>
    <row r="1738" spans="1:29" x14ac:dyDescent="0.25">
      <c r="A1738" s="94" t="s">
        <v>3181</v>
      </c>
      <c r="B1738" s="195" t="s">
        <v>143</v>
      </c>
      <c r="C1738" s="195">
        <v>6.1433447098976107E-2</v>
      </c>
      <c r="D1738" s="195">
        <v>0.15017064846416384</v>
      </c>
      <c r="E1738" s="195">
        <v>0.12286689419795221</v>
      </c>
      <c r="F1738" s="195">
        <v>6.8259385665529011E-3</v>
      </c>
      <c r="G1738" s="195">
        <v>0.61433447098976113</v>
      </c>
      <c r="H1738" s="195">
        <v>2.0477815699658702E-2</v>
      </c>
      <c r="I1738" s="195">
        <v>2.3890784982935155E-2</v>
      </c>
      <c r="J1738" s="194">
        <v>1</v>
      </c>
      <c r="K1738" s="196">
        <v>293</v>
      </c>
      <c r="L1738" s="94"/>
      <c r="M1738" s="195" t="s">
        <v>143</v>
      </c>
      <c r="N1738" s="195" t="s">
        <v>143</v>
      </c>
      <c r="O1738" s="195">
        <v>3.9E-2</v>
      </c>
      <c r="P1738" s="195">
        <v>9.5000000000000001E-2</v>
      </c>
      <c r="Q1738" s="195">
        <v>0.114</v>
      </c>
      <c r="R1738" s="195">
        <v>0.19600000000000001</v>
      </c>
      <c r="S1738" s="195">
        <v>0.09</v>
      </c>
      <c r="T1738" s="195">
        <v>0.16500000000000001</v>
      </c>
      <c r="U1738" s="195">
        <v>2E-3</v>
      </c>
      <c r="V1738" s="195">
        <v>2.5000000000000001E-2</v>
      </c>
      <c r="W1738" s="195">
        <v>0.55700000000000005</v>
      </c>
      <c r="X1738" s="195">
        <v>0.66800000000000004</v>
      </c>
      <c r="Y1738" s="195">
        <v>8.9999999999999993E-3</v>
      </c>
      <c r="Z1738" s="195">
        <v>4.3999999999999997E-2</v>
      </c>
      <c r="AA1738" s="195">
        <v>1.2E-2</v>
      </c>
      <c r="AB1738" s="195">
        <v>4.8000000000000001E-2</v>
      </c>
      <c r="AC1738" s="42"/>
    </row>
    <row r="1739" spans="1:29" x14ac:dyDescent="0.25">
      <c r="A1739" s="94" t="s">
        <v>3182</v>
      </c>
      <c r="B1739" s="195">
        <v>1.7808219178082191E-2</v>
      </c>
      <c r="C1739" s="195">
        <v>1.3698630136986301E-3</v>
      </c>
      <c r="D1739" s="195">
        <v>0.88219178082191785</v>
      </c>
      <c r="E1739" s="195">
        <v>6.9863013698630141E-2</v>
      </c>
      <c r="F1739" s="195">
        <v>1.3698630136986301E-3</v>
      </c>
      <c r="G1739" s="195">
        <v>6.8493150684931503E-3</v>
      </c>
      <c r="H1739" s="195" t="s">
        <v>143</v>
      </c>
      <c r="I1739" s="195">
        <v>2.0547945205479451E-2</v>
      </c>
      <c r="J1739" s="194">
        <v>1.0000000000000002</v>
      </c>
      <c r="K1739" s="196">
        <v>730</v>
      </c>
      <c r="L1739" s="94"/>
      <c r="M1739" s="195">
        <v>0.01</v>
      </c>
      <c r="N1739" s="195">
        <v>0.03</v>
      </c>
      <c r="O1739" s="195">
        <v>0</v>
      </c>
      <c r="P1739" s="195">
        <v>8.0000000000000002E-3</v>
      </c>
      <c r="Q1739" s="195">
        <v>0.85699999999999998</v>
      </c>
      <c r="R1739" s="195">
        <v>0.90400000000000003</v>
      </c>
      <c r="S1739" s="195">
        <v>5.3999999999999999E-2</v>
      </c>
      <c r="T1739" s="195">
        <v>9.0999999999999998E-2</v>
      </c>
      <c r="U1739" s="195">
        <v>0</v>
      </c>
      <c r="V1739" s="195">
        <v>8.0000000000000002E-3</v>
      </c>
      <c r="W1739" s="195">
        <v>3.0000000000000001E-3</v>
      </c>
      <c r="X1739" s="195">
        <v>1.6E-2</v>
      </c>
      <c r="Y1739" s="195" t="s">
        <v>143</v>
      </c>
      <c r="Z1739" s="195" t="s">
        <v>143</v>
      </c>
      <c r="AA1739" s="195">
        <v>1.2E-2</v>
      </c>
      <c r="AB1739" s="195">
        <v>3.4000000000000002E-2</v>
      </c>
      <c r="AC1739" s="42"/>
    </row>
    <row r="1740" spans="1:29" x14ac:dyDescent="0.25">
      <c r="A1740" s="94" t="s">
        <v>3183</v>
      </c>
      <c r="B1740" s="195">
        <v>0.10080645161290322</v>
      </c>
      <c r="C1740" s="195">
        <v>0.26209677419354838</v>
      </c>
      <c r="D1740" s="195">
        <v>0.22580645161290322</v>
      </c>
      <c r="E1740" s="195">
        <v>0.11451612903225807</v>
      </c>
      <c r="F1740" s="195">
        <v>4.2741935483870966E-2</v>
      </c>
      <c r="G1740" s="195">
        <v>0.2314516129032258</v>
      </c>
      <c r="H1740" s="195">
        <v>4.8387096774193551E-3</v>
      </c>
      <c r="I1740" s="195">
        <v>1.7741935483870968E-2</v>
      </c>
      <c r="J1740" s="194">
        <v>1</v>
      </c>
      <c r="K1740" s="196">
        <v>1240</v>
      </c>
      <c r="L1740" s="94"/>
      <c r="M1740" s="195">
        <v>8.5000000000000006E-2</v>
      </c>
      <c r="N1740" s="195">
        <v>0.11899999999999999</v>
      </c>
      <c r="O1740" s="195">
        <v>0.23799999999999999</v>
      </c>
      <c r="P1740" s="195">
        <v>0.28699999999999998</v>
      </c>
      <c r="Q1740" s="195">
        <v>0.20300000000000001</v>
      </c>
      <c r="R1740" s="195">
        <v>0.25</v>
      </c>
      <c r="S1740" s="195">
        <v>9.8000000000000004E-2</v>
      </c>
      <c r="T1740" s="195">
        <v>0.13300000000000001</v>
      </c>
      <c r="U1740" s="195">
        <v>3.3000000000000002E-2</v>
      </c>
      <c r="V1740" s="195">
        <v>5.5E-2</v>
      </c>
      <c r="W1740" s="195">
        <v>0.20899999999999999</v>
      </c>
      <c r="X1740" s="195">
        <v>0.25600000000000001</v>
      </c>
      <c r="Y1740" s="195">
        <v>2E-3</v>
      </c>
      <c r="Z1740" s="195">
        <v>1.0999999999999999E-2</v>
      </c>
      <c r="AA1740" s="195">
        <v>1.2E-2</v>
      </c>
      <c r="AB1740" s="195">
        <v>2.7E-2</v>
      </c>
      <c r="AC1740" s="42"/>
    </row>
    <row r="1741" spans="1:29" x14ac:dyDescent="0.25">
      <c r="A1741" s="94" t="s">
        <v>3184</v>
      </c>
      <c r="B1741" s="195">
        <v>0.27210365853658536</v>
      </c>
      <c r="C1741" s="195">
        <v>0.50609756097560976</v>
      </c>
      <c r="D1741" s="195">
        <v>9.6036585365853661E-2</v>
      </c>
      <c r="E1741" s="195">
        <v>4.4207317073170729E-2</v>
      </c>
      <c r="F1741" s="195">
        <v>5.335365853658537E-3</v>
      </c>
      <c r="G1741" s="195">
        <v>5.1067073170731704E-2</v>
      </c>
      <c r="H1741" s="195">
        <v>5.335365853658537E-3</v>
      </c>
      <c r="I1741" s="195">
        <v>1.9817073170731708E-2</v>
      </c>
      <c r="J1741" s="194">
        <v>1</v>
      </c>
      <c r="K1741" s="196">
        <v>1312</v>
      </c>
      <c r="L1741" s="94"/>
      <c r="M1741" s="195">
        <v>0.249</v>
      </c>
      <c r="N1741" s="195">
        <v>0.29699999999999999</v>
      </c>
      <c r="O1741" s="195">
        <v>0.47899999999999998</v>
      </c>
      <c r="P1741" s="195">
        <v>0.53300000000000003</v>
      </c>
      <c r="Q1741" s="195">
        <v>8.1000000000000003E-2</v>
      </c>
      <c r="R1741" s="195">
        <v>0.113</v>
      </c>
      <c r="S1741" s="195">
        <v>3.4000000000000002E-2</v>
      </c>
      <c r="T1741" s="195">
        <v>5.7000000000000002E-2</v>
      </c>
      <c r="U1741" s="195">
        <v>3.0000000000000001E-3</v>
      </c>
      <c r="V1741" s="195">
        <v>1.0999999999999999E-2</v>
      </c>
      <c r="W1741" s="195">
        <v>0.04</v>
      </c>
      <c r="X1741" s="195">
        <v>6.4000000000000001E-2</v>
      </c>
      <c r="Y1741" s="195">
        <v>3.0000000000000001E-3</v>
      </c>
      <c r="Z1741" s="195">
        <v>1.0999999999999999E-2</v>
      </c>
      <c r="AA1741" s="195">
        <v>1.4E-2</v>
      </c>
      <c r="AB1741" s="195">
        <v>2.9000000000000001E-2</v>
      </c>
      <c r="AC1741" s="42"/>
    </row>
    <row r="1742" spans="1:29" x14ac:dyDescent="0.25">
      <c r="A1742" s="94" t="s">
        <v>3185</v>
      </c>
      <c r="B1742" s="195" t="s">
        <v>143</v>
      </c>
      <c r="C1742" s="195">
        <v>0.20772946859903382</v>
      </c>
      <c r="D1742" s="195">
        <v>0.21256038647342995</v>
      </c>
      <c r="E1742" s="195">
        <v>0.18840579710144928</v>
      </c>
      <c r="F1742" s="195">
        <v>6.280193236714976E-2</v>
      </c>
      <c r="G1742" s="195">
        <v>0.30434782608695654</v>
      </c>
      <c r="H1742" s="195">
        <v>9.6618357487922701E-3</v>
      </c>
      <c r="I1742" s="195">
        <v>1.4492753623188406E-2</v>
      </c>
      <c r="J1742" s="194">
        <v>1.0000000000000002</v>
      </c>
      <c r="K1742" s="196">
        <v>207</v>
      </c>
      <c r="L1742" s="94"/>
      <c r="M1742" s="195" t="s">
        <v>143</v>
      </c>
      <c r="N1742" s="195" t="s">
        <v>143</v>
      </c>
      <c r="O1742" s="195">
        <v>0.158</v>
      </c>
      <c r="P1742" s="195">
        <v>0.26800000000000002</v>
      </c>
      <c r="Q1742" s="195">
        <v>0.16200000000000001</v>
      </c>
      <c r="R1742" s="195">
        <v>0.27300000000000002</v>
      </c>
      <c r="S1742" s="195">
        <v>0.14099999999999999</v>
      </c>
      <c r="T1742" s="195">
        <v>0.247</v>
      </c>
      <c r="U1742" s="195">
        <v>3.6999999999999998E-2</v>
      </c>
      <c r="V1742" s="195">
        <v>0.104</v>
      </c>
      <c r="W1742" s="195">
        <v>0.246</v>
      </c>
      <c r="X1742" s="195">
        <v>0.37</v>
      </c>
      <c r="Y1742" s="195">
        <v>3.0000000000000001E-3</v>
      </c>
      <c r="Z1742" s="195">
        <v>3.5000000000000003E-2</v>
      </c>
      <c r="AA1742" s="195">
        <v>5.0000000000000001E-3</v>
      </c>
      <c r="AB1742" s="195">
        <v>4.2000000000000003E-2</v>
      </c>
      <c r="AC1742" s="42"/>
    </row>
    <row r="1743" spans="1:29" x14ac:dyDescent="0.25">
      <c r="A1743" s="94" t="s">
        <v>3186</v>
      </c>
      <c r="B1743" s="195" t="s">
        <v>143</v>
      </c>
      <c r="C1743" s="195">
        <v>0.29797191887675506</v>
      </c>
      <c r="D1743" s="195">
        <v>0.14040561622464898</v>
      </c>
      <c r="E1743" s="195">
        <v>9.6723868954758194E-2</v>
      </c>
      <c r="F1743" s="195">
        <v>2.4960998439937598E-2</v>
      </c>
      <c r="G1743" s="195">
        <v>0.40873634945397813</v>
      </c>
      <c r="H1743" s="195">
        <v>1.1700468018720749E-2</v>
      </c>
      <c r="I1743" s="195">
        <v>1.9500780031201249E-2</v>
      </c>
      <c r="J1743" s="194">
        <v>1</v>
      </c>
      <c r="K1743" s="196">
        <v>1282</v>
      </c>
      <c r="L1743" s="94"/>
      <c r="M1743" s="195" t="s">
        <v>143</v>
      </c>
      <c r="N1743" s="195" t="s">
        <v>143</v>
      </c>
      <c r="O1743" s="195">
        <v>0.27400000000000002</v>
      </c>
      <c r="P1743" s="195">
        <v>0.32400000000000001</v>
      </c>
      <c r="Q1743" s="195">
        <v>0.122</v>
      </c>
      <c r="R1743" s="195">
        <v>0.16</v>
      </c>
      <c r="S1743" s="195">
        <v>8.2000000000000003E-2</v>
      </c>
      <c r="T1743" s="195">
        <v>0.114</v>
      </c>
      <c r="U1743" s="195">
        <v>1.7999999999999999E-2</v>
      </c>
      <c r="V1743" s="195">
        <v>3.5000000000000003E-2</v>
      </c>
      <c r="W1743" s="195">
        <v>0.38200000000000001</v>
      </c>
      <c r="X1743" s="195">
        <v>0.436</v>
      </c>
      <c r="Y1743" s="195">
        <v>7.0000000000000001E-3</v>
      </c>
      <c r="Z1743" s="195">
        <v>1.9E-2</v>
      </c>
      <c r="AA1743" s="195">
        <v>1.2999999999999999E-2</v>
      </c>
      <c r="AB1743" s="195">
        <v>2.9000000000000001E-2</v>
      </c>
      <c r="AC1743" s="42"/>
    </row>
    <row r="1744" spans="1:29" x14ac:dyDescent="0.25">
      <c r="A1744" s="94" t="s">
        <v>3187</v>
      </c>
      <c r="B1744" s="195" t="s">
        <v>143</v>
      </c>
      <c r="C1744" s="195">
        <v>0.47619047619047616</v>
      </c>
      <c r="D1744" s="195">
        <v>0.34453781512605042</v>
      </c>
      <c r="E1744" s="195">
        <v>8.4033613445378158E-2</v>
      </c>
      <c r="F1744" s="195">
        <v>1.9607843137254902E-2</v>
      </c>
      <c r="G1744" s="195">
        <v>2.2408963585434174E-2</v>
      </c>
      <c r="H1744" s="195" t="s">
        <v>143</v>
      </c>
      <c r="I1744" s="195">
        <v>5.3221288515406161E-2</v>
      </c>
      <c r="J1744" s="194">
        <v>1</v>
      </c>
      <c r="K1744" s="196">
        <v>357</v>
      </c>
      <c r="L1744" s="94"/>
      <c r="M1744" s="195" t="s">
        <v>143</v>
      </c>
      <c r="N1744" s="195" t="s">
        <v>143</v>
      </c>
      <c r="O1744" s="195">
        <v>0.42499999999999999</v>
      </c>
      <c r="P1744" s="195">
        <v>0.52800000000000002</v>
      </c>
      <c r="Q1744" s="195">
        <v>0.29699999999999999</v>
      </c>
      <c r="R1744" s="195">
        <v>0.39500000000000002</v>
      </c>
      <c r="S1744" s="195">
        <v>5.8999999999999997E-2</v>
      </c>
      <c r="T1744" s="195">
        <v>0.11700000000000001</v>
      </c>
      <c r="U1744" s="195">
        <v>0.01</v>
      </c>
      <c r="V1744" s="195">
        <v>0.04</v>
      </c>
      <c r="W1744" s="195">
        <v>1.0999999999999999E-2</v>
      </c>
      <c r="X1744" s="195">
        <v>4.3999999999999997E-2</v>
      </c>
      <c r="Y1744" s="195" t="s">
        <v>143</v>
      </c>
      <c r="Z1744" s="195" t="s">
        <v>143</v>
      </c>
      <c r="AA1744" s="195">
        <v>3.4000000000000002E-2</v>
      </c>
      <c r="AB1744" s="195">
        <v>8.2000000000000003E-2</v>
      </c>
      <c r="AC1744" s="42"/>
    </row>
    <row r="1745" spans="1:29" x14ac:dyDescent="0.25">
      <c r="A1745" s="94" t="s">
        <v>3188</v>
      </c>
      <c r="B1745" s="195" t="s">
        <v>143</v>
      </c>
      <c r="C1745" s="195">
        <v>0.20833333333333334</v>
      </c>
      <c r="D1745" s="195">
        <v>0.36363636363636365</v>
      </c>
      <c r="E1745" s="195">
        <v>0.17803030303030304</v>
      </c>
      <c r="F1745" s="195">
        <v>1.1363636363636364E-2</v>
      </c>
      <c r="G1745" s="195">
        <v>0.22727272727272727</v>
      </c>
      <c r="H1745" s="195" t="s">
        <v>143</v>
      </c>
      <c r="I1745" s="195">
        <v>1.1363636363636364E-2</v>
      </c>
      <c r="J1745" s="194">
        <v>1</v>
      </c>
      <c r="K1745" s="196">
        <v>264</v>
      </c>
      <c r="L1745" s="94"/>
      <c r="M1745" s="195" t="s">
        <v>143</v>
      </c>
      <c r="N1745" s="195" t="s">
        <v>143</v>
      </c>
      <c r="O1745" s="195">
        <v>0.16400000000000001</v>
      </c>
      <c r="P1745" s="195">
        <v>0.26100000000000001</v>
      </c>
      <c r="Q1745" s="195">
        <v>0.308</v>
      </c>
      <c r="R1745" s="195">
        <v>0.42299999999999999</v>
      </c>
      <c r="S1745" s="195">
        <v>0.13700000000000001</v>
      </c>
      <c r="T1745" s="195">
        <v>0.22900000000000001</v>
      </c>
      <c r="U1745" s="195">
        <v>4.0000000000000001E-3</v>
      </c>
      <c r="V1745" s="195">
        <v>3.3000000000000002E-2</v>
      </c>
      <c r="W1745" s="195">
        <v>0.18099999999999999</v>
      </c>
      <c r="X1745" s="195">
        <v>0.28199999999999997</v>
      </c>
      <c r="Y1745" s="195" t="s">
        <v>143</v>
      </c>
      <c r="Z1745" s="195" t="s">
        <v>143</v>
      </c>
      <c r="AA1745" s="195">
        <v>4.0000000000000001E-3</v>
      </c>
      <c r="AB1745" s="195">
        <v>3.3000000000000002E-2</v>
      </c>
      <c r="AC1745" s="42"/>
    </row>
    <row r="1746" spans="1:29" x14ac:dyDescent="0.25">
      <c r="A1746" s="94" t="s">
        <v>3189</v>
      </c>
      <c r="B1746" s="195" t="s">
        <v>143</v>
      </c>
      <c r="C1746" s="195">
        <v>0.41025641025641024</v>
      </c>
      <c r="D1746" s="195">
        <v>0.19047619047619047</v>
      </c>
      <c r="E1746" s="195">
        <v>8.4249084249084255E-2</v>
      </c>
      <c r="F1746" s="195">
        <v>7.3260073260073263E-2</v>
      </c>
      <c r="G1746" s="195">
        <v>0.21245421245421245</v>
      </c>
      <c r="H1746" s="195">
        <v>3.663003663003663E-3</v>
      </c>
      <c r="I1746" s="195">
        <v>2.564102564102564E-2</v>
      </c>
      <c r="J1746" s="194">
        <v>1</v>
      </c>
      <c r="K1746" s="196">
        <v>273</v>
      </c>
      <c r="L1746" s="94"/>
      <c r="M1746" s="195" t="s">
        <v>143</v>
      </c>
      <c r="N1746" s="195" t="s">
        <v>143</v>
      </c>
      <c r="O1746" s="195">
        <v>0.35399999999999998</v>
      </c>
      <c r="P1746" s="195">
        <v>0.46899999999999997</v>
      </c>
      <c r="Q1746" s="195">
        <v>0.14799999999999999</v>
      </c>
      <c r="R1746" s="195">
        <v>0.24099999999999999</v>
      </c>
      <c r="S1746" s="195">
        <v>5.7000000000000002E-2</v>
      </c>
      <c r="T1746" s="195">
        <v>0.123</v>
      </c>
      <c r="U1746" s="195">
        <v>4.8000000000000001E-2</v>
      </c>
      <c r="V1746" s="195">
        <v>0.11</v>
      </c>
      <c r="W1746" s="195">
        <v>0.16800000000000001</v>
      </c>
      <c r="X1746" s="195">
        <v>0.26500000000000001</v>
      </c>
      <c r="Y1746" s="195">
        <v>1E-3</v>
      </c>
      <c r="Z1746" s="195">
        <v>0.02</v>
      </c>
      <c r="AA1746" s="195">
        <v>1.2E-2</v>
      </c>
      <c r="AB1746" s="195">
        <v>5.1999999999999998E-2</v>
      </c>
      <c r="AC1746" s="42"/>
    </row>
    <row r="1747" spans="1:29" x14ac:dyDescent="0.25">
      <c r="A1747" s="94" t="s">
        <v>3190</v>
      </c>
      <c r="B1747" s="195" t="s">
        <v>143</v>
      </c>
      <c r="C1747" s="195">
        <v>0.16845878136200718</v>
      </c>
      <c r="D1747" s="195">
        <v>0.13620071684587814</v>
      </c>
      <c r="E1747" s="195">
        <v>0.12544802867383512</v>
      </c>
      <c r="F1747" s="195">
        <v>1.0752688172043012E-2</v>
      </c>
      <c r="G1747" s="195">
        <v>0.5161290322580645</v>
      </c>
      <c r="H1747" s="195">
        <v>7.1684587813620072E-3</v>
      </c>
      <c r="I1747" s="195">
        <v>3.5842293906810034E-2</v>
      </c>
      <c r="J1747" s="194">
        <v>0.99999999999999989</v>
      </c>
      <c r="K1747" s="196">
        <v>279</v>
      </c>
      <c r="L1747" s="94"/>
      <c r="M1747" s="195" t="s">
        <v>143</v>
      </c>
      <c r="N1747" s="195" t="s">
        <v>143</v>
      </c>
      <c r="O1747" s="195">
        <v>0.129</v>
      </c>
      <c r="P1747" s="195">
        <v>0.217</v>
      </c>
      <c r="Q1747" s="195">
        <v>0.10100000000000001</v>
      </c>
      <c r="R1747" s="195">
        <v>0.18099999999999999</v>
      </c>
      <c r="S1747" s="195">
        <v>9.1999999999999998E-2</v>
      </c>
      <c r="T1747" s="195">
        <v>0.16900000000000001</v>
      </c>
      <c r="U1747" s="195">
        <v>4.0000000000000001E-3</v>
      </c>
      <c r="V1747" s="195">
        <v>3.1E-2</v>
      </c>
      <c r="W1747" s="195">
        <v>0.45800000000000002</v>
      </c>
      <c r="X1747" s="195">
        <v>0.57399999999999995</v>
      </c>
      <c r="Y1747" s="195">
        <v>2E-3</v>
      </c>
      <c r="Z1747" s="195">
        <v>2.5999999999999999E-2</v>
      </c>
      <c r="AA1747" s="195">
        <v>0.02</v>
      </c>
      <c r="AB1747" s="195">
        <v>6.5000000000000002E-2</v>
      </c>
      <c r="AC1747" s="42"/>
    </row>
    <row r="1748" spans="1:29" x14ac:dyDescent="0.25">
      <c r="A1748" s="94" t="s">
        <v>3191</v>
      </c>
      <c r="B1748" s="195" t="s">
        <v>143</v>
      </c>
      <c r="C1748" s="195">
        <v>0.31619537275064269</v>
      </c>
      <c r="D1748" s="195">
        <v>0.38817480719794345</v>
      </c>
      <c r="E1748" s="195">
        <v>0.14138817480719795</v>
      </c>
      <c r="F1748" s="195">
        <v>3.0848329048843187E-2</v>
      </c>
      <c r="G1748" s="195">
        <v>0.10454155955441302</v>
      </c>
      <c r="H1748" s="195">
        <v>1.7137960582690661E-3</v>
      </c>
      <c r="I1748" s="195">
        <v>1.713796058269066E-2</v>
      </c>
      <c r="J1748" s="194">
        <v>1</v>
      </c>
      <c r="K1748" s="196">
        <v>1167</v>
      </c>
      <c r="L1748" s="94"/>
      <c r="M1748" s="195" t="s">
        <v>143</v>
      </c>
      <c r="N1748" s="195" t="s">
        <v>143</v>
      </c>
      <c r="O1748" s="195">
        <v>0.28999999999999998</v>
      </c>
      <c r="P1748" s="195">
        <v>0.34300000000000003</v>
      </c>
      <c r="Q1748" s="195">
        <v>0.36099999999999999</v>
      </c>
      <c r="R1748" s="195">
        <v>0.41599999999999998</v>
      </c>
      <c r="S1748" s="195">
        <v>0.123</v>
      </c>
      <c r="T1748" s="195">
        <v>0.16300000000000001</v>
      </c>
      <c r="U1748" s="195">
        <v>2.1999999999999999E-2</v>
      </c>
      <c r="V1748" s="195">
        <v>4.2000000000000003E-2</v>
      </c>
      <c r="W1748" s="195">
        <v>8.7999999999999995E-2</v>
      </c>
      <c r="X1748" s="195">
        <v>0.123</v>
      </c>
      <c r="Y1748" s="195">
        <v>0</v>
      </c>
      <c r="Z1748" s="195">
        <v>6.0000000000000001E-3</v>
      </c>
      <c r="AA1748" s="195">
        <v>1.0999999999999999E-2</v>
      </c>
      <c r="AB1748" s="195">
        <v>2.5999999999999999E-2</v>
      </c>
      <c r="AC1748" s="42"/>
    </row>
    <row r="1749" spans="1:29" x14ac:dyDescent="0.25">
      <c r="A1749" s="94" t="s">
        <v>3192</v>
      </c>
      <c r="B1749" s="195" t="s">
        <v>143</v>
      </c>
      <c r="C1749" s="195">
        <v>0.47346938775510206</v>
      </c>
      <c r="D1749" s="195">
        <v>0.31428571428571428</v>
      </c>
      <c r="E1749" s="195">
        <v>0.11836734693877551</v>
      </c>
      <c r="F1749" s="195">
        <v>1.2244897959183673E-2</v>
      </c>
      <c r="G1749" s="195">
        <v>6.9387755102040816E-2</v>
      </c>
      <c r="H1749" s="195">
        <v>4.0816326530612249E-3</v>
      </c>
      <c r="I1749" s="195">
        <v>8.1632653061224497E-3</v>
      </c>
      <c r="J1749" s="194">
        <v>1.0000000000000002</v>
      </c>
      <c r="K1749" s="196">
        <v>245</v>
      </c>
      <c r="L1749" s="94"/>
      <c r="M1749" s="195" t="s">
        <v>143</v>
      </c>
      <c r="N1749" s="195" t="s">
        <v>143</v>
      </c>
      <c r="O1749" s="195">
        <v>0.41199999999999998</v>
      </c>
      <c r="P1749" s="195">
        <v>0.53600000000000003</v>
      </c>
      <c r="Q1749" s="195">
        <v>0.25900000000000001</v>
      </c>
      <c r="R1749" s="195">
        <v>0.375</v>
      </c>
      <c r="S1749" s="195">
        <v>8.4000000000000005E-2</v>
      </c>
      <c r="T1749" s="195">
        <v>0.16500000000000001</v>
      </c>
      <c r="U1749" s="195">
        <v>4.0000000000000001E-3</v>
      </c>
      <c r="V1749" s="195">
        <v>3.5000000000000003E-2</v>
      </c>
      <c r="W1749" s="195">
        <v>4.3999999999999997E-2</v>
      </c>
      <c r="X1749" s="195">
        <v>0.108</v>
      </c>
      <c r="Y1749" s="195">
        <v>1E-3</v>
      </c>
      <c r="Z1749" s="195">
        <v>2.3E-2</v>
      </c>
      <c r="AA1749" s="195">
        <v>2E-3</v>
      </c>
      <c r="AB1749" s="195">
        <v>2.9000000000000001E-2</v>
      </c>
      <c r="AC1749" s="42"/>
    </row>
    <row r="1750" spans="1:29" x14ac:dyDescent="0.25">
      <c r="A1750" s="94" t="s">
        <v>3193</v>
      </c>
      <c r="B1750" s="195">
        <v>4.4402985074626866E-2</v>
      </c>
      <c r="C1750" s="195">
        <v>0.2557462686567164</v>
      </c>
      <c r="D1750" s="195">
        <v>0.27268656716417911</v>
      </c>
      <c r="E1750" s="195">
        <v>0.12074626865671642</v>
      </c>
      <c r="F1750" s="195">
        <v>2.044776119402985E-2</v>
      </c>
      <c r="G1750" s="195">
        <v>0.25358208955223882</v>
      </c>
      <c r="H1750" s="195">
        <v>6.0447761194029849E-3</v>
      </c>
      <c r="I1750" s="195">
        <v>2.6343283582089552E-2</v>
      </c>
      <c r="J1750" s="194">
        <v>1</v>
      </c>
      <c r="K1750" s="196">
        <v>13400</v>
      </c>
      <c r="L1750" s="94"/>
      <c r="M1750" s="195">
        <v>4.1000000000000002E-2</v>
      </c>
      <c r="N1750" s="195">
        <v>4.8000000000000001E-2</v>
      </c>
      <c r="O1750" s="195">
        <v>0.248</v>
      </c>
      <c r="P1750" s="195">
        <v>0.26300000000000001</v>
      </c>
      <c r="Q1750" s="195">
        <v>0.26500000000000001</v>
      </c>
      <c r="R1750" s="195">
        <v>0.28000000000000003</v>
      </c>
      <c r="S1750" s="195">
        <v>0.115</v>
      </c>
      <c r="T1750" s="195">
        <v>0.126</v>
      </c>
      <c r="U1750" s="195">
        <v>1.7999999999999999E-2</v>
      </c>
      <c r="V1750" s="195">
        <v>2.3E-2</v>
      </c>
      <c r="W1750" s="195">
        <v>0.246</v>
      </c>
      <c r="X1750" s="195">
        <v>0.26100000000000001</v>
      </c>
      <c r="Y1750" s="195">
        <v>5.0000000000000001E-3</v>
      </c>
      <c r="Z1750" s="195">
        <v>8.0000000000000002E-3</v>
      </c>
      <c r="AA1750" s="195">
        <v>2.4E-2</v>
      </c>
      <c r="AB1750" s="195">
        <v>2.9000000000000001E-2</v>
      </c>
      <c r="AC1750" s="42"/>
    </row>
    <row r="1751" spans="1:29" x14ac:dyDescent="0.25">
      <c r="A1751" s="94" t="s">
        <v>3194</v>
      </c>
      <c r="B1751" s="195" t="s">
        <v>143</v>
      </c>
      <c r="C1751" s="195">
        <v>0.28341013824884792</v>
      </c>
      <c r="D1751" s="195">
        <v>0.32718894009216593</v>
      </c>
      <c r="E1751" s="195">
        <v>0.13364055299539171</v>
      </c>
      <c r="F1751" s="195">
        <v>1.3824884792626729E-2</v>
      </c>
      <c r="G1751" s="195">
        <v>0.21889400921658986</v>
      </c>
      <c r="H1751" s="195">
        <v>4.608294930875576E-3</v>
      </c>
      <c r="I1751" s="195">
        <v>1.8433179723502304E-2</v>
      </c>
      <c r="J1751" s="194">
        <v>1</v>
      </c>
      <c r="K1751" s="196">
        <v>434</v>
      </c>
      <c r="L1751" s="94"/>
      <c r="M1751" s="195" t="s">
        <v>143</v>
      </c>
      <c r="N1751" s="195" t="s">
        <v>143</v>
      </c>
      <c r="O1751" s="195">
        <v>0.24299999999999999</v>
      </c>
      <c r="P1751" s="195">
        <v>0.32800000000000001</v>
      </c>
      <c r="Q1751" s="195">
        <v>0.28499999999999998</v>
      </c>
      <c r="R1751" s="195">
        <v>0.373</v>
      </c>
      <c r="S1751" s="195">
        <v>0.105</v>
      </c>
      <c r="T1751" s="195">
        <v>0.16900000000000001</v>
      </c>
      <c r="U1751" s="195">
        <v>6.0000000000000001E-3</v>
      </c>
      <c r="V1751" s="195">
        <v>0.03</v>
      </c>
      <c r="W1751" s="195">
        <v>0.183</v>
      </c>
      <c r="X1751" s="195">
        <v>0.26</v>
      </c>
      <c r="Y1751" s="195">
        <v>1E-3</v>
      </c>
      <c r="Z1751" s="195">
        <v>1.7000000000000001E-2</v>
      </c>
      <c r="AA1751" s="195">
        <v>8.9999999999999993E-3</v>
      </c>
      <c r="AB1751" s="195">
        <v>3.5999999999999997E-2</v>
      </c>
      <c r="AC1751" s="42"/>
    </row>
    <row r="1752" spans="1:29" x14ac:dyDescent="0.25">
      <c r="A1752" s="94" t="s">
        <v>3195</v>
      </c>
      <c r="B1752" s="195" t="s">
        <v>143</v>
      </c>
      <c r="C1752" s="195">
        <v>6.320541760722348E-2</v>
      </c>
      <c r="D1752" s="195">
        <v>0.16930022573363432</v>
      </c>
      <c r="E1752" s="195">
        <v>8.1264108352144468E-2</v>
      </c>
      <c r="F1752" s="195">
        <v>1.1286681715575621E-2</v>
      </c>
      <c r="G1752" s="195">
        <v>0.61625282167042894</v>
      </c>
      <c r="H1752" s="195">
        <v>2.9345372460496615E-2</v>
      </c>
      <c r="I1752" s="195">
        <v>2.9345372460496615E-2</v>
      </c>
      <c r="J1752" s="194">
        <v>1</v>
      </c>
      <c r="K1752" s="196">
        <v>443</v>
      </c>
      <c r="L1752" s="94"/>
      <c r="M1752" s="195" t="s">
        <v>143</v>
      </c>
      <c r="N1752" s="195" t="s">
        <v>143</v>
      </c>
      <c r="O1752" s="195">
        <v>4.3999999999999997E-2</v>
      </c>
      <c r="P1752" s="195">
        <v>0.09</v>
      </c>
      <c r="Q1752" s="195">
        <v>0.13700000000000001</v>
      </c>
      <c r="R1752" s="195">
        <v>0.20699999999999999</v>
      </c>
      <c r="S1752" s="195">
        <v>5.8999999999999997E-2</v>
      </c>
      <c r="T1752" s="195">
        <v>0.11</v>
      </c>
      <c r="U1752" s="195">
        <v>5.0000000000000001E-3</v>
      </c>
      <c r="V1752" s="195">
        <v>2.5999999999999999E-2</v>
      </c>
      <c r="W1752" s="195">
        <v>0.56999999999999995</v>
      </c>
      <c r="X1752" s="195">
        <v>0.66</v>
      </c>
      <c r="Y1752" s="195">
        <v>1.7000000000000001E-2</v>
      </c>
      <c r="Z1752" s="195">
        <v>0.05</v>
      </c>
      <c r="AA1752" s="195">
        <v>1.7000000000000001E-2</v>
      </c>
      <c r="AB1752" s="195">
        <v>0.05</v>
      </c>
      <c r="AC1752" s="42"/>
    </row>
    <row r="1753" spans="1:29" x14ac:dyDescent="0.25">
      <c r="A1753" s="94" t="s">
        <v>3196</v>
      </c>
      <c r="B1753" s="195">
        <v>5.730129390018484E-2</v>
      </c>
      <c r="C1753" s="195">
        <v>5.5452865064695009E-3</v>
      </c>
      <c r="D1753" s="195">
        <v>0.55175600739371533</v>
      </c>
      <c r="E1753" s="195">
        <v>0.21811460258780038</v>
      </c>
      <c r="F1753" s="195">
        <v>0.12014787430683918</v>
      </c>
      <c r="G1753" s="195">
        <v>1.1090573012939002E-2</v>
      </c>
      <c r="H1753" s="195" t="s">
        <v>143</v>
      </c>
      <c r="I1753" s="195">
        <v>3.6044362292051754E-2</v>
      </c>
      <c r="J1753" s="194">
        <v>1</v>
      </c>
      <c r="K1753" s="196">
        <v>1082</v>
      </c>
      <c r="L1753" s="94"/>
      <c r="M1753" s="195">
        <v>4.4999999999999998E-2</v>
      </c>
      <c r="N1753" s="195">
        <v>7.2999999999999995E-2</v>
      </c>
      <c r="O1753" s="195">
        <v>3.0000000000000001E-3</v>
      </c>
      <c r="P1753" s="195">
        <v>1.2E-2</v>
      </c>
      <c r="Q1753" s="195">
        <v>0.52200000000000002</v>
      </c>
      <c r="R1753" s="195">
        <v>0.58099999999999996</v>
      </c>
      <c r="S1753" s="195">
        <v>0.19500000000000001</v>
      </c>
      <c r="T1753" s="195">
        <v>0.24399999999999999</v>
      </c>
      <c r="U1753" s="195">
        <v>0.10199999999999999</v>
      </c>
      <c r="V1753" s="195">
        <v>0.14099999999999999</v>
      </c>
      <c r="W1753" s="195">
        <v>6.0000000000000001E-3</v>
      </c>
      <c r="X1753" s="195">
        <v>1.9E-2</v>
      </c>
      <c r="Y1753" s="195" t="s">
        <v>143</v>
      </c>
      <c r="Z1753" s="195" t="s">
        <v>143</v>
      </c>
      <c r="AA1753" s="195">
        <v>2.5999999999999999E-2</v>
      </c>
      <c r="AB1753" s="195">
        <v>4.9000000000000002E-2</v>
      </c>
      <c r="AC1753" s="42"/>
    </row>
    <row r="1754" spans="1:29" x14ac:dyDescent="0.25">
      <c r="A1754" s="94" t="s">
        <v>3197</v>
      </c>
      <c r="B1754" s="195">
        <v>4.7430830039525688E-2</v>
      </c>
      <c r="C1754" s="195">
        <v>0.24637681159420291</v>
      </c>
      <c r="D1754" s="195">
        <v>0.27997364953886694</v>
      </c>
      <c r="E1754" s="195">
        <v>0.10540184453227931</v>
      </c>
      <c r="F1754" s="195">
        <v>3.2279314888010543E-2</v>
      </c>
      <c r="G1754" s="195">
        <v>0.2635046113306983</v>
      </c>
      <c r="H1754" s="195">
        <v>5.270092226613966E-3</v>
      </c>
      <c r="I1754" s="195">
        <v>1.9762845849802372E-2</v>
      </c>
      <c r="J1754" s="194">
        <v>0.99999999999999989</v>
      </c>
      <c r="K1754" s="196">
        <v>1518</v>
      </c>
      <c r="L1754" s="94"/>
      <c r="M1754" s="195">
        <v>3.7999999999999999E-2</v>
      </c>
      <c r="N1754" s="195">
        <v>5.8999999999999997E-2</v>
      </c>
      <c r="O1754" s="195">
        <v>0.22500000000000001</v>
      </c>
      <c r="P1754" s="195">
        <v>0.26900000000000002</v>
      </c>
      <c r="Q1754" s="195">
        <v>0.25800000000000001</v>
      </c>
      <c r="R1754" s="195">
        <v>0.30299999999999999</v>
      </c>
      <c r="S1754" s="195">
        <v>9.0999999999999998E-2</v>
      </c>
      <c r="T1754" s="195">
        <v>0.122</v>
      </c>
      <c r="U1754" s="195">
        <v>2.5000000000000001E-2</v>
      </c>
      <c r="V1754" s="195">
        <v>4.2000000000000003E-2</v>
      </c>
      <c r="W1754" s="195">
        <v>0.24199999999999999</v>
      </c>
      <c r="X1754" s="195">
        <v>0.28599999999999998</v>
      </c>
      <c r="Y1754" s="195">
        <v>3.0000000000000001E-3</v>
      </c>
      <c r="Z1754" s="195">
        <v>0.01</v>
      </c>
      <c r="AA1754" s="195">
        <v>1.4E-2</v>
      </c>
      <c r="AB1754" s="195">
        <v>2.8000000000000001E-2</v>
      </c>
      <c r="AC1754" s="42"/>
    </row>
    <row r="1755" spans="1:29" x14ac:dyDescent="0.25">
      <c r="A1755" s="94" t="s">
        <v>3198</v>
      </c>
      <c r="B1755" s="195">
        <v>0.23804463336875664</v>
      </c>
      <c r="C1755" s="195">
        <v>0.49415515409139216</v>
      </c>
      <c r="D1755" s="195">
        <v>0.13655685441020191</v>
      </c>
      <c r="E1755" s="195">
        <v>4.622741764080765E-2</v>
      </c>
      <c r="F1755" s="195">
        <v>1.594048884165781E-3</v>
      </c>
      <c r="G1755" s="195">
        <v>4.622741764080765E-2</v>
      </c>
      <c r="H1755" s="195">
        <v>2.6567481402763019E-3</v>
      </c>
      <c r="I1755" s="195">
        <v>3.4537725823591922E-2</v>
      </c>
      <c r="J1755" s="194">
        <v>1</v>
      </c>
      <c r="K1755" s="196">
        <v>1882</v>
      </c>
      <c r="L1755" s="94"/>
      <c r="M1755" s="195">
        <v>0.219</v>
      </c>
      <c r="N1755" s="195">
        <v>0.25800000000000001</v>
      </c>
      <c r="O1755" s="195">
        <v>0.47199999999999998</v>
      </c>
      <c r="P1755" s="195">
        <v>0.51700000000000002</v>
      </c>
      <c r="Q1755" s="195">
        <v>0.122</v>
      </c>
      <c r="R1755" s="195">
        <v>0.153</v>
      </c>
      <c r="S1755" s="195">
        <v>3.7999999999999999E-2</v>
      </c>
      <c r="T1755" s="195">
        <v>5.7000000000000002E-2</v>
      </c>
      <c r="U1755" s="195">
        <v>1E-3</v>
      </c>
      <c r="V1755" s="195">
        <v>5.0000000000000001E-3</v>
      </c>
      <c r="W1755" s="195">
        <v>3.7999999999999999E-2</v>
      </c>
      <c r="X1755" s="195">
        <v>5.7000000000000002E-2</v>
      </c>
      <c r="Y1755" s="195">
        <v>1E-3</v>
      </c>
      <c r="Z1755" s="195">
        <v>6.0000000000000001E-3</v>
      </c>
      <c r="AA1755" s="195">
        <v>2.7E-2</v>
      </c>
      <c r="AB1755" s="195">
        <v>4.3999999999999997E-2</v>
      </c>
      <c r="AC1755" s="42"/>
    </row>
    <row r="1756" spans="1:29" x14ac:dyDescent="0.25">
      <c r="A1756" s="94" t="s">
        <v>3199</v>
      </c>
      <c r="B1756" s="195" t="s">
        <v>143</v>
      </c>
      <c r="C1756" s="195">
        <v>0.18559556786703602</v>
      </c>
      <c r="D1756" s="195">
        <v>0.27977839335180055</v>
      </c>
      <c r="E1756" s="195">
        <v>0.18282548476454294</v>
      </c>
      <c r="F1756" s="195">
        <v>1.1080332409972299E-2</v>
      </c>
      <c r="G1756" s="195">
        <v>0.30747922437673131</v>
      </c>
      <c r="H1756" s="195">
        <v>5.5401662049861496E-3</v>
      </c>
      <c r="I1756" s="195">
        <v>2.7700831024930747E-2</v>
      </c>
      <c r="J1756" s="194">
        <v>1</v>
      </c>
      <c r="K1756" s="196">
        <v>361</v>
      </c>
      <c r="L1756" s="94"/>
      <c r="M1756" s="195" t="s">
        <v>143</v>
      </c>
      <c r="N1756" s="195" t="s">
        <v>143</v>
      </c>
      <c r="O1756" s="195">
        <v>0.14899999999999999</v>
      </c>
      <c r="P1756" s="195">
        <v>0.22900000000000001</v>
      </c>
      <c r="Q1756" s="195">
        <v>0.23599999999999999</v>
      </c>
      <c r="R1756" s="195">
        <v>0.32800000000000001</v>
      </c>
      <c r="S1756" s="195">
        <v>0.14599999999999999</v>
      </c>
      <c r="T1756" s="195">
        <v>0.22600000000000001</v>
      </c>
      <c r="U1756" s="195">
        <v>4.0000000000000001E-3</v>
      </c>
      <c r="V1756" s="195">
        <v>2.8000000000000001E-2</v>
      </c>
      <c r="W1756" s="195">
        <v>0.26200000000000001</v>
      </c>
      <c r="X1756" s="195">
        <v>0.35699999999999998</v>
      </c>
      <c r="Y1756" s="195">
        <v>2E-3</v>
      </c>
      <c r="Z1756" s="195">
        <v>0.02</v>
      </c>
      <c r="AA1756" s="195">
        <v>1.4999999999999999E-2</v>
      </c>
      <c r="AB1756" s="195">
        <v>0.05</v>
      </c>
      <c r="AC1756" s="42"/>
    </row>
    <row r="1757" spans="1:29" x14ac:dyDescent="0.25">
      <c r="A1757" s="94" t="s">
        <v>3200</v>
      </c>
      <c r="B1757" s="195" t="s">
        <v>143</v>
      </c>
      <c r="C1757" s="195">
        <v>0.20028476506881823</v>
      </c>
      <c r="D1757" s="195">
        <v>0.21120075937351684</v>
      </c>
      <c r="E1757" s="195">
        <v>0.12766967252017086</v>
      </c>
      <c r="F1757" s="195">
        <v>1.7560512577123873E-2</v>
      </c>
      <c r="G1757" s="195">
        <v>0.4124347413383958</v>
      </c>
      <c r="H1757" s="195">
        <v>1.0441385856668249E-2</v>
      </c>
      <c r="I1757" s="195">
        <v>2.0408163265306121E-2</v>
      </c>
      <c r="J1757" s="194">
        <v>0.99999999999999989</v>
      </c>
      <c r="K1757" s="196">
        <v>2107</v>
      </c>
      <c r="L1757" s="94"/>
      <c r="M1757" s="195" t="s">
        <v>143</v>
      </c>
      <c r="N1757" s="195" t="s">
        <v>143</v>
      </c>
      <c r="O1757" s="195">
        <v>0.184</v>
      </c>
      <c r="P1757" s="195">
        <v>0.218</v>
      </c>
      <c r="Q1757" s="195">
        <v>0.19400000000000001</v>
      </c>
      <c r="R1757" s="195">
        <v>0.22900000000000001</v>
      </c>
      <c r="S1757" s="195">
        <v>0.114</v>
      </c>
      <c r="T1757" s="195">
        <v>0.14299999999999999</v>
      </c>
      <c r="U1757" s="195">
        <v>1.2999999999999999E-2</v>
      </c>
      <c r="V1757" s="195">
        <v>2.4E-2</v>
      </c>
      <c r="W1757" s="195">
        <v>0.39200000000000002</v>
      </c>
      <c r="X1757" s="195">
        <v>0.434</v>
      </c>
      <c r="Y1757" s="195">
        <v>7.0000000000000001E-3</v>
      </c>
      <c r="Z1757" s="195">
        <v>1.6E-2</v>
      </c>
      <c r="AA1757" s="195">
        <v>1.4999999999999999E-2</v>
      </c>
      <c r="AB1757" s="195">
        <v>2.7E-2</v>
      </c>
      <c r="AC1757" s="42"/>
    </row>
    <row r="1758" spans="1:29" x14ac:dyDescent="0.25">
      <c r="A1758" s="94" t="s">
        <v>3201</v>
      </c>
      <c r="B1758" s="195" t="s">
        <v>143</v>
      </c>
      <c r="C1758" s="195">
        <v>0.4236111111111111</v>
      </c>
      <c r="D1758" s="195">
        <v>0.35648148148148145</v>
      </c>
      <c r="E1758" s="195">
        <v>9.7222222222222224E-2</v>
      </c>
      <c r="F1758" s="195">
        <v>6.9444444444444441E-3</v>
      </c>
      <c r="G1758" s="195">
        <v>3.0092592592592591E-2</v>
      </c>
      <c r="H1758" s="195">
        <v>2.3148148148148147E-3</v>
      </c>
      <c r="I1758" s="195">
        <v>8.3333333333333329E-2</v>
      </c>
      <c r="J1758" s="194">
        <v>0.99999999999999989</v>
      </c>
      <c r="K1758" s="196">
        <v>432</v>
      </c>
      <c r="L1758" s="94"/>
      <c r="M1758" s="195" t="s">
        <v>143</v>
      </c>
      <c r="N1758" s="195" t="s">
        <v>143</v>
      </c>
      <c r="O1758" s="195">
        <v>0.378</v>
      </c>
      <c r="P1758" s="195">
        <v>0.47099999999999997</v>
      </c>
      <c r="Q1758" s="195">
        <v>0.313</v>
      </c>
      <c r="R1758" s="195">
        <v>0.40300000000000002</v>
      </c>
      <c r="S1758" s="195">
        <v>7.2999999999999995E-2</v>
      </c>
      <c r="T1758" s="195">
        <v>0.129</v>
      </c>
      <c r="U1758" s="195">
        <v>2E-3</v>
      </c>
      <c r="V1758" s="195">
        <v>0.02</v>
      </c>
      <c r="W1758" s="195">
        <v>1.7999999999999999E-2</v>
      </c>
      <c r="X1758" s="195">
        <v>5.0999999999999997E-2</v>
      </c>
      <c r="Y1758" s="195">
        <v>0</v>
      </c>
      <c r="Z1758" s="195">
        <v>1.2999999999999999E-2</v>
      </c>
      <c r="AA1758" s="195">
        <v>6.0999999999999999E-2</v>
      </c>
      <c r="AB1758" s="195">
        <v>0.113</v>
      </c>
      <c r="AC1758" s="42"/>
    </row>
    <row r="1759" spans="1:29" x14ac:dyDescent="0.25">
      <c r="A1759" s="94" t="s">
        <v>3202</v>
      </c>
      <c r="B1759" s="195" t="s">
        <v>143</v>
      </c>
      <c r="C1759" s="195">
        <v>0.17322834645669291</v>
      </c>
      <c r="D1759" s="195">
        <v>0.34120734908136485</v>
      </c>
      <c r="E1759" s="195">
        <v>0.15223097112860892</v>
      </c>
      <c r="F1759" s="195">
        <v>2.6246719160104987E-2</v>
      </c>
      <c r="G1759" s="195">
        <v>0.27296587926509186</v>
      </c>
      <c r="H1759" s="195" t="s">
        <v>143</v>
      </c>
      <c r="I1759" s="195">
        <v>3.4120734908136482E-2</v>
      </c>
      <c r="J1759" s="194">
        <v>1</v>
      </c>
      <c r="K1759" s="196">
        <v>381</v>
      </c>
      <c r="L1759" s="94"/>
      <c r="M1759" s="195" t="s">
        <v>143</v>
      </c>
      <c r="N1759" s="195" t="s">
        <v>143</v>
      </c>
      <c r="O1759" s="195">
        <v>0.13900000000000001</v>
      </c>
      <c r="P1759" s="195">
        <v>0.214</v>
      </c>
      <c r="Q1759" s="195">
        <v>0.29499999999999998</v>
      </c>
      <c r="R1759" s="195">
        <v>0.39</v>
      </c>
      <c r="S1759" s="195">
        <v>0.12</v>
      </c>
      <c r="T1759" s="195">
        <v>0.192</v>
      </c>
      <c r="U1759" s="195">
        <v>1.4E-2</v>
      </c>
      <c r="V1759" s="195">
        <v>4.8000000000000001E-2</v>
      </c>
      <c r="W1759" s="195">
        <v>0.23100000000000001</v>
      </c>
      <c r="X1759" s="195">
        <v>0.32</v>
      </c>
      <c r="Y1759" s="195" t="s">
        <v>143</v>
      </c>
      <c r="Z1759" s="195" t="s">
        <v>143</v>
      </c>
      <c r="AA1759" s="195">
        <v>0.02</v>
      </c>
      <c r="AB1759" s="195">
        <v>5.7000000000000002E-2</v>
      </c>
      <c r="AC1759" s="42"/>
    </row>
    <row r="1760" spans="1:29" x14ac:dyDescent="0.25">
      <c r="A1760" s="94" t="s">
        <v>3203</v>
      </c>
      <c r="B1760" s="195" t="s">
        <v>143</v>
      </c>
      <c r="C1760" s="195">
        <v>0.32029339853300731</v>
      </c>
      <c r="D1760" s="195">
        <v>0.20048899755501223</v>
      </c>
      <c r="E1760" s="195">
        <v>9.7799511002444994E-2</v>
      </c>
      <c r="F1760" s="195">
        <v>0.10024449877750612</v>
      </c>
      <c r="G1760" s="195">
        <v>0.24205378973105135</v>
      </c>
      <c r="H1760" s="195">
        <v>7.3349633251833741E-3</v>
      </c>
      <c r="I1760" s="195">
        <v>3.1784841075794622E-2</v>
      </c>
      <c r="J1760" s="194">
        <v>1</v>
      </c>
      <c r="K1760" s="196">
        <v>409</v>
      </c>
      <c r="L1760" s="94"/>
      <c r="M1760" s="195" t="s">
        <v>143</v>
      </c>
      <c r="N1760" s="195" t="s">
        <v>143</v>
      </c>
      <c r="O1760" s="195">
        <v>0.27700000000000002</v>
      </c>
      <c r="P1760" s="195">
        <v>0.36699999999999999</v>
      </c>
      <c r="Q1760" s="195">
        <v>0.16500000000000001</v>
      </c>
      <c r="R1760" s="195">
        <v>0.24199999999999999</v>
      </c>
      <c r="S1760" s="195">
        <v>7.2999999999999995E-2</v>
      </c>
      <c r="T1760" s="195">
        <v>0.13</v>
      </c>
      <c r="U1760" s="195">
        <v>7.4999999999999997E-2</v>
      </c>
      <c r="V1760" s="195">
        <v>0.13300000000000001</v>
      </c>
      <c r="W1760" s="195">
        <v>0.20300000000000001</v>
      </c>
      <c r="X1760" s="195">
        <v>0.28599999999999998</v>
      </c>
      <c r="Y1760" s="195">
        <v>2E-3</v>
      </c>
      <c r="Z1760" s="195">
        <v>2.1000000000000001E-2</v>
      </c>
      <c r="AA1760" s="195">
        <v>1.9E-2</v>
      </c>
      <c r="AB1760" s="195">
        <v>5.3999999999999999E-2</v>
      </c>
      <c r="AC1760" s="42"/>
    </row>
    <row r="1761" spans="1:29" x14ac:dyDescent="0.25">
      <c r="A1761" s="94" t="s">
        <v>3204</v>
      </c>
      <c r="B1761" s="195" t="s">
        <v>143</v>
      </c>
      <c r="C1761" s="195">
        <v>9.3333333333333338E-2</v>
      </c>
      <c r="D1761" s="195">
        <v>0.16666666666666666</v>
      </c>
      <c r="E1761" s="195">
        <v>0.13</v>
      </c>
      <c r="F1761" s="195">
        <v>0.02</v>
      </c>
      <c r="G1761" s="195">
        <v>0.56999999999999995</v>
      </c>
      <c r="H1761" s="195">
        <v>1.3333333333333334E-2</v>
      </c>
      <c r="I1761" s="195">
        <v>6.6666666666666671E-3</v>
      </c>
      <c r="J1761" s="194">
        <v>1</v>
      </c>
      <c r="K1761" s="196">
        <v>300</v>
      </c>
      <c r="L1761" s="94"/>
      <c r="M1761" s="195" t="s">
        <v>143</v>
      </c>
      <c r="N1761" s="195" t="s">
        <v>143</v>
      </c>
      <c r="O1761" s="195">
        <v>6.5000000000000002E-2</v>
      </c>
      <c r="P1761" s="195">
        <v>0.13200000000000001</v>
      </c>
      <c r="Q1761" s="195">
        <v>0.129</v>
      </c>
      <c r="R1761" s="195">
        <v>0.21299999999999999</v>
      </c>
      <c r="S1761" s="195">
        <v>9.7000000000000003E-2</v>
      </c>
      <c r="T1761" s="195">
        <v>0.17299999999999999</v>
      </c>
      <c r="U1761" s="195">
        <v>8.9999999999999993E-3</v>
      </c>
      <c r="V1761" s="195">
        <v>4.2999999999999997E-2</v>
      </c>
      <c r="W1761" s="195">
        <v>0.51300000000000001</v>
      </c>
      <c r="X1761" s="195">
        <v>0.625</v>
      </c>
      <c r="Y1761" s="195">
        <v>5.0000000000000001E-3</v>
      </c>
      <c r="Z1761" s="195">
        <v>3.4000000000000002E-2</v>
      </c>
      <c r="AA1761" s="195">
        <v>2E-3</v>
      </c>
      <c r="AB1761" s="195">
        <v>2.4E-2</v>
      </c>
      <c r="AC1761" s="42"/>
    </row>
    <row r="1762" spans="1:29" x14ac:dyDescent="0.25">
      <c r="A1762" s="94" t="s">
        <v>3205</v>
      </c>
      <c r="B1762" s="195" t="s">
        <v>143</v>
      </c>
      <c r="C1762" s="195">
        <v>0.27353689567430023</v>
      </c>
      <c r="D1762" s="195">
        <v>0.46882951653944022</v>
      </c>
      <c r="E1762" s="195">
        <v>0.10559796437659033</v>
      </c>
      <c r="F1762" s="195">
        <v>2.4809160305343511E-2</v>
      </c>
      <c r="G1762" s="195">
        <v>0.10432569974554708</v>
      </c>
      <c r="H1762" s="195">
        <v>1.9083969465648854E-3</v>
      </c>
      <c r="I1762" s="195">
        <v>2.0992366412213741E-2</v>
      </c>
      <c r="J1762" s="194">
        <v>0.99999999999999989</v>
      </c>
      <c r="K1762" s="196">
        <v>1572</v>
      </c>
      <c r="L1762" s="94"/>
      <c r="M1762" s="195" t="s">
        <v>143</v>
      </c>
      <c r="N1762" s="195" t="s">
        <v>143</v>
      </c>
      <c r="O1762" s="195">
        <v>0.252</v>
      </c>
      <c r="P1762" s="195">
        <v>0.29599999999999999</v>
      </c>
      <c r="Q1762" s="195">
        <v>0.44400000000000001</v>
      </c>
      <c r="R1762" s="195">
        <v>0.49399999999999999</v>
      </c>
      <c r="S1762" s="195">
        <v>9.0999999999999998E-2</v>
      </c>
      <c r="T1762" s="195">
        <v>0.122</v>
      </c>
      <c r="U1762" s="195">
        <v>1.7999999999999999E-2</v>
      </c>
      <c r="V1762" s="195">
        <v>3.4000000000000002E-2</v>
      </c>
      <c r="W1762" s="195">
        <v>0.09</v>
      </c>
      <c r="X1762" s="195">
        <v>0.12</v>
      </c>
      <c r="Y1762" s="195">
        <v>1E-3</v>
      </c>
      <c r="Z1762" s="195">
        <v>6.0000000000000001E-3</v>
      </c>
      <c r="AA1762" s="195">
        <v>1.4999999999999999E-2</v>
      </c>
      <c r="AB1762" s="195">
        <v>2.9000000000000001E-2</v>
      </c>
      <c r="AC1762" s="42"/>
    </row>
    <row r="1763" spans="1:29" x14ac:dyDescent="0.25">
      <c r="A1763" s="94" t="s">
        <v>3206</v>
      </c>
      <c r="B1763" s="195" t="s">
        <v>143</v>
      </c>
      <c r="C1763" s="195">
        <v>0.34868421052631576</v>
      </c>
      <c r="D1763" s="195">
        <v>0.37828947368421051</v>
      </c>
      <c r="E1763" s="195">
        <v>0.12171052631578948</v>
      </c>
      <c r="F1763" s="195">
        <v>3.2894736842105261E-3</v>
      </c>
      <c r="G1763" s="195">
        <v>0.10526315789473684</v>
      </c>
      <c r="H1763" s="195">
        <v>6.5789473684210523E-3</v>
      </c>
      <c r="I1763" s="195">
        <v>3.6184210526315791E-2</v>
      </c>
      <c r="J1763" s="194">
        <v>1</v>
      </c>
      <c r="K1763" s="196">
        <v>304</v>
      </c>
      <c r="L1763" s="94"/>
      <c r="M1763" s="195" t="s">
        <v>143</v>
      </c>
      <c r="N1763" s="195" t="s">
        <v>143</v>
      </c>
      <c r="O1763" s="195">
        <v>0.29699999999999999</v>
      </c>
      <c r="P1763" s="195">
        <v>0.40400000000000003</v>
      </c>
      <c r="Q1763" s="195">
        <v>0.32600000000000001</v>
      </c>
      <c r="R1763" s="195">
        <v>0.434</v>
      </c>
      <c r="S1763" s="195">
        <v>0.09</v>
      </c>
      <c r="T1763" s="195">
        <v>0.16300000000000001</v>
      </c>
      <c r="U1763" s="195">
        <v>1E-3</v>
      </c>
      <c r="V1763" s="195">
        <v>1.7999999999999999E-2</v>
      </c>
      <c r="W1763" s="195">
        <v>7.5999999999999998E-2</v>
      </c>
      <c r="X1763" s="195">
        <v>0.14499999999999999</v>
      </c>
      <c r="Y1763" s="195">
        <v>2E-3</v>
      </c>
      <c r="Z1763" s="195">
        <v>2.4E-2</v>
      </c>
      <c r="AA1763" s="195">
        <v>0.02</v>
      </c>
      <c r="AB1763" s="195">
        <v>6.4000000000000001E-2</v>
      </c>
      <c r="AC1763" s="42"/>
    </row>
    <row r="1764" spans="1:29" x14ac:dyDescent="0.25">
      <c r="A1764" s="94" t="s">
        <v>3207</v>
      </c>
      <c r="B1764" s="195">
        <v>4.0369606172064233E-2</v>
      </c>
      <c r="C1764" s="195">
        <v>0.22292993630573249</v>
      </c>
      <c r="D1764" s="195">
        <v>0.28725217547322152</v>
      </c>
      <c r="E1764" s="195">
        <v>0.11303489728177984</v>
      </c>
      <c r="F1764" s="195">
        <v>2.4490894411052302E-2</v>
      </c>
      <c r="G1764" s="195">
        <v>0.25056068897461198</v>
      </c>
      <c r="H1764" s="195">
        <v>6.459136987530277E-3</v>
      </c>
      <c r="I1764" s="195">
        <v>5.4902664394007358E-2</v>
      </c>
      <c r="J1764" s="194">
        <v>1</v>
      </c>
      <c r="K1764" s="196">
        <v>11147</v>
      </c>
      <c r="L1764" s="94"/>
      <c r="M1764" s="195">
        <v>3.6999999999999998E-2</v>
      </c>
      <c r="N1764" s="195">
        <v>4.3999999999999997E-2</v>
      </c>
      <c r="O1764" s="195">
        <v>0.215</v>
      </c>
      <c r="P1764" s="195">
        <v>0.23100000000000001</v>
      </c>
      <c r="Q1764" s="195">
        <v>0.27900000000000003</v>
      </c>
      <c r="R1764" s="195">
        <v>0.29599999999999999</v>
      </c>
      <c r="S1764" s="195">
        <v>0.107</v>
      </c>
      <c r="T1764" s="195">
        <v>0.11899999999999999</v>
      </c>
      <c r="U1764" s="195">
        <v>2.1999999999999999E-2</v>
      </c>
      <c r="V1764" s="195">
        <v>2.8000000000000001E-2</v>
      </c>
      <c r="W1764" s="195">
        <v>0.24299999999999999</v>
      </c>
      <c r="X1764" s="195">
        <v>0.25900000000000001</v>
      </c>
      <c r="Y1764" s="195">
        <v>5.0000000000000001E-3</v>
      </c>
      <c r="Z1764" s="195">
        <v>8.0000000000000002E-3</v>
      </c>
      <c r="AA1764" s="195">
        <v>5.0999999999999997E-2</v>
      </c>
      <c r="AB1764" s="195">
        <v>5.8999999999999997E-2</v>
      </c>
      <c r="AC1764" s="42"/>
    </row>
    <row r="1765" spans="1:29" x14ac:dyDescent="0.25">
      <c r="A1765" s="94" t="s">
        <v>3208</v>
      </c>
      <c r="B1765" s="195" t="s">
        <v>143</v>
      </c>
      <c r="C1765" s="195">
        <v>0.26666666666666666</v>
      </c>
      <c r="D1765" s="195">
        <v>0.29565217391304349</v>
      </c>
      <c r="E1765" s="195">
        <v>9.2753623188405798E-2</v>
      </c>
      <c r="F1765" s="195">
        <v>4.0579710144927533E-2</v>
      </c>
      <c r="G1765" s="195">
        <v>0.25797101449275361</v>
      </c>
      <c r="H1765" s="195">
        <v>8.6956521739130436E-3</v>
      </c>
      <c r="I1765" s="195">
        <v>3.7681159420289857E-2</v>
      </c>
      <c r="J1765" s="194">
        <v>1</v>
      </c>
      <c r="K1765" s="196">
        <v>345</v>
      </c>
      <c r="L1765" s="94"/>
      <c r="M1765" s="195" t="s">
        <v>143</v>
      </c>
      <c r="N1765" s="195" t="s">
        <v>143</v>
      </c>
      <c r="O1765" s="195">
        <v>0.223</v>
      </c>
      <c r="P1765" s="195">
        <v>0.316</v>
      </c>
      <c r="Q1765" s="195">
        <v>0.25</v>
      </c>
      <c r="R1765" s="195">
        <v>0.34599999999999997</v>
      </c>
      <c r="S1765" s="195">
        <v>6.6000000000000003E-2</v>
      </c>
      <c r="T1765" s="195">
        <v>0.128</v>
      </c>
      <c r="U1765" s="195">
        <v>2.4E-2</v>
      </c>
      <c r="V1765" s="195">
        <v>6.7000000000000004E-2</v>
      </c>
      <c r="W1765" s="195">
        <v>0.215</v>
      </c>
      <c r="X1765" s="195">
        <v>0.307</v>
      </c>
      <c r="Y1765" s="195">
        <v>3.0000000000000001E-3</v>
      </c>
      <c r="Z1765" s="195">
        <v>2.5000000000000001E-2</v>
      </c>
      <c r="AA1765" s="195">
        <v>2.1999999999999999E-2</v>
      </c>
      <c r="AB1765" s="195">
        <v>6.3E-2</v>
      </c>
      <c r="AC1765" s="42"/>
    </row>
    <row r="1766" spans="1:29" x14ac:dyDescent="0.25">
      <c r="A1766" s="94" t="s">
        <v>3209</v>
      </c>
      <c r="B1766" s="195" t="s">
        <v>143</v>
      </c>
      <c r="C1766" s="195">
        <v>8.6419753086419748E-2</v>
      </c>
      <c r="D1766" s="195">
        <v>0.15432098765432098</v>
      </c>
      <c r="E1766" s="195">
        <v>7.407407407407407E-2</v>
      </c>
      <c r="F1766" s="195">
        <v>6.1728395061728392E-3</v>
      </c>
      <c r="G1766" s="195">
        <v>0.59876543209876543</v>
      </c>
      <c r="H1766" s="195">
        <v>3.7037037037037035E-2</v>
      </c>
      <c r="I1766" s="195">
        <v>4.3209876543209874E-2</v>
      </c>
      <c r="J1766" s="194">
        <v>1</v>
      </c>
      <c r="K1766" s="196">
        <v>324</v>
      </c>
      <c r="L1766" s="94"/>
      <c r="M1766" s="195" t="s">
        <v>143</v>
      </c>
      <c r="N1766" s="195" t="s">
        <v>143</v>
      </c>
      <c r="O1766" s="195">
        <v>0.06</v>
      </c>
      <c r="P1766" s="195">
        <v>0.122</v>
      </c>
      <c r="Q1766" s="195">
        <v>0.11899999999999999</v>
      </c>
      <c r="R1766" s="195">
        <v>0.19800000000000001</v>
      </c>
      <c r="S1766" s="195">
        <v>0.05</v>
      </c>
      <c r="T1766" s="195">
        <v>0.108</v>
      </c>
      <c r="U1766" s="195">
        <v>2E-3</v>
      </c>
      <c r="V1766" s="195">
        <v>2.1999999999999999E-2</v>
      </c>
      <c r="W1766" s="195">
        <v>0.54500000000000004</v>
      </c>
      <c r="X1766" s="195">
        <v>0.65100000000000002</v>
      </c>
      <c r="Y1766" s="195">
        <v>2.1000000000000001E-2</v>
      </c>
      <c r="Z1766" s="195">
        <v>6.4000000000000001E-2</v>
      </c>
      <c r="AA1766" s="195">
        <v>2.5999999999999999E-2</v>
      </c>
      <c r="AB1766" s="195">
        <v>7.0999999999999994E-2</v>
      </c>
      <c r="AC1766" s="42"/>
    </row>
    <row r="1767" spans="1:29" x14ac:dyDescent="0.25">
      <c r="A1767" s="94" t="s">
        <v>3210</v>
      </c>
      <c r="B1767" s="195">
        <v>8.7021755438859719E-2</v>
      </c>
      <c r="C1767" s="195">
        <v>7.501875468867217E-4</v>
      </c>
      <c r="D1767" s="195">
        <v>0.72168042010502631</v>
      </c>
      <c r="E1767" s="195">
        <v>7.2768192048012006E-2</v>
      </c>
      <c r="F1767" s="195">
        <v>6.6766691672918224E-2</v>
      </c>
      <c r="G1767" s="195">
        <v>1.0502625656414103E-2</v>
      </c>
      <c r="H1767" s="195" t="s">
        <v>143</v>
      </c>
      <c r="I1767" s="195">
        <v>4.0510127531882968E-2</v>
      </c>
      <c r="J1767" s="194">
        <v>1</v>
      </c>
      <c r="K1767" s="196">
        <v>1333</v>
      </c>
      <c r="L1767" s="94"/>
      <c r="M1767" s="195">
        <v>7.2999999999999995E-2</v>
      </c>
      <c r="N1767" s="195">
        <v>0.10299999999999999</v>
      </c>
      <c r="O1767" s="195">
        <v>0</v>
      </c>
      <c r="P1767" s="195">
        <v>4.0000000000000001E-3</v>
      </c>
      <c r="Q1767" s="195">
        <v>0.69699999999999995</v>
      </c>
      <c r="R1767" s="195">
        <v>0.745</v>
      </c>
      <c r="S1767" s="195">
        <v>0.06</v>
      </c>
      <c r="T1767" s="195">
        <v>8.7999999999999995E-2</v>
      </c>
      <c r="U1767" s="195">
        <v>5.5E-2</v>
      </c>
      <c r="V1767" s="195">
        <v>8.1000000000000003E-2</v>
      </c>
      <c r="W1767" s="195">
        <v>6.0000000000000001E-3</v>
      </c>
      <c r="X1767" s="195">
        <v>1.7999999999999999E-2</v>
      </c>
      <c r="Y1767" s="195" t="s">
        <v>143</v>
      </c>
      <c r="Z1767" s="195" t="s">
        <v>143</v>
      </c>
      <c r="AA1767" s="195">
        <v>3.1E-2</v>
      </c>
      <c r="AB1767" s="195">
        <v>5.1999999999999998E-2</v>
      </c>
      <c r="AC1767" s="42"/>
    </row>
    <row r="1768" spans="1:29" x14ac:dyDescent="0.25">
      <c r="A1768" s="94" t="s">
        <v>3211</v>
      </c>
      <c r="B1768" s="195">
        <v>5.062240663900415E-2</v>
      </c>
      <c r="C1768" s="195">
        <v>0.23651452282157676</v>
      </c>
      <c r="D1768" s="195">
        <v>0.26639004149377593</v>
      </c>
      <c r="E1768" s="195">
        <v>8.2987551867219914E-2</v>
      </c>
      <c r="F1768" s="195">
        <v>3.3195020746887967E-2</v>
      </c>
      <c r="G1768" s="195">
        <v>0.2863070539419087</v>
      </c>
      <c r="H1768" s="195">
        <v>8.2987551867219917E-3</v>
      </c>
      <c r="I1768" s="195">
        <v>3.5684647302904562E-2</v>
      </c>
      <c r="J1768" s="194">
        <v>1</v>
      </c>
      <c r="K1768" s="196">
        <v>1205</v>
      </c>
      <c r="L1768" s="94"/>
      <c r="M1768" s="195">
        <v>0.04</v>
      </c>
      <c r="N1768" s="195">
        <v>6.4000000000000001E-2</v>
      </c>
      <c r="O1768" s="195">
        <v>0.21299999999999999</v>
      </c>
      <c r="P1768" s="195">
        <v>0.26100000000000001</v>
      </c>
      <c r="Q1768" s="195">
        <v>0.24199999999999999</v>
      </c>
      <c r="R1768" s="195">
        <v>0.29199999999999998</v>
      </c>
      <c r="S1768" s="195">
        <v>6.9000000000000006E-2</v>
      </c>
      <c r="T1768" s="195">
        <v>0.1</v>
      </c>
      <c r="U1768" s="195">
        <v>2.4E-2</v>
      </c>
      <c r="V1768" s="195">
        <v>4.4999999999999998E-2</v>
      </c>
      <c r="W1768" s="195">
        <v>0.26100000000000001</v>
      </c>
      <c r="X1768" s="195">
        <v>0.312</v>
      </c>
      <c r="Y1768" s="195">
        <v>5.0000000000000001E-3</v>
      </c>
      <c r="Z1768" s="195">
        <v>1.4999999999999999E-2</v>
      </c>
      <c r="AA1768" s="195">
        <v>2.7E-2</v>
      </c>
      <c r="AB1768" s="195">
        <v>4.8000000000000001E-2</v>
      </c>
      <c r="AC1768" s="42"/>
    </row>
    <row r="1769" spans="1:29" x14ac:dyDescent="0.25">
      <c r="A1769" s="94" t="s">
        <v>3212</v>
      </c>
      <c r="B1769" s="195">
        <v>0.22670623145400592</v>
      </c>
      <c r="C1769" s="195">
        <v>0.40890207715133531</v>
      </c>
      <c r="D1769" s="195">
        <v>0.19525222551928784</v>
      </c>
      <c r="E1769" s="195">
        <v>3.6795252225519291E-2</v>
      </c>
      <c r="F1769" s="195">
        <v>2.373887240356083E-3</v>
      </c>
      <c r="G1769" s="195">
        <v>5.5786350148367955E-2</v>
      </c>
      <c r="H1769" s="195">
        <v>5.341246290801187E-3</v>
      </c>
      <c r="I1769" s="195">
        <v>6.8842729970326408E-2</v>
      </c>
      <c r="J1769" s="194">
        <v>1</v>
      </c>
      <c r="K1769" s="196">
        <v>1685</v>
      </c>
      <c r="L1769" s="94"/>
      <c r="M1769" s="195">
        <v>0.20699999999999999</v>
      </c>
      <c r="N1769" s="195">
        <v>0.247</v>
      </c>
      <c r="O1769" s="195">
        <v>0.38600000000000001</v>
      </c>
      <c r="P1769" s="195">
        <v>0.433</v>
      </c>
      <c r="Q1769" s="195">
        <v>0.17699999999999999</v>
      </c>
      <c r="R1769" s="195">
        <v>0.215</v>
      </c>
      <c r="S1769" s="195">
        <v>2.9000000000000001E-2</v>
      </c>
      <c r="T1769" s="195">
        <v>4.7E-2</v>
      </c>
      <c r="U1769" s="195">
        <v>1E-3</v>
      </c>
      <c r="V1769" s="195">
        <v>6.0000000000000001E-3</v>
      </c>
      <c r="W1769" s="195">
        <v>4.5999999999999999E-2</v>
      </c>
      <c r="X1769" s="195">
        <v>6.8000000000000005E-2</v>
      </c>
      <c r="Y1769" s="195">
        <v>3.0000000000000001E-3</v>
      </c>
      <c r="Z1769" s="195">
        <v>0.01</v>
      </c>
      <c r="AA1769" s="195">
        <v>5.8000000000000003E-2</v>
      </c>
      <c r="AB1769" s="195">
        <v>8.2000000000000003E-2</v>
      </c>
      <c r="AC1769" s="42"/>
    </row>
    <row r="1770" spans="1:29" x14ac:dyDescent="0.25">
      <c r="A1770" s="94" t="s">
        <v>3213</v>
      </c>
      <c r="B1770" s="195" t="s">
        <v>143</v>
      </c>
      <c r="C1770" s="195">
        <v>0.12955465587044535</v>
      </c>
      <c r="D1770" s="195">
        <v>0.291497975708502</v>
      </c>
      <c r="E1770" s="195">
        <v>0.25910931174089069</v>
      </c>
      <c r="F1770" s="195">
        <v>1.6194331983805668E-2</v>
      </c>
      <c r="G1770" s="195">
        <v>0.26720647773279355</v>
      </c>
      <c r="H1770" s="195">
        <v>4.048582995951417E-3</v>
      </c>
      <c r="I1770" s="195">
        <v>3.2388663967611336E-2</v>
      </c>
      <c r="J1770" s="194">
        <v>1</v>
      </c>
      <c r="K1770" s="196">
        <v>247</v>
      </c>
      <c r="L1770" s="94"/>
      <c r="M1770" s="195" t="s">
        <v>143</v>
      </c>
      <c r="N1770" s="195" t="s">
        <v>143</v>
      </c>
      <c r="O1770" s="195">
        <v>9.2999999999999999E-2</v>
      </c>
      <c r="P1770" s="195">
        <v>0.17699999999999999</v>
      </c>
      <c r="Q1770" s="195">
        <v>0.23799999999999999</v>
      </c>
      <c r="R1770" s="195">
        <v>0.35099999999999998</v>
      </c>
      <c r="S1770" s="195">
        <v>0.20799999999999999</v>
      </c>
      <c r="T1770" s="195">
        <v>0.317</v>
      </c>
      <c r="U1770" s="195">
        <v>6.0000000000000001E-3</v>
      </c>
      <c r="V1770" s="195">
        <v>4.1000000000000002E-2</v>
      </c>
      <c r="W1770" s="195">
        <v>0.216</v>
      </c>
      <c r="X1770" s="195">
        <v>0.32600000000000001</v>
      </c>
      <c r="Y1770" s="195">
        <v>1E-3</v>
      </c>
      <c r="Z1770" s="195">
        <v>2.3E-2</v>
      </c>
      <c r="AA1770" s="195">
        <v>1.7000000000000001E-2</v>
      </c>
      <c r="AB1770" s="195">
        <v>6.3E-2</v>
      </c>
      <c r="AC1770" s="42"/>
    </row>
    <row r="1771" spans="1:29" x14ac:dyDescent="0.25">
      <c r="A1771" s="94" t="s">
        <v>3214</v>
      </c>
      <c r="B1771" s="195" t="s">
        <v>143</v>
      </c>
      <c r="C1771" s="195">
        <v>0.15313390313390313</v>
      </c>
      <c r="D1771" s="195">
        <v>0.21723646723646722</v>
      </c>
      <c r="E1771" s="195">
        <v>0.14458689458689458</v>
      </c>
      <c r="F1771" s="195">
        <v>1.8518518518518517E-2</v>
      </c>
      <c r="G1771" s="195">
        <v>0.4252136752136752</v>
      </c>
      <c r="H1771" s="195">
        <v>7.1225071225071226E-3</v>
      </c>
      <c r="I1771" s="195">
        <v>3.4188034188034191E-2</v>
      </c>
      <c r="J1771" s="194">
        <v>0.99999999999999989</v>
      </c>
      <c r="K1771" s="196">
        <v>1404</v>
      </c>
      <c r="L1771" s="94"/>
      <c r="M1771" s="195" t="s">
        <v>143</v>
      </c>
      <c r="N1771" s="195" t="s">
        <v>143</v>
      </c>
      <c r="O1771" s="195">
        <v>0.13500000000000001</v>
      </c>
      <c r="P1771" s="195">
        <v>0.17299999999999999</v>
      </c>
      <c r="Q1771" s="195">
        <v>0.19600000000000001</v>
      </c>
      <c r="R1771" s="195">
        <v>0.24</v>
      </c>
      <c r="S1771" s="195">
        <v>0.127</v>
      </c>
      <c r="T1771" s="195">
        <v>0.16400000000000001</v>
      </c>
      <c r="U1771" s="195">
        <v>1.2999999999999999E-2</v>
      </c>
      <c r="V1771" s="195">
        <v>2.7E-2</v>
      </c>
      <c r="W1771" s="195">
        <v>0.4</v>
      </c>
      <c r="X1771" s="195">
        <v>0.45100000000000001</v>
      </c>
      <c r="Y1771" s="195">
        <v>4.0000000000000001E-3</v>
      </c>
      <c r="Z1771" s="195">
        <v>1.2999999999999999E-2</v>
      </c>
      <c r="AA1771" s="195">
        <v>2.5999999999999999E-2</v>
      </c>
      <c r="AB1771" s="195">
        <v>4.4999999999999998E-2</v>
      </c>
      <c r="AC1771" s="42"/>
    </row>
    <row r="1772" spans="1:29" x14ac:dyDescent="0.25">
      <c r="A1772" s="94" t="s">
        <v>3215</v>
      </c>
      <c r="B1772" s="195" t="s">
        <v>143</v>
      </c>
      <c r="C1772" s="195">
        <v>0.36678200692041524</v>
      </c>
      <c r="D1772" s="195">
        <v>0.34602076124567471</v>
      </c>
      <c r="E1772" s="195">
        <v>0.12110726643598616</v>
      </c>
      <c r="F1772" s="195">
        <v>1.384083044982699E-2</v>
      </c>
      <c r="G1772" s="195">
        <v>4.8442906574394463E-2</v>
      </c>
      <c r="H1772" s="195" t="s">
        <v>143</v>
      </c>
      <c r="I1772" s="195">
        <v>0.10380622837370242</v>
      </c>
      <c r="J1772" s="194">
        <v>1</v>
      </c>
      <c r="K1772" s="196">
        <v>289</v>
      </c>
      <c r="L1772" s="94"/>
      <c r="M1772" s="195" t="s">
        <v>143</v>
      </c>
      <c r="N1772" s="195" t="s">
        <v>143</v>
      </c>
      <c r="O1772" s="195">
        <v>0.313</v>
      </c>
      <c r="P1772" s="195">
        <v>0.42399999999999999</v>
      </c>
      <c r="Q1772" s="195">
        <v>0.29399999999999998</v>
      </c>
      <c r="R1772" s="195">
        <v>0.40300000000000002</v>
      </c>
      <c r="S1772" s="195">
        <v>8.7999999999999995E-2</v>
      </c>
      <c r="T1772" s="195">
        <v>0.16400000000000001</v>
      </c>
      <c r="U1772" s="195">
        <v>5.0000000000000001E-3</v>
      </c>
      <c r="V1772" s="195">
        <v>3.5000000000000003E-2</v>
      </c>
      <c r="W1772" s="195">
        <v>2.9000000000000001E-2</v>
      </c>
      <c r="X1772" s="195">
        <v>0.08</v>
      </c>
      <c r="Y1772" s="195" t="s">
        <v>143</v>
      </c>
      <c r="Z1772" s="195" t="s">
        <v>143</v>
      </c>
      <c r="AA1772" s="195">
        <v>7.3999999999999996E-2</v>
      </c>
      <c r="AB1772" s="195">
        <v>0.14399999999999999</v>
      </c>
      <c r="AC1772" s="42"/>
    </row>
    <row r="1773" spans="1:29" x14ac:dyDescent="0.25">
      <c r="A1773" s="94" t="s">
        <v>3216</v>
      </c>
      <c r="B1773" s="195" t="s">
        <v>143</v>
      </c>
      <c r="C1773" s="195">
        <v>0.16200000000000001</v>
      </c>
      <c r="D1773" s="195">
        <v>0.35</v>
      </c>
      <c r="E1773" s="195">
        <v>0.13600000000000001</v>
      </c>
      <c r="F1773" s="195">
        <v>0.02</v>
      </c>
      <c r="G1773" s="195">
        <v>0.24199999999999999</v>
      </c>
      <c r="H1773" s="195" t="s">
        <v>143</v>
      </c>
      <c r="I1773" s="195">
        <v>0.09</v>
      </c>
      <c r="J1773" s="194">
        <v>1</v>
      </c>
      <c r="K1773" s="196">
        <v>500</v>
      </c>
      <c r="L1773" s="94"/>
      <c r="M1773" s="195" t="s">
        <v>143</v>
      </c>
      <c r="N1773" s="195" t="s">
        <v>143</v>
      </c>
      <c r="O1773" s="195">
        <v>0.13200000000000001</v>
      </c>
      <c r="P1773" s="195">
        <v>0.19700000000000001</v>
      </c>
      <c r="Q1773" s="195">
        <v>0.309</v>
      </c>
      <c r="R1773" s="195">
        <v>0.39300000000000002</v>
      </c>
      <c r="S1773" s="195">
        <v>0.109</v>
      </c>
      <c r="T1773" s="195">
        <v>0.16900000000000001</v>
      </c>
      <c r="U1773" s="195">
        <v>1.0999999999999999E-2</v>
      </c>
      <c r="V1773" s="195">
        <v>3.5999999999999997E-2</v>
      </c>
      <c r="W1773" s="195">
        <v>0.20699999999999999</v>
      </c>
      <c r="X1773" s="195">
        <v>0.28100000000000003</v>
      </c>
      <c r="Y1773" s="195" t="s">
        <v>143</v>
      </c>
      <c r="Z1773" s="195" t="s">
        <v>143</v>
      </c>
      <c r="AA1773" s="195">
        <v>6.8000000000000005E-2</v>
      </c>
      <c r="AB1773" s="195">
        <v>0.11799999999999999</v>
      </c>
      <c r="AC1773" s="42"/>
    </row>
    <row r="1774" spans="1:29" x14ac:dyDescent="0.25">
      <c r="A1774" s="94" t="s">
        <v>3217</v>
      </c>
      <c r="B1774" s="195" t="s">
        <v>143</v>
      </c>
      <c r="C1774" s="195">
        <v>0.28936170212765955</v>
      </c>
      <c r="D1774" s="195">
        <v>0.20425531914893616</v>
      </c>
      <c r="E1774" s="195">
        <v>8.5106382978723402E-2</v>
      </c>
      <c r="F1774" s="195">
        <v>9.3617021276595741E-2</v>
      </c>
      <c r="G1774" s="195">
        <v>0.2723404255319149</v>
      </c>
      <c r="H1774" s="195">
        <v>1.7021276595744681E-2</v>
      </c>
      <c r="I1774" s="195">
        <v>3.8297872340425532E-2</v>
      </c>
      <c r="J1774" s="194">
        <v>1</v>
      </c>
      <c r="K1774" s="196">
        <v>235</v>
      </c>
      <c r="L1774" s="94"/>
      <c r="M1774" s="195" t="s">
        <v>143</v>
      </c>
      <c r="N1774" s="195" t="s">
        <v>143</v>
      </c>
      <c r="O1774" s="195">
        <v>0.23499999999999999</v>
      </c>
      <c r="P1774" s="195">
        <v>0.35</v>
      </c>
      <c r="Q1774" s="195">
        <v>0.158</v>
      </c>
      <c r="R1774" s="195">
        <v>0.26</v>
      </c>
      <c r="S1774" s="195">
        <v>5.6000000000000001E-2</v>
      </c>
      <c r="T1774" s="195">
        <v>0.128</v>
      </c>
      <c r="U1774" s="195">
        <v>6.3E-2</v>
      </c>
      <c r="V1774" s="195">
        <v>0.13800000000000001</v>
      </c>
      <c r="W1774" s="195">
        <v>0.219</v>
      </c>
      <c r="X1774" s="195">
        <v>0.33300000000000002</v>
      </c>
      <c r="Y1774" s="195">
        <v>7.0000000000000001E-3</v>
      </c>
      <c r="Z1774" s="195">
        <v>4.2999999999999997E-2</v>
      </c>
      <c r="AA1774" s="195">
        <v>0.02</v>
      </c>
      <c r="AB1774" s="195">
        <v>7.0999999999999994E-2</v>
      </c>
      <c r="AC1774" s="42"/>
    </row>
    <row r="1775" spans="1:29" x14ac:dyDescent="0.25">
      <c r="A1775" s="94" t="s">
        <v>3218</v>
      </c>
      <c r="B1775" s="195" t="s">
        <v>143</v>
      </c>
      <c r="C1775" s="195">
        <v>7.9136690647482008E-2</v>
      </c>
      <c r="D1775" s="195">
        <v>0.21942446043165467</v>
      </c>
      <c r="E1775" s="195">
        <v>0.1223021582733813</v>
      </c>
      <c r="F1775" s="195">
        <v>1.4388489208633094E-2</v>
      </c>
      <c r="G1775" s="195">
        <v>0.51438848920863312</v>
      </c>
      <c r="H1775" s="195">
        <v>1.4388489208633094E-2</v>
      </c>
      <c r="I1775" s="195">
        <v>3.5971223021582732E-2</v>
      </c>
      <c r="J1775" s="194">
        <v>1</v>
      </c>
      <c r="K1775" s="196">
        <v>278</v>
      </c>
      <c r="L1775" s="94"/>
      <c r="M1775" s="195" t="s">
        <v>143</v>
      </c>
      <c r="N1775" s="195" t="s">
        <v>143</v>
      </c>
      <c r="O1775" s="195">
        <v>5.2999999999999999E-2</v>
      </c>
      <c r="P1775" s="195">
        <v>0.11700000000000001</v>
      </c>
      <c r="Q1775" s="195">
        <v>0.17499999999999999</v>
      </c>
      <c r="R1775" s="195">
        <v>0.27200000000000002</v>
      </c>
      <c r="S1775" s="195">
        <v>8.8999999999999996E-2</v>
      </c>
      <c r="T1775" s="195">
        <v>0.16600000000000001</v>
      </c>
      <c r="U1775" s="195">
        <v>6.0000000000000001E-3</v>
      </c>
      <c r="V1775" s="195">
        <v>3.5999999999999997E-2</v>
      </c>
      <c r="W1775" s="195">
        <v>0.45600000000000002</v>
      </c>
      <c r="X1775" s="195">
        <v>0.57299999999999995</v>
      </c>
      <c r="Y1775" s="195">
        <v>6.0000000000000001E-3</v>
      </c>
      <c r="Z1775" s="195">
        <v>3.5999999999999997E-2</v>
      </c>
      <c r="AA1775" s="195">
        <v>0.02</v>
      </c>
      <c r="AB1775" s="195">
        <v>6.5000000000000002E-2</v>
      </c>
      <c r="AC1775" s="42"/>
    </row>
    <row r="1776" spans="1:29" x14ac:dyDescent="0.25">
      <c r="A1776" s="94" t="s">
        <v>3219</v>
      </c>
      <c r="B1776" s="195" t="s">
        <v>143</v>
      </c>
      <c r="C1776" s="195">
        <v>0.22142390594382758</v>
      </c>
      <c r="D1776" s="195">
        <v>0.45068582625734815</v>
      </c>
      <c r="E1776" s="195">
        <v>0.11757021554539517</v>
      </c>
      <c r="F1776" s="195">
        <v>3.5924232527759635E-2</v>
      </c>
      <c r="G1776" s="195">
        <v>0.12410189418680601</v>
      </c>
      <c r="H1776" s="195">
        <v>6.5316786414108428E-4</v>
      </c>
      <c r="I1776" s="195">
        <v>4.9640757674722404E-2</v>
      </c>
      <c r="J1776" s="194">
        <v>1</v>
      </c>
      <c r="K1776" s="196">
        <v>1531</v>
      </c>
      <c r="L1776" s="94"/>
      <c r="M1776" s="195" t="s">
        <v>143</v>
      </c>
      <c r="N1776" s="195" t="s">
        <v>143</v>
      </c>
      <c r="O1776" s="195">
        <v>0.20100000000000001</v>
      </c>
      <c r="P1776" s="195">
        <v>0.24299999999999999</v>
      </c>
      <c r="Q1776" s="195">
        <v>0.42599999999999999</v>
      </c>
      <c r="R1776" s="195">
        <v>0.47599999999999998</v>
      </c>
      <c r="S1776" s="195">
        <v>0.10199999999999999</v>
      </c>
      <c r="T1776" s="195">
        <v>0.13500000000000001</v>
      </c>
      <c r="U1776" s="195">
        <v>2.8000000000000001E-2</v>
      </c>
      <c r="V1776" s="195">
        <v>4.5999999999999999E-2</v>
      </c>
      <c r="W1776" s="195">
        <v>0.109</v>
      </c>
      <c r="X1776" s="195">
        <v>0.14199999999999999</v>
      </c>
      <c r="Y1776" s="195">
        <v>0</v>
      </c>
      <c r="Z1776" s="195">
        <v>4.0000000000000001E-3</v>
      </c>
      <c r="AA1776" s="195">
        <v>0.04</v>
      </c>
      <c r="AB1776" s="195">
        <v>6.2E-2</v>
      </c>
      <c r="AC1776" s="42"/>
    </row>
    <row r="1777" spans="1:29" x14ac:dyDescent="0.25">
      <c r="A1777" s="94" t="s">
        <v>3220</v>
      </c>
      <c r="B1777" s="195" t="s">
        <v>143</v>
      </c>
      <c r="C1777" s="195">
        <v>0.39552238805970147</v>
      </c>
      <c r="D1777" s="195">
        <v>0.35820895522388058</v>
      </c>
      <c r="E1777" s="195">
        <v>8.9552238805970144E-2</v>
      </c>
      <c r="F1777" s="195">
        <v>1.1194029850746268E-2</v>
      </c>
      <c r="G1777" s="195">
        <v>8.9552238805970144E-2</v>
      </c>
      <c r="H1777" s="195" t="s">
        <v>143</v>
      </c>
      <c r="I1777" s="195">
        <v>5.5970149253731345E-2</v>
      </c>
      <c r="J1777" s="194">
        <v>1</v>
      </c>
      <c r="K1777" s="196">
        <v>268</v>
      </c>
      <c r="L1777" s="94"/>
      <c r="M1777" s="195" t="s">
        <v>143</v>
      </c>
      <c r="N1777" s="195" t="s">
        <v>143</v>
      </c>
      <c r="O1777" s="195">
        <v>0.33900000000000002</v>
      </c>
      <c r="P1777" s="195">
        <v>0.45500000000000002</v>
      </c>
      <c r="Q1777" s="195">
        <v>0.30299999999999999</v>
      </c>
      <c r="R1777" s="195">
        <v>0.41699999999999998</v>
      </c>
      <c r="S1777" s="195">
        <v>6.0999999999999999E-2</v>
      </c>
      <c r="T1777" s="195">
        <v>0.13</v>
      </c>
      <c r="U1777" s="195">
        <v>4.0000000000000001E-3</v>
      </c>
      <c r="V1777" s="195">
        <v>3.2000000000000001E-2</v>
      </c>
      <c r="W1777" s="195">
        <v>6.0999999999999999E-2</v>
      </c>
      <c r="X1777" s="195">
        <v>0.13</v>
      </c>
      <c r="Y1777" s="195" t="s">
        <v>143</v>
      </c>
      <c r="Z1777" s="195" t="s">
        <v>143</v>
      </c>
      <c r="AA1777" s="195">
        <v>3.4000000000000002E-2</v>
      </c>
      <c r="AB1777" s="195">
        <v>0.09</v>
      </c>
      <c r="AC1777" s="42"/>
    </row>
    <row r="1778" spans="1:29" x14ac:dyDescent="0.25">
      <c r="A1778" s="94" t="s">
        <v>3221</v>
      </c>
      <c r="B1778" s="195">
        <v>5.0445103857566766E-2</v>
      </c>
      <c r="C1778" s="195">
        <v>0.20330419440211725</v>
      </c>
      <c r="D1778" s="195">
        <v>0.28983880022455688</v>
      </c>
      <c r="E1778" s="195">
        <v>0.11676958857967761</v>
      </c>
      <c r="F1778" s="195">
        <v>2.1974496751944822E-2</v>
      </c>
      <c r="G1778" s="195">
        <v>0.23257679044029192</v>
      </c>
      <c r="H1778" s="195">
        <v>8.1802871120378543E-3</v>
      </c>
      <c r="I1778" s="195">
        <v>7.6910738631806877E-2</v>
      </c>
      <c r="J1778" s="194">
        <v>1</v>
      </c>
      <c r="K1778" s="196">
        <v>12469</v>
      </c>
      <c r="L1778" s="94"/>
      <c r="M1778" s="195">
        <v>4.7E-2</v>
      </c>
      <c r="N1778" s="195">
        <v>5.3999999999999999E-2</v>
      </c>
      <c r="O1778" s="195">
        <v>0.19600000000000001</v>
      </c>
      <c r="P1778" s="195">
        <v>0.21</v>
      </c>
      <c r="Q1778" s="195">
        <v>0.28199999999999997</v>
      </c>
      <c r="R1778" s="195">
        <v>0.29799999999999999</v>
      </c>
      <c r="S1778" s="195">
        <v>0.111</v>
      </c>
      <c r="T1778" s="195">
        <v>0.123</v>
      </c>
      <c r="U1778" s="195">
        <v>0.02</v>
      </c>
      <c r="V1778" s="195">
        <v>2.5000000000000001E-2</v>
      </c>
      <c r="W1778" s="195">
        <v>0.22500000000000001</v>
      </c>
      <c r="X1778" s="195">
        <v>0.24</v>
      </c>
      <c r="Y1778" s="195">
        <v>7.0000000000000001E-3</v>
      </c>
      <c r="Z1778" s="195">
        <v>0.01</v>
      </c>
      <c r="AA1778" s="195">
        <v>7.1999999999999995E-2</v>
      </c>
      <c r="AB1778" s="195">
        <v>8.2000000000000003E-2</v>
      </c>
      <c r="AC1778" s="42"/>
    </row>
    <row r="1779" spans="1:29" x14ac:dyDescent="0.25">
      <c r="A1779" s="94" t="s">
        <v>3222</v>
      </c>
      <c r="B1779" s="195" t="s">
        <v>143</v>
      </c>
      <c r="C1779" s="195">
        <v>0.2478386167146974</v>
      </c>
      <c r="D1779" s="195">
        <v>0.33717579250720459</v>
      </c>
      <c r="E1779" s="195">
        <v>0.13256484149855907</v>
      </c>
      <c r="F1779" s="195">
        <v>1.1527377521613832E-2</v>
      </c>
      <c r="G1779" s="195">
        <v>0.21613832853025935</v>
      </c>
      <c r="H1779" s="195">
        <v>8.6455331412103754E-3</v>
      </c>
      <c r="I1779" s="195">
        <v>4.6109510086455328E-2</v>
      </c>
      <c r="J1779" s="194">
        <v>1</v>
      </c>
      <c r="K1779" s="196">
        <v>347</v>
      </c>
      <c r="L1779" s="94"/>
      <c r="M1779" s="195" t="s">
        <v>143</v>
      </c>
      <c r="N1779" s="195" t="s">
        <v>143</v>
      </c>
      <c r="O1779" s="195">
        <v>0.20499999999999999</v>
      </c>
      <c r="P1779" s="195">
        <v>0.29599999999999999</v>
      </c>
      <c r="Q1779" s="195">
        <v>0.28899999999999998</v>
      </c>
      <c r="R1779" s="195">
        <v>0.38800000000000001</v>
      </c>
      <c r="S1779" s="195">
        <v>0.10100000000000001</v>
      </c>
      <c r="T1779" s="195">
        <v>0.17199999999999999</v>
      </c>
      <c r="U1779" s="195">
        <v>4.0000000000000001E-3</v>
      </c>
      <c r="V1779" s="195">
        <v>2.9000000000000001E-2</v>
      </c>
      <c r="W1779" s="195">
        <v>0.17599999999999999</v>
      </c>
      <c r="X1779" s="195">
        <v>0.26200000000000001</v>
      </c>
      <c r="Y1779" s="195">
        <v>3.0000000000000001E-3</v>
      </c>
      <c r="Z1779" s="195">
        <v>2.5000000000000001E-2</v>
      </c>
      <c r="AA1779" s="195">
        <v>2.9000000000000001E-2</v>
      </c>
      <c r="AB1779" s="195">
        <v>7.3999999999999996E-2</v>
      </c>
      <c r="AC1779" s="42"/>
    </row>
    <row r="1780" spans="1:29" x14ac:dyDescent="0.25">
      <c r="A1780" s="94" t="s">
        <v>3223</v>
      </c>
      <c r="B1780" s="195" t="s">
        <v>143</v>
      </c>
      <c r="C1780" s="195">
        <v>4.5698924731182797E-2</v>
      </c>
      <c r="D1780" s="195">
        <v>0.21236559139784947</v>
      </c>
      <c r="E1780" s="195">
        <v>0.10215053763440861</v>
      </c>
      <c r="F1780" s="195">
        <v>1.6129032258064516E-2</v>
      </c>
      <c r="G1780" s="195">
        <v>0.55107526881720426</v>
      </c>
      <c r="H1780" s="195">
        <v>2.6881720430107527E-2</v>
      </c>
      <c r="I1780" s="195">
        <v>4.5698924731182797E-2</v>
      </c>
      <c r="J1780" s="194">
        <v>0.99999999999999989</v>
      </c>
      <c r="K1780" s="196">
        <v>372</v>
      </c>
      <c r="L1780" s="94"/>
      <c r="M1780" s="195" t="s">
        <v>143</v>
      </c>
      <c r="N1780" s="195" t="s">
        <v>143</v>
      </c>
      <c r="O1780" s="195">
        <v>2.9000000000000001E-2</v>
      </c>
      <c r="P1780" s="195">
        <v>7.1999999999999995E-2</v>
      </c>
      <c r="Q1780" s="195">
        <v>0.17399999999999999</v>
      </c>
      <c r="R1780" s="195">
        <v>0.25700000000000001</v>
      </c>
      <c r="S1780" s="195">
        <v>7.4999999999999997E-2</v>
      </c>
      <c r="T1780" s="195">
        <v>0.13700000000000001</v>
      </c>
      <c r="U1780" s="195">
        <v>7.0000000000000001E-3</v>
      </c>
      <c r="V1780" s="195">
        <v>3.5000000000000003E-2</v>
      </c>
      <c r="W1780" s="195">
        <v>0.5</v>
      </c>
      <c r="X1780" s="195">
        <v>0.60099999999999998</v>
      </c>
      <c r="Y1780" s="195">
        <v>1.4999999999999999E-2</v>
      </c>
      <c r="Z1780" s="195">
        <v>4.9000000000000002E-2</v>
      </c>
      <c r="AA1780" s="195">
        <v>2.9000000000000001E-2</v>
      </c>
      <c r="AB1780" s="195">
        <v>7.1999999999999995E-2</v>
      </c>
      <c r="AC1780" s="42"/>
    </row>
    <row r="1781" spans="1:29" x14ac:dyDescent="0.25">
      <c r="A1781" s="94" t="s">
        <v>3224</v>
      </c>
      <c r="B1781" s="195">
        <v>2.2007042253521125E-2</v>
      </c>
      <c r="C1781" s="195">
        <v>8.8028169014084509E-4</v>
      </c>
      <c r="D1781" s="195">
        <v>0.70510563380281688</v>
      </c>
      <c r="E1781" s="195">
        <v>8.9788732394366202E-2</v>
      </c>
      <c r="F1781" s="195">
        <v>0.11179577464788733</v>
      </c>
      <c r="G1781" s="195">
        <v>1.3204225352112676E-2</v>
      </c>
      <c r="H1781" s="195" t="s">
        <v>143</v>
      </c>
      <c r="I1781" s="195">
        <v>5.721830985915493E-2</v>
      </c>
      <c r="J1781" s="194">
        <v>1</v>
      </c>
      <c r="K1781" s="196">
        <v>1136</v>
      </c>
      <c r="L1781" s="94"/>
      <c r="M1781" s="195">
        <v>1.4999999999999999E-2</v>
      </c>
      <c r="N1781" s="195">
        <v>3.2000000000000001E-2</v>
      </c>
      <c r="O1781" s="195">
        <v>0</v>
      </c>
      <c r="P1781" s="195">
        <v>5.0000000000000001E-3</v>
      </c>
      <c r="Q1781" s="195">
        <v>0.67800000000000005</v>
      </c>
      <c r="R1781" s="195">
        <v>0.73099999999999998</v>
      </c>
      <c r="S1781" s="195">
        <v>7.4999999999999997E-2</v>
      </c>
      <c r="T1781" s="195">
        <v>0.108</v>
      </c>
      <c r="U1781" s="195">
        <v>9.5000000000000001E-2</v>
      </c>
      <c r="V1781" s="195">
        <v>0.13100000000000001</v>
      </c>
      <c r="W1781" s="195">
        <v>8.0000000000000002E-3</v>
      </c>
      <c r="X1781" s="195">
        <v>2.1999999999999999E-2</v>
      </c>
      <c r="Y1781" s="195" t="s">
        <v>143</v>
      </c>
      <c r="Z1781" s="195" t="s">
        <v>143</v>
      </c>
      <c r="AA1781" s="195">
        <v>4.4999999999999998E-2</v>
      </c>
      <c r="AB1781" s="195">
        <v>7.1999999999999995E-2</v>
      </c>
      <c r="AC1781" s="42"/>
    </row>
    <row r="1782" spans="1:29" x14ac:dyDescent="0.25">
      <c r="A1782" s="94" t="s">
        <v>3225</v>
      </c>
      <c r="B1782" s="195">
        <v>6.5075921908893705E-2</v>
      </c>
      <c r="C1782" s="195">
        <v>0.19812002892263195</v>
      </c>
      <c r="D1782" s="195">
        <v>0.26536514822848878</v>
      </c>
      <c r="E1782" s="195">
        <v>9.1106290672451198E-2</v>
      </c>
      <c r="F1782" s="195">
        <v>3.759942154736081E-2</v>
      </c>
      <c r="G1782" s="195">
        <v>0.27548806941431669</v>
      </c>
      <c r="H1782" s="195">
        <v>6.5075921908893707E-3</v>
      </c>
      <c r="I1782" s="195">
        <v>6.0737527114967459E-2</v>
      </c>
      <c r="J1782" s="194">
        <v>1</v>
      </c>
      <c r="K1782" s="196">
        <v>1383</v>
      </c>
      <c r="L1782" s="94"/>
      <c r="M1782" s="195">
        <v>5.2999999999999999E-2</v>
      </c>
      <c r="N1782" s="195">
        <v>7.9000000000000001E-2</v>
      </c>
      <c r="O1782" s="195">
        <v>0.17799999999999999</v>
      </c>
      <c r="P1782" s="195">
        <v>0.22</v>
      </c>
      <c r="Q1782" s="195">
        <v>0.24299999999999999</v>
      </c>
      <c r="R1782" s="195">
        <v>0.28899999999999998</v>
      </c>
      <c r="S1782" s="195">
        <v>7.6999999999999999E-2</v>
      </c>
      <c r="T1782" s="195">
        <v>0.107</v>
      </c>
      <c r="U1782" s="195">
        <v>2.9000000000000001E-2</v>
      </c>
      <c r="V1782" s="195">
        <v>4.9000000000000002E-2</v>
      </c>
      <c r="W1782" s="195">
        <v>0.253</v>
      </c>
      <c r="X1782" s="195">
        <v>0.3</v>
      </c>
      <c r="Y1782" s="195">
        <v>3.0000000000000001E-3</v>
      </c>
      <c r="Z1782" s="195">
        <v>1.2E-2</v>
      </c>
      <c r="AA1782" s="195">
        <v>4.9000000000000002E-2</v>
      </c>
      <c r="AB1782" s="195">
        <v>7.4999999999999997E-2</v>
      </c>
      <c r="AC1782" s="42"/>
    </row>
    <row r="1783" spans="1:29" x14ac:dyDescent="0.25">
      <c r="A1783" s="94" t="s">
        <v>3226</v>
      </c>
      <c r="B1783" s="195">
        <v>0.25463182897862235</v>
      </c>
      <c r="C1783" s="195">
        <v>0.40712589073634203</v>
      </c>
      <c r="D1783" s="195">
        <v>0.14774346793349169</v>
      </c>
      <c r="E1783" s="195">
        <v>3.800475059382423E-2</v>
      </c>
      <c r="F1783" s="195">
        <v>3.3254156769596198E-3</v>
      </c>
      <c r="G1783" s="195">
        <v>4.9406175771971497E-2</v>
      </c>
      <c r="H1783" s="195">
        <v>2.8503562945368173E-3</v>
      </c>
      <c r="I1783" s="195">
        <v>9.6912114014251788E-2</v>
      </c>
      <c r="J1783" s="194">
        <v>1</v>
      </c>
      <c r="K1783" s="196">
        <v>2105</v>
      </c>
      <c r="L1783" s="94"/>
      <c r="M1783" s="195">
        <v>0.23599999999999999</v>
      </c>
      <c r="N1783" s="195">
        <v>0.27400000000000002</v>
      </c>
      <c r="O1783" s="195">
        <v>0.38600000000000001</v>
      </c>
      <c r="P1783" s="195">
        <v>0.42799999999999999</v>
      </c>
      <c r="Q1783" s="195">
        <v>0.13300000000000001</v>
      </c>
      <c r="R1783" s="195">
        <v>0.16400000000000001</v>
      </c>
      <c r="S1783" s="195">
        <v>3.1E-2</v>
      </c>
      <c r="T1783" s="195">
        <v>4.7E-2</v>
      </c>
      <c r="U1783" s="195">
        <v>2E-3</v>
      </c>
      <c r="V1783" s="195">
        <v>7.0000000000000001E-3</v>
      </c>
      <c r="W1783" s="195">
        <v>4.1000000000000002E-2</v>
      </c>
      <c r="X1783" s="195">
        <v>0.06</v>
      </c>
      <c r="Y1783" s="195">
        <v>1E-3</v>
      </c>
      <c r="Z1783" s="195">
        <v>6.0000000000000001E-3</v>
      </c>
      <c r="AA1783" s="195">
        <v>8.5000000000000006E-2</v>
      </c>
      <c r="AB1783" s="195">
        <v>0.11</v>
      </c>
      <c r="AC1783" s="42"/>
    </row>
    <row r="1784" spans="1:29" x14ac:dyDescent="0.25">
      <c r="A1784" s="94" t="s">
        <v>3227</v>
      </c>
      <c r="B1784" s="195" t="s">
        <v>143</v>
      </c>
      <c r="C1784" s="195">
        <v>0.13427561837455831</v>
      </c>
      <c r="D1784" s="195">
        <v>0.26855123674911663</v>
      </c>
      <c r="E1784" s="195">
        <v>0.2332155477031802</v>
      </c>
      <c r="F1784" s="195">
        <v>1.7667844522968199E-2</v>
      </c>
      <c r="G1784" s="195">
        <v>0.28621908127208479</v>
      </c>
      <c r="H1784" s="195">
        <v>7.0671378091872791E-3</v>
      </c>
      <c r="I1784" s="195">
        <v>5.3003533568904596E-2</v>
      </c>
      <c r="J1784" s="194">
        <v>1</v>
      </c>
      <c r="K1784" s="196">
        <v>283</v>
      </c>
      <c r="L1784" s="94"/>
      <c r="M1784" s="195" t="s">
        <v>143</v>
      </c>
      <c r="N1784" s="195" t="s">
        <v>143</v>
      </c>
      <c r="O1784" s="195">
        <v>9.9000000000000005E-2</v>
      </c>
      <c r="P1784" s="195">
        <v>0.17899999999999999</v>
      </c>
      <c r="Q1784" s="195">
        <v>0.22</v>
      </c>
      <c r="R1784" s="195">
        <v>0.32300000000000001</v>
      </c>
      <c r="S1784" s="195">
        <v>0.188</v>
      </c>
      <c r="T1784" s="195">
        <v>0.28599999999999998</v>
      </c>
      <c r="U1784" s="195">
        <v>8.0000000000000002E-3</v>
      </c>
      <c r="V1784" s="195">
        <v>4.1000000000000002E-2</v>
      </c>
      <c r="W1784" s="195">
        <v>0.23699999999999999</v>
      </c>
      <c r="X1784" s="195">
        <v>0.34100000000000003</v>
      </c>
      <c r="Y1784" s="195">
        <v>2E-3</v>
      </c>
      <c r="Z1784" s="195">
        <v>2.5000000000000001E-2</v>
      </c>
      <c r="AA1784" s="195">
        <v>3.2000000000000001E-2</v>
      </c>
      <c r="AB1784" s="195">
        <v>8.5999999999999993E-2</v>
      </c>
      <c r="AC1784" s="42"/>
    </row>
    <row r="1785" spans="1:29" x14ac:dyDescent="0.25">
      <c r="A1785" s="94" t="s">
        <v>3228</v>
      </c>
      <c r="B1785" s="195" t="s">
        <v>143</v>
      </c>
      <c r="C1785" s="195">
        <v>0.13454800280308341</v>
      </c>
      <c r="D1785" s="195">
        <v>0.24106517168885774</v>
      </c>
      <c r="E1785" s="195">
        <v>0.13735108619481429</v>
      </c>
      <c r="F1785" s="195">
        <v>2.1723896285914507E-2</v>
      </c>
      <c r="G1785" s="195">
        <v>0.40014015416958654</v>
      </c>
      <c r="H1785" s="195">
        <v>1.751927119831815E-2</v>
      </c>
      <c r="I1785" s="195">
        <v>4.7652417659425371E-2</v>
      </c>
      <c r="J1785" s="194">
        <v>1.0000000000000002</v>
      </c>
      <c r="K1785" s="196">
        <v>1427</v>
      </c>
      <c r="L1785" s="94"/>
      <c r="M1785" s="195" t="s">
        <v>143</v>
      </c>
      <c r="N1785" s="195" t="s">
        <v>143</v>
      </c>
      <c r="O1785" s="195">
        <v>0.11799999999999999</v>
      </c>
      <c r="P1785" s="195">
        <v>0.153</v>
      </c>
      <c r="Q1785" s="195">
        <v>0.22</v>
      </c>
      <c r="R1785" s="195">
        <v>0.26400000000000001</v>
      </c>
      <c r="S1785" s="195">
        <v>0.12</v>
      </c>
      <c r="T1785" s="195">
        <v>0.156</v>
      </c>
      <c r="U1785" s="195">
        <v>1.4999999999999999E-2</v>
      </c>
      <c r="V1785" s="195">
        <v>3.1E-2</v>
      </c>
      <c r="W1785" s="195">
        <v>0.375</v>
      </c>
      <c r="X1785" s="195">
        <v>0.42599999999999999</v>
      </c>
      <c r="Y1785" s="195">
        <v>1.2E-2</v>
      </c>
      <c r="Z1785" s="195">
        <v>2.5999999999999999E-2</v>
      </c>
      <c r="AA1785" s="195">
        <v>3.7999999999999999E-2</v>
      </c>
      <c r="AB1785" s="195">
        <v>0.06</v>
      </c>
      <c r="AC1785" s="42"/>
    </row>
    <row r="1786" spans="1:29" x14ac:dyDescent="0.25">
      <c r="A1786" s="94" t="s">
        <v>3229</v>
      </c>
      <c r="B1786" s="195" t="s">
        <v>143</v>
      </c>
      <c r="C1786" s="195">
        <v>0.27093596059113301</v>
      </c>
      <c r="D1786" s="195">
        <v>0.42857142857142855</v>
      </c>
      <c r="E1786" s="195">
        <v>0.10837438423645321</v>
      </c>
      <c r="F1786" s="195" t="s">
        <v>143</v>
      </c>
      <c r="G1786" s="195">
        <v>4.1871921182266007E-2</v>
      </c>
      <c r="H1786" s="195" t="s">
        <v>143</v>
      </c>
      <c r="I1786" s="195">
        <v>0.15024630541871922</v>
      </c>
      <c r="J1786" s="194">
        <v>1</v>
      </c>
      <c r="K1786" s="196">
        <v>406</v>
      </c>
      <c r="L1786" s="94"/>
      <c r="M1786" s="195" t="s">
        <v>143</v>
      </c>
      <c r="N1786" s="195" t="s">
        <v>143</v>
      </c>
      <c r="O1786" s="195">
        <v>0.23</v>
      </c>
      <c r="P1786" s="195">
        <v>0.316</v>
      </c>
      <c r="Q1786" s="195">
        <v>0.38100000000000001</v>
      </c>
      <c r="R1786" s="195">
        <v>0.47699999999999998</v>
      </c>
      <c r="S1786" s="195">
        <v>8.2000000000000003E-2</v>
      </c>
      <c r="T1786" s="195">
        <v>0.14199999999999999</v>
      </c>
      <c r="U1786" s="195" t="s">
        <v>143</v>
      </c>
      <c r="V1786" s="195" t="s">
        <v>143</v>
      </c>
      <c r="W1786" s="195">
        <v>2.5999999999999999E-2</v>
      </c>
      <c r="X1786" s="195">
        <v>6.6000000000000003E-2</v>
      </c>
      <c r="Y1786" s="195" t="s">
        <v>143</v>
      </c>
      <c r="Z1786" s="195" t="s">
        <v>143</v>
      </c>
      <c r="AA1786" s="195">
        <v>0.11899999999999999</v>
      </c>
      <c r="AB1786" s="195">
        <v>0.188</v>
      </c>
      <c r="AC1786" s="42"/>
    </row>
    <row r="1787" spans="1:29" x14ac:dyDescent="0.25">
      <c r="A1787" s="94" t="s">
        <v>3230</v>
      </c>
      <c r="B1787" s="195" t="s">
        <v>143</v>
      </c>
      <c r="C1787" s="195">
        <v>0.12133072407045009</v>
      </c>
      <c r="D1787" s="195">
        <v>0.30332681017612523</v>
      </c>
      <c r="E1787" s="195">
        <v>0.16438356164383561</v>
      </c>
      <c r="F1787" s="195">
        <v>1.7612524461839529E-2</v>
      </c>
      <c r="G1787" s="195">
        <v>0.28962818003913893</v>
      </c>
      <c r="H1787" s="195">
        <v>1.5655577299412915E-2</v>
      </c>
      <c r="I1787" s="195">
        <v>8.8062622309197647E-2</v>
      </c>
      <c r="J1787" s="194">
        <v>0.99999999999999978</v>
      </c>
      <c r="K1787" s="196">
        <v>511</v>
      </c>
      <c r="L1787" s="94"/>
      <c r="M1787" s="195" t="s">
        <v>143</v>
      </c>
      <c r="N1787" s="195" t="s">
        <v>143</v>
      </c>
      <c r="O1787" s="195">
        <v>9.6000000000000002E-2</v>
      </c>
      <c r="P1787" s="195">
        <v>0.153</v>
      </c>
      <c r="Q1787" s="195">
        <v>0.26500000000000001</v>
      </c>
      <c r="R1787" s="195">
        <v>0.34499999999999997</v>
      </c>
      <c r="S1787" s="195">
        <v>0.13500000000000001</v>
      </c>
      <c r="T1787" s="195">
        <v>0.19900000000000001</v>
      </c>
      <c r="U1787" s="195">
        <v>8.9999999999999993E-3</v>
      </c>
      <c r="V1787" s="195">
        <v>3.3000000000000002E-2</v>
      </c>
      <c r="W1787" s="195">
        <v>0.252</v>
      </c>
      <c r="X1787" s="195">
        <v>0.33</v>
      </c>
      <c r="Y1787" s="195">
        <v>8.0000000000000002E-3</v>
      </c>
      <c r="Z1787" s="195">
        <v>3.1E-2</v>
      </c>
      <c r="AA1787" s="195">
        <v>6.6000000000000003E-2</v>
      </c>
      <c r="AB1787" s="195">
        <v>0.11600000000000001</v>
      </c>
      <c r="AC1787" s="42"/>
    </row>
    <row r="1788" spans="1:29" x14ac:dyDescent="0.25">
      <c r="A1788" s="94" t="s">
        <v>3231</v>
      </c>
      <c r="B1788" s="195" t="s">
        <v>143</v>
      </c>
      <c r="C1788" s="195">
        <v>0.24528301886792453</v>
      </c>
      <c r="D1788" s="195">
        <v>0.29433962264150942</v>
      </c>
      <c r="E1788" s="195">
        <v>7.1698113207547168E-2</v>
      </c>
      <c r="F1788" s="195">
        <v>9.056603773584905E-2</v>
      </c>
      <c r="G1788" s="195">
        <v>0.23018867924528302</v>
      </c>
      <c r="H1788" s="195" t="s">
        <v>143</v>
      </c>
      <c r="I1788" s="195">
        <v>6.7924528301886791E-2</v>
      </c>
      <c r="J1788" s="194">
        <v>1</v>
      </c>
      <c r="K1788" s="196">
        <v>265</v>
      </c>
      <c r="L1788" s="94"/>
      <c r="M1788" s="195" t="s">
        <v>143</v>
      </c>
      <c r="N1788" s="195" t="s">
        <v>143</v>
      </c>
      <c r="O1788" s="195">
        <v>0.19700000000000001</v>
      </c>
      <c r="P1788" s="195">
        <v>0.3</v>
      </c>
      <c r="Q1788" s="195">
        <v>0.24299999999999999</v>
      </c>
      <c r="R1788" s="195">
        <v>0.35199999999999998</v>
      </c>
      <c r="S1788" s="195">
        <v>4.5999999999999999E-2</v>
      </c>
      <c r="T1788" s="195">
        <v>0.109</v>
      </c>
      <c r="U1788" s="195">
        <v>6.2E-2</v>
      </c>
      <c r="V1788" s="195">
        <v>0.13100000000000001</v>
      </c>
      <c r="W1788" s="195">
        <v>0.184</v>
      </c>
      <c r="X1788" s="195">
        <v>0.28499999999999998</v>
      </c>
      <c r="Y1788" s="195" t="s">
        <v>143</v>
      </c>
      <c r="Z1788" s="195" t="s">
        <v>143</v>
      </c>
      <c r="AA1788" s="195">
        <v>4.2999999999999997E-2</v>
      </c>
      <c r="AB1788" s="195">
        <v>0.105</v>
      </c>
      <c r="AC1788" s="42"/>
    </row>
    <row r="1789" spans="1:29" x14ac:dyDescent="0.25">
      <c r="A1789" s="94" t="s">
        <v>3232</v>
      </c>
      <c r="B1789" s="195" t="s">
        <v>143</v>
      </c>
      <c r="C1789" s="195">
        <v>8.7818696883852687E-2</v>
      </c>
      <c r="D1789" s="195">
        <v>0.22946175637393768</v>
      </c>
      <c r="E1789" s="195">
        <v>0.11048158640226628</v>
      </c>
      <c r="F1789" s="195">
        <v>2.8328611898016998E-2</v>
      </c>
      <c r="G1789" s="195">
        <v>0.47025495750708213</v>
      </c>
      <c r="H1789" s="195">
        <v>1.9830028328611898E-2</v>
      </c>
      <c r="I1789" s="195">
        <v>5.3824362606232294E-2</v>
      </c>
      <c r="J1789" s="194">
        <v>1</v>
      </c>
      <c r="K1789" s="196">
        <v>353</v>
      </c>
      <c r="L1789" s="94"/>
      <c r="M1789" s="195" t="s">
        <v>143</v>
      </c>
      <c r="N1789" s="195" t="s">
        <v>143</v>
      </c>
      <c r="O1789" s="195">
        <v>6.3E-2</v>
      </c>
      <c r="P1789" s="195">
        <v>0.122</v>
      </c>
      <c r="Q1789" s="195">
        <v>0.189</v>
      </c>
      <c r="R1789" s="195">
        <v>0.27600000000000002</v>
      </c>
      <c r="S1789" s="195">
        <v>8.2000000000000003E-2</v>
      </c>
      <c r="T1789" s="195">
        <v>0.14699999999999999</v>
      </c>
      <c r="U1789" s="195">
        <v>1.4999999999999999E-2</v>
      </c>
      <c r="V1789" s="195">
        <v>5.0999999999999997E-2</v>
      </c>
      <c r="W1789" s="195">
        <v>0.41899999999999998</v>
      </c>
      <c r="X1789" s="195">
        <v>0.52200000000000002</v>
      </c>
      <c r="Y1789" s="195">
        <v>0.01</v>
      </c>
      <c r="Z1789" s="195">
        <v>0.04</v>
      </c>
      <c r="AA1789" s="195">
        <v>3.5000000000000003E-2</v>
      </c>
      <c r="AB1789" s="195">
        <v>8.3000000000000004E-2</v>
      </c>
      <c r="AC1789" s="42"/>
    </row>
    <row r="1790" spans="1:29" x14ac:dyDescent="0.25">
      <c r="A1790" s="94" t="s">
        <v>3233</v>
      </c>
      <c r="B1790" s="195" t="s">
        <v>143</v>
      </c>
      <c r="C1790" s="195">
        <v>0.2009987515605493</v>
      </c>
      <c r="D1790" s="195">
        <v>0.46754057428214729</v>
      </c>
      <c r="E1790" s="195">
        <v>0.10861423220973783</v>
      </c>
      <c r="F1790" s="195">
        <v>1.1860174781523096E-2</v>
      </c>
      <c r="G1790" s="195">
        <v>0.10986267166042447</v>
      </c>
      <c r="H1790" s="195">
        <v>3.7453183520599251E-3</v>
      </c>
      <c r="I1790" s="195">
        <v>9.7378277153558054E-2</v>
      </c>
      <c r="J1790" s="194">
        <v>1</v>
      </c>
      <c r="K1790" s="196">
        <v>1602</v>
      </c>
      <c r="L1790" s="94"/>
      <c r="M1790" s="195" t="s">
        <v>143</v>
      </c>
      <c r="N1790" s="195" t="s">
        <v>143</v>
      </c>
      <c r="O1790" s="195">
        <v>0.182</v>
      </c>
      <c r="P1790" s="195">
        <v>0.221</v>
      </c>
      <c r="Q1790" s="195">
        <v>0.443</v>
      </c>
      <c r="R1790" s="195">
        <v>0.49199999999999999</v>
      </c>
      <c r="S1790" s="195">
        <v>9.4E-2</v>
      </c>
      <c r="T1790" s="195">
        <v>0.125</v>
      </c>
      <c r="U1790" s="195">
        <v>8.0000000000000002E-3</v>
      </c>
      <c r="V1790" s="195">
        <v>1.7999999999999999E-2</v>
      </c>
      <c r="W1790" s="195">
        <v>9.5000000000000001E-2</v>
      </c>
      <c r="X1790" s="195">
        <v>0.126</v>
      </c>
      <c r="Y1790" s="195">
        <v>2E-3</v>
      </c>
      <c r="Z1790" s="195">
        <v>8.0000000000000002E-3</v>
      </c>
      <c r="AA1790" s="195">
        <v>8.4000000000000005E-2</v>
      </c>
      <c r="AB1790" s="195">
        <v>0.113</v>
      </c>
      <c r="AC1790" s="42"/>
    </row>
    <row r="1791" spans="1:29" x14ac:dyDescent="0.25">
      <c r="A1791" s="94" t="s">
        <v>3234</v>
      </c>
      <c r="B1791" s="195" t="s">
        <v>143</v>
      </c>
      <c r="C1791" s="195">
        <v>0.38263665594855306</v>
      </c>
      <c r="D1791" s="195">
        <v>0.39549839228295819</v>
      </c>
      <c r="E1791" s="195">
        <v>7.0739549839228297E-2</v>
      </c>
      <c r="F1791" s="195">
        <v>1.2861736334405145E-2</v>
      </c>
      <c r="G1791" s="195">
        <v>7.0739549839228297E-2</v>
      </c>
      <c r="H1791" s="195" t="s">
        <v>143</v>
      </c>
      <c r="I1791" s="195">
        <v>6.7524115755627015E-2</v>
      </c>
      <c r="J1791" s="194">
        <v>0.99999999999999989</v>
      </c>
      <c r="K1791" s="196">
        <v>311</v>
      </c>
      <c r="L1791" s="94"/>
      <c r="M1791" s="195" t="s">
        <v>143</v>
      </c>
      <c r="N1791" s="195" t="s">
        <v>143</v>
      </c>
      <c r="O1791" s="195">
        <v>0.33</v>
      </c>
      <c r="P1791" s="195">
        <v>0.438</v>
      </c>
      <c r="Q1791" s="195">
        <v>0.34300000000000003</v>
      </c>
      <c r="R1791" s="195">
        <v>0.45100000000000001</v>
      </c>
      <c r="S1791" s="195">
        <v>4.7E-2</v>
      </c>
      <c r="T1791" s="195">
        <v>0.105</v>
      </c>
      <c r="U1791" s="195">
        <v>5.0000000000000001E-3</v>
      </c>
      <c r="V1791" s="195">
        <v>3.3000000000000002E-2</v>
      </c>
      <c r="W1791" s="195">
        <v>4.7E-2</v>
      </c>
      <c r="X1791" s="195">
        <v>0.105</v>
      </c>
      <c r="Y1791" s="195" t="s">
        <v>143</v>
      </c>
      <c r="Z1791" s="195" t="s">
        <v>143</v>
      </c>
      <c r="AA1791" s="195">
        <v>4.4999999999999998E-2</v>
      </c>
      <c r="AB1791" s="195">
        <v>0.10100000000000001</v>
      </c>
      <c r="AC1791" s="42"/>
    </row>
    <row r="1792" spans="1:29" x14ac:dyDescent="0.25">
      <c r="A1792" s="94" t="s">
        <v>3235</v>
      </c>
      <c r="B1792" s="195">
        <v>5.5355818067682472E-2</v>
      </c>
      <c r="C1792" s="195">
        <v>0.32197683045140674</v>
      </c>
      <c r="D1792" s="195">
        <v>0.24173942818010616</v>
      </c>
      <c r="E1792" s="195">
        <v>9.3819551446670091E-2</v>
      </c>
      <c r="F1792" s="195">
        <v>2.2199395080751014E-2</v>
      </c>
      <c r="G1792" s="195">
        <v>0.24270958169263254</v>
      </c>
      <c r="H1792" s="195">
        <v>8.5601780517034754E-4</v>
      </c>
      <c r="I1792" s="195">
        <v>2.1343377275580666E-2</v>
      </c>
      <c r="J1792" s="194">
        <v>1</v>
      </c>
      <c r="K1792" s="196">
        <v>17523</v>
      </c>
      <c r="L1792" s="94"/>
      <c r="M1792" s="195">
        <v>5.1999999999999998E-2</v>
      </c>
      <c r="N1792" s="195">
        <v>5.8999999999999997E-2</v>
      </c>
      <c r="O1792" s="195">
        <v>0.315</v>
      </c>
      <c r="P1792" s="195">
        <v>0.32900000000000001</v>
      </c>
      <c r="Q1792" s="195">
        <v>0.23499999999999999</v>
      </c>
      <c r="R1792" s="195">
        <v>0.248</v>
      </c>
      <c r="S1792" s="195">
        <v>0.09</v>
      </c>
      <c r="T1792" s="195">
        <v>9.8000000000000004E-2</v>
      </c>
      <c r="U1792" s="195">
        <v>0.02</v>
      </c>
      <c r="V1792" s="195">
        <v>2.4E-2</v>
      </c>
      <c r="W1792" s="195">
        <v>0.23599999999999999</v>
      </c>
      <c r="X1792" s="195">
        <v>0.249</v>
      </c>
      <c r="Y1792" s="195">
        <v>1E-3</v>
      </c>
      <c r="Z1792" s="195">
        <v>1E-3</v>
      </c>
      <c r="AA1792" s="195">
        <v>1.9E-2</v>
      </c>
      <c r="AB1792" s="195">
        <v>2.4E-2</v>
      </c>
      <c r="AC1792" s="42"/>
    </row>
    <row r="1793" spans="1:29" x14ac:dyDescent="0.25">
      <c r="A1793" s="94" t="s">
        <v>3236</v>
      </c>
      <c r="B1793" s="195" t="s">
        <v>143</v>
      </c>
      <c r="C1793" s="195">
        <v>0.42585551330798477</v>
      </c>
      <c r="D1793" s="195">
        <v>0.22053231939163498</v>
      </c>
      <c r="E1793" s="195">
        <v>0.14828897338403041</v>
      </c>
      <c r="F1793" s="195">
        <v>2.8517110266159697E-2</v>
      </c>
      <c r="G1793" s="195">
        <v>0.15779467680608364</v>
      </c>
      <c r="H1793" s="195" t="s">
        <v>143</v>
      </c>
      <c r="I1793" s="195">
        <v>1.9011406844106463E-2</v>
      </c>
      <c r="J1793" s="194">
        <v>1</v>
      </c>
      <c r="K1793" s="196">
        <v>526</v>
      </c>
      <c r="L1793" s="94"/>
      <c r="M1793" s="195" t="s">
        <v>143</v>
      </c>
      <c r="N1793" s="195" t="s">
        <v>143</v>
      </c>
      <c r="O1793" s="195">
        <v>0.38400000000000001</v>
      </c>
      <c r="P1793" s="195">
        <v>0.46899999999999997</v>
      </c>
      <c r="Q1793" s="195">
        <v>0.187</v>
      </c>
      <c r="R1793" s="195">
        <v>0.25800000000000001</v>
      </c>
      <c r="S1793" s="195">
        <v>0.12</v>
      </c>
      <c r="T1793" s="195">
        <v>0.18099999999999999</v>
      </c>
      <c r="U1793" s="195">
        <v>1.7000000000000001E-2</v>
      </c>
      <c r="V1793" s="195">
        <v>4.7E-2</v>
      </c>
      <c r="W1793" s="195">
        <v>0.129</v>
      </c>
      <c r="X1793" s="195">
        <v>0.191</v>
      </c>
      <c r="Y1793" s="195" t="s">
        <v>143</v>
      </c>
      <c r="Z1793" s="195" t="s">
        <v>143</v>
      </c>
      <c r="AA1793" s="195">
        <v>0.01</v>
      </c>
      <c r="AB1793" s="195">
        <v>3.5000000000000003E-2</v>
      </c>
      <c r="AC1793" s="42"/>
    </row>
    <row r="1794" spans="1:29" x14ac:dyDescent="0.25">
      <c r="A1794" s="94" t="s">
        <v>3237</v>
      </c>
      <c r="B1794" s="195" t="s">
        <v>143</v>
      </c>
      <c r="C1794" s="195">
        <v>0.11183144246353323</v>
      </c>
      <c r="D1794" s="195">
        <v>0.17504051863857376</v>
      </c>
      <c r="E1794" s="195">
        <v>4.7001620745542948E-2</v>
      </c>
      <c r="F1794" s="195">
        <v>2.1069692058346839E-2</v>
      </c>
      <c r="G1794" s="195">
        <v>0.60615883306320906</v>
      </c>
      <c r="H1794" s="195">
        <v>3.2414910858995136E-3</v>
      </c>
      <c r="I1794" s="195">
        <v>3.5656401944894653E-2</v>
      </c>
      <c r="J1794" s="194">
        <v>1</v>
      </c>
      <c r="K1794" s="196">
        <v>617</v>
      </c>
      <c r="L1794" s="94"/>
      <c r="M1794" s="195" t="s">
        <v>143</v>
      </c>
      <c r="N1794" s="195" t="s">
        <v>143</v>
      </c>
      <c r="O1794" s="195">
        <v>8.8999999999999996E-2</v>
      </c>
      <c r="P1794" s="195">
        <v>0.13900000000000001</v>
      </c>
      <c r="Q1794" s="195">
        <v>0.14699999999999999</v>
      </c>
      <c r="R1794" s="195">
        <v>0.20699999999999999</v>
      </c>
      <c r="S1794" s="195">
        <v>3.3000000000000002E-2</v>
      </c>
      <c r="T1794" s="195">
        <v>6.7000000000000004E-2</v>
      </c>
      <c r="U1794" s="195">
        <v>1.2E-2</v>
      </c>
      <c r="V1794" s="195">
        <v>3.5999999999999997E-2</v>
      </c>
      <c r="W1794" s="195">
        <v>0.56699999999999995</v>
      </c>
      <c r="X1794" s="195">
        <v>0.64400000000000002</v>
      </c>
      <c r="Y1794" s="195">
        <v>1E-3</v>
      </c>
      <c r="Z1794" s="195">
        <v>1.2E-2</v>
      </c>
      <c r="AA1794" s="195">
        <v>2.4E-2</v>
      </c>
      <c r="AB1794" s="195">
        <v>5.2999999999999999E-2</v>
      </c>
      <c r="AC1794" s="42"/>
    </row>
    <row r="1795" spans="1:29" x14ac:dyDescent="0.25">
      <c r="A1795" s="94" t="s">
        <v>3238</v>
      </c>
      <c r="B1795" s="195">
        <v>0.20444865120681496</v>
      </c>
      <c r="C1795" s="195" t="s">
        <v>143</v>
      </c>
      <c r="D1795" s="195">
        <v>0.49834358731661144</v>
      </c>
      <c r="E1795" s="195">
        <v>0.27733080927591103</v>
      </c>
      <c r="F1795" s="195">
        <v>1.893043066729768E-3</v>
      </c>
      <c r="G1795" s="195">
        <v>7.0989115002366302E-3</v>
      </c>
      <c r="H1795" s="195" t="s">
        <v>143</v>
      </c>
      <c r="I1795" s="195">
        <v>1.0884997633696167E-2</v>
      </c>
      <c r="J1795" s="194">
        <v>1</v>
      </c>
      <c r="K1795" s="196">
        <v>2113</v>
      </c>
      <c r="L1795" s="94"/>
      <c r="M1795" s="195">
        <v>0.188</v>
      </c>
      <c r="N1795" s="195">
        <v>0.222</v>
      </c>
      <c r="O1795" s="195" t="s">
        <v>143</v>
      </c>
      <c r="P1795" s="195" t="s">
        <v>143</v>
      </c>
      <c r="Q1795" s="195">
        <v>0.47699999999999998</v>
      </c>
      <c r="R1795" s="195">
        <v>0.52</v>
      </c>
      <c r="S1795" s="195">
        <v>0.25900000000000001</v>
      </c>
      <c r="T1795" s="195">
        <v>0.29699999999999999</v>
      </c>
      <c r="U1795" s="195">
        <v>1E-3</v>
      </c>
      <c r="V1795" s="195">
        <v>5.0000000000000001E-3</v>
      </c>
      <c r="W1795" s="195">
        <v>4.0000000000000001E-3</v>
      </c>
      <c r="X1795" s="195">
        <v>1.2E-2</v>
      </c>
      <c r="Y1795" s="195" t="s">
        <v>143</v>
      </c>
      <c r="Z1795" s="195" t="s">
        <v>143</v>
      </c>
      <c r="AA1795" s="195">
        <v>7.0000000000000001E-3</v>
      </c>
      <c r="AB1795" s="195">
        <v>1.6E-2</v>
      </c>
      <c r="AC1795" s="42"/>
    </row>
    <row r="1796" spans="1:29" x14ac:dyDescent="0.25">
      <c r="A1796" s="94" t="s">
        <v>3239</v>
      </c>
      <c r="B1796" s="195">
        <v>8.4768812330009061E-2</v>
      </c>
      <c r="C1796" s="195">
        <v>0.32547597461468719</v>
      </c>
      <c r="D1796" s="195">
        <v>0.21033544877606528</v>
      </c>
      <c r="E1796" s="195">
        <v>9.29283771532185E-2</v>
      </c>
      <c r="F1796" s="195">
        <v>5.3943789664551225E-2</v>
      </c>
      <c r="G1796" s="195">
        <v>0.21894832275611967</v>
      </c>
      <c r="H1796" s="195" t="s">
        <v>143</v>
      </c>
      <c r="I1796" s="195">
        <v>1.3599274705349048E-2</v>
      </c>
      <c r="J1796" s="194">
        <v>1</v>
      </c>
      <c r="K1796" s="196">
        <v>2206</v>
      </c>
      <c r="L1796" s="94"/>
      <c r="M1796" s="195">
        <v>7.3999999999999996E-2</v>
      </c>
      <c r="N1796" s="195">
        <v>9.7000000000000003E-2</v>
      </c>
      <c r="O1796" s="195">
        <v>0.30599999999999999</v>
      </c>
      <c r="P1796" s="195">
        <v>0.34499999999999997</v>
      </c>
      <c r="Q1796" s="195">
        <v>0.19400000000000001</v>
      </c>
      <c r="R1796" s="195">
        <v>0.22800000000000001</v>
      </c>
      <c r="S1796" s="195">
        <v>8.2000000000000003E-2</v>
      </c>
      <c r="T1796" s="195">
        <v>0.106</v>
      </c>
      <c r="U1796" s="195">
        <v>4.4999999999999998E-2</v>
      </c>
      <c r="V1796" s="195">
        <v>6.4000000000000001E-2</v>
      </c>
      <c r="W1796" s="195">
        <v>0.20200000000000001</v>
      </c>
      <c r="X1796" s="195">
        <v>0.23699999999999999</v>
      </c>
      <c r="Y1796" s="195" t="s">
        <v>143</v>
      </c>
      <c r="Z1796" s="195" t="s">
        <v>143</v>
      </c>
      <c r="AA1796" s="195">
        <v>0.01</v>
      </c>
      <c r="AB1796" s="195">
        <v>1.9E-2</v>
      </c>
      <c r="AC1796" s="42"/>
    </row>
    <row r="1797" spans="1:29" x14ac:dyDescent="0.25">
      <c r="A1797" s="94" t="s">
        <v>3240</v>
      </c>
      <c r="B1797" s="195">
        <v>0.29692691029900331</v>
      </c>
      <c r="C1797" s="195">
        <v>0.53156146179401997</v>
      </c>
      <c r="D1797" s="195">
        <v>8.4302325581395346E-2</v>
      </c>
      <c r="E1797" s="195">
        <v>2.2840531561461794E-2</v>
      </c>
      <c r="F1797" s="195">
        <v>2.0764119601328905E-3</v>
      </c>
      <c r="G1797" s="195">
        <v>4.4850498338870434E-2</v>
      </c>
      <c r="H1797" s="195">
        <v>1.2458471760797341E-3</v>
      </c>
      <c r="I1797" s="195">
        <v>1.6196013289036543E-2</v>
      </c>
      <c r="J1797" s="194">
        <v>1.0000000000000002</v>
      </c>
      <c r="K1797" s="196">
        <v>2408</v>
      </c>
      <c r="L1797" s="94"/>
      <c r="M1797" s="195">
        <v>0.27900000000000003</v>
      </c>
      <c r="N1797" s="195">
        <v>0.315</v>
      </c>
      <c r="O1797" s="195">
        <v>0.51200000000000001</v>
      </c>
      <c r="P1797" s="195">
        <v>0.55100000000000005</v>
      </c>
      <c r="Q1797" s="195">
        <v>7.3999999999999996E-2</v>
      </c>
      <c r="R1797" s="195">
        <v>9.6000000000000002E-2</v>
      </c>
      <c r="S1797" s="195">
        <v>1.7999999999999999E-2</v>
      </c>
      <c r="T1797" s="195">
        <v>0.03</v>
      </c>
      <c r="U1797" s="195">
        <v>1E-3</v>
      </c>
      <c r="V1797" s="195">
        <v>5.0000000000000001E-3</v>
      </c>
      <c r="W1797" s="195">
        <v>3.6999999999999998E-2</v>
      </c>
      <c r="X1797" s="195">
        <v>5.3999999999999999E-2</v>
      </c>
      <c r="Y1797" s="195">
        <v>0</v>
      </c>
      <c r="Z1797" s="195">
        <v>4.0000000000000001E-3</v>
      </c>
      <c r="AA1797" s="195">
        <v>1.2E-2</v>
      </c>
      <c r="AB1797" s="195">
        <v>2.1999999999999999E-2</v>
      </c>
      <c r="AC1797" s="42"/>
    </row>
    <row r="1798" spans="1:29" x14ac:dyDescent="0.25">
      <c r="A1798" s="94" t="s">
        <v>3241</v>
      </c>
      <c r="B1798" s="195" t="s">
        <v>143</v>
      </c>
      <c r="C1798" s="195">
        <v>0.26315789473684209</v>
      </c>
      <c r="D1798" s="195">
        <v>0.26754385964912281</v>
      </c>
      <c r="E1798" s="195">
        <v>0.12938596491228072</v>
      </c>
      <c r="F1798" s="195">
        <v>3.2894736842105261E-2</v>
      </c>
      <c r="G1798" s="195">
        <v>0.29385964912280704</v>
      </c>
      <c r="H1798" s="195" t="s">
        <v>143</v>
      </c>
      <c r="I1798" s="195">
        <v>1.3157894736842105E-2</v>
      </c>
      <c r="J1798" s="194">
        <v>1</v>
      </c>
      <c r="K1798" s="196">
        <v>456</v>
      </c>
      <c r="L1798" s="94"/>
      <c r="M1798" s="195" t="s">
        <v>143</v>
      </c>
      <c r="N1798" s="195" t="s">
        <v>143</v>
      </c>
      <c r="O1798" s="195">
        <v>0.22500000000000001</v>
      </c>
      <c r="P1798" s="195">
        <v>0.30499999999999999</v>
      </c>
      <c r="Q1798" s="195">
        <v>0.22900000000000001</v>
      </c>
      <c r="R1798" s="195">
        <v>0.31</v>
      </c>
      <c r="S1798" s="195">
        <v>0.10199999999999999</v>
      </c>
      <c r="T1798" s="195">
        <v>0.16300000000000001</v>
      </c>
      <c r="U1798" s="195">
        <v>0.02</v>
      </c>
      <c r="V1798" s="195">
        <v>5.3999999999999999E-2</v>
      </c>
      <c r="W1798" s="195">
        <v>0.254</v>
      </c>
      <c r="X1798" s="195">
        <v>0.33700000000000002</v>
      </c>
      <c r="Y1798" s="195" t="s">
        <v>143</v>
      </c>
      <c r="Z1798" s="195" t="s">
        <v>143</v>
      </c>
      <c r="AA1798" s="195">
        <v>6.0000000000000001E-3</v>
      </c>
      <c r="AB1798" s="195">
        <v>2.8000000000000001E-2</v>
      </c>
      <c r="AC1798" s="42"/>
    </row>
    <row r="1799" spans="1:29" x14ac:dyDescent="0.25">
      <c r="A1799" s="94" t="s">
        <v>3242</v>
      </c>
      <c r="B1799" s="195" t="s">
        <v>143</v>
      </c>
      <c r="C1799" s="195">
        <v>0.2861425716189207</v>
      </c>
      <c r="D1799" s="195">
        <v>0.19353764157228515</v>
      </c>
      <c r="E1799" s="195">
        <v>8.6275816122584947E-2</v>
      </c>
      <c r="F1799" s="195">
        <v>1.1992005329780146E-2</v>
      </c>
      <c r="G1799" s="195">
        <v>0.4037308461025983</v>
      </c>
      <c r="H1799" s="195">
        <v>9.993337774816789E-4</v>
      </c>
      <c r="I1799" s="195">
        <v>1.7321785476349102E-2</v>
      </c>
      <c r="J1799" s="194">
        <v>1</v>
      </c>
      <c r="K1799" s="196">
        <v>3002</v>
      </c>
      <c r="L1799" s="94"/>
      <c r="M1799" s="195" t="s">
        <v>143</v>
      </c>
      <c r="N1799" s="195" t="s">
        <v>143</v>
      </c>
      <c r="O1799" s="195">
        <v>0.27</v>
      </c>
      <c r="P1799" s="195">
        <v>0.30299999999999999</v>
      </c>
      <c r="Q1799" s="195">
        <v>0.18</v>
      </c>
      <c r="R1799" s="195">
        <v>0.20799999999999999</v>
      </c>
      <c r="S1799" s="195">
        <v>7.6999999999999999E-2</v>
      </c>
      <c r="T1799" s="195">
        <v>9.7000000000000003E-2</v>
      </c>
      <c r="U1799" s="195">
        <v>8.9999999999999993E-3</v>
      </c>
      <c r="V1799" s="195">
        <v>1.7000000000000001E-2</v>
      </c>
      <c r="W1799" s="195">
        <v>0.38600000000000001</v>
      </c>
      <c r="X1799" s="195">
        <v>0.42099999999999999</v>
      </c>
      <c r="Y1799" s="195">
        <v>0</v>
      </c>
      <c r="Z1799" s="195">
        <v>3.0000000000000001E-3</v>
      </c>
      <c r="AA1799" s="195">
        <v>1.2999999999999999E-2</v>
      </c>
      <c r="AB1799" s="195">
        <v>2.3E-2</v>
      </c>
      <c r="AC1799" s="42"/>
    </row>
    <row r="1800" spans="1:29" x14ac:dyDescent="0.25">
      <c r="A1800" s="94" t="s">
        <v>3243</v>
      </c>
      <c r="B1800" s="195" t="s">
        <v>143</v>
      </c>
      <c r="C1800" s="195">
        <v>0.4230088495575221</v>
      </c>
      <c r="D1800" s="195">
        <v>0.39469026548672564</v>
      </c>
      <c r="E1800" s="195">
        <v>6.9026548672566371E-2</v>
      </c>
      <c r="F1800" s="195">
        <v>1.7699115044247787E-3</v>
      </c>
      <c r="G1800" s="195">
        <v>2.4778761061946902E-2</v>
      </c>
      <c r="H1800" s="195" t="s">
        <v>143</v>
      </c>
      <c r="I1800" s="195">
        <v>8.6725663716814158E-2</v>
      </c>
      <c r="J1800" s="194">
        <v>0.99999999999999989</v>
      </c>
      <c r="K1800" s="196">
        <v>565</v>
      </c>
      <c r="L1800" s="94"/>
      <c r="M1800" s="195" t="s">
        <v>143</v>
      </c>
      <c r="N1800" s="195" t="s">
        <v>143</v>
      </c>
      <c r="O1800" s="195">
        <v>0.38300000000000001</v>
      </c>
      <c r="P1800" s="195">
        <v>0.46400000000000002</v>
      </c>
      <c r="Q1800" s="195">
        <v>0.35499999999999998</v>
      </c>
      <c r="R1800" s="195">
        <v>0.436</v>
      </c>
      <c r="S1800" s="195">
        <v>5.0999999999999997E-2</v>
      </c>
      <c r="T1800" s="195">
        <v>9.2999999999999999E-2</v>
      </c>
      <c r="U1800" s="195">
        <v>0</v>
      </c>
      <c r="V1800" s="195">
        <v>0.01</v>
      </c>
      <c r="W1800" s="195">
        <v>1.4999999999999999E-2</v>
      </c>
      <c r="X1800" s="195">
        <v>4.1000000000000002E-2</v>
      </c>
      <c r="Y1800" s="195" t="s">
        <v>143</v>
      </c>
      <c r="Z1800" s="195" t="s">
        <v>143</v>
      </c>
      <c r="AA1800" s="195">
        <v>6.6000000000000003E-2</v>
      </c>
      <c r="AB1800" s="195">
        <v>0.113</v>
      </c>
      <c r="AC1800" s="42"/>
    </row>
    <row r="1801" spans="1:29" x14ac:dyDescent="0.25">
      <c r="A1801" s="94" t="s">
        <v>3244</v>
      </c>
      <c r="B1801" s="195" t="s">
        <v>143</v>
      </c>
      <c r="C1801" s="195">
        <v>0.18135593220338983</v>
      </c>
      <c r="D1801" s="195">
        <v>0.34915254237288135</v>
      </c>
      <c r="E1801" s="195">
        <v>0.12372881355932204</v>
      </c>
      <c r="F1801" s="195">
        <v>1.5254237288135594E-2</v>
      </c>
      <c r="G1801" s="195">
        <v>0.3135593220338983</v>
      </c>
      <c r="H1801" s="195" t="s">
        <v>143</v>
      </c>
      <c r="I1801" s="195">
        <v>1.6949152542372881E-2</v>
      </c>
      <c r="J1801" s="194">
        <v>1</v>
      </c>
      <c r="K1801" s="196">
        <v>590</v>
      </c>
      <c r="L1801" s="94"/>
      <c r="M1801" s="195" t="s">
        <v>143</v>
      </c>
      <c r="N1801" s="195" t="s">
        <v>143</v>
      </c>
      <c r="O1801" s="195">
        <v>0.152</v>
      </c>
      <c r="P1801" s="195">
        <v>0.214</v>
      </c>
      <c r="Q1801" s="195">
        <v>0.312</v>
      </c>
      <c r="R1801" s="195">
        <v>0.38800000000000001</v>
      </c>
      <c r="S1801" s="195">
        <v>0.1</v>
      </c>
      <c r="T1801" s="195">
        <v>0.153</v>
      </c>
      <c r="U1801" s="195">
        <v>8.0000000000000002E-3</v>
      </c>
      <c r="V1801" s="195">
        <v>2.9000000000000001E-2</v>
      </c>
      <c r="W1801" s="195">
        <v>0.27700000000000002</v>
      </c>
      <c r="X1801" s="195">
        <v>0.35199999999999998</v>
      </c>
      <c r="Y1801" s="195" t="s">
        <v>143</v>
      </c>
      <c r="Z1801" s="195" t="s">
        <v>143</v>
      </c>
      <c r="AA1801" s="195">
        <v>8.9999999999999993E-3</v>
      </c>
      <c r="AB1801" s="195">
        <v>3.1E-2</v>
      </c>
      <c r="AC1801" s="42"/>
    </row>
    <row r="1802" spans="1:29" x14ac:dyDescent="0.25">
      <c r="A1802" s="94" t="s">
        <v>3245</v>
      </c>
      <c r="B1802" s="195" t="s">
        <v>143</v>
      </c>
      <c r="C1802" s="195">
        <v>0.44103773584905659</v>
      </c>
      <c r="D1802" s="195">
        <v>0.16273584905660377</v>
      </c>
      <c r="E1802" s="195">
        <v>6.1320754716981132E-2</v>
      </c>
      <c r="F1802" s="195">
        <v>8.0188679245283015E-2</v>
      </c>
      <c r="G1802" s="195">
        <v>0.24292452830188679</v>
      </c>
      <c r="H1802" s="195" t="s">
        <v>143</v>
      </c>
      <c r="I1802" s="195">
        <v>1.179245283018868E-2</v>
      </c>
      <c r="J1802" s="194">
        <v>1</v>
      </c>
      <c r="K1802" s="196">
        <v>424</v>
      </c>
      <c r="L1802" s="94"/>
      <c r="M1802" s="195" t="s">
        <v>143</v>
      </c>
      <c r="N1802" s="195" t="s">
        <v>143</v>
      </c>
      <c r="O1802" s="195">
        <v>0.39500000000000002</v>
      </c>
      <c r="P1802" s="195">
        <v>0.48899999999999999</v>
      </c>
      <c r="Q1802" s="195">
        <v>0.13100000000000001</v>
      </c>
      <c r="R1802" s="195">
        <v>0.20100000000000001</v>
      </c>
      <c r="S1802" s="195">
        <v>4.2000000000000003E-2</v>
      </c>
      <c r="T1802" s="195">
        <v>8.7999999999999995E-2</v>
      </c>
      <c r="U1802" s="195">
        <v>5.8000000000000003E-2</v>
      </c>
      <c r="V1802" s="195">
        <v>0.11</v>
      </c>
      <c r="W1802" s="195">
        <v>0.20499999999999999</v>
      </c>
      <c r="X1802" s="195">
        <v>0.28599999999999998</v>
      </c>
      <c r="Y1802" s="195" t="s">
        <v>143</v>
      </c>
      <c r="Z1802" s="195" t="s">
        <v>143</v>
      </c>
      <c r="AA1802" s="195">
        <v>5.0000000000000001E-3</v>
      </c>
      <c r="AB1802" s="195">
        <v>2.7E-2</v>
      </c>
      <c r="AC1802" s="42"/>
    </row>
    <row r="1803" spans="1:29" x14ac:dyDescent="0.25">
      <c r="A1803" s="94" t="s">
        <v>3246</v>
      </c>
      <c r="B1803" s="195" t="s">
        <v>143</v>
      </c>
      <c r="C1803" s="195">
        <v>0.16666666666666666</v>
      </c>
      <c r="D1803" s="195">
        <v>0.19863013698630136</v>
      </c>
      <c r="E1803" s="195">
        <v>7.3059360730593603E-2</v>
      </c>
      <c r="F1803" s="195">
        <v>2.9680365296803651E-2</v>
      </c>
      <c r="G1803" s="195">
        <v>0.50456621004566216</v>
      </c>
      <c r="H1803" s="195">
        <v>2.2831050228310501E-3</v>
      </c>
      <c r="I1803" s="195">
        <v>2.5114155251141551E-2</v>
      </c>
      <c r="J1803" s="194">
        <v>1</v>
      </c>
      <c r="K1803" s="196">
        <v>438</v>
      </c>
      <c r="L1803" s="94"/>
      <c r="M1803" s="195" t="s">
        <v>143</v>
      </c>
      <c r="N1803" s="195" t="s">
        <v>143</v>
      </c>
      <c r="O1803" s="195">
        <v>0.13500000000000001</v>
      </c>
      <c r="P1803" s="195">
        <v>0.20399999999999999</v>
      </c>
      <c r="Q1803" s="195">
        <v>0.16400000000000001</v>
      </c>
      <c r="R1803" s="195">
        <v>0.23899999999999999</v>
      </c>
      <c r="S1803" s="195">
        <v>5.1999999999999998E-2</v>
      </c>
      <c r="T1803" s="195">
        <v>0.10100000000000001</v>
      </c>
      <c r="U1803" s="195">
        <v>1.7000000000000001E-2</v>
      </c>
      <c r="V1803" s="195">
        <v>0.05</v>
      </c>
      <c r="W1803" s="195">
        <v>0.45800000000000002</v>
      </c>
      <c r="X1803" s="195">
        <v>0.55100000000000005</v>
      </c>
      <c r="Y1803" s="195">
        <v>0</v>
      </c>
      <c r="Z1803" s="195">
        <v>1.2999999999999999E-2</v>
      </c>
      <c r="AA1803" s="195">
        <v>1.4E-2</v>
      </c>
      <c r="AB1803" s="195">
        <v>4.3999999999999997E-2</v>
      </c>
      <c r="AC1803" s="42"/>
    </row>
    <row r="1804" spans="1:29" x14ac:dyDescent="0.25">
      <c r="A1804" s="94" t="s">
        <v>3247</v>
      </c>
      <c r="B1804" s="195" t="s">
        <v>143</v>
      </c>
      <c r="C1804" s="195">
        <v>0.36562001064395955</v>
      </c>
      <c r="D1804" s="195">
        <v>0.39489089941458222</v>
      </c>
      <c r="E1804" s="195">
        <v>0.11335816923895689</v>
      </c>
      <c r="F1804" s="195">
        <v>1.4369345396487493E-2</v>
      </c>
      <c r="G1804" s="195">
        <v>8.9409260244811065E-2</v>
      </c>
      <c r="H1804" s="195">
        <v>1.0643959552953698E-3</v>
      </c>
      <c r="I1804" s="195">
        <v>2.1287919105907396E-2</v>
      </c>
      <c r="J1804" s="194">
        <v>1</v>
      </c>
      <c r="K1804" s="196">
        <v>1879</v>
      </c>
      <c r="L1804" s="94"/>
      <c r="M1804" s="195" t="s">
        <v>143</v>
      </c>
      <c r="N1804" s="195" t="s">
        <v>143</v>
      </c>
      <c r="O1804" s="195">
        <v>0.34399999999999997</v>
      </c>
      <c r="P1804" s="195">
        <v>0.38800000000000001</v>
      </c>
      <c r="Q1804" s="195">
        <v>0.373</v>
      </c>
      <c r="R1804" s="195">
        <v>0.41699999999999998</v>
      </c>
      <c r="S1804" s="195">
        <v>0.1</v>
      </c>
      <c r="T1804" s="195">
        <v>0.128</v>
      </c>
      <c r="U1804" s="195">
        <v>0.01</v>
      </c>
      <c r="V1804" s="195">
        <v>2.1000000000000001E-2</v>
      </c>
      <c r="W1804" s="195">
        <v>7.6999999999999999E-2</v>
      </c>
      <c r="X1804" s="195">
        <v>0.10299999999999999</v>
      </c>
      <c r="Y1804" s="195">
        <v>0</v>
      </c>
      <c r="Z1804" s="195">
        <v>4.0000000000000001E-3</v>
      </c>
      <c r="AA1804" s="195">
        <v>1.6E-2</v>
      </c>
      <c r="AB1804" s="195">
        <v>2.9000000000000001E-2</v>
      </c>
      <c r="AC1804" s="42"/>
    </row>
    <row r="1805" spans="1:29" x14ac:dyDescent="0.25">
      <c r="A1805" s="94" t="s">
        <v>3248</v>
      </c>
      <c r="B1805" s="195" t="s">
        <v>143</v>
      </c>
      <c r="C1805" s="195">
        <v>0.4689119170984456</v>
      </c>
      <c r="D1805" s="195">
        <v>0.31347150259067358</v>
      </c>
      <c r="E1805" s="195">
        <v>0.11398963730569948</v>
      </c>
      <c r="F1805" s="195">
        <v>1.0362694300518135E-2</v>
      </c>
      <c r="G1805" s="195">
        <v>6.7357512953367879E-2</v>
      </c>
      <c r="H1805" s="195">
        <v>2.5906735751295338E-3</v>
      </c>
      <c r="I1805" s="195">
        <v>2.3316062176165803E-2</v>
      </c>
      <c r="J1805" s="194">
        <v>1</v>
      </c>
      <c r="K1805" s="196">
        <v>386</v>
      </c>
      <c r="L1805" s="94"/>
      <c r="M1805" s="195" t="s">
        <v>143</v>
      </c>
      <c r="N1805" s="195" t="s">
        <v>143</v>
      </c>
      <c r="O1805" s="195">
        <v>0.42</v>
      </c>
      <c r="P1805" s="195">
        <v>0.51900000000000002</v>
      </c>
      <c r="Q1805" s="195">
        <v>0.26900000000000002</v>
      </c>
      <c r="R1805" s="195">
        <v>0.36099999999999999</v>
      </c>
      <c r="S1805" s="195">
        <v>8.5999999999999993E-2</v>
      </c>
      <c r="T1805" s="195">
        <v>0.15</v>
      </c>
      <c r="U1805" s="195">
        <v>4.0000000000000001E-3</v>
      </c>
      <c r="V1805" s="195">
        <v>2.5999999999999999E-2</v>
      </c>
      <c r="W1805" s="195">
        <v>4.5999999999999999E-2</v>
      </c>
      <c r="X1805" s="195">
        <v>9.7000000000000003E-2</v>
      </c>
      <c r="Y1805" s="195">
        <v>0</v>
      </c>
      <c r="Z1805" s="195">
        <v>1.4999999999999999E-2</v>
      </c>
      <c r="AA1805" s="195">
        <v>1.2E-2</v>
      </c>
      <c r="AB1805" s="195">
        <v>4.3999999999999997E-2</v>
      </c>
      <c r="AC1805" s="42"/>
    </row>
    <row r="1806" spans="1:29" x14ac:dyDescent="0.25">
      <c r="A1806" s="94" t="s">
        <v>3249</v>
      </c>
      <c r="B1806" s="195">
        <v>4.6449900464499004E-2</v>
      </c>
      <c r="C1806" s="195">
        <v>0.33036306758934497</v>
      </c>
      <c r="D1806" s="195">
        <v>0.25234619395203339</v>
      </c>
      <c r="E1806" s="195">
        <v>9.9251113849654002E-2</v>
      </c>
      <c r="F1806" s="195">
        <v>3.4600436060290077E-2</v>
      </c>
      <c r="G1806" s="195">
        <v>0.20200966916295385</v>
      </c>
      <c r="H1806" s="195">
        <v>4.9293771921509145E-3</v>
      </c>
      <c r="I1806" s="195">
        <v>3.0050241729073845E-2</v>
      </c>
      <c r="J1806" s="194">
        <v>1</v>
      </c>
      <c r="K1806" s="196">
        <v>10549</v>
      </c>
      <c r="L1806" s="94"/>
      <c r="M1806" s="195">
        <v>4.2999999999999997E-2</v>
      </c>
      <c r="N1806" s="195">
        <v>5.0999999999999997E-2</v>
      </c>
      <c r="O1806" s="195">
        <v>0.32100000000000001</v>
      </c>
      <c r="P1806" s="195">
        <v>0.33900000000000002</v>
      </c>
      <c r="Q1806" s="195">
        <v>0.24399999999999999</v>
      </c>
      <c r="R1806" s="195">
        <v>0.26100000000000001</v>
      </c>
      <c r="S1806" s="195">
        <v>9.4E-2</v>
      </c>
      <c r="T1806" s="195">
        <v>0.105</v>
      </c>
      <c r="U1806" s="195">
        <v>3.1E-2</v>
      </c>
      <c r="V1806" s="195">
        <v>3.7999999999999999E-2</v>
      </c>
      <c r="W1806" s="195">
        <v>0.19400000000000001</v>
      </c>
      <c r="X1806" s="195">
        <v>0.21</v>
      </c>
      <c r="Y1806" s="195">
        <v>4.0000000000000001E-3</v>
      </c>
      <c r="Z1806" s="195">
        <v>6.0000000000000001E-3</v>
      </c>
      <c r="AA1806" s="195">
        <v>2.7E-2</v>
      </c>
      <c r="AB1806" s="195">
        <v>3.3000000000000002E-2</v>
      </c>
      <c r="AC1806" s="42"/>
    </row>
    <row r="1807" spans="1:29" x14ac:dyDescent="0.25">
      <c r="A1807" s="94" t="s">
        <v>3250</v>
      </c>
      <c r="B1807" s="195" t="s">
        <v>143</v>
      </c>
      <c r="C1807" s="195">
        <v>0.36893203883495146</v>
      </c>
      <c r="D1807" s="195">
        <v>0.23948220064724918</v>
      </c>
      <c r="E1807" s="195">
        <v>0.14239482200647249</v>
      </c>
      <c r="F1807" s="195">
        <v>4.5307443365695796E-2</v>
      </c>
      <c r="G1807" s="195">
        <v>0.1553398058252427</v>
      </c>
      <c r="H1807" s="195">
        <v>2.2653721682847898E-2</v>
      </c>
      <c r="I1807" s="195">
        <v>2.5889967637540454E-2</v>
      </c>
      <c r="J1807" s="194">
        <v>1</v>
      </c>
      <c r="K1807" s="196">
        <v>309</v>
      </c>
      <c r="L1807" s="94"/>
      <c r="M1807" s="195" t="s">
        <v>143</v>
      </c>
      <c r="N1807" s="195" t="s">
        <v>143</v>
      </c>
      <c r="O1807" s="195">
        <v>0.317</v>
      </c>
      <c r="P1807" s="195">
        <v>0.42399999999999999</v>
      </c>
      <c r="Q1807" s="195">
        <v>0.19500000000000001</v>
      </c>
      <c r="R1807" s="195">
        <v>0.28999999999999998</v>
      </c>
      <c r="S1807" s="195">
        <v>0.108</v>
      </c>
      <c r="T1807" s="195">
        <v>0.186</v>
      </c>
      <c r="U1807" s="195">
        <v>2.7E-2</v>
      </c>
      <c r="V1807" s="195">
        <v>7.4999999999999997E-2</v>
      </c>
      <c r="W1807" s="195">
        <v>0.11899999999999999</v>
      </c>
      <c r="X1807" s="195">
        <v>0.2</v>
      </c>
      <c r="Y1807" s="195">
        <v>1.0999999999999999E-2</v>
      </c>
      <c r="Z1807" s="195">
        <v>4.5999999999999999E-2</v>
      </c>
      <c r="AA1807" s="195">
        <v>1.2999999999999999E-2</v>
      </c>
      <c r="AB1807" s="195">
        <v>0.05</v>
      </c>
      <c r="AC1807" s="42"/>
    </row>
    <row r="1808" spans="1:29" x14ac:dyDescent="0.25">
      <c r="A1808" s="94" t="s">
        <v>3251</v>
      </c>
      <c r="B1808" s="195" t="s">
        <v>143</v>
      </c>
      <c r="C1808" s="195">
        <v>0.13653136531365315</v>
      </c>
      <c r="D1808" s="195">
        <v>0.1918819188191882</v>
      </c>
      <c r="E1808" s="195">
        <v>9.2250922509225092E-2</v>
      </c>
      <c r="F1808" s="195">
        <v>2.5830258302583026E-2</v>
      </c>
      <c r="G1808" s="195">
        <v>0.47232472324723246</v>
      </c>
      <c r="H1808" s="195">
        <v>1.8450184501845018E-2</v>
      </c>
      <c r="I1808" s="195">
        <v>6.273062730627306E-2</v>
      </c>
      <c r="J1808" s="194">
        <v>1</v>
      </c>
      <c r="K1808" s="196">
        <v>271</v>
      </c>
      <c r="L1808" s="94"/>
      <c r="M1808" s="195" t="s">
        <v>143</v>
      </c>
      <c r="N1808" s="195" t="s">
        <v>143</v>
      </c>
      <c r="O1808" s="195">
        <v>0.10100000000000001</v>
      </c>
      <c r="P1808" s="195">
        <v>0.183</v>
      </c>
      <c r="Q1808" s="195">
        <v>0.14899999999999999</v>
      </c>
      <c r="R1808" s="195">
        <v>0.24299999999999999</v>
      </c>
      <c r="S1808" s="195">
        <v>6.3E-2</v>
      </c>
      <c r="T1808" s="195">
        <v>0.13300000000000001</v>
      </c>
      <c r="U1808" s="195">
        <v>1.2999999999999999E-2</v>
      </c>
      <c r="V1808" s="195">
        <v>5.1999999999999998E-2</v>
      </c>
      <c r="W1808" s="195">
        <v>0.41399999999999998</v>
      </c>
      <c r="X1808" s="195">
        <v>0.53200000000000003</v>
      </c>
      <c r="Y1808" s="195">
        <v>8.0000000000000002E-3</v>
      </c>
      <c r="Z1808" s="195">
        <v>4.2000000000000003E-2</v>
      </c>
      <c r="AA1808" s="195">
        <v>0.04</v>
      </c>
      <c r="AB1808" s="195">
        <v>9.8000000000000004E-2</v>
      </c>
      <c r="AC1808" s="42"/>
    </row>
    <row r="1809" spans="1:29" x14ac:dyDescent="0.25">
      <c r="A1809" s="94" t="s">
        <v>3252</v>
      </c>
      <c r="B1809" s="195" t="s">
        <v>143</v>
      </c>
      <c r="C1809" s="195" t="s">
        <v>143</v>
      </c>
      <c r="D1809" s="195">
        <v>0.71863468634686345</v>
      </c>
      <c r="E1809" s="195">
        <v>0.21494464944649447</v>
      </c>
      <c r="F1809" s="195">
        <v>1.7527675276752766E-2</v>
      </c>
      <c r="G1809" s="195">
        <v>4.6125461254612546E-3</v>
      </c>
      <c r="H1809" s="195" t="s">
        <v>143</v>
      </c>
      <c r="I1809" s="195">
        <v>4.4280442804428041E-2</v>
      </c>
      <c r="J1809" s="194">
        <v>1</v>
      </c>
      <c r="K1809" s="196">
        <v>1084</v>
      </c>
      <c r="L1809" s="94"/>
      <c r="M1809" s="195" t="s">
        <v>143</v>
      </c>
      <c r="N1809" s="195" t="s">
        <v>143</v>
      </c>
      <c r="O1809" s="195" t="s">
        <v>143</v>
      </c>
      <c r="P1809" s="195" t="s">
        <v>143</v>
      </c>
      <c r="Q1809" s="195">
        <v>0.69099999999999995</v>
      </c>
      <c r="R1809" s="195">
        <v>0.745</v>
      </c>
      <c r="S1809" s="195">
        <v>0.192</v>
      </c>
      <c r="T1809" s="195">
        <v>0.24</v>
      </c>
      <c r="U1809" s="195">
        <v>1.0999999999999999E-2</v>
      </c>
      <c r="V1809" s="195">
        <v>2.7E-2</v>
      </c>
      <c r="W1809" s="195">
        <v>2E-3</v>
      </c>
      <c r="X1809" s="195">
        <v>1.0999999999999999E-2</v>
      </c>
      <c r="Y1809" s="195" t="s">
        <v>143</v>
      </c>
      <c r="Z1809" s="195" t="s">
        <v>143</v>
      </c>
      <c r="AA1809" s="195">
        <v>3.4000000000000002E-2</v>
      </c>
      <c r="AB1809" s="195">
        <v>5.8000000000000003E-2</v>
      </c>
      <c r="AC1809" s="42"/>
    </row>
    <row r="1810" spans="1:29" x14ac:dyDescent="0.25">
      <c r="A1810" s="94" t="s">
        <v>3253</v>
      </c>
      <c r="B1810" s="195">
        <v>5.5391432791728215E-2</v>
      </c>
      <c r="C1810" s="195">
        <v>0.31388478581979323</v>
      </c>
      <c r="D1810" s="195">
        <v>0.2326440177252585</v>
      </c>
      <c r="E1810" s="195">
        <v>9.9704579025110776E-2</v>
      </c>
      <c r="F1810" s="195">
        <v>4.3574593796159529E-2</v>
      </c>
      <c r="G1810" s="195">
        <v>0.23338257016248154</v>
      </c>
      <c r="H1810" s="195">
        <v>5.1698670605612998E-3</v>
      </c>
      <c r="I1810" s="195">
        <v>1.6248153618906941E-2</v>
      </c>
      <c r="J1810" s="194">
        <v>1</v>
      </c>
      <c r="K1810" s="196">
        <v>1354</v>
      </c>
      <c r="L1810" s="94"/>
      <c r="M1810" s="195">
        <v>4.3999999999999997E-2</v>
      </c>
      <c r="N1810" s="195">
        <v>6.9000000000000006E-2</v>
      </c>
      <c r="O1810" s="195">
        <v>0.28999999999999998</v>
      </c>
      <c r="P1810" s="195">
        <v>0.33900000000000002</v>
      </c>
      <c r="Q1810" s="195">
        <v>0.21099999999999999</v>
      </c>
      <c r="R1810" s="195">
        <v>0.25600000000000001</v>
      </c>
      <c r="S1810" s="195">
        <v>8.5000000000000006E-2</v>
      </c>
      <c r="T1810" s="195">
        <v>0.11700000000000001</v>
      </c>
      <c r="U1810" s="195">
        <v>3.4000000000000002E-2</v>
      </c>
      <c r="V1810" s="195">
        <v>5.6000000000000001E-2</v>
      </c>
      <c r="W1810" s="195">
        <v>0.21199999999999999</v>
      </c>
      <c r="X1810" s="195">
        <v>0.25700000000000001</v>
      </c>
      <c r="Y1810" s="195">
        <v>3.0000000000000001E-3</v>
      </c>
      <c r="Z1810" s="195">
        <v>1.0999999999999999E-2</v>
      </c>
      <c r="AA1810" s="195">
        <v>1.0999999999999999E-2</v>
      </c>
      <c r="AB1810" s="195">
        <v>2.4E-2</v>
      </c>
      <c r="AC1810" s="42"/>
    </row>
    <row r="1811" spans="1:29" x14ac:dyDescent="0.25">
      <c r="A1811" s="94" t="s">
        <v>3254</v>
      </c>
      <c r="B1811" s="195">
        <v>0.26098360655737707</v>
      </c>
      <c r="C1811" s="195">
        <v>0.52</v>
      </c>
      <c r="D1811" s="195">
        <v>0.10688524590163935</v>
      </c>
      <c r="E1811" s="195">
        <v>3.5409836065573769E-2</v>
      </c>
      <c r="F1811" s="195">
        <v>5.2459016393442623E-3</v>
      </c>
      <c r="G1811" s="195">
        <v>4.9836065573770495E-2</v>
      </c>
      <c r="H1811" s="195">
        <v>4.5901639344262295E-3</v>
      </c>
      <c r="I1811" s="195">
        <v>1.7049180327868854E-2</v>
      </c>
      <c r="J1811" s="194">
        <v>1.0000000000000002</v>
      </c>
      <c r="K1811" s="196">
        <v>1525</v>
      </c>
      <c r="L1811" s="94"/>
      <c r="M1811" s="195">
        <v>0.24</v>
      </c>
      <c r="N1811" s="195">
        <v>0.28399999999999997</v>
      </c>
      <c r="O1811" s="195">
        <v>0.495</v>
      </c>
      <c r="P1811" s="195">
        <v>0.54500000000000004</v>
      </c>
      <c r="Q1811" s="195">
        <v>9.1999999999999998E-2</v>
      </c>
      <c r="R1811" s="195">
        <v>0.123</v>
      </c>
      <c r="S1811" s="195">
        <v>2.7E-2</v>
      </c>
      <c r="T1811" s="195">
        <v>4.5999999999999999E-2</v>
      </c>
      <c r="U1811" s="195">
        <v>3.0000000000000001E-3</v>
      </c>
      <c r="V1811" s="195">
        <v>0.01</v>
      </c>
      <c r="W1811" s="195">
        <v>0.04</v>
      </c>
      <c r="X1811" s="195">
        <v>6.2E-2</v>
      </c>
      <c r="Y1811" s="195">
        <v>2E-3</v>
      </c>
      <c r="Z1811" s="195">
        <v>8.9999999999999993E-3</v>
      </c>
      <c r="AA1811" s="195">
        <v>1.2E-2</v>
      </c>
      <c r="AB1811" s="195">
        <v>2.5000000000000001E-2</v>
      </c>
      <c r="AC1811" s="42"/>
    </row>
    <row r="1812" spans="1:29" x14ac:dyDescent="0.25">
      <c r="A1812" s="94" t="s">
        <v>3255</v>
      </c>
      <c r="B1812" s="195" t="s">
        <v>143</v>
      </c>
      <c r="C1812" s="195">
        <v>0.28467153284671531</v>
      </c>
      <c r="D1812" s="195">
        <v>0.23357664233576642</v>
      </c>
      <c r="E1812" s="195">
        <v>0.13503649635036497</v>
      </c>
      <c r="F1812" s="195">
        <v>4.3795620437956206E-2</v>
      </c>
      <c r="G1812" s="195">
        <v>0.28102189781021897</v>
      </c>
      <c r="H1812" s="195" t="s">
        <v>143</v>
      </c>
      <c r="I1812" s="195">
        <v>2.1897810218978103E-2</v>
      </c>
      <c r="J1812" s="194">
        <v>0.99999999999999989</v>
      </c>
      <c r="K1812" s="196">
        <v>274</v>
      </c>
      <c r="L1812" s="94"/>
      <c r="M1812" s="195" t="s">
        <v>143</v>
      </c>
      <c r="N1812" s="195" t="s">
        <v>143</v>
      </c>
      <c r="O1812" s="195">
        <v>0.23499999999999999</v>
      </c>
      <c r="P1812" s="195">
        <v>0.34100000000000003</v>
      </c>
      <c r="Q1812" s="195">
        <v>0.187</v>
      </c>
      <c r="R1812" s="195">
        <v>0.28699999999999998</v>
      </c>
      <c r="S1812" s="195">
        <v>0.1</v>
      </c>
      <c r="T1812" s="195">
        <v>0.18099999999999999</v>
      </c>
      <c r="U1812" s="195">
        <v>2.5000000000000001E-2</v>
      </c>
      <c r="V1812" s="195">
        <v>7.4999999999999997E-2</v>
      </c>
      <c r="W1812" s="195">
        <v>0.23100000000000001</v>
      </c>
      <c r="X1812" s="195">
        <v>0.33700000000000002</v>
      </c>
      <c r="Y1812" s="195" t="s">
        <v>143</v>
      </c>
      <c r="Z1812" s="195" t="s">
        <v>143</v>
      </c>
      <c r="AA1812" s="195">
        <v>0.01</v>
      </c>
      <c r="AB1812" s="195">
        <v>4.7E-2</v>
      </c>
      <c r="AC1812" s="42"/>
    </row>
    <row r="1813" spans="1:29" x14ac:dyDescent="0.25">
      <c r="A1813" s="94" t="s">
        <v>3256</v>
      </c>
      <c r="B1813" s="195" t="s">
        <v>143</v>
      </c>
      <c r="C1813" s="195">
        <v>0.33122743682310468</v>
      </c>
      <c r="D1813" s="195">
        <v>0.18231046931407943</v>
      </c>
      <c r="E1813" s="195">
        <v>8.2129963898916969E-2</v>
      </c>
      <c r="F1813" s="195">
        <v>1.9855595667870037E-2</v>
      </c>
      <c r="G1813" s="195">
        <v>0.35469314079422382</v>
      </c>
      <c r="H1813" s="195">
        <v>3.6101083032490976E-3</v>
      </c>
      <c r="I1813" s="195">
        <v>2.6173285198555957E-2</v>
      </c>
      <c r="J1813" s="194">
        <v>1</v>
      </c>
      <c r="K1813" s="196">
        <v>1108</v>
      </c>
      <c r="L1813" s="94"/>
      <c r="M1813" s="195" t="s">
        <v>143</v>
      </c>
      <c r="N1813" s="195" t="s">
        <v>143</v>
      </c>
      <c r="O1813" s="195">
        <v>0.30399999999999999</v>
      </c>
      <c r="P1813" s="195">
        <v>0.35899999999999999</v>
      </c>
      <c r="Q1813" s="195">
        <v>0.161</v>
      </c>
      <c r="R1813" s="195">
        <v>0.20599999999999999</v>
      </c>
      <c r="S1813" s="195">
        <v>6.7000000000000004E-2</v>
      </c>
      <c r="T1813" s="195">
        <v>0.1</v>
      </c>
      <c r="U1813" s="195">
        <v>1.2999999999999999E-2</v>
      </c>
      <c r="V1813" s="195">
        <v>0.03</v>
      </c>
      <c r="W1813" s="195">
        <v>0.32700000000000001</v>
      </c>
      <c r="X1813" s="195">
        <v>0.38300000000000001</v>
      </c>
      <c r="Y1813" s="195">
        <v>1E-3</v>
      </c>
      <c r="Z1813" s="195">
        <v>8.9999999999999993E-3</v>
      </c>
      <c r="AA1813" s="195">
        <v>1.7999999999999999E-2</v>
      </c>
      <c r="AB1813" s="195">
        <v>3.6999999999999998E-2</v>
      </c>
      <c r="AC1813" s="42"/>
    </row>
    <row r="1814" spans="1:29" x14ac:dyDescent="0.25">
      <c r="A1814" s="94" t="s">
        <v>3257</v>
      </c>
      <c r="B1814" s="195" t="s">
        <v>143</v>
      </c>
      <c r="C1814" s="195">
        <v>0.47674418604651164</v>
      </c>
      <c r="D1814" s="195">
        <v>0.32751937984496127</v>
      </c>
      <c r="E1814" s="195">
        <v>6.2015503875968991E-2</v>
      </c>
      <c r="F1814" s="195">
        <v>1.3565891472868217E-2</v>
      </c>
      <c r="G1814" s="195">
        <v>2.1317829457364341E-2</v>
      </c>
      <c r="H1814" s="195" t="s">
        <v>143</v>
      </c>
      <c r="I1814" s="195">
        <v>9.8837209302325577E-2</v>
      </c>
      <c r="J1814" s="194">
        <v>1.0000000000000002</v>
      </c>
      <c r="K1814" s="196">
        <v>516</v>
      </c>
      <c r="L1814" s="94"/>
      <c r="M1814" s="195" t="s">
        <v>143</v>
      </c>
      <c r="N1814" s="195" t="s">
        <v>143</v>
      </c>
      <c r="O1814" s="195">
        <v>0.434</v>
      </c>
      <c r="P1814" s="195">
        <v>0.52</v>
      </c>
      <c r="Q1814" s="195">
        <v>0.28799999999999998</v>
      </c>
      <c r="R1814" s="195">
        <v>0.36899999999999999</v>
      </c>
      <c r="S1814" s="195">
        <v>4.3999999999999997E-2</v>
      </c>
      <c r="T1814" s="195">
        <v>8.5999999999999993E-2</v>
      </c>
      <c r="U1814" s="195">
        <v>7.0000000000000001E-3</v>
      </c>
      <c r="V1814" s="195">
        <v>2.8000000000000001E-2</v>
      </c>
      <c r="W1814" s="195">
        <v>1.2E-2</v>
      </c>
      <c r="X1814" s="195">
        <v>3.7999999999999999E-2</v>
      </c>
      <c r="Y1814" s="195" t="s">
        <v>143</v>
      </c>
      <c r="Z1814" s="195" t="s">
        <v>143</v>
      </c>
      <c r="AA1814" s="195">
        <v>7.5999999999999998E-2</v>
      </c>
      <c r="AB1814" s="195">
        <v>0.128</v>
      </c>
      <c r="AC1814" s="42"/>
    </row>
    <row r="1815" spans="1:29" x14ac:dyDescent="0.25">
      <c r="A1815" s="94" t="s">
        <v>3258</v>
      </c>
      <c r="B1815" s="195" t="s">
        <v>143</v>
      </c>
      <c r="C1815" s="195">
        <v>0.24423963133640553</v>
      </c>
      <c r="D1815" s="195">
        <v>0.33179723502304148</v>
      </c>
      <c r="E1815" s="195">
        <v>0.11751152073732719</v>
      </c>
      <c r="F1815" s="195">
        <v>3.6866359447004608E-2</v>
      </c>
      <c r="G1815" s="195">
        <v>0.23963133640552994</v>
      </c>
      <c r="H1815" s="195">
        <v>2.304147465437788E-3</v>
      </c>
      <c r="I1815" s="195">
        <v>2.7649769585253458E-2</v>
      </c>
      <c r="J1815" s="194">
        <v>1</v>
      </c>
      <c r="K1815" s="196">
        <v>434</v>
      </c>
      <c r="L1815" s="94"/>
      <c r="M1815" s="195" t="s">
        <v>143</v>
      </c>
      <c r="N1815" s="195" t="s">
        <v>143</v>
      </c>
      <c r="O1815" s="195">
        <v>0.20599999999999999</v>
      </c>
      <c r="P1815" s="195">
        <v>0.28699999999999998</v>
      </c>
      <c r="Q1815" s="195">
        <v>0.28899999999999998</v>
      </c>
      <c r="R1815" s="195">
        <v>0.377</v>
      </c>
      <c r="S1815" s="195">
        <v>9.0999999999999998E-2</v>
      </c>
      <c r="T1815" s="195">
        <v>0.151</v>
      </c>
      <c r="U1815" s="195">
        <v>2.3E-2</v>
      </c>
      <c r="V1815" s="195">
        <v>5.8999999999999997E-2</v>
      </c>
      <c r="W1815" s="195">
        <v>0.20200000000000001</v>
      </c>
      <c r="X1815" s="195">
        <v>0.28199999999999997</v>
      </c>
      <c r="Y1815" s="195">
        <v>0</v>
      </c>
      <c r="Z1815" s="195">
        <v>1.2999999999999999E-2</v>
      </c>
      <c r="AA1815" s="195">
        <v>1.6E-2</v>
      </c>
      <c r="AB1815" s="195">
        <v>4.8000000000000001E-2</v>
      </c>
      <c r="AC1815" s="42"/>
    </row>
    <row r="1816" spans="1:29" x14ac:dyDescent="0.25">
      <c r="A1816" s="94" t="s">
        <v>3259</v>
      </c>
      <c r="B1816" s="195" t="s">
        <v>143</v>
      </c>
      <c r="C1816" s="195">
        <v>0.42460317460317459</v>
      </c>
      <c r="D1816" s="195">
        <v>0.11507936507936507</v>
      </c>
      <c r="E1816" s="195">
        <v>0.10317460317460317</v>
      </c>
      <c r="F1816" s="195">
        <v>0.14682539682539683</v>
      </c>
      <c r="G1816" s="195">
        <v>0.18650793650793651</v>
      </c>
      <c r="H1816" s="195">
        <v>3.968253968253968E-3</v>
      </c>
      <c r="I1816" s="195">
        <v>1.984126984126984E-2</v>
      </c>
      <c r="J1816" s="194">
        <v>1</v>
      </c>
      <c r="K1816" s="196">
        <v>252</v>
      </c>
      <c r="L1816" s="94"/>
      <c r="M1816" s="195" t="s">
        <v>143</v>
      </c>
      <c r="N1816" s="195" t="s">
        <v>143</v>
      </c>
      <c r="O1816" s="195">
        <v>0.36499999999999999</v>
      </c>
      <c r="P1816" s="195">
        <v>0.48599999999999999</v>
      </c>
      <c r="Q1816" s="195">
        <v>8.1000000000000003E-2</v>
      </c>
      <c r="R1816" s="195">
        <v>0.16</v>
      </c>
      <c r="S1816" s="195">
        <v>7.0999999999999994E-2</v>
      </c>
      <c r="T1816" s="195">
        <v>0.14699999999999999</v>
      </c>
      <c r="U1816" s="195">
        <v>0.108</v>
      </c>
      <c r="V1816" s="195">
        <v>0.19600000000000001</v>
      </c>
      <c r="W1816" s="195">
        <v>0.14299999999999999</v>
      </c>
      <c r="X1816" s="195">
        <v>0.23899999999999999</v>
      </c>
      <c r="Y1816" s="195">
        <v>1E-3</v>
      </c>
      <c r="Z1816" s="195">
        <v>2.1999999999999999E-2</v>
      </c>
      <c r="AA1816" s="195">
        <v>8.9999999999999993E-3</v>
      </c>
      <c r="AB1816" s="195">
        <v>4.5999999999999999E-2</v>
      </c>
      <c r="AC1816" s="42"/>
    </row>
    <row r="1817" spans="1:29" x14ac:dyDescent="0.25">
      <c r="A1817" s="94" t="s">
        <v>3260</v>
      </c>
      <c r="B1817" s="195" t="s">
        <v>143</v>
      </c>
      <c r="C1817" s="195">
        <v>0.12585034013605442</v>
      </c>
      <c r="D1817" s="195">
        <v>0.23129251700680273</v>
      </c>
      <c r="E1817" s="195">
        <v>0.13945578231292516</v>
      </c>
      <c r="F1817" s="195">
        <v>6.8027210884353748E-2</v>
      </c>
      <c r="G1817" s="195">
        <v>0.40816326530612246</v>
      </c>
      <c r="H1817" s="195">
        <v>6.8027210884353739E-3</v>
      </c>
      <c r="I1817" s="195">
        <v>2.0408163265306121E-2</v>
      </c>
      <c r="J1817" s="194">
        <v>1</v>
      </c>
      <c r="K1817" s="196">
        <v>294</v>
      </c>
      <c r="L1817" s="94"/>
      <c r="M1817" s="195" t="s">
        <v>143</v>
      </c>
      <c r="N1817" s="195" t="s">
        <v>143</v>
      </c>
      <c r="O1817" s="195">
        <v>9.2999999999999999E-2</v>
      </c>
      <c r="P1817" s="195">
        <v>0.16900000000000001</v>
      </c>
      <c r="Q1817" s="195">
        <v>0.187</v>
      </c>
      <c r="R1817" s="195">
        <v>0.28299999999999997</v>
      </c>
      <c r="S1817" s="195">
        <v>0.104</v>
      </c>
      <c r="T1817" s="195">
        <v>0.184</v>
      </c>
      <c r="U1817" s="195">
        <v>4.3999999999999997E-2</v>
      </c>
      <c r="V1817" s="195">
        <v>0.10299999999999999</v>
      </c>
      <c r="W1817" s="195">
        <v>0.35399999999999998</v>
      </c>
      <c r="X1817" s="195">
        <v>0.46500000000000002</v>
      </c>
      <c r="Y1817" s="195">
        <v>2E-3</v>
      </c>
      <c r="Z1817" s="195">
        <v>2.4E-2</v>
      </c>
      <c r="AA1817" s="195">
        <v>8.9999999999999993E-3</v>
      </c>
      <c r="AB1817" s="195">
        <v>4.3999999999999997E-2</v>
      </c>
      <c r="AC1817" s="42"/>
    </row>
    <row r="1818" spans="1:29" x14ac:dyDescent="0.25">
      <c r="A1818" s="94" t="s">
        <v>3261</v>
      </c>
      <c r="B1818" s="195" t="s">
        <v>143</v>
      </c>
      <c r="C1818" s="195">
        <v>0.32341526520051744</v>
      </c>
      <c r="D1818" s="195">
        <v>0.41979301423027165</v>
      </c>
      <c r="E1818" s="195">
        <v>9.5084087968952138E-2</v>
      </c>
      <c r="F1818" s="195">
        <v>4.0103492884864166E-2</v>
      </c>
      <c r="G1818" s="195">
        <v>8.538163001293661E-2</v>
      </c>
      <c r="H1818" s="195">
        <v>2.5873221216041399E-3</v>
      </c>
      <c r="I1818" s="195">
        <v>3.3635187580853813E-2</v>
      </c>
      <c r="J1818" s="194">
        <v>1</v>
      </c>
      <c r="K1818" s="196">
        <v>1546</v>
      </c>
      <c r="L1818" s="94"/>
      <c r="M1818" s="195" t="s">
        <v>143</v>
      </c>
      <c r="N1818" s="195" t="s">
        <v>143</v>
      </c>
      <c r="O1818" s="195">
        <v>0.30099999999999999</v>
      </c>
      <c r="P1818" s="195">
        <v>0.34699999999999998</v>
      </c>
      <c r="Q1818" s="195">
        <v>0.39500000000000002</v>
      </c>
      <c r="R1818" s="195">
        <v>0.44500000000000001</v>
      </c>
      <c r="S1818" s="195">
        <v>8.1000000000000003E-2</v>
      </c>
      <c r="T1818" s="195">
        <v>0.111</v>
      </c>
      <c r="U1818" s="195">
        <v>3.1E-2</v>
      </c>
      <c r="V1818" s="195">
        <v>5.0999999999999997E-2</v>
      </c>
      <c r="W1818" s="195">
        <v>7.1999999999999995E-2</v>
      </c>
      <c r="X1818" s="195">
        <v>0.1</v>
      </c>
      <c r="Y1818" s="195">
        <v>1E-3</v>
      </c>
      <c r="Z1818" s="195">
        <v>7.0000000000000001E-3</v>
      </c>
      <c r="AA1818" s="195">
        <v>2.5999999999999999E-2</v>
      </c>
      <c r="AB1818" s="195">
        <v>4.3999999999999997E-2</v>
      </c>
      <c r="AC1818" s="42"/>
    </row>
    <row r="1819" spans="1:29" x14ac:dyDescent="0.25">
      <c r="A1819" s="94" t="s">
        <v>3262</v>
      </c>
      <c r="B1819" s="195" t="s">
        <v>143</v>
      </c>
      <c r="C1819" s="195">
        <v>0.51971326164874554</v>
      </c>
      <c r="D1819" s="195">
        <v>0.29749103942652327</v>
      </c>
      <c r="E1819" s="195">
        <v>6.093189964157706E-2</v>
      </c>
      <c r="F1819" s="195">
        <v>1.7921146953405017E-2</v>
      </c>
      <c r="G1819" s="195">
        <v>7.5268817204301078E-2</v>
      </c>
      <c r="H1819" s="195">
        <v>3.5842293906810036E-3</v>
      </c>
      <c r="I1819" s="195">
        <v>2.5089605734767026E-2</v>
      </c>
      <c r="J1819" s="194">
        <v>1</v>
      </c>
      <c r="K1819" s="196">
        <v>279</v>
      </c>
      <c r="L1819" s="94"/>
      <c r="M1819" s="195" t="s">
        <v>143</v>
      </c>
      <c r="N1819" s="195" t="s">
        <v>143</v>
      </c>
      <c r="O1819" s="195">
        <v>0.46100000000000002</v>
      </c>
      <c r="P1819" s="195">
        <v>0.57799999999999996</v>
      </c>
      <c r="Q1819" s="195">
        <v>0.247</v>
      </c>
      <c r="R1819" s="195">
        <v>0.35399999999999998</v>
      </c>
      <c r="S1819" s="195">
        <v>3.7999999999999999E-2</v>
      </c>
      <c r="T1819" s="195">
        <v>9.5000000000000001E-2</v>
      </c>
      <c r="U1819" s="195">
        <v>8.0000000000000002E-3</v>
      </c>
      <c r="V1819" s="195">
        <v>4.1000000000000002E-2</v>
      </c>
      <c r="W1819" s="195">
        <v>0.05</v>
      </c>
      <c r="X1819" s="195">
        <v>0.112</v>
      </c>
      <c r="Y1819" s="195">
        <v>1E-3</v>
      </c>
      <c r="Z1819" s="195">
        <v>0.02</v>
      </c>
      <c r="AA1819" s="195">
        <v>1.2E-2</v>
      </c>
      <c r="AB1819" s="195">
        <v>5.0999999999999997E-2</v>
      </c>
      <c r="AC1819" s="42"/>
    </row>
    <row r="1820" spans="1:29" x14ac:dyDescent="0.25">
      <c r="A1820" s="94" t="s">
        <v>3263</v>
      </c>
      <c r="B1820" s="195">
        <v>5.8501655069918258E-2</v>
      </c>
      <c r="C1820" s="195">
        <v>0.27197189758832668</v>
      </c>
      <c r="D1820" s="195">
        <v>0.27447139093427009</v>
      </c>
      <c r="E1820" s="195">
        <v>9.8763764101871238E-2</v>
      </c>
      <c r="F1820" s="195">
        <v>3.1547659258258462E-2</v>
      </c>
      <c r="G1820" s="195">
        <v>0.22150915354995609</v>
      </c>
      <c r="H1820" s="195">
        <v>4.3910018239546036E-3</v>
      </c>
      <c r="I1820" s="195">
        <v>3.8843477673444572E-2</v>
      </c>
      <c r="J1820" s="194">
        <v>1</v>
      </c>
      <c r="K1820" s="196">
        <v>14803</v>
      </c>
      <c r="L1820" s="94"/>
      <c r="M1820" s="195">
        <v>5.5E-2</v>
      </c>
      <c r="N1820" s="195">
        <v>6.2E-2</v>
      </c>
      <c r="O1820" s="195">
        <v>0.26500000000000001</v>
      </c>
      <c r="P1820" s="195">
        <v>0.27900000000000003</v>
      </c>
      <c r="Q1820" s="195">
        <v>0.26700000000000002</v>
      </c>
      <c r="R1820" s="195">
        <v>0.28199999999999997</v>
      </c>
      <c r="S1820" s="195">
        <v>9.4E-2</v>
      </c>
      <c r="T1820" s="195">
        <v>0.104</v>
      </c>
      <c r="U1820" s="195">
        <v>2.9000000000000001E-2</v>
      </c>
      <c r="V1820" s="195">
        <v>3.4000000000000002E-2</v>
      </c>
      <c r="W1820" s="195">
        <v>0.215</v>
      </c>
      <c r="X1820" s="195">
        <v>0.22800000000000001</v>
      </c>
      <c r="Y1820" s="195">
        <v>3.0000000000000001E-3</v>
      </c>
      <c r="Z1820" s="195">
        <v>6.0000000000000001E-3</v>
      </c>
      <c r="AA1820" s="195">
        <v>3.5999999999999997E-2</v>
      </c>
      <c r="AB1820" s="195">
        <v>4.2000000000000003E-2</v>
      </c>
      <c r="AC1820" s="42"/>
    </row>
    <row r="1821" spans="1:29" x14ac:dyDescent="0.25">
      <c r="A1821" s="94" t="s">
        <v>3264</v>
      </c>
      <c r="B1821" s="195" t="s">
        <v>143</v>
      </c>
      <c r="C1821" s="195">
        <v>0.34009009009009011</v>
      </c>
      <c r="D1821" s="195">
        <v>0.25900900900900903</v>
      </c>
      <c r="E1821" s="195">
        <v>0.1373873873873874</v>
      </c>
      <c r="F1821" s="195">
        <v>2.9279279279279279E-2</v>
      </c>
      <c r="G1821" s="195">
        <v>0.20045045045045046</v>
      </c>
      <c r="H1821" s="195">
        <v>2.2522522522522522E-3</v>
      </c>
      <c r="I1821" s="195">
        <v>3.1531531531531529E-2</v>
      </c>
      <c r="J1821" s="194">
        <v>1.0000000000000002</v>
      </c>
      <c r="K1821" s="196">
        <v>444</v>
      </c>
      <c r="L1821" s="94"/>
      <c r="M1821" s="195" t="s">
        <v>143</v>
      </c>
      <c r="N1821" s="195" t="s">
        <v>143</v>
      </c>
      <c r="O1821" s="195">
        <v>0.29799999999999999</v>
      </c>
      <c r="P1821" s="195">
        <v>0.38500000000000001</v>
      </c>
      <c r="Q1821" s="195">
        <v>0.22</v>
      </c>
      <c r="R1821" s="195">
        <v>0.30199999999999999</v>
      </c>
      <c r="S1821" s="195">
        <v>0.108</v>
      </c>
      <c r="T1821" s="195">
        <v>0.17299999999999999</v>
      </c>
      <c r="U1821" s="195">
        <v>1.7000000000000001E-2</v>
      </c>
      <c r="V1821" s="195">
        <v>4.9000000000000002E-2</v>
      </c>
      <c r="W1821" s="195">
        <v>0.16600000000000001</v>
      </c>
      <c r="X1821" s="195">
        <v>0.24</v>
      </c>
      <c r="Y1821" s="195">
        <v>0</v>
      </c>
      <c r="Z1821" s="195">
        <v>1.2999999999999999E-2</v>
      </c>
      <c r="AA1821" s="195">
        <v>1.9E-2</v>
      </c>
      <c r="AB1821" s="195">
        <v>5.1999999999999998E-2</v>
      </c>
      <c r="AC1821" s="42"/>
    </row>
    <row r="1822" spans="1:29" x14ac:dyDescent="0.25">
      <c r="A1822" s="94" t="s">
        <v>3265</v>
      </c>
      <c r="B1822" s="195" t="s">
        <v>143</v>
      </c>
      <c r="C1822" s="195">
        <v>9.9173553719008267E-2</v>
      </c>
      <c r="D1822" s="195">
        <v>0.20936639118457301</v>
      </c>
      <c r="E1822" s="195">
        <v>7.9889807162534437E-2</v>
      </c>
      <c r="F1822" s="195">
        <v>1.3774104683195593E-2</v>
      </c>
      <c r="G1822" s="195">
        <v>0.53994490358126723</v>
      </c>
      <c r="H1822" s="195">
        <v>2.2038567493112948E-2</v>
      </c>
      <c r="I1822" s="195">
        <v>3.5812672176308541E-2</v>
      </c>
      <c r="J1822" s="194">
        <v>1</v>
      </c>
      <c r="K1822" s="196">
        <v>363</v>
      </c>
      <c r="L1822" s="94"/>
      <c r="M1822" s="195" t="s">
        <v>143</v>
      </c>
      <c r="N1822" s="195" t="s">
        <v>143</v>
      </c>
      <c r="O1822" s="195">
        <v>7.1999999999999995E-2</v>
      </c>
      <c r="P1822" s="195">
        <v>0.13400000000000001</v>
      </c>
      <c r="Q1822" s="195">
        <v>0.17100000000000001</v>
      </c>
      <c r="R1822" s="195">
        <v>0.254</v>
      </c>
      <c r="S1822" s="195">
        <v>5.6000000000000001E-2</v>
      </c>
      <c r="T1822" s="195">
        <v>0.112</v>
      </c>
      <c r="U1822" s="195">
        <v>6.0000000000000001E-3</v>
      </c>
      <c r="V1822" s="195">
        <v>3.2000000000000001E-2</v>
      </c>
      <c r="W1822" s="195">
        <v>0.48899999999999999</v>
      </c>
      <c r="X1822" s="195">
        <v>0.59099999999999997</v>
      </c>
      <c r="Y1822" s="195">
        <v>1.0999999999999999E-2</v>
      </c>
      <c r="Z1822" s="195">
        <v>4.2999999999999997E-2</v>
      </c>
      <c r="AA1822" s="195">
        <v>2.1000000000000001E-2</v>
      </c>
      <c r="AB1822" s="195">
        <v>0.06</v>
      </c>
      <c r="AC1822" s="42"/>
    </row>
    <row r="1823" spans="1:29" x14ac:dyDescent="0.25">
      <c r="A1823" s="94" t="s">
        <v>3266</v>
      </c>
      <c r="B1823" s="195">
        <v>0.21701063164477799</v>
      </c>
      <c r="C1823" s="195">
        <v>1.2507817385866166E-3</v>
      </c>
      <c r="D1823" s="195">
        <v>0.42901813633520952</v>
      </c>
      <c r="E1823" s="195">
        <v>0.32707942464040024</v>
      </c>
      <c r="F1823" s="195">
        <v>3.1269543464665416E-3</v>
      </c>
      <c r="G1823" s="195">
        <v>4.3777360850531582E-3</v>
      </c>
      <c r="H1823" s="195" t="s">
        <v>143</v>
      </c>
      <c r="I1823" s="195">
        <v>1.813633520950594E-2</v>
      </c>
      <c r="J1823" s="194">
        <v>1.0000000000000002</v>
      </c>
      <c r="K1823" s="196">
        <v>1599</v>
      </c>
      <c r="L1823" s="94"/>
      <c r="M1823" s="195">
        <v>0.19700000000000001</v>
      </c>
      <c r="N1823" s="195">
        <v>0.23799999999999999</v>
      </c>
      <c r="O1823" s="195">
        <v>0</v>
      </c>
      <c r="P1823" s="195">
        <v>5.0000000000000001E-3</v>
      </c>
      <c r="Q1823" s="195">
        <v>0.40500000000000003</v>
      </c>
      <c r="R1823" s="195">
        <v>0.45300000000000001</v>
      </c>
      <c r="S1823" s="195">
        <v>0.30499999999999999</v>
      </c>
      <c r="T1823" s="195">
        <v>0.35</v>
      </c>
      <c r="U1823" s="195">
        <v>1E-3</v>
      </c>
      <c r="V1823" s="195">
        <v>7.0000000000000001E-3</v>
      </c>
      <c r="W1823" s="195">
        <v>2E-3</v>
      </c>
      <c r="X1823" s="195">
        <v>8.9999999999999993E-3</v>
      </c>
      <c r="Y1823" s="195" t="s">
        <v>143</v>
      </c>
      <c r="Z1823" s="195" t="s">
        <v>143</v>
      </c>
      <c r="AA1823" s="195">
        <v>1.2999999999999999E-2</v>
      </c>
      <c r="AB1823" s="195">
        <v>2.5999999999999999E-2</v>
      </c>
      <c r="AC1823" s="42"/>
    </row>
    <row r="1824" spans="1:29" x14ac:dyDescent="0.25">
      <c r="A1824" s="94" t="s">
        <v>3267</v>
      </c>
      <c r="B1824" s="195">
        <v>8.4974093264248707E-2</v>
      </c>
      <c r="C1824" s="195">
        <v>0.27564766839378241</v>
      </c>
      <c r="D1824" s="195">
        <v>0.21865284974093263</v>
      </c>
      <c r="E1824" s="195">
        <v>8.1347150259067358E-2</v>
      </c>
      <c r="F1824" s="195">
        <v>6.4248704663212433E-2</v>
      </c>
      <c r="G1824" s="195">
        <v>0.23886010362694302</v>
      </c>
      <c r="H1824" s="195">
        <v>7.7720207253886009E-3</v>
      </c>
      <c r="I1824" s="195">
        <v>2.8497409326424871E-2</v>
      </c>
      <c r="J1824" s="194">
        <v>1</v>
      </c>
      <c r="K1824" s="196">
        <v>1930</v>
      </c>
      <c r="L1824" s="94"/>
      <c r="M1824" s="195">
        <v>7.2999999999999995E-2</v>
      </c>
      <c r="N1824" s="195">
        <v>9.8000000000000004E-2</v>
      </c>
      <c r="O1824" s="195">
        <v>0.25600000000000001</v>
      </c>
      <c r="P1824" s="195">
        <v>0.29599999999999999</v>
      </c>
      <c r="Q1824" s="195">
        <v>0.20100000000000001</v>
      </c>
      <c r="R1824" s="195">
        <v>0.23799999999999999</v>
      </c>
      <c r="S1824" s="195">
        <v>7.0000000000000007E-2</v>
      </c>
      <c r="T1824" s="195">
        <v>9.4E-2</v>
      </c>
      <c r="U1824" s="195">
        <v>5.3999999999999999E-2</v>
      </c>
      <c r="V1824" s="195">
        <v>7.5999999999999998E-2</v>
      </c>
      <c r="W1824" s="195">
        <v>0.22</v>
      </c>
      <c r="X1824" s="195">
        <v>0.25800000000000001</v>
      </c>
      <c r="Y1824" s="195">
        <v>5.0000000000000001E-3</v>
      </c>
      <c r="Z1824" s="195">
        <v>1.2999999999999999E-2</v>
      </c>
      <c r="AA1824" s="195">
        <v>2.1999999999999999E-2</v>
      </c>
      <c r="AB1824" s="195">
        <v>3.6999999999999998E-2</v>
      </c>
      <c r="AC1824" s="42"/>
    </row>
    <row r="1825" spans="1:29" x14ac:dyDescent="0.25">
      <c r="A1825" s="94" t="s">
        <v>3268</v>
      </c>
      <c r="B1825" s="195">
        <v>0.27150886294855164</v>
      </c>
      <c r="C1825" s="195">
        <v>0.43493298746217035</v>
      </c>
      <c r="D1825" s="195">
        <v>0.16817985300475574</v>
      </c>
      <c r="E1825" s="195">
        <v>3.5884133160397749E-2</v>
      </c>
      <c r="F1825" s="195">
        <v>2.5940337224383916E-3</v>
      </c>
      <c r="G1825" s="195">
        <v>4.7124945957630782E-2</v>
      </c>
      <c r="H1825" s="195">
        <v>4.3233895373973198E-3</v>
      </c>
      <c r="I1825" s="195">
        <v>3.5451794206658019E-2</v>
      </c>
      <c r="J1825" s="194">
        <v>0.99999999999999989</v>
      </c>
      <c r="K1825" s="196">
        <v>2313</v>
      </c>
      <c r="L1825" s="94"/>
      <c r="M1825" s="195">
        <v>0.254</v>
      </c>
      <c r="N1825" s="195">
        <v>0.28999999999999998</v>
      </c>
      <c r="O1825" s="195">
        <v>0.41499999999999998</v>
      </c>
      <c r="P1825" s="195">
        <v>0.45500000000000002</v>
      </c>
      <c r="Q1825" s="195">
        <v>0.153</v>
      </c>
      <c r="R1825" s="195">
        <v>0.184</v>
      </c>
      <c r="S1825" s="195">
        <v>2.9000000000000001E-2</v>
      </c>
      <c r="T1825" s="195">
        <v>4.3999999999999997E-2</v>
      </c>
      <c r="U1825" s="195">
        <v>1E-3</v>
      </c>
      <c r="V1825" s="195">
        <v>6.0000000000000001E-3</v>
      </c>
      <c r="W1825" s="195">
        <v>3.9E-2</v>
      </c>
      <c r="X1825" s="195">
        <v>5.7000000000000002E-2</v>
      </c>
      <c r="Y1825" s="195">
        <v>2E-3</v>
      </c>
      <c r="Z1825" s="195">
        <v>8.0000000000000002E-3</v>
      </c>
      <c r="AA1825" s="195">
        <v>2.9000000000000001E-2</v>
      </c>
      <c r="AB1825" s="195">
        <v>4.3999999999999997E-2</v>
      </c>
      <c r="AC1825" s="42"/>
    </row>
    <row r="1826" spans="1:29" x14ac:dyDescent="0.25">
      <c r="A1826" s="94" t="s">
        <v>3269</v>
      </c>
      <c r="B1826" s="195" t="s">
        <v>143</v>
      </c>
      <c r="C1826" s="195">
        <v>0.22384428223844283</v>
      </c>
      <c r="D1826" s="195">
        <v>0.29197080291970801</v>
      </c>
      <c r="E1826" s="195">
        <v>0.16058394160583941</v>
      </c>
      <c r="F1826" s="195">
        <v>2.4330900243309004E-2</v>
      </c>
      <c r="G1826" s="195">
        <v>0.27007299270072993</v>
      </c>
      <c r="H1826" s="195">
        <v>9.7323600973236012E-3</v>
      </c>
      <c r="I1826" s="195">
        <v>1.9464720194647202E-2</v>
      </c>
      <c r="J1826" s="194">
        <v>1</v>
      </c>
      <c r="K1826" s="196">
        <v>411</v>
      </c>
      <c r="L1826" s="94"/>
      <c r="M1826" s="195" t="s">
        <v>143</v>
      </c>
      <c r="N1826" s="195" t="s">
        <v>143</v>
      </c>
      <c r="O1826" s="195">
        <v>0.186</v>
      </c>
      <c r="P1826" s="195">
        <v>0.26700000000000002</v>
      </c>
      <c r="Q1826" s="195">
        <v>0.25</v>
      </c>
      <c r="R1826" s="195">
        <v>0.33800000000000002</v>
      </c>
      <c r="S1826" s="195">
        <v>0.128</v>
      </c>
      <c r="T1826" s="195">
        <v>0.19900000000000001</v>
      </c>
      <c r="U1826" s="195">
        <v>1.2999999999999999E-2</v>
      </c>
      <c r="V1826" s="195">
        <v>4.3999999999999997E-2</v>
      </c>
      <c r="W1826" s="195">
        <v>0.22900000000000001</v>
      </c>
      <c r="X1826" s="195">
        <v>0.315</v>
      </c>
      <c r="Y1826" s="195">
        <v>4.0000000000000001E-3</v>
      </c>
      <c r="Z1826" s="195">
        <v>2.5000000000000001E-2</v>
      </c>
      <c r="AA1826" s="195">
        <v>0.01</v>
      </c>
      <c r="AB1826" s="195">
        <v>3.7999999999999999E-2</v>
      </c>
      <c r="AC1826" s="42"/>
    </row>
    <row r="1827" spans="1:29" x14ac:dyDescent="0.25">
      <c r="A1827" s="94" t="s">
        <v>3270</v>
      </c>
      <c r="B1827" s="195" t="s">
        <v>143</v>
      </c>
      <c r="C1827" s="195">
        <v>0.27503429355281206</v>
      </c>
      <c r="D1827" s="195">
        <v>0.20644718792866942</v>
      </c>
      <c r="E1827" s="195">
        <v>8.7105624142661181E-2</v>
      </c>
      <c r="F1827" s="195">
        <v>1.2345679012345678E-2</v>
      </c>
      <c r="G1827" s="195">
        <v>0.38751714677640603</v>
      </c>
      <c r="H1827" s="195">
        <v>2.7434842249657062E-3</v>
      </c>
      <c r="I1827" s="195">
        <v>2.8806584362139918E-2</v>
      </c>
      <c r="J1827" s="194">
        <v>1.0000000000000002</v>
      </c>
      <c r="K1827" s="196">
        <v>1458</v>
      </c>
      <c r="L1827" s="94"/>
      <c r="M1827" s="195" t="s">
        <v>143</v>
      </c>
      <c r="N1827" s="195" t="s">
        <v>143</v>
      </c>
      <c r="O1827" s="195">
        <v>0.253</v>
      </c>
      <c r="P1827" s="195">
        <v>0.29899999999999999</v>
      </c>
      <c r="Q1827" s="195">
        <v>0.186</v>
      </c>
      <c r="R1827" s="195">
        <v>0.22800000000000001</v>
      </c>
      <c r="S1827" s="195">
        <v>7.3999999999999996E-2</v>
      </c>
      <c r="T1827" s="195">
        <v>0.10299999999999999</v>
      </c>
      <c r="U1827" s="195">
        <v>8.0000000000000002E-3</v>
      </c>
      <c r="V1827" s="195">
        <v>1.9E-2</v>
      </c>
      <c r="W1827" s="195">
        <v>0.36299999999999999</v>
      </c>
      <c r="X1827" s="195">
        <v>0.41299999999999998</v>
      </c>
      <c r="Y1827" s="195">
        <v>1E-3</v>
      </c>
      <c r="Z1827" s="195">
        <v>7.0000000000000001E-3</v>
      </c>
      <c r="AA1827" s="195">
        <v>2.1000000000000001E-2</v>
      </c>
      <c r="AB1827" s="195">
        <v>3.9E-2</v>
      </c>
      <c r="AC1827" s="42"/>
    </row>
    <row r="1828" spans="1:29" x14ac:dyDescent="0.25">
      <c r="A1828" s="94" t="s">
        <v>3271</v>
      </c>
      <c r="B1828" s="195" t="s">
        <v>143</v>
      </c>
      <c r="C1828" s="195">
        <v>0.4050632911392405</v>
      </c>
      <c r="D1828" s="195">
        <v>0.39082278481012656</v>
      </c>
      <c r="E1828" s="195">
        <v>6.9620253164556958E-2</v>
      </c>
      <c r="F1828" s="195">
        <v>7.9113924050632917E-3</v>
      </c>
      <c r="G1828" s="195">
        <v>1.4240506329113924E-2</v>
      </c>
      <c r="H1828" s="195">
        <v>1.5822784810126582E-3</v>
      </c>
      <c r="I1828" s="195">
        <v>0.11075949367088607</v>
      </c>
      <c r="J1828" s="194">
        <v>1</v>
      </c>
      <c r="K1828" s="196">
        <v>632</v>
      </c>
      <c r="L1828" s="94"/>
      <c r="M1828" s="195" t="s">
        <v>143</v>
      </c>
      <c r="N1828" s="195" t="s">
        <v>143</v>
      </c>
      <c r="O1828" s="195">
        <v>0.36699999999999999</v>
      </c>
      <c r="P1828" s="195">
        <v>0.44400000000000001</v>
      </c>
      <c r="Q1828" s="195">
        <v>0.35399999999999998</v>
      </c>
      <c r="R1828" s="195">
        <v>0.42899999999999999</v>
      </c>
      <c r="S1828" s="195">
        <v>5.1999999999999998E-2</v>
      </c>
      <c r="T1828" s="195">
        <v>9.1999999999999998E-2</v>
      </c>
      <c r="U1828" s="195">
        <v>3.0000000000000001E-3</v>
      </c>
      <c r="V1828" s="195">
        <v>1.7999999999999999E-2</v>
      </c>
      <c r="W1828" s="195">
        <v>8.0000000000000002E-3</v>
      </c>
      <c r="X1828" s="195">
        <v>2.7E-2</v>
      </c>
      <c r="Y1828" s="195">
        <v>0</v>
      </c>
      <c r="Z1828" s="195">
        <v>8.9999999999999993E-3</v>
      </c>
      <c r="AA1828" s="195">
        <v>8.8999999999999996E-2</v>
      </c>
      <c r="AB1828" s="195">
        <v>0.13800000000000001</v>
      </c>
      <c r="AC1828" s="42"/>
    </row>
    <row r="1829" spans="1:29" x14ac:dyDescent="0.25">
      <c r="A1829" s="94" t="s">
        <v>3272</v>
      </c>
      <c r="B1829" s="195" t="s">
        <v>143</v>
      </c>
      <c r="C1829" s="195">
        <v>0.16724137931034483</v>
      </c>
      <c r="D1829" s="195">
        <v>0.38620689655172413</v>
      </c>
      <c r="E1829" s="195">
        <v>0.1310344827586207</v>
      </c>
      <c r="F1829" s="195">
        <v>2.0689655172413793E-2</v>
      </c>
      <c r="G1829" s="195">
        <v>0.25</v>
      </c>
      <c r="H1829" s="195">
        <v>1.7241379310344827E-3</v>
      </c>
      <c r="I1829" s="195">
        <v>4.3103448275862072E-2</v>
      </c>
      <c r="J1829" s="194">
        <v>1</v>
      </c>
      <c r="K1829" s="196">
        <v>580</v>
      </c>
      <c r="L1829" s="94"/>
      <c r="M1829" s="195" t="s">
        <v>143</v>
      </c>
      <c r="N1829" s="195" t="s">
        <v>143</v>
      </c>
      <c r="O1829" s="195">
        <v>0.13900000000000001</v>
      </c>
      <c r="P1829" s="195">
        <v>0.2</v>
      </c>
      <c r="Q1829" s="195">
        <v>0.34699999999999998</v>
      </c>
      <c r="R1829" s="195">
        <v>0.42599999999999999</v>
      </c>
      <c r="S1829" s="195">
        <v>0.106</v>
      </c>
      <c r="T1829" s="195">
        <v>0.161</v>
      </c>
      <c r="U1829" s="195">
        <v>1.2E-2</v>
      </c>
      <c r="V1829" s="195">
        <v>3.5999999999999997E-2</v>
      </c>
      <c r="W1829" s="195">
        <v>0.216</v>
      </c>
      <c r="X1829" s="195">
        <v>0.28699999999999998</v>
      </c>
      <c r="Y1829" s="195">
        <v>0</v>
      </c>
      <c r="Z1829" s="195">
        <v>0.01</v>
      </c>
      <c r="AA1829" s="195">
        <v>2.9000000000000001E-2</v>
      </c>
      <c r="AB1829" s="195">
        <v>6.3E-2</v>
      </c>
      <c r="AC1829" s="42"/>
    </row>
    <row r="1830" spans="1:29" x14ac:dyDescent="0.25">
      <c r="A1830" s="94" t="s">
        <v>3273</v>
      </c>
      <c r="B1830" s="195" t="s">
        <v>143</v>
      </c>
      <c r="C1830" s="195">
        <v>0.32577903682719545</v>
      </c>
      <c r="D1830" s="195">
        <v>0.16147308781869688</v>
      </c>
      <c r="E1830" s="195">
        <v>0.10198300283286119</v>
      </c>
      <c r="F1830" s="195">
        <v>0.13031161473087818</v>
      </c>
      <c r="G1830" s="195">
        <v>0.24079320113314448</v>
      </c>
      <c r="H1830" s="195">
        <v>5.6657223796033997E-3</v>
      </c>
      <c r="I1830" s="195">
        <v>3.39943342776204E-2</v>
      </c>
      <c r="J1830" s="194">
        <v>1</v>
      </c>
      <c r="K1830" s="196">
        <v>353</v>
      </c>
      <c r="L1830" s="94"/>
      <c r="M1830" s="195" t="s">
        <v>143</v>
      </c>
      <c r="N1830" s="195" t="s">
        <v>143</v>
      </c>
      <c r="O1830" s="195">
        <v>0.27900000000000003</v>
      </c>
      <c r="P1830" s="195">
        <v>0.376</v>
      </c>
      <c r="Q1830" s="195">
        <v>0.127</v>
      </c>
      <c r="R1830" s="195">
        <v>0.20300000000000001</v>
      </c>
      <c r="S1830" s="195">
        <v>7.4999999999999997E-2</v>
      </c>
      <c r="T1830" s="195">
        <v>0.13800000000000001</v>
      </c>
      <c r="U1830" s="195">
        <v>9.9000000000000005E-2</v>
      </c>
      <c r="V1830" s="195">
        <v>0.16900000000000001</v>
      </c>
      <c r="W1830" s="195">
        <v>0.19900000000000001</v>
      </c>
      <c r="X1830" s="195">
        <v>0.28799999999999998</v>
      </c>
      <c r="Y1830" s="195">
        <v>2E-3</v>
      </c>
      <c r="Z1830" s="195">
        <v>0.02</v>
      </c>
      <c r="AA1830" s="195">
        <v>0.02</v>
      </c>
      <c r="AB1830" s="195">
        <v>5.8000000000000003E-2</v>
      </c>
      <c r="AC1830" s="42"/>
    </row>
    <row r="1831" spans="1:29" x14ac:dyDescent="0.25">
      <c r="A1831" s="94" t="s">
        <v>3274</v>
      </c>
      <c r="B1831" s="195" t="s">
        <v>143</v>
      </c>
      <c r="C1831" s="195">
        <v>0.12028301886792453</v>
      </c>
      <c r="D1831" s="195">
        <v>0.19575471698113209</v>
      </c>
      <c r="E1831" s="195">
        <v>0.10141509433962265</v>
      </c>
      <c r="F1831" s="195">
        <v>3.7735849056603772E-2</v>
      </c>
      <c r="G1831" s="195">
        <v>0.49764150943396224</v>
      </c>
      <c r="H1831" s="195">
        <v>2.3584905660377358E-3</v>
      </c>
      <c r="I1831" s="195">
        <v>4.4811320754716978E-2</v>
      </c>
      <c r="J1831" s="194">
        <v>0.99999999999999989</v>
      </c>
      <c r="K1831" s="196">
        <v>424</v>
      </c>
      <c r="L1831" s="94"/>
      <c r="M1831" s="195" t="s">
        <v>143</v>
      </c>
      <c r="N1831" s="195" t="s">
        <v>143</v>
      </c>
      <c r="O1831" s="195">
        <v>9.2999999999999999E-2</v>
      </c>
      <c r="P1831" s="195">
        <v>0.155</v>
      </c>
      <c r="Q1831" s="195">
        <v>0.161</v>
      </c>
      <c r="R1831" s="195">
        <v>0.23599999999999999</v>
      </c>
      <c r="S1831" s="195">
        <v>7.5999999999999998E-2</v>
      </c>
      <c r="T1831" s="195">
        <v>0.13400000000000001</v>
      </c>
      <c r="U1831" s="195">
        <v>2.3E-2</v>
      </c>
      <c r="V1831" s="195">
        <v>0.06</v>
      </c>
      <c r="W1831" s="195">
        <v>0.45</v>
      </c>
      <c r="X1831" s="195">
        <v>0.54500000000000004</v>
      </c>
      <c r="Y1831" s="195">
        <v>0</v>
      </c>
      <c r="Z1831" s="195">
        <v>1.2999999999999999E-2</v>
      </c>
      <c r="AA1831" s="195">
        <v>2.9000000000000001E-2</v>
      </c>
      <c r="AB1831" s="195">
        <v>6.9000000000000006E-2</v>
      </c>
      <c r="AC1831" s="42"/>
    </row>
    <row r="1832" spans="1:29" x14ac:dyDescent="0.25">
      <c r="A1832" s="94" t="s">
        <v>3275</v>
      </c>
      <c r="B1832" s="195" t="s">
        <v>143</v>
      </c>
      <c r="C1832" s="195">
        <v>0.26101532567049807</v>
      </c>
      <c r="D1832" s="195">
        <v>0.43534482758620691</v>
      </c>
      <c r="E1832" s="195">
        <v>0.11542145593869732</v>
      </c>
      <c r="F1832" s="195">
        <v>2.3467432950191571E-2</v>
      </c>
      <c r="G1832" s="195">
        <v>0.10201149425287356</v>
      </c>
      <c r="H1832" s="195">
        <v>1.9157088122605363E-3</v>
      </c>
      <c r="I1832" s="195">
        <v>6.082375478927203E-2</v>
      </c>
      <c r="J1832" s="194">
        <v>1</v>
      </c>
      <c r="K1832" s="196">
        <v>2088</v>
      </c>
      <c r="L1832" s="94"/>
      <c r="M1832" s="195" t="s">
        <v>143</v>
      </c>
      <c r="N1832" s="195" t="s">
        <v>143</v>
      </c>
      <c r="O1832" s="195">
        <v>0.24299999999999999</v>
      </c>
      <c r="P1832" s="195">
        <v>0.28000000000000003</v>
      </c>
      <c r="Q1832" s="195">
        <v>0.41399999999999998</v>
      </c>
      <c r="R1832" s="195">
        <v>0.45700000000000002</v>
      </c>
      <c r="S1832" s="195">
        <v>0.10199999999999999</v>
      </c>
      <c r="T1832" s="195">
        <v>0.13</v>
      </c>
      <c r="U1832" s="195">
        <v>1.7999999999999999E-2</v>
      </c>
      <c r="V1832" s="195">
        <v>3.1E-2</v>
      </c>
      <c r="W1832" s="195">
        <v>0.09</v>
      </c>
      <c r="X1832" s="195">
        <v>0.11600000000000001</v>
      </c>
      <c r="Y1832" s="195">
        <v>1E-3</v>
      </c>
      <c r="Z1832" s="195">
        <v>5.0000000000000001E-3</v>
      </c>
      <c r="AA1832" s="195">
        <v>5.0999999999999997E-2</v>
      </c>
      <c r="AB1832" s="195">
        <v>7.1999999999999995E-2</v>
      </c>
      <c r="AC1832" s="42"/>
    </row>
    <row r="1833" spans="1:29" x14ac:dyDescent="0.25">
      <c r="A1833" s="94" t="s">
        <v>3276</v>
      </c>
      <c r="B1833" s="195" t="s">
        <v>143</v>
      </c>
      <c r="C1833" s="195">
        <v>0.42480211081794195</v>
      </c>
      <c r="D1833" s="195">
        <v>0.34564643799472294</v>
      </c>
      <c r="E1833" s="195">
        <v>8.1794195250659632E-2</v>
      </c>
      <c r="F1833" s="195">
        <v>1.3192612137203167E-2</v>
      </c>
      <c r="G1833" s="195">
        <v>0.10554089709762533</v>
      </c>
      <c r="H1833" s="195">
        <v>5.2770448548812663E-3</v>
      </c>
      <c r="I1833" s="195">
        <v>2.3746701846965697E-2</v>
      </c>
      <c r="J1833" s="194">
        <v>1</v>
      </c>
      <c r="K1833" s="196">
        <v>379</v>
      </c>
      <c r="L1833" s="94"/>
      <c r="M1833" s="195" t="s">
        <v>143</v>
      </c>
      <c r="N1833" s="195" t="s">
        <v>143</v>
      </c>
      <c r="O1833" s="195">
        <v>0.376</v>
      </c>
      <c r="P1833" s="195">
        <v>0.47499999999999998</v>
      </c>
      <c r="Q1833" s="195">
        <v>0.3</v>
      </c>
      <c r="R1833" s="195">
        <v>0.39500000000000002</v>
      </c>
      <c r="S1833" s="195">
        <v>5.8000000000000003E-2</v>
      </c>
      <c r="T1833" s="195">
        <v>0.114</v>
      </c>
      <c r="U1833" s="195">
        <v>6.0000000000000001E-3</v>
      </c>
      <c r="V1833" s="195">
        <v>3.1E-2</v>
      </c>
      <c r="W1833" s="195">
        <v>7.8E-2</v>
      </c>
      <c r="X1833" s="195">
        <v>0.14099999999999999</v>
      </c>
      <c r="Y1833" s="195">
        <v>1E-3</v>
      </c>
      <c r="Z1833" s="195">
        <v>1.9E-2</v>
      </c>
      <c r="AA1833" s="195">
        <v>1.2999999999999999E-2</v>
      </c>
      <c r="AB1833" s="195">
        <v>4.4999999999999998E-2</v>
      </c>
      <c r="AC1833" s="42"/>
    </row>
    <row r="1834" spans="1:29" x14ac:dyDescent="0.25">
      <c r="A1834" s="94" t="s">
        <v>3277</v>
      </c>
      <c r="B1834" s="195">
        <v>4.2188431723315448E-2</v>
      </c>
      <c r="C1834" s="195">
        <v>0.22510435301132975</v>
      </c>
      <c r="D1834" s="195">
        <v>0.31171735241502685</v>
      </c>
      <c r="E1834" s="195">
        <v>0.10539654144305308</v>
      </c>
      <c r="F1834" s="195">
        <v>2.2361359570661897E-2</v>
      </c>
      <c r="G1834" s="195">
        <v>0.23136553369111509</v>
      </c>
      <c r="H1834" s="195">
        <v>7.1556350626118068E-3</v>
      </c>
      <c r="I1834" s="195">
        <v>5.4710793082886108E-2</v>
      </c>
      <c r="J1834" s="194">
        <v>1.0000000000000002</v>
      </c>
      <c r="K1834" s="196">
        <v>6708</v>
      </c>
      <c r="L1834" s="94"/>
      <c r="M1834" s="195">
        <v>3.7999999999999999E-2</v>
      </c>
      <c r="N1834" s="195">
        <v>4.7E-2</v>
      </c>
      <c r="O1834" s="195">
        <v>0.215</v>
      </c>
      <c r="P1834" s="195">
        <v>0.23499999999999999</v>
      </c>
      <c r="Q1834" s="195">
        <v>0.30099999999999999</v>
      </c>
      <c r="R1834" s="195">
        <v>0.32300000000000001</v>
      </c>
      <c r="S1834" s="195">
        <v>9.8000000000000004E-2</v>
      </c>
      <c r="T1834" s="195">
        <v>0.113</v>
      </c>
      <c r="U1834" s="195">
        <v>1.9E-2</v>
      </c>
      <c r="V1834" s="195">
        <v>2.5999999999999999E-2</v>
      </c>
      <c r="W1834" s="195">
        <v>0.221</v>
      </c>
      <c r="X1834" s="195">
        <v>0.24199999999999999</v>
      </c>
      <c r="Y1834" s="195">
        <v>5.0000000000000001E-3</v>
      </c>
      <c r="Z1834" s="195">
        <v>8.9999999999999993E-3</v>
      </c>
      <c r="AA1834" s="195">
        <v>0.05</v>
      </c>
      <c r="AB1834" s="195">
        <v>0.06</v>
      </c>
      <c r="AC1834" s="42"/>
    </row>
    <row r="1835" spans="1:29" x14ac:dyDescent="0.25">
      <c r="A1835" s="94" t="s">
        <v>3278</v>
      </c>
      <c r="B1835" s="195" t="s">
        <v>143</v>
      </c>
      <c r="C1835" s="195">
        <v>0.22772277227722773</v>
      </c>
      <c r="D1835" s="195">
        <v>0.35148514851485146</v>
      </c>
      <c r="E1835" s="195">
        <v>0.11386138613861387</v>
      </c>
      <c r="F1835" s="195">
        <v>2.4752475247524754E-2</v>
      </c>
      <c r="G1835" s="195">
        <v>0.23762376237623761</v>
      </c>
      <c r="H1835" s="195">
        <v>1.9801980198019802E-2</v>
      </c>
      <c r="I1835" s="195">
        <v>2.4752475247524754E-2</v>
      </c>
      <c r="J1835" s="194">
        <v>1</v>
      </c>
      <c r="K1835" s="196">
        <v>202</v>
      </c>
      <c r="L1835" s="94"/>
      <c r="M1835" s="195" t="s">
        <v>143</v>
      </c>
      <c r="N1835" s="195" t="s">
        <v>143</v>
      </c>
      <c r="O1835" s="195">
        <v>0.17499999999999999</v>
      </c>
      <c r="P1835" s="195">
        <v>0.28999999999999998</v>
      </c>
      <c r="Q1835" s="195">
        <v>0.28899999999999998</v>
      </c>
      <c r="R1835" s="195">
        <v>0.42</v>
      </c>
      <c r="S1835" s="195">
        <v>7.6999999999999999E-2</v>
      </c>
      <c r="T1835" s="195">
        <v>0.16500000000000001</v>
      </c>
      <c r="U1835" s="195">
        <v>1.0999999999999999E-2</v>
      </c>
      <c r="V1835" s="195">
        <v>5.7000000000000002E-2</v>
      </c>
      <c r="W1835" s="195">
        <v>0.184</v>
      </c>
      <c r="X1835" s="195">
        <v>0.30099999999999999</v>
      </c>
      <c r="Y1835" s="195">
        <v>8.0000000000000002E-3</v>
      </c>
      <c r="Z1835" s="195">
        <v>0.05</v>
      </c>
      <c r="AA1835" s="195">
        <v>1.0999999999999999E-2</v>
      </c>
      <c r="AB1835" s="195">
        <v>5.7000000000000002E-2</v>
      </c>
      <c r="AC1835" s="42"/>
    </row>
    <row r="1836" spans="1:29" x14ac:dyDescent="0.25">
      <c r="A1836" s="94" t="s">
        <v>3279</v>
      </c>
      <c r="B1836" s="195" t="s">
        <v>143</v>
      </c>
      <c r="C1836" s="195">
        <v>6.4516129032258063E-2</v>
      </c>
      <c r="D1836" s="195">
        <v>0.19354838709677419</v>
      </c>
      <c r="E1836" s="195">
        <v>0.11612903225806452</v>
      </c>
      <c r="F1836" s="195" t="s">
        <v>143</v>
      </c>
      <c r="G1836" s="195">
        <v>0.53548387096774197</v>
      </c>
      <c r="H1836" s="195">
        <v>3.870967741935484E-2</v>
      </c>
      <c r="I1836" s="195">
        <v>5.1612903225806452E-2</v>
      </c>
      <c r="J1836" s="194">
        <v>1</v>
      </c>
      <c r="K1836" s="196">
        <v>155</v>
      </c>
      <c r="L1836" s="94"/>
      <c r="M1836" s="195" t="s">
        <v>143</v>
      </c>
      <c r="N1836" s="195" t="s">
        <v>143</v>
      </c>
      <c r="O1836" s="195">
        <v>3.5000000000000003E-2</v>
      </c>
      <c r="P1836" s="195">
        <v>0.115</v>
      </c>
      <c r="Q1836" s="195">
        <v>0.13900000000000001</v>
      </c>
      <c r="R1836" s="195">
        <v>0.26300000000000001</v>
      </c>
      <c r="S1836" s="195">
        <v>7.4999999999999997E-2</v>
      </c>
      <c r="T1836" s="195">
        <v>0.17599999999999999</v>
      </c>
      <c r="U1836" s="195" t="s">
        <v>143</v>
      </c>
      <c r="V1836" s="195" t="s">
        <v>143</v>
      </c>
      <c r="W1836" s="195">
        <v>0.45700000000000002</v>
      </c>
      <c r="X1836" s="195">
        <v>0.61199999999999999</v>
      </c>
      <c r="Y1836" s="195">
        <v>1.7999999999999999E-2</v>
      </c>
      <c r="Z1836" s="195">
        <v>8.2000000000000003E-2</v>
      </c>
      <c r="AA1836" s="195">
        <v>2.5999999999999999E-2</v>
      </c>
      <c r="AB1836" s="195">
        <v>9.9000000000000005E-2</v>
      </c>
      <c r="AC1836" s="42"/>
    </row>
    <row r="1837" spans="1:29" x14ac:dyDescent="0.25">
      <c r="A1837" s="94" t="s">
        <v>3280</v>
      </c>
      <c r="B1837" s="195">
        <v>6.6401062416998674E-3</v>
      </c>
      <c r="C1837" s="195">
        <v>1.3280212483399733E-3</v>
      </c>
      <c r="D1837" s="195">
        <v>0.68658698539176621</v>
      </c>
      <c r="E1837" s="195">
        <v>0.11553784860557768</v>
      </c>
      <c r="F1837" s="195">
        <v>0.1248339973439575</v>
      </c>
      <c r="G1837" s="195">
        <v>1.3280212483399735E-2</v>
      </c>
      <c r="H1837" s="195" t="s">
        <v>143</v>
      </c>
      <c r="I1837" s="195">
        <v>5.1792828685258967E-2</v>
      </c>
      <c r="J1837" s="194">
        <v>0.99999999999999989</v>
      </c>
      <c r="K1837" s="196">
        <v>753</v>
      </c>
      <c r="L1837" s="94"/>
      <c r="M1837" s="195">
        <v>3.0000000000000001E-3</v>
      </c>
      <c r="N1837" s="195">
        <v>1.4999999999999999E-2</v>
      </c>
      <c r="O1837" s="195">
        <v>0</v>
      </c>
      <c r="P1837" s="195">
        <v>7.0000000000000001E-3</v>
      </c>
      <c r="Q1837" s="195">
        <v>0.65300000000000002</v>
      </c>
      <c r="R1837" s="195">
        <v>0.71899999999999997</v>
      </c>
      <c r="S1837" s="195">
        <v>9.5000000000000001E-2</v>
      </c>
      <c r="T1837" s="195">
        <v>0.14000000000000001</v>
      </c>
      <c r="U1837" s="195">
        <v>0.10299999999999999</v>
      </c>
      <c r="V1837" s="195">
        <v>0.15</v>
      </c>
      <c r="W1837" s="195">
        <v>7.0000000000000001E-3</v>
      </c>
      <c r="X1837" s="195">
        <v>2.4E-2</v>
      </c>
      <c r="Y1837" s="195" t="s">
        <v>143</v>
      </c>
      <c r="Z1837" s="195" t="s">
        <v>143</v>
      </c>
      <c r="AA1837" s="195">
        <v>3.7999999999999999E-2</v>
      </c>
      <c r="AB1837" s="195">
        <v>7.0000000000000007E-2</v>
      </c>
      <c r="AC1837" s="42"/>
    </row>
    <row r="1838" spans="1:29" x14ac:dyDescent="0.25">
      <c r="A1838" s="94" t="s">
        <v>3281</v>
      </c>
      <c r="B1838" s="195">
        <v>4.4474393530997303E-2</v>
      </c>
      <c r="C1838" s="195">
        <v>0.23180592991913745</v>
      </c>
      <c r="D1838" s="195">
        <v>0.28032345013477089</v>
      </c>
      <c r="E1838" s="195">
        <v>8.4905660377358486E-2</v>
      </c>
      <c r="F1838" s="195">
        <v>5.6603773584905662E-2</v>
      </c>
      <c r="G1838" s="195">
        <v>0.26010781671159028</v>
      </c>
      <c r="H1838" s="195">
        <v>2.6954177897574125E-3</v>
      </c>
      <c r="I1838" s="195">
        <v>3.9083557951482481E-2</v>
      </c>
      <c r="J1838" s="194">
        <v>1</v>
      </c>
      <c r="K1838" s="196">
        <v>742</v>
      </c>
      <c r="L1838" s="94"/>
      <c r="M1838" s="195">
        <v>3.2000000000000001E-2</v>
      </c>
      <c r="N1838" s="195">
        <v>6.2E-2</v>
      </c>
      <c r="O1838" s="195">
        <v>0.20300000000000001</v>
      </c>
      <c r="P1838" s="195">
        <v>0.26400000000000001</v>
      </c>
      <c r="Q1838" s="195">
        <v>0.249</v>
      </c>
      <c r="R1838" s="195">
        <v>0.314</v>
      </c>
      <c r="S1838" s="195">
        <v>6.7000000000000004E-2</v>
      </c>
      <c r="T1838" s="195">
        <v>0.107</v>
      </c>
      <c r="U1838" s="195">
        <v>4.2000000000000003E-2</v>
      </c>
      <c r="V1838" s="195">
        <v>7.5999999999999998E-2</v>
      </c>
      <c r="W1838" s="195">
        <v>0.23</v>
      </c>
      <c r="X1838" s="195">
        <v>0.29299999999999998</v>
      </c>
      <c r="Y1838" s="195">
        <v>1E-3</v>
      </c>
      <c r="Z1838" s="195">
        <v>0.01</v>
      </c>
      <c r="AA1838" s="195">
        <v>2.7E-2</v>
      </c>
      <c r="AB1838" s="195">
        <v>5.6000000000000001E-2</v>
      </c>
      <c r="AC1838" s="42"/>
    </row>
    <row r="1839" spans="1:29" x14ac:dyDescent="0.25">
      <c r="A1839" s="94" t="s">
        <v>3282</v>
      </c>
      <c r="B1839" s="195">
        <v>0.24342745861733203</v>
      </c>
      <c r="C1839" s="195">
        <v>0.4021421616358325</v>
      </c>
      <c r="D1839" s="195">
        <v>0.18403115871470302</v>
      </c>
      <c r="E1839" s="195">
        <v>4.4790652385589096E-2</v>
      </c>
      <c r="F1839" s="195">
        <v>5.8422590068159686E-3</v>
      </c>
      <c r="G1839" s="195">
        <v>4.7711781888997079E-2</v>
      </c>
      <c r="H1839" s="195">
        <v>1.9474196689386564E-3</v>
      </c>
      <c r="I1839" s="195">
        <v>7.010710808179163E-2</v>
      </c>
      <c r="J1839" s="194">
        <v>1</v>
      </c>
      <c r="K1839" s="196">
        <v>1027</v>
      </c>
      <c r="L1839" s="94"/>
      <c r="M1839" s="195">
        <v>0.218</v>
      </c>
      <c r="N1839" s="195">
        <v>0.27100000000000002</v>
      </c>
      <c r="O1839" s="195">
        <v>0.373</v>
      </c>
      <c r="P1839" s="195">
        <v>0.432</v>
      </c>
      <c r="Q1839" s="195">
        <v>0.16200000000000001</v>
      </c>
      <c r="R1839" s="195">
        <v>0.20899999999999999</v>
      </c>
      <c r="S1839" s="195">
        <v>3.4000000000000002E-2</v>
      </c>
      <c r="T1839" s="195">
        <v>5.8999999999999997E-2</v>
      </c>
      <c r="U1839" s="195">
        <v>3.0000000000000001E-3</v>
      </c>
      <c r="V1839" s="195">
        <v>1.2999999999999999E-2</v>
      </c>
      <c r="W1839" s="195">
        <v>3.5999999999999997E-2</v>
      </c>
      <c r="X1839" s="195">
        <v>6.3E-2</v>
      </c>
      <c r="Y1839" s="195">
        <v>1E-3</v>
      </c>
      <c r="Z1839" s="195">
        <v>7.0000000000000001E-3</v>
      </c>
      <c r="AA1839" s="195">
        <v>5.6000000000000001E-2</v>
      </c>
      <c r="AB1839" s="195">
        <v>8.6999999999999994E-2</v>
      </c>
      <c r="AC1839" s="42"/>
    </row>
    <row r="1840" spans="1:29" x14ac:dyDescent="0.25">
      <c r="A1840" s="94" t="s">
        <v>3283</v>
      </c>
      <c r="B1840" s="195" t="s">
        <v>143</v>
      </c>
      <c r="C1840" s="195">
        <v>0.13496932515337423</v>
      </c>
      <c r="D1840" s="195">
        <v>0.27607361963190186</v>
      </c>
      <c r="E1840" s="195">
        <v>0.23312883435582821</v>
      </c>
      <c r="F1840" s="195">
        <v>1.2269938650306749E-2</v>
      </c>
      <c r="G1840" s="195">
        <v>0.31901840490797545</v>
      </c>
      <c r="H1840" s="195" t="s">
        <v>143</v>
      </c>
      <c r="I1840" s="195">
        <v>2.4539877300613498E-2</v>
      </c>
      <c r="J1840" s="194">
        <v>1.0000000000000002</v>
      </c>
      <c r="K1840" s="196">
        <v>163</v>
      </c>
      <c r="L1840" s="94"/>
      <c r="M1840" s="195" t="s">
        <v>143</v>
      </c>
      <c r="N1840" s="195" t="s">
        <v>143</v>
      </c>
      <c r="O1840" s="195">
        <v>9.0999999999999998E-2</v>
      </c>
      <c r="P1840" s="195">
        <v>0.19600000000000001</v>
      </c>
      <c r="Q1840" s="195">
        <v>0.21299999999999999</v>
      </c>
      <c r="R1840" s="195">
        <v>0.34899999999999998</v>
      </c>
      <c r="S1840" s="195">
        <v>0.17499999999999999</v>
      </c>
      <c r="T1840" s="195">
        <v>0.30399999999999999</v>
      </c>
      <c r="U1840" s="195">
        <v>3.0000000000000001E-3</v>
      </c>
      <c r="V1840" s="195">
        <v>4.3999999999999997E-2</v>
      </c>
      <c r="W1840" s="195">
        <v>0.252</v>
      </c>
      <c r="X1840" s="195">
        <v>0.39400000000000002</v>
      </c>
      <c r="Y1840" s="195" t="s">
        <v>143</v>
      </c>
      <c r="Z1840" s="195" t="s">
        <v>143</v>
      </c>
      <c r="AA1840" s="195">
        <v>0.01</v>
      </c>
      <c r="AB1840" s="195">
        <v>6.0999999999999999E-2</v>
      </c>
      <c r="AC1840" s="42"/>
    </row>
    <row r="1841" spans="1:29" x14ac:dyDescent="0.25">
      <c r="A1841" s="94" t="s">
        <v>3284</v>
      </c>
      <c r="B1841" s="195" t="s">
        <v>143</v>
      </c>
      <c r="C1841" s="195">
        <v>0.19158878504672897</v>
      </c>
      <c r="D1841" s="195">
        <v>0.25233644859813081</v>
      </c>
      <c r="E1841" s="195">
        <v>0.10046728971962617</v>
      </c>
      <c r="F1841" s="195">
        <v>1.9859813084112148E-2</v>
      </c>
      <c r="G1841" s="195">
        <v>0.38668224299065418</v>
      </c>
      <c r="H1841" s="195">
        <v>1.2850467289719626E-2</v>
      </c>
      <c r="I1841" s="195">
        <v>3.6214953271028034E-2</v>
      </c>
      <c r="J1841" s="194">
        <v>1</v>
      </c>
      <c r="K1841" s="196">
        <v>856</v>
      </c>
      <c r="L1841" s="94"/>
      <c r="M1841" s="195" t="s">
        <v>143</v>
      </c>
      <c r="N1841" s="195" t="s">
        <v>143</v>
      </c>
      <c r="O1841" s="195">
        <v>0.16700000000000001</v>
      </c>
      <c r="P1841" s="195">
        <v>0.219</v>
      </c>
      <c r="Q1841" s="195">
        <v>0.224</v>
      </c>
      <c r="R1841" s="195">
        <v>0.28199999999999997</v>
      </c>
      <c r="S1841" s="195">
        <v>8.2000000000000003E-2</v>
      </c>
      <c r="T1841" s="195">
        <v>0.122</v>
      </c>
      <c r="U1841" s="195">
        <v>1.2E-2</v>
      </c>
      <c r="V1841" s="195">
        <v>3.2000000000000001E-2</v>
      </c>
      <c r="W1841" s="195">
        <v>0.35499999999999998</v>
      </c>
      <c r="X1841" s="195">
        <v>0.42</v>
      </c>
      <c r="Y1841" s="195">
        <v>7.0000000000000001E-3</v>
      </c>
      <c r="Z1841" s="195">
        <v>2.3E-2</v>
      </c>
      <c r="AA1841" s="195">
        <v>2.5999999999999999E-2</v>
      </c>
      <c r="AB1841" s="195">
        <v>5.0999999999999997E-2</v>
      </c>
      <c r="AC1841" s="42"/>
    </row>
    <row r="1842" spans="1:29" x14ac:dyDescent="0.25">
      <c r="A1842" s="94" t="s">
        <v>3285</v>
      </c>
      <c r="B1842" s="195" t="s">
        <v>143</v>
      </c>
      <c r="C1842" s="195">
        <v>0.37688442211055279</v>
      </c>
      <c r="D1842" s="195">
        <v>0.39195979899497485</v>
      </c>
      <c r="E1842" s="195">
        <v>0.10552763819095477</v>
      </c>
      <c r="F1842" s="195">
        <v>1.0050251256281407E-2</v>
      </c>
      <c r="G1842" s="195">
        <v>3.015075376884422E-2</v>
      </c>
      <c r="H1842" s="195" t="s">
        <v>143</v>
      </c>
      <c r="I1842" s="195">
        <v>8.5427135678391955E-2</v>
      </c>
      <c r="J1842" s="194">
        <v>1</v>
      </c>
      <c r="K1842" s="196">
        <v>199</v>
      </c>
      <c r="L1842" s="94"/>
      <c r="M1842" s="195" t="s">
        <v>143</v>
      </c>
      <c r="N1842" s="195" t="s">
        <v>143</v>
      </c>
      <c r="O1842" s="195">
        <v>0.312</v>
      </c>
      <c r="P1842" s="195">
        <v>0.44600000000000001</v>
      </c>
      <c r="Q1842" s="195">
        <v>0.32700000000000001</v>
      </c>
      <c r="R1842" s="195">
        <v>0.46100000000000002</v>
      </c>
      <c r="S1842" s="195">
        <v>7.0000000000000007E-2</v>
      </c>
      <c r="T1842" s="195">
        <v>0.156</v>
      </c>
      <c r="U1842" s="195">
        <v>3.0000000000000001E-3</v>
      </c>
      <c r="V1842" s="195">
        <v>3.5999999999999997E-2</v>
      </c>
      <c r="W1842" s="195">
        <v>1.4E-2</v>
      </c>
      <c r="X1842" s="195">
        <v>6.4000000000000001E-2</v>
      </c>
      <c r="Y1842" s="195" t="s">
        <v>143</v>
      </c>
      <c r="Z1842" s="195" t="s">
        <v>143</v>
      </c>
      <c r="AA1842" s="195">
        <v>5.3999999999999999E-2</v>
      </c>
      <c r="AB1842" s="195">
        <v>0.13300000000000001</v>
      </c>
      <c r="AC1842" s="42"/>
    </row>
    <row r="1843" spans="1:29" x14ac:dyDescent="0.25">
      <c r="A1843" s="94" t="s">
        <v>3286</v>
      </c>
      <c r="B1843" s="195" t="s">
        <v>143</v>
      </c>
      <c r="C1843" s="195">
        <v>0.14828897338403041</v>
      </c>
      <c r="D1843" s="195">
        <v>0.38403041825095058</v>
      </c>
      <c r="E1843" s="195">
        <v>0.11026615969581749</v>
      </c>
      <c r="F1843" s="195">
        <v>3.0418250950570342E-2</v>
      </c>
      <c r="G1843" s="195">
        <v>0.22813688212927757</v>
      </c>
      <c r="H1843" s="195">
        <v>1.1406844106463879E-2</v>
      </c>
      <c r="I1843" s="195">
        <v>8.7452471482889732E-2</v>
      </c>
      <c r="J1843" s="194">
        <v>1</v>
      </c>
      <c r="K1843" s="196">
        <v>263</v>
      </c>
      <c r="L1843" s="94"/>
      <c r="M1843" s="195" t="s">
        <v>143</v>
      </c>
      <c r="N1843" s="195" t="s">
        <v>143</v>
      </c>
      <c r="O1843" s="195">
        <v>0.11</v>
      </c>
      <c r="P1843" s="195">
        <v>0.19600000000000001</v>
      </c>
      <c r="Q1843" s="195">
        <v>0.32700000000000001</v>
      </c>
      <c r="R1843" s="195">
        <v>0.44400000000000001</v>
      </c>
      <c r="S1843" s="195">
        <v>7.8E-2</v>
      </c>
      <c r="T1843" s="195">
        <v>0.154</v>
      </c>
      <c r="U1843" s="195">
        <v>1.4999999999999999E-2</v>
      </c>
      <c r="V1843" s="195">
        <v>5.8999999999999997E-2</v>
      </c>
      <c r="W1843" s="195">
        <v>0.182</v>
      </c>
      <c r="X1843" s="195">
        <v>0.28299999999999997</v>
      </c>
      <c r="Y1843" s="195">
        <v>4.0000000000000001E-3</v>
      </c>
      <c r="Z1843" s="195">
        <v>3.3000000000000002E-2</v>
      </c>
      <c r="AA1843" s="195">
        <v>5.8999999999999997E-2</v>
      </c>
      <c r="AB1843" s="195">
        <v>0.128</v>
      </c>
      <c r="AC1843" s="42"/>
    </row>
    <row r="1844" spans="1:29" x14ac:dyDescent="0.25">
      <c r="A1844" s="94" t="s">
        <v>3287</v>
      </c>
      <c r="B1844" s="195" t="s">
        <v>143</v>
      </c>
      <c r="C1844" s="195">
        <v>0.3125</v>
      </c>
      <c r="D1844" s="195">
        <v>0.2578125</v>
      </c>
      <c r="E1844" s="195">
        <v>7.03125E-2</v>
      </c>
      <c r="F1844" s="195">
        <v>6.25E-2</v>
      </c>
      <c r="G1844" s="195">
        <v>0.2421875</v>
      </c>
      <c r="H1844" s="195">
        <v>2.34375E-2</v>
      </c>
      <c r="I1844" s="195">
        <v>3.125E-2</v>
      </c>
      <c r="J1844" s="194">
        <v>1</v>
      </c>
      <c r="K1844" s="196">
        <v>128</v>
      </c>
      <c r="L1844" s="94"/>
      <c r="M1844" s="195" t="s">
        <v>143</v>
      </c>
      <c r="N1844" s="195" t="s">
        <v>143</v>
      </c>
      <c r="O1844" s="195">
        <v>0.23899999999999999</v>
      </c>
      <c r="P1844" s="195">
        <v>0.39700000000000002</v>
      </c>
      <c r="Q1844" s="195">
        <v>0.19</v>
      </c>
      <c r="R1844" s="195">
        <v>0.34</v>
      </c>
      <c r="S1844" s="195">
        <v>3.6999999999999998E-2</v>
      </c>
      <c r="T1844" s="195">
        <v>0.128</v>
      </c>
      <c r="U1844" s="195">
        <v>3.2000000000000001E-2</v>
      </c>
      <c r="V1844" s="195">
        <v>0.11799999999999999</v>
      </c>
      <c r="W1844" s="195">
        <v>0.17599999999999999</v>
      </c>
      <c r="X1844" s="195">
        <v>0.32300000000000001</v>
      </c>
      <c r="Y1844" s="195">
        <v>8.0000000000000002E-3</v>
      </c>
      <c r="Z1844" s="195">
        <v>6.7000000000000004E-2</v>
      </c>
      <c r="AA1844" s="195">
        <v>1.2E-2</v>
      </c>
      <c r="AB1844" s="195">
        <v>7.8E-2</v>
      </c>
      <c r="AC1844" s="42"/>
    </row>
    <row r="1845" spans="1:29" x14ac:dyDescent="0.25">
      <c r="A1845" s="94" t="s">
        <v>3288</v>
      </c>
      <c r="B1845" s="195" t="s">
        <v>143</v>
      </c>
      <c r="C1845" s="195">
        <v>6.6666666666666666E-2</v>
      </c>
      <c r="D1845" s="195">
        <v>0.20555555555555555</v>
      </c>
      <c r="E1845" s="195">
        <v>0.1388888888888889</v>
      </c>
      <c r="F1845" s="195">
        <v>1.1111111111111112E-2</v>
      </c>
      <c r="G1845" s="195">
        <v>0.4777777777777778</v>
      </c>
      <c r="H1845" s="195">
        <v>1.6666666666666666E-2</v>
      </c>
      <c r="I1845" s="195">
        <v>8.3333333333333329E-2</v>
      </c>
      <c r="J1845" s="194">
        <v>1</v>
      </c>
      <c r="K1845" s="196">
        <v>180</v>
      </c>
      <c r="L1845" s="94"/>
      <c r="M1845" s="195" t="s">
        <v>143</v>
      </c>
      <c r="N1845" s="195" t="s">
        <v>143</v>
      </c>
      <c r="O1845" s="195">
        <v>3.9E-2</v>
      </c>
      <c r="P1845" s="195">
        <v>0.113</v>
      </c>
      <c r="Q1845" s="195">
        <v>0.153</v>
      </c>
      <c r="R1845" s="195">
        <v>0.27</v>
      </c>
      <c r="S1845" s="195">
        <v>9.6000000000000002E-2</v>
      </c>
      <c r="T1845" s="195">
        <v>0.19700000000000001</v>
      </c>
      <c r="U1845" s="195">
        <v>3.0000000000000001E-3</v>
      </c>
      <c r="V1845" s="195">
        <v>0.04</v>
      </c>
      <c r="W1845" s="195">
        <v>0.40600000000000003</v>
      </c>
      <c r="X1845" s="195">
        <v>0.55000000000000004</v>
      </c>
      <c r="Y1845" s="195">
        <v>6.0000000000000001E-3</v>
      </c>
      <c r="Z1845" s="195">
        <v>4.8000000000000001E-2</v>
      </c>
      <c r="AA1845" s="195">
        <v>5.0999999999999997E-2</v>
      </c>
      <c r="AB1845" s="195">
        <v>0.13300000000000001</v>
      </c>
      <c r="AC1845" s="42"/>
    </row>
    <row r="1846" spans="1:29" x14ac:dyDescent="0.25">
      <c r="A1846" s="94" t="s">
        <v>3289</v>
      </c>
      <c r="B1846" s="195" t="s">
        <v>143</v>
      </c>
      <c r="C1846" s="195">
        <v>0.24208375893769152</v>
      </c>
      <c r="D1846" s="195">
        <v>0.48110316649642493</v>
      </c>
      <c r="E1846" s="195">
        <v>8.4780388151174668E-2</v>
      </c>
      <c r="F1846" s="195">
        <v>8.171603677221655E-3</v>
      </c>
      <c r="G1846" s="195">
        <v>0.12257405515832483</v>
      </c>
      <c r="H1846" s="195">
        <v>2.0429009193054137E-3</v>
      </c>
      <c r="I1846" s="195">
        <v>5.9244126659856997E-2</v>
      </c>
      <c r="J1846" s="194">
        <v>1</v>
      </c>
      <c r="K1846" s="196">
        <v>979</v>
      </c>
      <c r="L1846" s="94"/>
      <c r="M1846" s="195" t="s">
        <v>143</v>
      </c>
      <c r="N1846" s="195" t="s">
        <v>143</v>
      </c>
      <c r="O1846" s="195">
        <v>0.216</v>
      </c>
      <c r="P1846" s="195">
        <v>0.27</v>
      </c>
      <c r="Q1846" s="195">
        <v>0.45</v>
      </c>
      <c r="R1846" s="195">
        <v>0.51200000000000001</v>
      </c>
      <c r="S1846" s="195">
        <v>6.9000000000000006E-2</v>
      </c>
      <c r="T1846" s="195">
        <v>0.104</v>
      </c>
      <c r="U1846" s="195">
        <v>4.0000000000000001E-3</v>
      </c>
      <c r="V1846" s="195">
        <v>1.6E-2</v>
      </c>
      <c r="W1846" s="195">
        <v>0.10299999999999999</v>
      </c>
      <c r="X1846" s="195">
        <v>0.14499999999999999</v>
      </c>
      <c r="Y1846" s="195">
        <v>1E-3</v>
      </c>
      <c r="Z1846" s="195">
        <v>7.0000000000000001E-3</v>
      </c>
      <c r="AA1846" s="195">
        <v>4.5999999999999999E-2</v>
      </c>
      <c r="AB1846" s="195">
        <v>7.5999999999999998E-2</v>
      </c>
      <c r="AC1846" s="42"/>
    </row>
    <row r="1847" spans="1:29" x14ac:dyDescent="0.25">
      <c r="A1847" s="94" t="s">
        <v>3290</v>
      </c>
      <c r="B1847" s="195" t="s">
        <v>143</v>
      </c>
      <c r="C1847" s="195">
        <v>0.37579617834394907</v>
      </c>
      <c r="D1847" s="195">
        <v>0.38216560509554143</v>
      </c>
      <c r="E1847" s="195">
        <v>0.10828025477707007</v>
      </c>
      <c r="F1847" s="195" t="s">
        <v>143</v>
      </c>
      <c r="G1847" s="195">
        <v>0.10191082802547771</v>
      </c>
      <c r="H1847" s="195">
        <v>6.369426751592357E-3</v>
      </c>
      <c r="I1847" s="195">
        <v>2.5477707006369428E-2</v>
      </c>
      <c r="J1847" s="194">
        <v>1</v>
      </c>
      <c r="K1847" s="196">
        <v>157</v>
      </c>
      <c r="L1847" s="94"/>
      <c r="M1847" s="195" t="s">
        <v>143</v>
      </c>
      <c r="N1847" s="195" t="s">
        <v>143</v>
      </c>
      <c r="O1847" s="195">
        <v>0.30399999999999999</v>
      </c>
      <c r="P1847" s="195">
        <v>0.45400000000000001</v>
      </c>
      <c r="Q1847" s="195">
        <v>0.31</v>
      </c>
      <c r="R1847" s="195">
        <v>0.46</v>
      </c>
      <c r="S1847" s="195">
        <v>6.9000000000000006E-2</v>
      </c>
      <c r="T1847" s="195">
        <v>0.16700000000000001</v>
      </c>
      <c r="U1847" s="195" t="s">
        <v>143</v>
      </c>
      <c r="V1847" s="195" t="s">
        <v>143</v>
      </c>
      <c r="W1847" s="195">
        <v>6.4000000000000001E-2</v>
      </c>
      <c r="X1847" s="195">
        <v>0.159</v>
      </c>
      <c r="Y1847" s="195">
        <v>1E-3</v>
      </c>
      <c r="Z1847" s="195">
        <v>3.5000000000000003E-2</v>
      </c>
      <c r="AA1847" s="195">
        <v>0.01</v>
      </c>
      <c r="AB1847" s="195">
        <v>6.4000000000000001E-2</v>
      </c>
      <c r="AC1847" s="42"/>
    </row>
    <row r="1848" spans="1:29" x14ac:dyDescent="0.25">
      <c r="A1848" s="94" t="s">
        <v>3291</v>
      </c>
      <c r="B1848" s="195">
        <v>5.237773705025562E-2</v>
      </c>
      <c r="C1848" s="195">
        <v>0.30076203337513263</v>
      </c>
      <c r="D1848" s="195">
        <v>0.24886659592939134</v>
      </c>
      <c r="E1848" s="195">
        <v>0.1194173820777467</v>
      </c>
      <c r="F1848" s="195">
        <v>1.6880486158001352E-2</v>
      </c>
      <c r="G1848" s="195">
        <v>0.23864184431368765</v>
      </c>
      <c r="H1848" s="195">
        <v>2.7973377061830808E-3</v>
      </c>
      <c r="I1848" s="195">
        <v>2.025658338960162E-2</v>
      </c>
      <c r="J1848" s="194">
        <v>0.99999999999999978</v>
      </c>
      <c r="K1848" s="196">
        <v>10367</v>
      </c>
      <c r="L1848" s="94"/>
      <c r="M1848" s="195">
        <v>4.8000000000000001E-2</v>
      </c>
      <c r="N1848" s="195">
        <v>5.7000000000000002E-2</v>
      </c>
      <c r="O1848" s="195">
        <v>0.29199999999999998</v>
      </c>
      <c r="P1848" s="195">
        <v>0.31</v>
      </c>
      <c r="Q1848" s="195">
        <v>0.24099999999999999</v>
      </c>
      <c r="R1848" s="195">
        <v>0.25700000000000001</v>
      </c>
      <c r="S1848" s="195">
        <v>0.113</v>
      </c>
      <c r="T1848" s="195">
        <v>0.126</v>
      </c>
      <c r="U1848" s="195">
        <v>1.4999999999999999E-2</v>
      </c>
      <c r="V1848" s="195">
        <v>0.02</v>
      </c>
      <c r="W1848" s="195">
        <v>0.23100000000000001</v>
      </c>
      <c r="X1848" s="195">
        <v>0.247</v>
      </c>
      <c r="Y1848" s="195">
        <v>2E-3</v>
      </c>
      <c r="Z1848" s="195">
        <v>4.0000000000000001E-3</v>
      </c>
      <c r="AA1848" s="195">
        <v>1.7999999999999999E-2</v>
      </c>
      <c r="AB1848" s="195">
        <v>2.3E-2</v>
      </c>
      <c r="AC1848" s="42"/>
    </row>
    <row r="1849" spans="1:29" x14ac:dyDescent="0.25">
      <c r="A1849" s="94" t="s">
        <v>3292</v>
      </c>
      <c r="B1849" s="195" t="s">
        <v>143</v>
      </c>
      <c r="C1849" s="195">
        <v>0.28327645051194539</v>
      </c>
      <c r="D1849" s="195">
        <v>0.30716723549488056</v>
      </c>
      <c r="E1849" s="195">
        <v>0.20477815699658702</v>
      </c>
      <c r="F1849" s="195">
        <v>1.0238907849829351E-2</v>
      </c>
      <c r="G1849" s="195">
        <v>0.18771331058020477</v>
      </c>
      <c r="H1849" s="195">
        <v>3.4129692832764505E-3</v>
      </c>
      <c r="I1849" s="195">
        <v>3.4129692832764505E-3</v>
      </c>
      <c r="J1849" s="194">
        <v>1.0000000000000002</v>
      </c>
      <c r="K1849" s="196">
        <v>293</v>
      </c>
      <c r="L1849" s="94"/>
      <c r="M1849" s="195" t="s">
        <v>143</v>
      </c>
      <c r="N1849" s="195" t="s">
        <v>143</v>
      </c>
      <c r="O1849" s="195">
        <v>0.23499999999999999</v>
      </c>
      <c r="P1849" s="195">
        <v>0.33700000000000002</v>
      </c>
      <c r="Q1849" s="195">
        <v>0.25700000000000001</v>
      </c>
      <c r="R1849" s="195">
        <v>0.36199999999999999</v>
      </c>
      <c r="S1849" s="195">
        <v>0.16300000000000001</v>
      </c>
      <c r="T1849" s="195">
        <v>0.255</v>
      </c>
      <c r="U1849" s="195">
        <v>3.0000000000000001E-3</v>
      </c>
      <c r="V1849" s="195">
        <v>0.03</v>
      </c>
      <c r="W1849" s="195">
        <v>0.14699999999999999</v>
      </c>
      <c r="X1849" s="195">
        <v>0.23599999999999999</v>
      </c>
      <c r="Y1849" s="195">
        <v>1E-3</v>
      </c>
      <c r="Z1849" s="195">
        <v>1.9E-2</v>
      </c>
      <c r="AA1849" s="195">
        <v>1E-3</v>
      </c>
      <c r="AB1849" s="195">
        <v>1.9E-2</v>
      </c>
      <c r="AC1849" s="42"/>
    </row>
    <row r="1850" spans="1:29" x14ac:dyDescent="0.25">
      <c r="A1850" s="94" t="s">
        <v>3293</v>
      </c>
      <c r="B1850" s="195" t="s">
        <v>143</v>
      </c>
      <c r="C1850" s="195">
        <v>0.13698630136986301</v>
      </c>
      <c r="D1850" s="195">
        <v>0.15616438356164383</v>
      </c>
      <c r="E1850" s="195">
        <v>0.10136986301369863</v>
      </c>
      <c r="F1850" s="195">
        <v>1.0958904109589041E-2</v>
      </c>
      <c r="G1850" s="195">
        <v>0.55342465753424652</v>
      </c>
      <c r="H1850" s="195">
        <v>1.0958904109589041E-2</v>
      </c>
      <c r="I1850" s="195">
        <v>3.0136986301369864E-2</v>
      </c>
      <c r="J1850" s="194">
        <v>1</v>
      </c>
      <c r="K1850" s="196">
        <v>365</v>
      </c>
      <c r="L1850" s="94"/>
      <c r="M1850" s="195" t="s">
        <v>143</v>
      </c>
      <c r="N1850" s="195" t="s">
        <v>143</v>
      </c>
      <c r="O1850" s="195">
        <v>0.105</v>
      </c>
      <c r="P1850" s="195">
        <v>0.17599999999999999</v>
      </c>
      <c r="Q1850" s="195">
        <v>0.123</v>
      </c>
      <c r="R1850" s="195">
        <v>0.19700000000000001</v>
      </c>
      <c r="S1850" s="195">
        <v>7.3999999999999996E-2</v>
      </c>
      <c r="T1850" s="195">
        <v>0.13700000000000001</v>
      </c>
      <c r="U1850" s="195">
        <v>4.0000000000000001E-3</v>
      </c>
      <c r="V1850" s="195">
        <v>2.8000000000000001E-2</v>
      </c>
      <c r="W1850" s="195">
        <v>0.502</v>
      </c>
      <c r="X1850" s="195">
        <v>0.60399999999999998</v>
      </c>
      <c r="Y1850" s="195">
        <v>4.0000000000000001E-3</v>
      </c>
      <c r="Z1850" s="195">
        <v>2.8000000000000001E-2</v>
      </c>
      <c r="AA1850" s="195">
        <v>1.7000000000000001E-2</v>
      </c>
      <c r="AB1850" s="195">
        <v>5.2999999999999999E-2</v>
      </c>
      <c r="AC1850" s="42"/>
    </row>
    <row r="1851" spans="1:29" x14ac:dyDescent="0.25">
      <c r="A1851" s="94" t="s">
        <v>3294</v>
      </c>
      <c r="B1851" s="195" t="s">
        <v>143</v>
      </c>
      <c r="C1851" s="195">
        <v>1.467351430667645E-3</v>
      </c>
      <c r="D1851" s="195">
        <v>0.53338224504768894</v>
      </c>
      <c r="E1851" s="195">
        <v>0.39031548055759352</v>
      </c>
      <c r="F1851" s="195">
        <v>3.6683785766691121E-3</v>
      </c>
      <c r="G1851" s="195">
        <v>1.7608217168011739E-2</v>
      </c>
      <c r="H1851" s="195" t="s">
        <v>143</v>
      </c>
      <c r="I1851" s="195">
        <v>5.355832721936904E-2</v>
      </c>
      <c r="J1851" s="194">
        <v>1</v>
      </c>
      <c r="K1851" s="196">
        <v>1363</v>
      </c>
      <c r="L1851" s="94"/>
      <c r="M1851" s="195" t="s">
        <v>143</v>
      </c>
      <c r="N1851" s="195" t="s">
        <v>143</v>
      </c>
      <c r="O1851" s="195">
        <v>0</v>
      </c>
      <c r="P1851" s="195">
        <v>5.0000000000000001E-3</v>
      </c>
      <c r="Q1851" s="195">
        <v>0.50700000000000001</v>
      </c>
      <c r="R1851" s="195">
        <v>0.56000000000000005</v>
      </c>
      <c r="S1851" s="195">
        <v>0.36499999999999999</v>
      </c>
      <c r="T1851" s="195">
        <v>0.41599999999999998</v>
      </c>
      <c r="U1851" s="195">
        <v>2E-3</v>
      </c>
      <c r="V1851" s="195">
        <v>8.9999999999999993E-3</v>
      </c>
      <c r="W1851" s="195">
        <v>1.2E-2</v>
      </c>
      <c r="X1851" s="195">
        <v>2.5999999999999999E-2</v>
      </c>
      <c r="Y1851" s="195" t="s">
        <v>143</v>
      </c>
      <c r="Z1851" s="195" t="s">
        <v>143</v>
      </c>
      <c r="AA1851" s="195">
        <v>4.2999999999999997E-2</v>
      </c>
      <c r="AB1851" s="195">
        <v>6.7000000000000004E-2</v>
      </c>
      <c r="AC1851" s="42"/>
    </row>
    <row r="1852" spans="1:29" x14ac:dyDescent="0.25">
      <c r="A1852" s="94" t="s">
        <v>3295</v>
      </c>
      <c r="B1852" s="195">
        <v>0.10954616588419405</v>
      </c>
      <c r="C1852" s="195">
        <v>0.28012519561815336</v>
      </c>
      <c r="D1852" s="195">
        <v>0.22848200312989045</v>
      </c>
      <c r="E1852" s="195">
        <v>0.10406885758998435</v>
      </c>
      <c r="F1852" s="195">
        <v>3.0516431924882629E-2</v>
      </c>
      <c r="G1852" s="195">
        <v>0.23239436619718309</v>
      </c>
      <c r="H1852" s="195">
        <v>1.5649452269170579E-3</v>
      </c>
      <c r="I1852" s="195">
        <v>1.3302034428794992E-2</v>
      </c>
      <c r="J1852" s="194">
        <v>0.99999999999999989</v>
      </c>
      <c r="K1852" s="196">
        <v>1278</v>
      </c>
      <c r="L1852" s="94"/>
      <c r="M1852" s="195">
        <v>9.4E-2</v>
      </c>
      <c r="N1852" s="195">
        <v>0.128</v>
      </c>
      <c r="O1852" s="195">
        <v>0.25600000000000001</v>
      </c>
      <c r="P1852" s="195">
        <v>0.30499999999999999</v>
      </c>
      <c r="Q1852" s="195">
        <v>0.20599999999999999</v>
      </c>
      <c r="R1852" s="195">
        <v>0.252</v>
      </c>
      <c r="S1852" s="195">
        <v>8.7999999999999995E-2</v>
      </c>
      <c r="T1852" s="195">
        <v>0.122</v>
      </c>
      <c r="U1852" s="195">
        <v>2.1999999999999999E-2</v>
      </c>
      <c r="V1852" s="195">
        <v>4.1000000000000002E-2</v>
      </c>
      <c r="W1852" s="195">
        <v>0.21</v>
      </c>
      <c r="X1852" s="195">
        <v>0.25600000000000001</v>
      </c>
      <c r="Y1852" s="195">
        <v>0</v>
      </c>
      <c r="Z1852" s="195">
        <v>6.0000000000000001E-3</v>
      </c>
      <c r="AA1852" s="195">
        <v>8.0000000000000002E-3</v>
      </c>
      <c r="AB1852" s="195">
        <v>2.1000000000000001E-2</v>
      </c>
      <c r="AC1852" s="42"/>
    </row>
    <row r="1853" spans="1:29" x14ac:dyDescent="0.25">
      <c r="A1853" s="94" t="s">
        <v>3296</v>
      </c>
      <c r="B1853" s="195">
        <v>0.25733788395904439</v>
      </c>
      <c r="C1853" s="195">
        <v>0.56177474402730376</v>
      </c>
      <c r="D1853" s="195">
        <v>7.9180887372013647E-2</v>
      </c>
      <c r="E1853" s="195">
        <v>3.6177474402730378E-2</v>
      </c>
      <c r="F1853" s="195">
        <v>1.3651877133105802E-3</v>
      </c>
      <c r="G1853" s="195">
        <v>4.5733788395904439E-2</v>
      </c>
      <c r="H1853" s="195">
        <v>2.7303754266211604E-3</v>
      </c>
      <c r="I1853" s="195">
        <v>1.5699658703071672E-2</v>
      </c>
      <c r="J1853" s="194">
        <v>1</v>
      </c>
      <c r="K1853" s="196">
        <v>1465</v>
      </c>
      <c r="L1853" s="94"/>
      <c r="M1853" s="195">
        <v>0.23599999999999999</v>
      </c>
      <c r="N1853" s="195">
        <v>0.28000000000000003</v>
      </c>
      <c r="O1853" s="195">
        <v>0.53600000000000003</v>
      </c>
      <c r="P1853" s="195">
        <v>0.58699999999999997</v>
      </c>
      <c r="Q1853" s="195">
        <v>6.6000000000000003E-2</v>
      </c>
      <c r="R1853" s="195">
        <v>9.4E-2</v>
      </c>
      <c r="S1853" s="195">
        <v>2.8000000000000001E-2</v>
      </c>
      <c r="T1853" s="195">
        <v>4.7E-2</v>
      </c>
      <c r="U1853" s="195">
        <v>0</v>
      </c>
      <c r="V1853" s="195">
        <v>5.0000000000000001E-3</v>
      </c>
      <c r="W1853" s="195">
        <v>3.5999999999999997E-2</v>
      </c>
      <c r="X1853" s="195">
        <v>5.8000000000000003E-2</v>
      </c>
      <c r="Y1853" s="195">
        <v>1E-3</v>
      </c>
      <c r="Z1853" s="195">
        <v>7.0000000000000001E-3</v>
      </c>
      <c r="AA1853" s="195">
        <v>0.01</v>
      </c>
      <c r="AB1853" s="195">
        <v>2.3E-2</v>
      </c>
      <c r="AC1853" s="42"/>
    </row>
    <row r="1854" spans="1:29" x14ac:dyDescent="0.25">
      <c r="A1854" s="94" t="s">
        <v>3297</v>
      </c>
      <c r="B1854" s="195" t="s">
        <v>143</v>
      </c>
      <c r="C1854" s="195">
        <v>0.25954198473282442</v>
      </c>
      <c r="D1854" s="195">
        <v>0.28244274809160308</v>
      </c>
      <c r="E1854" s="195">
        <v>0.14885496183206107</v>
      </c>
      <c r="F1854" s="195">
        <v>1.5267175572519083E-2</v>
      </c>
      <c r="G1854" s="195">
        <v>0.2786259541984733</v>
      </c>
      <c r="H1854" s="195" t="s">
        <v>143</v>
      </c>
      <c r="I1854" s="195">
        <v>1.5267175572519083E-2</v>
      </c>
      <c r="J1854" s="194">
        <v>1</v>
      </c>
      <c r="K1854" s="196">
        <v>262</v>
      </c>
      <c r="L1854" s="94"/>
      <c r="M1854" s="195" t="s">
        <v>143</v>
      </c>
      <c r="N1854" s="195" t="s">
        <v>143</v>
      </c>
      <c r="O1854" s="195">
        <v>0.21</v>
      </c>
      <c r="P1854" s="195">
        <v>0.316</v>
      </c>
      <c r="Q1854" s="195">
        <v>0.23100000000000001</v>
      </c>
      <c r="R1854" s="195">
        <v>0.34</v>
      </c>
      <c r="S1854" s="195">
        <v>0.111</v>
      </c>
      <c r="T1854" s="195">
        <v>0.19700000000000001</v>
      </c>
      <c r="U1854" s="195">
        <v>6.0000000000000001E-3</v>
      </c>
      <c r="V1854" s="195">
        <v>3.9E-2</v>
      </c>
      <c r="W1854" s="195">
        <v>0.22800000000000001</v>
      </c>
      <c r="X1854" s="195">
        <v>0.33600000000000002</v>
      </c>
      <c r="Y1854" s="195" t="s">
        <v>143</v>
      </c>
      <c r="Z1854" s="195" t="s">
        <v>143</v>
      </c>
      <c r="AA1854" s="195">
        <v>6.0000000000000001E-3</v>
      </c>
      <c r="AB1854" s="195">
        <v>3.9E-2</v>
      </c>
      <c r="AC1854" s="42"/>
    </row>
    <row r="1855" spans="1:29" x14ac:dyDescent="0.25">
      <c r="A1855" s="94" t="s">
        <v>3298</v>
      </c>
      <c r="B1855" s="195" t="s">
        <v>143</v>
      </c>
      <c r="C1855" s="195">
        <v>0.27579493835171964</v>
      </c>
      <c r="D1855" s="195">
        <v>0.19662556781310836</v>
      </c>
      <c r="E1855" s="195">
        <v>0.11031797534068787</v>
      </c>
      <c r="F1855" s="195">
        <v>1.2329656067488644E-2</v>
      </c>
      <c r="G1855" s="195">
        <v>0.38741077222582737</v>
      </c>
      <c r="H1855" s="195">
        <v>1.9467878001297859E-3</v>
      </c>
      <c r="I1855" s="195">
        <v>1.5574302401038288E-2</v>
      </c>
      <c r="J1855" s="194">
        <v>0.99999999999999989</v>
      </c>
      <c r="K1855" s="196">
        <v>1541</v>
      </c>
      <c r="L1855" s="94"/>
      <c r="M1855" s="195" t="s">
        <v>143</v>
      </c>
      <c r="N1855" s="195" t="s">
        <v>143</v>
      </c>
      <c r="O1855" s="195">
        <v>0.254</v>
      </c>
      <c r="P1855" s="195">
        <v>0.29899999999999999</v>
      </c>
      <c r="Q1855" s="195">
        <v>0.17799999999999999</v>
      </c>
      <c r="R1855" s="195">
        <v>0.217</v>
      </c>
      <c r="S1855" s="195">
        <v>9.6000000000000002E-2</v>
      </c>
      <c r="T1855" s="195">
        <v>0.127</v>
      </c>
      <c r="U1855" s="195">
        <v>8.0000000000000002E-3</v>
      </c>
      <c r="V1855" s="195">
        <v>1.9E-2</v>
      </c>
      <c r="W1855" s="195">
        <v>0.36299999999999999</v>
      </c>
      <c r="X1855" s="195">
        <v>0.41199999999999998</v>
      </c>
      <c r="Y1855" s="195">
        <v>1E-3</v>
      </c>
      <c r="Z1855" s="195">
        <v>6.0000000000000001E-3</v>
      </c>
      <c r="AA1855" s="195">
        <v>0.01</v>
      </c>
      <c r="AB1855" s="195">
        <v>2.3E-2</v>
      </c>
      <c r="AC1855" s="42"/>
    </row>
    <row r="1856" spans="1:29" x14ac:dyDescent="0.25">
      <c r="A1856" s="94" t="s">
        <v>3299</v>
      </c>
      <c r="B1856" s="195" t="s">
        <v>143</v>
      </c>
      <c r="C1856" s="195">
        <v>0.40588235294117647</v>
      </c>
      <c r="D1856" s="195">
        <v>0.4</v>
      </c>
      <c r="E1856" s="195">
        <v>9.1176470588235289E-2</v>
      </c>
      <c r="F1856" s="195">
        <v>2.9411764705882353E-3</v>
      </c>
      <c r="G1856" s="195">
        <v>1.4705882352941176E-2</v>
      </c>
      <c r="H1856" s="195">
        <v>2.9411764705882353E-3</v>
      </c>
      <c r="I1856" s="195">
        <v>8.2352941176470587E-2</v>
      </c>
      <c r="J1856" s="194">
        <v>1</v>
      </c>
      <c r="K1856" s="196">
        <v>340</v>
      </c>
      <c r="L1856" s="94"/>
      <c r="M1856" s="195" t="s">
        <v>143</v>
      </c>
      <c r="N1856" s="195" t="s">
        <v>143</v>
      </c>
      <c r="O1856" s="195">
        <v>0.35499999999999998</v>
      </c>
      <c r="P1856" s="195">
        <v>0.45900000000000002</v>
      </c>
      <c r="Q1856" s="195">
        <v>0.34899999999999998</v>
      </c>
      <c r="R1856" s="195">
        <v>0.45300000000000001</v>
      </c>
      <c r="S1856" s="195">
        <v>6.5000000000000002E-2</v>
      </c>
      <c r="T1856" s="195">
        <v>0.127</v>
      </c>
      <c r="U1856" s="195">
        <v>1E-3</v>
      </c>
      <c r="V1856" s="195">
        <v>1.6E-2</v>
      </c>
      <c r="W1856" s="195">
        <v>6.0000000000000001E-3</v>
      </c>
      <c r="X1856" s="195">
        <v>3.4000000000000002E-2</v>
      </c>
      <c r="Y1856" s="195">
        <v>1E-3</v>
      </c>
      <c r="Z1856" s="195">
        <v>1.6E-2</v>
      </c>
      <c r="AA1856" s="195">
        <v>5.8000000000000003E-2</v>
      </c>
      <c r="AB1856" s="195">
        <v>0.11600000000000001</v>
      </c>
      <c r="AC1856" s="42"/>
    </row>
    <row r="1857" spans="1:29" x14ac:dyDescent="0.25">
      <c r="A1857" s="94" t="s">
        <v>3300</v>
      </c>
      <c r="B1857" s="195" t="s">
        <v>143</v>
      </c>
      <c r="C1857" s="195">
        <v>0.22065727699530516</v>
      </c>
      <c r="D1857" s="195">
        <v>0.34272300469483569</v>
      </c>
      <c r="E1857" s="195">
        <v>0.16431924882629109</v>
      </c>
      <c r="F1857" s="195">
        <v>9.3896713615023476E-3</v>
      </c>
      <c r="G1857" s="195">
        <v>0.23474178403755869</v>
      </c>
      <c r="H1857" s="195">
        <v>2.3474178403755869E-3</v>
      </c>
      <c r="I1857" s="195">
        <v>2.5821596244131457E-2</v>
      </c>
      <c r="J1857" s="194">
        <v>1</v>
      </c>
      <c r="K1857" s="196">
        <v>426</v>
      </c>
      <c r="L1857" s="94"/>
      <c r="M1857" s="195" t="s">
        <v>143</v>
      </c>
      <c r="N1857" s="195" t="s">
        <v>143</v>
      </c>
      <c r="O1857" s="195">
        <v>0.184</v>
      </c>
      <c r="P1857" s="195">
        <v>0.26200000000000001</v>
      </c>
      <c r="Q1857" s="195">
        <v>0.29899999999999999</v>
      </c>
      <c r="R1857" s="195">
        <v>0.38900000000000001</v>
      </c>
      <c r="S1857" s="195">
        <v>0.13200000000000001</v>
      </c>
      <c r="T1857" s="195">
        <v>0.20200000000000001</v>
      </c>
      <c r="U1857" s="195">
        <v>4.0000000000000001E-3</v>
      </c>
      <c r="V1857" s="195">
        <v>2.4E-2</v>
      </c>
      <c r="W1857" s="195">
        <v>0.19700000000000001</v>
      </c>
      <c r="X1857" s="195">
        <v>0.27700000000000002</v>
      </c>
      <c r="Y1857" s="195">
        <v>0</v>
      </c>
      <c r="Z1857" s="195">
        <v>1.2999999999999999E-2</v>
      </c>
      <c r="AA1857" s="195">
        <v>1.4E-2</v>
      </c>
      <c r="AB1857" s="195">
        <v>4.5999999999999999E-2</v>
      </c>
      <c r="AC1857" s="42"/>
    </row>
    <row r="1858" spans="1:29" x14ac:dyDescent="0.25">
      <c r="A1858" s="94" t="s">
        <v>3301</v>
      </c>
      <c r="B1858" s="195" t="s">
        <v>143</v>
      </c>
      <c r="C1858" s="195">
        <v>0.41428571428571431</v>
      </c>
      <c r="D1858" s="195">
        <v>0.15357142857142858</v>
      </c>
      <c r="E1858" s="195">
        <v>9.6428571428571433E-2</v>
      </c>
      <c r="F1858" s="195">
        <v>9.6428571428571433E-2</v>
      </c>
      <c r="G1858" s="195">
        <v>0.22142857142857142</v>
      </c>
      <c r="H1858" s="195">
        <v>3.5714285714285713E-3</v>
      </c>
      <c r="I1858" s="195">
        <v>1.4285714285714285E-2</v>
      </c>
      <c r="J1858" s="194">
        <v>0.99999999999999989</v>
      </c>
      <c r="K1858" s="196">
        <v>280</v>
      </c>
      <c r="L1858" s="94"/>
      <c r="M1858" s="195" t="s">
        <v>143</v>
      </c>
      <c r="N1858" s="195" t="s">
        <v>143</v>
      </c>
      <c r="O1858" s="195">
        <v>0.35799999999999998</v>
      </c>
      <c r="P1858" s="195">
        <v>0.47299999999999998</v>
      </c>
      <c r="Q1858" s="195">
        <v>0.11600000000000001</v>
      </c>
      <c r="R1858" s="195">
        <v>0.2</v>
      </c>
      <c r="S1858" s="195">
        <v>6.7000000000000004E-2</v>
      </c>
      <c r="T1858" s="195">
        <v>0.13700000000000001</v>
      </c>
      <c r="U1858" s="195">
        <v>6.7000000000000004E-2</v>
      </c>
      <c r="V1858" s="195">
        <v>0.13700000000000001</v>
      </c>
      <c r="W1858" s="195">
        <v>0.17699999999999999</v>
      </c>
      <c r="X1858" s="195">
        <v>0.27400000000000002</v>
      </c>
      <c r="Y1858" s="195">
        <v>1E-3</v>
      </c>
      <c r="Z1858" s="195">
        <v>0.02</v>
      </c>
      <c r="AA1858" s="195">
        <v>6.0000000000000001E-3</v>
      </c>
      <c r="AB1858" s="195">
        <v>3.5999999999999997E-2</v>
      </c>
      <c r="AC1858" s="42"/>
    </row>
    <row r="1859" spans="1:29" x14ac:dyDescent="0.25">
      <c r="A1859" s="94" t="s">
        <v>3302</v>
      </c>
      <c r="B1859" s="195" t="s">
        <v>143</v>
      </c>
      <c r="C1859" s="195">
        <v>0.18846153846153846</v>
      </c>
      <c r="D1859" s="195">
        <v>0.15384615384615385</v>
      </c>
      <c r="E1859" s="195">
        <v>7.6923076923076927E-2</v>
      </c>
      <c r="F1859" s="195">
        <v>1.5384615384615385E-2</v>
      </c>
      <c r="G1859" s="195">
        <v>0.53846153846153844</v>
      </c>
      <c r="H1859" s="195">
        <v>7.6923076923076927E-3</v>
      </c>
      <c r="I1859" s="195">
        <v>1.9230769230769232E-2</v>
      </c>
      <c r="J1859" s="194">
        <v>1</v>
      </c>
      <c r="K1859" s="196">
        <v>260</v>
      </c>
      <c r="L1859" s="94"/>
      <c r="M1859" s="195" t="s">
        <v>143</v>
      </c>
      <c r="N1859" s="195" t="s">
        <v>143</v>
      </c>
      <c r="O1859" s="195">
        <v>0.14599999999999999</v>
      </c>
      <c r="P1859" s="195">
        <v>0.24</v>
      </c>
      <c r="Q1859" s="195">
        <v>0.115</v>
      </c>
      <c r="R1859" s="195">
        <v>0.20300000000000001</v>
      </c>
      <c r="S1859" s="195">
        <v>0.05</v>
      </c>
      <c r="T1859" s="195">
        <v>0.11600000000000001</v>
      </c>
      <c r="U1859" s="195">
        <v>6.0000000000000001E-3</v>
      </c>
      <c r="V1859" s="195">
        <v>3.9E-2</v>
      </c>
      <c r="W1859" s="195">
        <v>0.47799999999999998</v>
      </c>
      <c r="X1859" s="195">
        <v>0.59799999999999998</v>
      </c>
      <c r="Y1859" s="195">
        <v>2E-3</v>
      </c>
      <c r="Z1859" s="195">
        <v>2.8000000000000001E-2</v>
      </c>
      <c r="AA1859" s="195">
        <v>8.0000000000000002E-3</v>
      </c>
      <c r="AB1859" s="195">
        <v>4.3999999999999997E-2</v>
      </c>
      <c r="AC1859" s="42"/>
    </row>
    <row r="1860" spans="1:29" x14ac:dyDescent="0.25">
      <c r="A1860" s="94" t="s">
        <v>3303</v>
      </c>
      <c r="B1860" s="195" t="s">
        <v>143</v>
      </c>
      <c r="C1860" s="195">
        <v>0.29613733905579398</v>
      </c>
      <c r="D1860" s="195">
        <v>0.37510729613733906</v>
      </c>
      <c r="E1860" s="195">
        <v>0.17510729613733905</v>
      </c>
      <c r="F1860" s="195">
        <v>1.2875536480686695E-2</v>
      </c>
      <c r="G1860" s="195">
        <v>0.12532188841201716</v>
      </c>
      <c r="H1860" s="195">
        <v>1.7167381974248926E-3</v>
      </c>
      <c r="I1860" s="195">
        <v>1.3733905579399141E-2</v>
      </c>
      <c r="J1860" s="194">
        <v>1.0000000000000002</v>
      </c>
      <c r="K1860" s="196">
        <v>1165</v>
      </c>
      <c r="L1860" s="94"/>
      <c r="M1860" s="195" t="s">
        <v>143</v>
      </c>
      <c r="N1860" s="195" t="s">
        <v>143</v>
      </c>
      <c r="O1860" s="195">
        <v>0.27100000000000002</v>
      </c>
      <c r="P1860" s="195">
        <v>0.32300000000000001</v>
      </c>
      <c r="Q1860" s="195">
        <v>0.34799999999999998</v>
      </c>
      <c r="R1860" s="195">
        <v>0.40300000000000002</v>
      </c>
      <c r="S1860" s="195">
        <v>0.154</v>
      </c>
      <c r="T1860" s="195">
        <v>0.19800000000000001</v>
      </c>
      <c r="U1860" s="195">
        <v>8.0000000000000002E-3</v>
      </c>
      <c r="V1860" s="195">
        <v>2.1000000000000001E-2</v>
      </c>
      <c r="W1860" s="195">
        <v>0.108</v>
      </c>
      <c r="X1860" s="195">
        <v>0.14599999999999999</v>
      </c>
      <c r="Y1860" s="195">
        <v>0</v>
      </c>
      <c r="Z1860" s="195">
        <v>6.0000000000000001E-3</v>
      </c>
      <c r="AA1860" s="195">
        <v>8.0000000000000002E-3</v>
      </c>
      <c r="AB1860" s="195">
        <v>2.1999999999999999E-2</v>
      </c>
      <c r="AC1860" s="42"/>
    </row>
    <row r="1861" spans="1:29" x14ac:dyDescent="0.25">
      <c r="A1861" s="94" t="s">
        <v>3304</v>
      </c>
      <c r="B1861" s="195" t="s">
        <v>143</v>
      </c>
      <c r="C1861" s="195">
        <v>0.3577981651376147</v>
      </c>
      <c r="D1861" s="195">
        <v>0.45412844036697247</v>
      </c>
      <c r="E1861" s="195">
        <v>8.2568807339449546E-2</v>
      </c>
      <c r="F1861" s="195">
        <v>9.1743119266055051E-3</v>
      </c>
      <c r="G1861" s="195">
        <v>8.2568807339449546E-2</v>
      </c>
      <c r="H1861" s="195" t="s">
        <v>143</v>
      </c>
      <c r="I1861" s="195">
        <v>1.3761467889908258E-2</v>
      </c>
      <c r="J1861" s="194">
        <v>1</v>
      </c>
      <c r="K1861" s="196">
        <v>218</v>
      </c>
      <c r="L1861" s="94"/>
      <c r="M1861" s="195" t="s">
        <v>143</v>
      </c>
      <c r="N1861" s="195" t="s">
        <v>143</v>
      </c>
      <c r="O1861" s="195">
        <v>0.29699999999999999</v>
      </c>
      <c r="P1861" s="195">
        <v>0.42299999999999999</v>
      </c>
      <c r="Q1861" s="195">
        <v>0.38900000000000001</v>
      </c>
      <c r="R1861" s="195">
        <v>0.52</v>
      </c>
      <c r="S1861" s="195">
        <v>5.2999999999999999E-2</v>
      </c>
      <c r="T1861" s="195">
        <v>0.127</v>
      </c>
      <c r="U1861" s="195">
        <v>3.0000000000000001E-3</v>
      </c>
      <c r="V1861" s="195">
        <v>3.3000000000000002E-2</v>
      </c>
      <c r="W1861" s="195">
        <v>5.2999999999999999E-2</v>
      </c>
      <c r="X1861" s="195">
        <v>0.127</v>
      </c>
      <c r="Y1861" s="195" t="s">
        <v>143</v>
      </c>
      <c r="Z1861" s="195" t="s">
        <v>143</v>
      </c>
      <c r="AA1861" s="195">
        <v>5.0000000000000001E-3</v>
      </c>
      <c r="AB1861" s="195">
        <v>0.04</v>
      </c>
      <c r="AC1861" s="42"/>
    </row>
    <row r="1862" spans="1:29" x14ac:dyDescent="0.25">
      <c r="A1862" s="94" t="s">
        <v>3305</v>
      </c>
      <c r="B1862" s="195">
        <v>5.406461698801459E-2</v>
      </c>
      <c r="C1862" s="195">
        <v>0.25097707139134967</v>
      </c>
      <c r="D1862" s="195">
        <v>0.30842886920270973</v>
      </c>
      <c r="E1862" s="195">
        <v>8.7871287128712866E-2</v>
      </c>
      <c r="F1862" s="195">
        <v>2.5013027618551328E-2</v>
      </c>
      <c r="G1862" s="195">
        <v>0.19912714955706096</v>
      </c>
      <c r="H1862" s="195">
        <v>8.4028139656070876E-3</v>
      </c>
      <c r="I1862" s="195">
        <v>6.6115164147993746E-2</v>
      </c>
      <c r="J1862" s="194">
        <v>0.99999999999999989</v>
      </c>
      <c r="K1862" s="196">
        <v>15352</v>
      </c>
      <c r="L1862" s="94"/>
      <c r="M1862" s="195">
        <v>5.0999999999999997E-2</v>
      </c>
      <c r="N1862" s="195">
        <v>5.8000000000000003E-2</v>
      </c>
      <c r="O1862" s="195">
        <v>0.24399999999999999</v>
      </c>
      <c r="P1862" s="195">
        <v>0.25800000000000001</v>
      </c>
      <c r="Q1862" s="195">
        <v>0.30099999999999999</v>
      </c>
      <c r="R1862" s="195">
        <v>0.316</v>
      </c>
      <c r="S1862" s="195">
        <v>8.3000000000000004E-2</v>
      </c>
      <c r="T1862" s="195">
        <v>9.1999999999999998E-2</v>
      </c>
      <c r="U1862" s="195">
        <v>2.3E-2</v>
      </c>
      <c r="V1862" s="195">
        <v>2.8000000000000001E-2</v>
      </c>
      <c r="W1862" s="195">
        <v>0.193</v>
      </c>
      <c r="X1862" s="195">
        <v>0.20599999999999999</v>
      </c>
      <c r="Y1862" s="195">
        <v>7.0000000000000001E-3</v>
      </c>
      <c r="Z1862" s="195">
        <v>0.01</v>
      </c>
      <c r="AA1862" s="195">
        <v>6.2E-2</v>
      </c>
      <c r="AB1862" s="195">
        <v>7.0000000000000007E-2</v>
      </c>
      <c r="AC1862" s="42"/>
    </row>
    <row r="1863" spans="1:29" x14ac:dyDescent="0.25">
      <c r="A1863" s="94" t="s">
        <v>3306</v>
      </c>
      <c r="B1863" s="195" t="s">
        <v>143</v>
      </c>
      <c r="C1863" s="195">
        <v>0.29959514170040485</v>
      </c>
      <c r="D1863" s="195">
        <v>0.34412955465587042</v>
      </c>
      <c r="E1863" s="195">
        <v>0.10931174089068826</v>
      </c>
      <c r="F1863" s="195">
        <v>2.8340080971659919E-2</v>
      </c>
      <c r="G1863" s="195">
        <v>0.17004048582995951</v>
      </c>
      <c r="H1863" s="195">
        <v>2.0242914979757085E-3</v>
      </c>
      <c r="I1863" s="195">
        <v>4.6558704453441298E-2</v>
      </c>
      <c r="J1863" s="194">
        <v>1</v>
      </c>
      <c r="K1863" s="196">
        <v>494</v>
      </c>
      <c r="L1863" s="94"/>
      <c r="M1863" s="195" t="s">
        <v>143</v>
      </c>
      <c r="N1863" s="195" t="s">
        <v>143</v>
      </c>
      <c r="O1863" s="195">
        <v>0.26100000000000001</v>
      </c>
      <c r="P1863" s="195">
        <v>0.34100000000000003</v>
      </c>
      <c r="Q1863" s="195">
        <v>0.30399999999999999</v>
      </c>
      <c r="R1863" s="195">
        <v>0.38700000000000001</v>
      </c>
      <c r="S1863" s="195">
        <v>8.5000000000000006E-2</v>
      </c>
      <c r="T1863" s="195">
        <v>0.14000000000000001</v>
      </c>
      <c r="U1863" s="195">
        <v>1.7000000000000001E-2</v>
      </c>
      <c r="V1863" s="195">
        <v>4.7E-2</v>
      </c>
      <c r="W1863" s="195">
        <v>0.13900000000000001</v>
      </c>
      <c r="X1863" s="195">
        <v>0.20599999999999999</v>
      </c>
      <c r="Y1863" s="195">
        <v>0</v>
      </c>
      <c r="Z1863" s="195">
        <v>1.0999999999999999E-2</v>
      </c>
      <c r="AA1863" s="195">
        <v>3.1E-2</v>
      </c>
      <c r="AB1863" s="195">
        <v>6.9000000000000006E-2</v>
      </c>
      <c r="AC1863" s="42"/>
    </row>
    <row r="1864" spans="1:29" x14ac:dyDescent="0.25">
      <c r="A1864" s="94" t="s">
        <v>3307</v>
      </c>
      <c r="B1864" s="195" t="s">
        <v>143</v>
      </c>
      <c r="C1864" s="195">
        <v>7.2765072765072769E-2</v>
      </c>
      <c r="D1864" s="195">
        <v>0.22661122661122662</v>
      </c>
      <c r="E1864" s="195">
        <v>5.8212058212058215E-2</v>
      </c>
      <c r="F1864" s="195">
        <v>2.0790020790020791E-2</v>
      </c>
      <c r="G1864" s="195">
        <v>0.53846153846153844</v>
      </c>
      <c r="H1864" s="195">
        <v>3.3264033264033266E-2</v>
      </c>
      <c r="I1864" s="195">
        <v>4.9896049896049899E-2</v>
      </c>
      <c r="J1864" s="194">
        <v>1</v>
      </c>
      <c r="K1864" s="196">
        <v>481</v>
      </c>
      <c r="L1864" s="94"/>
      <c r="M1864" s="195" t="s">
        <v>143</v>
      </c>
      <c r="N1864" s="195" t="s">
        <v>143</v>
      </c>
      <c r="O1864" s="195">
        <v>5.2999999999999999E-2</v>
      </c>
      <c r="P1864" s="195">
        <v>0.1</v>
      </c>
      <c r="Q1864" s="195">
        <v>0.191</v>
      </c>
      <c r="R1864" s="195">
        <v>0.26600000000000001</v>
      </c>
      <c r="S1864" s="195">
        <v>4.1000000000000002E-2</v>
      </c>
      <c r="T1864" s="195">
        <v>8.3000000000000004E-2</v>
      </c>
      <c r="U1864" s="195">
        <v>1.0999999999999999E-2</v>
      </c>
      <c r="V1864" s="195">
        <v>3.7999999999999999E-2</v>
      </c>
      <c r="W1864" s="195">
        <v>0.49399999999999999</v>
      </c>
      <c r="X1864" s="195">
        <v>0.58299999999999996</v>
      </c>
      <c r="Y1864" s="195">
        <v>2.1000000000000001E-2</v>
      </c>
      <c r="Z1864" s="195">
        <v>5.2999999999999999E-2</v>
      </c>
      <c r="AA1864" s="195">
        <v>3.4000000000000002E-2</v>
      </c>
      <c r="AB1864" s="195">
        <v>7.2999999999999995E-2</v>
      </c>
      <c r="AC1864" s="42"/>
    </row>
    <row r="1865" spans="1:29" x14ac:dyDescent="0.25">
      <c r="A1865" s="94" t="s">
        <v>3308</v>
      </c>
      <c r="B1865" s="195">
        <v>0.20867208672086721</v>
      </c>
      <c r="C1865" s="195">
        <v>1.3550135501355014E-3</v>
      </c>
      <c r="D1865" s="195">
        <v>0.48509485094850946</v>
      </c>
      <c r="E1865" s="195">
        <v>0.18834688346883469</v>
      </c>
      <c r="F1865" s="195">
        <v>6.7750677506775072E-3</v>
      </c>
      <c r="G1865" s="195">
        <v>6.0975609756097563E-3</v>
      </c>
      <c r="H1865" s="195" t="s">
        <v>143</v>
      </c>
      <c r="I1865" s="195">
        <v>0.10365853658536585</v>
      </c>
      <c r="J1865" s="194">
        <v>0.99999999999999989</v>
      </c>
      <c r="K1865" s="196">
        <v>1476</v>
      </c>
      <c r="L1865" s="94"/>
      <c r="M1865" s="195">
        <v>0.189</v>
      </c>
      <c r="N1865" s="195">
        <v>0.23</v>
      </c>
      <c r="O1865" s="195">
        <v>0</v>
      </c>
      <c r="P1865" s="195">
        <v>5.0000000000000001E-3</v>
      </c>
      <c r="Q1865" s="195">
        <v>0.46</v>
      </c>
      <c r="R1865" s="195">
        <v>0.51100000000000001</v>
      </c>
      <c r="S1865" s="195">
        <v>0.16900000000000001</v>
      </c>
      <c r="T1865" s="195">
        <v>0.20899999999999999</v>
      </c>
      <c r="U1865" s="195">
        <v>4.0000000000000001E-3</v>
      </c>
      <c r="V1865" s="195">
        <v>1.2E-2</v>
      </c>
      <c r="W1865" s="195">
        <v>3.0000000000000001E-3</v>
      </c>
      <c r="X1865" s="195">
        <v>1.2E-2</v>
      </c>
      <c r="Y1865" s="195" t="s">
        <v>143</v>
      </c>
      <c r="Z1865" s="195" t="s">
        <v>143</v>
      </c>
      <c r="AA1865" s="195">
        <v>8.8999999999999996E-2</v>
      </c>
      <c r="AB1865" s="195">
        <v>0.12</v>
      </c>
      <c r="AC1865" s="42"/>
    </row>
    <row r="1866" spans="1:29" x14ac:dyDescent="0.25">
      <c r="A1866" s="94" t="s">
        <v>3309</v>
      </c>
      <c r="B1866" s="195">
        <v>7.0837642192347464E-2</v>
      </c>
      <c r="C1866" s="195">
        <v>0.2419855222337125</v>
      </c>
      <c r="D1866" s="195">
        <v>0.27094105480868663</v>
      </c>
      <c r="E1866" s="195">
        <v>6.8769389865563593E-2</v>
      </c>
      <c r="F1866" s="195">
        <v>4.8603929679420892E-2</v>
      </c>
      <c r="G1866" s="195">
        <v>0.23009307135470528</v>
      </c>
      <c r="H1866" s="195">
        <v>9.3071354705274046E-3</v>
      </c>
      <c r="I1866" s="195">
        <v>5.9462254395036197E-2</v>
      </c>
      <c r="J1866" s="194">
        <v>0.99999999999999978</v>
      </c>
      <c r="K1866" s="196">
        <v>1934</v>
      </c>
      <c r="L1866" s="94"/>
      <c r="M1866" s="195">
        <v>0.06</v>
      </c>
      <c r="N1866" s="195">
        <v>8.3000000000000004E-2</v>
      </c>
      <c r="O1866" s="195">
        <v>0.223</v>
      </c>
      <c r="P1866" s="195">
        <v>0.26200000000000001</v>
      </c>
      <c r="Q1866" s="195">
        <v>0.252</v>
      </c>
      <c r="R1866" s="195">
        <v>0.29099999999999998</v>
      </c>
      <c r="S1866" s="195">
        <v>5.8000000000000003E-2</v>
      </c>
      <c r="T1866" s="195">
        <v>8.1000000000000003E-2</v>
      </c>
      <c r="U1866" s="195">
        <v>0.04</v>
      </c>
      <c r="V1866" s="195">
        <v>5.8999999999999997E-2</v>
      </c>
      <c r="W1866" s="195">
        <v>0.21199999999999999</v>
      </c>
      <c r="X1866" s="195">
        <v>0.249</v>
      </c>
      <c r="Y1866" s="195">
        <v>6.0000000000000001E-3</v>
      </c>
      <c r="Z1866" s="195">
        <v>1.4999999999999999E-2</v>
      </c>
      <c r="AA1866" s="195">
        <v>0.05</v>
      </c>
      <c r="AB1866" s="195">
        <v>7.0999999999999994E-2</v>
      </c>
      <c r="AC1866" s="42"/>
    </row>
    <row r="1867" spans="1:29" x14ac:dyDescent="0.25">
      <c r="A1867" s="94" t="s">
        <v>3310</v>
      </c>
      <c r="B1867" s="195">
        <v>0.26776599921476246</v>
      </c>
      <c r="C1867" s="195">
        <v>0.42167255594817432</v>
      </c>
      <c r="D1867" s="195">
        <v>0.149195131527287</v>
      </c>
      <c r="E1867" s="195">
        <v>2.9446407538280331E-2</v>
      </c>
      <c r="F1867" s="195">
        <v>1.5704750687082843E-3</v>
      </c>
      <c r="G1867" s="195">
        <v>4.2402826855123678E-2</v>
      </c>
      <c r="H1867" s="195">
        <v>5.1040439733019242E-3</v>
      </c>
      <c r="I1867" s="195">
        <v>8.2842559874361996E-2</v>
      </c>
      <c r="J1867" s="194">
        <v>0.99999999999999989</v>
      </c>
      <c r="K1867" s="196">
        <v>2547</v>
      </c>
      <c r="L1867" s="94"/>
      <c r="M1867" s="195">
        <v>0.251</v>
      </c>
      <c r="N1867" s="195">
        <v>0.28499999999999998</v>
      </c>
      <c r="O1867" s="195">
        <v>0.40300000000000002</v>
      </c>
      <c r="P1867" s="195">
        <v>0.441</v>
      </c>
      <c r="Q1867" s="195">
        <v>0.13600000000000001</v>
      </c>
      <c r="R1867" s="195">
        <v>0.16400000000000001</v>
      </c>
      <c r="S1867" s="195">
        <v>2.4E-2</v>
      </c>
      <c r="T1867" s="195">
        <v>3.6999999999999998E-2</v>
      </c>
      <c r="U1867" s="195">
        <v>1E-3</v>
      </c>
      <c r="V1867" s="195">
        <v>4.0000000000000001E-3</v>
      </c>
      <c r="W1867" s="195">
        <v>3.5000000000000003E-2</v>
      </c>
      <c r="X1867" s="195">
        <v>5.0999999999999997E-2</v>
      </c>
      <c r="Y1867" s="195">
        <v>3.0000000000000001E-3</v>
      </c>
      <c r="Z1867" s="195">
        <v>8.9999999999999993E-3</v>
      </c>
      <c r="AA1867" s="195">
        <v>7.2999999999999995E-2</v>
      </c>
      <c r="AB1867" s="195">
        <v>9.4E-2</v>
      </c>
      <c r="AC1867" s="42"/>
    </row>
    <row r="1868" spans="1:29" x14ac:dyDescent="0.25">
      <c r="A1868" s="94" t="s">
        <v>3311</v>
      </c>
      <c r="B1868" s="195" t="s">
        <v>143</v>
      </c>
      <c r="C1868" s="195">
        <v>0.15759312320916904</v>
      </c>
      <c r="D1868" s="195">
        <v>0.34097421203438394</v>
      </c>
      <c r="E1868" s="195">
        <v>0.20057306590257878</v>
      </c>
      <c r="F1868" s="195">
        <v>2.2922636103151862E-2</v>
      </c>
      <c r="G1868" s="195">
        <v>0.23495702005730659</v>
      </c>
      <c r="H1868" s="195">
        <v>1.1461318051575931E-2</v>
      </c>
      <c r="I1868" s="195">
        <v>3.151862464183381E-2</v>
      </c>
      <c r="J1868" s="194">
        <v>0.99999999999999989</v>
      </c>
      <c r="K1868" s="196">
        <v>349</v>
      </c>
      <c r="L1868" s="94"/>
      <c r="M1868" s="195" t="s">
        <v>143</v>
      </c>
      <c r="N1868" s="195" t="s">
        <v>143</v>
      </c>
      <c r="O1868" s="195">
        <v>0.123</v>
      </c>
      <c r="P1868" s="195">
        <v>0.2</v>
      </c>
      <c r="Q1868" s="195">
        <v>0.29299999999999998</v>
      </c>
      <c r="R1868" s="195">
        <v>0.39200000000000002</v>
      </c>
      <c r="S1868" s="195">
        <v>0.16200000000000001</v>
      </c>
      <c r="T1868" s="195">
        <v>0.246</v>
      </c>
      <c r="U1868" s="195">
        <v>1.2E-2</v>
      </c>
      <c r="V1868" s="195">
        <v>4.4999999999999998E-2</v>
      </c>
      <c r="W1868" s="195">
        <v>0.19400000000000001</v>
      </c>
      <c r="X1868" s="195">
        <v>0.28199999999999997</v>
      </c>
      <c r="Y1868" s="195">
        <v>4.0000000000000001E-3</v>
      </c>
      <c r="Z1868" s="195">
        <v>2.9000000000000001E-2</v>
      </c>
      <c r="AA1868" s="195">
        <v>1.7999999999999999E-2</v>
      </c>
      <c r="AB1868" s="195">
        <v>5.6000000000000001E-2</v>
      </c>
      <c r="AC1868" s="42"/>
    </row>
    <row r="1869" spans="1:29" x14ac:dyDescent="0.25">
      <c r="A1869" s="94" t="s">
        <v>3312</v>
      </c>
      <c r="B1869" s="195" t="s">
        <v>143</v>
      </c>
      <c r="C1869" s="195">
        <v>0.19633027522935781</v>
      </c>
      <c r="D1869" s="195">
        <v>0.26666666666666666</v>
      </c>
      <c r="E1869" s="195">
        <v>9.9082568807339455E-2</v>
      </c>
      <c r="F1869" s="195">
        <v>2.0183486238532111E-2</v>
      </c>
      <c r="G1869" s="195">
        <v>0.3669724770642202</v>
      </c>
      <c r="H1869" s="195">
        <v>1.2232415902140673E-2</v>
      </c>
      <c r="I1869" s="195">
        <v>3.8532110091743121E-2</v>
      </c>
      <c r="J1869" s="194">
        <v>1</v>
      </c>
      <c r="K1869" s="196">
        <v>1635</v>
      </c>
      <c r="L1869" s="94"/>
      <c r="M1869" s="195" t="s">
        <v>143</v>
      </c>
      <c r="N1869" s="195" t="s">
        <v>143</v>
      </c>
      <c r="O1869" s="195">
        <v>0.17799999999999999</v>
      </c>
      <c r="P1869" s="195">
        <v>0.216</v>
      </c>
      <c r="Q1869" s="195">
        <v>0.246</v>
      </c>
      <c r="R1869" s="195">
        <v>0.28899999999999998</v>
      </c>
      <c r="S1869" s="195">
        <v>8.5999999999999993E-2</v>
      </c>
      <c r="T1869" s="195">
        <v>0.115</v>
      </c>
      <c r="U1869" s="195">
        <v>1.4E-2</v>
      </c>
      <c r="V1869" s="195">
        <v>2.8000000000000001E-2</v>
      </c>
      <c r="W1869" s="195">
        <v>0.34399999999999997</v>
      </c>
      <c r="X1869" s="195">
        <v>0.39100000000000001</v>
      </c>
      <c r="Y1869" s="195">
        <v>8.0000000000000002E-3</v>
      </c>
      <c r="Z1869" s="195">
        <v>1.9E-2</v>
      </c>
      <c r="AA1869" s="195">
        <v>0.03</v>
      </c>
      <c r="AB1869" s="195">
        <v>4.9000000000000002E-2</v>
      </c>
      <c r="AC1869" s="42"/>
    </row>
    <row r="1870" spans="1:29" x14ac:dyDescent="0.25">
      <c r="A1870" s="94" t="s">
        <v>3313</v>
      </c>
      <c r="B1870" s="195" t="s">
        <v>143</v>
      </c>
      <c r="C1870" s="195">
        <v>0.40794701986754967</v>
      </c>
      <c r="D1870" s="195">
        <v>0.38278145695364241</v>
      </c>
      <c r="E1870" s="195">
        <v>7.4172185430463583E-2</v>
      </c>
      <c r="F1870" s="195">
        <v>3.9735099337748344E-3</v>
      </c>
      <c r="G1870" s="195">
        <v>1.9867549668874173E-2</v>
      </c>
      <c r="H1870" s="195">
        <v>1.3245033112582781E-3</v>
      </c>
      <c r="I1870" s="195">
        <v>0.10993377483443709</v>
      </c>
      <c r="J1870" s="194">
        <v>1</v>
      </c>
      <c r="K1870" s="196">
        <v>755</v>
      </c>
      <c r="L1870" s="94"/>
      <c r="M1870" s="195" t="s">
        <v>143</v>
      </c>
      <c r="N1870" s="195" t="s">
        <v>143</v>
      </c>
      <c r="O1870" s="195">
        <v>0.373</v>
      </c>
      <c r="P1870" s="195">
        <v>0.443</v>
      </c>
      <c r="Q1870" s="195">
        <v>0.34899999999999998</v>
      </c>
      <c r="R1870" s="195">
        <v>0.41799999999999998</v>
      </c>
      <c r="S1870" s="195">
        <v>5.8000000000000003E-2</v>
      </c>
      <c r="T1870" s="195">
        <v>9.5000000000000001E-2</v>
      </c>
      <c r="U1870" s="195">
        <v>1E-3</v>
      </c>
      <c r="V1870" s="195">
        <v>1.2E-2</v>
      </c>
      <c r="W1870" s="195">
        <v>1.2E-2</v>
      </c>
      <c r="X1870" s="195">
        <v>3.3000000000000002E-2</v>
      </c>
      <c r="Y1870" s="195">
        <v>0</v>
      </c>
      <c r="Z1870" s="195">
        <v>7.0000000000000001E-3</v>
      </c>
      <c r="AA1870" s="195">
        <v>0.09</v>
      </c>
      <c r="AB1870" s="195">
        <v>0.13400000000000001</v>
      </c>
      <c r="AC1870" s="42"/>
    </row>
    <row r="1871" spans="1:29" x14ac:dyDescent="0.25">
      <c r="A1871" s="94" t="s">
        <v>3314</v>
      </c>
      <c r="B1871" s="195" t="s">
        <v>143</v>
      </c>
      <c r="C1871" s="195">
        <v>0.17627118644067796</v>
      </c>
      <c r="D1871" s="195">
        <v>0.37966101694915255</v>
      </c>
      <c r="E1871" s="195">
        <v>0.13389830508474576</v>
      </c>
      <c r="F1871" s="195">
        <v>6.7796610169491523E-3</v>
      </c>
      <c r="G1871" s="195">
        <v>0.25423728813559321</v>
      </c>
      <c r="H1871" s="195">
        <v>3.3898305084745762E-3</v>
      </c>
      <c r="I1871" s="195">
        <v>4.576271186440678E-2</v>
      </c>
      <c r="J1871" s="194">
        <v>1</v>
      </c>
      <c r="K1871" s="196">
        <v>590</v>
      </c>
      <c r="L1871" s="94"/>
      <c r="M1871" s="195" t="s">
        <v>143</v>
      </c>
      <c r="N1871" s="195" t="s">
        <v>143</v>
      </c>
      <c r="O1871" s="195">
        <v>0.14799999999999999</v>
      </c>
      <c r="P1871" s="195">
        <v>0.20899999999999999</v>
      </c>
      <c r="Q1871" s="195">
        <v>0.34100000000000003</v>
      </c>
      <c r="R1871" s="195">
        <v>0.41899999999999998</v>
      </c>
      <c r="S1871" s="195">
        <v>0.109</v>
      </c>
      <c r="T1871" s="195">
        <v>0.16400000000000001</v>
      </c>
      <c r="U1871" s="195">
        <v>3.0000000000000001E-3</v>
      </c>
      <c r="V1871" s="195">
        <v>1.7000000000000001E-2</v>
      </c>
      <c r="W1871" s="195">
        <v>0.221</v>
      </c>
      <c r="X1871" s="195">
        <v>0.29099999999999998</v>
      </c>
      <c r="Y1871" s="195">
        <v>1E-3</v>
      </c>
      <c r="Z1871" s="195">
        <v>1.2E-2</v>
      </c>
      <c r="AA1871" s="195">
        <v>3.2000000000000001E-2</v>
      </c>
      <c r="AB1871" s="195">
        <v>6.6000000000000003E-2</v>
      </c>
      <c r="AC1871" s="42"/>
    </row>
    <row r="1872" spans="1:29" x14ac:dyDescent="0.25">
      <c r="A1872" s="94" t="s">
        <v>3315</v>
      </c>
      <c r="B1872" s="195" t="s">
        <v>143</v>
      </c>
      <c r="C1872" s="195">
        <v>0.30649350649350648</v>
      </c>
      <c r="D1872" s="195">
        <v>0.21558441558441557</v>
      </c>
      <c r="E1872" s="195">
        <v>6.4935064935064929E-2</v>
      </c>
      <c r="F1872" s="195">
        <v>0.15844155844155844</v>
      </c>
      <c r="G1872" s="195">
        <v>0.18961038961038962</v>
      </c>
      <c r="H1872" s="195">
        <v>1.5584415584415584E-2</v>
      </c>
      <c r="I1872" s="195">
        <v>4.9350649350649353E-2</v>
      </c>
      <c r="J1872" s="194">
        <v>0.99999999999999989</v>
      </c>
      <c r="K1872" s="196">
        <v>385</v>
      </c>
      <c r="L1872" s="94"/>
      <c r="M1872" s="195" t="s">
        <v>143</v>
      </c>
      <c r="N1872" s="195" t="s">
        <v>143</v>
      </c>
      <c r="O1872" s="195">
        <v>0.26300000000000001</v>
      </c>
      <c r="P1872" s="195">
        <v>0.35399999999999998</v>
      </c>
      <c r="Q1872" s="195">
        <v>0.17699999999999999</v>
      </c>
      <c r="R1872" s="195">
        <v>0.25900000000000001</v>
      </c>
      <c r="S1872" s="195">
        <v>4.3999999999999997E-2</v>
      </c>
      <c r="T1872" s="195">
        <v>9.4E-2</v>
      </c>
      <c r="U1872" s="195">
        <v>0.125</v>
      </c>
      <c r="V1872" s="195">
        <v>0.19800000000000001</v>
      </c>
      <c r="W1872" s="195">
        <v>0.154</v>
      </c>
      <c r="X1872" s="195">
        <v>0.23200000000000001</v>
      </c>
      <c r="Y1872" s="195">
        <v>7.0000000000000001E-3</v>
      </c>
      <c r="Z1872" s="195">
        <v>3.4000000000000002E-2</v>
      </c>
      <c r="AA1872" s="195">
        <v>3.2000000000000001E-2</v>
      </c>
      <c r="AB1872" s="195">
        <v>7.5999999999999998E-2</v>
      </c>
      <c r="AC1872" s="42"/>
    </row>
    <row r="1873" spans="1:29" x14ac:dyDescent="0.25">
      <c r="A1873" s="94" t="s">
        <v>3316</v>
      </c>
      <c r="B1873" s="195" t="s">
        <v>143</v>
      </c>
      <c r="C1873" s="195">
        <v>0.11554621848739496</v>
      </c>
      <c r="D1873" s="195">
        <v>0.27521008403361347</v>
      </c>
      <c r="E1873" s="195">
        <v>9.8739495798319324E-2</v>
      </c>
      <c r="F1873" s="195">
        <v>2.9411764705882353E-2</v>
      </c>
      <c r="G1873" s="195">
        <v>0.42016806722689076</v>
      </c>
      <c r="H1873" s="195">
        <v>2.100840336134454E-2</v>
      </c>
      <c r="I1873" s="195">
        <v>3.9915966386554619E-2</v>
      </c>
      <c r="J1873" s="194">
        <v>1</v>
      </c>
      <c r="K1873" s="196">
        <v>476</v>
      </c>
      <c r="L1873" s="94"/>
      <c r="M1873" s="195" t="s">
        <v>143</v>
      </c>
      <c r="N1873" s="195" t="s">
        <v>143</v>
      </c>
      <c r="O1873" s="195">
        <v>0.09</v>
      </c>
      <c r="P1873" s="195">
        <v>0.14699999999999999</v>
      </c>
      <c r="Q1873" s="195">
        <v>0.23699999999999999</v>
      </c>
      <c r="R1873" s="195">
        <v>0.317</v>
      </c>
      <c r="S1873" s="195">
        <v>7.4999999999999997E-2</v>
      </c>
      <c r="T1873" s="195">
        <v>0.129</v>
      </c>
      <c r="U1873" s="195">
        <v>1.7999999999999999E-2</v>
      </c>
      <c r="V1873" s="195">
        <v>4.9000000000000002E-2</v>
      </c>
      <c r="W1873" s="195">
        <v>0.377</v>
      </c>
      <c r="X1873" s="195">
        <v>0.46500000000000002</v>
      </c>
      <c r="Y1873" s="195">
        <v>1.0999999999999999E-2</v>
      </c>
      <c r="Z1873" s="195">
        <v>3.7999999999999999E-2</v>
      </c>
      <c r="AA1873" s="195">
        <v>2.5999999999999999E-2</v>
      </c>
      <c r="AB1873" s="195">
        <v>6.0999999999999999E-2</v>
      </c>
      <c r="AC1873" s="42"/>
    </row>
    <row r="1874" spans="1:29" x14ac:dyDescent="0.25">
      <c r="A1874" s="94" t="s">
        <v>3317</v>
      </c>
      <c r="B1874" s="195" t="s">
        <v>143</v>
      </c>
      <c r="C1874" s="195">
        <v>0.24271380793119923</v>
      </c>
      <c r="D1874" s="195">
        <v>0.50023889154323942</v>
      </c>
      <c r="E1874" s="195">
        <v>8.600095556617296E-2</v>
      </c>
      <c r="F1874" s="195">
        <v>1.4811275680840898E-2</v>
      </c>
      <c r="G1874" s="195">
        <v>7.3100812231247009E-2</v>
      </c>
      <c r="H1874" s="195">
        <v>2.866698518872432E-3</v>
      </c>
      <c r="I1874" s="195">
        <v>8.0267558528428096E-2</v>
      </c>
      <c r="J1874" s="194">
        <v>1</v>
      </c>
      <c r="K1874" s="196">
        <v>2093</v>
      </c>
      <c r="L1874" s="94"/>
      <c r="M1874" s="195" t="s">
        <v>143</v>
      </c>
      <c r="N1874" s="195" t="s">
        <v>143</v>
      </c>
      <c r="O1874" s="195">
        <v>0.22500000000000001</v>
      </c>
      <c r="P1874" s="195">
        <v>0.26200000000000001</v>
      </c>
      <c r="Q1874" s="195">
        <v>0.47899999999999998</v>
      </c>
      <c r="R1874" s="195">
        <v>0.52200000000000002</v>
      </c>
      <c r="S1874" s="195">
        <v>7.4999999999999997E-2</v>
      </c>
      <c r="T1874" s="195">
        <v>9.9000000000000005E-2</v>
      </c>
      <c r="U1874" s="195">
        <v>0.01</v>
      </c>
      <c r="V1874" s="195">
        <v>2.1000000000000001E-2</v>
      </c>
      <c r="W1874" s="195">
        <v>6.3E-2</v>
      </c>
      <c r="X1874" s="195">
        <v>8.5000000000000006E-2</v>
      </c>
      <c r="Y1874" s="195">
        <v>1E-3</v>
      </c>
      <c r="Z1874" s="195">
        <v>6.0000000000000001E-3</v>
      </c>
      <c r="AA1874" s="195">
        <v>6.9000000000000006E-2</v>
      </c>
      <c r="AB1874" s="195">
        <v>9.2999999999999999E-2</v>
      </c>
      <c r="AC1874" s="42"/>
    </row>
    <row r="1875" spans="1:29" x14ac:dyDescent="0.25">
      <c r="A1875" s="94" t="s">
        <v>3318</v>
      </c>
      <c r="B1875" s="195" t="s">
        <v>143</v>
      </c>
      <c r="C1875" s="195">
        <v>0.35543766578249336</v>
      </c>
      <c r="D1875" s="195">
        <v>0.43766578249336868</v>
      </c>
      <c r="E1875" s="195">
        <v>6.3660477453580902E-2</v>
      </c>
      <c r="F1875" s="195">
        <v>2.3872679045092837E-2</v>
      </c>
      <c r="G1875" s="195">
        <v>5.0397877984084884E-2</v>
      </c>
      <c r="H1875" s="195">
        <v>5.3050397877984082E-3</v>
      </c>
      <c r="I1875" s="195">
        <v>6.3660477453580902E-2</v>
      </c>
      <c r="J1875" s="194">
        <v>1</v>
      </c>
      <c r="K1875" s="196">
        <v>377</v>
      </c>
      <c r="L1875" s="94"/>
      <c r="M1875" s="195" t="s">
        <v>143</v>
      </c>
      <c r="N1875" s="195" t="s">
        <v>143</v>
      </c>
      <c r="O1875" s="195">
        <v>0.309</v>
      </c>
      <c r="P1875" s="195">
        <v>0.40500000000000003</v>
      </c>
      <c r="Q1875" s="195">
        <v>0.38800000000000001</v>
      </c>
      <c r="R1875" s="195">
        <v>0.48799999999999999</v>
      </c>
      <c r="S1875" s="195">
        <v>4.2999999999999997E-2</v>
      </c>
      <c r="T1875" s="195">
        <v>9.2999999999999999E-2</v>
      </c>
      <c r="U1875" s="195">
        <v>1.2999999999999999E-2</v>
      </c>
      <c r="V1875" s="195">
        <v>4.4999999999999998E-2</v>
      </c>
      <c r="W1875" s="195">
        <v>3.2000000000000001E-2</v>
      </c>
      <c r="X1875" s="195">
        <v>7.6999999999999999E-2</v>
      </c>
      <c r="Y1875" s="195">
        <v>1E-3</v>
      </c>
      <c r="Z1875" s="195">
        <v>1.9E-2</v>
      </c>
      <c r="AA1875" s="195">
        <v>4.2999999999999997E-2</v>
      </c>
      <c r="AB1875" s="195">
        <v>9.2999999999999999E-2</v>
      </c>
      <c r="AC1875" s="42"/>
    </row>
    <row r="1876" spans="1:29" x14ac:dyDescent="0.25">
      <c r="A1876" s="94" t="s">
        <v>3319</v>
      </c>
      <c r="B1876" s="195">
        <v>5.1642749244712988E-2</v>
      </c>
      <c r="C1876" s="195">
        <v>0.26888217522658608</v>
      </c>
      <c r="D1876" s="195">
        <v>0.23347809667673716</v>
      </c>
      <c r="E1876" s="195">
        <v>0.14605362537764349</v>
      </c>
      <c r="F1876" s="195">
        <v>3.2005287009063445E-2</v>
      </c>
      <c r="G1876" s="195">
        <v>0.20921450151057402</v>
      </c>
      <c r="H1876" s="195">
        <v>3.3043806646525678E-3</v>
      </c>
      <c r="I1876" s="195">
        <v>5.5419184290030211E-2</v>
      </c>
      <c r="J1876" s="194">
        <v>0.99999999999999989</v>
      </c>
      <c r="K1876" s="196">
        <v>10592</v>
      </c>
      <c r="L1876" s="94"/>
      <c r="M1876" s="195">
        <v>4.8000000000000001E-2</v>
      </c>
      <c r="N1876" s="195">
        <v>5.6000000000000001E-2</v>
      </c>
      <c r="O1876" s="195">
        <v>0.26100000000000001</v>
      </c>
      <c r="P1876" s="195">
        <v>0.27700000000000002</v>
      </c>
      <c r="Q1876" s="195">
        <v>0.22600000000000001</v>
      </c>
      <c r="R1876" s="195">
        <v>0.24199999999999999</v>
      </c>
      <c r="S1876" s="195">
        <v>0.13900000000000001</v>
      </c>
      <c r="T1876" s="195">
        <v>0.153</v>
      </c>
      <c r="U1876" s="195">
        <v>2.9000000000000001E-2</v>
      </c>
      <c r="V1876" s="195">
        <v>3.5999999999999997E-2</v>
      </c>
      <c r="W1876" s="195">
        <v>0.20200000000000001</v>
      </c>
      <c r="X1876" s="195">
        <v>0.217</v>
      </c>
      <c r="Y1876" s="195">
        <v>2E-3</v>
      </c>
      <c r="Z1876" s="195">
        <v>5.0000000000000001E-3</v>
      </c>
      <c r="AA1876" s="195">
        <v>5.0999999999999997E-2</v>
      </c>
      <c r="AB1876" s="195">
        <v>0.06</v>
      </c>
      <c r="AC1876" s="42"/>
    </row>
    <row r="1877" spans="1:29" x14ac:dyDescent="0.25">
      <c r="A1877" s="94" t="s">
        <v>3320</v>
      </c>
      <c r="B1877" s="195" t="s">
        <v>143</v>
      </c>
      <c r="C1877" s="195">
        <v>0.32303370786516855</v>
      </c>
      <c r="D1877" s="195">
        <v>0.23595505617977527</v>
      </c>
      <c r="E1877" s="195">
        <v>0.1853932584269663</v>
      </c>
      <c r="F1877" s="195">
        <v>5.0561797752808987E-2</v>
      </c>
      <c r="G1877" s="195">
        <v>0.15168539325842698</v>
      </c>
      <c r="H1877" s="195">
        <v>5.6179775280898875E-3</v>
      </c>
      <c r="I1877" s="195">
        <v>4.7752808988764044E-2</v>
      </c>
      <c r="J1877" s="194">
        <v>1</v>
      </c>
      <c r="K1877" s="196">
        <v>356</v>
      </c>
      <c r="L1877" s="94"/>
      <c r="M1877" s="195" t="s">
        <v>143</v>
      </c>
      <c r="N1877" s="195" t="s">
        <v>143</v>
      </c>
      <c r="O1877" s="195">
        <v>0.27700000000000002</v>
      </c>
      <c r="P1877" s="195">
        <v>0.373</v>
      </c>
      <c r="Q1877" s="195">
        <v>0.19500000000000001</v>
      </c>
      <c r="R1877" s="195">
        <v>0.28299999999999997</v>
      </c>
      <c r="S1877" s="195">
        <v>0.14799999999999999</v>
      </c>
      <c r="T1877" s="195">
        <v>0.22900000000000001</v>
      </c>
      <c r="U1877" s="195">
        <v>3.2000000000000001E-2</v>
      </c>
      <c r="V1877" s="195">
        <v>7.9000000000000001E-2</v>
      </c>
      <c r="W1877" s="195">
        <v>0.11799999999999999</v>
      </c>
      <c r="X1877" s="195">
        <v>0.193</v>
      </c>
      <c r="Y1877" s="195">
        <v>2E-3</v>
      </c>
      <c r="Z1877" s="195">
        <v>0.02</v>
      </c>
      <c r="AA1877" s="195">
        <v>0.03</v>
      </c>
      <c r="AB1877" s="195">
        <v>7.4999999999999997E-2</v>
      </c>
      <c r="AC1877" s="42"/>
    </row>
    <row r="1878" spans="1:29" x14ac:dyDescent="0.25">
      <c r="A1878" s="94" t="s">
        <v>3321</v>
      </c>
      <c r="B1878" s="195" t="s">
        <v>143</v>
      </c>
      <c r="C1878" s="195">
        <v>7.7586206896551727E-2</v>
      </c>
      <c r="D1878" s="195">
        <v>0.18534482758620691</v>
      </c>
      <c r="E1878" s="195">
        <v>0.12931034482758622</v>
      </c>
      <c r="F1878" s="195">
        <v>3.8793103448275863E-2</v>
      </c>
      <c r="G1878" s="195">
        <v>0.47844827586206895</v>
      </c>
      <c r="H1878" s="195">
        <v>3.017241379310345E-2</v>
      </c>
      <c r="I1878" s="195">
        <v>6.0344827586206899E-2</v>
      </c>
      <c r="J1878" s="194">
        <v>1</v>
      </c>
      <c r="K1878" s="196">
        <v>232</v>
      </c>
      <c r="L1878" s="94"/>
      <c r="M1878" s="195" t="s">
        <v>143</v>
      </c>
      <c r="N1878" s="195" t="s">
        <v>143</v>
      </c>
      <c r="O1878" s="195">
        <v>0.05</v>
      </c>
      <c r="P1878" s="195">
        <v>0.11899999999999999</v>
      </c>
      <c r="Q1878" s="195">
        <v>0.14099999999999999</v>
      </c>
      <c r="R1878" s="195">
        <v>0.24</v>
      </c>
      <c r="S1878" s="195">
        <v>9.1999999999999998E-2</v>
      </c>
      <c r="T1878" s="195">
        <v>0.17899999999999999</v>
      </c>
      <c r="U1878" s="195">
        <v>2.1000000000000001E-2</v>
      </c>
      <c r="V1878" s="195">
        <v>7.1999999999999995E-2</v>
      </c>
      <c r="W1878" s="195">
        <v>0.41499999999999998</v>
      </c>
      <c r="X1878" s="195">
        <v>0.54300000000000004</v>
      </c>
      <c r="Y1878" s="195">
        <v>1.4999999999999999E-2</v>
      </c>
      <c r="Z1878" s="195">
        <v>6.0999999999999999E-2</v>
      </c>
      <c r="AA1878" s="195">
        <v>3.5999999999999997E-2</v>
      </c>
      <c r="AB1878" s="195">
        <v>9.9000000000000005E-2</v>
      </c>
      <c r="AC1878" s="42"/>
    </row>
    <row r="1879" spans="1:29" x14ac:dyDescent="0.25">
      <c r="A1879" s="94" t="s">
        <v>3322</v>
      </c>
      <c r="B1879" s="195">
        <v>7.4515648286140089E-3</v>
      </c>
      <c r="C1879" s="195">
        <v>7.4515648286140089E-4</v>
      </c>
      <c r="D1879" s="195">
        <v>0.63859910581222057</v>
      </c>
      <c r="E1879" s="195">
        <v>0.22354694485842028</v>
      </c>
      <c r="F1879" s="195">
        <v>8.9418777943368107E-3</v>
      </c>
      <c r="G1879" s="195">
        <v>8.1967213114754103E-3</v>
      </c>
      <c r="H1879" s="195" t="s">
        <v>143</v>
      </c>
      <c r="I1879" s="195">
        <v>0.11251862891207154</v>
      </c>
      <c r="J1879" s="194">
        <v>1</v>
      </c>
      <c r="K1879" s="196">
        <v>1342</v>
      </c>
      <c r="L1879" s="94"/>
      <c r="M1879" s="195">
        <v>4.0000000000000001E-3</v>
      </c>
      <c r="N1879" s="195">
        <v>1.4E-2</v>
      </c>
      <c r="O1879" s="195">
        <v>0</v>
      </c>
      <c r="P1879" s="195">
        <v>4.0000000000000001E-3</v>
      </c>
      <c r="Q1879" s="195">
        <v>0.61299999999999999</v>
      </c>
      <c r="R1879" s="195">
        <v>0.66400000000000003</v>
      </c>
      <c r="S1879" s="195">
        <v>0.20200000000000001</v>
      </c>
      <c r="T1879" s="195">
        <v>0.247</v>
      </c>
      <c r="U1879" s="195">
        <v>5.0000000000000001E-3</v>
      </c>
      <c r="V1879" s="195">
        <v>1.6E-2</v>
      </c>
      <c r="W1879" s="195">
        <v>5.0000000000000001E-3</v>
      </c>
      <c r="X1879" s="195">
        <v>1.4999999999999999E-2</v>
      </c>
      <c r="Y1879" s="195" t="s">
        <v>143</v>
      </c>
      <c r="Z1879" s="195" t="s">
        <v>143</v>
      </c>
      <c r="AA1879" s="195">
        <v>9.7000000000000003E-2</v>
      </c>
      <c r="AB1879" s="195">
        <v>0.13100000000000001</v>
      </c>
      <c r="AC1879" s="42"/>
    </row>
    <row r="1880" spans="1:29" x14ac:dyDescent="0.25">
      <c r="A1880" s="94" t="s">
        <v>3323</v>
      </c>
      <c r="B1880" s="195">
        <v>4.3209876543209874E-2</v>
      </c>
      <c r="C1880" s="195">
        <v>0.22993827160493827</v>
      </c>
      <c r="D1880" s="195">
        <v>0.21990740740740741</v>
      </c>
      <c r="E1880" s="195">
        <v>0.14429012345679013</v>
      </c>
      <c r="F1880" s="195">
        <v>6.4814814814814811E-2</v>
      </c>
      <c r="G1880" s="195">
        <v>0.24228395061728394</v>
      </c>
      <c r="H1880" s="195">
        <v>3.8580246913580245E-3</v>
      </c>
      <c r="I1880" s="195">
        <v>5.1697530864197531E-2</v>
      </c>
      <c r="J1880" s="194">
        <v>0.99999999999999989</v>
      </c>
      <c r="K1880" s="196">
        <v>1296</v>
      </c>
      <c r="L1880" s="94"/>
      <c r="M1880" s="195">
        <v>3.3000000000000002E-2</v>
      </c>
      <c r="N1880" s="195">
        <v>5.6000000000000001E-2</v>
      </c>
      <c r="O1880" s="195">
        <v>0.20799999999999999</v>
      </c>
      <c r="P1880" s="195">
        <v>0.254</v>
      </c>
      <c r="Q1880" s="195">
        <v>0.19800000000000001</v>
      </c>
      <c r="R1880" s="195">
        <v>0.24299999999999999</v>
      </c>
      <c r="S1880" s="195">
        <v>0.126</v>
      </c>
      <c r="T1880" s="195">
        <v>0.16400000000000001</v>
      </c>
      <c r="U1880" s="195">
        <v>5.2999999999999999E-2</v>
      </c>
      <c r="V1880" s="195">
        <v>0.08</v>
      </c>
      <c r="W1880" s="195">
        <v>0.22</v>
      </c>
      <c r="X1880" s="195">
        <v>0.26600000000000001</v>
      </c>
      <c r="Y1880" s="195">
        <v>2E-3</v>
      </c>
      <c r="Z1880" s="195">
        <v>8.9999999999999993E-3</v>
      </c>
      <c r="AA1880" s="195">
        <v>4.1000000000000002E-2</v>
      </c>
      <c r="AB1880" s="195">
        <v>6.5000000000000002E-2</v>
      </c>
      <c r="AC1880" s="42"/>
    </row>
    <row r="1881" spans="1:29" x14ac:dyDescent="0.25">
      <c r="A1881" s="94" t="s">
        <v>3324</v>
      </c>
      <c r="B1881" s="195">
        <v>0.26223972988182331</v>
      </c>
      <c r="C1881" s="195">
        <v>0.46595385481147999</v>
      </c>
      <c r="D1881" s="195">
        <v>0.1193021947101857</v>
      </c>
      <c r="E1881" s="195">
        <v>4.5019696117051207E-2</v>
      </c>
      <c r="F1881" s="195">
        <v>1.6882386043894203E-3</v>
      </c>
      <c r="G1881" s="195">
        <v>3.657850309510411E-2</v>
      </c>
      <c r="H1881" s="195">
        <v>1.6882386043894203E-3</v>
      </c>
      <c r="I1881" s="195">
        <v>6.7529544175576814E-2</v>
      </c>
      <c r="J1881" s="194">
        <v>0.99999999999999989</v>
      </c>
      <c r="K1881" s="196">
        <v>1777</v>
      </c>
      <c r="L1881" s="94"/>
      <c r="M1881" s="195">
        <v>0.24199999999999999</v>
      </c>
      <c r="N1881" s="195">
        <v>0.28299999999999997</v>
      </c>
      <c r="O1881" s="195">
        <v>0.443</v>
      </c>
      <c r="P1881" s="195">
        <v>0.48899999999999999</v>
      </c>
      <c r="Q1881" s="195">
        <v>0.105</v>
      </c>
      <c r="R1881" s="195">
        <v>0.13500000000000001</v>
      </c>
      <c r="S1881" s="195">
        <v>3.5999999999999997E-2</v>
      </c>
      <c r="T1881" s="195">
        <v>5.6000000000000001E-2</v>
      </c>
      <c r="U1881" s="195">
        <v>1E-3</v>
      </c>
      <c r="V1881" s="195">
        <v>5.0000000000000001E-3</v>
      </c>
      <c r="W1881" s="195">
        <v>2.9000000000000001E-2</v>
      </c>
      <c r="X1881" s="195">
        <v>4.5999999999999999E-2</v>
      </c>
      <c r="Y1881" s="195">
        <v>1E-3</v>
      </c>
      <c r="Z1881" s="195">
        <v>5.0000000000000001E-3</v>
      </c>
      <c r="AA1881" s="195">
        <v>5.7000000000000002E-2</v>
      </c>
      <c r="AB1881" s="195">
        <v>0.08</v>
      </c>
      <c r="AC1881" s="42"/>
    </row>
    <row r="1882" spans="1:29" x14ac:dyDescent="0.25">
      <c r="A1882" s="94" t="s">
        <v>3325</v>
      </c>
      <c r="B1882" s="195" t="s">
        <v>143</v>
      </c>
      <c r="C1882" s="195">
        <v>0.17777777777777778</v>
      </c>
      <c r="D1882" s="195">
        <v>0.21851851851851853</v>
      </c>
      <c r="E1882" s="195">
        <v>0.25185185185185183</v>
      </c>
      <c r="F1882" s="195">
        <v>3.7037037037037035E-2</v>
      </c>
      <c r="G1882" s="195">
        <v>0.25925925925925924</v>
      </c>
      <c r="H1882" s="195" t="s">
        <v>143</v>
      </c>
      <c r="I1882" s="195">
        <v>5.5555555555555552E-2</v>
      </c>
      <c r="J1882" s="194">
        <v>1</v>
      </c>
      <c r="K1882" s="196">
        <v>270</v>
      </c>
      <c r="L1882" s="94"/>
      <c r="M1882" s="195" t="s">
        <v>143</v>
      </c>
      <c r="N1882" s="195" t="s">
        <v>143</v>
      </c>
      <c r="O1882" s="195">
        <v>0.13700000000000001</v>
      </c>
      <c r="P1882" s="195">
        <v>0.22800000000000001</v>
      </c>
      <c r="Q1882" s="195">
        <v>0.17299999999999999</v>
      </c>
      <c r="R1882" s="195">
        <v>0.27200000000000002</v>
      </c>
      <c r="S1882" s="195">
        <v>0.20399999999999999</v>
      </c>
      <c r="T1882" s="195">
        <v>0.307</v>
      </c>
      <c r="U1882" s="195">
        <v>0.02</v>
      </c>
      <c r="V1882" s="195">
        <v>6.7000000000000004E-2</v>
      </c>
      <c r="W1882" s="195">
        <v>0.21099999999999999</v>
      </c>
      <c r="X1882" s="195">
        <v>0.315</v>
      </c>
      <c r="Y1882" s="195" t="s">
        <v>143</v>
      </c>
      <c r="Z1882" s="195" t="s">
        <v>143</v>
      </c>
      <c r="AA1882" s="195">
        <v>3.4000000000000002E-2</v>
      </c>
      <c r="AB1882" s="195">
        <v>0.09</v>
      </c>
      <c r="AC1882" s="42"/>
    </row>
    <row r="1883" spans="1:29" x14ac:dyDescent="0.25">
      <c r="A1883" s="94" t="s">
        <v>3326</v>
      </c>
      <c r="B1883" s="195" t="s">
        <v>143</v>
      </c>
      <c r="C1883" s="195">
        <v>0.20397111913357402</v>
      </c>
      <c r="D1883" s="195">
        <v>0.18321299638989169</v>
      </c>
      <c r="E1883" s="195">
        <v>0.17148014440433212</v>
      </c>
      <c r="F1883" s="195">
        <v>2.8880866425992781E-2</v>
      </c>
      <c r="G1883" s="195">
        <v>0.37364620938628157</v>
      </c>
      <c r="H1883" s="195">
        <v>2.707581227436823E-3</v>
      </c>
      <c r="I1883" s="195">
        <v>3.6101083032490974E-2</v>
      </c>
      <c r="J1883" s="194">
        <v>0.99999999999999989</v>
      </c>
      <c r="K1883" s="196">
        <v>1108</v>
      </c>
      <c r="L1883" s="94"/>
      <c r="M1883" s="195" t="s">
        <v>143</v>
      </c>
      <c r="N1883" s="195" t="s">
        <v>143</v>
      </c>
      <c r="O1883" s="195">
        <v>0.18099999999999999</v>
      </c>
      <c r="P1883" s="195">
        <v>0.22900000000000001</v>
      </c>
      <c r="Q1883" s="195">
        <v>0.16200000000000001</v>
      </c>
      <c r="R1883" s="195">
        <v>0.20699999999999999</v>
      </c>
      <c r="S1883" s="195">
        <v>0.15</v>
      </c>
      <c r="T1883" s="195">
        <v>0.19500000000000001</v>
      </c>
      <c r="U1883" s="195">
        <v>2.1000000000000001E-2</v>
      </c>
      <c r="V1883" s="195">
        <v>0.04</v>
      </c>
      <c r="W1883" s="195">
        <v>0.34599999999999997</v>
      </c>
      <c r="X1883" s="195">
        <v>0.40300000000000002</v>
      </c>
      <c r="Y1883" s="195">
        <v>1E-3</v>
      </c>
      <c r="Z1883" s="195">
        <v>8.0000000000000002E-3</v>
      </c>
      <c r="AA1883" s="195">
        <v>2.7E-2</v>
      </c>
      <c r="AB1883" s="195">
        <v>4.9000000000000002E-2</v>
      </c>
      <c r="AC1883" s="42"/>
    </row>
    <row r="1884" spans="1:29" x14ac:dyDescent="0.25">
      <c r="A1884" s="94" t="s">
        <v>3327</v>
      </c>
      <c r="B1884" s="195" t="s">
        <v>143</v>
      </c>
      <c r="C1884" s="195">
        <v>0.44323144104803491</v>
      </c>
      <c r="D1884" s="195">
        <v>0.37772925764192139</v>
      </c>
      <c r="E1884" s="195">
        <v>6.3318777292576414E-2</v>
      </c>
      <c r="F1884" s="195">
        <v>4.3668122270742356E-3</v>
      </c>
      <c r="G1884" s="195">
        <v>1.3100436681222707E-2</v>
      </c>
      <c r="H1884" s="195" t="s">
        <v>143</v>
      </c>
      <c r="I1884" s="195">
        <v>9.8253275109170299E-2</v>
      </c>
      <c r="J1884" s="194">
        <v>0.99999999999999989</v>
      </c>
      <c r="K1884" s="196">
        <v>458</v>
      </c>
      <c r="L1884" s="94"/>
      <c r="M1884" s="195" t="s">
        <v>143</v>
      </c>
      <c r="N1884" s="195" t="s">
        <v>143</v>
      </c>
      <c r="O1884" s="195">
        <v>0.39800000000000002</v>
      </c>
      <c r="P1884" s="195">
        <v>0.48899999999999999</v>
      </c>
      <c r="Q1884" s="195">
        <v>0.33500000000000002</v>
      </c>
      <c r="R1884" s="195">
        <v>0.42299999999999999</v>
      </c>
      <c r="S1884" s="195">
        <v>4.3999999999999997E-2</v>
      </c>
      <c r="T1884" s="195">
        <v>8.8999999999999996E-2</v>
      </c>
      <c r="U1884" s="195">
        <v>1E-3</v>
      </c>
      <c r="V1884" s="195">
        <v>1.6E-2</v>
      </c>
      <c r="W1884" s="195">
        <v>6.0000000000000001E-3</v>
      </c>
      <c r="X1884" s="195">
        <v>2.8000000000000001E-2</v>
      </c>
      <c r="Y1884" s="195" t="s">
        <v>143</v>
      </c>
      <c r="Z1884" s="195" t="s">
        <v>143</v>
      </c>
      <c r="AA1884" s="195">
        <v>7.3999999999999996E-2</v>
      </c>
      <c r="AB1884" s="195">
        <v>0.129</v>
      </c>
      <c r="AC1884" s="42"/>
    </row>
    <row r="1885" spans="1:29" x14ac:dyDescent="0.25">
      <c r="A1885" s="94" t="s">
        <v>3328</v>
      </c>
      <c r="B1885" s="195" t="s">
        <v>143</v>
      </c>
      <c r="C1885" s="195">
        <v>0.18705035971223022</v>
      </c>
      <c r="D1885" s="195">
        <v>0.27098321342925658</v>
      </c>
      <c r="E1885" s="195">
        <v>0.17985611510791366</v>
      </c>
      <c r="F1885" s="195">
        <v>2.6378896882494004E-2</v>
      </c>
      <c r="G1885" s="195">
        <v>0.26858513189448441</v>
      </c>
      <c r="H1885" s="195" t="s">
        <v>143</v>
      </c>
      <c r="I1885" s="195">
        <v>6.7146282973621102E-2</v>
      </c>
      <c r="J1885" s="194">
        <v>1</v>
      </c>
      <c r="K1885" s="196">
        <v>417</v>
      </c>
      <c r="L1885" s="94"/>
      <c r="M1885" s="195" t="s">
        <v>143</v>
      </c>
      <c r="N1885" s="195" t="s">
        <v>143</v>
      </c>
      <c r="O1885" s="195">
        <v>0.153</v>
      </c>
      <c r="P1885" s="195">
        <v>0.22700000000000001</v>
      </c>
      <c r="Q1885" s="195">
        <v>0.23100000000000001</v>
      </c>
      <c r="R1885" s="195">
        <v>0.316</v>
      </c>
      <c r="S1885" s="195">
        <v>0.14599999999999999</v>
      </c>
      <c r="T1885" s="195">
        <v>0.22</v>
      </c>
      <c r="U1885" s="195">
        <v>1.4999999999999999E-2</v>
      </c>
      <c r="V1885" s="195">
        <v>4.7E-2</v>
      </c>
      <c r="W1885" s="195">
        <v>0.22800000000000001</v>
      </c>
      <c r="X1885" s="195">
        <v>0.313</v>
      </c>
      <c r="Y1885" s="195" t="s">
        <v>143</v>
      </c>
      <c r="Z1885" s="195" t="s">
        <v>143</v>
      </c>
      <c r="AA1885" s="195">
        <v>4.7E-2</v>
      </c>
      <c r="AB1885" s="195">
        <v>9.5000000000000001E-2</v>
      </c>
      <c r="AC1885" s="42"/>
    </row>
    <row r="1886" spans="1:29" x14ac:dyDescent="0.25">
      <c r="A1886" s="94" t="s">
        <v>3329</v>
      </c>
      <c r="B1886" s="195" t="s">
        <v>143</v>
      </c>
      <c r="C1886" s="195">
        <v>0.32876712328767121</v>
      </c>
      <c r="D1886" s="195">
        <v>0.17808219178082191</v>
      </c>
      <c r="E1886" s="195">
        <v>0.11415525114155251</v>
      </c>
      <c r="F1886" s="195">
        <v>0.12328767123287671</v>
      </c>
      <c r="G1886" s="195">
        <v>0.21917808219178081</v>
      </c>
      <c r="H1886" s="195">
        <v>9.1324200913242004E-3</v>
      </c>
      <c r="I1886" s="195">
        <v>2.7397260273972601E-2</v>
      </c>
      <c r="J1886" s="194">
        <v>1</v>
      </c>
      <c r="K1886" s="196">
        <v>219</v>
      </c>
      <c r="L1886" s="94"/>
      <c r="M1886" s="195" t="s">
        <v>143</v>
      </c>
      <c r="N1886" s="195" t="s">
        <v>143</v>
      </c>
      <c r="O1886" s="195">
        <v>0.27</v>
      </c>
      <c r="P1886" s="195">
        <v>0.39300000000000002</v>
      </c>
      <c r="Q1886" s="195">
        <v>0.13300000000000001</v>
      </c>
      <c r="R1886" s="195">
        <v>0.23400000000000001</v>
      </c>
      <c r="S1886" s="195">
        <v>7.9000000000000001E-2</v>
      </c>
      <c r="T1886" s="195">
        <v>0.16300000000000001</v>
      </c>
      <c r="U1886" s="195">
        <v>8.5999999999999993E-2</v>
      </c>
      <c r="V1886" s="195">
        <v>0.17299999999999999</v>
      </c>
      <c r="W1886" s="195">
        <v>0.16900000000000001</v>
      </c>
      <c r="X1886" s="195">
        <v>0.27900000000000003</v>
      </c>
      <c r="Y1886" s="195">
        <v>3.0000000000000001E-3</v>
      </c>
      <c r="Z1886" s="195">
        <v>3.3000000000000002E-2</v>
      </c>
      <c r="AA1886" s="195">
        <v>1.2999999999999999E-2</v>
      </c>
      <c r="AB1886" s="195">
        <v>5.8000000000000003E-2</v>
      </c>
      <c r="AC1886" s="42"/>
    </row>
    <row r="1887" spans="1:29" x14ac:dyDescent="0.25">
      <c r="A1887" s="94" t="s">
        <v>3330</v>
      </c>
      <c r="B1887" s="195" t="s">
        <v>143</v>
      </c>
      <c r="C1887" s="195">
        <v>0.14776632302405499</v>
      </c>
      <c r="D1887" s="195">
        <v>0.14776632302405499</v>
      </c>
      <c r="E1887" s="195">
        <v>0.19243986254295534</v>
      </c>
      <c r="F1887" s="195">
        <v>3.4364261168384883E-2</v>
      </c>
      <c r="G1887" s="195">
        <v>0.44329896907216493</v>
      </c>
      <c r="H1887" s="195">
        <v>6.8728522336769758E-3</v>
      </c>
      <c r="I1887" s="195">
        <v>2.7491408934707903E-2</v>
      </c>
      <c r="J1887" s="194">
        <v>1</v>
      </c>
      <c r="K1887" s="196">
        <v>291</v>
      </c>
      <c r="L1887" s="94"/>
      <c r="M1887" s="195" t="s">
        <v>143</v>
      </c>
      <c r="N1887" s="195" t="s">
        <v>143</v>
      </c>
      <c r="O1887" s="195">
        <v>0.112</v>
      </c>
      <c r="P1887" s="195">
        <v>0.193</v>
      </c>
      <c r="Q1887" s="195">
        <v>0.112</v>
      </c>
      <c r="R1887" s="195">
        <v>0.193</v>
      </c>
      <c r="S1887" s="195">
        <v>0.151</v>
      </c>
      <c r="T1887" s="195">
        <v>0.24199999999999999</v>
      </c>
      <c r="U1887" s="195">
        <v>1.9E-2</v>
      </c>
      <c r="V1887" s="195">
        <v>6.2E-2</v>
      </c>
      <c r="W1887" s="195">
        <v>0.38700000000000001</v>
      </c>
      <c r="X1887" s="195">
        <v>0.501</v>
      </c>
      <c r="Y1887" s="195">
        <v>2E-3</v>
      </c>
      <c r="Z1887" s="195">
        <v>2.5000000000000001E-2</v>
      </c>
      <c r="AA1887" s="195">
        <v>1.4E-2</v>
      </c>
      <c r="AB1887" s="195">
        <v>5.2999999999999999E-2</v>
      </c>
      <c r="AC1887" s="42"/>
    </row>
    <row r="1888" spans="1:29" x14ac:dyDescent="0.25">
      <c r="A1888" s="94" t="s">
        <v>3331</v>
      </c>
      <c r="B1888" s="195" t="s">
        <v>143</v>
      </c>
      <c r="C1888" s="195">
        <v>0.32027027027027027</v>
      </c>
      <c r="D1888" s="195">
        <v>0.34797297297297297</v>
      </c>
      <c r="E1888" s="195">
        <v>0.13918918918918918</v>
      </c>
      <c r="F1888" s="195">
        <v>2.5675675675675677E-2</v>
      </c>
      <c r="G1888" s="195">
        <v>0.11689189189189189</v>
      </c>
      <c r="H1888" s="195">
        <v>6.7567567567567571E-4</v>
      </c>
      <c r="I1888" s="195">
        <v>4.9324324324324327E-2</v>
      </c>
      <c r="J1888" s="194">
        <v>1</v>
      </c>
      <c r="K1888" s="196">
        <v>1480</v>
      </c>
      <c r="L1888" s="94"/>
      <c r="M1888" s="195" t="s">
        <v>143</v>
      </c>
      <c r="N1888" s="195" t="s">
        <v>143</v>
      </c>
      <c r="O1888" s="195">
        <v>0.29699999999999999</v>
      </c>
      <c r="P1888" s="195">
        <v>0.34399999999999997</v>
      </c>
      <c r="Q1888" s="195">
        <v>0.32400000000000001</v>
      </c>
      <c r="R1888" s="195">
        <v>0.373</v>
      </c>
      <c r="S1888" s="195">
        <v>0.122</v>
      </c>
      <c r="T1888" s="195">
        <v>0.158</v>
      </c>
      <c r="U1888" s="195">
        <v>1.9E-2</v>
      </c>
      <c r="V1888" s="195">
        <v>3.5000000000000003E-2</v>
      </c>
      <c r="W1888" s="195">
        <v>0.10199999999999999</v>
      </c>
      <c r="X1888" s="195">
        <v>0.13400000000000001</v>
      </c>
      <c r="Y1888" s="195">
        <v>0</v>
      </c>
      <c r="Z1888" s="195">
        <v>4.0000000000000001E-3</v>
      </c>
      <c r="AA1888" s="195">
        <v>3.9E-2</v>
      </c>
      <c r="AB1888" s="195">
        <v>6.2E-2</v>
      </c>
      <c r="AC1888" s="42"/>
    </row>
    <row r="1889" spans="1:29" x14ac:dyDescent="0.25">
      <c r="A1889" s="94" t="s">
        <v>3332</v>
      </c>
      <c r="B1889" s="195" t="s">
        <v>143</v>
      </c>
      <c r="C1889" s="195">
        <v>0.37448559670781895</v>
      </c>
      <c r="D1889" s="195">
        <v>0.34567901234567899</v>
      </c>
      <c r="E1889" s="195">
        <v>9.4650205761316872E-2</v>
      </c>
      <c r="F1889" s="195">
        <v>1.2345679012345678E-2</v>
      </c>
      <c r="G1889" s="195">
        <v>0.10699588477366255</v>
      </c>
      <c r="H1889" s="195">
        <v>8.23045267489712E-3</v>
      </c>
      <c r="I1889" s="195">
        <v>5.7613168724279837E-2</v>
      </c>
      <c r="J1889" s="194">
        <v>0.99999999999999978</v>
      </c>
      <c r="K1889" s="196">
        <v>243</v>
      </c>
      <c r="L1889" s="94"/>
      <c r="M1889" s="195" t="s">
        <v>143</v>
      </c>
      <c r="N1889" s="195" t="s">
        <v>143</v>
      </c>
      <c r="O1889" s="195">
        <v>0.316</v>
      </c>
      <c r="P1889" s="195">
        <v>0.437</v>
      </c>
      <c r="Q1889" s="195">
        <v>0.28899999999999998</v>
      </c>
      <c r="R1889" s="195">
        <v>0.40699999999999997</v>
      </c>
      <c r="S1889" s="195">
        <v>6.4000000000000001E-2</v>
      </c>
      <c r="T1889" s="195">
        <v>0.13800000000000001</v>
      </c>
      <c r="U1889" s="195">
        <v>4.0000000000000001E-3</v>
      </c>
      <c r="V1889" s="195">
        <v>3.5999999999999997E-2</v>
      </c>
      <c r="W1889" s="195">
        <v>7.3999999999999996E-2</v>
      </c>
      <c r="X1889" s="195">
        <v>0.152</v>
      </c>
      <c r="Y1889" s="195">
        <v>2E-3</v>
      </c>
      <c r="Z1889" s="195">
        <v>0.03</v>
      </c>
      <c r="AA1889" s="195">
        <v>3.5000000000000003E-2</v>
      </c>
      <c r="AB1889" s="195">
        <v>9.4E-2</v>
      </c>
      <c r="AC1889" s="42"/>
    </row>
    <row r="1890" spans="1:29" x14ac:dyDescent="0.25">
      <c r="A1890" s="94" t="s">
        <v>3333</v>
      </c>
      <c r="B1890" s="195">
        <v>6.1876106194690264E-2</v>
      </c>
      <c r="C1890" s="195">
        <v>0.27058407079646019</v>
      </c>
      <c r="D1890" s="195">
        <v>0.27391150442477874</v>
      </c>
      <c r="E1890" s="195">
        <v>0.10272566371681416</v>
      </c>
      <c r="F1890" s="195">
        <v>2.8106194690265488E-2</v>
      </c>
      <c r="G1890" s="195">
        <v>0.22817699115044249</v>
      </c>
      <c r="H1890" s="195">
        <v>2.9026548672566373E-3</v>
      </c>
      <c r="I1890" s="195">
        <v>3.1716814159292034E-2</v>
      </c>
      <c r="J1890" s="194">
        <v>1</v>
      </c>
      <c r="K1890" s="196">
        <v>14125</v>
      </c>
      <c r="L1890" s="94"/>
      <c r="M1890" s="195">
        <v>5.8000000000000003E-2</v>
      </c>
      <c r="N1890" s="195">
        <v>6.6000000000000003E-2</v>
      </c>
      <c r="O1890" s="195">
        <v>0.26300000000000001</v>
      </c>
      <c r="P1890" s="195">
        <v>0.27800000000000002</v>
      </c>
      <c r="Q1890" s="195">
        <v>0.26700000000000002</v>
      </c>
      <c r="R1890" s="195">
        <v>0.28100000000000003</v>
      </c>
      <c r="S1890" s="195">
        <v>9.8000000000000004E-2</v>
      </c>
      <c r="T1890" s="195">
        <v>0.108</v>
      </c>
      <c r="U1890" s="195">
        <v>2.5999999999999999E-2</v>
      </c>
      <c r="V1890" s="195">
        <v>3.1E-2</v>
      </c>
      <c r="W1890" s="195">
        <v>0.221</v>
      </c>
      <c r="X1890" s="195">
        <v>0.23499999999999999</v>
      </c>
      <c r="Y1890" s="195">
        <v>2E-3</v>
      </c>
      <c r="Z1890" s="195">
        <v>4.0000000000000001E-3</v>
      </c>
      <c r="AA1890" s="195">
        <v>2.9000000000000001E-2</v>
      </c>
      <c r="AB1890" s="195">
        <v>3.5000000000000003E-2</v>
      </c>
      <c r="AC1890" s="42"/>
    </row>
    <row r="1891" spans="1:29" x14ac:dyDescent="0.25">
      <c r="A1891" s="94" t="s">
        <v>3334</v>
      </c>
      <c r="B1891" s="195" t="s">
        <v>143</v>
      </c>
      <c r="C1891" s="195">
        <v>0.32121212121212123</v>
      </c>
      <c r="D1891" s="195">
        <v>0.25656565656565655</v>
      </c>
      <c r="E1891" s="195">
        <v>0.13737373737373737</v>
      </c>
      <c r="F1891" s="195">
        <v>4.2424242424242427E-2</v>
      </c>
      <c r="G1891" s="195">
        <v>0.22222222222222221</v>
      </c>
      <c r="H1891" s="195">
        <v>2.0202020202020202E-3</v>
      </c>
      <c r="I1891" s="195">
        <v>1.8181818181818181E-2</v>
      </c>
      <c r="J1891" s="194">
        <v>1</v>
      </c>
      <c r="K1891" s="196">
        <v>495</v>
      </c>
      <c r="L1891" s="94"/>
      <c r="M1891" s="195" t="s">
        <v>143</v>
      </c>
      <c r="N1891" s="195" t="s">
        <v>143</v>
      </c>
      <c r="O1891" s="195">
        <v>0.28199999999999997</v>
      </c>
      <c r="P1891" s="195">
        <v>0.36399999999999999</v>
      </c>
      <c r="Q1891" s="195">
        <v>0.22</v>
      </c>
      <c r="R1891" s="195">
        <v>0.29699999999999999</v>
      </c>
      <c r="S1891" s="195">
        <v>0.11</v>
      </c>
      <c r="T1891" s="195">
        <v>0.17100000000000001</v>
      </c>
      <c r="U1891" s="195">
        <v>2.8000000000000001E-2</v>
      </c>
      <c r="V1891" s="195">
        <v>6.4000000000000001E-2</v>
      </c>
      <c r="W1891" s="195">
        <v>0.188</v>
      </c>
      <c r="X1891" s="195">
        <v>0.26100000000000001</v>
      </c>
      <c r="Y1891" s="195">
        <v>0</v>
      </c>
      <c r="Z1891" s="195">
        <v>1.0999999999999999E-2</v>
      </c>
      <c r="AA1891" s="195">
        <v>0.01</v>
      </c>
      <c r="AB1891" s="195">
        <v>3.4000000000000002E-2</v>
      </c>
      <c r="AC1891" s="42"/>
    </row>
    <row r="1892" spans="1:29" x14ac:dyDescent="0.25">
      <c r="A1892" s="94" t="s">
        <v>3335</v>
      </c>
      <c r="B1892" s="195" t="s">
        <v>143</v>
      </c>
      <c r="C1892" s="195">
        <v>9.2879256965944276E-2</v>
      </c>
      <c r="D1892" s="195">
        <v>0.21052631578947367</v>
      </c>
      <c r="E1892" s="195">
        <v>9.9071207430340563E-2</v>
      </c>
      <c r="F1892" s="195">
        <v>9.2879256965944269E-3</v>
      </c>
      <c r="G1892" s="195">
        <v>0.55108359133126938</v>
      </c>
      <c r="H1892" s="195">
        <v>9.2879256965944269E-3</v>
      </c>
      <c r="I1892" s="195">
        <v>2.7863777089783281E-2</v>
      </c>
      <c r="J1892" s="194">
        <v>1</v>
      </c>
      <c r="K1892" s="196">
        <v>323</v>
      </c>
      <c r="L1892" s="94"/>
      <c r="M1892" s="195" t="s">
        <v>143</v>
      </c>
      <c r="N1892" s="195" t="s">
        <v>143</v>
      </c>
      <c r="O1892" s="195">
        <v>6.6000000000000003E-2</v>
      </c>
      <c r="P1892" s="195">
        <v>0.129</v>
      </c>
      <c r="Q1892" s="195">
        <v>0.17</v>
      </c>
      <c r="R1892" s="195">
        <v>0.25800000000000001</v>
      </c>
      <c r="S1892" s="195">
        <v>7.0999999999999994E-2</v>
      </c>
      <c r="T1892" s="195">
        <v>0.13700000000000001</v>
      </c>
      <c r="U1892" s="195">
        <v>3.0000000000000001E-3</v>
      </c>
      <c r="V1892" s="195">
        <v>2.7E-2</v>
      </c>
      <c r="W1892" s="195">
        <v>0.497</v>
      </c>
      <c r="X1892" s="195">
        <v>0.60399999999999998</v>
      </c>
      <c r="Y1892" s="195">
        <v>3.0000000000000001E-3</v>
      </c>
      <c r="Z1892" s="195">
        <v>2.7E-2</v>
      </c>
      <c r="AA1892" s="195">
        <v>1.4999999999999999E-2</v>
      </c>
      <c r="AB1892" s="195">
        <v>5.1999999999999998E-2</v>
      </c>
      <c r="AC1892" s="42"/>
    </row>
    <row r="1893" spans="1:29" x14ac:dyDescent="0.25">
      <c r="A1893" s="94" t="s">
        <v>3336</v>
      </c>
      <c r="B1893" s="195">
        <v>0.14462809917355371</v>
      </c>
      <c r="C1893" s="195">
        <v>6.8870523415977963E-4</v>
      </c>
      <c r="D1893" s="195">
        <v>0.55785123966942152</v>
      </c>
      <c r="E1893" s="195">
        <v>0.26308539944903581</v>
      </c>
      <c r="F1893" s="195">
        <v>1.3774104683195593E-3</v>
      </c>
      <c r="G1893" s="195">
        <v>7.575757575757576E-3</v>
      </c>
      <c r="H1893" s="195" t="s">
        <v>143</v>
      </c>
      <c r="I1893" s="195">
        <v>2.4793388429752067E-2</v>
      </c>
      <c r="J1893" s="194">
        <v>1</v>
      </c>
      <c r="K1893" s="196">
        <v>1452</v>
      </c>
      <c r="L1893" s="94"/>
      <c r="M1893" s="195">
        <v>0.127</v>
      </c>
      <c r="N1893" s="195">
        <v>0.16400000000000001</v>
      </c>
      <c r="O1893" s="195">
        <v>0</v>
      </c>
      <c r="P1893" s="195">
        <v>4.0000000000000001E-3</v>
      </c>
      <c r="Q1893" s="195">
        <v>0.53200000000000003</v>
      </c>
      <c r="R1893" s="195">
        <v>0.58299999999999996</v>
      </c>
      <c r="S1893" s="195">
        <v>0.24099999999999999</v>
      </c>
      <c r="T1893" s="195">
        <v>0.28599999999999998</v>
      </c>
      <c r="U1893" s="195">
        <v>0</v>
      </c>
      <c r="V1893" s="195">
        <v>5.0000000000000001E-3</v>
      </c>
      <c r="W1893" s="195">
        <v>4.0000000000000001E-3</v>
      </c>
      <c r="X1893" s="195">
        <v>1.4E-2</v>
      </c>
      <c r="Y1893" s="195" t="s">
        <v>143</v>
      </c>
      <c r="Z1893" s="195" t="s">
        <v>143</v>
      </c>
      <c r="AA1893" s="195">
        <v>1.7999999999999999E-2</v>
      </c>
      <c r="AB1893" s="195">
        <v>3.4000000000000002E-2</v>
      </c>
    </row>
    <row r="1894" spans="1:29" x14ac:dyDescent="0.25">
      <c r="A1894" s="94" t="s">
        <v>3337</v>
      </c>
      <c r="B1894" s="195">
        <v>8.0491894913359424E-2</v>
      </c>
      <c r="C1894" s="195">
        <v>0.24482951369480158</v>
      </c>
      <c r="D1894" s="195">
        <v>0.24315259921743992</v>
      </c>
      <c r="E1894" s="195">
        <v>9.3907210732252652E-2</v>
      </c>
      <c r="F1894" s="195">
        <v>5.3102291783119059E-2</v>
      </c>
      <c r="G1894" s="195">
        <v>0.25265511458915596</v>
      </c>
      <c r="H1894" s="195">
        <v>3.3538289547233092E-3</v>
      </c>
      <c r="I1894" s="195">
        <v>2.8507546115148129E-2</v>
      </c>
      <c r="J1894" s="194">
        <v>1.0000000000000002</v>
      </c>
      <c r="K1894" s="196">
        <v>1789</v>
      </c>
      <c r="L1894" s="94"/>
      <c r="M1894" s="195">
        <v>6.9000000000000006E-2</v>
      </c>
      <c r="N1894" s="195">
        <v>9.4E-2</v>
      </c>
      <c r="O1894" s="195">
        <v>0.22500000000000001</v>
      </c>
      <c r="P1894" s="195">
        <v>0.26500000000000001</v>
      </c>
      <c r="Q1894" s="195">
        <v>0.224</v>
      </c>
      <c r="R1894" s="195">
        <v>0.26400000000000001</v>
      </c>
      <c r="S1894" s="195">
        <v>8.1000000000000003E-2</v>
      </c>
      <c r="T1894" s="195">
        <v>0.108</v>
      </c>
      <c r="U1894" s="195">
        <v>4.3999999999999997E-2</v>
      </c>
      <c r="V1894" s="195">
        <v>6.4000000000000001E-2</v>
      </c>
      <c r="W1894" s="195">
        <v>0.23300000000000001</v>
      </c>
      <c r="X1894" s="195">
        <v>0.27300000000000002</v>
      </c>
      <c r="Y1894" s="195">
        <v>2E-3</v>
      </c>
      <c r="Z1894" s="195">
        <v>7.0000000000000001E-3</v>
      </c>
      <c r="AA1894" s="195">
        <v>2.1999999999999999E-2</v>
      </c>
      <c r="AB1894" s="195">
        <v>3.6999999999999998E-2</v>
      </c>
      <c r="AC1894" s="176"/>
    </row>
    <row r="1895" spans="1:29" x14ac:dyDescent="0.25">
      <c r="A1895" s="94" t="s">
        <v>3338</v>
      </c>
      <c r="B1895" s="195">
        <v>0.3141409488714878</v>
      </c>
      <c r="C1895" s="195">
        <v>0.45094426531552279</v>
      </c>
      <c r="D1895" s="195">
        <v>0.12620912022109626</v>
      </c>
      <c r="E1895" s="195">
        <v>3.0861354214647627E-2</v>
      </c>
      <c r="F1895" s="195">
        <v>2.7637033625057578E-3</v>
      </c>
      <c r="G1895" s="195">
        <v>4.4219253800092125E-2</v>
      </c>
      <c r="H1895" s="195">
        <v>9.2123445416858593E-4</v>
      </c>
      <c r="I1895" s="195">
        <v>2.9940119760479042E-2</v>
      </c>
      <c r="J1895" s="194">
        <v>1</v>
      </c>
      <c r="K1895" s="196">
        <v>2171</v>
      </c>
      <c r="L1895" s="94"/>
      <c r="M1895" s="195">
        <v>0.29499999999999998</v>
      </c>
      <c r="N1895" s="195">
        <v>0.33400000000000002</v>
      </c>
      <c r="O1895" s="195">
        <v>0.43</v>
      </c>
      <c r="P1895" s="195">
        <v>0.47199999999999998</v>
      </c>
      <c r="Q1895" s="195">
        <v>0.113</v>
      </c>
      <c r="R1895" s="195">
        <v>0.14099999999999999</v>
      </c>
      <c r="S1895" s="195">
        <v>2.4E-2</v>
      </c>
      <c r="T1895" s="195">
        <v>3.9E-2</v>
      </c>
      <c r="U1895" s="195">
        <v>1E-3</v>
      </c>
      <c r="V1895" s="195">
        <v>6.0000000000000001E-3</v>
      </c>
      <c r="W1895" s="195">
        <v>3.5999999999999997E-2</v>
      </c>
      <c r="X1895" s="195">
        <v>5.3999999999999999E-2</v>
      </c>
      <c r="Y1895" s="195">
        <v>0</v>
      </c>
      <c r="Z1895" s="195">
        <v>3.0000000000000001E-3</v>
      </c>
      <c r="AA1895" s="195">
        <v>2.4E-2</v>
      </c>
      <c r="AB1895" s="195">
        <v>3.7999999999999999E-2</v>
      </c>
      <c r="AC1895" s="176"/>
    </row>
    <row r="1896" spans="1:29" x14ac:dyDescent="0.25">
      <c r="A1896" s="94" t="s">
        <v>3339</v>
      </c>
      <c r="B1896" s="195" t="s">
        <v>143</v>
      </c>
      <c r="C1896" s="195">
        <v>0.17058823529411765</v>
      </c>
      <c r="D1896" s="195">
        <v>0.29411764705882354</v>
      </c>
      <c r="E1896" s="195">
        <v>0.19705882352941176</v>
      </c>
      <c r="F1896" s="195">
        <v>1.7647058823529412E-2</v>
      </c>
      <c r="G1896" s="195">
        <v>0.25588235294117645</v>
      </c>
      <c r="H1896" s="195">
        <v>1.1764705882352941E-2</v>
      </c>
      <c r="I1896" s="195">
        <v>5.2941176470588235E-2</v>
      </c>
      <c r="J1896" s="194">
        <v>1</v>
      </c>
      <c r="K1896" s="196">
        <v>340</v>
      </c>
      <c r="L1896" s="94"/>
      <c r="M1896" s="195" t="s">
        <v>143</v>
      </c>
      <c r="N1896" s="195" t="s">
        <v>143</v>
      </c>
      <c r="O1896" s="195">
        <v>0.13400000000000001</v>
      </c>
      <c r="P1896" s="195">
        <v>0.214</v>
      </c>
      <c r="Q1896" s="195">
        <v>0.248</v>
      </c>
      <c r="R1896" s="195">
        <v>0.34499999999999997</v>
      </c>
      <c r="S1896" s="195">
        <v>0.158</v>
      </c>
      <c r="T1896" s="195">
        <v>0.24299999999999999</v>
      </c>
      <c r="U1896" s="195">
        <v>8.0000000000000002E-3</v>
      </c>
      <c r="V1896" s="195">
        <v>3.7999999999999999E-2</v>
      </c>
      <c r="W1896" s="195">
        <v>0.21199999999999999</v>
      </c>
      <c r="X1896" s="195">
        <v>0.30499999999999999</v>
      </c>
      <c r="Y1896" s="195">
        <v>5.0000000000000001E-3</v>
      </c>
      <c r="Z1896" s="195">
        <v>0.03</v>
      </c>
      <c r="AA1896" s="195">
        <v>3.4000000000000002E-2</v>
      </c>
      <c r="AB1896" s="195">
        <v>8.2000000000000003E-2</v>
      </c>
      <c r="AC1896" s="176"/>
    </row>
    <row r="1897" spans="1:29" x14ac:dyDescent="0.25">
      <c r="A1897" s="94" t="s">
        <v>3340</v>
      </c>
      <c r="B1897" s="195" t="s">
        <v>143</v>
      </c>
      <c r="C1897" s="195">
        <v>0.20716612377850163</v>
      </c>
      <c r="D1897" s="195">
        <v>0.21563517915309446</v>
      </c>
      <c r="E1897" s="195">
        <v>0.13680781758957655</v>
      </c>
      <c r="F1897" s="195">
        <v>1.8241042345276872E-2</v>
      </c>
      <c r="G1897" s="195">
        <v>0.39153094462540716</v>
      </c>
      <c r="H1897" s="195">
        <v>5.8631921824104233E-3</v>
      </c>
      <c r="I1897" s="195">
        <v>2.4755700325732898E-2</v>
      </c>
      <c r="J1897" s="194">
        <v>1</v>
      </c>
      <c r="K1897" s="196">
        <v>1535</v>
      </c>
      <c r="L1897" s="94"/>
      <c r="M1897" s="195" t="s">
        <v>143</v>
      </c>
      <c r="N1897" s="195" t="s">
        <v>143</v>
      </c>
      <c r="O1897" s="195">
        <v>0.188</v>
      </c>
      <c r="P1897" s="195">
        <v>0.22800000000000001</v>
      </c>
      <c r="Q1897" s="195">
        <v>0.19600000000000001</v>
      </c>
      <c r="R1897" s="195">
        <v>0.23699999999999999</v>
      </c>
      <c r="S1897" s="195">
        <v>0.121</v>
      </c>
      <c r="T1897" s="195">
        <v>0.155</v>
      </c>
      <c r="U1897" s="195">
        <v>1.2999999999999999E-2</v>
      </c>
      <c r="V1897" s="195">
        <v>2.5999999999999999E-2</v>
      </c>
      <c r="W1897" s="195">
        <v>0.36699999999999999</v>
      </c>
      <c r="X1897" s="195">
        <v>0.41599999999999998</v>
      </c>
      <c r="Y1897" s="195">
        <v>3.0000000000000001E-3</v>
      </c>
      <c r="Z1897" s="195">
        <v>1.0999999999999999E-2</v>
      </c>
      <c r="AA1897" s="195">
        <v>1.7999999999999999E-2</v>
      </c>
      <c r="AB1897" s="195">
        <v>3.4000000000000002E-2</v>
      </c>
      <c r="AC1897" s="176"/>
    </row>
    <row r="1898" spans="1:29" x14ac:dyDescent="0.25">
      <c r="A1898" s="94" t="s">
        <v>3341</v>
      </c>
      <c r="B1898" s="195" t="s">
        <v>143</v>
      </c>
      <c r="C1898" s="195">
        <v>0.49575070821529743</v>
      </c>
      <c r="D1898" s="195">
        <v>0.35694050991501414</v>
      </c>
      <c r="E1898" s="195">
        <v>5.8073654390934842E-2</v>
      </c>
      <c r="F1898" s="195">
        <v>7.0821529745042494E-3</v>
      </c>
      <c r="G1898" s="195">
        <v>2.4079320113314446E-2</v>
      </c>
      <c r="H1898" s="195">
        <v>1.4164305949008499E-3</v>
      </c>
      <c r="I1898" s="195">
        <v>5.6657223796033995E-2</v>
      </c>
      <c r="J1898" s="194">
        <v>0.99999999999999989</v>
      </c>
      <c r="K1898" s="196">
        <v>706</v>
      </c>
      <c r="L1898" s="94"/>
      <c r="M1898" s="195" t="s">
        <v>143</v>
      </c>
      <c r="N1898" s="195" t="s">
        <v>143</v>
      </c>
      <c r="O1898" s="195">
        <v>0.45900000000000002</v>
      </c>
      <c r="P1898" s="195">
        <v>0.53300000000000003</v>
      </c>
      <c r="Q1898" s="195">
        <v>0.32200000000000001</v>
      </c>
      <c r="R1898" s="195">
        <v>0.39300000000000002</v>
      </c>
      <c r="S1898" s="195">
        <v>4.2999999999999997E-2</v>
      </c>
      <c r="T1898" s="195">
        <v>7.8E-2</v>
      </c>
      <c r="U1898" s="195">
        <v>3.0000000000000001E-3</v>
      </c>
      <c r="V1898" s="195">
        <v>1.6E-2</v>
      </c>
      <c r="W1898" s="195">
        <v>1.4999999999999999E-2</v>
      </c>
      <c r="X1898" s="195">
        <v>3.7999999999999999E-2</v>
      </c>
      <c r="Y1898" s="195">
        <v>0</v>
      </c>
      <c r="Z1898" s="195">
        <v>8.0000000000000002E-3</v>
      </c>
      <c r="AA1898" s="195">
        <v>4.2000000000000003E-2</v>
      </c>
      <c r="AB1898" s="195">
        <v>7.5999999999999998E-2</v>
      </c>
      <c r="AC1898" s="176"/>
    </row>
    <row r="1899" spans="1:29" x14ac:dyDescent="0.25">
      <c r="A1899" s="94" t="s">
        <v>3342</v>
      </c>
      <c r="B1899" s="195" t="s">
        <v>143</v>
      </c>
      <c r="C1899" s="195">
        <v>0.22621184919210055</v>
      </c>
      <c r="D1899" s="195">
        <v>0.32675044883303411</v>
      </c>
      <c r="E1899" s="195">
        <v>0.1059245960502693</v>
      </c>
      <c r="F1899" s="195">
        <v>1.9748653500897665E-2</v>
      </c>
      <c r="G1899" s="195">
        <v>0.27109515260323158</v>
      </c>
      <c r="H1899" s="195" t="s">
        <v>143</v>
      </c>
      <c r="I1899" s="195">
        <v>5.0269299820466788E-2</v>
      </c>
      <c r="J1899" s="194">
        <v>1</v>
      </c>
      <c r="K1899" s="196">
        <v>557</v>
      </c>
      <c r="L1899" s="94"/>
      <c r="M1899" s="195" t="s">
        <v>143</v>
      </c>
      <c r="N1899" s="195" t="s">
        <v>143</v>
      </c>
      <c r="O1899" s="195">
        <v>0.193</v>
      </c>
      <c r="P1899" s="195">
        <v>0.26300000000000001</v>
      </c>
      <c r="Q1899" s="195">
        <v>0.28899999999999998</v>
      </c>
      <c r="R1899" s="195">
        <v>0.36699999999999999</v>
      </c>
      <c r="S1899" s="195">
        <v>8.3000000000000004E-2</v>
      </c>
      <c r="T1899" s="195">
        <v>0.13400000000000001</v>
      </c>
      <c r="U1899" s="195">
        <v>1.0999999999999999E-2</v>
      </c>
      <c r="V1899" s="195">
        <v>3.5000000000000003E-2</v>
      </c>
      <c r="W1899" s="195">
        <v>0.23599999999999999</v>
      </c>
      <c r="X1899" s="195">
        <v>0.309</v>
      </c>
      <c r="Y1899" s="195" t="s">
        <v>143</v>
      </c>
      <c r="Z1899" s="195" t="s">
        <v>143</v>
      </c>
      <c r="AA1899" s="195">
        <v>3.5000000000000003E-2</v>
      </c>
      <c r="AB1899" s="195">
        <v>7.1999999999999995E-2</v>
      </c>
      <c r="AC1899" s="176"/>
    </row>
    <row r="1900" spans="1:29" x14ac:dyDescent="0.25">
      <c r="A1900" s="94" t="s">
        <v>3343</v>
      </c>
      <c r="B1900" s="195" t="s">
        <v>143</v>
      </c>
      <c r="C1900" s="195">
        <v>0.30421686746987953</v>
      </c>
      <c r="D1900" s="195">
        <v>0.19578313253012047</v>
      </c>
      <c r="E1900" s="195">
        <v>6.3253012048192767E-2</v>
      </c>
      <c r="F1900" s="195">
        <v>0.17771084337349397</v>
      </c>
      <c r="G1900" s="195">
        <v>0.22590361445783133</v>
      </c>
      <c r="H1900" s="195">
        <v>3.0120481927710845E-3</v>
      </c>
      <c r="I1900" s="195">
        <v>3.0120481927710843E-2</v>
      </c>
      <c r="J1900" s="194">
        <v>1</v>
      </c>
      <c r="K1900" s="196">
        <v>332</v>
      </c>
      <c r="L1900" s="94"/>
      <c r="M1900" s="195" t="s">
        <v>143</v>
      </c>
      <c r="N1900" s="195" t="s">
        <v>143</v>
      </c>
      <c r="O1900" s="195">
        <v>0.25700000000000001</v>
      </c>
      <c r="P1900" s="195">
        <v>0.35599999999999998</v>
      </c>
      <c r="Q1900" s="195">
        <v>0.157</v>
      </c>
      <c r="R1900" s="195">
        <v>0.24199999999999999</v>
      </c>
      <c r="S1900" s="195">
        <v>4.2000000000000003E-2</v>
      </c>
      <c r="T1900" s="195">
        <v>9.5000000000000001E-2</v>
      </c>
      <c r="U1900" s="195">
        <v>0.14000000000000001</v>
      </c>
      <c r="V1900" s="195">
        <v>0.222</v>
      </c>
      <c r="W1900" s="195">
        <v>0.184</v>
      </c>
      <c r="X1900" s="195">
        <v>0.27400000000000002</v>
      </c>
      <c r="Y1900" s="195">
        <v>1E-3</v>
      </c>
      <c r="Z1900" s="195">
        <v>1.7000000000000001E-2</v>
      </c>
      <c r="AA1900" s="195">
        <v>1.6E-2</v>
      </c>
      <c r="AB1900" s="195">
        <v>5.5E-2</v>
      </c>
      <c r="AC1900" s="176"/>
    </row>
    <row r="1901" spans="1:29" x14ac:dyDescent="0.25">
      <c r="A1901" s="94" t="s">
        <v>3344</v>
      </c>
      <c r="B1901" s="195" t="s">
        <v>143</v>
      </c>
      <c r="C1901" s="195">
        <v>0.12307692307692308</v>
      </c>
      <c r="D1901" s="195">
        <v>0.2</v>
      </c>
      <c r="E1901" s="195">
        <v>9.7435897435897437E-2</v>
      </c>
      <c r="F1901" s="195">
        <v>5.6410256410256411E-2</v>
      </c>
      <c r="G1901" s="195">
        <v>0.5</v>
      </c>
      <c r="H1901" s="195">
        <v>2.5641025641025641E-3</v>
      </c>
      <c r="I1901" s="195">
        <v>2.0512820512820513E-2</v>
      </c>
      <c r="J1901" s="194">
        <v>1</v>
      </c>
      <c r="K1901" s="196">
        <v>390</v>
      </c>
      <c r="L1901" s="94"/>
      <c r="M1901" s="195" t="s">
        <v>143</v>
      </c>
      <c r="N1901" s="195" t="s">
        <v>143</v>
      </c>
      <c r="O1901" s="195">
        <v>9.4E-2</v>
      </c>
      <c r="P1901" s="195">
        <v>0.159</v>
      </c>
      <c r="Q1901" s="195">
        <v>0.16300000000000001</v>
      </c>
      <c r="R1901" s="195">
        <v>0.24299999999999999</v>
      </c>
      <c r="S1901" s="195">
        <v>7.1999999999999995E-2</v>
      </c>
      <c r="T1901" s="195">
        <v>0.13100000000000001</v>
      </c>
      <c r="U1901" s="195">
        <v>3.7999999999999999E-2</v>
      </c>
      <c r="V1901" s="195">
        <v>8.4000000000000005E-2</v>
      </c>
      <c r="W1901" s="195">
        <v>0.45100000000000001</v>
      </c>
      <c r="X1901" s="195">
        <v>0.54900000000000004</v>
      </c>
      <c r="Y1901" s="195">
        <v>0</v>
      </c>
      <c r="Z1901" s="195">
        <v>1.4E-2</v>
      </c>
      <c r="AA1901" s="195">
        <v>0.01</v>
      </c>
      <c r="AB1901" s="195">
        <v>0.04</v>
      </c>
      <c r="AC1901" s="176"/>
    </row>
    <row r="1902" spans="1:29" x14ac:dyDescent="0.25">
      <c r="A1902" s="94" t="s">
        <v>3345</v>
      </c>
      <c r="B1902" s="195" t="s">
        <v>143</v>
      </c>
      <c r="C1902" s="195">
        <v>0.26139978791092261</v>
      </c>
      <c r="D1902" s="195">
        <v>0.47401908801696713</v>
      </c>
      <c r="E1902" s="195">
        <v>0.10869565217391304</v>
      </c>
      <c r="F1902" s="195">
        <v>1.4316012725344645E-2</v>
      </c>
      <c r="G1902" s="195">
        <v>0.10180275715800637</v>
      </c>
      <c r="H1902" s="195">
        <v>1.5906680805938495E-3</v>
      </c>
      <c r="I1902" s="195">
        <v>3.8176033934252389E-2</v>
      </c>
      <c r="J1902" s="194">
        <v>1</v>
      </c>
      <c r="K1902" s="196">
        <v>1886</v>
      </c>
      <c r="L1902" s="94"/>
      <c r="M1902" s="195" t="s">
        <v>143</v>
      </c>
      <c r="N1902" s="195" t="s">
        <v>143</v>
      </c>
      <c r="O1902" s="195">
        <v>0.24199999999999999</v>
      </c>
      <c r="P1902" s="195">
        <v>0.28199999999999997</v>
      </c>
      <c r="Q1902" s="195">
        <v>0.45200000000000001</v>
      </c>
      <c r="R1902" s="195">
        <v>0.497</v>
      </c>
      <c r="S1902" s="195">
        <v>9.5000000000000001E-2</v>
      </c>
      <c r="T1902" s="195">
        <v>0.124</v>
      </c>
      <c r="U1902" s="195">
        <v>0.01</v>
      </c>
      <c r="V1902" s="195">
        <v>2.1000000000000001E-2</v>
      </c>
      <c r="W1902" s="195">
        <v>8.8999999999999996E-2</v>
      </c>
      <c r="X1902" s="195">
        <v>0.11600000000000001</v>
      </c>
      <c r="Y1902" s="195">
        <v>1E-3</v>
      </c>
      <c r="Z1902" s="195">
        <v>5.0000000000000001E-3</v>
      </c>
      <c r="AA1902" s="195">
        <v>0.03</v>
      </c>
      <c r="AB1902" s="195">
        <v>4.8000000000000001E-2</v>
      </c>
      <c r="AC1902" s="176"/>
    </row>
    <row r="1903" spans="1:29" x14ac:dyDescent="0.25">
      <c r="A1903" s="94" t="s">
        <v>3346</v>
      </c>
      <c r="B1903" s="195" t="s">
        <v>143</v>
      </c>
      <c r="C1903" s="195">
        <v>0.3860182370820669</v>
      </c>
      <c r="D1903" s="195">
        <v>0.41337386018237082</v>
      </c>
      <c r="E1903" s="195">
        <v>7.29483282674772E-2</v>
      </c>
      <c r="F1903" s="195">
        <v>1.2158054711246201E-2</v>
      </c>
      <c r="G1903" s="195">
        <v>8.2066869300911852E-2</v>
      </c>
      <c r="H1903" s="195" t="s">
        <v>143</v>
      </c>
      <c r="I1903" s="195">
        <v>3.3434650455927049E-2</v>
      </c>
      <c r="J1903" s="194">
        <v>1</v>
      </c>
      <c r="K1903" s="196">
        <v>329</v>
      </c>
      <c r="L1903" s="94"/>
      <c r="M1903" s="195" t="s">
        <v>143</v>
      </c>
      <c r="N1903" s="195" t="s">
        <v>143</v>
      </c>
      <c r="O1903" s="195">
        <v>0.33500000000000002</v>
      </c>
      <c r="P1903" s="195">
        <v>0.44</v>
      </c>
      <c r="Q1903" s="195">
        <v>0.36099999999999999</v>
      </c>
      <c r="R1903" s="195">
        <v>0.46700000000000003</v>
      </c>
      <c r="S1903" s="195">
        <v>0.05</v>
      </c>
      <c r="T1903" s="195">
        <v>0.106</v>
      </c>
      <c r="U1903" s="195">
        <v>5.0000000000000001E-3</v>
      </c>
      <c r="V1903" s="195">
        <v>3.1E-2</v>
      </c>
      <c r="W1903" s="195">
        <v>5.7000000000000002E-2</v>
      </c>
      <c r="X1903" s="195">
        <v>0.11700000000000001</v>
      </c>
      <c r="Y1903" s="195" t="s">
        <v>143</v>
      </c>
      <c r="Z1903" s="195" t="s">
        <v>143</v>
      </c>
      <c r="AA1903" s="195">
        <v>1.9E-2</v>
      </c>
      <c r="AB1903" s="195">
        <v>5.8999999999999997E-2</v>
      </c>
      <c r="AC1903" s="176"/>
    </row>
    <row r="1904" spans="1:29" x14ac:dyDescent="0.25">
      <c r="A1904" s="94" t="s">
        <v>3347</v>
      </c>
      <c r="B1904" s="195">
        <v>5.2627845946521028E-2</v>
      </c>
      <c r="C1904" s="195">
        <v>0.28838924746435918</v>
      </c>
      <c r="D1904" s="195">
        <v>0.29906376338747431</v>
      </c>
      <c r="E1904" s="195">
        <v>0.10748989290020569</v>
      </c>
      <c r="F1904" s="195">
        <v>2.1774593942832824E-2</v>
      </c>
      <c r="G1904" s="195">
        <v>0.19295694730122703</v>
      </c>
      <c r="H1904" s="195">
        <v>1.3830768139584367E-3</v>
      </c>
      <c r="I1904" s="195">
        <v>3.6314632243421519E-2</v>
      </c>
      <c r="J1904" s="194">
        <v>1</v>
      </c>
      <c r="K1904" s="196">
        <v>28198</v>
      </c>
      <c r="L1904" s="94"/>
      <c r="M1904" s="195">
        <v>0.05</v>
      </c>
      <c r="N1904" s="195">
        <v>5.5E-2</v>
      </c>
      <c r="O1904" s="195">
        <v>0.28299999999999997</v>
      </c>
      <c r="P1904" s="195">
        <v>0.29399999999999998</v>
      </c>
      <c r="Q1904" s="195">
        <v>0.29399999999999998</v>
      </c>
      <c r="R1904" s="195">
        <v>0.30399999999999999</v>
      </c>
      <c r="S1904" s="195">
        <v>0.104</v>
      </c>
      <c r="T1904" s="195">
        <v>0.111</v>
      </c>
      <c r="U1904" s="195">
        <v>0.02</v>
      </c>
      <c r="V1904" s="195">
        <v>2.4E-2</v>
      </c>
      <c r="W1904" s="195">
        <v>0.188</v>
      </c>
      <c r="X1904" s="195">
        <v>0.19800000000000001</v>
      </c>
      <c r="Y1904" s="195">
        <v>1E-3</v>
      </c>
      <c r="Z1904" s="195">
        <v>2E-3</v>
      </c>
      <c r="AA1904" s="195">
        <v>3.4000000000000002E-2</v>
      </c>
      <c r="AB1904" s="195">
        <v>3.9E-2</v>
      </c>
      <c r="AC1904" s="176"/>
    </row>
    <row r="1905" spans="1:29" x14ac:dyDescent="0.25">
      <c r="A1905" s="94" t="s">
        <v>3348</v>
      </c>
      <c r="B1905" s="195" t="s">
        <v>143</v>
      </c>
      <c r="C1905" s="195">
        <v>0.34926052332195678</v>
      </c>
      <c r="D1905" s="195">
        <v>0.29124004550625709</v>
      </c>
      <c r="E1905" s="195">
        <v>0.12627986348122866</v>
      </c>
      <c r="F1905" s="195">
        <v>2.502844141069397E-2</v>
      </c>
      <c r="G1905" s="195">
        <v>0.17633674630261661</v>
      </c>
      <c r="H1905" s="195">
        <v>3.4129692832764505E-3</v>
      </c>
      <c r="I1905" s="195">
        <v>2.844141069397042E-2</v>
      </c>
      <c r="J1905" s="194">
        <v>1</v>
      </c>
      <c r="K1905" s="196">
        <v>879</v>
      </c>
      <c r="L1905" s="94"/>
      <c r="M1905" s="195" t="s">
        <v>143</v>
      </c>
      <c r="N1905" s="195" t="s">
        <v>143</v>
      </c>
      <c r="O1905" s="195">
        <v>0.318</v>
      </c>
      <c r="P1905" s="195">
        <v>0.38100000000000001</v>
      </c>
      <c r="Q1905" s="195">
        <v>0.26200000000000001</v>
      </c>
      <c r="R1905" s="195">
        <v>0.32200000000000001</v>
      </c>
      <c r="S1905" s="195">
        <v>0.106</v>
      </c>
      <c r="T1905" s="195">
        <v>0.15</v>
      </c>
      <c r="U1905" s="195">
        <v>1.7000000000000001E-2</v>
      </c>
      <c r="V1905" s="195">
        <v>3.7999999999999999E-2</v>
      </c>
      <c r="W1905" s="195">
        <v>0.153</v>
      </c>
      <c r="X1905" s="195">
        <v>0.20300000000000001</v>
      </c>
      <c r="Y1905" s="195">
        <v>1E-3</v>
      </c>
      <c r="Z1905" s="195">
        <v>0.01</v>
      </c>
      <c r="AA1905" s="195">
        <v>1.9E-2</v>
      </c>
      <c r="AB1905" s="195">
        <v>4.2000000000000003E-2</v>
      </c>
      <c r="AC1905" s="176"/>
    </row>
    <row r="1906" spans="1:29" x14ac:dyDescent="0.25">
      <c r="A1906" s="94" t="s">
        <v>3349</v>
      </c>
      <c r="B1906" s="195" t="s">
        <v>143</v>
      </c>
      <c r="C1906" s="195">
        <v>9.2165898617511524E-2</v>
      </c>
      <c r="D1906" s="195">
        <v>0.23617511520737328</v>
      </c>
      <c r="E1906" s="195">
        <v>8.5253456221198162E-2</v>
      </c>
      <c r="F1906" s="195">
        <v>8.0645161290322578E-3</v>
      </c>
      <c r="G1906" s="195">
        <v>0.52304147465437789</v>
      </c>
      <c r="H1906" s="195">
        <v>8.0645161290322578E-3</v>
      </c>
      <c r="I1906" s="195">
        <v>4.7235023041474651E-2</v>
      </c>
      <c r="J1906" s="194">
        <v>1</v>
      </c>
      <c r="K1906" s="196">
        <v>868</v>
      </c>
      <c r="L1906" s="94"/>
      <c r="M1906" s="195" t="s">
        <v>143</v>
      </c>
      <c r="N1906" s="195" t="s">
        <v>143</v>
      </c>
      <c r="O1906" s="195">
        <v>7.4999999999999997E-2</v>
      </c>
      <c r="P1906" s="195">
        <v>0.113</v>
      </c>
      <c r="Q1906" s="195">
        <v>0.20899999999999999</v>
      </c>
      <c r="R1906" s="195">
        <v>0.26600000000000001</v>
      </c>
      <c r="S1906" s="195">
        <v>6.8000000000000005E-2</v>
      </c>
      <c r="T1906" s="195">
        <v>0.106</v>
      </c>
      <c r="U1906" s="195">
        <v>4.0000000000000001E-3</v>
      </c>
      <c r="V1906" s="195">
        <v>1.7000000000000001E-2</v>
      </c>
      <c r="W1906" s="195">
        <v>0.49</v>
      </c>
      <c r="X1906" s="195">
        <v>0.55600000000000005</v>
      </c>
      <c r="Y1906" s="195">
        <v>4.0000000000000001E-3</v>
      </c>
      <c r="Z1906" s="195">
        <v>1.7000000000000001E-2</v>
      </c>
      <c r="AA1906" s="195">
        <v>3.5000000000000003E-2</v>
      </c>
      <c r="AB1906" s="195">
        <v>6.3E-2</v>
      </c>
      <c r="AC1906" s="176"/>
    </row>
    <row r="1907" spans="1:29" x14ac:dyDescent="0.25">
      <c r="A1907" s="94" t="s">
        <v>3350</v>
      </c>
      <c r="B1907" s="195">
        <v>0.24041510521764198</v>
      </c>
      <c r="C1907" s="195">
        <v>1.4413375612568463E-3</v>
      </c>
      <c r="D1907" s="195">
        <v>0.57567022196598439</v>
      </c>
      <c r="E1907" s="195">
        <v>7.494955318535601E-2</v>
      </c>
      <c r="F1907" s="195">
        <v>8.4174113577399831E-2</v>
      </c>
      <c r="G1907" s="195">
        <v>5.4770827327760164E-3</v>
      </c>
      <c r="H1907" s="195" t="s">
        <v>143</v>
      </c>
      <c r="I1907" s="195">
        <v>1.7872585759584895E-2</v>
      </c>
      <c r="J1907" s="194">
        <v>1</v>
      </c>
      <c r="K1907" s="196">
        <v>3469</v>
      </c>
      <c r="L1907" s="94"/>
      <c r="M1907" s="195">
        <v>0.22600000000000001</v>
      </c>
      <c r="N1907" s="195">
        <v>0.255</v>
      </c>
      <c r="O1907" s="195">
        <v>1E-3</v>
      </c>
      <c r="P1907" s="195">
        <v>3.0000000000000001E-3</v>
      </c>
      <c r="Q1907" s="195">
        <v>0.55900000000000005</v>
      </c>
      <c r="R1907" s="195">
        <v>0.59199999999999997</v>
      </c>
      <c r="S1907" s="195">
        <v>6.7000000000000004E-2</v>
      </c>
      <c r="T1907" s="195">
        <v>8.4000000000000005E-2</v>
      </c>
      <c r="U1907" s="195">
        <v>7.4999999999999997E-2</v>
      </c>
      <c r="V1907" s="195">
        <v>9.4E-2</v>
      </c>
      <c r="W1907" s="195">
        <v>4.0000000000000001E-3</v>
      </c>
      <c r="X1907" s="195">
        <v>8.9999999999999993E-3</v>
      </c>
      <c r="Y1907" s="195" t="s">
        <v>143</v>
      </c>
      <c r="Z1907" s="195" t="s">
        <v>143</v>
      </c>
      <c r="AA1907" s="195">
        <v>1.4E-2</v>
      </c>
      <c r="AB1907" s="195">
        <v>2.3E-2</v>
      </c>
      <c r="AC1907" s="176"/>
    </row>
    <row r="1908" spans="1:29" x14ac:dyDescent="0.25">
      <c r="A1908" s="94" t="s">
        <v>3351</v>
      </c>
      <c r="B1908" s="195">
        <v>6.3509444292362438E-2</v>
      </c>
      <c r="C1908" s="195">
        <v>0.26799890500958118</v>
      </c>
      <c r="D1908" s="195">
        <v>0.28004379961675335</v>
      </c>
      <c r="E1908" s="195">
        <v>9.4442923624418293E-2</v>
      </c>
      <c r="F1908" s="195">
        <v>3.8050917054475775E-2</v>
      </c>
      <c r="G1908" s="195">
        <v>0.22474678346564467</v>
      </c>
      <c r="H1908" s="195">
        <v>2.4637284423761293E-3</v>
      </c>
      <c r="I1908" s="195">
        <v>2.8743498494388176E-2</v>
      </c>
      <c r="J1908" s="194">
        <v>1</v>
      </c>
      <c r="K1908" s="196">
        <v>3653</v>
      </c>
      <c r="L1908" s="94"/>
      <c r="M1908" s="195">
        <v>5.6000000000000001E-2</v>
      </c>
      <c r="N1908" s="195">
        <v>7.1999999999999995E-2</v>
      </c>
      <c r="O1908" s="195">
        <v>0.254</v>
      </c>
      <c r="P1908" s="195">
        <v>0.28299999999999997</v>
      </c>
      <c r="Q1908" s="195">
        <v>0.26600000000000001</v>
      </c>
      <c r="R1908" s="195">
        <v>0.29499999999999998</v>
      </c>
      <c r="S1908" s="195">
        <v>8.5000000000000006E-2</v>
      </c>
      <c r="T1908" s="195">
        <v>0.104</v>
      </c>
      <c r="U1908" s="195">
        <v>3.2000000000000001E-2</v>
      </c>
      <c r="V1908" s="195">
        <v>4.4999999999999998E-2</v>
      </c>
      <c r="W1908" s="195">
        <v>0.21199999999999999</v>
      </c>
      <c r="X1908" s="195">
        <v>0.23899999999999999</v>
      </c>
      <c r="Y1908" s="195">
        <v>1E-3</v>
      </c>
      <c r="Z1908" s="195">
        <v>5.0000000000000001E-3</v>
      </c>
      <c r="AA1908" s="195">
        <v>2.4E-2</v>
      </c>
      <c r="AB1908" s="195">
        <v>3.5000000000000003E-2</v>
      </c>
      <c r="AC1908" s="176"/>
    </row>
    <row r="1909" spans="1:29" x14ac:dyDescent="0.25">
      <c r="A1909" s="94" t="s">
        <v>3352</v>
      </c>
      <c r="B1909" s="195">
        <v>0.27541977611940299</v>
      </c>
      <c r="C1909" s="195">
        <v>0.49347014925373134</v>
      </c>
      <c r="D1909" s="195">
        <v>0.12919776119402984</v>
      </c>
      <c r="E1909" s="195">
        <v>2.378731343283582E-2</v>
      </c>
      <c r="F1909" s="195">
        <v>4.6641791044776119E-4</v>
      </c>
      <c r="G1909" s="195">
        <v>4.4542910447761194E-2</v>
      </c>
      <c r="H1909" s="195">
        <v>9.3283582089552237E-4</v>
      </c>
      <c r="I1909" s="195">
        <v>3.2182835820895525E-2</v>
      </c>
      <c r="J1909" s="194">
        <v>0.99999999999999989</v>
      </c>
      <c r="K1909" s="196">
        <v>4288</v>
      </c>
      <c r="L1909" s="94"/>
      <c r="M1909" s="195">
        <v>0.26200000000000001</v>
      </c>
      <c r="N1909" s="195">
        <v>0.28899999999999998</v>
      </c>
      <c r="O1909" s="195">
        <v>0.47899999999999998</v>
      </c>
      <c r="P1909" s="195">
        <v>0.50800000000000001</v>
      </c>
      <c r="Q1909" s="195">
        <v>0.11899999999999999</v>
      </c>
      <c r="R1909" s="195">
        <v>0.14000000000000001</v>
      </c>
      <c r="S1909" s="195">
        <v>0.02</v>
      </c>
      <c r="T1909" s="195">
        <v>2.9000000000000001E-2</v>
      </c>
      <c r="U1909" s="195">
        <v>0</v>
      </c>
      <c r="V1909" s="195">
        <v>2E-3</v>
      </c>
      <c r="W1909" s="195">
        <v>3.9E-2</v>
      </c>
      <c r="X1909" s="195">
        <v>5.0999999999999997E-2</v>
      </c>
      <c r="Y1909" s="195">
        <v>0</v>
      </c>
      <c r="Z1909" s="195">
        <v>2E-3</v>
      </c>
      <c r="AA1909" s="195">
        <v>2.7E-2</v>
      </c>
      <c r="AB1909" s="195">
        <v>3.7999999999999999E-2</v>
      </c>
      <c r="AC1909" s="176"/>
    </row>
    <row r="1910" spans="1:29" x14ac:dyDescent="0.25">
      <c r="A1910" s="94" t="s">
        <v>3353</v>
      </c>
      <c r="B1910" s="195" t="s">
        <v>143</v>
      </c>
      <c r="C1910" s="195">
        <v>0.19456366237482117</v>
      </c>
      <c r="D1910" s="195">
        <v>0.36194563662374823</v>
      </c>
      <c r="E1910" s="195">
        <v>0.21888412017167383</v>
      </c>
      <c r="F1910" s="195">
        <v>4.2918454935622317E-3</v>
      </c>
      <c r="G1910" s="195">
        <v>0.17739628040057226</v>
      </c>
      <c r="H1910" s="195">
        <v>1.4306151645207439E-3</v>
      </c>
      <c r="I1910" s="195">
        <v>4.1487839771101577E-2</v>
      </c>
      <c r="J1910" s="194">
        <v>1</v>
      </c>
      <c r="K1910" s="196">
        <v>699</v>
      </c>
      <c r="L1910" s="94"/>
      <c r="M1910" s="195" t="s">
        <v>143</v>
      </c>
      <c r="N1910" s="195" t="s">
        <v>143</v>
      </c>
      <c r="O1910" s="195">
        <v>0.16700000000000001</v>
      </c>
      <c r="P1910" s="195">
        <v>0.22600000000000001</v>
      </c>
      <c r="Q1910" s="195">
        <v>0.32700000000000001</v>
      </c>
      <c r="R1910" s="195">
        <v>0.39800000000000002</v>
      </c>
      <c r="S1910" s="195">
        <v>0.19</v>
      </c>
      <c r="T1910" s="195">
        <v>0.251</v>
      </c>
      <c r="U1910" s="195">
        <v>1E-3</v>
      </c>
      <c r="V1910" s="195">
        <v>1.2999999999999999E-2</v>
      </c>
      <c r="W1910" s="195">
        <v>0.151</v>
      </c>
      <c r="X1910" s="195">
        <v>0.20699999999999999</v>
      </c>
      <c r="Y1910" s="195">
        <v>0</v>
      </c>
      <c r="Z1910" s="195">
        <v>8.0000000000000002E-3</v>
      </c>
      <c r="AA1910" s="195">
        <v>2.9000000000000001E-2</v>
      </c>
      <c r="AB1910" s="195">
        <v>5.8999999999999997E-2</v>
      </c>
      <c r="AC1910" s="176"/>
    </row>
    <row r="1911" spans="1:29" x14ac:dyDescent="0.25">
      <c r="A1911" s="94" t="s">
        <v>3354</v>
      </c>
      <c r="B1911" s="195" t="s">
        <v>143</v>
      </c>
      <c r="C1911" s="195">
        <v>0.20618556701030927</v>
      </c>
      <c r="D1911" s="195">
        <v>0.28035509736540665</v>
      </c>
      <c r="E1911" s="195">
        <v>0.14175257731958762</v>
      </c>
      <c r="F1911" s="195">
        <v>1.9473081328751432E-2</v>
      </c>
      <c r="G1911" s="195">
        <v>0.3201603665521191</v>
      </c>
      <c r="H1911" s="195">
        <v>8.5910652920962198E-4</v>
      </c>
      <c r="I1911" s="195">
        <v>3.1214203894616266E-2</v>
      </c>
      <c r="J1911" s="194">
        <v>1</v>
      </c>
      <c r="K1911" s="196">
        <v>3492</v>
      </c>
      <c r="L1911" s="94"/>
      <c r="M1911" s="195" t="s">
        <v>143</v>
      </c>
      <c r="N1911" s="195" t="s">
        <v>143</v>
      </c>
      <c r="O1911" s="195">
        <v>0.193</v>
      </c>
      <c r="P1911" s="195">
        <v>0.22</v>
      </c>
      <c r="Q1911" s="195">
        <v>0.26600000000000001</v>
      </c>
      <c r="R1911" s="195">
        <v>0.29499999999999998</v>
      </c>
      <c r="S1911" s="195">
        <v>0.13100000000000001</v>
      </c>
      <c r="T1911" s="195">
        <v>0.154</v>
      </c>
      <c r="U1911" s="195">
        <v>1.4999999999999999E-2</v>
      </c>
      <c r="V1911" s="195">
        <v>2.5000000000000001E-2</v>
      </c>
      <c r="W1911" s="195">
        <v>0.30499999999999999</v>
      </c>
      <c r="X1911" s="195">
        <v>0.33600000000000002</v>
      </c>
      <c r="Y1911" s="195">
        <v>0</v>
      </c>
      <c r="Z1911" s="195">
        <v>3.0000000000000001E-3</v>
      </c>
      <c r="AA1911" s="195">
        <v>2.5999999999999999E-2</v>
      </c>
      <c r="AB1911" s="195">
        <v>3.7999999999999999E-2</v>
      </c>
      <c r="AC1911" s="176"/>
    </row>
    <row r="1912" spans="1:29" x14ac:dyDescent="0.25">
      <c r="A1912" s="94" t="s">
        <v>3355</v>
      </c>
      <c r="B1912" s="195" t="s">
        <v>143</v>
      </c>
      <c r="C1912" s="195">
        <v>0.50692225772097976</v>
      </c>
      <c r="D1912" s="195">
        <v>0.33865814696485624</v>
      </c>
      <c r="E1912" s="195">
        <v>5.1118210862619806E-2</v>
      </c>
      <c r="F1912" s="195">
        <v>2.1299254526091589E-3</v>
      </c>
      <c r="G1912" s="195">
        <v>2.0234291799787009E-2</v>
      </c>
      <c r="H1912" s="195" t="s">
        <v>143</v>
      </c>
      <c r="I1912" s="195">
        <v>8.0937167199148036E-2</v>
      </c>
      <c r="J1912" s="194">
        <v>0.99999999999999989</v>
      </c>
      <c r="K1912" s="196">
        <v>939</v>
      </c>
      <c r="L1912" s="94"/>
      <c r="M1912" s="195" t="s">
        <v>143</v>
      </c>
      <c r="N1912" s="195" t="s">
        <v>143</v>
      </c>
      <c r="O1912" s="195">
        <v>0.47499999999999998</v>
      </c>
      <c r="P1912" s="195">
        <v>0.53900000000000003</v>
      </c>
      <c r="Q1912" s="195">
        <v>0.309</v>
      </c>
      <c r="R1912" s="195">
        <v>0.37</v>
      </c>
      <c r="S1912" s="195">
        <v>3.9E-2</v>
      </c>
      <c r="T1912" s="195">
        <v>6.7000000000000004E-2</v>
      </c>
      <c r="U1912" s="195">
        <v>1E-3</v>
      </c>
      <c r="V1912" s="195">
        <v>8.0000000000000002E-3</v>
      </c>
      <c r="W1912" s="195">
        <v>1.2999999999999999E-2</v>
      </c>
      <c r="X1912" s="195">
        <v>3.1E-2</v>
      </c>
      <c r="Y1912" s="195" t="s">
        <v>143</v>
      </c>
      <c r="Z1912" s="195" t="s">
        <v>143</v>
      </c>
      <c r="AA1912" s="195">
        <v>6.5000000000000002E-2</v>
      </c>
      <c r="AB1912" s="195">
        <v>0.1</v>
      </c>
      <c r="AC1912" s="176"/>
    </row>
    <row r="1913" spans="1:29" x14ac:dyDescent="0.25">
      <c r="A1913" s="94" t="s">
        <v>3356</v>
      </c>
      <c r="B1913" s="195" t="s">
        <v>143</v>
      </c>
      <c r="C1913" s="195">
        <v>0.22222222222222221</v>
      </c>
      <c r="D1913" s="195">
        <v>0.3343253968253968</v>
      </c>
      <c r="E1913" s="195">
        <v>0.13988095238095238</v>
      </c>
      <c r="F1913" s="195">
        <v>2.0833333333333332E-2</v>
      </c>
      <c r="G1913" s="195">
        <v>0.2390873015873016</v>
      </c>
      <c r="H1913" s="195">
        <v>1.984126984126984E-3</v>
      </c>
      <c r="I1913" s="195">
        <v>4.1666666666666664E-2</v>
      </c>
      <c r="J1913" s="194">
        <v>1</v>
      </c>
      <c r="K1913" s="196">
        <v>1008</v>
      </c>
      <c r="L1913" s="94"/>
      <c r="M1913" s="195" t="s">
        <v>143</v>
      </c>
      <c r="N1913" s="195" t="s">
        <v>143</v>
      </c>
      <c r="O1913" s="195">
        <v>0.19800000000000001</v>
      </c>
      <c r="P1913" s="195">
        <v>0.249</v>
      </c>
      <c r="Q1913" s="195">
        <v>0.30599999999999999</v>
      </c>
      <c r="R1913" s="195">
        <v>0.36399999999999999</v>
      </c>
      <c r="S1913" s="195">
        <v>0.12</v>
      </c>
      <c r="T1913" s="195">
        <v>0.16300000000000001</v>
      </c>
      <c r="U1913" s="195">
        <v>1.4E-2</v>
      </c>
      <c r="V1913" s="195">
        <v>3.2000000000000001E-2</v>
      </c>
      <c r="W1913" s="195">
        <v>0.214</v>
      </c>
      <c r="X1913" s="195">
        <v>0.26600000000000001</v>
      </c>
      <c r="Y1913" s="195">
        <v>1E-3</v>
      </c>
      <c r="Z1913" s="195">
        <v>7.0000000000000001E-3</v>
      </c>
      <c r="AA1913" s="195">
        <v>3.1E-2</v>
      </c>
      <c r="AB1913" s="195">
        <v>5.6000000000000001E-2</v>
      </c>
      <c r="AC1913" s="176"/>
    </row>
    <row r="1914" spans="1:29" x14ac:dyDescent="0.25">
      <c r="A1914" s="94" t="s">
        <v>3357</v>
      </c>
      <c r="B1914" s="195" t="s">
        <v>143</v>
      </c>
      <c r="C1914" s="195">
        <v>0.37516339869281046</v>
      </c>
      <c r="D1914" s="195">
        <v>0.21437908496732025</v>
      </c>
      <c r="E1914" s="195">
        <v>7.9738562091503262E-2</v>
      </c>
      <c r="F1914" s="195">
        <v>0.12418300653594772</v>
      </c>
      <c r="G1914" s="195">
        <v>0.18954248366013071</v>
      </c>
      <c r="H1914" s="195" t="s">
        <v>143</v>
      </c>
      <c r="I1914" s="195">
        <v>1.699346405228758E-2</v>
      </c>
      <c r="J1914" s="194">
        <v>1</v>
      </c>
      <c r="K1914" s="196">
        <v>765</v>
      </c>
      <c r="L1914" s="94"/>
      <c r="M1914" s="195" t="s">
        <v>143</v>
      </c>
      <c r="N1914" s="195" t="s">
        <v>143</v>
      </c>
      <c r="O1914" s="195">
        <v>0.34200000000000003</v>
      </c>
      <c r="P1914" s="195">
        <v>0.41</v>
      </c>
      <c r="Q1914" s="195">
        <v>0.187</v>
      </c>
      <c r="R1914" s="195">
        <v>0.245</v>
      </c>
      <c r="S1914" s="195">
        <v>6.3E-2</v>
      </c>
      <c r="T1914" s="195">
        <v>0.10100000000000001</v>
      </c>
      <c r="U1914" s="195">
        <v>0.10299999999999999</v>
      </c>
      <c r="V1914" s="195">
        <v>0.14899999999999999</v>
      </c>
      <c r="W1914" s="195">
        <v>0.16300000000000001</v>
      </c>
      <c r="X1914" s="195">
        <v>0.219</v>
      </c>
      <c r="Y1914" s="195" t="s">
        <v>143</v>
      </c>
      <c r="Z1914" s="195" t="s">
        <v>143</v>
      </c>
      <c r="AA1914" s="195">
        <v>0.01</v>
      </c>
      <c r="AB1914" s="195">
        <v>2.9000000000000001E-2</v>
      </c>
      <c r="AC1914" s="176"/>
    </row>
    <row r="1915" spans="1:29" x14ac:dyDescent="0.25">
      <c r="A1915" s="94" t="s">
        <v>3358</v>
      </c>
      <c r="B1915" s="195" t="s">
        <v>143</v>
      </c>
      <c r="C1915" s="195">
        <v>0.14055636896046853</v>
      </c>
      <c r="D1915" s="195">
        <v>0.24011713030746706</v>
      </c>
      <c r="E1915" s="195">
        <v>0.13323572474377746</v>
      </c>
      <c r="F1915" s="195">
        <v>3.5139092240117131E-2</v>
      </c>
      <c r="G1915" s="195">
        <v>0.39531478770131773</v>
      </c>
      <c r="H1915" s="195">
        <v>1.4641288433382138E-3</v>
      </c>
      <c r="I1915" s="195">
        <v>5.4172767203513911E-2</v>
      </c>
      <c r="J1915" s="194">
        <v>1</v>
      </c>
      <c r="K1915" s="196">
        <v>683</v>
      </c>
      <c r="L1915" s="94"/>
      <c r="M1915" s="195" t="s">
        <v>143</v>
      </c>
      <c r="N1915" s="195" t="s">
        <v>143</v>
      </c>
      <c r="O1915" s="195">
        <v>0.11600000000000001</v>
      </c>
      <c r="P1915" s="195">
        <v>0.16900000000000001</v>
      </c>
      <c r="Q1915" s="195">
        <v>0.21</v>
      </c>
      <c r="R1915" s="195">
        <v>0.27400000000000002</v>
      </c>
      <c r="S1915" s="195">
        <v>0.11</v>
      </c>
      <c r="T1915" s="195">
        <v>0.161</v>
      </c>
      <c r="U1915" s="195">
        <v>2.4E-2</v>
      </c>
      <c r="V1915" s="195">
        <v>5.1999999999999998E-2</v>
      </c>
      <c r="W1915" s="195">
        <v>0.35899999999999999</v>
      </c>
      <c r="X1915" s="195">
        <v>0.432</v>
      </c>
      <c r="Y1915" s="195">
        <v>0</v>
      </c>
      <c r="Z1915" s="195">
        <v>8.0000000000000002E-3</v>
      </c>
      <c r="AA1915" s="195">
        <v>0.04</v>
      </c>
      <c r="AB1915" s="195">
        <v>7.3999999999999996E-2</v>
      </c>
      <c r="AC1915" s="176"/>
    </row>
    <row r="1916" spans="1:29" x14ac:dyDescent="0.25">
      <c r="A1916" s="94" t="s">
        <v>3359</v>
      </c>
      <c r="B1916" s="195" t="s">
        <v>143</v>
      </c>
      <c r="C1916" s="195">
        <v>0.31378681261402136</v>
      </c>
      <c r="D1916" s="195">
        <v>0.44592129267657021</v>
      </c>
      <c r="E1916" s="195">
        <v>0.12614021370862652</v>
      </c>
      <c r="F1916" s="195">
        <v>1.8764659890539485E-2</v>
      </c>
      <c r="G1916" s="195">
        <v>5.4730258014073496E-2</v>
      </c>
      <c r="H1916" s="195">
        <v>1.0424811050299713E-3</v>
      </c>
      <c r="I1916" s="195">
        <v>3.9614281991138908E-2</v>
      </c>
      <c r="J1916" s="194">
        <v>1</v>
      </c>
      <c r="K1916" s="196">
        <v>3837</v>
      </c>
      <c r="L1916" s="94"/>
      <c r="M1916" s="195" t="s">
        <v>143</v>
      </c>
      <c r="N1916" s="195" t="s">
        <v>143</v>
      </c>
      <c r="O1916" s="195">
        <v>0.29899999999999999</v>
      </c>
      <c r="P1916" s="195">
        <v>0.32900000000000001</v>
      </c>
      <c r="Q1916" s="195">
        <v>0.43</v>
      </c>
      <c r="R1916" s="195">
        <v>0.46200000000000002</v>
      </c>
      <c r="S1916" s="195">
        <v>0.11600000000000001</v>
      </c>
      <c r="T1916" s="195">
        <v>0.13700000000000001</v>
      </c>
      <c r="U1916" s="195">
        <v>1.4999999999999999E-2</v>
      </c>
      <c r="V1916" s="195">
        <v>2.4E-2</v>
      </c>
      <c r="W1916" s="195">
        <v>4.8000000000000001E-2</v>
      </c>
      <c r="X1916" s="195">
        <v>6.2E-2</v>
      </c>
      <c r="Y1916" s="195">
        <v>0</v>
      </c>
      <c r="Z1916" s="195">
        <v>3.0000000000000001E-3</v>
      </c>
      <c r="AA1916" s="195">
        <v>3.4000000000000002E-2</v>
      </c>
      <c r="AB1916" s="195">
        <v>4.5999999999999999E-2</v>
      </c>
      <c r="AC1916" s="176"/>
    </row>
    <row r="1917" spans="1:29" x14ac:dyDescent="0.25">
      <c r="A1917" s="94" t="s">
        <v>3360</v>
      </c>
      <c r="B1917" s="195" t="s">
        <v>143</v>
      </c>
      <c r="C1917" s="195">
        <v>0.39617486338797814</v>
      </c>
      <c r="D1917" s="195">
        <v>0.40300546448087432</v>
      </c>
      <c r="E1917" s="195">
        <v>9.8360655737704916E-2</v>
      </c>
      <c r="F1917" s="195">
        <v>6.8306010928961746E-3</v>
      </c>
      <c r="G1917" s="195">
        <v>5.8743169398907107E-2</v>
      </c>
      <c r="H1917" s="195">
        <v>1.366120218579235E-3</v>
      </c>
      <c r="I1917" s="195">
        <v>3.5519125683060107E-2</v>
      </c>
      <c r="J1917" s="194">
        <v>1</v>
      </c>
      <c r="K1917" s="196">
        <v>732</v>
      </c>
      <c r="L1917" s="94"/>
      <c r="M1917" s="195" t="s">
        <v>143</v>
      </c>
      <c r="N1917" s="195" t="s">
        <v>143</v>
      </c>
      <c r="O1917" s="195">
        <v>0.36099999999999999</v>
      </c>
      <c r="P1917" s="195">
        <v>0.432</v>
      </c>
      <c r="Q1917" s="195">
        <v>0.36799999999999999</v>
      </c>
      <c r="R1917" s="195">
        <v>0.439</v>
      </c>
      <c r="S1917" s="195">
        <v>7.9000000000000001E-2</v>
      </c>
      <c r="T1917" s="195">
        <v>0.122</v>
      </c>
      <c r="U1917" s="195">
        <v>3.0000000000000001E-3</v>
      </c>
      <c r="V1917" s="195">
        <v>1.6E-2</v>
      </c>
      <c r="W1917" s="195">
        <v>4.3999999999999997E-2</v>
      </c>
      <c r="X1917" s="195">
        <v>7.8E-2</v>
      </c>
      <c r="Y1917" s="195">
        <v>0</v>
      </c>
      <c r="Z1917" s="195">
        <v>8.0000000000000002E-3</v>
      </c>
      <c r="AA1917" s="195">
        <v>2.4E-2</v>
      </c>
      <c r="AB1917" s="195">
        <v>5.1999999999999998E-2</v>
      </c>
      <c r="AC1917" s="176"/>
    </row>
    <row r="1918" spans="1:29" x14ac:dyDescent="0.25">
      <c r="A1918" s="94" t="s">
        <v>3361</v>
      </c>
      <c r="B1918" s="195">
        <v>5.0855908259930201E-2</v>
      </c>
      <c r="C1918" s="195">
        <v>0.32898454379258768</v>
      </c>
      <c r="D1918" s="195">
        <v>0.2508725278377929</v>
      </c>
      <c r="E1918" s="195">
        <v>6.406847266079442E-2</v>
      </c>
      <c r="F1918" s="195">
        <v>2.1771647000166195E-2</v>
      </c>
      <c r="G1918" s="195">
        <v>0.24538806714309458</v>
      </c>
      <c r="H1918" s="195">
        <v>1.0802725610769488E-3</v>
      </c>
      <c r="I1918" s="195">
        <v>3.697856074455709E-2</v>
      </c>
      <c r="J1918" s="194">
        <v>1</v>
      </c>
      <c r="K1918" s="196">
        <v>12034</v>
      </c>
      <c r="L1918" s="94"/>
      <c r="M1918" s="195">
        <v>4.7E-2</v>
      </c>
      <c r="N1918" s="195">
        <v>5.5E-2</v>
      </c>
      <c r="O1918" s="195">
        <v>0.32100000000000001</v>
      </c>
      <c r="P1918" s="195">
        <v>0.33700000000000002</v>
      </c>
      <c r="Q1918" s="195">
        <v>0.24299999999999999</v>
      </c>
      <c r="R1918" s="195">
        <v>0.25900000000000001</v>
      </c>
      <c r="S1918" s="195">
        <v>0.06</v>
      </c>
      <c r="T1918" s="195">
        <v>6.9000000000000006E-2</v>
      </c>
      <c r="U1918" s="195">
        <v>1.9E-2</v>
      </c>
      <c r="V1918" s="195">
        <v>2.5000000000000001E-2</v>
      </c>
      <c r="W1918" s="195">
        <v>0.23799999999999999</v>
      </c>
      <c r="X1918" s="195">
        <v>0.253</v>
      </c>
      <c r="Y1918" s="195">
        <v>1E-3</v>
      </c>
      <c r="Z1918" s="195">
        <v>2E-3</v>
      </c>
      <c r="AA1918" s="195">
        <v>3.4000000000000002E-2</v>
      </c>
      <c r="AB1918" s="195">
        <v>4.1000000000000002E-2</v>
      </c>
      <c r="AC1918" s="176"/>
    </row>
    <row r="1919" spans="1:29" x14ac:dyDescent="0.25">
      <c r="A1919" s="94" t="s">
        <v>3362</v>
      </c>
      <c r="B1919" s="195" t="s">
        <v>143</v>
      </c>
      <c r="C1919" s="195">
        <v>0.34963325183374083</v>
      </c>
      <c r="D1919" s="195">
        <v>0.23960880195599021</v>
      </c>
      <c r="E1919" s="195">
        <v>0.10268948655256724</v>
      </c>
      <c r="F1919" s="195">
        <v>6.1124694376528114E-2</v>
      </c>
      <c r="G1919" s="195">
        <v>0.21271393643031786</v>
      </c>
      <c r="H1919" s="195" t="s">
        <v>143</v>
      </c>
      <c r="I1919" s="195">
        <v>3.4229828850855744E-2</v>
      </c>
      <c r="J1919" s="194">
        <v>1</v>
      </c>
      <c r="K1919" s="196">
        <v>409</v>
      </c>
      <c r="L1919" s="94"/>
      <c r="M1919" s="195" t="s">
        <v>143</v>
      </c>
      <c r="N1919" s="195" t="s">
        <v>143</v>
      </c>
      <c r="O1919" s="195">
        <v>0.30499999999999999</v>
      </c>
      <c r="P1919" s="195">
        <v>0.39700000000000002</v>
      </c>
      <c r="Q1919" s="195">
        <v>0.20100000000000001</v>
      </c>
      <c r="R1919" s="195">
        <v>0.28299999999999997</v>
      </c>
      <c r="S1919" s="195">
        <v>7.6999999999999999E-2</v>
      </c>
      <c r="T1919" s="195">
        <v>0.13600000000000001</v>
      </c>
      <c r="U1919" s="195">
        <v>4.2000000000000003E-2</v>
      </c>
      <c r="V1919" s="195">
        <v>8.8999999999999996E-2</v>
      </c>
      <c r="W1919" s="195">
        <v>0.17599999999999999</v>
      </c>
      <c r="X1919" s="195">
        <v>0.255</v>
      </c>
      <c r="Y1919" s="195" t="s">
        <v>143</v>
      </c>
      <c r="Z1919" s="195" t="s">
        <v>143</v>
      </c>
      <c r="AA1919" s="195">
        <v>0.02</v>
      </c>
      <c r="AB1919" s="195">
        <v>5.7000000000000002E-2</v>
      </c>
      <c r="AC1919" s="176"/>
    </row>
    <row r="1920" spans="1:29" x14ac:dyDescent="0.25">
      <c r="A1920" s="94" t="s">
        <v>3363</v>
      </c>
      <c r="B1920" s="195" t="s">
        <v>143</v>
      </c>
      <c r="C1920" s="195">
        <v>0.12534818941504178</v>
      </c>
      <c r="D1920" s="195">
        <v>0.17270194986072424</v>
      </c>
      <c r="E1920" s="195">
        <v>5.0139275766016712E-2</v>
      </c>
      <c r="F1920" s="195">
        <v>1.1142061281337047E-2</v>
      </c>
      <c r="G1920" s="195">
        <v>0.57660167130919215</v>
      </c>
      <c r="H1920" s="195">
        <v>1.1142061281337047E-2</v>
      </c>
      <c r="I1920" s="195">
        <v>5.2924791086350974E-2</v>
      </c>
      <c r="J1920" s="194">
        <v>1</v>
      </c>
      <c r="K1920" s="196">
        <v>359</v>
      </c>
      <c r="L1920" s="94"/>
      <c r="M1920" s="195" t="s">
        <v>143</v>
      </c>
      <c r="N1920" s="195" t="s">
        <v>143</v>
      </c>
      <c r="O1920" s="195">
        <v>9.5000000000000001E-2</v>
      </c>
      <c r="P1920" s="195">
        <v>0.16400000000000001</v>
      </c>
      <c r="Q1920" s="195">
        <v>0.13700000000000001</v>
      </c>
      <c r="R1920" s="195">
        <v>0.215</v>
      </c>
      <c r="S1920" s="195">
        <v>3.2000000000000001E-2</v>
      </c>
      <c r="T1920" s="195">
        <v>7.8E-2</v>
      </c>
      <c r="U1920" s="195">
        <v>4.0000000000000001E-3</v>
      </c>
      <c r="V1920" s="195">
        <v>2.8000000000000001E-2</v>
      </c>
      <c r="W1920" s="195">
        <v>0.52500000000000002</v>
      </c>
      <c r="X1920" s="195">
        <v>0.627</v>
      </c>
      <c r="Y1920" s="195">
        <v>4.0000000000000001E-3</v>
      </c>
      <c r="Z1920" s="195">
        <v>2.8000000000000001E-2</v>
      </c>
      <c r="AA1920" s="195">
        <v>3.4000000000000002E-2</v>
      </c>
      <c r="AB1920" s="195">
        <v>8.1000000000000003E-2</v>
      </c>
      <c r="AC1920" s="176"/>
    </row>
    <row r="1921" spans="1:29" x14ac:dyDescent="0.25">
      <c r="A1921" s="94" t="s">
        <v>3364</v>
      </c>
      <c r="B1921" s="195">
        <v>0.23439667128987518</v>
      </c>
      <c r="C1921" s="195" t="s">
        <v>143</v>
      </c>
      <c r="D1921" s="195">
        <v>0.68585298196948685</v>
      </c>
      <c r="E1921" s="195">
        <v>2.0804438280166437E-2</v>
      </c>
      <c r="F1921" s="195">
        <v>2.0804438280166435E-3</v>
      </c>
      <c r="G1921" s="195">
        <v>6.9348127600554789E-3</v>
      </c>
      <c r="H1921" s="195" t="s">
        <v>143</v>
      </c>
      <c r="I1921" s="195">
        <v>4.9930651872399444E-2</v>
      </c>
      <c r="J1921" s="194">
        <v>1</v>
      </c>
      <c r="K1921" s="196">
        <v>1442</v>
      </c>
      <c r="L1921" s="94"/>
      <c r="M1921" s="195">
        <v>0.21299999999999999</v>
      </c>
      <c r="N1921" s="195">
        <v>0.25700000000000001</v>
      </c>
      <c r="O1921" s="195" t="s">
        <v>143</v>
      </c>
      <c r="P1921" s="195" t="s">
        <v>143</v>
      </c>
      <c r="Q1921" s="195">
        <v>0.66100000000000003</v>
      </c>
      <c r="R1921" s="195">
        <v>0.70899999999999996</v>
      </c>
      <c r="S1921" s="195">
        <v>1.4999999999999999E-2</v>
      </c>
      <c r="T1921" s="195">
        <v>0.03</v>
      </c>
      <c r="U1921" s="195">
        <v>1E-3</v>
      </c>
      <c r="V1921" s="195">
        <v>6.0000000000000001E-3</v>
      </c>
      <c r="W1921" s="195">
        <v>4.0000000000000001E-3</v>
      </c>
      <c r="X1921" s="195">
        <v>1.2999999999999999E-2</v>
      </c>
      <c r="Y1921" s="195" t="s">
        <v>143</v>
      </c>
      <c r="Z1921" s="195" t="s">
        <v>143</v>
      </c>
      <c r="AA1921" s="195">
        <v>0.04</v>
      </c>
      <c r="AB1921" s="195">
        <v>6.2E-2</v>
      </c>
      <c r="AC1921" s="176"/>
    </row>
    <row r="1922" spans="1:29" x14ac:dyDescent="0.25">
      <c r="A1922" s="94" t="s">
        <v>3365</v>
      </c>
      <c r="B1922" s="195">
        <v>4.2194092827004218E-2</v>
      </c>
      <c r="C1922" s="195">
        <v>0.31856540084388185</v>
      </c>
      <c r="D1922" s="195">
        <v>0.25105485232067509</v>
      </c>
      <c r="E1922" s="195">
        <v>5.6962025316455694E-2</v>
      </c>
      <c r="F1922" s="195">
        <v>3.9381153305203941E-2</v>
      </c>
      <c r="G1922" s="195">
        <v>0.2587904360056259</v>
      </c>
      <c r="H1922" s="195">
        <v>7.0323488045007034E-4</v>
      </c>
      <c r="I1922" s="195">
        <v>3.2348804500703238E-2</v>
      </c>
      <c r="J1922" s="194">
        <v>1</v>
      </c>
      <c r="K1922" s="196">
        <v>1422</v>
      </c>
      <c r="L1922" s="94"/>
      <c r="M1922" s="195">
        <v>3.3000000000000002E-2</v>
      </c>
      <c r="N1922" s="195">
        <v>5.3999999999999999E-2</v>
      </c>
      <c r="O1922" s="195">
        <v>0.29499999999999998</v>
      </c>
      <c r="P1922" s="195">
        <v>0.34300000000000003</v>
      </c>
      <c r="Q1922" s="195">
        <v>0.22900000000000001</v>
      </c>
      <c r="R1922" s="195">
        <v>0.27400000000000002</v>
      </c>
      <c r="S1922" s="195">
        <v>4.5999999999999999E-2</v>
      </c>
      <c r="T1922" s="195">
        <v>7.0000000000000007E-2</v>
      </c>
      <c r="U1922" s="195">
        <v>0.03</v>
      </c>
      <c r="V1922" s="195">
        <v>5.0999999999999997E-2</v>
      </c>
      <c r="W1922" s="195">
        <v>0.23699999999999999</v>
      </c>
      <c r="X1922" s="195">
        <v>0.28199999999999997</v>
      </c>
      <c r="Y1922" s="195">
        <v>0</v>
      </c>
      <c r="Z1922" s="195">
        <v>4.0000000000000001E-3</v>
      </c>
      <c r="AA1922" s="195">
        <v>2.4E-2</v>
      </c>
      <c r="AB1922" s="195">
        <v>4.2999999999999997E-2</v>
      </c>
      <c r="AC1922" s="176"/>
    </row>
    <row r="1923" spans="1:29" x14ac:dyDescent="0.25">
      <c r="A1923" s="94" t="s">
        <v>3366</v>
      </c>
      <c r="B1923" s="195">
        <v>0.29005360333531865</v>
      </c>
      <c r="C1923" s="195">
        <v>0.53484216795711736</v>
      </c>
      <c r="D1923" s="195">
        <v>8.814770696843359E-2</v>
      </c>
      <c r="E1923" s="195">
        <v>1.6676593210244194E-2</v>
      </c>
      <c r="F1923" s="195">
        <v>1.7867778439547349E-3</v>
      </c>
      <c r="G1923" s="195">
        <v>4.169148302561048E-2</v>
      </c>
      <c r="H1923" s="195">
        <v>1.7867778439547349E-3</v>
      </c>
      <c r="I1923" s="195">
        <v>2.501488981536629E-2</v>
      </c>
      <c r="J1923" s="194">
        <v>1</v>
      </c>
      <c r="K1923" s="196">
        <v>1679</v>
      </c>
      <c r="L1923" s="94"/>
      <c r="M1923" s="195">
        <v>0.26900000000000002</v>
      </c>
      <c r="N1923" s="195">
        <v>0.312</v>
      </c>
      <c r="O1923" s="195">
        <v>0.51100000000000001</v>
      </c>
      <c r="P1923" s="195">
        <v>0.55900000000000005</v>
      </c>
      <c r="Q1923" s="195">
        <v>7.5999999999999998E-2</v>
      </c>
      <c r="R1923" s="195">
        <v>0.10299999999999999</v>
      </c>
      <c r="S1923" s="195">
        <v>1.2E-2</v>
      </c>
      <c r="T1923" s="195">
        <v>2.4E-2</v>
      </c>
      <c r="U1923" s="195">
        <v>1E-3</v>
      </c>
      <c r="V1923" s="195">
        <v>5.0000000000000001E-3</v>
      </c>
      <c r="W1923" s="195">
        <v>3.3000000000000002E-2</v>
      </c>
      <c r="X1923" s="195">
        <v>5.1999999999999998E-2</v>
      </c>
      <c r="Y1923" s="195">
        <v>1E-3</v>
      </c>
      <c r="Z1923" s="195">
        <v>5.0000000000000001E-3</v>
      </c>
      <c r="AA1923" s="195">
        <v>1.9E-2</v>
      </c>
      <c r="AB1923" s="195">
        <v>3.4000000000000002E-2</v>
      </c>
      <c r="AC1923" s="176"/>
    </row>
    <row r="1924" spans="1:29" x14ac:dyDescent="0.25">
      <c r="A1924" s="94" t="s">
        <v>3367</v>
      </c>
      <c r="B1924" s="195" t="s">
        <v>143</v>
      </c>
      <c r="C1924" s="195">
        <v>0.30745341614906835</v>
      </c>
      <c r="D1924" s="195">
        <v>0.30124223602484473</v>
      </c>
      <c r="E1924" s="195">
        <v>5.9006211180124224E-2</v>
      </c>
      <c r="F1924" s="195">
        <v>2.4844720496894408E-2</v>
      </c>
      <c r="G1924" s="195">
        <v>0.27639751552795033</v>
      </c>
      <c r="H1924" s="195" t="s">
        <v>143</v>
      </c>
      <c r="I1924" s="195">
        <v>3.1055900621118012E-2</v>
      </c>
      <c r="J1924" s="194">
        <v>1</v>
      </c>
      <c r="K1924" s="196">
        <v>322</v>
      </c>
      <c r="L1924" s="94"/>
      <c r="M1924" s="195" t="s">
        <v>143</v>
      </c>
      <c r="N1924" s="195" t="s">
        <v>143</v>
      </c>
      <c r="O1924" s="195">
        <v>0.26</v>
      </c>
      <c r="P1924" s="195">
        <v>0.36</v>
      </c>
      <c r="Q1924" s="195">
        <v>0.254</v>
      </c>
      <c r="R1924" s="195">
        <v>0.35299999999999998</v>
      </c>
      <c r="S1924" s="195">
        <v>3.7999999999999999E-2</v>
      </c>
      <c r="T1924" s="195">
        <v>0.09</v>
      </c>
      <c r="U1924" s="195">
        <v>1.2999999999999999E-2</v>
      </c>
      <c r="V1924" s="195">
        <v>4.8000000000000001E-2</v>
      </c>
      <c r="W1924" s="195">
        <v>0.23</v>
      </c>
      <c r="X1924" s="195">
        <v>0.32800000000000001</v>
      </c>
      <c r="Y1924" s="195" t="s">
        <v>143</v>
      </c>
      <c r="Z1924" s="195" t="s">
        <v>143</v>
      </c>
      <c r="AA1924" s="195">
        <v>1.7000000000000001E-2</v>
      </c>
      <c r="AB1924" s="195">
        <v>5.6000000000000001E-2</v>
      </c>
      <c r="AC1924" s="176"/>
    </row>
    <row r="1925" spans="1:29" x14ac:dyDescent="0.25">
      <c r="A1925" s="94" t="s">
        <v>3368</v>
      </c>
      <c r="B1925" s="195" t="s">
        <v>143</v>
      </c>
      <c r="C1925" s="195">
        <v>0.26666666666666666</v>
      </c>
      <c r="D1925" s="195">
        <v>0.21366120218579235</v>
      </c>
      <c r="E1925" s="195">
        <v>7.1584699453551906E-2</v>
      </c>
      <c r="F1925" s="195">
        <v>1.0382513661202186E-2</v>
      </c>
      <c r="G1925" s="195">
        <v>0.41092896174863386</v>
      </c>
      <c r="H1925" s="195">
        <v>5.4644808743169399E-4</v>
      </c>
      <c r="I1925" s="195">
        <v>2.6229508196721311E-2</v>
      </c>
      <c r="J1925" s="194">
        <v>1</v>
      </c>
      <c r="K1925" s="196">
        <v>1830</v>
      </c>
      <c r="L1925" s="94"/>
      <c r="M1925" s="195" t="s">
        <v>143</v>
      </c>
      <c r="N1925" s="195" t="s">
        <v>143</v>
      </c>
      <c r="O1925" s="195">
        <v>0.247</v>
      </c>
      <c r="P1925" s="195">
        <v>0.28699999999999998</v>
      </c>
      <c r="Q1925" s="195">
        <v>0.19500000000000001</v>
      </c>
      <c r="R1925" s="195">
        <v>0.23300000000000001</v>
      </c>
      <c r="S1925" s="195">
        <v>6.0999999999999999E-2</v>
      </c>
      <c r="T1925" s="195">
        <v>8.4000000000000005E-2</v>
      </c>
      <c r="U1925" s="195">
        <v>7.0000000000000001E-3</v>
      </c>
      <c r="V1925" s="195">
        <v>1.6E-2</v>
      </c>
      <c r="W1925" s="195">
        <v>0.38900000000000001</v>
      </c>
      <c r="X1925" s="195">
        <v>0.434</v>
      </c>
      <c r="Y1925" s="195">
        <v>0</v>
      </c>
      <c r="Z1925" s="195">
        <v>3.0000000000000001E-3</v>
      </c>
      <c r="AA1925" s="195">
        <v>0.02</v>
      </c>
      <c r="AB1925" s="195">
        <v>3.5000000000000003E-2</v>
      </c>
      <c r="AC1925" s="176"/>
    </row>
    <row r="1926" spans="1:29" x14ac:dyDescent="0.25">
      <c r="A1926" s="94" t="s">
        <v>3369</v>
      </c>
      <c r="B1926" s="195" t="s">
        <v>143</v>
      </c>
      <c r="C1926" s="195">
        <v>0.55555555555555558</v>
      </c>
      <c r="D1926" s="195">
        <v>0.29198966408268734</v>
      </c>
      <c r="E1926" s="195">
        <v>4.6511627906976744E-2</v>
      </c>
      <c r="F1926" s="195">
        <v>5.1679586563307496E-3</v>
      </c>
      <c r="G1926" s="195">
        <v>1.8087855297157621E-2</v>
      </c>
      <c r="H1926" s="195" t="s">
        <v>143</v>
      </c>
      <c r="I1926" s="195">
        <v>8.2687338501291993E-2</v>
      </c>
      <c r="J1926" s="194">
        <v>1</v>
      </c>
      <c r="K1926" s="196">
        <v>387</v>
      </c>
      <c r="L1926" s="94"/>
      <c r="M1926" s="195" t="s">
        <v>143</v>
      </c>
      <c r="N1926" s="195" t="s">
        <v>143</v>
      </c>
      <c r="O1926" s="195">
        <v>0.50600000000000001</v>
      </c>
      <c r="P1926" s="195">
        <v>0.60399999999999998</v>
      </c>
      <c r="Q1926" s="195">
        <v>0.249</v>
      </c>
      <c r="R1926" s="195">
        <v>0.33900000000000002</v>
      </c>
      <c r="S1926" s="195">
        <v>0.03</v>
      </c>
      <c r="T1926" s="195">
        <v>7.1999999999999995E-2</v>
      </c>
      <c r="U1926" s="195">
        <v>1E-3</v>
      </c>
      <c r="V1926" s="195">
        <v>1.9E-2</v>
      </c>
      <c r="W1926" s="195">
        <v>8.9999999999999993E-3</v>
      </c>
      <c r="X1926" s="195">
        <v>3.6999999999999998E-2</v>
      </c>
      <c r="Y1926" s="195" t="s">
        <v>143</v>
      </c>
      <c r="Z1926" s="195" t="s">
        <v>143</v>
      </c>
      <c r="AA1926" s="195">
        <v>5.8999999999999997E-2</v>
      </c>
      <c r="AB1926" s="195">
        <v>0.114</v>
      </c>
      <c r="AC1926" s="176"/>
    </row>
    <row r="1927" spans="1:29" x14ac:dyDescent="0.25">
      <c r="A1927" s="94" t="s">
        <v>3370</v>
      </c>
      <c r="B1927" s="195" t="s">
        <v>143</v>
      </c>
      <c r="C1927" s="195">
        <v>0.23970944309927361</v>
      </c>
      <c r="D1927" s="195">
        <v>0.32203389830508472</v>
      </c>
      <c r="E1927" s="195">
        <v>0.11138014527845036</v>
      </c>
      <c r="F1927" s="195">
        <v>1.2106537530266344E-2</v>
      </c>
      <c r="G1927" s="195">
        <v>0.26392251815980627</v>
      </c>
      <c r="H1927" s="195" t="s">
        <v>143</v>
      </c>
      <c r="I1927" s="195">
        <v>5.0847457627118647E-2</v>
      </c>
      <c r="J1927" s="194">
        <v>0.99999999999999989</v>
      </c>
      <c r="K1927" s="196">
        <v>413</v>
      </c>
      <c r="L1927" s="94"/>
      <c r="M1927" s="195" t="s">
        <v>143</v>
      </c>
      <c r="N1927" s="195" t="s">
        <v>143</v>
      </c>
      <c r="O1927" s="195">
        <v>0.20100000000000001</v>
      </c>
      <c r="P1927" s="195">
        <v>0.28299999999999997</v>
      </c>
      <c r="Q1927" s="195">
        <v>0.27900000000000003</v>
      </c>
      <c r="R1927" s="195">
        <v>0.36899999999999999</v>
      </c>
      <c r="S1927" s="195">
        <v>8.5000000000000006E-2</v>
      </c>
      <c r="T1927" s="195">
        <v>0.14499999999999999</v>
      </c>
      <c r="U1927" s="195">
        <v>5.0000000000000001E-3</v>
      </c>
      <c r="V1927" s="195">
        <v>2.8000000000000001E-2</v>
      </c>
      <c r="W1927" s="195">
        <v>0.224</v>
      </c>
      <c r="X1927" s="195">
        <v>0.308</v>
      </c>
      <c r="Y1927" s="195" t="s">
        <v>143</v>
      </c>
      <c r="Z1927" s="195" t="s">
        <v>143</v>
      </c>
      <c r="AA1927" s="195">
        <v>3.3000000000000002E-2</v>
      </c>
      <c r="AB1927" s="195">
        <v>7.5999999999999998E-2</v>
      </c>
      <c r="AC1927" s="176"/>
    </row>
    <row r="1928" spans="1:29" x14ac:dyDescent="0.25">
      <c r="A1928" s="94" t="s">
        <v>3371</v>
      </c>
      <c r="B1928" s="195" t="s">
        <v>143</v>
      </c>
      <c r="C1928" s="195">
        <v>0.4358108108108108</v>
      </c>
      <c r="D1928" s="195">
        <v>0.19256756756756757</v>
      </c>
      <c r="E1928" s="195">
        <v>4.0540540540540543E-2</v>
      </c>
      <c r="F1928" s="195">
        <v>9.1216216216216214E-2</v>
      </c>
      <c r="G1928" s="195">
        <v>0.20945945945945946</v>
      </c>
      <c r="H1928" s="195" t="s">
        <v>143</v>
      </c>
      <c r="I1928" s="195">
        <v>3.0405405405405407E-2</v>
      </c>
      <c r="J1928" s="194">
        <v>1</v>
      </c>
      <c r="K1928" s="196">
        <v>296</v>
      </c>
      <c r="L1928" s="94"/>
      <c r="M1928" s="195" t="s">
        <v>143</v>
      </c>
      <c r="N1928" s="195" t="s">
        <v>143</v>
      </c>
      <c r="O1928" s="195">
        <v>0.38100000000000001</v>
      </c>
      <c r="P1928" s="195">
        <v>0.49299999999999999</v>
      </c>
      <c r="Q1928" s="195">
        <v>0.152</v>
      </c>
      <c r="R1928" s="195">
        <v>0.24099999999999999</v>
      </c>
      <c r="S1928" s="195">
        <v>2.3E-2</v>
      </c>
      <c r="T1928" s="195">
        <v>7.0000000000000007E-2</v>
      </c>
      <c r="U1928" s="195">
        <v>6.3E-2</v>
      </c>
      <c r="V1928" s="195">
        <v>0.129</v>
      </c>
      <c r="W1928" s="195">
        <v>0.16700000000000001</v>
      </c>
      <c r="X1928" s="195">
        <v>0.25900000000000001</v>
      </c>
      <c r="Y1928" s="195" t="s">
        <v>143</v>
      </c>
      <c r="Z1928" s="195" t="s">
        <v>143</v>
      </c>
      <c r="AA1928" s="195">
        <v>1.6E-2</v>
      </c>
      <c r="AB1928" s="195">
        <v>5.7000000000000002E-2</v>
      </c>
      <c r="AC1928" s="176"/>
    </row>
    <row r="1929" spans="1:29" x14ac:dyDescent="0.25">
      <c r="A1929" s="94" t="s">
        <v>3372</v>
      </c>
      <c r="B1929" s="195" t="s">
        <v>143</v>
      </c>
      <c r="C1929" s="195">
        <v>0.18493150684931506</v>
      </c>
      <c r="D1929" s="195">
        <v>0.19178082191780821</v>
      </c>
      <c r="E1929" s="195">
        <v>3.7671232876712327E-2</v>
      </c>
      <c r="F1929" s="195">
        <v>3.4246575342465752E-3</v>
      </c>
      <c r="G1929" s="195">
        <v>0.5273972602739726</v>
      </c>
      <c r="H1929" s="195" t="s">
        <v>143</v>
      </c>
      <c r="I1929" s="195">
        <v>5.4794520547945202E-2</v>
      </c>
      <c r="J1929" s="194">
        <v>1</v>
      </c>
      <c r="K1929" s="196">
        <v>292</v>
      </c>
      <c r="L1929" s="94"/>
      <c r="M1929" s="195" t="s">
        <v>143</v>
      </c>
      <c r="N1929" s="195" t="s">
        <v>143</v>
      </c>
      <c r="O1929" s="195">
        <v>0.14499999999999999</v>
      </c>
      <c r="P1929" s="195">
        <v>0.23300000000000001</v>
      </c>
      <c r="Q1929" s="195">
        <v>0.151</v>
      </c>
      <c r="R1929" s="195">
        <v>0.24099999999999999</v>
      </c>
      <c r="S1929" s="195">
        <v>2.1000000000000001E-2</v>
      </c>
      <c r="T1929" s="195">
        <v>6.6000000000000003E-2</v>
      </c>
      <c r="U1929" s="195">
        <v>1E-3</v>
      </c>
      <c r="V1929" s="195">
        <v>1.9E-2</v>
      </c>
      <c r="W1929" s="195">
        <v>0.47</v>
      </c>
      <c r="X1929" s="195">
        <v>0.58399999999999996</v>
      </c>
      <c r="Y1929" s="195" t="s">
        <v>143</v>
      </c>
      <c r="Z1929" s="195" t="s">
        <v>143</v>
      </c>
      <c r="AA1929" s="195">
        <v>3.4000000000000002E-2</v>
      </c>
      <c r="AB1929" s="195">
        <v>8.6999999999999994E-2</v>
      </c>
      <c r="AC1929" s="176"/>
    </row>
    <row r="1930" spans="1:29" x14ac:dyDescent="0.25">
      <c r="A1930" s="94" t="s">
        <v>3373</v>
      </c>
      <c r="B1930" s="195" t="s">
        <v>143</v>
      </c>
      <c r="C1930" s="195">
        <v>0.37039390088945362</v>
      </c>
      <c r="D1930" s="195">
        <v>0.38881829733163914</v>
      </c>
      <c r="E1930" s="195">
        <v>7.6238881829733166E-2</v>
      </c>
      <c r="F1930" s="195">
        <v>1.7153748411689963E-2</v>
      </c>
      <c r="G1930" s="195">
        <v>0.10609911054637865</v>
      </c>
      <c r="H1930" s="195" t="s">
        <v>143</v>
      </c>
      <c r="I1930" s="195">
        <v>4.1296060991105464E-2</v>
      </c>
      <c r="J1930" s="194">
        <v>1</v>
      </c>
      <c r="K1930" s="196">
        <v>1574</v>
      </c>
      <c r="L1930" s="94"/>
      <c r="M1930" s="195" t="s">
        <v>143</v>
      </c>
      <c r="N1930" s="195" t="s">
        <v>143</v>
      </c>
      <c r="O1930" s="195">
        <v>0.34699999999999998</v>
      </c>
      <c r="P1930" s="195">
        <v>0.39500000000000002</v>
      </c>
      <c r="Q1930" s="195">
        <v>0.36499999999999999</v>
      </c>
      <c r="R1930" s="195">
        <v>0.41299999999999998</v>
      </c>
      <c r="S1930" s="195">
        <v>6.4000000000000001E-2</v>
      </c>
      <c r="T1930" s="195">
        <v>0.09</v>
      </c>
      <c r="U1930" s="195">
        <v>1.2E-2</v>
      </c>
      <c r="V1930" s="195">
        <v>2.5000000000000001E-2</v>
      </c>
      <c r="W1930" s="195">
        <v>9.1999999999999998E-2</v>
      </c>
      <c r="X1930" s="195">
        <v>0.122</v>
      </c>
      <c r="Y1930" s="195" t="s">
        <v>143</v>
      </c>
      <c r="Z1930" s="195" t="s">
        <v>143</v>
      </c>
      <c r="AA1930" s="195">
        <v>3.3000000000000002E-2</v>
      </c>
      <c r="AB1930" s="195">
        <v>5.1999999999999998E-2</v>
      </c>
      <c r="AC1930" s="176"/>
    </row>
    <row r="1931" spans="1:29" x14ac:dyDescent="0.25">
      <c r="A1931" s="94" t="s">
        <v>3374</v>
      </c>
      <c r="B1931" s="195" t="s">
        <v>143</v>
      </c>
      <c r="C1931" s="195">
        <v>0.52049180327868849</v>
      </c>
      <c r="D1931" s="195">
        <v>0.30737704918032788</v>
      </c>
      <c r="E1931" s="195">
        <v>4.0983606557377046E-2</v>
      </c>
      <c r="F1931" s="195">
        <v>2.0491803278688523E-2</v>
      </c>
      <c r="G1931" s="195">
        <v>6.1475409836065573E-2</v>
      </c>
      <c r="H1931" s="195" t="s">
        <v>143</v>
      </c>
      <c r="I1931" s="195">
        <v>4.9180327868852458E-2</v>
      </c>
      <c r="J1931" s="194">
        <v>1</v>
      </c>
      <c r="K1931" s="196">
        <v>244</v>
      </c>
      <c r="L1931" s="94"/>
      <c r="M1931" s="195" t="s">
        <v>143</v>
      </c>
      <c r="N1931" s="195" t="s">
        <v>143</v>
      </c>
      <c r="O1931" s="195">
        <v>0.45800000000000002</v>
      </c>
      <c r="P1931" s="195">
        <v>0.58199999999999996</v>
      </c>
      <c r="Q1931" s="195">
        <v>0.253</v>
      </c>
      <c r="R1931" s="195">
        <v>0.36799999999999999</v>
      </c>
      <c r="S1931" s="195">
        <v>2.1999999999999999E-2</v>
      </c>
      <c r="T1931" s="195">
        <v>7.3999999999999996E-2</v>
      </c>
      <c r="U1931" s="195">
        <v>8.9999999999999993E-3</v>
      </c>
      <c r="V1931" s="195">
        <v>4.7E-2</v>
      </c>
      <c r="W1931" s="195">
        <v>3.7999999999999999E-2</v>
      </c>
      <c r="X1931" s="195">
        <v>9.9000000000000005E-2</v>
      </c>
      <c r="Y1931" s="195" t="s">
        <v>143</v>
      </c>
      <c r="Z1931" s="195" t="s">
        <v>143</v>
      </c>
      <c r="AA1931" s="195">
        <v>2.8000000000000001E-2</v>
      </c>
      <c r="AB1931" s="195">
        <v>8.4000000000000005E-2</v>
      </c>
      <c r="AC1931" s="176"/>
    </row>
    <row r="1932" spans="1:29" x14ac:dyDescent="0.25">
      <c r="A1932" s="94" t="s">
        <v>3375</v>
      </c>
      <c r="B1932" s="195">
        <v>4.9110922946655373E-2</v>
      </c>
      <c r="C1932" s="195">
        <v>0.30913068021450746</v>
      </c>
      <c r="D1932" s="195">
        <v>0.25254022015241323</v>
      </c>
      <c r="E1932" s="195">
        <v>0.10365509455263901</v>
      </c>
      <c r="F1932" s="195">
        <v>2.2156364662715214E-2</v>
      </c>
      <c r="G1932" s="195">
        <v>0.22819644369178663</v>
      </c>
      <c r="H1932" s="195">
        <v>7.4089754445385266E-3</v>
      </c>
      <c r="I1932" s="195">
        <v>2.7801298334744567E-2</v>
      </c>
      <c r="J1932" s="194">
        <v>0.99999999999999989</v>
      </c>
      <c r="K1932" s="196">
        <v>14172</v>
      </c>
      <c r="L1932" s="94"/>
      <c r="M1932" s="195">
        <v>4.5999999999999999E-2</v>
      </c>
      <c r="N1932" s="195">
        <v>5.2999999999999999E-2</v>
      </c>
      <c r="O1932" s="195">
        <v>0.30199999999999999</v>
      </c>
      <c r="P1932" s="195">
        <v>0.317</v>
      </c>
      <c r="Q1932" s="195">
        <v>0.245</v>
      </c>
      <c r="R1932" s="195">
        <v>0.26</v>
      </c>
      <c r="S1932" s="195">
        <v>9.9000000000000005E-2</v>
      </c>
      <c r="T1932" s="195">
        <v>0.109</v>
      </c>
      <c r="U1932" s="195">
        <v>0.02</v>
      </c>
      <c r="V1932" s="195">
        <v>2.5000000000000001E-2</v>
      </c>
      <c r="W1932" s="195">
        <v>0.221</v>
      </c>
      <c r="X1932" s="195">
        <v>0.23499999999999999</v>
      </c>
      <c r="Y1932" s="195">
        <v>6.0000000000000001E-3</v>
      </c>
      <c r="Z1932" s="195">
        <v>8.9999999999999993E-3</v>
      </c>
      <c r="AA1932" s="195">
        <v>2.5000000000000001E-2</v>
      </c>
      <c r="AB1932" s="195">
        <v>3.1E-2</v>
      </c>
      <c r="AC1932" s="176"/>
    </row>
    <row r="1933" spans="1:29" x14ac:dyDescent="0.25">
      <c r="A1933" s="94" t="s">
        <v>3376</v>
      </c>
      <c r="B1933" s="195" t="s">
        <v>143</v>
      </c>
      <c r="C1933" s="195">
        <v>0.33547008547008544</v>
      </c>
      <c r="D1933" s="195">
        <v>0.30769230769230771</v>
      </c>
      <c r="E1933" s="195">
        <v>0.12393162393162394</v>
      </c>
      <c r="F1933" s="195">
        <v>3.4188034188034191E-2</v>
      </c>
      <c r="G1933" s="195">
        <v>0.1752136752136752</v>
      </c>
      <c r="H1933" s="195">
        <v>6.41025641025641E-3</v>
      </c>
      <c r="I1933" s="195">
        <v>1.7094017094017096E-2</v>
      </c>
      <c r="J1933" s="194">
        <v>0.99999999999999989</v>
      </c>
      <c r="K1933" s="196">
        <v>468</v>
      </c>
      <c r="L1933" s="94"/>
      <c r="M1933" s="195" t="s">
        <v>143</v>
      </c>
      <c r="N1933" s="195" t="s">
        <v>143</v>
      </c>
      <c r="O1933" s="195">
        <v>0.29399999999999998</v>
      </c>
      <c r="P1933" s="195">
        <v>0.379</v>
      </c>
      <c r="Q1933" s="195">
        <v>0.26800000000000002</v>
      </c>
      <c r="R1933" s="195">
        <v>0.35099999999999998</v>
      </c>
      <c r="S1933" s="195">
        <v>9.7000000000000003E-2</v>
      </c>
      <c r="T1933" s="195">
        <v>0.157</v>
      </c>
      <c r="U1933" s="195">
        <v>2.1000000000000001E-2</v>
      </c>
      <c r="V1933" s="195">
        <v>5.5E-2</v>
      </c>
      <c r="W1933" s="195">
        <v>0.14299999999999999</v>
      </c>
      <c r="X1933" s="195">
        <v>0.21199999999999999</v>
      </c>
      <c r="Y1933" s="195">
        <v>2E-3</v>
      </c>
      <c r="Z1933" s="195">
        <v>1.9E-2</v>
      </c>
      <c r="AA1933" s="195">
        <v>8.9999999999999993E-3</v>
      </c>
      <c r="AB1933" s="195">
        <v>3.3000000000000002E-2</v>
      </c>
      <c r="AC1933" s="176"/>
    </row>
    <row r="1934" spans="1:29" x14ac:dyDescent="0.25">
      <c r="A1934" s="94" t="s">
        <v>3377</v>
      </c>
      <c r="B1934" s="195" t="s">
        <v>143</v>
      </c>
      <c r="C1934" s="195">
        <v>8.533333333333333E-2</v>
      </c>
      <c r="D1934" s="195">
        <v>0.18933333333333333</v>
      </c>
      <c r="E1934" s="195">
        <v>6.933333333333333E-2</v>
      </c>
      <c r="F1934" s="195">
        <v>1.6E-2</v>
      </c>
      <c r="G1934" s="195">
        <v>0.57599999999999996</v>
      </c>
      <c r="H1934" s="195">
        <v>3.7333333333333336E-2</v>
      </c>
      <c r="I1934" s="195">
        <v>2.6666666666666668E-2</v>
      </c>
      <c r="J1934" s="194">
        <v>0.99999999999999989</v>
      </c>
      <c r="K1934" s="196">
        <v>375</v>
      </c>
      <c r="L1934" s="94"/>
      <c r="M1934" s="195" t="s">
        <v>143</v>
      </c>
      <c r="N1934" s="195" t="s">
        <v>143</v>
      </c>
      <c r="O1934" s="195">
        <v>6.0999999999999999E-2</v>
      </c>
      <c r="P1934" s="195">
        <v>0.11799999999999999</v>
      </c>
      <c r="Q1934" s="195">
        <v>0.153</v>
      </c>
      <c r="R1934" s="195">
        <v>0.23200000000000001</v>
      </c>
      <c r="S1934" s="195">
        <v>4.8000000000000001E-2</v>
      </c>
      <c r="T1934" s="195">
        <v>0.1</v>
      </c>
      <c r="U1934" s="195">
        <v>7.0000000000000001E-3</v>
      </c>
      <c r="V1934" s="195">
        <v>3.4000000000000002E-2</v>
      </c>
      <c r="W1934" s="195">
        <v>0.52500000000000002</v>
      </c>
      <c r="X1934" s="195">
        <v>0.625</v>
      </c>
      <c r="Y1934" s="195">
        <v>2.1999999999999999E-2</v>
      </c>
      <c r="Z1934" s="195">
        <v>6.2E-2</v>
      </c>
      <c r="AA1934" s="195">
        <v>1.4999999999999999E-2</v>
      </c>
      <c r="AB1934" s="195">
        <v>4.8000000000000001E-2</v>
      </c>
      <c r="AC1934" s="176"/>
    </row>
    <row r="1935" spans="1:29" x14ac:dyDescent="0.25">
      <c r="A1935" s="94" t="s">
        <v>3378</v>
      </c>
      <c r="B1935" s="195">
        <v>0.15433403805496829</v>
      </c>
      <c r="C1935" s="195" t="s">
        <v>143</v>
      </c>
      <c r="D1935" s="195">
        <v>0.45665961945031713</v>
      </c>
      <c r="E1935" s="195">
        <v>0.35729386892177589</v>
      </c>
      <c r="F1935" s="195">
        <v>2.1141649048625794E-3</v>
      </c>
      <c r="G1935" s="195">
        <v>6.3424947145877377E-3</v>
      </c>
      <c r="H1935" s="195" t="s">
        <v>143</v>
      </c>
      <c r="I1935" s="195">
        <v>2.3255813953488372E-2</v>
      </c>
      <c r="J1935" s="194">
        <v>1</v>
      </c>
      <c r="K1935" s="196">
        <v>473</v>
      </c>
      <c r="L1935" s="94"/>
      <c r="M1935" s="195">
        <v>0.125</v>
      </c>
      <c r="N1935" s="195">
        <v>0.19</v>
      </c>
      <c r="O1935" s="195" t="s">
        <v>143</v>
      </c>
      <c r="P1935" s="195" t="s">
        <v>143</v>
      </c>
      <c r="Q1935" s="195">
        <v>0.41199999999999998</v>
      </c>
      <c r="R1935" s="195">
        <v>0.502</v>
      </c>
      <c r="S1935" s="195">
        <v>0.315</v>
      </c>
      <c r="T1935" s="195">
        <v>0.40100000000000002</v>
      </c>
      <c r="U1935" s="195">
        <v>0</v>
      </c>
      <c r="V1935" s="195">
        <v>1.2E-2</v>
      </c>
      <c r="W1935" s="195">
        <v>2E-3</v>
      </c>
      <c r="X1935" s="195">
        <v>1.7999999999999999E-2</v>
      </c>
      <c r="Y1935" s="195" t="s">
        <v>143</v>
      </c>
      <c r="Z1935" s="195" t="s">
        <v>143</v>
      </c>
      <c r="AA1935" s="195">
        <v>1.2999999999999999E-2</v>
      </c>
      <c r="AB1935" s="195">
        <v>4.1000000000000002E-2</v>
      </c>
      <c r="AC1935" s="176"/>
    </row>
    <row r="1936" spans="1:29" x14ac:dyDescent="0.25">
      <c r="A1936" s="94" t="s">
        <v>3379</v>
      </c>
      <c r="B1936" s="195">
        <v>7.5120192307692304E-2</v>
      </c>
      <c r="C1936" s="195">
        <v>0.27824519230769229</v>
      </c>
      <c r="D1936" s="195">
        <v>0.22836538461538461</v>
      </c>
      <c r="E1936" s="195">
        <v>9.2548076923076927E-2</v>
      </c>
      <c r="F1936" s="195">
        <v>3.9663461538461536E-2</v>
      </c>
      <c r="G1936" s="195">
        <v>0.25060096153846156</v>
      </c>
      <c r="H1936" s="195">
        <v>9.6153846153846159E-3</v>
      </c>
      <c r="I1936" s="195">
        <v>2.5841346153846152E-2</v>
      </c>
      <c r="J1936" s="194">
        <v>0.99999999999999989</v>
      </c>
      <c r="K1936" s="196">
        <v>1664</v>
      </c>
      <c r="L1936" s="94"/>
      <c r="M1936" s="195">
        <v>6.3E-2</v>
      </c>
      <c r="N1936" s="195">
        <v>8.8999999999999996E-2</v>
      </c>
      <c r="O1936" s="195">
        <v>0.25700000000000001</v>
      </c>
      <c r="P1936" s="195">
        <v>0.3</v>
      </c>
      <c r="Q1936" s="195">
        <v>0.20899999999999999</v>
      </c>
      <c r="R1936" s="195">
        <v>0.249</v>
      </c>
      <c r="S1936" s="195">
        <v>0.08</v>
      </c>
      <c r="T1936" s="195">
        <v>0.107</v>
      </c>
      <c r="U1936" s="195">
        <v>3.1E-2</v>
      </c>
      <c r="V1936" s="195">
        <v>0.05</v>
      </c>
      <c r="W1936" s="195">
        <v>0.23</v>
      </c>
      <c r="X1936" s="195">
        <v>0.27200000000000002</v>
      </c>
      <c r="Y1936" s="195">
        <v>6.0000000000000001E-3</v>
      </c>
      <c r="Z1936" s="195">
        <v>1.6E-2</v>
      </c>
      <c r="AA1936" s="195">
        <v>1.9E-2</v>
      </c>
      <c r="AB1936" s="195">
        <v>3.5000000000000003E-2</v>
      </c>
      <c r="AC1936" s="176"/>
    </row>
    <row r="1937" spans="1:29" x14ac:dyDescent="0.25">
      <c r="A1937" s="94" t="s">
        <v>3380</v>
      </c>
      <c r="B1937" s="195">
        <v>0.27366356056890634</v>
      </c>
      <c r="C1937" s="195">
        <v>0.51593918587542908</v>
      </c>
      <c r="D1937" s="195">
        <v>0.10201078960274644</v>
      </c>
      <c r="E1937" s="195">
        <v>3.2368808239333004E-2</v>
      </c>
      <c r="F1937" s="195">
        <v>4.9043648847474255E-4</v>
      </c>
      <c r="G1937" s="195">
        <v>5.002452182442374E-2</v>
      </c>
      <c r="H1937" s="195">
        <v>3.4330554193231977E-3</v>
      </c>
      <c r="I1937" s="195">
        <v>2.2069641981363415E-2</v>
      </c>
      <c r="J1937" s="194">
        <v>0.99999999999999978</v>
      </c>
      <c r="K1937" s="196">
        <v>2039</v>
      </c>
      <c r="L1937" s="94"/>
      <c r="M1937" s="195">
        <v>0.255</v>
      </c>
      <c r="N1937" s="195">
        <v>0.29299999999999998</v>
      </c>
      <c r="O1937" s="195">
        <v>0.49399999999999999</v>
      </c>
      <c r="P1937" s="195">
        <v>0.53800000000000003</v>
      </c>
      <c r="Q1937" s="195">
        <v>0.09</v>
      </c>
      <c r="R1937" s="195">
        <v>0.11600000000000001</v>
      </c>
      <c r="S1937" s="195">
        <v>2.5999999999999999E-2</v>
      </c>
      <c r="T1937" s="195">
        <v>4.1000000000000002E-2</v>
      </c>
      <c r="U1937" s="195">
        <v>0</v>
      </c>
      <c r="V1937" s="195">
        <v>3.0000000000000001E-3</v>
      </c>
      <c r="W1937" s="195">
        <v>4.1000000000000002E-2</v>
      </c>
      <c r="X1937" s="195">
        <v>0.06</v>
      </c>
      <c r="Y1937" s="195">
        <v>2E-3</v>
      </c>
      <c r="Z1937" s="195">
        <v>7.0000000000000001E-3</v>
      </c>
      <c r="AA1937" s="195">
        <v>1.7000000000000001E-2</v>
      </c>
      <c r="AB1937" s="195">
        <v>2.9000000000000001E-2</v>
      </c>
      <c r="AC1937" s="176"/>
    </row>
    <row r="1938" spans="1:29" x14ac:dyDescent="0.25">
      <c r="A1938" s="94" t="s">
        <v>3381</v>
      </c>
      <c r="B1938" s="195" t="s">
        <v>143</v>
      </c>
      <c r="C1938" s="195">
        <v>0.26050420168067229</v>
      </c>
      <c r="D1938" s="195">
        <v>0.31092436974789917</v>
      </c>
      <c r="E1938" s="195">
        <v>0.11764705882352941</v>
      </c>
      <c r="F1938" s="195">
        <v>1.9607843137254902E-2</v>
      </c>
      <c r="G1938" s="195">
        <v>0.24649859943977592</v>
      </c>
      <c r="H1938" s="195">
        <v>8.4033613445378148E-3</v>
      </c>
      <c r="I1938" s="195">
        <v>3.6414565826330535E-2</v>
      </c>
      <c r="J1938" s="194">
        <v>1</v>
      </c>
      <c r="K1938" s="196">
        <v>357</v>
      </c>
      <c r="L1938" s="94"/>
      <c r="M1938" s="195" t="s">
        <v>143</v>
      </c>
      <c r="N1938" s="195" t="s">
        <v>143</v>
      </c>
      <c r="O1938" s="195">
        <v>0.218</v>
      </c>
      <c r="P1938" s="195">
        <v>0.308</v>
      </c>
      <c r="Q1938" s="195">
        <v>0.26500000000000001</v>
      </c>
      <c r="R1938" s="195">
        <v>0.36099999999999999</v>
      </c>
      <c r="S1938" s="195">
        <v>8.7999999999999995E-2</v>
      </c>
      <c r="T1938" s="195">
        <v>0.155</v>
      </c>
      <c r="U1938" s="195">
        <v>0.01</v>
      </c>
      <c r="V1938" s="195">
        <v>0.04</v>
      </c>
      <c r="W1938" s="195">
        <v>0.20499999999999999</v>
      </c>
      <c r="X1938" s="195">
        <v>0.29399999999999998</v>
      </c>
      <c r="Y1938" s="195">
        <v>3.0000000000000001E-3</v>
      </c>
      <c r="Z1938" s="195">
        <v>2.4E-2</v>
      </c>
      <c r="AA1938" s="195">
        <v>2.1000000000000001E-2</v>
      </c>
      <c r="AB1938" s="195">
        <v>6.0999999999999999E-2</v>
      </c>
      <c r="AC1938" s="176"/>
    </row>
    <row r="1939" spans="1:29" x14ac:dyDescent="0.25">
      <c r="A1939" s="94" t="s">
        <v>3382</v>
      </c>
      <c r="B1939" s="195" t="s">
        <v>143</v>
      </c>
      <c r="C1939" s="195">
        <v>0.28195662205814492</v>
      </c>
      <c r="D1939" s="195">
        <v>0.19058606368251038</v>
      </c>
      <c r="E1939" s="195">
        <v>9.7831102907245046E-2</v>
      </c>
      <c r="F1939" s="195">
        <v>2.076603599446239E-2</v>
      </c>
      <c r="G1939" s="195">
        <v>0.38486386709736964</v>
      </c>
      <c r="H1939" s="195">
        <v>1.3382556529764651E-2</v>
      </c>
      <c r="I1939" s="195">
        <v>1.0613751730502999E-2</v>
      </c>
      <c r="J1939" s="194">
        <v>1</v>
      </c>
      <c r="K1939" s="196">
        <v>2167</v>
      </c>
      <c r="L1939" s="94"/>
      <c r="M1939" s="195" t="s">
        <v>143</v>
      </c>
      <c r="N1939" s="195" t="s">
        <v>143</v>
      </c>
      <c r="O1939" s="195">
        <v>0.26300000000000001</v>
      </c>
      <c r="P1939" s="195">
        <v>0.30099999999999999</v>
      </c>
      <c r="Q1939" s="195">
        <v>0.17499999999999999</v>
      </c>
      <c r="R1939" s="195">
        <v>0.20799999999999999</v>
      </c>
      <c r="S1939" s="195">
        <v>8.5999999999999993E-2</v>
      </c>
      <c r="T1939" s="195">
        <v>0.111</v>
      </c>
      <c r="U1939" s="195">
        <v>1.6E-2</v>
      </c>
      <c r="V1939" s="195">
        <v>2.8000000000000001E-2</v>
      </c>
      <c r="W1939" s="195">
        <v>0.36499999999999999</v>
      </c>
      <c r="X1939" s="195">
        <v>0.40600000000000003</v>
      </c>
      <c r="Y1939" s="195">
        <v>8.9999999999999993E-3</v>
      </c>
      <c r="Z1939" s="195">
        <v>1.9E-2</v>
      </c>
      <c r="AA1939" s="195">
        <v>7.0000000000000001E-3</v>
      </c>
      <c r="AB1939" s="195">
        <v>1.6E-2</v>
      </c>
      <c r="AC1939" s="176"/>
    </row>
    <row r="1940" spans="1:29" x14ac:dyDescent="0.25">
      <c r="A1940" s="94" t="s">
        <v>3383</v>
      </c>
      <c r="B1940" s="195" t="s">
        <v>143</v>
      </c>
      <c r="C1940" s="195">
        <v>0.46345256609642299</v>
      </c>
      <c r="D1940" s="195">
        <v>0.33592534992223949</v>
      </c>
      <c r="E1940" s="195">
        <v>8.553654743390357E-2</v>
      </c>
      <c r="F1940" s="195">
        <v>7.7760497667185074E-3</v>
      </c>
      <c r="G1940" s="195">
        <v>2.6438569206842923E-2</v>
      </c>
      <c r="H1940" s="195" t="s">
        <v>143</v>
      </c>
      <c r="I1940" s="195">
        <v>8.0870917573872478E-2</v>
      </c>
      <c r="J1940" s="194">
        <v>1</v>
      </c>
      <c r="K1940" s="196">
        <v>643</v>
      </c>
      <c r="L1940" s="94"/>
      <c r="M1940" s="195" t="s">
        <v>143</v>
      </c>
      <c r="N1940" s="195" t="s">
        <v>143</v>
      </c>
      <c r="O1940" s="195">
        <v>0.42499999999999999</v>
      </c>
      <c r="P1940" s="195">
        <v>0.502</v>
      </c>
      <c r="Q1940" s="195">
        <v>0.3</v>
      </c>
      <c r="R1940" s="195">
        <v>0.373</v>
      </c>
      <c r="S1940" s="195">
        <v>6.6000000000000003E-2</v>
      </c>
      <c r="T1940" s="195">
        <v>0.11</v>
      </c>
      <c r="U1940" s="195">
        <v>3.0000000000000001E-3</v>
      </c>
      <c r="V1940" s="195">
        <v>1.7999999999999999E-2</v>
      </c>
      <c r="W1940" s="195">
        <v>1.7000000000000001E-2</v>
      </c>
      <c r="X1940" s="195">
        <v>4.2000000000000003E-2</v>
      </c>
      <c r="Y1940" s="195" t="s">
        <v>143</v>
      </c>
      <c r="Z1940" s="195" t="s">
        <v>143</v>
      </c>
      <c r="AA1940" s="195">
        <v>6.2E-2</v>
      </c>
      <c r="AB1940" s="195">
        <v>0.105</v>
      </c>
      <c r="AC1940" s="176"/>
    </row>
    <row r="1941" spans="1:29" x14ac:dyDescent="0.25">
      <c r="A1941" s="94" t="s">
        <v>3384</v>
      </c>
      <c r="B1941" s="195" t="s">
        <v>143</v>
      </c>
      <c r="C1941" s="195">
        <v>0.24090909090909091</v>
      </c>
      <c r="D1941" s="195">
        <v>0.35454545454545455</v>
      </c>
      <c r="E1941" s="195">
        <v>0.11136363636363636</v>
      </c>
      <c r="F1941" s="195">
        <v>2.2727272727272728E-2</v>
      </c>
      <c r="G1941" s="195">
        <v>0.22727272727272727</v>
      </c>
      <c r="H1941" s="195" t="s">
        <v>143</v>
      </c>
      <c r="I1941" s="195">
        <v>4.3181818181818182E-2</v>
      </c>
      <c r="J1941" s="194">
        <v>1</v>
      </c>
      <c r="K1941" s="196">
        <v>440</v>
      </c>
      <c r="L1941" s="94"/>
      <c r="M1941" s="195" t="s">
        <v>143</v>
      </c>
      <c r="N1941" s="195" t="s">
        <v>143</v>
      </c>
      <c r="O1941" s="195">
        <v>0.20300000000000001</v>
      </c>
      <c r="P1941" s="195">
        <v>0.28299999999999997</v>
      </c>
      <c r="Q1941" s="195">
        <v>0.311</v>
      </c>
      <c r="R1941" s="195">
        <v>0.4</v>
      </c>
      <c r="S1941" s="195">
        <v>8.5000000000000006E-2</v>
      </c>
      <c r="T1941" s="195">
        <v>0.14399999999999999</v>
      </c>
      <c r="U1941" s="195">
        <v>1.2E-2</v>
      </c>
      <c r="V1941" s="195">
        <v>4.1000000000000002E-2</v>
      </c>
      <c r="W1941" s="195">
        <v>0.191</v>
      </c>
      <c r="X1941" s="195">
        <v>0.26900000000000002</v>
      </c>
      <c r="Y1941" s="195" t="s">
        <v>143</v>
      </c>
      <c r="Z1941" s="195" t="s">
        <v>143</v>
      </c>
      <c r="AA1941" s="195">
        <v>2.8000000000000001E-2</v>
      </c>
      <c r="AB1941" s="195">
        <v>6.6000000000000003E-2</v>
      </c>
      <c r="AC1941" s="176"/>
    </row>
    <row r="1942" spans="1:29" x14ac:dyDescent="0.25">
      <c r="A1942" s="94" t="s">
        <v>3385</v>
      </c>
      <c r="B1942" s="195" t="s">
        <v>143</v>
      </c>
      <c r="C1942" s="195">
        <v>0.38917525773195877</v>
      </c>
      <c r="D1942" s="195">
        <v>0.18814432989690721</v>
      </c>
      <c r="E1942" s="195">
        <v>8.505154639175258E-2</v>
      </c>
      <c r="F1942" s="195">
        <v>0.10309278350515463</v>
      </c>
      <c r="G1942" s="195">
        <v>0.20618556701030927</v>
      </c>
      <c r="H1942" s="195">
        <v>5.1546391752577319E-3</v>
      </c>
      <c r="I1942" s="195">
        <v>2.3195876288659795E-2</v>
      </c>
      <c r="J1942" s="194">
        <v>0.99999999999999989</v>
      </c>
      <c r="K1942" s="196">
        <v>388</v>
      </c>
      <c r="L1942" s="94"/>
      <c r="M1942" s="195" t="s">
        <v>143</v>
      </c>
      <c r="N1942" s="195" t="s">
        <v>143</v>
      </c>
      <c r="O1942" s="195">
        <v>0.34200000000000003</v>
      </c>
      <c r="P1942" s="195">
        <v>0.439</v>
      </c>
      <c r="Q1942" s="195">
        <v>0.152</v>
      </c>
      <c r="R1942" s="195">
        <v>0.23</v>
      </c>
      <c r="S1942" s="195">
        <v>6.0999999999999999E-2</v>
      </c>
      <c r="T1942" s="195">
        <v>0.11700000000000001</v>
      </c>
      <c r="U1942" s="195">
        <v>7.6999999999999999E-2</v>
      </c>
      <c r="V1942" s="195">
        <v>0.13700000000000001</v>
      </c>
      <c r="W1942" s="195">
        <v>0.16900000000000001</v>
      </c>
      <c r="X1942" s="195">
        <v>0.249</v>
      </c>
      <c r="Y1942" s="195">
        <v>1E-3</v>
      </c>
      <c r="Z1942" s="195">
        <v>1.9E-2</v>
      </c>
      <c r="AA1942" s="195">
        <v>1.2E-2</v>
      </c>
      <c r="AB1942" s="195">
        <v>4.2999999999999997E-2</v>
      </c>
      <c r="AC1942" s="176"/>
    </row>
    <row r="1943" spans="1:29" x14ac:dyDescent="0.25">
      <c r="A1943" s="94" t="s">
        <v>3386</v>
      </c>
      <c r="B1943" s="195" t="s">
        <v>143</v>
      </c>
      <c r="C1943" s="195">
        <v>0.12422360248447205</v>
      </c>
      <c r="D1943" s="195">
        <v>0.20807453416149069</v>
      </c>
      <c r="E1943" s="195">
        <v>0.10869565217391304</v>
      </c>
      <c r="F1943" s="195">
        <v>3.4161490683229816E-2</v>
      </c>
      <c r="G1943" s="195">
        <v>0.48136645962732921</v>
      </c>
      <c r="H1943" s="195">
        <v>1.5527950310559006E-2</v>
      </c>
      <c r="I1943" s="195">
        <v>2.7950310559006212E-2</v>
      </c>
      <c r="J1943" s="194">
        <v>1</v>
      </c>
      <c r="K1943" s="196">
        <v>322</v>
      </c>
      <c r="L1943" s="94"/>
      <c r="M1943" s="195" t="s">
        <v>143</v>
      </c>
      <c r="N1943" s="195" t="s">
        <v>143</v>
      </c>
      <c r="O1943" s="195">
        <v>9.2999999999999999E-2</v>
      </c>
      <c r="P1943" s="195">
        <v>0.16500000000000001</v>
      </c>
      <c r="Q1943" s="195">
        <v>0.16700000000000001</v>
      </c>
      <c r="R1943" s="195">
        <v>0.25600000000000001</v>
      </c>
      <c r="S1943" s="195">
        <v>7.9000000000000001E-2</v>
      </c>
      <c r="T1943" s="195">
        <v>0.14699999999999999</v>
      </c>
      <c r="U1943" s="195">
        <v>1.9E-2</v>
      </c>
      <c r="V1943" s="195">
        <v>0.06</v>
      </c>
      <c r="W1943" s="195">
        <v>0.42699999999999999</v>
      </c>
      <c r="X1943" s="195">
        <v>0.53600000000000003</v>
      </c>
      <c r="Y1943" s="195">
        <v>7.0000000000000001E-3</v>
      </c>
      <c r="Z1943" s="195">
        <v>3.5999999999999997E-2</v>
      </c>
      <c r="AA1943" s="195">
        <v>1.4999999999999999E-2</v>
      </c>
      <c r="AB1943" s="195">
        <v>5.1999999999999998E-2</v>
      </c>
      <c r="AC1943" s="176"/>
    </row>
    <row r="1944" spans="1:29" x14ac:dyDescent="0.25">
      <c r="A1944" s="94" t="s">
        <v>3387</v>
      </c>
      <c r="B1944" s="195" t="s">
        <v>143</v>
      </c>
      <c r="C1944" s="195">
        <v>0.33352906635349383</v>
      </c>
      <c r="D1944" s="195">
        <v>0.41103934233705225</v>
      </c>
      <c r="E1944" s="195">
        <v>9.9236641221374045E-2</v>
      </c>
      <c r="F1944" s="195">
        <v>2.2900763358778626E-2</v>
      </c>
      <c r="G1944" s="195">
        <v>9.1603053435114504E-2</v>
      </c>
      <c r="H1944" s="195">
        <v>4.1103934233705222E-3</v>
      </c>
      <c r="I1944" s="195">
        <v>3.7580739870816206E-2</v>
      </c>
      <c r="J1944" s="194">
        <v>1</v>
      </c>
      <c r="K1944" s="196">
        <v>1703</v>
      </c>
      <c r="L1944" s="94"/>
      <c r="M1944" s="195" t="s">
        <v>143</v>
      </c>
      <c r="N1944" s="195" t="s">
        <v>143</v>
      </c>
      <c r="O1944" s="195">
        <v>0.312</v>
      </c>
      <c r="P1944" s="195">
        <v>0.35599999999999998</v>
      </c>
      <c r="Q1944" s="195">
        <v>0.38800000000000001</v>
      </c>
      <c r="R1944" s="195">
        <v>0.435</v>
      </c>
      <c r="S1944" s="195">
        <v>8.5999999999999993E-2</v>
      </c>
      <c r="T1944" s="195">
        <v>0.114</v>
      </c>
      <c r="U1944" s="195">
        <v>1.7000000000000001E-2</v>
      </c>
      <c r="V1944" s="195">
        <v>3.1E-2</v>
      </c>
      <c r="W1944" s="195">
        <v>7.9000000000000001E-2</v>
      </c>
      <c r="X1944" s="195">
        <v>0.106</v>
      </c>
      <c r="Y1944" s="195">
        <v>2E-3</v>
      </c>
      <c r="Z1944" s="195">
        <v>8.0000000000000002E-3</v>
      </c>
      <c r="AA1944" s="195">
        <v>0.03</v>
      </c>
      <c r="AB1944" s="195">
        <v>4.8000000000000001E-2</v>
      </c>
      <c r="AC1944" s="176"/>
    </row>
    <row r="1945" spans="1:29" x14ac:dyDescent="0.25">
      <c r="A1945" s="94" t="s">
        <v>3388</v>
      </c>
      <c r="B1945" s="195" t="s">
        <v>143</v>
      </c>
      <c r="C1945" s="195">
        <v>0.39047619047619048</v>
      </c>
      <c r="D1945" s="195">
        <v>0.34920634920634919</v>
      </c>
      <c r="E1945" s="195">
        <v>0.13650793650793649</v>
      </c>
      <c r="F1945" s="195">
        <v>9.5238095238095247E-3</v>
      </c>
      <c r="G1945" s="195">
        <v>6.9841269841269843E-2</v>
      </c>
      <c r="H1945" s="195">
        <v>6.3492063492063492E-3</v>
      </c>
      <c r="I1945" s="195">
        <v>3.8095238095238099E-2</v>
      </c>
      <c r="J1945" s="194">
        <v>0.99999999999999989</v>
      </c>
      <c r="K1945" s="196">
        <v>315</v>
      </c>
      <c r="L1945" s="94"/>
      <c r="M1945" s="195" t="s">
        <v>143</v>
      </c>
      <c r="N1945" s="195" t="s">
        <v>143</v>
      </c>
      <c r="O1945" s="195">
        <v>0.33800000000000002</v>
      </c>
      <c r="P1945" s="195">
        <v>0.44500000000000001</v>
      </c>
      <c r="Q1945" s="195">
        <v>0.29899999999999999</v>
      </c>
      <c r="R1945" s="195">
        <v>0.40300000000000002</v>
      </c>
      <c r="S1945" s="195">
        <v>0.10299999999999999</v>
      </c>
      <c r="T1945" s="195">
        <v>0.17899999999999999</v>
      </c>
      <c r="U1945" s="195">
        <v>3.0000000000000001E-3</v>
      </c>
      <c r="V1945" s="195">
        <v>2.8000000000000001E-2</v>
      </c>
      <c r="W1945" s="195">
        <v>4.7E-2</v>
      </c>
      <c r="X1945" s="195">
        <v>0.10299999999999999</v>
      </c>
      <c r="Y1945" s="195">
        <v>2E-3</v>
      </c>
      <c r="Z1945" s="195">
        <v>2.3E-2</v>
      </c>
      <c r="AA1945" s="195">
        <v>2.1999999999999999E-2</v>
      </c>
      <c r="AB1945" s="195">
        <v>6.5000000000000002E-2</v>
      </c>
      <c r="AC1945" s="176"/>
    </row>
    <row r="1946" spans="1:29" x14ac:dyDescent="0.25">
      <c r="A1946" s="94" t="s">
        <v>3389</v>
      </c>
      <c r="B1946" s="195">
        <v>6.2352608244505232E-2</v>
      </c>
      <c r="C1946" s="195">
        <v>0.33393076124893878</v>
      </c>
      <c r="D1946" s="195">
        <v>0.24667484199603812</v>
      </c>
      <c r="E1946" s="195">
        <v>0.10098103952457316</v>
      </c>
      <c r="F1946" s="195">
        <v>1.6743703424205263E-2</v>
      </c>
      <c r="G1946" s="195">
        <v>0.21134798603905292</v>
      </c>
      <c r="H1946" s="195">
        <v>4.9051976228657677E-3</v>
      </c>
      <c r="I1946" s="195">
        <v>2.3063861899820771E-2</v>
      </c>
      <c r="J1946" s="194">
        <v>1</v>
      </c>
      <c r="K1946" s="196">
        <v>21202</v>
      </c>
      <c r="L1946" s="94"/>
      <c r="M1946" s="195">
        <v>5.8999999999999997E-2</v>
      </c>
      <c r="N1946" s="195">
        <v>6.6000000000000003E-2</v>
      </c>
      <c r="O1946" s="195">
        <v>0.32800000000000001</v>
      </c>
      <c r="P1946" s="195">
        <v>0.34</v>
      </c>
      <c r="Q1946" s="195">
        <v>0.24099999999999999</v>
      </c>
      <c r="R1946" s="195">
        <v>0.253</v>
      </c>
      <c r="S1946" s="195">
        <v>9.7000000000000003E-2</v>
      </c>
      <c r="T1946" s="195">
        <v>0.105</v>
      </c>
      <c r="U1946" s="195">
        <v>1.4999999999999999E-2</v>
      </c>
      <c r="V1946" s="195">
        <v>1.9E-2</v>
      </c>
      <c r="W1946" s="195">
        <v>0.20599999999999999</v>
      </c>
      <c r="X1946" s="195">
        <v>0.217</v>
      </c>
      <c r="Y1946" s="195">
        <v>4.0000000000000001E-3</v>
      </c>
      <c r="Z1946" s="195">
        <v>6.0000000000000001E-3</v>
      </c>
      <c r="AA1946" s="195">
        <v>2.1000000000000001E-2</v>
      </c>
      <c r="AB1946" s="195">
        <v>2.5000000000000001E-2</v>
      </c>
      <c r="AC1946" s="176"/>
    </row>
    <row r="1947" spans="1:29" x14ac:dyDescent="0.25">
      <c r="A1947" s="94" t="s">
        <v>3390</v>
      </c>
      <c r="B1947" s="195" t="s">
        <v>143</v>
      </c>
      <c r="C1947" s="195">
        <v>0.40226171243941844</v>
      </c>
      <c r="D1947" s="195">
        <v>0.25363489499192243</v>
      </c>
      <c r="E1947" s="195">
        <v>0.15347334410339256</v>
      </c>
      <c r="F1947" s="195">
        <v>2.5848142164781908E-2</v>
      </c>
      <c r="G1947" s="195">
        <v>0.15185783521809371</v>
      </c>
      <c r="H1947" s="195">
        <v>4.8465266558966073E-3</v>
      </c>
      <c r="I1947" s="195">
        <v>8.0775444264943458E-3</v>
      </c>
      <c r="J1947" s="194">
        <v>0.99999999999999989</v>
      </c>
      <c r="K1947" s="196">
        <v>619</v>
      </c>
      <c r="L1947" s="94"/>
      <c r="M1947" s="195" t="s">
        <v>143</v>
      </c>
      <c r="N1947" s="195" t="s">
        <v>143</v>
      </c>
      <c r="O1947" s="195">
        <v>0.36399999999999999</v>
      </c>
      <c r="P1947" s="195">
        <v>0.441</v>
      </c>
      <c r="Q1947" s="195">
        <v>0.221</v>
      </c>
      <c r="R1947" s="195">
        <v>0.28899999999999998</v>
      </c>
      <c r="S1947" s="195">
        <v>0.127</v>
      </c>
      <c r="T1947" s="195">
        <v>0.184</v>
      </c>
      <c r="U1947" s="195">
        <v>1.6E-2</v>
      </c>
      <c r="V1947" s="195">
        <v>4.2000000000000003E-2</v>
      </c>
      <c r="W1947" s="195">
        <v>0.126</v>
      </c>
      <c r="X1947" s="195">
        <v>0.182</v>
      </c>
      <c r="Y1947" s="195">
        <v>2E-3</v>
      </c>
      <c r="Z1947" s="195">
        <v>1.4E-2</v>
      </c>
      <c r="AA1947" s="195">
        <v>3.0000000000000001E-3</v>
      </c>
      <c r="AB1947" s="195">
        <v>1.9E-2</v>
      </c>
      <c r="AC1947" s="176"/>
    </row>
    <row r="1948" spans="1:29" x14ac:dyDescent="0.25">
      <c r="A1948" s="94" t="s">
        <v>3391</v>
      </c>
      <c r="B1948" s="195" t="s">
        <v>143</v>
      </c>
      <c r="C1948" s="195">
        <v>0.11073825503355705</v>
      </c>
      <c r="D1948" s="195">
        <v>0.24496644295302014</v>
      </c>
      <c r="E1948" s="195">
        <v>7.5503355704697989E-2</v>
      </c>
      <c r="F1948" s="195">
        <v>1.6778523489932886E-3</v>
      </c>
      <c r="G1948" s="195">
        <v>0.52516778523489938</v>
      </c>
      <c r="H1948" s="195">
        <v>1.6778523489932886E-2</v>
      </c>
      <c r="I1948" s="195">
        <v>2.5167785234899327E-2</v>
      </c>
      <c r="J1948" s="194">
        <v>1.0000000000000002</v>
      </c>
      <c r="K1948" s="196">
        <v>596</v>
      </c>
      <c r="L1948" s="94"/>
      <c r="M1948" s="195" t="s">
        <v>143</v>
      </c>
      <c r="N1948" s="195" t="s">
        <v>143</v>
      </c>
      <c r="O1948" s="195">
        <v>8.7999999999999995E-2</v>
      </c>
      <c r="P1948" s="195">
        <v>0.13800000000000001</v>
      </c>
      <c r="Q1948" s="195">
        <v>0.21199999999999999</v>
      </c>
      <c r="R1948" s="195">
        <v>0.28100000000000003</v>
      </c>
      <c r="S1948" s="195">
        <v>5.7000000000000002E-2</v>
      </c>
      <c r="T1948" s="195">
        <v>0.1</v>
      </c>
      <c r="U1948" s="195">
        <v>0</v>
      </c>
      <c r="V1948" s="195">
        <v>8.9999999999999993E-3</v>
      </c>
      <c r="W1948" s="195">
        <v>0.48499999999999999</v>
      </c>
      <c r="X1948" s="195">
        <v>0.56499999999999995</v>
      </c>
      <c r="Y1948" s="195">
        <v>8.9999999999999993E-3</v>
      </c>
      <c r="Z1948" s="195">
        <v>3.1E-2</v>
      </c>
      <c r="AA1948" s="195">
        <v>1.4999999999999999E-2</v>
      </c>
      <c r="AB1948" s="195">
        <v>4.1000000000000002E-2</v>
      </c>
      <c r="AC1948" s="176"/>
    </row>
    <row r="1949" spans="1:29" x14ac:dyDescent="0.25">
      <c r="A1949" s="94" t="s">
        <v>3392</v>
      </c>
      <c r="B1949" s="195">
        <v>0.21435361216730037</v>
      </c>
      <c r="C1949" s="195">
        <v>1.9011406844106464E-3</v>
      </c>
      <c r="D1949" s="195">
        <v>0.49524714828897337</v>
      </c>
      <c r="E1949" s="195">
        <v>0.18963878326996197</v>
      </c>
      <c r="F1949" s="195">
        <v>7.1768060836501904E-2</v>
      </c>
      <c r="G1949" s="195">
        <v>1.3307984790874524E-2</v>
      </c>
      <c r="H1949" s="195" t="s">
        <v>143</v>
      </c>
      <c r="I1949" s="195">
        <v>1.3783269961977186E-2</v>
      </c>
      <c r="J1949" s="194">
        <v>0.99999999999999989</v>
      </c>
      <c r="K1949" s="196">
        <v>2104</v>
      </c>
      <c r="L1949" s="94"/>
      <c r="M1949" s="195">
        <v>0.19700000000000001</v>
      </c>
      <c r="N1949" s="195">
        <v>0.23200000000000001</v>
      </c>
      <c r="O1949" s="195">
        <v>1E-3</v>
      </c>
      <c r="P1949" s="195">
        <v>5.0000000000000001E-3</v>
      </c>
      <c r="Q1949" s="195">
        <v>0.47399999999999998</v>
      </c>
      <c r="R1949" s="195">
        <v>0.51700000000000002</v>
      </c>
      <c r="S1949" s="195">
        <v>0.17299999999999999</v>
      </c>
      <c r="T1949" s="195">
        <v>0.20699999999999999</v>
      </c>
      <c r="U1949" s="195">
        <v>6.2E-2</v>
      </c>
      <c r="V1949" s="195">
        <v>8.4000000000000005E-2</v>
      </c>
      <c r="W1949" s="195">
        <v>8.9999999999999993E-3</v>
      </c>
      <c r="X1949" s="195">
        <v>1.9E-2</v>
      </c>
      <c r="Y1949" s="195" t="s">
        <v>143</v>
      </c>
      <c r="Z1949" s="195" t="s">
        <v>143</v>
      </c>
      <c r="AA1949" s="195">
        <v>0.01</v>
      </c>
      <c r="AB1949" s="195">
        <v>0.02</v>
      </c>
      <c r="AC1949" s="176"/>
    </row>
    <row r="1950" spans="1:29" x14ac:dyDescent="0.25">
      <c r="A1950" s="94" t="s">
        <v>3393</v>
      </c>
      <c r="B1950" s="195">
        <v>0.1253293187805796</v>
      </c>
      <c r="C1950" s="195">
        <v>0.26458411742566806</v>
      </c>
      <c r="D1950" s="195">
        <v>0.24388407978923599</v>
      </c>
      <c r="E1950" s="195">
        <v>7.5649228453142647E-2</v>
      </c>
      <c r="F1950" s="195">
        <v>3.1614602935641702E-2</v>
      </c>
      <c r="G1950" s="195">
        <v>0.22732404968009032</v>
      </c>
      <c r="H1950" s="195">
        <v>4.8927361686112152E-3</v>
      </c>
      <c r="I1950" s="195">
        <v>2.6721866767030485E-2</v>
      </c>
      <c r="J1950" s="194">
        <v>1</v>
      </c>
      <c r="K1950" s="196">
        <v>2657</v>
      </c>
      <c r="L1950" s="94"/>
      <c r="M1950" s="195">
        <v>0.113</v>
      </c>
      <c r="N1950" s="195">
        <v>0.13800000000000001</v>
      </c>
      <c r="O1950" s="195">
        <v>0.248</v>
      </c>
      <c r="P1950" s="195">
        <v>0.28199999999999997</v>
      </c>
      <c r="Q1950" s="195">
        <v>0.22800000000000001</v>
      </c>
      <c r="R1950" s="195">
        <v>0.26100000000000001</v>
      </c>
      <c r="S1950" s="195">
        <v>6.6000000000000003E-2</v>
      </c>
      <c r="T1950" s="195">
        <v>8.5999999999999993E-2</v>
      </c>
      <c r="U1950" s="195">
        <v>2.5999999999999999E-2</v>
      </c>
      <c r="V1950" s="195">
        <v>3.9E-2</v>
      </c>
      <c r="W1950" s="195">
        <v>0.21199999999999999</v>
      </c>
      <c r="X1950" s="195">
        <v>0.24399999999999999</v>
      </c>
      <c r="Y1950" s="195">
        <v>3.0000000000000001E-3</v>
      </c>
      <c r="Z1950" s="195">
        <v>8.0000000000000002E-3</v>
      </c>
      <c r="AA1950" s="195">
        <v>2.1000000000000001E-2</v>
      </c>
      <c r="AB1950" s="195">
        <v>3.4000000000000002E-2</v>
      </c>
      <c r="AC1950" s="176"/>
    </row>
    <row r="1951" spans="1:29" x14ac:dyDescent="0.25">
      <c r="A1951" s="94" t="s">
        <v>3394</v>
      </c>
      <c r="B1951" s="195">
        <v>0.29213135068153656</v>
      </c>
      <c r="C1951" s="195">
        <v>0.50712515489467158</v>
      </c>
      <c r="D1951" s="195">
        <v>9.4175960346964058E-2</v>
      </c>
      <c r="E1951" s="195">
        <v>2.9429987608426269E-2</v>
      </c>
      <c r="F1951" s="195">
        <v>3.0978934324659232E-4</v>
      </c>
      <c r="G1951" s="195">
        <v>5.2973977695167283E-2</v>
      </c>
      <c r="H1951" s="195">
        <v>4.646840148698885E-3</v>
      </c>
      <c r="I1951" s="195">
        <v>1.9206939281288724E-2</v>
      </c>
      <c r="J1951" s="194">
        <v>1</v>
      </c>
      <c r="K1951" s="196">
        <v>3228</v>
      </c>
      <c r="L1951" s="94"/>
      <c r="M1951" s="195">
        <v>0.27700000000000002</v>
      </c>
      <c r="N1951" s="195">
        <v>0.308</v>
      </c>
      <c r="O1951" s="195">
        <v>0.49</v>
      </c>
      <c r="P1951" s="195">
        <v>0.52400000000000002</v>
      </c>
      <c r="Q1951" s="195">
        <v>8.5000000000000006E-2</v>
      </c>
      <c r="R1951" s="195">
        <v>0.105</v>
      </c>
      <c r="S1951" s="195">
        <v>2.4E-2</v>
      </c>
      <c r="T1951" s="195">
        <v>3.5999999999999997E-2</v>
      </c>
      <c r="U1951" s="195">
        <v>0</v>
      </c>
      <c r="V1951" s="195">
        <v>2E-3</v>
      </c>
      <c r="W1951" s="195">
        <v>4.5999999999999999E-2</v>
      </c>
      <c r="X1951" s="195">
        <v>6.0999999999999999E-2</v>
      </c>
      <c r="Y1951" s="195">
        <v>3.0000000000000001E-3</v>
      </c>
      <c r="Z1951" s="195">
        <v>8.0000000000000002E-3</v>
      </c>
      <c r="AA1951" s="195">
        <v>1.4999999999999999E-2</v>
      </c>
      <c r="AB1951" s="195">
        <v>2.5000000000000001E-2</v>
      </c>
      <c r="AC1951" s="176"/>
    </row>
    <row r="1952" spans="1:29" x14ac:dyDescent="0.25">
      <c r="A1952" s="94" t="s">
        <v>3395</v>
      </c>
      <c r="B1952" s="195" t="s">
        <v>143</v>
      </c>
      <c r="C1952" s="195">
        <v>0.24768946395563771</v>
      </c>
      <c r="D1952" s="195">
        <v>0.25508317929759705</v>
      </c>
      <c r="E1952" s="195">
        <v>0.17190388170055454</v>
      </c>
      <c r="F1952" s="195">
        <v>1.4787430683918669E-2</v>
      </c>
      <c r="G1952" s="195">
        <v>0.28280961182994457</v>
      </c>
      <c r="H1952" s="195">
        <v>9.242144177449169E-3</v>
      </c>
      <c r="I1952" s="195">
        <v>1.8484288354898338E-2</v>
      </c>
      <c r="J1952" s="194">
        <v>1</v>
      </c>
      <c r="K1952" s="196">
        <v>541</v>
      </c>
      <c r="L1952" s="94"/>
      <c r="M1952" s="195" t="s">
        <v>143</v>
      </c>
      <c r="N1952" s="195" t="s">
        <v>143</v>
      </c>
      <c r="O1952" s="195">
        <v>0.21299999999999999</v>
      </c>
      <c r="P1952" s="195">
        <v>0.28599999999999998</v>
      </c>
      <c r="Q1952" s="195">
        <v>0.22</v>
      </c>
      <c r="R1952" s="195">
        <v>0.29299999999999998</v>
      </c>
      <c r="S1952" s="195">
        <v>0.14199999999999999</v>
      </c>
      <c r="T1952" s="195">
        <v>0.20599999999999999</v>
      </c>
      <c r="U1952" s="195">
        <v>8.0000000000000002E-3</v>
      </c>
      <c r="V1952" s="195">
        <v>2.9000000000000001E-2</v>
      </c>
      <c r="W1952" s="195">
        <v>0.246</v>
      </c>
      <c r="X1952" s="195">
        <v>0.32200000000000001</v>
      </c>
      <c r="Y1952" s="195">
        <v>4.0000000000000001E-3</v>
      </c>
      <c r="Z1952" s="195">
        <v>2.1000000000000001E-2</v>
      </c>
      <c r="AA1952" s="195">
        <v>0.01</v>
      </c>
      <c r="AB1952" s="195">
        <v>3.4000000000000002E-2</v>
      </c>
      <c r="AC1952" s="176"/>
    </row>
    <row r="1953" spans="1:29" x14ac:dyDescent="0.25">
      <c r="A1953" s="94" t="s">
        <v>3396</v>
      </c>
      <c r="B1953" s="195" t="s">
        <v>143</v>
      </c>
      <c r="C1953" s="195">
        <v>0.31105203190277253</v>
      </c>
      <c r="D1953" s="195">
        <v>0.20205089251804026</v>
      </c>
      <c r="E1953" s="195">
        <v>9.5328522597797186E-2</v>
      </c>
      <c r="F1953" s="195">
        <v>1.1773642233194076E-2</v>
      </c>
      <c r="G1953" s="195">
        <v>0.36004557538928977</v>
      </c>
      <c r="H1953" s="195">
        <v>6.4565134827193312E-3</v>
      </c>
      <c r="I1953" s="195">
        <v>1.3292821876186859E-2</v>
      </c>
      <c r="J1953" s="194">
        <v>1</v>
      </c>
      <c r="K1953" s="196">
        <v>2633</v>
      </c>
      <c r="L1953" s="94"/>
      <c r="M1953" s="195" t="s">
        <v>143</v>
      </c>
      <c r="N1953" s="195" t="s">
        <v>143</v>
      </c>
      <c r="O1953" s="195">
        <v>0.29399999999999998</v>
      </c>
      <c r="P1953" s="195">
        <v>0.32900000000000001</v>
      </c>
      <c r="Q1953" s="195">
        <v>0.187</v>
      </c>
      <c r="R1953" s="195">
        <v>0.218</v>
      </c>
      <c r="S1953" s="195">
        <v>8.5000000000000006E-2</v>
      </c>
      <c r="T1953" s="195">
        <v>0.107</v>
      </c>
      <c r="U1953" s="195">
        <v>8.0000000000000002E-3</v>
      </c>
      <c r="V1953" s="195">
        <v>1.7000000000000001E-2</v>
      </c>
      <c r="W1953" s="195">
        <v>0.34200000000000003</v>
      </c>
      <c r="X1953" s="195">
        <v>0.379</v>
      </c>
      <c r="Y1953" s="195">
        <v>4.0000000000000001E-3</v>
      </c>
      <c r="Z1953" s="195">
        <v>0.01</v>
      </c>
      <c r="AA1953" s="195">
        <v>0.01</v>
      </c>
      <c r="AB1953" s="195">
        <v>1.7999999999999999E-2</v>
      </c>
      <c r="AC1953" s="176"/>
    </row>
    <row r="1954" spans="1:29" x14ac:dyDescent="0.25">
      <c r="A1954" s="94" t="s">
        <v>3397</v>
      </c>
      <c r="B1954" s="195" t="s">
        <v>143</v>
      </c>
      <c r="C1954" s="195">
        <v>0.50316856780735109</v>
      </c>
      <c r="D1954" s="195">
        <v>0.32953105196451205</v>
      </c>
      <c r="E1954" s="195">
        <v>5.1964512040557666E-2</v>
      </c>
      <c r="F1954" s="195">
        <v>3.8022813688212928E-3</v>
      </c>
      <c r="G1954" s="195">
        <v>2.6615969581749048E-2</v>
      </c>
      <c r="H1954" s="195" t="s">
        <v>143</v>
      </c>
      <c r="I1954" s="195">
        <v>8.4917617237008872E-2</v>
      </c>
      <c r="J1954" s="194">
        <v>1</v>
      </c>
      <c r="K1954" s="196">
        <v>789</v>
      </c>
      <c r="L1954" s="94"/>
      <c r="M1954" s="195" t="s">
        <v>143</v>
      </c>
      <c r="N1954" s="195" t="s">
        <v>143</v>
      </c>
      <c r="O1954" s="195">
        <v>0.46800000000000003</v>
      </c>
      <c r="P1954" s="195">
        <v>0.53800000000000003</v>
      </c>
      <c r="Q1954" s="195">
        <v>0.29799999999999999</v>
      </c>
      <c r="R1954" s="195">
        <v>0.36299999999999999</v>
      </c>
      <c r="S1954" s="195">
        <v>3.9E-2</v>
      </c>
      <c r="T1954" s="195">
        <v>7.0000000000000007E-2</v>
      </c>
      <c r="U1954" s="195">
        <v>1E-3</v>
      </c>
      <c r="V1954" s="195">
        <v>1.0999999999999999E-2</v>
      </c>
      <c r="W1954" s="195">
        <v>1.7000000000000001E-2</v>
      </c>
      <c r="X1954" s="195">
        <v>0.04</v>
      </c>
      <c r="Y1954" s="195" t="s">
        <v>143</v>
      </c>
      <c r="Z1954" s="195" t="s">
        <v>143</v>
      </c>
      <c r="AA1954" s="195">
        <v>6.7000000000000004E-2</v>
      </c>
      <c r="AB1954" s="195">
        <v>0.106</v>
      </c>
      <c r="AC1954" s="176"/>
    </row>
    <row r="1955" spans="1:29" x14ac:dyDescent="0.25">
      <c r="A1955" s="94" t="s">
        <v>3398</v>
      </c>
      <c r="B1955" s="195" t="s">
        <v>143</v>
      </c>
      <c r="C1955" s="195">
        <v>0.2321219226260258</v>
      </c>
      <c r="D1955" s="195">
        <v>0.35404454865181711</v>
      </c>
      <c r="E1955" s="195">
        <v>0.11957796014067995</v>
      </c>
      <c r="F1955" s="195">
        <v>1.4067995310668231E-2</v>
      </c>
      <c r="G1955" s="195">
        <v>0.24970691676436108</v>
      </c>
      <c r="H1955" s="195">
        <v>3.5169988276670576E-3</v>
      </c>
      <c r="I1955" s="195">
        <v>2.6963657678780773E-2</v>
      </c>
      <c r="J1955" s="194">
        <v>1</v>
      </c>
      <c r="K1955" s="196">
        <v>853</v>
      </c>
      <c r="L1955" s="94"/>
      <c r="M1955" s="195" t="s">
        <v>143</v>
      </c>
      <c r="N1955" s="195" t="s">
        <v>143</v>
      </c>
      <c r="O1955" s="195">
        <v>0.20499999999999999</v>
      </c>
      <c r="P1955" s="195">
        <v>0.26200000000000001</v>
      </c>
      <c r="Q1955" s="195">
        <v>0.32300000000000001</v>
      </c>
      <c r="R1955" s="195">
        <v>0.38700000000000001</v>
      </c>
      <c r="S1955" s="195">
        <v>9.9000000000000005E-2</v>
      </c>
      <c r="T1955" s="195">
        <v>0.14299999999999999</v>
      </c>
      <c r="U1955" s="195">
        <v>8.0000000000000002E-3</v>
      </c>
      <c r="V1955" s="195">
        <v>2.4E-2</v>
      </c>
      <c r="W1955" s="195">
        <v>0.222</v>
      </c>
      <c r="X1955" s="195">
        <v>0.28000000000000003</v>
      </c>
      <c r="Y1955" s="195">
        <v>1E-3</v>
      </c>
      <c r="Z1955" s="195">
        <v>0.01</v>
      </c>
      <c r="AA1955" s="195">
        <v>1.7999999999999999E-2</v>
      </c>
      <c r="AB1955" s="195">
        <v>0.04</v>
      </c>
      <c r="AC1955" s="176"/>
    </row>
    <row r="1956" spans="1:29" x14ac:dyDescent="0.25">
      <c r="A1956" s="94" t="s">
        <v>3399</v>
      </c>
      <c r="B1956" s="195" t="s">
        <v>143</v>
      </c>
      <c r="C1956" s="195">
        <v>0.41986062717770034</v>
      </c>
      <c r="D1956" s="195">
        <v>0.21777003484320556</v>
      </c>
      <c r="E1956" s="195">
        <v>7.3170731707317069E-2</v>
      </c>
      <c r="F1956" s="195">
        <v>8.5365853658536592E-2</v>
      </c>
      <c r="G1956" s="195">
        <v>0.17770034843205576</v>
      </c>
      <c r="H1956" s="195">
        <v>5.2264808362369342E-3</v>
      </c>
      <c r="I1956" s="195">
        <v>2.0905923344947737E-2</v>
      </c>
      <c r="J1956" s="194">
        <v>0.99999999999999989</v>
      </c>
      <c r="K1956" s="196">
        <v>574</v>
      </c>
      <c r="L1956" s="94"/>
      <c r="M1956" s="195" t="s">
        <v>143</v>
      </c>
      <c r="N1956" s="195" t="s">
        <v>143</v>
      </c>
      <c r="O1956" s="195">
        <v>0.38</v>
      </c>
      <c r="P1956" s="195">
        <v>0.46100000000000002</v>
      </c>
      <c r="Q1956" s="195">
        <v>0.186</v>
      </c>
      <c r="R1956" s="195">
        <v>0.253</v>
      </c>
      <c r="S1956" s="195">
        <v>5.5E-2</v>
      </c>
      <c r="T1956" s="195">
        <v>9.7000000000000003E-2</v>
      </c>
      <c r="U1956" s="195">
        <v>6.5000000000000002E-2</v>
      </c>
      <c r="V1956" s="195">
        <v>0.111</v>
      </c>
      <c r="W1956" s="195">
        <v>0.14899999999999999</v>
      </c>
      <c r="X1956" s="195">
        <v>0.21099999999999999</v>
      </c>
      <c r="Y1956" s="195">
        <v>2E-3</v>
      </c>
      <c r="Z1956" s="195">
        <v>1.4999999999999999E-2</v>
      </c>
      <c r="AA1956" s="195">
        <v>1.2E-2</v>
      </c>
      <c r="AB1956" s="195">
        <v>3.5999999999999997E-2</v>
      </c>
      <c r="AC1956" s="176"/>
    </row>
    <row r="1957" spans="1:29" x14ac:dyDescent="0.25">
      <c r="A1957" s="94" t="s">
        <v>3400</v>
      </c>
      <c r="B1957" s="195" t="s">
        <v>143</v>
      </c>
      <c r="C1957" s="195">
        <v>0.13307984790874525</v>
      </c>
      <c r="D1957" s="195">
        <v>0.24524714828897337</v>
      </c>
      <c r="E1957" s="195">
        <v>0.10836501901140684</v>
      </c>
      <c r="F1957" s="195">
        <v>1.9011406844106463E-2</v>
      </c>
      <c r="G1957" s="195">
        <v>0.46958174904942968</v>
      </c>
      <c r="H1957" s="195">
        <v>9.5057034220532317E-3</v>
      </c>
      <c r="I1957" s="195">
        <v>1.5209125475285171E-2</v>
      </c>
      <c r="J1957" s="194">
        <v>1</v>
      </c>
      <c r="K1957" s="196">
        <v>526</v>
      </c>
      <c r="L1957" s="94"/>
      <c r="M1957" s="195" t="s">
        <v>143</v>
      </c>
      <c r="N1957" s="195" t="s">
        <v>143</v>
      </c>
      <c r="O1957" s="195">
        <v>0.107</v>
      </c>
      <c r="P1957" s="195">
        <v>0.16500000000000001</v>
      </c>
      <c r="Q1957" s="195">
        <v>0.21</v>
      </c>
      <c r="R1957" s="195">
        <v>0.28399999999999997</v>
      </c>
      <c r="S1957" s="195">
        <v>8.5000000000000006E-2</v>
      </c>
      <c r="T1957" s="195">
        <v>0.13800000000000001</v>
      </c>
      <c r="U1957" s="195">
        <v>0.01</v>
      </c>
      <c r="V1957" s="195">
        <v>3.5000000000000003E-2</v>
      </c>
      <c r="W1957" s="195">
        <v>0.42699999999999999</v>
      </c>
      <c r="X1957" s="195">
        <v>0.51200000000000001</v>
      </c>
      <c r="Y1957" s="195">
        <v>4.0000000000000001E-3</v>
      </c>
      <c r="Z1957" s="195">
        <v>2.1999999999999999E-2</v>
      </c>
      <c r="AA1957" s="195">
        <v>8.0000000000000002E-3</v>
      </c>
      <c r="AB1957" s="195">
        <v>0.03</v>
      </c>
      <c r="AC1957" s="176"/>
    </row>
    <row r="1958" spans="1:29" x14ac:dyDescent="0.25">
      <c r="A1958" s="94" t="s">
        <v>3401</v>
      </c>
      <c r="B1958" s="195" t="s">
        <v>143</v>
      </c>
      <c r="C1958" s="195">
        <v>0.41898405635891733</v>
      </c>
      <c r="D1958" s="195">
        <v>0.3099740452354468</v>
      </c>
      <c r="E1958" s="195">
        <v>0.14089729328883946</v>
      </c>
      <c r="F1958" s="195">
        <v>1.7426770485724878E-2</v>
      </c>
      <c r="G1958" s="195">
        <v>8.7875417130144601E-2</v>
      </c>
      <c r="H1958" s="195">
        <v>2.5954764553207266E-3</v>
      </c>
      <c r="I1958" s="195">
        <v>2.224694104560623E-2</v>
      </c>
      <c r="J1958" s="194">
        <v>1</v>
      </c>
      <c r="K1958" s="196">
        <v>2697</v>
      </c>
      <c r="L1958" s="94"/>
      <c r="M1958" s="195" t="s">
        <v>143</v>
      </c>
      <c r="N1958" s="195" t="s">
        <v>143</v>
      </c>
      <c r="O1958" s="195">
        <v>0.4</v>
      </c>
      <c r="P1958" s="195">
        <v>0.438</v>
      </c>
      <c r="Q1958" s="195">
        <v>0.29299999999999998</v>
      </c>
      <c r="R1958" s="195">
        <v>0.32800000000000001</v>
      </c>
      <c r="S1958" s="195">
        <v>0.128</v>
      </c>
      <c r="T1958" s="195">
        <v>0.155</v>
      </c>
      <c r="U1958" s="195">
        <v>1.2999999999999999E-2</v>
      </c>
      <c r="V1958" s="195">
        <v>2.3E-2</v>
      </c>
      <c r="W1958" s="195">
        <v>7.8E-2</v>
      </c>
      <c r="X1958" s="195">
        <v>9.9000000000000005E-2</v>
      </c>
      <c r="Y1958" s="195">
        <v>1E-3</v>
      </c>
      <c r="Z1958" s="195">
        <v>5.0000000000000001E-3</v>
      </c>
      <c r="AA1958" s="195">
        <v>1.7000000000000001E-2</v>
      </c>
      <c r="AB1958" s="195">
        <v>2.9000000000000001E-2</v>
      </c>
      <c r="AC1958" s="176"/>
    </row>
    <row r="1959" spans="1:29" x14ac:dyDescent="0.25">
      <c r="A1959" s="94" t="s">
        <v>3402</v>
      </c>
      <c r="B1959" s="195" t="s">
        <v>143</v>
      </c>
      <c r="C1959" s="195">
        <v>0.48328267477203646</v>
      </c>
      <c r="D1959" s="195">
        <v>0.32674772036474165</v>
      </c>
      <c r="E1959" s="195">
        <v>8.2066869300911852E-2</v>
      </c>
      <c r="F1959" s="195" t="s">
        <v>143</v>
      </c>
      <c r="G1959" s="195">
        <v>8.3586626139817627E-2</v>
      </c>
      <c r="H1959" s="195">
        <v>1.5197568389057751E-3</v>
      </c>
      <c r="I1959" s="195">
        <v>2.2796352583586626E-2</v>
      </c>
      <c r="J1959" s="194">
        <v>1</v>
      </c>
      <c r="K1959" s="196">
        <v>658</v>
      </c>
      <c r="L1959" s="94"/>
      <c r="M1959" s="195" t="s">
        <v>143</v>
      </c>
      <c r="N1959" s="195" t="s">
        <v>143</v>
      </c>
      <c r="O1959" s="195">
        <v>0.44500000000000001</v>
      </c>
      <c r="P1959" s="195">
        <v>0.52100000000000002</v>
      </c>
      <c r="Q1959" s="195">
        <v>0.29199999999999998</v>
      </c>
      <c r="R1959" s="195">
        <v>0.36399999999999999</v>
      </c>
      <c r="S1959" s="195">
        <v>6.3E-2</v>
      </c>
      <c r="T1959" s="195">
        <v>0.106</v>
      </c>
      <c r="U1959" s="195" t="s">
        <v>143</v>
      </c>
      <c r="V1959" s="195" t="s">
        <v>143</v>
      </c>
      <c r="W1959" s="195">
        <v>6.5000000000000002E-2</v>
      </c>
      <c r="X1959" s="195">
        <v>0.107</v>
      </c>
      <c r="Y1959" s="195">
        <v>0</v>
      </c>
      <c r="Z1959" s="195">
        <v>8.9999999999999993E-3</v>
      </c>
      <c r="AA1959" s="195">
        <v>1.4E-2</v>
      </c>
      <c r="AB1959" s="195">
        <v>3.6999999999999998E-2</v>
      </c>
      <c r="AC1959" s="176"/>
    </row>
    <row r="1960" spans="1:29" x14ac:dyDescent="0.25">
      <c r="A1960" s="94" t="s">
        <v>3403</v>
      </c>
      <c r="B1960" s="195">
        <v>6.0399400593290312E-2</v>
      </c>
      <c r="C1960" s="195">
        <v>0.29817425609345849</v>
      </c>
      <c r="D1960" s="195">
        <v>0.28658368757454356</v>
      </c>
      <c r="E1960" s="195">
        <v>8.8167833878711882E-2</v>
      </c>
      <c r="F1960" s="195">
        <v>1.9113734364965291E-2</v>
      </c>
      <c r="G1960" s="195">
        <v>0.20492981436741184</v>
      </c>
      <c r="H1960" s="195">
        <v>1.2232789993577784E-4</v>
      </c>
      <c r="I1960" s="195">
        <v>4.2508945227682803E-2</v>
      </c>
      <c r="J1960" s="194">
        <v>1</v>
      </c>
      <c r="K1960" s="196">
        <v>32699</v>
      </c>
      <c r="L1960" s="94"/>
      <c r="M1960" s="195">
        <v>5.8000000000000003E-2</v>
      </c>
      <c r="N1960" s="195">
        <v>6.3E-2</v>
      </c>
      <c r="O1960" s="195">
        <v>0.29299999999999998</v>
      </c>
      <c r="P1960" s="195">
        <v>0.30299999999999999</v>
      </c>
      <c r="Q1960" s="195">
        <v>0.28199999999999997</v>
      </c>
      <c r="R1960" s="195">
        <v>0.29199999999999998</v>
      </c>
      <c r="S1960" s="195">
        <v>8.5000000000000006E-2</v>
      </c>
      <c r="T1960" s="195">
        <v>9.0999999999999998E-2</v>
      </c>
      <c r="U1960" s="195">
        <v>1.7999999999999999E-2</v>
      </c>
      <c r="V1960" s="195">
        <v>2.1000000000000001E-2</v>
      </c>
      <c r="W1960" s="195">
        <v>0.20100000000000001</v>
      </c>
      <c r="X1960" s="195">
        <v>0.20899999999999999</v>
      </c>
      <c r="Y1960" s="195">
        <v>0</v>
      </c>
      <c r="Z1960" s="195">
        <v>0</v>
      </c>
      <c r="AA1960" s="195">
        <v>0.04</v>
      </c>
      <c r="AB1960" s="195">
        <v>4.4999999999999998E-2</v>
      </c>
      <c r="AC1960" s="176"/>
    </row>
    <row r="1961" spans="1:29" x14ac:dyDescent="0.25">
      <c r="A1961" s="94" t="s">
        <v>3404</v>
      </c>
      <c r="B1961" s="195" t="s">
        <v>143</v>
      </c>
      <c r="C1961" s="195">
        <v>0.32576505429417574</v>
      </c>
      <c r="D1961" s="195">
        <v>0.29220138203356366</v>
      </c>
      <c r="E1961" s="195">
        <v>0.13326752221125371</v>
      </c>
      <c r="F1961" s="195">
        <v>3.3563672260612042E-2</v>
      </c>
      <c r="G1961" s="195">
        <v>0.18756169792694966</v>
      </c>
      <c r="H1961" s="195" t="s">
        <v>143</v>
      </c>
      <c r="I1961" s="195">
        <v>2.7640671273445213E-2</v>
      </c>
      <c r="J1961" s="194">
        <v>1</v>
      </c>
      <c r="K1961" s="196">
        <v>1013</v>
      </c>
      <c r="L1961" s="94"/>
      <c r="M1961" s="195" t="s">
        <v>143</v>
      </c>
      <c r="N1961" s="195" t="s">
        <v>143</v>
      </c>
      <c r="O1961" s="195">
        <v>0.29799999999999999</v>
      </c>
      <c r="P1961" s="195">
        <v>0.35499999999999998</v>
      </c>
      <c r="Q1961" s="195">
        <v>0.26500000000000001</v>
      </c>
      <c r="R1961" s="195">
        <v>0.32100000000000001</v>
      </c>
      <c r="S1961" s="195">
        <v>0.114</v>
      </c>
      <c r="T1961" s="195">
        <v>0.156</v>
      </c>
      <c r="U1961" s="195">
        <v>2.4E-2</v>
      </c>
      <c r="V1961" s="195">
        <v>4.7E-2</v>
      </c>
      <c r="W1961" s="195">
        <v>0.16500000000000001</v>
      </c>
      <c r="X1961" s="195">
        <v>0.21299999999999999</v>
      </c>
      <c r="Y1961" s="195" t="s">
        <v>143</v>
      </c>
      <c r="Z1961" s="195" t="s">
        <v>143</v>
      </c>
      <c r="AA1961" s="195">
        <v>1.9E-2</v>
      </c>
      <c r="AB1961" s="195">
        <v>0.04</v>
      </c>
      <c r="AC1961" s="176"/>
    </row>
    <row r="1962" spans="1:29" x14ac:dyDescent="0.25">
      <c r="A1962" s="94" t="s">
        <v>3405</v>
      </c>
      <c r="B1962" s="195" t="s">
        <v>143</v>
      </c>
      <c r="C1962" s="195">
        <v>8.6826347305389226E-2</v>
      </c>
      <c r="D1962" s="195">
        <v>0.20359281437125748</v>
      </c>
      <c r="E1962" s="195">
        <v>6.4870259481037917E-2</v>
      </c>
      <c r="F1962" s="195">
        <v>4.9900199600798403E-3</v>
      </c>
      <c r="G1962" s="195">
        <v>0.57185628742514971</v>
      </c>
      <c r="H1962" s="195">
        <v>9.9800399201596798E-4</v>
      </c>
      <c r="I1962" s="195">
        <v>6.6866267465069865E-2</v>
      </c>
      <c r="J1962" s="194">
        <v>1</v>
      </c>
      <c r="K1962" s="196">
        <v>1002</v>
      </c>
      <c r="L1962" s="94"/>
      <c r="M1962" s="195" t="s">
        <v>143</v>
      </c>
      <c r="N1962" s="195" t="s">
        <v>143</v>
      </c>
      <c r="O1962" s="195">
        <v>7.0999999999999994E-2</v>
      </c>
      <c r="P1962" s="195">
        <v>0.106</v>
      </c>
      <c r="Q1962" s="195">
        <v>0.18</v>
      </c>
      <c r="R1962" s="195">
        <v>0.23</v>
      </c>
      <c r="S1962" s="195">
        <v>5.0999999999999997E-2</v>
      </c>
      <c r="T1962" s="195">
        <v>8.2000000000000003E-2</v>
      </c>
      <c r="U1962" s="195">
        <v>2E-3</v>
      </c>
      <c r="V1962" s="195">
        <v>1.2E-2</v>
      </c>
      <c r="W1962" s="195">
        <v>0.54100000000000004</v>
      </c>
      <c r="X1962" s="195">
        <v>0.60199999999999998</v>
      </c>
      <c r="Y1962" s="195">
        <v>0</v>
      </c>
      <c r="Z1962" s="195">
        <v>6.0000000000000001E-3</v>
      </c>
      <c r="AA1962" s="195">
        <v>5.2999999999999999E-2</v>
      </c>
      <c r="AB1962" s="195">
        <v>8.4000000000000005E-2</v>
      </c>
      <c r="AC1962" s="176"/>
    </row>
    <row r="1963" spans="1:29" x14ac:dyDescent="0.25">
      <c r="A1963" s="94" t="s">
        <v>3406</v>
      </c>
      <c r="B1963" s="195">
        <v>0.15565345080763582</v>
      </c>
      <c r="C1963" s="195">
        <v>5.8737151248164463E-4</v>
      </c>
      <c r="D1963" s="195">
        <v>0.41674008810572688</v>
      </c>
      <c r="E1963" s="195">
        <v>0.35917767988252569</v>
      </c>
      <c r="F1963" s="195">
        <v>2.8193832599118944E-2</v>
      </c>
      <c r="G1963" s="195">
        <v>6.1674008810572688E-3</v>
      </c>
      <c r="H1963" s="195" t="s">
        <v>143</v>
      </c>
      <c r="I1963" s="195">
        <v>3.3480176211453744E-2</v>
      </c>
      <c r="J1963" s="194">
        <v>0.99999999999999989</v>
      </c>
      <c r="K1963" s="196">
        <v>3405</v>
      </c>
      <c r="L1963" s="94"/>
      <c r="M1963" s="195">
        <v>0.14399999999999999</v>
      </c>
      <c r="N1963" s="195">
        <v>0.16800000000000001</v>
      </c>
      <c r="O1963" s="195">
        <v>0</v>
      </c>
      <c r="P1963" s="195">
        <v>2E-3</v>
      </c>
      <c r="Q1963" s="195">
        <v>0.4</v>
      </c>
      <c r="R1963" s="195">
        <v>0.433</v>
      </c>
      <c r="S1963" s="195">
        <v>0.34300000000000003</v>
      </c>
      <c r="T1963" s="195">
        <v>0.375</v>
      </c>
      <c r="U1963" s="195">
        <v>2.3E-2</v>
      </c>
      <c r="V1963" s="195">
        <v>3.4000000000000002E-2</v>
      </c>
      <c r="W1963" s="195">
        <v>4.0000000000000001E-3</v>
      </c>
      <c r="X1963" s="195">
        <v>8.9999999999999993E-3</v>
      </c>
      <c r="Y1963" s="195" t="s">
        <v>143</v>
      </c>
      <c r="Z1963" s="195" t="s">
        <v>143</v>
      </c>
      <c r="AA1963" s="195">
        <v>2.8000000000000001E-2</v>
      </c>
      <c r="AB1963" s="195">
        <v>0.04</v>
      </c>
      <c r="AC1963" s="176"/>
    </row>
    <row r="1964" spans="1:29" x14ac:dyDescent="0.25">
      <c r="A1964" s="94" t="s">
        <v>3407</v>
      </c>
      <c r="B1964" s="195">
        <v>0.11572000942729201</v>
      </c>
      <c r="C1964" s="195">
        <v>0.25029460287532407</v>
      </c>
      <c r="D1964" s="195">
        <v>0.2799905727079896</v>
      </c>
      <c r="E1964" s="195">
        <v>6.3398538769738388E-2</v>
      </c>
      <c r="F1964" s="195">
        <v>3.4645298138109827E-2</v>
      </c>
      <c r="G1964" s="195">
        <v>0.22012726844214001</v>
      </c>
      <c r="H1964" s="195">
        <v>4.7136460051850108E-4</v>
      </c>
      <c r="I1964" s="195">
        <v>3.5352345038887581E-2</v>
      </c>
      <c r="J1964" s="194">
        <v>1</v>
      </c>
      <c r="K1964" s="196">
        <v>4243</v>
      </c>
      <c r="L1964" s="94"/>
      <c r="M1964" s="195">
        <v>0.106</v>
      </c>
      <c r="N1964" s="195">
        <v>0.126</v>
      </c>
      <c r="O1964" s="195">
        <v>0.23699999999999999</v>
      </c>
      <c r="P1964" s="195">
        <v>0.26400000000000001</v>
      </c>
      <c r="Q1964" s="195">
        <v>0.26700000000000002</v>
      </c>
      <c r="R1964" s="195">
        <v>0.29399999999999998</v>
      </c>
      <c r="S1964" s="195">
        <v>5.6000000000000001E-2</v>
      </c>
      <c r="T1964" s="195">
        <v>7.0999999999999994E-2</v>
      </c>
      <c r="U1964" s="195">
        <v>0.03</v>
      </c>
      <c r="V1964" s="195">
        <v>4.1000000000000002E-2</v>
      </c>
      <c r="W1964" s="195">
        <v>0.20799999999999999</v>
      </c>
      <c r="X1964" s="195">
        <v>0.23300000000000001</v>
      </c>
      <c r="Y1964" s="195">
        <v>0</v>
      </c>
      <c r="Z1964" s="195">
        <v>2E-3</v>
      </c>
      <c r="AA1964" s="195">
        <v>0.03</v>
      </c>
      <c r="AB1964" s="195">
        <v>4.1000000000000002E-2</v>
      </c>
      <c r="AC1964" s="176"/>
    </row>
    <row r="1965" spans="1:29" x14ac:dyDescent="0.25">
      <c r="A1965" s="94" t="s">
        <v>3408</v>
      </c>
      <c r="B1965" s="195">
        <v>0.28387615601125854</v>
      </c>
      <c r="C1965" s="195">
        <v>0.50965018094089265</v>
      </c>
      <c r="D1965" s="195">
        <v>0.11117812625653398</v>
      </c>
      <c r="E1965" s="195">
        <v>2.251708886208283E-2</v>
      </c>
      <c r="F1965" s="195">
        <v>1.2062726176115801E-3</v>
      </c>
      <c r="G1965" s="195">
        <v>3.1162042621632489E-2</v>
      </c>
      <c r="H1965" s="195" t="s">
        <v>143</v>
      </c>
      <c r="I1965" s="195">
        <v>4.0410132689987936E-2</v>
      </c>
      <c r="J1965" s="194">
        <v>1</v>
      </c>
      <c r="K1965" s="196">
        <v>4974</v>
      </c>
      <c r="L1965" s="94"/>
      <c r="M1965" s="195">
        <v>0.27200000000000002</v>
      </c>
      <c r="N1965" s="195">
        <v>0.29699999999999999</v>
      </c>
      <c r="O1965" s="195">
        <v>0.496</v>
      </c>
      <c r="P1965" s="195">
        <v>0.52400000000000002</v>
      </c>
      <c r="Q1965" s="195">
        <v>0.10299999999999999</v>
      </c>
      <c r="R1965" s="195">
        <v>0.12</v>
      </c>
      <c r="S1965" s="195">
        <v>1.9E-2</v>
      </c>
      <c r="T1965" s="195">
        <v>2.7E-2</v>
      </c>
      <c r="U1965" s="195">
        <v>1E-3</v>
      </c>
      <c r="V1965" s="195">
        <v>3.0000000000000001E-3</v>
      </c>
      <c r="W1965" s="195">
        <v>2.7E-2</v>
      </c>
      <c r="X1965" s="195">
        <v>3.5999999999999997E-2</v>
      </c>
      <c r="Y1965" s="195" t="s">
        <v>143</v>
      </c>
      <c r="Z1965" s="195" t="s">
        <v>143</v>
      </c>
      <c r="AA1965" s="195">
        <v>3.5000000000000003E-2</v>
      </c>
      <c r="AB1965" s="195">
        <v>4.5999999999999999E-2</v>
      </c>
      <c r="AC1965" s="176"/>
    </row>
    <row r="1966" spans="1:29" x14ac:dyDescent="0.25">
      <c r="A1966" s="94" t="s">
        <v>3409</v>
      </c>
      <c r="B1966" s="195" t="s">
        <v>143</v>
      </c>
      <c r="C1966" s="195">
        <v>0.19632606199770378</v>
      </c>
      <c r="D1966" s="195">
        <v>0.32146957520091851</v>
      </c>
      <c r="E1966" s="195">
        <v>0.19058553386911595</v>
      </c>
      <c r="F1966" s="195">
        <v>1.1481056257175661E-2</v>
      </c>
      <c r="G1966" s="195">
        <v>0.24454649827784156</v>
      </c>
      <c r="H1966" s="195" t="s">
        <v>143</v>
      </c>
      <c r="I1966" s="195">
        <v>3.5591274397244549E-2</v>
      </c>
      <c r="J1966" s="194">
        <v>1</v>
      </c>
      <c r="K1966" s="196">
        <v>871</v>
      </c>
      <c r="L1966" s="94"/>
      <c r="M1966" s="195" t="s">
        <v>143</v>
      </c>
      <c r="N1966" s="195" t="s">
        <v>143</v>
      </c>
      <c r="O1966" s="195">
        <v>0.17100000000000001</v>
      </c>
      <c r="P1966" s="195">
        <v>0.224</v>
      </c>
      <c r="Q1966" s="195">
        <v>0.29099999999999998</v>
      </c>
      <c r="R1966" s="195">
        <v>0.35299999999999998</v>
      </c>
      <c r="S1966" s="195">
        <v>0.16600000000000001</v>
      </c>
      <c r="T1966" s="195">
        <v>0.218</v>
      </c>
      <c r="U1966" s="195">
        <v>6.0000000000000001E-3</v>
      </c>
      <c r="V1966" s="195">
        <v>2.1000000000000001E-2</v>
      </c>
      <c r="W1966" s="195">
        <v>0.217</v>
      </c>
      <c r="X1966" s="195">
        <v>0.27400000000000002</v>
      </c>
      <c r="Y1966" s="195" t="s">
        <v>143</v>
      </c>
      <c r="Z1966" s="195" t="s">
        <v>143</v>
      </c>
      <c r="AA1966" s="195">
        <v>2.5000000000000001E-2</v>
      </c>
      <c r="AB1966" s="195">
        <v>0.05</v>
      </c>
      <c r="AC1966" s="176"/>
    </row>
    <row r="1967" spans="1:29" x14ac:dyDescent="0.25">
      <c r="A1967" s="94" t="s">
        <v>3410</v>
      </c>
      <c r="B1967" s="195" t="s">
        <v>143</v>
      </c>
      <c r="C1967" s="195">
        <v>0.22693472872486919</v>
      </c>
      <c r="D1967" s="195">
        <v>0.23877719636463784</v>
      </c>
      <c r="E1967" s="195">
        <v>0.10961167722390526</v>
      </c>
      <c r="F1967" s="195">
        <v>1.5973561002478657E-2</v>
      </c>
      <c r="G1967" s="195">
        <v>0.38281465161112643</v>
      </c>
      <c r="H1967" s="195" t="s">
        <v>143</v>
      </c>
      <c r="I1967" s="195">
        <v>2.5888185072982649E-2</v>
      </c>
      <c r="J1967" s="194">
        <v>1</v>
      </c>
      <c r="K1967" s="196">
        <v>3631</v>
      </c>
      <c r="L1967" s="94"/>
      <c r="M1967" s="195" t="s">
        <v>143</v>
      </c>
      <c r="N1967" s="195" t="s">
        <v>143</v>
      </c>
      <c r="O1967" s="195">
        <v>0.214</v>
      </c>
      <c r="P1967" s="195">
        <v>0.24099999999999999</v>
      </c>
      <c r="Q1967" s="195">
        <v>0.22500000000000001</v>
      </c>
      <c r="R1967" s="195">
        <v>0.253</v>
      </c>
      <c r="S1967" s="195">
        <v>0.1</v>
      </c>
      <c r="T1967" s="195">
        <v>0.12</v>
      </c>
      <c r="U1967" s="195">
        <v>1.2E-2</v>
      </c>
      <c r="V1967" s="195">
        <v>2.1000000000000001E-2</v>
      </c>
      <c r="W1967" s="195">
        <v>0.36699999999999999</v>
      </c>
      <c r="X1967" s="195">
        <v>0.39900000000000002</v>
      </c>
      <c r="Y1967" s="195" t="s">
        <v>143</v>
      </c>
      <c r="Z1967" s="195" t="s">
        <v>143</v>
      </c>
      <c r="AA1967" s="195">
        <v>2.1000000000000001E-2</v>
      </c>
      <c r="AB1967" s="195">
        <v>3.2000000000000001E-2</v>
      </c>
      <c r="AC1967" s="176"/>
    </row>
    <row r="1968" spans="1:29" x14ac:dyDescent="0.25">
      <c r="A1968" s="94" t="s">
        <v>3411</v>
      </c>
      <c r="B1968" s="195" t="s">
        <v>143</v>
      </c>
      <c r="C1968" s="195">
        <v>0.45998504113687361</v>
      </c>
      <c r="D1968" s="195">
        <v>0.36275243081525804</v>
      </c>
      <c r="E1968" s="195">
        <v>5.6095736724008978E-2</v>
      </c>
      <c r="F1968" s="195">
        <v>5.235602094240838E-3</v>
      </c>
      <c r="G1968" s="195">
        <v>2.0194465220643231E-2</v>
      </c>
      <c r="H1968" s="195" t="s">
        <v>143</v>
      </c>
      <c r="I1968" s="195">
        <v>9.5736724008975316E-2</v>
      </c>
      <c r="J1968" s="194">
        <v>1</v>
      </c>
      <c r="K1968" s="196">
        <v>1337</v>
      </c>
      <c r="L1968" s="94"/>
      <c r="M1968" s="195" t="s">
        <v>143</v>
      </c>
      <c r="N1968" s="195" t="s">
        <v>143</v>
      </c>
      <c r="O1968" s="195">
        <v>0.433</v>
      </c>
      <c r="P1968" s="195">
        <v>0.48699999999999999</v>
      </c>
      <c r="Q1968" s="195">
        <v>0.33700000000000002</v>
      </c>
      <c r="R1968" s="195">
        <v>0.38900000000000001</v>
      </c>
      <c r="S1968" s="195">
        <v>4.4999999999999998E-2</v>
      </c>
      <c r="T1968" s="195">
        <v>7.0000000000000007E-2</v>
      </c>
      <c r="U1968" s="195">
        <v>3.0000000000000001E-3</v>
      </c>
      <c r="V1968" s="195">
        <v>1.0999999999999999E-2</v>
      </c>
      <c r="W1968" s="195">
        <v>1.4E-2</v>
      </c>
      <c r="X1968" s="195">
        <v>2.9000000000000001E-2</v>
      </c>
      <c r="Y1968" s="195" t="s">
        <v>143</v>
      </c>
      <c r="Z1968" s="195" t="s">
        <v>143</v>
      </c>
      <c r="AA1968" s="195">
        <v>8.1000000000000003E-2</v>
      </c>
      <c r="AB1968" s="195">
        <v>0.113</v>
      </c>
      <c r="AC1968" s="176"/>
    </row>
    <row r="1969" spans="1:29" x14ac:dyDescent="0.25">
      <c r="A1969" s="94" t="s">
        <v>3412</v>
      </c>
      <c r="B1969" s="195" t="s">
        <v>143</v>
      </c>
      <c r="C1969" s="195">
        <v>0.18133129303749043</v>
      </c>
      <c r="D1969" s="195">
        <v>0.38791124713083397</v>
      </c>
      <c r="E1969" s="195">
        <v>0.10022953328232594</v>
      </c>
      <c r="F1969" s="195">
        <v>1.9892884468247895E-2</v>
      </c>
      <c r="G1969" s="195">
        <v>0.270849273144606</v>
      </c>
      <c r="H1969" s="195" t="s">
        <v>143</v>
      </c>
      <c r="I1969" s="195">
        <v>3.978576893649579E-2</v>
      </c>
      <c r="J1969" s="194">
        <v>1</v>
      </c>
      <c r="K1969" s="196">
        <v>1307</v>
      </c>
      <c r="L1969" s="94"/>
      <c r="M1969" s="195" t="s">
        <v>143</v>
      </c>
      <c r="N1969" s="195" t="s">
        <v>143</v>
      </c>
      <c r="O1969" s="195">
        <v>0.161</v>
      </c>
      <c r="P1969" s="195">
        <v>0.20300000000000001</v>
      </c>
      <c r="Q1969" s="195">
        <v>0.36199999999999999</v>
      </c>
      <c r="R1969" s="195">
        <v>0.41499999999999998</v>
      </c>
      <c r="S1969" s="195">
        <v>8.5000000000000006E-2</v>
      </c>
      <c r="T1969" s="195">
        <v>0.11799999999999999</v>
      </c>
      <c r="U1969" s="195">
        <v>1.4E-2</v>
      </c>
      <c r="V1969" s="195">
        <v>2.9000000000000001E-2</v>
      </c>
      <c r="W1969" s="195">
        <v>0.247</v>
      </c>
      <c r="X1969" s="195">
        <v>0.29599999999999999</v>
      </c>
      <c r="Y1969" s="195" t="s">
        <v>143</v>
      </c>
      <c r="Z1969" s="195" t="s">
        <v>143</v>
      </c>
      <c r="AA1969" s="195">
        <v>0.03</v>
      </c>
      <c r="AB1969" s="195">
        <v>5.1999999999999998E-2</v>
      </c>
      <c r="AC1969" s="176"/>
    </row>
    <row r="1970" spans="1:29" x14ac:dyDescent="0.25">
      <c r="A1970" s="94" t="s">
        <v>3413</v>
      </c>
      <c r="B1970" s="195" t="s">
        <v>143</v>
      </c>
      <c r="C1970" s="195">
        <v>0.39703903095558546</v>
      </c>
      <c r="D1970" s="195">
        <v>0.20188425302826379</v>
      </c>
      <c r="E1970" s="195">
        <v>4.8452220726783311E-2</v>
      </c>
      <c r="F1970" s="195">
        <v>9.9596231493943477E-2</v>
      </c>
      <c r="G1970" s="195">
        <v>0.21803499327052489</v>
      </c>
      <c r="H1970" s="195" t="s">
        <v>143</v>
      </c>
      <c r="I1970" s="195">
        <v>3.4993270524899055E-2</v>
      </c>
      <c r="J1970" s="194">
        <v>1</v>
      </c>
      <c r="K1970" s="196">
        <v>743</v>
      </c>
      <c r="L1970" s="94"/>
      <c r="M1970" s="195" t="s">
        <v>143</v>
      </c>
      <c r="N1970" s="195" t="s">
        <v>143</v>
      </c>
      <c r="O1970" s="195">
        <v>0.36199999999999999</v>
      </c>
      <c r="P1970" s="195">
        <v>0.433</v>
      </c>
      <c r="Q1970" s="195">
        <v>0.17499999999999999</v>
      </c>
      <c r="R1970" s="195">
        <v>0.23200000000000001</v>
      </c>
      <c r="S1970" s="195">
        <v>3.5000000000000003E-2</v>
      </c>
      <c r="T1970" s="195">
        <v>6.6000000000000003E-2</v>
      </c>
      <c r="U1970" s="195">
        <v>0.08</v>
      </c>
      <c r="V1970" s="195">
        <v>0.123</v>
      </c>
      <c r="W1970" s="195">
        <v>0.19</v>
      </c>
      <c r="X1970" s="195">
        <v>0.249</v>
      </c>
      <c r="Y1970" s="195" t="s">
        <v>143</v>
      </c>
      <c r="Z1970" s="195" t="s">
        <v>143</v>
      </c>
      <c r="AA1970" s="195">
        <v>2.4E-2</v>
      </c>
      <c r="AB1970" s="195">
        <v>5.0999999999999997E-2</v>
      </c>
      <c r="AC1970" s="176"/>
    </row>
    <row r="1971" spans="1:29" x14ac:dyDescent="0.25">
      <c r="A1971" s="94" t="s">
        <v>3414</v>
      </c>
      <c r="B1971" s="195" t="s">
        <v>143</v>
      </c>
      <c r="C1971" s="195">
        <v>0.16894977168949771</v>
      </c>
      <c r="D1971" s="195">
        <v>0.22488584474885845</v>
      </c>
      <c r="E1971" s="195">
        <v>9.5890410958904104E-2</v>
      </c>
      <c r="F1971" s="195">
        <v>3.0821917808219176E-2</v>
      </c>
      <c r="G1971" s="195">
        <v>0.43036529680365299</v>
      </c>
      <c r="H1971" s="195" t="s">
        <v>143</v>
      </c>
      <c r="I1971" s="195">
        <v>4.9086757990867577E-2</v>
      </c>
      <c r="J1971" s="194">
        <v>1</v>
      </c>
      <c r="K1971" s="196">
        <v>876</v>
      </c>
      <c r="L1971" s="94"/>
      <c r="M1971" s="195" t="s">
        <v>143</v>
      </c>
      <c r="N1971" s="195" t="s">
        <v>143</v>
      </c>
      <c r="O1971" s="195">
        <v>0.14599999999999999</v>
      </c>
      <c r="P1971" s="195">
        <v>0.19500000000000001</v>
      </c>
      <c r="Q1971" s="195">
        <v>0.19800000000000001</v>
      </c>
      <c r="R1971" s="195">
        <v>0.254</v>
      </c>
      <c r="S1971" s="195">
        <v>7.8E-2</v>
      </c>
      <c r="T1971" s="195">
        <v>0.11700000000000001</v>
      </c>
      <c r="U1971" s="195">
        <v>2.1000000000000001E-2</v>
      </c>
      <c r="V1971" s="195">
        <v>4.3999999999999997E-2</v>
      </c>
      <c r="W1971" s="195">
        <v>0.39800000000000002</v>
      </c>
      <c r="X1971" s="195">
        <v>0.46300000000000002</v>
      </c>
      <c r="Y1971" s="195" t="s">
        <v>143</v>
      </c>
      <c r="Z1971" s="195" t="s">
        <v>143</v>
      </c>
      <c r="AA1971" s="195">
        <v>3.6999999999999998E-2</v>
      </c>
      <c r="AB1971" s="195">
        <v>6.5000000000000002E-2</v>
      </c>
      <c r="AC1971" s="176"/>
    </row>
    <row r="1972" spans="1:29" x14ac:dyDescent="0.25">
      <c r="A1972" s="94" t="s">
        <v>3415</v>
      </c>
      <c r="B1972" s="195" t="s">
        <v>143</v>
      </c>
      <c r="C1972" s="195">
        <v>0.33957163651486794</v>
      </c>
      <c r="D1972" s="195">
        <v>0.43273029735911833</v>
      </c>
      <c r="E1972" s="195">
        <v>9.1703056768558958E-2</v>
      </c>
      <c r="F1972" s="195">
        <v>1.5179871075067582E-2</v>
      </c>
      <c r="G1972" s="195">
        <v>7.4027864420877526E-2</v>
      </c>
      <c r="H1972" s="195" t="s">
        <v>143</v>
      </c>
      <c r="I1972" s="195">
        <v>4.6787273861509666E-2</v>
      </c>
      <c r="J1972" s="194">
        <v>1</v>
      </c>
      <c r="K1972" s="196">
        <v>4809</v>
      </c>
      <c r="L1972" s="94"/>
      <c r="M1972" s="195" t="s">
        <v>143</v>
      </c>
      <c r="N1972" s="195" t="s">
        <v>143</v>
      </c>
      <c r="O1972" s="195">
        <v>0.32600000000000001</v>
      </c>
      <c r="P1972" s="195">
        <v>0.35299999999999998</v>
      </c>
      <c r="Q1972" s="195">
        <v>0.41899999999999998</v>
      </c>
      <c r="R1972" s="195">
        <v>0.44700000000000001</v>
      </c>
      <c r="S1972" s="195">
        <v>8.4000000000000005E-2</v>
      </c>
      <c r="T1972" s="195">
        <v>0.1</v>
      </c>
      <c r="U1972" s="195">
        <v>1.2E-2</v>
      </c>
      <c r="V1972" s="195">
        <v>1.9E-2</v>
      </c>
      <c r="W1972" s="195">
        <v>6.7000000000000004E-2</v>
      </c>
      <c r="X1972" s="195">
        <v>8.2000000000000003E-2</v>
      </c>
      <c r="Y1972" s="195" t="s">
        <v>143</v>
      </c>
      <c r="Z1972" s="195" t="s">
        <v>143</v>
      </c>
      <c r="AA1972" s="195">
        <v>4.1000000000000002E-2</v>
      </c>
      <c r="AB1972" s="195">
        <v>5.2999999999999999E-2</v>
      </c>
      <c r="AC1972" s="176"/>
    </row>
    <row r="1973" spans="1:29" x14ac:dyDescent="0.25">
      <c r="A1973" s="94" t="s">
        <v>3416</v>
      </c>
      <c r="B1973" s="195" t="s">
        <v>143</v>
      </c>
      <c r="C1973" s="195">
        <v>0.49156626506024098</v>
      </c>
      <c r="D1973" s="195">
        <v>0.33614457831325301</v>
      </c>
      <c r="E1973" s="195">
        <v>5.6626506024096385E-2</v>
      </c>
      <c r="F1973" s="195">
        <v>1.2048192771084338E-3</v>
      </c>
      <c r="G1973" s="195">
        <v>6.8674698795180719E-2</v>
      </c>
      <c r="H1973" s="195" t="s">
        <v>143</v>
      </c>
      <c r="I1973" s="195">
        <v>4.5783132530120479E-2</v>
      </c>
      <c r="J1973" s="194">
        <v>1</v>
      </c>
      <c r="K1973" s="196">
        <v>830</v>
      </c>
      <c r="L1973" s="94"/>
      <c r="M1973" s="195" t="s">
        <v>143</v>
      </c>
      <c r="N1973" s="195" t="s">
        <v>143</v>
      </c>
      <c r="O1973" s="195">
        <v>0.45800000000000002</v>
      </c>
      <c r="P1973" s="195">
        <v>0.52600000000000002</v>
      </c>
      <c r="Q1973" s="195">
        <v>0.30499999999999999</v>
      </c>
      <c r="R1973" s="195">
        <v>0.36899999999999999</v>
      </c>
      <c r="S1973" s="195">
        <v>4.2999999999999997E-2</v>
      </c>
      <c r="T1973" s="195">
        <v>7.3999999999999996E-2</v>
      </c>
      <c r="U1973" s="195">
        <v>0</v>
      </c>
      <c r="V1973" s="195">
        <v>7.0000000000000001E-3</v>
      </c>
      <c r="W1973" s="195">
        <v>5.2999999999999999E-2</v>
      </c>
      <c r="X1973" s="195">
        <v>8.7999999999999995E-2</v>
      </c>
      <c r="Y1973" s="195" t="s">
        <v>143</v>
      </c>
      <c r="Z1973" s="195" t="s">
        <v>143</v>
      </c>
      <c r="AA1973" s="195">
        <v>3.4000000000000002E-2</v>
      </c>
      <c r="AB1973" s="195">
        <v>6.2E-2</v>
      </c>
      <c r="AC1973" s="176"/>
    </row>
    <row r="1974" spans="1:29" x14ac:dyDescent="0.25">
      <c r="A1974" s="94" t="s">
        <v>3417</v>
      </c>
      <c r="B1974" s="195">
        <v>5.2177273898479773E-2</v>
      </c>
      <c r="C1974" s="195">
        <v>0.33560937902602422</v>
      </c>
      <c r="D1974" s="195">
        <v>0.29090440608090701</v>
      </c>
      <c r="E1974" s="195">
        <v>5.977840762690028E-2</v>
      </c>
      <c r="F1974" s="195">
        <v>1.9067250708580261E-2</v>
      </c>
      <c r="G1974" s="195">
        <v>0.21540839989693378</v>
      </c>
      <c r="H1974" s="195">
        <v>6.4416387528987379E-4</v>
      </c>
      <c r="I1974" s="195">
        <v>2.6410718886884822E-2</v>
      </c>
      <c r="J1974" s="194">
        <v>0.99999999999999989</v>
      </c>
      <c r="K1974" s="196">
        <v>7762</v>
      </c>
      <c r="L1974" s="94"/>
      <c r="M1974" s="195">
        <v>4.7E-2</v>
      </c>
      <c r="N1974" s="195">
        <v>5.7000000000000002E-2</v>
      </c>
      <c r="O1974" s="195">
        <v>0.32500000000000001</v>
      </c>
      <c r="P1974" s="195">
        <v>0.34599999999999997</v>
      </c>
      <c r="Q1974" s="195">
        <v>0.28100000000000003</v>
      </c>
      <c r="R1974" s="195">
        <v>0.30099999999999999</v>
      </c>
      <c r="S1974" s="195">
        <v>5.5E-2</v>
      </c>
      <c r="T1974" s="195">
        <v>6.5000000000000002E-2</v>
      </c>
      <c r="U1974" s="195">
        <v>1.6E-2</v>
      </c>
      <c r="V1974" s="195">
        <v>2.1999999999999999E-2</v>
      </c>
      <c r="W1974" s="195">
        <v>0.20599999999999999</v>
      </c>
      <c r="X1974" s="195">
        <v>0.22500000000000001</v>
      </c>
      <c r="Y1974" s="195">
        <v>0</v>
      </c>
      <c r="Z1974" s="195">
        <v>2E-3</v>
      </c>
      <c r="AA1974" s="195">
        <v>2.3E-2</v>
      </c>
      <c r="AB1974" s="195">
        <v>0.03</v>
      </c>
      <c r="AC1974" s="176"/>
    </row>
    <row r="1975" spans="1:29" x14ac:dyDescent="0.25">
      <c r="A1975" s="94" t="s">
        <v>3418</v>
      </c>
      <c r="B1975" s="195" t="s">
        <v>143</v>
      </c>
      <c r="C1975" s="195">
        <v>0.32931726907630521</v>
      </c>
      <c r="D1975" s="195">
        <v>0.43775100401606426</v>
      </c>
      <c r="E1975" s="195">
        <v>6.4257028112449793E-2</v>
      </c>
      <c r="F1975" s="195">
        <v>3.2128514056224897E-2</v>
      </c>
      <c r="G1975" s="195">
        <v>0.12449799196787148</v>
      </c>
      <c r="H1975" s="195" t="s">
        <v>143</v>
      </c>
      <c r="I1975" s="195">
        <v>1.2048192771084338E-2</v>
      </c>
      <c r="J1975" s="194">
        <v>1</v>
      </c>
      <c r="K1975" s="196">
        <v>249</v>
      </c>
      <c r="L1975" s="94"/>
      <c r="M1975" s="195" t="s">
        <v>143</v>
      </c>
      <c r="N1975" s="195" t="s">
        <v>143</v>
      </c>
      <c r="O1975" s="195">
        <v>0.27400000000000002</v>
      </c>
      <c r="P1975" s="195">
        <v>0.39</v>
      </c>
      <c r="Q1975" s="195">
        <v>0.378</v>
      </c>
      <c r="R1975" s="195">
        <v>0.5</v>
      </c>
      <c r="S1975" s="195">
        <v>0.04</v>
      </c>
      <c r="T1975" s="195">
        <v>0.10199999999999999</v>
      </c>
      <c r="U1975" s="195">
        <v>1.6E-2</v>
      </c>
      <c r="V1975" s="195">
        <v>6.2E-2</v>
      </c>
      <c r="W1975" s="195">
        <v>8.8999999999999996E-2</v>
      </c>
      <c r="X1975" s="195">
        <v>0.17100000000000001</v>
      </c>
      <c r="Y1975" s="195" t="s">
        <v>143</v>
      </c>
      <c r="Z1975" s="195" t="s">
        <v>143</v>
      </c>
      <c r="AA1975" s="195">
        <v>4.0000000000000001E-3</v>
      </c>
      <c r="AB1975" s="195">
        <v>3.5000000000000003E-2</v>
      </c>
      <c r="AC1975" s="176"/>
    </row>
    <row r="1976" spans="1:29" x14ac:dyDescent="0.25">
      <c r="A1976" s="94" t="s">
        <v>3419</v>
      </c>
      <c r="B1976" s="195" t="s">
        <v>143</v>
      </c>
      <c r="C1976" s="195">
        <v>9.7345132743362831E-2</v>
      </c>
      <c r="D1976" s="195">
        <v>0.18141592920353983</v>
      </c>
      <c r="E1976" s="195">
        <v>3.5398230088495575E-2</v>
      </c>
      <c r="F1976" s="195">
        <v>3.0973451327433628E-2</v>
      </c>
      <c r="G1976" s="195">
        <v>0.57964601769911506</v>
      </c>
      <c r="H1976" s="195">
        <v>8.8495575221238937E-3</v>
      </c>
      <c r="I1976" s="195">
        <v>6.637168141592921E-2</v>
      </c>
      <c r="J1976" s="194">
        <v>1</v>
      </c>
      <c r="K1976" s="196">
        <v>226</v>
      </c>
      <c r="L1976" s="94"/>
      <c r="M1976" s="195" t="s">
        <v>143</v>
      </c>
      <c r="N1976" s="195" t="s">
        <v>143</v>
      </c>
      <c r="O1976" s="195">
        <v>6.5000000000000002E-2</v>
      </c>
      <c r="P1976" s="195">
        <v>0.14299999999999999</v>
      </c>
      <c r="Q1976" s="195">
        <v>0.13700000000000001</v>
      </c>
      <c r="R1976" s="195">
        <v>0.23699999999999999</v>
      </c>
      <c r="S1976" s="195">
        <v>1.7999999999999999E-2</v>
      </c>
      <c r="T1976" s="195">
        <v>6.8000000000000005E-2</v>
      </c>
      <c r="U1976" s="195">
        <v>1.4999999999999999E-2</v>
      </c>
      <c r="V1976" s="195">
        <v>6.3E-2</v>
      </c>
      <c r="W1976" s="195">
        <v>0.51400000000000001</v>
      </c>
      <c r="X1976" s="195">
        <v>0.64200000000000002</v>
      </c>
      <c r="Y1976" s="195">
        <v>2E-3</v>
      </c>
      <c r="Z1976" s="195">
        <v>3.2000000000000001E-2</v>
      </c>
      <c r="AA1976" s="195">
        <v>4.1000000000000002E-2</v>
      </c>
      <c r="AB1976" s="195">
        <v>0.107</v>
      </c>
      <c r="AC1976" s="176"/>
    </row>
    <row r="1977" spans="1:29" x14ac:dyDescent="0.25">
      <c r="A1977" s="94" t="s">
        <v>3420</v>
      </c>
      <c r="B1977" s="195">
        <v>3.4755134281200632E-2</v>
      </c>
      <c r="C1977" s="195" t="s">
        <v>143</v>
      </c>
      <c r="D1977" s="195">
        <v>0.86255924170616116</v>
      </c>
      <c r="E1977" s="195">
        <v>1.7377567140600316E-2</v>
      </c>
      <c r="F1977" s="195">
        <v>1.5797788309636651E-3</v>
      </c>
      <c r="G1977" s="195">
        <v>1.579778830963665E-2</v>
      </c>
      <c r="H1977" s="195" t="s">
        <v>143</v>
      </c>
      <c r="I1977" s="195">
        <v>6.7930489731437602E-2</v>
      </c>
      <c r="J1977" s="194">
        <v>1</v>
      </c>
      <c r="K1977" s="196">
        <v>633</v>
      </c>
      <c r="L1977" s="94"/>
      <c r="M1977" s="195">
        <v>2.3E-2</v>
      </c>
      <c r="N1977" s="195">
        <v>5.1999999999999998E-2</v>
      </c>
      <c r="O1977" s="195" t="s">
        <v>143</v>
      </c>
      <c r="P1977" s="195" t="s">
        <v>143</v>
      </c>
      <c r="Q1977" s="195">
        <v>0.83399999999999996</v>
      </c>
      <c r="R1977" s="195">
        <v>0.88700000000000001</v>
      </c>
      <c r="S1977" s="195">
        <v>0.01</v>
      </c>
      <c r="T1977" s="195">
        <v>3.1E-2</v>
      </c>
      <c r="U1977" s="195">
        <v>0</v>
      </c>
      <c r="V1977" s="195">
        <v>8.9999999999999993E-3</v>
      </c>
      <c r="W1977" s="195">
        <v>8.9999999999999993E-3</v>
      </c>
      <c r="X1977" s="195">
        <v>2.9000000000000001E-2</v>
      </c>
      <c r="Y1977" s="195" t="s">
        <v>143</v>
      </c>
      <c r="Z1977" s="195" t="s">
        <v>143</v>
      </c>
      <c r="AA1977" s="195">
        <v>5.0999999999999997E-2</v>
      </c>
      <c r="AB1977" s="195">
        <v>0.09</v>
      </c>
      <c r="AC1977" s="176"/>
    </row>
    <row r="1978" spans="1:29" x14ac:dyDescent="0.25">
      <c r="A1978" s="94" t="s">
        <v>3421</v>
      </c>
      <c r="B1978" s="195">
        <v>9.6194503171247364E-2</v>
      </c>
      <c r="C1978" s="195">
        <v>0.28646934460887952</v>
      </c>
      <c r="D1978" s="195">
        <v>0.2632135306553911</v>
      </c>
      <c r="E1978" s="195">
        <v>5.3911205073995772E-2</v>
      </c>
      <c r="F1978" s="195">
        <v>3.382663847780127E-2</v>
      </c>
      <c r="G1978" s="195">
        <v>0.24101479915433405</v>
      </c>
      <c r="H1978" s="195">
        <v>2.1141649048625794E-3</v>
      </c>
      <c r="I1978" s="195">
        <v>2.3255813953488372E-2</v>
      </c>
      <c r="J1978" s="194">
        <v>1</v>
      </c>
      <c r="K1978" s="196">
        <v>946</v>
      </c>
      <c r="L1978" s="94"/>
      <c r="M1978" s="195">
        <v>7.9000000000000001E-2</v>
      </c>
      <c r="N1978" s="195">
        <v>0.11700000000000001</v>
      </c>
      <c r="O1978" s="195">
        <v>0.25900000000000001</v>
      </c>
      <c r="P1978" s="195">
        <v>0.316</v>
      </c>
      <c r="Q1978" s="195">
        <v>0.23599999999999999</v>
      </c>
      <c r="R1978" s="195">
        <v>0.29199999999999998</v>
      </c>
      <c r="S1978" s="195">
        <v>4.1000000000000002E-2</v>
      </c>
      <c r="T1978" s="195">
        <v>7.0000000000000007E-2</v>
      </c>
      <c r="U1978" s="195">
        <v>2.4E-2</v>
      </c>
      <c r="V1978" s="195">
        <v>4.7E-2</v>
      </c>
      <c r="W1978" s="195">
        <v>0.215</v>
      </c>
      <c r="X1978" s="195">
        <v>0.26900000000000002</v>
      </c>
      <c r="Y1978" s="195">
        <v>1E-3</v>
      </c>
      <c r="Z1978" s="195">
        <v>8.0000000000000002E-3</v>
      </c>
      <c r="AA1978" s="195">
        <v>1.4999999999999999E-2</v>
      </c>
      <c r="AB1978" s="195">
        <v>3.5000000000000003E-2</v>
      </c>
      <c r="AC1978" s="176"/>
    </row>
    <row r="1979" spans="1:29" x14ac:dyDescent="0.25">
      <c r="A1979" s="94" t="s">
        <v>3422</v>
      </c>
      <c r="B1979" s="195">
        <v>0.27977839335180055</v>
      </c>
      <c r="C1979" s="195">
        <v>0.57710064635272396</v>
      </c>
      <c r="D1979" s="195">
        <v>6.9252077562326875E-2</v>
      </c>
      <c r="E1979" s="195">
        <v>2.3084025854108958E-2</v>
      </c>
      <c r="F1979" s="195">
        <v>1.8467220683287165E-3</v>
      </c>
      <c r="G1979" s="195">
        <v>3.3240997229916899E-2</v>
      </c>
      <c r="H1979" s="195" t="s">
        <v>143</v>
      </c>
      <c r="I1979" s="195">
        <v>1.569713758079409E-2</v>
      </c>
      <c r="J1979" s="194">
        <v>1</v>
      </c>
      <c r="K1979" s="196">
        <v>1083</v>
      </c>
      <c r="L1979" s="94"/>
      <c r="M1979" s="195">
        <v>0.254</v>
      </c>
      <c r="N1979" s="195">
        <v>0.307</v>
      </c>
      <c r="O1979" s="195">
        <v>0.54700000000000004</v>
      </c>
      <c r="P1979" s="195">
        <v>0.60599999999999998</v>
      </c>
      <c r="Q1979" s="195">
        <v>5.6000000000000001E-2</v>
      </c>
      <c r="R1979" s="195">
        <v>8.5999999999999993E-2</v>
      </c>
      <c r="S1979" s="195">
        <v>1.6E-2</v>
      </c>
      <c r="T1979" s="195">
        <v>3.4000000000000002E-2</v>
      </c>
      <c r="U1979" s="195">
        <v>1E-3</v>
      </c>
      <c r="V1979" s="195">
        <v>7.0000000000000001E-3</v>
      </c>
      <c r="W1979" s="195">
        <v>2.4E-2</v>
      </c>
      <c r="X1979" s="195">
        <v>4.5999999999999999E-2</v>
      </c>
      <c r="Y1979" s="195" t="s">
        <v>143</v>
      </c>
      <c r="Z1979" s="195" t="s">
        <v>143</v>
      </c>
      <c r="AA1979" s="195">
        <v>0.01</v>
      </c>
      <c r="AB1979" s="195">
        <v>2.5000000000000001E-2</v>
      </c>
      <c r="AC1979" s="176"/>
    </row>
    <row r="1980" spans="1:29" x14ac:dyDescent="0.25">
      <c r="A1980" s="94" t="s">
        <v>3423</v>
      </c>
      <c r="B1980" s="195" t="s">
        <v>143</v>
      </c>
      <c r="C1980" s="195">
        <v>0.20873786407766989</v>
      </c>
      <c r="D1980" s="195">
        <v>0.37864077669902912</v>
      </c>
      <c r="E1980" s="195">
        <v>9.7087378640776698E-2</v>
      </c>
      <c r="F1980" s="195">
        <v>2.9126213592233011E-2</v>
      </c>
      <c r="G1980" s="195">
        <v>0.25728155339805825</v>
      </c>
      <c r="H1980" s="195" t="s">
        <v>143</v>
      </c>
      <c r="I1980" s="195">
        <v>2.9126213592233011E-2</v>
      </c>
      <c r="J1980" s="194">
        <v>0.99999999999999989</v>
      </c>
      <c r="K1980" s="196">
        <v>206</v>
      </c>
      <c r="L1980" s="94"/>
      <c r="M1980" s="195" t="s">
        <v>143</v>
      </c>
      <c r="N1980" s="195" t="s">
        <v>143</v>
      </c>
      <c r="O1980" s="195">
        <v>0.159</v>
      </c>
      <c r="P1980" s="195">
        <v>0.26900000000000002</v>
      </c>
      <c r="Q1980" s="195">
        <v>0.315</v>
      </c>
      <c r="R1980" s="195">
        <v>0.44700000000000001</v>
      </c>
      <c r="S1980" s="195">
        <v>6.4000000000000001E-2</v>
      </c>
      <c r="T1980" s="195">
        <v>0.14499999999999999</v>
      </c>
      <c r="U1980" s="195">
        <v>1.2999999999999999E-2</v>
      </c>
      <c r="V1980" s="195">
        <v>6.2E-2</v>
      </c>
      <c r="W1980" s="195">
        <v>0.20200000000000001</v>
      </c>
      <c r="X1980" s="195">
        <v>0.32100000000000001</v>
      </c>
      <c r="Y1980" s="195" t="s">
        <v>143</v>
      </c>
      <c r="Z1980" s="195" t="s">
        <v>143</v>
      </c>
      <c r="AA1980" s="195">
        <v>1.2999999999999999E-2</v>
      </c>
      <c r="AB1980" s="195">
        <v>6.2E-2</v>
      </c>
      <c r="AC1980" s="176"/>
    </row>
    <row r="1981" spans="1:29" x14ac:dyDescent="0.25">
      <c r="A1981" s="94" t="s">
        <v>3424</v>
      </c>
      <c r="B1981" s="195" t="s">
        <v>143</v>
      </c>
      <c r="C1981" s="195">
        <v>0.34758871701546862</v>
      </c>
      <c r="D1981" s="195">
        <v>0.18653321201091902</v>
      </c>
      <c r="E1981" s="195">
        <v>6.0054595086442217E-2</v>
      </c>
      <c r="F1981" s="195">
        <v>1.5468607825295723E-2</v>
      </c>
      <c r="G1981" s="195">
        <v>0.37579617834394907</v>
      </c>
      <c r="H1981" s="195">
        <v>9.099181073703367E-4</v>
      </c>
      <c r="I1981" s="195">
        <v>1.364877161055505E-2</v>
      </c>
      <c r="J1981" s="194">
        <v>0.99999999999999989</v>
      </c>
      <c r="K1981" s="196">
        <v>1099</v>
      </c>
      <c r="L1981" s="94"/>
      <c r="M1981" s="195" t="s">
        <v>143</v>
      </c>
      <c r="N1981" s="195" t="s">
        <v>143</v>
      </c>
      <c r="O1981" s="195">
        <v>0.32</v>
      </c>
      <c r="P1981" s="195">
        <v>0.376</v>
      </c>
      <c r="Q1981" s="195">
        <v>0.16500000000000001</v>
      </c>
      <c r="R1981" s="195">
        <v>0.21099999999999999</v>
      </c>
      <c r="S1981" s="195">
        <v>4.7E-2</v>
      </c>
      <c r="T1981" s="195">
        <v>7.5999999999999998E-2</v>
      </c>
      <c r="U1981" s="195">
        <v>0.01</v>
      </c>
      <c r="V1981" s="195">
        <v>2.5000000000000001E-2</v>
      </c>
      <c r="W1981" s="195">
        <v>0.34799999999999998</v>
      </c>
      <c r="X1981" s="195">
        <v>0.40500000000000003</v>
      </c>
      <c r="Y1981" s="195">
        <v>0</v>
      </c>
      <c r="Z1981" s="195">
        <v>5.0000000000000001E-3</v>
      </c>
      <c r="AA1981" s="195">
        <v>8.0000000000000002E-3</v>
      </c>
      <c r="AB1981" s="195">
        <v>2.1999999999999999E-2</v>
      </c>
      <c r="AC1981" s="176"/>
    </row>
    <row r="1982" spans="1:29" x14ac:dyDescent="0.25">
      <c r="A1982" s="94" t="s">
        <v>3425</v>
      </c>
      <c r="B1982" s="195" t="s">
        <v>143</v>
      </c>
      <c r="C1982" s="195">
        <v>0.46126760563380281</v>
      </c>
      <c r="D1982" s="195">
        <v>0.39436619718309857</v>
      </c>
      <c r="E1982" s="195">
        <v>4.9295774647887321E-2</v>
      </c>
      <c r="F1982" s="195" t="s">
        <v>143</v>
      </c>
      <c r="G1982" s="195">
        <v>3.5211267605633804E-3</v>
      </c>
      <c r="H1982" s="195" t="s">
        <v>143</v>
      </c>
      <c r="I1982" s="195">
        <v>9.154929577464789E-2</v>
      </c>
      <c r="J1982" s="194">
        <v>1</v>
      </c>
      <c r="K1982" s="196">
        <v>284</v>
      </c>
      <c r="L1982" s="94"/>
      <c r="M1982" s="195" t="s">
        <v>143</v>
      </c>
      <c r="N1982" s="195" t="s">
        <v>143</v>
      </c>
      <c r="O1982" s="195">
        <v>0.40400000000000003</v>
      </c>
      <c r="P1982" s="195">
        <v>0.51900000000000002</v>
      </c>
      <c r="Q1982" s="195">
        <v>0.33900000000000002</v>
      </c>
      <c r="R1982" s="195">
        <v>0.45200000000000001</v>
      </c>
      <c r="S1982" s="195">
        <v>0.03</v>
      </c>
      <c r="T1982" s="195">
        <v>8.1000000000000003E-2</v>
      </c>
      <c r="U1982" s="195" t="s">
        <v>143</v>
      </c>
      <c r="V1982" s="195" t="s">
        <v>143</v>
      </c>
      <c r="W1982" s="195">
        <v>1E-3</v>
      </c>
      <c r="X1982" s="195">
        <v>0.02</v>
      </c>
      <c r="Y1982" s="195" t="s">
        <v>143</v>
      </c>
      <c r="Z1982" s="195" t="s">
        <v>143</v>
      </c>
      <c r="AA1982" s="195">
        <v>6.3E-2</v>
      </c>
      <c r="AB1982" s="195">
        <v>0.13100000000000001</v>
      </c>
      <c r="AC1982" s="176"/>
    </row>
    <row r="1983" spans="1:29" x14ac:dyDescent="0.25">
      <c r="A1983" s="94" t="s">
        <v>3426</v>
      </c>
      <c r="B1983" s="195" t="s">
        <v>143</v>
      </c>
      <c r="C1983" s="195">
        <v>0.2899628252788104</v>
      </c>
      <c r="D1983" s="195">
        <v>0.36431226765799257</v>
      </c>
      <c r="E1983" s="195">
        <v>8.1784386617100371E-2</v>
      </c>
      <c r="F1983" s="195">
        <v>2.6022304832713755E-2</v>
      </c>
      <c r="G1983" s="195">
        <v>0.22676579925650558</v>
      </c>
      <c r="H1983" s="195" t="s">
        <v>143</v>
      </c>
      <c r="I1983" s="195">
        <v>1.1152416356877323E-2</v>
      </c>
      <c r="J1983" s="194">
        <v>1</v>
      </c>
      <c r="K1983" s="196">
        <v>269</v>
      </c>
      <c r="L1983" s="94"/>
      <c r="M1983" s="195" t="s">
        <v>143</v>
      </c>
      <c r="N1983" s="195" t="s">
        <v>143</v>
      </c>
      <c r="O1983" s="195">
        <v>0.23899999999999999</v>
      </c>
      <c r="P1983" s="195">
        <v>0.34699999999999998</v>
      </c>
      <c r="Q1983" s="195">
        <v>0.309</v>
      </c>
      <c r="R1983" s="195">
        <v>0.42299999999999999</v>
      </c>
      <c r="S1983" s="195">
        <v>5.5E-2</v>
      </c>
      <c r="T1983" s="195">
        <v>0.121</v>
      </c>
      <c r="U1983" s="195">
        <v>1.2999999999999999E-2</v>
      </c>
      <c r="V1983" s="195">
        <v>5.2999999999999999E-2</v>
      </c>
      <c r="W1983" s="195">
        <v>0.18099999999999999</v>
      </c>
      <c r="X1983" s="195">
        <v>0.28000000000000003</v>
      </c>
      <c r="Y1983" s="195" t="s">
        <v>143</v>
      </c>
      <c r="Z1983" s="195" t="s">
        <v>143</v>
      </c>
      <c r="AA1983" s="195">
        <v>4.0000000000000001E-3</v>
      </c>
      <c r="AB1983" s="195">
        <v>3.2000000000000001E-2</v>
      </c>
      <c r="AC1983" s="176"/>
    </row>
    <row r="1984" spans="1:29" x14ac:dyDescent="0.25">
      <c r="A1984" s="94" t="s">
        <v>3427</v>
      </c>
      <c r="B1984" s="195" t="s">
        <v>143</v>
      </c>
      <c r="C1984" s="195">
        <v>0.42021276595744683</v>
      </c>
      <c r="D1984" s="195">
        <v>0.17553191489361702</v>
      </c>
      <c r="E1984" s="195">
        <v>4.7872340425531915E-2</v>
      </c>
      <c r="F1984" s="195">
        <v>7.9787234042553196E-2</v>
      </c>
      <c r="G1984" s="195">
        <v>0.26063829787234044</v>
      </c>
      <c r="H1984" s="195" t="s">
        <v>143</v>
      </c>
      <c r="I1984" s="195">
        <v>1.5957446808510637E-2</v>
      </c>
      <c r="J1984" s="194">
        <v>1</v>
      </c>
      <c r="K1984" s="196">
        <v>188</v>
      </c>
      <c r="L1984" s="94"/>
      <c r="M1984" s="195" t="s">
        <v>143</v>
      </c>
      <c r="N1984" s="195" t="s">
        <v>143</v>
      </c>
      <c r="O1984" s="195">
        <v>0.35199999999999998</v>
      </c>
      <c r="P1984" s="195">
        <v>0.49199999999999999</v>
      </c>
      <c r="Q1984" s="195">
        <v>0.128</v>
      </c>
      <c r="R1984" s="195">
        <v>0.23599999999999999</v>
      </c>
      <c r="S1984" s="195">
        <v>2.5000000000000001E-2</v>
      </c>
      <c r="T1984" s="195">
        <v>8.7999999999999995E-2</v>
      </c>
      <c r="U1984" s="195">
        <v>4.9000000000000002E-2</v>
      </c>
      <c r="V1984" s="195">
        <v>0.127</v>
      </c>
      <c r="W1984" s="195">
        <v>0.20300000000000001</v>
      </c>
      <c r="X1984" s="195">
        <v>0.32800000000000001</v>
      </c>
      <c r="Y1984" s="195" t="s">
        <v>143</v>
      </c>
      <c r="Z1984" s="195" t="s">
        <v>143</v>
      </c>
      <c r="AA1984" s="195">
        <v>5.0000000000000001E-3</v>
      </c>
      <c r="AB1984" s="195">
        <v>4.5999999999999999E-2</v>
      </c>
      <c r="AC1984" s="176"/>
    </row>
    <row r="1985" spans="1:29" x14ac:dyDescent="0.25">
      <c r="A1985" s="94" t="s">
        <v>3428</v>
      </c>
      <c r="B1985" s="195" t="s">
        <v>143</v>
      </c>
      <c r="C1985" s="195">
        <v>0.15151515151515152</v>
      </c>
      <c r="D1985" s="195">
        <v>0.18181818181818182</v>
      </c>
      <c r="E1985" s="195">
        <v>9.5959595959595953E-2</v>
      </c>
      <c r="F1985" s="195">
        <v>5.0505050505050504E-2</v>
      </c>
      <c r="G1985" s="195">
        <v>0.48989898989898989</v>
      </c>
      <c r="H1985" s="195" t="s">
        <v>143</v>
      </c>
      <c r="I1985" s="195">
        <v>3.0303030303030304E-2</v>
      </c>
      <c r="J1985" s="194">
        <v>1</v>
      </c>
      <c r="K1985" s="196">
        <v>198</v>
      </c>
      <c r="L1985" s="94"/>
      <c r="M1985" s="195" t="s">
        <v>143</v>
      </c>
      <c r="N1985" s="195" t="s">
        <v>143</v>
      </c>
      <c r="O1985" s="195">
        <v>0.108</v>
      </c>
      <c r="P1985" s="195">
        <v>0.20799999999999999</v>
      </c>
      <c r="Q1985" s="195">
        <v>0.13400000000000001</v>
      </c>
      <c r="R1985" s="195">
        <v>0.24099999999999999</v>
      </c>
      <c r="S1985" s="195">
        <v>6.2E-2</v>
      </c>
      <c r="T1985" s="195">
        <v>0.14499999999999999</v>
      </c>
      <c r="U1985" s="195">
        <v>2.8000000000000001E-2</v>
      </c>
      <c r="V1985" s="195">
        <v>0.09</v>
      </c>
      <c r="W1985" s="195">
        <v>0.42099999999999999</v>
      </c>
      <c r="X1985" s="195">
        <v>0.55900000000000005</v>
      </c>
      <c r="Y1985" s="195" t="s">
        <v>143</v>
      </c>
      <c r="Z1985" s="195" t="s">
        <v>143</v>
      </c>
      <c r="AA1985" s="195">
        <v>1.4E-2</v>
      </c>
      <c r="AB1985" s="195">
        <v>6.5000000000000002E-2</v>
      </c>
      <c r="AC1985" s="176"/>
    </row>
    <row r="1986" spans="1:29" x14ac:dyDescent="0.25">
      <c r="A1986" s="94" t="s">
        <v>3429</v>
      </c>
      <c r="B1986" s="195" t="s">
        <v>143</v>
      </c>
      <c r="C1986" s="195">
        <v>0.32146118721461187</v>
      </c>
      <c r="D1986" s="195">
        <v>0.52328767123287667</v>
      </c>
      <c r="E1986" s="195">
        <v>6.1187214611872147E-2</v>
      </c>
      <c r="F1986" s="195">
        <v>2.7397260273972603E-3</v>
      </c>
      <c r="G1986" s="195">
        <v>6.7579908675799091E-2</v>
      </c>
      <c r="H1986" s="195" t="s">
        <v>143</v>
      </c>
      <c r="I1986" s="195">
        <v>2.3744292237442923E-2</v>
      </c>
      <c r="J1986" s="194">
        <v>0.99999999999999989</v>
      </c>
      <c r="K1986" s="196">
        <v>1095</v>
      </c>
      <c r="L1986" s="94"/>
      <c r="M1986" s="195" t="s">
        <v>143</v>
      </c>
      <c r="N1986" s="195" t="s">
        <v>143</v>
      </c>
      <c r="O1986" s="195">
        <v>0.29399999999999998</v>
      </c>
      <c r="P1986" s="195">
        <v>0.35</v>
      </c>
      <c r="Q1986" s="195">
        <v>0.49399999999999999</v>
      </c>
      <c r="R1986" s="195">
        <v>0.55300000000000005</v>
      </c>
      <c r="S1986" s="195">
        <v>4.8000000000000001E-2</v>
      </c>
      <c r="T1986" s="195">
        <v>7.6999999999999999E-2</v>
      </c>
      <c r="U1986" s="195">
        <v>1E-3</v>
      </c>
      <c r="V1986" s="195">
        <v>8.0000000000000002E-3</v>
      </c>
      <c r="W1986" s="195">
        <v>5.3999999999999999E-2</v>
      </c>
      <c r="X1986" s="195">
        <v>8.4000000000000005E-2</v>
      </c>
      <c r="Y1986" s="195" t="s">
        <v>143</v>
      </c>
      <c r="Z1986" s="195" t="s">
        <v>143</v>
      </c>
      <c r="AA1986" s="195">
        <v>1.6E-2</v>
      </c>
      <c r="AB1986" s="195">
        <v>3.5000000000000003E-2</v>
      </c>
      <c r="AC1986" s="176"/>
    </row>
    <row r="1987" spans="1:29" x14ac:dyDescent="0.25">
      <c r="A1987" s="94" t="s">
        <v>3430</v>
      </c>
      <c r="B1987" s="195" t="s">
        <v>143</v>
      </c>
      <c r="C1987" s="195">
        <v>0.45410628019323673</v>
      </c>
      <c r="D1987" s="195">
        <v>0.3671497584541063</v>
      </c>
      <c r="E1987" s="195">
        <v>5.3140096618357488E-2</v>
      </c>
      <c r="F1987" s="195">
        <v>1.4492753623188406E-2</v>
      </c>
      <c r="G1987" s="195">
        <v>7.7294685990338161E-2</v>
      </c>
      <c r="H1987" s="195" t="s">
        <v>143</v>
      </c>
      <c r="I1987" s="195">
        <v>3.3816425120772944E-2</v>
      </c>
      <c r="J1987" s="194">
        <v>1</v>
      </c>
      <c r="K1987" s="196">
        <v>207</v>
      </c>
      <c r="L1987" s="94"/>
      <c r="M1987" s="195" t="s">
        <v>143</v>
      </c>
      <c r="N1987" s="195" t="s">
        <v>143</v>
      </c>
      <c r="O1987" s="195">
        <v>0.38800000000000001</v>
      </c>
      <c r="P1987" s="195">
        <v>0.52200000000000002</v>
      </c>
      <c r="Q1987" s="195">
        <v>0.30399999999999999</v>
      </c>
      <c r="R1987" s="195">
        <v>0.435</v>
      </c>
      <c r="S1987" s="195">
        <v>0.03</v>
      </c>
      <c r="T1987" s="195">
        <v>9.2999999999999999E-2</v>
      </c>
      <c r="U1987" s="195">
        <v>5.0000000000000001E-3</v>
      </c>
      <c r="V1987" s="195">
        <v>4.2000000000000003E-2</v>
      </c>
      <c r="W1987" s="195">
        <v>4.8000000000000001E-2</v>
      </c>
      <c r="X1987" s="195">
        <v>0.122</v>
      </c>
      <c r="Y1987" s="195" t="s">
        <v>143</v>
      </c>
      <c r="Z1987" s="195" t="s">
        <v>143</v>
      </c>
      <c r="AA1987" s="195">
        <v>1.6E-2</v>
      </c>
      <c r="AB1987" s="195">
        <v>6.8000000000000005E-2</v>
      </c>
      <c r="AC1987" s="176"/>
    </row>
    <row r="1988" spans="1:29" x14ac:dyDescent="0.25">
      <c r="A1988" s="94" t="s">
        <v>3431</v>
      </c>
      <c r="B1988" s="195">
        <v>5.819935691318328E-2</v>
      </c>
      <c r="C1988" s="195">
        <v>0.28531618435155415</v>
      </c>
      <c r="D1988" s="195">
        <v>0.26966773847802789</v>
      </c>
      <c r="E1988" s="195">
        <v>0.10878885316184352</v>
      </c>
      <c r="F1988" s="195">
        <v>1.8435155412647373E-2</v>
      </c>
      <c r="G1988" s="195">
        <v>0.21050375133976421</v>
      </c>
      <c r="H1988" s="195">
        <v>7.931404072883173E-3</v>
      </c>
      <c r="I1988" s="195">
        <v>4.1157556270096464E-2</v>
      </c>
      <c r="J1988" s="194">
        <v>1</v>
      </c>
      <c r="K1988" s="196">
        <v>9330</v>
      </c>
      <c r="L1988" s="94"/>
      <c r="M1988" s="195">
        <v>5.3999999999999999E-2</v>
      </c>
      <c r="N1988" s="195">
        <v>6.3E-2</v>
      </c>
      <c r="O1988" s="195">
        <v>0.27600000000000002</v>
      </c>
      <c r="P1988" s="195">
        <v>0.29499999999999998</v>
      </c>
      <c r="Q1988" s="195">
        <v>0.26100000000000001</v>
      </c>
      <c r="R1988" s="195">
        <v>0.27900000000000003</v>
      </c>
      <c r="S1988" s="195">
        <v>0.10299999999999999</v>
      </c>
      <c r="T1988" s="195">
        <v>0.115</v>
      </c>
      <c r="U1988" s="195">
        <v>1.6E-2</v>
      </c>
      <c r="V1988" s="195">
        <v>2.1000000000000001E-2</v>
      </c>
      <c r="W1988" s="195">
        <v>0.20200000000000001</v>
      </c>
      <c r="X1988" s="195">
        <v>0.219</v>
      </c>
      <c r="Y1988" s="195">
        <v>6.0000000000000001E-3</v>
      </c>
      <c r="Z1988" s="195">
        <v>0.01</v>
      </c>
      <c r="AA1988" s="195">
        <v>3.6999999999999998E-2</v>
      </c>
      <c r="AB1988" s="195">
        <v>4.4999999999999998E-2</v>
      </c>
      <c r="AC1988" s="176"/>
    </row>
    <row r="1989" spans="1:29" x14ac:dyDescent="0.25">
      <c r="A1989" s="94" t="s">
        <v>3432</v>
      </c>
      <c r="B1989" s="195" t="s">
        <v>143</v>
      </c>
      <c r="C1989" s="195">
        <v>0.25867507886435331</v>
      </c>
      <c r="D1989" s="195">
        <v>0.31861198738170349</v>
      </c>
      <c r="E1989" s="195">
        <v>0.16719242902208201</v>
      </c>
      <c r="F1989" s="195">
        <v>2.2082018927444796E-2</v>
      </c>
      <c r="G1989" s="195">
        <v>0.21766561514195584</v>
      </c>
      <c r="H1989" s="195">
        <v>6.3091482649842269E-3</v>
      </c>
      <c r="I1989" s="195">
        <v>9.4637223974763408E-3</v>
      </c>
      <c r="J1989" s="194">
        <v>0.99999999999999989</v>
      </c>
      <c r="K1989" s="196">
        <v>317</v>
      </c>
      <c r="L1989" s="94"/>
      <c r="M1989" s="195" t="s">
        <v>143</v>
      </c>
      <c r="N1989" s="195" t="s">
        <v>143</v>
      </c>
      <c r="O1989" s="195">
        <v>0.214</v>
      </c>
      <c r="P1989" s="195">
        <v>0.31</v>
      </c>
      <c r="Q1989" s="195">
        <v>0.27</v>
      </c>
      <c r="R1989" s="195">
        <v>0.372</v>
      </c>
      <c r="S1989" s="195">
        <v>0.13</v>
      </c>
      <c r="T1989" s="195">
        <v>0.21199999999999999</v>
      </c>
      <c r="U1989" s="195">
        <v>1.0999999999999999E-2</v>
      </c>
      <c r="V1989" s="195">
        <v>4.4999999999999998E-2</v>
      </c>
      <c r="W1989" s="195">
        <v>0.17599999999999999</v>
      </c>
      <c r="X1989" s="195">
        <v>0.26600000000000001</v>
      </c>
      <c r="Y1989" s="195">
        <v>2E-3</v>
      </c>
      <c r="Z1989" s="195">
        <v>2.3E-2</v>
      </c>
      <c r="AA1989" s="195">
        <v>3.0000000000000001E-3</v>
      </c>
      <c r="AB1989" s="195">
        <v>2.7E-2</v>
      </c>
      <c r="AC1989" s="176"/>
    </row>
    <row r="1990" spans="1:29" x14ac:dyDescent="0.25">
      <c r="A1990" s="94" t="s">
        <v>3433</v>
      </c>
      <c r="B1990" s="195" t="s">
        <v>143</v>
      </c>
      <c r="C1990" s="195">
        <v>3.8194444444444448E-2</v>
      </c>
      <c r="D1990" s="195">
        <v>0.1736111111111111</v>
      </c>
      <c r="E1990" s="195">
        <v>5.5555555555555552E-2</v>
      </c>
      <c r="F1990" s="195">
        <v>2.0833333333333332E-2</v>
      </c>
      <c r="G1990" s="195">
        <v>0.61458333333333337</v>
      </c>
      <c r="H1990" s="195">
        <v>3.4722222222222224E-2</v>
      </c>
      <c r="I1990" s="195">
        <v>6.25E-2</v>
      </c>
      <c r="J1990" s="194">
        <v>1</v>
      </c>
      <c r="K1990" s="196">
        <v>288</v>
      </c>
      <c r="L1990" s="94"/>
      <c r="M1990" s="195" t="s">
        <v>143</v>
      </c>
      <c r="N1990" s="195" t="s">
        <v>143</v>
      </c>
      <c r="O1990" s="195">
        <v>2.1000000000000001E-2</v>
      </c>
      <c r="P1990" s="195">
        <v>6.7000000000000004E-2</v>
      </c>
      <c r="Q1990" s="195">
        <v>0.13400000000000001</v>
      </c>
      <c r="R1990" s="195">
        <v>0.222</v>
      </c>
      <c r="S1990" s="195">
        <v>3.4000000000000002E-2</v>
      </c>
      <c r="T1990" s="195">
        <v>8.7999999999999995E-2</v>
      </c>
      <c r="U1990" s="195">
        <v>0.01</v>
      </c>
      <c r="V1990" s="195">
        <v>4.4999999999999998E-2</v>
      </c>
      <c r="W1990" s="195">
        <v>0.55700000000000005</v>
      </c>
      <c r="X1990" s="195">
        <v>0.66900000000000004</v>
      </c>
      <c r="Y1990" s="195">
        <v>1.9E-2</v>
      </c>
      <c r="Z1990" s="195">
        <v>6.3E-2</v>
      </c>
      <c r="AA1990" s="195">
        <v>0.04</v>
      </c>
      <c r="AB1990" s="195">
        <v>9.7000000000000003E-2</v>
      </c>
      <c r="AC1990" s="176"/>
    </row>
    <row r="1991" spans="1:29" x14ac:dyDescent="0.25">
      <c r="A1991" s="94" t="s">
        <v>3434</v>
      </c>
      <c r="B1991" s="195">
        <v>0.35029069767441862</v>
      </c>
      <c r="C1991" s="195">
        <v>1.4534883720930232E-3</v>
      </c>
      <c r="D1991" s="195">
        <v>0.34447674418604651</v>
      </c>
      <c r="E1991" s="195">
        <v>0.26308139534883723</v>
      </c>
      <c r="F1991" s="195" t="s">
        <v>143</v>
      </c>
      <c r="G1991" s="195">
        <v>4.3604651162790697E-3</v>
      </c>
      <c r="H1991" s="195" t="s">
        <v>143</v>
      </c>
      <c r="I1991" s="195">
        <v>3.6337209302325583E-2</v>
      </c>
      <c r="J1991" s="194">
        <v>1</v>
      </c>
      <c r="K1991" s="196">
        <v>688</v>
      </c>
      <c r="L1991" s="94"/>
      <c r="M1991" s="195">
        <v>0.316</v>
      </c>
      <c r="N1991" s="195">
        <v>0.38700000000000001</v>
      </c>
      <c r="O1991" s="195">
        <v>0</v>
      </c>
      <c r="P1991" s="195">
        <v>8.0000000000000002E-3</v>
      </c>
      <c r="Q1991" s="195">
        <v>0.31</v>
      </c>
      <c r="R1991" s="195">
        <v>0.38100000000000001</v>
      </c>
      <c r="S1991" s="195">
        <v>0.23200000000000001</v>
      </c>
      <c r="T1991" s="195">
        <v>0.29699999999999999</v>
      </c>
      <c r="U1991" s="195" t="s">
        <v>143</v>
      </c>
      <c r="V1991" s="195" t="s">
        <v>143</v>
      </c>
      <c r="W1991" s="195">
        <v>1E-3</v>
      </c>
      <c r="X1991" s="195">
        <v>1.2999999999999999E-2</v>
      </c>
      <c r="Y1991" s="195" t="s">
        <v>143</v>
      </c>
      <c r="Z1991" s="195" t="s">
        <v>143</v>
      </c>
      <c r="AA1991" s="195">
        <v>2.5000000000000001E-2</v>
      </c>
      <c r="AB1991" s="195">
        <v>5.2999999999999999E-2</v>
      </c>
      <c r="AC1991" s="176"/>
    </row>
    <row r="1992" spans="1:29" x14ac:dyDescent="0.25">
      <c r="A1992" s="94" t="s">
        <v>3435</v>
      </c>
      <c r="B1992" s="195">
        <v>0.10058187863674148</v>
      </c>
      <c r="C1992" s="195">
        <v>0.25270157938487114</v>
      </c>
      <c r="D1992" s="195">
        <v>0.256857855361596</v>
      </c>
      <c r="E1992" s="195">
        <v>0.10806317539484622</v>
      </c>
      <c r="F1992" s="195">
        <v>1.4131338320864505E-2</v>
      </c>
      <c r="G1992" s="195">
        <v>0.23275145469659186</v>
      </c>
      <c r="H1992" s="195">
        <v>1.0806317539484621E-2</v>
      </c>
      <c r="I1992" s="195">
        <v>2.4106400665004156E-2</v>
      </c>
      <c r="J1992" s="194">
        <v>1</v>
      </c>
      <c r="K1992" s="196">
        <v>1203</v>
      </c>
      <c r="L1992" s="94"/>
      <c r="M1992" s="195">
        <v>8.5000000000000006E-2</v>
      </c>
      <c r="N1992" s="195">
        <v>0.11899999999999999</v>
      </c>
      <c r="O1992" s="195">
        <v>0.22900000000000001</v>
      </c>
      <c r="P1992" s="195">
        <v>0.27800000000000002</v>
      </c>
      <c r="Q1992" s="195">
        <v>0.23300000000000001</v>
      </c>
      <c r="R1992" s="195">
        <v>0.28199999999999997</v>
      </c>
      <c r="S1992" s="195">
        <v>9.1999999999999998E-2</v>
      </c>
      <c r="T1992" s="195">
        <v>0.127</v>
      </c>
      <c r="U1992" s="195">
        <v>8.9999999999999993E-3</v>
      </c>
      <c r="V1992" s="195">
        <v>2.3E-2</v>
      </c>
      <c r="W1992" s="195">
        <v>0.21</v>
      </c>
      <c r="X1992" s="195">
        <v>0.25700000000000001</v>
      </c>
      <c r="Y1992" s="195">
        <v>6.0000000000000001E-3</v>
      </c>
      <c r="Z1992" s="195">
        <v>1.7999999999999999E-2</v>
      </c>
      <c r="AA1992" s="195">
        <v>1.7000000000000001E-2</v>
      </c>
      <c r="AB1992" s="195">
        <v>3.4000000000000002E-2</v>
      </c>
      <c r="AC1992" s="176"/>
    </row>
    <row r="1993" spans="1:29" x14ac:dyDescent="0.25">
      <c r="A1993" s="94" t="s">
        <v>3436</v>
      </c>
      <c r="B1993" s="195">
        <v>0.29235167977126519</v>
      </c>
      <c r="C1993" s="195">
        <v>0.46890636168691924</v>
      </c>
      <c r="D1993" s="195">
        <v>0.12580414581844174</v>
      </c>
      <c r="E1993" s="195">
        <v>2.6447462473195141E-2</v>
      </c>
      <c r="F1993" s="195" t="s">
        <v>143</v>
      </c>
      <c r="G1993" s="195">
        <v>3.3595425303788423E-2</v>
      </c>
      <c r="H1993" s="195">
        <v>7.1479628305932807E-3</v>
      </c>
      <c r="I1993" s="195">
        <v>4.5746962115796999E-2</v>
      </c>
      <c r="J1993" s="194">
        <v>1.0000000000000002</v>
      </c>
      <c r="K1993" s="196">
        <v>1399</v>
      </c>
      <c r="L1993" s="94"/>
      <c r="M1993" s="195">
        <v>0.26900000000000002</v>
      </c>
      <c r="N1993" s="195">
        <v>0.317</v>
      </c>
      <c r="O1993" s="195">
        <v>0.443</v>
      </c>
      <c r="P1993" s="195">
        <v>0.495</v>
      </c>
      <c r="Q1993" s="195">
        <v>0.109</v>
      </c>
      <c r="R1993" s="195">
        <v>0.14399999999999999</v>
      </c>
      <c r="S1993" s="195">
        <v>1.9E-2</v>
      </c>
      <c r="T1993" s="195">
        <v>3.5999999999999997E-2</v>
      </c>
      <c r="U1993" s="195" t="s">
        <v>143</v>
      </c>
      <c r="V1993" s="195" t="s">
        <v>143</v>
      </c>
      <c r="W1993" s="195">
        <v>2.5000000000000001E-2</v>
      </c>
      <c r="X1993" s="195">
        <v>4.3999999999999997E-2</v>
      </c>
      <c r="Y1993" s="195">
        <v>4.0000000000000001E-3</v>
      </c>
      <c r="Z1993" s="195">
        <v>1.2999999999999999E-2</v>
      </c>
      <c r="AA1993" s="195">
        <v>3.5999999999999997E-2</v>
      </c>
      <c r="AB1993" s="195">
        <v>5.8000000000000003E-2</v>
      </c>
      <c r="AC1993" s="176"/>
    </row>
    <row r="1994" spans="1:29" x14ac:dyDescent="0.25">
      <c r="A1994" s="94" t="s">
        <v>3437</v>
      </c>
      <c r="B1994" s="195" t="s">
        <v>143</v>
      </c>
      <c r="C1994" s="195">
        <v>0.20948616600790515</v>
      </c>
      <c r="D1994" s="195">
        <v>0.28853754940711462</v>
      </c>
      <c r="E1994" s="195">
        <v>0.23715415019762845</v>
      </c>
      <c r="F1994" s="195">
        <v>7.9051383399209481E-3</v>
      </c>
      <c r="G1994" s="195">
        <v>0.22134387351778656</v>
      </c>
      <c r="H1994" s="195">
        <v>1.1857707509881422E-2</v>
      </c>
      <c r="I1994" s="195">
        <v>2.3715415019762844E-2</v>
      </c>
      <c r="J1994" s="194">
        <v>1</v>
      </c>
      <c r="K1994" s="196">
        <v>253</v>
      </c>
      <c r="L1994" s="94"/>
      <c r="M1994" s="195" t="s">
        <v>143</v>
      </c>
      <c r="N1994" s="195" t="s">
        <v>143</v>
      </c>
      <c r="O1994" s="195">
        <v>0.16400000000000001</v>
      </c>
      <c r="P1994" s="195">
        <v>0.26400000000000001</v>
      </c>
      <c r="Q1994" s="195">
        <v>0.23599999999999999</v>
      </c>
      <c r="R1994" s="195">
        <v>0.34699999999999998</v>
      </c>
      <c r="S1994" s="195">
        <v>0.189</v>
      </c>
      <c r="T1994" s="195">
        <v>0.29299999999999998</v>
      </c>
      <c r="U1994" s="195">
        <v>2E-3</v>
      </c>
      <c r="V1994" s="195">
        <v>2.8000000000000001E-2</v>
      </c>
      <c r="W1994" s="195">
        <v>0.17499999999999999</v>
      </c>
      <c r="X1994" s="195">
        <v>0.27600000000000002</v>
      </c>
      <c r="Y1994" s="195">
        <v>4.0000000000000001E-3</v>
      </c>
      <c r="Z1994" s="195">
        <v>3.4000000000000002E-2</v>
      </c>
      <c r="AA1994" s="195">
        <v>1.0999999999999999E-2</v>
      </c>
      <c r="AB1994" s="195">
        <v>5.0999999999999997E-2</v>
      </c>
      <c r="AC1994" s="176"/>
    </row>
    <row r="1995" spans="1:29" x14ac:dyDescent="0.25">
      <c r="A1995" s="94" t="s">
        <v>3438</v>
      </c>
      <c r="B1995" s="195" t="s">
        <v>143</v>
      </c>
      <c r="C1995" s="195">
        <v>0.2415929203539823</v>
      </c>
      <c r="D1995" s="195">
        <v>0.22389380530973452</v>
      </c>
      <c r="E1995" s="195">
        <v>9.5575221238938052E-2</v>
      </c>
      <c r="F1995" s="195">
        <v>2.831858407079646E-2</v>
      </c>
      <c r="G1995" s="195">
        <v>0.36548672566371682</v>
      </c>
      <c r="H1995" s="195">
        <v>1.2389380530973451E-2</v>
      </c>
      <c r="I1995" s="195">
        <v>3.2743362831858407E-2</v>
      </c>
      <c r="J1995" s="194">
        <v>1</v>
      </c>
      <c r="K1995" s="196">
        <v>1130</v>
      </c>
      <c r="L1995" s="94"/>
      <c r="M1995" s="195" t="s">
        <v>143</v>
      </c>
      <c r="N1995" s="195" t="s">
        <v>143</v>
      </c>
      <c r="O1995" s="195">
        <v>0.218</v>
      </c>
      <c r="P1995" s="195">
        <v>0.26700000000000002</v>
      </c>
      <c r="Q1995" s="195">
        <v>0.20100000000000001</v>
      </c>
      <c r="R1995" s="195">
        <v>0.249</v>
      </c>
      <c r="S1995" s="195">
        <v>0.08</v>
      </c>
      <c r="T1995" s="195">
        <v>0.114</v>
      </c>
      <c r="U1995" s="195">
        <v>0.02</v>
      </c>
      <c r="V1995" s="195">
        <v>0.04</v>
      </c>
      <c r="W1995" s="195">
        <v>0.33800000000000002</v>
      </c>
      <c r="X1995" s="195">
        <v>0.39400000000000002</v>
      </c>
      <c r="Y1995" s="195">
        <v>7.0000000000000001E-3</v>
      </c>
      <c r="Z1995" s="195">
        <v>2.1000000000000001E-2</v>
      </c>
      <c r="AA1995" s="195">
        <v>2.4E-2</v>
      </c>
      <c r="AB1995" s="195">
        <v>4.4999999999999998E-2</v>
      </c>
      <c r="AC1995" s="176"/>
    </row>
    <row r="1996" spans="1:29" x14ac:dyDescent="0.25">
      <c r="A1996" s="94" t="s">
        <v>3439</v>
      </c>
      <c r="B1996" s="195" t="s">
        <v>143</v>
      </c>
      <c r="C1996" s="195">
        <v>0.62049861495844871</v>
      </c>
      <c r="D1996" s="195">
        <v>0.24099722991689751</v>
      </c>
      <c r="E1996" s="195">
        <v>2.7700831024930747E-2</v>
      </c>
      <c r="F1996" s="195" t="s">
        <v>143</v>
      </c>
      <c r="G1996" s="195">
        <v>3.0470914127423823E-2</v>
      </c>
      <c r="H1996" s="195" t="s">
        <v>143</v>
      </c>
      <c r="I1996" s="195">
        <v>8.0332409972299165E-2</v>
      </c>
      <c r="J1996" s="194">
        <v>1</v>
      </c>
      <c r="K1996" s="196">
        <v>361</v>
      </c>
      <c r="L1996" s="94"/>
      <c r="M1996" s="195" t="s">
        <v>143</v>
      </c>
      <c r="N1996" s="195" t="s">
        <v>143</v>
      </c>
      <c r="O1996" s="195">
        <v>0.56899999999999995</v>
      </c>
      <c r="P1996" s="195">
        <v>0.66900000000000004</v>
      </c>
      <c r="Q1996" s="195">
        <v>0.2</v>
      </c>
      <c r="R1996" s="195">
        <v>0.28799999999999998</v>
      </c>
      <c r="S1996" s="195">
        <v>1.4999999999999999E-2</v>
      </c>
      <c r="T1996" s="195">
        <v>0.05</v>
      </c>
      <c r="U1996" s="195" t="s">
        <v>143</v>
      </c>
      <c r="V1996" s="195" t="s">
        <v>143</v>
      </c>
      <c r="W1996" s="195">
        <v>1.7000000000000001E-2</v>
      </c>
      <c r="X1996" s="195">
        <v>5.3999999999999999E-2</v>
      </c>
      <c r="Y1996" s="195" t="s">
        <v>143</v>
      </c>
      <c r="Z1996" s="195" t="s">
        <v>143</v>
      </c>
      <c r="AA1996" s="195">
        <v>5.7000000000000002E-2</v>
      </c>
      <c r="AB1996" s="195">
        <v>0.113</v>
      </c>
      <c r="AC1996" s="176"/>
    </row>
    <row r="1997" spans="1:29" x14ac:dyDescent="0.25">
      <c r="A1997" s="94" t="s">
        <v>3440</v>
      </c>
      <c r="B1997" s="195" t="s">
        <v>143</v>
      </c>
      <c r="C1997" s="195">
        <v>0.18437500000000001</v>
      </c>
      <c r="D1997" s="195">
        <v>0.34687499999999999</v>
      </c>
      <c r="E1997" s="195">
        <v>0.16875000000000001</v>
      </c>
      <c r="F1997" s="195">
        <v>3.125E-2</v>
      </c>
      <c r="G1997" s="195">
        <v>0.21249999999999999</v>
      </c>
      <c r="H1997" s="195" t="s">
        <v>143</v>
      </c>
      <c r="I1997" s="195">
        <v>5.6250000000000001E-2</v>
      </c>
      <c r="J1997" s="194">
        <v>1</v>
      </c>
      <c r="K1997" s="196">
        <v>320</v>
      </c>
      <c r="L1997" s="94"/>
      <c r="M1997" s="195" t="s">
        <v>143</v>
      </c>
      <c r="N1997" s="195" t="s">
        <v>143</v>
      </c>
      <c r="O1997" s="195">
        <v>0.14599999999999999</v>
      </c>
      <c r="P1997" s="195">
        <v>0.23100000000000001</v>
      </c>
      <c r="Q1997" s="195">
        <v>0.29699999999999999</v>
      </c>
      <c r="R1997" s="195">
        <v>0.40100000000000002</v>
      </c>
      <c r="S1997" s="195">
        <v>0.13200000000000001</v>
      </c>
      <c r="T1997" s="195">
        <v>0.214</v>
      </c>
      <c r="U1997" s="195">
        <v>1.7000000000000001E-2</v>
      </c>
      <c r="V1997" s="195">
        <v>5.7000000000000002E-2</v>
      </c>
      <c r="W1997" s="195">
        <v>0.17100000000000001</v>
      </c>
      <c r="X1997" s="195">
        <v>0.26100000000000001</v>
      </c>
      <c r="Y1997" s="195" t="s">
        <v>143</v>
      </c>
      <c r="Z1997" s="195" t="s">
        <v>143</v>
      </c>
      <c r="AA1997" s="195">
        <v>3.5999999999999997E-2</v>
      </c>
      <c r="AB1997" s="195">
        <v>8.6999999999999994E-2</v>
      </c>
      <c r="AC1997" s="176"/>
    </row>
    <row r="1998" spans="1:29" x14ac:dyDescent="0.25">
      <c r="A1998" s="94" t="s">
        <v>3441</v>
      </c>
      <c r="B1998" s="195" t="s">
        <v>143</v>
      </c>
      <c r="C1998" s="195">
        <v>0.3968253968253968</v>
      </c>
      <c r="D1998" s="195">
        <v>0.1626984126984127</v>
      </c>
      <c r="E1998" s="195">
        <v>0.12301587301587301</v>
      </c>
      <c r="F1998" s="195">
        <v>6.3492063492063489E-2</v>
      </c>
      <c r="G1998" s="195">
        <v>0.20238095238095238</v>
      </c>
      <c r="H1998" s="195">
        <v>3.968253968253968E-3</v>
      </c>
      <c r="I1998" s="195">
        <v>4.7619047619047616E-2</v>
      </c>
      <c r="J1998" s="194">
        <v>1</v>
      </c>
      <c r="K1998" s="196">
        <v>252</v>
      </c>
      <c r="L1998" s="94"/>
      <c r="M1998" s="195" t="s">
        <v>143</v>
      </c>
      <c r="N1998" s="195" t="s">
        <v>143</v>
      </c>
      <c r="O1998" s="195">
        <v>0.33800000000000002</v>
      </c>
      <c r="P1998" s="195">
        <v>0.45800000000000002</v>
      </c>
      <c r="Q1998" s="195">
        <v>0.122</v>
      </c>
      <c r="R1998" s="195">
        <v>0.21299999999999999</v>
      </c>
      <c r="S1998" s="195">
        <v>8.7999999999999995E-2</v>
      </c>
      <c r="T1998" s="195">
        <v>0.16900000000000001</v>
      </c>
      <c r="U1998" s="195">
        <v>3.9E-2</v>
      </c>
      <c r="V1998" s="195">
        <v>0.10100000000000001</v>
      </c>
      <c r="W1998" s="195">
        <v>0.157</v>
      </c>
      <c r="X1998" s="195">
        <v>0.25600000000000001</v>
      </c>
      <c r="Y1998" s="195">
        <v>1E-3</v>
      </c>
      <c r="Z1998" s="195">
        <v>2.1999999999999999E-2</v>
      </c>
      <c r="AA1998" s="195">
        <v>2.7E-2</v>
      </c>
      <c r="AB1998" s="195">
        <v>8.1000000000000003E-2</v>
      </c>
      <c r="AC1998" s="176"/>
    </row>
    <row r="1999" spans="1:29" x14ac:dyDescent="0.25">
      <c r="A1999" s="94" t="s">
        <v>3442</v>
      </c>
      <c r="B1999" s="195" t="s">
        <v>143</v>
      </c>
      <c r="C1999" s="195">
        <v>6.9343065693430656E-2</v>
      </c>
      <c r="D1999" s="195">
        <v>0.20437956204379562</v>
      </c>
      <c r="E1999" s="195">
        <v>0.10218978102189781</v>
      </c>
      <c r="F1999" s="195">
        <v>4.7445255474452552E-2</v>
      </c>
      <c r="G1999" s="195">
        <v>0.50729927007299269</v>
      </c>
      <c r="H1999" s="195">
        <v>1.0948905109489052E-2</v>
      </c>
      <c r="I1999" s="195">
        <v>5.8394160583941604E-2</v>
      </c>
      <c r="J1999" s="194">
        <v>1</v>
      </c>
      <c r="K1999" s="196">
        <v>274</v>
      </c>
      <c r="L1999" s="94"/>
      <c r="M1999" s="195" t="s">
        <v>143</v>
      </c>
      <c r="N1999" s="195" t="s">
        <v>143</v>
      </c>
      <c r="O1999" s="195">
        <v>4.4999999999999998E-2</v>
      </c>
      <c r="P1999" s="195">
        <v>0.106</v>
      </c>
      <c r="Q1999" s="195">
        <v>0.161</v>
      </c>
      <c r="R1999" s="195">
        <v>0.25600000000000001</v>
      </c>
      <c r="S1999" s="195">
        <v>7.1999999999999995E-2</v>
      </c>
      <c r="T1999" s="195">
        <v>0.14399999999999999</v>
      </c>
      <c r="U1999" s="195">
        <v>2.8000000000000001E-2</v>
      </c>
      <c r="V1999" s="195">
        <v>7.9000000000000001E-2</v>
      </c>
      <c r="W1999" s="195">
        <v>0.44800000000000001</v>
      </c>
      <c r="X1999" s="195">
        <v>0.56599999999999995</v>
      </c>
      <c r="Y1999" s="195">
        <v>4.0000000000000001E-3</v>
      </c>
      <c r="Z1999" s="195">
        <v>3.2000000000000001E-2</v>
      </c>
      <c r="AA1999" s="195">
        <v>3.5999999999999997E-2</v>
      </c>
      <c r="AB1999" s="195">
        <v>9.2999999999999999E-2</v>
      </c>
      <c r="AC1999" s="176"/>
    </row>
    <row r="2000" spans="1:29" x14ac:dyDescent="0.25">
      <c r="A2000" s="94" t="s">
        <v>3443</v>
      </c>
      <c r="B2000" s="195" t="s">
        <v>143</v>
      </c>
      <c r="C2000" s="195">
        <v>0.30042918454935624</v>
      </c>
      <c r="D2000" s="195">
        <v>0.45278969957081544</v>
      </c>
      <c r="E2000" s="195">
        <v>0.10228898426323318</v>
      </c>
      <c r="F2000" s="195">
        <v>9.2989985693848354E-3</v>
      </c>
      <c r="G2000" s="195">
        <v>8.5836909871244635E-2</v>
      </c>
      <c r="H2000" s="195">
        <v>2.8612303290414878E-3</v>
      </c>
      <c r="I2000" s="195">
        <v>4.6494992846924176E-2</v>
      </c>
      <c r="J2000" s="194">
        <v>1</v>
      </c>
      <c r="K2000" s="196">
        <v>1398</v>
      </c>
      <c r="L2000" s="94"/>
      <c r="M2000" s="195" t="s">
        <v>143</v>
      </c>
      <c r="N2000" s="195" t="s">
        <v>143</v>
      </c>
      <c r="O2000" s="195">
        <v>0.27700000000000002</v>
      </c>
      <c r="P2000" s="195">
        <v>0.32500000000000001</v>
      </c>
      <c r="Q2000" s="195">
        <v>0.42699999999999999</v>
      </c>
      <c r="R2000" s="195">
        <v>0.47899999999999998</v>
      </c>
      <c r="S2000" s="195">
        <v>8.6999999999999994E-2</v>
      </c>
      <c r="T2000" s="195">
        <v>0.11899999999999999</v>
      </c>
      <c r="U2000" s="195">
        <v>5.0000000000000001E-3</v>
      </c>
      <c r="V2000" s="195">
        <v>1.6E-2</v>
      </c>
      <c r="W2000" s="195">
        <v>7.1999999999999995E-2</v>
      </c>
      <c r="X2000" s="195">
        <v>0.10199999999999999</v>
      </c>
      <c r="Y2000" s="195">
        <v>1E-3</v>
      </c>
      <c r="Z2000" s="195">
        <v>7.0000000000000001E-3</v>
      </c>
      <c r="AA2000" s="195">
        <v>3.6999999999999998E-2</v>
      </c>
      <c r="AB2000" s="195">
        <v>5.8999999999999997E-2</v>
      </c>
      <c r="AC2000" s="176"/>
    </row>
    <row r="2001" spans="1:29" x14ac:dyDescent="0.25">
      <c r="A2001" s="94" t="s">
        <v>3444</v>
      </c>
      <c r="B2001" s="195" t="s">
        <v>143</v>
      </c>
      <c r="C2001" s="195">
        <v>0.38738738738738737</v>
      </c>
      <c r="D2001" s="195">
        <v>0.31531531531531531</v>
      </c>
      <c r="E2001" s="195">
        <v>0.11711711711711711</v>
      </c>
      <c r="F2001" s="195">
        <v>1.8018018018018018E-2</v>
      </c>
      <c r="G2001" s="195">
        <v>9.0090090090090086E-2</v>
      </c>
      <c r="H2001" s="195">
        <v>9.0090090090090089E-3</v>
      </c>
      <c r="I2001" s="195">
        <v>6.3063063063063057E-2</v>
      </c>
      <c r="J2001" s="194">
        <v>1</v>
      </c>
      <c r="K2001" s="196">
        <v>222</v>
      </c>
      <c r="L2001" s="94"/>
      <c r="M2001" s="195" t="s">
        <v>143</v>
      </c>
      <c r="N2001" s="195" t="s">
        <v>143</v>
      </c>
      <c r="O2001" s="195">
        <v>0.32600000000000001</v>
      </c>
      <c r="P2001" s="195">
        <v>0.45300000000000001</v>
      </c>
      <c r="Q2001" s="195">
        <v>0.25800000000000001</v>
      </c>
      <c r="R2001" s="195">
        <v>0.379</v>
      </c>
      <c r="S2001" s="195">
        <v>8.1000000000000003E-2</v>
      </c>
      <c r="T2001" s="195">
        <v>0.16600000000000001</v>
      </c>
      <c r="U2001" s="195">
        <v>7.0000000000000001E-3</v>
      </c>
      <c r="V2001" s="195">
        <v>4.4999999999999998E-2</v>
      </c>
      <c r="W2001" s="195">
        <v>5.8999999999999997E-2</v>
      </c>
      <c r="X2001" s="195">
        <v>0.13500000000000001</v>
      </c>
      <c r="Y2001" s="195">
        <v>2E-3</v>
      </c>
      <c r="Z2001" s="195">
        <v>3.2000000000000001E-2</v>
      </c>
      <c r="AA2001" s="195">
        <v>3.7999999999999999E-2</v>
      </c>
      <c r="AB2001" s="195">
        <v>0.10299999999999999</v>
      </c>
      <c r="AC2001" s="176"/>
    </row>
    <row r="2002" spans="1:29" x14ac:dyDescent="0.25">
      <c r="A2002" s="94" t="s">
        <v>3445</v>
      </c>
      <c r="B2002" s="195">
        <v>4.9909352671430096E-2</v>
      </c>
      <c r="C2002" s="195">
        <v>0.34104724325477231</v>
      </c>
      <c r="D2002" s="195">
        <v>0.25701183747467204</v>
      </c>
      <c r="E2002" s="195">
        <v>7.8703209981870539E-2</v>
      </c>
      <c r="F2002" s="195">
        <v>2.7407486402900715E-2</v>
      </c>
      <c r="G2002" s="195">
        <v>0.21840673989548895</v>
      </c>
      <c r="H2002" s="195">
        <v>7.8916497813799717E-3</v>
      </c>
      <c r="I2002" s="195">
        <v>1.9622480537485335E-2</v>
      </c>
      <c r="J2002" s="194">
        <v>1</v>
      </c>
      <c r="K2002" s="196">
        <v>9377</v>
      </c>
      <c r="L2002" s="94"/>
      <c r="M2002" s="195">
        <v>4.5999999999999999E-2</v>
      </c>
      <c r="N2002" s="195">
        <v>5.5E-2</v>
      </c>
      <c r="O2002" s="195">
        <v>0.33200000000000002</v>
      </c>
      <c r="P2002" s="195">
        <v>0.35099999999999998</v>
      </c>
      <c r="Q2002" s="195">
        <v>0.248</v>
      </c>
      <c r="R2002" s="195">
        <v>0.26600000000000001</v>
      </c>
      <c r="S2002" s="195">
        <v>7.2999999999999995E-2</v>
      </c>
      <c r="T2002" s="195">
        <v>8.4000000000000005E-2</v>
      </c>
      <c r="U2002" s="195">
        <v>2.4E-2</v>
      </c>
      <c r="V2002" s="195">
        <v>3.1E-2</v>
      </c>
      <c r="W2002" s="195">
        <v>0.21</v>
      </c>
      <c r="X2002" s="195">
        <v>0.22700000000000001</v>
      </c>
      <c r="Y2002" s="195">
        <v>6.0000000000000001E-3</v>
      </c>
      <c r="Z2002" s="195">
        <v>0.01</v>
      </c>
      <c r="AA2002" s="195">
        <v>1.7000000000000001E-2</v>
      </c>
      <c r="AB2002" s="195">
        <v>2.3E-2</v>
      </c>
      <c r="AC2002" s="176"/>
    </row>
    <row r="2003" spans="1:29" x14ac:dyDescent="0.25">
      <c r="A2003" s="94" t="s">
        <v>3446</v>
      </c>
      <c r="B2003" s="195" t="s">
        <v>143</v>
      </c>
      <c r="C2003" s="195">
        <v>0.38268156424581007</v>
      </c>
      <c r="D2003" s="195">
        <v>0.2988826815642458</v>
      </c>
      <c r="E2003" s="195">
        <v>0.12011173184357542</v>
      </c>
      <c r="F2003" s="195">
        <v>4.189944134078212E-2</v>
      </c>
      <c r="G2003" s="195">
        <v>0.13966480446927373</v>
      </c>
      <c r="H2003" s="195">
        <v>5.5865921787709499E-3</v>
      </c>
      <c r="I2003" s="195">
        <v>1.11731843575419E-2</v>
      </c>
      <c r="J2003" s="194">
        <v>1.0000000000000002</v>
      </c>
      <c r="K2003" s="196">
        <v>358</v>
      </c>
      <c r="L2003" s="94"/>
      <c r="M2003" s="195" t="s">
        <v>143</v>
      </c>
      <c r="N2003" s="195" t="s">
        <v>143</v>
      </c>
      <c r="O2003" s="195">
        <v>0.33400000000000002</v>
      </c>
      <c r="P2003" s="195">
        <v>0.434</v>
      </c>
      <c r="Q2003" s="195">
        <v>0.254</v>
      </c>
      <c r="R2003" s="195">
        <v>0.34799999999999998</v>
      </c>
      <c r="S2003" s="195">
        <v>0.09</v>
      </c>
      <c r="T2003" s="195">
        <v>0.158</v>
      </c>
      <c r="U2003" s="195">
        <v>2.5999999999999999E-2</v>
      </c>
      <c r="V2003" s="195">
        <v>6.8000000000000005E-2</v>
      </c>
      <c r="W2003" s="195">
        <v>0.108</v>
      </c>
      <c r="X2003" s="195">
        <v>0.17899999999999999</v>
      </c>
      <c r="Y2003" s="195">
        <v>2E-3</v>
      </c>
      <c r="Z2003" s="195">
        <v>0.02</v>
      </c>
      <c r="AA2003" s="195">
        <v>4.0000000000000001E-3</v>
      </c>
      <c r="AB2003" s="195">
        <v>2.8000000000000001E-2</v>
      </c>
      <c r="AC2003" s="176"/>
    </row>
    <row r="2004" spans="1:29" x14ac:dyDescent="0.25">
      <c r="A2004" s="94" t="s">
        <v>3447</v>
      </c>
      <c r="B2004" s="195" t="s">
        <v>143</v>
      </c>
      <c r="C2004" s="195">
        <v>0.10555555555555556</v>
      </c>
      <c r="D2004" s="195">
        <v>0.17777777777777778</v>
      </c>
      <c r="E2004" s="195">
        <v>6.6666666666666666E-2</v>
      </c>
      <c r="F2004" s="195">
        <v>5.5555555555555558E-3</v>
      </c>
      <c r="G2004" s="195">
        <v>0.56666666666666665</v>
      </c>
      <c r="H2004" s="195">
        <v>4.4444444444444446E-2</v>
      </c>
      <c r="I2004" s="195">
        <v>3.3333333333333333E-2</v>
      </c>
      <c r="J2004" s="194">
        <v>0.99999999999999989</v>
      </c>
      <c r="K2004" s="196">
        <v>180</v>
      </c>
      <c r="L2004" s="94"/>
      <c r="M2004" s="195" t="s">
        <v>143</v>
      </c>
      <c r="N2004" s="195" t="s">
        <v>143</v>
      </c>
      <c r="O2004" s="195">
        <v>6.9000000000000006E-2</v>
      </c>
      <c r="P2004" s="195">
        <v>0.159</v>
      </c>
      <c r="Q2004" s="195">
        <v>0.129</v>
      </c>
      <c r="R2004" s="195">
        <v>0.24</v>
      </c>
      <c r="S2004" s="195">
        <v>3.9E-2</v>
      </c>
      <c r="T2004" s="195">
        <v>0.113</v>
      </c>
      <c r="U2004" s="195">
        <v>1E-3</v>
      </c>
      <c r="V2004" s="195">
        <v>3.1E-2</v>
      </c>
      <c r="W2004" s="195">
        <v>0.49399999999999999</v>
      </c>
      <c r="X2004" s="195">
        <v>0.63700000000000001</v>
      </c>
      <c r="Y2004" s="195">
        <v>2.3E-2</v>
      </c>
      <c r="Z2004" s="195">
        <v>8.5000000000000006E-2</v>
      </c>
      <c r="AA2004" s="195">
        <v>1.4999999999999999E-2</v>
      </c>
      <c r="AB2004" s="195">
        <v>7.0999999999999994E-2</v>
      </c>
      <c r="AC2004" s="176"/>
    </row>
    <row r="2005" spans="1:29" x14ac:dyDescent="0.25">
      <c r="A2005" s="94" t="s">
        <v>3448</v>
      </c>
      <c r="B2005" s="195">
        <v>2.403846153846154E-3</v>
      </c>
      <c r="C2005" s="195">
        <v>2.403846153846154E-3</v>
      </c>
      <c r="D2005" s="195">
        <v>0.90144230769230771</v>
      </c>
      <c r="E2005" s="195">
        <v>6.25E-2</v>
      </c>
      <c r="F2005" s="195">
        <v>2.403846153846154E-3</v>
      </c>
      <c r="G2005" s="195">
        <v>7.2115384615384619E-3</v>
      </c>
      <c r="H2005" s="195" t="s">
        <v>143</v>
      </c>
      <c r="I2005" s="195">
        <v>2.1634615384615384E-2</v>
      </c>
      <c r="J2005" s="194">
        <v>1</v>
      </c>
      <c r="K2005" s="196">
        <v>416</v>
      </c>
      <c r="L2005" s="94"/>
      <c r="M2005" s="195">
        <v>0</v>
      </c>
      <c r="N2005" s="195">
        <v>1.2999999999999999E-2</v>
      </c>
      <c r="O2005" s="195">
        <v>0</v>
      </c>
      <c r="P2005" s="195">
        <v>1.2999999999999999E-2</v>
      </c>
      <c r="Q2005" s="195">
        <v>0.86899999999999999</v>
      </c>
      <c r="R2005" s="195">
        <v>0.92700000000000005</v>
      </c>
      <c r="S2005" s="195">
        <v>4.2999999999999997E-2</v>
      </c>
      <c r="T2005" s="195">
        <v>0.09</v>
      </c>
      <c r="U2005" s="195">
        <v>0</v>
      </c>
      <c r="V2005" s="195">
        <v>1.2999999999999999E-2</v>
      </c>
      <c r="W2005" s="195">
        <v>2E-3</v>
      </c>
      <c r="X2005" s="195">
        <v>2.1000000000000001E-2</v>
      </c>
      <c r="Y2005" s="195" t="s">
        <v>143</v>
      </c>
      <c r="Z2005" s="195" t="s">
        <v>143</v>
      </c>
      <c r="AA2005" s="195">
        <v>1.0999999999999999E-2</v>
      </c>
      <c r="AB2005" s="195">
        <v>4.1000000000000002E-2</v>
      </c>
      <c r="AC2005" s="176"/>
    </row>
    <row r="2006" spans="1:29" x14ac:dyDescent="0.25">
      <c r="A2006" s="94" t="s">
        <v>3449</v>
      </c>
      <c r="B2006" s="195">
        <v>8.6222222222222228E-2</v>
      </c>
      <c r="C2006" s="195">
        <v>0.29155555555555557</v>
      </c>
      <c r="D2006" s="195">
        <v>0.25600000000000001</v>
      </c>
      <c r="E2006" s="195">
        <v>6.7555555555555549E-2</v>
      </c>
      <c r="F2006" s="195">
        <v>3.822222222222222E-2</v>
      </c>
      <c r="G2006" s="195">
        <v>0.23200000000000001</v>
      </c>
      <c r="H2006" s="195">
        <v>1.0666666666666666E-2</v>
      </c>
      <c r="I2006" s="195">
        <v>1.7777777777777778E-2</v>
      </c>
      <c r="J2006" s="194">
        <v>1</v>
      </c>
      <c r="K2006" s="196">
        <v>1125</v>
      </c>
      <c r="L2006" s="94"/>
      <c r="M2006" s="195">
        <v>7.0999999999999994E-2</v>
      </c>
      <c r="N2006" s="195">
        <v>0.104</v>
      </c>
      <c r="O2006" s="195">
        <v>0.26600000000000001</v>
      </c>
      <c r="P2006" s="195">
        <v>0.31900000000000001</v>
      </c>
      <c r="Q2006" s="195">
        <v>0.23100000000000001</v>
      </c>
      <c r="R2006" s="195">
        <v>0.28199999999999997</v>
      </c>
      <c r="S2006" s="195">
        <v>5.3999999999999999E-2</v>
      </c>
      <c r="T2006" s="195">
        <v>8.4000000000000005E-2</v>
      </c>
      <c r="U2006" s="195">
        <v>2.8000000000000001E-2</v>
      </c>
      <c r="V2006" s="195">
        <v>5.0999999999999997E-2</v>
      </c>
      <c r="W2006" s="195">
        <v>0.20799999999999999</v>
      </c>
      <c r="X2006" s="195">
        <v>0.25800000000000001</v>
      </c>
      <c r="Y2006" s="195">
        <v>6.0000000000000001E-3</v>
      </c>
      <c r="Z2006" s="195">
        <v>1.9E-2</v>
      </c>
      <c r="AA2006" s="195">
        <v>1.2E-2</v>
      </c>
      <c r="AB2006" s="195">
        <v>2.7E-2</v>
      </c>
    </row>
    <row r="2007" spans="1:29" x14ac:dyDescent="0.25">
      <c r="A2007" s="94" t="s">
        <v>3450</v>
      </c>
      <c r="B2007" s="195">
        <v>0.28737412858249417</v>
      </c>
      <c r="C2007" s="195">
        <v>0.56312935708752909</v>
      </c>
      <c r="D2007" s="195">
        <v>7.1262587141750586E-2</v>
      </c>
      <c r="E2007" s="195">
        <v>1.3942680092951201E-2</v>
      </c>
      <c r="F2007" s="195">
        <v>7.7459333849728897E-4</v>
      </c>
      <c r="G2007" s="195">
        <v>4.6475600309837335E-2</v>
      </c>
      <c r="H2007" s="195">
        <v>3.8729666924864447E-3</v>
      </c>
      <c r="I2007" s="195">
        <v>1.3168086754453912E-2</v>
      </c>
      <c r="J2007" s="194">
        <v>1</v>
      </c>
      <c r="K2007" s="196">
        <v>1291</v>
      </c>
      <c r="L2007" s="94"/>
      <c r="M2007" s="195">
        <v>0.26300000000000001</v>
      </c>
      <c r="N2007" s="195">
        <v>0.313</v>
      </c>
      <c r="O2007" s="195">
        <v>0.53600000000000003</v>
      </c>
      <c r="P2007" s="195">
        <v>0.59</v>
      </c>
      <c r="Q2007" s="195">
        <v>5.8000000000000003E-2</v>
      </c>
      <c r="R2007" s="195">
        <v>8.6999999999999994E-2</v>
      </c>
      <c r="S2007" s="195">
        <v>8.9999999999999993E-3</v>
      </c>
      <c r="T2007" s="195">
        <v>2.1999999999999999E-2</v>
      </c>
      <c r="U2007" s="195">
        <v>0</v>
      </c>
      <c r="V2007" s="195">
        <v>4.0000000000000001E-3</v>
      </c>
      <c r="W2007" s="195">
        <v>3.5999999999999997E-2</v>
      </c>
      <c r="X2007" s="195">
        <v>5.8999999999999997E-2</v>
      </c>
      <c r="Y2007" s="195">
        <v>2E-3</v>
      </c>
      <c r="Z2007" s="195">
        <v>8.9999999999999993E-3</v>
      </c>
      <c r="AA2007" s="195">
        <v>8.0000000000000002E-3</v>
      </c>
      <c r="AB2007" s="195">
        <v>2.1000000000000001E-2</v>
      </c>
    </row>
    <row r="2008" spans="1:29" x14ac:dyDescent="0.25">
      <c r="A2008" s="94" t="s">
        <v>3451</v>
      </c>
      <c r="B2008" s="195" t="s">
        <v>143</v>
      </c>
      <c r="C2008" s="195">
        <v>0.22406639004149378</v>
      </c>
      <c r="D2008" s="195">
        <v>0.26556016597510373</v>
      </c>
      <c r="E2008" s="195">
        <v>0.16597510373443983</v>
      </c>
      <c r="F2008" s="195">
        <v>4.1493775933609957E-2</v>
      </c>
      <c r="G2008" s="195">
        <v>0.26970954356846472</v>
      </c>
      <c r="H2008" s="195">
        <v>2.0746887966804978E-2</v>
      </c>
      <c r="I2008" s="195">
        <v>1.2448132780082987E-2</v>
      </c>
      <c r="J2008" s="194">
        <v>0.99999999999999989</v>
      </c>
      <c r="K2008" s="196">
        <v>241</v>
      </c>
      <c r="L2008" s="94"/>
      <c r="M2008" s="195" t="s">
        <v>143</v>
      </c>
      <c r="N2008" s="195" t="s">
        <v>143</v>
      </c>
      <c r="O2008" s="195">
        <v>0.17599999999999999</v>
      </c>
      <c r="P2008" s="195">
        <v>0.28100000000000003</v>
      </c>
      <c r="Q2008" s="195">
        <v>0.214</v>
      </c>
      <c r="R2008" s="195">
        <v>0.32500000000000001</v>
      </c>
      <c r="S2008" s="195">
        <v>0.124</v>
      </c>
      <c r="T2008" s="195">
        <v>0.218</v>
      </c>
      <c r="U2008" s="195">
        <v>2.3E-2</v>
      </c>
      <c r="V2008" s="195">
        <v>7.4999999999999997E-2</v>
      </c>
      <c r="W2008" s="195">
        <v>0.218</v>
      </c>
      <c r="X2008" s="195">
        <v>0.32900000000000001</v>
      </c>
      <c r="Y2008" s="195">
        <v>8.9999999999999993E-3</v>
      </c>
      <c r="Z2008" s="195">
        <v>4.8000000000000001E-2</v>
      </c>
      <c r="AA2008" s="195">
        <v>4.0000000000000001E-3</v>
      </c>
      <c r="AB2008" s="195">
        <v>3.5999999999999997E-2</v>
      </c>
    </row>
    <row r="2009" spans="1:29" x14ac:dyDescent="0.25">
      <c r="A2009" s="94" t="s">
        <v>3452</v>
      </c>
      <c r="B2009" s="195" t="s">
        <v>143</v>
      </c>
      <c r="C2009" s="195">
        <v>0.31132075471698112</v>
      </c>
      <c r="D2009" s="195">
        <v>0.19085631349782292</v>
      </c>
      <c r="E2009" s="195">
        <v>7.3294629898403477E-2</v>
      </c>
      <c r="F2009" s="195">
        <v>1.5965166908563134E-2</v>
      </c>
      <c r="G2009" s="195">
        <v>0.3788098693759071</v>
      </c>
      <c r="H2009" s="195">
        <v>1.5239477503628448E-2</v>
      </c>
      <c r="I2009" s="195">
        <v>1.4513788098693759E-2</v>
      </c>
      <c r="J2009" s="194">
        <v>0.99999999999999989</v>
      </c>
      <c r="K2009" s="196">
        <v>1378</v>
      </c>
      <c r="L2009" s="94"/>
      <c r="M2009" s="195" t="s">
        <v>143</v>
      </c>
      <c r="N2009" s="195" t="s">
        <v>143</v>
      </c>
      <c r="O2009" s="195">
        <v>0.28699999999999998</v>
      </c>
      <c r="P2009" s="195">
        <v>0.33600000000000002</v>
      </c>
      <c r="Q2009" s="195">
        <v>0.17100000000000001</v>
      </c>
      <c r="R2009" s="195">
        <v>0.21199999999999999</v>
      </c>
      <c r="S2009" s="195">
        <v>6.0999999999999999E-2</v>
      </c>
      <c r="T2009" s="195">
        <v>8.7999999999999995E-2</v>
      </c>
      <c r="U2009" s="195">
        <v>1.0999999999999999E-2</v>
      </c>
      <c r="V2009" s="195">
        <v>2.4E-2</v>
      </c>
      <c r="W2009" s="195">
        <v>0.35399999999999998</v>
      </c>
      <c r="X2009" s="195">
        <v>0.40500000000000003</v>
      </c>
      <c r="Y2009" s="195">
        <v>0.01</v>
      </c>
      <c r="Z2009" s="195">
        <v>2.3E-2</v>
      </c>
      <c r="AA2009" s="195">
        <v>8.9999999999999993E-3</v>
      </c>
      <c r="AB2009" s="195">
        <v>2.1999999999999999E-2</v>
      </c>
    </row>
    <row r="2010" spans="1:29" x14ac:dyDescent="0.25">
      <c r="A2010" s="94" t="s">
        <v>3453</v>
      </c>
      <c r="B2010" s="195" t="s">
        <v>143</v>
      </c>
      <c r="C2010" s="195">
        <v>0.5717884130982368</v>
      </c>
      <c r="D2010" s="195">
        <v>0.26448362720403024</v>
      </c>
      <c r="E2010" s="195">
        <v>7.3047858942065488E-2</v>
      </c>
      <c r="F2010" s="195">
        <v>1.2594458438287154E-2</v>
      </c>
      <c r="G2010" s="195">
        <v>2.5188916876574308E-2</v>
      </c>
      <c r="H2010" s="195" t="s">
        <v>143</v>
      </c>
      <c r="I2010" s="195">
        <v>5.2896725440806043E-2</v>
      </c>
      <c r="J2010" s="194">
        <v>0.99999999999999989</v>
      </c>
      <c r="K2010" s="196">
        <v>397</v>
      </c>
      <c r="L2010" s="94"/>
      <c r="M2010" s="195" t="s">
        <v>143</v>
      </c>
      <c r="N2010" s="195" t="s">
        <v>143</v>
      </c>
      <c r="O2010" s="195">
        <v>0.52300000000000002</v>
      </c>
      <c r="P2010" s="195">
        <v>0.62</v>
      </c>
      <c r="Q2010" s="195">
        <v>0.224</v>
      </c>
      <c r="R2010" s="195">
        <v>0.31</v>
      </c>
      <c r="S2010" s="195">
        <v>5.0999999999999997E-2</v>
      </c>
      <c r="T2010" s="195">
        <v>0.10299999999999999</v>
      </c>
      <c r="U2010" s="195">
        <v>5.0000000000000001E-3</v>
      </c>
      <c r="V2010" s="195">
        <v>2.9000000000000001E-2</v>
      </c>
      <c r="W2010" s="195">
        <v>1.4E-2</v>
      </c>
      <c r="X2010" s="195">
        <v>4.5999999999999999E-2</v>
      </c>
      <c r="Y2010" s="195" t="s">
        <v>143</v>
      </c>
      <c r="Z2010" s="195" t="s">
        <v>143</v>
      </c>
      <c r="AA2010" s="195">
        <v>3.5000000000000003E-2</v>
      </c>
      <c r="AB2010" s="195">
        <v>0.08</v>
      </c>
    </row>
    <row r="2011" spans="1:29" x14ac:dyDescent="0.25">
      <c r="A2011" s="94" t="s">
        <v>3454</v>
      </c>
      <c r="B2011" s="195" t="s">
        <v>143</v>
      </c>
      <c r="C2011" s="195">
        <v>0.27364864864864863</v>
      </c>
      <c r="D2011" s="195">
        <v>0.35472972972972971</v>
      </c>
      <c r="E2011" s="195">
        <v>0.10135135135135136</v>
      </c>
      <c r="F2011" s="195">
        <v>2.364864864864865E-2</v>
      </c>
      <c r="G2011" s="195">
        <v>0.21621621621621623</v>
      </c>
      <c r="H2011" s="195">
        <v>3.3783783783783786E-3</v>
      </c>
      <c r="I2011" s="195">
        <v>2.7027027027027029E-2</v>
      </c>
      <c r="J2011" s="194">
        <v>1</v>
      </c>
      <c r="K2011" s="196">
        <v>296</v>
      </c>
      <c r="L2011" s="94"/>
      <c r="M2011" s="195" t="s">
        <v>143</v>
      </c>
      <c r="N2011" s="195" t="s">
        <v>143</v>
      </c>
      <c r="O2011" s="195">
        <v>0.22600000000000001</v>
      </c>
      <c r="P2011" s="195">
        <v>0.32700000000000001</v>
      </c>
      <c r="Q2011" s="195">
        <v>0.30199999999999999</v>
      </c>
      <c r="R2011" s="195">
        <v>0.41099999999999998</v>
      </c>
      <c r="S2011" s="195">
        <v>7.1999999999999995E-2</v>
      </c>
      <c r="T2011" s="195">
        <v>0.14099999999999999</v>
      </c>
      <c r="U2011" s="195">
        <v>1.2E-2</v>
      </c>
      <c r="V2011" s="195">
        <v>4.8000000000000001E-2</v>
      </c>
      <c r="W2011" s="195">
        <v>0.17299999999999999</v>
      </c>
      <c r="X2011" s="195">
        <v>0.26700000000000002</v>
      </c>
      <c r="Y2011" s="195">
        <v>1E-3</v>
      </c>
      <c r="Z2011" s="195">
        <v>1.9E-2</v>
      </c>
      <c r="AA2011" s="195">
        <v>1.4E-2</v>
      </c>
      <c r="AB2011" s="195">
        <v>5.1999999999999998E-2</v>
      </c>
    </row>
    <row r="2012" spans="1:29" x14ac:dyDescent="0.25">
      <c r="A2012" s="94" t="s">
        <v>3455</v>
      </c>
      <c r="B2012" s="195" t="s">
        <v>143</v>
      </c>
      <c r="C2012" s="195">
        <v>0.43831168831168832</v>
      </c>
      <c r="D2012" s="195">
        <v>0.20129870129870131</v>
      </c>
      <c r="E2012" s="195">
        <v>3.5714285714285712E-2</v>
      </c>
      <c r="F2012" s="195">
        <v>9.0909090909090912E-2</v>
      </c>
      <c r="G2012" s="195">
        <v>0.20454545454545456</v>
      </c>
      <c r="H2012" s="195">
        <v>3.246753246753247E-3</v>
      </c>
      <c r="I2012" s="195">
        <v>2.5974025974025976E-2</v>
      </c>
      <c r="J2012" s="194">
        <v>1</v>
      </c>
      <c r="K2012" s="196">
        <v>308</v>
      </c>
      <c r="L2012" s="94"/>
      <c r="M2012" s="195" t="s">
        <v>143</v>
      </c>
      <c r="N2012" s="195" t="s">
        <v>143</v>
      </c>
      <c r="O2012" s="195">
        <v>0.38400000000000001</v>
      </c>
      <c r="P2012" s="195">
        <v>0.49399999999999999</v>
      </c>
      <c r="Q2012" s="195">
        <v>0.16</v>
      </c>
      <c r="R2012" s="195">
        <v>0.25</v>
      </c>
      <c r="S2012" s="195">
        <v>0.02</v>
      </c>
      <c r="T2012" s="195">
        <v>6.3E-2</v>
      </c>
      <c r="U2012" s="195">
        <v>6.4000000000000001E-2</v>
      </c>
      <c r="V2012" s="195">
        <v>0.128</v>
      </c>
      <c r="W2012" s="195">
        <v>0.16300000000000001</v>
      </c>
      <c r="X2012" s="195">
        <v>0.253</v>
      </c>
      <c r="Y2012" s="195">
        <v>1E-3</v>
      </c>
      <c r="Z2012" s="195">
        <v>1.7999999999999999E-2</v>
      </c>
      <c r="AA2012" s="195">
        <v>1.2999999999999999E-2</v>
      </c>
      <c r="AB2012" s="195">
        <v>0.05</v>
      </c>
    </row>
    <row r="2013" spans="1:29" x14ac:dyDescent="0.25">
      <c r="A2013" s="94" t="s">
        <v>3456</v>
      </c>
      <c r="B2013" s="195" t="s">
        <v>143</v>
      </c>
      <c r="C2013" s="195">
        <v>0.19327731092436976</v>
      </c>
      <c r="D2013" s="195">
        <v>0.15966386554621848</v>
      </c>
      <c r="E2013" s="195">
        <v>0.1092436974789916</v>
      </c>
      <c r="F2013" s="195">
        <v>1.680672268907563E-2</v>
      </c>
      <c r="G2013" s="195">
        <v>0.48319327731092437</v>
      </c>
      <c r="H2013" s="195">
        <v>2.100840336134454E-2</v>
      </c>
      <c r="I2013" s="195">
        <v>1.680672268907563E-2</v>
      </c>
      <c r="J2013" s="194">
        <v>1</v>
      </c>
      <c r="K2013" s="196">
        <v>238</v>
      </c>
      <c r="L2013" s="94"/>
      <c r="M2013" s="195" t="s">
        <v>143</v>
      </c>
      <c r="N2013" s="195" t="s">
        <v>143</v>
      </c>
      <c r="O2013" s="195">
        <v>0.14799999999999999</v>
      </c>
      <c r="P2013" s="195">
        <v>0.248</v>
      </c>
      <c r="Q2013" s="195">
        <v>0.11899999999999999</v>
      </c>
      <c r="R2013" s="195">
        <v>0.21199999999999999</v>
      </c>
      <c r="S2013" s="195">
        <v>7.5999999999999998E-2</v>
      </c>
      <c r="T2013" s="195">
        <v>0.155</v>
      </c>
      <c r="U2013" s="195">
        <v>7.0000000000000001E-3</v>
      </c>
      <c r="V2013" s="195">
        <v>4.2000000000000003E-2</v>
      </c>
      <c r="W2013" s="195">
        <v>0.42</v>
      </c>
      <c r="X2013" s="195">
        <v>0.54600000000000004</v>
      </c>
      <c r="Y2013" s="195">
        <v>8.9999999999999993E-3</v>
      </c>
      <c r="Z2013" s="195">
        <v>4.8000000000000001E-2</v>
      </c>
      <c r="AA2013" s="195">
        <v>7.0000000000000001E-3</v>
      </c>
      <c r="AB2013" s="195">
        <v>4.2000000000000003E-2</v>
      </c>
    </row>
    <row r="2014" spans="1:29" x14ac:dyDescent="0.25">
      <c r="A2014" s="94" t="s">
        <v>3457</v>
      </c>
      <c r="B2014" s="195" t="s">
        <v>143</v>
      </c>
      <c r="C2014" s="195">
        <v>0.36894824707846413</v>
      </c>
      <c r="D2014" s="195">
        <v>0.41819699499165275</v>
      </c>
      <c r="E2014" s="195">
        <v>7.8464106844741241E-2</v>
      </c>
      <c r="F2014" s="195">
        <v>3.7562604340567615E-2</v>
      </c>
      <c r="G2014" s="195">
        <v>8.0133555926544239E-2</v>
      </c>
      <c r="H2014" s="195">
        <v>2.5041736227045075E-3</v>
      </c>
      <c r="I2014" s="195">
        <v>1.4190317195325543E-2</v>
      </c>
      <c r="J2014" s="194">
        <v>1</v>
      </c>
      <c r="K2014" s="196">
        <v>1198</v>
      </c>
      <c r="L2014" s="94"/>
      <c r="M2014" s="195" t="s">
        <v>143</v>
      </c>
      <c r="N2014" s="195" t="s">
        <v>143</v>
      </c>
      <c r="O2014" s="195">
        <v>0.34200000000000003</v>
      </c>
      <c r="P2014" s="195">
        <v>0.39700000000000002</v>
      </c>
      <c r="Q2014" s="195">
        <v>0.39100000000000001</v>
      </c>
      <c r="R2014" s="195">
        <v>0.44600000000000001</v>
      </c>
      <c r="S2014" s="195">
        <v>6.5000000000000002E-2</v>
      </c>
      <c r="T2014" s="195">
        <v>9.5000000000000001E-2</v>
      </c>
      <c r="U2014" s="195">
        <v>2.8000000000000001E-2</v>
      </c>
      <c r="V2014" s="195">
        <v>0.05</v>
      </c>
      <c r="W2014" s="195">
        <v>6.6000000000000003E-2</v>
      </c>
      <c r="X2014" s="195">
        <v>9.7000000000000003E-2</v>
      </c>
      <c r="Y2014" s="195">
        <v>1E-3</v>
      </c>
      <c r="Z2014" s="195">
        <v>7.0000000000000001E-3</v>
      </c>
      <c r="AA2014" s="195">
        <v>8.9999999999999993E-3</v>
      </c>
      <c r="AB2014" s="195">
        <v>2.3E-2</v>
      </c>
    </row>
    <row r="2015" spans="1:29" x14ac:dyDescent="0.25">
      <c r="A2015" s="94" t="s">
        <v>3458</v>
      </c>
      <c r="B2015" s="195" t="s">
        <v>143</v>
      </c>
      <c r="C2015" s="195">
        <v>0.51968503937007871</v>
      </c>
      <c r="D2015" s="195">
        <v>0.29527559055118108</v>
      </c>
      <c r="E2015" s="195">
        <v>7.874015748031496E-2</v>
      </c>
      <c r="F2015" s="195">
        <v>1.1811023622047244E-2</v>
      </c>
      <c r="G2015" s="195">
        <v>5.905511811023622E-2</v>
      </c>
      <c r="H2015" s="195" t="s">
        <v>143</v>
      </c>
      <c r="I2015" s="195">
        <v>3.5433070866141732E-2</v>
      </c>
      <c r="J2015" s="194">
        <v>0.99999999999999989</v>
      </c>
      <c r="K2015" s="196">
        <v>254</v>
      </c>
      <c r="L2015" s="94"/>
      <c r="M2015" s="195" t="s">
        <v>143</v>
      </c>
      <c r="N2015" s="195" t="s">
        <v>143</v>
      </c>
      <c r="O2015" s="195">
        <v>0.45800000000000002</v>
      </c>
      <c r="P2015" s="195">
        <v>0.57999999999999996</v>
      </c>
      <c r="Q2015" s="195">
        <v>0.24299999999999999</v>
      </c>
      <c r="R2015" s="195">
        <v>0.35399999999999998</v>
      </c>
      <c r="S2015" s="195">
        <v>5.1999999999999998E-2</v>
      </c>
      <c r="T2015" s="195">
        <v>0.11799999999999999</v>
      </c>
      <c r="U2015" s="195">
        <v>4.0000000000000001E-3</v>
      </c>
      <c r="V2015" s="195">
        <v>3.4000000000000002E-2</v>
      </c>
      <c r="W2015" s="195">
        <v>3.5999999999999997E-2</v>
      </c>
      <c r="X2015" s="195">
        <v>9.5000000000000001E-2</v>
      </c>
      <c r="Y2015" s="195" t="s">
        <v>143</v>
      </c>
      <c r="Z2015" s="195" t="s">
        <v>143</v>
      </c>
      <c r="AA2015" s="195">
        <v>1.9E-2</v>
      </c>
      <c r="AB2015" s="195">
        <v>6.6000000000000003E-2</v>
      </c>
    </row>
    <row r="2016" spans="1:29" x14ac:dyDescent="0.25">
      <c r="A2016" s="94" t="s">
        <v>3459</v>
      </c>
      <c r="B2016" s="195">
        <v>4.8683921108585673E-2</v>
      </c>
      <c r="C2016" s="195">
        <v>0.28836424957841483</v>
      </c>
      <c r="D2016" s="195">
        <v>0.2690079917882543</v>
      </c>
      <c r="E2016" s="195">
        <v>0.11247158882616028</v>
      </c>
      <c r="F2016" s="195">
        <v>1.9576215265048758E-2</v>
      </c>
      <c r="G2016" s="195">
        <v>0.23440134907251264</v>
      </c>
      <c r="H2016" s="195">
        <v>7.405234987902339E-3</v>
      </c>
      <c r="I2016" s="195">
        <v>2.0089449373121196E-2</v>
      </c>
      <c r="J2016" s="194">
        <v>0.99999999999999989</v>
      </c>
      <c r="K2016" s="196">
        <v>13639</v>
      </c>
      <c r="L2016" s="94"/>
      <c r="M2016" s="195">
        <v>4.4999999999999998E-2</v>
      </c>
      <c r="N2016" s="195">
        <v>5.1999999999999998E-2</v>
      </c>
      <c r="O2016" s="195">
        <v>0.28100000000000003</v>
      </c>
      <c r="P2016" s="195">
        <v>0.29599999999999999</v>
      </c>
      <c r="Q2016" s="195">
        <v>0.26200000000000001</v>
      </c>
      <c r="R2016" s="195">
        <v>0.27700000000000002</v>
      </c>
      <c r="S2016" s="195">
        <v>0.107</v>
      </c>
      <c r="T2016" s="195">
        <v>0.11799999999999999</v>
      </c>
      <c r="U2016" s="195">
        <v>1.7000000000000001E-2</v>
      </c>
      <c r="V2016" s="195">
        <v>2.1999999999999999E-2</v>
      </c>
      <c r="W2016" s="195">
        <v>0.22700000000000001</v>
      </c>
      <c r="X2016" s="195">
        <v>0.24199999999999999</v>
      </c>
      <c r="Y2016" s="195">
        <v>6.0000000000000001E-3</v>
      </c>
      <c r="Z2016" s="195">
        <v>8.9999999999999993E-3</v>
      </c>
      <c r="AA2016" s="195">
        <v>1.7999999999999999E-2</v>
      </c>
      <c r="AB2016" s="195">
        <v>2.3E-2</v>
      </c>
    </row>
    <row r="2017" spans="1:28" x14ac:dyDescent="0.25">
      <c r="A2017" s="94" t="s">
        <v>3460</v>
      </c>
      <c r="B2017" s="195" t="s">
        <v>143</v>
      </c>
      <c r="C2017" s="195">
        <v>0.27037773359840955</v>
      </c>
      <c r="D2017" s="195">
        <v>0.33399602385685884</v>
      </c>
      <c r="E2017" s="195">
        <v>0.15904572564612326</v>
      </c>
      <c r="F2017" s="195">
        <v>1.7892644135188866E-2</v>
      </c>
      <c r="G2017" s="195">
        <v>0.19284294234592445</v>
      </c>
      <c r="H2017" s="195">
        <v>1.9880715705765406E-3</v>
      </c>
      <c r="I2017" s="195">
        <v>2.3856858846918488E-2</v>
      </c>
      <c r="J2017" s="194">
        <v>1</v>
      </c>
      <c r="K2017" s="196">
        <v>503</v>
      </c>
      <c r="L2017" s="94"/>
      <c r="M2017" s="195" t="s">
        <v>143</v>
      </c>
      <c r="N2017" s="195" t="s">
        <v>143</v>
      </c>
      <c r="O2017" s="195">
        <v>0.23300000000000001</v>
      </c>
      <c r="P2017" s="195">
        <v>0.311</v>
      </c>
      <c r="Q2017" s="195">
        <v>0.29399999999999998</v>
      </c>
      <c r="R2017" s="195">
        <v>0.376</v>
      </c>
      <c r="S2017" s="195">
        <v>0.13</v>
      </c>
      <c r="T2017" s="195">
        <v>0.19400000000000001</v>
      </c>
      <c r="U2017" s="195">
        <v>8.9999999999999993E-3</v>
      </c>
      <c r="V2017" s="195">
        <v>3.4000000000000002E-2</v>
      </c>
      <c r="W2017" s="195">
        <v>0.161</v>
      </c>
      <c r="X2017" s="195">
        <v>0.23</v>
      </c>
      <c r="Y2017" s="195">
        <v>0</v>
      </c>
      <c r="Z2017" s="195">
        <v>1.0999999999999999E-2</v>
      </c>
      <c r="AA2017" s="195">
        <v>1.4E-2</v>
      </c>
      <c r="AB2017" s="195">
        <v>4.1000000000000002E-2</v>
      </c>
    </row>
    <row r="2018" spans="1:28" x14ac:dyDescent="0.25">
      <c r="A2018" s="94" t="s">
        <v>3461</v>
      </c>
      <c r="B2018" s="195" t="s">
        <v>143</v>
      </c>
      <c r="C2018" s="195">
        <v>4.8109965635738834E-2</v>
      </c>
      <c r="D2018" s="195">
        <v>0.25085910652920962</v>
      </c>
      <c r="E2018" s="195">
        <v>5.8419243986254296E-2</v>
      </c>
      <c r="F2018" s="195">
        <v>6.8728522336769758E-3</v>
      </c>
      <c r="G2018" s="195">
        <v>0.54295532646048106</v>
      </c>
      <c r="H2018" s="195">
        <v>6.5292096219931275E-2</v>
      </c>
      <c r="I2018" s="195">
        <v>2.7491408934707903E-2</v>
      </c>
      <c r="J2018" s="194">
        <v>0.99999999999999989</v>
      </c>
      <c r="K2018" s="196">
        <v>291</v>
      </c>
      <c r="L2018" s="94"/>
      <c r="M2018" s="195" t="s">
        <v>143</v>
      </c>
      <c r="N2018" s="195" t="s">
        <v>143</v>
      </c>
      <c r="O2018" s="195">
        <v>2.9000000000000001E-2</v>
      </c>
      <c r="P2018" s="195">
        <v>7.9000000000000001E-2</v>
      </c>
      <c r="Q2018" s="195">
        <v>0.20499999999999999</v>
      </c>
      <c r="R2018" s="195">
        <v>0.30399999999999999</v>
      </c>
      <c r="S2018" s="195">
        <v>3.6999999999999998E-2</v>
      </c>
      <c r="T2018" s="195">
        <v>9.1999999999999998E-2</v>
      </c>
      <c r="U2018" s="195">
        <v>2E-3</v>
      </c>
      <c r="V2018" s="195">
        <v>2.5000000000000001E-2</v>
      </c>
      <c r="W2018" s="195">
        <v>0.48599999999999999</v>
      </c>
      <c r="X2018" s="195">
        <v>0.59899999999999998</v>
      </c>
      <c r="Y2018" s="195">
        <v>4.2000000000000003E-2</v>
      </c>
      <c r="Z2018" s="195">
        <v>0.1</v>
      </c>
      <c r="AA2018" s="195">
        <v>1.4E-2</v>
      </c>
      <c r="AB2018" s="195">
        <v>5.2999999999999999E-2</v>
      </c>
    </row>
    <row r="2019" spans="1:28" x14ac:dyDescent="0.25">
      <c r="A2019" s="94" t="s">
        <v>3462</v>
      </c>
      <c r="B2019" s="195">
        <v>0.15284974093264247</v>
      </c>
      <c r="C2019" s="195" t="s">
        <v>143</v>
      </c>
      <c r="D2019" s="195">
        <v>0.48056994818652848</v>
      </c>
      <c r="E2019" s="195">
        <v>0.19818652849740934</v>
      </c>
      <c r="F2019" s="195">
        <v>0.11658031088082901</v>
      </c>
      <c r="G2019" s="195">
        <v>1.683937823834197E-2</v>
      </c>
      <c r="H2019" s="195" t="s">
        <v>143</v>
      </c>
      <c r="I2019" s="195">
        <v>3.4974093264248704E-2</v>
      </c>
      <c r="J2019" s="194">
        <v>1</v>
      </c>
      <c r="K2019" s="196">
        <v>772</v>
      </c>
      <c r="L2019" s="94"/>
      <c r="M2019" s="195">
        <v>0.129</v>
      </c>
      <c r="N2019" s="195">
        <v>0.18</v>
      </c>
      <c r="O2019" s="195" t="s">
        <v>143</v>
      </c>
      <c r="P2019" s="195" t="s">
        <v>143</v>
      </c>
      <c r="Q2019" s="195">
        <v>0.44600000000000001</v>
      </c>
      <c r="R2019" s="195">
        <v>0.51600000000000001</v>
      </c>
      <c r="S2019" s="195">
        <v>0.17199999999999999</v>
      </c>
      <c r="T2019" s="195">
        <v>0.22800000000000001</v>
      </c>
      <c r="U2019" s="195">
        <v>9.6000000000000002E-2</v>
      </c>
      <c r="V2019" s="195">
        <v>0.14099999999999999</v>
      </c>
      <c r="W2019" s="195">
        <v>0.01</v>
      </c>
      <c r="X2019" s="195">
        <v>2.9000000000000001E-2</v>
      </c>
      <c r="Y2019" s="195" t="s">
        <v>143</v>
      </c>
      <c r="Z2019" s="195" t="s">
        <v>143</v>
      </c>
      <c r="AA2019" s="195">
        <v>2.4E-2</v>
      </c>
      <c r="AB2019" s="195">
        <v>0.05</v>
      </c>
    </row>
    <row r="2020" spans="1:28" x14ac:dyDescent="0.25">
      <c r="A2020" s="94" t="s">
        <v>3463</v>
      </c>
      <c r="B2020" s="195">
        <v>8.5897435897435898E-2</v>
      </c>
      <c r="C2020" s="195">
        <v>0.25384615384615383</v>
      </c>
      <c r="D2020" s="195">
        <v>0.2673076923076923</v>
      </c>
      <c r="E2020" s="195">
        <v>9.8717948717948714E-2</v>
      </c>
      <c r="F2020" s="195">
        <v>2.8846153846153848E-2</v>
      </c>
      <c r="G2020" s="195">
        <v>0.24423076923076922</v>
      </c>
      <c r="H2020" s="195">
        <v>4.4871794871794869E-3</v>
      </c>
      <c r="I2020" s="195">
        <v>1.6666666666666666E-2</v>
      </c>
      <c r="J2020" s="194">
        <v>1</v>
      </c>
      <c r="K2020" s="196">
        <v>1560</v>
      </c>
      <c r="L2020" s="94"/>
      <c r="M2020" s="195">
        <v>7.2999999999999995E-2</v>
      </c>
      <c r="N2020" s="195">
        <v>0.10100000000000001</v>
      </c>
      <c r="O2020" s="195">
        <v>0.23300000000000001</v>
      </c>
      <c r="P2020" s="195">
        <v>0.27600000000000002</v>
      </c>
      <c r="Q2020" s="195">
        <v>0.246</v>
      </c>
      <c r="R2020" s="195">
        <v>0.28999999999999998</v>
      </c>
      <c r="S2020" s="195">
        <v>8.5000000000000006E-2</v>
      </c>
      <c r="T2020" s="195">
        <v>0.115</v>
      </c>
      <c r="U2020" s="195">
        <v>2.1999999999999999E-2</v>
      </c>
      <c r="V2020" s="195">
        <v>3.7999999999999999E-2</v>
      </c>
      <c r="W2020" s="195">
        <v>0.224</v>
      </c>
      <c r="X2020" s="195">
        <v>0.26600000000000001</v>
      </c>
      <c r="Y2020" s="195">
        <v>2E-3</v>
      </c>
      <c r="Z2020" s="195">
        <v>8.9999999999999993E-3</v>
      </c>
      <c r="AA2020" s="195">
        <v>1.0999999999999999E-2</v>
      </c>
      <c r="AB2020" s="195">
        <v>2.4E-2</v>
      </c>
    </row>
    <row r="2021" spans="1:28" x14ac:dyDescent="0.25">
      <c r="A2021" s="94" t="s">
        <v>3464</v>
      </c>
      <c r="B2021" s="195">
        <v>0.26625386996904027</v>
      </c>
      <c r="C2021" s="195">
        <v>0.55263157894736847</v>
      </c>
      <c r="D2021" s="195">
        <v>7.8947368421052627E-2</v>
      </c>
      <c r="E2021" s="195">
        <v>3.6635706914344687E-2</v>
      </c>
      <c r="F2021" s="195">
        <v>1.5479876160990713E-3</v>
      </c>
      <c r="G2021" s="195">
        <v>4.6439628482972138E-2</v>
      </c>
      <c r="H2021" s="195">
        <v>5.1599587203302374E-3</v>
      </c>
      <c r="I2021" s="195">
        <v>1.238390092879257E-2</v>
      </c>
      <c r="J2021" s="194">
        <v>1.0000000000000002</v>
      </c>
      <c r="K2021" s="196">
        <v>1938</v>
      </c>
      <c r="L2021" s="94"/>
      <c r="M2021" s="195">
        <v>0.247</v>
      </c>
      <c r="N2021" s="195">
        <v>0.28599999999999998</v>
      </c>
      <c r="O2021" s="195">
        <v>0.53</v>
      </c>
      <c r="P2021" s="195">
        <v>0.57499999999999996</v>
      </c>
      <c r="Q2021" s="195">
        <v>6.8000000000000005E-2</v>
      </c>
      <c r="R2021" s="195">
        <v>9.1999999999999998E-2</v>
      </c>
      <c r="S2021" s="195">
        <v>2.9000000000000001E-2</v>
      </c>
      <c r="T2021" s="195">
        <v>4.5999999999999999E-2</v>
      </c>
      <c r="U2021" s="195">
        <v>1E-3</v>
      </c>
      <c r="V2021" s="195">
        <v>5.0000000000000001E-3</v>
      </c>
      <c r="W2021" s="195">
        <v>3.7999999999999999E-2</v>
      </c>
      <c r="X2021" s="195">
        <v>5.7000000000000002E-2</v>
      </c>
      <c r="Y2021" s="195">
        <v>3.0000000000000001E-3</v>
      </c>
      <c r="Z2021" s="195">
        <v>8.9999999999999993E-3</v>
      </c>
      <c r="AA2021" s="195">
        <v>8.0000000000000002E-3</v>
      </c>
      <c r="AB2021" s="195">
        <v>1.7999999999999999E-2</v>
      </c>
    </row>
    <row r="2022" spans="1:28" x14ac:dyDescent="0.25">
      <c r="A2022" s="94" t="s">
        <v>3465</v>
      </c>
      <c r="B2022" s="195" t="s">
        <v>143</v>
      </c>
      <c r="C2022" s="195">
        <v>0.15159574468085107</v>
      </c>
      <c r="D2022" s="195">
        <v>0.35372340425531917</v>
      </c>
      <c r="E2022" s="195">
        <v>0.17553191489361702</v>
      </c>
      <c r="F2022" s="195">
        <v>7.9787234042553185E-3</v>
      </c>
      <c r="G2022" s="195">
        <v>0.28457446808510639</v>
      </c>
      <c r="H2022" s="195">
        <v>1.0638297872340425E-2</v>
      </c>
      <c r="I2022" s="195">
        <v>1.5957446808510637E-2</v>
      </c>
      <c r="J2022" s="194">
        <v>1.0000000000000002</v>
      </c>
      <c r="K2022" s="196">
        <v>376</v>
      </c>
      <c r="L2022" s="94"/>
      <c r="M2022" s="195" t="s">
        <v>143</v>
      </c>
      <c r="N2022" s="195" t="s">
        <v>143</v>
      </c>
      <c r="O2022" s="195">
        <v>0.11899999999999999</v>
      </c>
      <c r="P2022" s="195">
        <v>0.191</v>
      </c>
      <c r="Q2022" s="195">
        <v>0.307</v>
      </c>
      <c r="R2022" s="195">
        <v>0.40300000000000002</v>
      </c>
      <c r="S2022" s="195">
        <v>0.14000000000000001</v>
      </c>
      <c r="T2022" s="195">
        <v>0.217</v>
      </c>
      <c r="U2022" s="195">
        <v>3.0000000000000001E-3</v>
      </c>
      <c r="V2022" s="195">
        <v>2.3E-2</v>
      </c>
      <c r="W2022" s="195">
        <v>0.24099999999999999</v>
      </c>
      <c r="X2022" s="195">
        <v>0.33200000000000002</v>
      </c>
      <c r="Y2022" s="195">
        <v>4.0000000000000001E-3</v>
      </c>
      <c r="Z2022" s="195">
        <v>2.7E-2</v>
      </c>
      <c r="AA2022" s="195">
        <v>7.0000000000000001E-3</v>
      </c>
      <c r="AB2022" s="195">
        <v>3.4000000000000002E-2</v>
      </c>
    </row>
    <row r="2023" spans="1:28" x14ac:dyDescent="0.25">
      <c r="A2023" s="94" t="s">
        <v>3466</v>
      </c>
      <c r="B2023" s="195" t="s">
        <v>143</v>
      </c>
      <c r="C2023" s="195">
        <v>0.22924354243542436</v>
      </c>
      <c r="D2023" s="195">
        <v>0.2190959409594096</v>
      </c>
      <c r="E2023" s="195">
        <v>0.13376383763837638</v>
      </c>
      <c r="F2023" s="195">
        <v>1.429889298892989E-2</v>
      </c>
      <c r="G2023" s="195">
        <v>0.38607011070110703</v>
      </c>
      <c r="H2023" s="195">
        <v>7.8413284132841325E-3</v>
      </c>
      <c r="I2023" s="195">
        <v>9.6863468634686353E-3</v>
      </c>
      <c r="J2023" s="194">
        <v>1.0000000000000002</v>
      </c>
      <c r="K2023" s="196">
        <v>2168</v>
      </c>
      <c r="L2023" s="94"/>
      <c r="M2023" s="195" t="s">
        <v>143</v>
      </c>
      <c r="N2023" s="195" t="s">
        <v>143</v>
      </c>
      <c r="O2023" s="195">
        <v>0.21199999999999999</v>
      </c>
      <c r="P2023" s="195">
        <v>0.247</v>
      </c>
      <c r="Q2023" s="195">
        <v>0.20200000000000001</v>
      </c>
      <c r="R2023" s="195">
        <v>0.23699999999999999</v>
      </c>
      <c r="S2023" s="195">
        <v>0.12</v>
      </c>
      <c r="T2023" s="195">
        <v>0.14899999999999999</v>
      </c>
      <c r="U2023" s="195">
        <v>0.01</v>
      </c>
      <c r="V2023" s="195">
        <v>0.02</v>
      </c>
      <c r="W2023" s="195">
        <v>0.36599999999999999</v>
      </c>
      <c r="X2023" s="195">
        <v>0.40699999999999997</v>
      </c>
      <c r="Y2023" s="195">
        <v>5.0000000000000001E-3</v>
      </c>
      <c r="Z2023" s="195">
        <v>1.2999999999999999E-2</v>
      </c>
      <c r="AA2023" s="195">
        <v>6.0000000000000001E-3</v>
      </c>
      <c r="AB2023" s="195">
        <v>1.4999999999999999E-2</v>
      </c>
    </row>
    <row r="2024" spans="1:28" x14ac:dyDescent="0.25">
      <c r="A2024" s="94" t="s">
        <v>3467</v>
      </c>
      <c r="B2024" s="195" t="s">
        <v>143</v>
      </c>
      <c r="C2024" s="195">
        <v>0.42083333333333334</v>
      </c>
      <c r="D2024" s="195">
        <v>0.35</v>
      </c>
      <c r="E2024" s="195">
        <v>9.7916666666666666E-2</v>
      </c>
      <c r="F2024" s="195" t="s">
        <v>143</v>
      </c>
      <c r="G2024" s="195">
        <v>3.3333333333333333E-2</v>
      </c>
      <c r="H2024" s="195" t="s">
        <v>143</v>
      </c>
      <c r="I2024" s="195">
        <v>9.7916666666666666E-2</v>
      </c>
      <c r="J2024" s="194">
        <v>0.99999999999999989</v>
      </c>
      <c r="K2024" s="196">
        <v>480</v>
      </c>
      <c r="L2024" s="94"/>
      <c r="M2024" s="195" t="s">
        <v>143</v>
      </c>
      <c r="N2024" s="195" t="s">
        <v>143</v>
      </c>
      <c r="O2024" s="195">
        <v>0.377</v>
      </c>
      <c r="P2024" s="195">
        <v>0.46500000000000002</v>
      </c>
      <c r="Q2024" s="195">
        <v>0.309</v>
      </c>
      <c r="R2024" s="195">
        <v>0.39400000000000002</v>
      </c>
      <c r="S2024" s="195">
        <v>7.3999999999999996E-2</v>
      </c>
      <c r="T2024" s="195">
        <v>0.128</v>
      </c>
      <c r="U2024" s="195" t="s">
        <v>143</v>
      </c>
      <c r="V2024" s="195" t="s">
        <v>143</v>
      </c>
      <c r="W2024" s="195">
        <v>2.1000000000000001E-2</v>
      </c>
      <c r="X2024" s="195">
        <v>5.2999999999999999E-2</v>
      </c>
      <c r="Y2024" s="195" t="s">
        <v>143</v>
      </c>
      <c r="Z2024" s="195" t="s">
        <v>143</v>
      </c>
      <c r="AA2024" s="195">
        <v>7.3999999999999996E-2</v>
      </c>
      <c r="AB2024" s="195">
        <v>0.128</v>
      </c>
    </row>
    <row r="2025" spans="1:28" x14ac:dyDescent="0.25">
      <c r="A2025" s="94" t="s">
        <v>3468</v>
      </c>
      <c r="B2025" s="195" t="s">
        <v>143</v>
      </c>
      <c r="C2025" s="195">
        <v>0.17718446601941748</v>
      </c>
      <c r="D2025" s="195">
        <v>0.38349514563106796</v>
      </c>
      <c r="E2025" s="195">
        <v>0.13106796116504854</v>
      </c>
      <c r="F2025" s="195">
        <v>2.4271844660194174E-2</v>
      </c>
      <c r="G2025" s="195">
        <v>0.24757281553398058</v>
      </c>
      <c r="H2025" s="195">
        <v>2.4271844660194173E-3</v>
      </c>
      <c r="I2025" s="195">
        <v>3.3980582524271843E-2</v>
      </c>
      <c r="J2025" s="194">
        <v>1</v>
      </c>
      <c r="K2025" s="196">
        <v>412</v>
      </c>
      <c r="L2025" s="94"/>
      <c r="M2025" s="195" t="s">
        <v>143</v>
      </c>
      <c r="N2025" s="195" t="s">
        <v>143</v>
      </c>
      <c r="O2025" s="195">
        <v>0.14299999999999999</v>
      </c>
      <c r="P2025" s="195">
        <v>0.217</v>
      </c>
      <c r="Q2025" s="195">
        <v>0.33800000000000002</v>
      </c>
      <c r="R2025" s="195">
        <v>0.43099999999999999</v>
      </c>
      <c r="S2025" s="195">
        <v>0.10199999999999999</v>
      </c>
      <c r="T2025" s="195">
        <v>0.16700000000000001</v>
      </c>
      <c r="U2025" s="195">
        <v>1.2999999999999999E-2</v>
      </c>
      <c r="V2025" s="195">
        <v>4.3999999999999997E-2</v>
      </c>
      <c r="W2025" s="195">
        <v>0.20799999999999999</v>
      </c>
      <c r="X2025" s="195">
        <v>0.29099999999999998</v>
      </c>
      <c r="Y2025" s="195">
        <v>0</v>
      </c>
      <c r="Z2025" s="195">
        <v>1.4E-2</v>
      </c>
      <c r="AA2025" s="195">
        <v>0.02</v>
      </c>
      <c r="AB2025" s="195">
        <v>5.6000000000000001E-2</v>
      </c>
    </row>
    <row r="2026" spans="1:28" x14ac:dyDescent="0.25">
      <c r="A2026" s="94" t="s">
        <v>3469</v>
      </c>
      <c r="B2026" s="195" t="s">
        <v>143</v>
      </c>
      <c r="C2026" s="195">
        <v>0.32494279176201374</v>
      </c>
      <c r="D2026" s="195">
        <v>0.23798627002288331</v>
      </c>
      <c r="E2026" s="195">
        <v>6.8649885583524028E-2</v>
      </c>
      <c r="F2026" s="195">
        <v>9.1533180778032033E-2</v>
      </c>
      <c r="G2026" s="195">
        <v>0.23798627002288331</v>
      </c>
      <c r="H2026" s="195">
        <v>9.1533180778032037E-3</v>
      </c>
      <c r="I2026" s="195">
        <v>2.9748283752860413E-2</v>
      </c>
      <c r="J2026" s="194">
        <v>1</v>
      </c>
      <c r="K2026" s="196">
        <v>437</v>
      </c>
      <c r="L2026" s="94"/>
      <c r="M2026" s="195" t="s">
        <v>143</v>
      </c>
      <c r="N2026" s="195" t="s">
        <v>143</v>
      </c>
      <c r="O2026" s="195">
        <v>0.28299999999999997</v>
      </c>
      <c r="P2026" s="195">
        <v>0.37</v>
      </c>
      <c r="Q2026" s="195">
        <v>0.2</v>
      </c>
      <c r="R2026" s="195">
        <v>0.28000000000000003</v>
      </c>
      <c r="S2026" s="195">
        <v>4.9000000000000002E-2</v>
      </c>
      <c r="T2026" s="195">
        <v>9.6000000000000002E-2</v>
      </c>
      <c r="U2026" s="195">
        <v>6.8000000000000005E-2</v>
      </c>
      <c r="V2026" s="195">
        <v>0.122</v>
      </c>
      <c r="W2026" s="195">
        <v>0.2</v>
      </c>
      <c r="X2026" s="195">
        <v>0.28000000000000003</v>
      </c>
      <c r="Y2026" s="195">
        <v>4.0000000000000001E-3</v>
      </c>
      <c r="Z2026" s="195">
        <v>2.3E-2</v>
      </c>
      <c r="AA2026" s="195">
        <v>1.7000000000000001E-2</v>
      </c>
      <c r="AB2026" s="195">
        <v>0.05</v>
      </c>
    </row>
    <row r="2027" spans="1:28" x14ac:dyDescent="0.25">
      <c r="A2027" s="94" t="s">
        <v>3470</v>
      </c>
      <c r="B2027" s="195" t="s">
        <v>143</v>
      </c>
      <c r="C2027" s="195">
        <v>0.10679611650485436</v>
      </c>
      <c r="D2027" s="195">
        <v>0.19093851132686085</v>
      </c>
      <c r="E2027" s="195">
        <v>0.12297734627831715</v>
      </c>
      <c r="F2027" s="195">
        <v>1.6181229773462782E-2</v>
      </c>
      <c r="G2027" s="195">
        <v>0.53721682847896435</v>
      </c>
      <c r="H2027" s="195">
        <v>9.7087378640776691E-3</v>
      </c>
      <c r="I2027" s="195">
        <v>1.6181229773462782E-2</v>
      </c>
      <c r="J2027" s="194">
        <v>0.99999999999999989</v>
      </c>
      <c r="K2027" s="196">
        <v>309</v>
      </c>
      <c r="L2027" s="94"/>
      <c r="M2027" s="195" t="s">
        <v>143</v>
      </c>
      <c r="N2027" s="195" t="s">
        <v>143</v>
      </c>
      <c r="O2027" s="195">
        <v>7.6999999999999999E-2</v>
      </c>
      <c r="P2027" s="195">
        <v>0.14599999999999999</v>
      </c>
      <c r="Q2027" s="195">
        <v>0.151</v>
      </c>
      <c r="R2027" s="195">
        <v>0.23799999999999999</v>
      </c>
      <c r="S2027" s="195">
        <v>9.0999999999999998E-2</v>
      </c>
      <c r="T2027" s="195">
        <v>0.16400000000000001</v>
      </c>
      <c r="U2027" s="195">
        <v>7.0000000000000001E-3</v>
      </c>
      <c r="V2027" s="195">
        <v>3.6999999999999998E-2</v>
      </c>
      <c r="W2027" s="195">
        <v>0.48199999999999998</v>
      </c>
      <c r="X2027" s="195">
        <v>0.59199999999999997</v>
      </c>
      <c r="Y2027" s="195">
        <v>3.0000000000000001E-3</v>
      </c>
      <c r="Z2027" s="195">
        <v>2.8000000000000001E-2</v>
      </c>
      <c r="AA2027" s="195">
        <v>7.0000000000000001E-3</v>
      </c>
      <c r="AB2027" s="195">
        <v>3.6999999999999998E-2</v>
      </c>
    </row>
    <row r="2028" spans="1:28" x14ac:dyDescent="0.25">
      <c r="A2028" s="94" t="s">
        <v>3471</v>
      </c>
      <c r="B2028" s="195" t="s">
        <v>143</v>
      </c>
      <c r="C2028" s="195">
        <v>0.31664580725907382</v>
      </c>
      <c r="D2028" s="195">
        <v>0.42553191489361702</v>
      </c>
      <c r="E2028" s="195">
        <v>0.10200250312891114</v>
      </c>
      <c r="F2028" s="195">
        <v>2.1902377972465581E-2</v>
      </c>
      <c r="G2028" s="195">
        <v>0.10200250312891114</v>
      </c>
      <c r="H2028" s="195">
        <v>5.0062578222778474E-3</v>
      </c>
      <c r="I2028" s="195">
        <v>2.6908635794743431E-2</v>
      </c>
      <c r="J2028" s="194">
        <v>1</v>
      </c>
      <c r="K2028" s="196">
        <v>1598</v>
      </c>
      <c r="L2028" s="94"/>
      <c r="M2028" s="195" t="s">
        <v>143</v>
      </c>
      <c r="N2028" s="195" t="s">
        <v>143</v>
      </c>
      <c r="O2028" s="195">
        <v>0.29399999999999998</v>
      </c>
      <c r="P2028" s="195">
        <v>0.34</v>
      </c>
      <c r="Q2028" s="195">
        <v>0.40100000000000002</v>
      </c>
      <c r="R2028" s="195">
        <v>0.45</v>
      </c>
      <c r="S2028" s="195">
        <v>8.7999999999999995E-2</v>
      </c>
      <c r="T2028" s="195">
        <v>0.11799999999999999</v>
      </c>
      <c r="U2028" s="195">
        <v>1.6E-2</v>
      </c>
      <c r="V2028" s="195">
        <v>0.03</v>
      </c>
      <c r="W2028" s="195">
        <v>8.7999999999999995E-2</v>
      </c>
      <c r="X2028" s="195">
        <v>0.11799999999999999</v>
      </c>
      <c r="Y2028" s="195">
        <v>3.0000000000000001E-3</v>
      </c>
      <c r="Z2028" s="195">
        <v>0.01</v>
      </c>
      <c r="AA2028" s="195">
        <v>0.02</v>
      </c>
      <c r="AB2028" s="195">
        <v>3.5999999999999997E-2</v>
      </c>
    </row>
    <row r="2029" spans="1:28" x14ac:dyDescent="0.25">
      <c r="A2029" s="94" t="s">
        <v>3472</v>
      </c>
      <c r="B2029" s="195" t="s">
        <v>143</v>
      </c>
      <c r="C2029" s="195">
        <v>0.43939393939393939</v>
      </c>
      <c r="D2029" s="195">
        <v>0.36969696969696969</v>
      </c>
      <c r="E2029" s="195">
        <v>6.363636363636363E-2</v>
      </c>
      <c r="F2029" s="195">
        <v>6.0606060606060606E-3</v>
      </c>
      <c r="G2029" s="195">
        <v>9.0909090909090912E-2</v>
      </c>
      <c r="H2029" s="195">
        <v>1.2121212121212121E-2</v>
      </c>
      <c r="I2029" s="195">
        <v>1.8181818181818181E-2</v>
      </c>
      <c r="J2029" s="194">
        <v>1</v>
      </c>
      <c r="K2029" s="196">
        <v>330</v>
      </c>
      <c r="L2029" s="94"/>
      <c r="M2029" s="195" t="s">
        <v>143</v>
      </c>
      <c r="N2029" s="195" t="s">
        <v>143</v>
      </c>
      <c r="O2029" s="195">
        <v>0.38700000000000001</v>
      </c>
      <c r="P2029" s="195">
        <v>0.49299999999999999</v>
      </c>
      <c r="Q2029" s="195">
        <v>0.31900000000000001</v>
      </c>
      <c r="R2029" s="195">
        <v>0.42299999999999999</v>
      </c>
      <c r="S2029" s="195">
        <v>4.2000000000000003E-2</v>
      </c>
      <c r="T2029" s="195">
        <v>9.5000000000000001E-2</v>
      </c>
      <c r="U2029" s="195">
        <v>2E-3</v>
      </c>
      <c r="V2029" s="195">
        <v>2.1999999999999999E-2</v>
      </c>
      <c r="W2029" s="195">
        <v>6.4000000000000001E-2</v>
      </c>
      <c r="X2029" s="195">
        <v>0.127</v>
      </c>
      <c r="Y2029" s="195">
        <v>5.0000000000000001E-3</v>
      </c>
      <c r="Z2029" s="195">
        <v>3.1E-2</v>
      </c>
      <c r="AA2029" s="195">
        <v>8.0000000000000002E-3</v>
      </c>
      <c r="AB2029" s="195">
        <v>3.9E-2</v>
      </c>
    </row>
    <row r="2030" spans="1:28" x14ac:dyDescent="0.25">
      <c r="A2030" s="94" t="s">
        <v>3473</v>
      </c>
      <c r="B2030" s="195">
        <v>5.1295799821268993E-2</v>
      </c>
      <c r="C2030" s="195">
        <v>0.25558534405719391</v>
      </c>
      <c r="D2030" s="195">
        <v>0.26246648793565686</v>
      </c>
      <c r="E2030" s="195">
        <v>0.1159964253798034</v>
      </c>
      <c r="F2030" s="195">
        <v>2.1447721179624665E-2</v>
      </c>
      <c r="G2030" s="195">
        <v>0.23967828418230563</v>
      </c>
      <c r="H2030" s="195">
        <v>7.3279714030384272E-3</v>
      </c>
      <c r="I2030" s="195">
        <v>4.6201966041108135E-2</v>
      </c>
      <c r="J2030" s="194">
        <v>1</v>
      </c>
      <c r="K2030" s="196">
        <v>11190</v>
      </c>
      <c r="L2030" s="94"/>
      <c r="M2030" s="195">
        <v>4.7E-2</v>
      </c>
      <c r="N2030" s="195">
        <v>5.6000000000000001E-2</v>
      </c>
      <c r="O2030" s="195">
        <v>0.248</v>
      </c>
      <c r="P2030" s="195">
        <v>0.26400000000000001</v>
      </c>
      <c r="Q2030" s="195">
        <v>0.254</v>
      </c>
      <c r="R2030" s="195">
        <v>0.27100000000000002</v>
      </c>
      <c r="S2030" s="195">
        <v>0.11</v>
      </c>
      <c r="T2030" s="195">
        <v>0.122</v>
      </c>
      <c r="U2030" s="195">
        <v>1.9E-2</v>
      </c>
      <c r="V2030" s="195">
        <v>2.4E-2</v>
      </c>
      <c r="W2030" s="195">
        <v>0.23200000000000001</v>
      </c>
      <c r="X2030" s="195">
        <v>0.248</v>
      </c>
      <c r="Y2030" s="195">
        <v>6.0000000000000001E-3</v>
      </c>
      <c r="Z2030" s="195">
        <v>8.9999999999999993E-3</v>
      </c>
      <c r="AA2030" s="195">
        <v>4.2000000000000003E-2</v>
      </c>
      <c r="AB2030" s="195">
        <v>0.05</v>
      </c>
    </row>
    <row r="2031" spans="1:28" x14ac:dyDescent="0.25">
      <c r="A2031" s="94" t="s">
        <v>3474</v>
      </c>
      <c r="B2031" s="195" t="s">
        <v>143</v>
      </c>
      <c r="C2031" s="195">
        <v>0.2857142857142857</v>
      </c>
      <c r="D2031" s="195">
        <v>0.27891156462585032</v>
      </c>
      <c r="E2031" s="195">
        <v>0.12925170068027211</v>
      </c>
      <c r="F2031" s="195">
        <v>3.7414965986394558E-2</v>
      </c>
      <c r="G2031" s="195">
        <v>0.22108843537414966</v>
      </c>
      <c r="H2031" s="195">
        <v>6.8027210884353739E-3</v>
      </c>
      <c r="I2031" s="195">
        <v>4.0816326530612242E-2</v>
      </c>
      <c r="J2031" s="194">
        <v>1</v>
      </c>
      <c r="K2031" s="196">
        <v>294</v>
      </c>
      <c r="L2031" s="94"/>
      <c r="M2031" s="195" t="s">
        <v>143</v>
      </c>
      <c r="N2031" s="195" t="s">
        <v>143</v>
      </c>
      <c r="O2031" s="195">
        <v>0.23699999999999999</v>
      </c>
      <c r="P2031" s="195">
        <v>0.34</v>
      </c>
      <c r="Q2031" s="195">
        <v>0.23100000000000001</v>
      </c>
      <c r="R2031" s="195">
        <v>0.33300000000000002</v>
      </c>
      <c r="S2031" s="195">
        <v>9.6000000000000002E-2</v>
      </c>
      <c r="T2031" s="195">
        <v>0.17199999999999999</v>
      </c>
      <c r="U2031" s="195">
        <v>2.1000000000000001E-2</v>
      </c>
      <c r="V2031" s="195">
        <v>6.6000000000000003E-2</v>
      </c>
      <c r="W2031" s="195">
        <v>0.17699999999999999</v>
      </c>
      <c r="X2031" s="195">
        <v>0.27200000000000002</v>
      </c>
      <c r="Y2031" s="195">
        <v>2E-3</v>
      </c>
      <c r="Z2031" s="195">
        <v>2.4E-2</v>
      </c>
      <c r="AA2031" s="195">
        <v>2.4E-2</v>
      </c>
      <c r="AB2031" s="195">
        <v>7.0000000000000007E-2</v>
      </c>
    </row>
    <row r="2032" spans="1:28" x14ac:dyDescent="0.25">
      <c r="A2032" s="94" t="s">
        <v>3475</v>
      </c>
      <c r="B2032" s="195" t="s">
        <v>143</v>
      </c>
      <c r="C2032" s="195">
        <v>6.3091482649842268E-2</v>
      </c>
      <c r="D2032" s="195">
        <v>0.16719242902208201</v>
      </c>
      <c r="E2032" s="195">
        <v>9.1482649842271294E-2</v>
      </c>
      <c r="F2032" s="195">
        <v>3.1545741324921135E-3</v>
      </c>
      <c r="G2032" s="195">
        <v>0.58675078864353314</v>
      </c>
      <c r="H2032" s="195">
        <v>2.5236593059936908E-2</v>
      </c>
      <c r="I2032" s="195">
        <v>6.3091482649842268E-2</v>
      </c>
      <c r="J2032" s="194">
        <v>1</v>
      </c>
      <c r="K2032" s="196">
        <v>317</v>
      </c>
      <c r="L2032" s="94"/>
      <c r="M2032" s="195" t="s">
        <v>143</v>
      </c>
      <c r="N2032" s="195" t="s">
        <v>143</v>
      </c>
      <c r="O2032" s="195">
        <v>4.1000000000000002E-2</v>
      </c>
      <c r="P2032" s="195">
        <v>9.5000000000000001E-2</v>
      </c>
      <c r="Q2032" s="195">
        <v>0.13</v>
      </c>
      <c r="R2032" s="195">
        <v>0.21199999999999999</v>
      </c>
      <c r="S2032" s="195">
        <v>6.4000000000000001E-2</v>
      </c>
      <c r="T2032" s="195">
        <v>0.128</v>
      </c>
      <c r="U2032" s="195">
        <v>1E-3</v>
      </c>
      <c r="V2032" s="195">
        <v>1.7999999999999999E-2</v>
      </c>
      <c r="W2032" s="195">
        <v>0.53200000000000003</v>
      </c>
      <c r="X2032" s="195">
        <v>0.64</v>
      </c>
      <c r="Y2032" s="195">
        <v>1.2999999999999999E-2</v>
      </c>
      <c r="Z2032" s="195">
        <v>4.9000000000000002E-2</v>
      </c>
      <c r="AA2032" s="195">
        <v>4.1000000000000002E-2</v>
      </c>
      <c r="AB2032" s="195">
        <v>9.5000000000000001E-2</v>
      </c>
    </row>
    <row r="2033" spans="1:28" x14ac:dyDescent="0.25">
      <c r="A2033" s="94" t="s">
        <v>3476</v>
      </c>
      <c r="B2033" s="195">
        <v>5.6640625E-2</v>
      </c>
      <c r="C2033" s="195">
        <v>2.9296875E-3</v>
      </c>
      <c r="D2033" s="195">
        <v>0.623046875</v>
      </c>
      <c r="E2033" s="195">
        <v>5.859375E-2</v>
      </c>
      <c r="F2033" s="195">
        <v>6.25E-2</v>
      </c>
      <c r="G2033" s="195">
        <v>1.46484375E-2</v>
      </c>
      <c r="H2033" s="195" t="s">
        <v>143</v>
      </c>
      <c r="I2033" s="195">
        <v>0.181640625</v>
      </c>
      <c r="J2033" s="194">
        <v>1</v>
      </c>
      <c r="K2033" s="196">
        <v>1024</v>
      </c>
      <c r="L2033" s="94"/>
      <c r="M2033" s="195">
        <v>4.3999999999999997E-2</v>
      </c>
      <c r="N2033" s="195">
        <v>7.2999999999999995E-2</v>
      </c>
      <c r="O2033" s="195">
        <v>1E-3</v>
      </c>
      <c r="P2033" s="195">
        <v>8.9999999999999993E-3</v>
      </c>
      <c r="Q2033" s="195">
        <v>0.59299999999999997</v>
      </c>
      <c r="R2033" s="195">
        <v>0.65200000000000002</v>
      </c>
      <c r="S2033" s="195">
        <v>4.5999999999999999E-2</v>
      </c>
      <c r="T2033" s="195">
        <v>7.4999999999999997E-2</v>
      </c>
      <c r="U2033" s="195">
        <v>4.9000000000000002E-2</v>
      </c>
      <c r="V2033" s="195">
        <v>7.9000000000000001E-2</v>
      </c>
      <c r="W2033" s="195">
        <v>8.9999999999999993E-3</v>
      </c>
      <c r="X2033" s="195">
        <v>2.4E-2</v>
      </c>
      <c r="Y2033" s="195" t="s">
        <v>143</v>
      </c>
      <c r="Z2033" s="195" t="s">
        <v>143</v>
      </c>
      <c r="AA2033" s="195">
        <v>0.159</v>
      </c>
      <c r="AB2033" s="195">
        <v>0.20599999999999999</v>
      </c>
    </row>
    <row r="2034" spans="1:28" x14ac:dyDescent="0.25">
      <c r="A2034" s="94" t="s">
        <v>3477</v>
      </c>
      <c r="B2034" s="195">
        <v>7.7729257641921401E-2</v>
      </c>
      <c r="C2034" s="195">
        <v>0.2427947598253275</v>
      </c>
      <c r="D2034" s="195">
        <v>0.24017467248908297</v>
      </c>
      <c r="E2034" s="195">
        <v>8.2096069868995633E-2</v>
      </c>
      <c r="F2034" s="195">
        <v>3.4934497816593885E-2</v>
      </c>
      <c r="G2034" s="195">
        <v>0.28209606986899566</v>
      </c>
      <c r="H2034" s="195">
        <v>6.1135371179039302E-3</v>
      </c>
      <c r="I2034" s="195">
        <v>3.4061135371179038E-2</v>
      </c>
      <c r="J2034" s="194">
        <v>1</v>
      </c>
      <c r="K2034" s="196">
        <v>1145</v>
      </c>
      <c r="L2034" s="94"/>
      <c r="M2034" s="195">
        <v>6.4000000000000001E-2</v>
      </c>
      <c r="N2034" s="195">
        <v>9.5000000000000001E-2</v>
      </c>
      <c r="O2034" s="195">
        <v>0.219</v>
      </c>
      <c r="P2034" s="195">
        <v>0.26800000000000002</v>
      </c>
      <c r="Q2034" s="195">
        <v>0.216</v>
      </c>
      <c r="R2034" s="195">
        <v>0.26600000000000001</v>
      </c>
      <c r="S2034" s="195">
        <v>6.8000000000000005E-2</v>
      </c>
      <c r="T2034" s="195">
        <v>9.9000000000000005E-2</v>
      </c>
      <c r="U2034" s="195">
        <v>2.5999999999999999E-2</v>
      </c>
      <c r="V2034" s="195">
        <v>4.7E-2</v>
      </c>
      <c r="W2034" s="195">
        <v>0.25700000000000001</v>
      </c>
      <c r="X2034" s="195">
        <v>0.309</v>
      </c>
      <c r="Y2034" s="195">
        <v>3.0000000000000001E-3</v>
      </c>
      <c r="Z2034" s="195">
        <v>1.2999999999999999E-2</v>
      </c>
      <c r="AA2034" s="195">
        <v>2.5000000000000001E-2</v>
      </c>
      <c r="AB2034" s="195">
        <v>4.5999999999999999E-2</v>
      </c>
    </row>
    <row r="2035" spans="1:28" x14ac:dyDescent="0.25">
      <c r="A2035" s="94" t="s">
        <v>3478</v>
      </c>
      <c r="B2035" s="195">
        <v>0.26662971175166295</v>
      </c>
      <c r="C2035" s="195">
        <v>0.42073170731707316</v>
      </c>
      <c r="D2035" s="195">
        <v>0.16352549889135254</v>
      </c>
      <c r="E2035" s="195">
        <v>3.4922394678492237E-2</v>
      </c>
      <c r="F2035" s="195">
        <v>5.5432372505543237E-4</v>
      </c>
      <c r="G2035" s="195">
        <v>5.6541019955654102E-2</v>
      </c>
      <c r="H2035" s="195">
        <v>4.9889135254988911E-3</v>
      </c>
      <c r="I2035" s="195">
        <v>5.2106430155210645E-2</v>
      </c>
      <c r="J2035" s="194">
        <v>1</v>
      </c>
      <c r="K2035" s="196">
        <v>1804</v>
      </c>
      <c r="L2035" s="94"/>
      <c r="M2035" s="195">
        <v>0.247</v>
      </c>
      <c r="N2035" s="195">
        <v>0.28799999999999998</v>
      </c>
      <c r="O2035" s="195">
        <v>0.39800000000000002</v>
      </c>
      <c r="P2035" s="195">
        <v>0.44400000000000001</v>
      </c>
      <c r="Q2035" s="195">
        <v>0.14699999999999999</v>
      </c>
      <c r="R2035" s="195">
        <v>0.18099999999999999</v>
      </c>
      <c r="S2035" s="195">
        <v>2.7E-2</v>
      </c>
      <c r="T2035" s="195">
        <v>4.3999999999999997E-2</v>
      </c>
      <c r="U2035" s="195">
        <v>0</v>
      </c>
      <c r="V2035" s="195">
        <v>3.0000000000000001E-3</v>
      </c>
      <c r="W2035" s="195">
        <v>4.7E-2</v>
      </c>
      <c r="X2035" s="195">
        <v>6.8000000000000005E-2</v>
      </c>
      <c r="Y2035" s="195">
        <v>3.0000000000000001E-3</v>
      </c>
      <c r="Z2035" s="195">
        <v>8.9999999999999993E-3</v>
      </c>
      <c r="AA2035" s="195">
        <v>4.2999999999999997E-2</v>
      </c>
      <c r="AB2035" s="195">
        <v>6.3E-2</v>
      </c>
    </row>
    <row r="2036" spans="1:28" x14ac:dyDescent="0.25">
      <c r="A2036" s="94" t="s">
        <v>3479</v>
      </c>
      <c r="B2036" s="195" t="s">
        <v>143</v>
      </c>
      <c r="C2036" s="195">
        <v>0.16961130742049471</v>
      </c>
      <c r="D2036" s="195">
        <v>0.32862190812720848</v>
      </c>
      <c r="E2036" s="195">
        <v>0.22614840989399293</v>
      </c>
      <c r="F2036" s="195">
        <v>1.4134275618374558E-2</v>
      </c>
      <c r="G2036" s="195">
        <v>0.22261484098939929</v>
      </c>
      <c r="H2036" s="195">
        <v>7.0671378091872791E-3</v>
      </c>
      <c r="I2036" s="195">
        <v>3.1802120141342753E-2</v>
      </c>
      <c r="J2036" s="194">
        <v>1</v>
      </c>
      <c r="K2036" s="196">
        <v>283</v>
      </c>
      <c r="L2036" s="94"/>
      <c r="M2036" s="195" t="s">
        <v>143</v>
      </c>
      <c r="N2036" s="195" t="s">
        <v>143</v>
      </c>
      <c r="O2036" s="195">
        <v>0.13</v>
      </c>
      <c r="P2036" s="195">
        <v>0.218</v>
      </c>
      <c r="Q2036" s="195">
        <v>0.27700000000000002</v>
      </c>
      <c r="R2036" s="195">
        <v>0.38500000000000001</v>
      </c>
      <c r="S2036" s="195">
        <v>0.18099999999999999</v>
      </c>
      <c r="T2036" s="195">
        <v>0.27800000000000002</v>
      </c>
      <c r="U2036" s="195">
        <v>6.0000000000000001E-3</v>
      </c>
      <c r="V2036" s="195">
        <v>3.5999999999999997E-2</v>
      </c>
      <c r="W2036" s="195">
        <v>0.17799999999999999</v>
      </c>
      <c r="X2036" s="195">
        <v>0.27500000000000002</v>
      </c>
      <c r="Y2036" s="195">
        <v>2E-3</v>
      </c>
      <c r="Z2036" s="195">
        <v>2.5000000000000001E-2</v>
      </c>
      <c r="AA2036" s="195">
        <v>1.7000000000000001E-2</v>
      </c>
      <c r="AB2036" s="195">
        <v>5.8999999999999997E-2</v>
      </c>
    </row>
    <row r="2037" spans="1:28" x14ac:dyDescent="0.25">
      <c r="A2037" s="94" t="s">
        <v>3480</v>
      </c>
      <c r="B2037" s="195" t="s">
        <v>143</v>
      </c>
      <c r="C2037" s="195">
        <v>0.20732600732600734</v>
      </c>
      <c r="D2037" s="195">
        <v>0.19047619047619047</v>
      </c>
      <c r="E2037" s="195">
        <v>0.14505494505494507</v>
      </c>
      <c r="F2037" s="195">
        <v>1.2454212454212455E-2</v>
      </c>
      <c r="G2037" s="195">
        <v>0.40293040293040294</v>
      </c>
      <c r="H2037" s="195">
        <v>1.391941391941392E-2</v>
      </c>
      <c r="I2037" s="195">
        <v>2.7838827838827841E-2</v>
      </c>
      <c r="J2037" s="194">
        <v>1</v>
      </c>
      <c r="K2037" s="196">
        <v>1365</v>
      </c>
      <c r="L2037" s="94"/>
      <c r="M2037" s="195" t="s">
        <v>143</v>
      </c>
      <c r="N2037" s="195" t="s">
        <v>143</v>
      </c>
      <c r="O2037" s="195">
        <v>0.187</v>
      </c>
      <c r="P2037" s="195">
        <v>0.23</v>
      </c>
      <c r="Q2037" s="195">
        <v>0.17100000000000001</v>
      </c>
      <c r="R2037" s="195">
        <v>0.21199999999999999</v>
      </c>
      <c r="S2037" s="195">
        <v>0.127</v>
      </c>
      <c r="T2037" s="195">
        <v>0.16500000000000001</v>
      </c>
      <c r="U2037" s="195">
        <v>8.0000000000000002E-3</v>
      </c>
      <c r="V2037" s="195">
        <v>0.02</v>
      </c>
      <c r="W2037" s="195">
        <v>0.377</v>
      </c>
      <c r="X2037" s="195">
        <v>0.42899999999999999</v>
      </c>
      <c r="Y2037" s="195">
        <v>8.9999999999999993E-3</v>
      </c>
      <c r="Z2037" s="195">
        <v>2.1999999999999999E-2</v>
      </c>
      <c r="AA2037" s="195">
        <v>0.02</v>
      </c>
      <c r="AB2037" s="195">
        <v>3.7999999999999999E-2</v>
      </c>
    </row>
    <row r="2038" spans="1:28" x14ac:dyDescent="0.25">
      <c r="A2038" s="94" t="s">
        <v>3481</v>
      </c>
      <c r="B2038" s="195" t="s">
        <v>143</v>
      </c>
      <c r="C2038" s="195">
        <v>0.52982456140350875</v>
      </c>
      <c r="D2038" s="195">
        <v>0.29122807017543861</v>
      </c>
      <c r="E2038" s="195">
        <v>7.7192982456140355E-2</v>
      </c>
      <c r="F2038" s="195">
        <v>3.5087719298245615E-3</v>
      </c>
      <c r="G2038" s="195">
        <v>1.7543859649122806E-2</v>
      </c>
      <c r="H2038" s="195" t="s">
        <v>143</v>
      </c>
      <c r="I2038" s="195">
        <v>8.0701754385964913E-2</v>
      </c>
      <c r="J2038" s="194">
        <v>1</v>
      </c>
      <c r="K2038" s="196">
        <v>285</v>
      </c>
      <c r="L2038" s="94"/>
      <c r="M2038" s="195" t="s">
        <v>143</v>
      </c>
      <c r="N2038" s="195" t="s">
        <v>143</v>
      </c>
      <c r="O2038" s="195">
        <v>0.47199999999999998</v>
      </c>
      <c r="P2038" s="195">
        <v>0.58699999999999997</v>
      </c>
      <c r="Q2038" s="195">
        <v>0.24199999999999999</v>
      </c>
      <c r="R2038" s="195">
        <v>0.34599999999999997</v>
      </c>
      <c r="S2038" s="195">
        <v>5.1999999999999998E-2</v>
      </c>
      <c r="T2038" s="195">
        <v>0.114</v>
      </c>
      <c r="U2038" s="195">
        <v>1E-3</v>
      </c>
      <c r="V2038" s="195">
        <v>0.02</v>
      </c>
      <c r="W2038" s="195">
        <v>8.0000000000000002E-3</v>
      </c>
      <c r="X2038" s="195">
        <v>0.04</v>
      </c>
      <c r="Y2038" s="195" t="s">
        <v>143</v>
      </c>
      <c r="Z2038" s="195" t="s">
        <v>143</v>
      </c>
      <c r="AA2038" s="195">
        <v>5.3999999999999999E-2</v>
      </c>
      <c r="AB2038" s="195">
        <v>0.11799999999999999</v>
      </c>
    </row>
    <row r="2039" spans="1:28" x14ac:dyDescent="0.25">
      <c r="A2039" s="94" t="s">
        <v>3482</v>
      </c>
      <c r="B2039" s="195" t="s">
        <v>143</v>
      </c>
      <c r="C2039" s="195">
        <v>0.1761006289308176</v>
      </c>
      <c r="D2039" s="195">
        <v>0.31027253668763105</v>
      </c>
      <c r="E2039" s="195">
        <v>0.13626834381551362</v>
      </c>
      <c r="F2039" s="195">
        <v>1.8867924528301886E-2</v>
      </c>
      <c r="G2039" s="195">
        <v>0.28511530398322849</v>
      </c>
      <c r="H2039" s="195" t="s">
        <v>143</v>
      </c>
      <c r="I2039" s="195">
        <v>7.337526205450734E-2</v>
      </c>
      <c r="J2039" s="194">
        <v>1</v>
      </c>
      <c r="K2039" s="196">
        <v>477</v>
      </c>
      <c r="L2039" s="94"/>
      <c r="M2039" s="195" t="s">
        <v>143</v>
      </c>
      <c r="N2039" s="195" t="s">
        <v>143</v>
      </c>
      <c r="O2039" s="195">
        <v>0.14499999999999999</v>
      </c>
      <c r="P2039" s="195">
        <v>0.21299999999999999</v>
      </c>
      <c r="Q2039" s="195">
        <v>0.27</v>
      </c>
      <c r="R2039" s="195">
        <v>0.35299999999999998</v>
      </c>
      <c r="S2039" s="195">
        <v>0.108</v>
      </c>
      <c r="T2039" s="195">
        <v>0.17</v>
      </c>
      <c r="U2039" s="195">
        <v>0.01</v>
      </c>
      <c r="V2039" s="195">
        <v>3.5000000000000003E-2</v>
      </c>
      <c r="W2039" s="195">
        <v>0.246</v>
      </c>
      <c r="X2039" s="195">
        <v>0.32700000000000001</v>
      </c>
      <c r="Y2039" s="195" t="s">
        <v>143</v>
      </c>
      <c r="Z2039" s="195" t="s">
        <v>143</v>
      </c>
      <c r="AA2039" s="195">
        <v>5.2999999999999999E-2</v>
      </c>
      <c r="AB2039" s="195">
        <v>0.1</v>
      </c>
    </row>
    <row r="2040" spans="1:28" x14ac:dyDescent="0.25">
      <c r="A2040" s="94" t="s">
        <v>3483</v>
      </c>
      <c r="B2040" s="195" t="s">
        <v>143</v>
      </c>
      <c r="C2040" s="195">
        <v>0.37349397590361444</v>
      </c>
      <c r="D2040" s="195">
        <v>0.20080321285140562</v>
      </c>
      <c r="E2040" s="195">
        <v>6.0240963855421686E-2</v>
      </c>
      <c r="F2040" s="195">
        <v>5.6224899598393573E-2</v>
      </c>
      <c r="G2040" s="195">
        <v>0.28112449799196787</v>
      </c>
      <c r="H2040" s="195" t="s">
        <v>143</v>
      </c>
      <c r="I2040" s="195">
        <v>2.8112449799196786E-2</v>
      </c>
      <c r="J2040" s="194">
        <v>1</v>
      </c>
      <c r="K2040" s="196">
        <v>249</v>
      </c>
      <c r="L2040" s="94"/>
      <c r="M2040" s="195" t="s">
        <v>143</v>
      </c>
      <c r="N2040" s="195" t="s">
        <v>143</v>
      </c>
      <c r="O2040" s="195">
        <v>0.316</v>
      </c>
      <c r="P2040" s="195">
        <v>0.435</v>
      </c>
      <c r="Q2040" s="195">
        <v>0.156</v>
      </c>
      <c r="R2040" s="195">
        <v>0.255</v>
      </c>
      <c r="S2040" s="195">
        <v>3.6999999999999998E-2</v>
      </c>
      <c r="T2040" s="195">
        <v>9.7000000000000003E-2</v>
      </c>
      <c r="U2040" s="195">
        <v>3.4000000000000002E-2</v>
      </c>
      <c r="V2040" s="195">
        <v>9.1999999999999998E-2</v>
      </c>
      <c r="W2040" s="195">
        <v>0.22900000000000001</v>
      </c>
      <c r="X2040" s="195">
        <v>0.34</v>
      </c>
      <c r="Y2040" s="195" t="s">
        <v>143</v>
      </c>
      <c r="Z2040" s="195" t="s">
        <v>143</v>
      </c>
      <c r="AA2040" s="195">
        <v>1.4E-2</v>
      </c>
      <c r="AB2040" s="195">
        <v>5.7000000000000002E-2</v>
      </c>
    </row>
    <row r="2041" spans="1:28" x14ac:dyDescent="0.25">
      <c r="A2041" s="94" t="s">
        <v>3484</v>
      </c>
      <c r="B2041" s="195" t="s">
        <v>143</v>
      </c>
      <c r="C2041" s="195">
        <v>0.11377245508982035</v>
      </c>
      <c r="D2041" s="195">
        <v>0.20958083832335328</v>
      </c>
      <c r="E2041" s="195">
        <v>0.12275449101796407</v>
      </c>
      <c r="F2041" s="195">
        <v>2.6946107784431138E-2</v>
      </c>
      <c r="G2041" s="195">
        <v>0.45808383233532934</v>
      </c>
      <c r="H2041" s="195">
        <v>2.6946107784431138E-2</v>
      </c>
      <c r="I2041" s="195">
        <v>4.1916167664670656E-2</v>
      </c>
      <c r="J2041" s="194">
        <v>1</v>
      </c>
      <c r="K2041" s="196">
        <v>334</v>
      </c>
      <c r="L2041" s="94"/>
      <c r="M2041" s="195" t="s">
        <v>143</v>
      </c>
      <c r="N2041" s="195" t="s">
        <v>143</v>
      </c>
      <c r="O2041" s="195">
        <v>8.4000000000000005E-2</v>
      </c>
      <c r="P2041" s="195">
        <v>0.152</v>
      </c>
      <c r="Q2041" s="195">
        <v>0.16900000000000001</v>
      </c>
      <c r="R2041" s="195">
        <v>0.25600000000000001</v>
      </c>
      <c r="S2041" s="195">
        <v>9.1999999999999998E-2</v>
      </c>
      <c r="T2041" s="195">
        <v>0.16200000000000001</v>
      </c>
      <c r="U2041" s="195">
        <v>1.4E-2</v>
      </c>
      <c r="V2041" s="195">
        <v>0.05</v>
      </c>
      <c r="W2041" s="195">
        <v>0.40500000000000003</v>
      </c>
      <c r="X2041" s="195">
        <v>0.51200000000000001</v>
      </c>
      <c r="Y2041" s="195">
        <v>1.4E-2</v>
      </c>
      <c r="Z2041" s="195">
        <v>0.05</v>
      </c>
      <c r="AA2041" s="195">
        <v>2.5000000000000001E-2</v>
      </c>
      <c r="AB2041" s="195">
        <v>6.9000000000000006E-2</v>
      </c>
    </row>
    <row r="2042" spans="1:28" x14ac:dyDescent="0.25">
      <c r="A2042" s="94" t="s">
        <v>3485</v>
      </c>
      <c r="B2042" s="195" t="s">
        <v>143</v>
      </c>
      <c r="C2042" s="195">
        <v>0.2840599455040872</v>
      </c>
      <c r="D2042" s="195">
        <v>0.42847411444141692</v>
      </c>
      <c r="E2042" s="195">
        <v>0.12397820163487738</v>
      </c>
      <c r="F2042" s="195">
        <v>3.4059945504087197E-2</v>
      </c>
      <c r="G2042" s="195">
        <v>7.970027247956403E-2</v>
      </c>
      <c r="H2042" s="195">
        <v>2.7247956403269754E-3</v>
      </c>
      <c r="I2042" s="195">
        <v>4.7002724795640327E-2</v>
      </c>
      <c r="J2042" s="194">
        <v>1</v>
      </c>
      <c r="K2042" s="196">
        <v>1468</v>
      </c>
      <c r="L2042" s="94"/>
      <c r="M2042" s="195" t="s">
        <v>143</v>
      </c>
      <c r="N2042" s="195" t="s">
        <v>143</v>
      </c>
      <c r="O2042" s="195">
        <v>0.26200000000000001</v>
      </c>
      <c r="P2042" s="195">
        <v>0.308</v>
      </c>
      <c r="Q2042" s="195">
        <v>0.40300000000000002</v>
      </c>
      <c r="R2042" s="195">
        <v>0.45400000000000001</v>
      </c>
      <c r="S2042" s="195">
        <v>0.108</v>
      </c>
      <c r="T2042" s="195">
        <v>0.14199999999999999</v>
      </c>
      <c r="U2042" s="195">
        <v>2.5999999999999999E-2</v>
      </c>
      <c r="V2042" s="195">
        <v>4.4999999999999998E-2</v>
      </c>
      <c r="W2042" s="195">
        <v>6.7000000000000004E-2</v>
      </c>
      <c r="X2042" s="195">
        <v>9.5000000000000001E-2</v>
      </c>
      <c r="Y2042" s="195">
        <v>1E-3</v>
      </c>
      <c r="Z2042" s="195">
        <v>7.0000000000000001E-3</v>
      </c>
      <c r="AA2042" s="195">
        <v>3.6999999999999998E-2</v>
      </c>
      <c r="AB2042" s="195">
        <v>5.8999999999999997E-2</v>
      </c>
    </row>
    <row r="2043" spans="1:28" x14ac:dyDescent="0.25">
      <c r="A2043" s="94" t="s">
        <v>3486</v>
      </c>
      <c r="B2043" s="195" t="s">
        <v>143</v>
      </c>
      <c r="C2043" s="195">
        <v>0.40312500000000001</v>
      </c>
      <c r="D2043" s="195">
        <v>0.328125</v>
      </c>
      <c r="E2043" s="195">
        <v>0.10312499999999999</v>
      </c>
      <c r="F2043" s="195">
        <v>9.3749999999999997E-3</v>
      </c>
      <c r="G2043" s="195">
        <v>0.109375</v>
      </c>
      <c r="H2043" s="195" t="s">
        <v>143</v>
      </c>
      <c r="I2043" s="195">
        <v>4.6875E-2</v>
      </c>
      <c r="J2043" s="194">
        <v>1</v>
      </c>
      <c r="K2043" s="196">
        <v>320</v>
      </c>
      <c r="L2043" s="94"/>
      <c r="M2043" s="195" t="s">
        <v>143</v>
      </c>
      <c r="N2043" s="195" t="s">
        <v>143</v>
      </c>
      <c r="O2043" s="195">
        <v>0.35099999999999998</v>
      </c>
      <c r="P2043" s="195">
        <v>0.45800000000000002</v>
      </c>
      <c r="Q2043" s="195">
        <v>0.27900000000000003</v>
      </c>
      <c r="R2043" s="195">
        <v>0.38100000000000001</v>
      </c>
      <c r="S2043" s="195">
        <v>7.3999999999999996E-2</v>
      </c>
      <c r="T2043" s="195">
        <v>0.14099999999999999</v>
      </c>
      <c r="U2043" s="195">
        <v>3.0000000000000001E-3</v>
      </c>
      <c r="V2043" s="195">
        <v>2.7E-2</v>
      </c>
      <c r="W2043" s="195">
        <v>0.08</v>
      </c>
      <c r="X2043" s="195">
        <v>0.14799999999999999</v>
      </c>
      <c r="Y2043" s="195" t="s">
        <v>143</v>
      </c>
      <c r="Z2043" s="195" t="s">
        <v>143</v>
      </c>
      <c r="AA2043" s="195">
        <v>2.9000000000000001E-2</v>
      </c>
      <c r="AB2043" s="195">
        <v>7.5999999999999998E-2</v>
      </c>
    </row>
    <row r="2044" spans="1:28" x14ac:dyDescent="0.25">
      <c r="A2044" s="94" t="s">
        <v>3487</v>
      </c>
      <c r="B2044" s="195">
        <v>5.4763218028524151E-2</v>
      </c>
      <c r="C2044" s="195">
        <v>0.22338665195808052</v>
      </c>
      <c r="D2044" s="195">
        <v>0.28587187770861239</v>
      </c>
      <c r="E2044" s="195">
        <v>0.12087305964856986</v>
      </c>
      <c r="F2044" s="195">
        <v>1.8280671341895833E-2</v>
      </c>
      <c r="G2044" s="195">
        <v>0.21251280434953904</v>
      </c>
      <c r="H2044" s="195">
        <v>7.958395713497754E-3</v>
      </c>
      <c r="I2044" s="195">
        <v>7.6353321251280429E-2</v>
      </c>
      <c r="J2044" s="194">
        <v>1</v>
      </c>
      <c r="K2044" s="196">
        <v>12691</v>
      </c>
      <c r="L2044" s="94"/>
      <c r="M2044" s="195">
        <v>5.0999999999999997E-2</v>
      </c>
      <c r="N2044" s="195">
        <v>5.8999999999999997E-2</v>
      </c>
      <c r="O2044" s="195">
        <v>0.216</v>
      </c>
      <c r="P2044" s="195">
        <v>0.23100000000000001</v>
      </c>
      <c r="Q2044" s="195">
        <v>0.27800000000000002</v>
      </c>
      <c r="R2044" s="195">
        <v>0.29399999999999998</v>
      </c>
      <c r="S2044" s="195">
        <v>0.115</v>
      </c>
      <c r="T2044" s="195">
        <v>0.127</v>
      </c>
      <c r="U2044" s="195">
        <v>1.6E-2</v>
      </c>
      <c r="V2044" s="195">
        <v>2.1000000000000001E-2</v>
      </c>
      <c r="W2044" s="195">
        <v>0.20499999999999999</v>
      </c>
      <c r="X2044" s="195">
        <v>0.22</v>
      </c>
      <c r="Y2044" s="195">
        <v>7.0000000000000001E-3</v>
      </c>
      <c r="Z2044" s="195">
        <v>0.01</v>
      </c>
      <c r="AA2044" s="195">
        <v>7.1999999999999995E-2</v>
      </c>
      <c r="AB2044" s="195">
        <v>8.1000000000000003E-2</v>
      </c>
    </row>
    <row r="2045" spans="1:28" x14ac:dyDescent="0.25">
      <c r="A2045" s="94" t="s">
        <v>3488</v>
      </c>
      <c r="B2045" s="195" t="s">
        <v>143</v>
      </c>
      <c r="C2045" s="195">
        <v>0.26740947075208915</v>
      </c>
      <c r="D2045" s="195">
        <v>0.3203342618384401</v>
      </c>
      <c r="E2045" s="195">
        <v>0.14206128133704735</v>
      </c>
      <c r="F2045" s="195">
        <v>2.5069637883008356E-2</v>
      </c>
      <c r="G2045" s="195">
        <v>0.19498607242339833</v>
      </c>
      <c r="H2045" s="195">
        <v>2.7855153203342618E-3</v>
      </c>
      <c r="I2045" s="195">
        <v>4.7353760445682451E-2</v>
      </c>
      <c r="J2045" s="194">
        <v>0.99999999999999978</v>
      </c>
      <c r="K2045" s="196">
        <v>359</v>
      </c>
      <c r="L2045" s="94"/>
      <c r="M2045" s="195" t="s">
        <v>143</v>
      </c>
      <c r="N2045" s="195" t="s">
        <v>143</v>
      </c>
      <c r="O2045" s="195">
        <v>0.224</v>
      </c>
      <c r="P2045" s="195">
        <v>0.315</v>
      </c>
      <c r="Q2045" s="195">
        <v>0.27400000000000002</v>
      </c>
      <c r="R2045" s="195">
        <v>0.37</v>
      </c>
      <c r="S2045" s="195">
        <v>0.11</v>
      </c>
      <c r="T2045" s="195">
        <v>0.182</v>
      </c>
      <c r="U2045" s="195">
        <v>1.2999999999999999E-2</v>
      </c>
      <c r="V2045" s="195">
        <v>4.7E-2</v>
      </c>
      <c r="W2045" s="195">
        <v>0.157</v>
      </c>
      <c r="X2045" s="195">
        <v>0.23899999999999999</v>
      </c>
      <c r="Y2045" s="195">
        <v>0</v>
      </c>
      <c r="Z2045" s="195">
        <v>1.6E-2</v>
      </c>
      <c r="AA2045" s="195">
        <v>0.03</v>
      </c>
      <c r="AB2045" s="195">
        <v>7.4999999999999997E-2</v>
      </c>
    </row>
    <row r="2046" spans="1:28" x14ac:dyDescent="0.25">
      <c r="A2046" s="94" t="s">
        <v>3489</v>
      </c>
      <c r="B2046" s="195" t="s">
        <v>143</v>
      </c>
      <c r="C2046" s="195">
        <v>7.6712328767123292E-2</v>
      </c>
      <c r="D2046" s="195">
        <v>0.18904109589041096</v>
      </c>
      <c r="E2046" s="195">
        <v>0.1095890410958904</v>
      </c>
      <c r="F2046" s="195">
        <v>5.4794520547945206E-3</v>
      </c>
      <c r="G2046" s="195">
        <v>0.53424657534246578</v>
      </c>
      <c r="H2046" s="195">
        <v>3.8356164383561646E-2</v>
      </c>
      <c r="I2046" s="195">
        <v>4.6575342465753428E-2</v>
      </c>
      <c r="J2046" s="194">
        <v>1</v>
      </c>
      <c r="K2046" s="196">
        <v>365</v>
      </c>
      <c r="L2046" s="94"/>
      <c r="M2046" s="195" t="s">
        <v>143</v>
      </c>
      <c r="N2046" s="195" t="s">
        <v>143</v>
      </c>
      <c r="O2046" s="195">
        <v>5.3999999999999999E-2</v>
      </c>
      <c r="P2046" s="195">
        <v>0.109</v>
      </c>
      <c r="Q2046" s="195">
        <v>0.152</v>
      </c>
      <c r="R2046" s="195">
        <v>0.23200000000000001</v>
      </c>
      <c r="S2046" s="195">
        <v>8.2000000000000003E-2</v>
      </c>
      <c r="T2046" s="195">
        <v>0.14599999999999999</v>
      </c>
      <c r="U2046" s="195">
        <v>2E-3</v>
      </c>
      <c r="V2046" s="195">
        <v>0.02</v>
      </c>
      <c r="W2046" s="195">
        <v>0.48299999999999998</v>
      </c>
      <c r="X2046" s="195">
        <v>0.58499999999999996</v>
      </c>
      <c r="Y2046" s="195">
        <v>2.3E-2</v>
      </c>
      <c r="Z2046" s="195">
        <v>6.3E-2</v>
      </c>
      <c r="AA2046" s="195">
        <v>2.9000000000000001E-2</v>
      </c>
      <c r="AB2046" s="195">
        <v>7.2999999999999995E-2</v>
      </c>
    </row>
    <row r="2047" spans="1:28" x14ac:dyDescent="0.25">
      <c r="A2047" s="94" t="s">
        <v>3490</v>
      </c>
      <c r="B2047" s="195">
        <v>0.1489655172413793</v>
      </c>
      <c r="C2047" s="195" t="s">
        <v>143</v>
      </c>
      <c r="D2047" s="195">
        <v>0.60827586206896556</v>
      </c>
      <c r="E2047" s="195">
        <v>6.620689655172414E-2</v>
      </c>
      <c r="F2047" s="195">
        <v>0.11724137931034483</v>
      </c>
      <c r="G2047" s="195">
        <v>1.6551724137931035E-2</v>
      </c>
      <c r="H2047" s="195" t="s">
        <v>143</v>
      </c>
      <c r="I2047" s="195">
        <v>4.275862068965517E-2</v>
      </c>
      <c r="J2047" s="194">
        <v>1</v>
      </c>
      <c r="K2047" s="196">
        <v>725</v>
      </c>
      <c r="L2047" s="94"/>
      <c r="M2047" s="195">
        <v>0.125</v>
      </c>
      <c r="N2047" s="195">
        <v>0.17699999999999999</v>
      </c>
      <c r="O2047" s="195" t="s">
        <v>143</v>
      </c>
      <c r="P2047" s="195" t="s">
        <v>143</v>
      </c>
      <c r="Q2047" s="195">
        <v>0.57199999999999995</v>
      </c>
      <c r="R2047" s="195">
        <v>0.64300000000000002</v>
      </c>
      <c r="S2047" s="195">
        <v>0.05</v>
      </c>
      <c r="T2047" s="195">
        <v>8.6999999999999994E-2</v>
      </c>
      <c r="U2047" s="195">
        <v>9.6000000000000002E-2</v>
      </c>
      <c r="V2047" s="195">
        <v>0.14299999999999999</v>
      </c>
      <c r="W2047" s="195">
        <v>8.9999999999999993E-3</v>
      </c>
      <c r="X2047" s="195">
        <v>2.9000000000000001E-2</v>
      </c>
      <c r="Y2047" s="195" t="s">
        <v>143</v>
      </c>
      <c r="Z2047" s="195" t="s">
        <v>143</v>
      </c>
      <c r="AA2047" s="195">
        <v>0.03</v>
      </c>
      <c r="AB2047" s="195">
        <v>0.06</v>
      </c>
    </row>
    <row r="2048" spans="1:28" x14ac:dyDescent="0.25">
      <c r="A2048" s="94" t="s">
        <v>3491</v>
      </c>
      <c r="B2048" s="195">
        <v>9.3478260869565219E-2</v>
      </c>
      <c r="C2048" s="195">
        <v>0.2</v>
      </c>
      <c r="D2048" s="195">
        <v>0.27028985507246378</v>
      </c>
      <c r="E2048" s="195">
        <v>8.8405797101449274E-2</v>
      </c>
      <c r="F2048" s="195">
        <v>3.1884057971014491E-2</v>
      </c>
      <c r="G2048" s="195">
        <v>0.24565217391304348</v>
      </c>
      <c r="H2048" s="195">
        <v>1.0869565217391304E-2</v>
      </c>
      <c r="I2048" s="195">
        <v>5.9420289855072465E-2</v>
      </c>
      <c r="J2048" s="194">
        <v>1</v>
      </c>
      <c r="K2048" s="196">
        <v>1380</v>
      </c>
      <c r="L2048" s="94"/>
      <c r="M2048" s="195">
        <v>7.9000000000000001E-2</v>
      </c>
      <c r="N2048" s="195">
        <v>0.11</v>
      </c>
      <c r="O2048" s="195">
        <v>0.18</v>
      </c>
      <c r="P2048" s="195">
        <v>0.222</v>
      </c>
      <c r="Q2048" s="195">
        <v>0.248</v>
      </c>
      <c r="R2048" s="195">
        <v>0.29399999999999998</v>
      </c>
      <c r="S2048" s="195">
        <v>7.4999999999999997E-2</v>
      </c>
      <c r="T2048" s="195">
        <v>0.105</v>
      </c>
      <c r="U2048" s="195">
        <v>2.4E-2</v>
      </c>
      <c r="V2048" s="195">
        <v>4.2999999999999997E-2</v>
      </c>
      <c r="W2048" s="195">
        <v>0.224</v>
      </c>
      <c r="X2048" s="195">
        <v>0.26900000000000002</v>
      </c>
      <c r="Y2048" s="195">
        <v>7.0000000000000001E-3</v>
      </c>
      <c r="Z2048" s="195">
        <v>1.7999999999999999E-2</v>
      </c>
      <c r="AA2048" s="195">
        <v>4.8000000000000001E-2</v>
      </c>
      <c r="AB2048" s="195">
        <v>7.2999999999999995E-2</v>
      </c>
    </row>
    <row r="2049" spans="1:28" x14ac:dyDescent="0.25">
      <c r="A2049" s="94" t="s">
        <v>3492</v>
      </c>
      <c r="B2049" s="195">
        <v>0.25622119815668204</v>
      </c>
      <c r="C2049" s="195">
        <v>0.43041474654377881</v>
      </c>
      <c r="D2049" s="195">
        <v>0.14055299539170507</v>
      </c>
      <c r="E2049" s="195">
        <v>4.1935483870967745E-2</v>
      </c>
      <c r="F2049" s="195">
        <v>3.6866359447004608E-3</v>
      </c>
      <c r="G2049" s="195">
        <v>3.5944700460829496E-2</v>
      </c>
      <c r="H2049" s="195">
        <v>6.4516129032258064E-3</v>
      </c>
      <c r="I2049" s="195">
        <v>8.4792626728110596E-2</v>
      </c>
      <c r="J2049" s="194">
        <v>1</v>
      </c>
      <c r="K2049" s="196">
        <v>2170</v>
      </c>
      <c r="L2049" s="94"/>
      <c r="M2049" s="195">
        <v>0.23799999999999999</v>
      </c>
      <c r="N2049" s="195">
        <v>0.27500000000000002</v>
      </c>
      <c r="O2049" s="195">
        <v>0.41</v>
      </c>
      <c r="P2049" s="195">
        <v>0.45100000000000001</v>
      </c>
      <c r="Q2049" s="195">
        <v>0.127</v>
      </c>
      <c r="R2049" s="195">
        <v>0.156</v>
      </c>
      <c r="S2049" s="195">
        <v>3.4000000000000002E-2</v>
      </c>
      <c r="T2049" s="195">
        <v>5.0999999999999997E-2</v>
      </c>
      <c r="U2049" s="195">
        <v>2E-3</v>
      </c>
      <c r="V2049" s="195">
        <v>7.0000000000000001E-3</v>
      </c>
      <c r="W2049" s="195">
        <v>2.9000000000000001E-2</v>
      </c>
      <c r="X2049" s="195">
        <v>4.4999999999999998E-2</v>
      </c>
      <c r="Y2049" s="195">
        <v>4.0000000000000001E-3</v>
      </c>
      <c r="Z2049" s="195">
        <v>1.0999999999999999E-2</v>
      </c>
      <c r="AA2049" s="195">
        <v>7.3999999999999996E-2</v>
      </c>
      <c r="AB2049" s="195">
        <v>9.7000000000000003E-2</v>
      </c>
    </row>
    <row r="2050" spans="1:28" x14ac:dyDescent="0.25">
      <c r="A2050" s="94" t="s">
        <v>3493</v>
      </c>
      <c r="B2050" s="195" t="s">
        <v>143</v>
      </c>
      <c r="C2050" s="195">
        <v>0.16666666666666666</v>
      </c>
      <c r="D2050" s="195">
        <v>0.30272108843537415</v>
      </c>
      <c r="E2050" s="195">
        <v>0.20068027210884354</v>
      </c>
      <c r="F2050" s="195">
        <v>2.3809523809523808E-2</v>
      </c>
      <c r="G2050" s="195">
        <v>0.22448979591836735</v>
      </c>
      <c r="H2050" s="195">
        <v>2.7210884353741496E-2</v>
      </c>
      <c r="I2050" s="195">
        <v>5.4421768707482991E-2</v>
      </c>
      <c r="J2050" s="194">
        <v>1</v>
      </c>
      <c r="K2050" s="196">
        <v>294</v>
      </c>
      <c r="L2050" s="94"/>
      <c r="M2050" s="195" t="s">
        <v>143</v>
      </c>
      <c r="N2050" s="195" t="s">
        <v>143</v>
      </c>
      <c r="O2050" s="195">
        <v>0.128</v>
      </c>
      <c r="P2050" s="195">
        <v>0.214</v>
      </c>
      <c r="Q2050" s="195">
        <v>0.253</v>
      </c>
      <c r="R2050" s="195">
        <v>0.35799999999999998</v>
      </c>
      <c r="S2050" s="195">
        <v>0.159</v>
      </c>
      <c r="T2050" s="195">
        <v>0.25</v>
      </c>
      <c r="U2050" s="195">
        <v>1.2E-2</v>
      </c>
      <c r="V2050" s="195">
        <v>4.8000000000000001E-2</v>
      </c>
      <c r="W2050" s="195">
        <v>0.18099999999999999</v>
      </c>
      <c r="X2050" s="195">
        <v>0.27600000000000002</v>
      </c>
      <c r="Y2050" s="195">
        <v>1.4E-2</v>
      </c>
      <c r="Z2050" s="195">
        <v>5.2999999999999999E-2</v>
      </c>
      <c r="AA2050" s="195">
        <v>3.4000000000000002E-2</v>
      </c>
      <c r="AB2050" s="195">
        <v>8.6999999999999994E-2</v>
      </c>
    </row>
    <row r="2051" spans="1:28" x14ac:dyDescent="0.25">
      <c r="A2051" s="94" t="s">
        <v>3494</v>
      </c>
      <c r="B2051" s="195" t="s">
        <v>143</v>
      </c>
      <c r="C2051" s="195">
        <v>0.15749128919860628</v>
      </c>
      <c r="D2051" s="195">
        <v>0.24947735191637629</v>
      </c>
      <c r="E2051" s="195">
        <v>0.14285714285714285</v>
      </c>
      <c r="F2051" s="195">
        <v>1.8118466898954706E-2</v>
      </c>
      <c r="G2051" s="195">
        <v>0.37421602787456448</v>
      </c>
      <c r="H2051" s="195">
        <v>1.0452961672473868E-2</v>
      </c>
      <c r="I2051" s="195">
        <v>4.7386759581881537E-2</v>
      </c>
      <c r="J2051" s="194">
        <v>1</v>
      </c>
      <c r="K2051" s="196">
        <v>1435</v>
      </c>
      <c r="L2051" s="94"/>
      <c r="M2051" s="195" t="s">
        <v>143</v>
      </c>
      <c r="N2051" s="195" t="s">
        <v>143</v>
      </c>
      <c r="O2051" s="195">
        <v>0.14000000000000001</v>
      </c>
      <c r="P2051" s="195">
        <v>0.17699999999999999</v>
      </c>
      <c r="Q2051" s="195">
        <v>0.22800000000000001</v>
      </c>
      <c r="R2051" s="195">
        <v>0.27300000000000002</v>
      </c>
      <c r="S2051" s="195">
        <v>0.126</v>
      </c>
      <c r="T2051" s="195">
        <v>0.16200000000000001</v>
      </c>
      <c r="U2051" s="195">
        <v>1.2E-2</v>
      </c>
      <c r="V2051" s="195">
        <v>2.5999999999999999E-2</v>
      </c>
      <c r="W2051" s="195">
        <v>0.35</v>
      </c>
      <c r="X2051" s="195">
        <v>0.4</v>
      </c>
      <c r="Y2051" s="195">
        <v>6.0000000000000001E-3</v>
      </c>
      <c r="Z2051" s="195">
        <v>1.7000000000000001E-2</v>
      </c>
      <c r="AA2051" s="195">
        <v>3.7999999999999999E-2</v>
      </c>
      <c r="AB2051" s="195">
        <v>0.06</v>
      </c>
    </row>
    <row r="2052" spans="1:28" x14ac:dyDescent="0.25">
      <c r="A2052" s="94" t="s">
        <v>3495</v>
      </c>
      <c r="B2052" s="195" t="s">
        <v>143</v>
      </c>
      <c r="C2052" s="195">
        <v>0.35454545454545455</v>
      </c>
      <c r="D2052" s="195">
        <v>0.42045454545454547</v>
      </c>
      <c r="E2052" s="195">
        <v>8.1818181818181818E-2</v>
      </c>
      <c r="F2052" s="195" t="s">
        <v>143</v>
      </c>
      <c r="G2052" s="195">
        <v>3.8636363636363635E-2</v>
      </c>
      <c r="H2052" s="195">
        <v>2.2727272727272726E-3</v>
      </c>
      <c r="I2052" s="195">
        <v>0.10227272727272728</v>
      </c>
      <c r="J2052" s="194">
        <v>1</v>
      </c>
      <c r="K2052" s="196">
        <v>440</v>
      </c>
      <c r="L2052" s="94"/>
      <c r="M2052" s="195" t="s">
        <v>143</v>
      </c>
      <c r="N2052" s="195" t="s">
        <v>143</v>
      </c>
      <c r="O2052" s="195">
        <v>0.311</v>
      </c>
      <c r="P2052" s="195">
        <v>0.4</v>
      </c>
      <c r="Q2052" s="195">
        <v>0.375</v>
      </c>
      <c r="R2052" s="195">
        <v>0.46700000000000003</v>
      </c>
      <c r="S2052" s="195">
        <v>0.06</v>
      </c>
      <c r="T2052" s="195">
        <v>0.111</v>
      </c>
      <c r="U2052" s="195" t="s">
        <v>143</v>
      </c>
      <c r="V2052" s="195" t="s">
        <v>143</v>
      </c>
      <c r="W2052" s="195">
        <v>2.4E-2</v>
      </c>
      <c r="X2052" s="195">
        <v>6.0999999999999999E-2</v>
      </c>
      <c r="Y2052" s="195">
        <v>0</v>
      </c>
      <c r="Z2052" s="195">
        <v>1.2999999999999999E-2</v>
      </c>
      <c r="AA2052" s="195">
        <v>7.6999999999999999E-2</v>
      </c>
      <c r="AB2052" s="195">
        <v>0.13400000000000001</v>
      </c>
    </row>
    <row r="2053" spans="1:28" x14ac:dyDescent="0.25">
      <c r="A2053" s="94" t="s">
        <v>3496</v>
      </c>
      <c r="B2053" s="195" t="s">
        <v>143</v>
      </c>
      <c r="C2053" s="195">
        <v>0.12601626016260162</v>
      </c>
      <c r="D2053" s="195">
        <v>0.31707317073170732</v>
      </c>
      <c r="E2053" s="195">
        <v>0.18902439024390244</v>
      </c>
      <c r="F2053" s="195">
        <v>1.8292682926829267E-2</v>
      </c>
      <c r="G2053" s="195">
        <v>0.23780487804878048</v>
      </c>
      <c r="H2053" s="195">
        <v>4.0650406504065045E-3</v>
      </c>
      <c r="I2053" s="195">
        <v>0.10772357723577236</v>
      </c>
      <c r="J2053" s="194">
        <v>1</v>
      </c>
      <c r="K2053" s="196">
        <v>492</v>
      </c>
      <c r="L2053" s="94"/>
      <c r="M2053" s="195" t="s">
        <v>143</v>
      </c>
      <c r="N2053" s="195" t="s">
        <v>143</v>
      </c>
      <c r="O2053" s="195">
        <v>0.1</v>
      </c>
      <c r="P2053" s="195">
        <v>0.158</v>
      </c>
      <c r="Q2053" s="195">
        <v>0.27800000000000002</v>
      </c>
      <c r="R2053" s="195">
        <v>0.35899999999999999</v>
      </c>
      <c r="S2053" s="195">
        <v>0.157</v>
      </c>
      <c r="T2053" s="195">
        <v>0.22600000000000001</v>
      </c>
      <c r="U2053" s="195">
        <v>0.01</v>
      </c>
      <c r="V2053" s="195">
        <v>3.4000000000000002E-2</v>
      </c>
      <c r="W2053" s="195">
        <v>0.20200000000000001</v>
      </c>
      <c r="X2053" s="195">
        <v>0.27700000000000002</v>
      </c>
      <c r="Y2053" s="195">
        <v>1E-3</v>
      </c>
      <c r="Z2053" s="195">
        <v>1.4999999999999999E-2</v>
      </c>
      <c r="AA2053" s="195">
        <v>8.3000000000000004E-2</v>
      </c>
      <c r="AB2053" s="195">
        <v>0.13800000000000001</v>
      </c>
    </row>
    <row r="2054" spans="1:28" x14ac:dyDescent="0.25">
      <c r="A2054" s="94" t="s">
        <v>3497</v>
      </c>
      <c r="B2054" s="195" t="s">
        <v>143</v>
      </c>
      <c r="C2054" s="195">
        <v>0.23694779116465864</v>
      </c>
      <c r="D2054" s="195">
        <v>0.28915662650602408</v>
      </c>
      <c r="E2054" s="195">
        <v>7.6305220883534142E-2</v>
      </c>
      <c r="F2054" s="195">
        <v>0.10040160642570281</v>
      </c>
      <c r="G2054" s="195">
        <v>0.23694779116465864</v>
      </c>
      <c r="H2054" s="195" t="s">
        <v>143</v>
      </c>
      <c r="I2054" s="195">
        <v>6.0240963855421686E-2</v>
      </c>
      <c r="J2054" s="194">
        <v>0.99999999999999989</v>
      </c>
      <c r="K2054" s="196">
        <v>249</v>
      </c>
      <c r="L2054" s="94"/>
      <c r="M2054" s="195" t="s">
        <v>143</v>
      </c>
      <c r="N2054" s="195" t="s">
        <v>143</v>
      </c>
      <c r="O2054" s="195">
        <v>0.188</v>
      </c>
      <c r="P2054" s="195">
        <v>0.29399999999999998</v>
      </c>
      <c r="Q2054" s="195">
        <v>0.23599999999999999</v>
      </c>
      <c r="R2054" s="195">
        <v>0.34799999999999998</v>
      </c>
      <c r="S2054" s="195">
        <v>4.9000000000000002E-2</v>
      </c>
      <c r="T2054" s="195">
        <v>0.11600000000000001</v>
      </c>
      <c r="U2054" s="195">
        <v>6.9000000000000006E-2</v>
      </c>
      <c r="V2054" s="195">
        <v>0.14399999999999999</v>
      </c>
      <c r="W2054" s="195">
        <v>0.188</v>
      </c>
      <c r="X2054" s="195">
        <v>0.29399999999999998</v>
      </c>
      <c r="Y2054" s="195" t="s">
        <v>143</v>
      </c>
      <c r="Z2054" s="195" t="s">
        <v>143</v>
      </c>
      <c r="AA2054" s="195">
        <v>3.6999999999999998E-2</v>
      </c>
      <c r="AB2054" s="195">
        <v>9.7000000000000003E-2</v>
      </c>
    </row>
    <row r="2055" spans="1:28" x14ac:dyDescent="0.25">
      <c r="A2055" s="94" t="s">
        <v>3498</v>
      </c>
      <c r="B2055" s="195" t="s">
        <v>143</v>
      </c>
      <c r="C2055" s="195">
        <v>6.4971751412429377E-2</v>
      </c>
      <c r="D2055" s="195">
        <v>0.24858757062146894</v>
      </c>
      <c r="E2055" s="195">
        <v>0.15536723163841809</v>
      </c>
      <c r="F2055" s="195">
        <v>2.5423728813559324E-2</v>
      </c>
      <c r="G2055" s="195">
        <v>0.41242937853107342</v>
      </c>
      <c r="H2055" s="195">
        <v>1.1299435028248588E-2</v>
      </c>
      <c r="I2055" s="195">
        <v>8.1920903954802254E-2</v>
      </c>
      <c r="J2055" s="194">
        <v>1</v>
      </c>
      <c r="K2055" s="196">
        <v>354</v>
      </c>
      <c r="L2055" s="94"/>
      <c r="M2055" s="195" t="s">
        <v>143</v>
      </c>
      <c r="N2055" s="195" t="s">
        <v>143</v>
      </c>
      <c r="O2055" s="195">
        <v>4.3999999999999997E-2</v>
      </c>
      <c r="P2055" s="195">
        <v>9.6000000000000002E-2</v>
      </c>
      <c r="Q2055" s="195">
        <v>0.20599999999999999</v>
      </c>
      <c r="R2055" s="195">
        <v>0.29599999999999999</v>
      </c>
      <c r="S2055" s="195">
        <v>0.121</v>
      </c>
      <c r="T2055" s="195">
        <v>0.19700000000000001</v>
      </c>
      <c r="U2055" s="195">
        <v>1.2999999999999999E-2</v>
      </c>
      <c r="V2055" s="195">
        <v>4.8000000000000001E-2</v>
      </c>
      <c r="W2055" s="195">
        <v>0.36199999999999999</v>
      </c>
      <c r="X2055" s="195">
        <v>0.46400000000000002</v>
      </c>
      <c r="Y2055" s="195">
        <v>4.0000000000000001E-3</v>
      </c>
      <c r="Z2055" s="195">
        <v>2.9000000000000001E-2</v>
      </c>
      <c r="AA2055" s="195">
        <v>5.8000000000000003E-2</v>
      </c>
      <c r="AB2055" s="195">
        <v>0.115</v>
      </c>
    </row>
    <row r="2056" spans="1:28" x14ac:dyDescent="0.25">
      <c r="A2056" s="94" t="s">
        <v>3499</v>
      </c>
      <c r="B2056" s="195" t="s">
        <v>143</v>
      </c>
      <c r="C2056" s="195">
        <v>0.2366318377381684</v>
      </c>
      <c r="D2056" s="195">
        <v>0.45298094652735094</v>
      </c>
      <c r="E2056" s="195">
        <v>9.6496619545175175E-2</v>
      </c>
      <c r="F2056" s="195">
        <v>8.6047940995697611E-3</v>
      </c>
      <c r="G2056" s="195">
        <v>0.10571604179471419</v>
      </c>
      <c r="H2056" s="195">
        <v>2.4585125998770742E-3</v>
      </c>
      <c r="I2056" s="195">
        <v>9.711124769514444E-2</v>
      </c>
      <c r="J2056" s="194">
        <v>0.99999999999999989</v>
      </c>
      <c r="K2056" s="196">
        <v>1627</v>
      </c>
      <c r="L2056" s="94"/>
      <c r="M2056" s="195" t="s">
        <v>143</v>
      </c>
      <c r="N2056" s="195" t="s">
        <v>143</v>
      </c>
      <c r="O2056" s="195">
        <v>0.217</v>
      </c>
      <c r="P2056" s="195">
        <v>0.25800000000000001</v>
      </c>
      <c r="Q2056" s="195">
        <v>0.42899999999999999</v>
      </c>
      <c r="R2056" s="195">
        <v>0.47699999999999998</v>
      </c>
      <c r="S2056" s="195">
        <v>8.3000000000000004E-2</v>
      </c>
      <c r="T2056" s="195">
        <v>0.112</v>
      </c>
      <c r="U2056" s="195">
        <v>5.0000000000000001E-3</v>
      </c>
      <c r="V2056" s="195">
        <v>1.4E-2</v>
      </c>
      <c r="W2056" s="195">
        <v>9.1999999999999998E-2</v>
      </c>
      <c r="X2056" s="195">
        <v>0.122</v>
      </c>
      <c r="Y2056" s="195">
        <v>1E-3</v>
      </c>
      <c r="Z2056" s="195">
        <v>6.0000000000000001E-3</v>
      </c>
      <c r="AA2056" s="195">
        <v>8.4000000000000005E-2</v>
      </c>
      <c r="AB2056" s="195">
        <v>0.112</v>
      </c>
    </row>
    <row r="2057" spans="1:28" x14ac:dyDescent="0.25">
      <c r="A2057" s="94" t="s">
        <v>3500</v>
      </c>
      <c r="B2057" s="195" t="s">
        <v>143</v>
      </c>
      <c r="C2057" s="195">
        <v>0.42196531791907516</v>
      </c>
      <c r="D2057" s="195">
        <v>0.32658959537572252</v>
      </c>
      <c r="E2057" s="195">
        <v>0.10982658959537572</v>
      </c>
      <c r="F2057" s="195" t="s">
        <v>143</v>
      </c>
      <c r="G2057" s="195">
        <v>9.5375722543352595E-2</v>
      </c>
      <c r="H2057" s="195">
        <v>5.7803468208092483E-3</v>
      </c>
      <c r="I2057" s="195">
        <v>4.046242774566474E-2</v>
      </c>
      <c r="J2057" s="194">
        <v>1</v>
      </c>
      <c r="K2057" s="196">
        <v>346</v>
      </c>
      <c r="L2057" s="94"/>
      <c r="M2057" s="195" t="s">
        <v>143</v>
      </c>
      <c r="N2057" s="195" t="s">
        <v>143</v>
      </c>
      <c r="O2057" s="195">
        <v>0.371</v>
      </c>
      <c r="P2057" s="195">
        <v>0.47499999999999998</v>
      </c>
      <c r="Q2057" s="195">
        <v>0.27900000000000003</v>
      </c>
      <c r="R2057" s="195">
        <v>0.378</v>
      </c>
      <c r="S2057" s="195">
        <v>8.1000000000000003E-2</v>
      </c>
      <c r="T2057" s="195">
        <v>0.14699999999999999</v>
      </c>
      <c r="U2057" s="195" t="s">
        <v>143</v>
      </c>
      <c r="V2057" s="195" t="s">
        <v>143</v>
      </c>
      <c r="W2057" s="195">
        <v>6.9000000000000006E-2</v>
      </c>
      <c r="X2057" s="195">
        <v>0.13100000000000001</v>
      </c>
      <c r="Y2057" s="195">
        <v>2E-3</v>
      </c>
      <c r="Z2057" s="195">
        <v>2.1000000000000001E-2</v>
      </c>
      <c r="AA2057" s="195">
        <v>2.4E-2</v>
      </c>
      <c r="AB2057" s="195">
        <v>6.7000000000000004E-2</v>
      </c>
    </row>
    <row r="2058" spans="1:28" x14ac:dyDescent="0.25">
      <c r="A2058" s="94" t="s">
        <v>3501</v>
      </c>
      <c r="B2058" s="195">
        <v>5.984027381631489E-2</v>
      </c>
      <c r="C2058" s="195">
        <v>0.34694808899030233</v>
      </c>
      <c r="D2058" s="195">
        <v>0.21169423844837421</v>
      </c>
      <c r="E2058" s="195">
        <v>0.10758699372504278</v>
      </c>
      <c r="F2058" s="195">
        <v>2.3616657159155733E-2</v>
      </c>
      <c r="G2058" s="195">
        <v>0.22829435253850541</v>
      </c>
      <c r="H2058" s="195">
        <v>7.415858528237307E-4</v>
      </c>
      <c r="I2058" s="195">
        <v>2.127780946948089E-2</v>
      </c>
      <c r="J2058" s="194">
        <v>0.99999999999999989</v>
      </c>
      <c r="K2058" s="196">
        <v>17530</v>
      </c>
      <c r="L2058" s="94"/>
      <c r="M2058" s="195">
        <v>5.6000000000000001E-2</v>
      </c>
      <c r="N2058" s="195">
        <v>6.3E-2</v>
      </c>
      <c r="O2058" s="195">
        <v>0.34</v>
      </c>
      <c r="P2058" s="195">
        <v>0.35399999999999998</v>
      </c>
      <c r="Q2058" s="195">
        <v>0.20599999999999999</v>
      </c>
      <c r="R2058" s="195">
        <v>0.218</v>
      </c>
      <c r="S2058" s="195">
        <v>0.10299999999999999</v>
      </c>
      <c r="T2058" s="195">
        <v>0.112</v>
      </c>
      <c r="U2058" s="195">
        <v>2.1000000000000001E-2</v>
      </c>
      <c r="V2058" s="195">
        <v>2.5999999999999999E-2</v>
      </c>
      <c r="W2058" s="195">
        <v>0.222</v>
      </c>
      <c r="X2058" s="195">
        <v>0.23499999999999999</v>
      </c>
      <c r="Y2058" s="195">
        <v>0</v>
      </c>
      <c r="Z2058" s="195">
        <v>1E-3</v>
      </c>
      <c r="AA2058" s="195">
        <v>1.9E-2</v>
      </c>
      <c r="AB2058" s="195">
        <v>2.4E-2</v>
      </c>
    </row>
    <row r="2059" spans="1:28" x14ac:dyDescent="0.25">
      <c r="A2059" s="94" t="s">
        <v>3502</v>
      </c>
      <c r="B2059" s="195" t="s">
        <v>143</v>
      </c>
      <c r="C2059" s="195">
        <v>0.40034071550255534</v>
      </c>
      <c r="D2059" s="195">
        <v>0.22657580919931858</v>
      </c>
      <c r="E2059" s="195">
        <v>0.1686541737649063</v>
      </c>
      <c r="F2059" s="195">
        <v>2.7257240204429302E-2</v>
      </c>
      <c r="G2059" s="195">
        <v>0.17035775127768313</v>
      </c>
      <c r="H2059" s="195">
        <v>1.7035775127768314E-3</v>
      </c>
      <c r="I2059" s="195">
        <v>5.1107325383304937E-3</v>
      </c>
      <c r="J2059" s="194">
        <v>1</v>
      </c>
      <c r="K2059" s="196">
        <v>587</v>
      </c>
      <c r="L2059" s="94"/>
      <c r="M2059" s="195" t="s">
        <v>143</v>
      </c>
      <c r="N2059" s="195" t="s">
        <v>143</v>
      </c>
      <c r="O2059" s="195">
        <v>0.36099999999999999</v>
      </c>
      <c r="P2059" s="195">
        <v>0.441</v>
      </c>
      <c r="Q2059" s="195">
        <v>0.19500000000000001</v>
      </c>
      <c r="R2059" s="195">
        <v>0.26200000000000001</v>
      </c>
      <c r="S2059" s="195">
        <v>0.14099999999999999</v>
      </c>
      <c r="T2059" s="195">
        <v>0.20100000000000001</v>
      </c>
      <c r="U2059" s="195">
        <v>1.7000000000000001E-2</v>
      </c>
      <c r="V2059" s="195">
        <v>4.3999999999999997E-2</v>
      </c>
      <c r="W2059" s="195">
        <v>0.14199999999999999</v>
      </c>
      <c r="X2059" s="195">
        <v>0.20300000000000001</v>
      </c>
      <c r="Y2059" s="195">
        <v>0</v>
      </c>
      <c r="Z2059" s="195">
        <v>0.01</v>
      </c>
      <c r="AA2059" s="195">
        <v>2E-3</v>
      </c>
      <c r="AB2059" s="195">
        <v>1.4999999999999999E-2</v>
      </c>
    </row>
    <row r="2060" spans="1:28" x14ac:dyDescent="0.25">
      <c r="A2060" s="94" t="s">
        <v>3503</v>
      </c>
      <c r="B2060" s="195" t="s">
        <v>143</v>
      </c>
      <c r="C2060" s="195">
        <v>0.13089005235602094</v>
      </c>
      <c r="D2060" s="195">
        <v>0.16928446771378708</v>
      </c>
      <c r="E2060" s="195">
        <v>5.06108202443281E-2</v>
      </c>
      <c r="F2060" s="195">
        <v>1.2216404886561954E-2</v>
      </c>
      <c r="G2060" s="195">
        <v>0.60209424083769636</v>
      </c>
      <c r="H2060" s="195">
        <v>5.235602094240838E-3</v>
      </c>
      <c r="I2060" s="195">
        <v>2.9668411867364748E-2</v>
      </c>
      <c r="J2060" s="194">
        <v>1</v>
      </c>
      <c r="K2060" s="196">
        <v>573</v>
      </c>
      <c r="L2060" s="94"/>
      <c r="M2060" s="195" t="s">
        <v>143</v>
      </c>
      <c r="N2060" s="195" t="s">
        <v>143</v>
      </c>
      <c r="O2060" s="195">
        <v>0.106</v>
      </c>
      <c r="P2060" s="195">
        <v>0.161</v>
      </c>
      <c r="Q2060" s="195">
        <v>0.14099999999999999</v>
      </c>
      <c r="R2060" s="195">
        <v>0.20200000000000001</v>
      </c>
      <c r="S2060" s="195">
        <v>3.5000000000000003E-2</v>
      </c>
      <c r="T2060" s="195">
        <v>7.1999999999999995E-2</v>
      </c>
      <c r="U2060" s="195">
        <v>6.0000000000000001E-3</v>
      </c>
      <c r="V2060" s="195">
        <v>2.5000000000000001E-2</v>
      </c>
      <c r="W2060" s="195">
        <v>0.56100000000000005</v>
      </c>
      <c r="X2060" s="195">
        <v>0.64100000000000001</v>
      </c>
      <c r="Y2060" s="195">
        <v>2E-3</v>
      </c>
      <c r="Z2060" s="195">
        <v>1.4999999999999999E-2</v>
      </c>
      <c r="AA2060" s="195">
        <v>1.9E-2</v>
      </c>
      <c r="AB2060" s="195">
        <v>4.7E-2</v>
      </c>
    </row>
    <row r="2061" spans="1:28" x14ac:dyDescent="0.25">
      <c r="A2061" s="94" t="s">
        <v>3504</v>
      </c>
      <c r="B2061" s="195">
        <v>0.34125379170879677</v>
      </c>
      <c r="C2061" s="195" t="s">
        <v>143</v>
      </c>
      <c r="D2061" s="195">
        <v>0.35692618806875631</v>
      </c>
      <c r="E2061" s="195">
        <v>0.27502527805864507</v>
      </c>
      <c r="F2061" s="195">
        <v>2.5278058645096056E-3</v>
      </c>
      <c r="G2061" s="195">
        <v>5.0556117290192111E-3</v>
      </c>
      <c r="H2061" s="195" t="s">
        <v>143</v>
      </c>
      <c r="I2061" s="195">
        <v>1.9211324570273004E-2</v>
      </c>
      <c r="J2061" s="194">
        <v>1</v>
      </c>
      <c r="K2061" s="196">
        <v>1978</v>
      </c>
      <c r="L2061" s="94"/>
      <c r="M2061" s="195">
        <v>0.32100000000000001</v>
      </c>
      <c r="N2061" s="195">
        <v>0.36199999999999999</v>
      </c>
      <c r="O2061" s="195" t="s">
        <v>143</v>
      </c>
      <c r="P2061" s="195" t="s">
        <v>143</v>
      </c>
      <c r="Q2061" s="195">
        <v>0.33600000000000002</v>
      </c>
      <c r="R2061" s="195">
        <v>0.378</v>
      </c>
      <c r="S2061" s="195">
        <v>0.25600000000000001</v>
      </c>
      <c r="T2061" s="195">
        <v>0.29499999999999998</v>
      </c>
      <c r="U2061" s="195">
        <v>1E-3</v>
      </c>
      <c r="V2061" s="195">
        <v>6.0000000000000001E-3</v>
      </c>
      <c r="W2061" s="195">
        <v>3.0000000000000001E-3</v>
      </c>
      <c r="X2061" s="195">
        <v>8.9999999999999993E-3</v>
      </c>
      <c r="Y2061" s="195" t="s">
        <v>143</v>
      </c>
      <c r="Z2061" s="195" t="s">
        <v>143</v>
      </c>
      <c r="AA2061" s="195">
        <v>1.4E-2</v>
      </c>
      <c r="AB2061" s="195">
        <v>2.5999999999999999E-2</v>
      </c>
    </row>
    <row r="2062" spans="1:28" x14ac:dyDescent="0.25">
      <c r="A2062" s="94" t="s">
        <v>3505</v>
      </c>
      <c r="B2062" s="195">
        <v>0.10707803992740472</v>
      </c>
      <c r="C2062" s="195">
        <v>0.30308529945553542</v>
      </c>
      <c r="D2062" s="195">
        <v>0.19101633393829401</v>
      </c>
      <c r="E2062" s="195">
        <v>0.10254083484573502</v>
      </c>
      <c r="F2062" s="195">
        <v>6.4428312159709622E-2</v>
      </c>
      <c r="G2062" s="195">
        <v>0.21460980036297642</v>
      </c>
      <c r="H2062" s="195">
        <v>4.5372050816696913E-4</v>
      </c>
      <c r="I2062" s="195">
        <v>1.6787658802177859E-2</v>
      </c>
      <c r="J2062" s="194">
        <v>1</v>
      </c>
      <c r="K2062" s="196">
        <v>2204</v>
      </c>
      <c r="L2062" s="94"/>
      <c r="M2062" s="195">
        <v>9.5000000000000001E-2</v>
      </c>
      <c r="N2062" s="195">
        <v>0.121</v>
      </c>
      <c r="O2062" s="195">
        <v>0.28399999999999997</v>
      </c>
      <c r="P2062" s="195">
        <v>0.32300000000000001</v>
      </c>
      <c r="Q2062" s="195">
        <v>0.17499999999999999</v>
      </c>
      <c r="R2062" s="195">
        <v>0.20799999999999999</v>
      </c>
      <c r="S2062" s="195">
        <v>9.0999999999999998E-2</v>
      </c>
      <c r="T2062" s="195">
        <v>0.11600000000000001</v>
      </c>
      <c r="U2062" s="195">
        <v>5.5E-2</v>
      </c>
      <c r="V2062" s="195">
        <v>7.4999999999999997E-2</v>
      </c>
      <c r="W2062" s="195">
        <v>0.19800000000000001</v>
      </c>
      <c r="X2062" s="195">
        <v>0.23200000000000001</v>
      </c>
      <c r="Y2062" s="195">
        <v>0</v>
      </c>
      <c r="Z2062" s="195">
        <v>3.0000000000000001E-3</v>
      </c>
      <c r="AA2062" s="195">
        <v>1.2E-2</v>
      </c>
      <c r="AB2062" s="195">
        <v>2.3E-2</v>
      </c>
    </row>
    <row r="2063" spans="1:28" x14ac:dyDescent="0.25">
      <c r="A2063" s="94" t="s">
        <v>3506</v>
      </c>
      <c r="B2063" s="195">
        <v>0.30580539656582173</v>
      </c>
      <c r="C2063" s="195">
        <v>0.55928045789043335</v>
      </c>
      <c r="D2063" s="195">
        <v>4.9468520032706458E-2</v>
      </c>
      <c r="E2063" s="195">
        <v>2.7800490596892886E-2</v>
      </c>
      <c r="F2063" s="195">
        <v>1.2264922322158627E-3</v>
      </c>
      <c r="G2063" s="195">
        <v>4.2518397383483238E-2</v>
      </c>
      <c r="H2063" s="195">
        <v>1.2264922322158627E-3</v>
      </c>
      <c r="I2063" s="195">
        <v>1.2673753066230581E-2</v>
      </c>
      <c r="J2063" s="194">
        <v>0.99999999999999989</v>
      </c>
      <c r="K2063" s="196">
        <v>2446</v>
      </c>
      <c r="L2063" s="94"/>
      <c r="M2063" s="195">
        <v>0.28799999999999998</v>
      </c>
      <c r="N2063" s="195">
        <v>0.32400000000000001</v>
      </c>
      <c r="O2063" s="195">
        <v>0.54</v>
      </c>
      <c r="P2063" s="195">
        <v>0.57899999999999996</v>
      </c>
      <c r="Q2063" s="195">
        <v>4.2000000000000003E-2</v>
      </c>
      <c r="R2063" s="195">
        <v>5.8999999999999997E-2</v>
      </c>
      <c r="S2063" s="195">
        <v>2.1999999999999999E-2</v>
      </c>
      <c r="T2063" s="195">
        <v>3.5000000000000003E-2</v>
      </c>
      <c r="U2063" s="195">
        <v>0</v>
      </c>
      <c r="V2063" s="195">
        <v>4.0000000000000001E-3</v>
      </c>
      <c r="W2063" s="195">
        <v>3.5000000000000003E-2</v>
      </c>
      <c r="X2063" s="195">
        <v>5.0999999999999997E-2</v>
      </c>
      <c r="Y2063" s="195">
        <v>0</v>
      </c>
      <c r="Z2063" s="195">
        <v>4.0000000000000001E-3</v>
      </c>
      <c r="AA2063" s="195">
        <v>8.9999999999999993E-3</v>
      </c>
      <c r="AB2063" s="195">
        <v>1.7999999999999999E-2</v>
      </c>
    </row>
    <row r="2064" spans="1:28" x14ac:dyDescent="0.25">
      <c r="A2064" s="94" t="s">
        <v>3507</v>
      </c>
      <c r="B2064" s="195" t="s">
        <v>143</v>
      </c>
      <c r="C2064" s="195">
        <v>0.26326530612244897</v>
      </c>
      <c r="D2064" s="195">
        <v>0.26326530612244897</v>
      </c>
      <c r="E2064" s="195">
        <v>0.19795918367346937</v>
      </c>
      <c r="F2064" s="195">
        <v>2.4489795918367346E-2</v>
      </c>
      <c r="G2064" s="195">
        <v>0.23469387755102042</v>
      </c>
      <c r="H2064" s="195" t="s">
        <v>143</v>
      </c>
      <c r="I2064" s="195">
        <v>1.6326530612244899E-2</v>
      </c>
      <c r="J2064" s="194">
        <v>1</v>
      </c>
      <c r="K2064" s="196">
        <v>490</v>
      </c>
      <c r="L2064" s="94"/>
      <c r="M2064" s="195" t="s">
        <v>143</v>
      </c>
      <c r="N2064" s="195" t="s">
        <v>143</v>
      </c>
      <c r="O2064" s="195">
        <v>0.22600000000000001</v>
      </c>
      <c r="P2064" s="195">
        <v>0.30399999999999999</v>
      </c>
      <c r="Q2064" s="195">
        <v>0.22600000000000001</v>
      </c>
      <c r="R2064" s="195">
        <v>0.30399999999999999</v>
      </c>
      <c r="S2064" s="195">
        <v>0.16500000000000001</v>
      </c>
      <c r="T2064" s="195">
        <v>0.23599999999999999</v>
      </c>
      <c r="U2064" s="195">
        <v>1.4E-2</v>
      </c>
      <c r="V2064" s="195">
        <v>4.2000000000000003E-2</v>
      </c>
      <c r="W2064" s="195">
        <v>0.19900000000000001</v>
      </c>
      <c r="X2064" s="195">
        <v>0.27400000000000002</v>
      </c>
      <c r="Y2064" s="195" t="s">
        <v>143</v>
      </c>
      <c r="Z2064" s="195" t="s">
        <v>143</v>
      </c>
      <c r="AA2064" s="195">
        <v>8.0000000000000002E-3</v>
      </c>
      <c r="AB2064" s="195">
        <v>3.2000000000000001E-2</v>
      </c>
    </row>
    <row r="2065" spans="1:28" x14ac:dyDescent="0.25">
      <c r="A2065" s="94" t="s">
        <v>3508</v>
      </c>
      <c r="B2065" s="195" t="s">
        <v>143</v>
      </c>
      <c r="C2065" s="195">
        <v>0.32381280110117</v>
      </c>
      <c r="D2065" s="195">
        <v>0.1565726083964212</v>
      </c>
      <c r="E2065" s="195">
        <v>0.10289057123193393</v>
      </c>
      <c r="F2065" s="195">
        <v>1.4796971782518927E-2</v>
      </c>
      <c r="G2065" s="195">
        <v>0.37749483826565727</v>
      </c>
      <c r="H2065" s="195">
        <v>1.0323468685478321E-3</v>
      </c>
      <c r="I2065" s="195">
        <v>2.3399862353750859E-2</v>
      </c>
      <c r="J2065" s="194">
        <v>1</v>
      </c>
      <c r="K2065" s="196">
        <v>2906</v>
      </c>
      <c r="L2065" s="94"/>
      <c r="M2065" s="195" t="s">
        <v>143</v>
      </c>
      <c r="N2065" s="195" t="s">
        <v>143</v>
      </c>
      <c r="O2065" s="195">
        <v>0.307</v>
      </c>
      <c r="P2065" s="195">
        <v>0.34100000000000003</v>
      </c>
      <c r="Q2065" s="195">
        <v>0.14399999999999999</v>
      </c>
      <c r="R2065" s="195">
        <v>0.17</v>
      </c>
      <c r="S2065" s="195">
        <v>9.1999999999999998E-2</v>
      </c>
      <c r="T2065" s="195">
        <v>0.114</v>
      </c>
      <c r="U2065" s="195">
        <v>1.0999999999999999E-2</v>
      </c>
      <c r="V2065" s="195">
        <v>0.02</v>
      </c>
      <c r="W2065" s="195">
        <v>0.36</v>
      </c>
      <c r="X2065" s="195">
        <v>0.39500000000000002</v>
      </c>
      <c r="Y2065" s="195">
        <v>0</v>
      </c>
      <c r="Z2065" s="195">
        <v>3.0000000000000001E-3</v>
      </c>
      <c r="AA2065" s="195">
        <v>1.9E-2</v>
      </c>
      <c r="AB2065" s="195">
        <v>0.03</v>
      </c>
    </row>
    <row r="2066" spans="1:28" x14ac:dyDescent="0.25">
      <c r="A2066" s="94" t="s">
        <v>3509</v>
      </c>
      <c r="B2066" s="195" t="s">
        <v>143</v>
      </c>
      <c r="C2066" s="195">
        <v>0.57117117117117122</v>
      </c>
      <c r="D2066" s="195">
        <v>0.25585585585585585</v>
      </c>
      <c r="E2066" s="195">
        <v>6.6666666666666666E-2</v>
      </c>
      <c r="F2066" s="195">
        <v>7.2072072072072073E-3</v>
      </c>
      <c r="G2066" s="195">
        <v>2.1621621621621623E-2</v>
      </c>
      <c r="H2066" s="195" t="s">
        <v>143</v>
      </c>
      <c r="I2066" s="195">
        <v>7.7477477477477477E-2</v>
      </c>
      <c r="J2066" s="194">
        <v>1</v>
      </c>
      <c r="K2066" s="196">
        <v>555</v>
      </c>
      <c r="L2066" s="94"/>
      <c r="M2066" s="195" t="s">
        <v>143</v>
      </c>
      <c r="N2066" s="195" t="s">
        <v>143</v>
      </c>
      <c r="O2066" s="195">
        <v>0.53</v>
      </c>
      <c r="P2066" s="195">
        <v>0.61199999999999999</v>
      </c>
      <c r="Q2066" s="195">
        <v>0.221</v>
      </c>
      <c r="R2066" s="195">
        <v>0.29399999999999998</v>
      </c>
      <c r="S2066" s="195">
        <v>4.9000000000000002E-2</v>
      </c>
      <c r="T2066" s="195">
        <v>9.0999999999999998E-2</v>
      </c>
      <c r="U2066" s="195">
        <v>3.0000000000000001E-3</v>
      </c>
      <c r="V2066" s="195">
        <v>1.7999999999999999E-2</v>
      </c>
      <c r="W2066" s="195">
        <v>1.2E-2</v>
      </c>
      <c r="X2066" s="195">
        <v>3.6999999999999998E-2</v>
      </c>
      <c r="Y2066" s="195" t="s">
        <v>143</v>
      </c>
      <c r="Z2066" s="195" t="s">
        <v>143</v>
      </c>
      <c r="AA2066" s="195">
        <v>5.8000000000000003E-2</v>
      </c>
      <c r="AB2066" s="195">
        <v>0.10299999999999999</v>
      </c>
    </row>
    <row r="2067" spans="1:28" x14ac:dyDescent="0.25">
      <c r="A2067" s="94" t="s">
        <v>3510</v>
      </c>
      <c r="B2067" s="195" t="s">
        <v>143</v>
      </c>
      <c r="C2067" s="195">
        <v>0.26045016077170419</v>
      </c>
      <c r="D2067" s="195">
        <v>0.28778135048231512</v>
      </c>
      <c r="E2067" s="195">
        <v>0.14147909967845659</v>
      </c>
      <c r="F2067" s="195">
        <v>1.607717041800643E-2</v>
      </c>
      <c r="G2067" s="195">
        <v>0.26527331189710612</v>
      </c>
      <c r="H2067" s="195" t="s">
        <v>143</v>
      </c>
      <c r="I2067" s="195">
        <v>2.8938906752411574E-2</v>
      </c>
      <c r="J2067" s="194">
        <v>1</v>
      </c>
      <c r="K2067" s="196">
        <v>622</v>
      </c>
      <c r="L2067" s="94"/>
      <c r="M2067" s="195" t="s">
        <v>143</v>
      </c>
      <c r="N2067" s="195" t="s">
        <v>143</v>
      </c>
      <c r="O2067" s="195">
        <v>0.22800000000000001</v>
      </c>
      <c r="P2067" s="195">
        <v>0.29599999999999999</v>
      </c>
      <c r="Q2067" s="195">
        <v>0.254</v>
      </c>
      <c r="R2067" s="195">
        <v>0.32500000000000001</v>
      </c>
      <c r="S2067" s="195">
        <v>0.11600000000000001</v>
      </c>
      <c r="T2067" s="195">
        <v>0.17100000000000001</v>
      </c>
      <c r="U2067" s="195">
        <v>8.9999999999999993E-3</v>
      </c>
      <c r="V2067" s="195">
        <v>2.9000000000000001E-2</v>
      </c>
      <c r="W2067" s="195">
        <v>0.23200000000000001</v>
      </c>
      <c r="X2067" s="195">
        <v>0.30099999999999999</v>
      </c>
      <c r="Y2067" s="195" t="s">
        <v>143</v>
      </c>
      <c r="Z2067" s="195" t="s">
        <v>143</v>
      </c>
      <c r="AA2067" s="195">
        <v>1.7999999999999999E-2</v>
      </c>
      <c r="AB2067" s="195">
        <v>4.4999999999999998E-2</v>
      </c>
    </row>
    <row r="2068" spans="1:28" x14ac:dyDescent="0.25">
      <c r="A2068" s="94" t="s">
        <v>3511</v>
      </c>
      <c r="B2068" s="195" t="s">
        <v>143</v>
      </c>
      <c r="C2068" s="195">
        <v>0.46956521739130436</v>
      </c>
      <c r="D2068" s="195">
        <v>0.15434782608695652</v>
      </c>
      <c r="E2068" s="195">
        <v>0.10434782608695652</v>
      </c>
      <c r="F2068" s="195">
        <v>6.3043478260869562E-2</v>
      </c>
      <c r="G2068" s="195">
        <v>0.19347826086956521</v>
      </c>
      <c r="H2068" s="195" t="s">
        <v>143</v>
      </c>
      <c r="I2068" s="195">
        <v>1.5217391304347827E-2</v>
      </c>
      <c r="J2068" s="194">
        <v>1</v>
      </c>
      <c r="K2068" s="196">
        <v>460</v>
      </c>
      <c r="L2068" s="94"/>
      <c r="M2068" s="195" t="s">
        <v>143</v>
      </c>
      <c r="N2068" s="195" t="s">
        <v>143</v>
      </c>
      <c r="O2068" s="195">
        <v>0.42399999999999999</v>
      </c>
      <c r="P2068" s="195">
        <v>0.51500000000000001</v>
      </c>
      <c r="Q2068" s="195">
        <v>0.124</v>
      </c>
      <c r="R2068" s="195">
        <v>0.19</v>
      </c>
      <c r="S2068" s="195">
        <v>0.08</v>
      </c>
      <c r="T2068" s="195">
        <v>0.13600000000000001</v>
      </c>
      <c r="U2068" s="195">
        <v>4.3999999999999997E-2</v>
      </c>
      <c r="V2068" s="195">
        <v>8.8999999999999996E-2</v>
      </c>
      <c r="W2068" s="195">
        <v>0.16</v>
      </c>
      <c r="X2068" s="195">
        <v>0.23200000000000001</v>
      </c>
      <c r="Y2068" s="195" t="s">
        <v>143</v>
      </c>
      <c r="Z2068" s="195" t="s">
        <v>143</v>
      </c>
      <c r="AA2068" s="195">
        <v>7.0000000000000001E-3</v>
      </c>
      <c r="AB2068" s="195">
        <v>3.1E-2</v>
      </c>
    </row>
    <row r="2069" spans="1:28" x14ac:dyDescent="0.25">
      <c r="A2069" s="94" t="s">
        <v>3512</v>
      </c>
      <c r="B2069" s="195" t="s">
        <v>143</v>
      </c>
      <c r="C2069" s="195">
        <v>0.17872340425531916</v>
      </c>
      <c r="D2069" s="195">
        <v>0.2</v>
      </c>
      <c r="E2069" s="195">
        <v>0.1148936170212766</v>
      </c>
      <c r="F2069" s="195">
        <v>2.9787234042553193E-2</v>
      </c>
      <c r="G2069" s="195">
        <v>0.45957446808510638</v>
      </c>
      <c r="H2069" s="195" t="s">
        <v>143</v>
      </c>
      <c r="I2069" s="195">
        <v>1.7021276595744681E-2</v>
      </c>
      <c r="J2069" s="194">
        <v>1</v>
      </c>
      <c r="K2069" s="196">
        <v>470</v>
      </c>
      <c r="L2069" s="94"/>
      <c r="M2069" s="195" t="s">
        <v>143</v>
      </c>
      <c r="N2069" s="195" t="s">
        <v>143</v>
      </c>
      <c r="O2069" s="195">
        <v>0.14699999999999999</v>
      </c>
      <c r="P2069" s="195">
        <v>0.216</v>
      </c>
      <c r="Q2069" s="195">
        <v>0.16600000000000001</v>
      </c>
      <c r="R2069" s="195">
        <v>0.23899999999999999</v>
      </c>
      <c r="S2069" s="195">
        <v>8.8999999999999996E-2</v>
      </c>
      <c r="T2069" s="195">
        <v>0.14699999999999999</v>
      </c>
      <c r="U2069" s="195">
        <v>1.7999999999999999E-2</v>
      </c>
      <c r="V2069" s="195">
        <v>4.9000000000000002E-2</v>
      </c>
      <c r="W2069" s="195">
        <v>0.41499999999999998</v>
      </c>
      <c r="X2069" s="195">
        <v>0.505</v>
      </c>
      <c r="Y2069" s="195" t="s">
        <v>143</v>
      </c>
      <c r="Z2069" s="195" t="s">
        <v>143</v>
      </c>
      <c r="AA2069" s="195">
        <v>8.9999999999999993E-3</v>
      </c>
      <c r="AB2069" s="195">
        <v>3.3000000000000002E-2</v>
      </c>
    </row>
    <row r="2070" spans="1:28" x14ac:dyDescent="0.25">
      <c r="A2070" s="94" t="s">
        <v>3513</v>
      </c>
      <c r="B2070" s="195" t="s">
        <v>143</v>
      </c>
      <c r="C2070" s="195">
        <v>0.41459545214172394</v>
      </c>
      <c r="D2070" s="195">
        <v>0.36964569011105236</v>
      </c>
      <c r="E2070" s="195">
        <v>0.10364886303543099</v>
      </c>
      <c r="F2070" s="195">
        <v>1.269169751454257E-2</v>
      </c>
      <c r="G2070" s="195">
        <v>8.1438392384981489E-2</v>
      </c>
      <c r="H2070" s="195">
        <v>5.2882072977260709E-4</v>
      </c>
      <c r="I2070" s="195">
        <v>1.7451084082496033E-2</v>
      </c>
      <c r="J2070" s="194">
        <v>1</v>
      </c>
      <c r="K2070" s="196">
        <v>1891</v>
      </c>
      <c r="L2070" s="94"/>
      <c r="M2070" s="195" t="s">
        <v>143</v>
      </c>
      <c r="N2070" s="195" t="s">
        <v>143</v>
      </c>
      <c r="O2070" s="195">
        <v>0.39300000000000002</v>
      </c>
      <c r="P2070" s="195">
        <v>0.437</v>
      </c>
      <c r="Q2070" s="195">
        <v>0.34799999999999998</v>
      </c>
      <c r="R2070" s="195">
        <v>0.39200000000000002</v>
      </c>
      <c r="S2070" s="195">
        <v>9.0999999999999998E-2</v>
      </c>
      <c r="T2070" s="195">
        <v>0.11799999999999999</v>
      </c>
      <c r="U2070" s="195">
        <v>8.9999999999999993E-3</v>
      </c>
      <c r="V2070" s="195">
        <v>1.9E-2</v>
      </c>
      <c r="W2070" s="195">
        <v>7.0000000000000007E-2</v>
      </c>
      <c r="X2070" s="195">
        <v>9.5000000000000001E-2</v>
      </c>
      <c r="Y2070" s="195">
        <v>0</v>
      </c>
      <c r="Z2070" s="195">
        <v>3.0000000000000001E-3</v>
      </c>
      <c r="AA2070" s="195">
        <v>1.2E-2</v>
      </c>
      <c r="AB2070" s="195">
        <v>2.4E-2</v>
      </c>
    </row>
    <row r="2071" spans="1:28" x14ac:dyDescent="0.25">
      <c r="A2071" s="94" t="s">
        <v>3514</v>
      </c>
      <c r="B2071" s="195" t="s">
        <v>143</v>
      </c>
      <c r="C2071" s="195">
        <v>0.4483695652173913</v>
      </c>
      <c r="D2071" s="195">
        <v>0.35869565217391303</v>
      </c>
      <c r="E2071" s="195">
        <v>8.9673913043478257E-2</v>
      </c>
      <c r="F2071" s="195">
        <v>5.434782608695652E-3</v>
      </c>
      <c r="G2071" s="195">
        <v>6.7934782608695649E-2</v>
      </c>
      <c r="H2071" s="195" t="s">
        <v>143</v>
      </c>
      <c r="I2071" s="195">
        <v>2.9891304347826088E-2</v>
      </c>
      <c r="J2071" s="194">
        <v>1</v>
      </c>
      <c r="K2071" s="196">
        <v>368</v>
      </c>
      <c r="L2071" s="94"/>
      <c r="M2071" s="195" t="s">
        <v>143</v>
      </c>
      <c r="N2071" s="195" t="s">
        <v>143</v>
      </c>
      <c r="O2071" s="195">
        <v>0.39800000000000002</v>
      </c>
      <c r="P2071" s="195">
        <v>0.499</v>
      </c>
      <c r="Q2071" s="195">
        <v>0.311</v>
      </c>
      <c r="R2071" s="195">
        <v>0.40899999999999997</v>
      </c>
      <c r="S2071" s="195">
        <v>6.5000000000000002E-2</v>
      </c>
      <c r="T2071" s="195">
        <v>0.123</v>
      </c>
      <c r="U2071" s="195">
        <v>1E-3</v>
      </c>
      <c r="V2071" s="195">
        <v>0.02</v>
      </c>
      <c r="W2071" s="195">
        <v>4.5999999999999999E-2</v>
      </c>
      <c r="X2071" s="195">
        <v>9.8000000000000004E-2</v>
      </c>
      <c r="Y2071" s="195" t="s">
        <v>143</v>
      </c>
      <c r="Z2071" s="195" t="s">
        <v>143</v>
      </c>
      <c r="AA2071" s="195">
        <v>1.7000000000000001E-2</v>
      </c>
      <c r="AB2071" s="195">
        <v>5.2999999999999999E-2</v>
      </c>
    </row>
    <row r="2072" spans="1:28" x14ac:dyDescent="0.25">
      <c r="A2072" s="94" t="s">
        <v>3515</v>
      </c>
      <c r="B2072" s="195">
        <v>5.7597925733864248E-2</v>
      </c>
      <c r="C2072" s="195">
        <v>0.34456894156866374</v>
      </c>
      <c r="D2072" s="195">
        <v>0.24650430595425502</v>
      </c>
      <c r="E2072" s="195">
        <v>0.10500972312251135</v>
      </c>
      <c r="F2072" s="195">
        <v>1.7038614686545051E-2</v>
      </c>
      <c r="G2072" s="195">
        <v>0.197518288730438</v>
      </c>
      <c r="H2072" s="195">
        <v>4.630058338735068E-3</v>
      </c>
      <c r="I2072" s="195">
        <v>2.71321418649875E-2</v>
      </c>
      <c r="J2072" s="194">
        <v>0.99999999999999989</v>
      </c>
      <c r="K2072" s="196">
        <v>10799</v>
      </c>
      <c r="L2072" s="94"/>
      <c r="M2072" s="195">
        <v>5.2999999999999999E-2</v>
      </c>
      <c r="N2072" s="195">
        <v>6.2E-2</v>
      </c>
      <c r="O2072" s="195">
        <v>0.33600000000000002</v>
      </c>
      <c r="P2072" s="195">
        <v>0.35399999999999998</v>
      </c>
      <c r="Q2072" s="195">
        <v>0.23799999999999999</v>
      </c>
      <c r="R2072" s="195">
        <v>0.255</v>
      </c>
      <c r="S2072" s="195">
        <v>9.9000000000000005E-2</v>
      </c>
      <c r="T2072" s="195">
        <v>0.111</v>
      </c>
      <c r="U2072" s="195">
        <v>1.4999999999999999E-2</v>
      </c>
      <c r="V2072" s="195">
        <v>0.02</v>
      </c>
      <c r="W2072" s="195">
        <v>0.19</v>
      </c>
      <c r="X2072" s="195">
        <v>0.20499999999999999</v>
      </c>
      <c r="Y2072" s="195">
        <v>4.0000000000000001E-3</v>
      </c>
      <c r="Z2072" s="195">
        <v>6.0000000000000001E-3</v>
      </c>
      <c r="AA2072" s="195">
        <v>2.4E-2</v>
      </c>
      <c r="AB2072" s="195">
        <v>0.03</v>
      </c>
    </row>
    <row r="2073" spans="1:28" x14ac:dyDescent="0.25">
      <c r="A2073" s="94" t="s">
        <v>3516</v>
      </c>
      <c r="B2073" s="195" t="s">
        <v>143</v>
      </c>
      <c r="C2073" s="195">
        <v>0.39329268292682928</v>
      </c>
      <c r="D2073" s="195">
        <v>0.24390243902439024</v>
      </c>
      <c r="E2073" s="195">
        <v>0.13109756097560976</v>
      </c>
      <c r="F2073" s="195">
        <v>1.2195121951219513E-2</v>
      </c>
      <c r="G2073" s="195">
        <v>0.19207317073170732</v>
      </c>
      <c r="H2073" s="195">
        <v>3.0487804878048782E-3</v>
      </c>
      <c r="I2073" s="195">
        <v>2.4390243902439025E-2</v>
      </c>
      <c r="J2073" s="194">
        <v>1</v>
      </c>
      <c r="K2073" s="196">
        <v>328</v>
      </c>
      <c r="L2073" s="94"/>
      <c r="M2073" s="195" t="s">
        <v>143</v>
      </c>
      <c r="N2073" s="195" t="s">
        <v>143</v>
      </c>
      <c r="O2073" s="195">
        <v>0.34200000000000003</v>
      </c>
      <c r="P2073" s="195">
        <v>0.44700000000000001</v>
      </c>
      <c r="Q2073" s="195">
        <v>0.20100000000000001</v>
      </c>
      <c r="R2073" s="195">
        <v>0.29299999999999998</v>
      </c>
      <c r="S2073" s="195">
        <v>9.9000000000000005E-2</v>
      </c>
      <c r="T2073" s="195">
        <v>0.17199999999999999</v>
      </c>
      <c r="U2073" s="195">
        <v>5.0000000000000001E-3</v>
      </c>
      <c r="V2073" s="195">
        <v>3.1E-2</v>
      </c>
      <c r="W2073" s="195">
        <v>0.153</v>
      </c>
      <c r="X2073" s="195">
        <v>0.23799999999999999</v>
      </c>
      <c r="Y2073" s="195">
        <v>1E-3</v>
      </c>
      <c r="Z2073" s="195">
        <v>1.7000000000000001E-2</v>
      </c>
      <c r="AA2073" s="195">
        <v>1.2E-2</v>
      </c>
      <c r="AB2073" s="195">
        <v>4.7E-2</v>
      </c>
    </row>
    <row r="2074" spans="1:28" x14ac:dyDescent="0.25">
      <c r="A2074" s="94" t="s">
        <v>3517</v>
      </c>
      <c r="B2074" s="195" t="s">
        <v>143</v>
      </c>
      <c r="C2074" s="195">
        <v>0.13656387665198239</v>
      </c>
      <c r="D2074" s="195">
        <v>0.14977973568281938</v>
      </c>
      <c r="E2074" s="195">
        <v>0.10572687224669604</v>
      </c>
      <c r="F2074" s="195">
        <v>1.7621145374449341E-2</v>
      </c>
      <c r="G2074" s="195">
        <v>0.54625550660792954</v>
      </c>
      <c r="H2074" s="195">
        <v>2.643171806167401E-2</v>
      </c>
      <c r="I2074" s="195">
        <v>1.7621145374449341E-2</v>
      </c>
      <c r="J2074" s="194">
        <v>1</v>
      </c>
      <c r="K2074" s="196">
        <v>227</v>
      </c>
      <c r="L2074" s="94"/>
      <c r="M2074" s="195" t="s">
        <v>143</v>
      </c>
      <c r="N2074" s="195" t="s">
        <v>143</v>
      </c>
      <c r="O2074" s="195">
        <v>9.8000000000000004E-2</v>
      </c>
      <c r="P2074" s="195">
        <v>0.187</v>
      </c>
      <c r="Q2074" s="195">
        <v>0.109</v>
      </c>
      <c r="R2074" s="195">
        <v>0.20200000000000001</v>
      </c>
      <c r="S2074" s="195">
        <v>7.1999999999999995E-2</v>
      </c>
      <c r="T2074" s="195">
        <v>0.152</v>
      </c>
      <c r="U2074" s="195">
        <v>7.0000000000000001E-3</v>
      </c>
      <c r="V2074" s="195">
        <v>4.3999999999999997E-2</v>
      </c>
      <c r="W2074" s="195">
        <v>0.48099999999999998</v>
      </c>
      <c r="X2074" s="195">
        <v>0.61</v>
      </c>
      <c r="Y2074" s="195">
        <v>1.2E-2</v>
      </c>
      <c r="Z2074" s="195">
        <v>5.6000000000000001E-2</v>
      </c>
      <c r="AA2074" s="195">
        <v>7.0000000000000001E-3</v>
      </c>
      <c r="AB2074" s="195">
        <v>4.3999999999999997E-2</v>
      </c>
    </row>
    <row r="2075" spans="1:28" x14ac:dyDescent="0.25">
      <c r="A2075" s="94" t="s">
        <v>3518</v>
      </c>
      <c r="B2075" s="195">
        <v>4.4943820224719105E-3</v>
      </c>
      <c r="C2075" s="195">
        <v>1.1235955056179776E-3</v>
      </c>
      <c r="D2075" s="195">
        <v>0.67078651685393254</v>
      </c>
      <c r="E2075" s="195">
        <v>0.29550561797752811</v>
      </c>
      <c r="F2075" s="195">
        <v>1.1235955056179776E-3</v>
      </c>
      <c r="G2075" s="195">
        <v>1.2359550561797753E-2</v>
      </c>
      <c r="H2075" s="195" t="s">
        <v>143</v>
      </c>
      <c r="I2075" s="195">
        <v>1.4606741573033709E-2</v>
      </c>
      <c r="J2075" s="194">
        <v>1</v>
      </c>
      <c r="K2075" s="196">
        <v>890</v>
      </c>
      <c r="L2075" s="94"/>
      <c r="M2075" s="195">
        <v>2E-3</v>
      </c>
      <c r="N2075" s="195">
        <v>1.0999999999999999E-2</v>
      </c>
      <c r="O2075" s="195">
        <v>0</v>
      </c>
      <c r="P2075" s="195">
        <v>6.0000000000000001E-3</v>
      </c>
      <c r="Q2075" s="195">
        <v>0.63900000000000001</v>
      </c>
      <c r="R2075" s="195">
        <v>0.70099999999999996</v>
      </c>
      <c r="S2075" s="195">
        <v>0.26600000000000001</v>
      </c>
      <c r="T2075" s="195">
        <v>0.32600000000000001</v>
      </c>
      <c r="U2075" s="195">
        <v>0</v>
      </c>
      <c r="V2075" s="195">
        <v>6.0000000000000001E-3</v>
      </c>
      <c r="W2075" s="195">
        <v>7.0000000000000001E-3</v>
      </c>
      <c r="X2075" s="195">
        <v>2.1999999999999999E-2</v>
      </c>
      <c r="Y2075" s="195" t="s">
        <v>143</v>
      </c>
      <c r="Z2075" s="195" t="s">
        <v>143</v>
      </c>
      <c r="AA2075" s="195">
        <v>8.9999999999999993E-3</v>
      </c>
      <c r="AB2075" s="195">
        <v>2.5000000000000001E-2</v>
      </c>
    </row>
    <row r="2076" spans="1:28" x14ac:dyDescent="0.25">
      <c r="A2076" s="94" t="s">
        <v>3519</v>
      </c>
      <c r="B2076" s="195">
        <v>0.1186196980589504</v>
      </c>
      <c r="C2076" s="195">
        <v>0.32710280373831774</v>
      </c>
      <c r="D2076" s="195">
        <v>0.19122933141624732</v>
      </c>
      <c r="E2076" s="195">
        <v>8.986340762041696E-2</v>
      </c>
      <c r="F2076" s="195">
        <v>2.1567217828900073E-2</v>
      </c>
      <c r="G2076" s="195">
        <v>0.22358015815959742</v>
      </c>
      <c r="H2076" s="195">
        <v>5.0323508267433505E-3</v>
      </c>
      <c r="I2076" s="195">
        <v>2.3005032350826744E-2</v>
      </c>
      <c r="J2076" s="194">
        <v>1</v>
      </c>
      <c r="K2076" s="196">
        <v>1391</v>
      </c>
      <c r="L2076" s="94"/>
      <c r="M2076" s="195">
        <v>0.10299999999999999</v>
      </c>
      <c r="N2076" s="195">
        <v>0.13700000000000001</v>
      </c>
      <c r="O2076" s="195">
        <v>0.30299999999999999</v>
      </c>
      <c r="P2076" s="195">
        <v>0.35199999999999998</v>
      </c>
      <c r="Q2076" s="195">
        <v>0.17100000000000001</v>
      </c>
      <c r="R2076" s="195">
        <v>0.21299999999999999</v>
      </c>
      <c r="S2076" s="195">
        <v>7.5999999999999998E-2</v>
      </c>
      <c r="T2076" s="195">
        <v>0.106</v>
      </c>
      <c r="U2076" s="195">
        <v>1.4999999999999999E-2</v>
      </c>
      <c r="V2076" s="195">
        <v>3.1E-2</v>
      </c>
      <c r="W2076" s="195">
        <v>0.20200000000000001</v>
      </c>
      <c r="X2076" s="195">
        <v>0.246</v>
      </c>
      <c r="Y2076" s="195">
        <v>2E-3</v>
      </c>
      <c r="Z2076" s="195">
        <v>0.01</v>
      </c>
      <c r="AA2076" s="195">
        <v>1.6E-2</v>
      </c>
      <c r="AB2076" s="195">
        <v>3.2000000000000001E-2</v>
      </c>
    </row>
    <row r="2077" spans="1:28" x14ac:dyDescent="0.25">
      <c r="A2077" s="94" t="s">
        <v>3520</v>
      </c>
      <c r="B2077" s="195">
        <v>0.27660930528999361</v>
      </c>
      <c r="C2077" s="195">
        <v>0.54302103250478007</v>
      </c>
      <c r="D2077" s="195">
        <v>8.0943275971956663E-2</v>
      </c>
      <c r="E2077" s="195">
        <v>3.3779477374123644E-2</v>
      </c>
      <c r="F2077" s="195">
        <v>1.2746972594008922E-3</v>
      </c>
      <c r="G2077" s="195">
        <v>3.8878266411727216E-2</v>
      </c>
      <c r="H2077" s="195">
        <v>7.6481835564053535E-3</v>
      </c>
      <c r="I2077" s="195">
        <v>1.7845761631612493E-2</v>
      </c>
      <c r="J2077" s="194">
        <v>1</v>
      </c>
      <c r="K2077" s="196">
        <v>1569</v>
      </c>
      <c r="L2077" s="94"/>
      <c r="M2077" s="195">
        <v>0.255</v>
      </c>
      <c r="N2077" s="195">
        <v>0.29899999999999999</v>
      </c>
      <c r="O2077" s="195">
        <v>0.51800000000000002</v>
      </c>
      <c r="P2077" s="195">
        <v>0.56799999999999995</v>
      </c>
      <c r="Q2077" s="195">
        <v>6.8000000000000005E-2</v>
      </c>
      <c r="R2077" s="195">
        <v>9.5000000000000001E-2</v>
      </c>
      <c r="S2077" s="195">
        <v>2.5999999999999999E-2</v>
      </c>
      <c r="T2077" s="195">
        <v>4.3999999999999997E-2</v>
      </c>
      <c r="U2077" s="195">
        <v>0</v>
      </c>
      <c r="V2077" s="195">
        <v>5.0000000000000001E-3</v>
      </c>
      <c r="W2077" s="195">
        <v>0.03</v>
      </c>
      <c r="X2077" s="195">
        <v>0.05</v>
      </c>
      <c r="Y2077" s="195">
        <v>4.0000000000000001E-3</v>
      </c>
      <c r="Z2077" s="195">
        <v>1.2999999999999999E-2</v>
      </c>
      <c r="AA2077" s="195">
        <v>1.2E-2</v>
      </c>
      <c r="AB2077" s="195">
        <v>2.5999999999999999E-2</v>
      </c>
    </row>
    <row r="2078" spans="1:28" x14ac:dyDescent="0.25">
      <c r="A2078" s="94" t="s">
        <v>3521</v>
      </c>
      <c r="B2078" s="195" t="s">
        <v>143</v>
      </c>
      <c r="C2078" s="195">
        <v>0.25320512820512819</v>
      </c>
      <c r="D2078" s="195">
        <v>0.28205128205128205</v>
      </c>
      <c r="E2078" s="195">
        <v>0.17628205128205129</v>
      </c>
      <c r="F2078" s="195">
        <v>9.6153846153846159E-3</v>
      </c>
      <c r="G2078" s="195">
        <v>0.25320512820512819</v>
      </c>
      <c r="H2078" s="195">
        <v>3.205128205128205E-3</v>
      </c>
      <c r="I2078" s="195">
        <v>2.2435897435897436E-2</v>
      </c>
      <c r="J2078" s="194">
        <v>1</v>
      </c>
      <c r="K2078" s="196">
        <v>312</v>
      </c>
      <c r="L2078" s="94"/>
      <c r="M2078" s="195" t="s">
        <v>143</v>
      </c>
      <c r="N2078" s="195" t="s">
        <v>143</v>
      </c>
      <c r="O2078" s="195">
        <v>0.20799999999999999</v>
      </c>
      <c r="P2078" s="195">
        <v>0.30399999999999999</v>
      </c>
      <c r="Q2078" s="195">
        <v>0.23499999999999999</v>
      </c>
      <c r="R2078" s="195">
        <v>0.33400000000000002</v>
      </c>
      <c r="S2078" s="195">
        <v>0.13800000000000001</v>
      </c>
      <c r="T2078" s="195">
        <v>0.222</v>
      </c>
      <c r="U2078" s="195">
        <v>3.0000000000000001E-3</v>
      </c>
      <c r="V2078" s="195">
        <v>2.8000000000000001E-2</v>
      </c>
      <c r="W2078" s="195">
        <v>0.20799999999999999</v>
      </c>
      <c r="X2078" s="195">
        <v>0.30399999999999999</v>
      </c>
      <c r="Y2078" s="195">
        <v>1E-3</v>
      </c>
      <c r="Z2078" s="195">
        <v>1.7999999999999999E-2</v>
      </c>
      <c r="AA2078" s="195">
        <v>1.0999999999999999E-2</v>
      </c>
      <c r="AB2078" s="195">
        <v>4.5999999999999999E-2</v>
      </c>
    </row>
    <row r="2079" spans="1:28" x14ac:dyDescent="0.25">
      <c r="A2079" s="94" t="s">
        <v>3522</v>
      </c>
      <c r="B2079" s="195" t="s">
        <v>143</v>
      </c>
      <c r="C2079" s="195">
        <v>0.32061688311688313</v>
      </c>
      <c r="D2079" s="195">
        <v>0.21428571428571427</v>
      </c>
      <c r="E2079" s="195">
        <v>0.10957792207792208</v>
      </c>
      <c r="F2079" s="195">
        <v>1.7045454545454544E-2</v>
      </c>
      <c r="G2079" s="195">
        <v>0.31331168831168832</v>
      </c>
      <c r="H2079" s="195">
        <v>2.435064935064935E-3</v>
      </c>
      <c r="I2079" s="195">
        <v>2.2727272727272728E-2</v>
      </c>
      <c r="J2079" s="194">
        <v>1</v>
      </c>
      <c r="K2079" s="196">
        <v>1232</v>
      </c>
      <c r="L2079" s="94"/>
      <c r="M2079" s="195" t="s">
        <v>143</v>
      </c>
      <c r="N2079" s="195" t="s">
        <v>143</v>
      </c>
      <c r="O2079" s="195">
        <v>0.29499999999999998</v>
      </c>
      <c r="P2079" s="195">
        <v>0.34699999999999998</v>
      </c>
      <c r="Q2079" s="195">
        <v>0.192</v>
      </c>
      <c r="R2079" s="195">
        <v>0.23799999999999999</v>
      </c>
      <c r="S2079" s="195">
        <v>9.2999999999999999E-2</v>
      </c>
      <c r="T2079" s="195">
        <v>0.128</v>
      </c>
      <c r="U2079" s="195">
        <v>1.0999999999999999E-2</v>
      </c>
      <c r="V2079" s="195">
        <v>2.5999999999999999E-2</v>
      </c>
      <c r="W2079" s="195">
        <v>0.28799999999999998</v>
      </c>
      <c r="X2079" s="195">
        <v>0.34</v>
      </c>
      <c r="Y2079" s="195">
        <v>1E-3</v>
      </c>
      <c r="Z2079" s="195">
        <v>7.0000000000000001E-3</v>
      </c>
      <c r="AA2079" s="195">
        <v>1.6E-2</v>
      </c>
      <c r="AB2079" s="195">
        <v>3.3000000000000002E-2</v>
      </c>
    </row>
    <row r="2080" spans="1:28" x14ac:dyDescent="0.25">
      <c r="A2080" s="94" t="s">
        <v>3523</v>
      </c>
      <c r="B2080" s="195" t="s">
        <v>143</v>
      </c>
      <c r="C2080" s="195">
        <v>0.51371115173674586</v>
      </c>
      <c r="D2080" s="195">
        <v>0.31809872029250458</v>
      </c>
      <c r="E2080" s="195">
        <v>6.9469835466179158E-2</v>
      </c>
      <c r="F2080" s="195">
        <v>5.4844606946983544E-3</v>
      </c>
      <c r="G2080" s="195">
        <v>1.2797074954296161E-2</v>
      </c>
      <c r="H2080" s="195" t="s">
        <v>143</v>
      </c>
      <c r="I2080" s="195">
        <v>8.0438756855575874E-2</v>
      </c>
      <c r="J2080" s="194">
        <v>0.99999999999999989</v>
      </c>
      <c r="K2080" s="196">
        <v>547</v>
      </c>
      <c r="L2080" s="94"/>
      <c r="M2080" s="195" t="s">
        <v>143</v>
      </c>
      <c r="N2080" s="195" t="s">
        <v>143</v>
      </c>
      <c r="O2080" s="195">
        <v>0.47199999999999998</v>
      </c>
      <c r="P2080" s="195">
        <v>0.55500000000000005</v>
      </c>
      <c r="Q2080" s="195">
        <v>0.28000000000000003</v>
      </c>
      <c r="R2080" s="195">
        <v>0.35799999999999998</v>
      </c>
      <c r="S2080" s="195">
        <v>5.0999999999999997E-2</v>
      </c>
      <c r="T2080" s="195">
        <v>9.4E-2</v>
      </c>
      <c r="U2080" s="195">
        <v>2E-3</v>
      </c>
      <c r="V2080" s="195">
        <v>1.6E-2</v>
      </c>
      <c r="W2080" s="195">
        <v>6.0000000000000001E-3</v>
      </c>
      <c r="X2080" s="195">
        <v>2.5999999999999999E-2</v>
      </c>
      <c r="Y2080" s="195" t="s">
        <v>143</v>
      </c>
      <c r="Z2080" s="195" t="s">
        <v>143</v>
      </c>
      <c r="AA2080" s="195">
        <v>0.06</v>
      </c>
      <c r="AB2080" s="195">
        <v>0.106</v>
      </c>
    </row>
    <row r="2081" spans="1:28" x14ac:dyDescent="0.25">
      <c r="A2081" s="94" t="s">
        <v>3524</v>
      </c>
      <c r="B2081" s="195" t="s">
        <v>143</v>
      </c>
      <c r="C2081" s="195">
        <v>0.3006396588486141</v>
      </c>
      <c r="D2081" s="195">
        <v>0.29850746268656714</v>
      </c>
      <c r="E2081" s="195">
        <v>0.11513859275053305</v>
      </c>
      <c r="F2081" s="195">
        <v>1.9189765458422176E-2</v>
      </c>
      <c r="G2081" s="195">
        <v>0.24093816631130063</v>
      </c>
      <c r="H2081" s="195" t="s">
        <v>143</v>
      </c>
      <c r="I2081" s="195">
        <v>2.5586353944562899E-2</v>
      </c>
      <c r="J2081" s="194">
        <v>1</v>
      </c>
      <c r="K2081" s="196">
        <v>469</v>
      </c>
      <c r="L2081" s="94"/>
      <c r="M2081" s="195" t="s">
        <v>143</v>
      </c>
      <c r="N2081" s="195" t="s">
        <v>143</v>
      </c>
      <c r="O2081" s="195">
        <v>0.26100000000000001</v>
      </c>
      <c r="P2081" s="195">
        <v>0.34399999999999997</v>
      </c>
      <c r="Q2081" s="195">
        <v>0.25900000000000001</v>
      </c>
      <c r="R2081" s="195">
        <v>0.34100000000000003</v>
      </c>
      <c r="S2081" s="195">
        <v>8.8999999999999996E-2</v>
      </c>
      <c r="T2081" s="195">
        <v>0.14699999999999999</v>
      </c>
      <c r="U2081" s="195">
        <v>0.01</v>
      </c>
      <c r="V2081" s="195">
        <v>3.5999999999999997E-2</v>
      </c>
      <c r="W2081" s="195">
        <v>0.20399999999999999</v>
      </c>
      <c r="X2081" s="195">
        <v>0.28199999999999997</v>
      </c>
      <c r="Y2081" s="195" t="s">
        <v>143</v>
      </c>
      <c r="Z2081" s="195" t="s">
        <v>143</v>
      </c>
      <c r="AA2081" s="195">
        <v>1.4999999999999999E-2</v>
      </c>
      <c r="AB2081" s="195">
        <v>4.3999999999999997E-2</v>
      </c>
    </row>
    <row r="2082" spans="1:28" x14ac:dyDescent="0.25">
      <c r="A2082" s="94" t="s">
        <v>3525</v>
      </c>
      <c r="B2082" s="195" t="s">
        <v>143</v>
      </c>
      <c r="C2082" s="195">
        <v>0.36630036630036628</v>
      </c>
      <c r="D2082" s="195">
        <v>0.17948717948717949</v>
      </c>
      <c r="E2082" s="195">
        <v>0.10256410256410256</v>
      </c>
      <c r="F2082" s="195">
        <v>9.5238095238095233E-2</v>
      </c>
      <c r="G2082" s="195">
        <v>0.21978021978021978</v>
      </c>
      <c r="H2082" s="195">
        <v>3.663003663003663E-3</v>
      </c>
      <c r="I2082" s="195">
        <v>3.2967032967032968E-2</v>
      </c>
      <c r="J2082" s="194">
        <v>0.99999999999999989</v>
      </c>
      <c r="K2082" s="196">
        <v>273</v>
      </c>
      <c r="L2082" s="94"/>
      <c r="M2082" s="195" t="s">
        <v>143</v>
      </c>
      <c r="N2082" s="195" t="s">
        <v>143</v>
      </c>
      <c r="O2082" s="195">
        <v>0.311</v>
      </c>
      <c r="P2082" s="195">
        <v>0.42499999999999999</v>
      </c>
      <c r="Q2082" s="195">
        <v>0.13900000000000001</v>
      </c>
      <c r="R2082" s="195">
        <v>0.22900000000000001</v>
      </c>
      <c r="S2082" s="195">
        <v>7.1999999999999995E-2</v>
      </c>
      <c r="T2082" s="195">
        <v>0.14399999999999999</v>
      </c>
      <c r="U2082" s="195">
        <v>6.6000000000000003E-2</v>
      </c>
      <c r="V2082" s="195">
        <v>0.13600000000000001</v>
      </c>
      <c r="W2082" s="195">
        <v>0.17499999999999999</v>
      </c>
      <c r="X2082" s="195">
        <v>0.27300000000000002</v>
      </c>
      <c r="Y2082" s="195">
        <v>1E-3</v>
      </c>
      <c r="Z2082" s="195">
        <v>0.02</v>
      </c>
      <c r="AA2082" s="195">
        <v>1.7000000000000001E-2</v>
      </c>
      <c r="AB2082" s="195">
        <v>6.0999999999999999E-2</v>
      </c>
    </row>
    <row r="2083" spans="1:28" x14ac:dyDescent="0.25">
      <c r="A2083" s="94" t="s">
        <v>3526</v>
      </c>
      <c r="B2083" s="195" t="s">
        <v>143</v>
      </c>
      <c r="C2083" s="195">
        <v>0.14285714285714285</v>
      </c>
      <c r="D2083" s="195">
        <v>0.2425249169435216</v>
      </c>
      <c r="E2083" s="195">
        <v>0.11295681063122924</v>
      </c>
      <c r="F2083" s="195">
        <v>4.3189368770764118E-2</v>
      </c>
      <c r="G2083" s="195">
        <v>0.42524916943521596</v>
      </c>
      <c r="H2083" s="195">
        <v>9.9667774086378731E-3</v>
      </c>
      <c r="I2083" s="195">
        <v>2.3255813953488372E-2</v>
      </c>
      <c r="J2083" s="194">
        <v>1</v>
      </c>
      <c r="K2083" s="196">
        <v>301</v>
      </c>
      <c r="L2083" s="94"/>
      <c r="M2083" s="195" t="s">
        <v>143</v>
      </c>
      <c r="N2083" s="195" t="s">
        <v>143</v>
      </c>
      <c r="O2083" s="195">
        <v>0.108</v>
      </c>
      <c r="P2083" s="195">
        <v>0.187</v>
      </c>
      <c r="Q2083" s="195">
        <v>0.19800000000000001</v>
      </c>
      <c r="R2083" s="195">
        <v>0.29399999999999998</v>
      </c>
      <c r="S2083" s="195">
        <v>8.2000000000000003E-2</v>
      </c>
      <c r="T2083" s="195">
        <v>0.154</v>
      </c>
      <c r="U2083" s="195">
        <v>2.5000000000000001E-2</v>
      </c>
      <c r="V2083" s="195">
        <v>7.1999999999999995E-2</v>
      </c>
      <c r="W2083" s="195">
        <v>0.371</v>
      </c>
      <c r="X2083" s="195">
        <v>0.48199999999999998</v>
      </c>
      <c r="Y2083" s="195">
        <v>3.0000000000000001E-3</v>
      </c>
      <c r="Z2083" s="195">
        <v>2.9000000000000001E-2</v>
      </c>
      <c r="AA2083" s="195">
        <v>1.0999999999999999E-2</v>
      </c>
      <c r="AB2083" s="195">
        <v>4.7E-2</v>
      </c>
    </row>
    <row r="2084" spans="1:28" x14ac:dyDescent="0.25">
      <c r="A2084" s="94" t="s">
        <v>3527</v>
      </c>
      <c r="B2084" s="195" t="s">
        <v>143</v>
      </c>
      <c r="C2084" s="195">
        <v>0.33446174678402169</v>
      </c>
      <c r="D2084" s="195">
        <v>0.3981042654028436</v>
      </c>
      <c r="E2084" s="195">
        <v>0.12525389302640488</v>
      </c>
      <c r="F2084" s="195">
        <v>1.4895057549085985E-2</v>
      </c>
      <c r="G2084" s="195">
        <v>8.8693297224102907E-2</v>
      </c>
      <c r="H2084" s="195">
        <v>1.3540961408259986E-3</v>
      </c>
      <c r="I2084" s="195">
        <v>3.7237643872714964E-2</v>
      </c>
      <c r="J2084" s="194">
        <v>1</v>
      </c>
      <c r="K2084" s="196">
        <v>1477</v>
      </c>
      <c r="L2084" s="94"/>
      <c r="M2084" s="195" t="s">
        <v>143</v>
      </c>
      <c r="N2084" s="195" t="s">
        <v>143</v>
      </c>
      <c r="O2084" s="195">
        <v>0.311</v>
      </c>
      <c r="P2084" s="195">
        <v>0.35899999999999999</v>
      </c>
      <c r="Q2084" s="195">
        <v>0.373</v>
      </c>
      <c r="R2084" s="195">
        <v>0.42299999999999999</v>
      </c>
      <c r="S2084" s="195">
        <v>0.109</v>
      </c>
      <c r="T2084" s="195">
        <v>0.14299999999999999</v>
      </c>
      <c r="U2084" s="195">
        <v>0.01</v>
      </c>
      <c r="V2084" s="195">
        <v>2.1999999999999999E-2</v>
      </c>
      <c r="W2084" s="195">
        <v>7.4999999999999997E-2</v>
      </c>
      <c r="X2084" s="195">
        <v>0.104</v>
      </c>
      <c r="Y2084" s="195">
        <v>0</v>
      </c>
      <c r="Z2084" s="195">
        <v>5.0000000000000001E-3</v>
      </c>
      <c r="AA2084" s="195">
        <v>2.9000000000000001E-2</v>
      </c>
      <c r="AB2084" s="195">
        <v>4.8000000000000001E-2</v>
      </c>
    </row>
    <row r="2085" spans="1:28" x14ac:dyDescent="0.25">
      <c r="A2085" s="94" t="s">
        <v>3528</v>
      </c>
      <c r="B2085" s="195" t="s">
        <v>143</v>
      </c>
      <c r="C2085" s="195">
        <v>0.60363636363636364</v>
      </c>
      <c r="D2085" s="195">
        <v>0.24</v>
      </c>
      <c r="E2085" s="195">
        <v>5.4545454545454543E-2</v>
      </c>
      <c r="F2085" s="195">
        <v>7.2727272727272727E-3</v>
      </c>
      <c r="G2085" s="195">
        <v>8.3636363636363634E-2</v>
      </c>
      <c r="H2085" s="195" t="s">
        <v>143</v>
      </c>
      <c r="I2085" s="195">
        <v>1.090909090909091E-2</v>
      </c>
      <c r="J2085" s="194">
        <v>1</v>
      </c>
      <c r="K2085" s="196">
        <v>275</v>
      </c>
      <c r="L2085" s="94"/>
      <c r="M2085" s="195" t="s">
        <v>143</v>
      </c>
      <c r="N2085" s="195" t="s">
        <v>143</v>
      </c>
      <c r="O2085" s="195">
        <v>0.54500000000000004</v>
      </c>
      <c r="P2085" s="195">
        <v>0.66</v>
      </c>
      <c r="Q2085" s="195">
        <v>0.193</v>
      </c>
      <c r="R2085" s="195">
        <v>0.29399999999999998</v>
      </c>
      <c r="S2085" s="195">
        <v>3.3000000000000002E-2</v>
      </c>
      <c r="T2085" s="195">
        <v>8.7999999999999995E-2</v>
      </c>
      <c r="U2085" s="195">
        <v>2E-3</v>
      </c>
      <c r="V2085" s="195">
        <v>2.5999999999999999E-2</v>
      </c>
      <c r="W2085" s="195">
        <v>5.6000000000000001E-2</v>
      </c>
      <c r="X2085" s="195">
        <v>0.122</v>
      </c>
      <c r="Y2085" s="195" t="s">
        <v>143</v>
      </c>
      <c r="Z2085" s="195" t="s">
        <v>143</v>
      </c>
      <c r="AA2085" s="195">
        <v>4.0000000000000001E-3</v>
      </c>
      <c r="AB2085" s="195">
        <v>3.2000000000000001E-2</v>
      </c>
    </row>
    <row r="2086" spans="1:28" x14ac:dyDescent="0.25">
      <c r="A2086" s="94" t="s">
        <v>3529</v>
      </c>
      <c r="B2086" s="195">
        <v>5.6388012618296533E-2</v>
      </c>
      <c r="C2086" s="195">
        <v>0.31979495268138802</v>
      </c>
      <c r="D2086" s="195">
        <v>0.25092008412197686</v>
      </c>
      <c r="E2086" s="195">
        <v>9.3125657202944273E-2</v>
      </c>
      <c r="F2086" s="195">
        <v>2.3067823343848579E-2</v>
      </c>
      <c r="G2086" s="195">
        <v>0.21490536277602523</v>
      </c>
      <c r="H2086" s="195">
        <v>3.746056782334385E-3</v>
      </c>
      <c r="I2086" s="195">
        <v>3.8052050473186119E-2</v>
      </c>
      <c r="J2086" s="194">
        <v>1</v>
      </c>
      <c r="K2086" s="196">
        <v>15216</v>
      </c>
      <c r="L2086" s="94"/>
      <c r="M2086" s="195">
        <v>5.2999999999999999E-2</v>
      </c>
      <c r="N2086" s="195">
        <v>0.06</v>
      </c>
      <c r="O2086" s="195">
        <v>0.312</v>
      </c>
      <c r="P2086" s="195">
        <v>0.32700000000000001</v>
      </c>
      <c r="Q2086" s="195">
        <v>0.24399999999999999</v>
      </c>
      <c r="R2086" s="195">
        <v>0.25800000000000001</v>
      </c>
      <c r="S2086" s="195">
        <v>8.8999999999999996E-2</v>
      </c>
      <c r="T2086" s="195">
        <v>9.8000000000000004E-2</v>
      </c>
      <c r="U2086" s="195">
        <v>2.1000000000000001E-2</v>
      </c>
      <c r="V2086" s="195">
        <v>2.5999999999999999E-2</v>
      </c>
      <c r="W2086" s="195">
        <v>0.20799999999999999</v>
      </c>
      <c r="X2086" s="195">
        <v>0.222</v>
      </c>
      <c r="Y2086" s="195">
        <v>3.0000000000000001E-3</v>
      </c>
      <c r="Z2086" s="195">
        <v>5.0000000000000001E-3</v>
      </c>
      <c r="AA2086" s="195">
        <v>3.5000000000000003E-2</v>
      </c>
      <c r="AB2086" s="195">
        <v>4.1000000000000002E-2</v>
      </c>
    </row>
    <row r="2087" spans="1:28" x14ac:dyDescent="0.25">
      <c r="A2087" s="94" t="s">
        <v>3530</v>
      </c>
      <c r="B2087" s="195" t="s">
        <v>143</v>
      </c>
      <c r="C2087" s="195">
        <v>0.37601626016260165</v>
      </c>
      <c r="D2087" s="195">
        <v>0.241869918699187</v>
      </c>
      <c r="E2087" s="195">
        <v>0.16869918699186992</v>
      </c>
      <c r="F2087" s="195">
        <v>1.6260162601626018E-2</v>
      </c>
      <c r="G2087" s="195">
        <v>0.17682926829268292</v>
      </c>
      <c r="H2087" s="195" t="s">
        <v>143</v>
      </c>
      <c r="I2087" s="195">
        <v>2.032520325203252E-2</v>
      </c>
      <c r="J2087" s="194">
        <v>1</v>
      </c>
      <c r="K2087" s="196">
        <v>492</v>
      </c>
      <c r="L2087" s="94"/>
      <c r="M2087" s="195" t="s">
        <v>143</v>
      </c>
      <c r="N2087" s="195" t="s">
        <v>143</v>
      </c>
      <c r="O2087" s="195">
        <v>0.33400000000000002</v>
      </c>
      <c r="P2087" s="195">
        <v>0.42</v>
      </c>
      <c r="Q2087" s="195">
        <v>0.20599999999999999</v>
      </c>
      <c r="R2087" s="195">
        <v>0.28199999999999997</v>
      </c>
      <c r="S2087" s="195">
        <v>0.13800000000000001</v>
      </c>
      <c r="T2087" s="195">
        <v>0.20399999999999999</v>
      </c>
      <c r="U2087" s="195">
        <v>8.0000000000000002E-3</v>
      </c>
      <c r="V2087" s="195">
        <v>3.2000000000000001E-2</v>
      </c>
      <c r="W2087" s="195">
        <v>0.14599999999999999</v>
      </c>
      <c r="X2087" s="195">
        <v>0.21299999999999999</v>
      </c>
      <c r="Y2087" s="195" t="s">
        <v>143</v>
      </c>
      <c r="Z2087" s="195" t="s">
        <v>143</v>
      </c>
      <c r="AA2087" s="195">
        <v>1.0999999999999999E-2</v>
      </c>
      <c r="AB2087" s="195">
        <v>3.6999999999999998E-2</v>
      </c>
    </row>
    <row r="2088" spans="1:28" x14ac:dyDescent="0.25">
      <c r="A2088" s="94" t="s">
        <v>3531</v>
      </c>
      <c r="B2088" s="195" t="s">
        <v>143</v>
      </c>
      <c r="C2088" s="195">
        <v>8.6956521739130432E-2</v>
      </c>
      <c r="D2088" s="195">
        <v>0.22408026755852842</v>
      </c>
      <c r="E2088" s="195">
        <v>8.0267558528428096E-2</v>
      </c>
      <c r="F2088" s="195">
        <v>1.0033444816053512E-2</v>
      </c>
      <c r="G2088" s="195">
        <v>0.52508361204013376</v>
      </c>
      <c r="H2088" s="195">
        <v>2.0066889632107024E-2</v>
      </c>
      <c r="I2088" s="195">
        <v>5.3511705685618728E-2</v>
      </c>
      <c r="J2088" s="194">
        <v>1</v>
      </c>
      <c r="K2088" s="196">
        <v>299</v>
      </c>
      <c r="L2088" s="94"/>
      <c r="M2088" s="195" t="s">
        <v>143</v>
      </c>
      <c r="N2088" s="195" t="s">
        <v>143</v>
      </c>
      <c r="O2088" s="195">
        <v>0.06</v>
      </c>
      <c r="P2088" s="195">
        <v>0.124</v>
      </c>
      <c r="Q2088" s="195">
        <v>0.18</v>
      </c>
      <c r="R2088" s="195">
        <v>0.27500000000000002</v>
      </c>
      <c r="S2088" s="195">
        <v>5.5E-2</v>
      </c>
      <c r="T2088" s="195">
        <v>0.11700000000000001</v>
      </c>
      <c r="U2088" s="195">
        <v>3.0000000000000001E-3</v>
      </c>
      <c r="V2088" s="195">
        <v>2.9000000000000001E-2</v>
      </c>
      <c r="W2088" s="195">
        <v>0.46899999999999997</v>
      </c>
      <c r="X2088" s="195">
        <v>0.58099999999999996</v>
      </c>
      <c r="Y2088" s="195">
        <v>8.9999999999999993E-3</v>
      </c>
      <c r="Z2088" s="195">
        <v>4.2999999999999997E-2</v>
      </c>
      <c r="AA2088" s="195">
        <v>3.3000000000000002E-2</v>
      </c>
      <c r="AB2088" s="195">
        <v>8.5000000000000006E-2</v>
      </c>
    </row>
    <row r="2089" spans="1:28" x14ac:dyDescent="0.25">
      <c r="A2089" s="94" t="s">
        <v>3532</v>
      </c>
      <c r="B2089" s="195">
        <v>0.36015325670498083</v>
      </c>
      <c r="C2089" s="195" t="s">
        <v>143</v>
      </c>
      <c r="D2089" s="195">
        <v>0.41954022988505746</v>
      </c>
      <c r="E2089" s="195">
        <v>0.16379310344827586</v>
      </c>
      <c r="F2089" s="195">
        <v>3.8314176245210726E-3</v>
      </c>
      <c r="G2089" s="195">
        <v>6.7049808429118776E-3</v>
      </c>
      <c r="H2089" s="195" t="s">
        <v>143</v>
      </c>
      <c r="I2089" s="195">
        <v>4.5977011494252873E-2</v>
      </c>
      <c r="J2089" s="194">
        <v>0.99999999999999978</v>
      </c>
      <c r="K2089" s="196">
        <v>1044</v>
      </c>
      <c r="L2089" s="94"/>
      <c r="M2089" s="195">
        <v>0.33200000000000002</v>
      </c>
      <c r="N2089" s="195">
        <v>0.39</v>
      </c>
      <c r="O2089" s="195" t="s">
        <v>143</v>
      </c>
      <c r="P2089" s="195" t="s">
        <v>143</v>
      </c>
      <c r="Q2089" s="195">
        <v>0.39</v>
      </c>
      <c r="R2089" s="195">
        <v>0.45</v>
      </c>
      <c r="S2089" s="195">
        <v>0.14299999999999999</v>
      </c>
      <c r="T2089" s="195">
        <v>0.187</v>
      </c>
      <c r="U2089" s="195">
        <v>1E-3</v>
      </c>
      <c r="V2089" s="195">
        <v>0.01</v>
      </c>
      <c r="W2089" s="195">
        <v>3.0000000000000001E-3</v>
      </c>
      <c r="X2089" s="195">
        <v>1.4E-2</v>
      </c>
      <c r="Y2089" s="195" t="s">
        <v>143</v>
      </c>
      <c r="Z2089" s="195" t="s">
        <v>143</v>
      </c>
      <c r="AA2089" s="195">
        <v>3.5000000000000003E-2</v>
      </c>
      <c r="AB2089" s="195">
        <v>0.06</v>
      </c>
    </row>
    <row r="2090" spans="1:28" x14ac:dyDescent="0.25">
      <c r="A2090" s="94" t="s">
        <v>3533</v>
      </c>
      <c r="B2090" s="195">
        <v>8.0823293172690769E-2</v>
      </c>
      <c r="C2090" s="195">
        <v>0.28815261044176704</v>
      </c>
      <c r="D2090" s="195">
        <v>0.20933734939759036</v>
      </c>
      <c r="E2090" s="195">
        <v>7.2289156626506021E-2</v>
      </c>
      <c r="F2090" s="195">
        <v>4.8192771084337352E-2</v>
      </c>
      <c r="G2090" s="195">
        <v>0.26054216867469882</v>
      </c>
      <c r="H2090" s="195">
        <v>6.024096385542169E-3</v>
      </c>
      <c r="I2090" s="195">
        <v>3.463855421686747E-2</v>
      </c>
      <c r="J2090" s="194">
        <v>1</v>
      </c>
      <c r="K2090" s="196">
        <v>1992</v>
      </c>
      <c r="L2090" s="94"/>
      <c r="M2090" s="195">
        <v>7.0000000000000007E-2</v>
      </c>
      <c r="N2090" s="195">
        <v>9.4E-2</v>
      </c>
      <c r="O2090" s="195">
        <v>0.26900000000000002</v>
      </c>
      <c r="P2090" s="195">
        <v>0.308</v>
      </c>
      <c r="Q2090" s="195">
        <v>0.192</v>
      </c>
      <c r="R2090" s="195">
        <v>0.22800000000000001</v>
      </c>
      <c r="S2090" s="195">
        <v>6.2E-2</v>
      </c>
      <c r="T2090" s="195">
        <v>8.5000000000000006E-2</v>
      </c>
      <c r="U2090" s="195">
        <v>0.04</v>
      </c>
      <c r="V2090" s="195">
        <v>5.8000000000000003E-2</v>
      </c>
      <c r="W2090" s="195">
        <v>0.24199999999999999</v>
      </c>
      <c r="X2090" s="195">
        <v>0.28000000000000003</v>
      </c>
      <c r="Y2090" s="195">
        <v>3.0000000000000001E-3</v>
      </c>
      <c r="Z2090" s="195">
        <v>1.0999999999999999E-2</v>
      </c>
      <c r="AA2090" s="195">
        <v>2.7E-2</v>
      </c>
      <c r="AB2090" s="195">
        <v>4.3999999999999997E-2</v>
      </c>
    </row>
    <row r="2091" spans="1:28" x14ac:dyDescent="0.25">
      <c r="A2091" s="94" t="s">
        <v>3534</v>
      </c>
      <c r="B2091" s="195">
        <v>0.27242246437552387</v>
      </c>
      <c r="C2091" s="195">
        <v>0.51886001676445936</v>
      </c>
      <c r="D2091" s="195">
        <v>9.9329421626152561E-2</v>
      </c>
      <c r="E2091" s="195">
        <v>2.8499580888516344E-2</v>
      </c>
      <c r="F2091" s="195">
        <v>4.1911148365465214E-4</v>
      </c>
      <c r="G2091" s="195">
        <v>4.1492036881810565E-2</v>
      </c>
      <c r="H2091" s="195">
        <v>3.3528918692372171E-3</v>
      </c>
      <c r="I2091" s="195">
        <v>3.5624476110645432E-2</v>
      </c>
      <c r="J2091" s="194">
        <v>1</v>
      </c>
      <c r="K2091" s="196">
        <v>2386</v>
      </c>
      <c r="L2091" s="94"/>
      <c r="M2091" s="195">
        <v>0.255</v>
      </c>
      <c r="N2091" s="195">
        <v>0.29099999999999998</v>
      </c>
      <c r="O2091" s="195">
        <v>0.499</v>
      </c>
      <c r="P2091" s="195">
        <v>0.53900000000000003</v>
      </c>
      <c r="Q2091" s="195">
        <v>8.7999999999999995E-2</v>
      </c>
      <c r="R2091" s="195">
        <v>0.112</v>
      </c>
      <c r="S2091" s="195">
        <v>2.3E-2</v>
      </c>
      <c r="T2091" s="195">
        <v>3.5999999999999997E-2</v>
      </c>
      <c r="U2091" s="195">
        <v>0</v>
      </c>
      <c r="V2091" s="195">
        <v>2E-3</v>
      </c>
      <c r="W2091" s="195">
        <v>3.4000000000000002E-2</v>
      </c>
      <c r="X2091" s="195">
        <v>0.05</v>
      </c>
      <c r="Y2091" s="195">
        <v>2E-3</v>
      </c>
      <c r="Z2091" s="195">
        <v>7.0000000000000001E-3</v>
      </c>
      <c r="AA2091" s="195">
        <v>2.9000000000000001E-2</v>
      </c>
      <c r="AB2091" s="195">
        <v>4.3999999999999997E-2</v>
      </c>
    </row>
    <row r="2092" spans="1:28" x14ac:dyDescent="0.25">
      <c r="A2092" s="94" t="s">
        <v>3535</v>
      </c>
      <c r="B2092" s="195" t="s">
        <v>143</v>
      </c>
      <c r="C2092" s="195">
        <v>0.23076923076923078</v>
      </c>
      <c r="D2092" s="195">
        <v>0.26666666666666666</v>
      </c>
      <c r="E2092" s="195">
        <v>0.1641025641025641</v>
      </c>
      <c r="F2092" s="195">
        <v>5.1282051282051282E-3</v>
      </c>
      <c r="G2092" s="195">
        <v>0.28717948717948716</v>
      </c>
      <c r="H2092" s="195" t="s">
        <v>143</v>
      </c>
      <c r="I2092" s="195">
        <v>4.6153846153846156E-2</v>
      </c>
      <c r="J2092" s="194">
        <v>1</v>
      </c>
      <c r="K2092" s="196">
        <v>390</v>
      </c>
      <c r="L2092" s="94"/>
      <c r="M2092" s="195" t="s">
        <v>143</v>
      </c>
      <c r="N2092" s="195" t="s">
        <v>143</v>
      </c>
      <c r="O2092" s="195">
        <v>0.192</v>
      </c>
      <c r="P2092" s="195">
        <v>0.27500000000000002</v>
      </c>
      <c r="Q2092" s="195">
        <v>0.22500000000000001</v>
      </c>
      <c r="R2092" s="195">
        <v>0.313</v>
      </c>
      <c r="S2092" s="195">
        <v>0.13100000000000001</v>
      </c>
      <c r="T2092" s="195">
        <v>0.20399999999999999</v>
      </c>
      <c r="U2092" s="195">
        <v>1E-3</v>
      </c>
      <c r="V2092" s="195">
        <v>1.9E-2</v>
      </c>
      <c r="W2092" s="195">
        <v>0.245</v>
      </c>
      <c r="X2092" s="195">
        <v>0.33400000000000002</v>
      </c>
      <c r="Y2092" s="195" t="s">
        <v>143</v>
      </c>
      <c r="Z2092" s="195" t="s">
        <v>143</v>
      </c>
      <c r="AA2092" s="195">
        <v>2.9000000000000001E-2</v>
      </c>
      <c r="AB2092" s="195">
        <v>7.1999999999999995E-2</v>
      </c>
    </row>
    <row r="2093" spans="1:28" x14ac:dyDescent="0.25">
      <c r="A2093" s="94" t="s">
        <v>3536</v>
      </c>
      <c r="B2093" s="195" t="s">
        <v>143</v>
      </c>
      <c r="C2093" s="195">
        <v>0.29360645561762883</v>
      </c>
      <c r="D2093" s="195">
        <v>0.20670391061452514</v>
      </c>
      <c r="E2093" s="195">
        <v>8.5661080074487903E-2</v>
      </c>
      <c r="F2093" s="195">
        <v>9.3109869646182501E-3</v>
      </c>
      <c r="G2093" s="195">
        <v>0.37243947858472998</v>
      </c>
      <c r="H2093" s="195">
        <v>3.1036623215394167E-3</v>
      </c>
      <c r="I2093" s="195">
        <v>2.9174425822470516E-2</v>
      </c>
      <c r="J2093" s="194">
        <v>1</v>
      </c>
      <c r="K2093" s="196">
        <v>1611</v>
      </c>
      <c r="L2093" s="94"/>
      <c r="M2093" s="195" t="s">
        <v>143</v>
      </c>
      <c r="N2093" s="195" t="s">
        <v>143</v>
      </c>
      <c r="O2093" s="195">
        <v>0.27200000000000002</v>
      </c>
      <c r="P2093" s="195">
        <v>0.316</v>
      </c>
      <c r="Q2093" s="195">
        <v>0.188</v>
      </c>
      <c r="R2093" s="195">
        <v>0.22700000000000001</v>
      </c>
      <c r="S2093" s="195">
        <v>7.2999999999999995E-2</v>
      </c>
      <c r="T2093" s="195">
        <v>0.1</v>
      </c>
      <c r="U2093" s="195">
        <v>6.0000000000000001E-3</v>
      </c>
      <c r="V2093" s="195">
        <v>1.4999999999999999E-2</v>
      </c>
      <c r="W2093" s="195">
        <v>0.34899999999999998</v>
      </c>
      <c r="X2093" s="195">
        <v>0.39600000000000002</v>
      </c>
      <c r="Y2093" s="195">
        <v>1E-3</v>
      </c>
      <c r="Z2093" s="195">
        <v>7.0000000000000001E-3</v>
      </c>
      <c r="AA2093" s="195">
        <v>2.1999999999999999E-2</v>
      </c>
      <c r="AB2093" s="195">
        <v>3.9E-2</v>
      </c>
    </row>
    <row r="2094" spans="1:28" x14ac:dyDescent="0.25">
      <c r="A2094" s="94" t="s">
        <v>3537</v>
      </c>
      <c r="B2094" s="195" t="s">
        <v>143</v>
      </c>
      <c r="C2094" s="195">
        <v>0.4853146853146853</v>
      </c>
      <c r="D2094" s="195">
        <v>0.32727272727272727</v>
      </c>
      <c r="E2094" s="195">
        <v>7.6923076923076927E-2</v>
      </c>
      <c r="F2094" s="195">
        <v>5.5944055944055944E-3</v>
      </c>
      <c r="G2094" s="195">
        <v>3.2167832167832165E-2</v>
      </c>
      <c r="H2094" s="195" t="s">
        <v>143</v>
      </c>
      <c r="I2094" s="195">
        <v>7.2727272727272724E-2</v>
      </c>
      <c r="J2094" s="194">
        <v>1</v>
      </c>
      <c r="K2094" s="196">
        <v>715</v>
      </c>
      <c r="L2094" s="94"/>
      <c r="M2094" s="195" t="s">
        <v>143</v>
      </c>
      <c r="N2094" s="195" t="s">
        <v>143</v>
      </c>
      <c r="O2094" s="195">
        <v>0.44900000000000001</v>
      </c>
      <c r="P2094" s="195">
        <v>0.52200000000000002</v>
      </c>
      <c r="Q2094" s="195">
        <v>0.29399999999999998</v>
      </c>
      <c r="R2094" s="195">
        <v>0.36299999999999999</v>
      </c>
      <c r="S2094" s="195">
        <v>0.06</v>
      </c>
      <c r="T2094" s="195">
        <v>9.9000000000000005E-2</v>
      </c>
      <c r="U2094" s="195">
        <v>2E-3</v>
      </c>
      <c r="V2094" s="195">
        <v>1.4E-2</v>
      </c>
      <c r="W2094" s="195">
        <v>2.1999999999999999E-2</v>
      </c>
      <c r="X2094" s="195">
        <v>4.8000000000000001E-2</v>
      </c>
      <c r="Y2094" s="195" t="s">
        <v>143</v>
      </c>
      <c r="Z2094" s="195" t="s">
        <v>143</v>
      </c>
      <c r="AA2094" s="195">
        <v>5.6000000000000001E-2</v>
      </c>
      <c r="AB2094" s="195">
        <v>9.4E-2</v>
      </c>
    </row>
    <row r="2095" spans="1:28" x14ac:dyDescent="0.25">
      <c r="A2095" s="94" t="s">
        <v>3538</v>
      </c>
      <c r="B2095" s="195" t="s">
        <v>143</v>
      </c>
      <c r="C2095" s="195">
        <v>0.20954003407155025</v>
      </c>
      <c r="D2095" s="195">
        <v>0.35264054514480409</v>
      </c>
      <c r="E2095" s="195">
        <v>9.8807495741056212E-2</v>
      </c>
      <c r="F2095" s="195">
        <v>2.385008517887564E-2</v>
      </c>
      <c r="G2095" s="195">
        <v>0.28449744463373083</v>
      </c>
      <c r="H2095" s="195" t="s">
        <v>143</v>
      </c>
      <c r="I2095" s="195">
        <v>3.0664395229982964E-2</v>
      </c>
      <c r="J2095" s="194">
        <v>1</v>
      </c>
      <c r="K2095" s="196">
        <v>587</v>
      </c>
      <c r="L2095" s="94"/>
      <c r="M2095" s="195" t="s">
        <v>143</v>
      </c>
      <c r="N2095" s="195" t="s">
        <v>143</v>
      </c>
      <c r="O2095" s="195">
        <v>0.17899999999999999</v>
      </c>
      <c r="P2095" s="195">
        <v>0.24399999999999999</v>
      </c>
      <c r="Q2095" s="195">
        <v>0.315</v>
      </c>
      <c r="R2095" s="195">
        <v>0.39200000000000002</v>
      </c>
      <c r="S2095" s="195">
        <v>7.6999999999999999E-2</v>
      </c>
      <c r="T2095" s="195">
        <v>0.126</v>
      </c>
      <c r="U2095" s="195">
        <v>1.4E-2</v>
      </c>
      <c r="V2095" s="195">
        <v>0.04</v>
      </c>
      <c r="W2095" s="195">
        <v>0.249</v>
      </c>
      <c r="X2095" s="195">
        <v>0.32200000000000001</v>
      </c>
      <c r="Y2095" s="195" t="s">
        <v>143</v>
      </c>
      <c r="Z2095" s="195" t="s">
        <v>143</v>
      </c>
      <c r="AA2095" s="195">
        <v>1.9E-2</v>
      </c>
      <c r="AB2095" s="195">
        <v>4.8000000000000001E-2</v>
      </c>
    </row>
    <row r="2096" spans="1:28" x14ac:dyDescent="0.25">
      <c r="A2096" s="94" t="s">
        <v>3539</v>
      </c>
      <c r="B2096" s="195" t="s">
        <v>143</v>
      </c>
      <c r="C2096" s="195">
        <v>0.39566395663956638</v>
      </c>
      <c r="D2096" s="195">
        <v>0.18428184281842819</v>
      </c>
      <c r="E2096" s="195">
        <v>5.6910569105691054E-2</v>
      </c>
      <c r="F2096" s="195">
        <v>0.12466124661246612</v>
      </c>
      <c r="G2096" s="195">
        <v>0.20596205962059622</v>
      </c>
      <c r="H2096" s="195">
        <v>5.4200542005420054E-3</v>
      </c>
      <c r="I2096" s="195">
        <v>2.7100271002710029E-2</v>
      </c>
      <c r="J2096" s="194">
        <v>1</v>
      </c>
      <c r="K2096" s="196">
        <v>369</v>
      </c>
      <c r="L2096" s="94"/>
      <c r="M2096" s="195" t="s">
        <v>143</v>
      </c>
      <c r="N2096" s="195" t="s">
        <v>143</v>
      </c>
      <c r="O2096" s="195">
        <v>0.34699999999999998</v>
      </c>
      <c r="P2096" s="195">
        <v>0.44600000000000001</v>
      </c>
      <c r="Q2096" s="195">
        <v>0.14799999999999999</v>
      </c>
      <c r="R2096" s="195">
        <v>0.22700000000000001</v>
      </c>
      <c r="S2096" s="195">
        <v>3.7999999999999999E-2</v>
      </c>
      <c r="T2096" s="195">
        <v>8.5000000000000006E-2</v>
      </c>
      <c r="U2096" s="195">
        <v>9.5000000000000001E-2</v>
      </c>
      <c r="V2096" s="195">
        <v>0.16200000000000001</v>
      </c>
      <c r="W2096" s="195">
        <v>0.16800000000000001</v>
      </c>
      <c r="X2096" s="195">
        <v>0.25</v>
      </c>
      <c r="Y2096" s="195">
        <v>1E-3</v>
      </c>
      <c r="Z2096" s="195">
        <v>0.02</v>
      </c>
      <c r="AA2096" s="195">
        <v>1.4999999999999999E-2</v>
      </c>
      <c r="AB2096" s="195">
        <v>4.9000000000000002E-2</v>
      </c>
    </row>
    <row r="2097" spans="1:28" x14ac:dyDescent="0.25">
      <c r="A2097" s="94" t="s">
        <v>3540</v>
      </c>
      <c r="B2097" s="195" t="s">
        <v>143</v>
      </c>
      <c r="C2097" s="195">
        <v>0.16800000000000001</v>
      </c>
      <c r="D2097" s="195">
        <v>0.18933333333333333</v>
      </c>
      <c r="E2097" s="195">
        <v>0.12</v>
      </c>
      <c r="F2097" s="195">
        <v>1.8666666666666668E-2</v>
      </c>
      <c r="G2097" s="195">
        <v>0.46666666666666667</v>
      </c>
      <c r="H2097" s="195">
        <v>1.3333333333333334E-2</v>
      </c>
      <c r="I2097" s="195">
        <v>2.4E-2</v>
      </c>
      <c r="J2097" s="194">
        <v>1</v>
      </c>
      <c r="K2097" s="196">
        <v>375</v>
      </c>
      <c r="L2097" s="94"/>
      <c r="M2097" s="195" t="s">
        <v>143</v>
      </c>
      <c r="N2097" s="195" t="s">
        <v>143</v>
      </c>
      <c r="O2097" s="195">
        <v>0.13400000000000001</v>
      </c>
      <c r="P2097" s="195">
        <v>0.20899999999999999</v>
      </c>
      <c r="Q2097" s="195">
        <v>0.153</v>
      </c>
      <c r="R2097" s="195">
        <v>0.23200000000000001</v>
      </c>
      <c r="S2097" s="195">
        <v>9.0999999999999998E-2</v>
      </c>
      <c r="T2097" s="195">
        <v>0.157</v>
      </c>
      <c r="U2097" s="195">
        <v>8.9999999999999993E-3</v>
      </c>
      <c r="V2097" s="195">
        <v>3.7999999999999999E-2</v>
      </c>
      <c r="W2097" s="195">
        <v>0.41699999999999998</v>
      </c>
      <c r="X2097" s="195">
        <v>0.51700000000000002</v>
      </c>
      <c r="Y2097" s="195">
        <v>6.0000000000000001E-3</v>
      </c>
      <c r="Z2097" s="195">
        <v>3.1E-2</v>
      </c>
      <c r="AA2097" s="195">
        <v>1.2999999999999999E-2</v>
      </c>
      <c r="AB2097" s="195">
        <v>4.4999999999999998E-2</v>
      </c>
    </row>
    <row r="2098" spans="1:28" x14ac:dyDescent="0.25">
      <c r="A2098" s="94" t="s">
        <v>3541</v>
      </c>
      <c r="B2098" s="195" t="s">
        <v>143</v>
      </c>
      <c r="C2098" s="195">
        <v>0.3239819004524887</v>
      </c>
      <c r="D2098" s="195">
        <v>0.38325791855203623</v>
      </c>
      <c r="E2098" s="195">
        <v>0.1167420814479638</v>
      </c>
      <c r="F2098" s="195">
        <v>1.9004524886877826E-2</v>
      </c>
      <c r="G2098" s="195">
        <v>9.6832579185520365E-2</v>
      </c>
      <c r="H2098" s="195">
        <v>1.3574660633484162E-3</v>
      </c>
      <c r="I2098" s="195">
        <v>5.8823529411764705E-2</v>
      </c>
      <c r="J2098" s="194">
        <v>1</v>
      </c>
      <c r="K2098" s="196">
        <v>2210</v>
      </c>
      <c r="L2098" s="94"/>
      <c r="M2098" s="195" t="s">
        <v>143</v>
      </c>
      <c r="N2098" s="195" t="s">
        <v>143</v>
      </c>
      <c r="O2098" s="195">
        <v>0.30499999999999999</v>
      </c>
      <c r="P2098" s="195">
        <v>0.34399999999999997</v>
      </c>
      <c r="Q2098" s="195">
        <v>0.36299999999999999</v>
      </c>
      <c r="R2098" s="195">
        <v>0.40400000000000003</v>
      </c>
      <c r="S2098" s="195">
        <v>0.104</v>
      </c>
      <c r="T2098" s="195">
        <v>0.13100000000000001</v>
      </c>
      <c r="U2098" s="195">
        <v>1.4E-2</v>
      </c>
      <c r="V2098" s="195">
        <v>2.5999999999999999E-2</v>
      </c>
      <c r="W2098" s="195">
        <v>8.5000000000000006E-2</v>
      </c>
      <c r="X2098" s="195">
        <v>0.11</v>
      </c>
      <c r="Y2098" s="195">
        <v>0</v>
      </c>
      <c r="Z2098" s="195">
        <v>4.0000000000000001E-3</v>
      </c>
      <c r="AA2098" s="195">
        <v>0.05</v>
      </c>
      <c r="AB2098" s="195">
        <v>6.9000000000000006E-2</v>
      </c>
    </row>
    <row r="2099" spans="1:28" x14ac:dyDescent="0.25">
      <c r="A2099" s="94" t="s">
        <v>3542</v>
      </c>
      <c r="B2099" s="195" t="s">
        <v>143</v>
      </c>
      <c r="C2099" s="195">
        <v>0.49004975124378108</v>
      </c>
      <c r="D2099" s="195">
        <v>0.33582089552238809</v>
      </c>
      <c r="E2099" s="195">
        <v>5.721393034825871E-2</v>
      </c>
      <c r="F2099" s="195">
        <v>7.462686567164179E-3</v>
      </c>
      <c r="G2099" s="195">
        <v>8.45771144278607E-2</v>
      </c>
      <c r="H2099" s="195">
        <v>4.9751243781094526E-3</v>
      </c>
      <c r="I2099" s="195">
        <v>1.9900497512437811E-2</v>
      </c>
      <c r="J2099" s="194">
        <v>1</v>
      </c>
      <c r="K2099" s="196">
        <v>402</v>
      </c>
      <c r="L2099" s="94"/>
      <c r="M2099" s="195" t="s">
        <v>143</v>
      </c>
      <c r="N2099" s="195" t="s">
        <v>143</v>
      </c>
      <c r="O2099" s="195">
        <v>0.442</v>
      </c>
      <c r="P2099" s="195">
        <v>0.53900000000000003</v>
      </c>
      <c r="Q2099" s="195">
        <v>0.29099999999999998</v>
      </c>
      <c r="R2099" s="195">
        <v>0.38300000000000001</v>
      </c>
      <c r="S2099" s="195">
        <v>3.7999999999999999E-2</v>
      </c>
      <c r="T2099" s="195">
        <v>8.4000000000000005E-2</v>
      </c>
      <c r="U2099" s="195">
        <v>3.0000000000000001E-3</v>
      </c>
      <c r="V2099" s="195">
        <v>2.1999999999999999E-2</v>
      </c>
      <c r="W2099" s="195">
        <v>6.0999999999999999E-2</v>
      </c>
      <c r="X2099" s="195">
        <v>0.11600000000000001</v>
      </c>
      <c r="Y2099" s="195">
        <v>1E-3</v>
      </c>
      <c r="Z2099" s="195">
        <v>1.7999999999999999E-2</v>
      </c>
      <c r="AA2099" s="195">
        <v>0.01</v>
      </c>
      <c r="AB2099" s="195">
        <v>3.9E-2</v>
      </c>
    </row>
    <row r="2100" spans="1:28" x14ac:dyDescent="0.25">
      <c r="A2100" s="94" t="s">
        <v>3543</v>
      </c>
      <c r="B2100" s="195">
        <v>4.6293448169793909E-2</v>
      </c>
      <c r="C2100" s="195">
        <v>0.27391571824054139</v>
      </c>
      <c r="D2100" s="195">
        <v>0.27545370655183021</v>
      </c>
      <c r="E2100" s="195">
        <v>0.11427253152876038</v>
      </c>
      <c r="F2100" s="195">
        <v>1.5226084281759459E-2</v>
      </c>
      <c r="G2100" s="195">
        <v>0.22746847123961858</v>
      </c>
      <c r="H2100" s="195">
        <v>6.1519532451553369E-3</v>
      </c>
      <c r="I2100" s="195">
        <v>4.1218086742540759E-2</v>
      </c>
      <c r="J2100" s="194">
        <v>1</v>
      </c>
      <c r="K2100" s="196">
        <v>6502</v>
      </c>
      <c r="L2100" s="94"/>
      <c r="M2100" s="195">
        <v>4.1000000000000002E-2</v>
      </c>
      <c r="N2100" s="195">
        <v>5.1999999999999998E-2</v>
      </c>
      <c r="O2100" s="195">
        <v>0.26300000000000001</v>
      </c>
      <c r="P2100" s="195">
        <v>0.28499999999999998</v>
      </c>
      <c r="Q2100" s="195">
        <v>0.26500000000000001</v>
      </c>
      <c r="R2100" s="195">
        <v>0.28599999999999998</v>
      </c>
      <c r="S2100" s="195">
        <v>0.107</v>
      </c>
      <c r="T2100" s="195">
        <v>0.122</v>
      </c>
      <c r="U2100" s="195">
        <v>1.2999999999999999E-2</v>
      </c>
      <c r="V2100" s="195">
        <v>1.9E-2</v>
      </c>
      <c r="W2100" s="195">
        <v>0.217</v>
      </c>
      <c r="X2100" s="195">
        <v>0.23799999999999999</v>
      </c>
      <c r="Y2100" s="195">
        <v>5.0000000000000001E-3</v>
      </c>
      <c r="Z2100" s="195">
        <v>8.0000000000000002E-3</v>
      </c>
      <c r="AA2100" s="195">
        <v>3.6999999999999998E-2</v>
      </c>
      <c r="AB2100" s="195">
        <v>4.5999999999999999E-2</v>
      </c>
    </row>
    <row r="2101" spans="1:28" x14ac:dyDescent="0.25">
      <c r="A2101" s="94" t="s">
        <v>3544</v>
      </c>
      <c r="B2101" s="195" t="s">
        <v>143</v>
      </c>
      <c r="C2101" s="195">
        <v>0.35978835978835977</v>
      </c>
      <c r="D2101" s="195">
        <v>0.31216931216931215</v>
      </c>
      <c r="E2101" s="195">
        <v>0.10582010582010581</v>
      </c>
      <c r="F2101" s="195">
        <v>5.2910052910052907E-3</v>
      </c>
      <c r="G2101" s="195">
        <v>0.19047619047619047</v>
      </c>
      <c r="H2101" s="195">
        <v>5.2910052910052907E-3</v>
      </c>
      <c r="I2101" s="195">
        <v>2.1164021164021163E-2</v>
      </c>
      <c r="J2101" s="194">
        <v>1</v>
      </c>
      <c r="K2101" s="196">
        <v>189</v>
      </c>
      <c r="L2101" s="94"/>
      <c r="M2101" s="195" t="s">
        <v>143</v>
      </c>
      <c r="N2101" s="195" t="s">
        <v>143</v>
      </c>
      <c r="O2101" s="195">
        <v>0.29499999999999998</v>
      </c>
      <c r="P2101" s="195">
        <v>0.43</v>
      </c>
      <c r="Q2101" s="195">
        <v>0.25</v>
      </c>
      <c r="R2101" s="195">
        <v>0.38100000000000001</v>
      </c>
      <c r="S2101" s="195">
        <v>7.0000000000000007E-2</v>
      </c>
      <c r="T2101" s="195">
        <v>0.158</v>
      </c>
      <c r="U2101" s="195">
        <v>1E-3</v>
      </c>
      <c r="V2101" s="195">
        <v>2.9000000000000001E-2</v>
      </c>
      <c r="W2101" s="195">
        <v>0.14099999999999999</v>
      </c>
      <c r="X2101" s="195">
        <v>0.252</v>
      </c>
      <c r="Y2101" s="195">
        <v>1E-3</v>
      </c>
      <c r="Z2101" s="195">
        <v>2.9000000000000001E-2</v>
      </c>
      <c r="AA2101" s="195">
        <v>8.0000000000000002E-3</v>
      </c>
      <c r="AB2101" s="195">
        <v>5.2999999999999999E-2</v>
      </c>
    </row>
    <row r="2102" spans="1:28" x14ac:dyDescent="0.25">
      <c r="A2102" s="94" t="s">
        <v>3545</v>
      </c>
      <c r="B2102" s="195" t="s">
        <v>143</v>
      </c>
      <c r="C2102" s="195">
        <v>6.2146892655367235E-2</v>
      </c>
      <c r="D2102" s="195">
        <v>0.19209039548022599</v>
      </c>
      <c r="E2102" s="195">
        <v>9.6045197740112997E-2</v>
      </c>
      <c r="F2102" s="195">
        <v>1.1299435028248588E-2</v>
      </c>
      <c r="G2102" s="195">
        <v>0.58757062146892658</v>
      </c>
      <c r="H2102" s="195">
        <v>3.3898305084745763E-2</v>
      </c>
      <c r="I2102" s="195">
        <v>1.6949152542372881E-2</v>
      </c>
      <c r="J2102" s="194">
        <v>1</v>
      </c>
      <c r="K2102" s="196">
        <v>177</v>
      </c>
      <c r="L2102" s="94"/>
      <c r="M2102" s="195" t="s">
        <v>143</v>
      </c>
      <c r="N2102" s="195" t="s">
        <v>143</v>
      </c>
      <c r="O2102" s="195">
        <v>3.5000000000000003E-2</v>
      </c>
      <c r="P2102" s="195">
        <v>0.108</v>
      </c>
      <c r="Q2102" s="195">
        <v>0.14099999999999999</v>
      </c>
      <c r="R2102" s="195">
        <v>0.25600000000000001</v>
      </c>
      <c r="S2102" s="195">
        <v>6.0999999999999999E-2</v>
      </c>
      <c r="T2102" s="195">
        <v>0.14799999999999999</v>
      </c>
      <c r="U2102" s="195">
        <v>3.0000000000000001E-3</v>
      </c>
      <c r="V2102" s="195">
        <v>0.04</v>
      </c>
      <c r="W2102" s="195">
        <v>0.51400000000000001</v>
      </c>
      <c r="X2102" s="195">
        <v>0.65700000000000003</v>
      </c>
      <c r="Y2102" s="195">
        <v>1.6E-2</v>
      </c>
      <c r="Z2102" s="195">
        <v>7.1999999999999995E-2</v>
      </c>
      <c r="AA2102" s="195">
        <v>6.0000000000000001E-3</v>
      </c>
      <c r="AB2102" s="195">
        <v>4.9000000000000002E-2</v>
      </c>
    </row>
    <row r="2103" spans="1:28" x14ac:dyDescent="0.25">
      <c r="A2103" s="94" t="s">
        <v>3546</v>
      </c>
      <c r="B2103" s="195">
        <v>2.1276595744680851E-3</v>
      </c>
      <c r="C2103" s="195">
        <v>2.1276595744680851E-3</v>
      </c>
      <c r="D2103" s="195">
        <v>0.75744680851063828</v>
      </c>
      <c r="E2103" s="195">
        <v>0.18510638297872339</v>
      </c>
      <c r="F2103" s="195">
        <v>4.2553191489361703E-3</v>
      </c>
      <c r="G2103" s="195">
        <v>6.382978723404255E-3</v>
      </c>
      <c r="H2103" s="195" t="s">
        <v>143</v>
      </c>
      <c r="I2103" s="195">
        <v>4.2553191489361701E-2</v>
      </c>
      <c r="J2103" s="194">
        <v>0.99999999999999989</v>
      </c>
      <c r="K2103" s="196">
        <v>470</v>
      </c>
      <c r="L2103" s="94"/>
      <c r="M2103" s="195">
        <v>0</v>
      </c>
      <c r="N2103" s="195">
        <v>1.2E-2</v>
      </c>
      <c r="O2103" s="195">
        <v>0</v>
      </c>
      <c r="P2103" s="195">
        <v>1.2E-2</v>
      </c>
      <c r="Q2103" s="195">
        <v>0.71699999999999997</v>
      </c>
      <c r="R2103" s="195">
        <v>0.79400000000000004</v>
      </c>
      <c r="S2103" s="195">
        <v>0.153</v>
      </c>
      <c r="T2103" s="195">
        <v>0.223</v>
      </c>
      <c r="U2103" s="195">
        <v>1E-3</v>
      </c>
      <c r="V2103" s="195">
        <v>1.4999999999999999E-2</v>
      </c>
      <c r="W2103" s="195">
        <v>2E-3</v>
      </c>
      <c r="X2103" s="195">
        <v>1.9E-2</v>
      </c>
      <c r="Y2103" s="195" t="s">
        <v>143</v>
      </c>
      <c r="Z2103" s="195" t="s">
        <v>143</v>
      </c>
      <c r="AA2103" s="195">
        <v>2.8000000000000001E-2</v>
      </c>
      <c r="AB2103" s="195">
        <v>6.5000000000000002E-2</v>
      </c>
    </row>
    <row r="2104" spans="1:28" x14ac:dyDescent="0.25">
      <c r="A2104" s="94" t="s">
        <v>3547</v>
      </c>
      <c r="B2104" s="195">
        <v>5.4054054054054057E-2</v>
      </c>
      <c r="C2104" s="195">
        <v>0.22651222651222652</v>
      </c>
      <c r="D2104" s="195">
        <v>0.26898326898326896</v>
      </c>
      <c r="E2104" s="195">
        <v>7.8507078507078512E-2</v>
      </c>
      <c r="F2104" s="195">
        <v>3.4749034749034749E-2</v>
      </c>
      <c r="G2104" s="195">
        <v>0.29601029601029599</v>
      </c>
      <c r="H2104" s="195">
        <v>5.1480051480051478E-3</v>
      </c>
      <c r="I2104" s="195">
        <v>3.6036036036036036E-2</v>
      </c>
      <c r="J2104" s="194">
        <v>1</v>
      </c>
      <c r="K2104" s="196">
        <v>777</v>
      </c>
      <c r="L2104" s="94"/>
      <c r="M2104" s="195">
        <v>0.04</v>
      </c>
      <c r="N2104" s="195">
        <v>7.1999999999999995E-2</v>
      </c>
      <c r="O2104" s="195">
        <v>0.19800000000000001</v>
      </c>
      <c r="P2104" s="195">
        <v>0.25700000000000001</v>
      </c>
      <c r="Q2104" s="195">
        <v>0.23899999999999999</v>
      </c>
      <c r="R2104" s="195">
        <v>0.30099999999999999</v>
      </c>
      <c r="S2104" s="195">
        <v>6.2E-2</v>
      </c>
      <c r="T2104" s="195">
        <v>0.1</v>
      </c>
      <c r="U2104" s="195">
        <v>2.4E-2</v>
      </c>
      <c r="V2104" s="195">
        <v>0.05</v>
      </c>
      <c r="W2104" s="195">
        <v>0.26500000000000001</v>
      </c>
      <c r="X2104" s="195">
        <v>0.32900000000000001</v>
      </c>
      <c r="Y2104" s="195">
        <v>2E-3</v>
      </c>
      <c r="Z2104" s="195">
        <v>1.2999999999999999E-2</v>
      </c>
      <c r="AA2104" s="195">
        <v>2.5000000000000001E-2</v>
      </c>
      <c r="AB2104" s="195">
        <v>5.1999999999999998E-2</v>
      </c>
    </row>
    <row r="2105" spans="1:28" x14ac:dyDescent="0.25">
      <c r="A2105" s="94" t="s">
        <v>3548</v>
      </c>
      <c r="B2105" s="195">
        <v>0.25146198830409355</v>
      </c>
      <c r="C2105" s="195">
        <v>0.50097465886939574</v>
      </c>
      <c r="D2105" s="195">
        <v>0.11403508771929824</v>
      </c>
      <c r="E2105" s="195">
        <v>3.8011695906432746E-2</v>
      </c>
      <c r="F2105" s="195">
        <v>3.8986354775828458E-3</v>
      </c>
      <c r="G2105" s="195">
        <v>3.3138401559454189E-2</v>
      </c>
      <c r="H2105" s="195">
        <v>3.8986354775828458E-3</v>
      </c>
      <c r="I2105" s="195">
        <v>5.4580896686159841E-2</v>
      </c>
      <c r="J2105" s="194">
        <v>1</v>
      </c>
      <c r="K2105" s="196">
        <v>1026</v>
      </c>
      <c r="L2105" s="94"/>
      <c r="M2105" s="195">
        <v>0.22600000000000001</v>
      </c>
      <c r="N2105" s="195">
        <v>0.27900000000000003</v>
      </c>
      <c r="O2105" s="195">
        <v>0.47</v>
      </c>
      <c r="P2105" s="195">
        <v>0.53200000000000003</v>
      </c>
      <c r="Q2105" s="195">
        <v>9.6000000000000002E-2</v>
      </c>
      <c r="R2105" s="195">
        <v>0.13500000000000001</v>
      </c>
      <c r="S2105" s="195">
        <v>2.8000000000000001E-2</v>
      </c>
      <c r="T2105" s="195">
        <v>5.1999999999999998E-2</v>
      </c>
      <c r="U2105" s="195">
        <v>2E-3</v>
      </c>
      <c r="V2105" s="195">
        <v>0.01</v>
      </c>
      <c r="W2105" s="195">
        <v>2.4E-2</v>
      </c>
      <c r="X2105" s="195">
        <v>4.5999999999999999E-2</v>
      </c>
      <c r="Y2105" s="195">
        <v>2E-3</v>
      </c>
      <c r="Z2105" s="195">
        <v>0.01</v>
      </c>
      <c r="AA2105" s="195">
        <v>4.2000000000000003E-2</v>
      </c>
      <c r="AB2105" s="195">
        <v>7.0000000000000007E-2</v>
      </c>
    </row>
    <row r="2106" spans="1:28" x14ac:dyDescent="0.25">
      <c r="A2106" s="94" t="s">
        <v>3549</v>
      </c>
      <c r="B2106" s="195" t="s">
        <v>143</v>
      </c>
      <c r="C2106" s="195">
        <v>0.20129870129870131</v>
      </c>
      <c r="D2106" s="195">
        <v>0.31818181818181818</v>
      </c>
      <c r="E2106" s="195">
        <v>0.22727272727272727</v>
      </c>
      <c r="F2106" s="195" t="s">
        <v>143</v>
      </c>
      <c r="G2106" s="195">
        <v>0.18831168831168832</v>
      </c>
      <c r="H2106" s="195">
        <v>1.2987012987012988E-2</v>
      </c>
      <c r="I2106" s="195">
        <v>5.1948051948051951E-2</v>
      </c>
      <c r="J2106" s="194">
        <v>1</v>
      </c>
      <c r="K2106" s="196">
        <v>154</v>
      </c>
      <c r="L2106" s="94"/>
      <c r="M2106" s="195" t="s">
        <v>143</v>
      </c>
      <c r="N2106" s="195" t="s">
        <v>143</v>
      </c>
      <c r="O2106" s="195">
        <v>0.14599999999999999</v>
      </c>
      <c r="P2106" s="195">
        <v>0.27200000000000002</v>
      </c>
      <c r="Q2106" s="195">
        <v>0.25</v>
      </c>
      <c r="R2106" s="195">
        <v>0.39500000000000002</v>
      </c>
      <c r="S2106" s="195">
        <v>0.16800000000000001</v>
      </c>
      <c r="T2106" s="195">
        <v>0.3</v>
      </c>
      <c r="U2106" s="195" t="s">
        <v>143</v>
      </c>
      <c r="V2106" s="195" t="s">
        <v>143</v>
      </c>
      <c r="W2106" s="195">
        <v>0.13400000000000001</v>
      </c>
      <c r="X2106" s="195">
        <v>0.25700000000000001</v>
      </c>
      <c r="Y2106" s="195">
        <v>4.0000000000000001E-3</v>
      </c>
      <c r="Z2106" s="195">
        <v>4.5999999999999999E-2</v>
      </c>
      <c r="AA2106" s="195">
        <v>2.7E-2</v>
      </c>
      <c r="AB2106" s="195">
        <v>9.9000000000000005E-2</v>
      </c>
    </row>
    <row r="2107" spans="1:28" x14ac:dyDescent="0.25">
      <c r="A2107" s="94" t="s">
        <v>3550</v>
      </c>
      <c r="B2107" s="195" t="s">
        <v>143</v>
      </c>
      <c r="C2107" s="195">
        <v>0.21634615384615385</v>
      </c>
      <c r="D2107" s="195">
        <v>0.19591346153846154</v>
      </c>
      <c r="E2107" s="195">
        <v>0.13701923076923078</v>
      </c>
      <c r="F2107" s="195">
        <v>1.0817307692307692E-2</v>
      </c>
      <c r="G2107" s="195">
        <v>0.41346153846153844</v>
      </c>
      <c r="H2107" s="195">
        <v>1.0817307692307692E-2</v>
      </c>
      <c r="I2107" s="195">
        <v>1.5625E-2</v>
      </c>
      <c r="J2107" s="194">
        <v>1</v>
      </c>
      <c r="K2107" s="196">
        <v>832</v>
      </c>
      <c r="L2107" s="94"/>
      <c r="M2107" s="195" t="s">
        <v>143</v>
      </c>
      <c r="N2107" s="195" t="s">
        <v>143</v>
      </c>
      <c r="O2107" s="195">
        <v>0.19</v>
      </c>
      <c r="P2107" s="195">
        <v>0.246</v>
      </c>
      <c r="Q2107" s="195">
        <v>0.17</v>
      </c>
      <c r="R2107" s="195">
        <v>0.224</v>
      </c>
      <c r="S2107" s="195">
        <v>0.115</v>
      </c>
      <c r="T2107" s="195">
        <v>0.16200000000000001</v>
      </c>
      <c r="U2107" s="195">
        <v>6.0000000000000001E-3</v>
      </c>
      <c r="V2107" s="195">
        <v>0.02</v>
      </c>
      <c r="W2107" s="195">
        <v>0.38</v>
      </c>
      <c r="X2107" s="195">
        <v>0.44700000000000001</v>
      </c>
      <c r="Y2107" s="195">
        <v>6.0000000000000001E-3</v>
      </c>
      <c r="Z2107" s="195">
        <v>0.02</v>
      </c>
      <c r="AA2107" s="195">
        <v>8.9999999999999993E-3</v>
      </c>
      <c r="AB2107" s="195">
        <v>2.7E-2</v>
      </c>
    </row>
    <row r="2108" spans="1:28" x14ac:dyDescent="0.25">
      <c r="A2108" s="94" t="s">
        <v>3551</v>
      </c>
      <c r="B2108" s="195" t="s">
        <v>143</v>
      </c>
      <c r="C2108" s="195">
        <v>0.43548387096774194</v>
      </c>
      <c r="D2108" s="195">
        <v>0.32258064516129031</v>
      </c>
      <c r="E2108" s="195">
        <v>0.11827956989247312</v>
      </c>
      <c r="F2108" s="195">
        <v>1.0752688172043012E-2</v>
      </c>
      <c r="G2108" s="195">
        <v>4.3010752688172046E-2</v>
      </c>
      <c r="H2108" s="195" t="s">
        <v>143</v>
      </c>
      <c r="I2108" s="195">
        <v>6.9892473118279563E-2</v>
      </c>
      <c r="J2108" s="194">
        <v>1</v>
      </c>
      <c r="K2108" s="196">
        <v>186</v>
      </c>
      <c r="L2108" s="94"/>
      <c r="M2108" s="195" t="s">
        <v>143</v>
      </c>
      <c r="N2108" s="195" t="s">
        <v>143</v>
      </c>
      <c r="O2108" s="195">
        <v>0.36599999999999999</v>
      </c>
      <c r="P2108" s="195">
        <v>0.50700000000000001</v>
      </c>
      <c r="Q2108" s="195">
        <v>0.26</v>
      </c>
      <c r="R2108" s="195">
        <v>0.39300000000000002</v>
      </c>
      <c r="S2108" s="195">
        <v>7.9000000000000001E-2</v>
      </c>
      <c r="T2108" s="195">
        <v>0.17299999999999999</v>
      </c>
      <c r="U2108" s="195">
        <v>3.0000000000000001E-3</v>
      </c>
      <c r="V2108" s="195">
        <v>3.7999999999999999E-2</v>
      </c>
      <c r="W2108" s="195">
        <v>2.1999999999999999E-2</v>
      </c>
      <c r="X2108" s="195">
        <v>8.3000000000000004E-2</v>
      </c>
      <c r="Y2108" s="195" t="s">
        <v>143</v>
      </c>
      <c r="Z2108" s="195" t="s">
        <v>143</v>
      </c>
      <c r="AA2108" s="195">
        <v>4.1000000000000002E-2</v>
      </c>
      <c r="AB2108" s="195">
        <v>0.11600000000000001</v>
      </c>
    </row>
    <row r="2109" spans="1:28" x14ac:dyDescent="0.25">
      <c r="A2109" s="94" t="s">
        <v>3552</v>
      </c>
      <c r="B2109" s="195" t="s">
        <v>143</v>
      </c>
      <c r="C2109" s="195">
        <v>0.1875</v>
      </c>
      <c r="D2109" s="195">
        <v>0.359375</v>
      </c>
      <c r="E2109" s="195">
        <v>0.1171875</v>
      </c>
      <c r="F2109" s="195" t="s">
        <v>143</v>
      </c>
      <c r="G2109" s="195">
        <v>0.22265625</v>
      </c>
      <c r="H2109" s="195">
        <v>3.90625E-3</v>
      </c>
      <c r="I2109" s="195">
        <v>0.109375</v>
      </c>
      <c r="J2109" s="194">
        <v>1</v>
      </c>
      <c r="K2109" s="196">
        <v>256</v>
      </c>
      <c r="L2109" s="94"/>
      <c r="M2109" s="195" t="s">
        <v>143</v>
      </c>
      <c r="N2109" s="195" t="s">
        <v>143</v>
      </c>
      <c r="O2109" s="195">
        <v>0.14399999999999999</v>
      </c>
      <c r="P2109" s="195">
        <v>0.24</v>
      </c>
      <c r="Q2109" s="195">
        <v>0.30299999999999999</v>
      </c>
      <c r="R2109" s="195">
        <v>0.42</v>
      </c>
      <c r="S2109" s="195">
        <v>8.3000000000000004E-2</v>
      </c>
      <c r="T2109" s="195">
        <v>0.16200000000000001</v>
      </c>
      <c r="U2109" s="195" t="s">
        <v>143</v>
      </c>
      <c r="V2109" s="195" t="s">
        <v>143</v>
      </c>
      <c r="W2109" s="195">
        <v>0.17599999999999999</v>
      </c>
      <c r="X2109" s="195">
        <v>0.27800000000000002</v>
      </c>
      <c r="Y2109" s="195">
        <v>1E-3</v>
      </c>
      <c r="Z2109" s="195">
        <v>2.1999999999999999E-2</v>
      </c>
      <c r="AA2109" s="195">
        <v>7.6999999999999999E-2</v>
      </c>
      <c r="AB2109" s="195">
        <v>0.154</v>
      </c>
    </row>
    <row r="2110" spans="1:28" x14ac:dyDescent="0.25">
      <c r="A2110" s="94" t="s">
        <v>3553</v>
      </c>
      <c r="B2110" s="195" t="s">
        <v>143</v>
      </c>
      <c r="C2110" s="195">
        <v>0.32846715328467152</v>
      </c>
      <c r="D2110" s="195">
        <v>0.25547445255474455</v>
      </c>
      <c r="E2110" s="195">
        <v>8.7591240875912413E-2</v>
      </c>
      <c r="F2110" s="195">
        <v>5.8394160583941604E-2</v>
      </c>
      <c r="G2110" s="195">
        <v>0.20437956204379562</v>
      </c>
      <c r="H2110" s="195">
        <v>7.2992700729927005E-3</v>
      </c>
      <c r="I2110" s="195">
        <v>5.8394160583941604E-2</v>
      </c>
      <c r="J2110" s="194">
        <v>1</v>
      </c>
      <c r="K2110" s="196">
        <v>137</v>
      </c>
      <c r="L2110" s="94"/>
      <c r="M2110" s="195" t="s">
        <v>143</v>
      </c>
      <c r="N2110" s="195" t="s">
        <v>143</v>
      </c>
      <c r="O2110" s="195">
        <v>0.255</v>
      </c>
      <c r="P2110" s="195">
        <v>0.41099999999999998</v>
      </c>
      <c r="Q2110" s="195">
        <v>0.19</v>
      </c>
      <c r="R2110" s="195">
        <v>0.33400000000000002</v>
      </c>
      <c r="S2110" s="195">
        <v>5.0999999999999997E-2</v>
      </c>
      <c r="T2110" s="195">
        <v>0.14699999999999999</v>
      </c>
      <c r="U2110" s="195">
        <v>0.03</v>
      </c>
      <c r="V2110" s="195">
        <v>0.111</v>
      </c>
      <c r="W2110" s="195">
        <v>0.14499999999999999</v>
      </c>
      <c r="X2110" s="195">
        <v>0.28000000000000003</v>
      </c>
      <c r="Y2110" s="195">
        <v>1E-3</v>
      </c>
      <c r="Z2110" s="195">
        <v>0.04</v>
      </c>
      <c r="AA2110" s="195">
        <v>0.03</v>
      </c>
      <c r="AB2110" s="195">
        <v>0.111</v>
      </c>
    </row>
    <row r="2111" spans="1:28" x14ac:dyDescent="0.25">
      <c r="A2111" s="94" t="s">
        <v>3554</v>
      </c>
      <c r="B2111" s="195" t="s">
        <v>143</v>
      </c>
      <c r="C2111" s="195">
        <v>0.11801242236024845</v>
      </c>
      <c r="D2111" s="195">
        <v>0.19875776397515527</v>
      </c>
      <c r="E2111" s="195">
        <v>0.15527950310559005</v>
      </c>
      <c r="F2111" s="195">
        <v>2.4844720496894408E-2</v>
      </c>
      <c r="G2111" s="195">
        <v>0.47204968944099379</v>
      </c>
      <c r="H2111" s="195">
        <v>6.2111801242236021E-3</v>
      </c>
      <c r="I2111" s="195">
        <v>2.4844720496894408E-2</v>
      </c>
      <c r="J2111" s="194">
        <v>1</v>
      </c>
      <c r="K2111" s="196">
        <v>161</v>
      </c>
      <c r="L2111" s="94"/>
      <c r="M2111" s="195" t="s">
        <v>143</v>
      </c>
      <c r="N2111" s="195" t="s">
        <v>143</v>
      </c>
      <c r="O2111" s="195">
        <v>7.6999999999999999E-2</v>
      </c>
      <c r="P2111" s="195">
        <v>0.17699999999999999</v>
      </c>
      <c r="Q2111" s="195">
        <v>0.14399999999999999</v>
      </c>
      <c r="R2111" s="195">
        <v>0.26700000000000002</v>
      </c>
      <c r="S2111" s="195">
        <v>0.107</v>
      </c>
      <c r="T2111" s="195">
        <v>0.219</v>
      </c>
      <c r="U2111" s="195">
        <v>0.01</v>
      </c>
      <c r="V2111" s="195">
        <v>6.2E-2</v>
      </c>
      <c r="W2111" s="195">
        <v>0.39600000000000002</v>
      </c>
      <c r="X2111" s="195">
        <v>0.54900000000000004</v>
      </c>
      <c r="Y2111" s="195">
        <v>1E-3</v>
      </c>
      <c r="Z2111" s="195">
        <v>3.4000000000000002E-2</v>
      </c>
      <c r="AA2111" s="195">
        <v>0.01</v>
      </c>
      <c r="AB2111" s="195">
        <v>6.2E-2</v>
      </c>
    </row>
    <row r="2112" spans="1:28" x14ac:dyDescent="0.25">
      <c r="A2112" s="94" t="s">
        <v>3555</v>
      </c>
      <c r="B2112" s="195" t="s">
        <v>143</v>
      </c>
      <c r="C2112" s="195">
        <v>0.30032644178454843</v>
      </c>
      <c r="D2112" s="195">
        <v>0.43743199129488575</v>
      </c>
      <c r="E2112" s="195">
        <v>0.11969532100108814</v>
      </c>
      <c r="F2112" s="195">
        <v>9.7932535364526653E-3</v>
      </c>
      <c r="G2112" s="195">
        <v>8.7051142546245922E-2</v>
      </c>
      <c r="H2112" s="195">
        <v>2.176278563656148E-3</v>
      </c>
      <c r="I2112" s="195">
        <v>4.3525571273122961E-2</v>
      </c>
      <c r="J2112" s="194">
        <v>1</v>
      </c>
      <c r="K2112" s="196">
        <v>919</v>
      </c>
      <c r="L2112" s="94"/>
      <c r="M2112" s="195" t="s">
        <v>143</v>
      </c>
      <c r="N2112" s="195" t="s">
        <v>143</v>
      </c>
      <c r="O2112" s="195">
        <v>0.27200000000000002</v>
      </c>
      <c r="P2112" s="195">
        <v>0.33100000000000002</v>
      </c>
      <c r="Q2112" s="195">
        <v>0.40600000000000003</v>
      </c>
      <c r="R2112" s="195">
        <v>0.47</v>
      </c>
      <c r="S2112" s="195">
        <v>0.1</v>
      </c>
      <c r="T2112" s="195">
        <v>0.14199999999999999</v>
      </c>
      <c r="U2112" s="195">
        <v>5.0000000000000001E-3</v>
      </c>
      <c r="V2112" s="195">
        <v>1.9E-2</v>
      </c>
      <c r="W2112" s="195">
        <v>7.0999999999999994E-2</v>
      </c>
      <c r="X2112" s="195">
        <v>0.107</v>
      </c>
      <c r="Y2112" s="195">
        <v>1E-3</v>
      </c>
      <c r="Z2112" s="195">
        <v>8.0000000000000002E-3</v>
      </c>
      <c r="AA2112" s="195">
        <v>3.2000000000000001E-2</v>
      </c>
      <c r="AB2112" s="195">
        <v>5.8999999999999997E-2</v>
      </c>
    </row>
    <row r="2113" spans="1:28" x14ac:dyDescent="0.25">
      <c r="A2113" s="94" t="s">
        <v>3556</v>
      </c>
      <c r="B2113" s="195" t="s">
        <v>143</v>
      </c>
      <c r="C2113" s="195">
        <v>0.43790849673202614</v>
      </c>
      <c r="D2113" s="195">
        <v>0.31372549019607843</v>
      </c>
      <c r="E2113" s="195">
        <v>9.1503267973856203E-2</v>
      </c>
      <c r="F2113" s="195" t="s">
        <v>143</v>
      </c>
      <c r="G2113" s="195">
        <v>7.8431372549019607E-2</v>
      </c>
      <c r="H2113" s="195">
        <v>6.5359477124183009E-3</v>
      </c>
      <c r="I2113" s="195">
        <v>7.1895424836601302E-2</v>
      </c>
      <c r="J2113" s="194">
        <v>1</v>
      </c>
      <c r="K2113" s="196">
        <v>153</v>
      </c>
      <c r="L2113" s="94"/>
      <c r="M2113" s="195" t="s">
        <v>143</v>
      </c>
      <c r="N2113" s="195" t="s">
        <v>143</v>
      </c>
      <c r="O2113" s="195">
        <v>0.36199999999999999</v>
      </c>
      <c r="P2113" s="195">
        <v>0.51700000000000002</v>
      </c>
      <c r="Q2113" s="195">
        <v>0.246</v>
      </c>
      <c r="R2113" s="195">
        <v>0.39100000000000001</v>
      </c>
      <c r="S2113" s="195">
        <v>5.5E-2</v>
      </c>
      <c r="T2113" s="195">
        <v>0.14799999999999999</v>
      </c>
      <c r="U2113" s="195" t="s">
        <v>143</v>
      </c>
      <c r="V2113" s="195" t="s">
        <v>143</v>
      </c>
      <c r="W2113" s="195">
        <v>4.4999999999999998E-2</v>
      </c>
      <c r="X2113" s="195">
        <v>0.13200000000000001</v>
      </c>
      <c r="Y2113" s="195">
        <v>1E-3</v>
      </c>
      <c r="Z2113" s="195">
        <v>3.5999999999999997E-2</v>
      </c>
      <c r="AA2113" s="195">
        <v>4.1000000000000002E-2</v>
      </c>
      <c r="AB2113" s="195">
        <v>0.124</v>
      </c>
    </row>
    <row r="2114" spans="1:28" x14ac:dyDescent="0.25">
      <c r="A2114" s="94" t="s">
        <v>3557</v>
      </c>
      <c r="B2114" s="195">
        <v>4.9701594755894724E-2</v>
      </c>
      <c r="C2114" s="195">
        <v>0.31875550337540359</v>
      </c>
      <c r="D2114" s="195">
        <v>0.22081988063790237</v>
      </c>
      <c r="E2114" s="195">
        <v>0.12846101164269641</v>
      </c>
      <c r="F2114" s="195">
        <v>1.6632423441933275E-2</v>
      </c>
      <c r="G2114" s="195">
        <v>0.24479013795127677</v>
      </c>
      <c r="H2114" s="195">
        <v>4.5983758927697878E-3</v>
      </c>
      <c r="I2114" s="195">
        <v>1.6241072302123079E-2</v>
      </c>
      <c r="J2114" s="194">
        <v>1</v>
      </c>
      <c r="K2114" s="196">
        <v>10221</v>
      </c>
      <c r="L2114" s="94"/>
      <c r="M2114" s="195">
        <v>4.5999999999999999E-2</v>
      </c>
      <c r="N2114" s="195">
        <v>5.3999999999999999E-2</v>
      </c>
      <c r="O2114" s="195">
        <v>0.31</v>
      </c>
      <c r="P2114" s="195">
        <v>0.32800000000000001</v>
      </c>
      <c r="Q2114" s="195">
        <v>0.21299999999999999</v>
      </c>
      <c r="R2114" s="195">
        <v>0.22900000000000001</v>
      </c>
      <c r="S2114" s="195">
        <v>0.122</v>
      </c>
      <c r="T2114" s="195">
        <v>0.13500000000000001</v>
      </c>
      <c r="U2114" s="195">
        <v>1.4E-2</v>
      </c>
      <c r="V2114" s="195">
        <v>1.9E-2</v>
      </c>
      <c r="W2114" s="195">
        <v>0.23699999999999999</v>
      </c>
      <c r="X2114" s="195">
        <v>0.253</v>
      </c>
      <c r="Y2114" s="195">
        <v>3.0000000000000001E-3</v>
      </c>
      <c r="Z2114" s="195">
        <v>6.0000000000000001E-3</v>
      </c>
      <c r="AA2114" s="195">
        <v>1.4E-2</v>
      </c>
      <c r="AB2114" s="195">
        <v>1.9E-2</v>
      </c>
    </row>
    <row r="2115" spans="1:28" x14ac:dyDescent="0.25">
      <c r="A2115" s="94" t="s">
        <v>3558</v>
      </c>
      <c r="B2115" s="195" t="s">
        <v>143</v>
      </c>
      <c r="C2115" s="195">
        <v>0.36419753086419754</v>
      </c>
      <c r="D2115" s="195">
        <v>0.16975308641975309</v>
      </c>
      <c r="E2115" s="195">
        <v>0.23148148148148148</v>
      </c>
      <c r="F2115" s="195">
        <v>3.0864197530864196E-2</v>
      </c>
      <c r="G2115" s="195">
        <v>0.19444444444444445</v>
      </c>
      <c r="H2115" s="195">
        <v>3.0864197530864196E-3</v>
      </c>
      <c r="I2115" s="195">
        <v>6.1728395061728392E-3</v>
      </c>
      <c r="J2115" s="194">
        <v>1</v>
      </c>
      <c r="K2115" s="196">
        <v>324</v>
      </c>
      <c r="L2115" s="94"/>
      <c r="M2115" s="195" t="s">
        <v>143</v>
      </c>
      <c r="N2115" s="195" t="s">
        <v>143</v>
      </c>
      <c r="O2115" s="195">
        <v>0.314</v>
      </c>
      <c r="P2115" s="195">
        <v>0.41799999999999998</v>
      </c>
      <c r="Q2115" s="195">
        <v>0.13300000000000001</v>
      </c>
      <c r="R2115" s="195">
        <v>0.214</v>
      </c>
      <c r="S2115" s="195">
        <v>0.189</v>
      </c>
      <c r="T2115" s="195">
        <v>0.28000000000000003</v>
      </c>
      <c r="U2115" s="195">
        <v>1.7000000000000001E-2</v>
      </c>
      <c r="V2115" s="195">
        <v>5.6000000000000001E-2</v>
      </c>
      <c r="W2115" s="195">
        <v>0.155</v>
      </c>
      <c r="X2115" s="195">
        <v>0.24099999999999999</v>
      </c>
      <c r="Y2115" s="195">
        <v>1E-3</v>
      </c>
      <c r="Z2115" s="195">
        <v>1.7000000000000001E-2</v>
      </c>
      <c r="AA2115" s="195">
        <v>2E-3</v>
      </c>
      <c r="AB2115" s="195">
        <v>2.1999999999999999E-2</v>
      </c>
    </row>
    <row r="2116" spans="1:28" x14ac:dyDescent="0.25">
      <c r="A2116" s="94" t="s">
        <v>3559</v>
      </c>
      <c r="B2116" s="195" t="s">
        <v>143</v>
      </c>
      <c r="C2116" s="195">
        <v>0.11232876712328767</v>
      </c>
      <c r="D2116" s="195">
        <v>0.12876712328767123</v>
      </c>
      <c r="E2116" s="195">
        <v>0.10136986301369863</v>
      </c>
      <c r="F2116" s="195">
        <v>1.3698630136986301E-2</v>
      </c>
      <c r="G2116" s="195">
        <v>0.60821917808219184</v>
      </c>
      <c r="H2116" s="195">
        <v>1.9178082191780823E-2</v>
      </c>
      <c r="I2116" s="195">
        <v>1.643835616438356E-2</v>
      </c>
      <c r="J2116" s="194">
        <v>1</v>
      </c>
      <c r="K2116" s="196">
        <v>365</v>
      </c>
      <c r="L2116" s="94"/>
      <c r="M2116" s="195" t="s">
        <v>143</v>
      </c>
      <c r="N2116" s="195" t="s">
        <v>143</v>
      </c>
      <c r="O2116" s="195">
        <v>8.4000000000000005E-2</v>
      </c>
      <c r="P2116" s="195">
        <v>0.14899999999999999</v>
      </c>
      <c r="Q2116" s="195">
        <v>9.8000000000000004E-2</v>
      </c>
      <c r="R2116" s="195">
        <v>0.16700000000000001</v>
      </c>
      <c r="S2116" s="195">
        <v>7.3999999999999996E-2</v>
      </c>
      <c r="T2116" s="195">
        <v>0.13700000000000001</v>
      </c>
      <c r="U2116" s="195">
        <v>6.0000000000000001E-3</v>
      </c>
      <c r="V2116" s="195">
        <v>3.2000000000000001E-2</v>
      </c>
      <c r="W2116" s="195">
        <v>0.55700000000000005</v>
      </c>
      <c r="X2116" s="195">
        <v>0.65700000000000003</v>
      </c>
      <c r="Y2116" s="195">
        <v>8.9999999999999993E-3</v>
      </c>
      <c r="Z2116" s="195">
        <v>3.9E-2</v>
      </c>
      <c r="AA2116" s="195">
        <v>8.0000000000000002E-3</v>
      </c>
      <c r="AB2116" s="195">
        <v>3.5000000000000003E-2</v>
      </c>
    </row>
    <row r="2117" spans="1:28" x14ac:dyDescent="0.25">
      <c r="A2117" s="94" t="s">
        <v>3560</v>
      </c>
      <c r="B2117" s="195">
        <v>1.7873100983020554E-3</v>
      </c>
      <c r="C2117" s="195">
        <v>3.5746201966041107E-3</v>
      </c>
      <c r="D2117" s="195">
        <v>0.53083109919571048</v>
      </c>
      <c r="E2117" s="195">
        <v>0.41197497765862379</v>
      </c>
      <c r="F2117" s="195">
        <v>5.3619302949061663E-3</v>
      </c>
      <c r="G2117" s="195">
        <v>1.4298480786416443E-2</v>
      </c>
      <c r="H2117" s="195" t="s">
        <v>143</v>
      </c>
      <c r="I2117" s="195">
        <v>3.2171581769436998E-2</v>
      </c>
      <c r="J2117" s="194">
        <v>1</v>
      </c>
      <c r="K2117" s="196">
        <v>1119</v>
      </c>
      <c r="L2117" s="94"/>
      <c r="M2117" s="195">
        <v>0</v>
      </c>
      <c r="N2117" s="195">
        <v>6.0000000000000001E-3</v>
      </c>
      <c r="O2117" s="195">
        <v>1E-3</v>
      </c>
      <c r="P2117" s="195">
        <v>8.9999999999999993E-3</v>
      </c>
      <c r="Q2117" s="195">
        <v>0.502</v>
      </c>
      <c r="R2117" s="195">
        <v>0.56000000000000005</v>
      </c>
      <c r="S2117" s="195">
        <v>0.38300000000000001</v>
      </c>
      <c r="T2117" s="195">
        <v>0.441</v>
      </c>
      <c r="U2117" s="195">
        <v>2E-3</v>
      </c>
      <c r="V2117" s="195">
        <v>1.2E-2</v>
      </c>
      <c r="W2117" s="195">
        <v>8.9999999999999993E-3</v>
      </c>
      <c r="X2117" s="195">
        <v>2.3E-2</v>
      </c>
      <c r="Y2117" s="195" t="s">
        <v>143</v>
      </c>
      <c r="Z2117" s="195" t="s">
        <v>143</v>
      </c>
      <c r="AA2117" s="195">
        <v>2.3E-2</v>
      </c>
      <c r="AB2117" s="195">
        <v>4.3999999999999997E-2</v>
      </c>
    </row>
    <row r="2118" spans="1:28" x14ac:dyDescent="0.25">
      <c r="A2118" s="94" t="s">
        <v>3561</v>
      </c>
      <c r="B2118" s="195">
        <v>9.951060358890701E-2</v>
      </c>
      <c r="C2118" s="195">
        <v>0.28792822185970635</v>
      </c>
      <c r="D2118" s="195">
        <v>0.23817292006525284</v>
      </c>
      <c r="E2118" s="195">
        <v>7.9934747145187598E-2</v>
      </c>
      <c r="F2118" s="195">
        <v>2.8548123980424143E-2</v>
      </c>
      <c r="G2118" s="195">
        <v>0.2463295269168026</v>
      </c>
      <c r="H2118" s="195">
        <v>4.0783034257748773E-3</v>
      </c>
      <c r="I2118" s="195">
        <v>1.5497553017944535E-2</v>
      </c>
      <c r="J2118" s="194">
        <v>1</v>
      </c>
      <c r="K2118" s="196">
        <v>1226</v>
      </c>
      <c r="L2118" s="94"/>
      <c r="M2118" s="195">
        <v>8.4000000000000005E-2</v>
      </c>
      <c r="N2118" s="195">
        <v>0.11799999999999999</v>
      </c>
      <c r="O2118" s="195">
        <v>0.26300000000000001</v>
      </c>
      <c r="P2118" s="195">
        <v>0.314</v>
      </c>
      <c r="Q2118" s="195">
        <v>0.215</v>
      </c>
      <c r="R2118" s="195">
        <v>0.26300000000000001</v>
      </c>
      <c r="S2118" s="195">
        <v>6.6000000000000003E-2</v>
      </c>
      <c r="T2118" s="195">
        <v>9.6000000000000002E-2</v>
      </c>
      <c r="U2118" s="195">
        <v>2.1000000000000001E-2</v>
      </c>
      <c r="V2118" s="195">
        <v>3.9E-2</v>
      </c>
      <c r="W2118" s="195">
        <v>0.223</v>
      </c>
      <c r="X2118" s="195">
        <v>0.27100000000000002</v>
      </c>
      <c r="Y2118" s="195">
        <v>2E-3</v>
      </c>
      <c r="Z2118" s="195">
        <v>0.01</v>
      </c>
      <c r="AA2118" s="195">
        <v>0.01</v>
      </c>
      <c r="AB2118" s="195">
        <v>2.4E-2</v>
      </c>
    </row>
    <row r="2119" spans="1:28" x14ac:dyDescent="0.25">
      <c r="A2119" s="94" t="s">
        <v>3562</v>
      </c>
      <c r="B2119" s="195">
        <v>0.25560842963970087</v>
      </c>
      <c r="C2119" s="195">
        <v>0.56152277362338543</v>
      </c>
      <c r="D2119" s="195">
        <v>7.2059823249490146E-2</v>
      </c>
      <c r="E2119" s="195">
        <v>3.1271244051665537E-2</v>
      </c>
      <c r="F2119" s="195">
        <v>2.0394289598912306E-3</v>
      </c>
      <c r="G2119" s="195">
        <v>5.2345343303874914E-2</v>
      </c>
      <c r="H2119" s="195">
        <v>7.4779061862678452E-3</v>
      </c>
      <c r="I2119" s="195">
        <v>1.7675050985723997E-2</v>
      </c>
      <c r="J2119" s="194">
        <v>0.99999999999999989</v>
      </c>
      <c r="K2119" s="196">
        <v>1471</v>
      </c>
      <c r="L2119" s="94"/>
      <c r="M2119" s="195">
        <v>0.23400000000000001</v>
      </c>
      <c r="N2119" s="195">
        <v>0.27900000000000003</v>
      </c>
      <c r="O2119" s="195">
        <v>0.53600000000000003</v>
      </c>
      <c r="P2119" s="195">
        <v>0.58699999999999997</v>
      </c>
      <c r="Q2119" s="195">
        <v>0.06</v>
      </c>
      <c r="R2119" s="195">
        <v>8.5999999999999993E-2</v>
      </c>
      <c r="S2119" s="195">
        <v>2.4E-2</v>
      </c>
      <c r="T2119" s="195">
        <v>4.1000000000000002E-2</v>
      </c>
      <c r="U2119" s="195">
        <v>1E-3</v>
      </c>
      <c r="V2119" s="195">
        <v>6.0000000000000001E-3</v>
      </c>
      <c r="W2119" s="195">
        <v>4.2000000000000003E-2</v>
      </c>
      <c r="X2119" s="195">
        <v>6.5000000000000002E-2</v>
      </c>
      <c r="Y2119" s="195">
        <v>4.0000000000000001E-3</v>
      </c>
      <c r="Z2119" s="195">
        <v>1.2999999999999999E-2</v>
      </c>
      <c r="AA2119" s="195">
        <v>1.2E-2</v>
      </c>
      <c r="AB2119" s="195">
        <v>2.5999999999999999E-2</v>
      </c>
    </row>
    <row r="2120" spans="1:28" x14ac:dyDescent="0.25">
      <c r="A2120" s="94" t="s">
        <v>3563</v>
      </c>
      <c r="B2120" s="195" t="s">
        <v>143</v>
      </c>
      <c r="C2120" s="195">
        <v>0.28321678321678323</v>
      </c>
      <c r="D2120" s="195">
        <v>0.26573426573426573</v>
      </c>
      <c r="E2120" s="195">
        <v>0.19230769230769232</v>
      </c>
      <c r="F2120" s="195" t="s">
        <v>143</v>
      </c>
      <c r="G2120" s="195">
        <v>0.25174825174825177</v>
      </c>
      <c r="H2120" s="195" t="s">
        <v>143</v>
      </c>
      <c r="I2120" s="195">
        <v>6.993006993006993E-3</v>
      </c>
      <c r="J2120" s="194">
        <v>1</v>
      </c>
      <c r="K2120" s="196">
        <v>286</v>
      </c>
      <c r="L2120" s="94"/>
      <c r="M2120" s="195" t="s">
        <v>143</v>
      </c>
      <c r="N2120" s="195" t="s">
        <v>143</v>
      </c>
      <c r="O2120" s="195">
        <v>0.23400000000000001</v>
      </c>
      <c r="P2120" s="195">
        <v>0.33800000000000002</v>
      </c>
      <c r="Q2120" s="195">
        <v>0.218</v>
      </c>
      <c r="R2120" s="195">
        <v>0.32</v>
      </c>
      <c r="S2120" s="195">
        <v>0.151</v>
      </c>
      <c r="T2120" s="195">
        <v>0.24199999999999999</v>
      </c>
      <c r="U2120" s="195" t="s">
        <v>143</v>
      </c>
      <c r="V2120" s="195" t="s">
        <v>143</v>
      </c>
      <c r="W2120" s="195">
        <v>0.20499999999999999</v>
      </c>
      <c r="X2120" s="195">
        <v>0.30499999999999999</v>
      </c>
      <c r="Y2120" s="195" t="s">
        <v>143</v>
      </c>
      <c r="Z2120" s="195" t="s">
        <v>143</v>
      </c>
      <c r="AA2120" s="195">
        <v>2E-3</v>
      </c>
      <c r="AB2120" s="195">
        <v>2.5000000000000001E-2</v>
      </c>
    </row>
    <row r="2121" spans="1:28" x14ac:dyDescent="0.25">
      <c r="A2121" s="94" t="s">
        <v>3564</v>
      </c>
      <c r="B2121" s="195" t="s">
        <v>143</v>
      </c>
      <c r="C2121" s="195">
        <v>0.26577181208053691</v>
      </c>
      <c r="D2121" s="195">
        <v>0.1912751677852349</v>
      </c>
      <c r="E2121" s="195">
        <v>0.11879194630872483</v>
      </c>
      <c r="F2121" s="195">
        <v>1.1409395973154362E-2</v>
      </c>
      <c r="G2121" s="195">
        <v>0.40067114093959733</v>
      </c>
      <c r="H2121" s="195">
        <v>3.3557046979865771E-3</v>
      </c>
      <c r="I2121" s="195">
        <v>8.7248322147650999E-3</v>
      </c>
      <c r="J2121" s="194">
        <v>1</v>
      </c>
      <c r="K2121" s="196">
        <v>1490</v>
      </c>
      <c r="L2121" s="94"/>
      <c r="M2121" s="195" t="s">
        <v>143</v>
      </c>
      <c r="N2121" s="195" t="s">
        <v>143</v>
      </c>
      <c r="O2121" s="195">
        <v>0.24399999999999999</v>
      </c>
      <c r="P2121" s="195">
        <v>0.28899999999999998</v>
      </c>
      <c r="Q2121" s="195">
        <v>0.17199999999999999</v>
      </c>
      <c r="R2121" s="195">
        <v>0.21199999999999999</v>
      </c>
      <c r="S2121" s="195">
        <v>0.10299999999999999</v>
      </c>
      <c r="T2121" s="195">
        <v>0.13600000000000001</v>
      </c>
      <c r="U2121" s="195">
        <v>7.0000000000000001E-3</v>
      </c>
      <c r="V2121" s="195">
        <v>1.7999999999999999E-2</v>
      </c>
      <c r="W2121" s="195">
        <v>0.376</v>
      </c>
      <c r="X2121" s="195">
        <v>0.42599999999999999</v>
      </c>
      <c r="Y2121" s="195">
        <v>1E-3</v>
      </c>
      <c r="Z2121" s="195">
        <v>8.0000000000000002E-3</v>
      </c>
      <c r="AA2121" s="195">
        <v>5.0000000000000001E-3</v>
      </c>
      <c r="AB2121" s="195">
        <v>1.4999999999999999E-2</v>
      </c>
    </row>
    <row r="2122" spans="1:28" x14ac:dyDescent="0.25">
      <c r="A2122" s="94" t="s">
        <v>3565</v>
      </c>
      <c r="B2122" s="195" t="s">
        <v>143</v>
      </c>
      <c r="C2122" s="195">
        <v>0.45983379501385041</v>
      </c>
      <c r="D2122" s="195">
        <v>0.34349030470914127</v>
      </c>
      <c r="E2122" s="195">
        <v>9.4182825484764546E-2</v>
      </c>
      <c r="F2122" s="195" t="s">
        <v>143</v>
      </c>
      <c r="G2122" s="195">
        <v>2.4930747922437674E-2</v>
      </c>
      <c r="H2122" s="195" t="s">
        <v>143</v>
      </c>
      <c r="I2122" s="195">
        <v>7.7562326869806089E-2</v>
      </c>
      <c r="J2122" s="194">
        <v>1</v>
      </c>
      <c r="K2122" s="196">
        <v>361</v>
      </c>
      <c r="L2122" s="94"/>
      <c r="M2122" s="195" t="s">
        <v>143</v>
      </c>
      <c r="N2122" s="195" t="s">
        <v>143</v>
      </c>
      <c r="O2122" s="195">
        <v>0.40899999999999997</v>
      </c>
      <c r="P2122" s="195">
        <v>0.51100000000000001</v>
      </c>
      <c r="Q2122" s="195">
        <v>0.29599999999999999</v>
      </c>
      <c r="R2122" s="195">
        <v>0.39400000000000002</v>
      </c>
      <c r="S2122" s="195">
        <v>6.8000000000000005E-2</v>
      </c>
      <c r="T2122" s="195">
        <v>0.129</v>
      </c>
      <c r="U2122" s="195" t="s">
        <v>143</v>
      </c>
      <c r="V2122" s="195" t="s">
        <v>143</v>
      </c>
      <c r="W2122" s="195">
        <v>1.2999999999999999E-2</v>
      </c>
      <c r="X2122" s="195">
        <v>4.7E-2</v>
      </c>
      <c r="Y2122" s="195" t="s">
        <v>143</v>
      </c>
      <c r="Z2122" s="195" t="s">
        <v>143</v>
      </c>
      <c r="AA2122" s="195">
        <v>5.3999999999999999E-2</v>
      </c>
      <c r="AB2122" s="195">
        <v>0.11</v>
      </c>
    </row>
    <row r="2123" spans="1:28" x14ac:dyDescent="0.25">
      <c r="A2123" s="94" t="s">
        <v>3566</v>
      </c>
      <c r="B2123" s="195" t="s">
        <v>143</v>
      </c>
      <c r="C2123" s="195">
        <v>0.23030303030303031</v>
      </c>
      <c r="D2123" s="195">
        <v>0.29393939393939394</v>
      </c>
      <c r="E2123" s="195">
        <v>0.1787878787878788</v>
      </c>
      <c r="F2123" s="195">
        <v>9.0909090909090905E-3</v>
      </c>
      <c r="G2123" s="195">
        <v>0.27272727272727271</v>
      </c>
      <c r="H2123" s="195">
        <v>3.0303030303030303E-3</v>
      </c>
      <c r="I2123" s="195">
        <v>1.2121212121212121E-2</v>
      </c>
      <c r="J2123" s="194">
        <v>1</v>
      </c>
      <c r="K2123" s="196">
        <v>330</v>
      </c>
      <c r="L2123" s="94"/>
      <c r="M2123" s="195" t="s">
        <v>143</v>
      </c>
      <c r="N2123" s="195" t="s">
        <v>143</v>
      </c>
      <c r="O2123" s="195">
        <v>0.188</v>
      </c>
      <c r="P2123" s="195">
        <v>0.27900000000000003</v>
      </c>
      <c r="Q2123" s="195">
        <v>0.247</v>
      </c>
      <c r="R2123" s="195">
        <v>0.34499999999999997</v>
      </c>
      <c r="S2123" s="195">
        <v>0.14099999999999999</v>
      </c>
      <c r="T2123" s="195">
        <v>0.224</v>
      </c>
      <c r="U2123" s="195">
        <v>3.0000000000000001E-3</v>
      </c>
      <c r="V2123" s="195">
        <v>2.5999999999999999E-2</v>
      </c>
      <c r="W2123" s="195">
        <v>0.22700000000000001</v>
      </c>
      <c r="X2123" s="195">
        <v>0.32300000000000001</v>
      </c>
      <c r="Y2123" s="195">
        <v>1E-3</v>
      </c>
      <c r="Z2123" s="195">
        <v>1.7000000000000001E-2</v>
      </c>
      <c r="AA2123" s="195">
        <v>5.0000000000000001E-3</v>
      </c>
      <c r="AB2123" s="195">
        <v>3.1E-2</v>
      </c>
    </row>
    <row r="2124" spans="1:28" x14ac:dyDescent="0.25">
      <c r="A2124" s="94" t="s">
        <v>3567</v>
      </c>
      <c r="B2124" s="195" t="s">
        <v>143</v>
      </c>
      <c r="C2124" s="195">
        <v>0.48962655601659749</v>
      </c>
      <c r="D2124" s="195">
        <v>0.17427385892116182</v>
      </c>
      <c r="E2124" s="195">
        <v>9.5435684647302899E-2</v>
      </c>
      <c r="F2124" s="195">
        <v>7.0539419087136929E-2</v>
      </c>
      <c r="G2124" s="195">
        <v>0.15767634854771784</v>
      </c>
      <c r="H2124" s="195">
        <v>8.2987551867219917E-3</v>
      </c>
      <c r="I2124" s="195">
        <v>4.1493775933609959E-3</v>
      </c>
      <c r="J2124" s="194">
        <v>0.99999999999999989</v>
      </c>
      <c r="K2124" s="196">
        <v>241</v>
      </c>
      <c r="L2124" s="94"/>
      <c r="M2124" s="195" t="s">
        <v>143</v>
      </c>
      <c r="N2124" s="195" t="s">
        <v>143</v>
      </c>
      <c r="O2124" s="195">
        <v>0.42699999999999999</v>
      </c>
      <c r="P2124" s="195">
        <v>0.55200000000000005</v>
      </c>
      <c r="Q2124" s="195">
        <v>0.13200000000000001</v>
      </c>
      <c r="R2124" s="195">
        <v>0.22700000000000001</v>
      </c>
      <c r="S2124" s="195">
        <v>6.4000000000000001E-2</v>
      </c>
      <c r="T2124" s="195">
        <v>0.13900000000000001</v>
      </c>
      <c r="U2124" s="195">
        <v>4.4999999999999998E-2</v>
      </c>
      <c r="V2124" s="195">
        <v>0.11</v>
      </c>
      <c r="W2124" s="195">
        <v>0.11700000000000001</v>
      </c>
      <c r="X2124" s="195">
        <v>0.20899999999999999</v>
      </c>
      <c r="Y2124" s="195">
        <v>2E-3</v>
      </c>
      <c r="Z2124" s="195">
        <v>0.03</v>
      </c>
      <c r="AA2124" s="195">
        <v>1E-3</v>
      </c>
      <c r="AB2124" s="195">
        <v>2.3E-2</v>
      </c>
    </row>
    <row r="2125" spans="1:28" x14ac:dyDescent="0.25">
      <c r="A2125" s="94" t="s">
        <v>3568</v>
      </c>
      <c r="B2125" s="195" t="s">
        <v>143</v>
      </c>
      <c r="C2125" s="195">
        <v>0.15163934426229508</v>
      </c>
      <c r="D2125" s="195">
        <v>0.18032786885245902</v>
      </c>
      <c r="E2125" s="195">
        <v>6.1475409836065573E-2</v>
      </c>
      <c r="F2125" s="195">
        <v>2.8688524590163935E-2</v>
      </c>
      <c r="G2125" s="195">
        <v>0.55737704918032782</v>
      </c>
      <c r="H2125" s="195">
        <v>4.0983606557377051E-3</v>
      </c>
      <c r="I2125" s="195">
        <v>1.6393442622950821E-2</v>
      </c>
      <c r="J2125" s="194">
        <v>0.99999999999999989</v>
      </c>
      <c r="K2125" s="196">
        <v>244</v>
      </c>
      <c r="L2125" s="94"/>
      <c r="M2125" s="195" t="s">
        <v>143</v>
      </c>
      <c r="N2125" s="195" t="s">
        <v>143</v>
      </c>
      <c r="O2125" s="195">
        <v>0.112</v>
      </c>
      <c r="P2125" s="195">
        <v>0.20200000000000001</v>
      </c>
      <c r="Q2125" s="195">
        <v>0.13700000000000001</v>
      </c>
      <c r="R2125" s="195">
        <v>0.23300000000000001</v>
      </c>
      <c r="S2125" s="195">
        <v>3.7999999999999999E-2</v>
      </c>
      <c r="T2125" s="195">
        <v>9.9000000000000005E-2</v>
      </c>
      <c r="U2125" s="195">
        <v>1.4E-2</v>
      </c>
      <c r="V2125" s="195">
        <v>5.8000000000000003E-2</v>
      </c>
      <c r="W2125" s="195">
        <v>0.495</v>
      </c>
      <c r="X2125" s="195">
        <v>0.61799999999999999</v>
      </c>
      <c r="Y2125" s="195">
        <v>1E-3</v>
      </c>
      <c r="Z2125" s="195">
        <v>2.3E-2</v>
      </c>
      <c r="AA2125" s="195">
        <v>6.0000000000000001E-3</v>
      </c>
      <c r="AB2125" s="195">
        <v>4.1000000000000002E-2</v>
      </c>
    </row>
    <row r="2126" spans="1:28" x14ac:dyDescent="0.25">
      <c r="A2126" s="94" t="s">
        <v>3569</v>
      </c>
      <c r="B2126" s="195" t="s">
        <v>143</v>
      </c>
      <c r="C2126" s="195">
        <v>0.33691756272401435</v>
      </c>
      <c r="D2126" s="195">
        <v>0.36559139784946237</v>
      </c>
      <c r="E2126" s="195">
        <v>0.16756272401433692</v>
      </c>
      <c r="F2126" s="195">
        <v>8.9605734767025085E-3</v>
      </c>
      <c r="G2126" s="195">
        <v>9.5878136200716849E-2</v>
      </c>
      <c r="H2126" s="195">
        <v>4.4802867383512543E-3</v>
      </c>
      <c r="I2126" s="195">
        <v>2.0609318996415771E-2</v>
      </c>
      <c r="J2126" s="194">
        <v>1</v>
      </c>
      <c r="K2126" s="196">
        <v>1116</v>
      </c>
      <c r="L2126" s="94"/>
      <c r="M2126" s="195" t="s">
        <v>143</v>
      </c>
      <c r="N2126" s="195" t="s">
        <v>143</v>
      </c>
      <c r="O2126" s="195">
        <v>0.31</v>
      </c>
      <c r="P2126" s="195">
        <v>0.36499999999999999</v>
      </c>
      <c r="Q2126" s="195">
        <v>0.33800000000000002</v>
      </c>
      <c r="R2126" s="195">
        <v>0.39400000000000002</v>
      </c>
      <c r="S2126" s="195">
        <v>0.14699999999999999</v>
      </c>
      <c r="T2126" s="195">
        <v>0.191</v>
      </c>
      <c r="U2126" s="195">
        <v>5.0000000000000001E-3</v>
      </c>
      <c r="V2126" s="195">
        <v>1.6E-2</v>
      </c>
      <c r="W2126" s="195">
        <v>0.08</v>
      </c>
      <c r="X2126" s="195">
        <v>0.115</v>
      </c>
      <c r="Y2126" s="195">
        <v>2E-3</v>
      </c>
      <c r="Z2126" s="195">
        <v>0.01</v>
      </c>
      <c r="AA2126" s="195">
        <v>1.4E-2</v>
      </c>
      <c r="AB2126" s="195">
        <v>3.1E-2</v>
      </c>
    </row>
    <row r="2127" spans="1:28" x14ac:dyDescent="0.25">
      <c r="A2127" s="94" t="s">
        <v>3570</v>
      </c>
      <c r="B2127" s="195" t="s">
        <v>143</v>
      </c>
      <c r="C2127" s="195">
        <v>0.50691244239631339</v>
      </c>
      <c r="D2127" s="195">
        <v>0.27188940092165897</v>
      </c>
      <c r="E2127" s="195">
        <v>0.11059907834101383</v>
      </c>
      <c r="F2127" s="195">
        <v>4.608294930875576E-3</v>
      </c>
      <c r="G2127" s="195">
        <v>9.2165898617511524E-2</v>
      </c>
      <c r="H2127" s="195">
        <v>4.608294930875576E-3</v>
      </c>
      <c r="I2127" s="195">
        <v>9.2165898617511521E-3</v>
      </c>
      <c r="J2127" s="194">
        <v>1</v>
      </c>
      <c r="K2127" s="196">
        <v>217</v>
      </c>
      <c r="L2127" s="94"/>
      <c r="M2127" s="195" t="s">
        <v>143</v>
      </c>
      <c r="N2127" s="195" t="s">
        <v>143</v>
      </c>
      <c r="O2127" s="195">
        <v>0.441</v>
      </c>
      <c r="P2127" s="195">
        <v>0.57299999999999995</v>
      </c>
      <c r="Q2127" s="195">
        <v>0.217</v>
      </c>
      <c r="R2127" s="195">
        <v>0.33500000000000002</v>
      </c>
      <c r="S2127" s="195">
        <v>7.4999999999999997E-2</v>
      </c>
      <c r="T2127" s="195">
        <v>0.159</v>
      </c>
      <c r="U2127" s="195">
        <v>1E-3</v>
      </c>
      <c r="V2127" s="195">
        <v>2.5999999999999999E-2</v>
      </c>
      <c r="W2127" s="195">
        <v>0.06</v>
      </c>
      <c r="X2127" s="195">
        <v>0.13800000000000001</v>
      </c>
      <c r="Y2127" s="195">
        <v>1E-3</v>
      </c>
      <c r="Z2127" s="195">
        <v>2.5999999999999999E-2</v>
      </c>
      <c r="AA2127" s="195">
        <v>3.0000000000000001E-3</v>
      </c>
      <c r="AB2127" s="195">
        <v>3.3000000000000002E-2</v>
      </c>
    </row>
    <row r="2128" spans="1:28" x14ac:dyDescent="0.25">
      <c r="A2128" s="94" t="s">
        <v>3571</v>
      </c>
      <c r="B2128" s="195">
        <v>5.6561368460481959E-2</v>
      </c>
      <c r="C2128" s="195">
        <v>0.26526407791234863</v>
      </c>
      <c r="D2128" s="195">
        <v>0.29760269696591335</v>
      </c>
      <c r="E2128" s="195">
        <v>9.0148582844300162E-2</v>
      </c>
      <c r="F2128" s="195">
        <v>2.3036583843176427E-2</v>
      </c>
      <c r="G2128" s="195">
        <v>0.20333374953177674</v>
      </c>
      <c r="H2128" s="195">
        <v>6.8672743163940564E-3</v>
      </c>
      <c r="I2128" s="195">
        <v>5.7185666125608693E-2</v>
      </c>
      <c r="J2128" s="194">
        <v>1</v>
      </c>
      <c r="K2128" s="196">
        <v>16018</v>
      </c>
      <c r="L2128" s="94"/>
      <c r="M2128" s="195">
        <v>5.2999999999999999E-2</v>
      </c>
      <c r="N2128" s="195">
        <v>0.06</v>
      </c>
      <c r="O2128" s="195">
        <v>0.25800000000000001</v>
      </c>
      <c r="P2128" s="195">
        <v>0.27200000000000002</v>
      </c>
      <c r="Q2128" s="195">
        <v>0.29099999999999998</v>
      </c>
      <c r="R2128" s="195">
        <v>0.30499999999999999</v>
      </c>
      <c r="S2128" s="195">
        <v>8.5999999999999993E-2</v>
      </c>
      <c r="T2128" s="195">
        <v>9.5000000000000001E-2</v>
      </c>
      <c r="U2128" s="195">
        <v>2.1000000000000001E-2</v>
      </c>
      <c r="V2128" s="195">
        <v>2.5000000000000001E-2</v>
      </c>
      <c r="W2128" s="195">
        <v>0.19700000000000001</v>
      </c>
      <c r="X2128" s="195">
        <v>0.21</v>
      </c>
      <c r="Y2128" s="195">
        <v>6.0000000000000001E-3</v>
      </c>
      <c r="Z2128" s="195">
        <v>8.0000000000000002E-3</v>
      </c>
      <c r="AA2128" s="195">
        <v>5.3999999999999999E-2</v>
      </c>
      <c r="AB2128" s="195">
        <v>6.0999999999999999E-2</v>
      </c>
    </row>
    <row r="2129" spans="1:28" x14ac:dyDescent="0.25">
      <c r="A2129" s="94" t="s">
        <v>3572</v>
      </c>
      <c r="B2129" s="195" t="s">
        <v>143</v>
      </c>
      <c r="C2129" s="195">
        <v>0.29320388349514565</v>
      </c>
      <c r="D2129" s="195">
        <v>0.36893203883495146</v>
      </c>
      <c r="E2129" s="195">
        <v>0.1029126213592233</v>
      </c>
      <c r="F2129" s="195">
        <v>1.1650485436893204E-2</v>
      </c>
      <c r="G2129" s="195">
        <v>0.1650485436893204</v>
      </c>
      <c r="H2129" s="195">
        <v>3.8834951456310678E-3</v>
      </c>
      <c r="I2129" s="195">
        <v>5.4368932038834951E-2</v>
      </c>
      <c r="J2129" s="194">
        <v>1</v>
      </c>
      <c r="K2129" s="196">
        <v>515</v>
      </c>
      <c r="L2129" s="94"/>
      <c r="M2129" s="195" t="s">
        <v>143</v>
      </c>
      <c r="N2129" s="195" t="s">
        <v>143</v>
      </c>
      <c r="O2129" s="195">
        <v>0.25600000000000001</v>
      </c>
      <c r="P2129" s="195">
        <v>0.33400000000000002</v>
      </c>
      <c r="Q2129" s="195">
        <v>0.32800000000000001</v>
      </c>
      <c r="R2129" s="195">
        <v>0.41099999999999998</v>
      </c>
      <c r="S2129" s="195">
        <v>0.08</v>
      </c>
      <c r="T2129" s="195">
        <v>0.13200000000000001</v>
      </c>
      <c r="U2129" s="195">
        <v>5.0000000000000001E-3</v>
      </c>
      <c r="V2129" s="195">
        <v>2.5000000000000001E-2</v>
      </c>
      <c r="W2129" s="195">
        <v>0.13500000000000001</v>
      </c>
      <c r="X2129" s="195">
        <v>0.2</v>
      </c>
      <c r="Y2129" s="195">
        <v>1E-3</v>
      </c>
      <c r="Z2129" s="195">
        <v>1.4E-2</v>
      </c>
      <c r="AA2129" s="195">
        <v>3.7999999999999999E-2</v>
      </c>
      <c r="AB2129" s="195">
        <v>7.6999999999999999E-2</v>
      </c>
    </row>
    <row r="2130" spans="1:28" x14ac:dyDescent="0.25">
      <c r="A2130" s="94" t="s">
        <v>3573</v>
      </c>
      <c r="B2130" s="195" t="s">
        <v>143</v>
      </c>
      <c r="C2130" s="195">
        <v>7.7951002227171495E-2</v>
      </c>
      <c r="D2130" s="195">
        <v>0.24053452115812918</v>
      </c>
      <c r="E2130" s="195">
        <v>7.126948775055679E-2</v>
      </c>
      <c r="F2130" s="195">
        <v>1.7817371937639197E-2</v>
      </c>
      <c r="G2130" s="195">
        <v>0.54342984409799555</v>
      </c>
      <c r="H2130" s="195">
        <v>2.6726057906458798E-2</v>
      </c>
      <c r="I2130" s="195">
        <v>2.2271714922048998E-2</v>
      </c>
      <c r="J2130" s="194">
        <v>1</v>
      </c>
      <c r="K2130" s="196">
        <v>449</v>
      </c>
      <c r="L2130" s="94"/>
      <c r="M2130" s="195" t="s">
        <v>143</v>
      </c>
      <c r="N2130" s="195" t="s">
        <v>143</v>
      </c>
      <c r="O2130" s="195">
        <v>5.7000000000000002E-2</v>
      </c>
      <c r="P2130" s="195">
        <v>0.106</v>
      </c>
      <c r="Q2130" s="195">
        <v>0.20300000000000001</v>
      </c>
      <c r="R2130" s="195">
        <v>0.28199999999999997</v>
      </c>
      <c r="S2130" s="195">
        <v>5.0999999999999997E-2</v>
      </c>
      <c r="T2130" s="195">
        <v>9.9000000000000005E-2</v>
      </c>
      <c r="U2130" s="195">
        <v>8.9999999999999993E-3</v>
      </c>
      <c r="V2130" s="195">
        <v>3.5000000000000003E-2</v>
      </c>
      <c r="W2130" s="195">
        <v>0.497</v>
      </c>
      <c r="X2130" s="195">
        <v>0.58899999999999997</v>
      </c>
      <c r="Y2130" s="195">
        <v>1.4999999999999999E-2</v>
      </c>
      <c r="Z2130" s="195">
        <v>4.5999999999999999E-2</v>
      </c>
      <c r="AA2130" s="195">
        <v>1.2E-2</v>
      </c>
      <c r="AB2130" s="195">
        <v>4.1000000000000002E-2</v>
      </c>
    </row>
    <row r="2131" spans="1:28" x14ac:dyDescent="0.25">
      <c r="A2131" s="94" t="s">
        <v>3574</v>
      </c>
      <c r="B2131" s="195">
        <v>0.33839285714285716</v>
      </c>
      <c r="C2131" s="195">
        <v>8.9285714285714283E-4</v>
      </c>
      <c r="D2131" s="195">
        <v>0.39464285714285713</v>
      </c>
      <c r="E2131" s="195">
        <v>0.19375000000000001</v>
      </c>
      <c r="F2131" s="195">
        <v>4.464285714285714E-3</v>
      </c>
      <c r="G2131" s="195">
        <v>1.4285714285714285E-2</v>
      </c>
      <c r="H2131" s="195" t="s">
        <v>143</v>
      </c>
      <c r="I2131" s="195">
        <v>5.3571428571428568E-2</v>
      </c>
      <c r="J2131" s="194">
        <v>1</v>
      </c>
      <c r="K2131" s="196">
        <v>1120</v>
      </c>
      <c r="L2131" s="94"/>
      <c r="M2131" s="195">
        <v>0.311</v>
      </c>
      <c r="N2131" s="195">
        <v>0.36699999999999999</v>
      </c>
      <c r="O2131" s="195">
        <v>0</v>
      </c>
      <c r="P2131" s="195">
        <v>5.0000000000000001E-3</v>
      </c>
      <c r="Q2131" s="195">
        <v>0.36599999999999999</v>
      </c>
      <c r="R2131" s="195">
        <v>0.42399999999999999</v>
      </c>
      <c r="S2131" s="195">
        <v>0.17199999999999999</v>
      </c>
      <c r="T2131" s="195">
        <v>0.218</v>
      </c>
      <c r="U2131" s="195">
        <v>2E-3</v>
      </c>
      <c r="V2131" s="195">
        <v>0.01</v>
      </c>
      <c r="W2131" s="195">
        <v>8.9999999999999993E-3</v>
      </c>
      <c r="X2131" s="195">
        <v>2.3E-2</v>
      </c>
      <c r="Y2131" s="195" t="s">
        <v>143</v>
      </c>
      <c r="Z2131" s="195" t="s">
        <v>143</v>
      </c>
      <c r="AA2131" s="195">
        <v>4.2000000000000003E-2</v>
      </c>
      <c r="AB2131" s="195">
        <v>6.8000000000000005E-2</v>
      </c>
    </row>
    <row r="2132" spans="1:28" x14ac:dyDescent="0.25">
      <c r="A2132" s="94" t="s">
        <v>3575</v>
      </c>
      <c r="B2132" s="195">
        <v>7.4396135265700478E-2</v>
      </c>
      <c r="C2132" s="195">
        <v>0.24202898550724639</v>
      </c>
      <c r="D2132" s="195">
        <v>0.27826086956521739</v>
      </c>
      <c r="E2132" s="195">
        <v>7.6328502415458938E-2</v>
      </c>
      <c r="F2132" s="195">
        <v>4.4927536231884058E-2</v>
      </c>
      <c r="G2132" s="195">
        <v>0.23285024154589373</v>
      </c>
      <c r="H2132" s="195">
        <v>6.2801932367149756E-3</v>
      </c>
      <c r="I2132" s="195">
        <v>4.4927536231884058E-2</v>
      </c>
      <c r="J2132" s="194">
        <v>1</v>
      </c>
      <c r="K2132" s="196">
        <v>2070</v>
      </c>
      <c r="L2132" s="94"/>
      <c r="M2132" s="195">
        <v>6.4000000000000001E-2</v>
      </c>
      <c r="N2132" s="195">
        <v>8.6999999999999994E-2</v>
      </c>
      <c r="O2132" s="195">
        <v>0.224</v>
      </c>
      <c r="P2132" s="195">
        <v>0.26100000000000001</v>
      </c>
      <c r="Q2132" s="195">
        <v>0.25900000000000001</v>
      </c>
      <c r="R2132" s="195">
        <v>0.29799999999999999</v>
      </c>
      <c r="S2132" s="195">
        <v>6.6000000000000003E-2</v>
      </c>
      <c r="T2132" s="195">
        <v>8.8999999999999996E-2</v>
      </c>
      <c r="U2132" s="195">
        <v>3.6999999999999998E-2</v>
      </c>
      <c r="V2132" s="195">
        <v>5.5E-2</v>
      </c>
      <c r="W2132" s="195">
        <v>0.215</v>
      </c>
      <c r="X2132" s="195">
        <v>0.252</v>
      </c>
      <c r="Y2132" s="195">
        <v>4.0000000000000001E-3</v>
      </c>
      <c r="Z2132" s="195">
        <v>1.0999999999999999E-2</v>
      </c>
      <c r="AA2132" s="195">
        <v>3.6999999999999998E-2</v>
      </c>
      <c r="AB2132" s="195">
        <v>5.5E-2</v>
      </c>
    </row>
    <row r="2133" spans="1:28" x14ac:dyDescent="0.25">
      <c r="A2133" s="94" t="s">
        <v>3576</v>
      </c>
      <c r="B2133" s="195">
        <v>0.27685950413223143</v>
      </c>
      <c r="C2133" s="195">
        <v>0.47933884297520662</v>
      </c>
      <c r="D2133" s="195">
        <v>0.11532682193839218</v>
      </c>
      <c r="E2133" s="195">
        <v>2.1036814425244178E-2</v>
      </c>
      <c r="F2133" s="195">
        <v>7.513148009015778E-4</v>
      </c>
      <c r="G2133" s="195">
        <v>3.6063110443275731E-2</v>
      </c>
      <c r="H2133" s="195">
        <v>6.0105184072126224E-3</v>
      </c>
      <c r="I2133" s="195">
        <v>6.4613072877535691E-2</v>
      </c>
      <c r="J2133" s="194">
        <v>1</v>
      </c>
      <c r="K2133" s="196">
        <v>2662</v>
      </c>
      <c r="L2133" s="94"/>
      <c r="M2133" s="195">
        <v>0.26</v>
      </c>
      <c r="N2133" s="195">
        <v>0.29399999999999998</v>
      </c>
      <c r="O2133" s="195">
        <v>0.46</v>
      </c>
      <c r="P2133" s="195">
        <v>0.498</v>
      </c>
      <c r="Q2133" s="195">
        <v>0.104</v>
      </c>
      <c r="R2133" s="195">
        <v>0.128</v>
      </c>
      <c r="S2133" s="195">
        <v>1.6E-2</v>
      </c>
      <c r="T2133" s="195">
        <v>2.7E-2</v>
      </c>
      <c r="U2133" s="195">
        <v>0</v>
      </c>
      <c r="V2133" s="195">
        <v>3.0000000000000001E-3</v>
      </c>
      <c r="W2133" s="195">
        <v>0.03</v>
      </c>
      <c r="X2133" s="195">
        <v>4.3999999999999997E-2</v>
      </c>
      <c r="Y2133" s="195">
        <v>4.0000000000000001E-3</v>
      </c>
      <c r="Z2133" s="195">
        <v>0.01</v>
      </c>
      <c r="AA2133" s="195">
        <v>5.6000000000000001E-2</v>
      </c>
      <c r="AB2133" s="195">
        <v>7.4999999999999997E-2</v>
      </c>
    </row>
    <row r="2134" spans="1:28" x14ac:dyDescent="0.25">
      <c r="A2134" s="94" t="s">
        <v>3577</v>
      </c>
      <c r="B2134" s="195" t="s">
        <v>143</v>
      </c>
      <c r="C2134" s="195">
        <v>0.17675544794188863</v>
      </c>
      <c r="D2134" s="195">
        <v>0.32687651331719131</v>
      </c>
      <c r="E2134" s="195">
        <v>0.19612590799031476</v>
      </c>
      <c r="F2134" s="195">
        <v>2.1791767554479417E-2</v>
      </c>
      <c r="G2134" s="195">
        <v>0.23486682808716708</v>
      </c>
      <c r="H2134" s="195">
        <v>4.8426150121065378E-3</v>
      </c>
      <c r="I2134" s="195">
        <v>3.8740920096852302E-2</v>
      </c>
      <c r="J2134" s="194">
        <v>1</v>
      </c>
      <c r="K2134" s="196">
        <v>413</v>
      </c>
      <c r="L2134" s="94"/>
      <c r="M2134" s="195" t="s">
        <v>143</v>
      </c>
      <c r="N2134" s="195" t="s">
        <v>143</v>
      </c>
      <c r="O2134" s="195">
        <v>0.14299999999999999</v>
      </c>
      <c r="P2134" s="195">
        <v>0.216</v>
      </c>
      <c r="Q2134" s="195">
        <v>0.28299999999999997</v>
      </c>
      <c r="R2134" s="195">
        <v>0.374</v>
      </c>
      <c r="S2134" s="195">
        <v>0.161</v>
      </c>
      <c r="T2134" s="195">
        <v>0.23699999999999999</v>
      </c>
      <c r="U2134" s="195">
        <v>1.2E-2</v>
      </c>
      <c r="V2134" s="195">
        <v>4.1000000000000002E-2</v>
      </c>
      <c r="W2134" s="195">
        <v>0.19700000000000001</v>
      </c>
      <c r="X2134" s="195">
        <v>0.27800000000000002</v>
      </c>
      <c r="Y2134" s="195">
        <v>1E-3</v>
      </c>
      <c r="Z2134" s="195">
        <v>1.7000000000000001E-2</v>
      </c>
      <c r="AA2134" s="195">
        <v>2.4E-2</v>
      </c>
      <c r="AB2134" s="195">
        <v>6.2E-2</v>
      </c>
    </row>
    <row r="2135" spans="1:28" x14ac:dyDescent="0.25">
      <c r="A2135" s="94" t="s">
        <v>3578</v>
      </c>
      <c r="B2135" s="195" t="s">
        <v>143</v>
      </c>
      <c r="C2135" s="195">
        <v>0.19940652818991098</v>
      </c>
      <c r="D2135" s="195">
        <v>0.26290801186943619</v>
      </c>
      <c r="E2135" s="195">
        <v>0.10741839762611276</v>
      </c>
      <c r="F2135" s="195">
        <v>2.195845697329377E-2</v>
      </c>
      <c r="G2135" s="195">
        <v>0.3632047477744807</v>
      </c>
      <c r="H2135" s="195">
        <v>1.4243323442136498E-2</v>
      </c>
      <c r="I2135" s="195">
        <v>3.086053412462908E-2</v>
      </c>
      <c r="J2135" s="194">
        <v>0.99999999999999989</v>
      </c>
      <c r="K2135" s="196">
        <v>1685</v>
      </c>
      <c r="L2135" s="94"/>
      <c r="M2135" s="195" t="s">
        <v>143</v>
      </c>
      <c r="N2135" s="195" t="s">
        <v>143</v>
      </c>
      <c r="O2135" s="195">
        <v>0.18099999999999999</v>
      </c>
      <c r="P2135" s="195">
        <v>0.219</v>
      </c>
      <c r="Q2135" s="195">
        <v>0.24199999999999999</v>
      </c>
      <c r="R2135" s="195">
        <v>0.28399999999999997</v>
      </c>
      <c r="S2135" s="195">
        <v>9.4E-2</v>
      </c>
      <c r="T2135" s="195">
        <v>0.123</v>
      </c>
      <c r="U2135" s="195">
        <v>1.6E-2</v>
      </c>
      <c r="V2135" s="195">
        <v>0.03</v>
      </c>
      <c r="W2135" s="195">
        <v>0.34100000000000003</v>
      </c>
      <c r="X2135" s="195">
        <v>0.38600000000000001</v>
      </c>
      <c r="Y2135" s="195">
        <v>0.01</v>
      </c>
      <c r="Z2135" s="195">
        <v>2.1000000000000001E-2</v>
      </c>
      <c r="AA2135" s="195">
        <v>2.4E-2</v>
      </c>
      <c r="AB2135" s="195">
        <v>0.04</v>
      </c>
    </row>
    <row r="2136" spans="1:28" x14ac:dyDescent="0.25">
      <c r="A2136" s="94" t="s">
        <v>3579</v>
      </c>
      <c r="B2136" s="195" t="s">
        <v>143</v>
      </c>
      <c r="C2136" s="195">
        <v>0.39820742637644047</v>
      </c>
      <c r="D2136" s="195">
        <v>0.36619718309859156</v>
      </c>
      <c r="E2136" s="195">
        <v>7.6824583866837381E-2</v>
      </c>
      <c r="F2136" s="195">
        <v>3.8412291933418692E-3</v>
      </c>
      <c r="G2136" s="195">
        <v>3.8412291933418691E-2</v>
      </c>
      <c r="H2136" s="195" t="s">
        <v>143</v>
      </c>
      <c r="I2136" s="195">
        <v>0.11651728553137004</v>
      </c>
      <c r="J2136" s="194">
        <v>1</v>
      </c>
      <c r="K2136" s="196">
        <v>781</v>
      </c>
      <c r="L2136" s="94"/>
      <c r="M2136" s="195" t="s">
        <v>143</v>
      </c>
      <c r="N2136" s="195" t="s">
        <v>143</v>
      </c>
      <c r="O2136" s="195">
        <v>0.36399999999999999</v>
      </c>
      <c r="P2136" s="195">
        <v>0.433</v>
      </c>
      <c r="Q2136" s="195">
        <v>0.33300000000000002</v>
      </c>
      <c r="R2136" s="195">
        <v>0.40100000000000002</v>
      </c>
      <c r="S2136" s="195">
        <v>0.06</v>
      </c>
      <c r="T2136" s="195">
        <v>9.8000000000000004E-2</v>
      </c>
      <c r="U2136" s="195">
        <v>1E-3</v>
      </c>
      <c r="V2136" s="195">
        <v>1.0999999999999999E-2</v>
      </c>
      <c r="W2136" s="195">
        <v>2.7E-2</v>
      </c>
      <c r="X2136" s="195">
        <v>5.3999999999999999E-2</v>
      </c>
      <c r="Y2136" s="195" t="s">
        <v>143</v>
      </c>
      <c r="Z2136" s="195" t="s">
        <v>143</v>
      </c>
      <c r="AA2136" s="195">
        <v>9.6000000000000002E-2</v>
      </c>
      <c r="AB2136" s="195">
        <v>0.14099999999999999</v>
      </c>
    </row>
    <row r="2137" spans="1:28" x14ac:dyDescent="0.25">
      <c r="A2137" s="94" t="s">
        <v>3580</v>
      </c>
      <c r="B2137" s="195" t="s">
        <v>143</v>
      </c>
      <c r="C2137" s="195">
        <v>0.18777943368107303</v>
      </c>
      <c r="D2137" s="195">
        <v>0.36065573770491804</v>
      </c>
      <c r="E2137" s="195">
        <v>0.12071535022354694</v>
      </c>
      <c r="F2137" s="195">
        <v>1.9374068554396422E-2</v>
      </c>
      <c r="G2137" s="195">
        <v>0.24441132637853949</v>
      </c>
      <c r="H2137" s="195">
        <v>2.9806259314456036E-3</v>
      </c>
      <c r="I2137" s="195">
        <v>6.4083457526080481E-2</v>
      </c>
      <c r="J2137" s="194">
        <v>1</v>
      </c>
      <c r="K2137" s="196">
        <v>671</v>
      </c>
      <c r="L2137" s="94"/>
      <c r="M2137" s="195" t="s">
        <v>143</v>
      </c>
      <c r="N2137" s="195" t="s">
        <v>143</v>
      </c>
      <c r="O2137" s="195">
        <v>0.16</v>
      </c>
      <c r="P2137" s="195">
        <v>0.219</v>
      </c>
      <c r="Q2137" s="195">
        <v>0.32500000000000001</v>
      </c>
      <c r="R2137" s="195">
        <v>0.39800000000000002</v>
      </c>
      <c r="S2137" s="195">
        <v>9.8000000000000004E-2</v>
      </c>
      <c r="T2137" s="195">
        <v>0.14799999999999999</v>
      </c>
      <c r="U2137" s="195">
        <v>1.0999999999999999E-2</v>
      </c>
      <c r="V2137" s="195">
        <v>3.3000000000000002E-2</v>
      </c>
      <c r="W2137" s="195">
        <v>0.21299999999999999</v>
      </c>
      <c r="X2137" s="195">
        <v>0.27800000000000002</v>
      </c>
      <c r="Y2137" s="195">
        <v>1E-3</v>
      </c>
      <c r="Z2137" s="195">
        <v>1.0999999999999999E-2</v>
      </c>
      <c r="AA2137" s="195">
        <v>4.8000000000000001E-2</v>
      </c>
      <c r="AB2137" s="195">
        <v>8.5000000000000006E-2</v>
      </c>
    </row>
    <row r="2138" spans="1:28" x14ac:dyDescent="0.25">
      <c r="A2138" s="94" t="s">
        <v>3581</v>
      </c>
      <c r="B2138" s="195" t="s">
        <v>143</v>
      </c>
      <c r="C2138" s="195">
        <v>0.3671497584541063</v>
      </c>
      <c r="D2138" s="195">
        <v>0.22463768115942029</v>
      </c>
      <c r="E2138" s="195">
        <v>6.280193236714976E-2</v>
      </c>
      <c r="F2138" s="195">
        <v>0.11594202898550725</v>
      </c>
      <c r="G2138" s="195">
        <v>0.18115942028985507</v>
      </c>
      <c r="H2138" s="195">
        <v>2.4154589371980675E-3</v>
      </c>
      <c r="I2138" s="195">
        <v>4.5893719806763288E-2</v>
      </c>
      <c r="J2138" s="194">
        <v>1</v>
      </c>
      <c r="K2138" s="196">
        <v>414</v>
      </c>
      <c r="L2138" s="94"/>
      <c r="M2138" s="195" t="s">
        <v>143</v>
      </c>
      <c r="N2138" s="195" t="s">
        <v>143</v>
      </c>
      <c r="O2138" s="195">
        <v>0.32200000000000001</v>
      </c>
      <c r="P2138" s="195">
        <v>0.41499999999999998</v>
      </c>
      <c r="Q2138" s="195">
        <v>0.187</v>
      </c>
      <c r="R2138" s="195">
        <v>0.26700000000000002</v>
      </c>
      <c r="S2138" s="195">
        <v>4.2999999999999997E-2</v>
      </c>
      <c r="T2138" s="195">
        <v>0.09</v>
      </c>
      <c r="U2138" s="195">
        <v>8.8999999999999996E-2</v>
      </c>
      <c r="V2138" s="195">
        <v>0.15</v>
      </c>
      <c r="W2138" s="195">
        <v>0.14699999999999999</v>
      </c>
      <c r="X2138" s="195">
        <v>0.221</v>
      </c>
      <c r="Y2138" s="195">
        <v>0</v>
      </c>
      <c r="Z2138" s="195">
        <v>1.4E-2</v>
      </c>
      <c r="AA2138" s="195">
        <v>0.03</v>
      </c>
      <c r="AB2138" s="195">
        <v>7.0999999999999994E-2</v>
      </c>
    </row>
    <row r="2139" spans="1:28" x14ac:dyDescent="0.25">
      <c r="A2139" s="94" t="s">
        <v>3582</v>
      </c>
      <c r="B2139" s="195" t="s">
        <v>143</v>
      </c>
      <c r="C2139" s="195">
        <v>0.14141414141414141</v>
      </c>
      <c r="D2139" s="195">
        <v>0.21414141414141413</v>
      </c>
      <c r="E2139" s="195">
        <v>0.10505050505050505</v>
      </c>
      <c r="F2139" s="195">
        <v>3.8383838383838381E-2</v>
      </c>
      <c r="G2139" s="195">
        <v>0.43636363636363634</v>
      </c>
      <c r="H2139" s="195">
        <v>2.2222222222222223E-2</v>
      </c>
      <c r="I2139" s="195">
        <v>4.2424242424242427E-2</v>
      </c>
      <c r="J2139" s="194">
        <v>1</v>
      </c>
      <c r="K2139" s="196">
        <v>495</v>
      </c>
      <c r="L2139" s="94"/>
      <c r="M2139" s="195" t="s">
        <v>143</v>
      </c>
      <c r="N2139" s="195" t="s">
        <v>143</v>
      </c>
      <c r="O2139" s="195">
        <v>0.113</v>
      </c>
      <c r="P2139" s="195">
        <v>0.17499999999999999</v>
      </c>
      <c r="Q2139" s="195">
        <v>0.18</v>
      </c>
      <c r="R2139" s="195">
        <v>0.252</v>
      </c>
      <c r="S2139" s="195">
        <v>8.1000000000000003E-2</v>
      </c>
      <c r="T2139" s="195">
        <v>0.13500000000000001</v>
      </c>
      <c r="U2139" s="195">
        <v>2.5000000000000001E-2</v>
      </c>
      <c r="V2139" s="195">
        <v>5.8999999999999997E-2</v>
      </c>
      <c r="W2139" s="195">
        <v>0.39300000000000002</v>
      </c>
      <c r="X2139" s="195">
        <v>0.48</v>
      </c>
      <c r="Y2139" s="195">
        <v>1.2E-2</v>
      </c>
      <c r="Z2139" s="195">
        <v>3.9E-2</v>
      </c>
      <c r="AA2139" s="195">
        <v>2.8000000000000001E-2</v>
      </c>
      <c r="AB2139" s="195">
        <v>6.4000000000000001E-2</v>
      </c>
    </row>
    <row r="2140" spans="1:28" x14ac:dyDescent="0.25">
      <c r="A2140" s="94" t="s">
        <v>3583</v>
      </c>
      <c r="B2140" s="195" t="s">
        <v>143</v>
      </c>
      <c r="C2140" s="195">
        <v>0.25390810042633821</v>
      </c>
      <c r="D2140" s="195">
        <v>0.50260540028422551</v>
      </c>
      <c r="E2140" s="195">
        <v>7.8635717669351013E-2</v>
      </c>
      <c r="F2140" s="195">
        <v>8.5267645665561345E-3</v>
      </c>
      <c r="G2140" s="195">
        <v>7.5793462813832313E-2</v>
      </c>
      <c r="H2140" s="195">
        <v>3.7896731406916154E-3</v>
      </c>
      <c r="I2140" s="195">
        <v>7.6740881099005218E-2</v>
      </c>
      <c r="J2140" s="194">
        <v>1</v>
      </c>
      <c r="K2140" s="196">
        <v>2111</v>
      </c>
      <c r="L2140" s="94"/>
      <c r="M2140" s="195" t="s">
        <v>143</v>
      </c>
      <c r="N2140" s="195" t="s">
        <v>143</v>
      </c>
      <c r="O2140" s="195">
        <v>0.23599999999999999</v>
      </c>
      <c r="P2140" s="195">
        <v>0.27300000000000002</v>
      </c>
      <c r="Q2140" s="195">
        <v>0.48099999999999998</v>
      </c>
      <c r="R2140" s="195">
        <v>0.52400000000000002</v>
      </c>
      <c r="S2140" s="195">
        <v>6.8000000000000005E-2</v>
      </c>
      <c r="T2140" s="195">
        <v>9.0999999999999998E-2</v>
      </c>
      <c r="U2140" s="195">
        <v>5.0000000000000001E-3</v>
      </c>
      <c r="V2140" s="195">
        <v>1.2999999999999999E-2</v>
      </c>
      <c r="W2140" s="195">
        <v>6.5000000000000002E-2</v>
      </c>
      <c r="X2140" s="195">
        <v>8.7999999999999995E-2</v>
      </c>
      <c r="Y2140" s="195">
        <v>2E-3</v>
      </c>
      <c r="Z2140" s="195">
        <v>7.0000000000000001E-3</v>
      </c>
      <c r="AA2140" s="195">
        <v>6.6000000000000003E-2</v>
      </c>
      <c r="AB2140" s="195">
        <v>8.8999999999999996E-2</v>
      </c>
    </row>
    <row r="2141" spans="1:28" x14ac:dyDescent="0.25">
      <c r="A2141" s="94" t="s">
        <v>3584</v>
      </c>
      <c r="B2141" s="195" t="s">
        <v>143</v>
      </c>
      <c r="C2141" s="195">
        <v>0.34340659340659341</v>
      </c>
      <c r="D2141" s="195">
        <v>0.4175824175824176</v>
      </c>
      <c r="E2141" s="195">
        <v>8.7912087912087919E-2</v>
      </c>
      <c r="F2141" s="195">
        <v>2.7472527472527475E-3</v>
      </c>
      <c r="G2141" s="195">
        <v>9.6153846153846159E-2</v>
      </c>
      <c r="H2141" s="195">
        <v>5.4945054945054949E-3</v>
      </c>
      <c r="I2141" s="195">
        <v>4.6703296703296704E-2</v>
      </c>
      <c r="J2141" s="194">
        <v>1</v>
      </c>
      <c r="K2141" s="196">
        <v>364</v>
      </c>
      <c r="L2141" s="94"/>
      <c r="M2141" s="195" t="s">
        <v>143</v>
      </c>
      <c r="N2141" s="195" t="s">
        <v>143</v>
      </c>
      <c r="O2141" s="195">
        <v>0.29599999999999999</v>
      </c>
      <c r="P2141" s="195">
        <v>0.39400000000000002</v>
      </c>
      <c r="Q2141" s="195">
        <v>0.36799999999999999</v>
      </c>
      <c r="R2141" s="195">
        <v>0.46899999999999997</v>
      </c>
      <c r="S2141" s="195">
        <v>6.3E-2</v>
      </c>
      <c r="T2141" s="195">
        <v>0.121</v>
      </c>
      <c r="U2141" s="195">
        <v>0</v>
      </c>
      <c r="V2141" s="195">
        <v>1.4999999999999999E-2</v>
      </c>
      <c r="W2141" s="195">
        <v>7.0000000000000007E-2</v>
      </c>
      <c r="X2141" s="195">
        <v>0.13100000000000001</v>
      </c>
      <c r="Y2141" s="195">
        <v>2E-3</v>
      </c>
      <c r="Z2141" s="195">
        <v>0.02</v>
      </c>
      <c r="AA2141" s="195">
        <v>2.9000000000000001E-2</v>
      </c>
      <c r="AB2141" s="195">
        <v>7.3999999999999996E-2</v>
      </c>
    </row>
    <row r="2142" spans="1:28" x14ac:dyDescent="0.25">
      <c r="A2142" s="94" t="s">
        <v>3585</v>
      </c>
      <c r="B2142" s="195">
        <v>6.5749093276294981E-2</v>
      </c>
      <c r="C2142" s="195">
        <v>0.29247651818097276</v>
      </c>
      <c r="D2142" s="195">
        <v>0.24114200688180043</v>
      </c>
      <c r="E2142" s="195">
        <v>0.1186645587277969</v>
      </c>
      <c r="F2142" s="195">
        <v>2.7341207104993954E-2</v>
      </c>
      <c r="G2142" s="195">
        <v>0.20078117734585696</v>
      </c>
      <c r="H2142" s="195">
        <v>3.0689110015809542E-3</v>
      </c>
      <c r="I2142" s="195">
        <v>5.0776527480703063E-2</v>
      </c>
      <c r="J2142" s="194">
        <v>1</v>
      </c>
      <c r="K2142" s="196">
        <v>10753</v>
      </c>
      <c r="L2142" s="94"/>
      <c r="M2142" s="195">
        <v>6.0999999999999999E-2</v>
      </c>
      <c r="N2142" s="195">
        <v>7.0999999999999994E-2</v>
      </c>
      <c r="O2142" s="195">
        <v>0.28399999999999997</v>
      </c>
      <c r="P2142" s="195">
        <v>0.30099999999999999</v>
      </c>
      <c r="Q2142" s="195">
        <v>0.23300000000000001</v>
      </c>
      <c r="R2142" s="195">
        <v>0.249</v>
      </c>
      <c r="S2142" s="195">
        <v>0.113</v>
      </c>
      <c r="T2142" s="195">
        <v>0.125</v>
      </c>
      <c r="U2142" s="195">
        <v>2.4E-2</v>
      </c>
      <c r="V2142" s="195">
        <v>3.1E-2</v>
      </c>
      <c r="W2142" s="195">
        <v>0.193</v>
      </c>
      <c r="X2142" s="195">
        <v>0.20799999999999999</v>
      </c>
      <c r="Y2142" s="195">
        <v>2E-3</v>
      </c>
      <c r="Z2142" s="195">
        <v>4.0000000000000001E-3</v>
      </c>
      <c r="AA2142" s="195">
        <v>4.7E-2</v>
      </c>
      <c r="AB2142" s="195">
        <v>5.5E-2</v>
      </c>
    </row>
    <row r="2143" spans="1:28" x14ac:dyDescent="0.25">
      <c r="A2143" s="94" t="s">
        <v>3586</v>
      </c>
      <c r="B2143" s="195" t="s">
        <v>143</v>
      </c>
      <c r="C2143" s="195">
        <v>0.42450142450142453</v>
      </c>
      <c r="D2143" s="195">
        <v>0.18803418803418803</v>
      </c>
      <c r="E2143" s="195">
        <v>9.686609686609686E-2</v>
      </c>
      <c r="F2143" s="195">
        <v>8.8319088319088315E-2</v>
      </c>
      <c r="G2143" s="195">
        <v>0.14245014245014245</v>
      </c>
      <c r="H2143" s="195">
        <v>2.8490028490028491E-3</v>
      </c>
      <c r="I2143" s="195">
        <v>5.6980056980056981E-2</v>
      </c>
      <c r="J2143" s="194">
        <v>0.99999999999999978</v>
      </c>
      <c r="K2143" s="196">
        <v>351</v>
      </c>
      <c r="L2143" s="94"/>
      <c r="M2143" s="195" t="s">
        <v>143</v>
      </c>
      <c r="N2143" s="195" t="s">
        <v>143</v>
      </c>
      <c r="O2143" s="195">
        <v>0.374</v>
      </c>
      <c r="P2143" s="195">
        <v>0.47699999999999998</v>
      </c>
      <c r="Q2143" s="195">
        <v>0.151</v>
      </c>
      <c r="R2143" s="195">
        <v>0.23200000000000001</v>
      </c>
      <c r="S2143" s="195">
        <v>7.0000000000000007E-2</v>
      </c>
      <c r="T2143" s="195">
        <v>0.13200000000000001</v>
      </c>
      <c r="U2143" s="195">
        <v>6.3E-2</v>
      </c>
      <c r="V2143" s="195">
        <v>0.123</v>
      </c>
      <c r="W2143" s="195">
        <v>0.11</v>
      </c>
      <c r="X2143" s="195">
        <v>0.183</v>
      </c>
      <c r="Y2143" s="195">
        <v>1E-3</v>
      </c>
      <c r="Z2143" s="195">
        <v>1.6E-2</v>
      </c>
      <c r="AA2143" s="195">
        <v>3.6999999999999998E-2</v>
      </c>
      <c r="AB2143" s="195">
        <v>8.5999999999999993E-2</v>
      </c>
    </row>
    <row r="2144" spans="1:28" x14ac:dyDescent="0.25">
      <c r="A2144" s="94" t="s">
        <v>3587</v>
      </c>
      <c r="B2144" s="195" t="s">
        <v>143</v>
      </c>
      <c r="C2144" s="195">
        <v>7.6612903225806453E-2</v>
      </c>
      <c r="D2144" s="195">
        <v>0.22177419354838709</v>
      </c>
      <c r="E2144" s="195">
        <v>8.0645161290322578E-2</v>
      </c>
      <c r="F2144" s="195">
        <v>2.0161290322580645E-2</v>
      </c>
      <c r="G2144" s="195">
        <v>0.52419354838709675</v>
      </c>
      <c r="H2144" s="195">
        <v>2.0161290322580645E-2</v>
      </c>
      <c r="I2144" s="195">
        <v>5.6451612903225805E-2</v>
      </c>
      <c r="J2144" s="194">
        <v>0.99999999999999989</v>
      </c>
      <c r="K2144" s="196">
        <v>248</v>
      </c>
      <c r="L2144" s="94"/>
      <c r="M2144" s="195" t="s">
        <v>143</v>
      </c>
      <c r="N2144" s="195" t="s">
        <v>143</v>
      </c>
      <c r="O2144" s="195">
        <v>0.05</v>
      </c>
      <c r="P2144" s="195">
        <v>0.11700000000000001</v>
      </c>
      <c r="Q2144" s="195">
        <v>0.17499999999999999</v>
      </c>
      <c r="R2144" s="195">
        <v>0.27800000000000002</v>
      </c>
      <c r="S2144" s="195">
        <v>5.2999999999999999E-2</v>
      </c>
      <c r="T2144" s="195">
        <v>0.121</v>
      </c>
      <c r="U2144" s="195">
        <v>8.9999999999999993E-3</v>
      </c>
      <c r="V2144" s="195">
        <v>4.5999999999999999E-2</v>
      </c>
      <c r="W2144" s="195">
        <v>0.46200000000000002</v>
      </c>
      <c r="X2144" s="195">
        <v>0.58599999999999997</v>
      </c>
      <c r="Y2144" s="195">
        <v>8.9999999999999993E-3</v>
      </c>
      <c r="Z2144" s="195">
        <v>4.5999999999999999E-2</v>
      </c>
      <c r="AA2144" s="195">
        <v>3.4000000000000002E-2</v>
      </c>
      <c r="AB2144" s="195">
        <v>9.2999999999999999E-2</v>
      </c>
    </row>
    <row r="2145" spans="1:28" x14ac:dyDescent="0.25">
      <c r="A2145" s="94" t="s">
        <v>3588</v>
      </c>
      <c r="B2145" s="195">
        <v>7.6315789473684212E-2</v>
      </c>
      <c r="C2145" s="195" t="s">
        <v>143</v>
      </c>
      <c r="D2145" s="195">
        <v>0.68333333333333335</v>
      </c>
      <c r="E2145" s="195">
        <v>0.20526315789473684</v>
      </c>
      <c r="F2145" s="195">
        <v>5.263157894736842E-3</v>
      </c>
      <c r="G2145" s="195">
        <v>8.771929824561403E-3</v>
      </c>
      <c r="H2145" s="195" t="s">
        <v>143</v>
      </c>
      <c r="I2145" s="195">
        <v>2.1052631578947368E-2</v>
      </c>
      <c r="J2145" s="194">
        <v>1</v>
      </c>
      <c r="K2145" s="196">
        <v>1140</v>
      </c>
      <c r="L2145" s="94"/>
      <c r="M2145" s="195">
        <v>6.2E-2</v>
      </c>
      <c r="N2145" s="195">
        <v>9.2999999999999999E-2</v>
      </c>
      <c r="O2145" s="195" t="s">
        <v>143</v>
      </c>
      <c r="P2145" s="195" t="s">
        <v>143</v>
      </c>
      <c r="Q2145" s="195">
        <v>0.65600000000000003</v>
      </c>
      <c r="R2145" s="195">
        <v>0.71</v>
      </c>
      <c r="S2145" s="195">
        <v>0.183</v>
      </c>
      <c r="T2145" s="195">
        <v>0.23</v>
      </c>
      <c r="U2145" s="195">
        <v>2E-3</v>
      </c>
      <c r="V2145" s="195">
        <v>1.0999999999999999E-2</v>
      </c>
      <c r="W2145" s="195">
        <v>5.0000000000000001E-3</v>
      </c>
      <c r="X2145" s="195">
        <v>1.6E-2</v>
      </c>
      <c r="Y2145" s="195" t="s">
        <v>143</v>
      </c>
      <c r="Z2145" s="195" t="s">
        <v>143</v>
      </c>
      <c r="AA2145" s="195">
        <v>1.4E-2</v>
      </c>
      <c r="AB2145" s="195">
        <v>3.1E-2</v>
      </c>
    </row>
    <row r="2146" spans="1:28" x14ac:dyDescent="0.25">
      <c r="A2146" s="94" t="s">
        <v>3589</v>
      </c>
      <c r="B2146" s="195">
        <v>7.780320366132723E-2</v>
      </c>
      <c r="C2146" s="195">
        <v>0.24637681159420291</v>
      </c>
      <c r="D2146" s="195">
        <v>0.2219679633867277</v>
      </c>
      <c r="E2146" s="195">
        <v>0.10678871090770405</v>
      </c>
      <c r="F2146" s="195">
        <v>5.4919908466819219E-2</v>
      </c>
      <c r="G2146" s="195">
        <v>0.2387490465293669</v>
      </c>
      <c r="H2146" s="195">
        <v>2.2883295194508009E-3</v>
      </c>
      <c r="I2146" s="195">
        <v>5.1106025934401222E-2</v>
      </c>
      <c r="J2146" s="194">
        <v>1</v>
      </c>
      <c r="K2146" s="196">
        <v>1311</v>
      </c>
      <c r="L2146" s="94"/>
      <c r="M2146" s="195">
        <v>6.5000000000000002E-2</v>
      </c>
      <c r="N2146" s="195">
        <v>9.4E-2</v>
      </c>
      <c r="O2146" s="195">
        <v>0.224</v>
      </c>
      <c r="P2146" s="195">
        <v>0.27</v>
      </c>
      <c r="Q2146" s="195">
        <v>0.2</v>
      </c>
      <c r="R2146" s="195">
        <v>0.245</v>
      </c>
      <c r="S2146" s="195">
        <v>9.0999999999999998E-2</v>
      </c>
      <c r="T2146" s="195">
        <v>0.125</v>
      </c>
      <c r="U2146" s="195">
        <v>4.3999999999999997E-2</v>
      </c>
      <c r="V2146" s="195">
        <v>6.9000000000000006E-2</v>
      </c>
      <c r="W2146" s="195">
        <v>0.216</v>
      </c>
      <c r="X2146" s="195">
        <v>0.26300000000000001</v>
      </c>
      <c r="Y2146" s="195">
        <v>1E-3</v>
      </c>
      <c r="Z2146" s="195">
        <v>7.0000000000000001E-3</v>
      </c>
      <c r="AA2146" s="195">
        <v>0.04</v>
      </c>
      <c r="AB2146" s="195">
        <v>6.4000000000000001E-2</v>
      </c>
    </row>
    <row r="2147" spans="1:28" x14ac:dyDescent="0.25">
      <c r="A2147" s="94" t="s">
        <v>3590</v>
      </c>
      <c r="B2147" s="195">
        <v>0.3125</v>
      </c>
      <c r="C2147" s="195">
        <v>0.45054347826086955</v>
      </c>
      <c r="D2147" s="195">
        <v>0.10978260869565218</v>
      </c>
      <c r="E2147" s="195">
        <v>2.4456521739130436E-2</v>
      </c>
      <c r="F2147" s="195">
        <v>1.0869565217391304E-3</v>
      </c>
      <c r="G2147" s="195">
        <v>3.5326086956521736E-2</v>
      </c>
      <c r="H2147" s="195">
        <v>4.3478260869565218E-3</v>
      </c>
      <c r="I2147" s="195">
        <v>6.1956521739130438E-2</v>
      </c>
      <c r="J2147" s="194">
        <v>1</v>
      </c>
      <c r="K2147" s="196">
        <v>1840</v>
      </c>
      <c r="L2147" s="94"/>
      <c r="M2147" s="195">
        <v>0.29199999999999998</v>
      </c>
      <c r="N2147" s="195">
        <v>0.33400000000000002</v>
      </c>
      <c r="O2147" s="195">
        <v>0.42799999999999999</v>
      </c>
      <c r="P2147" s="195">
        <v>0.47299999999999998</v>
      </c>
      <c r="Q2147" s="195">
        <v>9.6000000000000002E-2</v>
      </c>
      <c r="R2147" s="195">
        <v>0.125</v>
      </c>
      <c r="S2147" s="195">
        <v>1.7999999999999999E-2</v>
      </c>
      <c r="T2147" s="195">
        <v>3.3000000000000002E-2</v>
      </c>
      <c r="U2147" s="195">
        <v>0</v>
      </c>
      <c r="V2147" s="195">
        <v>4.0000000000000001E-3</v>
      </c>
      <c r="W2147" s="195">
        <v>2.8000000000000001E-2</v>
      </c>
      <c r="X2147" s="195">
        <v>4.4999999999999998E-2</v>
      </c>
      <c r="Y2147" s="195">
        <v>2E-3</v>
      </c>
      <c r="Z2147" s="195">
        <v>8.9999999999999993E-3</v>
      </c>
      <c r="AA2147" s="195">
        <v>5.1999999999999998E-2</v>
      </c>
      <c r="AB2147" s="195">
        <v>7.3999999999999996E-2</v>
      </c>
    </row>
    <row r="2148" spans="1:28" x14ac:dyDescent="0.25">
      <c r="A2148" s="94" t="s">
        <v>3591</v>
      </c>
      <c r="B2148" s="195" t="s">
        <v>143</v>
      </c>
      <c r="C2148" s="195">
        <v>0.21176470588235294</v>
      </c>
      <c r="D2148" s="195">
        <v>0.29803921568627451</v>
      </c>
      <c r="E2148" s="195">
        <v>0.21176470588235294</v>
      </c>
      <c r="F2148" s="195">
        <v>7.8431372549019607E-3</v>
      </c>
      <c r="G2148" s="195">
        <v>0.23137254901960785</v>
      </c>
      <c r="H2148" s="195" t="s">
        <v>143</v>
      </c>
      <c r="I2148" s="195">
        <v>3.9215686274509803E-2</v>
      </c>
      <c r="J2148" s="194">
        <v>0.99999999999999989</v>
      </c>
      <c r="K2148" s="196">
        <v>255</v>
      </c>
      <c r="L2148" s="94"/>
      <c r="M2148" s="195" t="s">
        <v>143</v>
      </c>
      <c r="N2148" s="195" t="s">
        <v>143</v>
      </c>
      <c r="O2148" s="195">
        <v>0.16600000000000001</v>
      </c>
      <c r="P2148" s="195">
        <v>0.26600000000000001</v>
      </c>
      <c r="Q2148" s="195">
        <v>0.245</v>
      </c>
      <c r="R2148" s="195">
        <v>0.35699999999999998</v>
      </c>
      <c r="S2148" s="195">
        <v>0.16600000000000001</v>
      </c>
      <c r="T2148" s="195">
        <v>0.26600000000000001</v>
      </c>
      <c r="U2148" s="195">
        <v>2E-3</v>
      </c>
      <c r="V2148" s="195">
        <v>2.8000000000000001E-2</v>
      </c>
      <c r="W2148" s="195">
        <v>0.184</v>
      </c>
      <c r="X2148" s="195">
        <v>0.28699999999999998</v>
      </c>
      <c r="Y2148" s="195" t="s">
        <v>143</v>
      </c>
      <c r="Z2148" s="195" t="s">
        <v>143</v>
      </c>
      <c r="AA2148" s="195">
        <v>2.1000000000000001E-2</v>
      </c>
      <c r="AB2148" s="195">
        <v>7.0999999999999994E-2</v>
      </c>
    </row>
    <row r="2149" spans="1:28" x14ac:dyDescent="0.25">
      <c r="A2149" s="94" t="s">
        <v>3592</v>
      </c>
      <c r="B2149" s="195" t="s">
        <v>143</v>
      </c>
      <c r="C2149" s="195">
        <v>0.2546916890080429</v>
      </c>
      <c r="D2149" s="195">
        <v>0.23771224307417338</v>
      </c>
      <c r="E2149" s="195">
        <v>0.12689901697944594</v>
      </c>
      <c r="F2149" s="195">
        <v>1.7873100983020553E-2</v>
      </c>
      <c r="G2149" s="195">
        <v>0.33690795352993747</v>
      </c>
      <c r="H2149" s="195">
        <v>1.7873100983020554E-3</v>
      </c>
      <c r="I2149" s="195">
        <v>2.4128686327077747E-2</v>
      </c>
      <c r="J2149" s="194">
        <v>0.99999999999999989</v>
      </c>
      <c r="K2149" s="196">
        <v>1119</v>
      </c>
      <c r="L2149" s="94"/>
      <c r="M2149" s="195" t="s">
        <v>143</v>
      </c>
      <c r="N2149" s="195" t="s">
        <v>143</v>
      </c>
      <c r="O2149" s="195">
        <v>0.23</v>
      </c>
      <c r="P2149" s="195">
        <v>0.28100000000000003</v>
      </c>
      <c r="Q2149" s="195">
        <v>0.214</v>
      </c>
      <c r="R2149" s="195">
        <v>0.26400000000000001</v>
      </c>
      <c r="S2149" s="195">
        <v>0.109</v>
      </c>
      <c r="T2149" s="195">
        <v>0.14799999999999999</v>
      </c>
      <c r="U2149" s="195">
        <v>1.2E-2</v>
      </c>
      <c r="V2149" s="195">
        <v>2.7E-2</v>
      </c>
      <c r="W2149" s="195">
        <v>0.31</v>
      </c>
      <c r="X2149" s="195">
        <v>0.36499999999999999</v>
      </c>
      <c r="Y2149" s="195">
        <v>0</v>
      </c>
      <c r="Z2149" s="195">
        <v>6.0000000000000001E-3</v>
      </c>
      <c r="AA2149" s="195">
        <v>1.7000000000000001E-2</v>
      </c>
      <c r="AB2149" s="195">
        <v>3.5000000000000003E-2</v>
      </c>
    </row>
    <row r="2150" spans="1:28" x14ac:dyDescent="0.25">
      <c r="A2150" s="94" t="s">
        <v>3593</v>
      </c>
      <c r="B2150" s="195" t="s">
        <v>143</v>
      </c>
      <c r="C2150" s="195">
        <v>0.47494989979959917</v>
      </c>
      <c r="D2150" s="195">
        <v>0.36873747494989978</v>
      </c>
      <c r="E2150" s="195">
        <v>7.8156312625250496E-2</v>
      </c>
      <c r="F2150" s="195">
        <v>2.004008016032064E-3</v>
      </c>
      <c r="G2150" s="195">
        <v>1.6032064128256512E-2</v>
      </c>
      <c r="H2150" s="195" t="s">
        <v>143</v>
      </c>
      <c r="I2150" s="195">
        <v>6.0120240480961921E-2</v>
      </c>
      <c r="J2150" s="194">
        <v>0.99999999999999989</v>
      </c>
      <c r="K2150" s="196">
        <v>499</v>
      </c>
      <c r="L2150" s="94"/>
      <c r="M2150" s="195" t="s">
        <v>143</v>
      </c>
      <c r="N2150" s="195" t="s">
        <v>143</v>
      </c>
      <c r="O2150" s="195">
        <v>0.43099999999999999</v>
      </c>
      <c r="P2150" s="195">
        <v>0.51900000000000002</v>
      </c>
      <c r="Q2150" s="195">
        <v>0.32800000000000001</v>
      </c>
      <c r="R2150" s="195">
        <v>0.41199999999999998</v>
      </c>
      <c r="S2150" s="195">
        <v>5.8000000000000003E-2</v>
      </c>
      <c r="T2150" s="195">
        <v>0.105</v>
      </c>
      <c r="U2150" s="195">
        <v>0</v>
      </c>
      <c r="V2150" s="195">
        <v>1.0999999999999999E-2</v>
      </c>
      <c r="W2150" s="195">
        <v>8.0000000000000002E-3</v>
      </c>
      <c r="X2150" s="195">
        <v>3.1E-2</v>
      </c>
      <c r="Y2150" s="195" t="s">
        <v>143</v>
      </c>
      <c r="Z2150" s="195" t="s">
        <v>143</v>
      </c>
      <c r="AA2150" s="195">
        <v>4.2000000000000003E-2</v>
      </c>
      <c r="AB2150" s="195">
        <v>8.5000000000000006E-2</v>
      </c>
    </row>
    <row r="2151" spans="1:28" x14ac:dyDescent="0.25">
      <c r="A2151" s="94" t="s">
        <v>3594</v>
      </c>
      <c r="B2151" s="195" t="s">
        <v>143</v>
      </c>
      <c r="C2151" s="195">
        <v>0.21428571428571427</v>
      </c>
      <c r="D2151" s="195">
        <v>0.25615763546798032</v>
      </c>
      <c r="E2151" s="195">
        <v>0.16502463054187191</v>
      </c>
      <c r="F2151" s="195">
        <v>3.2019704433497539E-2</v>
      </c>
      <c r="G2151" s="195">
        <v>0.28078817733990147</v>
      </c>
      <c r="H2151" s="195" t="s">
        <v>143</v>
      </c>
      <c r="I2151" s="195">
        <v>5.1724137931034482E-2</v>
      </c>
      <c r="J2151" s="194">
        <v>1</v>
      </c>
      <c r="K2151" s="196">
        <v>406</v>
      </c>
      <c r="L2151" s="94"/>
      <c r="M2151" s="195" t="s">
        <v>143</v>
      </c>
      <c r="N2151" s="195" t="s">
        <v>143</v>
      </c>
      <c r="O2151" s="195">
        <v>0.17699999999999999</v>
      </c>
      <c r="P2151" s="195">
        <v>0.25700000000000001</v>
      </c>
      <c r="Q2151" s="195">
        <v>0.216</v>
      </c>
      <c r="R2151" s="195">
        <v>0.30099999999999999</v>
      </c>
      <c r="S2151" s="195">
        <v>0.13200000000000001</v>
      </c>
      <c r="T2151" s="195">
        <v>0.20399999999999999</v>
      </c>
      <c r="U2151" s="195">
        <v>1.9E-2</v>
      </c>
      <c r="V2151" s="195">
        <v>5.3999999999999999E-2</v>
      </c>
      <c r="W2151" s="195">
        <v>0.23899999999999999</v>
      </c>
      <c r="X2151" s="195">
        <v>0.32600000000000001</v>
      </c>
      <c r="Y2151" s="195" t="s">
        <v>143</v>
      </c>
      <c r="Z2151" s="195" t="s">
        <v>143</v>
      </c>
      <c r="AA2151" s="195">
        <v>3.4000000000000002E-2</v>
      </c>
      <c r="AB2151" s="195">
        <v>7.8E-2</v>
      </c>
    </row>
    <row r="2152" spans="1:28" x14ac:dyDescent="0.25">
      <c r="A2152" s="94" t="s">
        <v>3595</v>
      </c>
      <c r="B2152" s="195" t="s">
        <v>143</v>
      </c>
      <c r="C2152" s="195">
        <v>0.30120481927710846</v>
      </c>
      <c r="D2152" s="195">
        <v>0.21285140562248997</v>
      </c>
      <c r="E2152" s="195">
        <v>7.2289156626506021E-2</v>
      </c>
      <c r="F2152" s="195">
        <v>0.15261044176706828</v>
      </c>
      <c r="G2152" s="195">
        <v>0.20883534136546184</v>
      </c>
      <c r="H2152" s="195" t="s">
        <v>143</v>
      </c>
      <c r="I2152" s="195">
        <v>5.2208835341365459E-2</v>
      </c>
      <c r="J2152" s="194">
        <v>1</v>
      </c>
      <c r="K2152" s="196">
        <v>249</v>
      </c>
      <c r="L2152" s="94"/>
      <c r="M2152" s="195" t="s">
        <v>143</v>
      </c>
      <c r="N2152" s="195" t="s">
        <v>143</v>
      </c>
      <c r="O2152" s="195">
        <v>0.248</v>
      </c>
      <c r="P2152" s="195">
        <v>0.36099999999999999</v>
      </c>
      <c r="Q2152" s="195">
        <v>0.16700000000000001</v>
      </c>
      <c r="R2152" s="195">
        <v>0.26800000000000002</v>
      </c>
      <c r="S2152" s="195">
        <v>4.5999999999999999E-2</v>
      </c>
      <c r="T2152" s="195">
        <v>0.111</v>
      </c>
      <c r="U2152" s="195">
        <v>0.113</v>
      </c>
      <c r="V2152" s="195">
        <v>0.20300000000000001</v>
      </c>
      <c r="W2152" s="195">
        <v>0.16300000000000001</v>
      </c>
      <c r="X2152" s="195">
        <v>0.26400000000000001</v>
      </c>
      <c r="Y2152" s="195" t="s">
        <v>143</v>
      </c>
      <c r="Z2152" s="195" t="s">
        <v>143</v>
      </c>
      <c r="AA2152" s="195">
        <v>3.1E-2</v>
      </c>
      <c r="AB2152" s="195">
        <v>8.6999999999999994E-2</v>
      </c>
    </row>
    <row r="2153" spans="1:28" x14ac:dyDescent="0.25">
      <c r="A2153" s="94" t="s">
        <v>3596</v>
      </c>
      <c r="B2153" s="195" t="s">
        <v>143</v>
      </c>
      <c r="C2153" s="195">
        <v>0.13</v>
      </c>
      <c r="D2153" s="195">
        <v>0.19666666666666666</v>
      </c>
      <c r="E2153" s="195">
        <v>0.13</v>
      </c>
      <c r="F2153" s="195">
        <v>2.6666666666666668E-2</v>
      </c>
      <c r="G2153" s="195">
        <v>0.47666666666666668</v>
      </c>
      <c r="H2153" s="195">
        <v>6.6666666666666671E-3</v>
      </c>
      <c r="I2153" s="195">
        <v>3.3333333333333333E-2</v>
      </c>
      <c r="J2153" s="194">
        <v>1</v>
      </c>
      <c r="K2153" s="196">
        <v>300</v>
      </c>
      <c r="L2153" s="94"/>
      <c r="M2153" s="195" t="s">
        <v>143</v>
      </c>
      <c r="N2153" s="195" t="s">
        <v>143</v>
      </c>
      <c r="O2153" s="195">
        <v>9.7000000000000003E-2</v>
      </c>
      <c r="P2153" s="195">
        <v>0.17299999999999999</v>
      </c>
      <c r="Q2153" s="195">
        <v>0.156</v>
      </c>
      <c r="R2153" s="195">
        <v>0.245</v>
      </c>
      <c r="S2153" s="195">
        <v>9.7000000000000003E-2</v>
      </c>
      <c r="T2153" s="195">
        <v>0.17299999999999999</v>
      </c>
      <c r="U2153" s="195">
        <v>1.4E-2</v>
      </c>
      <c r="V2153" s="195">
        <v>5.1999999999999998E-2</v>
      </c>
      <c r="W2153" s="195">
        <v>0.42099999999999999</v>
      </c>
      <c r="X2153" s="195">
        <v>0.53300000000000003</v>
      </c>
      <c r="Y2153" s="195">
        <v>2E-3</v>
      </c>
      <c r="Z2153" s="195">
        <v>2.4E-2</v>
      </c>
      <c r="AA2153" s="195">
        <v>1.7999999999999999E-2</v>
      </c>
      <c r="AB2153" s="195">
        <v>0.06</v>
      </c>
    </row>
    <row r="2154" spans="1:28" x14ac:dyDescent="0.25">
      <c r="A2154" s="94" t="s">
        <v>3597</v>
      </c>
      <c r="B2154" s="195" t="s">
        <v>143</v>
      </c>
      <c r="C2154" s="195">
        <v>0.36950549450549453</v>
      </c>
      <c r="D2154" s="195">
        <v>0.35439560439560441</v>
      </c>
      <c r="E2154" s="195">
        <v>0.12912087912087913</v>
      </c>
      <c r="F2154" s="195">
        <v>2.197802197802198E-2</v>
      </c>
      <c r="G2154" s="195">
        <v>7.1428571428571425E-2</v>
      </c>
      <c r="H2154" s="195">
        <v>6.8681318681318687E-4</v>
      </c>
      <c r="I2154" s="195">
        <v>5.2884615384615384E-2</v>
      </c>
      <c r="J2154" s="194">
        <v>1</v>
      </c>
      <c r="K2154" s="196">
        <v>1456</v>
      </c>
      <c r="L2154" s="94"/>
      <c r="M2154" s="195" t="s">
        <v>143</v>
      </c>
      <c r="N2154" s="195" t="s">
        <v>143</v>
      </c>
      <c r="O2154" s="195">
        <v>0.34499999999999997</v>
      </c>
      <c r="P2154" s="195">
        <v>0.39500000000000002</v>
      </c>
      <c r="Q2154" s="195">
        <v>0.33</v>
      </c>
      <c r="R2154" s="195">
        <v>0.379</v>
      </c>
      <c r="S2154" s="195">
        <v>0.113</v>
      </c>
      <c r="T2154" s="195">
        <v>0.14699999999999999</v>
      </c>
      <c r="U2154" s="195">
        <v>1.6E-2</v>
      </c>
      <c r="V2154" s="195">
        <v>3.1E-2</v>
      </c>
      <c r="W2154" s="195">
        <v>5.8999999999999997E-2</v>
      </c>
      <c r="X2154" s="195">
        <v>8.5999999999999993E-2</v>
      </c>
      <c r="Y2154" s="195">
        <v>0</v>
      </c>
      <c r="Z2154" s="195">
        <v>4.0000000000000001E-3</v>
      </c>
      <c r="AA2154" s="195">
        <v>4.2999999999999997E-2</v>
      </c>
      <c r="AB2154" s="195">
        <v>6.6000000000000003E-2</v>
      </c>
    </row>
    <row r="2155" spans="1:28" x14ac:dyDescent="0.25">
      <c r="A2155" s="94" t="s">
        <v>3598</v>
      </c>
      <c r="B2155" s="195" t="s">
        <v>143</v>
      </c>
      <c r="C2155" s="195">
        <v>0.40370370370370373</v>
      </c>
      <c r="D2155" s="195">
        <v>0.31111111111111112</v>
      </c>
      <c r="E2155" s="195">
        <v>0.12222222222222222</v>
      </c>
      <c r="F2155" s="195">
        <v>1.1111111111111112E-2</v>
      </c>
      <c r="G2155" s="195">
        <v>8.5185185185185183E-2</v>
      </c>
      <c r="H2155" s="195" t="s">
        <v>143</v>
      </c>
      <c r="I2155" s="195">
        <v>6.6666666666666666E-2</v>
      </c>
      <c r="J2155" s="194">
        <v>0.99999999999999989</v>
      </c>
      <c r="K2155" s="196">
        <v>270</v>
      </c>
      <c r="L2155" s="94"/>
      <c r="M2155" s="195" t="s">
        <v>143</v>
      </c>
      <c r="N2155" s="195" t="s">
        <v>143</v>
      </c>
      <c r="O2155" s="195">
        <v>0.34699999999999998</v>
      </c>
      <c r="P2155" s="195">
        <v>0.46300000000000002</v>
      </c>
      <c r="Q2155" s="195">
        <v>0.25900000000000001</v>
      </c>
      <c r="R2155" s="195">
        <v>0.36899999999999999</v>
      </c>
      <c r="S2155" s="195">
        <v>8.7999999999999995E-2</v>
      </c>
      <c r="T2155" s="195">
        <v>0.16700000000000001</v>
      </c>
      <c r="U2155" s="195">
        <v>4.0000000000000001E-3</v>
      </c>
      <c r="V2155" s="195">
        <v>3.2000000000000001E-2</v>
      </c>
      <c r="W2155" s="195">
        <v>5.7000000000000002E-2</v>
      </c>
      <c r="X2155" s="195">
        <v>0.125</v>
      </c>
      <c r="Y2155" s="195" t="s">
        <v>143</v>
      </c>
      <c r="Z2155" s="195" t="s">
        <v>143</v>
      </c>
      <c r="AA2155" s="195">
        <v>4.2999999999999997E-2</v>
      </c>
      <c r="AB2155" s="195">
        <v>0.10299999999999999</v>
      </c>
    </row>
    <row r="2156" spans="1:28" x14ac:dyDescent="0.25">
      <c r="A2156" s="94" t="s">
        <v>3599</v>
      </c>
      <c r="B2156" s="195">
        <v>5.5963429837927688E-2</v>
      </c>
      <c r="C2156" s="195">
        <v>0.29526250173154178</v>
      </c>
      <c r="D2156" s="195">
        <v>0.27025903864801221</v>
      </c>
      <c r="E2156" s="195">
        <v>0.1052084776284804</v>
      </c>
      <c r="F2156" s="195">
        <v>2.7496883224823382E-2</v>
      </c>
      <c r="G2156" s="195">
        <v>0.20937803019808837</v>
      </c>
      <c r="H2156" s="195">
        <v>1.7315417647873668E-3</v>
      </c>
      <c r="I2156" s="195">
        <v>3.4700096966338828E-2</v>
      </c>
      <c r="J2156" s="194">
        <v>0.99999999999999989</v>
      </c>
      <c r="K2156" s="196">
        <v>14438</v>
      </c>
      <c r="L2156" s="94"/>
      <c r="M2156" s="195">
        <v>5.1999999999999998E-2</v>
      </c>
      <c r="N2156" s="195">
        <v>0.06</v>
      </c>
      <c r="O2156" s="195">
        <v>0.28799999999999998</v>
      </c>
      <c r="P2156" s="195">
        <v>0.30299999999999999</v>
      </c>
      <c r="Q2156" s="195">
        <v>0.26300000000000001</v>
      </c>
      <c r="R2156" s="195">
        <v>0.27800000000000002</v>
      </c>
      <c r="S2156" s="195">
        <v>0.1</v>
      </c>
      <c r="T2156" s="195">
        <v>0.11</v>
      </c>
      <c r="U2156" s="195">
        <v>2.5000000000000001E-2</v>
      </c>
      <c r="V2156" s="195">
        <v>0.03</v>
      </c>
      <c r="W2156" s="195">
        <v>0.20300000000000001</v>
      </c>
      <c r="X2156" s="195">
        <v>0.216</v>
      </c>
      <c r="Y2156" s="195">
        <v>1E-3</v>
      </c>
      <c r="Z2156" s="195">
        <v>3.0000000000000001E-3</v>
      </c>
      <c r="AA2156" s="195">
        <v>3.2000000000000001E-2</v>
      </c>
      <c r="AB2156" s="195">
        <v>3.7999999999999999E-2</v>
      </c>
    </row>
    <row r="2157" spans="1:28" x14ac:dyDescent="0.25">
      <c r="A2157" s="94" t="s">
        <v>3600</v>
      </c>
      <c r="B2157" s="195" t="s">
        <v>143</v>
      </c>
      <c r="C2157" s="195">
        <v>0.35665914221218964</v>
      </c>
      <c r="D2157" s="195">
        <v>0.25282167042889392</v>
      </c>
      <c r="E2157" s="195">
        <v>0.15349887133182843</v>
      </c>
      <c r="F2157" s="195">
        <v>3.160270880361174E-2</v>
      </c>
      <c r="G2157" s="195">
        <v>0.16930022573363432</v>
      </c>
      <c r="H2157" s="195">
        <v>2.257336343115124E-3</v>
      </c>
      <c r="I2157" s="195">
        <v>3.3860045146726865E-2</v>
      </c>
      <c r="J2157" s="194">
        <v>1</v>
      </c>
      <c r="K2157" s="196">
        <v>443</v>
      </c>
      <c r="L2157" s="94"/>
      <c r="M2157" s="195" t="s">
        <v>143</v>
      </c>
      <c r="N2157" s="195" t="s">
        <v>143</v>
      </c>
      <c r="O2157" s="195">
        <v>0.313</v>
      </c>
      <c r="P2157" s="195">
        <v>0.40200000000000002</v>
      </c>
      <c r="Q2157" s="195">
        <v>0.215</v>
      </c>
      <c r="R2157" s="195">
        <v>0.29499999999999998</v>
      </c>
      <c r="S2157" s="195">
        <v>0.123</v>
      </c>
      <c r="T2157" s="195">
        <v>0.19</v>
      </c>
      <c r="U2157" s="195">
        <v>1.9E-2</v>
      </c>
      <c r="V2157" s="195">
        <v>5.1999999999999998E-2</v>
      </c>
      <c r="W2157" s="195">
        <v>0.13700000000000001</v>
      </c>
      <c r="X2157" s="195">
        <v>0.20699999999999999</v>
      </c>
      <c r="Y2157" s="195">
        <v>0</v>
      </c>
      <c r="Z2157" s="195">
        <v>1.2999999999999999E-2</v>
      </c>
      <c r="AA2157" s="195">
        <v>2.1000000000000001E-2</v>
      </c>
      <c r="AB2157" s="195">
        <v>5.5E-2</v>
      </c>
    </row>
    <row r="2158" spans="1:28" x14ac:dyDescent="0.25">
      <c r="A2158" s="94" t="s">
        <v>3601</v>
      </c>
      <c r="B2158" s="195" t="s">
        <v>143</v>
      </c>
      <c r="C2158" s="195">
        <v>8.5365853658536592E-2</v>
      </c>
      <c r="D2158" s="195">
        <v>0.19817073170731708</v>
      </c>
      <c r="E2158" s="195">
        <v>8.8414634146341459E-2</v>
      </c>
      <c r="F2158" s="195">
        <v>1.8292682926829267E-2</v>
      </c>
      <c r="G2158" s="195">
        <v>0.55487804878048785</v>
      </c>
      <c r="H2158" s="195">
        <v>1.524390243902439E-2</v>
      </c>
      <c r="I2158" s="195">
        <v>3.9634146341463415E-2</v>
      </c>
      <c r="J2158" s="194">
        <v>1</v>
      </c>
      <c r="K2158" s="196">
        <v>328</v>
      </c>
      <c r="L2158" s="94"/>
      <c r="M2158" s="195" t="s">
        <v>143</v>
      </c>
      <c r="N2158" s="195" t="s">
        <v>143</v>
      </c>
      <c r="O2158" s="195">
        <v>0.06</v>
      </c>
      <c r="P2158" s="195">
        <v>0.121</v>
      </c>
      <c r="Q2158" s="195">
        <v>0.159</v>
      </c>
      <c r="R2158" s="195">
        <v>0.245</v>
      </c>
      <c r="S2158" s="195">
        <v>6.2E-2</v>
      </c>
      <c r="T2158" s="195">
        <v>0.124</v>
      </c>
      <c r="U2158" s="195">
        <v>8.0000000000000002E-3</v>
      </c>
      <c r="V2158" s="195">
        <v>3.9E-2</v>
      </c>
      <c r="W2158" s="195">
        <v>0.501</v>
      </c>
      <c r="X2158" s="195">
        <v>0.60799999999999998</v>
      </c>
      <c r="Y2158" s="195">
        <v>7.0000000000000001E-3</v>
      </c>
      <c r="Z2158" s="195">
        <v>3.5000000000000003E-2</v>
      </c>
      <c r="AA2158" s="195">
        <v>2.3E-2</v>
      </c>
      <c r="AB2158" s="195">
        <v>6.7000000000000004E-2</v>
      </c>
    </row>
    <row r="2159" spans="1:28" x14ac:dyDescent="0.25">
      <c r="A2159" s="94" t="s">
        <v>3602</v>
      </c>
      <c r="B2159" s="195">
        <v>0.23686405337781485</v>
      </c>
      <c r="C2159" s="195">
        <v>1.6680567139282735E-3</v>
      </c>
      <c r="D2159" s="195">
        <v>0.50375312760633861</v>
      </c>
      <c r="E2159" s="195">
        <v>0.21351125938281901</v>
      </c>
      <c r="F2159" s="195">
        <v>1.6680567139282735E-3</v>
      </c>
      <c r="G2159" s="195">
        <v>7.5062552126772307E-3</v>
      </c>
      <c r="H2159" s="195" t="s">
        <v>143</v>
      </c>
      <c r="I2159" s="195">
        <v>3.5029190992493742E-2</v>
      </c>
      <c r="J2159" s="194">
        <v>1</v>
      </c>
      <c r="K2159" s="196">
        <v>1199</v>
      </c>
      <c r="L2159" s="94"/>
      <c r="M2159" s="195">
        <v>0.214</v>
      </c>
      <c r="N2159" s="195">
        <v>0.26200000000000001</v>
      </c>
      <c r="O2159" s="195">
        <v>0</v>
      </c>
      <c r="P2159" s="195">
        <v>6.0000000000000001E-3</v>
      </c>
      <c r="Q2159" s="195">
        <v>0.47499999999999998</v>
      </c>
      <c r="R2159" s="195">
        <v>0.53200000000000003</v>
      </c>
      <c r="S2159" s="195">
        <v>0.191</v>
      </c>
      <c r="T2159" s="195">
        <v>0.23799999999999999</v>
      </c>
      <c r="U2159" s="195">
        <v>0</v>
      </c>
      <c r="V2159" s="195">
        <v>6.0000000000000001E-3</v>
      </c>
      <c r="W2159" s="195">
        <v>4.0000000000000001E-3</v>
      </c>
      <c r="X2159" s="195">
        <v>1.4E-2</v>
      </c>
      <c r="Y2159" s="195" t="s">
        <v>143</v>
      </c>
      <c r="Z2159" s="195" t="s">
        <v>143</v>
      </c>
      <c r="AA2159" s="195">
        <v>2.5999999999999999E-2</v>
      </c>
      <c r="AB2159" s="195">
        <v>4.7E-2</v>
      </c>
    </row>
    <row r="2160" spans="1:28" x14ac:dyDescent="0.25">
      <c r="A2160" s="94" t="s">
        <v>3603</v>
      </c>
      <c r="B2160" s="195">
        <v>9.4045631608235952E-2</v>
      </c>
      <c r="C2160" s="195">
        <v>0.26933778519755147</v>
      </c>
      <c r="D2160" s="195">
        <v>0.23372287145242071</v>
      </c>
      <c r="E2160" s="195">
        <v>9.0706733444629942E-2</v>
      </c>
      <c r="F2160" s="195">
        <v>5.8430717863105178E-2</v>
      </c>
      <c r="G2160" s="195">
        <v>0.22593210907067335</v>
      </c>
      <c r="H2160" s="195">
        <v>1.1129660545353367E-3</v>
      </c>
      <c r="I2160" s="195">
        <v>2.6711185308848081E-2</v>
      </c>
      <c r="J2160" s="194">
        <v>1</v>
      </c>
      <c r="K2160" s="196">
        <v>1797</v>
      </c>
      <c r="L2160" s="94"/>
      <c r="M2160" s="195">
        <v>8.1000000000000003E-2</v>
      </c>
      <c r="N2160" s="195">
        <v>0.108</v>
      </c>
      <c r="O2160" s="195">
        <v>0.249</v>
      </c>
      <c r="P2160" s="195">
        <v>0.28999999999999998</v>
      </c>
      <c r="Q2160" s="195">
        <v>0.215</v>
      </c>
      <c r="R2160" s="195">
        <v>0.254</v>
      </c>
      <c r="S2160" s="195">
        <v>7.8E-2</v>
      </c>
      <c r="T2160" s="195">
        <v>0.105</v>
      </c>
      <c r="U2160" s="195">
        <v>4.8000000000000001E-2</v>
      </c>
      <c r="V2160" s="195">
        <v>7.0000000000000007E-2</v>
      </c>
      <c r="W2160" s="195">
        <v>0.20699999999999999</v>
      </c>
      <c r="X2160" s="195">
        <v>0.246</v>
      </c>
      <c r="Y2160" s="195">
        <v>0</v>
      </c>
      <c r="Z2160" s="195">
        <v>4.0000000000000001E-3</v>
      </c>
      <c r="AA2160" s="195">
        <v>0.02</v>
      </c>
      <c r="AB2160" s="195">
        <v>3.5000000000000003E-2</v>
      </c>
    </row>
    <row r="2161" spans="1:28" x14ac:dyDescent="0.25">
      <c r="A2161" s="94" t="s">
        <v>3604</v>
      </c>
      <c r="B2161" s="195">
        <v>0.2817366682397357</v>
      </c>
      <c r="C2161" s="195">
        <v>0.51864086833411982</v>
      </c>
      <c r="D2161" s="195">
        <v>9.815950920245399E-2</v>
      </c>
      <c r="E2161" s="195">
        <v>3.0674846625766871E-2</v>
      </c>
      <c r="F2161" s="195">
        <v>4.7192071731949034E-4</v>
      </c>
      <c r="G2161" s="195">
        <v>3.7281736668239737E-2</v>
      </c>
      <c r="H2161" s="195">
        <v>1.8876828692779614E-3</v>
      </c>
      <c r="I2161" s="195">
        <v>3.114676734308636E-2</v>
      </c>
      <c r="J2161" s="194">
        <v>1</v>
      </c>
      <c r="K2161" s="196">
        <v>2119</v>
      </c>
      <c r="L2161" s="94"/>
      <c r="M2161" s="195">
        <v>0.26300000000000001</v>
      </c>
      <c r="N2161" s="195">
        <v>0.30099999999999999</v>
      </c>
      <c r="O2161" s="195">
        <v>0.497</v>
      </c>
      <c r="P2161" s="195">
        <v>0.54</v>
      </c>
      <c r="Q2161" s="195">
        <v>8.5999999999999993E-2</v>
      </c>
      <c r="R2161" s="195">
        <v>0.112</v>
      </c>
      <c r="S2161" s="195">
        <v>2.4E-2</v>
      </c>
      <c r="T2161" s="195">
        <v>3.9E-2</v>
      </c>
      <c r="U2161" s="195">
        <v>0</v>
      </c>
      <c r="V2161" s="195">
        <v>3.0000000000000001E-3</v>
      </c>
      <c r="W2161" s="195">
        <v>0.03</v>
      </c>
      <c r="X2161" s="195">
        <v>4.5999999999999999E-2</v>
      </c>
      <c r="Y2161" s="195">
        <v>1E-3</v>
      </c>
      <c r="Z2161" s="195">
        <v>5.0000000000000001E-3</v>
      </c>
      <c r="AA2161" s="195">
        <v>2.5000000000000001E-2</v>
      </c>
      <c r="AB2161" s="195">
        <v>3.9E-2</v>
      </c>
    </row>
    <row r="2162" spans="1:28" x14ac:dyDescent="0.25">
      <c r="A2162" s="94" t="s">
        <v>3605</v>
      </c>
      <c r="B2162" s="195" t="s">
        <v>143</v>
      </c>
      <c r="C2162" s="195">
        <v>0.18227848101265823</v>
      </c>
      <c r="D2162" s="195">
        <v>0.26329113924050634</v>
      </c>
      <c r="E2162" s="195">
        <v>0.19493670886075951</v>
      </c>
      <c r="F2162" s="195">
        <v>3.0379746835443037E-2</v>
      </c>
      <c r="G2162" s="195">
        <v>0.26582278481012656</v>
      </c>
      <c r="H2162" s="195">
        <v>2.5316455696202532E-3</v>
      </c>
      <c r="I2162" s="195">
        <v>6.0759493670886074E-2</v>
      </c>
      <c r="J2162" s="194">
        <v>1.0000000000000002</v>
      </c>
      <c r="K2162" s="196">
        <v>395</v>
      </c>
      <c r="L2162" s="94"/>
      <c r="M2162" s="195" t="s">
        <v>143</v>
      </c>
      <c r="N2162" s="195" t="s">
        <v>143</v>
      </c>
      <c r="O2162" s="195">
        <v>0.14699999999999999</v>
      </c>
      <c r="P2162" s="195">
        <v>0.223</v>
      </c>
      <c r="Q2162" s="195">
        <v>0.222</v>
      </c>
      <c r="R2162" s="195">
        <v>0.309</v>
      </c>
      <c r="S2162" s="195">
        <v>0.159</v>
      </c>
      <c r="T2162" s="195">
        <v>0.23699999999999999</v>
      </c>
      <c r="U2162" s="195">
        <v>1.7000000000000001E-2</v>
      </c>
      <c r="V2162" s="195">
        <v>5.1999999999999998E-2</v>
      </c>
      <c r="W2162" s="195">
        <v>0.22500000000000001</v>
      </c>
      <c r="X2162" s="195">
        <v>0.311</v>
      </c>
      <c r="Y2162" s="195">
        <v>0</v>
      </c>
      <c r="Z2162" s="195">
        <v>1.4E-2</v>
      </c>
      <c r="AA2162" s="195">
        <v>4.1000000000000002E-2</v>
      </c>
      <c r="AB2162" s="195">
        <v>8.8999999999999996E-2</v>
      </c>
    </row>
    <row r="2163" spans="1:28" x14ac:dyDescent="0.25">
      <c r="A2163" s="94" t="s">
        <v>3606</v>
      </c>
      <c r="B2163" s="195" t="s">
        <v>143</v>
      </c>
      <c r="C2163" s="195">
        <v>0.25639386189258312</v>
      </c>
      <c r="D2163" s="195">
        <v>0.20204603580562661</v>
      </c>
      <c r="E2163" s="195">
        <v>0.13107416879795397</v>
      </c>
      <c r="F2163" s="195">
        <v>1.4066496163682864E-2</v>
      </c>
      <c r="G2163" s="195">
        <v>0.37595907928388744</v>
      </c>
      <c r="H2163" s="195">
        <v>1.2787723785166241E-3</v>
      </c>
      <c r="I2163" s="195">
        <v>1.9181585677749361E-2</v>
      </c>
      <c r="J2163" s="194">
        <v>0.99999999999999989</v>
      </c>
      <c r="K2163" s="196">
        <v>1564</v>
      </c>
      <c r="L2163" s="94"/>
      <c r="M2163" s="195" t="s">
        <v>143</v>
      </c>
      <c r="N2163" s="195" t="s">
        <v>143</v>
      </c>
      <c r="O2163" s="195">
        <v>0.23499999999999999</v>
      </c>
      <c r="P2163" s="195">
        <v>0.27900000000000003</v>
      </c>
      <c r="Q2163" s="195">
        <v>0.183</v>
      </c>
      <c r="R2163" s="195">
        <v>0.223</v>
      </c>
      <c r="S2163" s="195">
        <v>0.115</v>
      </c>
      <c r="T2163" s="195">
        <v>0.14899999999999999</v>
      </c>
      <c r="U2163" s="195">
        <v>8.9999999999999993E-3</v>
      </c>
      <c r="V2163" s="195">
        <v>2.1000000000000001E-2</v>
      </c>
      <c r="W2163" s="195">
        <v>0.35199999999999998</v>
      </c>
      <c r="X2163" s="195">
        <v>0.4</v>
      </c>
      <c r="Y2163" s="195">
        <v>0</v>
      </c>
      <c r="Z2163" s="195">
        <v>5.0000000000000001E-3</v>
      </c>
      <c r="AA2163" s="195">
        <v>1.2999999999999999E-2</v>
      </c>
      <c r="AB2163" s="195">
        <v>2.7E-2</v>
      </c>
    </row>
    <row r="2164" spans="1:28" x14ac:dyDescent="0.25">
      <c r="A2164" s="94" t="s">
        <v>3607</v>
      </c>
      <c r="B2164" s="195" t="s">
        <v>143</v>
      </c>
      <c r="C2164" s="195">
        <v>0.46291560102301788</v>
      </c>
      <c r="D2164" s="195">
        <v>0.38491048593350385</v>
      </c>
      <c r="E2164" s="195">
        <v>6.1381074168797956E-2</v>
      </c>
      <c r="F2164" s="195">
        <v>3.8363171355498722E-3</v>
      </c>
      <c r="G2164" s="195">
        <v>2.0460358056265986E-2</v>
      </c>
      <c r="H2164" s="195" t="s">
        <v>143</v>
      </c>
      <c r="I2164" s="195">
        <v>6.6496163682864456E-2</v>
      </c>
      <c r="J2164" s="194">
        <v>1</v>
      </c>
      <c r="K2164" s="196">
        <v>782</v>
      </c>
      <c r="L2164" s="94"/>
      <c r="M2164" s="195" t="s">
        <v>143</v>
      </c>
      <c r="N2164" s="195" t="s">
        <v>143</v>
      </c>
      <c r="O2164" s="195">
        <v>0.42799999999999999</v>
      </c>
      <c r="P2164" s="195">
        <v>0.498</v>
      </c>
      <c r="Q2164" s="195">
        <v>0.35099999999999998</v>
      </c>
      <c r="R2164" s="195">
        <v>0.41899999999999998</v>
      </c>
      <c r="S2164" s="195">
        <v>4.7E-2</v>
      </c>
      <c r="T2164" s="195">
        <v>0.08</v>
      </c>
      <c r="U2164" s="195">
        <v>1E-3</v>
      </c>
      <c r="V2164" s="195">
        <v>1.0999999999999999E-2</v>
      </c>
      <c r="W2164" s="195">
        <v>1.2999999999999999E-2</v>
      </c>
      <c r="X2164" s="195">
        <v>3.3000000000000002E-2</v>
      </c>
      <c r="Y2164" s="195" t="s">
        <v>143</v>
      </c>
      <c r="Z2164" s="195" t="s">
        <v>143</v>
      </c>
      <c r="AA2164" s="195">
        <v>5.0999999999999997E-2</v>
      </c>
      <c r="AB2164" s="195">
        <v>8.5999999999999993E-2</v>
      </c>
    </row>
    <row r="2165" spans="1:28" x14ac:dyDescent="0.25">
      <c r="A2165" s="94" t="s">
        <v>3608</v>
      </c>
      <c r="B2165" s="195" t="s">
        <v>143</v>
      </c>
      <c r="C2165" s="195">
        <v>0.24668874172185432</v>
      </c>
      <c r="D2165" s="195">
        <v>0.33112582781456956</v>
      </c>
      <c r="E2165" s="195">
        <v>0.12086092715231789</v>
      </c>
      <c r="F2165" s="195">
        <v>1.9867549668874173E-2</v>
      </c>
      <c r="G2165" s="195">
        <v>0.25</v>
      </c>
      <c r="H2165" s="195">
        <v>1.6556291390728477E-3</v>
      </c>
      <c r="I2165" s="195">
        <v>2.9801324503311258E-2</v>
      </c>
      <c r="J2165" s="194">
        <v>1</v>
      </c>
      <c r="K2165" s="196">
        <v>604</v>
      </c>
      <c r="L2165" s="94"/>
      <c r="M2165" s="195" t="s">
        <v>143</v>
      </c>
      <c r="N2165" s="195" t="s">
        <v>143</v>
      </c>
      <c r="O2165" s="195">
        <v>0.214</v>
      </c>
      <c r="P2165" s="195">
        <v>0.28299999999999997</v>
      </c>
      <c r="Q2165" s="195">
        <v>0.29499999999999998</v>
      </c>
      <c r="R2165" s="195">
        <v>0.37</v>
      </c>
      <c r="S2165" s="195">
        <v>9.7000000000000003E-2</v>
      </c>
      <c r="T2165" s="195">
        <v>0.14899999999999999</v>
      </c>
      <c r="U2165" s="195">
        <v>1.0999999999999999E-2</v>
      </c>
      <c r="V2165" s="195">
        <v>3.4000000000000002E-2</v>
      </c>
      <c r="W2165" s="195">
        <v>0.217</v>
      </c>
      <c r="X2165" s="195">
        <v>0.28599999999999998</v>
      </c>
      <c r="Y2165" s="195">
        <v>0</v>
      </c>
      <c r="Z2165" s="195">
        <v>8.9999999999999993E-3</v>
      </c>
      <c r="AA2165" s="195">
        <v>1.9E-2</v>
      </c>
      <c r="AB2165" s="195">
        <v>4.7E-2</v>
      </c>
    </row>
    <row r="2166" spans="1:28" x14ac:dyDescent="0.25">
      <c r="A2166" s="94" t="s">
        <v>3609</v>
      </c>
      <c r="B2166" s="195" t="s">
        <v>143</v>
      </c>
      <c r="C2166" s="195">
        <v>0.3125</v>
      </c>
      <c r="D2166" s="195">
        <v>0.21590909090909091</v>
      </c>
      <c r="E2166" s="195">
        <v>8.8068181818181823E-2</v>
      </c>
      <c r="F2166" s="195">
        <v>0.16193181818181818</v>
      </c>
      <c r="G2166" s="195">
        <v>0.20170454545454544</v>
      </c>
      <c r="H2166" s="195">
        <v>2.840909090909091E-3</v>
      </c>
      <c r="I2166" s="195">
        <v>1.7045454545454544E-2</v>
      </c>
      <c r="J2166" s="194">
        <v>0.99999999999999989</v>
      </c>
      <c r="K2166" s="196">
        <v>352</v>
      </c>
      <c r="L2166" s="94"/>
      <c r="M2166" s="195" t="s">
        <v>143</v>
      </c>
      <c r="N2166" s="195" t="s">
        <v>143</v>
      </c>
      <c r="O2166" s="195">
        <v>0.26600000000000001</v>
      </c>
      <c r="P2166" s="195">
        <v>0.36299999999999999</v>
      </c>
      <c r="Q2166" s="195">
        <v>0.17599999999999999</v>
      </c>
      <c r="R2166" s="195">
        <v>0.26200000000000001</v>
      </c>
      <c r="S2166" s="195">
        <v>6.3E-2</v>
      </c>
      <c r="T2166" s="195">
        <v>0.122</v>
      </c>
      <c r="U2166" s="195">
        <v>0.127</v>
      </c>
      <c r="V2166" s="195">
        <v>0.20399999999999999</v>
      </c>
      <c r="W2166" s="195">
        <v>0.16300000000000001</v>
      </c>
      <c r="X2166" s="195">
        <v>0.247</v>
      </c>
      <c r="Y2166" s="195">
        <v>1E-3</v>
      </c>
      <c r="Z2166" s="195">
        <v>1.6E-2</v>
      </c>
      <c r="AA2166" s="195">
        <v>8.0000000000000002E-3</v>
      </c>
      <c r="AB2166" s="195">
        <v>3.6999999999999998E-2</v>
      </c>
    </row>
    <row r="2167" spans="1:28" x14ac:dyDescent="0.25">
      <c r="A2167" s="94" t="s">
        <v>3610</v>
      </c>
      <c r="B2167" s="195" t="s">
        <v>143</v>
      </c>
      <c r="C2167" s="195">
        <v>0.17215189873417722</v>
      </c>
      <c r="D2167" s="195">
        <v>0.2</v>
      </c>
      <c r="E2167" s="195">
        <v>0.11392405063291139</v>
      </c>
      <c r="F2167" s="195">
        <v>3.7974683544303799E-2</v>
      </c>
      <c r="G2167" s="195">
        <v>0.44556962025316454</v>
      </c>
      <c r="H2167" s="195">
        <v>5.0632911392405064E-3</v>
      </c>
      <c r="I2167" s="195">
        <v>2.5316455696202531E-2</v>
      </c>
      <c r="J2167" s="194">
        <v>1</v>
      </c>
      <c r="K2167" s="196">
        <v>395</v>
      </c>
      <c r="L2167" s="94"/>
      <c r="M2167" s="195" t="s">
        <v>143</v>
      </c>
      <c r="N2167" s="195" t="s">
        <v>143</v>
      </c>
      <c r="O2167" s="195">
        <v>0.13800000000000001</v>
      </c>
      <c r="P2167" s="195">
        <v>0.21199999999999999</v>
      </c>
      <c r="Q2167" s="195">
        <v>0.16400000000000001</v>
      </c>
      <c r="R2167" s="195">
        <v>0.24199999999999999</v>
      </c>
      <c r="S2167" s="195">
        <v>8.5999999999999993E-2</v>
      </c>
      <c r="T2167" s="195">
        <v>0.14899999999999999</v>
      </c>
      <c r="U2167" s="195">
        <v>2.3E-2</v>
      </c>
      <c r="V2167" s="195">
        <v>6.2E-2</v>
      </c>
      <c r="W2167" s="195">
        <v>0.39700000000000002</v>
      </c>
      <c r="X2167" s="195">
        <v>0.495</v>
      </c>
      <c r="Y2167" s="195">
        <v>1E-3</v>
      </c>
      <c r="Z2167" s="195">
        <v>1.7999999999999999E-2</v>
      </c>
      <c r="AA2167" s="195">
        <v>1.4E-2</v>
      </c>
      <c r="AB2167" s="195">
        <v>4.5999999999999999E-2</v>
      </c>
    </row>
    <row r="2168" spans="1:28" x14ac:dyDescent="0.25">
      <c r="A2168" s="94" t="s">
        <v>3611</v>
      </c>
      <c r="B2168" s="195" t="s">
        <v>143</v>
      </c>
      <c r="C2168" s="195">
        <v>0.26711996114618747</v>
      </c>
      <c r="D2168" s="195">
        <v>0.47790189412336087</v>
      </c>
      <c r="E2168" s="195">
        <v>0.1024769305488101</v>
      </c>
      <c r="F2168" s="195">
        <v>1.0199125789218067E-2</v>
      </c>
      <c r="G2168" s="195">
        <v>9.3734822729480333E-2</v>
      </c>
      <c r="H2168" s="195" t="s">
        <v>143</v>
      </c>
      <c r="I2168" s="195">
        <v>4.8567265662943178E-2</v>
      </c>
      <c r="J2168" s="194">
        <v>1</v>
      </c>
      <c r="K2168" s="196">
        <v>2059</v>
      </c>
      <c r="L2168" s="94"/>
      <c r="M2168" s="195" t="s">
        <v>143</v>
      </c>
      <c r="N2168" s="195" t="s">
        <v>143</v>
      </c>
      <c r="O2168" s="195">
        <v>0.248</v>
      </c>
      <c r="P2168" s="195">
        <v>0.28699999999999998</v>
      </c>
      <c r="Q2168" s="195">
        <v>0.45600000000000002</v>
      </c>
      <c r="R2168" s="195">
        <v>0.499</v>
      </c>
      <c r="S2168" s="195">
        <v>0.09</v>
      </c>
      <c r="T2168" s="195">
        <v>0.11600000000000001</v>
      </c>
      <c r="U2168" s="195">
        <v>7.0000000000000001E-3</v>
      </c>
      <c r="V2168" s="195">
        <v>1.6E-2</v>
      </c>
      <c r="W2168" s="195">
        <v>8.2000000000000003E-2</v>
      </c>
      <c r="X2168" s="195">
        <v>0.107</v>
      </c>
      <c r="Y2168" s="195" t="s">
        <v>143</v>
      </c>
      <c r="Z2168" s="195" t="s">
        <v>143</v>
      </c>
      <c r="AA2168" s="195">
        <v>0.04</v>
      </c>
      <c r="AB2168" s="195">
        <v>5.8999999999999997E-2</v>
      </c>
    </row>
    <row r="2169" spans="1:28" x14ac:dyDescent="0.25">
      <c r="A2169" s="94" t="s">
        <v>3612</v>
      </c>
      <c r="B2169" s="195" t="s">
        <v>143</v>
      </c>
      <c r="C2169" s="195">
        <v>0.3619631901840491</v>
      </c>
      <c r="D2169" s="195">
        <v>0.3987730061349693</v>
      </c>
      <c r="E2169" s="195">
        <v>9.5092024539877307E-2</v>
      </c>
      <c r="F2169" s="195">
        <v>2.4539877300613498E-2</v>
      </c>
      <c r="G2169" s="195">
        <v>9.202453987730061E-2</v>
      </c>
      <c r="H2169" s="195" t="s">
        <v>143</v>
      </c>
      <c r="I2169" s="195">
        <v>2.7607361963190184E-2</v>
      </c>
      <c r="J2169" s="194">
        <v>1</v>
      </c>
      <c r="K2169" s="196">
        <v>326</v>
      </c>
      <c r="L2169" s="94"/>
      <c r="M2169" s="195" t="s">
        <v>143</v>
      </c>
      <c r="N2169" s="195" t="s">
        <v>143</v>
      </c>
      <c r="O2169" s="195">
        <v>0.312</v>
      </c>
      <c r="P2169" s="195">
        <v>0.41499999999999998</v>
      </c>
      <c r="Q2169" s="195">
        <v>0.34699999999999998</v>
      </c>
      <c r="R2169" s="195">
        <v>0.45300000000000001</v>
      </c>
      <c r="S2169" s="195">
        <v>6.8000000000000005E-2</v>
      </c>
      <c r="T2169" s="195">
        <v>0.13200000000000001</v>
      </c>
      <c r="U2169" s="195">
        <v>1.2E-2</v>
      </c>
      <c r="V2169" s="195">
        <v>4.8000000000000001E-2</v>
      </c>
      <c r="W2169" s="195">
        <v>6.5000000000000002E-2</v>
      </c>
      <c r="X2169" s="195">
        <v>0.128</v>
      </c>
      <c r="Y2169" s="195" t="s">
        <v>143</v>
      </c>
      <c r="Z2169" s="195" t="s">
        <v>143</v>
      </c>
      <c r="AA2169" s="195">
        <v>1.4999999999999999E-2</v>
      </c>
      <c r="AB2169" s="195">
        <v>5.1999999999999998E-2</v>
      </c>
    </row>
    <row r="2170" spans="1:28" x14ac:dyDescent="0.25">
      <c r="A2170" s="94" t="s">
        <v>3613</v>
      </c>
      <c r="B2170" s="195">
        <v>5.9366114154934459E-2</v>
      </c>
      <c r="C2170" s="195">
        <v>0.3243983632706845</v>
      </c>
      <c r="D2170" s="195">
        <v>0.28514460087384702</v>
      </c>
      <c r="E2170" s="195">
        <v>9.0020112351758094E-2</v>
      </c>
      <c r="F2170" s="195">
        <v>1.7199528400027742E-2</v>
      </c>
      <c r="G2170" s="195">
        <v>0.18853595949788474</v>
      </c>
      <c r="H2170" s="195">
        <v>1.6297940217768223E-3</v>
      </c>
      <c r="I2170" s="195">
        <v>3.3705527429086619E-2</v>
      </c>
      <c r="J2170" s="194">
        <v>1</v>
      </c>
      <c r="K2170" s="196">
        <v>28838</v>
      </c>
      <c r="L2170" s="94"/>
      <c r="M2170" s="195">
        <v>5.7000000000000002E-2</v>
      </c>
      <c r="N2170" s="195">
        <v>6.2E-2</v>
      </c>
      <c r="O2170" s="195">
        <v>0.31900000000000001</v>
      </c>
      <c r="P2170" s="195">
        <v>0.33</v>
      </c>
      <c r="Q2170" s="195">
        <v>0.28000000000000003</v>
      </c>
      <c r="R2170" s="195">
        <v>0.28999999999999998</v>
      </c>
      <c r="S2170" s="195">
        <v>8.6999999999999994E-2</v>
      </c>
      <c r="T2170" s="195">
        <v>9.2999999999999999E-2</v>
      </c>
      <c r="U2170" s="195">
        <v>1.6E-2</v>
      </c>
      <c r="V2170" s="195">
        <v>1.9E-2</v>
      </c>
      <c r="W2170" s="195">
        <v>0.184</v>
      </c>
      <c r="X2170" s="195">
        <v>0.193</v>
      </c>
      <c r="Y2170" s="195">
        <v>1E-3</v>
      </c>
      <c r="Z2170" s="195">
        <v>2E-3</v>
      </c>
      <c r="AA2170" s="195">
        <v>3.2000000000000001E-2</v>
      </c>
      <c r="AB2170" s="195">
        <v>3.5999999999999997E-2</v>
      </c>
    </row>
    <row r="2171" spans="1:28" x14ac:dyDescent="0.25">
      <c r="A2171" s="94" t="s">
        <v>3614</v>
      </c>
      <c r="B2171" s="195" t="s">
        <v>143</v>
      </c>
      <c r="C2171" s="195">
        <v>0.38706256627783669</v>
      </c>
      <c r="D2171" s="195">
        <v>0.27571580063626722</v>
      </c>
      <c r="E2171" s="195">
        <v>0.1261930010604454</v>
      </c>
      <c r="F2171" s="195">
        <v>1.3785790031813362E-2</v>
      </c>
      <c r="G2171" s="195">
        <v>0.16755037115588547</v>
      </c>
      <c r="H2171" s="195">
        <v>2.1208907741251328E-3</v>
      </c>
      <c r="I2171" s="195">
        <v>2.7571580063626724E-2</v>
      </c>
      <c r="J2171" s="194">
        <v>0.99999999999999989</v>
      </c>
      <c r="K2171" s="196">
        <v>943</v>
      </c>
      <c r="L2171" s="94"/>
      <c r="M2171" s="195" t="s">
        <v>143</v>
      </c>
      <c r="N2171" s="195" t="s">
        <v>143</v>
      </c>
      <c r="O2171" s="195">
        <v>0.35599999999999998</v>
      </c>
      <c r="P2171" s="195">
        <v>0.41899999999999998</v>
      </c>
      <c r="Q2171" s="195">
        <v>0.248</v>
      </c>
      <c r="R2171" s="195">
        <v>0.30499999999999999</v>
      </c>
      <c r="S2171" s="195">
        <v>0.107</v>
      </c>
      <c r="T2171" s="195">
        <v>0.14899999999999999</v>
      </c>
      <c r="U2171" s="195">
        <v>8.0000000000000002E-3</v>
      </c>
      <c r="V2171" s="195">
        <v>2.3E-2</v>
      </c>
      <c r="W2171" s="195">
        <v>0.14499999999999999</v>
      </c>
      <c r="X2171" s="195">
        <v>0.193</v>
      </c>
      <c r="Y2171" s="195">
        <v>1E-3</v>
      </c>
      <c r="Z2171" s="195">
        <v>8.0000000000000002E-3</v>
      </c>
      <c r="AA2171" s="195">
        <v>1.9E-2</v>
      </c>
      <c r="AB2171" s="195">
        <v>0.04</v>
      </c>
    </row>
    <row r="2172" spans="1:28" x14ac:dyDescent="0.25">
      <c r="A2172" s="94" t="s">
        <v>3615</v>
      </c>
      <c r="B2172" s="195" t="s">
        <v>143</v>
      </c>
      <c r="C2172" s="195">
        <v>8.9467723669309177E-2</v>
      </c>
      <c r="D2172" s="195">
        <v>0.23103057757644394</v>
      </c>
      <c r="E2172" s="195">
        <v>8.1540203850509627E-2</v>
      </c>
      <c r="F2172" s="195">
        <v>5.6625141562853904E-3</v>
      </c>
      <c r="G2172" s="195">
        <v>0.53907134767836917</v>
      </c>
      <c r="H2172" s="195">
        <v>4.5300113250283129E-3</v>
      </c>
      <c r="I2172" s="195">
        <v>4.8697621744054363E-2</v>
      </c>
      <c r="J2172" s="194">
        <v>1</v>
      </c>
      <c r="K2172" s="196">
        <v>883</v>
      </c>
      <c r="L2172" s="94"/>
      <c r="M2172" s="195" t="s">
        <v>143</v>
      </c>
      <c r="N2172" s="195" t="s">
        <v>143</v>
      </c>
      <c r="O2172" s="195">
        <v>7.1999999999999995E-2</v>
      </c>
      <c r="P2172" s="195">
        <v>0.11</v>
      </c>
      <c r="Q2172" s="195">
        <v>0.20399999999999999</v>
      </c>
      <c r="R2172" s="195">
        <v>0.26</v>
      </c>
      <c r="S2172" s="195">
        <v>6.5000000000000002E-2</v>
      </c>
      <c r="T2172" s="195">
        <v>0.10100000000000001</v>
      </c>
      <c r="U2172" s="195">
        <v>2E-3</v>
      </c>
      <c r="V2172" s="195">
        <v>1.2999999999999999E-2</v>
      </c>
      <c r="W2172" s="195">
        <v>0.50600000000000001</v>
      </c>
      <c r="X2172" s="195">
        <v>0.57199999999999995</v>
      </c>
      <c r="Y2172" s="195">
        <v>2E-3</v>
      </c>
      <c r="Z2172" s="195">
        <v>1.2E-2</v>
      </c>
      <c r="AA2172" s="195">
        <v>3.5999999999999997E-2</v>
      </c>
      <c r="AB2172" s="195">
        <v>6.5000000000000002E-2</v>
      </c>
    </row>
    <row r="2173" spans="1:28" x14ac:dyDescent="0.25">
      <c r="A2173" s="94" t="s">
        <v>3616</v>
      </c>
      <c r="B2173" s="195">
        <v>0.27825786380919459</v>
      </c>
      <c r="C2173" s="195">
        <v>1.7283097131005876E-3</v>
      </c>
      <c r="D2173" s="195">
        <v>0.58209471137227786</v>
      </c>
      <c r="E2173" s="195">
        <v>4.4590390597995161E-2</v>
      </c>
      <c r="F2173" s="195">
        <v>7.4662979605945382E-2</v>
      </c>
      <c r="G2173" s="195">
        <v>7.2589007950224684E-3</v>
      </c>
      <c r="H2173" s="195" t="s">
        <v>143</v>
      </c>
      <c r="I2173" s="195">
        <v>1.1406844106463879E-2</v>
      </c>
      <c r="J2173" s="194">
        <v>0.99999999999999989</v>
      </c>
      <c r="K2173" s="196">
        <v>2893</v>
      </c>
      <c r="L2173" s="94"/>
      <c r="M2173" s="195">
        <v>0.26200000000000001</v>
      </c>
      <c r="N2173" s="195">
        <v>0.29499999999999998</v>
      </c>
      <c r="O2173" s="195">
        <v>1E-3</v>
      </c>
      <c r="P2173" s="195">
        <v>4.0000000000000001E-3</v>
      </c>
      <c r="Q2173" s="195">
        <v>0.56399999999999995</v>
      </c>
      <c r="R2173" s="195">
        <v>0.6</v>
      </c>
      <c r="S2173" s="195">
        <v>3.7999999999999999E-2</v>
      </c>
      <c r="T2173" s="195">
        <v>5.2999999999999999E-2</v>
      </c>
      <c r="U2173" s="195">
        <v>6.6000000000000003E-2</v>
      </c>
      <c r="V2173" s="195">
        <v>8.5000000000000006E-2</v>
      </c>
      <c r="W2173" s="195">
        <v>5.0000000000000001E-3</v>
      </c>
      <c r="X2173" s="195">
        <v>1.0999999999999999E-2</v>
      </c>
      <c r="Y2173" s="195" t="s">
        <v>143</v>
      </c>
      <c r="Z2173" s="195" t="s">
        <v>143</v>
      </c>
      <c r="AA2173" s="195">
        <v>8.0000000000000002E-3</v>
      </c>
      <c r="AB2173" s="195">
        <v>1.6E-2</v>
      </c>
    </row>
    <row r="2174" spans="1:28" x14ac:dyDescent="0.25">
      <c r="A2174" s="94" t="s">
        <v>3617</v>
      </c>
      <c r="B2174" s="195">
        <v>9.264305177111716E-2</v>
      </c>
      <c r="C2174" s="195">
        <v>0.29427792915531337</v>
      </c>
      <c r="D2174" s="195">
        <v>0.26076294277929157</v>
      </c>
      <c r="E2174" s="195">
        <v>8.3923705722070849E-2</v>
      </c>
      <c r="F2174" s="195">
        <v>2.888283378746594E-2</v>
      </c>
      <c r="G2174" s="195">
        <v>0.20790190735694822</v>
      </c>
      <c r="H2174" s="195">
        <v>8.1743869209809268E-4</v>
      </c>
      <c r="I2174" s="195">
        <v>3.0790190735694823E-2</v>
      </c>
      <c r="J2174" s="194">
        <v>1</v>
      </c>
      <c r="K2174" s="196">
        <v>3670</v>
      </c>
      <c r="L2174" s="94"/>
      <c r="M2174" s="195">
        <v>8.4000000000000005E-2</v>
      </c>
      <c r="N2174" s="195">
        <v>0.10199999999999999</v>
      </c>
      <c r="O2174" s="195">
        <v>0.28000000000000003</v>
      </c>
      <c r="P2174" s="195">
        <v>0.309</v>
      </c>
      <c r="Q2174" s="195">
        <v>0.247</v>
      </c>
      <c r="R2174" s="195">
        <v>0.27500000000000002</v>
      </c>
      <c r="S2174" s="195">
        <v>7.4999999999999997E-2</v>
      </c>
      <c r="T2174" s="195">
        <v>9.2999999999999999E-2</v>
      </c>
      <c r="U2174" s="195">
        <v>2.4E-2</v>
      </c>
      <c r="V2174" s="195">
        <v>3.5000000000000003E-2</v>
      </c>
      <c r="W2174" s="195">
        <v>0.19500000000000001</v>
      </c>
      <c r="X2174" s="195">
        <v>0.221</v>
      </c>
      <c r="Y2174" s="195">
        <v>0</v>
      </c>
      <c r="Z2174" s="195">
        <v>2E-3</v>
      </c>
      <c r="AA2174" s="195">
        <v>2.5999999999999999E-2</v>
      </c>
      <c r="AB2174" s="195">
        <v>3.6999999999999998E-2</v>
      </c>
    </row>
    <row r="2175" spans="1:28" x14ac:dyDescent="0.25">
      <c r="A2175" s="94" t="s">
        <v>3618</v>
      </c>
      <c r="B2175" s="195">
        <v>0.29203142536475868</v>
      </c>
      <c r="C2175" s="195">
        <v>0.54747474747474745</v>
      </c>
      <c r="D2175" s="195">
        <v>8.4624017957351291E-2</v>
      </c>
      <c r="E2175" s="195">
        <v>1.9528619528619527E-2</v>
      </c>
      <c r="F2175" s="195">
        <v>2.244668911335578E-4</v>
      </c>
      <c r="G2175" s="195">
        <v>3.4567901234567898E-2</v>
      </c>
      <c r="H2175" s="195">
        <v>1.1223344556677891E-3</v>
      </c>
      <c r="I2175" s="195">
        <v>2.0426487093153759E-2</v>
      </c>
      <c r="J2175" s="194">
        <v>0.99999999999999989</v>
      </c>
      <c r="K2175" s="196">
        <v>4455</v>
      </c>
      <c r="L2175" s="94"/>
      <c r="M2175" s="195">
        <v>0.27900000000000003</v>
      </c>
      <c r="N2175" s="195">
        <v>0.30599999999999999</v>
      </c>
      <c r="O2175" s="195">
        <v>0.53300000000000003</v>
      </c>
      <c r="P2175" s="195">
        <v>0.56200000000000006</v>
      </c>
      <c r="Q2175" s="195">
        <v>7.6999999999999999E-2</v>
      </c>
      <c r="R2175" s="195">
        <v>9.2999999999999999E-2</v>
      </c>
      <c r="S2175" s="195">
        <v>1.6E-2</v>
      </c>
      <c r="T2175" s="195">
        <v>2.4E-2</v>
      </c>
      <c r="U2175" s="195">
        <v>0</v>
      </c>
      <c r="V2175" s="195">
        <v>1E-3</v>
      </c>
      <c r="W2175" s="195">
        <v>0.03</v>
      </c>
      <c r="X2175" s="195">
        <v>0.04</v>
      </c>
      <c r="Y2175" s="195">
        <v>0</v>
      </c>
      <c r="Z2175" s="195">
        <v>3.0000000000000001E-3</v>
      </c>
      <c r="AA2175" s="195">
        <v>1.7000000000000001E-2</v>
      </c>
      <c r="AB2175" s="195">
        <v>2.5000000000000001E-2</v>
      </c>
    </row>
    <row r="2176" spans="1:28" x14ac:dyDescent="0.25">
      <c r="A2176" s="94" t="s">
        <v>3619</v>
      </c>
      <c r="B2176" s="195" t="s">
        <v>143</v>
      </c>
      <c r="C2176" s="195">
        <v>0.24887556221889057</v>
      </c>
      <c r="D2176" s="195">
        <v>0.33283358320839579</v>
      </c>
      <c r="E2176" s="195">
        <v>0.16341829085457271</v>
      </c>
      <c r="F2176" s="195">
        <v>1.9490254872563718E-2</v>
      </c>
      <c r="G2176" s="195">
        <v>0.20689655172413793</v>
      </c>
      <c r="H2176" s="195">
        <v>1.4992503748125937E-3</v>
      </c>
      <c r="I2176" s="195">
        <v>2.6986506746626688E-2</v>
      </c>
      <c r="J2176" s="194">
        <v>1</v>
      </c>
      <c r="K2176" s="196">
        <v>667</v>
      </c>
      <c r="L2176" s="94"/>
      <c r="M2176" s="195" t="s">
        <v>143</v>
      </c>
      <c r="N2176" s="195" t="s">
        <v>143</v>
      </c>
      <c r="O2176" s="195">
        <v>0.218</v>
      </c>
      <c r="P2176" s="195">
        <v>0.28299999999999997</v>
      </c>
      <c r="Q2176" s="195">
        <v>0.29799999999999999</v>
      </c>
      <c r="R2176" s="195">
        <v>0.36899999999999999</v>
      </c>
      <c r="S2176" s="195">
        <v>0.13700000000000001</v>
      </c>
      <c r="T2176" s="195">
        <v>0.193</v>
      </c>
      <c r="U2176" s="195">
        <v>1.0999999999999999E-2</v>
      </c>
      <c r="V2176" s="195">
        <v>3.3000000000000002E-2</v>
      </c>
      <c r="W2176" s="195">
        <v>0.17799999999999999</v>
      </c>
      <c r="X2176" s="195">
        <v>0.23899999999999999</v>
      </c>
      <c r="Y2176" s="195">
        <v>0</v>
      </c>
      <c r="Z2176" s="195">
        <v>8.0000000000000002E-3</v>
      </c>
      <c r="AA2176" s="195">
        <v>1.7000000000000001E-2</v>
      </c>
      <c r="AB2176" s="195">
        <v>4.2000000000000003E-2</v>
      </c>
    </row>
    <row r="2177" spans="1:28" x14ac:dyDescent="0.25">
      <c r="A2177" s="94" t="s">
        <v>3620</v>
      </c>
      <c r="B2177" s="195" t="s">
        <v>143</v>
      </c>
      <c r="C2177" s="195">
        <v>0.21941527107578768</v>
      </c>
      <c r="D2177" s="195">
        <v>0.28299744535906896</v>
      </c>
      <c r="E2177" s="195">
        <v>0.12063582174283281</v>
      </c>
      <c r="F2177" s="195">
        <v>1.7598637524836785E-2</v>
      </c>
      <c r="G2177" s="195">
        <v>0.32954868010218563</v>
      </c>
      <c r="H2177" s="195">
        <v>2.2707919386886176E-3</v>
      </c>
      <c r="I2177" s="195">
        <v>2.7533352256599489E-2</v>
      </c>
      <c r="J2177" s="194">
        <v>1</v>
      </c>
      <c r="K2177" s="196">
        <v>3523</v>
      </c>
      <c r="L2177" s="94"/>
      <c r="M2177" s="195" t="s">
        <v>143</v>
      </c>
      <c r="N2177" s="195" t="s">
        <v>143</v>
      </c>
      <c r="O2177" s="195">
        <v>0.20599999999999999</v>
      </c>
      <c r="P2177" s="195">
        <v>0.23300000000000001</v>
      </c>
      <c r="Q2177" s="195">
        <v>0.26800000000000002</v>
      </c>
      <c r="R2177" s="195">
        <v>0.29799999999999999</v>
      </c>
      <c r="S2177" s="195">
        <v>0.11</v>
      </c>
      <c r="T2177" s="195">
        <v>0.13200000000000001</v>
      </c>
      <c r="U2177" s="195">
        <v>1.4E-2</v>
      </c>
      <c r="V2177" s="195">
        <v>2.1999999999999999E-2</v>
      </c>
      <c r="W2177" s="195">
        <v>0.314</v>
      </c>
      <c r="X2177" s="195">
        <v>0.34499999999999997</v>
      </c>
      <c r="Y2177" s="195">
        <v>1E-3</v>
      </c>
      <c r="Z2177" s="195">
        <v>4.0000000000000001E-3</v>
      </c>
      <c r="AA2177" s="195">
        <v>2.3E-2</v>
      </c>
      <c r="AB2177" s="195">
        <v>3.3000000000000002E-2</v>
      </c>
    </row>
    <row r="2178" spans="1:28" x14ac:dyDescent="0.25">
      <c r="A2178" s="94" t="s">
        <v>3621</v>
      </c>
      <c r="B2178" s="195" t="s">
        <v>143</v>
      </c>
      <c r="C2178" s="195">
        <v>0.54175365344467641</v>
      </c>
      <c r="D2178" s="195">
        <v>0.32150313152400833</v>
      </c>
      <c r="E2178" s="195">
        <v>4.07098121085595E-2</v>
      </c>
      <c r="F2178" s="195">
        <v>1.0438413361169101E-3</v>
      </c>
      <c r="G2178" s="195">
        <v>1.7745302713987474E-2</v>
      </c>
      <c r="H2178" s="195" t="s">
        <v>143</v>
      </c>
      <c r="I2178" s="195">
        <v>7.724425887265135E-2</v>
      </c>
      <c r="J2178" s="194">
        <v>1</v>
      </c>
      <c r="K2178" s="196">
        <v>958</v>
      </c>
      <c r="L2178" s="94"/>
      <c r="M2178" s="195" t="s">
        <v>143</v>
      </c>
      <c r="N2178" s="195" t="s">
        <v>143</v>
      </c>
      <c r="O2178" s="195">
        <v>0.51</v>
      </c>
      <c r="P2178" s="195">
        <v>0.57299999999999995</v>
      </c>
      <c r="Q2178" s="195">
        <v>0.29299999999999998</v>
      </c>
      <c r="R2178" s="195">
        <v>0.35199999999999998</v>
      </c>
      <c r="S2178" s="195">
        <v>0.03</v>
      </c>
      <c r="T2178" s="195">
        <v>5.5E-2</v>
      </c>
      <c r="U2178" s="195">
        <v>0</v>
      </c>
      <c r="V2178" s="195">
        <v>6.0000000000000001E-3</v>
      </c>
      <c r="W2178" s="195">
        <v>1.0999999999999999E-2</v>
      </c>
      <c r="X2178" s="195">
        <v>2.8000000000000001E-2</v>
      </c>
      <c r="Y2178" s="195" t="s">
        <v>143</v>
      </c>
      <c r="Z2178" s="195" t="s">
        <v>143</v>
      </c>
      <c r="AA2178" s="195">
        <v>6.2E-2</v>
      </c>
      <c r="AB2178" s="195">
        <v>9.6000000000000002E-2</v>
      </c>
    </row>
    <row r="2179" spans="1:28" x14ac:dyDescent="0.25">
      <c r="A2179" s="94" t="s">
        <v>3622</v>
      </c>
      <c r="B2179" s="195" t="s">
        <v>143</v>
      </c>
      <c r="C2179" s="195">
        <v>0.22623574144486691</v>
      </c>
      <c r="D2179" s="195">
        <v>0.37072243346007605</v>
      </c>
      <c r="E2179" s="195">
        <v>0.10646387832699619</v>
      </c>
      <c r="F2179" s="195">
        <v>1.2357414448669201E-2</v>
      </c>
      <c r="G2179" s="195">
        <v>0.25570342205323193</v>
      </c>
      <c r="H2179" s="195">
        <v>9.5057034220532319E-4</v>
      </c>
      <c r="I2179" s="195">
        <v>2.7566539923954372E-2</v>
      </c>
      <c r="J2179" s="194">
        <v>1</v>
      </c>
      <c r="K2179" s="196">
        <v>1052</v>
      </c>
      <c r="L2179" s="94"/>
      <c r="M2179" s="195" t="s">
        <v>143</v>
      </c>
      <c r="N2179" s="195" t="s">
        <v>143</v>
      </c>
      <c r="O2179" s="195">
        <v>0.20200000000000001</v>
      </c>
      <c r="P2179" s="195">
        <v>0.252</v>
      </c>
      <c r="Q2179" s="195">
        <v>0.34200000000000003</v>
      </c>
      <c r="R2179" s="195">
        <v>0.4</v>
      </c>
      <c r="S2179" s="195">
        <v>8.8999999999999996E-2</v>
      </c>
      <c r="T2179" s="195">
        <v>0.127</v>
      </c>
      <c r="U2179" s="195">
        <v>7.0000000000000001E-3</v>
      </c>
      <c r="V2179" s="195">
        <v>2.1000000000000001E-2</v>
      </c>
      <c r="W2179" s="195">
        <v>0.23</v>
      </c>
      <c r="X2179" s="195">
        <v>0.28299999999999997</v>
      </c>
      <c r="Y2179" s="195">
        <v>0</v>
      </c>
      <c r="Z2179" s="195">
        <v>5.0000000000000001E-3</v>
      </c>
      <c r="AA2179" s="195">
        <v>1.9E-2</v>
      </c>
      <c r="AB2179" s="195">
        <v>3.9E-2</v>
      </c>
    </row>
    <row r="2180" spans="1:28" x14ac:dyDescent="0.25">
      <c r="A2180" s="94" t="s">
        <v>3623</v>
      </c>
      <c r="B2180" s="195" t="s">
        <v>143</v>
      </c>
      <c r="C2180" s="195">
        <v>0.45061728395061729</v>
      </c>
      <c r="D2180" s="195">
        <v>0.18641975308641975</v>
      </c>
      <c r="E2180" s="195">
        <v>4.4444444444444446E-2</v>
      </c>
      <c r="F2180" s="195">
        <v>8.1481481481481488E-2</v>
      </c>
      <c r="G2180" s="195">
        <v>0.21234567901234569</v>
      </c>
      <c r="H2180" s="195" t="s">
        <v>143</v>
      </c>
      <c r="I2180" s="195">
        <v>2.4691358024691357E-2</v>
      </c>
      <c r="J2180" s="194">
        <v>1</v>
      </c>
      <c r="K2180" s="196">
        <v>810</v>
      </c>
      <c r="L2180" s="94"/>
      <c r="M2180" s="195" t="s">
        <v>143</v>
      </c>
      <c r="N2180" s="195" t="s">
        <v>143</v>
      </c>
      <c r="O2180" s="195">
        <v>0.41699999999999998</v>
      </c>
      <c r="P2180" s="195">
        <v>0.48499999999999999</v>
      </c>
      <c r="Q2180" s="195">
        <v>0.161</v>
      </c>
      <c r="R2180" s="195">
        <v>0.215</v>
      </c>
      <c r="S2180" s="195">
        <v>3.2000000000000001E-2</v>
      </c>
      <c r="T2180" s="195">
        <v>6.0999999999999999E-2</v>
      </c>
      <c r="U2180" s="195">
        <v>6.5000000000000002E-2</v>
      </c>
      <c r="V2180" s="195">
        <v>0.10199999999999999</v>
      </c>
      <c r="W2180" s="195">
        <v>0.186</v>
      </c>
      <c r="X2180" s="195">
        <v>0.24199999999999999</v>
      </c>
      <c r="Y2180" s="195" t="s">
        <v>143</v>
      </c>
      <c r="Z2180" s="195" t="s">
        <v>143</v>
      </c>
      <c r="AA2180" s="195">
        <v>1.6E-2</v>
      </c>
      <c r="AB2180" s="195">
        <v>3.7999999999999999E-2</v>
      </c>
    </row>
    <row r="2181" spans="1:28" x14ac:dyDescent="0.25">
      <c r="A2181" s="94" t="s">
        <v>3624</v>
      </c>
      <c r="B2181" s="195" t="s">
        <v>143</v>
      </c>
      <c r="C2181" s="195">
        <v>0.12547051442910917</v>
      </c>
      <c r="D2181" s="195">
        <v>0.27603513174404015</v>
      </c>
      <c r="E2181" s="195">
        <v>0.12296110414052698</v>
      </c>
      <c r="F2181" s="195">
        <v>2.0075282308657464E-2</v>
      </c>
      <c r="G2181" s="195">
        <v>0.38644918444165621</v>
      </c>
      <c r="H2181" s="195">
        <v>3.7641154328732747E-3</v>
      </c>
      <c r="I2181" s="195">
        <v>6.5244667503136761E-2</v>
      </c>
      <c r="J2181" s="194">
        <v>1</v>
      </c>
      <c r="K2181" s="196">
        <v>797</v>
      </c>
      <c r="L2181" s="94"/>
      <c r="M2181" s="195" t="s">
        <v>143</v>
      </c>
      <c r="N2181" s="195" t="s">
        <v>143</v>
      </c>
      <c r="O2181" s="195">
        <v>0.104</v>
      </c>
      <c r="P2181" s="195">
        <v>0.15</v>
      </c>
      <c r="Q2181" s="195">
        <v>0.246</v>
      </c>
      <c r="R2181" s="195">
        <v>0.308</v>
      </c>
      <c r="S2181" s="195">
        <v>0.10199999999999999</v>
      </c>
      <c r="T2181" s="195">
        <v>0.14799999999999999</v>
      </c>
      <c r="U2181" s="195">
        <v>1.2E-2</v>
      </c>
      <c r="V2181" s="195">
        <v>3.2000000000000001E-2</v>
      </c>
      <c r="W2181" s="195">
        <v>0.35299999999999998</v>
      </c>
      <c r="X2181" s="195">
        <v>0.42099999999999999</v>
      </c>
      <c r="Y2181" s="195">
        <v>1E-3</v>
      </c>
      <c r="Z2181" s="195">
        <v>1.0999999999999999E-2</v>
      </c>
      <c r="AA2181" s="195">
        <v>0.05</v>
      </c>
      <c r="AB2181" s="195">
        <v>8.5000000000000006E-2</v>
      </c>
    </row>
    <row r="2182" spans="1:28" x14ac:dyDescent="0.25">
      <c r="A2182" s="94" t="s">
        <v>3625</v>
      </c>
      <c r="B2182" s="195" t="s">
        <v>143</v>
      </c>
      <c r="C2182" s="195">
        <v>0.3771399798590131</v>
      </c>
      <c r="D2182" s="195">
        <v>0.4204431017119839</v>
      </c>
      <c r="E2182" s="195">
        <v>8.9375629405840887E-2</v>
      </c>
      <c r="F2182" s="195">
        <v>1.4350453172205438E-2</v>
      </c>
      <c r="G2182" s="195">
        <v>6.1681772406847933E-2</v>
      </c>
      <c r="H2182" s="195">
        <v>1.0070493454179255E-3</v>
      </c>
      <c r="I2182" s="195">
        <v>3.6002014098690839E-2</v>
      </c>
      <c r="J2182" s="194">
        <v>1</v>
      </c>
      <c r="K2182" s="196">
        <v>3972</v>
      </c>
      <c r="L2182" s="94"/>
      <c r="M2182" s="195" t="s">
        <v>143</v>
      </c>
      <c r="N2182" s="195" t="s">
        <v>143</v>
      </c>
      <c r="O2182" s="195">
        <v>0.36199999999999999</v>
      </c>
      <c r="P2182" s="195">
        <v>0.39200000000000002</v>
      </c>
      <c r="Q2182" s="195">
        <v>0.40500000000000003</v>
      </c>
      <c r="R2182" s="195">
        <v>0.436</v>
      </c>
      <c r="S2182" s="195">
        <v>8.1000000000000003E-2</v>
      </c>
      <c r="T2182" s="195">
        <v>9.9000000000000005E-2</v>
      </c>
      <c r="U2182" s="195">
        <v>1.0999999999999999E-2</v>
      </c>
      <c r="V2182" s="195">
        <v>1.9E-2</v>
      </c>
      <c r="W2182" s="195">
        <v>5.5E-2</v>
      </c>
      <c r="X2182" s="195">
        <v>7.0000000000000007E-2</v>
      </c>
      <c r="Y2182" s="195">
        <v>0</v>
      </c>
      <c r="Z2182" s="195">
        <v>3.0000000000000001E-3</v>
      </c>
      <c r="AA2182" s="195">
        <v>3.1E-2</v>
      </c>
      <c r="AB2182" s="195">
        <v>4.2000000000000003E-2</v>
      </c>
    </row>
    <row r="2183" spans="1:28" x14ac:dyDescent="0.25">
      <c r="A2183" s="94" t="s">
        <v>3626</v>
      </c>
      <c r="B2183" s="195" t="s">
        <v>143</v>
      </c>
      <c r="C2183" s="195">
        <v>0.43121693121693122</v>
      </c>
      <c r="D2183" s="195">
        <v>0.39285714285714285</v>
      </c>
      <c r="E2183" s="195">
        <v>5.5555555555555552E-2</v>
      </c>
      <c r="F2183" s="195">
        <v>9.2592592592592587E-3</v>
      </c>
      <c r="G2183" s="195">
        <v>7.5396825396825393E-2</v>
      </c>
      <c r="H2183" s="195">
        <v>2.6455026455026454E-3</v>
      </c>
      <c r="I2183" s="195">
        <v>3.3068783068783067E-2</v>
      </c>
      <c r="J2183" s="194">
        <v>1</v>
      </c>
      <c r="K2183" s="196">
        <v>756</v>
      </c>
      <c r="L2183" s="94"/>
      <c r="M2183" s="195" t="s">
        <v>143</v>
      </c>
      <c r="N2183" s="195" t="s">
        <v>143</v>
      </c>
      <c r="O2183" s="195">
        <v>0.39600000000000002</v>
      </c>
      <c r="P2183" s="195">
        <v>0.46700000000000003</v>
      </c>
      <c r="Q2183" s="195">
        <v>0.35899999999999999</v>
      </c>
      <c r="R2183" s="195">
        <v>0.42799999999999999</v>
      </c>
      <c r="S2183" s="195">
        <v>4.1000000000000002E-2</v>
      </c>
      <c r="T2183" s="195">
        <v>7.3999999999999996E-2</v>
      </c>
      <c r="U2183" s="195">
        <v>4.0000000000000001E-3</v>
      </c>
      <c r="V2183" s="195">
        <v>1.9E-2</v>
      </c>
      <c r="W2183" s="195">
        <v>5.8999999999999997E-2</v>
      </c>
      <c r="X2183" s="195">
        <v>9.6000000000000002E-2</v>
      </c>
      <c r="Y2183" s="195">
        <v>1E-3</v>
      </c>
      <c r="Z2183" s="195">
        <v>0.01</v>
      </c>
      <c r="AA2183" s="195">
        <v>2.1999999999999999E-2</v>
      </c>
      <c r="AB2183" s="195">
        <v>4.8000000000000001E-2</v>
      </c>
    </row>
    <row r="2184" spans="1:28" x14ac:dyDescent="0.25">
      <c r="A2184" s="94" t="s">
        <v>3627</v>
      </c>
      <c r="B2184" s="195">
        <v>5.6278464541314251E-2</v>
      </c>
      <c r="C2184" s="195">
        <v>0.34393298633702019</v>
      </c>
      <c r="D2184" s="195">
        <v>0.24577098243331164</v>
      </c>
      <c r="E2184" s="195">
        <v>6.6281717631750156E-2</v>
      </c>
      <c r="F2184" s="195">
        <v>2.0331815224463239E-2</v>
      </c>
      <c r="G2184" s="195">
        <v>0.23885816525699413</v>
      </c>
      <c r="H2184" s="195">
        <v>6.5061808718282373E-4</v>
      </c>
      <c r="I2184" s="195">
        <v>2.7895250487963565E-2</v>
      </c>
      <c r="J2184" s="194">
        <v>1</v>
      </c>
      <c r="K2184" s="196">
        <v>12296</v>
      </c>
      <c r="L2184" s="94"/>
      <c r="M2184" s="195">
        <v>5.1999999999999998E-2</v>
      </c>
      <c r="N2184" s="195">
        <v>0.06</v>
      </c>
      <c r="O2184" s="195">
        <v>0.33600000000000002</v>
      </c>
      <c r="P2184" s="195">
        <v>0.35199999999999998</v>
      </c>
      <c r="Q2184" s="195">
        <v>0.23799999999999999</v>
      </c>
      <c r="R2184" s="195">
        <v>0.253</v>
      </c>
      <c r="S2184" s="195">
        <v>6.2E-2</v>
      </c>
      <c r="T2184" s="195">
        <v>7.0999999999999994E-2</v>
      </c>
      <c r="U2184" s="195">
        <v>1.7999999999999999E-2</v>
      </c>
      <c r="V2184" s="195">
        <v>2.3E-2</v>
      </c>
      <c r="W2184" s="195">
        <v>0.23100000000000001</v>
      </c>
      <c r="X2184" s="195">
        <v>0.246</v>
      </c>
      <c r="Y2184" s="195">
        <v>0</v>
      </c>
      <c r="Z2184" s="195">
        <v>1E-3</v>
      </c>
      <c r="AA2184" s="195">
        <v>2.5000000000000001E-2</v>
      </c>
      <c r="AB2184" s="195">
        <v>3.1E-2</v>
      </c>
    </row>
    <row r="2185" spans="1:28" x14ac:dyDescent="0.25">
      <c r="A2185" s="94" t="s">
        <v>3628</v>
      </c>
      <c r="B2185" s="195" t="s">
        <v>143</v>
      </c>
      <c r="C2185" s="195">
        <v>0.3392405063291139</v>
      </c>
      <c r="D2185" s="195">
        <v>0.2810126582278481</v>
      </c>
      <c r="E2185" s="195">
        <v>0.11139240506329114</v>
      </c>
      <c r="F2185" s="195">
        <v>4.0506329113924051E-2</v>
      </c>
      <c r="G2185" s="195">
        <v>0.18734177215189873</v>
      </c>
      <c r="H2185" s="195" t="s">
        <v>143</v>
      </c>
      <c r="I2185" s="195">
        <v>4.0506329113924051E-2</v>
      </c>
      <c r="J2185" s="194">
        <v>1</v>
      </c>
      <c r="K2185" s="196">
        <v>395</v>
      </c>
      <c r="L2185" s="94"/>
      <c r="M2185" s="195" t="s">
        <v>143</v>
      </c>
      <c r="N2185" s="195" t="s">
        <v>143</v>
      </c>
      <c r="O2185" s="195">
        <v>0.29399999999999998</v>
      </c>
      <c r="P2185" s="195">
        <v>0.38700000000000001</v>
      </c>
      <c r="Q2185" s="195">
        <v>0.23899999999999999</v>
      </c>
      <c r="R2185" s="195">
        <v>0.32700000000000001</v>
      </c>
      <c r="S2185" s="195">
        <v>8.4000000000000005E-2</v>
      </c>
      <c r="T2185" s="195">
        <v>0.14599999999999999</v>
      </c>
      <c r="U2185" s="195">
        <v>2.5000000000000001E-2</v>
      </c>
      <c r="V2185" s="195">
        <v>6.5000000000000002E-2</v>
      </c>
      <c r="W2185" s="195">
        <v>0.152</v>
      </c>
      <c r="X2185" s="195">
        <v>0.22900000000000001</v>
      </c>
      <c r="Y2185" s="195" t="s">
        <v>143</v>
      </c>
      <c r="Z2185" s="195" t="s">
        <v>143</v>
      </c>
      <c r="AA2185" s="195">
        <v>2.5000000000000001E-2</v>
      </c>
      <c r="AB2185" s="195">
        <v>6.5000000000000002E-2</v>
      </c>
    </row>
    <row r="2186" spans="1:28" x14ac:dyDescent="0.25">
      <c r="A2186" s="94" t="s">
        <v>3629</v>
      </c>
      <c r="B2186" s="195" t="s">
        <v>143</v>
      </c>
      <c r="C2186" s="195">
        <v>0.10904255319148937</v>
      </c>
      <c r="D2186" s="195">
        <v>0.18085106382978725</v>
      </c>
      <c r="E2186" s="195">
        <v>4.2553191489361701E-2</v>
      </c>
      <c r="F2186" s="195">
        <v>5.3191489361702126E-3</v>
      </c>
      <c r="G2186" s="195">
        <v>0.62234042553191493</v>
      </c>
      <c r="H2186" s="195">
        <v>5.3191489361702126E-3</v>
      </c>
      <c r="I2186" s="195">
        <v>3.4574468085106384E-2</v>
      </c>
      <c r="J2186" s="194">
        <v>1</v>
      </c>
      <c r="K2186" s="196">
        <v>376</v>
      </c>
      <c r="L2186" s="94"/>
      <c r="M2186" s="195" t="s">
        <v>143</v>
      </c>
      <c r="N2186" s="195" t="s">
        <v>143</v>
      </c>
      <c r="O2186" s="195">
        <v>8.1000000000000003E-2</v>
      </c>
      <c r="P2186" s="195">
        <v>0.14499999999999999</v>
      </c>
      <c r="Q2186" s="195">
        <v>0.14499999999999999</v>
      </c>
      <c r="R2186" s="195">
        <v>0.223</v>
      </c>
      <c r="S2186" s="195">
        <v>2.5999999999999999E-2</v>
      </c>
      <c r="T2186" s="195">
        <v>6.8000000000000005E-2</v>
      </c>
      <c r="U2186" s="195">
        <v>1E-3</v>
      </c>
      <c r="V2186" s="195">
        <v>1.9E-2</v>
      </c>
      <c r="W2186" s="195">
        <v>0.57199999999999995</v>
      </c>
      <c r="X2186" s="195">
        <v>0.67</v>
      </c>
      <c r="Y2186" s="195">
        <v>1E-3</v>
      </c>
      <c r="Z2186" s="195">
        <v>1.9E-2</v>
      </c>
      <c r="AA2186" s="195">
        <v>0.02</v>
      </c>
      <c r="AB2186" s="195">
        <v>5.8000000000000003E-2</v>
      </c>
    </row>
    <row r="2187" spans="1:28" x14ac:dyDescent="0.25">
      <c r="A2187" s="94" t="s">
        <v>3630</v>
      </c>
      <c r="B2187" s="195">
        <v>0.4069223573433115</v>
      </c>
      <c r="C2187" s="195" t="s">
        <v>143</v>
      </c>
      <c r="D2187" s="195">
        <v>0.51169317118802615</v>
      </c>
      <c r="E2187" s="195">
        <v>3.2740879326473342E-2</v>
      </c>
      <c r="F2187" s="195">
        <v>3.7418147801683817E-3</v>
      </c>
      <c r="G2187" s="195">
        <v>3.7418147801683817E-3</v>
      </c>
      <c r="H2187" s="195" t="s">
        <v>143</v>
      </c>
      <c r="I2187" s="195">
        <v>4.11599625818522E-2</v>
      </c>
      <c r="J2187" s="194">
        <v>0.99999999999999978</v>
      </c>
      <c r="K2187" s="196">
        <v>1069</v>
      </c>
      <c r="L2187" s="94"/>
      <c r="M2187" s="195">
        <v>0.378</v>
      </c>
      <c r="N2187" s="195">
        <v>0.437</v>
      </c>
      <c r="O2187" s="195" t="s">
        <v>143</v>
      </c>
      <c r="P2187" s="195" t="s">
        <v>143</v>
      </c>
      <c r="Q2187" s="195">
        <v>0.48199999999999998</v>
      </c>
      <c r="R2187" s="195">
        <v>0.54200000000000004</v>
      </c>
      <c r="S2187" s="195">
        <v>2.4E-2</v>
      </c>
      <c r="T2187" s="195">
        <v>4.4999999999999998E-2</v>
      </c>
      <c r="U2187" s="195">
        <v>1E-3</v>
      </c>
      <c r="V2187" s="195">
        <v>0.01</v>
      </c>
      <c r="W2187" s="195">
        <v>1E-3</v>
      </c>
      <c r="X2187" s="195">
        <v>0.01</v>
      </c>
      <c r="Y2187" s="195" t="s">
        <v>143</v>
      </c>
      <c r="Z2187" s="195" t="s">
        <v>143</v>
      </c>
      <c r="AA2187" s="195">
        <v>3.1E-2</v>
      </c>
      <c r="AB2187" s="195">
        <v>5.5E-2</v>
      </c>
    </row>
    <row r="2188" spans="1:28" x14ac:dyDescent="0.25">
      <c r="A2188" s="94" t="s">
        <v>3631</v>
      </c>
      <c r="B2188" s="195">
        <v>8.4328882642304995E-2</v>
      </c>
      <c r="C2188" s="195">
        <v>0.31974701335207306</v>
      </c>
      <c r="D2188" s="195">
        <v>0.21714687280393535</v>
      </c>
      <c r="E2188" s="195">
        <v>7.2382290934645113E-2</v>
      </c>
      <c r="F2188" s="195">
        <v>4.4975404075895994E-2</v>
      </c>
      <c r="G2188" s="195">
        <v>0.24104005621925509</v>
      </c>
      <c r="H2188" s="195" t="s">
        <v>143</v>
      </c>
      <c r="I2188" s="195">
        <v>2.0379479971890373E-2</v>
      </c>
      <c r="J2188" s="194">
        <v>0.99999999999999989</v>
      </c>
      <c r="K2188" s="196">
        <v>1423</v>
      </c>
      <c r="L2188" s="94"/>
      <c r="M2188" s="195">
        <v>7.0999999999999994E-2</v>
      </c>
      <c r="N2188" s="195">
        <v>0.1</v>
      </c>
      <c r="O2188" s="195">
        <v>0.29599999999999999</v>
      </c>
      <c r="P2188" s="195">
        <v>0.34399999999999997</v>
      </c>
      <c r="Q2188" s="195">
        <v>0.19700000000000001</v>
      </c>
      <c r="R2188" s="195">
        <v>0.23899999999999999</v>
      </c>
      <c r="S2188" s="195">
        <v>0.06</v>
      </c>
      <c r="T2188" s="195">
        <v>8.6999999999999994E-2</v>
      </c>
      <c r="U2188" s="195">
        <v>3.5000000000000003E-2</v>
      </c>
      <c r="V2188" s="195">
        <v>5.7000000000000002E-2</v>
      </c>
      <c r="W2188" s="195">
        <v>0.22</v>
      </c>
      <c r="X2188" s="195">
        <v>0.26400000000000001</v>
      </c>
      <c r="Y2188" s="195" t="s">
        <v>143</v>
      </c>
      <c r="Z2188" s="195" t="s">
        <v>143</v>
      </c>
      <c r="AA2188" s="195">
        <v>1.4E-2</v>
      </c>
      <c r="AB2188" s="195">
        <v>2.9000000000000001E-2</v>
      </c>
    </row>
    <row r="2189" spans="1:28" x14ac:dyDescent="0.25">
      <c r="A2189" s="94" t="s">
        <v>3632</v>
      </c>
      <c r="B2189" s="195">
        <v>0.28842929010620461</v>
      </c>
      <c r="C2189" s="195">
        <v>0.58580212409167132</v>
      </c>
      <c r="D2189" s="195">
        <v>4.9748462828395755E-2</v>
      </c>
      <c r="E2189" s="195">
        <v>1.4533258803801007E-2</v>
      </c>
      <c r="F2189" s="195">
        <v>1.1179429849077697E-3</v>
      </c>
      <c r="G2189" s="195">
        <v>3.8569032979318053E-2</v>
      </c>
      <c r="H2189" s="195">
        <v>5.5897149245388487E-4</v>
      </c>
      <c r="I2189" s="195">
        <v>2.1240916713247623E-2</v>
      </c>
      <c r="J2189" s="194">
        <v>0.99999999999999989</v>
      </c>
      <c r="K2189" s="196">
        <v>1789</v>
      </c>
      <c r="L2189" s="94"/>
      <c r="M2189" s="195">
        <v>0.26800000000000002</v>
      </c>
      <c r="N2189" s="195">
        <v>0.31</v>
      </c>
      <c r="O2189" s="195">
        <v>0.56299999999999994</v>
      </c>
      <c r="P2189" s="195">
        <v>0.60799999999999998</v>
      </c>
      <c r="Q2189" s="195">
        <v>4.1000000000000002E-2</v>
      </c>
      <c r="R2189" s="195">
        <v>6.0999999999999999E-2</v>
      </c>
      <c r="S2189" s="195">
        <v>0.01</v>
      </c>
      <c r="T2189" s="195">
        <v>2.1000000000000001E-2</v>
      </c>
      <c r="U2189" s="195">
        <v>0</v>
      </c>
      <c r="V2189" s="195">
        <v>4.0000000000000001E-3</v>
      </c>
      <c r="W2189" s="195">
        <v>3.1E-2</v>
      </c>
      <c r="X2189" s="195">
        <v>4.9000000000000002E-2</v>
      </c>
      <c r="Y2189" s="195">
        <v>0</v>
      </c>
      <c r="Z2189" s="195">
        <v>3.0000000000000001E-3</v>
      </c>
      <c r="AA2189" s="195">
        <v>1.6E-2</v>
      </c>
      <c r="AB2189" s="195">
        <v>2.9000000000000001E-2</v>
      </c>
    </row>
    <row r="2190" spans="1:28" x14ac:dyDescent="0.25">
      <c r="A2190" s="94" t="s">
        <v>3633</v>
      </c>
      <c r="B2190" s="195" t="s">
        <v>143</v>
      </c>
      <c r="C2190" s="195">
        <v>0.24169184290030213</v>
      </c>
      <c r="D2190" s="195">
        <v>0.32326283987915405</v>
      </c>
      <c r="E2190" s="195">
        <v>0.11782477341389729</v>
      </c>
      <c r="F2190" s="195">
        <v>1.5105740181268883E-2</v>
      </c>
      <c r="G2190" s="195">
        <v>0.27190332326283989</v>
      </c>
      <c r="H2190" s="195" t="s">
        <v>143</v>
      </c>
      <c r="I2190" s="195">
        <v>3.0211480362537766E-2</v>
      </c>
      <c r="J2190" s="194">
        <v>1</v>
      </c>
      <c r="K2190" s="196">
        <v>331</v>
      </c>
      <c r="L2190" s="94"/>
      <c r="M2190" s="195" t="s">
        <v>143</v>
      </c>
      <c r="N2190" s="195" t="s">
        <v>143</v>
      </c>
      <c r="O2190" s="195">
        <v>0.19900000000000001</v>
      </c>
      <c r="P2190" s="195">
        <v>0.29099999999999998</v>
      </c>
      <c r="Q2190" s="195">
        <v>0.27500000000000002</v>
      </c>
      <c r="R2190" s="195">
        <v>0.375</v>
      </c>
      <c r="S2190" s="195">
        <v>8.6999999999999994E-2</v>
      </c>
      <c r="T2190" s="195">
        <v>0.157</v>
      </c>
      <c r="U2190" s="195">
        <v>6.0000000000000001E-3</v>
      </c>
      <c r="V2190" s="195">
        <v>3.5000000000000003E-2</v>
      </c>
      <c r="W2190" s="195">
        <v>0.22700000000000001</v>
      </c>
      <c r="X2190" s="195">
        <v>0.32200000000000001</v>
      </c>
      <c r="Y2190" s="195" t="s">
        <v>143</v>
      </c>
      <c r="Z2190" s="195" t="s">
        <v>143</v>
      </c>
      <c r="AA2190" s="195">
        <v>1.6E-2</v>
      </c>
      <c r="AB2190" s="195">
        <v>5.5E-2</v>
      </c>
    </row>
    <row r="2191" spans="1:28" x14ac:dyDescent="0.25">
      <c r="A2191" s="94" t="s">
        <v>3634</v>
      </c>
      <c r="B2191" s="195" t="s">
        <v>143</v>
      </c>
      <c r="C2191" s="195">
        <v>0.27184986595174265</v>
      </c>
      <c r="D2191" s="195">
        <v>0.23163538873994638</v>
      </c>
      <c r="E2191" s="195">
        <v>6.3270777479892765E-2</v>
      </c>
      <c r="F2191" s="195">
        <v>2.0375335120643431E-2</v>
      </c>
      <c r="G2191" s="195">
        <v>0.39839142091152813</v>
      </c>
      <c r="H2191" s="195">
        <v>1.0723860589812334E-3</v>
      </c>
      <c r="I2191" s="195">
        <v>1.3404825737265416E-2</v>
      </c>
      <c r="J2191" s="194">
        <v>0.99999999999999989</v>
      </c>
      <c r="K2191" s="196">
        <v>1865</v>
      </c>
      <c r="L2191" s="94"/>
      <c r="M2191" s="195" t="s">
        <v>143</v>
      </c>
      <c r="N2191" s="195" t="s">
        <v>143</v>
      </c>
      <c r="O2191" s="195">
        <v>0.252</v>
      </c>
      <c r="P2191" s="195">
        <v>0.29199999999999998</v>
      </c>
      <c r="Q2191" s="195">
        <v>0.21299999999999999</v>
      </c>
      <c r="R2191" s="195">
        <v>0.251</v>
      </c>
      <c r="S2191" s="195">
        <v>5.2999999999999999E-2</v>
      </c>
      <c r="T2191" s="195">
        <v>7.4999999999999997E-2</v>
      </c>
      <c r="U2191" s="195">
        <v>1.4999999999999999E-2</v>
      </c>
      <c r="V2191" s="195">
        <v>2.8000000000000001E-2</v>
      </c>
      <c r="W2191" s="195">
        <v>0.376</v>
      </c>
      <c r="X2191" s="195">
        <v>0.42099999999999999</v>
      </c>
      <c r="Y2191" s="195">
        <v>0</v>
      </c>
      <c r="Z2191" s="195">
        <v>4.0000000000000001E-3</v>
      </c>
      <c r="AA2191" s="195">
        <v>8.9999999999999993E-3</v>
      </c>
      <c r="AB2191" s="195">
        <v>0.02</v>
      </c>
    </row>
    <row r="2192" spans="1:28" x14ac:dyDescent="0.25">
      <c r="A2192" s="94" t="s">
        <v>3635</v>
      </c>
      <c r="B2192" s="195" t="s">
        <v>143</v>
      </c>
      <c r="C2192" s="195">
        <v>0.57322175732217573</v>
      </c>
      <c r="D2192" s="195">
        <v>0.29079497907949792</v>
      </c>
      <c r="E2192" s="195">
        <v>3.1380753138075312E-2</v>
      </c>
      <c r="F2192" s="195" t="s">
        <v>143</v>
      </c>
      <c r="G2192" s="195">
        <v>1.8828451882845189E-2</v>
      </c>
      <c r="H2192" s="195" t="s">
        <v>143</v>
      </c>
      <c r="I2192" s="195">
        <v>8.5774058577405859E-2</v>
      </c>
      <c r="J2192" s="194">
        <v>1</v>
      </c>
      <c r="K2192" s="196">
        <v>478</v>
      </c>
      <c r="L2192" s="94"/>
      <c r="M2192" s="195" t="s">
        <v>143</v>
      </c>
      <c r="N2192" s="195" t="s">
        <v>143</v>
      </c>
      <c r="O2192" s="195">
        <v>0.52800000000000002</v>
      </c>
      <c r="P2192" s="195">
        <v>0.61699999999999999</v>
      </c>
      <c r="Q2192" s="195">
        <v>0.252</v>
      </c>
      <c r="R2192" s="195">
        <v>0.33300000000000002</v>
      </c>
      <c r="S2192" s="195">
        <v>1.9E-2</v>
      </c>
      <c r="T2192" s="195">
        <v>5.0999999999999997E-2</v>
      </c>
      <c r="U2192" s="195" t="s">
        <v>143</v>
      </c>
      <c r="V2192" s="195" t="s">
        <v>143</v>
      </c>
      <c r="W2192" s="195">
        <v>0.01</v>
      </c>
      <c r="X2192" s="195">
        <v>3.5000000000000003E-2</v>
      </c>
      <c r="Y2192" s="195" t="s">
        <v>143</v>
      </c>
      <c r="Z2192" s="195" t="s">
        <v>143</v>
      </c>
      <c r="AA2192" s="195">
        <v>6.4000000000000001E-2</v>
      </c>
      <c r="AB2192" s="195">
        <v>0.114</v>
      </c>
    </row>
    <row r="2193" spans="1:28" x14ac:dyDescent="0.25">
      <c r="A2193" s="94" t="s">
        <v>3636</v>
      </c>
      <c r="B2193" s="195" t="s">
        <v>143</v>
      </c>
      <c r="C2193" s="195">
        <v>0.29767441860465116</v>
      </c>
      <c r="D2193" s="195">
        <v>0.33953488372093021</v>
      </c>
      <c r="E2193" s="195">
        <v>7.6744186046511634E-2</v>
      </c>
      <c r="F2193" s="195">
        <v>9.3023255813953487E-3</v>
      </c>
      <c r="G2193" s="195">
        <v>0.24883720930232558</v>
      </c>
      <c r="H2193" s="195" t="s">
        <v>143</v>
      </c>
      <c r="I2193" s="195">
        <v>2.7906976744186046E-2</v>
      </c>
      <c r="J2193" s="194">
        <v>1</v>
      </c>
      <c r="K2193" s="196">
        <v>430</v>
      </c>
      <c r="L2193" s="94"/>
      <c r="M2193" s="195" t="s">
        <v>143</v>
      </c>
      <c r="N2193" s="195" t="s">
        <v>143</v>
      </c>
      <c r="O2193" s="195">
        <v>0.25600000000000001</v>
      </c>
      <c r="P2193" s="195">
        <v>0.34300000000000003</v>
      </c>
      <c r="Q2193" s="195">
        <v>0.29599999999999999</v>
      </c>
      <c r="R2193" s="195">
        <v>0.38600000000000001</v>
      </c>
      <c r="S2193" s="195">
        <v>5.5E-2</v>
      </c>
      <c r="T2193" s="195">
        <v>0.106</v>
      </c>
      <c r="U2193" s="195">
        <v>4.0000000000000001E-3</v>
      </c>
      <c r="V2193" s="195">
        <v>2.4E-2</v>
      </c>
      <c r="W2193" s="195">
        <v>0.21</v>
      </c>
      <c r="X2193" s="195">
        <v>0.29199999999999998</v>
      </c>
      <c r="Y2193" s="195" t="s">
        <v>143</v>
      </c>
      <c r="Z2193" s="195" t="s">
        <v>143</v>
      </c>
      <c r="AA2193" s="195">
        <v>1.6E-2</v>
      </c>
      <c r="AB2193" s="195">
        <v>4.8000000000000001E-2</v>
      </c>
    </row>
    <row r="2194" spans="1:28" x14ac:dyDescent="0.25">
      <c r="A2194" s="94" t="s">
        <v>3637</v>
      </c>
      <c r="B2194" s="195" t="s">
        <v>143</v>
      </c>
      <c r="C2194" s="195">
        <v>0.41768292682926828</v>
      </c>
      <c r="D2194" s="195">
        <v>0.1676829268292683</v>
      </c>
      <c r="E2194" s="195">
        <v>6.7073170731707321E-2</v>
      </c>
      <c r="F2194" s="195">
        <v>0.10670731707317073</v>
      </c>
      <c r="G2194" s="195">
        <v>0.19817073170731708</v>
      </c>
      <c r="H2194" s="195" t="s">
        <v>143</v>
      </c>
      <c r="I2194" s="195">
        <v>4.2682926829268296E-2</v>
      </c>
      <c r="J2194" s="194">
        <v>1</v>
      </c>
      <c r="K2194" s="196">
        <v>328</v>
      </c>
      <c r="L2194" s="94"/>
      <c r="M2194" s="195" t="s">
        <v>143</v>
      </c>
      <c r="N2194" s="195" t="s">
        <v>143</v>
      </c>
      <c r="O2194" s="195">
        <v>0.36599999999999999</v>
      </c>
      <c r="P2194" s="195">
        <v>0.47199999999999998</v>
      </c>
      <c r="Q2194" s="195">
        <v>0.13100000000000001</v>
      </c>
      <c r="R2194" s="195">
        <v>0.21199999999999999</v>
      </c>
      <c r="S2194" s="195">
        <v>4.4999999999999998E-2</v>
      </c>
      <c r="T2194" s="195">
        <v>9.9000000000000005E-2</v>
      </c>
      <c r="U2194" s="195">
        <v>7.8E-2</v>
      </c>
      <c r="V2194" s="195">
        <v>0.14499999999999999</v>
      </c>
      <c r="W2194" s="195">
        <v>0.159</v>
      </c>
      <c r="X2194" s="195">
        <v>0.245</v>
      </c>
      <c r="Y2194" s="195" t="s">
        <v>143</v>
      </c>
      <c r="Z2194" s="195" t="s">
        <v>143</v>
      </c>
      <c r="AA2194" s="195">
        <v>2.5999999999999999E-2</v>
      </c>
      <c r="AB2194" s="195">
        <v>7.0000000000000007E-2</v>
      </c>
    </row>
    <row r="2195" spans="1:28" x14ac:dyDescent="0.25">
      <c r="A2195" s="94" t="s">
        <v>3638</v>
      </c>
      <c r="B2195" s="195" t="s">
        <v>143</v>
      </c>
      <c r="C2195" s="195">
        <v>0.16617210682492581</v>
      </c>
      <c r="D2195" s="195">
        <v>0.23738872403560832</v>
      </c>
      <c r="E2195" s="195">
        <v>5.9347181008902079E-2</v>
      </c>
      <c r="F2195" s="195">
        <v>2.3738872403560832E-2</v>
      </c>
      <c r="G2195" s="195">
        <v>0.48071216617210683</v>
      </c>
      <c r="H2195" s="195" t="s">
        <v>143</v>
      </c>
      <c r="I2195" s="195">
        <v>3.2640949554896145E-2</v>
      </c>
      <c r="J2195" s="194">
        <v>1</v>
      </c>
      <c r="K2195" s="196">
        <v>337</v>
      </c>
      <c r="L2195" s="94"/>
      <c r="M2195" s="195" t="s">
        <v>143</v>
      </c>
      <c r="N2195" s="195" t="s">
        <v>143</v>
      </c>
      <c r="O2195" s="195">
        <v>0.13</v>
      </c>
      <c r="P2195" s="195">
        <v>0.21</v>
      </c>
      <c r="Q2195" s="195">
        <v>0.19500000000000001</v>
      </c>
      <c r="R2195" s="195">
        <v>0.28599999999999998</v>
      </c>
      <c r="S2195" s="195">
        <v>3.9E-2</v>
      </c>
      <c r="T2195" s="195">
        <v>0.09</v>
      </c>
      <c r="U2195" s="195">
        <v>1.2E-2</v>
      </c>
      <c r="V2195" s="195">
        <v>4.5999999999999999E-2</v>
      </c>
      <c r="W2195" s="195">
        <v>0.42799999999999999</v>
      </c>
      <c r="X2195" s="195">
        <v>0.53400000000000003</v>
      </c>
      <c r="Y2195" s="195" t="s">
        <v>143</v>
      </c>
      <c r="Z2195" s="195" t="s">
        <v>143</v>
      </c>
      <c r="AA2195" s="195">
        <v>1.7999999999999999E-2</v>
      </c>
      <c r="AB2195" s="195">
        <v>5.7000000000000002E-2</v>
      </c>
    </row>
    <row r="2196" spans="1:28" x14ac:dyDescent="0.25">
      <c r="A2196" s="94" t="s">
        <v>3639</v>
      </c>
      <c r="B2196" s="195" t="s">
        <v>143</v>
      </c>
      <c r="C2196" s="195">
        <v>0.39892183288409705</v>
      </c>
      <c r="D2196" s="195">
        <v>0.37668463611859837</v>
      </c>
      <c r="E2196" s="195">
        <v>6.2668463611859834E-2</v>
      </c>
      <c r="F2196" s="195">
        <v>9.433962264150943E-3</v>
      </c>
      <c r="G2196" s="195">
        <v>0.12264150943396226</v>
      </c>
      <c r="H2196" s="195">
        <v>6.7385444743935314E-4</v>
      </c>
      <c r="I2196" s="195">
        <v>2.8975741239892182E-2</v>
      </c>
      <c r="J2196" s="194">
        <v>1</v>
      </c>
      <c r="K2196" s="196">
        <v>1484</v>
      </c>
      <c r="L2196" s="94"/>
      <c r="M2196" s="195" t="s">
        <v>143</v>
      </c>
      <c r="N2196" s="195" t="s">
        <v>143</v>
      </c>
      <c r="O2196" s="195">
        <v>0.374</v>
      </c>
      <c r="P2196" s="195">
        <v>0.42399999999999999</v>
      </c>
      <c r="Q2196" s="195">
        <v>0.35199999999999998</v>
      </c>
      <c r="R2196" s="195">
        <v>0.40200000000000002</v>
      </c>
      <c r="S2196" s="195">
        <v>5.0999999999999997E-2</v>
      </c>
      <c r="T2196" s="195">
        <v>7.5999999999999998E-2</v>
      </c>
      <c r="U2196" s="195">
        <v>6.0000000000000001E-3</v>
      </c>
      <c r="V2196" s="195">
        <v>1.6E-2</v>
      </c>
      <c r="W2196" s="195">
        <v>0.107</v>
      </c>
      <c r="X2196" s="195">
        <v>0.14000000000000001</v>
      </c>
      <c r="Y2196" s="195">
        <v>0</v>
      </c>
      <c r="Z2196" s="195">
        <v>4.0000000000000001E-3</v>
      </c>
      <c r="AA2196" s="195">
        <v>2.1999999999999999E-2</v>
      </c>
      <c r="AB2196" s="195">
        <v>3.9E-2</v>
      </c>
    </row>
    <row r="2197" spans="1:28" x14ac:dyDescent="0.25">
      <c r="A2197" s="94" t="s">
        <v>3640</v>
      </c>
      <c r="B2197" s="195" t="s">
        <v>143</v>
      </c>
      <c r="C2197" s="195">
        <v>0.46126760563380281</v>
      </c>
      <c r="D2197" s="195">
        <v>0.352112676056338</v>
      </c>
      <c r="E2197" s="195">
        <v>5.6338028169014086E-2</v>
      </c>
      <c r="F2197" s="195">
        <v>3.5211267605633804E-3</v>
      </c>
      <c r="G2197" s="195">
        <v>8.8028169014084501E-2</v>
      </c>
      <c r="H2197" s="195" t="s">
        <v>143</v>
      </c>
      <c r="I2197" s="195">
        <v>3.873239436619718E-2</v>
      </c>
      <c r="J2197" s="194">
        <v>0.99999999999999989</v>
      </c>
      <c r="K2197" s="196">
        <v>284</v>
      </c>
      <c r="L2197" s="94"/>
      <c r="M2197" s="195" t="s">
        <v>143</v>
      </c>
      <c r="N2197" s="195" t="s">
        <v>143</v>
      </c>
      <c r="O2197" s="195">
        <v>0.40400000000000003</v>
      </c>
      <c r="P2197" s="195">
        <v>0.51900000000000002</v>
      </c>
      <c r="Q2197" s="195">
        <v>0.29899999999999999</v>
      </c>
      <c r="R2197" s="195">
        <v>0.40899999999999997</v>
      </c>
      <c r="S2197" s="195">
        <v>3.5000000000000003E-2</v>
      </c>
      <c r="T2197" s="195">
        <v>0.09</v>
      </c>
      <c r="U2197" s="195">
        <v>1E-3</v>
      </c>
      <c r="V2197" s="195">
        <v>0.02</v>
      </c>
      <c r="W2197" s="195">
        <v>0.06</v>
      </c>
      <c r="X2197" s="195">
        <v>0.127</v>
      </c>
      <c r="Y2197" s="195" t="s">
        <v>143</v>
      </c>
      <c r="Z2197" s="195" t="s">
        <v>143</v>
      </c>
      <c r="AA2197" s="195">
        <v>2.1999999999999999E-2</v>
      </c>
      <c r="AB2197" s="195">
        <v>6.8000000000000005E-2</v>
      </c>
    </row>
    <row r="2198" spans="1:28" x14ac:dyDescent="0.25">
      <c r="A2198" s="94" t="s">
        <v>3641</v>
      </c>
      <c r="B2198" s="195">
        <v>5.3685470995210219E-2</v>
      </c>
      <c r="C2198" s="195">
        <v>0.32410856838744012</v>
      </c>
      <c r="D2198" s="195">
        <v>0.23815859499733902</v>
      </c>
      <c r="E2198" s="195">
        <v>0.10637307078233103</v>
      </c>
      <c r="F2198" s="195">
        <v>1.8759978712080894E-2</v>
      </c>
      <c r="G2198" s="195">
        <v>0.22931080361894624</v>
      </c>
      <c r="H2198" s="195">
        <v>6.1868014901543377E-3</v>
      </c>
      <c r="I2198" s="195">
        <v>2.3416711016498136E-2</v>
      </c>
      <c r="J2198" s="194">
        <v>1</v>
      </c>
      <c r="K2198" s="196">
        <v>15032</v>
      </c>
      <c r="L2198" s="94"/>
      <c r="M2198" s="195">
        <v>0.05</v>
      </c>
      <c r="N2198" s="195">
        <v>5.7000000000000002E-2</v>
      </c>
      <c r="O2198" s="195">
        <v>0.317</v>
      </c>
      <c r="P2198" s="195">
        <v>0.33200000000000002</v>
      </c>
      <c r="Q2198" s="195">
        <v>0.23100000000000001</v>
      </c>
      <c r="R2198" s="195">
        <v>0.245</v>
      </c>
      <c r="S2198" s="195">
        <v>0.10199999999999999</v>
      </c>
      <c r="T2198" s="195">
        <v>0.111</v>
      </c>
      <c r="U2198" s="195">
        <v>1.7000000000000001E-2</v>
      </c>
      <c r="V2198" s="195">
        <v>2.1000000000000001E-2</v>
      </c>
      <c r="W2198" s="195">
        <v>0.223</v>
      </c>
      <c r="X2198" s="195">
        <v>0.23599999999999999</v>
      </c>
      <c r="Y2198" s="195">
        <v>5.0000000000000001E-3</v>
      </c>
      <c r="Z2198" s="195">
        <v>8.0000000000000002E-3</v>
      </c>
      <c r="AA2198" s="195">
        <v>2.1000000000000001E-2</v>
      </c>
      <c r="AB2198" s="195">
        <v>2.5999999999999999E-2</v>
      </c>
    </row>
    <row r="2199" spans="1:28" x14ac:dyDescent="0.25">
      <c r="A2199" s="94" t="s">
        <v>3642</v>
      </c>
      <c r="B2199" s="195" t="s">
        <v>143</v>
      </c>
      <c r="C2199" s="195">
        <v>0.33333333333333331</v>
      </c>
      <c r="D2199" s="195">
        <v>0.28219696969696972</v>
      </c>
      <c r="E2199" s="195">
        <v>0.15340909090909091</v>
      </c>
      <c r="F2199" s="195">
        <v>2.2727272727272728E-2</v>
      </c>
      <c r="G2199" s="195">
        <v>0.17803030303030304</v>
      </c>
      <c r="H2199" s="195">
        <v>1.893939393939394E-3</v>
      </c>
      <c r="I2199" s="195">
        <v>2.8409090909090908E-2</v>
      </c>
      <c r="J2199" s="194">
        <v>1</v>
      </c>
      <c r="K2199" s="196">
        <v>528</v>
      </c>
      <c r="L2199" s="94"/>
      <c r="M2199" s="195" t="s">
        <v>143</v>
      </c>
      <c r="N2199" s="195" t="s">
        <v>143</v>
      </c>
      <c r="O2199" s="195">
        <v>0.29399999999999998</v>
      </c>
      <c r="P2199" s="195">
        <v>0.375</v>
      </c>
      <c r="Q2199" s="195">
        <v>0.245</v>
      </c>
      <c r="R2199" s="195">
        <v>0.32200000000000001</v>
      </c>
      <c r="S2199" s="195">
        <v>0.125</v>
      </c>
      <c r="T2199" s="195">
        <v>0.187</v>
      </c>
      <c r="U2199" s="195">
        <v>1.2999999999999999E-2</v>
      </c>
      <c r="V2199" s="195">
        <v>3.9E-2</v>
      </c>
      <c r="W2199" s="195">
        <v>0.14799999999999999</v>
      </c>
      <c r="X2199" s="195">
        <v>0.21299999999999999</v>
      </c>
      <c r="Y2199" s="195">
        <v>0</v>
      </c>
      <c r="Z2199" s="195">
        <v>1.0999999999999999E-2</v>
      </c>
      <c r="AA2199" s="195">
        <v>1.7000000000000001E-2</v>
      </c>
      <c r="AB2199" s="195">
        <v>4.5999999999999999E-2</v>
      </c>
    </row>
    <row r="2200" spans="1:28" x14ac:dyDescent="0.25">
      <c r="A2200" s="94" t="s">
        <v>3643</v>
      </c>
      <c r="B2200" s="195" t="s">
        <v>143</v>
      </c>
      <c r="C2200" s="195">
        <v>8.3743842364532015E-2</v>
      </c>
      <c r="D2200" s="195">
        <v>0.17733990147783252</v>
      </c>
      <c r="E2200" s="195">
        <v>8.3743842364532015E-2</v>
      </c>
      <c r="F2200" s="195" t="s">
        <v>143</v>
      </c>
      <c r="G2200" s="195">
        <v>0.61822660098522164</v>
      </c>
      <c r="H2200" s="195">
        <v>2.9556650246305417E-2</v>
      </c>
      <c r="I2200" s="195">
        <v>7.3891625615763543E-3</v>
      </c>
      <c r="J2200" s="194">
        <v>1</v>
      </c>
      <c r="K2200" s="196">
        <v>406</v>
      </c>
      <c r="L2200" s="94"/>
      <c r="M2200" s="195" t="s">
        <v>143</v>
      </c>
      <c r="N2200" s="195" t="s">
        <v>143</v>
      </c>
      <c r="O2200" s="195">
        <v>6.0999999999999999E-2</v>
      </c>
      <c r="P2200" s="195">
        <v>0.115</v>
      </c>
      <c r="Q2200" s="195">
        <v>0.14299999999999999</v>
      </c>
      <c r="R2200" s="195">
        <v>0.217</v>
      </c>
      <c r="S2200" s="195">
        <v>6.0999999999999999E-2</v>
      </c>
      <c r="T2200" s="195">
        <v>0.115</v>
      </c>
      <c r="U2200" s="195" t="s">
        <v>143</v>
      </c>
      <c r="V2200" s="195" t="s">
        <v>143</v>
      </c>
      <c r="W2200" s="195">
        <v>0.56999999999999995</v>
      </c>
      <c r="X2200" s="195">
        <v>0.66400000000000003</v>
      </c>
      <c r="Y2200" s="195">
        <v>1.7000000000000001E-2</v>
      </c>
      <c r="Z2200" s="195">
        <v>5.0999999999999997E-2</v>
      </c>
      <c r="AA2200" s="195">
        <v>3.0000000000000001E-3</v>
      </c>
      <c r="AB2200" s="195">
        <v>2.1000000000000001E-2</v>
      </c>
    </row>
    <row r="2201" spans="1:28" x14ac:dyDescent="0.25">
      <c r="A2201" s="94" t="s">
        <v>3644</v>
      </c>
      <c r="B2201" s="195">
        <v>0.23753665689149561</v>
      </c>
      <c r="C2201" s="195">
        <v>2.9325513196480938E-3</v>
      </c>
      <c r="D2201" s="195">
        <v>0.27712609970674484</v>
      </c>
      <c r="E2201" s="195">
        <v>0.28299120234604108</v>
      </c>
      <c r="F2201" s="195">
        <v>1.906158357771261E-2</v>
      </c>
      <c r="G2201" s="195">
        <v>1.6129032258064516E-2</v>
      </c>
      <c r="H2201" s="195" t="s">
        <v>143</v>
      </c>
      <c r="I2201" s="195">
        <v>0.16422287390029325</v>
      </c>
      <c r="J2201" s="194">
        <v>0.99999999999999989</v>
      </c>
      <c r="K2201" s="196">
        <v>682</v>
      </c>
      <c r="L2201" s="94"/>
      <c r="M2201" s="195">
        <v>0.20699999999999999</v>
      </c>
      <c r="N2201" s="195">
        <v>0.27100000000000002</v>
      </c>
      <c r="O2201" s="195">
        <v>1E-3</v>
      </c>
      <c r="P2201" s="195">
        <v>1.0999999999999999E-2</v>
      </c>
      <c r="Q2201" s="195">
        <v>0.245</v>
      </c>
      <c r="R2201" s="195">
        <v>0.312</v>
      </c>
      <c r="S2201" s="195">
        <v>0.25</v>
      </c>
      <c r="T2201" s="195">
        <v>0.318</v>
      </c>
      <c r="U2201" s="195">
        <v>1.0999999999999999E-2</v>
      </c>
      <c r="V2201" s="195">
        <v>3.2000000000000001E-2</v>
      </c>
      <c r="W2201" s="195">
        <v>8.9999999999999993E-3</v>
      </c>
      <c r="X2201" s="195">
        <v>2.9000000000000001E-2</v>
      </c>
      <c r="Y2201" s="195" t="s">
        <v>143</v>
      </c>
      <c r="Z2201" s="195" t="s">
        <v>143</v>
      </c>
      <c r="AA2201" s="195">
        <v>0.13800000000000001</v>
      </c>
      <c r="AB2201" s="195">
        <v>0.19400000000000001</v>
      </c>
    </row>
    <row r="2202" spans="1:28" x14ac:dyDescent="0.25">
      <c r="A2202" s="94" t="s">
        <v>3645</v>
      </c>
      <c r="B2202" s="195">
        <v>7.6396807297605479E-2</v>
      </c>
      <c r="C2202" s="195">
        <v>0.30102622576966931</v>
      </c>
      <c r="D2202" s="195">
        <v>0.21892816419612315</v>
      </c>
      <c r="E2202" s="195">
        <v>8.1527936145952107E-2</v>
      </c>
      <c r="F2202" s="195">
        <v>3.192702394526796E-2</v>
      </c>
      <c r="G2202" s="195">
        <v>0.26111744583808438</v>
      </c>
      <c r="H2202" s="195">
        <v>6.8415051311288486E-3</v>
      </c>
      <c r="I2202" s="195">
        <v>2.2234891676168756E-2</v>
      </c>
      <c r="J2202" s="194">
        <v>0.99999999999999989</v>
      </c>
      <c r="K2202" s="196">
        <v>1754</v>
      </c>
      <c r="L2202" s="94"/>
      <c r="M2202" s="195">
        <v>6.5000000000000002E-2</v>
      </c>
      <c r="N2202" s="195">
        <v>0.09</v>
      </c>
      <c r="O2202" s="195">
        <v>0.28000000000000003</v>
      </c>
      <c r="P2202" s="195">
        <v>0.32300000000000001</v>
      </c>
      <c r="Q2202" s="195">
        <v>0.2</v>
      </c>
      <c r="R2202" s="195">
        <v>0.23899999999999999</v>
      </c>
      <c r="S2202" s="195">
        <v>7.0000000000000007E-2</v>
      </c>
      <c r="T2202" s="195">
        <v>9.5000000000000001E-2</v>
      </c>
      <c r="U2202" s="195">
        <v>2.5000000000000001E-2</v>
      </c>
      <c r="V2202" s="195">
        <v>4.1000000000000002E-2</v>
      </c>
      <c r="W2202" s="195">
        <v>0.24099999999999999</v>
      </c>
      <c r="X2202" s="195">
        <v>0.28199999999999997</v>
      </c>
      <c r="Y2202" s="195">
        <v>4.0000000000000001E-3</v>
      </c>
      <c r="Z2202" s="195">
        <v>1.2E-2</v>
      </c>
      <c r="AA2202" s="195">
        <v>1.6E-2</v>
      </c>
      <c r="AB2202" s="195">
        <v>0.03</v>
      </c>
    </row>
    <row r="2203" spans="1:28" x14ac:dyDescent="0.25">
      <c r="A2203" s="94" t="s">
        <v>3646</v>
      </c>
      <c r="B2203" s="195">
        <v>0.29780114722753348</v>
      </c>
      <c r="C2203" s="195">
        <v>0.54445506692160617</v>
      </c>
      <c r="D2203" s="195">
        <v>7.1701720841300193E-2</v>
      </c>
      <c r="E2203" s="195">
        <v>1.768642447418738E-2</v>
      </c>
      <c r="F2203" s="195">
        <v>9.5602294455066918E-4</v>
      </c>
      <c r="G2203" s="195">
        <v>4.3021032504780114E-2</v>
      </c>
      <c r="H2203" s="195">
        <v>4.3021032504780114E-3</v>
      </c>
      <c r="I2203" s="195">
        <v>2.0076481835564052E-2</v>
      </c>
      <c r="J2203" s="194">
        <v>1</v>
      </c>
      <c r="K2203" s="196">
        <v>2092</v>
      </c>
      <c r="L2203" s="94"/>
      <c r="M2203" s="195">
        <v>0.27900000000000003</v>
      </c>
      <c r="N2203" s="195">
        <v>0.318</v>
      </c>
      <c r="O2203" s="195">
        <v>0.52300000000000002</v>
      </c>
      <c r="P2203" s="195">
        <v>0.56599999999999995</v>
      </c>
      <c r="Q2203" s="195">
        <v>6.0999999999999999E-2</v>
      </c>
      <c r="R2203" s="195">
        <v>8.4000000000000005E-2</v>
      </c>
      <c r="S2203" s="195">
        <v>1.2999999999999999E-2</v>
      </c>
      <c r="T2203" s="195">
        <v>2.4E-2</v>
      </c>
      <c r="U2203" s="195">
        <v>0</v>
      </c>
      <c r="V2203" s="195">
        <v>3.0000000000000001E-3</v>
      </c>
      <c r="W2203" s="195">
        <v>3.5000000000000003E-2</v>
      </c>
      <c r="X2203" s="195">
        <v>5.2999999999999999E-2</v>
      </c>
      <c r="Y2203" s="195">
        <v>2E-3</v>
      </c>
      <c r="Z2203" s="195">
        <v>8.0000000000000002E-3</v>
      </c>
      <c r="AA2203" s="195">
        <v>1.4999999999999999E-2</v>
      </c>
      <c r="AB2203" s="195">
        <v>2.7E-2</v>
      </c>
    </row>
    <row r="2204" spans="1:28" x14ac:dyDescent="0.25">
      <c r="A2204" s="94" t="s">
        <v>3647</v>
      </c>
      <c r="B2204" s="195" t="s">
        <v>143</v>
      </c>
      <c r="C2204" s="195">
        <v>0.24731182795698925</v>
      </c>
      <c r="D2204" s="195">
        <v>0.25806451612903225</v>
      </c>
      <c r="E2204" s="195">
        <v>0.14516129032258066</v>
      </c>
      <c r="F2204" s="195">
        <v>1.6129032258064516E-2</v>
      </c>
      <c r="G2204" s="195">
        <v>0.31182795698924731</v>
      </c>
      <c r="H2204" s="195">
        <v>5.3763440860215058E-3</v>
      </c>
      <c r="I2204" s="195">
        <v>1.6129032258064516E-2</v>
      </c>
      <c r="J2204" s="194">
        <v>1</v>
      </c>
      <c r="K2204" s="196">
        <v>372</v>
      </c>
      <c r="L2204" s="94"/>
      <c r="M2204" s="195" t="s">
        <v>143</v>
      </c>
      <c r="N2204" s="195" t="s">
        <v>143</v>
      </c>
      <c r="O2204" s="195">
        <v>0.20599999999999999</v>
      </c>
      <c r="P2204" s="195">
        <v>0.29399999999999998</v>
      </c>
      <c r="Q2204" s="195">
        <v>0.216</v>
      </c>
      <c r="R2204" s="195">
        <v>0.30499999999999999</v>
      </c>
      <c r="S2204" s="195">
        <v>0.113</v>
      </c>
      <c r="T2204" s="195">
        <v>0.185</v>
      </c>
      <c r="U2204" s="195">
        <v>7.0000000000000001E-3</v>
      </c>
      <c r="V2204" s="195">
        <v>3.5000000000000003E-2</v>
      </c>
      <c r="W2204" s="195">
        <v>0.26700000000000002</v>
      </c>
      <c r="X2204" s="195">
        <v>0.36099999999999999</v>
      </c>
      <c r="Y2204" s="195">
        <v>1E-3</v>
      </c>
      <c r="Z2204" s="195">
        <v>1.9E-2</v>
      </c>
      <c r="AA2204" s="195">
        <v>7.0000000000000001E-3</v>
      </c>
      <c r="AB2204" s="195">
        <v>3.5000000000000003E-2</v>
      </c>
    </row>
    <row r="2205" spans="1:28" x14ac:dyDescent="0.25">
      <c r="A2205" s="94" t="s">
        <v>3648</v>
      </c>
      <c r="B2205" s="195" t="s">
        <v>143</v>
      </c>
      <c r="C2205" s="195">
        <v>0.305156382079459</v>
      </c>
      <c r="D2205" s="195">
        <v>0.17371090448013524</v>
      </c>
      <c r="E2205" s="195">
        <v>0.12130177514792899</v>
      </c>
      <c r="F2205" s="195">
        <v>1.2679628064243449E-2</v>
      </c>
      <c r="G2205" s="195">
        <v>0.37066779374471681</v>
      </c>
      <c r="H2205" s="195">
        <v>7.1851225697379542E-3</v>
      </c>
      <c r="I2205" s="195">
        <v>9.2983939137785288E-3</v>
      </c>
      <c r="J2205" s="194">
        <v>0.99999999999999989</v>
      </c>
      <c r="K2205" s="196">
        <v>2366</v>
      </c>
      <c r="L2205" s="94"/>
      <c r="M2205" s="195" t="s">
        <v>143</v>
      </c>
      <c r="N2205" s="195" t="s">
        <v>143</v>
      </c>
      <c r="O2205" s="195">
        <v>0.28699999999999998</v>
      </c>
      <c r="P2205" s="195">
        <v>0.32400000000000001</v>
      </c>
      <c r="Q2205" s="195">
        <v>0.159</v>
      </c>
      <c r="R2205" s="195">
        <v>0.19</v>
      </c>
      <c r="S2205" s="195">
        <v>0.109</v>
      </c>
      <c r="T2205" s="195">
        <v>0.13500000000000001</v>
      </c>
      <c r="U2205" s="195">
        <v>8.9999999999999993E-3</v>
      </c>
      <c r="V2205" s="195">
        <v>1.7999999999999999E-2</v>
      </c>
      <c r="W2205" s="195">
        <v>0.35099999999999998</v>
      </c>
      <c r="X2205" s="195">
        <v>0.39</v>
      </c>
      <c r="Y2205" s="195">
        <v>4.0000000000000001E-3</v>
      </c>
      <c r="Z2205" s="195">
        <v>1.0999999999999999E-2</v>
      </c>
      <c r="AA2205" s="195">
        <v>6.0000000000000001E-3</v>
      </c>
      <c r="AB2205" s="195">
        <v>1.4E-2</v>
      </c>
    </row>
    <row r="2206" spans="1:28" x14ac:dyDescent="0.25">
      <c r="A2206" s="94" t="s">
        <v>3649</v>
      </c>
      <c r="B2206" s="195" t="s">
        <v>143</v>
      </c>
      <c r="C2206" s="195">
        <v>0.48713826366559487</v>
      </c>
      <c r="D2206" s="195">
        <v>0.34405144694533762</v>
      </c>
      <c r="E2206" s="195">
        <v>7.5562700964630219E-2</v>
      </c>
      <c r="F2206" s="195">
        <v>6.4308681672025723E-3</v>
      </c>
      <c r="G2206" s="195">
        <v>2.2508038585209004E-2</v>
      </c>
      <c r="H2206" s="195" t="s">
        <v>143</v>
      </c>
      <c r="I2206" s="195">
        <v>6.4308681672025719E-2</v>
      </c>
      <c r="J2206" s="194">
        <v>1</v>
      </c>
      <c r="K2206" s="196">
        <v>622</v>
      </c>
      <c r="L2206" s="94"/>
      <c r="M2206" s="195" t="s">
        <v>143</v>
      </c>
      <c r="N2206" s="195" t="s">
        <v>143</v>
      </c>
      <c r="O2206" s="195">
        <v>0.44800000000000001</v>
      </c>
      <c r="P2206" s="195">
        <v>0.52600000000000002</v>
      </c>
      <c r="Q2206" s="195">
        <v>0.308</v>
      </c>
      <c r="R2206" s="195">
        <v>0.38200000000000001</v>
      </c>
      <c r="S2206" s="195">
        <v>5.7000000000000002E-2</v>
      </c>
      <c r="T2206" s="195">
        <v>9.9000000000000005E-2</v>
      </c>
      <c r="U2206" s="195">
        <v>3.0000000000000001E-3</v>
      </c>
      <c r="V2206" s="195">
        <v>1.6E-2</v>
      </c>
      <c r="W2206" s="195">
        <v>1.2999999999999999E-2</v>
      </c>
      <c r="X2206" s="195">
        <v>3.6999999999999998E-2</v>
      </c>
      <c r="Y2206" s="195" t="s">
        <v>143</v>
      </c>
      <c r="Z2206" s="195" t="s">
        <v>143</v>
      </c>
      <c r="AA2206" s="195">
        <v>4.8000000000000001E-2</v>
      </c>
      <c r="AB2206" s="195">
        <v>8.5999999999999993E-2</v>
      </c>
    </row>
    <row r="2207" spans="1:28" x14ac:dyDescent="0.25">
      <c r="A2207" s="94" t="s">
        <v>3650</v>
      </c>
      <c r="B2207" s="195" t="s">
        <v>143</v>
      </c>
      <c r="C2207" s="195">
        <v>0.20370370370370369</v>
      </c>
      <c r="D2207" s="195">
        <v>0.34074074074074073</v>
      </c>
      <c r="E2207" s="195">
        <v>0.12222222222222222</v>
      </c>
      <c r="F2207" s="195">
        <v>1.8518518518518517E-2</v>
      </c>
      <c r="G2207" s="195">
        <v>0.26111111111111113</v>
      </c>
      <c r="H2207" s="195">
        <v>1.8518518518518519E-3</v>
      </c>
      <c r="I2207" s="195">
        <v>5.185185185185185E-2</v>
      </c>
      <c r="J2207" s="194">
        <v>0.99999999999999989</v>
      </c>
      <c r="K2207" s="196">
        <v>540</v>
      </c>
      <c r="L2207" s="94"/>
      <c r="M2207" s="195" t="s">
        <v>143</v>
      </c>
      <c r="N2207" s="195" t="s">
        <v>143</v>
      </c>
      <c r="O2207" s="195">
        <v>0.17199999999999999</v>
      </c>
      <c r="P2207" s="195">
        <v>0.24</v>
      </c>
      <c r="Q2207" s="195">
        <v>0.30199999999999999</v>
      </c>
      <c r="R2207" s="195">
        <v>0.38200000000000001</v>
      </c>
      <c r="S2207" s="195">
        <v>9.7000000000000003E-2</v>
      </c>
      <c r="T2207" s="195">
        <v>0.153</v>
      </c>
      <c r="U2207" s="195">
        <v>0.01</v>
      </c>
      <c r="V2207" s="195">
        <v>3.4000000000000002E-2</v>
      </c>
      <c r="W2207" s="195">
        <v>0.22600000000000001</v>
      </c>
      <c r="X2207" s="195">
        <v>0.3</v>
      </c>
      <c r="Y2207" s="195">
        <v>0</v>
      </c>
      <c r="Z2207" s="195">
        <v>0.01</v>
      </c>
      <c r="AA2207" s="195">
        <v>3.5999999999999997E-2</v>
      </c>
      <c r="AB2207" s="195">
        <v>7.3999999999999996E-2</v>
      </c>
    </row>
    <row r="2208" spans="1:28" x14ac:dyDescent="0.25">
      <c r="A2208" s="94" t="s">
        <v>3651</v>
      </c>
      <c r="B2208" s="195" t="s">
        <v>143</v>
      </c>
      <c r="C2208" s="195">
        <v>0.41203703703703703</v>
      </c>
      <c r="D2208" s="195">
        <v>0.18287037037037038</v>
      </c>
      <c r="E2208" s="195">
        <v>7.8703703703703706E-2</v>
      </c>
      <c r="F2208" s="195">
        <v>0.10879629629629629</v>
      </c>
      <c r="G2208" s="195">
        <v>0.18981481481481483</v>
      </c>
      <c r="H2208" s="195">
        <v>1.3888888888888888E-2</v>
      </c>
      <c r="I2208" s="195">
        <v>1.3888888888888888E-2</v>
      </c>
      <c r="J2208" s="194">
        <v>1</v>
      </c>
      <c r="K2208" s="196">
        <v>432</v>
      </c>
      <c r="L2208" s="94"/>
      <c r="M2208" s="195" t="s">
        <v>143</v>
      </c>
      <c r="N2208" s="195" t="s">
        <v>143</v>
      </c>
      <c r="O2208" s="195">
        <v>0.36699999999999999</v>
      </c>
      <c r="P2208" s="195">
        <v>0.45900000000000002</v>
      </c>
      <c r="Q2208" s="195">
        <v>0.14899999999999999</v>
      </c>
      <c r="R2208" s="195">
        <v>0.222</v>
      </c>
      <c r="S2208" s="195">
        <v>5.7000000000000002E-2</v>
      </c>
      <c r="T2208" s="195">
        <v>0.108</v>
      </c>
      <c r="U2208" s="195">
        <v>8.3000000000000004E-2</v>
      </c>
      <c r="V2208" s="195">
        <v>0.14199999999999999</v>
      </c>
      <c r="W2208" s="195">
        <v>0.156</v>
      </c>
      <c r="X2208" s="195">
        <v>0.22900000000000001</v>
      </c>
      <c r="Y2208" s="195">
        <v>6.0000000000000001E-3</v>
      </c>
      <c r="Z2208" s="195">
        <v>0.03</v>
      </c>
      <c r="AA2208" s="195">
        <v>6.0000000000000001E-3</v>
      </c>
      <c r="AB2208" s="195">
        <v>0.03</v>
      </c>
    </row>
    <row r="2209" spans="1:28" x14ac:dyDescent="0.25">
      <c r="A2209" s="94" t="s">
        <v>3652</v>
      </c>
      <c r="B2209" s="195" t="s">
        <v>143</v>
      </c>
      <c r="C2209" s="195">
        <v>0.13489736070381231</v>
      </c>
      <c r="D2209" s="195">
        <v>0.2316715542521994</v>
      </c>
      <c r="E2209" s="195">
        <v>0.12316715542521994</v>
      </c>
      <c r="F2209" s="195">
        <v>1.7595307917888565E-2</v>
      </c>
      <c r="G2209" s="195">
        <v>0.47800586510263932</v>
      </c>
      <c r="H2209" s="195">
        <v>2.9325513196480938E-3</v>
      </c>
      <c r="I2209" s="195">
        <v>1.1730205278592375E-2</v>
      </c>
      <c r="J2209" s="194">
        <v>1</v>
      </c>
      <c r="K2209" s="196">
        <v>341</v>
      </c>
      <c r="L2209" s="94"/>
      <c r="M2209" s="195" t="s">
        <v>143</v>
      </c>
      <c r="N2209" s="195" t="s">
        <v>143</v>
      </c>
      <c r="O2209" s="195">
        <v>0.10299999999999999</v>
      </c>
      <c r="P2209" s="195">
        <v>0.17499999999999999</v>
      </c>
      <c r="Q2209" s="195">
        <v>0.19</v>
      </c>
      <c r="R2209" s="195">
        <v>0.27900000000000003</v>
      </c>
      <c r="S2209" s="195">
        <v>9.1999999999999998E-2</v>
      </c>
      <c r="T2209" s="195">
        <v>0.16200000000000001</v>
      </c>
      <c r="U2209" s="195">
        <v>8.0000000000000002E-3</v>
      </c>
      <c r="V2209" s="195">
        <v>3.7999999999999999E-2</v>
      </c>
      <c r="W2209" s="195">
        <v>0.42599999999999999</v>
      </c>
      <c r="X2209" s="195">
        <v>0.53100000000000003</v>
      </c>
      <c r="Y2209" s="195">
        <v>1E-3</v>
      </c>
      <c r="Z2209" s="195">
        <v>1.6E-2</v>
      </c>
      <c r="AA2209" s="195">
        <v>5.0000000000000001E-3</v>
      </c>
      <c r="AB2209" s="195">
        <v>0.03</v>
      </c>
    </row>
    <row r="2210" spans="1:28" x14ac:dyDescent="0.25">
      <c r="A2210" s="94" t="s">
        <v>3653</v>
      </c>
      <c r="B2210" s="195" t="s">
        <v>143</v>
      </c>
      <c r="C2210" s="195">
        <v>0.33001107419712072</v>
      </c>
      <c r="D2210" s="195">
        <v>0.40476190476190477</v>
      </c>
      <c r="E2210" s="195">
        <v>9.8006644518272429E-2</v>
      </c>
      <c r="F2210" s="195">
        <v>2.3809523809523808E-2</v>
      </c>
      <c r="G2210" s="195">
        <v>0.10465116279069768</v>
      </c>
      <c r="H2210" s="195">
        <v>4.4296788482834993E-3</v>
      </c>
      <c r="I2210" s="195">
        <v>3.4330011074197121E-2</v>
      </c>
      <c r="J2210" s="194">
        <v>1</v>
      </c>
      <c r="K2210" s="196">
        <v>1806</v>
      </c>
      <c r="L2210" s="94"/>
      <c r="M2210" s="195" t="s">
        <v>143</v>
      </c>
      <c r="N2210" s="195" t="s">
        <v>143</v>
      </c>
      <c r="O2210" s="195">
        <v>0.309</v>
      </c>
      <c r="P2210" s="195">
        <v>0.35199999999999998</v>
      </c>
      <c r="Q2210" s="195">
        <v>0.38200000000000001</v>
      </c>
      <c r="R2210" s="195">
        <v>0.42799999999999999</v>
      </c>
      <c r="S2210" s="195">
        <v>8.5000000000000006E-2</v>
      </c>
      <c r="T2210" s="195">
        <v>0.113</v>
      </c>
      <c r="U2210" s="195">
        <v>1.7999999999999999E-2</v>
      </c>
      <c r="V2210" s="195">
        <v>3.2000000000000001E-2</v>
      </c>
      <c r="W2210" s="195">
        <v>9.0999999999999998E-2</v>
      </c>
      <c r="X2210" s="195">
        <v>0.12</v>
      </c>
      <c r="Y2210" s="195">
        <v>2E-3</v>
      </c>
      <c r="Z2210" s="195">
        <v>8.9999999999999993E-3</v>
      </c>
      <c r="AA2210" s="195">
        <v>2.7E-2</v>
      </c>
      <c r="AB2210" s="195">
        <v>4.3999999999999997E-2</v>
      </c>
    </row>
    <row r="2211" spans="1:28" x14ac:dyDescent="0.25">
      <c r="A2211" s="94" t="s">
        <v>3654</v>
      </c>
      <c r="B2211" s="195" t="s">
        <v>143</v>
      </c>
      <c r="C2211" s="195">
        <v>0.48742138364779874</v>
      </c>
      <c r="D2211" s="195">
        <v>0.30188679245283018</v>
      </c>
      <c r="E2211" s="195">
        <v>8.4905660377358486E-2</v>
      </c>
      <c r="F2211" s="195">
        <v>3.1446540880503146E-3</v>
      </c>
      <c r="G2211" s="195">
        <v>8.4905660377358486E-2</v>
      </c>
      <c r="H2211" s="195">
        <v>6.2893081761006293E-3</v>
      </c>
      <c r="I2211" s="195">
        <v>3.1446540880503145E-2</v>
      </c>
      <c r="J2211" s="194">
        <v>0.99999999999999989</v>
      </c>
      <c r="K2211" s="196">
        <v>318</v>
      </c>
      <c r="L2211" s="94"/>
      <c r="M2211" s="195" t="s">
        <v>143</v>
      </c>
      <c r="N2211" s="195" t="s">
        <v>143</v>
      </c>
      <c r="O2211" s="195">
        <v>0.433</v>
      </c>
      <c r="P2211" s="195">
        <v>0.54200000000000004</v>
      </c>
      <c r="Q2211" s="195">
        <v>0.254</v>
      </c>
      <c r="R2211" s="195">
        <v>0.35399999999999998</v>
      </c>
      <c r="S2211" s="195">
        <v>5.8999999999999997E-2</v>
      </c>
      <c r="T2211" s="195">
        <v>0.121</v>
      </c>
      <c r="U2211" s="195">
        <v>1E-3</v>
      </c>
      <c r="V2211" s="195">
        <v>1.7999999999999999E-2</v>
      </c>
      <c r="W2211" s="195">
        <v>5.8999999999999997E-2</v>
      </c>
      <c r="X2211" s="195">
        <v>0.121</v>
      </c>
      <c r="Y2211" s="195">
        <v>2E-3</v>
      </c>
      <c r="Z2211" s="195">
        <v>2.3E-2</v>
      </c>
      <c r="AA2211" s="195">
        <v>1.7000000000000001E-2</v>
      </c>
      <c r="AB2211" s="195">
        <v>5.7000000000000002E-2</v>
      </c>
    </row>
    <row r="2212" spans="1:28" x14ac:dyDescent="0.25">
      <c r="A2212" s="94" t="s">
        <v>3655</v>
      </c>
      <c r="B2212" s="195">
        <v>6.2889596897077155E-2</v>
      </c>
      <c r="C2212" s="195">
        <v>0.32797709747425774</v>
      </c>
      <c r="D2212" s="195">
        <v>0.24569423281156208</v>
      </c>
      <c r="E2212" s="195">
        <v>0.10444659925197396</v>
      </c>
      <c r="F2212" s="195">
        <v>1.6622800941958719E-2</v>
      </c>
      <c r="G2212" s="195">
        <v>0.21189453756291268</v>
      </c>
      <c r="H2212" s="195">
        <v>5.6794569885025631E-3</v>
      </c>
      <c r="I2212" s="195">
        <v>2.479567807175509E-2</v>
      </c>
      <c r="J2212" s="194">
        <v>1</v>
      </c>
      <c r="K2212" s="196">
        <v>21657</v>
      </c>
      <c r="L2212" s="94"/>
      <c r="M2212" s="195">
        <v>0.06</v>
      </c>
      <c r="N2212" s="195">
        <v>6.6000000000000003E-2</v>
      </c>
      <c r="O2212" s="195">
        <v>0.32200000000000001</v>
      </c>
      <c r="P2212" s="195">
        <v>0.33400000000000002</v>
      </c>
      <c r="Q2212" s="195">
        <v>0.24</v>
      </c>
      <c r="R2212" s="195">
        <v>0.251</v>
      </c>
      <c r="S2212" s="195">
        <v>0.1</v>
      </c>
      <c r="T2212" s="195">
        <v>0.109</v>
      </c>
      <c r="U2212" s="195">
        <v>1.4999999999999999E-2</v>
      </c>
      <c r="V2212" s="195">
        <v>1.7999999999999999E-2</v>
      </c>
      <c r="W2212" s="195">
        <v>0.20699999999999999</v>
      </c>
      <c r="X2212" s="195">
        <v>0.217</v>
      </c>
      <c r="Y2212" s="195">
        <v>5.0000000000000001E-3</v>
      </c>
      <c r="Z2212" s="195">
        <v>7.0000000000000001E-3</v>
      </c>
      <c r="AA2212" s="195">
        <v>2.3E-2</v>
      </c>
      <c r="AB2212" s="195">
        <v>2.7E-2</v>
      </c>
    </row>
    <row r="2213" spans="1:28" x14ac:dyDescent="0.25">
      <c r="A2213" s="94" t="s">
        <v>3656</v>
      </c>
      <c r="B2213" s="195" t="s">
        <v>143</v>
      </c>
      <c r="C2213" s="195">
        <v>0.379746835443038</v>
      </c>
      <c r="D2213" s="195">
        <v>0.22362869198312235</v>
      </c>
      <c r="E2213" s="195">
        <v>0.20253164556962025</v>
      </c>
      <c r="F2213" s="195">
        <v>2.1097046413502109E-2</v>
      </c>
      <c r="G2213" s="195">
        <v>0.15189873417721519</v>
      </c>
      <c r="H2213" s="195">
        <v>1.4064697609001407E-3</v>
      </c>
      <c r="I2213" s="195">
        <v>1.969057665260197E-2</v>
      </c>
      <c r="J2213" s="194">
        <v>0.99999999999999989</v>
      </c>
      <c r="K2213" s="196">
        <v>711</v>
      </c>
      <c r="L2213" s="94"/>
      <c r="M2213" s="195" t="s">
        <v>143</v>
      </c>
      <c r="N2213" s="195" t="s">
        <v>143</v>
      </c>
      <c r="O2213" s="195">
        <v>0.34499999999999997</v>
      </c>
      <c r="P2213" s="195">
        <v>0.41599999999999998</v>
      </c>
      <c r="Q2213" s="195">
        <v>0.19500000000000001</v>
      </c>
      <c r="R2213" s="195">
        <v>0.25600000000000001</v>
      </c>
      <c r="S2213" s="195">
        <v>0.17499999999999999</v>
      </c>
      <c r="T2213" s="195">
        <v>0.23400000000000001</v>
      </c>
      <c r="U2213" s="195">
        <v>1.2999999999999999E-2</v>
      </c>
      <c r="V2213" s="195">
        <v>3.5000000000000003E-2</v>
      </c>
      <c r="W2213" s="195">
        <v>0.127</v>
      </c>
      <c r="X2213" s="195">
        <v>0.18</v>
      </c>
      <c r="Y2213" s="195">
        <v>0</v>
      </c>
      <c r="Z2213" s="195">
        <v>8.0000000000000002E-3</v>
      </c>
      <c r="AA2213" s="195">
        <v>1.2E-2</v>
      </c>
      <c r="AB2213" s="195">
        <v>3.3000000000000002E-2</v>
      </c>
    </row>
    <row r="2214" spans="1:28" x14ac:dyDescent="0.25">
      <c r="A2214" s="94" t="s">
        <v>3657</v>
      </c>
      <c r="B2214" s="195" t="s">
        <v>143</v>
      </c>
      <c r="C2214" s="195">
        <v>8.1845238095238096E-2</v>
      </c>
      <c r="D2214" s="195">
        <v>0.19494047619047619</v>
      </c>
      <c r="E2214" s="195">
        <v>9.9702380952380959E-2</v>
      </c>
      <c r="F2214" s="195">
        <v>1.488095238095238E-2</v>
      </c>
      <c r="G2214" s="195">
        <v>0.5580357142857143</v>
      </c>
      <c r="H2214" s="195">
        <v>2.976190476190476E-2</v>
      </c>
      <c r="I2214" s="195">
        <v>2.0833333333333332E-2</v>
      </c>
      <c r="J2214" s="194">
        <v>1</v>
      </c>
      <c r="K2214" s="196">
        <v>672</v>
      </c>
      <c r="L2214" s="94"/>
      <c r="M2214" s="195" t="s">
        <v>143</v>
      </c>
      <c r="N2214" s="195" t="s">
        <v>143</v>
      </c>
      <c r="O2214" s="195">
        <v>6.3E-2</v>
      </c>
      <c r="P2214" s="195">
        <v>0.105</v>
      </c>
      <c r="Q2214" s="195">
        <v>0.16700000000000001</v>
      </c>
      <c r="R2214" s="195">
        <v>0.22700000000000001</v>
      </c>
      <c r="S2214" s="195">
        <v>7.9000000000000001E-2</v>
      </c>
      <c r="T2214" s="195">
        <v>0.125</v>
      </c>
      <c r="U2214" s="195">
        <v>8.0000000000000002E-3</v>
      </c>
      <c r="V2214" s="195">
        <v>2.7E-2</v>
      </c>
      <c r="W2214" s="195">
        <v>0.52</v>
      </c>
      <c r="X2214" s="195">
        <v>0.59499999999999997</v>
      </c>
      <c r="Y2214" s="195">
        <v>1.9E-2</v>
      </c>
      <c r="Z2214" s="195">
        <v>4.5999999999999999E-2</v>
      </c>
      <c r="AA2214" s="195">
        <v>1.2E-2</v>
      </c>
      <c r="AB2214" s="195">
        <v>3.5000000000000003E-2</v>
      </c>
    </row>
    <row r="2215" spans="1:28" x14ac:dyDescent="0.25">
      <c r="A2215" s="94" t="s">
        <v>3658</v>
      </c>
      <c r="B2215" s="195">
        <v>0.25872788139646102</v>
      </c>
      <c r="C2215" s="195" t="s">
        <v>143</v>
      </c>
      <c r="D2215" s="195">
        <v>0.47584887613582016</v>
      </c>
      <c r="E2215" s="195">
        <v>0.1559062649450024</v>
      </c>
      <c r="F2215" s="195">
        <v>7.5561932089909134E-2</v>
      </c>
      <c r="G2215" s="195">
        <v>9.0865614538498327E-3</v>
      </c>
      <c r="H2215" s="195" t="s">
        <v>143</v>
      </c>
      <c r="I2215" s="195">
        <v>2.4868483978957436E-2</v>
      </c>
      <c r="J2215" s="194">
        <v>1</v>
      </c>
      <c r="K2215" s="196">
        <v>2091</v>
      </c>
      <c r="L2215" s="94"/>
      <c r="M2215" s="195">
        <v>0.24</v>
      </c>
      <c r="N2215" s="195">
        <v>0.27800000000000002</v>
      </c>
      <c r="O2215" s="195" t="s">
        <v>143</v>
      </c>
      <c r="P2215" s="195" t="s">
        <v>143</v>
      </c>
      <c r="Q2215" s="195">
        <v>0.45500000000000002</v>
      </c>
      <c r="R2215" s="195">
        <v>0.497</v>
      </c>
      <c r="S2215" s="195">
        <v>0.14099999999999999</v>
      </c>
      <c r="T2215" s="195">
        <v>0.17199999999999999</v>
      </c>
      <c r="U2215" s="195">
        <v>6.5000000000000002E-2</v>
      </c>
      <c r="V2215" s="195">
        <v>8.7999999999999995E-2</v>
      </c>
      <c r="W2215" s="195">
        <v>6.0000000000000001E-3</v>
      </c>
      <c r="X2215" s="195">
        <v>1.4E-2</v>
      </c>
      <c r="Y2215" s="195" t="s">
        <v>143</v>
      </c>
      <c r="Z2215" s="195" t="s">
        <v>143</v>
      </c>
      <c r="AA2215" s="195">
        <v>1.9E-2</v>
      </c>
      <c r="AB2215" s="195">
        <v>3.2000000000000001E-2</v>
      </c>
    </row>
    <row r="2216" spans="1:28" x14ac:dyDescent="0.25">
      <c r="A2216" s="94" t="s">
        <v>3659</v>
      </c>
      <c r="B2216" s="195">
        <v>0.10280015343306483</v>
      </c>
      <c r="C2216" s="195">
        <v>0.28270042194092826</v>
      </c>
      <c r="D2216" s="195">
        <v>0.23782125047947833</v>
      </c>
      <c r="E2216" s="195">
        <v>7.8250863060989648E-2</v>
      </c>
      <c r="F2216" s="195">
        <v>3.4906022247794398E-2</v>
      </c>
      <c r="G2216" s="195">
        <v>0.2336018411967779</v>
      </c>
      <c r="H2216" s="195">
        <v>6.1373225930187953E-3</v>
      </c>
      <c r="I2216" s="195">
        <v>2.3782125047947834E-2</v>
      </c>
      <c r="J2216" s="194">
        <v>0.99999999999999989</v>
      </c>
      <c r="K2216" s="196">
        <v>2607</v>
      </c>
      <c r="L2216" s="94"/>
      <c r="M2216" s="195">
        <v>9.1999999999999998E-2</v>
      </c>
      <c r="N2216" s="195">
        <v>0.115</v>
      </c>
      <c r="O2216" s="195">
        <v>0.26600000000000001</v>
      </c>
      <c r="P2216" s="195">
        <v>0.3</v>
      </c>
      <c r="Q2216" s="195">
        <v>0.222</v>
      </c>
      <c r="R2216" s="195">
        <v>0.255</v>
      </c>
      <c r="S2216" s="195">
        <v>6.9000000000000006E-2</v>
      </c>
      <c r="T2216" s="195">
        <v>8.8999999999999996E-2</v>
      </c>
      <c r="U2216" s="195">
        <v>2.9000000000000001E-2</v>
      </c>
      <c r="V2216" s="195">
        <v>4.2999999999999997E-2</v>
      </c>
      <c r="W2216" s="195">
        <v>0.218</v>
      </c>
      <c r="X2216" s="195">
        <v>0.25</v>
      </c>
      <c r="Y2216" s="195">
        <v>4.0000000000000001E-3</v>
      </c>
      <c r="Z2216" s="195">
        <v>0.01</v>
      </c>
      <c r="AA2216" s="195">
        <v>1.9E-2</v>
      </c>
      <c r="AB2216" s="195">
        <v>0.03</v>
      </c>
    </row>
    <row r="2217" spans="1:28" x14ac:dyDescent="0.25">
      <c r="A2217" s="94" t="s">
        <v>3660</v>
      </c>
      <c r="B2217" s="195">
        <v>0.31093935790725324</v>
      </c>
      <c r="C2217" s="195">
        <v>0.4892984542211653</v>
      </c>
      <c r="D2217" s="195">
        <v>9.5422116527942927E-2</v>
      </c>
      <c r="E2217" s="195">
        <v>3.5374554102259217E-2</v>
      </c>
      <c r="F2217" s="195">
        <v>5.9453032104637331E-4</v>
      </c>
      <c r="G2217" s="195">
        <v>4.1914387633769319E-2</v>
      </c>
      <c r="H2217" s="195">
        <v>3.8644470868014267E-3</v>
      </c>
      <c r="I2217" s="195">
        <v>2.2592152199762187E-2</v>
      </c>
      <c r="J2217" s="194">
        <v>1.0000000000000002</v>
      </c>
      <c r="K2217" s="196">
        <v>3364</v>
      </c>
      <c r="L2217" s="94"/>
      <c r="M2217" s="195">
        <v>0.29599999999999999</v>
      </c>
      <c r="N2217" s="195">
        <v>0.32700000000000001</v>
      </c>
      <c r="O2217" s="195">
        <v>0.47199999999999998</v>
      </c>
      <c r="P2217" s="195">
        <v>0.50600000000000001</v>
      </c>
      <c r="Q2217" s="195">
        <v>8.5999999999999993E-2</v>
      </c>
      <c r="R2217" s="195">
        <v>0.106</v>
      </c>
      <c r="S2217" s="195">
        <v>0.03</v>
      </c>
      <c r="T2217" s="195">
        <v>4.2000000000000003E-2</v>
      </c>
      <c r="U2217" s="195">
        <v>0</v>
      </c>
      <c r="V2217" s="195">
        <v>2E-3</v>
      </c>
      <c r="W2217" s="195">
        <v>3.5999999999999997E-2</v>
      </c>
      <c r="X2217" s="195">
        <v>4.9000000000000002E-2</v>
      </c>
      <c r="Y2217" s="195">
        <v>2E-3</v>
      </c>
      <c r="Z2217" s="195">
        <v>7.0000000000000001E-3</v>
      </c>
      <c r="AA2217" s="195">
        <v>1.7999999999999999E-2</v>
      </c>
      <c r="AB2217" s="195">
        <v>2.8000000000000001E-2</v>
      </c>
    </row>
    <row r="2218" spans="1:28" x14ac:dyDescent="0.25">
      <c r="A2218" s="94" t="s">
        <v>3661</v>
      </c>
      <c r="B2218" s="195" t="s">
        <v>143</v>
      </c>
      <c r="C2218" s="195">
        <v>0.22878228782287824</v>
      </c>
      <c r="D2218" s="195">
        <v>0.27306273062730629</v>
      </c>
      <c r="E2218" s="195">
        <v>0.1900369003690037</v>
      </c>
      <c r="F2218" s="195">
        <v>5.5350553505535052E-3</v>
      </c>
      <c r="G2218" s="195">
        <v>0.2767527675276753</v>
      </c>
      <c r="H2218" s="195">
        <v>3.6900369003690036E-3</v>
      </c>
      <c r="I2218" s="195">
        <v>2.2140221402214021E-2</v>
      </c>
      <c r="J2218" s="194">
        <v>1</v>
      </c>
      <c r="K2218" s="196">
        <v>542</v>
      </c>
      <c r="L2218" s="94"/>
      <c r="M2218" s="195" t="s">
        <v>143</v>
      </c>
      <c r="N2218" s="195" t="s">
        <v>143</v>
      </c>
      <c r="O2218" s="195">
        <v>0.19500000000000001</v>
      </c>
      <c r="P2218" s="195">
        <v>0.26600000000000001</v>
      </c>
      <c r="Q2218" s="195">
        <v>0.23699999999999999</v>
      </c>
      <c r="R2218" s="195">
        <v>0.312</v>
      </c>
      <c r="S2218" s="195">
        <v>0.159</v>
      </c>
      <c r="T2218" s="195">
        <v>0.22500000000000001</v>
      </c>
      <c r="U2218" s="195">
        <v>2E-3</v>
      </c>
      <c r="V2218" s="195">
        <v>1.6E-2</v>
      </c>
      <c r="W2218" s="195">
        <v>0.24099999999999999</v>
      </c>
      <c r="X2218" s="195">
        <v>0.316</v>
      </c>
      <c r="Y2218" s="195">
        <v>1E-3</v>
      </c>
      <c r="Z2218" s="195">
        <v>1.2999999999999999E-2</v>
      </c>
      <c r="AA2218" s="195">
        <v>1.2999999999999999E-2</v>
      </c>
      <c r="AB2218" s="195">
        <v>3.7999999999999999E-2</v>
      </c>
    </row>
    <row r="2219" spans="1:28" x14ac:dyDescent="0.25">
      <c r="A2219" s="94" t="s">
        <v>3662</v>
      </c>
      <c r="B2219" s="195" t="s">
        <v>143</v>
      </c>
      <c r="C2219" s="195">
        <v>0.32268001540238739</v>
      </c>
      <c r="D2219" s="195">
        <v>0.20600693107431653</v>
      </c>
      <c r="E2219" s="195">
        <v>8.8563727377743554E-2</v>
      </c>
      <c r="F2219" s="195">
        <v>1.424720831728918E-2</v>
      </c>
      <c r="G2219" s="195">
        <v>0.34847901424720834</v>
      </c>
      <c r="H2219" s="195">
        <v>5.3908355795148251E-3</v>
      </c>
      <c r="I2219" s="195">
        <v>1.4632268001540239E-2</v>
      </c>
      <c r="J2219" s="194">
        <v>1</v>
      </c>
      <c r="K2219" s="196">
        <v>2597</v>
      </c>
      <c r="L2219" s="94"/>
      <c r="M2219" s="195" t="s">
        <v>143</v>
      </c>
      <c r="N2219" s="195" t="s">
        <v>143</v>
      </c>
      <c r="O2219" s="195">
        <v>0.30499999999999999</v>
      </c>
      <c r="P2219" s="195">
        <v>0.34100000000000003</v>
      </c>
      <c r="Q2219" s="195">
        <v>0.191</v>
      </c>
      <c r="R2219" s="195">
        <v>0.222</v>
      </c>
      <c r="S2219" s="195">
        <v>7.8E-2</v>
      </c>
      <c r="T2219" s="195">
        <v>0.1</v>
      </c>
      <c r="U2219" s="195">
        <v>0.01</v>
      </c>
      <c r="V2219" s="195">
        <v>0.02</v>
      </c>
      <c r="W2219" s="195">
        <v>0.33</v>
      </c>
      <c r="X2219" s="195">
        <v>0.36699999999999999</v>
      </c>
      <c r="Y2219" s="195">
        <v>3.0000000000000001E-3</v>
      </c>
      <c r="Z2219" s="195">
        <v>8.9999999999999993E-3</v>
      </c>
      <c r="AA2219" s="195">
        <v>1.0999999999999999E-2</v>
      </c>
      <c r="AB2219" s="195">
        <v>0.02</v>
      </c>
    </row>
    <row r="2220" spans="1:28" x14ac:dyDescent="0.25">
      <c r="A2220" s="94" t="s">
        <v>3663</v>
      </c>
      <c r="B2220" s="195" t="s">
        <v>143</v>
      </c>
      <c r="C2220" s="195">
        <v>0.50793650793650791</v>
      </c>
      <c r="D2220" s="195">
        <v>0.29059829059829062</v>
      </c>
      <c r="E2220" s="195">
        <v>5.6166056166056168E-2</v>
      </c>
      <c r="F2220" s="195" t="s">
        <v>143</v>
      </c>
      <c r="G2220" s="195">
        <v>2.197802197802198E-2</v>
      </c>
      <c r="H2220" s="195">
        <v>1.221001221001221E-3</v>
      </c>
      <c r="I2220" s="195">
        <v>0.1221001221001221</v>
      </c>
      <c r="J2220" s="194">
        <v>1</v>
      </c>
      <c r="K2220" s="196">
        <v>819</v>
      </c>
      <c r="L2220" s="94"/>
      <c r="M2220" s="195" t="s">
        <v>143</v>
      </c>
      <c r="N2220" s="195" t="s">
        <v>143</v>
      </c>
      <c r="O2220" s="195">
        <v>0.47399999999999998</v>
      </c>
      <c r="P2220" s="195">
        <v>0.54200000000000004</v>
      </c>
      <c r="Q2220" s="195">
        <v>0.26100000000000001</v>
      </c>
      <c r="R2220" s="195">
        <v>0.32300000000000001</v>
      </c>
      <c r="S2220" s="195">
        <v>4.2000000000000003E-2</v>
      </c>
      <c r="T2220" s="195">
        <v>7.3999999999999996E-2</v>
      </c>
      <c r="U2220" s="195" t="s">
        <v>143</v>
      </c>
      <c r="V2220" s="195" t="s">
        <v>143</v>
      </c>
      <c r="W2220" s="195">
        <v>1.4E-2</v>
      </c>
      <c r="X2220" s="195">
        <v>3.4000000000000002E-2</v>
      </c>
      <c r="Y2220" s="195">
        <v>0</v>
      </c>
      <c r="Z2220" s="195">
        <v>7.0000000000000001E-3</v>
      </c>
      <c r="AA2220" s="195">
        <v>0.10100000000000001</v>
      </c>
      <c r="AB2220" s="195">
        <v>0.14599999999999999</v>
      </c>
    </row>
    <row r="2221" spans="1:28" x14ac:dyDescent="0.25">
      <c r="A2221" s="94" t="s">
        <v>3664</v>
      </c>
      <c r="B2221" s="195" t="s">
        <v>143</v>
      </c>
      <c r="C2221" s="195">
        <v>0.21664766248574688</v>
      </c>
      <c r="D2221" s="195">
        <v>0.35119726339794755</v>
      </c>
      <c r="E2221" s="195">
        <v>0.1402508551881414</v>
      </c>
      <c r="F2221" s="195">
        <v>9.1220068415051314E-3</v>
      </c>
      <c r="G2221" s="195">
        <v>0.24287343215507412</v>
      </c>
      <c r="H2221" s="195">
        <v>2.2805017103762829E-3</v>
      </c>
      <c r="I2221" s="195">
        <v>3.7628278221208664E-2</v>
      </c>
      <c r="J2221" s="194">
        <v>1</v>
      </c>
      <c r="K2221" s="196">
        <v>877</v>
      </c>
      <c r="L2221" s="94"/>
      <c r="M2221" s="195" t="s">
        <v>143</v>
      </c>
      <c r="N2221" s="195" t="s">
        <v>143</v>
      </c>
      <c r="O2221" s="195">
        <v>0.191</v>
      </c>
      <c r="P2221" s="195">
        <v>0.245</v>
      </c>
      <c r="Q2221" s="195">
        <v>0.32</v>
      </c>
      <c r="R2221" s="195">
        <v>0.38300000000000001</v>
      </c>
      <c r="S2221" s="195">
        <v>0.11899999999999999</v>
      </c>
      <c r="T2221" s="195">
        <v>0.16500000000000001</v>
      </c>
      <c r="U2221" s="195">
        <v>5.0000000000000001E-3</v>
      </c>
      <c r="V2221" s="195">
        <v>1.7999999999999999E-2</v>
      </c>
      <c r="W2221" s="195">
        <v>0.216</v>
      </c>
      <c r="X2221" s="195">
        <v>0.27200000000000002</v>
      </c>
      <c r="Y2221" s="195">
        <v>1E-3</v>
      </c>
      <c r="Z2221" s="195">
        <v>8.0000000000000002E-3</v>
      </c>
      <c r="AA2221" s="195">
        <v>2.7E-2</v>
      </c>
      <c r="AB2221" s="195">
        <v>5.1999999999999998E-2</v>
      </c>
    </row>
    <row r="2222" spans="1:28" x14ac:dyDescent="0.25">
      <c r="A2222" s="94" t="s">
        <v>3665</v>
      </c>
      <c r="B2222" s="195" t="s">
        <v>143</v>
      </c>
      <c r="C2222" s="195">
        <v>0.44736842105263158</v>
      </c>
      <c r="D2222" s="195">
        <v>0.20488721804511278</v>
      </c>
      <c r="E2222" s="195">
        <v>5.6390977443609019E-2</v>
      </c>
      <c r="F2222" s="195">
        <v>7.8947368421052627E-2</v>
      </c>
      <c r="G2222" s="195">
        <v>0.18984962406015038</v>
      </c>
      <c r="H2222" s="195">
        <v>5.6390977443609019E-3</v>
      </c>
      <c r="I2222" s="195">
        <v>1.6917293233082706E-2</v>
      </c>
      <c r="J2222" s="194">
        <v>0.99999999999999989</v>
      </c>
      <c r="K2222" s="196">
        <v>532</v>
      </c>
      <c r="L2222" s="94"/>
      <c r="M2222" s="195" t="s">
        <v>143</v>
      </c>
      <c r="N2222" s="195" t="s">
        <v>143</v>
      </c>
      <c r="O2222" s="195">
        <v>0.40600000000000003</v>
      </c>
      <c r="P2222" s="195">
        <v>0.49</v>
      </c>
      <c r="Q2222" s="195">
        <v>0.17299999999999999</v>
      </c>
      <c r="R2222" s="195">
        <v>0.24099999999999999</v>
      </c>
      <c r="S2222" s="195">
        <v>0.04</v>
      </c>
      <c r="T2222" s="195">
        <v>7.9000000000000001E-2</v>
      </c>
      <c r="U2222" s="195">
        <v>5.8999999999999997E-2</v>
      </c>
      <c r="V2222" s="195">
        <v>0.105</v>
      </c>
      <c r="W2222" s="195">
        <v>0.159</v>
      </c>
      <c r="X2222" s="195">
        <v>0.22500000000000001</v>
      </c>
      <c r="Y2222" s="195">
        <v>2E-3</v>
      </c>
      <c r="Z2222" s="195">
        <v>1.6E-2</v>
      </c>
      <c r="AA2222" s="195">
        <v>8.9999999999999993E-3</v>
      </c>
      <c r="AB2222" s="195">
        <v>3.2000000000000001E-2</v>
      </c>
    </row>
    <row r="2223" spans="1:28" x14ac:dyDescent="0.25">
      <c r="A2223" s="94" t="s">
        <v>3666</v>
      </c>
      <c r="B2223" s="195" t="s">
        <v>143</v>
      </c>
      <c r="C2223" s="195">
        <v>0.12244897959183673</v>
      </c>
      <c r="D2223" s="195">
        <v>0.26020408163265307</v>
      </c>
      <c r="E2223" s="195">
        <v>0.11564625850340136</v>
      </c>
      <c r="F2223" s="195">
        <v>3.0612244897959183E-2</v>
      </c>
      <c r="G2223" s="195">
        <v>0.45068027210884354</v>
      </c>
      <c r="H2223" s="195">
        <v>8.5034013605442185E-3</v>
      </c>
      <c r="I2223" s="195">
        <v>1.1904761904761904E-2</v>
      </c>
      <c r="J2223" s="194">
        <v>1</v>
      </c>
      <c r="K2223" s="196">
        <v>588</v>
      </c>
      <c r="L2223" s="94"/>
      <c r="M2223" s="195" t="s">
        <v>143</v>
      </c>
      <c r="N2223" s="195" t="s">
        <v>143</v>
      </c>
      <c r="O2223" s="195">
        <v>9.8000000000000004E-2</v>
      </c>
      <c r="P2223" s="195">
        <v>0.151</v>
      </c>
      <c r="Q2223" s="195">
        <v>0.22600000000000001</v>
      </c>
      <c r="R2223" s="195">
        <v>0.29699999999999999</v>
      </c>
      <c r="S2223" s="195">
        <v>9.1999999999999998E-2</v>
      </c>
      <c r="T2223" s="195">
        <v>0.14399999999999999</v>
      </c>
      <c r="U2223" s="195">
        <v>1.9E-2</v>
      </c>
      <c r="V2223" s="195">
        <v>4.8000000000000001E-2</v>
      </c>
      <c r="W2223" s="195">
        <v>0.41099999999999998</v>
      </c>
      <c r="X2223" s="195">
        <v>0.49099999999999999</v>
      </c>
      <c r="Y2223" s="195">
        <v>4.0000000000000001E-3</v>
      </c>
      <c r="Z2223" s="195">
        <v>0.02</v>
      </c>
      <c r="AA2223" s="195">
        <v>6.0000000000000001E-3</v>
      </c>
      <c r="AB2223" s="195">
        <v>2.4E-2</v>
      </c>
    </row>
    <row r="2224" spans="1:28" x14ac:dyDescent="0.25">
      <c r="A2224" s="94" t="s">
        <v>3667</v>
      </c>
      <c r="B2224" s="195" t="s">
        <v>143</v>
      </c>
      <c r="C2224" s="195">
        <v>0.39540059347181011</v>
      </c>
      <c r="D2224" s="195">
        <v>0.33531157270029671</v>
      </c>
      <c r="E2224" s="195">
        <v>0.14762611275964391</v>
      </c>
      <c r="F2224" s="195">
        <v>1.5578635014836795E-2</v>
      </c>
      <c r="G2224" s="195">
        <v>8.3456973293768541E-2</v>
      </c>
      <c r="H2224" s="195">
        <v>3.3382789317507417E-3</v>
      </c>
      <c r="I2224" s="195">
        <v>1.9287833827893175E-2</v>
      </c>
      <c r="J2224" s="194">
        <v>1</v>
      </c>
      <c r="K2224" s="196">
        <v>2696</v>
      </c>
      <c r="L2224" s="94"/>
      <c r="M2224" s="195" t="s">
        <v>143</v>
      </c>
      <c r="N2224" s="195" t="s">
        <v>143</v>
      </c>
      <c r="O2224" s="195">
        <v>0.377</v>
      </c>
      <c r="P2224" s="195">
        <v>0.41399999999999998</v>
      </c>
      <c r="Q2224" s="195">
        <v>0.318</v>
      </c>
      <c r="R2224" s="195">
        <v>0.35299999999999998</v>
      </c>
      <c r="S2224" s="195">
        <v>0.13500000000000001</v>
      </c>
      <c r="T2224" s="195">
        <v>0.16200000000000001</v>
      </c>
      <c r="U2224" s="195">
        <v>1.2E-2</v>
      </c>
      <c r="V2224" s="195">
        <v>2.1000000000000001E-2</v>
      </c>
      <c r="W2224" s="195">
        <v>7.3999999999999996E-2</v>
      </c>
      <c r="X2224" s="195">
        <v>9.4E-2</v>
      </c>
      <c r="Y2224" s="195">
        <v>2E-3</v>
      </c>
      <c r="Z2224" s="195">
        <v>6.0000000000000001E-3</v>
      </c>
      <c r="AA2224" s="195">
        <v>1.4999999999999999E-2</v>
      </c>
      <c r="AB2224" s="195">
        <v>2.5000000000000001E-2</v>
      </c>
    </row>
    <row r="2225" spans="1:28" x14ac:dyDescent="0.25">
      <c r="A2225" s="94" t="s">
        <v>3668</v>
      </c>
      <c r="B2225" s="195" t="s">
        <v>143</v>
      </c>
      <c r="C2225" s="195">
        <v>0.48534201954397393</v>
      </c>
      <c r="D2225" s="195">
        <v>0.30130293159609123</v>
      </c>
      <c r="E2225" s="195">
        <v>8.7947882736156349E-2</v>
      </c>
      <c r="F2225" s="195">
        <v>4.8859934853420191E-3</v>
      </c>
      <c r="G2225" s="195">
        <v>8.7947882736156349E-2</v>
      </c>
      <c r="H2225" s="195">
        <v>3.2573289902280132E-3</v>
      </c>
      <c r="I2225" s="195">
        <v>2.9315960912052116E-2</v>
      </c>
      <c r="J2225" s="194">
        <v>1</v>
      </c>
      <c r="K2225" s="196">
        <v>614</v>
      </c>
      <c r="L2225" s="94"/>
      <c r="M2225" s="195" t="s">
        <v>143</v>
      </c>
      <c r="N2225" s="195" t="s">
        <v>143</v>
      </c>
      <c r="O2225" s="195">
        <v>0.44600000000000001</v>
      </c>
      <c r="P2225" s="195">
        <v>0.52500000000000002</v>
      </c>
      <c r="Q2225" s="195">
        <v>0.26600000000000001</v>
      </c>
      <c r="R2225" s="195">
        <v>0.33900000000000002</v>
      </c>
      <c r="S2225" s="195">
        <v>6.8000000000000005E-2</v>
      </c>
      <c r="T2225" s="195">
        <v>0.113</v>
      </c>
      <c r="U2225" s="195">
        <v>2E-3</v>
      </c>
      <c r="V2225" s="195">
        <v>1.4E-2</v>
      </c>
      <c r="W2225" s="195">
        <v>6.8000000000000005E-2</v>
      </c>
      <c r="X2225" s="195">
        <v>0.113</v>
      </c>
      <c r="Y2225" s="195">
        <v>1E-3</v>
      </c>
      <c r="Z2225" s="195">
        <v>1.2E-2</v>
      </c>
      <c r="AA2225" s="195">
        <v>1.9E-2</v>
      </c>
      <c r="AB2225" s="195">
        <v>4.5999999999999999E-2</v>
      </c>
    </row>
    <row r="2226" spans="1:28" x14ac:dyDescent="0.25">
      <c r="A2226" s="94" t="s">
        <v>3669</v>
      </c>
      <c r="B2226" s="195">
        <v>6.0843151693667157E-2</v>
      </c>
      <c r="C2226" s="195">
        <v>0.32317746686303389</v>
      </c>
      <c r="D2226" s="195">
        <v>0.27270495827196856</v>
      </c>
      <c r="E2226" s="195">
        <v>8.2106038291605302E-2</v>
      </c>
      <c r="F2226" s="195">
        <v>1.9145802650957292E-2</v>
      </c>
      <c r="G2226" s="195">
        <v>0.20425257731958762</v>
      </c>
      <c r="H2226" s="195">
        <v>1.8409425625920471E-4</v>
      </c>
      <c r="I2226" s="195">
        <v>3.7585910652920961E-2</v>
      </c>
      <c r="J2226" s="194">
        <v>1.0000000000000002</v>
      </c>
      <c r="K2226" s="196">
        <v>32592</v>
      </c>
      <c r="L2226" s="94"/>
      <c r="M2226" s="195">
        <v>5.8000000000000003E-2</v>
      </c>
      <c r="N2226" s="195">
        <v>6.3E-2</v>
      </c>
      <c r="O2226" s="195">
        <v>0.318</v>
      </c>
      <c r="P2226" s="195">
        <v>0.32800000000000001</v>
      </c>
      <c r="Q2226" s="195">
        <v>0.26800000000000002</v>
      </c>
      <c r="R2226" s="195">
        <v>0.27800000000000002</v>
      </c>
      <c r="S2226" s="195">
        <v>7.9000000000000001E-2</v>
      </c>
      <c r="T2226" s="195">
        <v>8.5000000000000006E-2</v>
      </c>
      <c r="U2226" s="195">
        <v>1.7999999999999999E-2</v>
      </c>
      <c r="V2226" s="195">
        <v>2.1000000000000001E-2</v>
      </c>
      <c r="W2226" s="195">
        <v>0.2</v>
      </c>
      <c r="X2226" s="195">
        <v>0.20899999999999999</v>
      </c>
      <c r="Y2226" s="195">
        <v>0</v>
      </c>
      <c r="Z2226" s="195">
        <v>0</v>
      </c>
      <c r="AA2226" s="195">
        <v>3.5999999999999997E-2</v>
      </c>
      <c r="AB2226" s="195">
        <v>0.04</v>
      </c>
    </row>
    <row r="2227" spans="1:28" x14ac:dyDescent="0.25">
      <c r="A2227" s="94" t="s">
        <v>3670</v>
      </c>
      <c r="B2227" s="195" t="s">
        <v>143</v>
      </c>
      <c r="C2227" s="195">
        <v>0.38011695906432746</v>
      </c>
      <c r="D2227" s="195">
        <v>0.28557504873294348</v>
      </c>
      <c r="E2227" s="195">
        <v>0.12475633528265107</v>
      </c>
      <c r="F2227" s="195">
        <v>2.8265107212475632E-2</v>
      </c>
      <c r="G2227" s="195">
        <v>0.15204678362573099</v>
      </c>
      <c r="H2227" s="195" t="s">
        <v>143</v>
      </c>
      <c r="I2227" s="195">
        <v>2.9239766081871343E-2</v>
      </c>
      <c r="J2227" s="194">
        <v>1</v>
      </c>
      <c r="K2227" s="196">
        <v>1026</v>
      </c>
      <c r="L2227" s="94"/>
      <c r="M2227" s="195" t="s">
        <v>143</v>
      </c>
      <c r="N2227" s="195" t="s">
        <v>143</v>
      </c>
      <c r="O2227" s="195">
        <v>0.35099999999999998</v>
      </c>
      <c r="P2227" s="195">
        <v>0.41</v>
      </c>
      <c r="Q2227" s="195">
        <v>0.25900000000000001</v>
      </c>
      <c r="R2227" s="195">
        <v>0.314</v>
      </c>
      <c r="S2227" s="195">
        <v>0.106</v>
      </c>
      <c r="T2227" s="195">
        <v>0.14599999999999999</v>
      </c>
      <c r="U2227" s="195">
        <v>0.02</v>
      </c>
      <c r="V2227" s="195">
        <v>0.04</v>
      </c>
      <c r="W2227" s="195">
        <v>0.13100000000000001</v>
      </c>
      <c r="X2227" s="195">
        <v>0.17499999999999999</v>
      </c>
      <c r="Y2227" s="195" t="s">
        <v>143</v>
      </c>
      <c r="Z2227" s="195" t="s">
        <v>143</v>
      </c>
      <c r="AA2227" s="195">
        <v>2.1000000000000001E-2</v>
      </c>
      <c r="AB2227" s="195">
        <v>4.1000000000000002E-2</v>
      </c>
    </row>
    <row r="2228" spans="1:28" x14ac:dyDescent="0.25">
      <c r="A2228" s="94" t="s">
        <v>3671</v>
      </c>
      <c r="B2228" s="195" t="s">
        <v>143</v>
      </c>
      <c r="C2228" s="195">
        <v>9.7510373443983403E-2</v>
      </c>
      <c r="D2228" s="195">
        <v>0.18983402489626555</v>
      </c>
      <c r="E2228" s="195">
        <v>5.7053941908713691E-2</v>
      </c>
      <c r="F2228" s="195">
        <v>1.1410788381742738E-2</v>
      </c>
      <c r="G2228" s="195">
        <v>0.58817427385892118</v>
      </c>
      <c r="H2228" s="195" t="s">
        <v>143</v>
      </c>
      <c r="I2228" s="195">
        <v>5.6016597510373446E-2</v>
      </c>
      <c r="J2228" s="194">
        <v>1</v>
      </c>
      <c r="K2228" s="196">
        <v>964</v>
      </c>
      <c r="L2228" s="94"/>
      <c r="M2228" s="195" t="s">
        <v>143</v>
      </c>
      <c r="N2228" s="195" t="s">
        <v>143</v>
      </c>
      <c r="O2228" s="195">
        <v>0.08</v>
      </c>
      <c r="P2228" s="195">
        <v>0.11799999999999999</v>
      </c>
      <c r="Q2228" s="195">
        <v>0.16600000000000001</v>
      </c>
      <c r="R2228" s="195">
        <v>0.216</v>
      </c>
      <c r="S2228" s="195">
        <v>4.3999999999999997E-2</v>
      </c>
      <c r="T2228" s="195">
        <v>7.3999999999999996E-2</v>
      </c>
      <c r="U2228" s="195">
        <v>6.0000000000000001E-3</v>
      </c>
      <c r="V2228" s="195">
        <v>0.02</v>
      </c>
      <c r="W2228" s="195">
        <v>0.55700000000000005</v>
      </c>
      <c r="X2228" s="195">
        <v>0.61899999999999999</v>
      </c>
      <c r="Y2228" s="195" t="s">
        <v>143</v>
      </c>
      <c r="Z2228" s="195" t="s">
        <v>143</v>
      </c>
      <c r="AA2228" s="195">
        <v>4.2999999999999997E-2</v>
      </c>
      <c r="AB2228" s="195">
        <v>7.1999999999999995E-2</v>
      </c>
    </row>
    <row r="2229" spans="1:28" x14ac:dyDescent="0.25">
      <c r="A2229" s="94" t="s">
        <v>3672</v>
      </c>
      <c r="B2229" s="195">
        <v>0.25347329422661313</v>
      </c>
      <c r="C2229" s="195">
        <v>1.234949058351343E-3</v>
      </c>
      <c r="D2229" s="195">
        <v>0.36338376041988268</v>
      </c>
      <c r="E2229" s="195">
        <v>0.32880518678604509</v>
      </c>
      <c r="F2229" s="195">
        <v>2.7786353812905219E-2</v>
      </c>
      <c r="G2229" s="195">
        <v>4.3223217042297002E-3</v>
      </c>
      <c r="H2229" s="195" t="s">
        <v>143</v>
      </c>
      <c r="I2229" s="195">
        <v>2.0994133991972832E-2</v>
      </c>
      <c r="J2229" s="194">
        <v>1</v>
      </c>
      <c r="K2229" s="196">
        <v>3239</v>
      </c>
      <c r="L2229" s="94"/>
      <c r="M2229" s="195">
        <v>0.23899999999999999</v>
      </c>
      <c r="N2229" s="195">
        <v>0.26900000000000002</v>
      </c>
      <c r="O2229" s="195">
        <v>0</v>
      </c>
      <c r="P2229" s="195">
        <v>3.0000000000000001E-3</v>
      </c>
      <c r="Q2229" s="195">
        <v>0.34699999999999998</v>
      </c>
      <c r="R2229" s="195">
        <v>0.38</v>
      </c>
      <c r="S2229" s="195">
        <v>0.313</v>
      </c>
      <c r="T2229" s="195">
        <v>0.34499999999999997</v>
      </c>
      <c r="U2229" s="195">
        <v>2.3E-2</v>
      </c>
      <c r="V2229" s="195">
        <v>3.4000000000000002E-2</v>
      </c>
      <c r="W2229" s="195">
        <v>3.0000000000000001E-3</v>
      </c>
      <c r="X2229" s="195">
        <v>7.0000000000000001E-3</v>
      </c>
      <c r="Y2229" s="195" t="s">
        <v>143</v>
      </c>
      <c r="Z2229" s="195" t="s">
        <v>143</v>
      </c>
      <c r="AA2229" s="195">
        <v>1.7000000000000001E-2</v>
      </c>
      <c r="AB2229" s="195">
        <v>2.7E-2</v>
      </c>
    </row>
    <row r="2230" spans="1:28" x14ac:dyDescent="0.25">
      <c r="A2230" s="94" t="s">
        <v>3673</v>
      </c>
      <c r="B2230" s="195">
        <v>0.12099811676082863</v>
      </c>
      <c r="C2230" s="195">
        <v>0.27401129943502822</v>
      </c>
      <c r="D2230" s="195">
        <v>0.26459510357815441</v>
      </c>
      <c r="E2230" s="195">
        <v>5.9086629001883238E-2</v>
      </c>
      <c r="F2230" s="195">
        <v>3.1073446327683617E-2</v>
      </c>
      <c r="G2230" s="195">
        <v>0.22033898305084745</v>
      </c>
      <c r="H2230" s="195" t="s">
        <v>143</v>
      </c>
      <c r="I2230" s="195">
        <v>2.9896421845574388E-2</v>
      </c>
      <c r="J2230" s="194">
        <v>0.99999999999999989</v>
      </c>
      <c r="K2230" s="196">
        <v>4248</v>
      </c>
      <c r="L2230" s="94"/>
      <c r="M2230" s="195">
        <v>0.112</v>
      </c>
      <c r="N2230" s="195">
        <v>0.13100000000000001</v>
      </c>
      <c r="O2230" s="195">
        <v>0.26100000000000001</v>
      </c>
      <c r="P2230" s="195">
        <v>0.28799999999999998</v>
      </c>
      <c r="Q2230" s="195">
        <v>0.252</v>
      </c>
      <c r="R2230" s="195">
        <v>0.27800000000000002</v>
      </c>
      <c r="S2230" s="195">
        <v>5.1999999999999998E-2</v>
      </c>
      <c r="T2230" s="195">
        <v>6.7000000000000004E-2</v>
      </c>
      <c r="U2230" s="195">
        <v>2.5999999999999999E-2</v>
      </c>
      <c r="V2230" s="195">
        <v>3.6999999999999998E-2</v>
      </c>
      <c r="W2230" s="195">
        <v>0.20799999999999999</v>
      </c>
      <c r="X2230" s="195">
        <v>0.23300000000000001</v>
      </c>
      <c r="Y2230" s="195" t="s">
        <v>143</v>
      </c>
      <c r="Z2230" s="195" t="s">
        <v>143</v>
      </c>
      <c r="AA2230" s="195">
        <v>2.5000000000000001E-2</v>
      </c>
      <c r="AB2230" s="195">
        <v>3.5000000000000003E-2</v>
      </c>
    </row>
    <row r="2231" spans="1:28" x14ac:dyDescent="0.25">
      <c r="A2231" s="94" t="s">
        <v>3674</v>
      </c>
      <c r="B2231" s="195">
        <v>0.2875333744095297</v>
      </c>
      <c r="C2231" s="195">
        <v>0.5214623125898542</v>
      </c>
      <c r="D2231" s="195">
        <v>9.016225097555966E-2</v>
      </c>
      <c r="E2231" s="195">
        <v>2.4440336824810022E-2</v>
      </c>
      <c r="F2231" s="195">
        <v>8.2152392688437047E-4</v>
      </c>
      <c r="G2231" s="195">
        <v>4.046005339905525E-2</v>
      </c>
      <c r="H2231" s="195" t="s">
        <v>143</v>
      </c>
      <c r="I2231" s="195">
        <v>3.512014787430684E-2</v>
      </c>
      <c r="J2231" s="194">
        <v>1</v>
      </c>
      <c r="K2231" s="196">
        <v>4869</v>
      </c>
      <c r="L2231" s="94"/>
      <c r="M2231" s="195">
        <v>0.27500000000000002</v>
      </c>
      <c r="N2231" s="195">
        <v>0.3</v>
      </c>
      <c r="O2231" s="195">
        <v>0.50700000000000001</v>
      </c>
      <c r="P2231" s="195">
        <v>0.53500000000000003</v>
      </c>
      <c r="Q2231" s="195">
        <v>8.2000000000000003E-2</v>
      </c>
      <c r="R2231" s="195">
        <v>9.9000000000000005E-2</v>
      </c>
      <c r="S2231" s="195">
        <v>0.02</v>
      </c>
      <c r="T2231" s="195">
        <v>2.9000000000000001E-2</v>
      </c>
      <c r="U2231" s="195">
        <v>0</v>
      </c>
      <c r="V2231" s="195">
        <v>2E-3</v>
      </c>
      <c r="W2231" s="195">
        <v>3.5000000000000003E-2</v>
      </c>
      <c r="X2231" s="195">
        <v>4.5999999999999999E-2</v>
      </c>
      <c r="Y2231" s="195" t="s">
        <v>143</v>
      </c>
      <c r="Z2231" s="195" t="s">
        <v>143</v>
      </c>
      <c r="AA2231" s="195">
        <v>0.03</v>
      </c>
      <c r="AB2231" s="195">
        <v>4.1000000000000002E-2</v>
      </c>
    </row>
    <row r="2232" spans="1:28" x14ac:dyDescent="0.25">
      <c r="A2232" s="94" t="s">
        <v>3675</v>
      </c>
      <c r="B2232" s="195" t="s">
        <v>143</v>
      </c>
      <c r="C2232" s="195">
        <v>0.23016759776536314</v>
      </c>
      <c r="D2232" s="195">
        <v>0.31620111731843575</v>
      </c>
      <c r="E2232" s="195">
        <v>0.15865921787709497</v>
      </c>
      <c r="F2232" s="195">
        <v>2.3463687150837988E-2</v>
      </c>
      <c r="G2232" s="195">
        <v>0.23240223463687151</v>
      </c>
      <c r="H2232" s="195" t="s">
        <v>143</v>
      </c>
      <c r="I2232" s="195">
        <v>3.9106145251396648E-2</v>
      </c>
      <c r="J2232" s="194">
        <v>1</v>
      </c>
      <c r="K2232" s="196">
        <v>895</v>
      </c>
      <c r="L2232" s="94"/>
      <c r="M2232" s="195" t="s">
        <v>143</v>
      </c>
      <c r="N2232" s="195" t="s">
        <v>143</v>
      </c>
      <c r="O2232" s="195">
        <v>0.20399999999999999</v>
      </c>
      <c r="P2232" s="195">
        <v>0.25900000000000001</v>
      </c>
      <c r="Q2232" s="195">
        <v>0.28699999999999998</v>
      </c>
      <c r="R2232" s="195">
        <v>0.34699999999999998</v>
      </c>
      <c r="S2232" s="195">
        <v>0.13600000000000001</v>
      </c>
      <c r="T2232" s="195">
        <v>0.184</v>
      </c>
      <c r="U2232" s="195">
        <v>1.4999999999999999E-2</v>
      </c>
      <c r="V2232" s="195">
        <v>3.5999999999999997E-2</v>
      </c>
      <c r="W2232" s="195">
        <v>0.20599999999999999</v>
      </c>
      <c r="X2232" s="195">
        <v>0.26100000000000001</v>
      </c>
      <c r="Y2232" s="195" t="s">
        <v>143</v>
      </c>
      <c r="Z2232" s="195" t="s">
        <v>143</v>
      </c>
      <c r="AA2232" s="195">
        <v>2.8000000000000001E-2</v>
      </c>
      <c r="AB2232" s="195">
        <v>5.3999999999999999E-2</v>
      </c>
    </row>
    <row r="2233" spans="1:28" x14ac:dyDescent="0.25">
      <c r="A2233" s="94" t="s">
        <v>3676</v>
      </c>
      <c r="B2233" s="195" t="s">
        <v>143</v>
      </c>
      <c r="C2233" s="195">
        <v>0.25279106858054229</v>
      </c>
      <c r="D2233" s="195">
        <v>0.22355130249867092</v>
      </c>
      <c r="E2233" s="195">
        <v>0.1063264221158958</v>
      </c>
      <c r="F2233" s="195">
        <v>1.8872939925571503E-2</v>
      </c>
      <c r="G2233" s="195">
        <v>0.37054758107389685</v>
      </c>
      <c r="H2233" s="195">
        <v>5.3163211057947904E-4</v>
      </c>
      <c r="I2233" s="195">
        <v>2.737905369484317E-2</v>
      </c>
      <c r="J2233" s="194">
        <v>1</v>
      </c>
      <c r="K2233" s="196">
        <v>3762</v>
      </c>
      <c r="L2233" s="94"/>
      <c r="M2233" s="195" t="s">
        <v>143</v>
      </c>
      <c r="N2233" s="195" t="s">
        <v>143</v>
      </c>
      <c r="O2233" s="195">
        <v>0.23899999999999999</v>
      </c>
      <c r="P2233" s="195">
        <v>0.26700000000000002</v>
      </c>
      <c r="Q2233" s="195">
        <v>0.21099999999999999</v>
      </c>
      <c r="R2233" s="195">
        <v>0.23699999999999999</v>
      </c>
      <c r="S2233" s="195">
        <v>9.7000000000000003E-2</v>
      </c>
      <c r="T2233" s="195">
        <v>0.11700000000000001</v>
      </c>
      <c r="U2233" s="195">
        <v>1.4999999999999999E-2</v>
      </c>
      <c r="V2233" s="195">
        <v>2.4E-2</v>
      </c>
      <c r="W2233" s="195">
        <v>0.35499999999999998</v>
      </c>
      <c r="X2233" s="195">
        <v>0.38600000000000001</v>
      </c>
      <c r="Y2233" s="195">
        <v>0</v>
      </c>
      <c r="Z2233" s="195">
        <v>2E-3</v>
      </c>
      <c r="AA2233" s="195">
        <v>2.3E-2</v>
      </c>
      <c r="AB2233" s="195">
        <v>3.3000000000000002E-2</v>
      </c>
    </row>
    <row r="2234" spans="1:28" x14ac:dyDescent="0.25">
      <c r="A2234" s="94" t="s">
        <v>3677</v>
      </c>
      <c r="B2234" s="195" t="s">
        <v>143</v>
      </c>
      <c r="C2234" s="195">
        <v>0.51635514018691586</v>
      </c>
      <c r="D2234" s="195">
        <v>0.32710280373831774</v>
      </c>
      <c r="E2234" s="195">
        <v>5.3738317757009345E-2</v>
      </c>
      <c r="F2234" s="195">
        <v>7.0093457943925233E-3</v>
      </c>
      <c r="G2234" s="195">
        <v>1.4018691588785047E-2</v>
      </c>
      <c r="H2234" s="195" t="s">
        <v>143</v>
      </c>
      <c r="I2234" s="195">
        <v>8.1775700934579434E-2</v>
      </c>
      <c r="J2234" s="194">
        <v>0.99999999999999989</v>
      </c>
      <c r="K2234" s="196">
        <v>1284</v>
      </c>
      <c r="L2234" s="94"/>
      <c r="M2234" s="195" t="s">
        <v>143</v>
      </c>
      <c r="N2234" s="195" t="s">
        <v>143</v>
      </c>
      <c r="O2234" s="195">
        <v>0.48899999999999999</v>
      </c>
      <c r="P2234" s="195">
        <v>0.54400000000000004</v>
      </c>
      <c r="Q2234" s="195">
        <v>0.30199999999999999</v>
      </c>
      <c r="R2234" s="195">
        <v>0.35299999999999998</v>
      </c>
      <c r="S2234" s="195">
        <v>4.2999999999999997E-2</v>
      </c>
      <c r="T2234" s="195">
        <v>6.7000000000000004E-2</v>
      </c>
      <c r="U2234" s="195">
        <v>4.0000000000000001E-3</v>
      </c>
      <c r="V2234" s="195">
        <v>1.2999999999999999E-2</v>
      </c>
      <c r="W2234" s="195">
        <v>8.9999999999999993E-3</v>
      </c>
      <c r="X2234" s="195">
        <v>2.1999999999999999E-2</v>
      </c>
      <c r="Y2234" s="195" t="s">
        <v>143</v>
      </c>
      <c r="Z2234" s="195" t="s">
        <v>143</v>
      </c>
      <c r="AA2234" s="195">
        <v>6.8000000000000005E-2</v>
      </c>
      <c r="AB2234" s="195">
        <v>9.8000000000000004E-2</v>
      </c>
    </row>
    <row r="2235" spans="1:28" x14ac:dyDescent="0.25">
      <c r="A2235" s="94" t="s">
        <v>3678</v>
      </c>
      <c r="B2235" s="195" t="s">
        <v>143</v>
      </c>
      <c r="C2235" s="195">
        <v>0.20529801324503311</v>
      </c>
      <c r="D2235" s="195">
        <v>0.38704930095658574</v>
      </c>
      <c r="E2235" s="195">
        <v>9.860191317144959E-2</v>
      </c>
      <c r="F2235" s="195">
        <v>1.9867549668874173E-2</v>
      </c>
      <c r="G2235" s="195">
        <v>0.25312729948491536</v>
      </c>
      <c r="H2235" s="195" t="s">
        <v>143</v>
      </c>
      <c r="I2235" s="195">
        <v>3.6055923473142015E-2</v>
      </c>
      <c r="J2235" s="194">
        <v>1</v>
      </c>
      <c r="K2235" s="196">
        <v>1359</v>
      </c>
      <c r="L2235" s="94"/>
      <c r="M2235" s="195" t="s">
        <v>143</v>
      </c>
      <c r="N2235" s="195" t="s">
        <v>143</v>
      </c>
      <c r="O2235" s="195">
        <v>0.185</v>
      </c>
      <c r="P2235" s="195">
        <v>0.22800000000000001</v>
      </c>
      <c r="Q2235" s="195">
        <v>0.36199999999999999</v>
      </c>
      <c r="R2235" s="195">
        <v>0.41299999999999998</v>
      </c>
      <c r="S2235" s="195">
        <v>8.4000000000000005E-2</v>
      </c>
      <c r="T2235" s="195">
        <v>0.11600000000000001</v>
      </c>
      <c r="U2235" s="195">
        <v>1.4E-2</v>
      </c>
      <c r="V2235" s="195">
        <v>2.9000000000000001E-2</v>
      </c>
      <c r="W2235" s="195">
        <v>0.23100000000000001</v>
      </c>
      <c r="X2235" s="195">
        <v>0.27700000000000002</v>
      </c>
      <c r="Y2235" s="195" t="s">
        <v>143</v>
      </c>
      <c r="Z2235" s="195" t="s">
        <v>143</v>
      </c>
      <c r="AA2235" s="195">
        <v>2.7E-2</v>
      </c>
      <c r="AB2235" s="195">
        <v>4.7E-2</v>
      </c>
    </row>
    <row r="2236" spans="1:28" x14ac:dyDescent="0.25">
      <c r="A2236" s="94" t="s">
        <v>3679</v>
      </c>
      <c r="B2236" s="195" t="s">
        <v>143</v>
      </c>
      <c r="C2236" s="195">
        <v>0.43929058663028647</v>
      </c>
      <c r="D2236" s="195">
        <v>0.19099590723055934</v>
      </c>
      <c r="E2236" s="195">
        <v>5.593451568894952E-2</v>
      </c>
      <c r="F2236" s="195">
        <v>9.0040927694406553E-2</v>
      </c>
      <c r="G2236" s="195">
        <v>0.18553888130968621</v>
      </c>
      <c r="H2236" s="195" t="s">
        <v>143</v>
      </c>
      <c r="I2236" s="195">
        <v>3.8199181446111868E-2</v>
      </c>
      <c r="J2236" s="194">
        <v>0.99999999999999989</v>
      </c>
      <c r="K2236" s="196">
        <v>733</v>
      </c>
      <c r="L2236" s="94"/>
      <c r="M2236" s="195" t="s">
        <v>143</v>
      </c>
      <c r="N2236" s="195" t="s">
        <v>143</v>
      </c>
      <c r="O2236" s="195">
        <v>0.40400000000000003</v>
      </c>
      <c r="P2236" s="195">
        <v>0.47499999999999998</v>
      </c>
      <c r="Q2236" s="195">
        <v>0.16400000000000001</v>
      </c>
      <c r="R2236" s="195">
        <v>0.221</v>
      </c>
      <c r="S2236" s="195">
        <v>4.1000000000000002E-2</v>
      </c>
      <c r="T2236" s="195">
        <v>7.4999999999999997E-2</v>
      </c>
      <c r="U2236" s="195">
        <v>7.0999999999999994E-2</v>
      </c>
      <c r="V2236" s="195">
        <v>0.113</v>
      </c>
      <c r="W2236" s="195">
        <v>0.159</v>
      </c>
      <c r="X2236" s="195">
        <v>0.215</v>
      </c>
      <c r="Y2236" s="195" t="s">
        <v>143</v>
      </c>
      <c r="Z2236" s="195" t="s">
        <v>143</v>
      </c>
      <c r="AA2236" s="195">
        <v>2.7E-2</v>
      </c>
      <c r="AB2236" s="195">
        <v>5.5E-2</v>
      </c>
    </row>
    <row r="2237" spans="1:28" x14ac:dyDescent="0.25">
      <c r="A2237" s="94" t="s">
        <v>3680</v>
      </c>
      <c r="B2237" s="195" t="s">
        <v>143</v>
      </c>
      <c r="C2237" s="195">
        <v>0.18103448275862069</v>
      </c>
      <c r="D2237" s="195">
        <v>0.22198275862068967</v>
      </c>
      <c r="E2237" s="195">
        <v>6.6810344827586202E-2</v>
      </c>
      <c r="F2237" s="195">
        <v>3.6637931034482756E-2</v>
      </c>
      <c r="G2237" s="195">
        <v>0.45797413793103448</v>
      </c>
      <c r="H2237" s="195" t="s">
        <v>143</v>
      </c>
      <c r="I2237" s="195">
        <v>3.5560344827586209E-2</v>
      </c>
      <c r="J2237" s="194">
        <v>1</v>
      </c>
      <c r="K2237" s="196">
        <v>928</v>
      </c>
      <c r="L2237" s="94"/>
      <c r="M2237" s="195" t="s">
        <v>143</v>
      </c>
      <c r="N2237" s="195" t="s">
        <v>143</v>
      </c>
      <c r="O2237" s="195">
        <v>0.158</v>
      </c>
      <c r="P2237" s="195">
        <v>0.20699999999999999</v>
      </c>
      <c r="Q2237" s="195">
        <v>0.19600000000000001</v>
      </c>
      <c r="R2237" s="195">
        <v>0.25</v>
      </c>
      <c r="S2237" s="195">
        <v>5.1999999999999998E-2</v>
      </c>
      <c r="T2237" s="195">
        <v>8.5000000000000006E-2</v>
      </c>
      <c r="U2237" s="195">
        <v>2.5999999999999999E-2</v>
      </c>
      <c r="V2237" s="195">
        <v>5.0999999999999997E-2</v>
      </c>
      <c r="W2237" s="195">
        <v>0.42599999999999999</v>
      </c>
      <c r="X2237" s="195">
        <v>0.49</v>
      </c>
      <c r="Y2237" s="195" t="s">
        <v>143</v>
      </c>
      <c r="Z2237" s="195" t="s">
        <v>143</v>
      </c>
      <c r="AA2237" s="195">
        <v>2.5000000000000001E-2</v>
      </c>
      <c r="AB2237" s="195">
        <v>0.05</v>
      </c>
    </row>
    <row r="2238" spans="1:28" x14ac:dyDescent="0.25">
      <c r="A2238" s="94" t="s">
        <v>3681</v>
      </c>
      <c r="B2238" s="195" t="s">
        <v>143</v>
      </c>
      <c r="C2238" s="195">
        <v>0.38321167883211676</v>
      </c>
      <c r="D2238" s="195">
        <v>0.41176470588235292</v>
      </c>
      <c r="E2238" s="195">
        <v>8.3082868183769865E-2</v>
      </c>
      <c r="F2238" s="195">
        <v>1.4598540145985401E-2</v>
      </c>
      <c r="G2238" s="195">
        <v>6.7625590382138251E-2</v>
      </c>
      <c r="H2238" s="195">
        <v>4.2936882782310007E-4</v>
      </c>
      <c r="I2238" s="195">
        <v>3.9287247745813651E-2</v>
      </c>
      <c r="J2238" s="194">
        <v>0.99999999999999989</v>
      </c>
      <c r="K2238" s="196">
        <v>4658</v>
      </c>
      <c r="L2238" s="94"/>
      <c r="M2238" s="195" t="s">
        <v>143</v>
      </c>
      <c r="N2238" s="195" t="s">
        <v>143</v>
      </c>
      <c r="O2238" s="195">
        <v>0.36899999999999999</v>
      </c>
      <c r="P2238" s="195">
        <v>0.39700000000000002</v>
      </c>
      <c r="Q2238" s="195">
        <v>0.39800000000000002</v>
      </c>
      <c r="R2238" s="195">
        <v>0.42599999999999999</v>
      </c>
      <c r="S2238" s="195">
        <v>7.4999999999999997E-2</v>
      </c>
      <c r="T2238" s="195">
        <v>9.0999999999999998E-2</v>
      </c>
      <c r="U2238" s="195">
        <v>1.2E-2</v>
      </c>
      <c r="V2238" s="195">
        <v>1.7999999999999999E-2</v>
      </c>
      <c r="W2238" s="195">
        <v>6.0999999999999999E-2</v>
      </c>
      <c r="X2238" s="195">
        <v>7.4999999999999997E-2</v>
      </c>
      <c r="Y2238" s="195">
        <v>0</v>
      </c>
      <c r="Z2238" s="195">
        <v>2E-3</v>
      </c>
      <c r="AA2238" s="195">
        <v>3.4000000000000002E-2</v>
      </c>
      <c r="AB2238" s="195">
        <v>4.4999999999999998E-2</v>
      </c>
    </row>
    <row r="2239" spans="1:28" x14ac:dyDescent="0.25">
      <c r="A2239" s="94" t="s">
        <v>3682</v>
      </c>
      <c r="B2239" s="195" t="s">
        <v>143</v>
      </c>
      <c r="C2239" s="195">
        <v>0.56601607347876004</v>
      </c>
      <c r="D2239" s="195">
        <v>0.28013777267508611</v>
      </c>
      <c r="E2239" s="195">
        <v>4.8220436280137773E-2</v>
      </c>
      <c r="F2239" s="195">
        <v>4.5924225028702642E-3</v>
      </c>
      <c r="G2239" s="195">
        <v>7.1182548794489098E-2</v>
      </c>
      <c r="H2239" s="195" t="s">
        <v>143</v>
      </c>
      <c r="I2239" s="195">
        <v>2.9850746268656716E-2</v>
      </c>
      <c r="J2239" s="194">
        <v>0.99999999999999989</v>
      </c>
      <c r="K2239" s="196">
        <v>871</v>
      </c>
      <c r="L2239" s="94"/>
      <c r="M2239" s="195" t="s">
        <v>143</v>
      </c>
      <c r="N2239" s="195" t="s">
        <v>143</v>
      </c>
      <c r="O2239" s="195">
        <v>0.53300000000000003</v>
      </c>
      <c r="P2239" s="195">
        <v>0.59899999999999998</v>
      </c>
      <c r="Q2239" s="195">
        <v>0.251</v>
      </c>
      <c r="R2239" s="195">
        <v>0.311</v>
      </c>
      <c r="S2239" s="195">
        <v>3.5999999999999997E-2</v>
      </c>
      <c r="T2239" s="195">
        <v>6.5000000000000002E-2</v>
      </c>
      <c r="U2239" s="195">
        <v>2E-3</v>
      </c>
      <c r="V2239" s="195">
        <v>1.2E-2</v>
      </c>
      <c r="W2239" s="195">
        <v>5.6000000000000001E-2</v>
      </c>
      <c r="X2239" s="195">
        <v>0.09</v>
      </c>
      <c r="Y2239" s="195" t="s">
        <v>143</v>
      </c>
      <c r="Z2239" s="195" t="s">
        <v>143</v>
      </c>
      <c r="AA2239" s="195">
        <v>0.02</v>
      </c>
      <c r="AB2239" s="195">
        <v>4.2999999999999997E-2</v>
      </c>
    </row>
    <row r="2240" spans="1:28" x14ac:dyDescent="0.25">
      <c r="A2240" s="94" t="s">
        <v>3683</v>
      </c>
      <c r="B2240" s="195">
        <v>5.7675574891236793E-2</v>
      </c>
      <c r="C2240" s="195">
        <v>0.33909260410192665</v>
      </c>
      <c r="D2240" s="195">
        <v>0.27893101305158485</v>
      </c>
      <c r="E2240" s="195">
        <v>6.0037290242386576E-2</v>
      </c>
      <c r="F2240" s="195">
        <v>1.8769422001243007E-2</v>
      </c>
      <c r="G2240" s="195">
        <v>0.22137973896830329</v>
      </c>
      <c r="H2240" s="195">
        <v>1.1187072715972653E-3</v>
      </c>
      <c r="I2240" s="195">
        <v>2.2995649471721565E-2</v>
      </c>
      <c r="J2240" s="194">
        <v>1</v>
      </c>
      <c r="K2240" s="196">
        <v>8045</v>
      </c>
      <c r="L2240" s="94"/>
      <c r="M2240" s="195">
        <v>5.2999999999999999E-2</v>
      </c>
      <c r="N2240" s="195">
        <v>6.3E-2</v>
      </c>
      <c r="O2240" s="195">
        <v>0.32900000000000001</v>
      </c>
      <c r="P2240" s="195">
        <v>0.35</v>
      </c>
      <c r="Q2240" s="195">
        <v>0.26900000000000002</v>
      </c>
      <c r="R2240" s="195">
        <v>0.28899999999999998</v>
      </c>
      <c r="S2240" s="195">
        <v>5.5E-2</v>
      </c>
      <c r="T2240" s="195">
        <v>6.5000000000000002E-2</v>
      </c>
      <c r="U2240" s="195">
        <v>1.6E-2</v>
      </c>
      <c r="V2240" s="195">
        <v>2.1999999999999999E-2</v>
      </c>
      <c r="W2240" s="195">
        <v>0.21199999999999999</v>
      </c>
      <c r="X2240" s="195">
        <v>0.23100000000000001</v>
      </c>
      <c r="Y2240" s="195">
        <v>1E-3</v>
      </c>
      <c r="Z2240" s="195">
        <v>2E-3</v>
      </c>
      <c r="AA2240" s="195">
        <v>0.02</v>
      </c>
      <c r="AB2240" s="195">
        <v>2.7E-2</v>
      </c>
    </row>
    <row r="2241" spans="1:28" x14ac:dyDescent="0.25">
      <c r="A2241" s="94" t="s">
        <v>3684</v>
      </c>
      <c r="B2241" s="195" t="s">
        <v>143</v>
      </c>
      <c r="C2241" s="195">
        <v>0.30645161290322581</v>
      </c>
      <c r="D2241" s="195">
        <v>0.4</v>
      </c>
      <c r="E2241" s="195">
        <v>8.387096774193549E-2</v>
      </c>
      <c r="F2241" s="195">
        <v>4.8387096774193547E-2</v>
      </c>
      <c r="G2241" s="195">
        <v>0.13225806451612904</v>
      </c>
      <c r="H2241" s="195" t="s">
        <v>143</v>
      </c>
      <c r="I2241" s="195">
        <v>2.903225806451613E-2</v>
      </c>
      <c r="J2241" s="194">
        <v>1</v>
      </c>
      <c r="K2241" s="196">
        <v>310</v>
      </c>
      <c r="L2241" s="94"/>
      <c r="M2241" s="195" t="s">
        <v>143</v>
      </c>
      <c r="N2241" s="195" t="s">
        <v>143</v>
      </c>
      <c r="O2241" s="195">
        <v>0.25800000000000001</v>
      </c>
      <c r="P2241" s="195">
        <v>0.36</v>
      </c>
      <c r="Q2241" s="195">
        <v>0.34699999999999998</v>
      </c>
      <c r="R2241" s="195">
        <v>0.45500000000000002</v>
      </c>
      <c r="S2241" s="195">
        <v>5.8000000000000003E-2</v>
      </c>
      <c r="T2241" s="195">
        <v>0.12</v>
      </c>
      <c r="U2241" s="195">
        <v>0.03</v>
      </c>
      <c r="V2241" s="195">
        <v>7.8E-2</v>
      </c>
      <c r="W2241" s="195">
        <v>9.9000000000000005E-2</v>
      </c>
      <c r="X2241" s="195">
        <v>0.17499999999999999</v>
      </c>
      <c r="Y2241" s="195" t="s">
        <v>143</v>
      </c>
      <c r="Z2241" s="195" t="s">
        <v>143</v>
      </c>
      <c r="AA2241" s="195">
        <v>1.4999999999999999E-2</v>
      </c>
      <c r="AB2241" s="195">
        <v>5.3999999999999999E-2</v>
      </c>
    </row>
    <row r="2242" spans="1:28" x14ac:dyDescent="0.25">
      <c r="A2242" s="94" t="s">
        <v>3685</v>
      </c>
      <c r="B2242" s="195" t="s">
        <v>143</v>
      </c>
      <c r="C2242" s="195">
        <v>0.10126582278481013</v>
      </c>
      <c r="D2242" s="195">
        <v>0.21940928270042195</v>
      </c>
      <c r="E2242" s="195">
        <v>3.3755274261603373E-2</v>
      </c>
      <c r="F2242" s="195">
        <v>8.4388185654008432E-3</v>
      </c>
      <c r="G2242" s="195">
        <v>0.61603375527426163</v>
      </c>
      <c r="H2242" s="195" t="s">
        <v>143</v>
      </c>
      <c r="I2242" s="195">
        <v>2.1097046413502109E-2</v>
      </c>
      <c r="J2242" s="194">
        <v>1</v>
      </c>
      <c r="K2242" s="196">
        <v>237</v>
      </c>
      <c r="L2242" s="94"/>
      <c r="M2242" s="195" t="s">
        <v>143</v>
      </c>
      <c r="N2242" s="195" t="s">
        <v>143</v>
      </c>
      <c r="O2242" s="195">
        <v>6.9000000000000006E-2</v>
      </c>
      <c r="P2242" s="195">
        <v>0.14599999999999999</v>
      </c>
      <c r="Q2242" s="195">
        <v>0.17100000000000001</v>
      </c>
      <c r="R2242" s="195">
        <v>0.27600000000000002</v>
      </c>
      <c r="S2242" s="195">
        <v>1.7000000000000001E-2</v>
      </c>
      <c r="T2242" s="195">
        <v>6.5000000000000002E-2</v>
      </c>
      <c r="U2242" s="195">
        <v>2E-3</v>
      </c>
      <c r="V2242" s="195">
        <v>0.03</v>
      </c>
      <c r="W2242" s="195">
        <v>0.55300000000000005</v>
      </c>
      <c r="X2242" s="195">
        <v>0.67600000000000005</v>
      </c>
      <c r="Y2242" s="195" t="s">
        <v>143</v>
      </c>
      <c r="Z2242" s="195" t="s">
        <v>143</v>
      </c>
      <c r="AA2242" s="195">
        <v>8.9999999999999993E-3</v>
      </c>
      <c r="AB2242" s="195">
        <v>4.8000000000000001E-2</v>
      </c>
    </row>
    <row r="2243" spans="1:28" x14ac:dyDescent="0.25">
      <c r="A2243" s="94" t="s">
        <v>3686</v>
      </c>
      <c r="B2243" s="195">
        <v>0.2014475271411339</v>
      </c>
      <c r="C2243" s="195">
        <v>2.4125452352231603E-3</v>
      </c>
      <c r="D2243" s="195">
        <v>0.69481302774427023</v>
      </c>
      <c r="E2243" s="195">
        <v>1.5681544028950542E-2</v>
      </c>
      <c r="F2243" s="195">
        <v>3.6188178528347406E-3</v>
      </c>
      <c r="G2243" s="195">
        <v>8.4439083232810616E-3</v>
      </c>
      <c r="H2243" s="195" t="s">
        <v>143</v>
      </c>
      <c r="I2243" s="195">
        <v>7.3582629674306399E-2</v>
      </c>
      <c r="J2243" s="194">
        <v>0.99999999999999989</v>
      </c>
      <c r="K2243" s="196">
        <v>829</v>
      </c>
      <c r="L2243" s="94"/>
      <c r="M2243" s="195">
        <v>0.17599999999999999</v>
      </c>
      <c r="N2243" s="195">
        <v>0.23</v>
      </c>
      <c r="O2243" s="195">
        <v>1E-3</v>
      </c>
      <c r="P2243" s="195">
        <v>8.9999999999999993E-3</v>
      </c>
      <c r="Q2243" s="195">
        <v>0.66300000000000003</v>
      </c>
      <c r="R2243" s="195">
        <v>0.72499999999999998</v>
      </c>
      <c r="S2243" s="195">
        <v>8.9999999999999993E-3</v>
      </c>
      <c r="T2243" s="195">
        <v>2.7E-2</v>
      </c>
      <c r="U2243" s="195">
        <v>1E-3</v>
      </c>
      <c r="V2243" s="195">
        <v>1.0999999999999999E-2</v>
      </c>
      <c r="W2243" s="195">
        <v>4.0000000000000001E-3</v>
      </c>
      <c r="X2243" s="195">
        <v>1.7000000000000001E-2</v>
      </c>
      <c r="Y2243" s="195" t="s">
        <v>143</v>
      </c>
      <c r="Z2243" s="195" t="s">
        <v>143</v>
      </c>
      <c r="AA2243" s="195">
        <v>5.8000000000000003E-2</v>
      </c>
      <c r="AB2243" s="195">
        <v>9.2999999999999999E-2</v>
      </c>
    </row>
    <row r="2244" spans="1:28" x14ac:dyDescent="0.25">
      <c r="A2244" s="94" t="s">
        <v>3687</v>
      </c>
      <c r="B2244" s="195">
        <v>0.11746987951807229</v>
      </c>
      <c r="C2244" s="195">
        <v>0.3112449799196787</v>
      </c>
      <c r="D2244" s="195">
        <v>0.26004016064257029</v>
      </c>
      <c r="E2244" s="195">
        <v>4.7188755020080318E-2</v>
      </c>
      <c r="F2244" s="195">
        <v>3.5140562248995984E-2</v>
      </c>
      <c r="G2244" s="195">
        <v>0.21686746987951808</v>
      </c>
      <c r="H2244" s="195">
        <v>1.004016064257028E-3</v>
      </c>
      <c r="I2244" s="195">
        <v>1.104417670682731E-2</v>
      </c>
      <c r="J2244" s="194">
        <v>1</v>
      </c>
      <c r="K2244" s="196">
        <v>996</v>
      </c>
      <c r="L2244" s="94"/>
      <c r="M2244" s="195">
        <v>9.9000000000000005E-2</v>
      </c>
      <c r="N2244" s="195">
        <v>0.13900000000000001</v>
      </c>
      <c r="O2244" s="195">
        <v>0.28299999999999997</v>
      </c>
      <c r="P2244" s="195">
        <v>0.34100000000000003</v>
      </c>
      <c r="Q2244" s="195">
        <v>0.23400000000000001</v>
      </c>
      <c r="R2244" s="195">
        <v>0.28799999999999998</v>
      </c>
      <c r="S2244" s="195">
        <v>3.5999999999999997E-2</v>
      </c>
      <c r="T2244" s="195">
        <v>6.2E-2</v>
      </c>
      <c r="U2244" s="195">
        <v>2.5000000000000001E-2</v>
      </c>
      <c r="V2244" s="195">
        <v>4.8000000000000001E-2</v>
      </c>
      <c r="W2244" s="195">
        <v>0.192</v>
      </c>
      <c r="X2244" s="195">
        <v>0.24399999999999999</v>
      </c>
      <c r="Y2244" s="195">
        <v>0</v>
      </c>
      <c r="Z2244" s="195">
        <v>6.0000000000000001E-3</v>
      </c>
      <c r="AA2244" s="195">
        <v>6.0000000000000001E-3</v>
      </c>
      <c r="AB2244" s="195">
        <v>0.02</v>
      </c>
    </row>
    <row r="2245" spans="1:28" x14ac:dyDescent="0.25">
      <c r="A2245" s="94" t="s">
        <v>3688</v>
      </c>
      <c r="B2245" s="195">
        <v>0.29574861367837341</v>
      </c>
      <c r="C2245" s="195">
        <v>0.55452865064695012</v>
      </c>
      <c r="D2245" s="195">
        <v>6.7467652495378921E-2</v>
      </c>
      <c r="E2245" s="195">
        <v>2.1256931608133085E-2</v>
      </c>
      <c r="F2245" s="195">
        <v>2.7726432532347504E-3</v>
      </c>
      <c r="G2245" s="195">
        <v>4.0665434380776341E-2</v>
      </c>
      <c r="H2245" s="195">
        <v>1.8484288354898336E-3</v>
      </c>
      <c r="I2245" s="195">
        <v>1.5711645101663587E-2</v>
      </c>
      <c r="J2245" s="194">
        <v>1.0000000000000002</v>
      </c>
      <c r="K2245" s="196">
        <v>1082</v>
      </c>
      <c r="L2245" s="94"/>
      <c r="M2245" s="195">
        <v>0.26900000000000002</v>
      </c>
      <c r="N2245" s="195">
        <v>0.32400000000000001</v>
      </c>
      <c r="O2245" s="195">
        <v>0.52500000000000002</v>
      </c>
      <c r="P2245" s="195">
        <v>0.58399999999999996</v>
      </c>
      <c r="Q2245" s="195">
        <v>5.3999999999999999E-2</v>
      </c>
      <c r="R2245" s="195">
        <v>8.4000000000000005E-2</v>
      </c>
      <c r="S2245" s="195">
        <v>1.4E-2</v>
      </c>
      <c r="T2245" s="195">
        <v>3.2000000000000001E-2</v>
      </c>
      <c r="U2245" s="195">
        <v>1E-3</v>
      </c>
      <c r="V2245" s="195">
        <v>8.0000000000000002E-3</v>
      </c>
      <c r="W2245" s="195">
        <v>0.03</v>
      </c>
      <c r="X2245" s="195">
        <v>5.3999999999999999E-2</v>
      </c>
      <c r="Y2245" s="195">
        <v>1E-3</v>
      </c>
      <c r="Z2245" s="195">
        <v>7.0000000000000001E-3</v>
      </c>
      <c r="AA2245" s="195">
        <v>0.01</v>
      </c>
      <c r="AB2245" s="195">
        <v>2.5000000000000001E-2</v>
      </c>
    </row>
    <row r="2246" spans="1:28" x14ac:dyDescent="0.25">
      <c r="A2246" s="94" t="s">
        <v>3689</v>
      </c>
      <c r="B2246" s="195" t="s">
        <v>143</v>
      </c>
      <c r="C2246" s="195">
        <v>0.29629629629629628</v>
      </c>
      <c r="D2246" s="195">
        <v>0.33744855967078191</v>
      </c>
      <c r="E2246" s="195">
        <v>9.8765432098765427E-2</v>
      </c>
      <c r="F2246" s="195">
        <v>1.646090534979424E-2</v>
      </c>
      <c r="G2246" s="195">
        <v>0.23868312757201646</v>
      </c>
      <c r="H2246" s="195">
        <v>4.11522633744856E-3</v>
      </c>
      <c r="I2246" s="195">
        <v>8.23045267489712E-3</v>
      </c>
      <c r="J2246" s="194">
        <v>1</v>
      </c>
      <c r="K2246" s="196">
        <v>243</v>
      </c>
      <c r="L2246" s="94"/>
      <c r="M2246" s="195" t="s">
        <v>143</v>
      </c>
      <c r="N2246" s="195" t="s">
        <v>143</v>
      </c>
      <c r="O2246" s="195">
        <v>0.24199999999999999</v>
      </c>
      <c r="P2246" s="195">
        <v>0.35699999999999998</v>
      </c>
      <c r="Q2246" s="195">
        <v>0.28100000000000003</v>
      </c>
      <c r="R2246" s="195">
        <v>0.39900000000000002</v>
      </c>
      <c r="S2246" s="195">
        <v>6.7000000000000004E-2</v>
      </c>
      <c r="T2246" s="195">
        <v>0.14299999999999999</v>
      </c>
      <c r="U2246" s="195">
        <v>6.0000000000000001E-3</v>
      </c>
      <c r="V2246" s="195">
        <v>4.2000000000000003E-2</v>
      </c>
      <c r="W2246" s="195">
        <v>0.189</v>
      </c>
      <c r="X2246" s="195">
        <v>0.29599999999999999</v>
      </c>
      <c r="Y2246" s="195">
        <v>1E-3</v>
      </c>
      <c r="Z2246" s="195">
        <v>2.3E-2</v>
      </c>
      <c r="AA2246" s="195">
        <v>2E-3</v>
      </c>
      <c r="AB2246" s="195">
        <v>0.03</v>
      </c>
    </row>
    <row r="2247" spans="1:28" x14ac:dyDescent="0.25">
      <c r="A2247" s="94" t="s">
        <v>3690</v>
      </c>
      <c r="B2247" s="195" t="s">
        <v>143</v>
      </c>
      <c r="C2247" s="195">
        <v>0.35747446610956363</v>
      </c>
      <c r="D2247" s="195">
        <v>0.15506035283194058</v>
      </c>
      <c r="E2247" s="195">
        <v>6.778087279480037E-2</v>
      </c>
      <c r="F2247" s="195">
        <v>1.5784586815227482E-2</v>
      </c>
      <c r="G2247" s="195">
        <v>0.38904363974001854</v>
      </c>
      <c r="H2247" s="195">
        <v>1.8570102135561746E-3</v>
      </c>
      <c r="I2247" s="195">
        <v>1.2999071494893221E-2</v>
      </c>
      <c r="J2247" s="194">
        <v>1</v>
      </c>
      <c r="K2247" s="196">
        <v>1077</v>
      </c>
      <c r="L2247" s="94"/>
      <c r="M2247" s="195" t="s">
        <v>143</v>
      </c>
      <c r="N2247" s="195" t="s">
        <v>143</v>
      </c>
      <c r="O2247" s="195">
        <v>0.32900000000000001</v>
      </c>
      <c r="P2247" s="195">
        <v>0.38700000000000001</v>
      </c>
      <c r="Q2247" s="195">
        <v>0.13500000000000001</v>
      </c>
      <c r="R2247" s="195">
        <v>0.17799999999999999</v>
      </c>
      <c r="S2247" s="195">
        <v>5.3999999999999999E-2</v>
      </c>
      <c r="T2247" s="195">
        <v>8.4000000000000005E-2</v>
      </c>
      <c r="U2247" s="195">
        <v>0.01</v>
      </c>
      <c r="V2247" s="195">
        <v>2.5000000000000001E-2</v>
      </c>
      <c r="W2247" s="195">
        <v>0.36</v>
      </c>
      <c r="X2247" s="195">
        <v>0.41899999999999998</v>
      </c>
      <c r="Y2247" s="195">
        <v>1E-3</v>
      </c>
      <c r="Z2247" s="195">
        <v>7.0000000000000001E-3</v>
      </c>
      <c r="AA2247" s="195">
        <v>8.0000000000000002E-3</v>
      </c>
      <c r="AB2247" s="195">
        <v>2.1999999999999999E-2</v>
      </c>
    </row>
    <row r="2248" spans="1:28" x14ac:dyDescent="0.25">
      <c r="A2248" s="94" t="s">
        <v>3691</v>
      </c>
      <c r="B2248" s="195" t="s">
        <v>143</v>
      </c>
      <c r="C2248" s="195">
        <v>0.52734375</v>
      </c>
      <c r="D2248" s="195">
        <v>0.36328125</v>
      </c>
      <c r="E2248" s="195">
        <v>2.34375E-2</v>
      </c>
      <c r="F2248" s="195">
        <v>3.90625E-3</v>
      </c>
      <c r="G2248" s="195">
        <v>1.171875E-2</v>
      </c>
      <c r="H2248" s="195" t="s">
        <v>143</v>
      </c>
      <c r="I2248" s="195">
        <v>7.03125E-2</v>
      </c>
      <c r="J2248" s="194">
        <v>1</v>
      </c>
      <c r="K2248" s="196">
        <v>256</v>
      </c>
      <c r="L2248" s="94"/>
      <c r="M2248" s="195" t="s">
        <v>143</v>
      </c>
      <c r="N2248" s="195" t="s">
        <v>143</v>
      </c>
      <c r="O2248" s="195">
        <v>0.46600000000000003</v>
      </c>
      <c r="P2248" s="195">
        <v>0.58799999999999997</v>
      </c>
      <c r="Q2248" s="195">
        <v>0.307</v>
      </c>
      <c r="R2248" s="195">
        <v>0.42399999999999999</v>
      </c>
      <c r="S2248" s="195">
        <v>1.0999999999999999E-2</v>
      </c>
      <c r="T2248" s="195">
        <v>0.05</v>
      </c>
      <c r="U2248" s="195">
        <v>1E-3</v>
      </c>
      <c r="V2248" s="195">
        <v>2.1999999999999999E-2</v>
      </c>
      <c r="W2248" s="195">
        <v>4.0000000000000001E-3</v>
      </c>
      <c r="X2248" s="195">
        <v>3.4000000000000002E-2</v>
      </c>
      <c r="Y2248" s="195" t="s">
        <v>143</v>
      </c>
      <c r="Z2248" s="195" t="s">
        <v>143</v>
      </c>
      <c r="AA2248" s="195">
        <v>4.4999999999999998E-2</v>
      </c>
      <c r="AB2248" s="195">
        <v>0.108</v>
      </c>
    </row>
    <row r="2249" spans="1:28" x14ac:dyDescent="0.25">
      <c r="A2249" s="94" t="s">
        <v>3692</v>
      </c>
      <c r="B2249" s="195" t="s">
        <v>143</v>
      </c>
      <c r="C2249" s="195">
        <v>0.26143790849673204</v>
      </c>
      <c r="D2249" s="195">
        <v>0.37254901960784315</v>
      </c>
      <c r="E2249" s="195">
        <v>6.535947712418301E-2</v>
      </c>
      <c r="F2249" s="195">
        <v>2.2875816993464051E-2</v>
      </c>
      <c r="G2249" s="195">
        <v>0.24509803921568626</v>
      </c>
      <c r="H2249" s="195" t="s">
        <v>143</v>
      </c>
      <c r="I2249" s="195">
        <v>3.2679738562091505E-2</v>
      </c>
      <c r="J2249" s="194">
        <v>1</v>
      </c>
      <c r="K2249" s="196">
        <v>306</v>
      </c>
      <c r="L2249" s="94"/>
      <c r="M2249" s="195" t="s">
        <v>143</v>
      </c>
      <c r="N2249" s="195" t="s">
        <v>143</v>
      </c>
      <c r="O2249" s="195">
        <v>0.215</v>
      </c>
      <c r="P2249" s="195">
        <v>0.313</v>
      </c>
      <c r="Q2249" s="195">
        <v>0.32</v>
      </c>
      <c r="R2249" s="195">
        <v>0.42799999999999999</v>
      </c>
      <c r="S2249" s="195">
        <v>4.2999999999999997E-2</v>
      </c>
      <c r="T2249" s="195">
        <v>9.9000000000000005E-2</v>
      </c>
      <c r="U2249" s="195">
        <v>1.0999999999999999E-2</v>
      </c>
      <c r="V2249" s="195">
        <v>4.5999999999999999E-2</v>
      </c>
      <c r="W2249" s="195">
        <v>0.2</v>
      </c>
      <c r="X2249" s="195">
        <v>0.29599999999999999</v>
      </c>
      <c r="Y2249" s="195" t="s">
        <v>143</v>
      </c>
      <c r="Z2249" s="195" t="s">
        <v>143</v>
      </c>
      <c r="AA2249" s="195">
        <v>1.7999999999999999E-2</v>
      </c>
      <c r="AB2249" s="195">
        <v>5.8999999999999997E-2</v>
      </c>
    </row>
    <row r="2250" spans="1:28" x14ac:dyDescent="0.25">
      <c r="A2250" s="94" t="s">
        <v>3693</v>
      </c>
      <c r="B2250" s="195" t="s">
        <v>143</v>
      </c>
      <c r="C2250" s="195">
        <v>0.41062801932367149</v>
      </c>
      <c r="D2250" s="195">
        <v>0.20772946859903382</v>
      </c>
      <c r="E2250" s="195">
        <v>4.3478260869565216E-2</v>
      </c>
      <c r="F2250" s="195">
        <v>8.2125603864734303E-2</v>
      </c>
      <c r="G2250" s="195">
        <v>0.23671497584541062</v>
      </c>
      <c r="H2250" s="195">
        <v>4.830917874396135E-3</v>
      </c>
      <c r="I2250" s="195">
        <v>1.4492753623188406E-2</v>
      </c>
      <c r="J2250" s="194">
        <v>0.99999999999999989</v>
      </c>
      <c r="K2250" s="196">
        <v>207</v>
      </c>
      <c r="L2250" s="94"/>
      <c r="M2250" s="195" t="s">
        <v>143</v>
      </c>
      <c r="N2250" s="195" t="s">
        <v>143</v>
      </c>
      <c r="O2250" s="195">
        <v>0.34599999999999997</v>
      </c>
      <c r="P2250" s="195">
        <v>0.47899999999999998</v>
      </c>
      <c r="Q2250" s="195">
        <v>0.158</v>
      </c>
      <c r="R2250" s="195">
        <v>0.26800000000000002</v>
      </c>
      <c r="S2250" s="195">
        <v>2.3E-2</v>
      </c>
      <c r="T2250" s="195">
        <v>8.1000000000000003E-2</v>
      </c>
      <c r="U2250" s="195">
        <v>5.1999999999999998E-2</v>
      </c>
      <c r="V2250" s="195">
        <v>0.128</v>
      </c>
      <c r="W2250" s="195">
        <v>0.184</v>
      </c>
      <c r="X2250" s="195">
        <v>0.29899999999999999</v>
      </c>
      <c r="Y2250" s="195">
        <v>1E-3</v>
      </c>
      <c r="Z2250" s="195">
        <v>2.7E-2</v>
      </c>
      <c r="AA2250" s="195">
        <v>5.0000000000000001E-3</v>
      </c>
      <c r="AB2250" s="195">
        <v>4.2000000000000003E-2</v>
      </c>
    </row>
    <row r="2251" spans="1:28" x14ac:dyDescent="0.25">
      <c r="A2251" s="94" t="s">
        <v>3694</v>
      </c>
      <c r="B2251" s="195" t="s">
        <v>143</v>
      </c>
      <c r="C2251" s="195">
        <v>0.18852459016393441</v>
      </c>
      <c r="D2251" s="195">
        <v>0.20491803278688525</v>
      </c>
      <c r="E2251" s="195">
        <v>6.1475409836065573E-2</v>
      </c>
      <c r="F2251" s="195">
        <v>1.2295081967213115E-2</v>
      </c>
      <c r="G2251" s="195">
        <v>0.51639344262295084</v>
      </c>
      <c r="H2251" s="195">
        <v>4.0983606557377051E-3</v>
      </c>
      <c r="I2251" s="195">
        <v>1.2295081967213115E-2</v>
      </c>
      <c r="J2251" s="194">
        <v>0.99999999999999989</v>
      </c>
      <c r="K2251" s="196">
        <v>244</v>
      </c>
      <c r="L2251" s="94"/>
      <c r="M2251" s="195" t="s">
        <v>143</v>
      </c>
      <c r="N2251" s="195" t="s">
        <v>143</v>
      </c>
      <c r="O2251" s="195">
        <v>0.14399999999999999</v>
      </c>
      <c r="P2251" s="195">
        <v>0.24199999999999999</v>
      </c>
      <c r="Q2251" s="195">
        <v>0.159</v>
      </c>
      <c r="R2251" s="195">
        <v>0.26</v>
      </c>
      <c r="S2251" s="195">
        <v>3.7999999999999999E-2</v>
      </c>
      <c r="T2251" s="195">
        <v>9.9000000000000005E-2</v>
      </c>
      <c r="U2251" s="195">
        <v>4.0000000000000001E-3</v>
      </c>
      <c r="V2251" s="195">
        <v>3.5999999999999997E-2</v>
      </c>
      <c r="W2251" s="195">
        <v>0.45400000000000001</v>
      </c>
      <c r="X2251" s="195">
        <v>0.57799999999999996</v>
      </c>
      <c r="Y2251" s="195">
        <v>1E-3</v>
      </c>
      <c r="Z2251" s="195">
        <v>2.3E-2</v>
      </c>
      <c r="AA2251" s="195">
        <v>4.0000000000000001E-3</v>
      </c>
      <c r="AB2251" s="195">
        <v>3.5999999999999997E-2</v>
      </c>
    </row>
    <row r="2252" spans="1:28" x14ac:dyDescent="0.25">
      <c r="A2252" s="94" t="s">
        <v>3695</v>
      </c>
      <c r="B2252" s="195" t="s">
        <v>143</v>
      </c>
      <c r="C2252" s="195">
        <v>0.34722222222222221</v>
      </c>
      <c r="D2252" s="195">
        <v>0.49074074074074076</v>
      </c>
      <c r="E2252" s="195">
        <v>5.5555555555555552E-2</v>
      </c>
      <c r="F2252" s="195">
        <v>3.7037037037037038E-3</v>
      </c>
      <c r="G2252" s="195">
        <v>7.4999999999999997E-2</v>
      </c>
      <c r="H2252" s="195">
        <v>9.2592592592592596E-4</v>
      </c>
      <c r="I2252" s="195">
        <v>2.6851851851851852E-2</v>
      </c>
      <c r="J2252" s="194">
        <v>1</v>
      </c>
      <c r="K2252" s="196">
        <v>1080</v>
      </c>
      <c r="L2252" s="94"/>
      <c r="M2252" s="195" t="s">
        <v>143</v>
      </c>
      <c r="N2252" s="195" t="s">
        <v>143</v>
      </c>
      <c r="O2252" s="195">
        <v>0.31900000000000001</v>
      </c>
      <c r="P2252" s="195">
        <v>0.376</v>
      </c>
      <c r="Q2252" s="195">
        <v>0.46100000000000002</v>
      </c>
      <c r="R2252" s="195">
        <v>0.52100000000000002</v>
      </c>
      <c r="S2252" s="195">
        <v>4.2999999999999997E-2</v>
      </c>
      <c r="T2252" s="195">
        <v>7.0999999999999994E-2</v>
      </c>
      <c r="U2252" s="195">
        <v>1E-3</v>
      </c>
      <c r="V2252" s="195">
        <v>8.9999999999999993E-3</v>
      </c>
      <c r="W2252" s="195">
        <v>6.0999999999999999E-2</v>
      </c>
      <c r="X2252" s="195">
        <v>9.1999999999999998E-2</v>
      </c>
      <c r="Y2252" s="195">
        <v>0</v>
      </c>
      <c r="Z2252" s="195">
        <v>5.0000000000000001E-3</v>
      </c>
      <c r="AA2252" s="195">
        <v>1.9E-2</v>
      </c>
      <c r="AB2252" s="195">
        <v>3.7999999999999999E-2</v>
      </c>
    </row>
    <row r="2253" spans="1:28" x14ac:dyDescent="0.25">
      <c r="A2253" s="94" t="s">
        <v>3696</v>
      </c>
      <c r="B2253" s="195" t="s">
        <v>143</v>
      </c>
      <c r="C2253" s="195">
        <v>0.44711538461538464</v>
      </c>
      <c r="D2253" s="195">
        <v>0.39423076923076922</v>
      </c>
      <c r="E2253" s="195">
        <v>5.2884615384615384E-2</v>
      </c>
      <c r="F2253" s="195">
        <v>1.4423076923076924E-2</v>
      </c>
      <c r="G2253" s="195">
        <v>6.7307692307692304E-2</v>
      </c>
      <c r="H2253" s="195" t="s">
        <v>143</v>
      </c>
      <c r="I2253" s="195">
        <v>2.403846153846154E-2</v>
      </c>
      <c r="J2253" s="194">
        <v>1</v>
      </c>
      <c r="K2253" s="196">
        <v>208</v>
      </c>
      <c r="L2253" s="94"/>
      <c r="M2253" s="195" t="s">
        <v>143</v>
      </c>
      <c r="N2253" s="195" t="s">
        <v>143</v>
      </c>
      <c r="O2253" s="195">
        <v>0.38100000000000001</v>
      </c>
      <c r="P2253" s="195">
        <v>0.51500000000000001</v>
      </c>
      <c r="Q2253" s="195">
        <v>0.33</v>
      </c>
      <c r="R2253" s="195">
        <v>0.46200000000000002</v>
      </c>
      <c r="S2253" s="195">
        <v>0.03</v>
      </c>
      <c r="T2253" s="195">
        <v>9.1999999999999998E-2</v>
      </c>
      <c r="U2253" s="195">
        <v>5.0000000000000001E-3</v>
      </c>
      <c r="V2253" s="195">
        <v>4.2000000000000003E-2</v>
      </c>
      <c r="W2253" s="195">
        <v>4.1000000000000002E-2</v>
      </c>
      <c r="X2253" s="195">
        <v>0.11</v>
      </c>
      <c r="Y2253" s="195" t="s">
        <v>143</v>
      </c>
      <c r="Z2253" s="195" t="s">
        <v>143</v>
      </c>
      <c r="AA2253" s="195">
        <v>0.01</v>
      </c>
      <c r="AB2253" s="195">
        <v>5.5E-2</v>
      </c>
    </row>
    <row r="2254" spans="1:28" x14ac:dyDescent="0.25">
      <c r="A2254" s="94" t="s">
        <v>3697</v>
      </c>
      <c r="B2254" s="195">
        <v>6.0002087029114054E-2</v>
      </c>
      <c r="C2254" s="195">
        <v>0.30397579046227696</v>
      </c>
      <c r="D2254" s="195">
        <v>0.26526140039653551</v>
      </c>
      <c r="E2254" s="195">
        <v>0.10445580715850986</v>
      </c>
      <c r="F2254" s="195">
        <v>1.805280183658562E-2</v>
      </c>
      <c r="G2254" s="195">
        <v>0.20505061045601586</v>
      </c>
      <c r="H2254" s="195">
        <v>6.2610873421684232E-3</v>
      </c>
      <c r="I2254" s="195">
        <v>3.6940415318793697E-2</v>
      </c>
      <c r="J2254" s="194">
        <v>1.0000000000000002</v>
      </c>
      <c r="K2254" s="196">
        <v>9583</v>
      </c>
      <c r="L2254" s="94"/>
      <c r="M2254" s="195">
        <v>5.5E-2</v>
      </c>
      <c r="N2254" s="195">
        <v>6.5000000000000002E-2</v>
      </c>
      <c r="O2254" s="195">
        <v>0.29499999999999998</v>
      </c>
      <c r="P2254" s="195">
        <v>0.313</v>
      </c>
      <c r="Q2254" s="195">
        <v>0.25700000000000001</v>
      </c>
      <c r="R2254" s="195">
        <v>0.27400000000000002</v>
      </c>
      <c r="S2254" s="195">
        <v>9.8000000000000004E-2</v>
      </c>
      <c r="T2254" s="195">
        <v>0.111</v>
      </c>
      <c r="U2254" s="195">
        <v>1.6E-2</v>
      </c>
      <c r="V2254" s="195">
        <v>2.1000000000000001E-2</v>
      </c>
      <c r="W2254" s="195">
        <v>0.19700000000000001</v>
      </c>
      <c r="X2254" s="195">
        <v>0.21299999999999999</v>
      </c>
      <c r="Y2254" s="195">
        <v>5.0000000000000001E-3</v>
      </c>
      <c r="Z2254" s="195">
        <v>8.0000000000000002E-3</v>
      </c>
      <c r="AA2254" s="195">
        <v>3.3000000000000002E-2</v>
      </c>
      <c r="AB2254" s="195">
        <v>4.1000000000000002E-2</v>
      </c>
    </row>
    <row r="2255" spans="1:28" x14ac:dyDescent="0.25">
      <c r="A2255" s="94" t="s">
        <v>3698</v>
      </c>
      <c r="B2255" s="195" t="s">
        <v>143</v>
      </c>
      <c r="C2255" s="195">
        <v>0.33742331288343558</v>
      </c>
      <c r="D2255" s="195">
        <v>0.24539877300613497</v>
      </c>
      <c r="E2255" s="195">
        <v>0.17791411042944785</v>
      </c>
      <c r="F2255" s="195">
        <v>2.1472392638036811E-2</v>
      </c>
      <c r="G2255" s="195">
        <v>0.17177914110429449</v>
      </c>
      <c r="H2255" s="195">
        <v>9.202453987730062E-3</v>
      </c>
      <c r="I2255" s="195">
        <v>3.6809815950920248E-2</v>
      </c>
      <c r="J2255" s="194">
        <v>0.99999999999999989</v>
      </c>
      <c r="K2255" s="196">
        <v>326</v>
      </c>
      <c r="L2255" s="94"/>
      <c r="M2255" s="195" t="s">
        <v>143</v>
      </c>
      <c r="N2255" s="195" t="s">
        <v>143</v>
      </c>
      <c r="O2255" s="195">
        <v>0.28799999999999998</v>
      </c>
      <c r="P2255" s="195">
        <v>0.39</v>
      </c>
      <c r="Q2255" s="195">
        <v>0.20200000000000001</v>
      </c>
      <c r="R2255" s="195">
        <v>0.29499999999999998</v>
      </c>
      <c r="S2255" s="195">
        <v>0.14000000000000001</v>
      </c>
      <c r="T2255" s="195">
        <v>0.223</v>
      </c>
      <c r="U2255" s="195">
        <v>0.01</v>
      </c>
      <c r="V2255" s="195">
        <v>4.3999999999999997E-2</v>
      </c>
      <c r="W2255" s="195">
        <v>0.13500000000000001</v>
      </c>
      <c r="X2255" s="195">
        <v>0.216</v>
      </c>
      <c r="Y2255" s="195">
        <v>3.0000000000000001E-3</v>
      </c>
      <c r="Z2255" s="195">
        <v>2.7E-2</v>
      </c>
      <c r="AA2255" s="195">
        <v>2.1000000000000001E-2</v>
      </c>
      <c r="AB2255" s="195">
        <v>6.3E-2</v>
      </c>
    </row>
    <row r="2256" spans="1:28" x14ac:dyDescent="0.25">
      <c r="A2256" s="94" t="s">
        <v>3699</v>
      </c>
      <c r="B2256" s="195" t="s">
        <v>143</v>
      </c>
      <c r="C2256" s="195">
        <v>8.7087087087087081E-2</v>
      </c>
      <c r="D2256" s="195">
        <v>0.18018018018018017</v>
      </c>
      <c r="E2256" s="195">
        <v>0.12012012012012012</v>
      </c>
      <c r="F2256" s="195">
        <v>3.003003003003003E-3</v>
      </c>
      <c r="G2256" s="195">
        <v>0.55255255255255253</v>
      </c>
      <c r="H2256" s="195">
        <v>1.8018018018018018E-2</v>
      </c>
      <c r="I2256" s="195">
        <v>3.903903903903904E-2</v>
      </c>
      <c r="J2256" s="194">
        <v>1</v>
      </c>
      <c r="K2256" s="196">
        <v>333</v>
      </c>
      <c r="L2256" s="94"/>
      <c r="M2256" s="195" t="s">
        <v>143</v>
      </c>
      <c r="N2256" s="195" t="s">
        <v>143</v>
      </c>
      <c r="O2256" s="195">
        <v>6.0999999999999999E-2</v>
      </c>
      <c r="P2256" s="195">
        <v>0.122</v>
      </c>
      <c r="Q2256" s="195">
        <v>0.14299999999999999</v>
      </c>
      <c r="R2256" s="195">
        <v>0.22500000000000001</v>
      </c>
      <c r="S2256" s="195">
        <v>8.8999999999999996E-2</v>
      </c>
      <c r="T2256" s="195">
        <v>0.159</v>
      </c>
      <c r="U2256" s="195">
        <v>1E-3</v>
      </c>
      <c r="V2256" s="195">
        <v>1.7000000000000001E-2</v>
      </c>
      <c r="W2256" s="195">
        <v>0.499</v>
      </c>
      <c r="X2256" s="195">
        <v>0.60499999999999998</v>
      </c>
      <c r="Y2256" s="195">
        <v>8.0000000000000002E-3</v>
      </c>
      <c r="Z2256" s="195">
        <v>3.9E-2</v>
      </c>
      <c r="AA2256" s="195">
        <v>2.3E-2</v>
      </c>
      <c r="AB2256" s="195">
        <v>6.6000000000000003E-2</v>
      </c>
    </row>
    <row r="2257" spans="1:28" x14ac:dyDescent="0.25">
      <c r="A2257" s="94" t="s">
        <v>3700</v>
      </c>
      <c r="B2257" s="195">
        <v>0.45185185185185184</v>
      </c>
      <c r="C2257" s="195" t="s">
        <v>143</v>
      </c>
      <c r="D2257" s="195">
        <v>0.18271604938271604</v>
      </c>
      <c r="E2257" s="195">
        <v>0.20246913580246914</v>
      </c>
      <c r="F2257" s="195">
        <v>8.6419753086419745E-3</v>
      </c>
      <c r="G2257" s="195">
        <v>6.1728395061728392E-3</v>
      </c>
      <c r="H2257" s="195" t="s">
        <v>143</v>
      </c>
      <c r="I2257" s="195">
        <v>0.14814814814814814</v>
      </c>
      <c r="J2257" s="194">
        <v>1</v>
      </c>
      <c r="K2257" s="196">
        <v>810</v>
      </c>
      <c r="L2257" s="94"/>
      <c r="M2257" s="195">
        <v>0.41799999999999998</v>
      </c>
      <c r="N2257" s="195">
        <v>0.48599999999999999</v>
      </c>
      <c r="O2257" s="195" t="s">
        <v>143</v>
      </c>
      <c r="P2257" s="195" t="s">
        <v>143</v>
      </c>
      <c r="Q2257" s="195">
        <v>0.158</v>
      </c>
      <c r="R2257" s="195">
        <v>0.21099999999999999</v>
      </c>
      <c r="S2257" s="195">
        <v>0.17599999999999999</v>
      </c>
      <c r="T2257" s="195">
        <v>0.23200000000000001</v>
      </c>
      <c r="U2257" s="195">
        <v>4.0000000000000001E-3</v>
      </c>
      <c r="V2257" s="195">
        <v>1.7999999999999999E-2</v>
      </c>
      <c r="W2257" s="195">
        <v>3.0000000000000001E-3</v>
      </c>
      <c r="X2257" s="195">
        <v>1.4E-2</v>
      </c>
      <c r="Y2257" s="195" t="s">
        <v>143</v>
      </c>
      <c r="Z2257" s="195" t="s">
        <v>143</v>
      </c>
      <c r="AA2257" s="195">
        <v>0.125</v>
      </c>
      <c r="AB2257" s="195">
        <v>0.17399999999999999</v>
      </c>
    </row>
    <row r="2258" spans="1:28" x14ac:dyDescent="0.25">
      <c r="A2258" s="94" t="s">
        <v>3701</v>
      </c>
      <c r="B2258" s="195">
        <v>0.10172413793103448</v>
      </c>
      <c r="C2258" s="195">
        <v>0.2353448275862069</v>
      </c>
      <c r="D2258" s="195">
        <v>0.27672413793103451</v>
      </c>
      <c r="E2258" s="195">
        <v>8.7068965517241373E-2</v>
      </c>
      <c r="F2258" s="195">
        <v>2.5862068965517241E-2</v>
      </c>
      <c r="G2258" s="195">
        <v>0.24051724137931035</v>
      </c>
      <c r="H2258" s="195">
        <v>9.482758620689655E-3</v>
      </c>
      <c r="I2258" s="195">
        <v>2.3275862068965519E-2</v>
      </c>
      <c r="J2258" s="194">
        <v>1.0000000000000002</v>
      </c>
      <c r="K2258" s="196">
        <v>1160</v>
      </c>
      <c r="L2258" s="94"/>
      <c r="M2258" s="195">
        <v>8.5999999999999993E-2</v>
      </c>
      <c r="N2258" s="195">
        <v>0.12</v>
      </c>
      <c r="O2258" s="195">
        <v>0.21199999999999999</v>
      </c>
      <c r="P2258" s="195">
        <v>0.26100000000000001</v>
      </c>
      <c r="Q2258" s="195">
        <v>0.252</v>
      </c>
      <c r="R2258" s="195">
        <v>0.30299999999999999</v>
      </c>
      <c r="S2258" s="195">
        <v>7.1999999999999995E-2</v>
      </c>
      <c r="T2258" s="195">
        <v>0.105</v>
      </c>
      <c r="U2258" s="195">
        <v>1.7999999999999999E-2</v>
      </c>
      <c r="V2258" s="195">
        <v>3.6999999999999998E-2</v>
      </c>
      <c r="W2258" s="195">
        <v>0.217</v>
      </c>
      <c r="X2258" s="195">
        <v>0.26600000000000001</v>
      </c>
      <c r="Y2258" s="195">
        <v>5.0000000000000001E-3</v>
      </c>
      <c r="Z2258" s="195">
        <v>1.7000000000000001E-2</v>
      </c>
      <c r="AA2258" s="195">
        <v>1.6E-2</v>
      </c>
      <c r="AB2258" s="195">
        <v>3.4000000000000002E-2</v>
      </c>
    </row>
    <row r="2259" spans="1:28" x14ac:dyDescent="0.25">
      <c r="A2259" s="94" t="s">
        <v>3702</v>
      </c>
      <c r="B2259" s="195">
        <v>0.31156848828956707</v>
      </c>
      <c r="C2259" s="195">
        <v>0.44570617459190914</v>
      </c>
      <c r="D2259" s="195">
        <v>0.1383960255500355</v>
      </c>
      <c r="E2259" s="195">
        <v>2.6259758694109299E-2</v>
      </c>
      <c r="F2259" s="195">
        <v>1.4194464158977999E-3</v>
      </c>
      <c r="G2259" s="195">
        <v>4.3293115684882894E-2</v>
      </c>
      <c r="H2259" s="195">
        <v>2.1291696238466998E-3</v>
      </c>
      <c r="I2259" s="195">
        <v>3.1227821149751596E-2</v>
      </c>
      <c r="J2259" s="194">
        <v>1</v>
      </c>
      <c r="K2259" s="196">
        <v>1409</v>
      </c>
      <c r="L2259" s="94"/>
      <c r="M2259" s="195">
        <v>0.28799999999999998</v>
      </c>
      <c r="N2259" s="195">
        <v>0.33600000000000002</v>
      </c>
      <c r="O2259" s="195">
        <v>0.42</v>
      </c>
      <c r="P2259" s="195">
        <v>0.47199999999999998</v>
      </c>
      <c r="Q2259" s="195">
        <v>0.121</v>
      </c>
      <c r="R2259" s="195">
        <v>0.157</v>
      </c>
      <c r="S2259" s="195">
        <v>1.9E-2</v>
      </c>
      <c r="T2259" s="195">
        <v>3.5999999999999997E-2</v>
      </c>
      <c r="U2259" s="195">
        <v>0</v>
      </c>
      <c r="V2259" s="195">
        <v>5.0000000000000001E-3</v>
      </c>
      <c r="W2259" s="195">
        <v>3.4000000000000002E-2</v>
      </c>
      <c r="X2259" s="195">
        <v>5.5E-2</v>
      </c>
      <c r="Y2259" s="195">
        <v>1E-3</v>
      </c>
      <c r="Z2259" s="195">
        <v>6.0000000000000001E-3</v>
      </c>
      <c r="AA2259" s="195">
        <v>2.3E-2</v>
      </c>
      <c r="AB2259" s="195">
        <v>4.2000000000000003E-2</v>
      </c>
    </row>
    <row r="2260" spans="1:28" x14ac:dyDescent="0.25">
      <c r="A2260" s="94" t="s">
        <v>3703</v>
      </c>
      <c r="B2260" s="195" t="s">
        <v>143</v>
      </c>
      <c r="C2260" s="195">
        <v>0.23904382470119523</v>
      </c>
      <c r="D2260" s="195">
        <v>0.32270916334661354</v>
      </c>
      <c r="E2260" s="195">
        <v>0.2151394422310757</v>
      </c>
      <c r="F2260" s="195">
        <v>2.3904382470119521E-2</v>
      </c>
      <c r="G2260" s="195">
        <v>0.15537848605577689</v>
      </c>
      <c r="H2260" s="195">
        <v>7.9681274900398405E-3</v>
      </c>
      <c r="I2260" s="195">
        <v>3.5856573705179286E-2</v>
      </c>
      <c r="J2260" s="194">
        <v>0.99999999999999989</v>
      </c>
      <c r="K2260" s="196">
        <v>251</v>
      </c>
      <c r="L2260" s="94"/>
      <c r="M2260" s="195" t="s">
        <v>143</v>
      </c>
      <c r="N2260" s="195" t="s">
        <v>143</v>
      </c>
      <c r="O2260" s="195">
        <v>0.19</v>
      </c>
      <c r="P2260" s="195">
        <v>0.29499999999999998</v>
      </c>
      <c r="Q2260" s="195">
        <v>0.26800000000000002</v>
      </c>
      <c r="R2260" s="195">
        <v>0.38300000000000001</v>
      </c>
      <c r="S2260" s="195">
        <v>0.16900000000000001</v>
      </c>
      <c r="T2260" s="195">
        <v>0.27</v>
      </c>
      <c r="U2260" s="195">
        <v>1.0999999999999999E-2</v>
      </c>
      <c r="V2260" s="195">
        <v>5.0999999999999997E-2</v>
      </c>
      <c r="W2260" s="195">
        <v>0.11600000000000001</v>
      </c>
      <c r="X2260" s="195">
        <v>0.20499999999999999</v>
      </c>
      <c r="Y2260" s="195">
        <v>2E-3</v>
      </c>
      <c r="Z2260" s="195">
        <v>2.9000000000000001E-2</v>
      </c>
      <c r="AA2260" s="195">
        <v>1.9E-2</v>
      </c>
      <c r="AB2260" s="195">
        <v>6.7000000000000004E-2</v>
      </c>
    </row>
    <row r="2261" spans="1:28" x14ac:dyDescent="0.25">
      <c r="A2261" s="94" t="s">
        <v>3704</v>
      </c>
      <c r="B2261" s="195" t="s">
        <v>143</v>
      </c>
      <c r="C2261" s="195">
        <v>0.27915518824609736</v>
      </c>
      <c r="D2261" s="195">
        <v>0.20385674931129477</v>
      </c>
      <c r="E2261" s="195">
        <v>9.9173553719008267E-2</v>
      </c>
      <c r="F2261" s="195">
        <v>2.938475665748393E-2</v>
      </c>
      <c r="G2261" s="195">
        <v>0.34986225895316803</v>
      </c>
      <c r="H2261" s="195">
        <v>7.3461891643709825E-3</v>
      </c>
      <c r="I2261" s="195">
        <v>3.1221303948576674E-2</v>
      </c>
      <c r="J2261" s="194">
        <v>1</v>
      </c>
      <c r="K2261" s="196">
        <v>1089</v>
      </c>
      <c r="L2261" s="94"/>
      <c r="M2261" s="195" t="s">
        <v>143</v>
      </c>
      <c r="N2261" s="195" t="s">
        <v>143</v>
      </c>
      <c r="O2261" s="195">
        <v>0.253</v>
      </c>
      <c r="P2261" s="195">
        <v>0.307</v>
      </c>
      <c r="Q2261" s="195">
        <v>0.18099999999999999</v>
      </c>
      <c r="R2261" s="195">
        <v>0.22900000000000001</v>
      </c>
      <c r="S2261" s="195">
        <v>8.3000000000000004E-2</v>
      </c>
      <c r="T2261" s="195">
        <v>0.11799999999999999</v>
      </c>
      <c r="U2261" s="195">
        <v>2.1000000000000001E-2</v>
      </c>
      <c r="V2261" s="195">
        <v>4.1000000000000002E-2</v>
      </c>
      <c r="W2261" s="195">
        <v>0.32200000000000001</v>
      </c>
      <c r="X2261" s="195">
        <v>0.379</v>
      </c>
      <c r="Y2261" s="195">
        <v>4.0000000000000001E-3</v>
      </c>
      <c r="Z2261" s="195">
        <v>1.4E-2</v>
      </c>
      <c r="AA2261" s="195">
        <v>2.1999999999999999E-2</v>
      </c>
      <c r="AB2261" s="195">
        <v>4.2999999999999997E-2</v>
      </c>
    </row>
    <row r="2262" spans="1:28" x14ac:dyDescent="0.25">
      <c r="A2262" s="94" t="s">
        <v>3705</v>
      </c>
      <c r="B2262" s="195" t="s">
        <v>143</v>
      </c>
      <c r="C2262" s="195">
        <v>0.55392156862745101</v>
      </c>
      <c r="D2262" s="195">
        <v>0.28186274509803921</v>
      </c>
      <c r="E2262" s="195">
        <v>6.3725490196078427E-2</v>
      </c>
      <c r="F2262" s="195" t="s">
        <v>143</v>
      </c>
      <c r="G2262" s="195">
        <v>1.4705882352941176E-2</v>
      </c>
      <c r="H2262" s="195">
        <v>2.4509803921568627E-3</v>
      </c>
      <c r="I2262" s="195">
        <v>8.3333333333333329E-2</v>
      </c>
      <c r="J2262" s="194">
        <v>1</v>
      </c>
      <c r="K2262" s="196">
        <v>408</v>
      </c>
      <c r="L2262" s="94"/>
      <c r="M2262" s="195" t="s">
        <v>143</v>
      </c>
      <c r="N2262" s="195" t="s">
        <v>143</v>
      </c>
      <c r="O2262" s="195">
        <v>0.505</v>
      </c>
      <c r="P2262" s="195">
        <v>0.60099999999999998</v>
      </c>
      <c r="Q2262" s="195">
        <v>0.24</v>
      </c>
      <c r="R2262" s="195">
        <v>0.32700000000000001</v>
      </c>
      <c r="S2262" s="195">
        <v>4.3999999999999997E-2</v>
      </c>
      <c r="T2262" s="195">
        <v>9.1999999999999998E-2</v>
      </c>
      <c r="U2262" s="195" t="s">
        <v>143</v>
      </c>
      <c r="V2262" s="195" t="s">
        <v>143</v>
      </c>
      <c r="W2262" s="195">
        <v>7.0000000000000001E-3</v>
      </c>
      <c r="X2262" s="195">
        <v>3.2000000000000001E-2</v>
      </c>
      <c r="Y2262" s="195">
        <v>0</v>
      </c>
      <c r="Z2262" s="195">
        <v>1.4E-2</v>
      </c>
      <c r="AA2262" s="195">
        <v>0.06</v>
      </c>
      <c r="AB2262" s="195">
        <v>0.114</v>
      </c>
    </row>
    <row r="2263" spans="1:28" x14ac:dyDescent="0.25">
      <c r="A2263" s="94" t="s">
        <v>3706</v>
      </c>
      <c r="B2263" s="195" t="s">
        <v>143</v>
      </c>
      <c r="C2263" s="195">
        <v>0.23369565217391305</v>
      </c>
      <c r="D2263" s="195">
        <v>0.3233695652173913</v>
      </c>
      <c r="E2263" s="195">
        <v>0.12228260869565218</v>
      </c>
      <c r="F2263" s="195">
        <v>1.358695652173913E-2</v>
      </c>
      <c r="G2263" s="195">
        <v>0.27173913043478259</v>
      </c>
      <c r="H2263" s="195" t="s">
        <v>143</v>
      </c>
      <c r="I2263" s="195">
        <v>3.5326086956521736E-2</v>
      </c>
      <c r="J2263" s="194">
        <v>1</v>
      </c>
      <c r="K2263" s="196">
        <v>368</v>
      </c>
      <c r="L2263" s="94"/>
      <c r="M2263" s="195" t="s">
        <v>143</v>
      </c>
      <c r="N2263" s="195" t="s">
        <v>143</v>
      </c>
      <c r="O2263" s="195">
        <v>0.193</v>
      </c>
      <c r="P2263" s="195">
        <v>0.28000000000000003</v>
      </c>
      <c r="Q2263" s="195">
        <v>0.27800000000000002</v>
      </c>
      <c r="R2263" s="195">
        <v>0.373</v>
      </c>
      <c r="S2263" s="195">
        <v>9.2999999999999999E-2</v>
      </c>
      <c r="T2263" s="195">
        <v>0.16</v>
      </c>
      <c r="U2263" s="195">
        <v>6.0000000000000001E-3</v>
      </c>
      <c r="V2263" s="195">
        <v>3.1E-2</v>
      </c>
      <c r="W2263" s="195">
        <v>0.22900000000000001</v>
      </c>
      <c r="X2263" s="195">
        <v>0.31900000000000001</v>
      </c>
      <c r="Y2263" s="195" t="s">
        <v>143</v>
      </c>
      <c r="Z2263" s="195" t="s">
        <v>143</v>
      </c>
      <c r="AA2263" s="195">
        <v>2.1000000000000001E-2</v>
      </c>
      <c r="AB2263" s="195">
        <v>5.8999999999999997E-2</v>
      </c>
    </row>
    <row r="2264" spans="1:28" x14ac:dyDescent="0.25">
      <c r="A2264" s="94" t="s">
        <v>3707</v>
      </c>
      <c r="B2264" s="195" t="s">
        <v>143</v>
      </c>
      <c r="C2264" s="195">
        <v>0.45173745173745172</v>
      </c>
      <c r="D2264" s="195">
        <v>0.15444015444015444</v>
      </c>
      <c r="E2264" s="195">
        <v>7.3359073359073365E-2</v>
      </c>
      <c r="F2264" s="195">
        <v>9.2664092664092659E-2</v>
      </c>
      <c r="G2264" s="195">
        <v>0.20077220077220076</v>
      </c>
      <c r="H2264" s="195">
        <v>3.8610038610038611E-3</v>
      </c>
      <c r="I2264" s="195">
        <v>2.3166023166023165E-2</v>
      </c>
      <c r="J2264" s="194">
        <v>1</v>
      </c>
      <c r="K2264" s="196">
        <v>259</v>
      </c>
      <c r="L2264" s="94"/>
      <c r="M2264" s="195" t="s">
        <v>143</v>
      </c>
      <c r="N2264" s="195" t="s">
        <v>143</v>
      </c>
      <c r="O2264" s="195">
        <v>0.39200000000000002</v>
      </c>
      <c r="P2264" s="195">
        <v>0.51300000000000001</v>
      </c>
      <c r="Q2264" s="195">
        <v>0.11600000000000001</v>
      </c>
      <c r="R2264" s="195">
        <v>0.20300000000000001</v>
      </c>
      <c r="S2264" s="195">
        <v>4.7E-2</v>
      </c>
      <c r="T2264" s="195">
        <v>0.112</v>
      </c>
      <c r="U2264" s="195">
        <v>6.3E-2</v>
      </c>
      <c r="V2264" s="195">
        <v>0.13400000000000001</v>
      </c>
      <c r="W2264" s="195">
        <v>0.157</v>
      </c>
      <c r="X2264" s="195">
        <v>0.254</v>
      </c>
      <c r="Y2264" s="195">
        <v>1E-3</v>
      </c>
      <c r="Z2264" s="195">
        <v>2.1999999999999999E-2</v>
      </c>
      <c r="AA2264" s="195">
        <v>1.0999999999999999E-2</v>
      </c>
      <c r="AB2264" s="195">
        <v>0.05</v>
      </c>
    </row>
    <row r="2265" spans="1:28" x14ac:dyDescent="0.25">
      <c r="A2265" s="94" t="s">
        <v>3708</v>
      </c>
      <c r="B2265" s="195" t="s">
        <v>143</v>
      </c>
      <c r="C2265" s="195">
        <v>0.17753623188405798</v>
      </c>
      <c r="D2265" s="195">
        <v>0.15942028985507245</v>
      </c>
      <c r="E2265" s="195">
        <v>0.13768115942028986</v>
      </c>
      <c r="F2265" s="195">
        <v>1.4492753623188406E-2</v>
      </c>
      <c r="G2265" s="195">
        <v>0.45652173913043476</v>
      </c>
      <c r="H2265" s="195">
        <v>3.6231884057971015E-3</v>
      </c>
      <c r="I2265" s="195">
        <v>5.0724637681159424E-2</v>
      </c>
      <c r="J2265" s="194">
        <v>1</v>
      </c>
      <c r="K2265" s="196">
        <v>276</v>
      </c>
      <c r="L2265" s="94"/>
      <c r="M2265" s="195" t="s">
        <v>143</v>
      </c>
      <c r="N2265" s="195" t="s">
        <v>143</v>
      </c>
      <c r="O2265" s="195">
        <v>0.13700000000000001</v>
      </c>
      <c r="P2265" s="195">
        <v>0.22700000000000001</v>
      </c>
      <c r="Q2265" s="195">
        <v>0.121</v>
      </c>
      <c r="R2265" s="195">
        <v>0.20699999999999999</v>
      </c>
      <c r="S2265" s="195">
        <v>0.10199999999999999</v>
      </c>
      <c r="T2265" s="195">
        <v>0.183</v>
      </c>
      <c r="U2265" s="195">
        <v>6.0000000000000001E-3</v>
      </c>
      <c r="V2265" s="195">
        <v>3.6999999999999998E-2</v>
      </c>
      <c r="W2265" s="195">
        <v>0.39900000000000002</v>
      </c>
      <c r="X2265" s="195">
        <v>0.51500000000000001</v>
      </c>
      <c r="Y2265" s="195">
        <v>1E-3</v>
      </c>
      <c r="Z2265" s="195">
        <v>0.02</v>
      </c>
      <c r="AA2265" s="195">
        <v>0.03</v>
      </c>
      <c r="AB2265" s="195">
        <v>8.3000000000000004E-2</v>
      </c>
    </row>
    <row r="2266" spans="1:28" x14ac:dyDescent="0.25">
      <c r="A2266" s="94" t="s">
        <v>3709</v>
      </c>
      <c r="B2266" s="195" t="s">
        <v>143</v>
      </c>
      <c r="C2266" s="195">
        <v>0.35714285714285715</v>
      </c>
      <c r="D2266" s="195">
        <v>0.4175824175824176</v>
      </c>
      <c r="E2266" s="195">
        <v>0.10027472527472528</v>
      </c>
      <c r="F2266" s="195">
        <v>8.9285714285714281E-3</v>
      </c>
      <c r="G2266" s="195">
        <v>7.4175824175824176E-2</v>
      </c>
      <c r="H2266" s="195">
        <v>3.434065934065934E-3</v>
      </c>
      <c r="I2266" s="195">
        <v>3.8461538461538464E-2</v>
      </c>
      <c r="J2266" s="194">
        <v>0.99999999999999989</v>
      </c>
      <c r="K2266" s="196">
        <v>1456</v>
      </c>
      <c r="L2266" s="94"/>
      <c r="M2266" s="195" t="s">
        <v>143</v>
      </c>
      <c r="N2266" s="195" t="s">
        <v>143</v>
      </c>
      <c r="O2266" s="195">
        <v>0.33300000000000002</v>
      </c>
      <c r="P2266" s="195">
        <v>0.38200000000000001</v>
      </c>
      <c r="Q2266" s="195">
        <v>0.39300000000000002</v>
      </c>
      <c r="R2266" s="195">
        <v>0.443</v>
      </c>
      <c r="S2266" s="195">
        <v>8.5999999999999993E-2</v>
      </c>
      <c r="T2266" s="195">
        <v>0.11700000000000001</v>
      </c>
      <c r="U2266" s="195">
        <v>5.0000000000000001E-3</v>
      </c>
      <c r="V2266" s="195">
        <v>1.4999999999999999E-2</v>
      </c>
      <c r="W2266" s="195">
        <v>6.2E-2</v>
      </c>
      <c r="X2266" s="195">
        <v>8.8999999999999996E-2</v>
      </c>
      <c r="Y2266" s="195">
        <v>1E-3</v>
      </c>
      <c r="Z2266" s="195">
        <v>8.0000000000000002E-3</v>
      </c>
      <c r="AA2266" s="195">
        <v>0.03</v>
      </c>
      <c r="AB2266" s="195">
        <v>0.05</v>
      </c>
    </row>
    <row r="2267" spans="1:28" x14ac:dyDescent="0.25">
      <c r="A2267" s="94" t="s">
        <v>3710</v>
      </c>
      <c r="B2267" s="195" t="s">
        <v>143</v>
      </c>
      <c r="C2267" s="195">
        <v>0.43181818181818182</v>
      </c>
      <c r="D2267" s="195">
        <v>0.30909090909090908</v>
      </c>
      <c r="E2267" s="195">
        <v>7.2727272727272724E-2</v>
      </c>
      <c r="F2267" s="195">
        <v>2.7272727272727271E-2</v>
      </c>
      <c r="G2267" s="195">
        <v>7.7272727272727271E-2</v>
      </c>
      <c r="H2267" s="195">
        <v>1.8181818181818181E-2</v>
      </c>
      <c r="I2267" s="195">
        <v>6.363636363636363E-2</v>
      </c>
      <c r="J2267" s="194">
        <v>1</v>
      </c>
      <c r="K2267" s="196">
        <v>220</v>
      </c>
      <c r="L2267" s="94"/>
      <c r="M2267" s="195" t="s">
        <v>143</v>
      </c>
      <c r="N2267" s="195" t="s">
        <v>143</v>
      </c>
      <c r="O2267" s="195">
        <v>0.36799999999999999</v>
      </c>
      <c r="P2267" s="195">
        <v>0.498</v>
      </c>
      <c r="Q2267" s="195">
        <v>0.252</v>
      </c>
      <c r="R2267" s="195">
        <v>0.373</v>
      </c>
      <c r="S2267" s="195">
        <v>4.4999999999999998E-2</v>
      </c>
      <c r="T2267" s="195">
        <v>0.115</v>
      </c>
      <c r="U2267" s="195">
        <v>1.2999999999999999E-2</v>
      </c>
      <c r="V2267" s="195">
        <v>5.8000000000000003E-2</v>
      </c>
      <c r="W2267" s="195">
        <v>4.9000000000000002E-2</v>
      </c>
      <c r="X2267" s="195">
        <v>0.12</v>
      </c>
      <c r="Y2267" s="195">
        <v>7.0000000000000001E-3</v>
      </c>
      <c r="Z2267" s="195">
        <v>4.5999999999999999E-2</v>
      </c>
      <c r="AA2267" s="195">
        <v>3.7999999999999999E-2</v>
      </c>
      <c r="AB2267" s="195">
        <v>0.104</v>
      </c>
    </row>
    <row r="2268" spans="1:28" x14ac:dyDescent="0.25">
      <c r="A2268" s="94" t="s">
        <v>3711</v>
      </c>
      <c r="B2268" s="195">
        <v>6.8363785670293581E-2</v>
      </c>
      <c r="C2268" s="195">
        <v>0.33165674399507289</v>
      </c>
      <c r="D2268" s="195">
        <v>0.25384931225621021</v>
      </c>
      <c r="E2268" s="195">
        <v>7.3188257031410395E-2</v>
      </c>
      <c r="F2268" s="195">
        <v>2.3403818517758159E-2</v>
      </c>
      <c r="G2268" s="195">
        <v>0.22541572572367072</v>
      </c>
      <c r="H2268" s="195">
        <v>7.39067953192363E-3</v>
      </c>
      <c r="I2268" s="195">
        <v>1.6731677273660438E-2</v>
      </c>
      <c r="J2268" s="194">
        <v>1.0000000000000002</v>
      </c>
      <c r="K2268" s="196">
        <v>9742</v>
      </c>
      <c r="L2268" s="94"/>
      <c r="M2268" s="195">
        <v>6.4000000000000001E-2</v>
      </c>
      <c r="N2268" s="195">
        <v>7.3999999999999996E-2</v>
      </c>
      <c r="O2268" s="195">
        <v>0.32200000000000001</v>
      </c>
      <c r="P2268" s="195">
        <v>0.34100000000000003</v>
      </c>
      <c r="Q2268" s="195">
        <v>0.245</v>
      </c>
      <c r="R2268" s="195">
        <v>0.26300000000000001</v>
      </c>
      <c r="S2268" s="195">
        <v>6.8000000000000005E-2</v>
      </c>
      <c r="T2268" s="195">
        <v>7.9000000000000001E-2</v>
      </c>
      <c r="U2268" s="195">
        <v>2.1000000000000001E-2</v>
      </c>
      <c r="V2268" s="195">
        <v>2.7E-2</v>
      </c>
      <c r="W2268" s="195">
        <v>0.217</v>
      </c>
      <c r="X2268" s="195">
        <v>0.23400000000000001</v>
      </c>
      <c r="Y2268" s="195">
        <v>6.0000000000000001E-3</v>
      </c>
      <c r="Z2268" s="195">
        <v>8.9999999999999993E-3</v>
      </c>
      <c r="AA2268" s="195">
        <v>1.4E-2</v>
      </c>
      <c r="AB2268" s="195">
        <v>1.9E-2</v>
      </c>
    </row>
    <row r="2269" spans="1:28" x14ac:dyDescent="0.25">
      <c r="A2269" s="94" t="s">
        <v>3712</v>
      </c>
      <c r="B2269" s="195" t="s">
        <v>143</v>
      </c>
      <c r="C2269" s="195">
        <v>0.40294117647058825</v>
      </c>
      <c r="D2269" s="195">
        <v>0.2323529411764706</v>
      </c>
      <c r="E2269" s="195">
        <v>0.10294117647058823</v>
      </c>
      <c r="F2269" s="195">
        <v>3.2352941176470591E-2</v>
      </c>
      <c r="G2269" s="195">
        <v>0.21176470588235294</v>
      </c>
      <c r="H2269" s="195">
        <v>5.8823529411764705E-3</v>
      </c>
      <c r="I2269" s="195">
        <v>1.1764705882352941E-2</v>
      </c>
      <c r="J2269" s="194">
        <v>0.99999999999999989</v>
      </c>
      <c r="K2269" s="196">
        <v>340</v>
      </c>
      <c r="L2269" s="94"/>
      <c r="M2269" s="195" t="s">
        <v>143</v>
      </c>
      <c r="N2269" s="195" t="s">
        <v>143</v>
      </c>
      <c r="O2269" s="195">
        <v>0.35199999999999998</v>
      </c>
      <c r="P2269" s="195">
        <v>0.45600000000000002</v>
      </c>
      <c r="Q2269" s="195">
        <v>0.191</v>
      </c>
      <c r="R2269" s="195">
        <v>0.28000000000000003</v>
      </c>
      <c r="S2269" s="195">
        <v>7.4999999999999997E-2</v>
      </c>
      <c r="T2269" s="195">
        <v>0.14000000000000001</v>
      </c>
      <c r="U2269" s="195">
        <v>1.7999999999999999E-2</v>
      </c>
      <c r="V2269" s="195">
        <v>5.7000000000000002E-2</v>
      </c>
      <c r="W2269" s="195">
        <v>0.17199999999999999</v>
      </c>
      <c r="X2269" s="195">
        <v>0.25800000000000001</v>
      </c>
      <c r="Y2269" s="195">
        <v>2E-3</v>
      </c>
      <c r="Z2269" s="195">
        <v>2.1000000000000001E-2</v>
      </c>
      <c r="AA2269" s="195">
        <v>5.0000000000000001E-3</v>
      </c>
      <c r="AB2269" s="195">
        <v>0.03</v>
      </c>
    </row>
    <row r="2270" spans="1:28" x14ac:dyDescent="0.25">
      <c r="A2270" s="94" t="s">
        <v>3713</v>
      </c>
      <c r="B2270" s="195" t="s">
        <v>143</v>
      </c>
      <c r="C2270" s="195">
        <v>8.6614173228346455E-2</v>
      </c>
      <c r="D2270" s="195">
        <v>0.2125984251968504</v>
      </c>
      <c r="E2270" s="195">
        <v>5.1181102362204724E-2</v>
      </c>
      <c r="F2270" s="195">
        <v>7.874015748031496E-3</v>
      </c>
      <c r="G2270" s="195">
        <v>0.58661417322834641</v>
      </c>
      <c r="H2270" s="195">
        <v>3.937007874015748E-2</v>
      </c>
      <c r="I2270" s="195">
        <v>1.5748031496062992E-2</v>
      </c>
      <c r="J2270" s="194">
        <v>1</v>
      </c>
      <c r="K2270" s="196">
        <v>254</v>
      </c>
      <c r="L2270" s="94"/>
      <c r="M2270" s="195" t="s">
        <v>143</v>
      </c>
      <c r="N2270" s="195" t="s">
        <v>143</v>
      </c>
      <c r="O2270" s="195">
        <v>5.8000000000000003E-2</v>
      </c>
      <c r="P2270" s="195">
        <v>0.128</v>
      </c>
      <c r="Q2270" s="195">
        <v>0.16700000000000001</v>
      </c>
      <c r="R2270" s="195">
        <v>0.26700000000000002</v>
      </c>
      <c r="S2270" s="195">
        <v>0.03</v>
      </c>
      <c r="T2270" s="195">
        <v>8.5999999999999993E-2</v>
      </c>
      <c r="U2270" s="195">
        <v>2E-3</v>
      </c>
      <c r="V2270" s="195">
        <v>2.8000000000000001E-2</v>
      </c>
      <c r="W2270" s="195">
        <v>0.52500000000000002</v>
      </c>
      <c r="X2270" s="195">
        <v>0.64500000000000002</v>
      </c>
      <c r="Y2270" s="195">
        <v>2.1999999999999999E-2</v>
      </c>
      <c r="Z2270" s="195">
        <v>7.0999999999999994E-2</v>
      </c>
      <c r="AA2270" s="195">
        <v>6.0000000000000001E-3</v>
      </c>
      <c r="AB2270" s="195">
        <v>0.04</v>
      </c>
    </row>
    <row r="2271" spans="1:28" x14ac:dyDescent="0.25">
      <c r="A2271" s="94" t="s">
        <v>3714</v>
      </c>
      <c r="B2271" s="195">
        <v>6.25E-2</v>
      </c>
      <c r="C2271" s="195">
        <v>6.9444444444444441E-3</v>
      </c>
      <c r="D2271" s="195">
        <v>0.84722222222222221</v>
      </c>
      <c r="E2271" s="195">
        <v>4.3981481481481483E-2</v>
      </c>
      <c r="F2271" s="195">
        <v>4.6296296296296294E-3</v>
      </c>
      <c r="G2271" s="195">
        <v>1.8518518518518517E-2</v>
      </c>
      <c r="H2271" s="195" t="s">
        <v>143</v>
      </c>
      <c r="I2271" s="195">
        <v>1.6203703703703703E-2</v>
      </c>
      <c r="J2271" s="194">
        <v>1</v>
      </c>
      <c r="K2271" s="196">
        <v>432</v>
      </c>
      <c r="L2271" s="94"/>
      <c r="M2271" s="195">
        <v>4.2999999999999997E-2</v>
      </c>
      <c r="N2271" s="195">
        <v>8.8999999999999996E-2</v>
      </c>
      <c r="O2271" s="195">
        <v>2E-3</v>
      </c>
      <c r="P2271" s="195">
        <v>0.02</v>
      </c>
      <c r="Q2271" s="195">
        <v>0.81</v>
      </c>
      <c r="R2271" s="195">
        <v>0.878</v>
      </c>
      <c r="S2271" s="195">
        <v>2.8000000000000001E-2</v>
      </c>
      <c r="T2271" s="195">
        <v>6.8000000000000005E-2</v>
      </c>
      <c r="U2271" s="195">
        <v>1E-3</v>
      </c>
      <c r="V2271" s="195">
        <v>1.7000000000000001E-2</v>
      </c>
      <c r="W2271" s="195">
        <v>8.9999999999999993E-3</v>
      </c>
      <c r="X2271" s="195">
        <v>3.5999999999999997E-2</v>
      </c>
      <c r="Y2271" s="195" t="s">
        <v>143</v>
      </c>
      <c r="Z2271" s="195" t="s">
        <v>143</v>
      </c>
      <c r="AA2271" s="195">
        <v>8.0000000000000002E-3</v>
      </c>
      <c r="AB2271" s="195">
        <v>3.3000000000000002E-2</v>
      </c>
    </row>
    <row r="2272" spans="1:28" x14ac:dyDescent="0.25">
      <c r="A2272" s="94" t="s">
        <v>3715</v>
      </c>
      <c r="B2272" s="195">
        <v>0.10978723404255319</v>
      </c>
      <c r="C2272" s="195">
        <v>0.29021276595744683</v>
      </c>
      <c r="D2272" s="195">
        <v>0.23574468085106384</v>
      </c>
      <c r="E2272" s="195">
        <v>5.9574468085106386E-2</v>
      </c>
      <c r="F2272" s="195">
        <v>3.1489361702127662E-2</v>
      </c>
      <c r="G2272" s="195">
        <v>0.25446808510638297</v>
      </c>
      <c r="H2272" s="195">
        <v>2.553191489361702E-3</v>
      </c>
      <c r="I2272" s="195">
        <v>1.6170212765957447E-2</v>
      </c>
      <c r="J2272" s="194">
        <v>1</v>
      </c>
      <c r="K2272" s="196">
        <v>1175</v>
      </c>
      <c r="L2272" s="94"/>
      <c r="M2272" s="195">
        <v>9.2999999999999999E-2</v>
      </c>
      <c r="N2272" s="195">
        <v>0.129</v>
      </c>
      <c r="O2272" s="195">
        <v>0.26500000000000001</v>
      </c>
      <c r="P2272" s="195">
        <v>0.317</v>
      </c>
      <c r="Q2272" s="195">
        <v>0.21199999999999999</v>
      </c>
      <c r="R2272" s="195">
        <v>0.26100000000000001</v>
      </c>
      <c r="S2272" s="195">
        <v>4.7E-2</v>
      </c>
      <c r="T2272" s="195">
        <v>7.4999999999999997E-2</v>
      </c>
      <c r="U2272" s="195">
        <v>2.3E-2</v>
      </c>
      <c r="V2272" s="195">
        <v>4.2999999999999997E-2</v>
      </c>
      <c r="W2272" s="195">
        <v>0.23</v>
      </c>
      <c r="X2272" s="195">
        <v>0.28000000000000003</v>
      </c>
      <c r="Y2272" s="195">
        <v>1E-3</v>
      </c>
      <c r="Z2272" s="195">
        <v>7.0000000000000001E-3</v>
      </c>
      <c r="AA2272" s="195">
        <v>0.01</v>
      </c>
      <c r="AB2272" s="195">
        <v>2.5000000000000001E-2</v>
      </c>
    </row>
    <row r="2273" spans="1:28" x14ac:dyDescent="0.25">
      <c r="A2273" s="94" t="s">
        <v>3716</v>
      </c>
      <c r="B2273" s="195">
        <v>0.34492160872528971</v>
      </c>
      <c r="C2273" s="195">
        <v>0.50579413769597814</v>
      </c>
      <c r="D2273" s="195">
        <v>7.5664621676891614E-2</v>
      </c>
      <c r="E2273" s="195">
        <v>2.3176550783912748E-2</v>
      </c>
      <c r="F2273" s="195">
        <v>1.3633265167007499E-3</v>
      </c>
      <c r="G2273" s="195">
        <v>3.8173142467620998E-2</v>
      </c>
      <c r="H2273" s="195">
        <v>2.7266530334014998E-3</v>
      </c>
      <c r="I2273" s="195">
        <v>8.1799591002044997E-3</v>
      </c>
      <c r="J2273" s="194">
        <v>1</v>
      </c>
      <c r="K2273" s="196">
        <v>1467</v>
      </c>
      <c r="L2273" s="94"/>
      <c r="M2273" s="195">
        <v>0.32100000000000001</v>
      </c>
      <c r="N2273" s="195">
        <v>0.37</v>
      </c>
      <c r="O2273" s="195">
        <v>0.48</v>
      </c>
      <c r="P2273" s="195">
        <v>0.53100000000000003</v>
      </c>
      <c r="Q2273" s="195">
        <v>6.3E-2</v>
      </c>
      <c r="R2273" s="195">
        <v>0.09</v>
      </c>
      <c r="S2273" s="195">
        <v>1.7000000000000001E-2</v>
      </c>
      <c r="T2273" s="195">
        <v>3.2000000000000001E-2</v>
      </c>
      <c r="U2273" s="195">
        <v>0</v>
      </c>
      <c r="V2273" s="195">
        <v>5.0000000000000001E-3</v>
      </c>
      <c r="W2273" s="195">
        <v>0.03</v>
      </c>
      <c r="X2273" s="195">
        <v>4.9000000000000002E-2</v>
      </c>
      <c r="Y2273" s="195">
        <v>1E-3</v>
      </c>
      <c r="Z2273" s="195">
        <v>7.0000000000000001E-3</v>
      </c>
      <c r="AA2273" s="195">
        <v>5.0000000000000001E-3</v>
      </c>
      <c r="AB2273" s="195">
        <v>1.4E-2</v>
      </c>
    </row>
    <row r="2274" spans="1:28" x14ac:dyDescent="0.25">
      <c r="A2274" s="94" t="s">
        <v>3717</v>
      </c>
      <c r="B2274" s="195" t="s">
        <v>143</v>
      </c>
      <c r="C2274" s="195">
        <v>0.22568093385214008</v>
      </c>
      <c r="D2274" s="195">
        <v>0.28015564202334631</v>
      </c>
      <c r="E2274" s="195">
        <v>0.12062256809338522</v>
      </c>
      <c r="F2274" s="195">
        <v>3.5019455252918288E-2</v>
      </c>
      <c r="G2274" s="195">
        <v>0.30739299610894943</v>
      </c>
      <c r="H2274" s="195">
        <v>1.9455252918287938E-2</v>
      </c>
      <c r="I2274" s="195">
        <v>1.1673151750972763E-2</v>
      </c>
      <c r="J2274" s="194">
        <v>1</v>
      </c>
      <c r="K2274" s="196">
        <v>257</v>
      </c>
      <c r="L2274" s="94"/>
      <c r="M2274" s="195" t="s">
        <v>143</v>
      </c>
      <c r="N2274" s="195" t="s">
        <v>143</v>
      </c>
      <c r="O2274" s="195">
        <v>0.17899999999999999</v>
      </c>
      <c r="P2274" s="195">
        <v>0.28100000000000003</v>
      </c>
      <c r="Q2274" s="195">
        <v>0.22900000000000001</v>
      </c>
      <c r="R2274" s="195">
        <v>0.33800000000000002</v>
      </c>
      <c r="S2274" s="195">
        <v>8.5999999999999993E-2</v>
      </c>
      <c r="T2274" s="195">
        <v>0.16600000000000001</v>
      </c>
      <c r="U2274" s="195">
        <v>1.9E-2</v>
      </c>
      <c r="V2274" s="195">
        <v>6.5000000000000002E-2</v>
      </c>
      <c r="W2274" s="195">
        <v>0.254</v>
      </c>
      <c r="X2274" s="195">
        <v>0.36599999999999999</v>
      </c>
      <c r="Y2274" s="195">
        <v>8.0000000000000002E-3</v>
      </c>
      <c r="Z2274" s="195">
        <v>4.4999999999999998E-2</v>
      </c>
      <c r="AA2274" s="195">
        <v>4.0000000000000001E-3</v>
      </c>
      <c r="AB2274" s="195">
        <v>3.4000000000000002E-2</v>
      </c>
    </row>
    <row r="2275" spans="1:28" x14ac:dyDescent="0.25">
      <c r="A2275" s="94" t="s">
        <v>3718</v>
      </c>
      <c r="B2275" s="195" t="s">
        <v>143</v>
      </c>
      <c r="C2275" s="195">
        <v>0.32692307692307693</v>
      </c>
      <c r="D2275" s="195">
        <v>0.16307692307692306</v>
      </c>
      <c r="E2275" s="195">
        <v>8.5384615384615378E-2</v>
      </c>
      <c r="F2275" s="195">
        <v>1.8461538461538463E-2</v>
      </c>
      <c r="G2275" s="195">
        <v>0.37769230769230772</v>
      </c>
      <c r="H2275" s="195">
        <v>1.0769230769230769E-2</v>
      </c>
      <c r="I2275" s="195">
        <v>1.7692307692307691E-2</v>
      </c>
      <c r="J2275" s="194">
        <v>0.99999999999999989</v>
      </c>
      <c r="K2275" s="196">
        <v>1300</v>
      </c>
      <c r="L2275" s="94"/>
      <c r="M2275" s="195" t="s">
        <v>143</v>
      </c>
      <c r="N2275" s="195" t="s">
        <v>143</v>
      </c>
      <c r="O2275" s="195">
        <v>0.30199999999999999</v>
      </c>
      <c r="P2275" s="195">
        <v>0.35299999999999998</v>
      </c>
      <c r="Q2275" s="195">
        <v>0.14399999999999999</v>
      </c>
      <c r="R2275" s="195">
        <v>0.184</v>
      </c>
      <c r="S2275" s="195">
        <v>7.0999999999999994E-2</v>
      </c>
      <c r="T2275" s="195">
        <v>0.10199999999999999</v>
      </c>
      <c r="U2275" s="195">
        <v>1.2E-2</v>
      </c>
      <c r="V2275" s="195">
        <v>2.7E-2</v>
      </c>
      <c r="W2275" s="195">
        <v>0.35199999999999998</v>
      </c>
      <c r="X2275" s="195">
        <v>0.40400000000000003</v>
      </c>
      <c r="Y2275" s="195">
        <v>6.0000000000000001E-3</v>
      </c>
      <c r="Z2275" s="195">
        <v>1.7999999999999999E-2</v>
      </c>
      <c r="AA2275" s="195">
        <v>1.2E-2</v>
      </c>
      <c r="AB2275" s="195">
        <v>2.5999999999999999E-2</v>
      </c>
    </row>
    <row r="2276" spans="1:28" x14ac:dyDescent="0.25">
      <c r="A2276" s="94" t="s">
        <v>3719</v>
      </c>
      <c r="B2276" s="195" t="s">
        <v>143</v>
      </c>
      <c r="C2276" s="195">
        <v>0.51449275362318836</v>
      </c>
      <c r="D2276" s="195">
        <v>0.33091787439613529</v>
      </c>
      <c r="E2276" s="195">
        <v>7.0048309178743967E-2</v>
      </c>
      <c r="F2276" s="195">
        <v>2.4154589371980675E-3</v>
      </c>
      <c r="G2276" s="195">
        <v>3.6231884057971016E-2</v>
      </c>
      <c r="H2276" s="195" t="s">
        <v>143</v>
      </c>
      <c r="I2276" s="195">
        <v>4.5893719806763288E-2</v>
      </c>
      <c r="J2276" s="194">
        <v>1</v>
      </c>
      <c r="K2276" s="196">
        <v>414</v>
      </c>
      <c r="L2276" s="94"/>
      <c r="M2276" s="195" t="s">
        <v>143</v>
      </c>
      <c r="N2276" s="195" t="s">
        <v>143</v>
      </c>
      <c r="O2276" s="195">
        <v>0.46600000000000003</v>
      </c>
      <c r="P2276" s="195">
        <v>0.56200000000000006</v>
      </c>
      <c r="Q2276" s="195">
        <v>0.28699999999999998</v>
      </c>
      <c r="R2276" s="195">
        <v>0.378</v>
      </c>
      <c r="S2276" s="195">
        <v>4.9000000000000002E-2</v>
      </c>
      <c r="T2276" s="195">
        <v>9.9000000000000005E-2</v>
      </c>
      <c r="U2276" s="195">
        <v>0</v>
      </c>
      <c r="V2276" s="195">
        <v>1.4E-2</v>
      </c>
      <c r="W2276" s="195">
        <v>2.1999999999999999E-2</v>
      </c>
      <c r="X2276" s="195">
        <v>5.8999999999999997E-2</v>
      </c>
      <c r="Y2276" s="195" t="s">
        <v>143</v>
      </c>
      <c r="Z2276" s="195" t="s">
        <v>143</v>
      </c>
      <c r="AA2276" s="195">
        <v>0.03</v>
      </c>
      <c r="AB2276" s="195">
        <v>7.0999999999999994E-2</v>
      </c>
    </row>
    <row r="2277" spans="1:28" x14ac:dyDescent="0.25">
      <c r="A2277" s="94" t="s">
        <v>3720</v>
      </c>
      <c r="B2277" s="195" t="s">
        <v>143</v>
      </c>
      <c r="C2277" s="195">
        <v>0.17506631299734748</v>
      </c>
      <c r="D2277" s="195">
        <v>0.43501326259946949</v>
      </c>
      <c r="E2277" s="195">
        <v>8.7533156498673742E-2</v>
      </c>
      <c r="F2277" s="195">
        <v>1.3262599469496022E-2</v>
      </c>
      <c r="G2277" s="195">
        <v>0.24668435013262599</v>
      </c>
      <c r="H2277" s="195">
        <v>5.3050397877984082E-3</v>
      </c>
      <c r="I2277" s="195">
        <v>3.7135278514588858E-2</v>
      </c>
      <c r="J2277" s="194">
        <v>1</v>
      </c>
      <c r="K2277" s="196">
        <v>377</v>
      </c>
      <c r="L2277" s="94"/>
      <c r="M2277" s="195" t="s">
        <v>143</v>
      </c>
      <c r="N2277" s="195" t="s">
        <v>143</v>
      </c>
      <c r="O2277" s="195">
        <v>0.14000000000000001</v>
      </c>
      <c r="P2277" s="195">
        <v>0.217</v>
      </c>
      <c r="Q2277" s="195">
        <v>0.38600000000000001</v>
      </c>
      <c r="R2277" s="195">
        <v>0.48499999999999999</v>
      </c>
      <c r="S2277" s="195">
        <v>6.3E-2</v>
      </c>
      <c r="T2277" s="195">
        <v>0.12</v>
      </c>
      <c r="U2277" s="195">
        <v>6.0000000000000001E-3</v>
      </c>
      <c r="V2277" s="195">
        <v>3.1E-2</v>
      </c>
      <c r="W2277" s="195">
        <v>0.20599999999999999</v>
      </c>
      <c r="X2277" s="195">
        <v>0.29299999999999998</v>
      </c>
      <c r="Y2277" s="195">
        <v>1E-3</v>
      </c>
      <c r="Z2277" s="195">
        <v>1.9E-2</v>
      </c>
      <c r="AA2277" s="195">
        <v>2.1999999999999999E-2</v>
      </c>
      <c r="AB2277" s="195">
        <v>6.0999999999999999E-2</v>
      </c>
    </row>
    <row r="2278" spans="1:28" x14ac:dyDescent="0.25">
      <c r="A2278" s="94" t="s">
        <v>3721</v>
      </c>
      <c r="B2278" s="195" t="s">
        <v>143</v>
      </c>
      <c r="C2278" s="195">
        <v>0.43050847457627117</v>
      </c>
      <c r="D2278" s="195">
        <v>0.24067796610169492</v>
      </c>
      <c r="E2278" s="195">
        <v>3.7288135593220341E-2</v>
      </c>
      <c r="F2278" s="195">
        <v>8.4745762711864403E-2</v>
      </c>
      <c r="G2278" s="195">
        <v>0.2</v>
      </c>
      <c r="H2278" s="195" t="s">
        <v>143</v>
      </c>
      <c r="I2278" s="195">
        <v>6.7796610169491523E-3</v>
      </c>
      <c r="J2278" s="194">
        <v>0.99999999999999989</v>
      </c>
      <c r="K2278" s="196">
        <v>295</v>
      </c>
      <c r="L2278" s="94"/>
      <c r="M2278" s="195" t="s">
        <v>143</v>
      </c>
      <c r="N2278" s="195" t="s">
        <v>143</v>
      </c>
      <c r="O2278" s="195">
        <v>0.375</v>
      </c>
      <c r="P2278" s="195">
        <v>0.48799999999999999</v>
      </c>
      <c r="Q2278" s="195">
        <v>0.19500000000000001</v>
      </c>
      <c r="R2278" s="195">
        <v>0.29299999999999998</v>
      </c>
      <c r="S2278" s="195">
        <v>2.1000000000000001E-2</v>
      </c>
      <c r="T2278" s="195">
        <v>6.6000000000000003E-2</v>
      </c>
      <c r="U2278" s="195">
        <v>5.8000000000000003E-2</v>
      </c>
      <c r="V2278" s="195">
        <v>0.122</v>
      </c>
      <c r="W2278" s="195">
        <v>0.158</v>
      </c>
      <c r="X2278" s="195">
        <v>0.249</v>
      </c>
      <c r="Y2278" s="195" t="s">
        <v>143</v>
      </c>
      <c r="Z2278" s="195" t="s">
        <v>143</v>
      </c>
      <c r="AA2278" s="195">
        <v>2E-3</v>
      </c>
      <c r="AB2278" s="195">
        <v>2.4E-2</v>
      </c>
    </row>
    <row r="2279" spans="1:28" x14ac:dyDescent="0.25">
      <c r="A2279" s="94" t="s">
        <v>3722</v>
      </c>
      <c r="B2279" s="195" t="s">
        <v>143</v>
      </c>
      <c r="C2279" s="195">
        <v>0.1752988047808765</v>
      </c>
      <c r="D2279" s="195">
        <v>0.14741035856573706</v>
      </c>
      <c r="E2279" s="195">
        <v>6.7729083665338641E-2</v>
      </c>
      <c r="F2279" s="195">
        <v>3.5856573705179286E-2</v>
      </c>
      <c r="G2279" s="195">
        <v>0.53784860557768921</v>
      </c>
      <c r="H2279" s="195">
        <v>1.5936254980079681E-2</v>
      </c>
      <c r="I2279" s="195">
        <v>1.9920318725099601E-2</v>
      </c>
      <c r="J2279" s="194">
        <v>1</v>
      </c>
      <c r="K2279" s="196">
        <v>251</v>
      </c>
      <c r="L2279" s="94"/>
      <c r="M2279" s="195" t="s">
        <v>143</v>
      </c>
      <c r="N2279" s="195" t="s">
        <v>143</v>
      </c>
      <c r="O2279" s="195">
        <v>0.13300000000000001</v>
      </c>
      <c r="P2279" s="195">
        <v>0.22700000000000001</v>
      </c>
      <c r="Q2279" s="195">
        <v>0.109</v>
      </c>
      <c r="R2279" s="195">
        <v>0.19700000000000001</v>
      </c>
      <c r="S2279" s="195">
        <v>4.2999999999999997E-2</v>
      </c>
      <c r="T2279" s="195">
        <v>0.106</v>
      </c>
      <c r="U2279" s="195">
        <v>1.9E-2</v>
      </c>
      <c r="V2279" s="195">
        <v>6.7000000000000004E-2</v>
      </c>
      <c r="W2279" s="195">
        <v>0.47599999999999998</v>
      </c>
      <c r="X2279" s="195">
        <v>0.59799999999999998</v>
      </c>
      <c r="Y2279" s="195">
        <v>6.0000000000000001E-3</v>
      </c>
      <c r="Z2279" s="195">
        <v>0.04</v>
      </c>
      <c r="AA2279" s="195">
        <v>8.9999999999999993E-3</v>
      </c>
      <c r="AB2279" s="195">
        <v>4.5999999999999999E-2</v>
      </c>
    </row>
    <row r="2280" spans="1:28" x14ac:dyDescent="0.25">
      <c r="A2280" s="94" t="s">
        <v>3723</v>
      </c>
      <c r="B2280" s="195" t="s">
        <v>143</v>
      </c>
      <c r="C2280" s="195">
        <v>0.35309060118543606</v>
      </c>
      <c r="D2280" s="195">
        <v>0.43014394580863674</v>
      </c>
      <c r="E2280" s="195">
        <v>6.6045723962743441E-2</v>
      </c>
      <c r="F2280" s="195">
        <v>2.8789161727349702E-2</v>
      </c>
      <c r="G2280" s="195">
        <v>9.9068585944115162E-2</v>
      </c>
      <c r="H2280" s="195">
        <v>6.7739204064352241E-3</v>
      </c>
      <c r="I2280" s="195">
        <v>1.6088060965283656E-2</v>
      </c>
      <c r="J2280" s="194">
        <v>1</v>
      </c>
      <c r="K2280" s="196">
        <v>1181</v>
      </c>
      <c r="L2280" s="94"/>
      <c r="M2280" s="195" t="s">
        <v>143</v>
      </c>
      <c r="N2280" s="195" t="s">
        <v>143</v>
      </c>
      <c r="O2280" s="195">
        <v>0.32600000000000001</v>
      </c>
      <c r="P2280" s="195">
        <v>0.38100000000000001</v>
      </c>
      <c r="Q2280" s="195">
        <v>0.40200000000000002</v>
      </c>
      <c r="R2280" s="195">
        <v>0.45900000000000002</v>
      </c>
      <c r="S2280" s="195">
        <v>5.2999999999999999E-2</v>
      </c>
      <c r="T2280" s="195">
        <v>8.2000000000000003E-2</v>
      </c>
      <c r="U2280" s="195">
        <v>2.1000000000000001E-2</v>
      </c>
      <c r="V2280" s="195">
        <v>0.04</v>
      </c>
      <c r="W2280" s="195">
        <v>8.3000000000000004E-2</v>
      </c>
      <c r="X2280" s="195">
        <v>0.11700000000000001</v>
      </c>
      <c r="Y2280" s="195">
        <v>3.0000000000000001E-3</v>
      </c>
      <c r="Z2280" s="195">
        <v>1.2999999999999999E-2</v>
      </c>
      <c r="AA2280" s="195">
        <v>0.01</v>
      </c>
      <c r="AB2280" s="195">
        <v>2.5000000000000001E-2</v>
      </c>
    </row>
    <row r="2281" spans="1:28" x14ac:dyDescent="0.25">
      <c r="A2281" s="94" t="s">
        <v>3724</v>
      </c>
      <c r="B2281" s="195" t="s">
        <v>143</v>
      </c>
      <c r="C2281" s="195">
        <v>0.52822580645161288</v>
      </c>
      <c r="D2281" s="195">
        <v>0.31451612903225806</v>
      </c>
      <c r="E2281" s="195">
        <v>4.4354838709677422E-2</v>
      </c>
      <c r="F2281" s="195">
        <v>8.0645161290322578E-3</v>
      </c>
      <c r="G2281" s="195">
        <v>7.6612903225806453E-2</v>
      </c>
      <c r="H2281" s="195">
        <v>1.2096774193548387E-2</v>
      </c>
      <c r="I2281" s="195">
        <v>1.6129032258064516E-2</v>
      </c>
      <c r="J2281" s="194">
        <v>1</v>
      </c>
      <c r="K2281" s="196">
        <v>248</v>
      </c>
      <c r="L2281" s="94"/>
      <c r="M2281" s="195" t="s">
        <v>143</v>
      </c>
      <c r="N2281" s="195" t="s">
        <v>143</v>
      </c>
      <c r="O2281" s="195">
        <v>0.46600000000000003</v>
      </c>
      <c r="P2281" s="195">
        <v>0.58899999999999997</v>
      </c>
      <c r="Q2281" s="195">
        <v>0.26</v>
      </c>
      <c r="R2281" s="195">
        <v>0.375</v>
      </c>
      <c r="S2281" s="195">
        <v>2.5000000000000001E-2</v>
      </c>
      <c r="T2281" s="195">
        <v>7.8E-2</v>
      </c>
      <c r="U2281" s="195">
        <v>2E-3</v>
      </c>
      <c r="V2281" s="195">
        <v>2.9000000000000001E-2</v>
      </c>
      <c r="W2281" s="195">
        <v>0.05</v>
      </c>
      <c r="X2281" s="195">
        <v>0.11700000000000001</v>
      </c>
      <c r="Y2281" s="195">
        <v>4.0000000000000001E-3</v>
      </c>
      <c r="Z2281" s="195">
        <v>3.5000000000000003E-2</v>
      </c>
      <c r="AA2281" s="195">
        <v>6.0000000000000001E-3</v>
      </c>
      <c r="AB2281" s="195">
        <v>4.1000000000000002E-2</v>
      </c>
    </row>
    <row r="2282" spans="1:28" x14ac:dyDescent="0.25">
      <c r="A2282" s="94" t="s">
        <v>3725</v>
      </c>
      <c r="B2282" s="195">
        <v>5.6076789838337179E-2</v>
      </c>
      <c r="C2282" s="195">
        <v>0.29950923787528866</v>
      </c>
      <c r="D2282" s="195">
        <v>0.25844399538106233</v>
      </c>
      <c r="E2282" s="195">
        <v>9.8585450346420328E-2</v>
      </c>
      <c r="F2282" s="195">
        <v>2.0424364896073903E-2</v>
      </c>
      <c r="G2282" s="195">
        <v>0.24191685912240185</v>
      </c>
      <c r="H2282" s="195">
        <v>5.6293302540415709E-3</v>
      </c>
      <c r="I2282" s="195">
        <v>1.9413972286374134E-2</v>
      </c>
      <c r="J2282" s="194">
        <v>0.99999999999999989</v>
      </c>
      <c r="K2282" s="196">
        <v>13856</v>
      </c>
      <c r="L2282" s="94"/>
      <c r="M2282" s="195">
        <v>5.1999999999999998E-2</v>
      </c>
      <c r="N2282" s="195">
        <v>0.06</v>
      </c>
      <c r="O2282" s="195">
        <v>0.29199999999999998</v>
      </c>
      <c r="P2282" s="195">
        <v>0.307</v>
      </c>
      <c r="Q2282" s="195">
        <v>0.251</v>
      </c>
      <c r="R2282" s="195">
        <v>0.26600000000000001</v>
      </c>
      <c r="S2282" s="195">
        <v>9.4E-2</v>
      </c>
      <c r="T2282" s="195">
        <v>0.104</v>
      </c>
      <c r="U2282" s="195">
        <v>1.7999999999999999E-2</v>
      </c>
      <c r="V2282" s="195">
        <v>2.3E-2</v>
      </c>
      <c r="W2282" s="195">
        <v>0.23499999999999999</v>
      </c>
      <c r="X2282" s="195">
        <v>0.249</v>
      </c>
      <c r="Y2282" s="195">
        <v>5.0000000000000001E-3</v>
      </c>
      <c r="Z2282" s="195">
        <v>7.0000000000000001E-3</v>
      </c>
      <c r="AA2282" s="195">
        <v>1.7000000000000001E-2</v>
      </c>
      <c r="AB2282" s="195">
        <v>2.1999999999999999E-2</v>
      </c>
    </row>
    <row r="2283" spans="1:28" x14ac:dyDescent="0.25">
      <c r="A2283" s="94" t="s">
        <v>3726</v>
      </c>
      <c r="B2283" s="195" t="s">
        <v>143</v>
      </c>
      <c r="C2283" s="195">
        <v>0.31094527363184077</v>
      </c>
      <c r="D2283" s="195">
        <v>0.28358208955223879</v>
      </c>
      <c r="E2283" s="195">
        <v>0.13681592039800994</v>
      </c>
      <c r="F2283" s="195">
        <v>1.7412935323383085E-2</v>
      </c>
      <c r="G2283" s="195">
        <v>0.24129353233830847</v>
      </c>
      <c r="H2283" s="195">
        <v>2.4875621890547263E-3</v>
      </c>
      <c r="I2283" s="195">
        <v>7.462686567164179E-3</v>
      </c>
      <c r="J2283" s="194">
        <v>0.99999999999999989</v>
      </c>
      <c r="K2283" s="196">
        <v>402</v>
      </c>
      <c r="L2283" s="94"/>
      <c r="M2283" s="195" t="s">
        <v>143</v>
      </c>
      <c r="N2283" s="195" t="s">
        <v>143</v>
      </c>
      <c r="O2283" s="195">
        <v>0.26800000000000002</v>
      </c>
      <c r="P2283" s="195">
        <v>0.35799999999999998</v>
      </c>
      <c r="Q2283" s="195">
        <v>0.24199999999999999</v>
      </c>
      <c r="R2283" s="195">
        <v>0.33</v>
      </c>
      <c r="S2283" s="195">
        <v>0.107</v>
      </c>
      <c r="T2283" s="195">
        <v>0.17399999999999999</v>
      </c>
      <c r="U2283" s="195">
        <v>8.0000000000000002E-3</v>
      </c>
      <c r="V2283" s="195">
        <v>3.5999999999999997E-2</v>
      </c>
      <c r="W2283" s="195">
        <v>0.20200000000000001</v>
      </c>
      <c r="X2283" s="195">
        <v>0.28499999999999998</v>
      </c>
      <c r="Y2283" s="195">
        <v>0</v>
      </c>
      <c r="Z2283" s="195">
        <v>1.4E-2</v>
      </c>
      <c r="AA2283" s="195">
        <v>3.0000000000000001E-3</v>
      </c>
      <c r="AB2283" s="195">
        <v>2.1999999999999999E-2</v>
      </c>
    </row>
    <row r="2284" spans="1:28" x14ac:dyDescent="0.25">
      <c r="A2284" s="94" t="s">
        <v>3727</v>
      </c>
      <c r="B2284" s="195" t="s">
        <v>143</v>
      </c>
      <c r="C2284" s="195">
        <v>8.9005235602094238E-2</v>
      </c>
      <c r="D2284" s="195">
        <v>0.18586387434554974</v>
      </c>
      <c r="E2284" s="195">
        <v>5.7591623036649213E-2</v>
      </c>
      <c r="F2284" s="195" t="s">
        <v>143</v>
      </c>
      <c r="G2284" s="195">
        <v>0.62303664921465973</v>
      </c>
      <c r="H2284" s="195">
        <v>2.8795811518324606E-2</v>
      </c>
      <c r="I2284" s="195">
        <v>1.5706806282722512E-2</v>
      </c>
      <c r="J2284" s="194">
        <v>1</v>
      </c>
      <c r="K2284" s="196">
        <v>382</v>
      </c>
      <c r="L2284" s="94"/>
      <c r="M2284" s="195" t="s">
        <v>143</v>
      </c>
      <c r="N2284" s="195" t="s">
        <v>143</v>
      </c>
      <c r="O2284" s="195">
        <v>6.4000000000000001E-2</v>
      </c>
      <c r="P2284" s="195">
        <v>0.122</v>
      </c>
      <c r="Q2284" s="195">
        <v>0.15</v>
      </c>
      <c r="R2284" s="195">
        <v>0.22800000000000001</v>
      </c>
      <c r="S2284" s="195">
        <v>3.7999999999999999E-2</v>
      </c>
      <c r="T2284" s="195">
        <v>8.5999999999999993E-2</v>
      </c>
      <c r="U2284" s="195" t="s">
        <v>143</v>
      </c>
      <c r="V2284" s="195" t="s">
        <v>143</v>
      </c>
      <c r="W2284" s="195">
        <v>0.57299999999999995</v>
      </c>
      <c r="X2284" s="195">
        <v>0.67</v>
      </c>
      <c r="Y2284" s="195">
        <v>1.6E-2</v>
      </c>
      <c r="Z2284" s="195">
        <v>5.0999999999999997E-2</v>
      </c>
      <c r="AA2284" s="195">
        <v>7.0000000000000001E-3</v>
      </c>
      <c r="AB2284" s="195">
        <v>3.4000000000000002E-2</v>
      </c>
    </row>
    <row r="2285" spans="1:28" x14ac:dyDescent="0.25">
      <c r="A2285" s="94" t="s">
        <v>3728</v>
      </c>
      <c r="B2285" s="195">
        <v>0.27748691099476441</v>
      </c>
      <c r="C2285" s="195">
        <v>1.3089005235602095E-3</v>
      </c>
      <c r="D2285" s="195">
        <v>0.48560209424083772</v>
      </c>
      <c r="E2285" s="195">
        <v>6.0209424083769635E-2</v>
      </c>
      <c r="F2285" s="195">
        <v>0.13743455497382198</v>
      </c>
      <c r="G2285" s="195">
        <v>1.3089005235602094E-2</v>
      </c>
      <c r="H2285" s="195" t="s">
        <v>143</v>
      </c>
      <c r="I2285" s="195">
        <v>2.4869109947643978E-2</v>
      </c>
      <c r="J2285" s="194">
        <v>1</v>
      </c>
      <c r="K2285" s="196">
        <v>764</v>
      </c>
      <c r="L2285" s="94"/>
      <c r="M2285" s="195">
        <v>0.247</v>
      </c>
      <c r="N2285" s="195">
        <v>0.31</v>
      </c>
      <c r="O2285" s="195">
        <v>0</v>
      </c>
      <c r="P2285" s="195">
        <v>7.0000000000000001E-3</v>
      </c>
      <c r="Q2285" s="195">
        <v>0.45</v>
      </c>
      <c r="R2285" s="195">
        <v>0.52100000000000002</v>
      </c>
      <c r="S2285" s="195">
        <v>4.4999999999999998E-2</v>
      </c>
      <c r="T2285" s="195">
        <v>7.9000000000000001E-2</v>
      </c>
      <c r="U2285" s="195">
        <v>0.115</v>
      </c>
      <c r="V2285" s="195">
        <v>0.16400000000000001</v>
      </c>
      <c r="W2285" s="195">
        <v>7.0000000000000001E-3</v>
      </c>
      <c r="X2285" s="195">
        <v>2.4E-2</v>
      </c>
      <c r="Y2285" s="195" t="s">
        <v>143</v>
      </c>
      <c r="Z2285" s="195" t="s">
        <v>143</v>
      </c>
      <c r="AA2285" s="195">
        <v>1.6E-2</v>
      </c>
      <c r="AB2285" s="195">
        <v>3.9E-2</v>
      </c>
    </row>
    <row r="2286" spans="1:28" x14ac:dyDescent="0.25">
      <c r="A2286" s="94" t="s">
        <v>3729</v>
      </c>
      <c r="B2286" s="195">
        <v>8.0693365212193668E-2</v>
      </c>
      <c r="C2286" s="195">
        <v>0.27017334130304843</v>
      </c>
      <c r="D2286" s="195">
        <v>0.24506873879258817</v>
      </c>
      <c r="E2286" s="195">
        <v>8.2486551105797973E-2</v>
      </c>
      <c r="F2286" s="195">
        <v>3.7059175134488941E-2</v>
      </c>
      <c r="G2286" s="195">
        <v>0.26300059772863121</v>
      </c>
      <c r="H2286" s="195">
        <v>6.5750149432157803E-3</v>
      </c>
      <c r="I2286" s="195">
        <v>1.4943215780035863E-2</v>
      </c>
      <c r="J2286" s="194">
        <v>1</v>
      </c>
      <c r="K2286" s="196">
        <v>1673</v>
      </c>
      <c r="L2286" s="94"/>
      <c r="M2286" s="195">
        <v>6.9000000000000006E-2</v>
      </c>
      <c r="N2286" s="195">
        <v>9.5000000000000001E-2</v>
      </c>
      <c r="O2286" s="195">
        <v>0.249</v>
      </c>
      <c r="P2286" s="195">
        <v>0.29199999999999998</v>
      </c>
      <c r="Q2286" s="195">
        <v>0.22500000000000001</v>
      </c>
      <c r="R2286" s="195">
        <v>0.26600000000000001</v>
      </c>
      <c r="S2286" s="195">
        <v>7.0000000000000007E-2</v>
      </c>
      <c r="T2286" s="195">
        <v>9.7000000000000003E-2</v>
      </c>
      <c r="U2286" s="195">
        <v>2.9000000000000001E-2</v>
      </c>
      <c r="V2286" s="195">
        <v>4.7E-2</v>
      </c>
      <c r="W2286" s="195">
        <v>0.24199999999999999</v>
      </c>
      <c r="X2286" s="195">
        <v>0.28499999999999998</v>
      </c>
      <c r="Y2286" s="195">
        <v>4.0000000000000001E-3</v>
      </c>
      <c r="Z2286" s="195">
        <v>1.2E-2</v>
      </c>
      <c r="AA2286" s="195">
        <v>0.01</v>
      </c>
      <c r="AB2286" s="195">
        <v>2.1999999999999999E-2</v>
      </c>
    </row>
    <row r="2287" spans="1:28" x14ac:dyDescent="0.25">
      <c r="A2287" s="94" t="s">
        <v>3730</v>
      </c>
      <c r="B2287" s="195">
        <v>0.30611196712891631</v>
      </c>
      <c r="C2287" s="195">
        <v>0.53364149974319464</v>
      </c>
      <c r="D2287" s="195">
        <v>6.9337442218798145E-2</v>
      </c>
      <c r="E2287" s="195">
        <v>2.1058038007190548E-2</v>
      </c>
      <c r="F2287" s="195" t="s">
        <v>143</v>
      </c>
      <c r="G2287" s="195">
        <v>4.8793014894709809E-2</v>
      </c>
      <c r="H2287" s="195">
        <v>3.0816640986132513E-3</v>
      </c>
      <c r="I2287" s="195">
        <v>1.7976373908577297E-2</v>
      </c>
      <c r="J2287" s="194">
        <v>0.99999999999999989</v>
      </c>
      <c r="K2287" s="196">
        <v>1947</v>
      </c>
      <c r="L2287" s="94"/>
      <c r="M2287" s="195">
        <v>0.28599999999999998</v>
      </c>
      <c r="N2287" s="195">
        <v>0.32700000000000001</v>
      </c>
      <c r="O2287" s="195">
        <v>0.51100000000000001</v>
      </c>
      <c r="P2287" s="195">
        <v>0.55600000000000005</v>
      </c>
      <c r="Q2287" s="195">
        <v>5.8999999999999997E-2</v>
      </c>
      <c r="R2287" s="195">
        <v>8.1000000000000003E-2</v>
      </c>
      <c r="S2287" s="195">
        <v>1.6E-2</v>
      </c>
      <c r="T2287" s="195">
        <v>2.8000000000000001E-2</v>
      </c>
      <c r="U2287" s="195" t="s">
        <v>143</v>
      </c>
      <c r="V2287" s="195" t="s">
        <v>143</v>
      </c>
      <c r="W2287" s="195">
        <v>0.04</v>
      </c>
      <c r="X2287" s="195">
        <v>5.8999999999999997E-2</v>
      </c>
      <c r="Y2287" s="195">
        <v>1E-3</v>
      </c>
      <c r="Z2287" s="195">
        <v>7.0000000000000001E-3</v>
      </c>
      <c r="AA2287" s="195">
        <v>1.2999999999999999E-2</v>
      </c>
      <c r="AB2287" s="195">
        <v>2.5000000000000001E-2</v>
      </c>
    </row>
    <row r="2288" spans="1:28" x14ac:dyDescent="0.25">
      <c r="A2288" s="94" t="s">
        <v>3731</v>
      </c>
      <c r="B2288" s="195" t="s">
        <v>143</v>
      </c>
      <c r="C2288" s="195">
        <v>0.19154929577464788</v>
      </c>
      <c r="D2288" s="195">
        <v>0.30140845070422534</v>
      </c>
      <c r="E2288" s="195">
        <v>0.19718309859154928</v>
      </c>
      <c r="F2288" s="195">
        <v>5.6338028169014088E-3</v>
      </c>
      <c r="G2288" s="195">
        <v>0.28169014084507044</v>
      </c>
      <c r="H2288" s="195">
        <v>5.6338028169014088E-3</v>
      </c>
      <c r="I2288" s="195">
        <v>1.6901408450704224E-2</v>
      </c>
      <c r="J2288" s="194">
        <v>1</v>
      </c>
      <c r="K2288" s="196">
        <v>355</v>
      </c>
      <c r="L2288" s="94"/>
      <c r="M2288" s="195" t="s">
        <v>143</v>
      </c>
      <c r="N2288" s="195" t="s">
        <v>143</v>
      </c>
      <c r="O2288" s="195">
        <v>0.154</v>
      </c>
      <c r="P2288" s="195">
        <v>0.23599999999999999</v>
      </c>
      <c r="Q2288" s="195">
        <v>0.25600000000000001</v>
      </c>
      <c r="R2288" s="195">
        <v>0.35099999999999998</v>
      </c>
      <c r="S2288" s="195">
        <v>0.159</v>
      </c>
      <c r="T2288" s="195">
        <v>0.24199999999999999</v>
      </c>
      <c r="U2288" s="195">
        <v>2E-3</v>
      </c>
      <c r="V2288" s="195">
        <v>0.02</v>
      </c>
      <c r="W2288" s="195">
        <v>0.23699999999999999</v>
      </c>
      <c r="X2288" s="195">
        <v>0.33100000000000002</v>
      </c>
      <c r="Y2288" s="195">
        <v>2E-3</v>
      </c>
      <c r="Z2288" s="195">
        <v>0.02</v>
      </c>
      <c r="AA2288" s="195">
        <v>8.0000000000000002E-3</v>
      </c>
      <c r="AB2288" s="195">
        <v>3.5999999999999997E-2</v>
      </c>
    </row>
    <row r="2289" spans="1:28" x14ac:dyDescent="0.25">
      <c r="A2289" s="94" t="s">
        <v>3732</v>
      </c>
      <c r="B2289" s="195" t="s">
        <v>143</v>
      </c>
      <c r="C2289" s="195">
        <v>0.22827496757457846</v>
      </c>
      <c r="D2289" s="195">
        <v>0.23000432338953739</v>
      </c>
      <c r="E2289" s="195">
        <v>0.11024643320363164</v>
      </c>
      <c r="F2289" s="195">
        <v>2.0319930825767402E-2</v>
      </c>
      <c r="G2289" s="195">
        <v>0.38607868568958065</v>
      </c>
      <c r="H2289" s="195">
        <v>9.9437959360138342E-3</v>
      </c>
      <c r="I2289" s="195">
        <v>1.5131863380890618E-2</v>
      </c>
      <c r="J2289" s="194">
        <v>1</v>
      </c>
      <c r="K2289" s="196">
        <v>2313</v>
      </c>
      <c r="L2289" s="94"/>
      <c r="M2289" s="195" t="s">
        <v>143</v>
      </c>
      <c r="N2289" s="195" t="s">
        <v>143</v>
      </c>
      <c r="O2289" s="195">
        <v>0.21199999999999999</v>
      </c>
      <c r="P2289" s="195">
        <v>0.246</v>
      </c>
      <c r="Q2289" s="195">
        <v>0.21299999999999999</v>
      </c>
      <c r="R2289" s="195">
        <v>0.248</v>
      </c>
      <c r="S2289" s="195">
        <v>9.8000000000000004E-2</v>
      </c>
      <c r="T2289" s="195">
        <v>0.124</v>
      </c>
      <c r="U2289" s="195">
        <v>1.4999999999999999E-2</v>
      </c>
      <c r="V2289" s="195">
        <v>2.7E-2</v>
      </c>
      <c r="W2289" s="195">
        <v>0.36599999999999999</v>
      </c>
      <c r="X2289" s="195">
        <v>0.40600000000000003</v>
      </c>
      <c r="Y2289" s="195">
        <v>7.0000000000000001E-3</v>
      </c>
      <c r="Z2289" s="195">
        <v>1.4999999999999999E-2</v>
      </c>
      <c r="AA2289" s="195">
        <v>1.0999999999999999E-2</v>
      </c>
      <c r="AB2289" s="195">
        <v>2.1000000000000001E-2</v>
      </c>
    </row>
    <row r="2290" spans="1:28" x14ac:dyDescent="0.25">
      <c r="A2290" s="94" t="s">
        <v>3733</v>
      </c>
      <c r="B2290" s="195" t="s">
        <v>143</v>
      </c>
      <c r="C2290" s="195">
        <v>0.51115618661257611</v>
      </c>
      <c r="D2290" s="195">
        <v>0.36308316430020282</v>
      </c>
      <c r="E2290" s="195">
        <v>4.8681541582150101E-2</v>
      </c>
      <c r="F2290" s="195">
        <v>6.0851926977687626E-3</v>
      </c>
      <c r="G2290" s="195">
        <v>2.0283975659229209E-2</v>
      </c>
      <c r="H2290" s="195" t="s">
        <v>143</v>
      </c>
      <c r="I2290" s="195">
        <v>5.0709939148073022E-2</v>
      </c>
      <c r="J2290" s="194">
        <v>1</v>
      </c>
      <c r="K2290" s="196">
        <v>493</v>
      </c>
      <c r="L2290" s="94"/>
      <c r="M2290" s="195" t="s">
        <v>143</v>
      </c>
      <c r="N2290" s="195" t="s">
        <v>143</v>
      </c>
      <c r="O2290" s="195">
        <v>0.46700000000000003</v>
      </c>
      <c r="P2290" s="195">
        <v>0.55500000000000005</v>
      </c>
      <c r="Q2290" s="195">
        <v>0.32200000000000001</v>
      </c>
      <c r="R2290" s="195">
        <v>0.40600000000000003</v>
      </c>
      <c r="S2290" s="195">
        <v>3.3000000000000002E-2</v>
      </c>
      <c r="T2290" s="195">
        <v>7.0999999999999994E-2</v>
      </c>
      <c r="U2290" s="195">
        <v>2E-3</v>
      </c>
      <c r="V2290" s="195">
        <v>1.7999999999999999E-2</v>
      </c>
      <c r="W2290" s="195">
        <v>1.0999999999999999E-2</v>
      </c>
      <c r="X2290" s="195">
        <v>3.6999999999999998E-2</v>
      </c>
      <c r="Y2290" s="195" t="s">
        <v>143</v>
      </c>
      <c r="Z2290" s="195" t="s">
        <v>143</v>
      </c>
      <c r="AA2290" s="195">
        <v>3.5000000000000003E-2</v>
      </c>
      <c r="AB2290" s="195">
        <v>7.3999999999999996E-2</v>
      </c>
    </row>
    <row r="2291" spans="1:28" x14ac:dyDescent="0.25">
      <c r="A2291" s="94" t="s">
        <v>3734</v>
      </c>
      <c r="B2291" s="195" t="s">
        <v>143</v>
      </c>
      <c r="C2291" s="195">
        <v>0.23640167364016737</v>
      </c>
      <c r="D2291" s="195">
        <v>0.33263598326359833</v>
      </c>
      <c r="E2291" s="195">
        <v>0.12343096234309624</v>
      </c>
      <c r="F2291" s="195">
        <v>2.3012552301255231E-2</v>
      </c>
      <c r="G2291" s="195">
        <v>0.25313807531380755</v>
      </c>
      <c r="H2291" s="195" t="s">
        <v>143</v>
      </c>
      <c r="I2291" s="195">
        <v>3.1380753138075312E-2</v>
      </c>
      <c r="J2291" s="194">
        <v>1</v>
      </c>
      <c r="K2291" s="196">
        <v>478</v>
      </c>
      <c r="L2291" s="94"/>
      <c r="M2291" s="195" t="s">
        <v>143</v>
      </c>
      <c r="N2291" s="195" t="s">
        <v>143</v>
      </c>
      <c r="O2291" s="195">
        <v>0.20100000000000001</v>
      </c>
      <c r="P2291" s="195">
        <v>0.27600000000000002</v>
      </c>
      <c r="Q2291" s="195">
        <v>0.29199999999999998</v>
      </c>
      <c r="R2291" s="195">
        <v>0.376</v>
      </c>
      <c r="S2291" s="195">
        <v>9.7000000000000003E-2</v>
      </c>
      <c r="T2291" s="195">
        <v>0.156</v>
      </c>
      <c r="U2291" s="195">
        <v>1.2999999999999999E-2</v>
      </c>
      <c r="V2291" s="195">
        <v>4.1000000000000002E-2</v>
      </c>
      <c r="W2291" s="195">
        <v>0.216</v>
      </c>
      <c r="X2291" s="195">
        <v>0.29399999999999998</v>
      </c>
      <c r="Y2291" s="195" t="s">
        <v>143</v>
      </c>
      <c r="Z2291" s="195" t="s">
        <v>143</v>
      </c>
      <c r="AA2291" s="195">
        <v>1.9E-2</v>
      </c>
      <c r="AB2291" s="195">
        <v>5.0999999999999997E-2</v>
      </c>
    </row>
    <row r="2292" spans="1:28" x14ac:dyDescent="0.25">
      <c r="A2292" s="94" t="s">
        <v>3735</v>
      </c>
      <c r="B2292" s="195" t="s">
        <v>143</v>
      </c>
      <c r="C2292" s="195">
        <v>0.35696821515892418</v>
      </c>
      <c r="D2292" s="195">
        <v>0.17848410757946209</v>
      </c>
      <c r="E2292" s="195">
        <v>6.3569682151589244E-2</v>
      </c>
      <c r="F2292" s="195">
        <v>0.10757946210268948</v>
      </c>
      <c r="G2292" s="195">
        <v>0.26894865525672373</v>
      </c>
      <c r="H2292" s="195">
        <v>7.3349633251833741E-3</v>
      </c>
      <c r="I2292" s="195">
        <v>1.7114914425427872E-2</v>
      </c>
      <c r="J2292" s="194">
        <v>1</v>
      </c>
      <c r="K2292" s="196">
        <v>409</v>
      </c>
      <c r="L2292" s="94"/>
      <c r="M2292" s="195" t="s">
        <v>143</v>
      </c>
      <c r="N2292" s="195" t="s">
        <v>143</v>
      </c>
      <c r="O2292" s="195">
        <v>0.312</v>
      </c>
      <c r="P2292" s="195">
        <v>0.40500000000000003</v>
      </c>
      <c r="Q2292" s="195">
        <v>0.14399999999999999</v>
      </c>
      <c r="R2292" s="195">
        <v>0.219</v>
      </c>
      <c r="S2292" s="195">
        <v>4.3999999999999997E-2</v>
      </c>
      <c r="T2292" s="195">
        <v>9.1999999999999998E-2</v>
      </c>
      <c r="U2292" s="195">
        <v>8.1000000000000003E-2</v>
      </c>
      <c r="V2292" s="195">
        <v>0.14099999999999999</v>
      </c>
      <c r="W2292" s="195">
        <v>0.22800000000000001</v>
      </c>
      <c r="X2292" s="195">
        <v>0.314</v>
      </c>
      <c r="Y2292" s="195">
        <v>2E-3</v>
      </c>
      <c r="Z2292" s="195">
        <v>2.1000000000000001E-2</v>
      </c>
      <c r="AA2292" s="195">
        <v>8.0000000000000002E-3</v>
      </c>
      <c r="AB2292" s="195">
        <v>3.5000000000000003E-2</v>
      </c>
    </row>
    <row r="2293" spans="1:28" x14ac:dyDescent="0.25">
      <c r="A2293" s="94" t="s">
        <v>3736</v>
      </c>
      <c r="B2293" s="195" t="s">
        <v>143</v>
      </c>
      <c r="C2293" s="195">
        <v>0.13095238095238096</v>
      </c>
      <c r="D2293" s="195">
        <v>0.17261904761904762</v>
      </c>
      <c r="E2293" s="195">
        <v>0.10119047619047619</v>
      </c>
      <c r="F2293" s="195">
        <v>2.6785714285714284E-2</v>
      </c>
      <c r="G2293" s="195">
        <v>0.53869047619047616</v>
      </c>
      <c r="H2293" s="195">
        <v>5.9523809523809521E-3</v>
      </c>
      <c r="I2293" s="195">
        <v>2.3809523809523808E-2</v>
      </c>
      <c r="J2293" s="194">
        <v>1</v>
      </c>
      <c r="K2293" s="196">
        <v>336</v>
      </c>
      <c r="L2293" s="94"/>
      <c r="M2293" s="195" t="s">
        <v>143</v>
      </c>
      <c r="N2293" s="195" t="s">
        <v>143</v>
      </c>
      <c r="O2293" s="195">
        <v>9.9000000000000005E-2</v>
      </c>
      <c r="P2293" s="195">
        <v>0.17100000000000001</v>
      </c>
      <c r="Q2293" s="195">
        <v>0.13600000000000001</v>
      </c>
      <c r="R2293" s="195">
        <v>0.217</v>
      </c>
      <c r="S2293" s="195">
        <v>7.2999999999999995E-2</v>
      </c>
      <c r="T2293" s="195">
        <v>0.13800000000000001</v>
      </c>
      <c r="U2293" s="195">
        <v>1.4E-2</v>
      </c>
      <c r="V2293" s="195">
        <v>0.05</v>
      </c>
      <c r="W2293" s="195">
        <v>0.48499999999999999</v>
      </c>
      <c r="X2293" s="195">
        <v>0.59099999999999997</v>
      </c>
      <c r="Y2293" s="195">
        <v>2E-3</v>
      </c>
      <c r="Z2293" s="195">
        <v>2.1000000000000001E-2</v>
      </c>
      <c r="AA2293" s="195">
        <v>1.2E-2</v>
      </c>
      <c r="AB2293" s="195">
        <v>4.5999999999999999E-2</v>
      </c>
    </row>
    <row r="2294" spans="1:28" x14ac:dyDescent="0.25">
      <c r="A2294" s="94" t="s">
        <v>3737</v>
      </c>
      <c r="B2294" s="195" t="s">
        <v>143</v>
      </c>
      <c r="C2294" s="195">
        <v>0.33179419525065962</v>
      </c>
      <c r="D2294" s="195">
        <v>0.43403693931398418</v>
      </c>
      <c r="E2294" s="195">
        <v>9.5646437994722958E-2</v>
      </c>
      <c r="F2294" s="195">
        <v>1.6490765171503958E-2</v>
      </c>
      <c r="G2294" s="195">
        <v>9.894459102902374E-2</v>
      </c>
      <c r="H2294" s="195">
        <v>3.2981530343007917E-3</v>
      </c>
      <c r="I2294" s="195">
        <v>1.9788918205804751E-2</v>
      </c>
      <c r="J2294" s="194">
        <v>1</v>
      </c>
      <c r="K2294" s="196">
        <v>1516</v>
      </c>
      <c r="L2294" s="94"/>
      <c r="M2294" s="195" t="s">
        <v>143</v>
      </c>
      <c r="N2294" s="195" t="s">
        <v>143</v>
      </c>
      <c r="O2294" s="195">
        <v>0.309</v>
      </c>
      <c r="P2294" s="195">
        <v>0.35599999999999998</v>
      </c>
      <c r="Q2294" s="195">
        <v>0.40899999999999997</v>
      </c>
      <c r="R2294" s="195">
        <v>0.45900000000000002</v>
      </c>
      <c r="S2294" s="195">
        <v>8.2000000000000003E-2</v>
      </c>
      <c r="T2294" s="195">
        <v>0.111</v>
      </c>
      <c r="U2294" s="195">
        <v>1.0999999999999999E-2</v>
      </c>
      <c r="V2294" s="195">
        <v>2.4E-2</v>
      </c>
      <c r="W2294" s="195">
        <v>8.5000000000000006E-2</v>
      </c>
      <c r="X2294" s="195">
        <v>0.115</v>
      </c>
      <c r="Y2294" s="195">
        <v>1E-3</v>
      </c>
      <c r="Z2294" s="195">
        <v>8.0000000000000002E-3</v>
      </c>
      <c r="AA2294" s="195">
        <v>1.4E-2</v>
      </c>
      <c r="AB2294" s="195">
        <v>2.8000000000000001E-2</v>
      </c>
    </row>
    <row r="2295" spans="1:28" x14ac:dyDescent="0.25">
      <c r="A2295" s="94" t="s">
        <v>3738</v>
      </c>
      <c r="B2295" s="195" t="s">
        <v>143</v>
      </c>
      <c r="C2295" s="195">
        <v>0.44409937888198758</v>
      </c>
      <c r="D2295" s="195">
        <v>0.31677018633540371</v>
      </c>
      <c r="E2295" s="195">
        <v>5.2795031055900624E-2</v>
      </c>
      <c r="F2295" s="195">
        <v>3.105590062111801E-3</v>
      </c>
      <c r="G2295" s="195">
        <v>0.13664596273291926</v>
      </c>
      <c r="H2295" s="195" t="s">
        <v>143</v>
      </c>
      <c r="I2295" s="195">
        <v>4.6583850931677016E-2</v>
      </c>
      <c r="J2295" s="194">
        <v>1</v>
      </c>
      <c r="K2295" s="196">
        <v>322</v>
      </c>
      <c r="L2295" s="94"/>
      <c r="M2295" s="195" t="s">
        <v>143</v>
      </c>
      <c r="N2295" s="195" t="s">
        <v>143</v>
      </c>
      <c r="O2295" s="195">
        <v>0.39100000000000001</v>
      </c>
      <c r="P2295" s="195">
        <v>0.499</v>
      </c>
      <c r="Q2295" s="195">
        <v>0.26800000000000002</v>
      </c>
      <c r="R2295" s="195">
        <v>0.36899999999999999</v>
      </c>
      <c r="S2295" s="195">
        <v>3.3000000000000002E-2</v>
      </c>
      <c r="T2295" s="195">
        <v>8.3000000000000004E-2</v>
      </c>
      <c r="U2295" s="195">
        <v>1E-3</v>
      </c>
      <c r="V2295" s="195">
        <v>1.7000000000000001E-2</v>
      </c>
      <c r="W2295" s="195">
        <v>0.10299999999999999</v>
      </c>
      <c r="X2295" s="195">
        <v>0.17799999999999999</v>
      </c>
      <c r="Y2295" s="195" t="s">
        <v>143</v>
      </c>
      <c r="Z2295" s="195" t="s">
        <v>143</v>
      </c>
      <c r="AA2295" s="195">
        <v>2.8000000000000001E-2</v>
      </c>
      <c r="AB2295" s="195">
        <v>7.4999999999999997E-2</v>
      </c>
    </row>
    <row r="2296" spans="1:28" x14ac:dyDescent="0.25">
      <c r="A2296" s="94" t="s">
        <v>3739</v>
      </c>
      <c r="B2296" s="195">
        <v>4.750530785562633E-2</v>
      </c>
      <c r="C2296" s="195">
        <v>0.26309271054493982</v>
      </c>
      <c r="D2296" s="195">
        <v>0.27096602972399153</v>
      </c>
      <c r="E2296" s="195">
        <v>0.11243807501769285</v>
      </c>
      <c r="F2296" s="195">
        <v>2.0612172682236377E-2</v>
      </c>
      <c r="G2296" s="195">
        <v>0.23372257607926397</v>
      </c>
      <c r="H2296" s="195">
        <v>6.7232837933474876E-3</v>
      </c>
      <c r="I2296" s="195">
        <v>4.4939844302901627E-2</v>
      </c>
      <c r="J2296" s="194">
        <v>1</v>
      </c>
      <c r="K2296" s="196">
        <v>11304</v>
      </c>
      <c r="L2296" s="94"/>
      <c r="M2296" s="195">
        <v>4.3999999999999997E-2</v>
      </c>
      <c r="N2296" s="195">
        <v>5.1999999999999998E-2</v>
      </c>
      <c r="O2296" s="195">
        <v>0.255</v>
      </c>
      <c r="P2296" s="195">
        <v>0.27100000000000002</v>
      </c>
      <c r="Q2296" s="195">
        <v>0.26300000000000001</v>
      </c>
      <c r="R2296" s="195">
        <v>0.27900000000000003</v>
      </c>
      <c r="S2296" s="195">
        <v>0.107</v>
      </c>
      <c r="T2296" s="195">
        <v>0.11799999999999999</v>
      </c>
      <c r="U2296" s="195">
        <v>1.7999999999999999E-2</v>
      </c>
      <c r="V2296" s="195">
        <v>2.3E-2</v>
      </c>
      <c r="W2296" s="195">
        <v>0.22600000000000001</v>
      </c>
      <c r="X2296" s="195">
        <v>0.24199999999999999</v>
      </c>
      <c r="Y2296" s="195">
        <v>5.0000000000000001E-3</v>
      </c>
      <c r="Z2296" s="195">
        <v>8.0000000000000002E-3</v>
      </c>
      <c r="AA2296" s="195">
        <v>4.1000000000000002E-2</v>
      </c>
      <c r="AB2296" s="195">
        <v>4.9000000000000002E-2</v>
      </c>
    </row>
    <row r="2297" spans="1:28" x14ac:dyDescent="0.25">
      <c r="A2297" s="94" t="s">
        <v>3740</v>
      </c>
      <c r="B2297" s="195" t="s">
        <v>143</v>
      </c>
      <c r="C2297" s="195">
        <v>0.29065743944636679</v>
      </c>
      <c r="D2297" s="195">
        <v>0.3217993079584775</v>
      </c>
      <c r="E2297" s="195">
        <v>0.10726643598615918</v>
      </c>
      <c r="F2297" s="195">
        <v>1.384083044982699E-2</v>
      </c>
      <c r="G2297" s="195">
        <v>0.22145328719723184</v>
      </c>
      <c r="H2297" s="195">
        <v>1.384083044982699E-2</v>
      </c>
      <c r="I2297" s="195">
        <v>3.1141868512110725E-2</v>
      </c>
      <c r="J2297" s="194">
        <v>1</v>
      </c>
      <c r="K2297" s="196">
        <v>289</v>
      </c>
      <c r="L2297" s="94"/>
      <c r="M2297" s="195" t="s">
        <v>143</v>
      </c>
      <c r="N2297" s="195" t="s">
        <v>143</v>
      </c>
      <c r="O2297" s="195">
        <v>0.24099999999999999</v>
      </c>
      <c r="P2297" s="195">
        <v>0.34499999999999997</v>
      </c>
      <c r="Q2297" s="195">
        <v>0.27100000000000002</v>
      </c>
      <c r="R2297" s="195">
        <v>0.378</v>
      </c>
      <c r="S2297" s="195">
        <v>7.6999999999999999E-2</v>
      </c>
      <c r="T2297" s="195">
        <v>0.14799999999999999</v>
      </c>
      <c r="U2297" s="195">
        <v>5.0000000000000001E-3</v>
      </c>
      <c r="V2297" s="195">
        <v>3.5000000000000003E-2</v>
      </c>
      <c r="W2297" s="195">
        <v>0.17699999999999999</v>
      </c>
      <c r="X2297" s="195">
        <v>0.27300000000000002</v>
      </c>
      <c r="Y2297" s="195">
        <v>5.0000000000000001E-3</v>
      </c>
      <c r="Z2297" s="195">
        <v>3.5000000000000003E-2</v>
      </c>
      <c r="AA2297" s="195">
        <v>1.6E-2</v>
      </c>
      <c r="AB2297" s="195">
        <v>5.8000000000000003E-2</v>
      </c>
    </row>
    <row r="2298" spans="1:28" x14ac:dyDescent="0.25">
      <c r="A2298" s="94" t="s">
        <v>3741</v>
      </c>
      <c r="B2298" s="195" t="s">
        <v>143</v>
      </c>
      <c r="C2298" s="195">
        <v>0.11585365853658537</v>
      </c>
      <c r="D2298" s="195">
        <v>0.17378048780487804</v>
      </c>
      <c r="E2298" s="195">
        <v>7.0121951219512202E-2</v>
      </c>
      <c r="F2298" s="195">
        <v>9.1463414634146336E-3</v>
      </c>
      <c r="G2298" s="195">
        <v>0.54878048780487809</v>
      </c>
      <c r="H2298" s="195">
        <v>2.1341463414634148E-2</v>
      </c>
      <c r="I2298" s="195">
        <v>6.097560975609756E-2</v>
      </c>
      <c r="J2298" s="194">
        <v>1</v>
      </c>
      <c r="K2298" s="196">
        <v>328</v>
      </c>
      <c r="L2298" s="94"/>
      <c r="M2298" s="195" t="s">
        <v>143</v>
      </c>
      <c r="N2298" s="195" t="s">
        <v>143</v>
      </c>
      <c r="O2298" s="195">
        <v>8.5999999999999993E-2</v>
      </c>
      <c r="P2298" s="195">
        <v>0.155</v>
      </c>
      <c r="Q2298" s="195">
        <v>0.13700000000000001</v>
      </c>
      <c r="R2298" s="195">
        <v>0.219</v>
      </c>
      <c r="S2298" s="195">
        <v>4.7E-2</v>
      </c>
      <c r="T2298" s="195">
        <v>0.10299999999999999</v>
      </c>
      <c r="U2298" s="195">
        <v>3.0000000000000001E-3</v>
      </c>
      <c r="V2298" s="195">
        <v>2.7E-2</v>
      </c>
      <c r="W2298" s="195">
        <v>0.495</v>
      </c>
      <c r="X2298" s="195">
        <v>0.60199999999999998</v>
      </c>
      <c r="Y2298" s="195">
        <v>0.01</v>
      </c>
      <c r="Z2298" s="195">
        <v>4.2999999999999997E-2</v>
      </c>
      <c r="AA2298" s="195">
        <v>0.04</v>
      </c>
      <c r="AB2298" s="195">
        <v>9.1999999999999998E-2</v>
      </c>
    </row>
    <row r="2299" spans="1:28" x14ac:dyDescent="0.25">
      <c r="A2299" s="94" t="s">
        <v>3742</v>
      </c>
      <c r="B2299" s="195">
        <v>4.7991071428571432E-2</v>
      </c>
      <c r="C2299" s="195">
        <v>2.232142857142857E-3</v>
      </c>
      <c r="D2299" s="195">
        <v>0.7220982142857143</v>
      </c>
      <c r="E2299" s="195">
        <v>5.5803571428571432E-2</v>
      </c>
      <c r="F2299" s="195">
        <v>2.0089285714285716E-2</v>
      </c>
      <c r="G2299" s="195">
        <v>1.7857142857142856E-2</v>
      </c>
      <c r="H2299" s="195" t="s">
        <v>143</v>
      </c>
      <c r="I2299" s="195">
        <v>0.13392857142857142</v>
      </c>
      <c r="J2299" s="194">
        <v>1</v>
      </c>
      <c r="K2299" s="196">
        <v>896</v>
      </c>
      <c r="L2299" s="94"/>
      <c r="M2299" s="195">
        <v>3.5999999999999997E-2</v>
      </c>
      <c r="N2299" s="195">
        <v>6.4000000000000001E-2</v>
      </c>
      <c r="O2299" s="195">
        <v>1E-3</v>
      </c>
      <c r="P2299" s="195">
        <v>8.0000000000000002E-3</v>
      </c>
      <c r="Q2299" s="195">
        <v>0.69199999999999995</v>
      </c>
      <c r="R2299" s="195">
        <v>0.75</v>
      </c>
      <c r="S2299" s="195">
        <v>4.2999999999999997E-2</v>
      </c>
      <c r="T2299" s="195">
        <v>7.2999999999999995E-2</v>
      </c>
      <c r="U2299" s="195">
        <v>1.2999999999999999E-2</v>
      </c>
      <c r="V2299" s="195">
        <v>3.2000000000000001E-2</v>
      </c>
      <c r="W2299" s="195">
        <v>1.0999999999999999E-2</v>
      </c>
      <c r="X2299" s="195">
        <v>2.9000000000000001E-2</v>
      </c>
      <c r="Y2299" s="195" t="s">
        <v>143</v>
      </c>
      <c r="Z2299" s="195" t="s">
        <v>143</v>
      </c>
      <c r="AA2299" s="195">
        <v>0.113</v>
      </c>
      <c r="AB2299" s="195">
        <v>0.158</v>
      </c>
    </row>
    <row r="2300" spans="1:28" x14ac:dyDescent="0.25">
      <c r="A2300" s="94" t="s">
        <v>3743</v>
      </c>
      <c r="B2300" s="195">
        <v>6.0506950122649221E-2</v>
      </c>
      <c r="C2300" s="195">
        <v>0.25838103025347509</v>
      </c>
      <c r="D2300" s="195">
        <v>0.24448078495502862</v>
      </c>
      <c r="E2300" s="195">
        <v>7.9313164349959123E-2</v>
      </c>
      <c r="F2300" s="195">
        <v>3.025347506132461E-2</v>
      </c>
      <c r="G2300" s="195">
        <v>0.27636958299264103</v>
      </c>
      <c r="H2300" s="195">
        <v>6.5412919051512676E-3</v>
      </c>
      <c r="I2300" s="195">
        <v>4.4153720359771054E-2</v>
      </c>
      <c r="J2300" s="194">
        <v>1</v>
      </c>
      <c r="K2300" s="196">
        <v>1223</v>
      </c>
      <c r="L2300" s="94"/>
      <c r="M2300" s="195">
        <v>4.8000000000000001E-2</v>
      </c>
      <c r="N2300" s="195">
        <v>7.4999999999999997E-2</v>
      </c>
      <c r="O2300" s="195">
        <v>0.23499999999999999</v>
      </c>
      <c r="P2300" s="195">
        <v>0.28399999999999997</v>
      </c>
      <c r="Q2300" s="195">
        <v>0.221</v>
      </c>
      <c r="R2300" s="195">
        <v>0.26900000000000002</v>
      </c>
      <c r="S2300" s="195">
        <v>6.5000000000000002E-2</v>
      </c>
      <c r="T2300" s="195">
        <v>9.6000000000000002E-2</v>
      </c>
      <c r="U2300" s="195">
        <v>2.1999999999999999E-2</v>
      </c>
      <c r="V2300" s="195">
        <v>4.1000000000000002E-2</v>
      </c>
      <c r="W2300" s="195">
        <v>0.252</v>
      </c>
      <c r="X2300" s="195">
        <v>0.30199999999999999</v>
      </c>
      <c r="Y2300" s="195">
        <v>3.0000000000000001E-3</v>
      </c>
      <c r="Z2300" s="195">
        <v>1.2999999999999999E-2</v>
      </c>
      <c r="AA2300" s="195">
        <v>3.4000000000000002E-2</v>
      </c>
      <c r="AB2300" s="195">
        <v>5.7000000000000002E-2</v>
      </c>
    </row>
    <row r="2301" spans="1:28" x14ac:dyDescent="0.25">
      <c r="A2301" s="94" t="s">
        <v>3744</v>
      </c>
      <c r="B2301" s="195">
        <v>0.2605430387059503</v>
      </c>
      <c r="C2301" s="195">
        <v>0.44887348353552858</v>
      </c>
      <c r="D2301" s="195">
        <v>0.15135759676487578</v>
      </c>
      <c r="E2301" s="195">
        <v>3.6972848064702482E-2</v>
      </c>
      <c r="F2301" s="195">
        <v>1.7331022530329288E-3</v>
      </c>
      <c r="G2301" s="195">
        <v>5.1415366839976891E-2</v>
      </c>
      <c r="H2301" s="195">
        <v>3.4662045060658577E-3</v>
      </c>
      <c r="I2301" s="195">
        <v>4.563835932986713E-2</v>
      </c>
      <c r="J2301" s="194">
        <v>1</v>
      </c>
      <c r="K2301" s="196">
        <v>1731</v>
      </c>
      <c r="L2301" s="94"/>
      <c r="M2301" s="195">
        <v>0.24</v>
      </c>
      <c r="N2301" s="195">
        <v>0.28199999999999997</v>
      </c>
      <c r="O2301" s="195">
        <v>0.42599999999999999</v>
      </c>
      <c r="P2301" s="195">
        <v>0.47199999999999998</v>
      </c>
      <c r="Q2301" s="195">
        <v>0.13500000000000001</v>
      </c>
      <c r="R2301" s="195">
        <v>0.16900000000000001</v>
      </c>
      <c r="S2301" s="195">
        <v>2.9000000000000001E-2</v>
      </c>
      <c r="T2301" s="195">
        <v>4.7E-2</v>
      </c>
      <c r="U2301" s="195">
        <v>1E-3</v>
      </c>
      <c r="V2301" s="195">
        <v>5.0000000000000001E-3</v>
      </c>
      <c r="W2301" s="195">
        <v>4.2000000000000003E-2</v>
      </c>
      <c r="X2301" s="195">
        <v>6.3E-2</v>
      </c>
      <c r="Y2301" s="195">
        <v>2E-3</v>
      </c>
      <c r="Z2301" s="195">
        <v>8.0000000000000002E-3</v>
      </c>
      <c r="AA2301" s="195">
        <v>3.6999999999999998E-2</v>
      </c>
      <c r="AB2301" s="195">
        <v>5.7000000000000002E-2</v>
      </c>
    </row>
    <row r="2302" spans="1:28" x14ac:dyDescent="0.25">
      <c r="A2302" s="94" t="s">
        <v>3745</v>
      </c>
      <c r="B2302" s="195" t="s">
        <v>143</v>
      </c>
      <c r="C2302" s="195">
        <v>0.17343173431734318</v>
      </c>
      <c r="D2302" s="195">
        <v>0.31365313653136534</v>
      </c>
      <c r="E2302" s="195">
        <v>0.21033210332103322</v>
      </c>
      <c r="F2302" s="195">
        <v>2.9520295202952029E-2</v>
      </c>
      <c r="G2302" s="195">
        <v>0.23247232472324722</v>
      </c>
      <c r="H2302" s="195" t="s">
        <v>143</v>
      </c>
      <c r="I2302" s="195">
        <v>4.0590405904059039E-2</v>
      </c>
      <c r="J2302" s="194">
        <v>1</v>
      </c>
      <c r="K2302" s="196">
        <v>271</v>
      </c>
      <c r="L2302" s="94"/>
      <c r="M2302" s="195" t="s">
        <v>143</v>
      </c>
      <c r="N2302" s="195" t="s">
        <v>143</v>
      </c>
      <c r="O2302" s="195">
        <v>0.13300000000000001</v>
      </c>
      <c r="P2302" s="195">
        <v>0.223</v>
      </c>
      <c r="Q2302" s="195">
        <v>0.26100000000000001</v>
      </c>
      <c r="R2302" s="195">
        <v>0.371</v>
      </c>
      <c r="S2302" s="195">
        <v>0.16600000000000001</v>
      </c>
      <c r="T2302" s="195">
        <v>0.26300000000000001</v>
      </c>
      <c r="U2302" s="195">
        <v>1.4999999999999999E-2</v>
      </c>
      <c r="V2302" s="195">
        <v>5.7000000000000002E-2</v>
      </c>
      <c r="W2302" s="195">
        <v>0.186</v>
      </c>
      <c r="X2302" s="195">
        <v>0.28599999999999998</v>
      </c>
      <c r="Y2302" s="195" t="s">
        <v>143</v>
      </c>
      <c r="Z2302" s="195" t="s">
        <v>143</v>
      </c>
      <c r="AA2302" s="195">
        <v>2.3E-2</v>
      </c>
      <c r="AB2302" s="195">
        <v>7.0999999999999994E-2</v>
      </c>
    </row>
    <row r="2303" spans="1:28" x14ac:dyDescent="0.25">
      <c r="A2303" s="94" t="s">
        <v>3746</v>
      </c>
      <c r="B2303" s="195" t="s">
        <v>143</v>
      </c>
      <c r="C2303" s="195">
        <v>0.22721088435374151</v>
      </c>
      <c r="D2303" s="195">
        <v>0.1870748299319728</v>
      </c>
      <c r="E2303" s="195">
        <v>0.13673469387755102</v>
      </c>
      <c r="F2303" s="195">
        <v>1.9047619047619049E-2</v>
      </c>
      <c r="G2303" s="195">
        <v>0.38095238095238093</v>
      </c>
      <c r="H2303" s="195">
        <v>1.4965986394557823E-2</v>
      </c>
      <c r="I2303" s="195">
        <v>3.4013605442176874E-2</v>
      </c>
      <c r="J2303" s="194">
        <v>1</v>
      </c>
      <c r="K2303" s="196">
        <v>1470</v>
      </c>
      <c r="L2303" s="94"/>
      <c r="M2303" s="195" t="s">
        <v>143</v>
      </c>
      <c r="N2303" s="195" t="s">
        <v>143</v>
      </c>
      <c r="O2303" s="195">
        <v>0.20699999999999999</v>
      </c>
      <c r="P2303" s="195">
        <v>0.249</v>
      </c>
      <c r="Q2303" s="195">
        <v>0.16800000000000001</v>
      </c>
      <c r="R2303" s="195">
        <v>0.20799999999999999</v>
      </c>
      <c r="S2303" s="195">
        <v>0.12</v>
      </c>
      <c r="T2303" s="195">
        <v>0.155</v>
      </c>
      <c r="U2303" s="195">
        <v>1.2999999999999999E-2</v>
      </c>
      <c r="V2303" s="195">
        <v>2.7E-2</v>
      </c>
      <c r="W2303" s="195">
        <v>0.35599999999999998</v>
      </c>
      <c r="X2303" s="195">
        <v>0.40600000000000003</v>
      </c>
      <c r="Y2303" s="195">
        <v>0.01</v>
      </c>
      <c r="Z2303" s="195">
        <v>2.3E-2</v>
      </c>
      <c r="AA2303" s="195">
        <v>2.5999999999999999E-2</v>
      </c>
      <c r="AB2303" s="195">
        <v>4.4999999999999998E-2</v>
      </c>
    </row>
    <row r="2304" spans="1:28" x14ac:dyDescent="0.25">
      <c r="A2304" s="94" t="s">
        <v>3747</v>
      </c>
      <c r="B2304" s="195" t="s">
        <v>143</v>
      </c>
      <c r="C2304" s="195">
        <v>0.49085365853658536</v>
      </c>
      <c r="D2304" s="195">
        <v>0.33536585365853661</v>
      </c>
      <c r="E2304" s="195">
        <v>8.2317073170731711E-2</v>
      </c>
      <c r="F2304" s="195">
        <v>9.1463414634146336E-3</v>
      </c>
      <c r="G2304" s="195">
        <v>2.4390243902439025E-2</v>
      </c>
      <c r="H2304" s="195" t="s">
        <v>143</v>
      </c>
      <c r="I2304" s="195">
        <v>5.7926829268292686E-2</v>
      </c>
      <c r="J2304" s="194">
        <v>1</v>
      </c>
      <c r="K2304" s="196">
        <v>328</v>
      </c>
      <c r="L2304" s="94"/>
      <c r="M2304" s="195" t="s">
        <v>143</v>
      </c>
      <c r="N2304" s="195" t="s">
        <v>143</v>
      </c>
      <c r="O2304" s="195">
        <v>0.437</v>
      </c>
      <c r="P2304" s="195">
        <v>0.54500000000000004</v>
      </c>
      <c r="Q2304" s="195">
        <v>0.28599999999999998</v>
      </c>
      <c r="R2304" s="195">
        <v>0.38800000000000001</v>
      </c>
      <c r="S2304" s="195">
        <v>5.7000000000000002E-2</v>
      </c>
      <c r="T2304" s="195">
        <v>0.11700000000000001</v>
      </c>
      <c r="U2304" s="195">
        <v>3.0000000000000001E-3</v>
      </c>
      <c r="V2304" s="195">
        <v>2.7E-2</v>
      </c>
      <c r="W2304" s="195">
        <v>1.2E-2</v>
      </c>
      <c r="X2304" s="195">
        <v>4.7E-2</v>
      </c>
      <c r="Y2304" s="195" t="s">
        <v>143</v>
      </c>
      <c r="Z2304" s="195" t="s">
        <v>143</v>
      </c>
      <c r="AA2304" s="195">
        <v>3.6999999999999998E-2</v>
      </c>
      <c r="AB2304" s="195">
        <v>8.8999999999999996E-2</v>
      </c>
    </row>
    <row r="2305" spans="1:28" x14ac:dyDescent="0.25">
      <c r="A2305" s="94" t="s">
        <v>3748</v>
      </c>
      <c r="B2305" s="195" t="s">
        <v>143</v>
      </c>
      <c r="C2305" s="195">
        <v>0.17787418655097614</v>
      </c>
      <c r="D2305" s="195">
        <v>0.32537960954446854</v>
      </c>
      <c r="E2305" s="195">
        <v>9.9783080260303691E-2</v>
      </c>
      <c r="F2305" s="195">
        <v>1.0845986984815618E-2</v>
      </c>
      <c r="G2305" s="195">
        <v>0.3232104121475054</v>
      </c>
      <c r="H2305" s="195" t="s">
        <v>143</v>
      </c>
      <c r="I2305" s="195">
        <v>6.2906724511930592E-2</v>
      </c>
      <c r="J2305" s="194">
        <v>1</v>
      </c>
      <c r="K2305" s="196">
        <v>461</v>
      </c>
      <c r="L2305" s="94"/>
      <c r="M2305" s="195" t="s">
        <v>143</v>
      </c>
      <c r="N2305" s="195" t="s">
        <v>143</v>
      </c>
      <c r="O2305" s="195">
        <v>0.14599999999999999</v>
      </c>
      <c r="P2305" s="195">
        <v>0.215</v>
      </c>
      <c r="Q2305" s="195">
        <v>0.28399999999999997</v>
      </c>
      <c r="R2305" s="195">
        <v>0.36899999999999999</v>
      </c>
      <c r="S2305" s="195">
        <v>7.5999999999999998E-2</v>
      </c>
      <c r="T2305" s="195">
        <v>0.13100000000000001</v>
      </c>
      <c r="U2305" s="195">
        <v>5.0000000000000001E-3</v>
      </c>
      <c r="V2305" s="195">
        <v>2.5000000000000001E-2</v>
      </c>
      <c r="W2305" s="195">
        <v>0.28199999999999997</v>
      </c>
      <c r="X2305" s="195">
        <v>0.36699999999999999</v>
      </c>
      <c r="Y2305" s="195" t="s">
        <v>143</v>
      </c>
      <c r="Z2305" s="195" t="s">
        <v>143</v>
      </c>
      <c r="AA2305" s="195">
        <v>4.3999999999999997E-2</v>
      </c>
      <c r="AB2305" s="195">
        <v>8.8999999999999996E-2</v>
      </c>
    </row>
    <row r="2306" spans="1:28" x14ac:dyDescent="0.25">
      <c r="A2306" s="94" t="s">
        <v>3749</v>
      </c>
      <c r="B2306" s="195" t="s">
        <v>143</v>
      </c>
      <c r="C2306" s="195">
        <v>0.36440677966101692</v>
      </c>
      <c r="D2306" s="195">
        <v>0.21610169491525424</v>
      </c>
      <c r="E2306" s="195">
        <v>8.4745762711864403E-2</v>
      </c>
      <c r="F2306" s="195">
        <v>4.2372881355932202E-2</v>
      </c>
      <c r="G2306" s="195">
        <v>0.24152542372881355</v>
      </c>
      <c r="H2306" s="195">
        <v>1.6949152542372881E-2</v>
      </c>
      <c r="I2306" s="195">
        <v>3.3898305084745763E-2</v>
      </c>
      <c r="J2306" s="194">
        <v>1</v>
      </c>
      <c r="K2306" s="196">
        <v>236</v>
      </c>
      <c r="L2306" s="94"/>
      <c r="M2306" s="195" t="s">
        <v>143</v>
      </c>
      <c r="N2306" s="195" t="s">
        <v>143</v>
      </c>
      <c r="O2306" s="195">
        <v>0.30599999999999999</v>
      </c>
      <c r="P2306" s="195">
        <v>0.42799999999999999</v>
      </c>
      <c r="Q2306" s="195">
        <v>0.16800000000000001</v>
      </c>
      <c r="R2306" s="195">
        <v>0.27300000000000002</v>
      </c>
      <c r="S2306" s="195">
        <v>5.6000000000000001E-2</v>
      </c>
      <c r="T2306" s="195">
        <v>0.127</v>
      </c>
      <c r="U2306" s="195">
        <v>2.3E-2</v>
      </c>
      <c r="V2306" s="195">
        <v>7.5999999999999998E-2</v>
      </c>
      <c r="W2306" s="195">
        <v>0.191</v>
      </c>
      <c r="X2306" s="195">
        <v>0.3</v>
      </c>
      <c r="Y2306" s="195">
        <v>7.0000000000000001E-3</v>
      </c>
      <c r="Z2306" s="195">
        <v>4.2999999999999997E-2</v>
      </c>
      <c r="AA2306" s="195">
        <v>1.7000000000000001E-2</v>
      </c>
      <c r="AB2306" s="195">
        <v>6.5000000000000002E-2</v>
      </c>
    </row>
    <row r="2307" spans="1:28" x14ac:dyDescent="0.25">
      <c r="A2307" s="94" t="s">
        <v>3750</v>
      </c>
      <c r="B2307" s="195" t="s">
        <v>143</v>
      </c>
      <c r="C2307" s="195">
        <v>0.11746031746031746</v>
      </c>
      <c r="D2307" s="195">
        <v>0.17777777777777778</v>
      </c>
      <c r="E2307" s="195">
        <v>0.12380952380952381</v>
      </c>
      <c r="F2307" s="195">
        <v>1.9047619047619049E-2</v>
      </c>
      <c r="G2307" s="195">
        <v>0.49841269841269842</v>
      </c>
      <c r="H2307" s="195">
        <v>2.2222222222222223E-2</v>
      </c>
      <c r="I2307" s="195">
        <v>4.1269841269841269E-2</v>
      </c>
      <c r="J2307" s="194">
        <v>1</v>
      </c>
      <c r="K2307" s="196">
        <v>315</v>
      </c>
      <c r="L2307" s="94"/>
      <c r="M2307" s="195" t="s">
        <v>143</v>
      </c>
      <c r="N2307" s="195" t="s">
        <v>143</v>
      </c>
      <c r="O2307" s="195">
        <v>8.5999999999999993E-2</v>
      </c>
      <c r="P2307" s="195">
        <v>0.158</v>
      </c>
      <c r="Q2307" s="195">
        <v>0.14000000000000001</v>
      </c>
      <c r="R2307" s="195">
        <v>0.224</v>
      </c>
      <c r="S2307" s="195">
        <v>9.1999999999999998E-2</v>
      </c>
      <c r="T2307" s="195">
        <v>0.16500000000000001</v>
      </c>
      <c r="U2307" s="195">
        <v>8.9999999999999993E-3</v>
      </c>
      <c r="V2307" s="195">
        <v>4.1000000000000002E-2</v>
      </c>
      <c r="W2307" s="195">
        <v>0.44400000000000001</v>
      </c>
      <c r="X2307" s="195">
        <v>0.55300000000000005</v>
      </c>
      <c r="Y2307" s="195">
        <v>1.0999999999999999E-2</v>
      </c>
      <c r="Z2307" s="195">
        <v>4.4999999999999998E-2</v>
      </c>
      <c r="AA2307" s="195">
        <v>2.4E-2</v>
      </c>
      <c r="AB2307" s="195">
        <v>6.9000000000000006E-2</v>
      </c>
    </row>
    <row r="2308" spans="1:28" x14ac:dyDescent="0.25">
      <c r="A2308" s="94" t="s">
        <v>3751</v>
      </c>
      <c r="B2308" s="195" t="s">
        <v>143</v>
      </c>
      <c r="C2308" s="195">
        <v>0.24693745970341716</v>
      </c>
      <c r="D2308" s="195">
        <v>0.46615087040618958</v>
      </c>
      <c r="E2308" s="195">
        <v>0.13217279174725982</v>
      </c>
      <c r="F2308" s="195">
        <v>2.1276595744680851E-2</v>
      </c>
      <c r="G2308" s="195">
        <v>9.0909090909090912E-2</v>
      </c>
      <c r="H2308" s="195">
        <v>1.2894906511927789E-3</v>
      </c>
      <c r="I2308" s="195">
        <v>4.1263700838168924E-2</v>
      </c>
      <c r="J2308" s="194">
        <v>1</v>
      </c>
      <c r="K2308" s="196">
        <v>1551</v>
      </c>
      <c r="L2308" s="94"/>
      <c r="M2308" s="195" t="s">
        <v>143</v>
      </c>
      <c r="N2308" s="195" t="s">
        <v>143</v>
      </c>
      <c r="O2308" s="195">
        <v>0.22600000000000001</v>
      </c>
      <c r="P2308" s="195">
        <v>0.26900000000000002</v>
      </c>
      <c r="Q2308" s="195">
        <v>0.441</v>
      </c>
      <c r="R2308" s="195">
        <v>0.49099999999999999</v>
      </c>
      <c r="S2308" s="195">
        <v>0.11600000000000001</v>
      </c>
      <c r="T2308" s="195">
        <v>0.15</v>
      </c>
      <c r="U2308" s="195">
        <v>1.4999999999999999E-2</v>
      </c>
      <c r="V2308" s="195">
        <v>0.03</v>
      </c>
      <c r="W2308" s="195">
        <v>7.8E-2</v>
      </c>
      <c r="X2308" s="195">
        <v>0.106</v>
      </c>
      <c r="Y2308" s="195">
        <v>0</v>
      </c>
      <c r="Z2308" s="195">
        <v>5.0000000000000001E-3</v>
      </c>
      <c r="AA2308" s="195">
        <v>3.2000000000000001E-2</v>
      </c>
      <c r="AB2308" s="195">
        <v>5.1999999999999998E-2</v>
      </c>
    </row>
    <row r="2309" spans="1:28" x14ac:dyDescent="0.25">
      <c r="A2309" s="94" t="s">
        <v>3752</v>
      </c>
      <c r="B2309" s="195" t="s">
        <v>143</v>
      </c>
      <c r="C2309" s="195">
        <v>0.43636363636363634</v>
      </c>
      <c r="D2309" s="195">
        <v>0.31212121212121213</v>
      </c>
      <c r="E2309" s="195">
        <v>9.696969696969697E-2</v>
      </c>
      <c r="F2309" s="195">
        <v>9.0909090909090905E-3</v>
      </c>
      <c r="G2309" s="195">
        <v>0.10606060606060606</v>
      </c>
      <c r="H2309" s="195" t="s">
        <v>143</v>
      </c>
      <c r="I2309" s="195">
        <v>3.9393939393939391E-2</v>
      </c>
      <c r="J2309" s="194">
        <v>1</v>
      </c>
      <c r="K2309" s="196">
        <v>330</v>
      </c>
      <c r="L2309" s="94"/>
      <c r="M2309" s="195" t="s">
        <v>143</v>
      </c>
      <c r="N2309" s="195" t="s">
        <v>143</v>
      </c>
      <c r="O2309" s="195">
        <v>0.38400000000000001</v>
      </c>
      <c r="P2309" s="195">
        <v>0.49</v>
      </c>
      <c r="Q2309" s="195">
        <v>0.26500000000000001</v>
      </c>
      <c r="R2309" s="195">
        <v>0.36399999999999999</v>
      </c>
      <c r="S2309" s="195">
        <v>7.0000000000000007E-2</v>
      </c>
      <c r="T2309" s="195">
        <v>0.13400000000000001</v>
      </c>
      <c r="U2309" s="195">
        <v>3.0000000000000001E-3</v>
      </c>
      <c r="V2309" s="195">
        <v>2.5999999999999999E-2</v>
      </c>
      <c r="W2309" s="195">
        <v>7.6999999999999999E-2</v>
      </c>
      <c r="X2309" s="195">
        <v>0.14399999999999999</v>
      </c>
      <c r="Y2309" s="195" t="s">
        <v>143</v>
      </c>
      <c r="Z2309" s="195" t="s">
        <v>143</v>
      </c>
      <c r="AA2309" s="195">
        <v>2.3E-2</v>
      </c>
      <c r="AB2309" s="195">
        <v>6.6000000000000003E-2</v>
      </c>
    </row>
    <row r="2310" spans="1:28" x14ac:dyDescent="0.25">
      <c r="A2310" s="94" t="s">
        <v>3753</v>
      </c>
      <c r="B2310" s="195">
        <v>5.5368098159509202E-2</v>
      </c>
      <c r="C2310" s="195">
        <v>0.23512269938650307</v>
      </c>
      <c r="D2310" s="195">
        <v>0.28911042944785276</v>
      </c>
      <c r="E2310" s="195">
        <v>0.11549079754601227</v>
      </c>
      <c r="F2310" s="195">
        <v>1.8558282208588957E-2</v>
      </c>
      <c r="G2310" s="195">
        <v>0.21349693251533741</v>
      </c>
      <c r="H2310" s="195">
        <v>8.6656441717791414E-3</v>
      </c>
      <c r="I2310" s="195">
        <v>6.4187116564417182E-2</v>
      </c>
      <c r="J2310" s="194">
        <v>1</v>
      </c>
      <c r="K2310" s="196">
        <v>13040</v>
      </c>
      <c r="L2310" s="94"/>
      <c r="M2310" s="195">
        <v>5.1999999999999998E-2</v>
      </c>
      <c r="N2310" s="195">
        <v>5.8999999999999997E-2</v>
      </c>
      <c r="O2310" s="195">
        <v>0.22800000000000001</v>
      </c>
      <c r="P2310" s="195">
        <v>0.24199999999999999</v>
      </c>
      <c r="Q2310" s="195">
        <v>0.28100000000000003</v>
      </c>
      <c r="R2310" s="195">
        <v>0.29699999999999999</v>
      </c>
      <c r="S2310" s="195">
        <v>0.11</v>
      </c>
      <c r="T2310" s="195">
        <v>0.121</v>
      </c>
      <c r="U2310" s="195">
        <v>1.6E-2</v>
      </c>
      <c r="V2310" s="195">
        <v>2.1000000000000001E-2</v>
      </c>
      <c r="W2310" s="195">
        <v>0.20699999999999999</v>
      </c>
      <c r="X2310" s="195">
        <v>0.221</v>
      </c>
      <c r="Y2310" s="195">
        <v>7.0000000000000001E-3</v>
      </c>
      <c r="Z2310" s="195">
        <v>0.01</v>
      </c>
      <c r="AA2310" s="195">
        <v>0.06</v>
      </c>
      <c r="AB2310" s="195">
        <v>6.9000000000000006E-2</v>
      </c>
    </row>
    <row r="2311" spans="1:28" x14ac:dyDescent="0.25">
      <c r="A2311" s="94" t="s">
        <v>3754</v>
      </c>
      <c r="B2311" s="195" t="s">
        <v>143</v>
      </c>
      <c r="C2311" s="195">
        <v>0.30458221024258758</v>
      </c>
      <c r="D2311" s="195">
        <v>0.29110512129380056</v>
      </c>
      <c r="E2311" s="195">
        <v>0.11051212938005391</v>
      </c>
      <c r="F2311" s="195">
        <v>2.15633423180593E-2</v>
      </c>
      <c r="G2311" s="195">
        <v>0.20485175202156333</v>
      </c>
      <c r="H2311" s="195">
        <v>1.3477088948787063E-2</v>
      </c>
      <c r="I2311" s="195">
        <v>5.3908355795148251E-2</v>
      </c>
      <c r="J2311" s="194">
        <v>1.0000000000000002</v>
      </c>
      <c r="K2311" s="196">
        <v>371</v>
      </c>
      <c r="L2311" s="94"/>
      <c r="M2311" s="195" t="s">
        <v>143</v>
      </c>
      <c r="N2311" s="195" t="s">
        <v>143</v>
      </c>
      <c r="O2311" s="195">
        <v>0.26</v>
      </c>
      <c r="P2311" s="195">
        <v>0.35299999999999998</v>
      </c>
      <c r="Q2311" s="195">
        <v>0.247</v>
      </c>
      <c r="R2311" s="195">
        <v>0.33900000000000002</v>
      </c>
      <c r="S2311" s="195">
        <v>8.3000000000000004E-2</v>
      </c>
      <c r="T2311" s="195">
        <v>0.14599999999999999</v>
      </c>
      <c r="U2311" s="195">
        <v>1.0999999999999999E-2</v>
      </c>
      <c r="V2311" s="195">
        <v>4.2000000000000003E-2</v>
      </c>
      <c r="W2311" s="195">
        <v>0.16700000000000001</v>
      </c>
      <c r="X2311" s="195">
        <v>0.249</v>
      </c>
      <c r="Y2311" s="195">
        <v>6.0000000000000001E-3</v>
      </c>
      <c r="Z2311" s="195">
        <v>3.1E-2</v>
      </c>
      <c r="AA2311" s="195">
        <v>3.5000000000000003E-2</v>
      </c>
      <c r="AB2311" s="195">
        <v>8.2000000000000003E-2</v>
      </c>
    </row>
    <row r="2312" spans="1:28" x14ac:dyDescent="0.25">
      <c r="A2312" s="94" t="s">
        <v>3755</v>
      </c>
      <c r="B2312" s="195" t="s">
        <v>143</v>
      </c>
      <c r="C2312" s="195">
        <v>8.4656084656084651E-2</v>
      </c>
      <c r="D2312" s="195">
        <v>0.21693121693121692</v>
      </c>
      <c r="E2312" s="195">
        <v>7.6719576719576715E-2</v>
      </c>
      <c r="F2312" s="195">
        <v>1.3227513227513227E-2</v>
      </c>
      <c r="G2312" s="195">
        <v>0.50793650793650791</v>
      </c>
      <c r="H2312" s="195">
        <v>3.439153439153439E-2</v>
      </c>
      <c r="I2312" s="195">
        <v>6.6137566137566134E-2</v>
      </c>
      <c r="J2312" s="194">
        <v>1</v>
      </c>
      <c r="K2312" s="196">
        <v>378</v>
      </c>
      <c r="L2312" s="94"/>
      <c r="M2312" s="195" t="s">
        <v>143</v>
      </c>
      <c r="N2312" s="195" t="s">
        <v>143</v>
      </c>
      <c r="O2312" s="195">
        <v>6.0999999999999999E-2</v>
      </c>
      <c r="P2312" s="195">
        <v>0.11700000000000001</v>
      </c>
      <c r="Q2312" s="195">
        <v>0.17799999999999999</v>
      </c>
      <c r="R2312" s="195">
        <v>0.26100000000000001</v>
      </c>
      <c r="S2312" s="195">
        <v>5.3999999999999999E-2</v>
      </c>
      <c r="T2312" s="195">
        <v>0.108</v>
      </c>
      <c r="U2312" s="195">
        <v>6.0000000000000001E-3</v>
      </c>
      <c r="V2312" s="195">
        <v>3.1E-2</v>
      </c>
      <c r="W2312" s="195">
        <v>0.45800000000000002</v>
      </c>
      <c r="X2312" s="195">
        <v>0.55800000000000005</v>
      </c>
      <c r="Y2312" s="195">
        <v>0.02</v>
      </c>
      <c r="Z2312" s="195">
        <v>5.8000000000000003E-2</v>
      </c>
      <c r="AA2312" s="195">
        <v>4.4999999999999998E-2</v>
      </c>
      <c r="AB2312" s="195">
        <v>9.6000000000000002E-2</v>
      </c>
    </row>
    <row r="2313" spans="1:28" x14ac:dyDescent="0.25">
      <c r="A2313" s="94" t="s">
        <v>3756</v>
      </c>
      <c r="B2313" s="195">
        <v>0.20943134535367544</v>
      </c>
      <c r="C2313" s="195">
        <v>1.3869625520110957E-3</v>
      </c>
      <c r="D2313" s="195">
        <v>0.59223300970873782</v>
      </c>
      <c r="E2313" s="195">
        <v>5.8252427184466021E-2</v>
      </c>
      <c r="F2313" s="195">
        <v>9.4313453536754507E-2</v>
      </c>
      <c r="G2313" s="195">
        <v>1.5256588072122053E-2</v>
      </c>
      <c r="H2313" s="195" t="s">
        <v>143</v>
      </c>
      <c r="I2313" s="195">
        <v>2.9126213592233011E-2</v>
      </c>
      <c r="J2313" s="194">
        <v>0.99999999999999989</v>
      </c>
      <c r="K2313" s="196">
        <v>721</v>
      </c>
      <c r="L2313" s="94"/>
      <c r="M2313" s="195">
        <v>0.18099999999999999</v>
      </c>
      <c r="N2313" s="195">
        <v>0.24099999999999999</v>
      </c>
      <c r="O2313" s="195">
        <v>0</v>
      </c>
      <c r="P2313" s="195">
        <v>8.0000000000000002E-3</v>
      </c>
      <c r="Q2313" s="195">
        <v>0.55600000000000005</v>
      </c>
      <c r="R2313" s="195">
        <v>0.628</v>
      </c>
      <c r="S2313" s="195">
        <v>4.2999999999999997E-2</v>
      </c>
      <c r="T2313" s="195">
        <v>7.8E-2</v>
      </c>
      <c r="U2313" s="195">
        <v>7.4999999999999997E-2</v>
      </c>
      <c r="V2313" s="195">
        <v>0.11799999999999999</v>
      </c>
      <c r="W2313" s="195">
        <v>8.9999999999999993E-3</v>
      </c>
      <c r="X2313" s="195">
        <v>2.7E-2</v>
      </c>
      <c r="Y2313" s="195" t="s">
        <v>143</v>
      </c>
      <c r="Z2313" s="195" t="s">
        <v>143</v>
      </c>
      <c r="AA2313" s="195">
        <v>1.9E-2</v>
      </c>
      <c r="AB2313" s="195">
        <v>4.3999999999999997E-2</v>
      </c>
    </row>
    <row r="2314" spans="1:28" x14ac:dyDescent="0.25">
      <c r="A2314" s="94" t="s">
        <v>3757</v>
      </c>
      <c r="B2314" s="195">
        <v>9.0019569471624261E-2</v>
      </c>
      <c r="C2314" s="195">
        <v>0.18982387475538159</v>
      </c>
      <c r="D2314" s="195">
        <v>0.2857142857142857</v>
      </c>
      <c r="E2314" s="195">
        <v>8.2844096542726675E-2</v>
      </c>
      <c r="F2314" s="195">
        <v>2.9354207436399216E-2</v>
      </c>
      <c r="G2314" s="195">
        <v>0.2674494455316373</v>
      </c>
      <c r="H2314" s="195">
        <v>8.4801043705153289E-3</v>
      </c>
      <c r="I2314" s="195">
        <v>4.6314416177429873E-2</v>
      </c>
      <c r="J2314" s="194">
        <v>0.99999999999999978</v>
      </c>
      <c r="K2314" s="196">
        <v>1533</v>
      </c>
      <c r="L2314" s="94"/>
      <c r="M2314" s="195">
        <v>7.6999999999999999E-2</v>
      </c>
      <c r="N2314" s="195">
        <v>0.105</v>
      </c>
      <c r="O2314" s="195">
        <v>0.17100000000000001</v>
      </c>
      <c r="P2314" s="195">
        <v>0.21</v>
      </c>
      <c r="Q2314" s="195">
        <v>0.26400000000000001</v>
      </c>
      <c r="R2314" s="195">
        <v>0.309</v>
      </c>
      <c r="S2314" s="195">
        <v>7.0000000000000007E-2</v>
      </c>
      <c r="T2314" s="195">
        <v>9.8000000000000004E-2</v>
      </c>
      <c r="U2314" s="195">
        <v>2.1999999999999999E-2</v>
      </c>
      <c r="V2314" s="195">
        <v>3.9E-2</v>
      </c>
      <c r="W2314" s="195">
        <v>0.246</v>
      </c>
      <c r="X2314" s="195">
        <v>0.28999999999999998</v>
      </c>
      <c r="Y2314" s="195">
        <v>5.0000000000000001E-3</v>
      </c>
      <c r="Z2314" s="195">
        <v>1.4E-2</v>
      </c>
      <c r="AA2314" s="195">
        <v>3.6999999999999998E-2</v>
      </c>
      <c r="AB2314" s="195">
        <v>5.8000000000000003E-2</v>
      </c>
    </row>
    <row r="2315" spans="1:28" x14ac:dyDescent="0.25">
      <c r="A2315" s="94" t="s">
        <v>3758</v>
      </c>
      <c r="B2315" s="195">
        <v>0.26407322654462245</v>
      </c>
      <c r="C2315" s="195">
        <v>0.44347826086956521</v>
      </c>
      <c r="D2315" s="195">
        <v>0.14324942791762013</v>
      </c>
      <c r="E2315" s="195">
        <v>2.3798627002288329E-2</v>
      </c>
      <c r="F2315" s="195">
        <v>3.6613272311212816E-3</v>
      </c>
      <c r="G2315" s="195">
        <v>4.5766590389016017E-2</v>
      </c>
      <c r="H2315" s="195">
        <v>5.0343249427917619E-3</v>
      </c>
      <c r="I2315" s="195">
        <v>7.0938215102974822E-2</v>
      </c>
      <c r="J2315" s="194">
        <v>1</v>
      </c>
      <c r="K2315" s="196">
        <v>2185</v>
      </c>
      <c r="L2315" s="94"/>
      <c r="M2315" s="195">
        <v>0.246</v>
      </c>
      <c r="N2315" s="195">
        <v>0.28299999999999997</v>
      </c>
      <c r="O2315" s="195">
        <v>0.42299999999999999</v>
      </c>
      <c r="P2315" s="195">
        <v>0.46400000000000002</v>
      </c>
      <c r="Q2315" s="195">
        <v>0.129</v>
      </c>
      <c r="R2315" s="195">
        <v>0.159</v>
      </c>
      <c r="S2315" s="195">
        <v>1.7999999999999999E-2</v>
      </c>
      <c r="T2315" s="195">
        <v>3.1E-2</v>
      </c>
      <c r="U2315" s="195">
        <v>2E-3</v>
      </c>
      <c r="V2315" s="195">
        <v>7.0000000000000001E-3</v>
      </c>
      <c r="W2315" s="195">
        <v>3.7999999999999999E-2</v>
      </c>
      <c r="X2315" s="195">
        <v>5.5E-2</v>
      </c>
      <c r="Y2315" s="195">
        <v>3.0000000000000001E-3</v>
      </c>
      <c r="Z2315" s="195">
        <v>8.9999999999999993E-3</v>
      </c>
      <c r="AA2315" s="195">
        <v>6.0999999999999999E-2</v>
      </c>
      <c r="AB2315" s="195">
        <v>8.2000000000000003E-2</v>
      </c>
    </row>
    <row r="2316" spans="1:28" x14ac:dyDescent="0.25">
      <c r="A2316" s="94" t="s">
        <v>3759</v>
      </c>
      <c r="B2316" s="195" t="s">
        <v>143</v>
      </c>
      <c r="C2316" s="195">
        <v>0.16014234875444841</v>
      </c>
      <c r="D2316" s="195">
        <v>0.28113879003558717</v>
      </c>
      <c r="E2316" s="195">
        <v>0.29181494661921709</v>
      </c>
      <c r="F2316" s="195">
        <v>7.1174377224199285E-3</v>
      </c>
      <c r="G2316" s="195">
        <v>0.18861209964412812</v>
      </c>
      <c r="H2316" s="195">
        <v>2.1352313167259787E-2</v>
      </c>
      <c r="I2316" s="195">
        <v>4.9822064056939501E-2</v>
      </c>
      <c r="J2316" s="194">
        <v>1</v>
      </c>
      <c r="K2316" s="196">
        <v>281</v>
      </c>
      <c r="L2316" s="94"/>
      <c r="M2316" s="195" t="s">
        <v>143</v>
      </c>
      <c r="N2316" s="195" t="s">
        <v>143</v>
      </c>
      <c r="O2316" s="195">
        <v>0.122</v>
      </c>
      <c r="P2316" s="195">
        <v>0.20799999999999999</v>
      </c>
      <c r="Q2316" s="195">
        <v>0.23200000000000001</v>
      </c>
      <c r="R2316" s="195">
        <v>0.33600000000000002</v>
      </c>
      <c r="S2316" s="195">
        <v>0.24199999999999999</v>
      </c>
      <c r="T2316" s="195">
        <v>0.34699999999999998</v>
      </c>
      <c r="U2316" s="195">
        <v>2E-3</v>
      </c>
      <c r="V2316" s="195">
        <v>2.5999999999999999E-2</v>
      </c>
      <c r="W2316" s="195">
        <v>0.14699999999999999</v>
      </c>
      <c r="X2316" s="195">
        <v>0.23799999999999999</v>
      </c>
      <c r="Y2316" s="195">
        <v>0.01</v>
      </c>
      <c r="Z2316" s="195">
        <v>4.5999999999999999E-2</v>
      </c>
      <c r="AA2316" s="195">
        <v>0.03</v>
      </c>
      <c r="AB2316" s="195">
        <v>8.2000000000000003E-2</v>
      </c>
    </row>
    <row r="2317" spans="1:28" x14ac:dyDescent="0.25">
      <c r="A2317" s="94" t="s">
        <v>3760</v>
      </c>
      <c r="B2317" s="195" t="s">
        <v>143</v>
      </c>
      <c r="C2317" s="195">
        <v>0.15323117921385743</v>
      </c>
      <c r="D2317" s="195">
        <v>0.25782811459027316</v>
      </c>
      <c r="E2317" s="195">
        <v>0.15922718187874751</v>
      </c>
      <c r="F2317" s="195">
        <v>1.6655562958027982E-2</v>
      </c>
      <c r="G2317" s="195">
        <v>0.36309127248501</v>
      </c>
      <c r="H2317" s="195">
        <v>1.5323117921385743E-2</v>
      </c>
      <c r="I2317" s="195">
        <v>3.4643570952698204E-2</v>
      </c>
      <c r="J2317" s="194">
        <v>1</v>
      </c>
      <c r="K2317" s="196">
        <v>1501</v>
      </c>
      <c r="L2317" s="94"/>
      <c r="M2317" s="195" t="s">
        <v>143</v>
      </c>
      <c r="N2317" s="195" t="s">
        <v>143</v>
      </c>
      <c r="O2317" s="195">
        <v>0.13600000000000001</v>
      </c>
      <c r="P2317" s="195">
        <v>0.17199999999999999</v>
      </c>
      <c r="Q2317" s="195">
        <v>0.23599999999999999</v>
      </c>
      <c r="R2317" s="195">
        <v>0.28100000000000003</v>
      </c>
      <c r="S2317" s="195">
        <v>0.14199999999999999</v>
      </c>
      <c r="T2317" s="195">
        <v>0.17899999999999999</v>
      </c>
      <c r="U2317" s="195">
        <v>1.0999999999999999E-2</v>
      </c>
      <c r="V2317" s="195">
        <v>2.4E-2</v>
      </c>
      <c r="W2317" s="195">
        <v>0.33900000000000002</v>
      </c>
      <c r="X2317" s="195">
        <v>0.38800000000000001</v>
      </c>
      <c r="Y2317" s="195">
        <v>0.01</v>
      </c>
      <c r="Z2317" s="195">
        <v>2.3E-2</v>
      </c>
      <c r="AA2317" s="195">
        <v>2.7E-2</v>
      </c>
      <c r="AB2317" s="195">
        <v>4.4999999999999998E-2</v>
      </c>
    </row>
    <row r="2318" spans="1:28" x14ac:dyDescent="0.25">
      <c r="A2318" s="94" t="s">
        <v>3761</v>
      </c>
      <c r="B2318" s="195" t="s">
        <v>143</v>
      </c>
      <c r="C2318" s="195">
        <v>0.35748792270531399</v>
      </c>
      <c r="D2318" s="195">
        <v>0.39130434782608697</v>
      </c>
      <c r="E2318" s="195">
        <v>5.3140096618357488E-2</v>
      </c>
      <c r="F2318" s="195">
        <v>2.4154589371980675E-3</v>
      </c>
      <c r="G2318" s="195">
        <v>4.1062801932367152E-2</v>
      </c>
      <c r="H2318" s="195" t="s">
        <v>143</v>
      </c>
      <c r="I2318" s="195">
        <v>0.15458937198067632</v>
      </c>
      <c r="J2318" s="194">
        <v>1</v>
      </c>
      <c r="K2318" s="196">
        <v>414</v>
      </c>
      <c r="L2318" s="94"/>
      <c r="M2318" s="195" t="s">
        <v>143</v>
      </c>
      <c r="N2318" s="195" t="s">
        <v>143</v>
      </c>
      <c r="O2318" s="195">
        <v>0.313</v>
      </c>
      <c r="P2318" s="195">
        <v>0.40500000000000003</v>
      </c>
      <c r="Q2318" s="195">
        <v>0.34499999999999997</v>
      </c>
      <c r="R2318" s="195">
        <v>0.439</v>
      </c>
      <c r="S2318" s="195">
        <v>3.5000000000000003E-2</v>
      </c>
      <c r="T2318" s="195">
        <v>7.9000000000000001E-2</v>
      </c>
      <c r="U2318" s="195">
        <v>0</v>
      </c>
      <c r="V2318" s="195">
        <v>1.4E-2</v>
      </c>
      <c r="W2318" s="195">
        <v>2.5999999999999999E-2</v>
      </c>
      <c r="X2318" s="195">
        <v>6.5000000000000002E-2</v>
      </c>
      <c r="Y2318" s="195" t="s">
        <v>143</v>
      </c>
      <c r="Z2318" s="195" t="s">
        <v>143</v>
      </c>
      <c r="AA2318" s="195">
        <v>0.123</v>
      </c>
      <c r="AB2318" s="195">
        <v>0.193</v>
      </c>
    </row>
    <row r="2319" spans="1:28" x14ac:dyDescent="0.25">
      <c r="A2319" s="94" t="s">
        <v>3762</v>
      </c>
      <c r="B2319" s="195" t="s">
        <v>143</v>
      </c>
      <c r="C2319" s="195">
        <v>0.15091210613598674</v>
      </c>
      <c r="D2319" s="195">
        <v>0.33996683250414594</v>
      </c>
      <c r="E2319" s="195">
        <v>0.16749585406301823</v>
      </c>
      <c r="F2319" s="195">
        <v>1.4925373134328358E-2</v>
      </c>
      <c r="G2319" s="195">
        <v>0.25207296849087896</v>
      </c>
      <c r="H2319" s="195">
        <v>6.6334991708126038E-3</v>
      </c>
      <c r="I2319" s="195">
        <v>6.7993366500829183E-2</v>
      </c>
      <c r="J2319" s="194">
        <v>1</v>
      </c>
      <c r="K2319" s="196">
        <v>603</v>
      </c>
      <c r="L2319" s="94"/>
      <c r="M2319" s="195" t="s">
        <v>143</v>
      </c>
      <c r="N2319" s="195" t="s">
        <v>143</v>
      </c>
      <c r="O2319" s="195">
        <v>0.125</v>
      </c>
      <c r="P2319" s="195">
        <v>0.182</v>
      </c>
      <c r="Q2319" s="195">
        <v>0.30299999999999999</v>
      </c>
      <c r="R2319" s="195">
        <v>0.379</v>
      </c>
      <c r="S2319" s="195">
        <v>0.14000000000000001</v>
      </c>
      <c r="T2319" s="195">
        <v>0.19900000000000001</v>
      </c>
      <c r="U2319" s="195">
        <v>8.0000000000000002E-3</v>
      </c>
      <c r="V2319" s="195">
        <v>2.8000000000000001E-2</v>
      </c>
      <c r="W2319" s="195">
        <v>0.219</v>
      </c>
      <c r="X2319" s="195">
        <v>0.28799999999999998</v>
      </c>
      <c r="Y2319" s="195">
        <v>3.0000000000000001E-3</v>
      </c>
      <c r="Z2319" s="195">
        <v>1.7000000000000001E-2</v>
      </c>
      <c r="AA2319" s="195">
        <v>5.0999999999999997E-2</v>
      </c>
      <c r="AB2319" s="195">
        <v>9.0999999999999998E-2</v>
      </c>
    </row>
    <row r="2320" spans="1:28" x14ac:dyDescent="0.25">
      <c r="A2320" s="94" t="s">
        <v>3763</v>
      </c>
      <c r="B2320" s="195" t="s">
        <v>143</v>
      </c>
      <c r="C2320" s="195">
        <v>0.25735294117647056</v>
      </c>
      <c r="D2320" s="195">
        <v>0.27205882352941174</v>
      </c>
      <c r="E2320" s="195">
        <v>7.720588235294118E-2</v>
      </c>
      <c r="F2320" s="195">
        <v>0.11029411764705882</v>
      </c>
      <c r="G2320" s="195">
        <v>0.23529411764705882</v>
      </c>
      <c r="H2320" s="195">
        <v>7.3529411764705881E-3</v>
      </c>
      <c r="I2320" s="195">
        <v>4.0441176470588237E-2</v>
      </c>
      <c r="J2320" s="194">
        <v>0.99999999999999989</v>
      </c>
      <c r="K2320" s="196">
        <v>272</v>
      </c>
      <c r="L2320" s="94"/>
      <c r="M2320" s="195" t="s">
        <v>143</v>
      </c>
      <c r="N2320" s="195" t="s">
        <v>143</v>
      </c>
      <c r="O2320" s="195">
        <v>0.20899999999999999</v>
      </c>
      <c r="P2320" s="195">
        <v>0.312</v>
      </c>
      <c r="Q2320" s="195">
        <v>0.223</v>
      </c>
      <c r="R2320" s="195">
        <v>0.32800000000000001</v>
      </c>
      <c r="S2320" s="195">
        <v>5.0999999999999997E-2</v>
      </c>
      <c r="T2320" s="195">
        <v>0.115</v>
      </c>
      <c r="U2320" s="195">
        <v>7.8E-2</v>
      </c>
      <c r="V2320" s="195">
        <v>0.153</v>
      </c>
      <c r="W2320" s="195">
        <v>0.189</v>
      </c>
      <c r="X2320" s="195">
        <v>0.28899999999999998</v>
      </c>
      <c r="Y2320" s="195">
        <v>2E-3</v>
      </c>
      <c r="Z2320" s="195">
        <v>2.5999999999999999E-2</v>
      </c>
      <c r="AA2320" s="195">
        <v>2.3E-2</v>
      </c>
      <c r="AB2320" s="195">
        <v>7.0999999999999994E-2</v>
      </c>
    </row>
    <row r="2321" spans="1:28" x14ac:dyDescent="0.25">
      <c r="A2321" s="94" t="s">
        <v>3764</v>
      </c>
      <c r="B2321" s="195" t="s">
        <v>143</v>
      </c>
      <c r="C2321" s="195">
        <v>8.6816720257234734E-2</v>
      </c>
      <c r="D2321" s="195">
        <v>0.21221864951768488</v>
      </c>
      <c r="E2321" s="195">
        <v>0.14790996784565916</v>
      </c>
      <c r="F2321" s="195">
        <v>2.2508038585209004E-2</v>
      </c>
      <c r="G2321" s="195">
        <v>0.45980707395498394</v>
      </c>
      <c r="H2321" s="195">
        <v>1.607717041800643E-2</v>
      </c>
      <c r="I2321" s="195">
        <v>5.4662379421221867E-2</v>
      </c>
      <c r="J2321" s="194">
        <v>1</v>
      </c>
      <c r="K2321" s="196">
        <v>311</v>
      </c>
      <c r="L2321" s="94"/>
      <c r="M2321" s="195" t="s">
        <v>143</v>
      </c>
      <c r="N2321" s="195" t="s">
        <v>143</v>
      </c>
      <c r="O2321" s="195">
        <v>0.06</v>
      </c>
      <c r="P2321" s="195">
        <v>0.123</v>
      </c>
      <c r="Q2321" s="195">
        <v>0.17</v>
      </c>
      <c r="R2321" s="195">
        <v>0.26100000000000001</v>
      </c>
      <c r="S2321" s="195">
        <v>0.113</v>
      </c>
      <c r="T2321" s="195">
        <v>0.192</v>
      </c>
      <c r="U2321" s="195">
        <v>1.0999999999999999E-2</v>
      </c>
      <c r="V2321" s="195">
        <v>4.5999999999999999E-2</v>
      </c>
      <c r="W2321" s="195">
        <v>0.40500000000000003</v>
      </c>
      <c r="X2321" s="195">
        <v>0.51500000000000001</v>
      </c>
      <c r="Y2321" s="195">
        <v>7.0000000000000001E-3</v>
      </c>
      <c r="Z2321" s="195">
        <v>3.6999999999999998E-2</v>
      </c>
      <c r="AA2321" s="195">
        <v>3.4000000000000002E-2</v>
      </c>
      <c r="AB2321" s="195">
        <v>8.5999999999999993E-2</v>
      </c>
    </row>
    <row r="2322" spans="1:28" x14ac:dyDescent="0.25">
      <c r="A2322" s="94" t="s">
        <v>3765</v>
      </c>
      <c r="B2322" s="195" t="s">
        <v>143</v>
      </c>
      <c r="C2322" s="195">
        <v>0.24747774480712167</v>
      </c>
      <c r="D2322" s="195">
        <v>0.45281899109792284</v>
      </c>
      <c r="E2322" s="195">
        <v>0.10148367952522255</v>
      </c>
      <c r="F2322" s="195">
        <v>4.154302670623145E-3</v>
      </c>
      <c r="G2322" s="195">
        <v>9.4955489614243327E-2</v>
      </c>
      <c r="H2322" s="195">
        <v>4.154302670623145E-3</v>
      </c>
      <c r="I2322" s="195">
        <v>9.4955489614243327E-2</v>
      </c>
      <c r="J2322" s="194">
        <v>1</v>
      </c>
      <c r="K2322" s="196">
        <v>1685</v>
      </c>
      <c r="L2322" s="94"/>
      <c r="M2322" s="195" t="s">
        <v>143</v>
      </c>
      <c r="N2322" s="195" t="s">
        <v>143</v>
      </c>
      <c r="O2322" s="195">
        <v>0.22700000000000001</v>
      </c>
      <c r="P2322" s="195">
        <v>0.26900000000000002</v>
      </c>
      <c r="Q2322" s="195">
        <v>0.42899999999999999</v>
      </c>
      <c r="R2322" s="195">
        <v>0.47699999999999998</v>
      </c>
      <c r="S2322" s="195">
        <v>8.7999999999999995E-2</v>
      </c>
      <c r="T2322" s="195">
        <v>0.11700000000000001</v>
      </c>
      <c r="U2322" s="195">
        <v>2E-3</v>
      </c>
      <c r="V2322" s="195">
        <v>8.9999999999999993E-3</v>
      </c>
      <c r="W2322" s="195">
        <v>8.2000000000000003E-2</v>
      </c>
      <c r="X2322" s="195">
        <v>0.11</v>
      </c>
      <c r="Y2322" s="195">
        <v>2E-3</v>
      </c>
      <c r="Z2322" s="195">
        <v>8.9999999999999993E-3</v>
      </c>
      <c r="AA2322" s="195">
        <v>8.2000000000000003E-2</v>
      </c>
      <c r="AB2322" s="195">
        <v>0.11</v>
      </c>
    </row>
    <row r="2323" spans="1:28" x14ac:dyDescent="0.25">
      <c r="A2323" s="94" t="s">
        <v>3766</v>
      </c>
      <c r="B2323" s="195" t="s">
        <v>143</v>
      </c>
      <c r="C2323" s="195">
        <v>0.43098591549295773</v>
      </c>
      <c r="D2323" s="195">
        <v>0.3464788732394366</v>
      </c>
      <c r="E2323" s="195">
        <v>9.295774647887324E-2</v>
      </c>
      <c r="F2323" s="195">
        <v>5.6338028169014088E-3</v>
      </c>
      <c r="G2323" s="195">
        <v>8.1690140845070425E-2</v>
      </c>
      <c r="H2323" s="195">
        <v>5.6338028169014088E-3</v>
      </c>
      <c r="I2323" s="195">
        <v>3.6619718309859155E-2</v>
      </c>
      <c r="J2323" s="194">
        <v>0.99999999999999989</v>
      </c>
      <c r="K2323" s="196">
        <v>355</v>
      </c>
      <c r="L2323" s="94"/>
      <c r="M2323" s="195" t="s">
        <v>143</v>
      </c>
      <c r="N2323" s="195" t="s">
        <v>143</v>
      </c>
      <c r="O2323" s="195">
        <v>0.38</v>
      </c>
      <c r="P2323" s="195">
        <v>0.48299999999999998</v>
      </c>
      <c r="Q2323" s="195">
        <v>0.29899999999999999</v>
      </c>
      <c r="R2323" s="195">
        <v>0.39700000000000002</v>
      </c>
      <c r="S2323" s="195">
        <v>6.7000000000000004E-2</v>
      </c>
      <c r="T2323" s="195">
        <v>0.128</v>
      </c>
      <c r="U2323" s="195">
        <v>2E-3</v>
      </c>
      <c r="V2323" s="195">
        <v>0.02</v>
      </c>
      <c r="W2323" s="195">
        <v>5.7000000000000002E-2</v>
      </c>
      <c r="X2323" s="195">
        <v>0.115</v>
      </c>
      <c r="Y2323" s="195">
        <v>2E-3</v>
      </c>
      <c r="Z2323" s="195">
        <v>0.02</v>
      </c>
      <c r="AA2323" s="195">
        <v>2.1999999999999999E-2</v>
      </c>
      <c r="AB2323" s="195">
        <v>6.2E-2</v>
      </c>
    </row>
    <row r="2324" spans="1:28" x14ac:dyDescent="0.25">
      <c r="A2324" s="94" t="s">
        <v>3767</v>
      </c>
      <c r="B2324" s="195">
        <v>6.0996749729144095E-2</v>
      </c>
      <c r="C2324" s="195">
        <v>0.36013001083423618</v>
      </c>
      <c r="D2324" s="195">
        <v>0.22795232936078005</v>
      </c>
      <c r="E2324" s="195">
        <v>9.6641386782231858E-2</v>
      </c>
      <c r="F2324" s="195">
        <v>1.8905742145178765E-2</v>
      </c>
      <c r="G2324" s="195">
        <v>0.21695557963163598</v>
      </c>
      <c r="H2324" s="195">
        <v>8.1256771397616469E-4</v>
      </c>
      <c r="I2324" s="195">
        <v>1.7605633802816902E-2</v>
      </c>
      <c r="J2324" s="194">
        <v>1</v>
      </c>
      <c r="K2324" s="196">
        <v>18460</v>
      </c>
      <c r="L2324" s="94"/>
      <c r="M2324" s="195">
        <v>5.8000000000000003E-2</v>
      </c>
      <c r="N2324" s="195">
        <v>6.5000000000000002E-2</v>
      </c>
      <c r="O2324" s="195">
        <v>0.35299999999999998</v>
      </c>
      <c r="P2324" s="195">
        <v>0.36699999999999999</v>
      </c>
      <c r="Q2324" s="195">
        <v>0.222</v>
      </c>
      <c r="R2324" s="195">
        <v>0.23400000000000001</v>
      </c>
      <c r="S2324" s="195">
        <v>9.1999999999999998E-2</v>
      </c>
      <c r="T2324" s="195">
        <v>0.10100000000000001</v>
      </c>
      <c r="U2324" s="195">
        <v>1.7000000000000001E-2</v>
      </c>
      <c r="V2324" s="195">
        <v>2.1000000000000001E-2</v>
      </c>
      <c r="W2324" s="195">
        <v>0.21099999999999999</v>
      </c>
      <c r="X2324" s="195">
        <v>0.223</v>
      </c>
      <c r="Y2324" s="195">
        <v>0</v>
      </c>
      <c r="Z2324" s="195">
        <v>1E-3</v>
      </c>
      <c r="AA2324" s="195">
        <v>1.6E-2</v>
      </c>
      <c r="AB2324" s="195">
        <v>0.02</v>
      </c>
    </row>
    <row r="2325" spans="1:28" x14ac:dyDescent="0.25">
      <c r="A2325" s="94" t="s">
        <v>3768</v>
      </c>
      <c r="B2325" s="195" t="s">
        <v>143</v>
      </c>
      <c r="C2325" s="195">
        <v>0.41533546325878595</v>
      </c>
      <c r="D2325" s="195">
        <v>0.2539936102236422</v>
      </c>
      <c r="E2325" s="195">
        <v>0.1485623003194888</v>
      </c>
      <c r="F2325" s="195">
        <v>1.1182108626198083E-2</v>
      </c>
      <c r="G2325" s="195">
        <v>0.16453674121405751</v>
      </c>
      <c r="H2325" s="195" t="s">
        <v>143</v>
      </c>
      <c r="I2325" s="195">
        <v>6.3897763578274758E-3</v>
      </c>
      <c r="J2325" s="194">
        <v>1</v>
      </c>
      <c r="K2325" s="196">
        <v>626</v>
      </c>
      <c r="L2325" s="94"/>
      <c r="M2325" s="195" t="s">
        <v>143</v>
      </c>
      <c r="N2325" s="195" t="s">
        <v>143</v>
      </c>
      <c r="O2325" s="195">
        <v>0.377</v>
      </c>
      <c r="P2325" s="195">
        <v>0.45400000000000001</v>
      </c>
      <c r="Q2325" s="195">
        <v>0.221</v>
      </c>
      <c r="R2325" s="195">
        <v>0.28999999999999998</v>
      </c>
      <c r="S2325" s="195">
        <v>0.123</v>
      </c>
      <c r="T2325" s="195">
        <v>0.17899999999999999</v>
      </c>
      <c r="U2325" s="195">
        <v>5.0000000000000001E-3</v>
      </c>
      <c r="V2325" s="195">
        <v>2.3E-2</v>
      </c>
      <c r="W2325" s="195">
        <v>0.13800000000000001</v>
      </c>
      <c r="X2325" s="195">
        <v>0.19600000000000001</v>
      </c>
      <c r="Y2325" s="195" t="s">
        <v>143</v>
      </c>
      <c r="Z2325" s="195" t="s">
        <v>143</v>
      </c>
      <c r="AA2325" s="195">
        <v>2E-3</v>
      </c>
      <c r="AB2325" s="195">
        <v>1.6E-2</v>
      </c>
    </row>
    <row r="2326" spans="1:28" x14ac:dyDescent="0.25">
      <c r="A2326" s="94" t="s">
        <v>3769</v>
      </c>
      <c r="B2326" s="195" t="s">
        <v>143</v>
      </c>
      <c r="C2326" s="195">
        <v>0.13247172859450726</v>
      </c>
      <c r="D2326" s="195">
        <v>0.17124394184168013</v>
      </c>
      <c r="E2326" s="195">
        <v>6.9466882067851371E-2</v>
      </c>
      <c r="F2326" s="195">
        <v>1.6155088852988692E-2</v>
      </c>
      <c r="G2326" s="195">
        <v>0.57350565428109856</v>
      </c>
      <c r="H2326" s="195">
        <v>6.462035541195477E-3</v>
      </c>
      <c r="I2326" s="195">
        <v>3.0694668820678513E-2</v>
      </c>
      <c r="J2326" s="194">
        <v>1</v>
      </c>
      <c r="K2326" s="196">
        <v>619</v>
      </c>
      <c r="L2326" s="94"/>
      <c r="M2326" s="195" t="s">
        <v>143</v>
      </c>
      <c r="N2326" s="195" t="s">
        <v>143</v>
      </c>
      <c r="O2326" s="195">
        <v>0.108</v>
      </c>
      <c r="P2326" s="195">
        <v>0.161</v>
      </c>
      <c r="Q2326" s="195">
        <v>0.14399999999999999</v>
      </c>
      <c r="R2326" s="195">
        <v>0.20300000000000001</v>
      </c>
      <c r="S2326" s="195">
        <v>5.1999999999999998E-2</v>
      </c>
      <c r="T2326" s="195">
        <v>9.1999999999999998E-2</v>
      </c>
      <c r="U2326" s="195">
        <v>8.9999999999999993E-3</v>
      </c>
      <c r="V2326" s="195">
        <v>2.9000000000000001E-2</v>
      </c>
      <c r="W2326" s="195">
        <v>0.53400000000000003</v>
      </c>
      <c r="X2326" s="195">
        <v>0.61199999999999999</v>
      </c>
      <c r="Y2326" s="195">
        <v>3.0000000000000001E-3</v>
      </c>
      <c r="Z2326" s="195">
        <v>1.6E-2</v>
      </c>
      <c r="AA2326" s="195">
        <v>0.02</v>
      </c>
      <c r="AB2326" s="195">
        <v>4.7E-2</v>
      </c>
    </row>
    <row r="2327" spans="1:28" x14ac:dyDescent="0.25">
      <c r="A2327" s="94" t="s">
        <v>3770</v>
      </c>
      <c r="B2327" s="195">
        <v>0.40968020743301642</v>
      </c>
      <c r="C2327" s="195">
        <v>1.7286084701815039E-3</v>
      </c>
      <c r="D2327" s="195">
        <v>0.31071737251512532</v>
      </c>
      <c r="E2327" s="195">
        <v>0.19403630077787382</v>
      </c>
      <c r="F2327" s="195">
        <v>2.5929127052722557E-3</v>
      </c>
      <c r="G2327" s="195">
        <v>1.3828867761452032E-2</v>
      </c>
      <c r="H2327" s="195" t="s">
        <v>143</v>
      </c>
      <c r="I2327" s="195">
        <v>6.741573033707865E-2</v>
      </c>
      <c r="J2327" s="194">
        <v>1</v>
      </c>
      <c r="K2327" s="196">
        <v>2314</v>
      </c>
      <c r="L2327" s="94"/>
      <c r="M2327" s="195">
        <v>0.39</v>
      </c>
      <c r="N2327" s="195">
        <v>0.43</v>
      </c>
      <c r="O2327" s="195">
        <v>1E-3</v>
      </c>
      <c r="P2327" s="195">
        <v>4.0000000000000001E-3</v>
      </c>
      <c r="Q2327" s="195">
        <v>0.29199999999999998</v>
      </c>
      <c r="R2327" s="195">
        <v>0.33</v>
      </c>
      <c r="S2327" s="195">
        <v>0.17799999999999999</v>
      </c>
      <c r="T2327" s="195">
        <v>0.21099999999999999</v>
      </c>
      <c r="U2327" s="195">
        <v>1E-3</v>
      </c>
      <c r="V2327" s="195">
        <v>6.0000000000000001E-3</v>
      </c>
      <c r="W2327" s="195">
        <v>0.01</v>
      </c>
      <c r="X2327" s="195">
        <v>1.9E-2</v>
      </c>
      <c r="Y2327" s="195" t="s">
        <v>143</v>
      </c>
      <c r="Z2327" s="195" t="s">
        <v>143</v>
      </c>
      <c r="AA2327" s="195">
        <v>5.8000000000000003E-2</v>
      </c>
      <c r="AB2327" s="195">
        <v>7.8E-2</v>
      </c>
    </row>
    <row r="2328" spans="1:28" x14ac:dyDescent="0.25">
      <c r="A2328" s="94" t="s">
        <v>3771</v>
      </c>
      <c r="B2328" s="195">
        <v>0.10635593220338983</v>
      </c>
      <c r="C2328" s="195">
        <v>0.30677966101694915</v>
      </c>
      <c r="D2328" s="195">
        <v>0.2097457627118644</v>
      </c>
      <c r="E2328" s="195">
        <v>8.8559322033898311E-2</v>
      </c>
      <c r="F2328" s="195">
        <v>4.8305084745762714E-2</v>
      </c>
      <c r="G2328" s="195">
        <v>0.22584745762711864</v>
      </c>
      <c r="H2328" s="195">
        <v>1.6949152542372881E-3</v>
      </c>
      <c r="I2328" s="195">
        <v>1.2711864406779662E-2</v>
      </c>
      <c r="J2328" s="194">
        <v>0.99999999999999989</v>
      </c>
      <c r="K2328" s="196">
        <v>2360</v>
      </c>
      <c r="L2328" s="94"/>
      <c r="M2328" s="195">
        <v>9.5000000000000001E-2</v>
      </c>
      <c r="N2328" s="195">
        <v>0.11899999999999999</v>
      </c>
      <c r="O2328" s="195">
        <v>0.28899999999999998</v>
      </c>
      <c r="P2328" s="195">
        <v>0.32600000000000001</v>
      </c>
      <c r="Q2328" s="195">
        <v>0.19400000000000001</v>
      </c>
      <c r="R2328" s="195">
        <v>0.22700000000000001</v>
      </c>
      <c r="S2328" s="195">
        <v>7.8E-2</v>
      </c>
      <c r="T2328" s="195">
        <v>0.10100000000000001</v>
      </c>
      <c r="U2328" s="195">
        <v>0.04</v>
      </c>
      <c r="V2328" s="195">
        <v>5.8000000000000003E-2</v>
      </c>
      <c r="W2328" s="195">
        <v>0.20899999999999999</v>
      </c>
      <c r="X2328" s="195">
        <v>0.24299999999999999</v>
      </c>
      <c r="Y2328" s="195">
        <v>1E-3</v>
      </c>
      <c r="Z2328" s="195">
        <v>4.0000000000000001E-3</v>
      </c>
      <c r="AA2328" s="195">
        <v>8.9999999999999993E-3</v>
      </c>
      <c r="AB2328" s="195">
        <v>1.7999999999999999E-2</v>
      </c>
    </row>
    <row r="2329" spans="1:28" x14ac:dyDescent="0.25">
      <c r="A2329" s="94" t="s">
        <v>3772</v>
      </c>
      <c r="B2329" s="195">
        <v>0.32585170340681363</v>
      </c>
      <c r="C2329" s="195">
        <v>0.56192384769539083</v>
      </c>
      <c r="D2329" s="195">
        <v>4.088176352705411E-2</v>
      </c>
      <c r="E2329" s="195">
        <v>2.0841683366733466E-2</v>
      </c>
      <c r="F2329" s="195">
        <v>4.0080160320641282E-4</v>
      </c>
      <c r="G2329" s="195">
        <v>3.7675350701402807E-2</v>
      </c>
      <c r="H2329" s="195">
        <v>4.0080160320641282E-4</v>
      </c>
      <c r="I2329" s="195">
        <v>1.2024048096192385E-2</v>
      </c>
      <c r="J2329" s="194">
        <v>1</v>
      </c>
      <c r="K2329" s="196">
        <v>2495</v>
      </c>
      <c r="L2329" s="94"/>
      <c r="M2329" s="195">
        <v>0.308</v>
      </c>
      <c r="N2329" s="195">
        <v>0.34399999999999997</v>
      </c>
      <c r="O2329" s="195">
        <v>0.54200000000000004</v>
      </c>
      <c r="P2329" s="195">
        <v>0.58099999999999996</v>
      </c>
      <c r="Q2329" s="195">
        <v>3.4000000000000002E-2</v>
      </c>
      <c r="R2329" s="195">
        <v>4.9000000000000002E-2</v>
      </c>
      <c r="S2329" s="195">
        <v>1.6E-2</v>
      </c>
      <c r="T2329" s="195">
        <v>2.7E-2</v>
      </c>
      <c r="U2329" s="195">
        <v>0</v>
      </c>
      <c r="V2329" s="195">
        <v>2E-3</v>
      </c>
      <c r="W2329" s="195">
        <v>3.1E-2</v>
      </c>
      <c r="X2329" s="195">
        <v>4.5999999999999999E-2</v>
      </c>
      <c r="Y2329" s="195">
        <v>0</v>
      </c>
      <c r="Z2329" s="195">
        <v>2E-3</v>
      </c>
      <c r="AA2329" s="195">
        <v>8.0000000000000002E-3</v>
      </c>
      <c r="AB2329" s="195">
        <v>1.7000000000000001E-2</v>
      </c>
    </row>
    <row r="2330" spans="1:28" x14ac:dyDescent="0.25">
      <c r="A2330" s="94" t="s">
        <v>3773</v>
      </c>
      <c r="B2330" s="195" t="s">
        <v>143</v>
      </c>
      <c r="C2330" s="195">
        <v>0.23440453686200377</v>
      </c>
      <c r="D2330" s="195">
        <v>0.31947069943289225</v>
      </c>
      <c r="E2330" s="195">
        <v>0.18525519848771266</v>
      </c>
      <c r="F2330" s="195">
        <v>9.4517958412098299E-3</v>
      </c>
      <c r="G2330" s="195">
        <v>0.23818525519848771</v>
      </c>
      <c r="H2330" s="195" t="s">
        <v>143</v>
      </c>
      <c r="I2330" s="195">
        <v>1.3232514177693762E-2</v>
      </c>
      <c r="J2330" s="194">
        <v>0.99999999999999989</v>
      </c>
      <c r="K2330" s="196">
        <v>529</v>
      </c>
      <c r="L2330" s="94"/>
      <c r="M2330" s="195" t="s">
        <v>143</v>
      </c>
      <c r="N2330" s="195" t="s">
        <v>143</v>
      </c>
      <c r="O2330" s="195">
        <v>0.2</v>
      </c>
      <c r="P2330" s="195">
        <v>0.27200000000000002</v>
      </c>
      <c r="Q2330" s="195">
        <v>0.28100000000000003</v>
      </c>
      <c r="R2330" s="195">
        <v>0.36</v>
      </c>
      <c r="S2330" s="195">
        <v>0.154</v>
      </c>
      <c r="T2330" s="195">
        <v>0.221</v>
      </c>
      <c r="U2330" s="195">
        <v>4.0000000000000001E-3</v>
      </c>
      <c r="V2330" s="195">
        <v>2.1999999999999999E-2</v>
      </c>
      <c r="W2330" s="195">
        <v>0.20399999999999999</v>
      </c>
      <c r="X2330" s="195">
        <v>0.27600000000000002</v>
      </c>
      <c r="Y2330" s="195" t="s">
        <v>143</v>
      </c>
      <c r="Z2330" s="195" t="s">
        <v>143</v>
      </c>
      <c r="AA2330" s="195">
        <v>6.0000000000000001E-3</v>
      </c>
      <c r="AB2330" s="195">
        <v>2.7E-2</v>
      </c>
    </row>
    <row r="2331" spans="1:28" x14ac:dyDescent="0.25">
      <c r="A2331" s="94" t="s">
        <v>3774</v>
      </c>
      <c r="B2331" s="195" t="s">
        <v>143</v>
      </c>
      <c r="C2331" s="195">
        <v>0.33784229627185747</v>
      </c>
      <c r="D2331" s="195">
        <v>0.18904651930056088</v>
      </c>
      <c r="E2331" s="195">
        <v>0.10128670405806664</v>
      </c>
      <c r="F2331" s="195">
        <v>9.567799406136588E-3</v>
      </c>
      <c r="G2331" s="195">
        <v>0.34675024744308808</v>
      </c>
      <c r="H2331" s="195">
        <v>3.2992411745298581E-4</v>
      </c>
      <c r="I2331" s="195">
        <v>1.5176509402837348E-2</v>
      </c>
      <c r="J2331" s="194">
        <v>1</v>
      </c>
      <c r="K2331" s="196">
        <v>3031</v>
      </c>
      <c r="L2331" s="94"/>
      <c r="M2331" s="195" t="s">
        <v>143</v>
      </c>
      <c r="N2331" s="195" t="s">
        <v>143</v>
      </c>
      <c r="O2331" s="195">
        <v>0.32100000000000001</v>
      </c>
      <c r="P2331" s="195">
        <v>0.35499999999999998</v>
      </c>
      <c r="Q2331" s="195">
        <v>0.17599999999999999</v>
      </c>
      <c r="R2331" s="195">
        <v>0.20300000000000001</v>
      </c>
      <c r="S2331" s="195">
        <v>9.0999999999999998E-2</v>
      </c>
      <c r="T2331" s="195">
        <v>0.113</v>
      </c>
      <c r="U2331" s="195">
        <v>7.0000000000000001E-3</v>
      </c>
      <c r="V2331" s="195">
        <v>1.4E-2</v>
      </c>
      <c r="W2331" s="195">
        <v>0.33</v>
      </c>
      <c r="X2331" s="195">
        <v>0.36399999999999999</v>
      </c>
      <c r="Y2331" s="195">
        <v>0</v>
      </c>
      <c r="Z2331" s="195">
        <v>2E-3</v>
      </c>
      <c r="AA2331" s="195">
        <v>1.0999999999999999E-2</v>
      </c>
      <c r="AB2331" s="195">
        <v>0.02</v>
      </c>
    </row>
    <row r="2332" spans="1:28" x14ac:dyDescent="0.25">
      <c r="A2332" s="94" t="s">
        <v>3775</v>
      </c>
      <c r="B2332" s="195" t="s">
        <v>143</v>
      </c>
      <c r="C2332" s="195">
        <v>0.60383386581469645</v>
      </c>
      <c r="D2332" s="195">
        <v>0.25079872204472842</v>
      </c>
      <c r="E2332" s="195">
        <v>6.8690095846645371E-2</v>
      </c>
      <c r="F2332" s="195" t="s">
        <v>143</v>
      </c>
      <c r="G2332" s="195">
        <v>1.7571884984025558E-2</v>
      </c>
      <c r="H2332" s="195" t="s">
        <v>143</v>
      </c>
      <c r="I2332" s="195">
        <v>5.9105431309904151E-2</v>
      </c>
      <c r="J2332" s="194">
        <v>0.99999999999999989</v>
      </c>
      <c r="K2332" s="196">
        <v>626</v>
      </c>
      <c r="L2332" s="94"/>
      <c r="M2332" s="195" t="s">
        <v>143</v>
      </c>
      <c r="N2332" s="195" t="s">
        <v>143</v>
      </c>
      <c r="O2332" s="195">
        <v>0.56499999999999995</v>
      </c>
      <c r="P2332" s="195">
        <v>0.64100000000000001</v>
      </c>
      <c r="Q2332" s="195">
        <v>0.218</v>
      </c>
      <c r="R2332" s="195">
        <v>0.28599999999999998</v>
      </c>
      <c r="S2332" s="195">
        <v>5.0999999999999997E-2</v>
      </c>
      <c r="T2332" s="195">
        <v>9.0999999999999998E-2</v>
      </c>
      <c r="U2332" s="195" t="s">
        <v>143</v>
      </c>
      <c r="V2332" s="195" t="s">
        <v>143</v>
      </c>
      <c r="W2332" s="195">
        <v>0.01</v>
      </c>
      <c r="X2332" s="195">
        <v>3.1E-2</v>
      </c>
      <c r="Y2332" s="195" t="s">
        <v>143</v>
      </c>
      <c r="Z2332" s="195" t="s">
        <v>143</v>
      </c>
      <c r="AA2332" s="195">
        <v>4.2999999999999997E-2</v>
      </c>
      <c r="AB2332" s="195">
        <v>0.08</v>
      </c>
    </row>
    <row r="2333" spans="1:28" x14ac:dyDescent="0.25">
      <c r="A2333" s="94" t="s">
        <v>3776</v>
      </c>
      <c r="B2333" s="195" t="s">
        <v>143</v>
      </c>
      <c r="C2333" s="195">
        <v>0.21921921921921922</v>
      </c>
      <c r="D2333" s="195">
        <v>0.35435435435435436</v>
      </c>
      <c r="E2333" s="195">
        <v>0.13213213213213212</v>
      </c>
      <c r="F2333" s="195">
        <v>2.1021021021021023E-2</v>
      </c>
      <c r="G2333" s="195">
        <v>0.24324324324324326</v>
      </c>
      <c r="H2333" s="195" t="s">
        <v>143</v>
      </c>
      <c r="I2333" s="195">
        <v>3.003003003003003E-2</v>
      </c>
      <c r="J2333" s="194">
        <v>1</v>
      </c>
      <c r="K2333" s="196">
        <v>666</v>
      </c>
      <c r="L2333" s="94"/>
      <c r="M2333" s="195" t="s">
        <v>143</v>
      </c>
      <c r="N2333" s="195" t="s">
        <v>143</v>
      </c>
      <c r="O2333" s="195">
        <v>0.189</v>
      </c>
      <c r="P2333" s="195">
        <v>0.252</v>
      </c>
      <c r="Q2333" s="195">
        <v>0.31900000000000001</v>
      </c>
      <c r="R2333" s="195">
        <v>0.39100000000000001</v>
      </c>
      <c r="S2333" s="195">
        <v>0.109</v>
      </c>
      <c r="T2333" s="195">
        <v>0.16</v>
      </c>
      <c r="U2333" s="195">
        <v>1.2999999999999999E-2</v>
      </c>
      <c r="V2333" s="195">
        <v>3.5000000000000003E-2</v>
      </c>
      <c r="W2333" s="195">
        <v>0.21199999999999999</v>
      </c>
      <c r="X2333" s="195">
        <v>0.27700000000000002</v>
      </c>
      <c r="Y2333" s="195" t="s">
        <v>143</v>
      </c>
      <c r="Z2333" s="195" t="s">
        <v>143</v>
      </c>
      <c r="AA2333" s="195">
        <v>0.02</v>
      </c>
      <c r="AB2333" s="195">
        <v>4.5999999999999999E-2</v>
      </c>
    </row>
    <row r="2334" spans="1:28" x14ac:dyDescent="0.25">
      <c r="A2334" s="94" t="s">
        <v>3777</v>
      </c>
      <c r="B2334" s="195" t="s">
        <v>143</v>
      </c>
      <c r="C2334" s="195">
        <v>0.44607843137254904</v>
      </c>
      <c r="D2334" s="195">
        <v>0.16911764705882354</v>
      </c>
      <c r="E2334" s="195">
        <v>7.8431372549019607E-2</v>
      </c>
      <c r="F2334" s="195">
        <v>0.11274509803921569</v>
      </c>
      <c r="G2334" s="195">
        <v>0.18872549019607843</v>
      </c>
      <c r="H2334" s="195" t="s">
        <v>143</v>
      </c>
      <c r="I2334" s="195">
        <v>4.9019607843137254E-3</v>
      </c>
      <c r="J2334" s="194">
        <v>1</v>
      </c>
      <c r="K2334" s="196">
        <v>408</v>
      </c>
      <c r="L2334" s="94"/>
      <c r="M2334" s="195" t="s">
        <v>143</v>
      </c>
      <c r="N2334" s="195" t="s">
        <v>143</v>
      </c>
      <c r="O2334" s="195">
        <v>0.39900000000000002</v>
      </c>
      <c r="P2334" s="195">
        <v>0.495</v>
      </c>
      <c r="Q2334" s="195">
        <v>0.13600000000000001</v>
      </c>
      <c r="R2334" s="195">
        <v>0.20899999999999999</v>
      </c>
      <c r="S2334" s="195">
        <v>5.6000000000000001E-2</v>
      </c>
      <c r="T2334" s="195">
        <v>0.109</v>
      </c>
      <c r="U2334" s="195">
        <v>8.5999999999999993E-2</v>
      </c>
      <c r="V2334" s="195">
        <v>0.14699999999999999</v>
      </c>
      <c r="W2334" s="195">
        <v>0.154</v>
      </c>
      <c r="X2334" s="195">
        <v>0.23</v>
      </c>
      <c r="Y2334" s="195" t="s">
        <v>143</v>
      </c>
      <c r="Z2334" s="195" t="s">
        <v>143</v>
      </c>
      <c r="AA2334" s="195">
        <v>1E-3</v>
      </c>
      <c r="AB2334" s="195">
        <v>1.7999999999999999E-2</v>
      </c>
    </row>
    <row r="2335" spans="1:28" x14ac:dyDescent="0.25">
      <c r="A2335" s="94" t="s">
        <v>3778</v>
      </c>
      <c r="B2335" s="195" t="s">
        <v>143</v>
      </c>
      <c r="C2335" s="195">
        <v>0.1630901287553648</v>
      </c>
      <c r="D2335" s="195">
        <v>0.22746781115879827</v>
      </c>
      <c r="E2335" s="195">
        <v>9.6566523605150209E-2</v>
      </c>
      <c r="F2335" s="195">
        <v>3.6480686695278972E-2</v>
      </c>
      <c r="G2335" s="195">
        <v>0.4570815450643777</v>
      </c>
      <c r="H2335" s="195">
        <v>2.1459227467811159E-3</v>
      </c>
      <c r="I2335" s="195">
        <v>1.7167381974248927E-2</v>
      </c>
      <c r="J2335" s="194">
        <v>1</v>
      </c>
      <c r="K2335" s="196">
        <v>466</v>
      </c>
      <c r="L2335" s="94"/>
      <c r="M2335" s="195" t="s">
        <v>143</v>
      </c>
      <c r="N2335" s="195" t="s">
        <v>143</v>
      </c>
      <c r="O2335" s="195">
        <v>0.13200000000000001</v>
      </c>
      <c r="P2335" s="195">
        <v>0.19900000000000001</v>
      </c>
      <c r="Q2335" s="195">
        <v>0.192</v>
      </c>
      <c r="R2335" s="195">
        <v>0.26800000000000002</v>
      </c>
      <c r="S2335" s="195">
        <v>7.2999999999999995E-2</v>
      </c>
      <c r="T2335" s="195">
        <v>0.127</v>
      </c>
      <c r="U2335" s="195">
        <v>2.3E-2</v>
      </c>
      <c r="V2335" s="195">
        <v>5.8000000000000003E-2</v>
      </c>
      <c r="W2335" s="195">
        <v>0.41199999999999998</v>
      </c>
      <c r="X2335" s="195">
        <v>0.502</v>
      </c>
      <c r="Y2335" s="195">
        <v>0</v>
      </c>
      <c r="Z2335" s="195">
        <v>1.2E-2</v>
      </c>
      <c r="AA2335" s="195">
        <v>8.9999999999999993E-3</v>
      </c>
      <c r="AB2335" s="195">
        <v>3.4000000000000002E-2</v>
      </c>
    </row>
    <row r="2336" spans="1:28" x14ac:dyDescent="0.25">
      <c r="A2336" s="94" t="s">
        <v>3779</v>
      </c>
      <c r="B2336" s="195" t="s">
        <v>143</v>
      </c>
      <c r="C2336" s="195">
        <v>0.46231397023523763</v>
      </c>
      <c r="D2336" s="195">
        <v>0.34709553528564568</v>
      </c>
      <c r="E2336" s="195">
        <v>8.8334133461353812E-2</v>
      </c>
      <c r="F2336" s="195">
        <v>1.0561689870379261E-2</v>
      </c>
      <c r="G2336" s="195">
        <v>7.5852136341814688E-2</v>
      </c>
      <c r="H2336" s="195">
        <v>4.8007681228996637E-4</v>
      </c>
      <c r="I2336" s="195">
        <v>1.5362457993278924E-2</v>
      </c>
      <c r="J2336" s="194">
        <v>1</v>
      </c>
      <c r="K2336" s="196">
        <v>2083</v>
      </c>
      <c r="L2336" s="94"/>
      <c r="M2336" s="195" t="s">
        <v>143</v>
      </c>
      <c r="N2336" s="195" t="s">
        <v>143</v>
      </c>
      <c r="O2336" s="195">
        <v>0.441</v>
      </c>
      <c r="P2336" s="195">
        <v>0.48399999999999999</v>
      </c>
      <c r="Q2336" s="195">
        <v>0.32700000000000001</v>
      </c>
      <c r="R2336" s="195">
        <v>0.36799999999999999</v>
      </c>
      <c r="S2336" s="195">
        <v>7.6999999999999999E-2</v>
      </c>
      <c r="T2336" s="195">
        <v>0.10100000000000001</v>
      </c>
      <c r="U2336" s="195">
        <v>7.0000000000000001E-3</v>
      </c>
      <c r="V2336" s="195">
        <v>1.6E-2</v>
      </c>
      <c r="W2336" s="195">
        <v>6.5000000000000002E-2</v>
      </c>
      <c r="X2336" s="195">
        <v>8.7999999999999995E-2</v>
      </c>
      <c r="Y2336" s="195">
        <v>0</v>
      </c>
      <c r="Z2336" s="195">
        <v>3.0000000000000001E-3</v>
      </c>
      <c r="AA2336" s="195">
        <v>1.0999999999999999E-2</v>
      </c>
      <c r="AB2336" s="195">
        <v>2.1999999999999999E-2</v>
      </c>
    </row>
    <row r="2337" spans="1:28" x14ac:dyDescent="0.25">
      <c r="A2337" s="94" t="s">
        <v>3780</v>
      </c>
      <c r="B2337" s="195" t="s">
        <v>143</v>
      </c>
      <c r="C2337" s="195">
        <v>0.50611246943765276</v>
      </c>
      <c r="D2337" s="195">
        <v>0.27139364303178481</v>
      </c>
      <c r="E2337" s="195">
        <v>0.12224938875305623</v>
      </c>
      <c r="F2337" s="195">
        <v>7.3349633251833741E-3</v>
      </c>
      <c r="G2337" s="195">
        <v>7.5794621026894868E-2</v>
      </c>
      <c r="H2337" s="195" t="s">
        <v>143</v>
      </c>
      <c r="I2337" s="195">
        <v>1.7114914425427872E-2</v>
      </c>
      <c r="J2337" s="194">
        <v>0.99999999999999989</v>
      </c>
      <c r="K2337" s="196">
        <v>409</v>
      </c>
      <c r="L2337" s="94"/>
      <c r="M2337" s="195" t="s">
        <v>143</v>
      </c>
      <c r="N2337" s="195" t="s">
        <v>143</v>
      </c>
      <c r="O2337" s="195">
        <v>0.45800000000000002</v>
      </c>
      <c r="P2337" s="195">
        <v>0.55400000000000005</v>
      </c>
      <c r="Q2337" s="195">
        <v>0.23100000000000001</v>
      </c>
      <c r="R2337" s="195">
        <v>0.316</v>
      </c>
      <c r="S2337" s="195">
        <v>9.4E-2</v>
      </c>
      <c r="T2337" s="195">
        <v>0.158</v>
      </c>
      <c r="U2337" s="195">
        <v>2E-3</v>
      </c>
      <c r="V2337" s="195">
        <v>2.1000000000000001E-2</v>
      </c>
      <c r="W2337" s="195">
        <v>5.3999999999999999E-2</v>
      </c>
      <c r="X2337" s="195">
        <v>0.106</v>
      </c>
      <c r="Y2337" s="195" t="s">
        <v>143</v>
      </c>
      <c r="Z2337" s="195" t="s">
        <v>143</v>
      </c>
      <c r="AA2337" s="195">
        <v>8.0000000000000002E-3</v>
      </c>
      <c r="AB2337" s="195">
        <v>3.5000000000000003E-2</v>
      </c>
    </row>
    <row r="2338" spans="1:28" x14ac:dyDescent="0.25">
      <c r="A2338" s="94" t="s">
        <v>3781</v>
      </c>
      <c r="B2338" s="195">
        <v>5.8861281745667918E-2</v>
      </c>
      <c r="C2338" s="195">
        <v>0.35646832309525994</v>
      </c>
      <c r="D2338" s="195">
        <v>0.24553039332538737</v>
      </c>
      <c r="E2338" s="195">
        <v>0.10424498028788851</v>
      </c>
      <c r="F2338" s="195">
        <v>1.5311267993031999E-2</v>
      </c>
      <c r="G2338" s="195">
        <v>0.19437058769597507</v>
      </c>
      <c r="H2338" s="195">
        <v>3.8507380581278079E-3</v>
      </c>
      <c r="I2338" s="195">
        <v>2.1362427798661411E-2</v>
      </c>
      <c r="J2338" s="194">
        <v>1</v>
      </c>
      <c r="K2338" s="196">
        <v>10907</v>
      </c>
      <c r="L2338" s="94"/>
      <c r="M2338" s="195">
        <v>5.5E-2</v>
      </c>
      <c r="N2338" s="195">
        <v>6.3E-2</v>
      </c>
      <c r="O2338" s="195">
        <v>0.34799999999999998</v>
      </c>
      <c r="P2338" s="195">
        <v>0.36599999999999999</v>
      </c>
      <c r="Q2338" s="195">
        <v>0.23799999999999999</v>
      </c>
      <c r="R2338" s="195">
        <v>0.254</v>
      </c>
      <c r="S2338" s="195">
        <v>9.9000000000000005E-2</v>
      </c>
      <c r="T2338" s="195">
        <v>0.11</v>
      </c>
      <c r="U2338" s="195">
        <v>1.2999999999999999E-2</v>
      </c>
      <c r="V2338" s="195">
        <v>1.7999999999999999E-2</v>
      </c>
      <c r="W2338" s="195">
        <v>0.187</v>
      </c>
      <c r="X2338" s="195">
        <v>0.20200000000000001</v>
      </c>
      <c r="Y2338" s="195">
        <v>3.0000000000000001E-3</v>
      </c>
      <c r="Z2338" s="195">
        <v>5.0000000000000001E-3</v>
      </c>
      <c r="AA2338" s="195">
        <v>1.9E-2</v>
      </c>
      <c r="AB2338" s="195">
        <v>2.4E-2</v>
      </c>
    </row>
    <row r="2339" spans="1:28" x14ac:dyDescent="0.25">
      <c r="A2339" s="94" t="s">
        <v>3782</v>
      </c>
      <c r="B2339" s="195" t="s">
        <v>143</v>
      </c>
      <c r="C2339" s="195">
        <v>0.42586750788643535</v>
      </c>
      <c r="D2339" s="195">
        <v>0.2113564668769716</v>
      </c>
      <c r="E2339" s="195">
        <v>0.16088328075709779</v>
      </c>
      <c r="F2339" s="195">
        <v>1.8927444794952682E-2</v>
      </c>
      <c r="G2339" s="195">
        <v>0.15772870662460567</v>
      </c>
      <c r="H2339" s="195">
        <v>3.1545741324921135E-3</v>
      </c>
      <c r="I2339" s="195">
        <v>2.2082018927444796E-2</v>
      </c>
      <c r="J2339" s="194">
        <v>1</v>
      </c>
      <c r="K2339" s="196">
        <v>317</v>
      </c>
      <c r="L2339" s="94"/>
      <c r="M2339" s="195" t="s">
        <v>143</v>
      </c>
      <c r="N2339" s="195" t="s">
        <v>143</v>
      </c>
      <c r="O2339" s="195">
        <v>0.373</v>
      </c>
      <c r="P2339" s="195">
        <v>0.48099999999999998</v>
      </c>
      <c r="Q2339" s="195">
        <v>0.17</v>
      </c>
      <c r="R2339" s="195">
        <v>0.26</v>
      </c>
      <c r="S2339" s="195">
        <v>0.125</v>
      </c>
      <c r="T2339" s="195">
        <v>0.20499999999999999</v>
      </c>
      <c r="U2339" s="195">
        <v>8.9999999999999993E-3</v>
      </c>
      <c r="V2339" s="195">
        <v>4.1000000000000002E-2</v>
      </c>
      <c r="W2339" s="195">
        <v>0.122</v>
      </c>
      <c r="X2339" s="195">
        <v>0.20200000000000001</v>
      </c>
      <c r="Y2339" s="195">
        <v>1E-3</v>
      </c>
      <c r="Z2339" s="195">
        <v>1.7999999999999999E-2</v>
      </c>
      <c r="AA2339" s="195">
        <v>1.0999999999999999E-2</v>
      </c>
      <c r="AB2339" s="195">
        <v>4.4999999999999998E-2</v>
      </c>
    </row>
    <row r="2340" spans="1:28" x14ac:dyDescent="0.25">
      <c r="A2340" s="94" t="s">
        <v>3783</v>
      </c>
      <c r="B2340" s="195" t="s">
        <v>143</v>
      </c>
      <c r="C2340" s="195">
        <v>5.8536585365853662E-2</v>
      </c>
      <c r="D2340" s="195">
        <v>0.23414634146341465</v>
      </c>
      <c r="E2340" s="195">
        <v>8.7804878048780483E-2</v>
      </c>
      <c r="F2340" s="195">
        <v>2.9268292682926831E-2</v>
      </c>
      <c r="G2340" s="195">
        <v>0.51219512195121952</v>
      </c>
      <c r="H2340" s="195">
        <v>3.9024390243902439E-2</v>
      </c>
      <c r="I2340" s="195">
        <v>3.9024390243902439E-2</v>
      </c>
      <c r="J2340" s="194">
        <v>1</v>
      </c>
      <c r="K2340" s="196">
        <v>205</v>
      </c>
      <c r="L2340" s="94"/>
      <c r="M2340" s="195" t="s">
        <v>143</v>
      </c>
      <c r="N2340" s="195" t="s">
        <v>143</v>
      </c>
      <c r="O2340" s="195">
        <v>3.4000000000000002E-2</v>
      </c>
      <c r="P2340" s="195">
        <v>0.1</v>
      </c>
      <c r="Q2340" s="195">
        <v>0.18099999999999999</v>
      </c>
      <c r="R2340" s="195">
        <v>0.29699999999999999</v>
      </c>
      <c r="S2340" s="195">
        <v>5.6000000000000001E-2</v>
      </c>
      <c r="T2340" s="195">
        <v>0.13500000000000001</v>
      </c>
      <c r="U2340" s="195">
        <v>1.2999999999999999E-2</v>
      </c>
      <c r="V2340" s="195">
        <v>6.2E-2</v>
      </c>
      <c r="W2340" s="195">
        <v>0.44400000000000001</v>
      </c>
      <c r="X2340" s="195">
        <v>0.57999999999999996</v>
      </c>
      <c r="Y2340" s="195">
        <v>0.02</v>
      </c>
      <c r="Z2340" s="195">
        <v>7.4999999999999997E-2</v>
      </c>
      <c r="AA2340" s="195">
        <v>0.02</v>
      </c>
      <c r="AB2340" s="195">
        <v>7.4999999999999997E-2</v>
      </c>
    </row>
    <row r="2341" spans="1:28" x14ac:dyDescent="0.25">
      <c r="A2341" s="94" t="s">
        <v>3784</v>
      </c>
      <c r="B2341" s="195">
        <v>2.442002442002442E-3</v>
      </c>
      <c r="C2341" s="195">
        <v>2.442002442002442E-3</v>
      </c>
      <c r="D2341" s="195">
        <v>0.74114774114774118</v>
      </c>
      <c r="E2341" s="195">
        <v>0.24664224664224665</v>
      </c>
      <c r="F2341" s="195" t="s">
        <v>143</v>
      </c>
      <c r="G2341" s="195">
        <v>2.442002442002442E-3</v>
      </c>
      <c r="H2341" s="195" t="s">
        <v>143</v>
      </c>
      <c r="I2341" s="195">
        <v>4.884004884004884E-3</v>
      </c>
      <c r="J2341" s="194">
        <v>1</v>
      </c>
      <c r="K2341" s="196">
        <v>819</v>
      </c>
      <c r="L2341" s="94"/>
      <c r="M2341" s="195">
        <v>1E-3</v>
      </c>
      <c r="N2341" s="195">
        <v>8.9999999999999993E-3</v>
      </c>
      <c r="O2341" s="195">
        <v>1E-3</v>
      </c>
      <c r="P2341" s="195">
        <v>8.9999999999999993E-3</v>
      </c>
      <c r="Q2341" s="195">
        <v>0.71</v>
      </c>
      <c r="R2341" s="195">
        <v>0.77</v>
      </c>
      <c r="S2341" s="195">
        <v>0.218</v>
      </c>
      <c r="T2341" s="195">
        <v>0.27700000000000002</v>
      </c>
      <c r="U2341" s="195" t="s">
        <v>143</v>
      </c>
      <c r="V2341" s="195" t="s">
        <v>143</v>
      </c>
      <c r="W2341" s="195">
        <v>1E-3</v>
      </c>
      <c r="X2341" s="195">
        <v>8.9999999999999993E-3</v>
      </c>
      <c r="Y2341" s="195" t="s">
        <v>143</v>
      </c>
      <c r="Z2341" s="195" t="s">
        <v>143</v>
      </c>
      <c r="AA2341" s="195">
        <v>2E-3</v>
      </c>
      <c r="AB2341" s="195">
        <v>1.2E-2</v>
      </c>
    </row>
    <row r="2342" spans="1:28" x14ac:dyDescent="0.25">
      <c r="A2342" s="94" t="s">
        <v>3785</v>
      </c>
      <c r="B2342" s="195">
        <v>0.11573111573111573</v>
      </c>
      <c r="C2342" s="195">
        <v>0.33056133056133058</v>
      </c>
      <c r="D2342" s="195">
        <v>0.21829521829521831</v>
      </c>
      <c r="E2342" s="195">
        <v>0.10256410256410256</v>
      </c>
      <c r="F2342" s="195">
        <v>1.5246015246015246E-2</v>
      </c>
      <c r="G2342" s="195">
        <v>0.19750519750519752</v>
      </c>
      <c r="H2342" s="195">
        <v>3.4650034650034649E-3</v>
      </c>
      <c r="I2342" s="195">
        <v>1.6632016632016633E-2</v>
      </c>
      <c r="J2342" s="194">
        <v>1</v>
      </c>
      <c r="K2342" s="196">
        <v>1443</v>
      </c>
      <c r="L2342" s="94"/>
      <c r="M2342" s="195">
        <v>0.1</v>
      </c>
      <c r="N2342" s="195">
        <v>0.13300000000000001</v>
      </c>
      <c r="O2342" s="195">
        <v>0.307</v>
      </c>
      <c r="P2342" s="195">
        <v>0.35499999999999998</v>
      </c>
      <c r="Q2342" s="195">
        <v>0.19800000000000001</v>
      </c>
      <c r="R2342" s="195">
        <v>0.24</v>
      </c>
      <c r="S2342" s="195">
        <v>8.7999999999999995E-2</v>
      </c>
      <c r="T2342" s="195">
        <v>0.11899999999999999</v>
      </c>
      <c r="U2342" s="195">
        <v>0.01</v>
      </c>
      <c r="V2342" s="195">
        <v>2.3E-2</v>
      </c>
      <c r="W2342" s="195">
        <v>0.17799999999999999</v>
      </c>
      <c r="X2342" s="195">
        <v>0.219</v>
      </c>
      <c r="Y2342" s="195">
        <v>1E-3</v>
      </c>
      <c r="Z2342" s="195">
        <v>8.0000000000000002E-3</v>
      </c>
      <c r="AA2342" s="195">
        <v>1.0999999999999999E-2</v>
      </c>
      <c r="AB2342" s="195">
        <v>2.5000000000000001E-2</v>
      </c>
    </row>
    <row r="2343" spans="1:28" x14ac:dyDescent="0.25">
      <c r="A2343" s="94" t="s">
        <v>3786</v>
      </c>
      <c r="B2343" s="195">
        <v>0.29445506692160611</v>
      </c>
      <c r="C2343" s="195">
        <v>0.52071383046526454</v>
      </c>
      <c r="D2343" s="195">
        <v>8.0305927342256209E-2</v>
      </c>
      <c r="E2343" s="195">
        <v>3.9515615041427664E-2</v>
      </c>
      <c r="F2343" s="195" t="s">
        <v>143</v>
      </c>
      <c r="G2343" s="195">
        <v>4.3977055449330782E-2</v>
      </c>
      <c r="H2343" s="195">
        <v>5.7361376673040155E-3</v>
      </c>
      <c r="I2343" s="195">
        <v>1.5296367112810707E-2</v>
      </c>
      <c r="J2343" s="194">
        <v>0.99999999999999989</v>
      </c>
      <c r="K2343" s="196">
        <v>1569</v>
      </c>
      <c r="L2343" s="94"/>
      <c r="M2343" s="195">
        <v>0.27200000000000002</v>
      </c>
      <c r="N2343" s="195">
        <v>0.317</v>
      </c>
      <c r="O2343" s="195">
        <v>0.496</v>
      </c>
      <c r="P2343" s="195">
        <v>0.54500000000000004</v>
      </c>
      <c r="Q2343" s="195">
        <v>6.8000000000000005E-2</v>
      </c>
      <c r="R2343" s="195">
        <v>9.5000000000000001E-2</v>
      </c>
      <c r="S2343" s="195">
        <v>3.1E-2</v>
      </c>
      <c r="T2343" s="195">
        <v>0.05</v>
      </c>
      <c r="U2343" s="195" t="s">
        <v>143</v>
      </c>
      <c r="V2343" s="195" t="s">
        <v>143</v>
      </c>
      <c r="W2343" s="195">
        <v>3.5000000000000003E-2</v>
      </c>
      <c r="X2343" s="195">
        <v>5.5E-2</v>
      </c>
      <c r="Y2343" s="195">
        <v>3.0000000000000001E-3</v>
      </c>
      <c r="Z2343" s="195">
        <v>1.0999999999999999E-2</v>
      </c>
      <c r="AA2343" s="195">
        <v>0.01</v>
      </c>
      <c r="AB2343" s="195">
        <v>2.3E-2</v>
      </c>
    </row>
    <row r="2344" spans="1:28" x14ac:dyDescent="0.25">
      <c r="A2344" s="94" t="s">
        <v>3787</v>
      </c>
      <c r="B2344" s="195" t="s">
        <v>143</v>
      </c>
      <c r="C2344" s="195">
        <v>0.30952380952380953</v>
      </c>
      <c r="D2344" s="195">
        <v>0.26530612244897961</v>
      </c>
      <c r="E2344" s="195">
        <v>0.21088435374149661</v>
      </c>
      <c r="F2344" s="195">
        <v>1.7006802721088437E-2</v>
      </c>
      <c r="G2344" s="195">
        <v>0.18027210884353742</v>
      </c>
      <c r="H2344" s="195" t="s">
        <v>143</v>
      </c>
      <c r="I2344" s="195">
        <v>1.7006802721088437E-2</v>
      </c>
      <c r="J2344" s="194">
        <v>1</v>
      </c>
      <c r="K2344" s="196">
        <v>294</v>
      </c>
      <c r="L2344" s="94"/>
      <c r="M2344" s="195" t="s">
        <v>143</v>
      </c>
      <c r="N2344" s="195" t="s">
        <v>143</v>
      </c>
      <c r="O2344" s="195">
        <v>0.25900000000000001</v>
      </c>
      <c r="P2344" s="195">
        <v>0.36499999999999999</v>
      </c>
      <c r="Q2344" s="195">
        <v>0.218</v>
      </c>
      <c r="R2344" s="195">
        <v>0.31900000000000001</v>
      </c>
      <c r="S2344" s="195">
        <v>0.16800000000000001</v>
      </c>
      <c r="T2344" s="195">
        <v>0.26100000000000001</v>
      </c>
      <c r="U2344" s="195">
        <v>7.0000000000000001E-3</v>
      </c>
      <c r="V2344" s="195">
        <v>3.9E-2</v>
      </c>
      <c r="W2344" s="195">
        <v>0.14099999999999999</v>
      </c>
      <c r="X2344" s="195">
        <v>0.22800000000000001</v>
      </c>
      <c r="Y2344" s="195" t="s">
        <v>143</v>
      </c>
      <c r="Z2344" s="195" t="s">
        <v>143</v>
      </c>
      <c r="AA2344" s="195">
        <v>7.0000000000000001E-3</v>
      </c>
      <c r="AB2344" s="195">
        <v>3.9E-2</v>
      </c>
    </row>
    <row r="2345" spans="1:28" x14ac:dyDescent="0.25">
      <c r="A2345" s="94" t="s">
        <v>3788</v>
      </c>
      <c r="B2345" s="195" t="s">
        <v>143</v>
      </c>
      <c r="C2345" s="195">
        <v>0.31040000000000001</v>
      </c>
      <c r="D2345" s="195">
        <v>0.19600000000000001</v>
      </c>
      <c r="E2345" s="195">
        <v>0.112</v>
      </c>
      <c r="F2345" s="195">
        <v>1.3599999999999999E-2</v>
      </c>
      <c r="G2345" s="195">
        <v>0.34960000000000002</v>
      </c>
      <c r="H2345" s="195">
        <v>1.6000000000000001E-3</v>
      </c>
      <c r="I2345" s="195">
        <v>1.6799999999999999E-2</v>
      </c>
      <c r="J2345" s="194">
        <v>1</v>
      </c>
      <c r="K2345" s="196">
        <v>1250</v>
      </c>
      <c r="L2345" s="94"/>
      <c r="M2345" s="195" t="s">
        <v>143</v>
      </c>
      <c r="N2345" s="195" t="s">
        <v>143</v>
      </c>
      <c r="O2345" s="195">
        <v>0.28499999999999998</v>
      </c>
      <c r="P2345" s="195">
        <v>0.33700000000000002</v>
      </c>
      <c r="Q2345" s="195">
        <v>0.17499999999999999</v>
      </c>
      <c r="R2345" s="195">
        <v>0.219</v>
      </c>
      <c r="S2345" s="195">
        <v>9.6000000000000002E-2</v>
      </c>
      <c r="T2345" s="195">
        <v>0.13100000000000001</v>
      </c>
      <c r="U2345" s="195">
        <v>8.9999999999999993E-3</v>
      </c>
      <c r="V2345" s="195">
        <v>2.1999999999999999E-2</v>
      </c>
      <c r="W2345" s="195">
        <v>0.32400000000000001</v>
      </c>
      <c r="X2345" s="195">
        <v>0.376</v>
      </c>
      <c r="Y2345" s="195">
        <v>0</v>
      </c>
      <c r="Z2345" s="195">
        <v>6.0000000000000001E-3</v>
      </c>
      <c r="AA2345" s="195">
        <v>1.0999999999999999E-2</v>
      </c>
      <c r="AB2345" s="195">
        <v>2.5999999999999999E-2</v>
      </c>
    </row>
    <row r="2346" spans="1:28" x14ac:dyDescent="0.25">
      <c r="A2346" s="94" t="s">
        <v>3789</v>
      </c>
      <c r="B2346" s="195" t="s">
        <v>143</v>
      </c>
      <c r="C2346" s="195">
        <v>0.57030015797788314</v>
      </c>
      <c r="D2346" s="195">
        <v>0.30489731437598738</v>
      </c>
      <c r="E2346" s="195">
        <v>5.845181674565561E-2</v>
      </c>
      <c r="F2346" s="195">
        <v>1.5797788309636651E-3</v>
      </c>
      <c r="G2346" s="195">
        <v>1.2638230647709321E-2</v>
      </c>
      <c r="H2346" s="195" t="s">
        <v>143</v>
      </c>
      <c r="I2346" s="195">
        <v>5.2132701421800945E-2</v>
      </c>
      <c r="J2346" s="194">
        <v>1</v>
      </c>
      <c r="K2346" s="196">
        <v>633</v>
      </c>
      <c r="L2346" s="94"/>
      <c r="M2346" s="195" t="s">
        <v>143</v>
      </c>
      <c r="N2346" s="195" t="s">
        <v>143</v>
      </c>
      <c r="O2346" s="195">
        <v>0.53100000000000003</v>
      </c>
      <c r="P2346" s="195">
        <v>0.60799999999999998</v>
      </c>
      <c r="Q2346" s="195">
        <v>0.27</v>
      </c>
      <c r="R2346" s="195">
        <v>0.34200000000000003</v>
      </c>
      <c r="S2346" s="195">
        <v>4.2999999999999997E-2</v>
      </c>
      <c r="T2346" s="195">
        <v>0.08</v>
      </c>
      <c r="U2346" s="195">
        <v>0</v>
      </c>
      <c r="V2346" s="195">
        <v>8.9999999999999993E-3</v>
      </c>
      <c r="W2346" s="195">
        <v>6.0000000000000001E-3</v>
      </c>
      <c r="X2346" s="195">
        <v>2.5000000000000001E-2</v>
      </c>
      <c r="Y2346" s="195" t="s">
        <v>143</v>
      </c>
      <c r="Z2346" s="195" t="s">
        <v>143</v>
      </c>
      <c r="AA2346" s="195">
        <v>3.6999999999999998E-2</v>
      </c>
      <c r="AB2346" s="195">
        <v>7.1999999999999995E-2</v>
      </c>
    </row>
    <row r="2347" spans="1:28" x14ac:dyDescent="0.25">
      <c r="A2347" s="94" t="s">
        <v>3790</v>
      </c>
      <c r="B2347" s="195" t="s">
        <v>143</v>
      </c>
      <c r="C2347" s="195">
        <v>0.2828507795100223</v>
      </c>
      <c r="D2347" s="195">
        <v>0.26503340757238308</v>
      </c>
      <c r="E2347" s="195">
        <v>9.1314031180400893E-2</v>
      </c>
      <c r="F2347" s="195">
        <v>3.34075723830735E-2</v>
      </c>
      <c r="G2347" s="195">
        <v>0.30066815144766146</v>
      </c>
      <c r="H2347" s="195">
        <v>4.4543429844097994E-3</v>
      </c>
      <c r="I2347" s="195">
        <v>2.2271714922048998E-2</v>
      </c>
      <c r="J2347" s="194">
        <v>1</v>
      </c>
      <c r="K2347" s="196">
        <v>449</v>
      </c>
      <c r="L2347" s="94"/>
      <c r="M2347" s="195" t="s">
        <v>143</v>
      </c>
      <c r="N2347" s="195" t="s">
        <v>143</v>
      </c>
      <c r="O2347" s="195">
        <v>0.24299999999999999</v>
      </c>
      <c r="P2347" s="195">
        <v>0.32600000000000001</v>
      </c>
      <c r="Q2347" s="195">
        <v>0.22600000000000001</v>
      </c>
      <c r="R2347" s="195">
        <v>0.308</v>
      </c>
      <c r="S2347" s="195">
        <v>6.8000000000000005E-2</v>
      </c>
      <c r="T2347" s="195">
        <v>0.122</v>
      </c>
      <c r="U2347" s="195">
        <v>0.02</v>
      </c>
      <c r="V2347" s="195">
        <v>5.3999999999999999E-2</v>
      </c>
      <c r="W2347" s="195">
        <v>0.26</v>
      </c>
      <c r="X2347" s="195">
        <v>0.34499999999999997</v>
      </c>
      <c r="Y2347" s="195">
        <v>1E-3</v>
      </c>
      <c r="Z2347" s="195">
        <v>1.6E-2</v>
      </c>
      <c r="AA2347" s="195">
        <v>1.2E-2</v>
      </c>
      <c r="AB2347" s="195">
        <v>4.1000000000000002E-2</v>
      </c>
    </row>
    <row r="2348" spans="1:28" x14ac:dyDescent="0.25">
      <c r="A2348" s="94" t="s">
        <v>3791</v>
      </c>
      <c r="B2348" s="195" t="s">
        <v>143</v>
      </c>
      <c r="C2348" s="195">
        <v>0.40248962655601661</v>
      </c>
      <c r="D2348" s="195">
        <v>0.18257261410788381</v>
      </c>
      <c r="E2348" s="195">
        <v>0.1037344398340249</v>
      </c>
      <c r="F2348" s="195">
        <v>9.9585062240663894E-2</v>
      </c>
      <c r="G2348" s="195">
        <v>0.2074688796680498</v>
      </c>
      <c r="H2348" s="195" t="s">
        <v>143</v>
      </c>
      <c r="I2348" s="195">
        <v>4.1493775933609959E-3</v>
      </c>
      <c r="J2348" s="194">
        <v>1</v>
      </c>
      <c r="K2348" s="196">
        <v>241</v>
      </c>
      <c r="L2348" s="94"/>
      <c r="M2348" s="195" t="s">
        <v>143</v>
      </c>
      <c r="N2348" s="195" t="s">
        <v>143</v>
      </c>
      <c r="O2348" s="195">
        <v>0.34300000000000003</v>
      </c>
      <c r="P2348" s="195">
        <v>0.46500000000000002</v>
      </c>
      <c r="Q2348" s="195">
        <v>0.13900000000000001</v>
      </c>
      <c r="R2348" s="195">
        <v>0.23599999999999999</v>
      </c>
      <c r="S2348" s="195">
        <v>7.0999999999999994E-2</v>
      </c>
      <c r="T2348" s="195">
        <v>0.14899999999999999</v>
      </c>
      <c r="U2348" s="195">
        <v>6.8000000000000005E-2</v>
      </c>
      <c r="V2348" s="195">
        <v>0.14399999999999999</v>
      </c>
      <c r="W2348" s="195">
        <v>0.161</v>
      </c>
      <c r="X2348" s="195">
        <v>0.26300000000000001</v>
      </c>
      <c r="Y2348" s="195" t="s">
        <v>143</v>
      </c>
      <c r="Z2348" s="195" t="s">
        <v>143</v>
      </c>
      <c r="AA2348" s="195">
        <v>1E-3</v>
      </c>
      <c r="AB2348" s="195">
        <v>2.3E-2</v>
      </c>
    </row>
    <row r="2349" spans="1:28" x14ac:dyDescent="0.25">
      <c r="A2349" s="94" t="s">
        <v>3792</v>
      </c>
      <c r="B2349" s="195" t="s">
        <v>143</v>
      </c>
      <c r="C2349" s="195">
        <v>0.16467065868263472</v>
      </c>
      <c r="D2349" s="195">
        <v>0.24251497005988024</v>
      </c>
      <c r="E2349" s="195">
        <v>0.11077844311377245</v>
      </c>
      <c r="F2349" s="195">
        <v>2.6946107784431138E-2</v>
      </c>
      <c r="G2349" s="195">
        <v>0.42814371257485029</v>
      </c>
      <c r="H2349" s="195" t="s">
        <v>143</v>
      </c>
      <c r="I2349" s="195">
        <v>2.6946107784431138E-2</v>
      </c>
      <c r="J2349" s="194">
        <v>1</v>
      </c>
      <c r="K2349" s="196">
        <v>334</v>
      </c>
      <c r="L2349" s="94"/>
      <c r="M2349" s="195" t="s">
        <v>143</v>
      </c>
      <c r="N2349" s="195" t="s">
        <v>143</v>
      </c>
      <c r="O2349" s="195">
        <v>0.129</v>
      </c>
      <c r="P2349" s="195">
        <v>0.20799999999999999</v>
      </c>
      <c r="Q2349" s="195">
        <v>0.2</v>
      </c>
      <c r="R2349" s="195">
        <v>0.29099999999999998</v>
      </c>
      <c r="S2349" s="195">
        <v>8.1000000000000003E-2</v>
      </c>
      <c r="T2349" s="195">
        <v>0.14899999999999999</v>
      </c>
      <c r="U2349" s="195">
        <v>1.4E-2</v>
      </c>
      <c r="V2349" s="195">
        <v>0.05</v>
      </c>
      <c r="W2349" s="195">
        <v>0.376</v>
      </c>
      <c r="X2349" s="195">
        <v>0.48199999999999998</v>
      </c>
      <c r="Y2349" s="195" t="s">
        <v>143</v>
      </c>
      <c r="Z2349" s="195" t="s">
        <v>143</v>
      </c>
      <c r="AA2349" s="195">
        <v>1.4E-2</v>
      </c>
      <c r="AB2349" s="195">
        <v>0.05</v>
      </c>
    </row>
    <row r="2350" spans="1:28" x14ac:dyDescent="0.25">
      <c r="A2350" s="94" t="s">
        <v>3793</v>
      </c>
      <c r="B2350" s="195" t="s">
        <v>143</v>
      </c>
      <c r="C2350" s="195">
        <v>0.37018894331700491</v>
      </c>
      <c r="D2350" s="195">
        <v>0.40167949615115467</v>
      </c>
      <c r="E2350" s="195">
        <v>0.10916724982505248</v>
      </c>
      <c r="F2350" s="195">
        <v>1.0496850944716585E-2</v>
      </c>
      <c r="G2350" s="195">
        <v>7.9076277116864935E-2</v>
      </c>
      <c r="H2350" s="195">
        <v>1.3995801259622112E-3</v>
      </c>
      <c r="I2350" s="195">
        <v>2.7991602519244228E-2</v>
      </c>
      <c r="J2350" s="194">
        <v>1</v>
      </c>
      <c r="K2350" s="196">
        <v>1429</v>
      </c>
      <c r="L2350" s="94"/>
      <c r="M2350" s="195" t="s">
        <v>143</v>
      </c>
      <c r="N2350" s="195" t="s">
        <v>143</v>
      </c>
      <c r="O2350" s="195">
        <v>0.34599999999999997</v>
      </c>
      <c r="P2350" s="195">
        <v>0.39600000000000002</v>
      </c>
      <c r="Q2350" s="195">
        <v>0.377</v>
      </c>
      <c r="R2350" s="195">
        <v>0.42699999999999999</v>
      </c>
      <c r="S2350" s="195">
        <v>9.4E-2</v>
      </c>
      <c r="T2350" s="195">
        <v>0.126</v>
      </c>
      <c r="U2350" s="195">
        <v>6.0000000000000001E-3</v>
      </c>
      <c r="V2350" s="195">
        <v>1.7000000000000001E-2</v>
      </c>
      <c r="W2350" s="195">
        <v>6.6000000000000003E-2</v>
      </c>
      <c r="X2350" s="195">
        <v>9.4E-2</v>
      </c>
      <c r="Y2350" s="195">
        <v>0</v>
      </c>
      <c r="Z2350" s="195">
        <v>5.0000000000000001E-3</v>
      </c>
      <c r="AA2350" s="195">
        <v>2.1000000000000001E-2</v>
      </c>
      <c r="AB2350" s="195">
        <v>3.7999999999999999E-2</v>
      </c>
    </row>
    <row r="2351" spans="1:28" x14ac:dyDescent="0.25">
      <c r="A2351" s="94" t="s">
        <v>3794</v>
      </c>
      <c r="B2351" s="195" t="s">
        <v>143</v>
      </c>
      <c r="C2351" s="195">
        <v>0.59433962264150941</v>
      </c>
      <c r="D2351" s="195">
        <v>0.25157232704402516</v>
      </c>
      <c r="E2351" s="195">
        <v>6.6037735849056603E-2</v>
      </c>
      <c r="F2351" s="195">
        <v>6.2893081761006293E-3</v>
      </c>
      <c r="G2351" s="195">
        <v>6.2893081761006289E-2</v>
      </c>
      <c r="H2351" s="195" t="s">
        <v>143</v>
      </c>
      <c r="I2351" s="195">
        <v>1.8867924528301886E-2</v>
      </c>
      <c r="J2351" s="194">
        <v>0.99999999999999989</v>
      </c>
      <c r="K2351" s="196">
        <v>318</v>
      </c>
      <c r="L2351" s="94"/>
      <c r="M2351" s="195" t="s">
        <v>143</v>
      </c>
      <c r="N2351" s="195" t="s">
        <v>143</v>
      </c>
      <c r="O2351" s="195">
        <v>0.54</v>
      </c>
      <c r="P2351" s="195">
        <v>0.64700000000000002</v>
      </c>
      <c r="Q2351" s="195">
        <v>0.20699999999999999</v>
      </c>
      <c r="R2351" s="195">
        <v>0.30199999999999999</v>
      </c>
      <c r="S2351" s="195">
        <v>4.3999999999999997E-2</v>
      </c>
      <c r="T2351" s="195">
        <v>9.9000000000000005E-2</v>
      </c>
      <c r="U2351" s="195">
        <v>2E-3</v>
      </c>
      <c r="V2351" s="195">
        <v>2.3E-2</v>
      </c>
      <c r="W2351" s="195">
        <v>4.1000000000000002E-2</v>
      </c>
      <c r="X2351" s="195">
        <v>9.5000000000000001E-2</v>
      </c>
      <c r="Y2351" s="195" t="s">
        <v>143</v>
      </c>
      <c r="Z2351" s="195" t="s">
        <v>143</v>
      </c>
      <c r="AA2351" s="195">
        <v>8.9999999999999993E-3</v>
      </c>
      <c r="AB2351" s="195">
        <v>4.1000000000000002E-2</v>
      </c>
    </row>
    <row r="2352" spans="1:28" x14ac:dyDescent="0.25">
      <c r="A2352" s="94" t="s">
        <v>3795</v>
      </c>
      <c r="B2352" s="195">
        <v>6.2245300381227817E-2</v>
      </c>
      <c r="C2352" s="195">
        <v>0.33988431707637701</v>
      </c>
      <c r="D2352" s="195">
        <v>0.24832391218614433</v>
      </c>
      <c r="E2352" s="195">
        <v>8.7419482056001058E-2</v>
      </c>
      <c r="F2352" s="195">
        <v>1.8864204022610753E-2</v>
      </c>
      <c r="G2352" s="195">
        <v>0.20691468384382805</v>
      </c>
      <c r="H2352" s="195">
        <v>4.2723807019850136E-3</v>
      </c>
      <c r="I2352" s="195">
        <v>3.207571973182595E-2</v>
      </c>
      <c r="J2352" s="194">
        <v>1</v>
      </c>
      <c r="K2352" s="196">
        <v>15214</v>
      </c>
      <c r="L2352" s="94"/>
      <c r="M2352" s="195">
        <v>5.8999999999999997E-2</v>
      </c>
      <c r="N2352" s="195">
        <v>6.6000000000000003E-2</v>
      </c>
      <c r="O2352" s="195">
        <v>0.33200000000000002</v>
      </c>
      <c r="P2352" s="195">
        <v>0.34699999999999998</v>
      </c>
      <c r="Q2352" s="195">
        <v>0.24199999999999999</v>
      </c>
      <c r="R2352" s="195">
        <v>0.255</v>
      </c>
      <c r="S2352" s="195">
        <v>8.3000000000000004E-2</v>
      </c>
      <c r="T2352" s="195">
        <v>9.1999999999999998E-2</v>
      </c>
      <c r="U2352" s="195">
        <v>1.7000000000000001E-2</v>
      </c>
      <c r="V2352" s="195">
        <v>2.1000000000000001E-2</v>
      </c>
      <c r="W2352" s="195">
        <v>0.20100000000000001</v>
      </c>
      <c r="X2352" s="195">
        <v>0.21299999999999999</v>
      </c>
      <c r="Y2352" s="195">
        <v>3.0000000000000001E-3</v>
      </c>
      <c r="Z2352" s="195">
        <v>5.0000000000000001E-3</v>
      </c>
      <c r="AA2352" s="195">
        <v>2.9000000000000001E-2</v>
      </c>
      <c r="AB2352" s="195">
        <v>3.5000000000000003E-2</v>
      </c>
    </row>
    <row r="2353" spans="1:28" x14ac:dyDescent="0.25">
      <c r="A2353" s="94" t="s">
        <v>3796</v>
      </c>
      <c r="B2353" s="195" t="s">
        <v>143</v>
      </c>
      <c r="C2353" s="195">
        <v>0.47648261758691207</v>
      </c>
      <c r="D2353" s="195">
        <v>0.21676891615541921</v>
      </c>
      <c r="E2353" s="195">
        <v>9.6114519427402859E-2</v>
      </c>
      <c r="F2353" s="195">
        <v>2.2494887525562373E-2</v>
      </c>
      <c r="G2353" s="195">
        <v>0.15746421267893659</v>
      </c>
      <c r="H2353" s="195">
        <v>4.0899795501022499E-3</v>
      </c>
      <c r="I2353" s="195">
        <v>2.6584867075664622E-2</v>
      </c>
      <c r="J2353" s="194">
        <v>1</v>
      </c>
      <c r="K2353" s="196">
        <v>489</v>
      </c>
      <c r="L2353" s="94"/>
      <c r="M2353" s="195" t="s">
        <v>143</v>
      </c>
      <c r="N2353" s="195" t="s">
        <v>143</v>
      </c>
      <c r="O2353" s="195">
        <v>0.433</v>
      </c>
      <c r="P2353" s="195">
        <v>0.52100000000000002</v>
      </c>
      <c r="Q2353" s="195">
        <v>0.183</v>
      </c>
      <c r="R2353" s="195">
        <v>0.255</v>
      </c>
      <c r="S2353" s="195">
        <v>7.2999999999999995E-2</v>
      </c>
      <c r="T2353" s="195">
        <v>0.125</v>
      </c>
      <c r="U2353" s="195">
        <v>1.2999999999999999E-2</v>
      </c>
      <c r="V2353" s="195">
        <v>0.04</v>
      </c>
      <c r="W2353" s="195">
        <v>0.128</v>
      </c>
      <c r="X2353" s="195">
        <v>0.192</v>
      </c>
      <c r="Y2353" s="195">
        <v>1E-3</v>
      </c>
      <c r="Z2353" s="195">
        <v>1.4999999999999999E-2</v>
      </c>
      <c r="AA2353" s="195">
        <v>1.6E-2</v>
      </c>
      <c r="AB2353" s="195">
        <v>4.4999999999999998E-2</v>
      </c>
    </row>
    <row r="2354" spans="1:28" x14ac:dyDescent="0.25">
      <c r="A2354" s="94" t="s">
        <v>3797</v>
      </c>
      <c r="B2354" s="195" t="s">
        <v>143</v>
      </c>
      <c r="C2354" s="195">
        <v>8.9700996677740868E-2</v>
      </c>
      <c r="D2354" s="195">
        <v>0.23255813953488372</v>
      </c>
      <c r="E2354" s="195">
        <v>4.9833887043189369E-2</v>
      </c>
      <c r="F2354" s="195">
        <v>1.6611295681063124E-2</v>
      </c>
      <c r="G2354" s="195">
        <v>0.52823920265780733</v>
      </c>
      <c r="H2354" s="195">
        <v>3.6544850498338874E-2</v>
      </c>
      <c r="I2354" s="195">
        <v>4.6511627906976744E-2</v>
      </c>
      <c r="J2354" s="194">
        <v>1</v>
      </c>
      <c r="K2354" s="196">
        <v>301</v>
      </c>
      <c r="L2354" s="94"/>
      <c r="M2354" s="195" t="s">
        <v>143</v>
      </c>
      <c r="N2354" s="195" t="s">
        <v>143</v>
      </c>
      <c r="O2354" s="195">
        <v>6.2E-2</v>
      </c>
      <c r="P2354" s="195">
        <v>0.127</v>
      </c>
      <c r="Q2354" s="195">
        <v>0.188</v>
      </c>
      <c r="R2354" s="195">
        <v>0.28299999999999997</v>
      </c>
      <c r="S2354" s="195">
        <v>0.03</v>
      </c>
      <c r="T2354" s="195">
        <v>8.1000000000000003E-2</v>
      </c>
      <c r="U2354" s="195">
        <v>7.0000000000000001E-3</v>
      </c>
      <c r="V2354" s="195">
        <v>3.7999999999999999E-2</v>
      </c>
      <c r="W2354" s="195">
        <v>0.47199999999999998</v>
      </c>
      <c r="X2354" s="195">
        <v>0.58399999999999996</v>
      </c>
      <c r="Y2354" s="195">
        <v>2.1000000000000001E-2</v>
      </c>
      <c r="Z2354" s="195">
        <v>6.4000000000000001E-2</v>
      </c>
      <c r="AA2354" s="195">
        <v>2.8000000000000001E-2</v>
      </c>
      <c r="AB2354" s="195">
        <v>7.6999999999999999E-2</v>
      </c>
    </row>
    <row r="2355" spans="1:28" x14ac:dyDescent="0.25">
      <c r="A2355" s="94" t="s">
        <v>3798</v>
      </c>
      <c r="B2355" s="195">
        <v>0.35563380281690143</v>
      </c>
      <c r="C2355" s="195">
        <v>2.6408450704225352E-3</v>
      </c>
      <c r="D2355" s="195">
        <v>0.40404929577464788</v>
      </c>
      <c r="E2355" s="195">
        <v>0.21654929577464788</v>
      </c>
      <c r="F2355" s="195">
        <v>2.6408450704225352E-3</v>
      </c>
      <c r="G2355" s="195">
        <v>7.9225352112676055E-3</v>
      </c>
      <c r="H2355" s="195" t="s">
        <v>143</v>
      </c>
      <c r="I2355" s="195">
        <v>1.0563380281690141E-2</v>
      </c>
      <c r="J2355" s="194">
        <v>1</v>
      </c>
      <c r="K2355" s="196">
        <v>1136</v>
      </c>
      <c r="L2355" s="94"/>
      <c r="M2355" s="195">
        <v>0.32800000000000001</v>
      </c>
      <c r="N2355" s="195">
        <v>0.38400000000000001</v>
      </c>
      <c r="O2355" s="195">
        <v>1E-3</v>
      </c>
      <c r="P2355" s="195">
        <v>8.0000000000000002E-3</v>
      </c>
      <c r="Q2355" s="195">
        <v>0.376</v>
      </c>
      <c r="R2355" s="195">
        <v>0.433</v>
      </c>
      <c r="S2355" s="195">
        <v>0.19400000000000001</v>
      </c>
      <c r="T2355" s="195">
        <v>0.24099999999999999</v>
      </c>
      <c r="U2355" s="195">
        <v>1E-3</v>
      </c>
      <c r="V2355" s="195">
        <v>8.0000000000000002E-3</v>
      </c>
      <c r="W2355" s="195">
        <v>4.0000000000000001E-3</v>
      </c>
      <c r="X2355" s="195">
        <v>1.4999999999999999E-2</v>
      </c>
      <c r="Y2355" s="195" t="s">
        <v>143</v>
      </c>
      <c r="Z2355" s="195" t="s">
        <v>143</v>
      </c>
      <c r="AA2355" s="195">
        <v>6.0000000000000001E-3</v>
      </c>
      <c r="AB2355" s="195">
        <v>1.7999999999999999E-2</v>
      </c>
    </row>
    <row r="2356" spans="1:28" x14ac:dyDescent="0.25">
      <c r="A2356" s="94" t="s">
        <v>3799</v>
      </c>
      <c r="B2356" s="195">
        <v>9.1001011122345807E-2</v>
      </c>
      <c r="C2356" s="195">
        <v>0.33164812942366029</v>
      </c>
      <c r="D2356" s="195">
        <v>0.21031344792719919</v>
      </c>
      <c r="E2356" s="195">
        <v>7.3306370070778559E-2</v>
      </c>
      <c r="F2356" s="195">
        <v>3.9939332659251772E-2</v>
      </c>
      <c r="G2356" s="195">
        <v>0.22851365015166836</v>
      </c>
      <c r="H2356" s="195">
        <v>3.5389282103134479E-3</v>
      </c>
      <c r="I2356" s="195">
        <v>2.1739130434782608E-2</v>
      </c>
      <c r="J2356" s="194">
        <v>1</v>
      </c>
      <c r="K2356" s="196">
        <v>1978</v>
      </c>
      <c r="L2356" s="94"/>
      <c r="M2356" s="195">
        <v>7.9000000000000001E-2</v>
      </c>
      <c r="N2356" s="195">
        <v>0.104</v>
      </c>
      <c r="O2356" s="195">
        <v>0.311</v>
      </c>
      <c r="P2356" s="195">
        <v>0.35299999999999998</v>
      </c>
      <c r="Q2356" s="195">
        <v>0.193</v>
      </c>
      <c r="R2356" s="195">
        <v>0.22900000000000001</v>
      </c>
      <c r="S2356" s="195">
        <v>6.3E-2</v>
      </c>
      <c r="T2356" s="195">
        <v>8.5999999999999993E-2</v>
      </c>
      <c r="U2356" s="195">
        <v>3.2000000000000001E-2</v>
      </c>
      <c r="V2356" s="195">
        <v>4.9000000000000002E-2</v>
      </c>
      <c r="W2356" s="195">
        <v>0.21099999999999999</v>
      </c>
      <c r="X2356" s="195">
        <v>0.248</v>
      </c>
      <c r="Y2356" s="195">
        <v>2E-3</v>
      </c>
      <c r="Z2356" s="195">
        <v>7.0000000000000001E-3</v>
      </c>
      <c r="AA2356" s="195">
        <v>1.6E-2</v>
      </c>
      <c r="AB2356" s="195">
        <v>2.9000000000000001E-2</v>
      </c>
    </row>
    <row r="2357" spans="1:28" x14ac:dyDescent="0.25">
      <c r="A2357" s="94" t="s">
        <v>3800</v>
      </c>
      <c r="B2357" s="195">
        <v>0.30063424947145878</v>
      </c>
      <c r="C2357" s="195">
        <v>0.5052854122621564</v>
      </c>
      <c r="D2357" s="195">
        <v>9.1331923890063421E-2</v>
      </c>
      <c r="E2357" s="195">
        <v>2.9175475687103596E-2</v>
      </c>
      <c r="F2357" s="195">
        <v>4.2283298097251583E-4</v>
      </c>
      <c r="G2357" s="195">
        <v>4.059196617336152E-2</v>
      </c>
      <c r="H2357" s="195">
        <v>2.1141649048625794E-3</v>
      </c>
      <c r="I2357" s="195">
        <v>3.0443974630021142E-2</v>
      </c>
      <c r="J2357" s="194">
        <v>0.99999999999999989</v>
      </c>
      <c r="K2357" s="196">
        <v>2365</v>
      </c>
      <c r="L2357" s="94"/>
      <c r="M2357" s="195">
        <v>0.28199999999999997</v>
      </c>
      <c r="N2357" s="195">
        <v>0.31900000000000001</v>
      </c>
      <c r="O2357" s="195">
        <v>0.48499999999999999</v>
      </c>
      <c r="P2357" s="195">
        <v>0.52500000000000002</v>
      </c>
      <c r="Q2357" s="195">
        <v>0.08</v>
      </c>
      <c r="R2357" s="195">
        <v>0.104</v>
      </c>
      <c r="S2357" s="195">
        <v>2.3E-2</v>
      </c>
      <c r="T2357" s="195">
        <v>3.6999999999999998E-2</v>
      </c>
      <c r="U2357" s="195">
        <v>0</v>
      </c>
      <c r="V2357" s="195">
        <v>2E-3</v>
      </c>
      <c r="W2357" s="195">
        <v>3.3000000000000002E-2</v>
      </c>
      <c r="X2357" s="195">
        <v>4.9000000000000002E-2</v>
      </c>
      <c r="Y2357" s="195">
        <v>1E-3</v>
      </c>
      <c r="Z2357" s="195">
        <v>5.0000000000000001E-3</v>
      </c>
      <c r="AA2357" s="195">
        <v>2.4E-2</v>
      </c>
      <c r="AB2357" s="195">
        <v>3.7999999999999999E-2</v>
      </c>
    </row>
    <row r="2358" spans="1:28" x14ac:dyDescent="0.25">
      <c r="A2358" s="94" t="s">
        <v>3801</v>
      </c>
      <c r="B2358" s="195" t="s">
        <v>143</v>
      </c>
      <c r="C2358" s="195">
        <v>0.25231481481481483</v>
      </c>
      <c r="D2358" s="195">
        <v>0.33796296296296297</v>
      </c>
      <c r="E2358" s="195">
        <v>0.14351851851851852</v>
      </c>
      <c r="F2358" s="195">
        <v>9.2592592592592587E-3</v>
      </c>
      <c r="G2358" s="195">
        <v>0.22685185185185186</v>
      </c>
      <c r="H2358" s="195">
        <v>4.6296296296296294E-3</v>
      </c>
      <c r="I2358" s="195">
        <v>2.5462962962962962E-2</v>
      </c>
      <c r="J2358" s="194">
        <v>1</v>
      </c>
      <c r="K2358" s="196">
        <v>432</v>
      </c>
      <c r="L2358" s="94"/>
      <c r="M2358" s="195" t="s">
        <v>143</v>
      </c>
      <c r="N2358" s="195" t="s">
        <v>143</v>
      </c>
      <c r="O2358" s="195">
        <v>0.214</v>
      </c>
      <c r="P2358" s="195">
        <v>0.29499999999999998</v>
      </c>
      <c r="Q2358" s="195">
        <v>0.29499999999999998</v>
      </c>
      <c r="R2358" s="195">
        <v>0.38400000000000001</v>
      </c>
      <c r="S2358" s="195">
        <v>0.114</v>
      </c>
      <c r="T2358" s="195">
        <v>0.18</v>
      </c>
      <c r="U2358" s="195">
        <v>4.0000000000000001E-3</v>
      </c>
      <c r="V2358" s="195">
        <v>2.4E-2</v>
      </c>
      <c r="W2358" s="195">
        <v>0.19</v>
      </c>
      <c r="X2358" s="195">
        <v>0.26900000000000002</v>
      </c>
      <c r="Y2358" s="195">
        <v>1E-3</v>
      </c>
      <c r="Z2358" s="195">
        <v>1.7000000000000001E-2</v>
      </c>
      <c r="AA2358" s="195">
        <v>1.4E-2</v>
      </c>
      <c r="AB2358" s="195">
        <v>4.4999999999999998E-2</v>
      </c>
    </row>
    <row r="2359" spans="1:28" x14ac:dyDescent="0.25">
      <c r="A2359" s="94" t="s">
        <v>3802</v>
      </c>
      <c r="B2359" s="195" t="s">
        <v>143</v>
      </c>
      <c r="C2359" s="195">
        <v>0.27972889710412818</v>
      </c>
      <c r="D2359" s="195">
        <v>0.19162045594577942</v>
      </c>
      <c r="E2359" s="195">
        <v>9.7350585335797907E-2</v>
      </c>
      <c r="F2359" s="195">
        <v>1.1706715958102279E-2</v>
      </c>
      <c r="G2359" s="195">
        <v>0.39309919901417129</v>
      </c>
      <c r="H2359" s="195">
        <v>4.3130006161429448E-3</v>
      </c>
      <c r="I2359" s="195">
        <v>2.2181146025878003E-2</v>
      </c>
      <c r="J2359" s="194">
        <v>0.99999999999999989</v>
      </c>
      <c r="K2359" s="196">
        <v>1623</v>
      </c>
      <c r="L2359" s="94"/>
      <c r="M2359" s="195" t="s">
        <v>143</v>
      </c>
      <c r="N2359" s="195" t="s">
        <v>143</v>
      </c>
      <c r="O2359" s="195">
        <v>0.25800000000000001</v>
      </c>
      <c r="P2359" s="195">
        <v>0.30199999999999999</v>
      </c>
      <c r="Q2359" s="195">
        <v>0.17299999999999999</v>
      </c>
      <c r="R2359" s="195">
        <v>0.21099999999999999</v>
      </c>
      <c r="S2359" s="195">
        <v>8.4000000000000005E-2</v>
      </c>
      <c r="T2359" s="195">
        <v>0.113</v>
      </c>
      <c r="U2359" s="195">
        <v>8.0000000000000002E-3</v>
      </c>
      <c r="V2359" s="195">
        <v>1.7999999999999999E-2</v>
      </c>
      <c r="W2359" s="195">
        <v>0.37</v>
      </c>
      <c r="X2359" s="195">
        <v>0.41699999999999998</v>
      </c>
      <c r="Y2359" s="195">
        <v>2E-3</v>
      </c>
      <c r="Z2359" s="195">
        <v>8.9999999999999993E-3</v>
      </c>
      <c r="AA2359" s="195">
        <v>1.6E-2</v>
      </c>
      <c r="AB2359" s="195">
        <v>3.1E-2</v>
      </c>
    </row>
    <row r="2360" spans="1:28" x14ac:dyDescent="0.25">
      <c r="A2360" s="94" t="s">
        <v>3803</v>
      </c>
      <c r="B2360" s="195" t="s">
        <v>143</v>
      </c>
      <c r="C2360" s="195">
        <v>0.49439775910364148</v>
      </c>
      <c r="D2360" s="195">
        <v>0.32633053221288516</v>
      </c>
      <c r="E2360" s="195">
        <v>6.5826330532212887E-2</v>
      </c>
      <c r="F2360" s="195">
        <v>4.2016806722689074E-3</v>
      </c>
      <c r="G2360" s="195">
        <v>1.4005602240896359E-2</v>
      </c>
      <c r="H2360" s="195">
        <v>2.8011204481792717E-3</v>
      </c>
      <c r="I2360" s="195">
        <v>9.2436974789915971E-2</v>
      </c>
      <c r="J2360" s="194">
        <v>0.99999999999999989</v>
      </c>
      <c r="K2360" s="196">
        <v>714</v>
      </c>
      <c r="L2360" s="94"/>
      <c r="M2360" s="195" t="s">
        <v>143</v>
      </c>
      <c r="N2360" s="195" t="s">
        <v>143</v>
      </c>
      <c r="O2360" s="195">
        <v>0.45800000000000002</v>
      </c>
      <c r="P2360" s="195">
        <v>0.53100000000000003</v>
      </c>
      <c r="Q2360" s="195">
        <v>0.29299999999999998</v>
      </c>
      <c r="R2360" s="195">
        <v>0.36199999999999999</v>
      </c>
      <c r="S2360" s="195">
        <v>0.05</v>
      </c>
      <c r="T2360" s="195">
        <v>8.5999999999999993E-2</v>
      </c>
      <c r="U2360" s="195">
        <v>1E-3</v>
      </c>
      <c r="V2360" s="195">
        <v>1.2E-2</v>
      </c>
      <c r="W2360" s="195">
        <v>8.0000000000000002E-3</v>
      </c>
      <c r="X2360" s="195">
        <v>2.5999999999999999E-2</v>
      </c>
      <c r="Y2360" s="195">
        <v>1E-3</v>
      </c>
      <c r="Z2360" s="195">
        <v>0.01</v>
      </c>
      <c r="AA2360" s="195">
        <v>7.2999999999999995E-2</v>
      </c>
      <c r="AB2360" s="195">
        <v>0.11600000000000001</v>
      </c>
    </row>
    <row r="2361" spans="1:28" x14ac:dyDescent="0.25">
      <c r="A2361" s="94" t="s">
        <v>3804</v>
      </c>
      <c r="B2361" s="195" t="s">
        <v>143</v>
      </c>
      <c r="C2361" s="195">
        <v>0.24036979969183359</v>
      </c>
      <c r="D2361" s="195">
        <v>0.31741140215716485</v>
      </c>
      <c r="E2361" s="195">
        <v>0.11710323574730354</v>
      </c>
      <c r="F2361" s="195">
        <v>1.8489984591679508E-2</v>
      </c>
      <c r="G2361" s="195">
        <v>0.26194144838212635</v>
      </c>
      <c r="H2361" s="195" t="s">
        <v>143</v>
      </c>
      <c r="I2361" s="195">
        <v>4.4684129429892139E-2</v>
      </c>
      <c r="J2361" s="194">
        <v>1</v>
      </c>
      <c r="K2361" s="196">
        <v>649</v>
      </c>
      <c r="L2361" s="94"/>
      <c r="M2361" s="195" t="s">
        <v>143</v>
      </c>
      <c r="N2361" s="195" t="s">
        <v>143</v>
      </c>
      <c r="O2361" s="195">
        <v>0.20899999999999999</v>
      </c>
      <c r="P2361" s="195">
        <v>0.27500000000000002</v>
      </c>
      <c r="Q2361" s="195">
        <v>0.28299999999999997</v>
      </c>
      <c r="R2361" s="195">
        <v>0.35399999999999998</v>
      </c>
      <c r="S2361" s="195">
        <v>9.5000000000000001E-2</v>
      </c>
      <c r="T2361" s="195">
        <v>0.14399999999999999</v>
      </c>
      <c r="U2361" s="195">
        <v>1.0999999999999999E-2</v>
      </c>
      <c r="V2361" s="195">
        <v>3.2000000000000001E-2</v>
      </c>
      <c r="W2361" s="195">
        <v>0.23</v>
      </c>
      <c r="X2361" s="195">
        <v>0.29699999999999999</v>
      </c>
      <c r="Y2361" s="195" t="s">
        <v>143</v>
      </c>
      <c r="Z2361" s="195" t="s">
        <v>143</v>
      </c>
      <c r="AA2361" s="195">
        <v>3.1E-2</v>
      </c>
      <c r="AB2361" s="195">
        <v>6.3E-2</v>
      </c>
    </row>
    <row r="2362" spans="1:28" x14ac:dyDescent="0.25">
      <c r="A2362" s="94" t="s">
        <v>3805</v>
      </c>
      <c r="B2362" s="195" t="s">
        <v>143</v>
      </c>
      <c r="C2362" s="195">
        <v>0.48338368580060426</v>
      </c>
      <c r="D2362" s="195">
        <v>0.13897280966767372</v>
      </c>
      <c r="E2362" s="195">
        <v>6.0422960725075532E-2</v>
      </c>
      <c r="F2362" s="195">
        <v>0.11480362537764351</v>
      </c>
      <c r="G2362" s="195">
        <v>0.1782477341389728</v>
      </c>
      <c r="H2362" s="195">
        <v>6.0422960725075529E-3</v>
      </c>
      <c r="I2362" s="195">
        <v>1.812688821752266E-2</v>
      </c>
      <c r="J2362" s="194">
        <v>1</v>
      </c>
      <c r="K2362" s="196">
        <v>331</v>
      </c>
      <c r="L2362" s="94"/>
      <c r="M2362" s="195" t="s">
        <v>143</v>
      </c>
      <c r="N2362" s="195" t="s">
        <v>143</v>
      </c>
      <c r="O2362" s="195">
        <v>0.43</v>
      </c>
      <c r="P2362" s="195">
        <v>0.53700000000000003</v>
      </c>
      <c r="Q2362" s="195">
        <v>0.106</v>
      </c>
      <c r="R2362" s="195">
        <v>0.18</v>
      </c>
      <c r="S2362" s="195">
        <v>3.9E-2</v>
      </c>
      <c r="T2362" s="195">
        <v>9.0999999999999998E-2</v>
      </c>
      <c r="U2362" s="195">
        <v>8.5000000000000006E-2</v>
      </c>
      <c r="V2362" s="195">
        <v>0.154</v>
      </c>
      <c r="W2362" s="195">
        <v>0.14099999999999999</v>
      </c>
      <c r="X2362" s="195">
        <v>0.223</v>
      </c>
      <c r="Y2362" s="195">
        <v>2E-3</v>
      </c>
      <c r="Z2362" s="195">
        <v>2.1999999999999999E-2</v>
      </c>
      <c r="AA2362" s="195">
        <v>8.0000000000000002E-3</v>
      </c>
      <c r="AB2362" s="195">
        <v>3.9E-2</v>
      </c>
    </row>
    <row r="2363" spans="1:28" x14ac:dyDescent="0.25">
      <c r="A2363" s="94" t="s">
        <v>3806</v>
      </c>
      <c r="B2363" s="195" t="s">
        <v>143</v>
      </c>
      <c r="C2363" s="195">
        <v>0.14111922141119221</v>
      </c>
      <c r="D2363" s="195">
        <v>0.18978102189781021</v>
      </c>
      <c r="E2363" s="195">
        <v>0.11192214111922141</v>
      </c>
      <c r="F2363" s="195">
        <v>3.4063260340632603E-2</v>
      </c>
      <c r="G2363" s="195">
        <v>0.49391727493917276</v>
      </c>
      <c r="H2363" s="195">
        <v>9.7323600973236012E-3</v>
      </c>
      <c r="I2363" s="195">
        <v>1.9464720194647202E-2</v>
      </c>
      <c r="J2363" s="194">
        <v>1</v>
      </c>
      <c r="K2363" s="196">
        <v>411</v>
      </c>
      <c r="L2363" s="94"/>
      <c r="M2363" s="195" t="s">
        <v>143</v>
      </c>
      <c r="N2363" s="195" t="s">
        <v>143</v>
      </c>
      <c r="O2363" s="195">
        <v>0.111</v>
      </c>
      <c r="P2363" s="195">
        <v>0.17799999999999999</v>
      </c>
      <c r="Q2363" s="195">
        <v>0.155</v>
      </c>
      <c r="R2363" s="195">
        <v>0.23</v>
      </c>
      <c r="S2363" s="195">
        <v>8.5000000000000006E-2</v>
      </c>
      <c r="T2363" s="195">
        <v>0.14599999999999999</v>
      </c>
      <c r="U2363" s="195">
        <v>0.02</v>
      </c>
      <c r="V2363" s="195">
        <v>5.6000000000000001E-2</v>
      </c>
      <c r="W2363" s="195">
        <v>0.44600000000000001</v>
      </c>
      <c r="X2363" s="195">
        <v>0.54200000000000004</v>
      </c>
      <c r="Y2363" s="195">
        <v>4.0000000000000001E-3</v>
      </c>
      <c r="Z2363" s="195">
        <v>2.5000000000000001E-2</v>
      </c>
      <c r="AA2363" s="195">
        <v>0.01</v>
      </c>
      <c r="AB2363" s="195">
        <v>3.7999999999999999E-2</v>
      </c>
    </row>
    <row r="2364" spans="1:28" x14ac:dyDescent="0.25">
      <c r="A2364" s="94" t="s">
        <v>3807</v>
      </c>
      <c r="B2364" s="195" t="s">
        <v>143</v>
      </c>
      <c r="C2364" s="195">
        <v>0.37244655581947744</v>
      </c>
      <c r="D2364" s="195">
        <v>0.37814726840855106</v>
      </c>
      <c r="E2364" s="195">
        <v>9.5486935866983369E-2</v>
      </c>
      <c r="F2364" s="195">
        <v>9.5011876484560574E-3</v>
      </c>
      <c r="G2364" s="195">
        <v>9.6437054631828972E-2</v>
      </c>
      <c r="H2364" s="195">
        <v>3.3254156769596198E-3</v>
      </c>
      <c r="I2364" s="195">
        <v>4.4655581947743467E-2</v>
      </c>
      <c r="J2364" s="194">
        <v>1.0000000000000002</v>
      </c>
      <c r="K2364" s="196">
        <v>2105</v>
      </c>
      <c r="L2364" s="94"/>
      <c r="M2364" s="195" t="s">
        <v>143</v>
      </c>
      <c r="N2364" s="195" t="s">
        <v>143</v>
      </c>
      <c r="O2364" s="195">
        <v>0.35199999999999998</v>
      </c>
      <c r="P2364" s="195">
        <v>0.39300000000000002</v>
      </c>
      <c r="Q2364" s="195">
        <v>0.35799999999999998</v>
      </c>
      <c r="R2364" s="195">
        <v>0.39900000000000002</v>
      </c>
      <c r="S2364" s="195">
        <v>8.4000000000000005E-2</v>
      </c>
      <c r="T2364" s="195">
        <v>0.109</v>
      </c>
      <c r="U2364" s="195">
        <v>6.0000000000000001E-3</v>
      </c>
      <c r="V2364" s="195">
        <v>1.4999999999999999E-2</v>
      </c>
      <c r="W2364" s="195">
        <v>8.5000000000000006E-2</v>
      </c>
      <c r="X2364" s="195">
        <v>0.11</v>
      </c>
      <c r="Y2364" s="195">
        <v>2E-3</v>
      </c>
      <c r="Z2364" s="195">
        <v>7.0000000000000001E-3</v>
      </c>
      <c r="AA2364" s="195">
        <v>3.6999999999999998E-2</v>
      </c>
      <c r="AB2364" s="195">
        <v>5.3999999999999999E-2</v>
      </c>
    </row>
    <row r="2365" spans="1:28" x14ac:dyDescent="0.25">
      <c r="A2365" s="94" t="s">
        <v>3808</v>
      </c>
      <c r="B2365" s="195" t="s">
        <v>143</v>
      </c>
      <c r="C2365" s="195">
        <v>0.54381443298969068</v>
      </c>
      <c r="D2365" s="195">
        <v>0.27835051546391754</v>
      </c>
      <c r="E2365" s="195">
        <v>5.4123711340206188E-2</v>
      </c>
      <c r="F2365" s="195">
        <v>2.5773195876288659E-3</v>
      </c>
      <c r="G2365" s="195">
        <v>7.9896907216494839E-2</v>
      </c>
      <c r="H2365" s="195">
        <v>5.1546391752577319E-3</v>
      </c>
      <c r="I2365" s="195">
        <v>3.608247422680412E-2</v>
      </c>
      <c r="J2365" s="194">
        <v>0.99999999999999989</v>
      </c>
      <c r="K2365" s="196">
        <v>388</v>
      </c>
      <c r="L2365" s="94"/>
      <c r="M2365" s="195" t="s">
        <v>143</v>
      </c>
      <c r="N2365" s="195" t="s">
        <v>143</v>
      </c>
      <c r="O2365" s="195">
        <v>0.49399999999999999</v>
      </c>
      <c r="P2365" s="195">
        <v>0.59299999999999997</v>
      </c>
      <c r="Q2365" s="195">
        <v>0.23599999999999999</v>
      </c>
      <c r="R2365" s="195">
        <v>0.32500000000000001</v>
      </c>
      <c r="S2365" s="195">
        <v>3.5999999999999997E-2</v>
      </c>
      <c r="T2365" s="195">
        <v>8.1000000000000003E-2</v>
      </c>
      <c r="U2365" s="195">
        <v>0</v>
      </c>
      <c r="V2365" s="195">
        <v>1.4E-2</v>
      </c>
      <c r="W2365" s="195">
        <v>5.7000000000000002E-2</v>
      </c>
      <c r="X2365" s="195">
        <v>0.111</v>
      </c>
      <c r="Y2365" s="195">
        <v>1E-3</v>
      </c>
      <c r="Z2365" s="195">
        <v>1.9E-2</v>
      </c>
      <c r="AA2365" s="195">
        <v>2.1999999999999999E-2</v>
      </c>
      <c r="AB2365" s="195">
        <v>0.06</v>
      </c>
    </row>
    <row r="2366" spans="1:28" x14ac:dyDescent="0.25">
      <c r="A2366" s="94" t="s">
        <v>3809</v>
      </c>
      <c r="B2366" s="195">
        <v>4.2388059701492536E-2</v>
      </c>
      <c r="C2366" s="195">
        <v>0.30283582089552241</v>
      </c>
      <c r="D2366" s="195">
        <v>0.27671641791044777</v>
      </c>
      <c r="E2366" s="195">
        <v>0.10149253731343283</v>
      </c>
      <c r="F2366" s="195">
        <v>1.3283582089552239E-2</v>
      </c>
      <c r="G2366" s="195">
        <v>0.22149253731343282</v>
      </c>
      <c r="H2366" s="195">
        <v>6.8656716417910451E-3</v>
      </c>
      <c r="I2366" s="195">
        <v>3.4925373134328357E-2</v>
      </c>
      <c r="J2366" s="194">
        <v>1</v>
      </c>
      <c r="K2366" s="196">
        <v>6700</v>
      </c>
      <c r="L2366" s="94"/>
      <c r="M2366" s="195">
        <v>3.7999999999999999E-2</v>
      </c>
      <c r="N2366" s="195">
        <v>4.7E-2</v>
      </c>
      <c r="O2366" s="195">
        <v>0.29199999999999998</v>
      </c>
      <c r="P2366" s="195">
        <v>0.314</v>
      </c>
      <c r="Q2366" s="195">
        <v>0.26600000000000001</v>
      </c>
      <c r="R2366" s="195">
        <v>0.28799999999999998</v>
      </c>
      <c r="S2366" s="195">
        <v>9.4E-2</v>
      </c>
      <c r="T2366" s="195">
        <v>0.109</v>
      </c>
      <c r="U2366" s="195">
        <v>1.0999999999999999E-2</v>
      </c>
      <c r="V2366" s="195">
        <v>1.6E-2</v>
      </c>
      <c r="W2366" s="195">
        <v>0.21199999999999999</v>
      </c>
      <c r="X2366" s="195">
        <v>0.23200000000000001</v>
      </c>
      <c r="Y2366" s="195">
        <v>5.0000000000000001E-3</v>
      </c>
      <c r="Z2366" s="195">
        <v>8.9999999999999993E-3</v>
      </c>
      <c r="AA2366" s="195">
        <v>3.1E-2</v>
      </c>
      <c r="AB2366" s="195">
        <v>0.04</v>
      </c>
    </row>
    <row r="2367" spans="1:28" x14ac:dyDescent="0.25">
      <c r="A2367" s="94" t="s">
        <v>3810</v>
      </c>
      <c r="B2367" s="195" t="s">
        <v>143</v>
      </c>
      <c r="C2367" s="195">
        <v>0.34285714285714286</v>
      </c>
      <c r="D2367" s="195">
        <v>0.30952380952380953</v>
      </c>
      <c r="E2367" s="195">
        <v>0.11904761904761904</v>
      </c>
      <c r="F2367" s="195">
        <v>9.5238095238095247E-3</v>
      </c>
      <c r="G2367" s="195">
        <v>0.19047619047619047</v>
      </c>
      <c r="H2367" s="195" t="s">
        <v>143</v>
      </c>
      <c r="I2367" s="195">
        <v>2.8571428571428571E-2</v>
      </c>
      <c r="J2367" s="194">
        <v>1</v>
      </c>
      <c r="K2367" s="196">
        <v>210</v>
      </c>
      <c r="L2367" s="94"/>
      <c r="M2367" s="195" t="s">
        <v>143</v>
      </c>
      <c r="N2367" s="195" t="s">
        <v>143</v>
      </c>
      <c r="O2367" s="195">
        <v>0.28199999999999997</v>
      </c>
      <c r="P2367" s="195">
        <v>0.40899999999999997</v>
      </c>
      <c r="Q2367" s="195">
        <v>0.251</v>
      </c>
      <c r="R2367" s="195">
        <v>0.375</v>
      </c>
      <c r="S2367" s="195">
        <v>8.2000000000000003E-2</v>
      </c>
      <c r="T2367" s="195">
        <v>0.17</v>
      </c>
      <c r="U2367" s="195">
        <v>3.0000000000000001E-3</v>
      </c>
      <c r="V2367" s="195">
        <v>3.4000000000000002E-2</v>
      </c>
      <c r="W2367" s="195">
        <v>0.14299999999999999</v>
      </c>
      <c r="X2367" s="195">
        <v>0.249</v>
      </c>
      <c r="Y2367" s="195" t="s">
        <v>143</v>
      </c>
      <c r="Z2367" s="195" t="s">
        <v>143</v>
      </c>
      <c r="AA2367" s="195">
        <v>1.2999999999999999E-2</v>
      </c>
      <c r="AB2367" s="195">
        <v>6.0999999999999999E-2</v>
      </c>
    </row>
    <row r="2368" spans="1:28" x14ac:dyDescent="0.25">
      <c r="A2368" s="94" t="s">
        <v>3811</v>
      </c>
      <c r="B2368" s="195" t="s">
        <v>143</v>
      </c>
      <c r="C2368" s="195">
        <v>8.085106382978724E-2</v>
      </c>
      <c r="D2368" s="195">
        <v>0.26808510638297872</v>
      </c>
      <c r="E2368" s="195">
        <v>9.7872340425531917E-2</v>
      </c>
      <c r="F2368" s="195">
        <v>8.5106382978723406E-3</v>
      </c>
      <c r="G2368" s="195">
        <v>0.50212765957446803</v>
      </c>
      <c r="H2368" s="195">
        <v>2.1276595744680851E-2</v>
      </c>
      <c r="I2368" s="195">
        <v>2.1276595744680851E-2</v>
      </c>
      <c r="J2368" s="194">
        <v>1</v>
      </c>
      <c r="K2368" s="196">
        <v>235</v>
      </c>
      <c r="L2368" s="94"/>
      <c r="M2368" s="195" t="s">
        <v>143</v>
      </c>
      <c r="N2368" s="195" t="s">
        <v>143</v>
      </c>
      <c r="O2368" s="195">
        <v>5.1999999999999998E-2</v>
      </c>
      <c r="P2368" s="195">
        <v>0.123</v>
      </c>
      <c r="Q2368" s="195">
        <v>0.216</v>
      </c>
      <c r="R2368" s="195">
        <v>0.32800000000000001</v>
      </c>
      <c r="S2368" s="195">
        <v>6.6000000000000003E-2</v>
      </c>
      <c r="T2368" s="195">
        <v>0.14299999999999999</v>
      </c>
      <c r="U2368" s="195">
        <v>2E-3</v>
      </c>
      <c r="V2368" s="195">
        <v>0.03</v>
      </c>
      <c r="W2368" s="195">
        <v>0.439</v>
      </c>
      <c r="X2368" s="195">
        <v>0.56599999999999995</v>
      </c>
      <c r="Y2368" s="195">
        <v>8.9999999999999993E-3</v>
      </c>
      <c r="Z2368" s="195">
        <v>4.9000000000000002E-2</v>
      </c>
      <c r="AA2368" s="195">
        <v>8.9999999999999993E-3</v>
      </c>
      <c r="AB2368" s="195">
        <v>4.9000000000000002E-2</v>
      </c>
    </row>
    <row r="2369" spans="1:28" x14ac:dyDescent="0.25">
      <c r="A2369" s="94" t="s">
        <v>3812</v>
      </c>
      <c r="B2369" s="195">
        <v>1.2315270935960592E-2</v>
      </c>
      <c r="C2369" s="195" t="s">
        <v>143</v>
      </c>
      <c r="D2369" s="195">
        <v>0.74630541871921185</v>
      </c>
      <c r="E2369" s="195">
        <v>0.17980295566502463</v>
      </c>
      <c r="F2369" s="195" t="s">
        <v>143</v>
      </c>
      <c r="G2369" s="195">
        <v>1.4778325123152709E-2</v>
      </c>
      <c r="H2369" s="195" t="s">
        <v>143</v>
      </c>
      <c r="I2369" s="195">
        <v>4.6798029556650245E-2</v>
      </c>
      <c r="J2369" s="194">
        <v>1</v>
      </c>
      <c r="K2369" s="196">
        <v>406</v>
      </c>
      <c r="L2369" s="94"/>
      <c r="M2369" s="195">
        <v>5.0000000000000001E-3</v>
      </c>
      <c r="N2369" s="195">
        <v>2.9000000000000001E-2</v>
      </c>
      <c r="O2369" s="195" t="s">
        <v>143</v>
      </c>
      <c r="P2369" s="195" t="s">
        <v>143</v>
      </c>
      <c r="Q2369" s="195">
        <v>0.70199999999999996</v>
      </c>
      <c r="R2369" s="195">
        <v>0.78600000000000003</v>
      </c>
      <c r="S2369" s="195">
        <v>0.14599999999999999</v>
      </c>
      <c r="T2369" s="195">
        <v>0.22</v>
      </c>
      <c r="U2369" s="195" t="s">
        <v>143</v>
      </c>
      <c r="V2369" s="195" t="s">
        <v>143</v>
      </c>
      <c r="W2369" s="195">
        <v>7.0000000000000001E-3</v>
      </c>
      <c r="X2369" s="195">
        <v>3.2000000000000001E-2</v>
      </c>
      <c r="Y2369" s="195" t="s">
        <v>143</v>
      </c>
      <c r="Z2369" s="195" t="s">
        <v>143</v>
      </c>
      <c r="AA2369" s="195">
        <v>0.03</v>
      </c>
      <c r="AB2369" s="195">
        <v>7.1999999999999995E-2</v>
      </c>
    </row>
    <row r="2370" spans="1:28" x14ac:dyDescent="0.25">
      <c r="A2370" s="94" t="s">
        <v>3813</v>
      </c>
      <c r="B2370" s="195">
        <v>6.0941828254847646E-2</v>
      </c>
      <c r="C2370" s="195">
        <v>0.3047091412742382</v>
      </c>
      <c r="D2370" s="195">
        <v>0.27562326869806092</v>
      </c>
      <c r="E2370" s="195">
        <v>6.9252077562326875E-2</v>
      </c>
      <c r="F2370" s="195">
        <v>2.077562326869806E-2</v>
      </c>
      <c r="G2370" s="195">
        <v>0.24099722991689751</v>
      </c>
      <c r="H2370" s="195">
        <v>8.3102493074792248E-3</v>
      </c>
      <c r="I2370" s="195">
        <v>1.9390581717451522E-2</v>
      </c>
      <c r="J2370" s="194">
        <v>1</v>
      </c>
      <c r="K2370" s="196">
        <v>722</v>
      </c>
      <c r="L2370" s="94"/>
      <c r="M2370" s="195">
        <v>4.5999999999999999E-2</v>
      </c>
      <c r="N2370" s="195">
        <v>8.1000000000000003E-2</v>
      </c>
      <c r="O2370" s="195">
        <v>0.27200000000000002</v>
      </c>
      <c r="P2370" s="195">
        <v>0.33900000000000002</v>
      </c>
      <c r="Q2370" s="195">
        <v>0.24399999999999999</v>
      </c>
      <c r="R2370" s="195">
        <v>0.309</v>
      </c>
      <c r="S2370" s="195">
        <v>5.2999999999999999E-2</v>
      </c>
      <c r="T2370" s="195">
        <v>0.09</v>
      </c>
      <c r="U2370" s="195">
        <v>1.2999999999999999E-2</v>
      </c>
      <c r="V2370" s="195">
        <v>3.4000000000000002E-2</v>
      </c>
      <c r="W2370" s="195">
        <v>0.21099999999999999</v>
      </c>
      <c r="X2370" s="195">
        <v>0.27400000000000002</v>
      </c>
      <c r="Y2370" s="195">
        <v>4.0000000000000001E-3</v>
      </c>
      <c r="Z2370" s="195">
        <v>1.7999999999999999E-2</v>
      </c>
      <c r="AA2370" s="195">
        <v>1.2E-2</v>
      </c>
      <c r="AB2370" s="195">
        <v>3.2000000000000001E-2</v>
      </c>
    </row>
    <row r="2371" spans="1:28" x14ac:dyDescent="0.25">
      <c r="A2371" s="94" t="s">
        <v>3814</v>
      </c>
      <c r="B2371" s="195">
        <v>0.24190283400809717</v>
      </c>
      <c r="C2371" s="195">
        <v>0.51417004048582993</v>
      </c>
      <c r="D2371" s="195">
        <v>0.10728744939271255</v>
      </c>
      <c r="E2371" s="195">
        <v>4.5546558704453441E-2</v>
      </c>
      <c r="F2371" s="195">
        <v>2.0242914979757085E-3</v>
      </c>
      <c r="G2371" s="195">
        <v>4.2510121457489877E-2</v>
      </c>
      <c r="H2371" s="195">
        <v>3.0364372469635628E-3</v>
      </c>
      <c r="I2371" s="195">
        <v>4.3522267206477734E-2</v>
      </c>
      <c r="J2371" s="194">
        <v>1</v>
      </c>
      <c r="K2371" s="196">
        <v>988</v>
      </c>
      <c r="L2371" s="94"/>
      <c r="M2371" s="195">
        <v>0.216</v>
      </c>
      <c r="N2371" s="195">
        <v>0.27</v>
      </c>
      <c r="O2371" s="195">
        <v>0.48299999999999998</v>
      </c>
      <c r="P2371" s="195">
        <v>0.54500000000000004</v>
      </c>
      <c r="Q2371" s="195">
        <v>8.8999999999999996E-2</v>
      </c>
      <c r="R2371" s="195">
        <v>0.128</v>
      </c>
      <c r="S2371" s="195">
        <v>3.4000000000000002E-2</v>
      </c>
      <c r="T2371" s="195">
        <v>0.06</v>
      </c>
      <c r="U2371" s="195">
        <v>1E-3</v>
      </c>
      <c r="V2371" s="195">
        <v>7.0000000000000001E-3</v>
      </c>
      <c r="W2371" s="195">
        <v>3.2000000000000001E-2</v>
      </c>
      <c r="X2371" s="195">
        <v>5.7000000000000002E-2</v>
      </c>
      <c r="Y2371" s="195">
        <v>1E-3</v>
      </c>
      <c r="Z2371" s="195">
        <v>8.9999999999999993E-3</v>
      </c>
      <c r="AA2371" s="195">
        <v>3.2000000000000001E-2</v>
      </c>
      <c r="AB2371" s="195">
        <v>5.8000000000000003E-2</v>
      </c>
    </row>
    <row r="2372" spans="1:28" x14ac:dyDescent="0.25">
      <c r="A2372" s="94" t="s">
        <v>3815</v>
      </c>
      <c r="B2372" s="195" t="s">
        <v>143</v>
      </c>
      <c r="C2372" s="195">
        <v>0.21249999999999999</v>
      </c>
      <c r="D2372" s="195">
        <v>0.25</v>
      </c>
      <c r="E2372" s="195">
        <v>0.24374999999999999</v>
      </c>
      <c r="F2372" s="195">
        <v>6.2500000000000003E-3</v>
      </c>
      <c r="G2372" s="195">
        <v>0.26874999999999999</v>
      </c>
      <c r="H2372" s="195">
        <v>6.2500000000000003E-3</v>
      </c>
      <c r="I2372" s="195">
        <v>1.2500000000000001E-2</v>
      </c>
      <c r="J2372" s="194">
        <v>0.99999999999999989</v>
      </c>
      <c r="K2372" s="196">
        <v>160</v>
      </c>
      <c r="L2372" s="94"/>
      <c r="M2372" s="195" t="s">
        <v>143</v>
      </c>
      <c r="N2372" s="195" t="s">
        <v>143</v>
      </c>
      <c r="O2372" s="195">
        <v>0.156</v>
      </c>
      <c r="P2372" s="195">
        <v>0.28199999999999997</v>
      </c>
      <c r="Q2372" s="195">
        <v>0.189</v>
      </c>
      <c r="R2372" s="195">
        <v>0.32200000000000001</v>
      </c>
      <c r="S2372" s="195">
        <v>0.184</v>
      </c>
      <c r="T2372" s="195">
        <v>0.316</v>
      </c>
      <c r="U2372" s="195">
        <v>1E-3</v>
      </c>
      <c r="V2372" s="195">
        <v>3.5000000000000003E-2</v>
      </c>
      <c r="W2372" s="195">
        <v>0.20599999999999999</v>
      </c>
      <c r="X2372" s="195">
        <v>0.34200000000000003</v>
      </c>
      <c r="Y2372" s="195">
        <v>1E-3</v>
      </c>
      <c r="Z2372" s="195">
        <v>3.5000000000000003E-2</v>
      </c>
      <c r="AA2372" s="195">
        <v>3.0000000000000001E-3</v>
      </c>
      <c r="AB2372" s="195">
        <v>4.3999999999999997E-2</v>
      </c>
    </row>
    <row r="2373" spans="1:28" x14ac:dyDescent="0.25">
      <c r="A2373" s="94" t="s">
        <v>3816</v>
      </c>
      <c r="B2373" s="195" t="s">
        <v>143</v>
      </c>
      <c r="C2373" s="195">
        <v>0.17617866004962779</v>
      </c>
      <c r="D2373" s="195">
        <v>0.25930521091811415</v>
      </c>
      <c r="E2373" s="195">
        <v>9.9255583126550875E-2</v>
      </c>
      <c r="F2373" s="195">
        <v>1.7369727047146403E-2</v>
      </c>
      <c r="G2373" s="195">
        <v>0.41687344913151364</v>
      </c>
      <c r="H2373" s="195">
        <v>1.3647642679900745E-2</v>
      </c>
      <c r="I2373" s="195">
        <v>1.7369727047146403E-2</v>
      </c>
      <c r="J2373" s="194">
        <v>1</v>
      </c>
      <c r="K2373" s="196">
        <v>806</v>
      </c>
      <c r="L2373" s="94"/>
      <c r="M2373" s="195" t="s">
        <v>143</v>
      </c>
      <c r="N2373" s="195" t="s">
        <v>143</v>
      </c>
      <c r="O2373" s="195">
        <v>0.151</v>
      </c>
      <c r="P2373" s="195">
        <v>0.20399999999999999</v>
      </c>
      <c r="Q2373" s="195">
        <v>0.23</v>
      </c>
      <c r="R2373" s="195">
        <v>0.29099999999999998</v>
      </c>
      <c r="S2373" s="195">
        <v>0.08</v>
      </c>
      <c r="T2373" s="195">
        <v>0.122</v>
      </c>
      <c r="U2373" s="195">
        <v>0.01</v>
      </c>
      <c r="V2373" s="195">
        <v>2.9000000000000001E-2</v>
      </c>
      <c r="W2373" s="195">
        <v>0.38300000000000001</v>
      </c>
      <c r="X2373" s="195">
        <v>0.45100000000000001</v>
      </c>
      <c r="Y2373" s="195">
        <v>8.0000000000000002E-3</v>
      </c>
      <c r="Z2373" s="195">
        <v>2.4E-2</v>
      </c>
      <c r="AA2373" s="195">
        <v>0.01</v>
      </c>
      <c r="AB2373" s="195">
        <v>2.9000000000000001E-2</v>
      </c>
    </row>
    <row r="2374" spans="1:28" x14ac:dyDescent="0.25">
      <c r="A2374" s="94" t="s">
        <v>3817</v>
      </c>
      <c r="B2374" s="195" t="s">
        <v>143</v>
      </c>
      <c r="C2374" s="195">
        <v>0.51322751322751325</v>
      </c>
      <c r="D2374" s="195">
        <v>0.23809523809523808</v>
      </c>
      <c r="E2374" s="195">
        <v>0.1111111111111111</v>
      </c>
      <c r="F2374" s="195">
        <v>5.2910052910052907E-3</v>
      </c>
      <c r="G2374" s="195">
        <v>4.7619047619047616E-2</v>
      </c>
      <c r="H2374" s="195" t="s">
        <v>143</v>
      </c>
      <c r="I2374" s="195">
        <v>8.4656084656084651E-2</v>
      </c>
      <c r="J2374" s="194">
        <v>1.0000000000000002</v>
      </c>
      <c r="K2374" s="196">
        <v>189</v>
      </c>
      <c r="L2374" s="94"/>
      <c r="M2374" s="195" t="s">
        <v>143</v>
      </c>
      <c r="N2374" s="195" t="s">
        <v>143</v>
      </c>
      <c r="O2374" s="195">
        <v>0.442</v>
      </c>
      <c r="P2374" s="195">
        <v>0.58399999999999996</v>
      </c>
      <c r="Q2374" s="195">
        <v>0.183</v>
      </c>
      <c r="R2374" s="195">
        <v>0.30399999999999999</v>
      </c>
      <c r="S2374" s="195">
        <v>7.3999999999999996E-2</v>
      </c>
      <c r="T2374" s="195">
        <v>0.16400000000000001</v>
      </c>
      <c r="U2374" s="195">
        <v>1E-3</v>
      </c>
      <c r="V2374" s="195">
        <v>2.9000000000000001E-2</v>
      </c>
      <c r="W2374" s="195">
        <v>2.5000000000000001E-2</v>
      </c>
      <c r="X2374" s="195">
        <v>8.7999999999999995E-2</v>
      </c>
      <c r="Y2374" s="195" t="s">
        <v>143</v>
      </c>
      <c r="Z2374" s="195" t="s">
        <v>143</v>
      </c>
      <c r="AA2374" s="195">
        <v>5.2999999999999999E-2</v>
      </c>
      <c r="AB2374" s="195">
        <v>0.13300000000000001</v>
      </c>
    </row>
    <row r="2375" spans="1:28" x14ac:dyDescent="0.25">
      <c r="A2375" s="94" t="s">
        <v>3818</v>
      </c>
      <c r="B2375" s="195" t="s">
        <v>143</v>
      </c>
      <c r="C2375" s="195">
        <v>0.25</v>
      </c>
      <c r="D2375" s="195">
        <v>0.32500000000000001</v>
      </c>
      <c r="E2375" s="195">
        <v>0.13214285714285715</v>
      </c>
      <c r="F2375" s="195">
        <v>1.0714285714285714E-2</v>
      </c>
      <c r="G2375" s="195">
        <v>0.23214285714285715</v>
      </c>
      <c r="H2375" s="195">
        <v>3.5714285714285713E-3</v>
      </c>
      <c r="I2375" s="195">
        <v>4.642857142857143E-2</v>
      </c>
      <c r="J2375" s="194">
        <v>1</v>
      </c>
      <c r="K2375" s="196">
        <v>280</v>
      </c>
      <c r="L2375" s="94"/>
      <c r="M2375" s="195" t="s">
        <v>143</v>
      </c>
      <c r="N2375" s="195" t="s">
        <v>143</v>
      </c>
      <c r="O2375" s="195">
        <v>0.20300000000000001</v>
      </c>
      <c r="P2375" s="195">
        <v>0.30399999999999999</v>
      </c>
      <c r="Q2375" s="195">
        <v>0.27300000000000002</v>
      </c>
      <c r="R2375" s="195">
        <v>0.38200000000000001</v>
      </c>
      <c r="S2375" s="195">
        <v>9.7000000000000003E-2</v>
      </c>
      <c r="T2375" s="195">
        <v>0.17699999999999999</v>
      </c>
      <c r="U2375" s="195">
        <v>4.0000000000000001E-3</v>
      </c>
      <c r="V2375" s="195">
        <v>3.1E-2</v>
      </c>
      <c r="W2375" s="195">
        <v>0.187</v>
      </c>
      <c r="X2375" s="195">
        <v>0.28499999999999998</v>
      </c>
      <c r="Y2375" s="195">
        <v>1E-3</v>
      </c>
      <c r="Z2375" s="195">
        <v>0.02</v>
      </c>
      <c r="AA2375" s="195">
        <v>2.7E-2</v>
      </c>
      <c r="AB2375" s="195">
        <v>7.8E-2</v>
      </c>
    </row>
    <row r="2376" spans="1:28" x14ac:dyDescent="0.25">
      <c r="A2376" s="94" t="s">
        <v>3819</v>
      </c>
      <c r="B2376" s="195" t="s">
        <v>143</v>
      </c>
      <c r="C2376" s="195">
        <v>0.41975308641975306</v>
      </c>
      <c r="D2376" s="195">
        <v>0.17901234567901234</v>
      </c>
      <c r="E2376" s="195">
        <v>1.8518518518518517E-2</v>
      </c>
      <c r="F2376" s="195">
        <v>8.0246913580246909E-2</v>
      </c>
      <c r="G2376" s="195">
        <v>0.27160493827160492</v>
      </c>
      <c r="H2376" s="195">
        <v>6.1728395061728392E-3</v>
      </c>
      <c r="I2376" s="195">
        <v>2.4691358024691357E-2</v>
      </c>
      <c r="J2376" s="194">
        <v>1</v>
      </c>
      <c r="K2376" s="196">
        <v>162</v>
      </c>
      <c r="L2376" s="94"/>
      <c r="M2376" s="195" t="s">
        <v>143</v>
      </c>
      <c r="N2376" s="195" t="s">
        <v>143</v>
      </c>
      <c r="O2376" s="195">
        <v>0.34599999999999997</v>
      </c>
      <c r="P2376" s="195">
        <v>0.497</v>
      </c>
      <c r="Q2376" s="195">
        <v>0.128</v>
      </c>
      <c r="R2376" s="195">
        <v>0.245</v>
      </c>
      <c r="S2376" s="195">
        <v>6.0000000000000001E-3</v>
      </c>
      <c r="T2376" s="195">
        <v>5.2999999999999999E-2</v>
      </c>
      <c r="U2376" s="195">
        <v>4.7E-2</v>
      </c>
      <c r="V2376" s="195">
        <v>0.13200000000000001</v>
      </c>
      <c r="W2376" s="195">
        <v>0.20899999999999999</v>
      </c>
      <c r="X2376" s="195">
        <v>0.34499999999999997</v>
      </c>
      <c r="Y2376" s="195">
        <v>1E-3</v>
      </c>
      <c r="Z2376" s="195">
        <v>3.4000000000000002E-2</v>
      </c>
      <c r="AA2376" s="195">
        <v>0.01</v>
      </c>
      <c r="AB2376" s="195">
        <v>6.2E-2</v>
      </c>
    </row>
    <row r="2377" spans="1:28" x14ac:dyDescent="0.25">
      <c r="A2377" s="94" t="s">
        <v>3820</v>
      </c>
      <c r="B2377" s="195" t="s">
        <v>143</v>
      </c>
      <c r="C2377" s="195">
        <v>0.14201183431952663</v>
      </c>
      <c r="D2377" s="195">
        <v>0.16568047337278108</v>
      </c>
      <c r="E2377" s="195">
        <v>0.11242603550295859</v>
      </c>
      <c r="F2377" s="195">
        <v>2.3668639053254437E-2</v>
      </c>
      <c r="G2377" s="195">
        <v>0.52071005917159763</v>
      </c>
      <c r="H2377" s="195">
        <v>1.7751479289940829E-2</v>
      </c>
      <c r="I2377" s="195">
        <v>1.7751479289940829E-2</v>
      </c>
      <c r="J2377" s="194">
        <v>1</v>
      </c>
      <c r="K2377" s="196">
        <v>169</v>
      </c>
      <c r="L2377" s="94"/>
      <c r="M2377" s="195" t="s">
        <v>143</v>
      </c>
      <c r="N2377" s="195" t="s">
        <v>143</v>
      </c>
      <c r="O2377" s="195">
        <v>9.7000000000000003E-2</v>
      </c>
      <c r="P2377" s="195">
        <v>0.20300000000000001</v>
      </c>
      <c r="Q2377" s="195">
        <v>0.11700000000000001</v>
      </c>
      <c r="R2377" s="195">
        <v>0.22900000000000001</v>
      </c>
      <c r="S2377" s="195">
        <v>7.2999999999999995E-2</v>
      </c>
      <c r="T2377" s="195">
        <v>0.16900000000000001</v>
      </c>
      <c r="U2377" s="195">
        <v>8.9999999999999993E-3</v>
      </c>
      <c r="V2377" s="195">
        <v>5.8999999999999997E-2</v>
      </c>
      <c r="W2377" s="195">
        <v>0.44600000000000001</v>
      </c>
      <c r="X2377" s="195">
        <v>0.59499999999999997</v>
      </c>
      <c r="Y2377" s="195">
        <v>6.0000000000000001E-3</v>
      </c>
      <c r="Z2377" s="195">
        <v>5.0999999999999997E-2</v>
      </c>
      <c r="AA2377" s="195">
        <v>6.0000000000000001E-3</v>
      </c>
      <c r="AB2377" s="195">
        <v>5.0999999999999997E-2</v>
      </c>
    </row>
    <row r="2378" spans="1:28" x14ac:dyDescent="0.25">
      <c r="A2378" s="94" t="s">
        <v>3821</v>
      </c>
      <c r="B2378" s="195" t="s">
        <v>143</v>
      </c>
      <c r="C2378" s="195">
        <v>0.37612838515546637</v>
      </c>
      <c r="D2378" s="195">
        <v>0.40922768304914742</v>
      </c>
      <c r="E2378" s="195">
        <v>9.5285857572718152E-2</v>
      </c>
      <c r="F2378" s="195">
        <v>1.0030090270812437E-3</v>
      </c>
      <c r="G2378" s="195">
        <v>7.3219658976930793E-2</v>
      </c>
      <c r="H2378" s="195">
        <v>3.009027081243731E-3</v>
      </c>
      <c r="I2378" s="195">
        <v>4.212637913741224E-2</v>
      </c>
      <c r="J2378" s="194">
        <v>1</v>
      </c>
      <c r="K2378" s="196">
        <v>997</v>
      </c>
      <c r="L2378" s="94"/>
      <c r="M2378" s="195" t="s">
        <v>143</v>
      </c>
      <c r="N2378" s="195" t="s">
        <v>143</v>
      </c>
      <c r="O2378" s="195">
        <v>0.34699999999999998</v>
      </c>
      <c r="P2378" s="195">
        <v>0.40699999999999997</v>
      </c>
      <c r="Q2378" s="195">
        <v>0.379</v>
      </c>
      <c r="R2378" s="195">
        <v>0.44</v>
      </c>
      <c r="S2378" s="195">
        <v>7.9000000000000001E-2</v>
      </c>
      <c r="T2378" s="195">
        <v>0.115</v>
      </c>
      <c r="U2378" s="195">
        <v>0</v>
      </c>
      <c r="V2378" s="195">
        <v>6.0000000000000001E-3</v>
      </c>
      <c r="W2378" s="195">
        <v>5.8999999999999997E-2</v>
      </c>
      <c r="X2378" s="195">
        <v>9.0999999999999998E-2</v>
      </c>
      <c r="Y2378" s="195">
        <v>1E-3</v>
      </c>
      <c r="Z2378" s="195">
        <v>8.9999999999999993E-3</v>
      </c>
      <c r="AA2378" s="195">
        <v>3.1E-2</v>
      </c>
      <c r="AB2378" s="195">
        <v>5.6000000000000001E-2</v>
      </c>
    </row>
    <row r="2379" spans="1:28" x14ac:dyDescent="0.25">
      <c r="A2379" s="94" t="s">
        <v>3822</v>
      </c>
      <c r="B2379" s="195" t="s">
        <v>143</v>
      </c>
      <c r="C2379" s="195">
        <v>0.44723618090452261</v>
      </c>
      <c r="D2379" s="195">
        <v>0.32663316582914576</v>
      </c>
      <c r="E2379" s="195">
        <v>8.0402010050251257E-2</v>
      </c>
      <c r="F2379" s="195">
        <v>5.0251256281407036E-3</v>
      </c>
      <c r="G2379" s="195">
        <v>8.0402010050251257E-2</v>
      </c>
      <c r="H2379" s="195">
        <v>5.0251256281407036E-3</v>
      </c>
      <c r="I2379" s="195">
        <v>5.5276381909547742E-2</v>
      </c>
      <c r="J2379" s="194">
        <v>1</v>
      </c>
      <c r="K2379" s="196">
        <v>199</v>
      </c>
      <c r="L2379" s="94"/>
      <c r="M2379" s="195" t="s">
        <v>143</v>
      </c>
      <c r="N2379" s="195" t="s">
        <v>143</v>
      </c>
      <c r="O2379" s="195">
        <v>0.38</v>
      </c>
      <c r="P2379" s="195">
        <v>0.51700000000000002</v>
      </c>
      <c r="Q2379" s="195">
        <v>0.26500000000000001</v>
      </c>
      <c r="R2379" s="195">
        <v>0.39500000000000002</v>
      </c>
      <c r="S2379" s="195">
        <v>0.05</v>
      </c>
      <c r="T2379" s="195">
        <v>0.127</v>
      </c>
      <c r="U2379" s="195">
        <v>1E-3</v>
      </c>
      <c r="V2379" s="195">
        <v>2.8000000000000001E-2</v>
      </c>
      <c r="W2379" s="195">
        <v>0.05</v>
      </c>
      <c r="X2379" s="195">
        <v>0.127</v>
      </c>
      <c r="Y2379" s="195">
        <v>1E-3</v>
      </c>
      <c r="Z2379" s="195">
        <v>2.8000000000000001E-2</v>
      </c>
      <c r="AA2379" s="195">
        <v>3.1E-2</v>
      </c>
      <c r="AB2379" s="195">
        <v>9.6000000000000002E-2</v>
      </c>
    </row>
    <row r="2380" spans="1:28" x14ac:dyDescent="0.25">
      <c r="A2380" s="94" t="s">
        <v>3823</v>
      </c>
      <c r="B2380" s="195">
        <v>5.8912529550827424E-2</v>
      </c>
      <c r="C2380" s="195">
        <v>0.31678486997635935</v>
      </c>
      <c r="D2380" s="195">
        <v>0.22978723404255319</v>
      </c>
      <c r="E2380" s="195">
        <v>0.1225531914893617</v>
      </c>
      <c r="F2380" s="195">
        <v>1.6170212765957447E-2</v>
      </c>
      <c r="G2380" s="195">
        <v>0.23669030732860519</v>
      </c>
      <c r="H2380" s="195">
        <v>6.2411347517730498E-3</v>
      </c>
      <c r="I2380" s="195">
        <v>1.2860520094562648E-2</v>
      </c>
      <c r="J2380" s="194">
        <v>0.99999999999999989</v>
      </c>
      <c r="K2380" s="196">
        <v>10575</v>
      </c>
      <c r="L2380" s="94"/>
      <c r="M2380" s="195">
        <v>5.5E-2</v>
      </c>
      <c r="N2380" s="195">
        <v>6.4000000000000001E-2</v>
      </c>
      <c r="O2380" s="195">
        <v>0.308</v>
      </c>
      <c r="P2380" s="195">
        <v>0.32600000000000001</v>
      </c>
      <c r="Q2380" s="195">
        <v>0.222</v>
      </c>
      <c r="R2380" s="195">
        <v>0.23799999999999999</v>
      </c>
      <c r="S2380" s="195">
        <v>0.11600000000000001</v>
      </c>
      <c r="T2380" s="195">
        <v>0.129</v>
      </c>
      <c r="U2380" s="195">
        <v>1.4E-2</v>
      </c>
      <c r="V2380" s="195">
        <v>1.9E-2</v>
      </c>
      <c r="W2380" s="195">
        <v>0.22900000000000001</v>
      </c>
      <c r="X2380" s="195">
        <v>0.245</v>
      </c>
      <c r="Y2380" s="195">
        <v>5.0000000000000001E-3</v>
      </c>
      <c r="Z2380" s="195">
        <v>8.0000000000000002E-3</v>
      </c>
      <c r="AA2380" s="195">
        <v>1.0999999999999999E-2</v>
      </c>
      <c r="AB2380" s="195">
        <v>1.4999999999999999E-2</v>
      </c>
    </row>
    <row r="2381" spans="1:28" x14ac:dyDescent="0.25">
      <c r="A2381" s="94" t="s">
        <v>3824</v>
      </c>
      <c r="B2381" s="195" t="s">
        <v>143</v>
      </c>
      <c r="C2381" s="195">
        <v>0.38938053097345132</v>
      </c>
      <c r="D2381" s="195">
        <v>0.22713864306784662</v>
      </c>
      <c r="E2381" s="195">
        <v>0.20648967551622419</v>
      </c>
      <c r="F2381" s="195">
        <v>1.4749262536873156E-2</v>
      </c>
      <c r="G2381" s="195">
        <v>0.1415929203539823</v>
      </c>
      <c r="H2381" s="195">
        <v>8.8495575221238937E-3</v>
      </c>
      <c r="I2381" s="195">
        <v>1.1799410029498525E-2</v>
      </c>
      <c r="J2381" s="194">
        <v>1</v>
      </c>
      <c r="K2381" s="196">
        <v>339</v>
      </c>
      <c r="L2381" s="94"/>
      <c r="M2381" s="195" t="s">
        <v>143</v>
      </c>
      <c r="N2381" s="195" t="s">
        <v>143</v>
      </c>
      <c r="O2381" s="195">
        <v>0.33900000000000002</v>
      </c>
      <c r="P2381" s="195">
        <v>0.442</v>
      </c>
      <c r="Q2381" s="195">
        <v>0.186</v>
      </c>
      <c r="R2381" s="195">
        <v>0.27500000000000002</v>
      </c>
      <c r="S2381" s="195">
        <v>0.16700000000000001</v>
      </c>
      <c r="T2381" s="195">
        <v>0.253</v>
      </c>
      <c r="U2381" s="195">
        <v>6.0000000000000001E-3</v>
      </c>
      <c r="V2381" s="195">
        <v>3.4000000000000002E-2</v>
      </c>
      <c r="W2381" s="195">
        <v>0.108</v>
      </c>
      <c r="X2381" s="195">
        <v>0.183</v>
      </c>
      <c r="Y2381" s="195">
        <v>3.0000000000000001E-3</v>
      </c>
      <c r="Z2381" s="195">
        <v>2.5999999999999999E-2</v>
      </c>
      <c r="AA2381" s="195">
        <v>5.0000000000000001E-3</v>
      </c>
      <c r="AB2381" s="195">
        <v>0.03</v>
      </c>
    </row>
    <row r="2382" spans="1:28" x14ac:dyDescent="0.25">
      <c r="A2382" s="94" t="s">
        <v>3825</v>
      </c>
      <c r="B2382" s="195" t="s">
        <v>143</v>
      </c>
      <c r="C2382" s="195">
        <v>0.17891373801916932</v>
      </c>
      <c r="D2382" s="195">
        <v>0.14696485623003194</v>
      </c>
      <c r="E2382" s="195">
        <v>9.5846645367412137E-2</v>
      </c>
      <c r="F2382" s="195">
        <v>9.5846645367412137E-3</v>
      </c>
      <c r="G2382" s="195">
        <v>0.5335463258785943</v>
      </c>
      <c r="H2382" s="195">
        <v>2.5559105431309903E-2</v>
      </c>
      <c r="I2382" s="195">
        <v>9.5846645367412137E-3</v>
      </c>
      <c r="J2382" s="194">
        <v>1</v>
      </c>
      <c r="K2382" s="196">
        <v>313</v>
      </c>
      <c r="L2382" s="94"/>
      <c r="M2382" s="195" t="s">
        <v>143</v>
      </c>
      <c r="N2382" s="195" t="s">
        <v>143</v>
      </c>
      <c r="O2382" s="195">
        <v>0.14000000000000001</v>
      </c>
      <c r="P2382" s="195">
        <v>0.22500000000000001</v>
      </c>
      <c r="Q2382" s="195">
        <v>0.112</v>
      </c>
      <c r="R2382" s="195">
        <v>0.19</v>
      </c>
      <c r="S2382" s="195">
        <v>6.8000000000000005E-2</v>
      </c>
      <c r="T2382" s="195">
        <v>0.13400000000000001</v>
      </c>
      <c r="U2382" s="195">
        <v>3.0000000000000001E-3</v>
      </c>
      <c r="V2382" s="195">
        <v>2.8000000000000001E-2</v>
      </c>
      <c r="W2382" s="195">
        <v>0.47799999999999998</v>
      </c>
      <c r="X2382" s="195">
        <v>0.58799999999999997</v>
      </c>
      <c r="Y2382" s="195">
        <v>1.2999999999999999E-2</v>
      </c>
      <c r="Z2382" s="195">
        <v>0.05</v>
      </c>
      <c r="AA2382" s="195">
        <v>3.0000000000000001E-3</v>
      </c>
      <c r="AB2382" s="195">
        <v>2.8000000000000001E-2</v>
      </c>
    </row>
    <row r="2383" spans="1:28" x14ac:dyDescent="0.25">
      <c r="A2383" s="94" t="s">
        <v>3826</v>
      </c>
      <c r="B2383" s="195" t="s">
        <v>143</v>
      </c>
      <c r="C2383" s="195">
        <v>8.5106382978723403E-4</v>
      </c>
      <c r="D2383" s="195">
        <v>0.50297872340425531</v>
      </c>
      <c r="E2383" s="195">
        <v>0.43148936170212765</v>
      </c>
      <c r="F2383" s="195">
        <v>1.3617021276595745E-2</v>
      </c>
      <c r="G2383" s="195">
        <v>1.7872340425531916E-2</v>
      </c>
      <c r="H2383" s="195" t="s">
        <v>143</v>
      </c>
      <c r="I2383" s="195">
        <v>3.3191489361702124E-2</v>
      </c>
      <c r="J2383" s="194">
        <v>1</v>
      </c>
      <c r="K2383" s="196">
        <v>1175</v>
      </c>
      <c r="L2383" s="94"/>
      <c r="M2383" s="195" t="s">
        <v>143</v>
      </c>
      <c r="N2383" s="195" t="s">
        <v>143</v>
      </c>
      <c r="O2383" s="195">
        <v>0</v>
      </c>
      <c r="P2383" s="195">
        <v>5.0000000000000001E-3</v>
      </c>
      <c r="Q2383" s="195">
        <v>0.47399999999999998</v>
      </c>
      <c r="R2383" s="195">
        <v>0.53200000000000003</v>
      </c>
      <c r="S2383" s="195">
        <v>0.40300000000000002</v>
      </c>
      <c r="T2383" s="195">
        <v>0.46</v>
      </c>
      <c r="U2383" s="195">
        <v>8.0000000000000002E-3</v>
      </c>
      <c r="V2383" s="195">
        <v>2.1999999999999999E-2</v>
      </c>
      <c r="W2383" s="195">
        <v>1.2E-2</v>
      </c>
      <c r="X2383" s="195">
        <v>2.7E-2</v>
      </c>
      <c r="Y2383" s="195" t="s">
        <v>143</v>
      </c>
      <c r="Z2383" s="195" t="s">
        <v>143</v>
      </c>
      <c r="AA2383" s="195">
        <v>2.4E-2</v>
      </c>
      <c r="AB2383" s="195">
        <v>4.4999999999999998E-2</v>
      </c>
    </row>
    <row r="2384" spans="1:28" x14ac:dyDescent="0.25">
      <c r="A2384" s="94" t="s">
        <v>3827</v>
      </c>
      <c r="B2384" s="195">
        <v>0.13235294117647059</v>
      </c>
      <c r="C2384" s="195">
        <v>0.28560371517027866</v>
      </c>
      <c r="D2384" s="195">
        <v>0.20201238390092879</v>
      </c>
      <c r="E2384" s="195">
        <v>7.5851393188854491E-2</v>
      </c>
      <c r="F2384" s="195">
        <v>3.3281733746130034E-2</v>
      </c>
      <c r="G2384" s="195">
        <v>0.26160990712074306</v>
      </c>
      <c r="H2384" s="195">
        <v>5.4179566563467493E-3</v>
      </c>
      <c r="I2384" s="195">
        <v>3.869969040247678E-3</v>
      </c>
      <c r="J2384" s="194">
        <v>1</v>
      </c>
      <c r="K2384" s="196">
        <v>1292</v>
      </c>
      <c r="L2384" s="94"/>
      <c r="M2384" s="195">
        <v>0.115</v>
      </c>
      <c r="N2384" s="195">
        <v>0.152</v>
      </c>
      <c r="O2384" s="195">
        <v>0.26200000000000001</v>
      </c>
      <c r="P2384" s="195">
        <v>0.311</v>
      </c>
      <c r="Q2384" s="195">
        <v>0.18099999999999999</v>
      </c>
      <c r="R2384" s="195">
        <v>0.22500000000000001</v>
      </c>
      <c r="S2384" s="195">
        <v>6.3E-2</v>
      </c>
      <c r="T2384" s="195">
        <v>9.1999999999999998E-2</v>
      </c>
      <c r="U2384" s="195">
        <v>2.5000000000000001E-2</v>
      </c>
      <c r="V2384" s="195">
        <v>4.4999999999999998E-2</v>
      </c>
      <c r="W2384" s="195">
        <v>0.23799999999999999</v>
      </c>
      <c r="X2384" s="195">
        <v>0.28599999999999998</v>
      </c>
      <c r="Y2384" s="195">
        <v>3.0000000000000001E-3</v>
      </c>
      <c r="Z2384" s="195">
        <v>1.0999999999999999E-2</v>
      </c>
      <c r="AA2384" s="195">
        <v>2E-3</v>
      </c>
      <c r="AB2384" s="195">
        <v>8.9999999999999993E-3</v>
      </c>
    </row>
    <row r="2385" spans="1:28" x14ac:dyDescent="0.25">
      <c r="A2385" s="94" t="s">
        <v>3828</v>
      </c>
      <c r="B2385" s="195">
        <v>0.30106809078771696</v>
      </c>
      <c r="C2385" s="195">
        <v>0.54806408544726304</v>
      </c>
      <c r="D2385" s="195">
        <v>5.9412550066755672E-2</v>
      </c>
      <c r="E2385" s="195">
        <v>2.67022696929239E-2</v>
      </c>
      <c r="F2385" s="195">
        <v>6.6755674232309744E-4</v>
      </c>
      <c r="G2385" s="195">
        <v>5.2069425901201602E-2</v>
      </c>
      <c r="H2385" s="195">
        <v>5.3404539385847796E-3</v>
      </c>
      <c r="I2385" s="195">
        <v>6.6755674232309749E-3</v>
      </c>
      <c r="J2385" s="194">
        <v>0.99999999999999989</v>
      </c>
      <c r="K2385" s="196">
        <v>1498</v>
      </c>
      <c r="L2385" s="94"/>
      <c r="M2385" s="195">
        <v>0.27800000000000002</v>
      </c>
      <c r="N2385" s="195">
        <v>0.32500000000000001</v>
      </c>
      <c r="O2385" s="195">
        <v>0.52300000000000002</v>
      </c>
      <c r="P2385" s="195">
        <v>0.57299999999999995</v>
      </c>
      <c r="Q2385" s="195">
        <v>4.9000000000000002E-2</v>
      </c>
      <c r="R2385" s="195">
        <v>7.2999999999999995E-2</v>
      </c>
      <c r="S2385" s="195">
        <v>0.02</v>
      </c>
      <c r="T2385" s="195">
        <v>3.5999999999999997E-2</v>
      </c>
      <c r="U2385" s="195">
        <v>0</v>
      </c>
      <c r="V2385" s="195">
        <v>4.0000000000000001E-3</v>
      </c>
      <c r="W2385" s="195">
        <v>4.2000000000000003E-2</v>
      </c>
      <c r="X2385" s="195">
        <v>6.5000000000000002E-2</v>
      </c>
      <c r="Y2385" s="195">
        <v>3.0000000000000001E-3</v>
      </c>
      <c r="Z2385" s="195">
        <v>1.0999999999999999E-2</v>
      </c>
      <c r="AA2385" s="195">
        <v>4.0000000000000001E-3</v>
      </c>
      <c r="AB2385" s="195">
        <v>1.2E-2</v>
      </c>
    </row>
    <row r="2386" spans="1:28" x14ac:dyDescent="0.25">
      <c r="A2386" s="94" t="s">
        <v>3829</v>
      </c>
      <c r="B2386" s="195" t="s">
        <v>143</v>
      </c>
      <c r="C2386" s="195">
        <v>0.20074349442379183</v>
      </c>
      <c r="D2386" s="195">
        <v>0.25278810408921931</v>
      </c>
      <c r="E2386" s="195">
        <v>0.22676579925650558</v>
      </c>
      <c r="F2386" s="195">
        <v>1.1152416356877323E-2</v>
      </c>
      <c r="G2386" s="195">
        <v>0.29368029739776952</v>
      </c>
      <c r="H2386" s="195">
        <v>3.7174721189591076E-3</v>
      </c>
      <c r="I2386" s="195">
        <v>1.1152416356877323E-2</v>
      </c>
      <c r="J2386" s="194">
        <v>1.0000000000000002</v>
      </c>
      <c r="K2386" s="196">
        <v>269</v>
      </c>
      <c r="L2386" s="94"/>
      <c r="M2386" s="195" t="s">
        <v>143</v>
      </c>
      <c r="N2386" s="195" t="s">
        <v>143</v>
      </c>
      <c r="O2386" s="195">
        <v>0.157</v>
      </c>
      <c r="P2386" s="195">
        <v>0.253</v>
      </c>
      <c r="Q2386" s="195">
        <v>0.20499999999999999</v>
      </c>
      <c r="R2386" s="195">
        <v>0.308</v>
      </c>
      <c r="S2386" s="195">
        <v>0.18099999999999999</v>
      </c>
      <c r="T2386" s="195">
        <v>0.28000000000000003</v>
      </c>
      <c r="U2386" s="195">
        <v>4.0000000000000001E-3</v>
      </c>
      <c r="V2386" s="195">
        <v>3.2000000000000001E-2</v>
      </c>
      <c r="W2386" s="195">
        <v>0.24199999999999999</v>
      </c>
      <c r="X2386" s="195">
        <v>0.35099999999999998</v>
      </c>
      <c r="Y2386" s="195">
        <v>1E-3</v>
      </c>
      <c r="Z2386" s="195">
        <v>2.1000000000000001E-2</v>
      </c>
      <c r="AA2386" s="195">
        <v>4.0000000000000001E-3</v>
      </c>
      <c r="AB2386" s="195">
        <v>3.2000000000000001E-2</v>
      </c>
    </row>
    <row r="2387" spans="1:28" x14ac:dyDescent="0.25">
      <c r="A2387" s="94" t="s">
        <v>3830</v>
      </c>
      <c r="B2387" s="195" t="s">
        <v>143</v>
      </c>
      <c r="C2387" s="195">
        <v>0.27095148078134845</v>
      </c>
      <c r="D2387" s="195">
        <v>0.17706364209199749</v>
      </c>
      <c r="E2387" s="195">
        <v>0.12854442344045369</v>
      </c>
      <c r="F2387" s="195">
        <v>1.1972274732199117E-2</v>
      </c>
      <c r="G2387" s="195">
        <v>0.39445494643982354</v>
      </c>
      <c r="H2387" s="195">
        <v>8.8216761184625077E-3</v>
      </c>
      <c r="I2387" s="195">
        <v>8.1915563957151855E-3</v>
      </c>
      <c r="J2387" s="194">
        <v>0.99999999999999989</v>
      </c>
      <c r="K2387" s="196">
        <v>1587</v>
      </c>
      <c r="L2387" s="94"/>
      <c r="M2387" s="195" t="s">
        <v>143</v>
      </c>
      <c r="N2387" s="195" t="s">
        <v>143</v>
      </c>
      <c r="O2387" s="195">
        <v>0.25</v>
      </c>
      <c r="P2387" s="195">
        <v>0.29299999999999998</v>
      </c>
      <c r="Q2387" s="195">
        <v>0.159</v>
      </c>
      <c r="R2387" s="195">
        <v>0.19700000000000001</v>
      </c>
      <c r="S2387" s="195">
        <v>0.113</v>
      </c>
      <c r="T2387" s="195">
        <v>0.14599999999999999</v>
      </c>
      <c r="U2387" s="195">
        <v>8.0000000000000002E-3</v>
      </c>
      <c r="V2387" s="195">
        <v>1.9E-2</v>
      </c>
      <c r="W2387" s="195">
        <v>0.371</v>
      </c>
      <c r="X2387" s="195">
        <v>0.41899999999999998</v>
      </c>
      <c r="Y2387" s="195">
        <v>5.0000000000000001E-3</v>
      </c>
      <c r="Z2387" s="195">
        <v>1.4999999999999999E-2</v>
      </c>
      <c r="AA2387" s="195">
        <v>5.0000000000000001E-3</v>
      </c>
      <c r="AB2387" s="195">
        <v>1.4E-2</v>
      </c>
    </row>
    <row r="2388" spans="1:28" x14ac:dyDescent="0.25">
      <c r="A2388" s="94" t="s">
        <v>3831</v>
      </c>
      <c r="B2388" s="195" t="s">
        <v>143</v>
      </c>
      <c r="C2388" s="195">
        <v>0.47160493827160493</v>
      </c>
      <c r="D2388" s="195">
        <v>0.34567901234567899</v>
      </c>
      <c r="E2388" s="195">
        <v>0.10617283950617284</v>
      </c>
      <c r="F2388" s="195">
        <v>2.4691358024691358E-3</v>
      </c>
      <c r="G2388" s="195">
        <v>2.7160493827160494E-2</v>
      </c>
      <c r="H2388" s="195" t="s">
        <v>143</v>
      </c>
      <c r="I2388" s="195">
        <v>4.6913580246913583E-2</v>
      </c>
      <c r="J2388" s="194">
        <v>1</v>
      </c>
      <c r="K2388" s="196">
        <v>405</v>
      </c>
      <c r="L2388" s="94"/>
      <c r="M2388" s="195" t="s">
        <v>143</v>
      </c>
      <c r="N2388" s="195" t="s">
        <v>143</v>
      </c>
      <c r="O2388" s="195">
        <v>0.42299999999999999</v>
      </c>
      <c r="P2388" s="195">
        <v>0.52</v>
      </c>
      <c r="Q2388" s="195">
        <v>0.30099999999999999</v>
      </c>
      <c r="R2388" s="195">
        <v>0.39300000000000002</v>
      </c>
      <c r="S2388" s="195">
        <v>0.08</v>
      </c>
      <c r="T2388" s="195">
        <v>0.14000000000000001</v>
      </c>
      <c r="U2388" s="195">
        <v>0</v>
      </c>
      <c r="V2388" s="195">
        <v>1.4E-2</v>
      </c>
      <c r="W2388" s="195">
        <v>1.4999999999999999E-2</v>
      </c>
      <c r="X2388" s="195">
        <v>4.8000000000000001E-2</v>
      </c>
      <c r="Y2388" s="195" t="s">
        <v>143</v>
      </c>
      <c r="Z2388" s="195" t="s">
        <v>143</v>
      </c>
      <c r="AA2388" s="195">
        <v>0.03</v>
      </c>
      <c r="AB2388" s="195">
        <v>7.1999999999999995E-2</v>
      </c>
    </row>
    <row r="2389" spans="1:28" x14ac:dyDescent="0.25">
      <c r="A2389" s="94" t="s">
        <v>3832</v>
      </c>
      <c r="B2389" s="195" t="s">
        <v>143</v>
      </c>
      <c r="C2389" s="195">
        <v>0.19597989949748743</v>
      </c>
      <c r="D2389" s="195">
        <v>0.37939698492462309</v>
      </c>
      <c r="E2389" s="195">
        <v>0.14572864321608039</v>
      </c>
      <c r="F2389" s="195">
        <v>7.537688442211055E-3</v>
      </c>
      <c r="G2389" s="195">
        <v>0.25376884422110552</v>
      </c>
      <c r="H2389" s="195">
        <v>2.5125628140703518E-3</v>
      </c>
      <c r="I2389" s="195">
        <v>1.507537688442211E-2</v>
      </c>
      <c r="J2389" s="194">
        <v>0.99999999999999978</v>
      </c>
      <c r="K2389" s="196">
        <v>398</v>
      </c>
      <c r="L2389" s="94"/>
      <c r="M2389" s="195" t="s">
        <v>143</v>
      </c>
      <c r="N2389" s="195" t="s">
        <v>143</v>
      </c>
      <c r="O2389" s="195">
        <v>0.16</v>
      </c>
      <c r="P2389" s="195">
        <v>0.23799999999999999</v>
      </c>
      <c r="Q2389" s="195">
        <v>0.33300000000000002</v>
      </c>
      <c r="R2389" s="195">
        <v>0.42799999999999999</v>
      </c>
      <c r="S2389" s="195">
        <v>0.114</v>
      </c>
      <c r="T2389" s="195">
        <v>0.184</v>
      </c>
      <c r="U2389" s="195">
        <v>3.0000000000000001E-3</v>
      </c>
      <c r="V2389" s="195">
        <v>2.1999999999999999E-2</v>
      </c>
      <c r="W2389" s="195">
        <v>0.214</v>
      </c>
      <c r="X2389" s="195">
        <v>0.29899999999999999</v>
      </c>
      <c r="Y2389" s="195">
        <v>0</v>
      </c>
      <c r="Z2389" s="195">
        <v>1.4E-2</v>
      </c>
      <c r="AA2389" s="195">
        <v>7.0000000000000001E-3</v>
      </c>
      <c r="AB2389" s="195">
        <v>3.2000000000000001E-2</v>
      </c>
    </row>
    <row r="2390" spans="1:28" x14ac:dyDescent="0.25">
      <c r="A2390" s="94" t="s">
        <v>3833</v>
      </c>
      <c r="B2390" s="195" t="s">
        <v>143</v>
      </c>
      <c r="C2390" s="195">
        <v>0.40789473684210525</v>
      </c>
      <c r="D2390" s="195">
        <v>0.19298245614035087</v>
      </c>
      <c r="E2390" s="195">
        <v>8.3333333333333329E-2</v>
      </c>
      <c r="F2390" s="195">
        <v>0.11403508771929824</v>
      </c>
      <c r="G2390" s="195">
        <v>0.19298245614035087</v>
      </c>
      <c r="H2390" s="195">
        <v>4.3859649122807015E-3</v>
      </c>
      <c r="I2390" s="195">
        <v>4.3859649122807015E-3</v>
      </c>
      <c r="J2390" s="194">
        <v>1</v>
      </c>
      <c r="K2390" s="196">
        <v>228</v>
      </c>
      <c r="L2390" s="94"/>
      <c r="M2390" s="195" t="s">
        <v>143</v>
      </c>
      <c r="N2390" s="195" t="s">
        <v>143</v>
      </c>
      <c r="O2390" s="195">
        <v>0.34599999999999997</v>
      </c>
      <c r="P2390" s="195">
        <v>0.47299999999999998</v>
      </c>
      <c r="Q2390" s="195">
        <v>0.14699999999999999</v>
      </c>
      <c r="R2390" s="195">
        <v>0.249</v>
      </c>
      <c r="S2390" s="195">
        <v>5.3999999999999999E-2</v>
      </c>
      <c r="T2390" s="195">
        <v>0.126</v>
      </c>
      <c r="U2390" s="195">
        <v>7.9000000000000001E-2</v>
      </c>
      <c r="V2390" s="195">
        <v>0.16200000000000001</v>
      </c>
      <c r="W2390" s="195">
        <v>0.14699999999999999</v>
      </c>
      <c r="X2390" s="195">
        <v>0.249</v>
      </c>
      <c r="Y2390" s="195">
        <v>1E-3</v>
      </c>
      <c r="Z2390" s="195">
        <v>2.4E-2</v>
      </c>
      <c r="AA2390" s="195">
        <v>1E-3</v>
      </c>
      <c r="AB2390" s="195">
        <v>2.4E-2</v>
      </c>
    </row>
    <row r="2391" spans="1:28" x14ac:dyDescent="0.25">
      <c r="A2391" s="94" t="s">
        <v>3834</v>
      </c>
      <c r="B2391" s="195" t="s">
        <v>143</v>
      </c>
      <c r="C2391" s="195">
        <v>0.17142857142857143</v>
      </c>
      <c r="D2391" s="195">
        <v>0.15357142857142858</v>
      </c>
      <c r="E2391" s="195">
        <v>8.2142857142857142E-2</v>
      </c>
      <c r="F2391" s="195">
        <v>7.1428571428571426E-3</v>
      </c>
      <c r="G2391" s="195">
        <v>0.56785714285714284</v>
      </c>
      <c r="H2391" s="195">
        <v>1.0714285714285714E-2</v>
      </c>
      <c r="I2391" s="195">
        <v>7.1428571428571426E-3</v>
      </c>
      <c r="J2391" s="194">
        <v>0.99999999999999989</v>
      </c>
      <c r="K2391" s="196">
        <v>280</v>
      </c>
      <c r="L2391" s="94"/>
      <c r="M2391" s="195" t="s">
        <v>143</v>
      </c>
      <c r="N2391" s="195" t="s">
        <v>143</v>
      </c>
      <c r="O2391" s="195">
        <v>0.13200000000000001</v>
      </c>
      <c r="P2391" s="195">
        <v>0.22</v>
      </c>
      <c r="Q2391" s="195">
        <v>0.11600000000000001</v>
      </c>
      <c r="R2391" s="195">
        <v>0.2</v>
      </c>
      <c r="S2391" s="195">
        <v>5.5E-2</v>
      </c>
      <c r="T2391" s="195">
        <v>0.12</v>
      </c>
      <c r="U2391" s="195">
        <v>2E-3</v>
      </c>
      <c r="V2391" s="195">
        <v>2.5999999999999999E-2</v>
      </c>
      <c r="W2391" s="195">
        <v>0.50900000000000001</v>
      </c>
      <c r="X2391" s="195">
        <v>0.625</v>
      </c>
      <c r="Y2391" s="195">
        <v>4.0000000000000001E-3</v>
      </c>
      <c r="Z2391" s="195">
        <v>3.1E-2</v>
      </c>
      <c r="AA2391" s="195">
        <v>2E-3</v>
      </c>
      <c r="AB2391" s="195">
        <v>2.5999999999999999E-2</v>
      </c>
    </row>
    <row r="2392" spans="1:28" x14ac:dyDescent="0.25">
      <c r="A2392" s="94" t="s">
        <v>3835</v>
      </c>
      <c r="B2392" s="195" t="s">
        <v>143</v>
      </c>
      <c r="C2392" s="195">
        <v>0.33162830349531119</v>
      </c>
      <c r="D2392" s="195">
        <v>0.3631713554987212</v>
      </c>
      <c r="E2392" s="195">
        <v>0.17306052855924978</v>
      </c>
      <c r="F2392" s="195">
        <v>9.3776641091219103E-3</v>
      </c>
      <c r="G2392" s="195">
        <v>0.10400682011935208</v>
      </c>
      <c r="H2392" s="195">
        <v>2.5575447570332483E-3</v>
      </c>
      <c r="I2392" s="195">
        <v>1.619778346121057E-2</v>
      </c>
      <c r="J2392" s="194">
        <v>1</v>
      </c>
      <c r="K2392" s="196">
        <v>1173</v>
      </c>
      <c r="L2392" s="94"/>
      <c r="M2392" s="195" t="s">
        <v>143</v>
      </c>
      <c r="N2392" s="195" t="s">
        <v>143</v>
      </c>
      <c r="O2392" s="195">
        <v>0.30499999999999999</v>
      </c>
      <c r="P2392" s="195">
        <v>0.35899999999999999</v>
      </c>
      <c r="Q2392" s="195">
        <v>0.33600000000000002</v>
      </c>
      <c r="R2392" s="195">
        <v>0.39100000000000001</v>
      </c>
      <c r="S2392" s="195">
        <v>0.152</v>
      </c>
      <c r="T2392" s="195">
        <v>0.19600000000000001</v>
      </c>
      <c r="U2392" s="195">
        <v>5.0000000000000001E-3</v>
      </c>
      <c r="V2392" s="195">
        <v>1.7000000000000001E-2</v>
      </c>
      <c r="W2392" s="195">
        <v>8.7999999999999995E-2</v>
      </c>
      <c r="X2392" s="195">
        <v>0.123</v>
      </c>
      <c r="Y2392" s="195">
        <v>1E-3</v>
      </c>
      <c r="Z2392" s="195">
        <v>7.0000000000000001E-3</v>
      </c>
      <c r="AA2392" s="195">
        <v>0.01</v>
      </c>
      <c r="AB2392" s="195">
        <v>2.5000000000000001E-2</v>
      </c>
    </row>
    <row r="2393" spans="1:28" x14ac:dyDescent="0.25">
      <c r="A2393" s="94" t="s">
        <v>3836</v>
      </c>
      <c r="B2393" s="195" t="s">
        <v>143</v>
      </c>
      <c r="C2393" s="195">
        <v>0.48987854251012147</v>
      </c>
      <c r="D2393" s="195">
        <v>0.31174089068825911</v>
      </c>
      <c r="E2393" s="195">
        <v>0.1214574898785425</v>
      </c>
      <c r="F2393" s="195">
        <v>4.048582995951417E-3</v>
      </c>
      <c r="G2393" s="195">
        <v>5.2631578947368418E-2</v>
      </c>
      <c r="H2393" s="195">
        <v>4.048582995951417E-3</v>
      </c>
      <c r="I2393" s="195">
        <v>1.6194331983805668E-2</v>
      </c>
      <c r="J2393" s="194">
        <v>1.0000000000000002</v>
      </c>
      <c r="K2393" s="196">
        <v>247</v>
      </c>
      <c r="L2393" s="94"/>
      <c r="M2393" s="195" t="s">
        <v>143</v>
      </c>
      <c r="N2393" s="195" t="s">
        <v>143</v>
      </c>
      <c r="O2393" s="195">
        <v>0.42799999999999999</v>
      </c>
      <c r="P2393" s="195">
        <v>0.55200000000000005</v>
      </c>
      <c r="Q2393" s="195">
        <v>0.25700000000000001</v>
      </c>
      <c r="R2393" s="195">
        <v>0.372</v>
      </c>
      <c r="S2393" s="195">
        <v>8.5999999999999993E-2</v>
      </c>
      <c r="T2393" s="195">
        <v>0.16800000000000001</v>
      </c>
      <c r="U2393" s="195">
        <v>1E-3</v>
      </c>
      <c r="V2393" s="195">
        <v>2.3E-2</v>
      </c>
      <c r="W2393" s="195">
        <v>3.1E-2</v>
      </c>
      <c r="X2393" s="195">
        <v>8.7999999999999995E-2</v>
      </c>
      <c r="Y2393" s="195">
        <v>1E-3</v>
      </c>
      <c r="Z2393" s="195">
        <v>2.3E-2</v>
      </c>
      <c r="AA2393" s="195">
        <v>6.0000000000000001E-3</v>
      </c>
      <c r="AB2393" s="195">
        <v>4.1000000000000002E-2</v>
      </c>
    </row>
    <row r="2394" spans="1:28" x14ac:dyDescent="0.25">
      <c r="A2394" s="94" t="s">
        <v>3837</v>
      </c>
      <c r="B2394" s="195">
        <v>6.6658406641060583E-2</v>
      </c>
      <c r="C2394" s="195">
        <v>0.28447528187337379</v>
      </c>
      <c r="D2394" s="195">
        <v>0.28472308264155621</v>
      </c>
      <c r="E2394" s="195">
        <v>8.1340602155866679E-2</v>
      </c>
      <c r="F2394" s="195">
        <v>2.3169371825052659E-2</v>
      </c>
      <c r="G2394" s="195">
        <v>0.19749721224135794</v>
      </c>
      <c r="H2394" s="195">
        <v>7.7437740056994176E-3</v>
      </c>
      <c r="I2394" s="195">
        <v>5.4392268616032712E-2</v>
      </c>
      <c r="J2394" s="194">
        <v>1</v>
      </c>
      <c r="K2394" s="196">
        <v>16142</v>
      </c>
      <c r="L2394" s="94"/>
      <c r="M2394" s="195">
        <v>6.3E-2</v>
      </c>
      <c r="N2394" s="195">
        <v>7.0999999999999994E-2</v>
      </c>
      <c r="O2394" s="195">
        <v>0.27800000000000002</v>
      </c>
      <c r="P2394" s="195">
        <v>0.29099999999999998</v>
      </c>
      <c r="Q2394" s="195">
        <v>0.27800000000000002</v>
      </c>
      <c r="R2394" s="195">
        <v>0.29199999999999998</v>
      </c>
      <c r="S2394" s="195">
        <v>7.6999999999999999E-2</v>
      </c>
      <c r="T2394" s="195">
        <v>8.5999999999999993E-2</v>
      </c>
      <c r="U2394" s="195">
        <v>2.1000000000000001E-2</v>
      </c>
      <c r="V2394" s="195">
        <v>2.5999999999999999E-2</v>
      </c>
      <c r="W2394" s="195">
        <v>0.191</v>
      </c>
      <c r="X2394" s="195">
        <v>0.20399999999999999</v>
      </c>
      <c r="Y2394" s="195">
        <v>7.0000000000000001E-3</v>
      </c>
      <c r="Z2394" s="195">
        <v>8.9999999999999993E-3</v>
      </c>
      <c r="AA2394" s="195">
        <v>5.0999999999999997E-2</v>
      </c>
      <c r="AB2394" s="195">
        <v>5.8000000000000003E-2</v>
      </c>
    </row>
    <row r="2395" spans="1:28" x14ac:dyDescent="0.25">
      <c r="A2395" s="94" t="s">
        <v>3838</v>
      </c>
      <c r="B2395" s="195" t="s">
        <v>143</v>
      </c>
      <c r="C2395" s="195">
        <v>0.35619047619047617</v>
      </c>
      <c r="D2395" s="195">
        <v>0.27238095238095239</v>
      </c>
      <c r="E2395" s="195">
        <v>0.08</v>
      </c>
      <c r="F2395" s="195">
        <v>3.8095238095238099E-2</v>
      </c>
      <c r="G2395" s="195">
        <v>0.21333333333333335</v>
      </c>
      <c r="H2395" s="195">
        <v>5.7142857142857143E-3</v>
      </c>
      <c r="I2395" s="195">
        <v>3.4285714285714287E-2</v>
      </c>
      <c r="J2395" s="194">
        <v>0.99999999999999989</v>
      </c>
      <c r="K2395" s="196">
        <v>525</v>
      </c>
      <c r="L2395" s="94"/>
      <c r="M2395" s="195" t="s">
        <v>143</v>
      </c>
      <c r="N2395" s="195" t="s">
        <v>143</v>
      </c>
      <c r="O2395" s="195">
        <v>0.316</v>
      </c>
      <c r="P2395" s="195">
        <v>0.39800000000000002</v>
      </c>
      <c r="Q2395" s="195">
        <v>0.23599999999999999</v>
      </c>
      <c r="R2395" s="195">
        <v>0.312</v>
      </c>
      <c r="S2395" s="195">
        <v>0.06</v>
      </c>
      <c r="T2395" s="195">
        <v>0.106</v>
      </c>
      <c r="U2395" s="195">
        <v>2.5000000000000001E-2</v>
      </c>
      <c r="V2395" s="195">
        <v>5.8000000000000003E-2</v>
      </c>
      <c r="W2395" s="195">
        <v>0.18</v>
      </c>
      <c r="X2395" s="195">
        <v>0.25</v>
      </c>
      <c r="Y2395" s="195">
        <v>2E-3</v>
      </c>
      <c r="Z2395" s="195">
        <v>1.7000000000000001E-2</v>
      </c>
      <c r="AA2395" s="195">
        <v>2.1999999999999999E-2</v>
      </c>
      <c r="AB2395" s="195">
        <v>5.3999999999999999E-2</v>
      </c>
    </row>
    <row r="2396" spans="1:28" x14ac:dyDescent="0.25">
      <c r="A2396" s="94" t="s">
        <v>3839</v>
      </c>
      <c r="B2396" s="195" t="s">
        <v>143</v>
      </c>
      <c r="C2396" s="195">
        <v>8.1932773109243698E-2</v>
      </c>
      <c r="D2396" s="195">
        <v>0.24369747899159663</v>
      </c>
      <c r="E2396" s="195">
        <v>6.3025210084033612E-2</v>
      </c>
      <c r="F2396" s="195">
        <v>2.3109243697478993E-2</v>
      </c>
      <c r="G2396" s="195">
        <v>0.52521008403361347</v>
      </c>
      <c r="H2396" s="195">
        <v>2.100840336134454E-2</v>
      </c>
      <c r="I2396" s="195">
        <v>4.2016806722689079E-2</v>
      </c>
      <c r="J2396" s="194">
        <v>1</v>
      </c>
      <c r="K2396" s="196">
        <v>476</v>
      </c>
      <c r="L2396" s="94"/>
      <c r="M2396" s="195" t="s">
        <v>143</v>
      </c>
      <c r="N2396" s="195" t="s">
        <v>143</v>
      </c>
      <c r="O2396" s="195">
        <v>6.0999999999999999E-2</v>
      </c>
      <c r="P2396" s="195">
        <v>0.11</v>
      </c>
      <c r="Q2396" s="195">
        <v>0.20699999999999999</v>
      </c>
      <c r="R2396" s="195">
        <v>0.28399999999999997</v>
      </c>
      <c r="S2396" s="195">
        <v>4.4999999999999998E-2</v>
      </c>
      <c r="T2396" s="195">
        <v>8.8999999999999996E-2</v>
      </c>
      <c r="U2396" s="195">
        <v>1.2999999999999999E-2</v>
      </c>
      <c r="V2396" s="195">
        <v>4.1000000000000002E-2</v>
      </c>
      <c r="W2396" s="195">
        <v>0.48</v>
      </c>
      <c r="X2396" s="195">
        <v>0.56999999999999995</v>
      </c>
      <c r="Y2396" s="195">
        <v>1.0999999999999999E-2</v>
      </c>
      <c r="Z2396" s="195">
        <v>3.7999999999999999E-2</v>
      </c>
      <c r="AA2396" s="195">
        <v>2.7E-2</v>
      </c>
      <c r="AB2396" s="195">
        <v>6.4000000000000001E-2</v>
      </c>
    </row>
    <row r="2397" spans="1:28" x14ac:dyDescent="0.25">
      <c r="A2397" s="94" t="s">
        <v>3840</v>
      </c>
      <c r="B2397" s="195">
        <v>0.44679054054054052</v>
      </c>
      <c r="C2397" s="195">
        <v>8.4459459459459464E-4</v>
      </c>
      <c r="D2397" s="195">
        <v>0.35050675675675674</v>
      </c>
      <c r="E2397" s="195">
        <v>0.1545608108108108</v>
      </c>
      <c r="F2397" s="195">
        <v>4.2229729729729732E-3</v>
      </c>
      <c r="G2397" s="195">
        <v>5.9121621621621625E-3</v>
      </c>
      <c r="H2397" s="195" t="s">
        <v>143</v>
      </c>
      <c r="I2397" s="195">
        <v>3.7162162162162164E-2</v>
      </c>
      <c r="J2397" s="194">
        <v>1</v>
      </c>
      <c r="K2397" s="196">
        <v>1184</v>
      </c>
      <c r="L2397" s="94"/>
      <c r="M2397" s="195">
        <v>0.41899999999999998</v>
      </c>
      <c r="N2397" s="195">
        <v>0.47499999999999998</v>
      </c>
      <c r="O2397" s="195">
        <v>0</v>
      </c>
      <c r="P2397" s="195">
        <v>5.0000000000000001E-3</v>
      </c>
      <c r="Q2397" s="195">
        <v>0.32400000000000001</v>
      </c>
      <c r="R2397" s="195">
        <v>0.378</v>
      </c>
      <c r="S2397" s="195">
        <v>0.13500000000000001</v>
      </c>
      <c r="T2397" s="195">
        <v>0.17599999999999999</v>
      </c>
      <c r="U2397" s="195">
        <v>2E-3</v>
      </c>
      <c r="V2397" s="195">
        <v>0.01</v>
      </c>
      <c r="W2397" s="195">
        <v>3.0000000000000001E-3</v>
      </c>
      <c r="X2397" s="195">
        <v>1.2E-2</v>
      </c>
      <c r="Y2397" s="195" t="s">
        <v>143</v>
      </c>
      <c r="Z2397" s="195" t="s">
        <v>143</v>
      </c>
      <c r="AA2397" s="195">
        <v>2.8000000000000001E-2</v>
      </c>
      <c r="AB2397" s="195">
        <v>0.05</v>
      </c>
    </row>
    <row r="2398" spans="1:28" x14ac:dyDescent="0.25">
      <c r="A2398" s="94" t="s">
        <v>3841</v>
      </c>
      <c r="B2398" s="195">
        <v>0.1105904404873477</v>
      </c>
      <c r="C2398" s="195">
        <v>0.24507966260543579</v>
      </c>
      <c r="D2398" s="195">
        <v>0.26522961574507964</v>
      </c>
      <c r="E2398" s="195">
        <v>6.4198687910028113E-2</v>
      </c>
      <c r="F2398" s="195">
        <v>3.8425492033739454E-2</v>
      </c>
      <c r="G2398" s="195">
        <v>0.2155576382380506</v>
      </c>
      <c r="H2398" s="195">
        <v>1.0309278350515464E-2</v>
      </c>
      <c r="I2398" s="195">
        <v>5.0609184629803183E-2</v>
      </c>
      <c r="J2398" s="194">
        <v>1</v>
      </c>
      <c r="K2398" s="196">
        <v>2134</v>
      </c>
      <c r="L2398" s="94"/>
      <c r="M2398" s="195">
        <v>9.8000000000000004E-2</v>
      </c>
      <c r="N2398" s="195">
        <v>0.125</v>
      </c>
      <c r="O2398" s="195">
        <v>0.22700000000000001</v>
      </c>
      <c r="P2398" s="195">
        <v>0.26400000000000001</v>
      </c>
      <c r="Q2398" s="195">
        <v>0.247</v>
      </c>
      <c r="R2398" s="195">
        <v>0.28399999999999997</v>
      </c>
      <c r="S2398" s="195">
        <v>5.5E-2</v>
      </c>
      <c r="T2398" s="195">
        <v>7.4999999999999997E-2</v>
      </c>
      <c r="U2398" s="195">
        <v>3.1E-2</v>
      </c>
      <c r="V2398" s="195">
        <v>4.7E-2</v>
      </c>
      <c r="W2398" s="195">
        <v>0.19900000000000001</v>
      </c>
      <c r="X2398" s="195">
        <v>0.23400000000000001</v>
      </c>
      <c r="Y2398" s="195">
        <v>7.0000000000000001E-3</v>
      </c>
      <c r="Z2398" s="195">
        <v>1.6E-2</v>
      </c>
      <c r="AA2398" s="195">
        <v>4.2000000000000003E-2</v>
      </c>
      <c r="AB2398" s="195">
        <v>6.0999999999999999E-2</v>
      </c>
    </row>
    <row r="2399" spans="1:28" x14ac:dyDescent="0.25">
      <c r="A2399" s="94" t="s">
        <v>3842</v>
      </c>
      <c r="B2399" s="195">
        <v>0.30833650551960412</v>
      </c>
      <c r="C2399" s="195">
        <v>0.48420251237152645</v>
      </c>
      <c r="D2399" s="195">
        <v>9.8972211648267985E-2</v>
      </c>
      <c r="E2399" s="195">
        <v>1.5607156452226875E-2</v>
      </c>
      <c r="F2399" s="195">
        <v>2.2839741149600305E-3</v>
      </c>
      <c r="G2399" s="195">
        <v>3.4640274076893796E-2</v>
      </c>
      <c r="H2399" s="195">
        <v>5.3292729349067374E-3</v>
      </c>
      <c r="I2399" s="195">
        <v>5.0628092881614011E-2</v>
      </c>
      <c r="J2399" s="194">
        <v>1</v>
      </c>
      <c r="K2399" s="196">
        <v>2627</v>
      </c>
      <c r="L2399" s="94"/>
      <c r="M2399" s="195">
        <v>0.29099999999999998</v>
      </c>
      <c r="N2399" s="195">
        <v>0.32600000000000001</v>
      </c>
      <c r="O2399" s="195">
        <v>0.46500000000000002</v>
      </c>
      <c r="P2399" s="195">
        <v>0.503</v>
      </c>
      <c r="Q2399" s="195">
        <v>8.7999999999999995E-2</v>
      </c>
      <c r="R2399" s="195">
        <v>0.111</v>
      </c>
      <c r="S2399" s="195">
        <v>1.2E-2</v>
      </c>
      <c r="T2399" s="195">
        <v>2.1000000000000001E-2</v>
      </c>
      <c r="U2399" s="195">
        <v>1E-3</v>
      </c>
      <c r="V2399" s="195">
        <v>5.0000000000000001E-3</v>
      </c>
      <c r="W2399" s="195">
        <v>2.8000000000000001E-2</v>
      </c>
      <c r="X2399" s="195">
        <v>4.2000000000000003E-2</v>
      </c>
      <c r="Y2399" s="195">
        <v>3.0000000000000001E-3</v>
      </c>
      <c r="Z2399" s="195">
        <v>8.9999999999999993E-3</v>
      </c>
      <c r="AA2399" s="195">
        <v>4.2999999999999997E-2</v>
      </c>
      <c r="AB2399" s="195">
        <v>0.06</v>
      </c>
    </row>
    <row r="2400" spans="1:28" x14ac:dyDescent="0.25">
      <c r="A2400" s="94" t="s">
        <v>3843</v>
      </c>
      <c r="B2400" s="195" t="s">
        <v>143</v>
      </c>
      <c r="C2400" s="195">
        <v>0.22062350119904076</v>
      </c>
      <c r="D2400" s="195">
        <v>0.29496402877697842</v>
      </c>
      <c r="E2400" s="195">
        <v>0.16786570743405277</v>
      </c>
      <c r="F2400" s="195">
        <v>1.9184652278177457E-2</v>
      </c>
      <c r="G2400" s="195">
        <v>0.2446043165467626</v>
      </c>
      <c r="H2400" s="195">
        <v>7.1942446043165471E-3</v>
      </c>
      <c r="I2400" s="195">
        <v>4.5563549160671464E-2</v>
      </c>
      <c r="J2400" s="194">
        <v>1</v>
      </c>
      <c r="K2400" s="196">
        <v>417</v>
      </c>
      <c r="L2400" s="94"/>
      <c r="M2400" s="195" t="s">
        <v>143</v>
      </c>
      <c r="N2400" s="195" t="s">
        <v>143</v>
      </c>
      <c r="O2400" s="195">
        <v>0.183</v>
      </c>
      <c r="P2400" s="195">
        <v>0.26300000000000001</v>
      </c>
      <c r="Q2400" s="195">
        <v>0.253</v>
      </c>
      <c r="R2400" s="195">
        <v>0.34</v>
      </c>
      <c r="S2400" s="195">
        <v>0.13500000000000001</v>
      </c>
      <c r="T2400" s="195">
        <v>0.20699999999999999</v>
      </c>
      <c r="U2400" s="195">
        <v>0.01</v>
      </c>
      <c r="V2400" s="195">
        <v>3.6999999999999998E-2</v>
      </c>
      <c r="W2400" s="195">
        <v>0.20599999999999999</v>
      </c>
      <c r="X2400" s="195">
        <v>0.28799999999999998</v>
      </c>
      <c r="Y2400" s="195">
        <v>2E-3</v>
      </c>
      <c r="Z2400" s="195">
        <v>2.1000000000000001E-2</v>
      </c>
      <c r="AA2400" s="195">
        <v>2.9000000000000001E-2</v>
      </c>
      <c r="AB2400" s="195">
        <v>7.0000000000000007E-2</v>
      </c>
    </row>
    <row r="2401" spans="1:28" x14ac:dyDescent="0.25">
      <c r="A2401" s="94" t="s">
        <v>3844</v>
      </c>
      <c r="B2401" s="195" t="s">
        <v>143</v>
      </c>
      <c r="C2401" s="195">
        <v>0.23809523809523808</v>
      </c>
      <c r="D2401" s="195">
        <v>0.24867724867724866</v>
      </c>
      <c r="E2401" s="195">
        <v>0.11346266901822458</v>
      </c>
      <c r="F2401" s="195">
        <v>2.1751910640799531E-2</v>
      </c>
      <c r="G2401" s="195">
        <v>0.33274544385655497</v>
      </c>
      <c r="H2401" s="195">
        <v>1.1757789535567314E-2</v>
      </c>
      <c r="I2401" s="195">
        <v>3.3509700176366841E-2</v>
      </c>
      <c r="J2401" s="194">
        <v>0.99999999999999978</v>
      </c>
      <c r="K2401" s="196">
        <v>1701</v>
      </c>
      <c r="L2401" s="94"/>
      <c r="M2401" s="195" t="s">
        <v>143</v>
      </c>
      <c r="N2401" s="195" t="s">
        <v>143</v>
      </c>
      <c r="O2401" s="195">
        <v>0.218</v>
      </c>
      <c r="P2401" s="195">
        <v>0.25900000000000001</v>
      </c>
      <c r="Q2401" s="195">
        <v>0.22900000000000001</v>
      </c>
      <c r="R2401" s="195">
        <v>0.27</v>
      </c>
      <c r="S2401" s="195">
        <v>9.9000000000000005E-2</v>
      </c>
      <c r="T2401" s="195">
        <v>0.129</v>
      </c>
      <c r="U2401" s="195">
        <v>1.6E-2</v>
      </c>
      <c r="V2401" s="195">
        <v>0.03</v>
      </c>
      <c r="W2401" s="195">
        <v>0.311</v>
      </c>
      <c r="X2401" s="195">
        <v>0.35499999999999998</v>
      </c>
      <c r="Y2401" s="195">
        <v>8.0000000000000002E-3</v>
      </c>
      <c r="Z2401" s="195">
        <v>1.7999999999999999E-2</v>
      </c>
      <c r="AA2401" s="195">
        <v>2.5999999999999999E-2</v>
      </c>
      <c r="AB2401" s="195">
        <v>4.2999999999999997E-2</v>
      </c>
    </row>
    <row r="2402" spans="1:28" x14ac:dyDescent="0.25">
      <c r="A2402" s="94" t="s">
        <v>3845</v>
      </c>
      <c r="B2402" s="195" t="s">
        <v>143</v>
      </c>
      <c r="C2402" s="195">
        <v>0.44206549118387911</v>
      </c>
      <c r="D2402" s="195">
        <v>0.33753148614609574</v>
      </c>
      <c r="E2402" s="195">
        <v>6.5491183879093195E-2</v>
      </c>
      <c r="F2402" s="195">
        <v>6.2972292191435771E-3</v>
      </c>
      <c r="G2402" s="195">
        <v>3.1486146095717885E-2</v>
      </c>
      <c r="H2402" s="195" t="s">
        <v>143</v>
      </c>
      <c r="I2402" s="195">
        <v>0.11712846347607053</v>
      </c>
      <c r="J2402" s="194">
        <v>1</v>
      </c>
      <c r="K2402" s="196">
        <v>794</v>
      </c>
      <c r="L2402" s="94"/>
      <c r="M2402" s="195" t="s">
        <v>143</v>
      </c>
      <c r="N2402" s="195" t="s">
        <v>143</v>
      </c>
      <c r="O2402" s="195">
        <v>0.40799999999999997</v>
      </c>
      <c r="P2402" s="195">
        <v>0.47699999999999998</v>
      </c>
      <c r="Q2402" s="195">
        <v>0.30499999999999999</v>
      </c>
      <c r="R2402" s="195">
        <v>0.371</v>
      </c>
      <c r="S2402" s="195">
        <v>0.05</v>
      </c>
      <c r="T2402" s="195">
        <v>8.5000000000000006E-2</v>
      </c>
      <c r="U2402" s="195">
        <v>3.0000000000000001E-3</v>
      </c>
      <c r="V2402" s="195">
        <v>1.4999999999999999E-2</v>
      </c>
      <c r="W2402" s="195">
        <v>2.1000000000000001E-2</v>
      </c>
      <c r="X2402" s="195">
        <v>4.5999999999999999E-2</v>
      </c>
      <c r="Y2402" s="195" t="s">
        <v>143</v>
      </c>
      <c r="Z2402" s="195" t="s">
        <v>143</v>
      </c>
      <c r="AA2402" s="195">
        <v>9.7000000000000003E-2</v>
      </c>
      <c r="AB2402" s="195">
        <v>0.14099999999999999</v>
      </c>
    </row>
    <row r="2403" spans="1:28" x14ac:dyDescent="0.25">
      <c r="A2403" s="94" t="s">
        <v>3846</v>
      </c>
      <c r="B2403" s="195" t="s">
        <v>143</v>
      </c>
      <c r="C2403" s="195">
        <v>0.17828200972447325</v>
      </c>
      <c r="D2403" s="195">
        <v>0.36952998379254459</v>
      </c>
      <c r="E2403" s="195">
        <v>0.1053484602917342</v>
      </c>
      <c r="F2403" s="195">
        <v>9.7244732576985422E-3</v>
      </c>
      <c r="G2403" s="195">
        <v>0.28038897893030795</v>
      </c>
      <c r="H2403" s="195">
        <v>3.2414910858995136E-3</v>
      </c>
      <c r="I2403" s="195">
        <v>5.3484602917341979E-2</v>
      </c>
      <c r="J2403" s="194">
        <v>1</v>
      </c>
      <c r="K2403" s="196">
        <v>617</v>
      </c>
      <c r="L2403" s="94"/>
      <c r="M2403" s="195" t="s">
        <v>143</v>
      </c>
      <c r="N2403" s="195" t="s">
        <v>143</v>
      </c>
      <c r="O2403" s="195">
        <v>0.15</v>
      </c>
      <c r="P2403" s="195">
        <v>0.21</v>
      </c>
      <c r="Q2403" s="195">
        <v>0.33200000000000002</v>
      </c>
      <c r="R2403" s="195">
        <v>0.40799999999999997</v>
      </c>
      <c r="S2403" s="195">
        <v>8.4000000000000005E-2</v>
      </c>
      <c r="T2403" s="195">
        <v>0.13200000000000001</v>
      </c>
      <c r="U2403" s="195">
        <v>4.0000000000000001E-3</v>
      </c>
      <c r="V2403" s="195">
        <v>2.1000000000000001E-2</v>
      </c>
      <c r="W2403" s="195">
        <v>0.246</v>
      </c>
      <c r="X2403" s="195">
        <v>0.317</v>
      </c>
      <c r="Y2403" s="195">
        <v>1E-3</v>
      </c>
      <c r="Z2403" s="195">
        <v>1.2E-2</v>
      </c>
      <c r="AA2403" s="195">
        <v>3.7999999999999999E-2</v>
      </c>
      <c r="AB2403" s="195">
        <v>7.3999999999999996E-2</v>
      </c>
    </row>
    <row r="2404" spans="1:28" x14ac:dyDescent="0.25">
      <c r="A2404" s="94" t="s">
        <v>3847</v>
      </c>
      <c r="B2404" s="195" t="s">
        <v>143</v>
      </c>
      <c r="C2404" s="195">
        <v>0.36057692307692307</v>
      </c>
      <c r="D2404" s="195">
        <v>0.17788461538461539</v>
      </c>
      <c r="E2404" s="195">
        <v>6.7307692307692304E-2</v>
      </c>
      <c r="F2404" s="195">
        <v>0.125</v>
      </c>
      <c r="G2404" s="195">
        <v>0.20913461538461539</v>
      </c>
      <c r="H2404" s="195">
        <v>7.2115384615384619E-3</v>
      </c>
      <c r="I2404" s="195">
        <v>5.2884615384615384E-2</v>
      </c>
      <c r="J2404" s="194">
        <v>1</v>
      </c>
      <c r="K2404" s="196">
        <v>416</v>
      </c>
      <c r="L2404" s="94"/>
      <c r="M2404" s="195" t="s">
        <v>143</v>
      </c>
      <c r="N2404" s="195" t="s">
        <v>143</v>
      </c>
      <c r="O2404" s="195">
        <v>0.316</v>
      </c>
      <c r="P2404" s="195">
        <v>0.40799999999999997</v>
      </c>
      <c r="Q2404" s="195">
        <v>0.14399999999999999</v>
      </c>
      <c r="R2404" s="195">
        <v>0.218</v>
      </c>
      <c r="S2404" s="195">
        <v>4.7E-2</v>
      </c>
      <c r="T2404" s="195">
        <v>9.6000000000000002E-2</v>
      </c>
      <c r="U2404" s="195">
        <v>9.7000000000000003E-2</v>
      </c>
      <c r="V2404" s="195">
        <v>0.16</v>
      </c>
      <c r="W2404" s="195">
        <v>0.17299999999999999</v>
      </c>
      <c r="X2404" s="195">
        <v>0.251</v>
      </c>
      <c r="Y2404" s="195">
        <v>2E-3</v>
      </c>
      <c r="Z2404" s="195">
        <v>2.1000000000000001E-2</v>
      </c>
      <c r="AA2404" s="195">
        <v>3.5000000000000003E-2</v>
      </c>
      <c r="AB2404" s="195">
        <v>7.9000000000000001E-2</v>
      </c>
    </row>
    <row r="2405" spans="1:28" x14ac:dyDescent="0.25">
      <c r="A2405" s="94" t="s">
        <v>3848</v>
      </c>
      <c r="B2405" s="195" t="s">
        <v>143</v>
      </c>
      <c r="C2405" s="195">
        <v>0.13813229571984437</v>
      </c>
      <c r="D2405" s="195">
        <v>0.20622568093385213</v>
      </c>
      <c r="E2405" s="195">
        <v>9.9221789883268477E-2</v>
      </c>
      <c r="F2405" s="195">
        <v>2.7237354085603113E-2</v>
      </c>
      <c r="G2405" s="195">
        <v>0.46303501945525294</v>
      </c>
      <c r="H2405" s="195">
        <v>1.7509727626459144E-2</v>
      </c>
      <c r="I2405" s="195">
        <v>4.8638132295719845E-2</v>
      </c>
      <c r="J2405" s="194">
        <v>1</v>
      </c>
      <c r="K2405" s="196">
        <v>514</v>
      </c>
      <c r="L2405" s="94"/>
      <c r="M2405" s="195" t="s">
        <v>143</v>
      </c>
      <c r="N2405" s="195" t="s">
        <v>143</v>
      </c>
      <c r="O2405" s="195">
        <v>0.111</v>
      </c>
      <c r="P2405" s="195">
        <v>0.17100000000000001</v>
      </c>
      <c r="Q2405" s="195">
        <v>0.17299999999999999</v>
      </c>
      <c r="R2405" s="195">
        <v>0.24299999999999999</v>
      </c>
      <c r="S2405" s="195">
        <v>7.5999999999999998E-2</v>
      </c>
      <c r="T2405" s="195">
        <v>0.128</v>
      </c>
      <c r="U2405" s="195">
        <v>1.6E-2</v>
      </c>
      <c r="V2405" s="195">
        <v>4.4999999999999998E-2</v>
      </c>
      <c r="W2405" s="195">
        <v>0.42</v>
      </c>
      <c r="X2405" s="195">
        <v>0.50600000000000001</v>
      </c>
      <c r="Y2405" s="195">
        <v>8.9999999999999993E-3</v>
      </c>
      <c r="Z2405" s="195">
        <v>3.3000000000000002E-2</v>
      </c>
      <c r="AA2405" s="195">
        <v>3.3000000000000002E-2</v>
      </c>
      <c r="AB2405" s="195">
        <v>7.0999999999999994E-2</v>
      </c>
    </row>
    <row r="2406" spans="1:28" x14ac:dyDescent="0.25">
      <c r="A2406" s="94" t="s">
        <v>3849</v>
      </c>
      <c r="B2406" s="195" t="s">
        <v>143</v>
      </c>
      <c r="C2406" s="195">
        <v>0.25775547445255476</v>
      </c>
      <c r="D2406" s="195">
        <v>0.51277372262773724</v>
      </c>
      <c r="E2406" s="195">
        <v>7.1167883211678828E-2</v>
      </c>
      <c r="F2406" s="195">
        <v>1.3686131386861315E-2</v>
      </c>
      <c r="G2406" s="195">
        <v>7.4817518248175188E-2</v>
      </c>
      <c r="H2406" s="195">
        <v>3.6496350364963502E-3</v>
      </c>
      <c r="I2406" s="195">
        <v>6.6149635036496346E-2</v>
      </c>
      <c r="J2406" s="194">
        <v>1</v>
      </c>
      <c r="K2406" s="196">
        <v>2192</v>
      </c>
      <c r="L2406" s="94"/>
      <c r="M2406" s="195" t="s">
        <v>143</v>
      </c>
      <c r="N2406" s="195" t="s">
        <v>143</v>
      </c>
      <c r="O2406" s="195">
        <v>0.24</v>
      </c>
      <c r="P2406" s="195">
        <v>0.27600000000000002</v>
      </c>
      <c r="Q2406" s="195">
        <v>0.49199999999999999</v>
      </c>
      <c r="R2406" s="195">
        <v>0.53400000000000003</v>
      </c>
      <c r="S2406" s="195">
        <v>6.0999999999999999E-2</v>
      </c>
      <c r="T2406" s="195">
        <v>8.3000000000000004E-2</v>
      </c>
      <c r="U2406" s="195">
        <v>0.01</v>
      </c>
      <c r="V2406" s="195">
        <v>1.9E-2</v>
      </c>
      <c r="W2406" s="195">
        <v>6.5000000000000002E-2</v>
      </c>
      <c r="X2406" s="195">
        <v>8.6999999999999994E-2</v>
      </c>
      <c r="Y2406" s="195">
        <v>2E-3</v>
      </c>
      <c r="Z2406" s="195">
        <v>7.0000000000000001E-3</v>
      </c>
      <c r="AA2406" s="195">
        <v>5.6000000000000001E-2</v>
      </c>
      <c r="AB2406" s="195">
        <v>7.6999999999999999E-2</v>
      </c>
    </row>
    <row r="2407" spans="1:28" x14ac:dyDescent="0.25">
      <c r="A2407" s="94" t="s">
        <v>3850</v>
      </c>
      <c r="B2407" s="195" t="s">
        <v>143</v>
      </c>
      <c r="C2407" s="195">
        <v>0.46923076923076923</v>
      </c>
      <c r="D2407" s="195">
        <v>0.30769230769230771</v>
      </c>
      <c r="E2407" s="195">
        <v>5.6410256410256411E-2</v>
      </c>
      <c r="F2407" s="195">
        <v>1.0256410256410256E-2</v>
      </c>
      <c r="G2407" s="195">
        <v>8.461538461538462E-2</v>
      </c>
      <c r="H2407" s="195">
        <v>7.6923076923076927E-3</v>
      </c>
      <c r="I2407" s="195">
        <v>6.4102564102564097E-2</v>
      </c>
      <c r="J2407" s="194">
        <v>1</v>
      </c>
      <c r="K2407" s="196">
        <v>390</v>
      </c>
      <c r="L2407" s="94"/>
      <c r="M2407" s="195" t="s">
        <v>143</v>
      </c>
      <c r="N2407" s="195" t="s">
        <v>143</v>
      </c>
      <c r="O2407" s="195">
        <v>0.42</v>
      </c>
      <c r="P2407" s="195">
        <v>0.51900000000000002</v>
      </c>
      <c r="Q2407" s="195">
        <v>0.26400000000000001</v>
      </c>
      <c r="R2407" s="195">
        <v>0.35499999999999998</v>
      </c>
      <c r="S2407" s="195">
        <v>3.7999999999999999E-2</v>
      </c>
      <c r="T2407" s="195">
        <v>8.4000000000000005E-2</v>
      </c>
      <c r="U2407" s="195">
        <v>4.0000000000000001E-3</v>
      </c>
      <c r="V2407" s="195">
        <v>2.5999999999999999E-2</v>
      </c>
      <c r="W2407" s="195">
        <v>6.0999999999999999E-2</v>
      </c>
      <c r="X2407" s="195">
        <v>0.11600000000000001</v>
      </c>
      <c r="Y2407" s="195">
        <v>3.0000000000000001E-3</v>
      </c>
      <c r="Z2407" s="195">
        <v>2.1999999999999999E-2</v>
      </c>
      <c r="AA2407" s="195">
        <v>4.3999999999999997E-2</v>
      </c>
      <c r="AB2407" s="195">
        <v>9.2999999999999999E-2</v>
      </c>
    </row>
    <row r="2408" spans="1:28" x14ac:dyDescent="0.25">
      <c r="A2408" s="94" t="s">
        <v>3851</v>
      </c>
      <c r="B2408" s="195">
        <v>6.4084306465394481E-2</v>
      </c>
      <c r="C2408" s="195">
        <v>0.31092756099876578</v>
      </c>
      <c r="D2408" s="195">
        <v>0.2646919206303997</v>
      </c>
      <c r="E2408" s="195">
        <v>9.569923098832242E-2</v>
      </c>
      <c r="F2408" s="195">
        <v>2.981106997056869E-2</v>
      </c>
      <c r="G2408" s="195">
        <v>0.18798063229849046</v>
      </c>
      <c r="H2408" s="195">
        <v>3.1330105383081744E-3</v>
      </c>
      <c r="I2408" s="195">
        <v>4.3672268109750306E-2</v>
      </c>
      <c r="J2408" s="194">
        <v>1</v>
      </c>
      <c r="K2408" s="196">
        <v>10533</v>
      </c>
      <c r="L2408" s="94"/>
      <c r="M2408" s="195">
        <v>0.06</v>
      </c>
      <c r="N2408" s="195">
        <v>6.9000000000000006E-2</v>
      </c>
      <c r="O2408" s="195">
        <v>0.30199999999999999</v>
      </c>
      <c r="P2408" s="195">
        <v>0.32</v>
      </c>
      <c r="Q2408" s="195">
        <v>0.25600000000000001</v>
      </c>
      <c r="R2408" s="195">
        <v>0.27300000000000002</v>
      </c>
      <c r="S2408" s="195">
        <v>0.09</v>
      </c>
      <c r="T2408" s="195">
        <v>0.10100000000000001</v>
      </c>
      <c r="U2408" s="195">
        <v>2.7E-2</v>
      </c>
      <c r="V2408" s="195">
        <v>3.3000000000000002E-2</v>
      </c>
      <c r="W2408" s="195">
        <v>0.18099999999999999</v>
      </c>
      <c r="X2408" s="195">
        <v>0.19600000000000001</v>
      </c>
      <c r="Y2408" s="195">
        <v>2E-3</v>
      </c>
      <c r="Z2408" s="195">
        <v>4.0000000000000001E-3</v>
      </c>
      <c r="AA2408" s="195">
        <v>0.04</v>
      </c>
      <c r="AB2408" s="195">
        <v>4.8000000000000001E-2</v>
      </c>
    </row>
    <row r="2409" spans="1:28" x14ac:dyDescent="0.25">
      <c r="A2409" s="94" t="s">
        <v>3852</v>
      </c>
      <c r="B2409" s="195" t="s">
        <v>143</v>
      </c>
      <c r="C2409" s="195">
        <v>0.4254658385093168</v>
      </c>
      <c r="D2409" s="195">
        <v>0.20496894409937888</v>
      </c>
      <c r="E2409" s="195">
        <v>0.11801242236024845</v>
      </c>
      <c r="F2409" s="195">
        <v>5.9006211180124224E-2</v>
      </c>
      <c r="G2409" s="195">
        <v>0.15838509316770186</v>
      </c>
      <c r="H2409" s="195" t="s">
        <v>143</v>
      </c>
      <c r="I2409" s="195">
        <v>3.4161490683229816E-2</v>
      </c>
      <c r="J2409" s="194">
        <v>1</v>
      </c>
      <c r="K2409" s="196">
        <v>322</v>
      </c>
      <c r="L2409" s="94"/>
      <c r="M2409" s="195" t="s">
        <v>143</v>
      </c>
      <c r="N2409" s="195" t="s">
        <v>143</v>
      </c>
      <c r="O2409" s="195">
        <v>0.373</v>
      </c>
      <c r="P2409" s="195">
        <v>0.48</v>
      </c>
      <c r="Q2409" s="195">
        <v>0.16400000000000001</v>
      </c>
      <c r="R2409" s="195">
        <v>0.252</v>
      </c>
      <c r="S2409" s="195">
        <v>8.6999999999999994E-2</v>
      </c>
      <c r="T2409" s="195">
        <v>0.158</v>
      </c>
      <c r="U2409" s="195">
        <v>3.7999999999999999E-2</v>
      </c>
      <c r="V2409" s="195">
        <v>0.09</v>
      </c>
      <c r="W2409" s="195">
        <v>0.123</v>
      </c>
      <c r="X2409" s="195">
        <v>0.20200000000000001</v>
      </c>
      <c r="Y2409" s="195" t="s">
        <v>143</v>
      </c>
      <c r="Z2409" s="195" t="s">
        <v>143</v>
      </c>
      <c r="AA2409" s="195">
        <v>1.9E-2</v>
      </c>
      <c r="AB2409" s="195">
        <v>0.06</v>
      </c>
    </row>
    <row r="2410" spans="1:28" x14ac:dyDescent="0.25">
      <c r="A2410" s="94" t="s">
        <v>3853</v>
      </c>
      <c r="B2410" s="195" t="s">
        <v>143</v>
      </c>
      <c r="C2410" s="195">
        <v>0.10714285714285714</v>
      </c>
      <c r="D2410" s="195">
        <v>0.22222222222222221</v>
      </c>
      <c r="E2410" s="195">
        <v>3.1746031746031744E-2</v>
      </c>
      <c r="F2410" s="195">
        <v>1.984126984126984E-2</v>
      </c>
      <c r="G2410" s="195">
        <v>0.51587301587301593</v>
      </c>
      <c r="H2410" s="195">
        <v>3.5714285714285712E-2</v>
      </c>
      <c r="I2410" s="195">
        <v>6.7460317460317457E-2</v>
      </c>
      <c r="J2410" s="194">
        <v>1</v>
      </c>
      <c r="K2410" s="196">
        <v>252</v>
      </c>
      <c r="L2410" s="94"/>
      <c r="M2410" s="195" t="s">
        <v>143</v>
      </c>
      <c r="N2410" s="195" t="s">
        <v>143</v>
      </c>
      <c r="O2410" s="195">
        <v>7.4999999999999997E-2</v>
      </c>
      <c r="P2410" s="195">
        <v>0.151</v>
      </c>
      <c r="Q2410" s="195">
        <v>0.17499999999999999</v>
      </c>
      <c r="R2410" s="195">
        <v>0.27800000000000002</v>
      </c>
      <c r="S2410" s="195">
        <v>1.6E-2</v>
      </c>
      <c r="T2410" s="195">
        <v>6.0999999999999999E-2</v>
      </c>
      <c r="U2410" s="195">
        <v>8.9999999999999993E-3</v>
      </c>
      <c r="V2410" s="195">
        <v>4.5999999999999999E-2</v>
      </c>
      <c r="W2410" s="195">
        <v>0.45400000000000001</v>
      </c>
      <c r="X2410" s="195">
        <v>0.57699999999999996</v>
      </c>
      <c r="Y2410" s="195">
        <v>1.9E-2</v>
      </c>
      <c r="Z2410" s="195">
        <v>6.6000000000000003E-2</v>
      </c>
      <c r="AA2410" s="195">
        <v>4.2999999999999997E-2</v>
      </c>
      <c r="AB2410" s="195">
        <v>0.105</v>
      </c>
    </row>
    <row r="2411" spans="1:28" x14ac:dyDescent="0.25">
      <c r="A2411" s="94" t="s">
        <v>3854</v>
      </c>
      <c r="B2411" s="195">
        <v>0.10106382978723404</v>
      </c>
      <c r="C2411" s="195" t="s">
        <v>143</v>
      </c>
      <c r="D2411" s="195">
        <v>0.724290780141844</v>
      </c>
      <c r="E2411" s="195">
        <v>0.1524822695035461</v>
      </c>
      <c r="F2411" s="195">
        <v>3.5460992907801418E-3</v>
      </c>
      <c r="G2411" s="195">
        <v>4.4326241134751776E-3</v>
      </c>
      <c r="H2411" s="195" t="s">
        <v>143</v>
      </c>
      <c r="I2411" s="195">
        <v>1.4184397163120567E-2</v>
      </c>
      <c r="J2411" s="194">
        <v>1</v>
      </c>
      <c r="K2411" s="196">
        <v>1128</v>
      </c>
      <c r="L2411" s="94"/>
      <c r="M2411" s="195">
        <v>8.5000000000000006E-2</v>
      </c>
      <c r="N2411" s="195">
        <v>0.12</v>
      </c>
      <c r="O2411" s="195" t="s">
        <v>143</v>
      </c>
      <c r="P2411" s="195" t="s">
        <v>143</v>
      </c>
      <c r="Q2411" s="195">
        <v>0.69699999999999995</v>
      </c>
      <c r="R2411" s="195">
        <v>0.75</v>
      </c>
      <c r="S2411" s="195">
        <v>0.13300000000000001</v>
      </c>
      <c r="T2411" s="195">
        <v>0.17499999999999999</v>
      </c>
      <c r="U2411" s="195">
        <v>1E-3</v>
      </c>
      <c r="V2411" s="195">
        <v>8.9999999999999993E-3</v>
      </c>
      <c r="W2411" s="195">
        <v>2E-3</v>
      </c>
      <c r="X2411" s="195">
        <v>0.01</v>
      </c>
      <c r="Y2411" s="195" t="s">
        <v>143</v>
      </c>
      <c r="Z2411" s="195" t="s">
        <v>143</v>
      </c>
      <c r="AA2411" s="195">
        <v>8.9999999999999993E-3</v>
      </c>
      <c r="AB2411" s="195">
        <v>2.3E-2</v>
      </c>
    </row>
    <row r="2412" spans="1:28" x14ac:dyDescent="0.25">
      <c r="A2412" s="94" t="s">
        <v>3855</v>
      </c>
      <c r="B2412" s="195">
        <v>0.10067114093959731</v>
      </c>
      <c r="C2412" s="195">
        <v>0.26696495152870992</v>
      </c>
      <c r="D2412" s="195">
        <v>0.23117076808351977</v>
      </c>
      <c r="E2412" s="195">
        <v>7.0096942580164051E-2</v>
      </c>
      <c r="F2412" s="195">
        <v>7.4571215510812833E-2</v>
      </c>
      <c r="G2412" s="195">
        <v>0.2140193885160328</v>
      </c>
      <c r="H2412" s="195">
        <v>2.9828486204325128E-3</v>
      </c>
      <c r="I2412" s="195">
        <v>3.95227442207308E-2</v>
      </c>
      <c r="J2412" s="194">
        <v>1</v>
      </c>
      <c r="K2412" s="196">
        <v>1341</v>
      </c>
      <c r="L2412" s="94"/>
      <c r="M2412" s="195">
        <v>8.5999999999999993E-2</v>
      </c>
      <c r="N2412" s="195">
        <v>0.11799999999999999</v>
      </c>
      <c r="O2412" s="195">
        <v>0.24399999999999999</v>
      </c>
      <c r="P2412" s="195">
        <v>0.29099999999999998</v>
      </c>
      <c r="Q2412" s="195">
        <v>0.20899999999999999</v>
      </c>
      <c r="R2412" s="195">
        <v>0.254</v>
      </c>
      <c r="S2412" s="195">
        <v>5.8000000000000003E-2</v>
      </c>
      <c r="T2412" s="195">
        <v>8.5000000000000006E-2</v>
      </c>
      <c r="U2412" s="195">
        <v>6.2E-2</v>
      </c>
      <c r="V2412" s="195">
        <v>0.09</v>
      </c>
      <c r="W2412" s="195">
        <v>0.193</v>
      </c>
      <c r="X2412" s="195">
        <v>0.23699999999999999</v>
      </c>
      <c r="Y2412" s="195">
        <v>1E-3</v>
      </c>
      <c r="Z2412" s="195">
        <v>8.0000000000000002E-3</v>
      </c>
      <c r="AA2412" s="195">
        <v>0.03</v>
      </c>
      <c r="AB2412" s="195">
        <v>5.0999999999999997E-2</v>
      </c>
    </row>
    <row r="2413" spans="1:28" x14ac:dyDescent="0.25">
      <c r="A2413" s="94" t="s">
        <v>3856</v>
      </c>
      <c r="B2413" s="195">
        <v>0.2915942028985507</v>
      </c>
      <c r="C2413" s="195">
        <v>0.46608695652173915</v>
      </c>
      <c r="D2413" s="195">
        <v>0.12289855072463768</v>
      </c>
      <c r="E2413" s="195">
        <v>2.4347826086956521E-2</v>
      </c>
      <c r="F2413" s="195" t="s">
        <v>143</v>
      </c>
      <c r="G2413" s="195">
        <v>3.6521739130434785E-2</v>
      </c>
      <c r="H2413" s="195">
        <v>5.7971014492753622E-4</v>
      </c>
      <c r="I2413" s="195">
        <v>5.7971014492753624E-2</v>
      </c>
      <c r="J2413" s="194">
        <v>1</v>
      </c>
      <c r="K2413" s="196">
        <v>1725</v>
      </c>
      <c r="L2413" s="94"/>
      <c r="M2413" s="195">
        <v>0.27100000000000002</v>
      </c>
      <c r="N2413" s="195">
        <v>0.313</v>
      </c>
      <c r="O2413" s="195">
        <v>0.443</v>
      </c>
      <c r="P2413" s="195">
        <v>0.49</v>
      </c>
      <c r="Q2413" s="195">
        <v>0.108</v>
      </c>
      <c r="R2413" s="195">
        <v>0.13900000000000001</v>
      </c>
      <c r="S2413" s="195">
        <v>1.7999999999999999E-2</v>
      </c>
      <c r="T2413" s="195">
        <v>3.3000000000000002E-2</v>
      </c>
      <c r="U2413" s="195" t="s">
        <v>143</v>
      </c>
      <c r="V2413" s="195" t="s">
        <v>143</v>
      </c>
      <c r="W2413" s="195">
        <v>2.9000000000000001E-2</v>
      </c>
      <c r="X2413" s="195">
        <v>4.5999999999999999E-2</v>
      </c>
      <c r="Y2413" s="195">
        <v>0</v>
      </c>
      <c r="Z2413" s="195">
        <v>3.0000000000000001E-3</v>
      </c>
      <c r="AA2413" s="195">
        <v>4.8000000000000001E-2</v>
      </c>
      <c r="AB2413" s="195">
        <v>7.0000000000000007E-2</v>
      </c>
    </row>
    <row r="2414" spans="1:28" x14ac:dyDescent="0.25">
      <c r="A2414" s="94" t="s">
        <v>3857</v>
      </c>
      <c r="B2414" s="195" t="s">
        <v>143</v>
      </c>
      <c r="C2414" s="195">
        <v>0.20370370370370369</v>
      </c>
      <c r="D2414" s="195">
        <v>0.33703703703703702</v>
      </c>
      <c r="E2414" s="195">
        <v>0.15185185185185185</v>
      </c>
      <c r="F2414" s="195">
        <v>3.7037037037037035E-2</v>
      </c>
      <c r="G2414" s="195">
        <v>0.21851851851851853</v>
      </c>
      <c r="H2414" s="195" t="s">
        <v>143</v>
      </c>
      <c r="I2414" s="195">
        <v>5.185185185185185E-2</v>
      </c>
      <c r="J2414" s="194">
        <v>1</v>
      </c>
      <c r="K2414" s="196">
        <v>270</v>
      </c>
      <c r="L2414" s="94"/>
      <c r="M2414" s="195" t="s">
        <v>143</v>
      </c>
      <c r="N2414" s="195" t="s">
        <v>143</v>
      </c>
      <c r="O2414" s="195">
        <v>0.16</v>
      </c>
      <c r="P2414" s="195">
        <v>0.25600000000000001</v>
      </c>
      <c r="Q2414" s="195">
        <v>0.28299999999999997</v>
      </c>
      <c r="R2414" s="195">
        <v>0.39500000000000002</v>
      </c>
      <c r="S2414" s="195">
        <v>0.114</v>
      </c>
      <c r="T2414" s="195">
        <v>0.2</v>
      </c>
      <c r="U2414" s="195">
        <v>0.02</v>
      </c>
      <c r="V2414" s="195">
        <v>6.7000000000000004E-2</v>
      </c>
      <c r="W2414" s="195">
        <v>0.17299999999999999</v>
      </c>
      <c r="X2414" s="195">
        <v>0.27200000000000002</v>
      </c>
      <c r="Y2414" s="195" t="s">
        <v>143</v>
      </c>
      <c r="Z2414" s="195" t="s">
        <v>143</v>
      </c>
      <c r="AA2414" s="195">
        <v>3.1E-2</v>
      </c>
      <c r="AB2414" s="195">
        <v>8.5000000000000006E-2</v>
      </c>
    </row>
    <row r="2415" spans="1:28" x14ac:dyDescent="0.25">
      <c r="A2415" s="94" t="s">
        <v>3858</v>
      </c>
      <c r="B2415" s="195" t="s">
        <v>143</v>
      </c>
      <c r="C2415" s="195">
        <v>0.22508896797153025</v>
      </c>
      <c r="D2415" s="195">
        <v>0.26334519572953735</v>
      </c>
      <c r="E2415" s="195">
        <v>0.11921708185053381</v>
      </c>
      <c r="F2415" s="195">
        <v>2.6690391459074734E-2</v>
      </c>
      <c r="G2415" s="195">
        <v>0.33718861209964412</v>
      </c>
      <c r="H2415" s="195">
        <v>3.5587188612099642E-3</v>
      </c>
      <c r="I2415" s="195">
        <v>2.491103202846975E-2</v>
      </c>
      <c r="J2415" s="194">
        <v>1</v>
      </c>
      <c r="K2415" s="196">
        <v>1124</v>
      </c>
      <c r="L2415" s="94"/>
      <c r="M2415" s="195" t="s">
        <v>143</v>
      </c>
      <c r="N2415" s="195" t="s">
        <v>143</v>
      </c>
      <c r="O2415" s="195">
        <v>0.20200000000000001</v>
      </c>
      <c r="P2415" s="195">
        <v>0.25</v>
      </c>
      <c r="Q2415" s="195">
        <v>0.23799999999999999</v>
      </c>
      <c r="R2415" s="195">
        <v>0.28999999999999998</v>
      </c>
      <c r="S2415" s="195">
        <v>0.10199999999999999</v>
      </c>
      <c r="T2415" s="195">
        <v>0.13900000000000001</v>
      </c>
      <c r="U2415" s="195">
        <v>1.9E-2</v>
      </c>
      <c r="V2415" s="195">
        <v>3.7999999999999999E-2</v>
      </c>
      <c r="W2415" s="195">
        <v>0.31</v>
      </c>
      <c r="X2415" s="195">
        <v>0.36499999999999999</v>
      </c>
      <c r="Y2415" s="195">
        <v>1E-3</v>
      </c>
      <c r="Z2415" s="195">
        <v>8.9999999999999993E-3</v>
      </c>
      <c r="AA2415" s="195">
        <v>1.7000000000000001E-2</v>
      </c>
      <c r="AB2415" s="195">
        <v>3.5999999999999997E-2</v>
      </c>
    </row>
    <row r="2416" spans="1:28" x14ac:dyDescent="0.25">
      <c r="A2416" s="94" t="s">
        <v>3859</v>
      </c>
      <c r="B2416" s="195" t="s">
        <v>143</v>
      </c>
      <c r="C2416" s="195">
        <v>0.45263157894736844</v>
      </c>
      <c r="D2416" s="195">
        <v>0.38105263157894737</v>
      </c>
      <c r="E2416" s="195">
        <v>5.6842105263157895E-2</v>
      </c>
      <c r="F2416" s="195">
        <v>1.0526315789473684E-2</v>
      </c>
      <c r="G2416" s="195">
        <v>2.9473684210526315E-2</v>
      </c>
      <c r="H2416" s="195" t="s">
        <v>143</v>
      </c>
      <c r="I2416" s="195">
        <v>6.9473684210526312E-2</v>
      </c>
      <c r="J2416" s="194">
        <v>1</v>
      </c>
      <c r="K2416" s="196">
        <v>475</v>
      </c>
      <c r="L2416" s="94"/>
      <c r="M2416" s="195" t="s">
        <v>143</v>
      </c>
      <c r="N2416" s="195" t="s">
        <v>143</v>
      </c>
      <c r="O2416" s="195">
        <v>0.40799999999999997</v>
      </c>
      <c r="P2416" s="195">
        <v>0.498</v>
      </c>
      <c r="Q2416" s="195">
        <v>0.33800000000000002</v>
      </c>
      <c r="R2416" s="195">
        <v>0.42599999999999999</v>
      </c>
      <c r="S2416" s="195">
        <v>3.9E-2</v>
      </c>
      <c r="T2416" s="195">
        <v>8.1000000000000003E-2</v>
      </c>
      <c r="U2416" s="195">
        <v>5.0000000000000001E-3</v>
      </c>
      <c r="V2416" s="195">
        <v>2.4E-2</v>
      </c>
      <c r="W2416" s="195">
        <v>1.7999999999999999E-2</v>
      </c>
      <c r="X2416" s="195">
        <v>4.9000000000000002E-2</v>
      </c>
      <c r="Y2416" s="195" t="s">
        <v>143</v>
      </c>
      <c r="Z2416" s="195" t="s">
        <v>143</v>
      </c>
      <c r="AA2416" s="195">
        <v>0.05</v>
      </c>
      <c r="AB2416" s="195">
        <v>9.6000000000000002E-2</v>
      </c>
    </row>
    <row r="2417" spans="1:28" x14ac:dyDescent="0.25">
      <c r="A2417" s="94" t="s">
        <v>3860</v>
      </c>
      <c r="B2417" s="195" t="s">
        <v>143</v>
      </c>
      <c r="C2417" s="195">
        <v>0.22429906542056074</v>
      </c>
      <c r="D2417" s="195">
        <v>0.34813084112149534</v>
      </c>
      <c r="E2417" s="195">
        <v>0.12383177570093458</v>
      </c>
      <c r="F2417" s="195">
        <v>3.2710280373831772E-2</v>
      </c>
      <c r="G2417" s="195">
        <v>0.21261682242990654</v>
      </c>
      <c r="H2417" s="195">
        <v>2.3364485981308409E-3</v>
      </c>
      <c r="I2417" s="195">
        <v>5.6074766355140186E-2</v>
      </c>
      <c r="J2417" s="194">
        <v>1</v>
      </c>
      <c r="K2417" s="196">
        <v>428</v>
      </c>
      <c r="L2417" s="94"/>
      <c r="M2417" s="195" t="s">
        <v>143</v>
      </c>
      <c r="N2417" s="195" t="s">
        <v>143</v>
      </c>
      <c r="O2417" s="195">
        <v>0.187</v>
      </c>
      <c r="P2417" s="195">
        <v>0.26600000000000001</v>
      </c>
      <c r="Q2417" s="195">
        <v>0.30499999999999999</v>
      </c>
      <c r="R2417" s="195">
        <v>0.39400000000000002</v>
      </c>
      <c r="S2417" s="195">
        <v>9.6000000000000002E-2</v>
      </c>
      <c r="T2417" s="195">
        <v>0.158</v>
      </c>
      <c r="U2417" s="195">
        <v>0.02</v>
      </c>
      <c r="V2417" s="195">
        <v>5.3999999999999999E-2</v>
      </c>
      <c r="W2417" s="195">
        <v>0.17599999999999999</v>
      </c>
      <c r="X2417" s="195">
        <v>0.254</v>
      </c>
      <c r="Y2417" s="195">
        <v>0</v>
      </c>
      <c r="Z2417" s="195">
        <v>1.2999999999999999E-2</v>
      </c>
      <c r="AA2417" s="195">
        <v>3.7999999999999999E-2</v>
      </c>
      <c r="AB2417" s="195">
        <v>8.2000000000000003E-2</v>
      </c>
    </row>
    <row r="2418" spans="1:28" x14ac:dyDescent="0.25">
      <c r="A2418" s="94" t="s">
        <v>3861</v>
      </c>
      <c r="B2418" s="195" t="s">
        <v>143</v>
      </c>
      <c r="C2418" s="195">
        <v>0.33454545454545453</v>
      </c>
      <c r="D2418" s="195">
        <v>0.24363636363636362</v>
      </c>
      <c r="E2418" s="195">
        <v>0.10909090909090909</v>
      </c>
      <c r="F2418" s="195">
        <v>0.11636363636363636</v>
      </c>
      <c r="G2418" s="195">
        <v>0.16363636363636364</v>
      </c>
      <c r="H2418" s="195" t="s">
        <v>143</v>
      </c>
      <c r="I2418" s="195">
        <v>3.272727272727273E-2</v>
      </c>
      <c r="J2418" s="194">
        <v>1</v>
      </c>
      <c r="K2418" s="196">
        <v>275</v>
      </c>
      <c r="L2418" s="94"/>
      <c r="M2418" s="195" t="s">
        <v>143</v>
      </c>
      <c r="N2418" s="195" t="s">
        <v>143</v>
      </c>
      <c r="O2418" s="195">
        <v>0.28100000000000003</v>
      </c>
      <c r="P2418" s="195">
        <v>0.39200000000000002</v>
      </c>
      <c r="Q2418" s="195">
        <v>0.19700000000000001</v>
      </c>
      <c r="R2418" s="195">
        <v>0.29799999999999999</v>
      </c>
      <c r="S2418" s="195">
        <v>7.6999999999999999E-2</v>
      </c>
      <c r="T2418" s="195">
        <v>0.151</v>
      </c>
      <c r="U2418" s="195">
        <v>8.4000000000000005E-2</v>
      </c>
      <c r="V2418" s="195">
        <v>0.16</v>
      </c>
      <c r="W2418" s="195">
        <v>0.125</v>
      </c>
      <c r="X2418" s="195">
        <v>0.21199999999999999</v>
      </c>
      <c r="Y2418" s="195" t="s">
        <v>143</v>
      </c>
      <c r="Z2418" s="195" t="s">
        <v>143</v>
      </c>
      <c r="AA2418" s="195">
        <v>1.7000000000000001E-2</v>
      </c>
      <c r="AB2418" s="195">
        <v>6.0999999999999999E-2</v>
      </c>
    </row>
    <row r="2419" spans="1:28" x14ac:dyDescent="0.25">
      <c r="A2419" s="94" t="s">
        <v>3862</v>
      </c>
      <c r="B2419" s="195" t="s">
        <v>143</v>
      </c>
      <c r="C2419" s="195">
        <v>0.12449799196787148</v>
      </c>
      <c r="D2419" s="195">
        <v>0.24096385542168675</v>
      </c>
      <c r="E2419" s="195">
        <v>0.12048192771084337</v>
      </c>
      <c r="F2419" s="195">
        <v>3.614457831325301E-2</v>
      </c>
      <c r="G2419" s="195">
        <v>0.44176706827309237</v>
      </c>
      <c r="H2419" s="195">
        <v>8.0321285140562242E-3</v>
      </c>
      <c r="I2419" s="195">
        <v>2.8112449799196786E-2</v>
      </c>
      <c r="J2419" s="194">
        <v>1</v>
      </c>
      <c r="K2419" s="196">
        <v>249</v>
      </c>
      <c r="L2419" s="94"/>
      <c r="M2419" s="195" t="s">
        <v>143</v>
      </c>
      <c r="N2419" s="195" t="s">
        <v>143</v>
      </c>
      <c r="O2419" s="195">
        <v>8.8999999999999996E-2</v>
      </c>
      <c r="P2419" s="195">
        <v>0.17100000000000001</v>
      </c>
      <c r="Q2419" s="195">
        <v>0.192</v>
      </c>
      <c r="R2419" s="195">
        <v>0.29799999999999999</v>
      </c>
      <c r="S2419" s="195">
        <v>8.5999999999999993E-2</v>
      </c>
      <c r="T2419" s="195">
        <v>0.16700000000000001</v>
      </c>
      <c r="U2419" s="195">
        <v>1.9E-2</v>
      </c>
      <c r="V2419" s="195">
        <v>6.7000000000000004E-2</v>
      </c>
      <c r="W2419" s="195">
        <v>0.38100000000000001</v>
      </c>
      <c r="X2419" s="195">
        <v>0.504</v>
      </c>
      <c r="Y2419" s="195">
        <v>2E-3</v>
      </c>
      <c r="Z2419" s="195">
        <v>2.9000000000000001E-2</v>
      </c>
      <c r="AA2419" s="195">
        <v>1.4E-2</v>
      </c>
      <c r="AB2419" s="195">
        <v>5.7000000000000002E-2</v>
      </c>
    </row>
    <row r="2420" spans="1:28" x14ac:dyDescent="0.25">
      <c r="A2420" s="94" t="s">
        <v>3863</v>
      </c>
      <c r="B2420" s="195" t="s">
        <v>143</v>
      </c>
      <c r="C2420" s="195">
        <v>0.40378343118069143</v>
      </c>
      <c r="D2420" s="195">
        <v>0.35094585779517284</v>
      </c>
      <c r="E2420" s="195">
        <v>0.11350293542074363</v>
      </c>
      <c r="F2420" s="195">
        <v>1.6307893020221786E-2</v>
      </c>
      <c r="G2420" s="195">
        <v>6.7840834964122632E-2</v>
      </c>
      <c r="H2420" s="195">
        <v>3.9138943248532287E-3</v>
      </c>
      <c r="I2420" s="195">
        <v>4.3705153294194388E-2</v>
      </c>
      <c r="J2420" s="194">
        <v>1</v>
      </c>
      <c r="K2420" s="196">
        <v>1533</v>
      </c>
      <c r="L2420" s="94"/>
      <c r="M2420" s="195" t="s">
        <v>143</v>
      </c>
      <c r="N2420" s="195" t="s">
        <v>143</v>
      </c>
      <c r="O2420" s="195">
        <v>0.379</v>
      </c>
      <c r="P2420" s="195">
        <v>0.42899999999999999</v>
      </c>
      <c r="Q2420" s="195">
        <v>0.32700000000000001</v>
      </c>
      <c r="R2420" s="195">
        <v>0.375</v>
      </c>
      <c r="S2420" s="195">
        <v>9.9000000000000005E-2</v>
      </c>
      <c r="T2420" s="195">
        <v>0.13</v>
      </c>
      <c r="U2420" s="195">
        <v>1.0999999999999999E-2</v>
      </c>
      <c r="V2420" s="195">
        <v>2.4E-2</v>
      </c>
      <c r="W2420" s="195">
        <v>5.6000000000000001E-2</v>
      </c>
      <c r="X2420" s="195">
        <v>8.2000000000000003E-2</v>
      </c>
      <c r="Y2420" s="195">
        <v>2E-3</v>
      </c>
      <c r="Z2420" s="195">
        <v>8.9999999999999993E-3</v>
      </c>
      <c r="AA2420" s="195">
        <v>3.5000000000000003E-2</v>
      </c>
      <c r="AB2420" s="195">
        <v>5.5E-2</v>
      </c>
    </row>
    <row r="2421" spans="1:28" x14ac:dyDescent="0.25">
      <c r="A2421" s="94" t="s">
        <v>3864</v>
      </c>
      <c r="B2421" s="195" t="s">
        <v>143</v>
      </c>
      <c r="C2421" s="195">
        <v>0.40684410646387831</v>
      </c>
      <c r="D2421" s="195">
        <v>0.36882129277566539</v>
      </c>
      <c r="E2421" s="195">
        <v>0.12927756653992395</v>
      </c>
      <c r="F2421" s="195" t="s">
        <v>143</v>
      </c>
      <c r="G2421" s="195">
        <v>5.7034220532319393E-2</v>
      </c>
      <c r="H2421" s="195">
        <v>7.6045627376425855E-3</v>
      </c>
      <c r="I2421" s="195">
        <v>3.0418250950570342E-2</v>
      </c>
      <c r="J2421" s="194">
        <v>1</v>
      </c>
      <c r="K2421" s="196">
        <v>263</v>
      </c>
      <c r="L2421" s="94"/>
      <c r="M2421" s="195" t="s">
        <v>143</v>
      </c>
      <c r="N2421" s="195" t="s">
        <v>143</v>
      </c>
      <c r="O2421" s="195">
        <v>0.34899999999999998</v>
      </c>
      <c r="P2421" s="195">
        <v>0.46700000000000003</v>
      </c>
      <c r="Q2421" s="195">
        <v>0.313</v>
      </c>
      <c r="R2421" s="195">
        <v>0.42899999999999999</v>
      </c>
      <c r="S2421" s="195">
        <v>9.4E-2</v>
      </c>
      <c r="T2421" s="195">
        <v>0.17499999999999999</v>
      </c>
      <c r="U2421" s="195" t="s">
        <v>143</v>
      </c>
      <c r="V2421" s="195" t="s">
        <v>143</v>
      </c>
      <c r="W2421" s="195">
        <v>3.5000000000000003E-2</v>
      </c>
      <c r="X2421" s="195">
        <v>9.1999999999999998E-2</v>
      </c>
      <c r="Y2421" s="195">
        <v>2E-3</v>
      </c>
      <c r="Z2421" s="195">
        <v>2.7E-2</v>
      </c>
      <c r="AA2421" s="195">
        <v>1.4999999999999999E-2</v>
      </c>
      <c r="AB2421" s="195">
        <v>5.8999999999999997E-2</v>
      </c>
    </row>
    <row r="2422" spans="1:28" x14ac:dyDescent="0.25">
      <c r="A2422" s="94" t="s">
        <v>3865</v>
      </c>
      <c r="B2422" s="195">
        <v>6.3176406926406928E-2</v>
      </c>
      <c r="C2422" s="195">
        <v>0.31818181818181818</v>
      </c>
      <c r="D2422" s="195">
        <v>0.26055194805194803</v>
      </c>
      <c r="E2422" s="195">
        <v>9.9972943722943727E-2</v>
      </c>
      <c r="F2422" s="195">
        <v>2.2727272727272728E-2</v>
      </c>
      <c r="G2422" s="195">
        <v>0.20549242424242425</v>
      </c>
      <c r="H2422" s="195">
        <v>2.5027056277056275E-3</v>
      </c>
      <c r="I2422" s="195">
        <v>2.739448051948052E-2</v>
      </c>
      <c r="J2422" s="194">
        <v>1</v>
      </c>
      <c r="K2422" s="196">
        <v>14784</v>
      </c>
      <c r="L2422" s="94"/>
      <c r="M2422" s="195">
        <v>5.8999999999999997E-2</v>
      </c>
      <c r="N2422" s="195">
        <v>6.7000000000000004E-2</v>
      </c>
      <c r="O2422" s="195">
        <v>0.311</v>
      </c>
      <c r="P2422" s="195">
        <v>0.32600000000000001</v>
      </c>
      <c r="Q2422" s="195">
        <v>0.254</v>
      </c>
      <c r="R2422" s="195">
        <v>0.26800000000000002</v>
      </c>
      <c r="S2422" s="195">
        <v>9.5000000000000001E-2</v>
      </c>
      <c r="T2422" s="195">
        <v>0.105</v>
      </c>
      <c r="U2422" s="195">
        <v>0.02</v>
      </c>
      <c r="V2422" s="195">
        <v>2.5000000000000001E-2</v>
      </c>
      <c r="W2422" s="195">
        <v>0.19900000000000001</v>
      </c>
      <c r="X2422" s="195">
        <v>0.21199999999999999</v>
      </c>
      <c r="Y2422" s="195">
        <v>2E-3</v>
      </c>
      <c r="Z2422" s="195">
        <v>3.0000000000000001E-3</v>
      </c>
      <c r="AA2422" s="195">
        <v>2.5000000000000001E-2</v>
      </c>
      <c r="AB2422" s="195">
        <v>0.03</v>
      </c>
    </row>
    <row r="2423" spans="1:28" x14ac:dyDescent="0.25">
      <c r="A2423" s="94" t="s">
        <v>3866</v>
      </c>
      <c r="B2423" s="195" t="s">
        <v>143</v>
      </c>
      <c r="C2423" s="195">
        <v>0.37373737373737376</v>
      </c>
      <c r="D2423" s="195">
        <v>0.24646464646464647</v>
      </c>
      <c r="E2423" s="195">
        <v>0.1595959595959596</v>
      </c>
      <c r="F2423" s="195">
        <v>2.2222222222222223E-2</v>
      </c>
      <c r="G2423" s="195">
        <v>0.17777777777777778</v>
      </c>
      <c r="H2423" s="195">
        <v>2.0202020202020202E-3</v>
      </c>
      <c r="I2423" s="195">
        <v>1.8181818181818181E-2</v>
      </c>
      <c r="J2423" s="194">
        <v>1</v>
      </c>
      <c r="K2423" s="196">
        <v>495</v>
      </c>
      <c r="L2423" s="94"/>
      <c r="M2423" s="195" t="s">
        <v>143</v>
      </c>
      <c r="N2423" s="195" t="s">
        <v>143</v>
      </c>
      <c r="O2423" s="195">
        <v>0.33200000000000002</v>
      </c>
      <c r="P2423" s="195">
        <v>0.41699999999999998</v>
      </c>
      <c r="Q2423" s="195">
        <v>0.21099999999999999</v>
      </c>
      <c r="R2423" s="195">
        <v>0.28599999999999998</v>
      </c>
      <c r="S2423" s="195">
        <v>0.13</v>
      </c>
      <c r="T2423" s="195">
        <v>0.19400000000000001</v>
      </c>
      <c r="U2423" s="195">
        <v>1.2E-2</v>
      </c>
      <c r="V2423" s="195">
        <v>3.9E-2</v>
      </c>
      <c r="W2423" s="195">
        <v>0.14699999999999999</v>
      </c>
      <c r="X2423" s="195">
        <v>0.214</v>
      </c>
      <c r="Y2423" s="195">
        <v>0</v>
      </c>
      <c r="Z2423" s="195">
        <v>1.0999999999999999E-2</v>
      </c>
      <c r="AA2423" s="195">
        <v>0.01</v>
      </c>
      <c r="AB2423" s="195">
        <v>3.4000000000000002E-2</v>
      </c>
    </row>
    <row r="2424" spans="1:28" x14ac:dyDescent="0.25">
      <c r="A2424" s="94" t="s">
        <v>3867</v>
      </c>
      <c r="B2424" s="195" t="s">
        <v>143</v>
      </c>
      <c r="C2424" s="195">
        <v>0.10457516339869281</v>
      </c>
      <c r="D2424" s="195">
        <v>0.14705882352941177</v>
      </c>
      <c r="E2424" s="195">
        <v>6.2091503267973858E-2</v>
      </c>
      <c r="F2424" s="195">
        <v>1.3071895424836602E-2</v>
      </c>
      <c r="G2424" s="195">
        <v>0.60784313725490191</v>
      </c>
      <c r="H2424" s="195">
        <v>1.6339869281045753E-2</v>
      </c>
      <c r="I2424" s="195">
        <v>4.9019607843137254E-2</v>
      </c>
      <c r="J2424" s="194">
        <v>1</v>
      </c>
      <c r="K2424" s="196">
        <v>306</v>
      </c>
      <c r="L2424" s="94"/>
      <c r="M2424" s="195" t="s">
        <v>143</v>
      </c>
      <c r="N2424" s="195" t="s">
        <v>143</v>
      </c>
      <c r="O2424" s="195">
        <v>7.4999999999999997E-2</v>
      </c>
      <c r="P2424" s="195">
        <v>0.14399999999999999</v>
      </c>
      <c r="Q2424" s="195">
        <v>0.112</v>
      </c>
      <c r="R2424" s="195">
        <v>0.191</v>
      </c>
      <c r="S2424" s="195">
        <v>0.04</v>
      </c>
      <c r="T2424" s="195">
        <v>9.5000000000000001E-2</v>
      </c>
      <c r="U2424" s="195">
        <v>5.0000000000000001E-3</v>
      </c>
      <c r="V2424" s="195">
        <v>3.3000000000000002E-2</v>
      </c>
      <c r="W2424" s="195">
        <v>0.55200000000000005</v>
      </c>
      <c r="X2424" s="195">
        <v>0.66100000000000003</v>
      </c>
      <c r="Y2424" s="195">
        <v>7.0000000000000001E-3</v>
      </c>
      <c r="Z2424" s="195">
        <v>3.7999999999999999E-2</v>
      </c>
      <c r="AA2424" s="195">
        <v>0.03</v>
      </c>
      <c r="AB2424" s="195">
        <v>7.9000000000000001E-2</v>
      </c>
    </row>
    <row r="2425" spans="1:28" x14ac:dyDescent="0.25">
      <c r="A2425" s="94" t="s">
        <v>3868</v>
      </c>
      <c r="B2425" s="195">
        <v>0.42892976588628762</v>
      </c>
      <c r="C2425" s="195">
        <v>3.3444816053511705E-3</v>
      </c>
      <c r="D2425" s="195">
        <v>0.298494983277592</v>
      </c>
      <c r="E2425" s="195">
        <v>0.25250836120401338</v>
      </c>
      <c r="F2425" s="195">
        <v>1.6722408026755853E-3</v>
      </c>
      <c r="G2425" s="195">
        <v>4.180602006688963E-3</v>
      </c>
      <c r="H2425" s="195" t="s">
        <v>143</v>
      </c>
      <c r="I2425" s="195">
        <v>1.0869565217391304E-2</v>
      </c>
      <c r="J2425" s="194">
        <v>1</v>
      </c>
      <c r="K2425" s="196">
        <v>1196</v>
      </c>
      <c r="L2425" s="94"/>
      <c r="M2425" s="195">
        <v>0.40100000000000002</v>
      </c>
      <c r="N2425" s="195">
        <v>0.45700000000000002</v>
      </c>
      <c r="O2425" s="195">
        <v>1E-3</v>
      </c>
      <c r="P2425" s="195">
        <v>8.9999999999999993E-3</v>
      </c>
      <c r="Q2425" s="195">
        <v>0.27300000000000002</v>
      </c>
      <c r="R2425" s="195">
        <v>0.32500000000000001</v>
      </c>
      <c r="S2425" s="195">
        <v>0.22900000000000001</v>
      </c>
      <c r="T2425" s="195">
        <v>0.27800000000000002</v>
      </c>
      <c r="U2425" s="195">
        <v>0</v>
      </c>
      <c r="V2425" s="195">
        <v>6.0000000000000001E-3</v>
      </c>
      <c r="W2425" s="195">
        <v>2E-3</v>
      </c>
      <c r="X2425" s="195">
        <v>0.01</v>
      </c>
      <c r="Y2425" s="195" t="s">
        <v>143</v>
      </c>
      <c r="Z2425" s="195" t="s">
        <v>143</v>
      </c>
      <c r="AA2425" s="195">
        <v>6.0000000000000001E-3</v>
      </c>
      <c r="AB2425" s="195">
        <v>1.9E-2</v>
      </c>
    </row>
    <row r="2426" spans="1:28" x14ac:dyDescent="0.25">
      <c r="A2426" s="94" t="s">
        <v>3869</v>
      </c>
      <c r="B2426" s="195">
        <v>0.10943983402489627</v>
      </c>
      <c r="C2426" s="195">
        <v>0.28112033195020747</v>
      </c>
      <c r="D2426" s="195">
        <v>0.23029045643153526</v>
      </c>
      <c r="E2426" s="195">
        <v>8.1431535269709546E-2</v>
      </c>
      <c r="F2426" s="195">
        <v>4.6680497925311204E-2</v>
      </c>
      <c r="G2426" s="195">
        <v>0.22769709543568464</v>
      </c>
      <c r="H2426" s="195">
        <v>1.5560165975103733E-3</v>
      </c>
      <c r="I2426" s="195">
        <v>2.1784232365145227E-2</v>
      </c>
      <c r="J2426" s="194">
        <v>1</v>
      </c>
      <c r="K2426" s="196">
        <v>1928</v>
      </c>
      <c r="L2426" s="94"/>
      <c r="M2426" s="195">
        <v>9.6000000000000002E-2</v>
      </c>
      <c r="N2426" s="195">
        <v>0.124</v>
      </c>
      <c r="O2426" s="195">
        <v>0.26200000000000001</v>
      </c>
      <c r="P2426" s="195">
        <v>0.30199999999999999</v>
      </c>
      <c r="Q2426" s="195">
        <v>0.21199999999999999</v>
      </c>
      <c r="R2426" s="195">
        <v>0.25</v>
      </c>
      <c r="S2426" s="195">
        <v>7.0000000000000007E-2</v>
      </c>
      <c r="T2426" s="195">
        <v>9.4E-2</v>
      </c>
      <c r="U2426" s="195">
        <v>3.7999999999999999E-2</v>
      </c>
      <c r="V2426" s="195">
        <v>5.7000000000000002E-2</v>
      </c>
      <c r="W2426" s="195">
        <v>0.21</v>
      </c>
      <c r="X2426" s="195">
        <v>0.247</v>
      </c>
      <c r="Y2426" s="195">
        <v>1E-3</v>
      </c>
      <c r="Z2426" s="195">
        <v>5.0000000000000001E-3</v>
      </c>
      <c r="AA2426" s="195">
        <v>1.6E-2</v>
      </c>
      <c r="AB2426" s="195">
        <v>2.9000000000000001E-2</v>
      </c>
    </row>
    <row r="2427" spans="1:28" x14ac:dyDescent="0.25">
      <c r="A2427" s="94" t="s">
        <v>3870</v>
      </c>
      <c r="B2427" s="195">
        <v>0.29833040421792617</v>
      </c>
      <c r="C2427" s="195">
        <v>0.5184534270650264</v>
      </c>
      <c r="D2427" s="195">
        <v>8.5676625659050973E-2</v>
      </c>
      <c r="E2427" s="195">
        <v>2.7240773286467488E-2</v>
      </c>
      <c r="F2427" s="195">
        <v>4.3936731107205621E-4</v>
      </c>
      <c r="G2427" s="195">
        <v>4.3057996485061513E-2</v>
      </c>
      <c r="H2427" s="195">
        <v>2.6362038664323375E-3</v>
      </c>
      <c r="I2427" s="195">
        <v>2.4165202108963092E-2</v>
      </c>
      <c r="J2427" s="194">
        <v>1</v>
      </c>
      <c r="K2427" s="196">
        <v>2276</v>
      </c>
      <c r="L2427" s="94"/>
      <c r="M2427" s="195">
        <v>0.28000000000000003</v>
      </c>
      <c r="N2427" s="195">
        <v>0.317</v>
      </c>
      <c r="O2427" s="195">
        <v>0.498</v>
      </c>
      <c r="P2427" s="195">
        <v>0.53900000000000003</v>
      </c>
      <c r="Q2427" s="195">
        <v>7.4999999999999997E-2</v>
      </c>
      <c r="R2427" s="195">
        <v>9.8000000000000004E-2</v>
      </c>
      <c r="S2427" s="195">
        <v>2.1000000000000001E-2</v>
      </c>
      <c r="T2427" s="195">
        <v>3.5000000000000003E-2</v>
      </c>
      <c r="U2427" s="195">
        <v>0</v>
      </c>
      <c r="V2427" s="195">
        <v>2E-3</v>
      </c>
      <c r="W2427" s="195">
        <v>3.5000000000000003E-2</v>
      </c>
      <c r="X2427" s="195">
        <v>5.1999999999999998E-2</v>
      </c>
      <c r="Y2427" s="195">
        <v>1E-3</v>
      </c>
      <c r="Z2427" s="195">
        <v>6.0000000000000001E-3</v>
      </c>
      <c r="AA2427" s="195">
        <v>1.9E-2</v>
      </c>
      <c r="AB2427" s="195">
        <v>3.1E-2</v>
      </c>
    </row>
    <row r="2428" spans="1:28" x14ac:dyDescent="0.25">
      <c r="A2428" s="94" t="s">
        <v>3871</v>
      </c>
      <c r="B2428" s="195" t="s">
        <v>143</v>
      </c>
      <c r="C2428" s="195">
        <v>0.21144278606965175</v>
      </c>
      <c r="D2428" s="195">
        <v>0.28855721393034828</v>
      </c>
      <c r="E2428" s="195">
        <v>0.17164179104477612</v>
      </c>
      <c r="F2428" s="195">
        <v>1.9900497512437811E-2</v>
      </c>
      <c r="G2428" s="195">
        <v>0.27611940298507465</v>
      </c>
      <c r="H2428" s="195">
        <v>2.4875621890547263E-3</v>
      </c>
      <c r="I2428" s="195">
        <v>2.9850746268656716E-2</v>
      </c>
      <c r="J2428" s="194">
        <v>1</v>
      </c>
      <c r="K2428" s="196">
        <v>402</v>
      </c>
      <c r="L2428" s="94"/>
      <c r="M2428" s="195" t="s">
        <v>143</v>
      </c>
      <c r="N2428" s="195" t="s">
        <v>143</v>
      </c>
      <c r="O2428" s="195">
        <v>0.17399999999999999</v>
      </c>
      <c r="P2428" s="195">
        <v>0.254</v>
      </c>
      <c r="Q2428" s="195">
        <v>0.246</v>
      </c>
      <c r="R2428" s="195">
        <v>0.33500000000000002</v>
      </c>
      <c r="S2428" s="195">
        <v>0.13800000000000001</v>
      </c>
      <c r="T2428" s="195">
        <v>0.21199999999999999</v>
      </c>
      <c r="U2428" s="195">
        <v>0.01</v>
      </c>
      <c r="V2428" s="195">
        <v>3.9E-2</v>
      </c>
      <c r="W2428" s="195">
        <v>0.23499999999999999</v>
      </c>
      <c r="X2428" s="195">
        <v>0.32200000000000001</v>
      </c>
      <c r="Y2428" s="195">
        <v>0</v>
      </c>
      <c r="Z2428" s="195">
        <v>1.4E-2</v>
      </c>
      <c r="AA2428" s="195">
        <v>1.7000000000000001E-2</v>
      </c>
      <c r="AB2428" s="195">
        <v>5.0999999999999997E-2</v>
      </c>
    </row>
    <row r="2429" spans="1:28" x14ac:dyDescent="0.25">
      <c r="A2429" s="94" t="s">
        <v>3872</v>
      </c>
      <c r="B2429" s="195" t="s">
        <v>143</v>
      </c>
      <c r="C2429" s="195">
        <v>0.24569240587109126</v>
      </c>
      <c r="D2429" s="195">
        <v>0.19910657306955967</v>
      </c>
      <c r="E2429" s="195">
        <v>0.13975749840459475</v>
      </c>
      <c r="F2429" s="195">
        <v>1.5954052329291639E-2</v>
      </c>
      <c r="G2429" s="195">
        <v>0.38162093171665601</v>
      </c>
      <c r="H2429" s="195">
        <v>6.3816209317166565E-4</v>
      </c>
      <c r="I2429" s="195">
        <v>1.7230376515634971E-2</v>
      </c>
      <c r="J2429" s="194">
        <v>0.99999999999999989</v>
      </c>
      <c r="K2429" s="196">
        <v>1567</v>
      </c>
      <c r="L2429" s="94"/>
      <c r="M2429" s="195" t="s">
        <v>143</v>
      </c>
      <c r="N2429" s="195" t="s">
        <v>143</v>
      </c>
      <c r="O2429" s="195">
        <v>0.22500000000000001</v>
      </c>
      <c r="P2429" s="195">
        <v>0.26800000000000002</v>
      </c>
      <c r="Q2429" s="195">
        <v>0.18</v>
      </c>
      <c r="R2429" s="195">
        <v>0.22</v>
      </c>
      <c r="S2429" s="195">
        <v>0.123</v>
      </c>
      <c r="T2429" s="195">
        <v>0.158</v>
      </c>
      <c r="U2429" s="195">
        <v>1.0999999999999999E-2</v>
      </c>
      <c r="V2429" s="195">
        <v>2.3E-2</v>
      </c>
      <c r="W2429" s="195">
        <v>0.35799999999999998</v>
      </c>
      <c r="X2429" s="195">
        <v>0.40600000000000003</v>
      </c>
      <c r="Y2429" s="195">
        <v>0</v>
      </c>
      <c r="Z2429" s="195">
        <v>4.0000000000000001E-3</v>
      </c>
      <c r="AA2429" s="195">
        <v>1.2E-2</v>
      </c>
      <c r="AB2429" s="195">
        <v>2.5000000000000001E-2</v>
      </c>
    </row>
    <row r="2430" spans="1:28" x14ac:dyDescent="0.25">
      <c r="A2430" s="94" t="s">
        <v>3873</v>
      </c>
      <c r="B2430" s="195" t="s">
        <v>143</v>
      </c>
      <c r="C2430" s="195">
        <v>0.5078979343863913</v>
      </c>
      <c r="D2430" s="195">
        <v>0.36087484811664644</v>
      </c>
      <c r="E2430" s="195">
        <v>4.6172539489671933E-2</v>
      </c>
      <c r="F2430" s="195">
        <v>2.4301336573511541E-3</v>
      </c>
      <c r="G2430" s="195">
        <v>1.9441069258809233E-2</v>
      </c>
      <c r="H2430" s="195" t="s">
        <v>143</v>
      </c>
      <c r="I2430" s="195">
        <v>6.3183475091130009E-2</v>
      </c>
      <c r="J2430" s="194">
        <v>1.0000000000000002</v>
      </c>
      <c r="K2430" s="196">
        <v>823</v>
      </c>
      <c r="L2430" s="94"/>
      <c r="M2430" s="195" t="s">
        <v>143</v>
      </c>
      <c r="N2430" s="195" t="s">
        <v>143</v>
      </c>
      <c r="O2430" s="195">
        <v>0.47399999999999998</v>
      </c>
      <c r="P2430" s="195">
        <v>0.54200000000000004</v>
      </c>
      <c r="Q2430" s="195">
        <v>0.32900000000000001</v>
      </c>
      <c r="R2430" s="195">
        <v>0.39400000000000002</v>
      </c>
      <c r="S2430" s="195">
        <v>3.4000000000000002E-2</v>
      </c>
      <c r="T2430" s="195">
        <v>6.3E-2</v>
      </c>
      <c r="U2430" s="195">
        <v>1E-3</v>
      </c>
      <c r="V2430" s="195">
        <v>8.9999999999999993E-3</v>
      </c>
      <c r="W2430" s="195">
        <v>1.2E-2</v>
      </c>
      <c r="X2430" s="195">
        <v>3.1E-2</v>
      </c>
      <c r="Y2430" s="195" t="s">
        <v>143</v>
      </c>
      <c r="Z2430" s="195" t="s">
        <v>143</v>
      </c>
      <c r="AA2430" s="195">
        <v>4.9000000000000002E-2</v>
      </c>
      <c r="AB2430" s="195">
        <v>8.2000000000000003E-2</v>
      </c>
    </row>
    <row r="2431" spans="1:28" x14ac:dyDescent="0.25">
      <c r="A2431" s="94" t="s">
        <v>3874</v>
      </c>
      <c r="B2431" s="195" t="s">
        <v>143</v>
      </c>
      <c r="C2431" s="195">
        <v>0.23442622950819672</v>
      </c>
      <c r="D2431" s="195">
        <v>0.3377049180327869</v>
      </c>
      <c r="E2431" s="195">
        <v>0.11967213114754098</v>
      </c>
      <c r="F2431" s="195">
        <v>9.8360655737704927E-3</v>
      </c>
      <c r="G2431" s="195">
        <v>0.25573770491803277</v>
      </c>
      <c r="H2431" s="195" t="s">
        <v>143</v>
      </c>
      <c r="I2431" s="195">
        <v>4.2622950819672129E-2</v>
      </c>
      <c r="J2431" s="194">
        <v>0.99999999999999989</v>
      </c>
      <c r="K2431" s="196">
        <v>610</v>
      </c>
      <c r="L2431" s="94"/>
      <c r="M2431" s="195" t="s">
        <v>143</v>
      </c>
      <c r="N2431" s="195" t="s">
        <v>143</v>
      </c>
      <c r="O2431" s="195">
        <v>0.20300000000000001</v>
      </c>
      <c r="P2431" s="195">
        <v>0.27</v>
      </c>
      <c r="Q2431" s="195">
        <v>0.30099999999999999</v>
      </c>
      <c r="R2431" s="195">
        <v>0.376</v>
      </c>
      <c r="S2431" s="195">
        <v>9.6000000000000002E-2</v>
      </c>
      <c r="T2431" s="195">
        <v>0.14799999999999999</v>
      </c>
      <c r="U2431" s="195">
        <v>5.0000000000000001E-3</v>
      </c>
      <c r="V2431" s="195">
        <v>2.1000000000000001E-2</v>
      </c>
      <c r="W2431" s="195">
        <v>0.223</v>
      </c>
      <c r="X2431" s="195">
        <v>0.29199999999999998</v>
      </c>
      <c r="Y2431" s="195" t="s">
        <v>143</v>
      </c>
      <c r="Z2431" s="195" t="s">
        <v>143</v>
      </c>
      <c r="AA2431" s="195">
        <v>2.9000000000000001E-2</v>
      </c>
      <c r="AB2431" s="195">
        <v>6.2E-2</v>
      </c>
    </row>
    <row r="2432" spans="1:28" x14ac:dyDescent="0.25">
      <c r="A2432" s="94" t="s">
        <v>3875</v>
      </c>
      <c r="B2432" s="195" t="s">
        <v>143</v>
      </c>
      <c r="C2432" s="195">
        <v>0.37388724035608306</v>
      </c>
      <c r="D2432" s="195">
        <v>0.21958456973293769</v>
      </c>
      <c r="E2432" s="195">
        <v>0.10089020771513353</v>
      </c>
      <c r="F2432" s="195">
        <v>0.13649851632047477</v>
      </c>
      <c r="G2432" s="195">
        <v>0.15727002967359049</v>
      </c>
      <c r="H2432" s="195" t="s">
        <v>143</v>
      </c>
      <c r="I2432" s="195">
        <v>1.1869436201780416E-2</v>
      </c>
      <c r="J2432" s="194">
        <v>1</v>
      </c>
      <c r="K2432" s="196">
        <v>337</v>
      </c>
      <c r="L2432" s="94"/>
      <c r="M2432" s="195" t="s">
        <v>143</v>
      </c>
      <c r="N2432" s="195" t="s">
        <v>143</v>
      </c>
      <c r="O2432" s="195">
        <v>0.32400000000000001</v>
      </c>
      <c r="P2432" s="195">
        <v>0.42699999999999999</v>
      </c>
      <c r="Q2432" s="195">
        <v>0.17899999999999999</v>
      </c>
      <c r="R2432" s="195">
        <v>0.26700000000000002</v>
      </c>
      <c r="S2432" s="195">
        <v>7.2999999999999995E-2</v>
      </c>
      <c r="T2432" s="195">
        <v>0.13800000000000001</v>
      </c>
      <c r="U2432" s="195">
        <v>0.104</v>
      </c>
      <c r="V2432" s="195">
        <v>0.17699999999999999</v>
      </c>
      <c r="W2432" s="195">
        <v>0.122</v>
      </c>
      <c r="X2432" s="195">
        <v>0.2</v>
      </c>
      <c r="Y2432" s="195" t="s">
        <v>143</v>
      </c>
      <c r="Z2432" s="195" t="s">
        <v>143</v>
      </c>
      <c r="AA2432" s="195">
        <v>5.0000000000000001E-3</v>
      </c>
      <c r="AB2432" s="195">
        <v>0.03</v>
      </c>
    </row>
    <row r="2433" spans="1:28" x14ac:dyDescent="0.25">
      <c r="A2433" s="94" t="s">
        <v>3876</v>
      </c>
      <c r="B2433" s="195" t="s">
        <v>143</v>
      </c>
      <c r="C2433" s="195">
        <v>0.16708229426433915</v>
      </c>
      <c r="D2433" s="195">
        <v>0.18453865336658354</v>
      </c>
      <c r="E2433" s="195">
        <v>8.4788029925187039E-2</v>
      </c>
      <c r="F2433" s="195">
        <v>3.7406483790523692E-2</v>
      </c>
      <c r="G2433" s="195">
        <v>0.48379052369077308</v>
      </c>
      <c r="H2433" s="195">
        <v>7.481296758104738E-3</v>
      </c>
      <c r="I2433" s="195">
        <v>3.4912718204488775E-2</v>
      </c>
      <c r="J2433" s="194">
        <v>1</v>
      </c>
      <c r="K2433" s="196">
        <v>401</v>
      </c>
      <c r="L2433" s="94"/>
      <c r="M2433" s="195" t="s">
        <v>143</v>
      </c>
      <c r="N2433" s="195" t="s">
        <v>143</v>
      </c>
      <c r="O2433" s="195">
        <v>0.13400000000000001</v>
      </c>
      <c r="P2433" s="195">
        <v>0.20699999999999999</v>
      </c>
      <c r="Q2433" s="195">
        <v>0.15</v>
      </c>
      <c r="R2433" s="195">
        <v>0.22500000000000001</v>
      </c>
      <c r="S2433" s="195">
        <v>6.0999999999999999E-2</v>
      </c>
      <c r="T2433" s="195">
        <v>0.11600000000000001</v>
      </c>
      <c r="U2433" s="195">
        <v>2.3E-2</v>
      </c>
      <c r="V2433" s="195">
        <v>6.0999999999999999E-2</v>
      </c>
      <c r="W2433" s="195">
        <v>0.435</v>
      </c>
      <c r="X2433" s="195">
        <v>0.53300000000000003</v>
      </c>
      <c r="Y2433" s="195">
        <v>3.0000000000000001E-3</v>
      </c>
      <c r="Z2433" s="195">
        <v>2.1999999999999999E-2</v>
      </c>
      <c r="AA2433" s="195">
        <v>2.1000000000000001E-2</v>
      </c>
      <c r="AB2433" s="195">
        <v>5.8000000000000003E-2</v>
      </c>
    </row>
    <row r="2434" spans="1:28" x14ac:dyDescent="0.25">
      <c r="A2434" s="94" t="s">
        <v>3877</v>
      </c>
      <c r="B2434" s="195" t="s">
        <v>143</v>
      </c>
      <c r="C2434" s="195">
        <v>0.32226078334159641</v>
      </c>
      <c r="D2434" s="195">
        <v>0.42637580565195837</v>
      </c>
      <c r="E2434" s="195">
        <v>0.11452652454139811</v>
      </c>
      <c r="F2434" s="195">
        <v>1.3386217154189391E-2</v>
      </c>
      <c r="G2434" s="195">
        <v>8.9241447694595938E-2</v>
      </c>
      <c r="H2434" s="195">
        <v>2.478929102627665E-3</v>
      </c>
      <c r="I2434" s="195">
        <v>3.1730292513634108E-2</v>
      </c>
      <c r="J2434" s="194">
        <v>1</v>
      </c>
      <c r="K2434" s="196">
        <v>2017</v>
      </c>
      <c r="L2434" s="94"/>
      <c r="M2434" s="195" t="s">
        <v>143</v>
      </c>
      <c r="N2434" s="195" t="s">
        <v>143</v>
      </c>
      <c r="O2434" s="195">
        <v>0.30199999999999999</v>
      </c>
      <c r="P2434" s="195">
        <v>0.34300000000000003</v>
      </c>
      <c r="Q2434" s="195">
        <v>0.40500000000000003</v>
      </c>
      <c r="R2434" s="195">
        <v>0.44800000000000001</v>
      </c>
      <c r="S2434" s="195">
        <v>0.10100000000000001</v>
      </c>
      <c r="T2434" s="195">
        <v>0.129</v>
      </c>
      <c r="U2434" s="195">
        <v>8.9999999999999993E-3</v>
      </c>
      <c r="V2434" s="195">
        <v>1.9E-2</v>
      </c>
      <c r="W2434" s="195">
        <v>7.8E-2</v>
      </c>
      <c r="X2434" s="195">
        <v>0.10199999999999999</v>
      </c>
      <c r="Y2434" s="195">
        <v>1E-3</v>
      </c>
      <c r="Z2434" s="195">
        <v>6.0000000000000001E-3</v>
      </c>
      <c r="AA2434" s="195">
        <v>2.5000000000000001E-2</v>
      </c>
      <c r="AB2434" s="195">
        <v>0.04</v>
      </c>
    </row>
    <row r="2435" spans="1:28" x14ac:dyDescent="0.25">
      <c r="A2435" s="94" t="s">
        <v>3878</v>
      </c>
      <c r="B2435" s="195" t="s">
        <v>143</v>
      </c>
      <c r="C2435" s="195">
        <v>0.46578947368421053</v>
      </c>
      <c r="D2435" s="195">
        <v>0.35</v>
      </c>
      <c r="E2435" s="195">
        <v>7.1052631578947367E-2</v>
      </c>
      <c r="F2435" s="195">
        <v>1.5789473684210527E-2</v>
      </c>
      <c r="G2435" s="195">
        <v>6.8421052631578952E-2</v>
      </c>
      <c r="H2435" s="195">
        <v>2.631578947368421E-3</v>
      </c>
      <c r="I2435" s="195">
        <v>2.6315789473684209E-2</v>
      </c>
      <c r="J2435" s="194">
        <v>1</v>
      </c>
      <c r="K2435" s="196">
        <v>380</v>
      </c>
      <c r="L2435" s="94"/>
      <c r="M2435" s="195" t="s">
        <v>143</v>
      </c>
      <c r="N2435" s="195" t="s">
        <v>143</v>
      </c>
      <c r="O2435" s="195">
        <v>0.41599999999999998</v>
      </c>
      <c r="P2435" s="195">
        <v>0.51600000000000001</v>
      </c>
      <c r="Q2435" s="195">
        <v>0.30399999999999999</v>
      </c>
      <c r="R2435" s="195">
        <v>0.39900000000000002</v>
      </c>
      <c r="S2435" s="195">
        <v>4.9000000000000002E-2</v>
      </c>
      <c r="T2435" s="195">
        <v>0.10100000000000001</v>
      </c>
      <c r="U2435" s="195">
        <v>7.0000000000000001E-3</v>
      </c>
      <c r="V2435" s="195">
        <v>3.4000000000000002E-2</v>
      </c>
      <c r="W2435" s="195">
        <v>4.7E-2</v>
      </c>
      <c r="X2435" s="195">
        <v>9.8000000000000004E-2</v>
      </c>
      <c r="Y2435" s="195">
        <v>0</v>
      </c>
      <c r="Z2435" s="195">
        <v>1.4999999999999999E-2</v>
      </c>
      <c r="AA2435" s="195">
        <v>1.4E-2</v>
      </c>
      <c r="AB2435" s="195">
        <v>4.8000000000000001E-2</v>
      </c>
    </row>
    <row r="2436" spans="1:28" x14ac:dyDescent="0.25">
      <c r="A2436" s="94" t="s">
        <v>3879</v>
      </c>
      <c r="B2436" s="195">
        <v>5.9015390887779025E-2</v>
      </c>
      <c r="C2436" s="195">
        <v>0.33431862195494855</v>
      </c>
      <c r="D2436" s="195">
        <v>0.27842897428056945</v>
      </c>
      <c r="E2436" s="195">
        <v>8.2764244215676283E-2</v>
      </c>
      <c r="F2436" s="195">
        <v>1.719158767369959E-2</v>
      </c>
      <c r="G2436" s="195">
        <v>0.19804301294465396</v>
      </c>
      <c r="H2436" s="195">
        <v>1.2910678490130126E-3</v>
      </c>
      <c r="I2436" s="195">
        <v>2.8947100193660178E-2</v>
      </c>
      <c r="J2436" s="194">
        <v>1</v>
      </c>
      <c r="K2436" s="196">
        <v>29433</v>
      </c>
      <c r="L2436" s="94"/>
      <c r="M2436" s="195">
        <v>5.6000000000000001E-2</v>
      </c>
      <c r="N2436" s="195">
        <v>6.2E-2</v>
      </c>
      <c r="O2436" s="195">
        <v>0.32900000000000001</v>
      </c>
      <c r="P2436" s="195">
        <v>0.34</v>
      </c>
      <c r="Q2436" s="195">
        <v>0.27300000000000002</v>
      </c>
      <c r="R2436" s="195">
        <v>0.28399999999999997</v>
      </c>
      <c r="S2436" s="195">
        <v>0.08</v>
      </c>
      <c r="T2436" s="195">
        <v>8.5999999999999993E-2</v>
      </c>
      <c r="U2436" s="195">
        <v>1.6E-2</v>
      </c>
      <c r="V2436" s="195">
        <v>1.9E-2</v>
      </c>
      <c r="W2436" s="195">
        <v>0.19400000000000001</v>
      </c>
      <c r="X2436" s="195">
        <v>0.20300000000000001</v>
      </c>
      <c r="Y2436" s="195">
        <v>1E-3</v>
      </c>
      <c r="Z2436" s="195">
        <v>2E-3</v>
      </c>
      <c r="AA2436" s="195">
        <v>2.7E-2</v>
      </c>
      <c r="AB2436" s="195">
        <v>3.1E-2</v>
      </c>
    </row>
    <row r="2437" spans="1:28" x14ac:dyDescent="0.25">
      <c r="A2437" s="94" t="s">
        <v>3880</v>
      </c>
      <c r="B2437" s="195" t="s">
        <v>143</v>
      </c>
      <c r="C2437" s="195">
        <v>0.38146551724137934</v>
      </c>
      <c r="D2437" s="195">
        <v>0.26185344827586204</v>
      </c>
      <c r="E2437" s="195">
        <v>0.11853448275862069</v>
      </c>
      <c r="F2437" s="195">
        <v>1.2931034482758621E-2</v>
      </c>
      <c r="G2437" s="195">
        <v>0.20474137931034483</v>
      </c>
      <c r="H2437" s="195">
        <v>1.0775862068965517E-3</v>
      </c>
      <c r="I2437" s="195">
        <v>1.9396551724137932E-2</v>
      </c>
      <c r="J2437" s="194">
        <v>1</v>
      </c>
      <c r="K2437" s="196">
        <v>928</v>
      </c>
      <c r="L2437" s="94"/>
      <c r="M2437" s="195" t="s">
        <v>143</v>
      </c>
      <c r="N2437" s="195" t="s">
        <v>143</v>
      </c>
      <c r="O2437" s="195">
        <v>0.35099999999999998</v>
      </c>
      <c r="P2437" s="195">
        <v>0.41299999999999998</v>
      </c>
      <c r="Q2437" s="195">
        <v>0.23499999999999999</v>
      </c>
      <c r="R2437" s="195">
        <v>0.29099999999999998</v>
      </c>
      <c r="S2437" s="195">
        <v>9.9000000000000005E-2</v>
      </c>
      <c r="T2437" s="195">
        <v>0.14099999999999999</v>
      </c>
      <c r="U2437" s="195">
        <v>7.0000000000000001E-3</v>
      </c>
      <c r="V2437" s="195">
        <v>2.1999999999999999E-2</v>
      </c>
      <c r="W2437" s="195">
        <v>0.18</v>
      </c>
      <c r="X2437" s="195">
        <v>0.23200000000000001</v>
      </c>
      <c r="Y2437" s="195">
        <v>0</v>
      </c>
      <c r="Z2437" s="195">
        <v>6.0000000000000001E-3</v>
      </c>
      <c r="AA2437" s="195">
        <v>1.2E-2</v>
      </c>
      <c r="AB2437" s="195">
        <v>0.03</v>
      </c>
    </row>
    <row r="2438" spans="1:28" x14ac:dyDescent="0.25">
      <c r="A2438" s="94" t="s">
        <v>3881</v>
      </c>
      <c r="B2438" s="195" t="s">
        <v>143</v>
      </c>
      <c r="C2438" s="195">
        <v>9.4781682641107562E-2</v>
      </c>
      <c r="D2438" s="195">
        <v>0.25878594249201275</v>
      </c>
      <c r="E2438" s="195">
        <v>7.6677316293929709E-2</v>
      </c>
      <c r="F2438" s="195">
        <v>7.4547390841320556E-3</v>
      </c>
      <c r="G2438" s="195">
        <v>0.51757188498402551</v>
      </c>
      <c r="H2438" s="195">
        <v>7.4547390841320556E-3</v>
      </c>
      <c r="I2438" s="195">
        <v>3.727369542066028E-2</v>
      </c>
      <c r="J2438" s="194">
        <v>1</v>
      </c>
      <c r="K2438" s="196">
        <v>939</v>
      </c>
      <c r="L2438" s="94"/>
      <c r="M2438" s="195" t="s">
        <v>143</v>
      </c>
      <c r="N2438" s="195" t="s">
        <v>143</v>
      </c>
      <c r="O2438" s="195">
        <v>7.8E-2</v>
      </c>
      <c r="P2438" s="195">
        <v>0.115</v>
      </c>
      <c r="Q2438" s="195">
        <v>0.23200000000000001</v>
      </c>
      <c r="R2438" s="195">
        <v>0.28799999999999998</v>
      </c>
      <c r="S2438" s="195">
        <v>6.0999999999999999E-2</v>
      </c>
      <c r="T2438" s="195">
        <v>9.5000000000000001E-2</v>
      </c>
      <c r="U2438" s="195">
        <v>4.0000000000000001E-3</v>
      </c>
      <c r="V2438" s="195">
        <v>1.4999999999999999E-2</v>
      </c>
      <c r="W2438" s="195">
        <v>0.48599999999999999</v>
      </c>
      <c r="X2438" s="195">
        <v>0.54900000000000004</v>
      </c>
      <c r="Y2438" s="195">
        <v>4.0000000000000001E-3</v>
      </c>
      <c r="Z2438" s="195">
        <v>1.4999999999999999E-2</v>
      </c>
      <c r="AA2438" s="195">
        <v>2.7E-2</v>
      </c>
      <c r="AB2438" s="195">
        <v>5.0999999999999997E-2</v>
      </c>
    </row>
    <row r="2439" spans="1:28" x14ac:dyDescent="0.25">
      <c r="A2439" s="94" t="s">
        <v>3882</v>
      </c>
      <c r="B2439" s="195">
        <v>0.27956624872924435</v>
      </c>
      <c r="C2439" s="195">
        <v>1.3554727211114877E-3</v>
      </c>
      <c r="D2439" s="195">
        <v>0.62521179261267368</v>
      </c>
      <c r="E2439" s="195">
        <v>3.0837004405286344E-2</v>
      </c>
      <c r="F2439" s="195">
        <v>4.6424940698068448E-2</v>
      </c>
      <c r="G2439" s="195">
        <v>5.4218908844459509E-3</v>
      </c>
      <c r="H2439" s="195" t="s">
        <v>143</v>
      </c>
      <c r="I2439" s="195">
        <v>1.1182649949169773E-2</v>
      </c>
      <c r="J2439" s="194">
        <v>1.0000000000000002</v>
      </c>
      <c r="K2439" s="196">
        <v>2951</v>
      </c>
      <c r="L2439" s="94"/>
      <c r="M2439" s="195">
        <v>0.26400000000000001</v>
      </c>
      <c r="N2439" s="195">
        <v>0.29599999999999999</v>
      </c>
      <c r="O2439" s="195">
        <v>1E-3</v>
      </c>
      <c r="P2439" s="195">
        <v>3.0000000000000001E-3</v>
      </c>
      <c r="Q2439" s="195">
        <v>0.60799999999999998</v>
      </c>
      <c r="R2439" s="195">
        <v>0.64300000000000002</v>
      </c>
      <c r="S2439" s="195">
        <v>2.5000000000000001E-2</v>
      </c>
      <c r="T2439" s="195">
        <v>3.7999999999999999E-2</v>
      </c>
      <c r="U2439" s="195">
        <v>3.9E-2</v>
      </c>
      <c r="V2439" s="195">
        <v>5.5E-2</v>
      </c>
      <c r="W2439" s="195">
        <v>3.0000000000000001E-3</v>
      </c>
      <c r="X2439" s="195">
        <v>8.9999999999999993E-3</v>
      </c>
      <c r="Y2439" s="195" t="s">
        <v>143</v>
      </c>
      <c r="Z2439" s="195" t="s">
        <v>143</v>
      </c>
      <c r="AA2439" s="195">
        <v>8.0000000000000002E-3</v>
      </c>
      <c r="AB2439" s="195">
        <v>1.6E-2</v>
      </c>
    </row>
    <row r="2440" spans="1:28" x14ac:dyDescent="0.25">
      <c r="A2440" s="94" t="s">
        <v>3883</v>
      </c>
      <c r="B2440" s="195">
        <v>9.7150610583446401E-2</v>
      </c>
      <c r="C2440" s="195">
        <v>0.31207598371777479</v>
      </c>
      <c r="D2440" s="195">
        <v>0.23989145183175034</v>
      </c>
      <c r="E2440" s="195">
        <v>6.4314789687924021E-2</v>
      </c>
      <c r="F2440" s="195">
        <v>2.1438263229308006E-2</v>
      </c>
      <c r="G2440" s="195">
        <v>0.23799185888738128</v>
      </c>
      <c r="H2440" s="195">
        <v>8.1411126187245586E-4</v>
      </c>
      <c r="I2440" s="195">
        <v>2.6322930800542741E-2</v>
      </c>
      <c r="J2440" s="194">
        <v>1</v>
      </c>
      <c r="K2440" s="196">
        <v>3685</v>
      </c>
      <c r="L2440" s="94"/>
      <c r="M2440" s="195">
        <v>8.7999999999999995E-2</v>
      </c>
      <c r="N2440" s="195">
        <v>0.107</v>
      </c>
      <c r="O2440" s="195">
        <v>0.29699999999999999</v>
      </c>
      <c r="P2440" s="195">
        <v>0.32700000000000001</v>
      </c>
      <c r="Q2440" s="195">
        <v>0.22600000000000001</v>
      </c>
      <c r="R2440" s="195">
        <v>0.254</v>
      </c>
      <c r="S2440" s="195">
        <v>5.7000000000000002E-2</v>
      </c>
      <c r="T2440" s="195">
        <v>7.2999999999999995E-2</v>
      </c>
      <c r="U2440" s="195">
        <v>1.7000000000000001E-2</v>
      </c>
      <c r="V2440" s="195">
        <v>2.7E-2</v>
      </c>
      <c r="W2440" s="195">
        <v>0.22500000000000001</v>
      </c>
      <c r="X2440" s="195">
        <v>0.252</v>
      </c>
      <c r="Y2440" s="195">
        <v>0</v>
      </c>
      <c r="Z2440" s="195">
        <v>2E-3</v>
      </c>
      <c r="AA2440" s="195">
        <v>2.1999999999999999E-2</v>
      </c>
      <c r="AB2440" s="195">
        <v>3.2000000000000001E-2</v>
      </c>
    </row>
    <row r="2441" spans="1:28" x14ac:dyDescent="0.25">
      <c r="A2441" s="94" t="s">
        <v>3884</v>
      </c>
      <c r="B2441" s="195">
        <v>0.29357592093441148</v>
      </c>
      <c r="C2441" s="195">
        <v>0.54357592093441154</v>
      </c>
      <c r="D2441" s="195">
        <v>7.8167115902964962E-2</v>
      </c>
      <c r="E2441" s="195">
        <v>2.1338724168912849E-2</v>
      </c>
      <c r="F2441" s="195">
        <v>6.7385444743935314E-4</v>
      </c>
      <c r="G2441" s="195">
        <v>3.9532794249775384E-2</v>
      </c>
      <c r="H2441" s="195">
        <v>4.4923629829290209E-4</v>
      </c>
      <c r="I2441" s="195">
        <v>2.2686433063791554E-2</v>
      </c>
      <c r="J2441" s="194">
        <v>1</v>
      </c>
      <c r="K2441" s="196">
        <v>4452</v>
      </c>
      <c r="L2441" s="94"/>
      <c r="M2441" s="195">
        <v>0.28000000000000003</v>
      </c>
      <c r="N2441" s="195">
        <v>0.307</v>
      </c>
      <c r="O2441" s="195">
        <v>0.52900000000000003</v>
      </c>
      <c r="P2441" s="195">
        <v>0.55800000000000005</v>
      </c>
      <c r="Q2441" s="195">
        <v>7.0999999999999994E-2</v>
      </c>
      <c r="R2441" s="195">
        <v>8.5999999999999993E-2</v>
      </c>
      <c r="S2441" s="195">
        <v>1.7000000000000001E-2</v>
      </c>
      <c r="T2441" s="195">
        <v>2.5999999999999999E-2</v>
      </c>
      <c r="U2441" s="195">
        <v>0</v>
      </c>
      <c r="V2441" s="195">
        <v>2E-3</v>
      </c>
      <c r="W2441" s="195">
        <v>3.4000000000000002E-2</v>
      </c>
      <c r="X2441" s="195">
        <v>4.5999999999999999E-2</v>
      </c>
      <c r="Y2441" s="195">
        <v>0</v>
      </c>
      <c r="Z2441" s="195">
        <v>2E-3</v>
      </c>
      <c r="AA2441" s="195">
        <v>1.9E-2</v>
      </c>
      <c r="AB2441" s="195">
        <v>2.7E-2</v>
      </c>
    </row>
    <row r="2442" spans="1:28" x14ac:dyDescent="0.25">
      <c r="A2442" s="94" t="s">
        <v>3885</v>
      </c>
      <c r="B2442" s="195" t="s">
        <v>143</v>
      </c>
      <c r="C2442" s="195">
        <v>0.23950617283950618</v>
      </c>
      <c r="D2442" s="195">
        <v>0.31234567901234567</v>
      </c>
      <c r="E2442" s="195">
        <v>0.17654320987654321</v>
      </c>
      <c r="F2442" s="195">
        <v>9.876543209876543E-3</v>
      </c>
      <c r="G2442" s="195">
        <v>0.2271604938271605</v>
      </c>
      <c r="H2442" s="195" t="s">
        <v>143</v>
      </c>
      <c r="I2442" s="195">
        <v>3.4567901234567898E-2</v>
      </c>
      <c r="J2442" s="194">
        <v>0.99999999999999989</v>
      </c>
      <c r="K2442" s="196">
        <v>810</v>
      </c>
      <c r="L2442" s="94"/>
      <c r="M2442" s="195" t="s">
        <v>143</v>
      </c>
      <c r="N2442" s="195" t="s">
        <v>143</v>
      </c>
      <c r="O2442" s="195">
        <v>0.21099999999999999</v>
      </c>
      <c r="P2442" s="195">
        <v>0.27</v>
      </c>
      <c r="Q2442" s="195">
        <v>0.28100000000000003</v>
      </c>
      <c r="R2442" s="195">
        <v>0.34499999999999997</v>
      </c>
      <c r="S2442" s="195">
        <v>0.152</v>
      </c>
      <c r="T2442" s="195">
        <v>0.20399999999999999</v>
      </c>
      <c r="U2442" s="195">
        <v>5.0000000000000001E-3</v>
      </c>
      <c r="V2442" s="195">
        <v>1.9E-2</v>
      </c>
      <c r="W2442" s="195">
        <v>0.2</v>
      </c>
      <c r="X2442" s="195">
        <v>0.25700000000000001</v>
      </c>
      <c r="Y2442" s="195" t="s">
        <v>143</v>
      </c>
      <c r="Z2442" s="195" t="s">
        <v>143</v>
      </c>
      <c r="AA2442" s="195">
        <v>2.4E-2</v>
      </c>
      <c r="AB2442" s="195">
        <v>0.05</v>
      </c>
    </row>
    <row r="2443" spans="1:28" x14ac:dyDescent="0.25">
      <c r="A2443" s="94" t="s">
        <v>3886</v>
      </c>
      <c r="B2443" s="195" t="s">
        <v>143</v>
      </c>
      <c r="C2443" s="195">
        <v>0.23857302118171683</v>
      </c>
      <c r="D2443" s="195">
        <v>0.26532887402452621</v>
      </c>
      <c r="E2443" s="195">
        <v>0.11677814938684504</v>
      </c>
      <c r="F2443" s="195">
        <v>1.6164994425863992E-2</v>
      </c>
      <c r="G2443" s="195">
        <v>0.33639910813823859</v>
      </c>
      <c r="H2443" s="195">
        <v>1.9509476031215162E-3</v>
      </c>
      <c r="I2443" s="195">
        <v>2.4804905239687848E-2</v>
      </c>
      <c r="J2443" s="194">
        <v>1</v>
      </c>
      <c r="K2443" s="196">
        <v>3588</v>
      </c>
      <c r="L2443" s="94"/>
      <c r="M2443" s="195" t="s">
        <v>143</v>
      </c>
      <c r="N2443" s="195" t="s">
        <v>143</v>
      </c>
      <c r="O2443" s="195">
        <v>0.22500000000000001</v>
      </c>
      <c r="P2443" s="195">
        <v>0.253</v>
      </c>
      <c r="Q2443" s="195">
        <v>0.251</v>
      </c>
      <c r="R2443" s="195">
        <v>0.28000000000000003</v>
      </c>
      <c r="S2443" s="195">
        <v>0.107</v>
      </c>
      <c r="T2443" s="195">
        <v>0.128</v>
      </c>
      <c r="U2443" s="195">
        <v>1.2999999999999999E-2</v>
      </c>
      <c r="V2443" s="195">
        <v>2.1000000000000001E-2</v>
      </c>
      <c r="W2443" s="195">
        <v>0.32100000000000001</v>
      </c>
      <c r="X2443" s="195">
        <v>0.35199999999999998</v>
      </c>
      <c r="Y2443" s="195">
        <v>1E-3</v>
      </c>
      <c r="Z2443" s="195">
        <v>4.0000000000000001E-3</v>
      </c>
      <c r="AA2443" s="195">
        <v>0.02</v>
      </c>
      <c r="AB2443" s="195">
        <v>0.03</v>
      </c>
    </row>
    <row r="2444" spans="1:28" x14ac:dyDescent="0.25">
      <c r="A2444" s="94" t="s">
        <v>3887</v>
      </c>
      <c r="B2444" s="195" t="s">
        <v>143</v>
      </c>
      <c r="C2444" s="195">
        <v>0.56925996204933582</v>
      </c>
      <c r="D2444" s="195">
        <v>0.28083491461100568</v>
      </c>
      <c r="E2444" s="195">
        <v>4.2694497153700189E-2</v>
      </c>
      <c r="F2444" s="195">
        <v>4.7438330170777986E-3</v>
      </c>
      <c r="G2444" s="195">
        <v>2.8462998102466792E-2</v>
      </c>
      <c r="H2444" s="195" t="s">
        <v>143</v>
      </c>
      <c r="I2444" s="195">
        <v>7.4003795066413663E-2</v>
      </c>
      <c r="J2444" s="194">
        <v>1</v>
      </c>
      <c r="K2444" s="196">
        <v>1054</v>
      </c>
      <c r="L2444" s="94"/>
      <c r="M2444" s="195" t="s">
        <v>143</v>
      </c>
      <c r="N2444" s="195" t="s">
        <v>143</v>
      </c>
      <c r="O2444" s="195">
        <v>0.53900000000000003</v>
      </c>
      <c r="P2444" s="195">
        <v>0.59899999999999998</v>
      </c>
      <c r="Q2444" s="195">
        <v>0.255</v>
      </c>
      <c r="R2444" s="195">
        <v>0.309</v>
      </c>
      <c r="S2444" s="195">
        <v>3.2000000000000001E-2</v>
      </c>
      <c r="T2444" s="195">
        <v>5.7000000000000002E-2</v>
      </c>
      <c r="U2444" s="195">
        <v>2E-3</v>
      </c>
      <c r="V2444" s="195">
        <v>1.0999999999999999E-2</v>
      </c>
      <c r="W2444" s="195">
        <v>0.02</v>
      </c>
      <c r="X2444" s="195">
        <v>0.04</v>
      </c>
      <c r="Y2444" s="195" t="s">
        <v>143</v>
      </c>
      <c r="Z2444" s="195" t="s">
        <v>143</v>
      </c>
      <c r="AA2444" s="195">
        <v>0.06</v>
      </c>
      <c r="AB2444" s="195">
        <v>9.0999999999999998E-2</v>
      </c>
    </row>
    <row r="2445" spans="1:28" x14ac:dyDescent="0.25">
      <c r="A2445" s="94" t="s">
        <v>3888</v>
      </c>
      <c r="B2445" s="195" t="s">
        <v>143</v>
      </c>
      <c r="C2445" s="195">
        <v>0.27416356877323422</v>
      </c>
      <c r="D2445" s="195">
        <v>0.33364312267657992</v>
      </c>
      <c r="E2445" s="195">
        <v>0.10130111524163568</v>
      </c>
      <c r="F2445" s="195">
        <v>1.858736059479554E-2</v>
      </c>
      <c r="G2445" s="195">
        <v>0.23513011152416358</v>
      </c>
      <c r="H2445" s="195">
        <v>9.2936802973977691E-4</v>
      </c>
      <c r="I2445" s="195">
        <v>3.62453531598513E-2</v>
      </c>
      <c r="J2445" s="194">
        <v>0.99999999999999989</v>
      </c>
      <c r="K2445" s="196">
        <v>1076</v>
      </c>
      <c r="L2445" s="94"/>
      <c r="M2445" s="195" t="s">
        <v>143</v>
      </c>
      <c r="N2445" s="195" t="s">
        <v>143</v>
      </c>
      <c r="O2445" s="195">
        <v>0.248</v>
      </c>
      <c r="P2445" s="195">
        <v>0.30199999999999999</v>
      </c>
      <c r="Q2445" s="195">
        <v>0.30599999999999999</v>
      </c>
      <c r="R2445" s="195">
        <v>0.36199999999999999</v>
      </c>
      <c r="S2445" s="195">
        <v>8.5000000000000006E-2</v>
      </c>
      <c r="T2445" s="195">
        <v>0.121</v>
      </c>
      <c r="U2445" s="195">
        <v>1.2E-2</v>
      </c>
      <c r="V2445" s="195">
        <v>2.9000000000000001E-2</v>
      </c>
      <c r="W2445" s="195">
        <v>0.21099999999999999</v>
      </c>
      <c r="X2445" s="195">
        <v>0.26100000000000001</v>
      </c>
      <c r="Y2445" s="195">
        <v>0</v>
      </c>
      <c r="Z2445" s="195">
        <v>5.0000000000000001E-3</v>
      </c>
      <c r="AA2445" s="195">
        <v>2.7E-2</v>
      </c>
      <c r="AB2445" s="195">
        <v>4.9000000000000002E-2</v>
      </c>
    </row>
    <row r="2446" spans="1:28" x14ac:dyDescent="0.25">
      <c r="A2446" s="94" t="s">
        <v>3889</v>
      </c>
      <c r="B2446" s="195" t="s">
        <v>143</v>
      </c>
      <c r="C2446" s="195">
        <v>0.42111650485436891</v>
      </c>
      <c r="D2446" s="195">
        <v>0.21116504854368931</v>
      </c>
      <c r="E2446" s="195">
        <v>5.5825242718446605E-2</v>
      </c>
      <c r="F2446" s="195">
        <v>9.3446601941747573E-2</v>
      </c>
      <c r="G2446" s="195">
        <v>0.1941747572815534</v>
      </c>
      <c r="H2446" s="195">
        <v>1.2135922330097086E-3</v>
      </c>
      <c r="I2446" s="195">
        <v>2.3058252427184466E-2</v>
      </c>
      <c r="J2446" s="194">
        <v>1</v>
      </c>
      <c r="K2446" s="196">
        <v>824</v>
      </c>
      <c r="L2446" s="94"/>
      <c r="M2446" s="195" t="s">
        <v>143</v>
      </c>
      <c r="N2446" s="195" t="s">
        <v>143</v>
      </c>
      <c r="O2446" s="195">
        <v>0.38800000000000001</v>
      </c>
      <c r="P2446" s="195">
        <v>0.45500000000000002</v>
      </c>
      <c r="Q2446" s="195">
        <v>0.185</v>
      </c>
      <c r="R2446" s="195">
        <v>0.24</v>
      </c>
      <c r="S2446" s="195">
        <v>4.2000000000000003E-2</v>
      </c>
      <c r="T2446" s="195">
        <v>7.3999999999999996E-2</v>
      </c>
      <c r="U2446" s="195">
        <v>7.4999999999999997E-2</v>
      </c>
      <c r="V2446" s="195">
        <v>0.115</v>
      </c>
      <c r="W2446" s="195">
        <v>0.16900000000000001</v>
      </c>
      <c r="X2446" s="195">
        <v>0.223</v>
      </c>
      <c r="Y2446" s="195">
        <v>0</v>
      </c>
      <c r="Z2446" s="195">
        <v>7.0000000000000001E-3</v>
      </c>
      <c r="AA2446" s="195">
        <v>1.4999999999999999E-2</v>
      </c>
      <c r="AB2446" s="195">
        <v>3.5999999999999997E-2</v>
      </c>
    </row>
    <row r="2447" spans="1:28" x14ac:dyDescent="0.25">
      <c r="A2447" s="94" t="s">
        <v>3890</v>
      </c>
      <c r="B2447" s="195" t="s">
        <v>143</v>
      </c>
      <c r="C2447" s="195">
        <v>0.14360313315926893</v>
      </c>
      <c r="D2447" s="195">
        <v>0.26109660574412535</v>
      </c>
      <c r="E2447" s="195">
        <v>9.2689295039164496E-2</v>
      </c>
      <c r="F2447" s="195">
        <v>4.8302872062663184E-2</v>
      </c>
      <c r="G2447" s="195">
        <v>0.42819843342036551</v>
      </c>
      <c r="H2447" s="195">
        <v>1.3054830287206266E-3</v>
      </c>
      <c r="I2447" s="195">
        <v>2.4804177545691905E-2</v>
      </c>
      <c r="J2447" s="194">
        <v>1</v>
      </c>
      <c r="K2447" s="196">
        <v>766</v>
      </c>
      <c r="L2447" s="94"/>
      <c r="M2447" s="195" t="s">
        <v>143</v>
      </c>
      <c r="N2447" s="195" t="s">
        <v>143</v>
      </c>
      <c r="O2447" s="195">
        <v>0.121</v>
      </c>
      <c r="P2447" s="195">
        <v>0.17</v>
      </c>
      <c r="Q2447" s="195">
        <v>0.23100000000000001</v>
      </c>
      <c r="R2447" s="195">
        <v>0.29299999999999998</v>
      </c>
      <c r="S2447" s="195">
        <v>7.3999999999999996E-2</v>
      </c>
      <c r="T2447" s="195">
        <v>0.115</v>
      </c>
      <c r="U2447" s="195">
        <v>3.5000000000000003E-2</v>
      </c>
      <c r="V2447" s="195">
        <v>6.6000000000000003E-2</v>
      </c>
      <c r="W2447" s="195">
        <v>0.39400000000000002</v>
      </c>
      <c r="X2447" s="195">
        <v>0.46400000000000002</v>
      </c>
      <c r="Y2447" s="195">
        <v>0</v>
      </c>
      <c r="Z2447" s="195">
        <v>7.0000000000000001E-3</v>
      </c>
      <c r="AA2447" s="195">
        <v>1.6E-2</v>
      </c>
      <c r="AB2447" s="195">
        <v>3.7999999999999999E-2</v>
      </c>
    </row>
    <row r="2448" spans="1:28" x14ac:dyDescent="0.25">
      <c r="A2448" s="94" t="s">
        <v>3891</v>
      </c>
      <c r="B2448" s="195" t="s">
        <v>143</v>
      </c>
      <c r="C2448" s="195">
        <v>0.39349553128103276</v>
      </c>
      <c r="D2448" s="195">
        <v>0.44463753723932475</v>
      </c>
      <c r="E2448" s="195">
        <v>6.4796425024826215E-2</v>
      </c>
      <c r="F2448" s="195">
        <v>1.3902681231380337E-2</v>
      </c>
      <c r="G2448" s="195">
        <v>5.6603773584905662E-2</v>
      </c>
      <c r="H2448" s="195">
        <v>7.4478649453823241E-4</v>
      </c>
      <c r="I2448" s="195">
        <v>2.5819265143992055E-2</v>
      </c>
      <c r="J2448" s="194">
        <v>1</v>
      </c>
      <c r="K2448" s="196">
        <v>4028</v>
      </c>
      <c r="L2448" s="94"/>
      <c r="M2448" s="195" t="s">
        <v>143</v>
      </c>
      <c r="N2448" s="195" t="s">
        <v>143</v>
      </c>
      <c r="O2448" s="195">
        <v>0.379</v>
      </c>
      <c r="P2448" s="195">
        <v>0.40899999999999997</v>
      </c>
      <c r="Q2448" s="195">
        <v>0.42899999999999999</v>
      </c>
      <c r="R2448" s="195">
        <v>0.46</v>
      </c>
      <c r="S2448" s="195">
        <v>5.8000000000000003E-2</v>
      </c>
      <c r="T2448" s="195">
        <v>7.2999999999999995E-2</v>
      </c>
      <c r="U2448" s="195">
        <v>1.0999999999999999E-2</v>
      </c>
      <c r="V2448" s="195">
        <v>1.7999999999999999E-2</v>
      </c>
      <c r="W2448" s="195">
        <v>0.05</v>
      </c>
      <c r="X2448" s="195">
        <v>6.4000000000000001E-2</v>
      </c>
      <c r="Y2448" s="195">
        <v>0</v>
      </c>
      <c r="Z2448" s="195">
        <v>2E-3</v>
      </c>
      <c r="AA2448" s="195">
        <v>2.1000000000000001E-2</v>
      </c>
      <c r="AB2448" s="195">
        <v>3.1E-2</v>
      </c>
    </row>
    <row r="2449" spans="1:28" x14ac:dyDescent="0.25">
      <c r="A2449" s="94" t="s">
        <v>3892</v>
      </c>
      <c r="B2449" s="195" t="s">
        <v>143</v>
      </c>
      <c r="C2449" s="195">
        <v>0.47643312101910829</v>
      </c>
      <c r="D2449" s="195">
        <v>0.3235668789808917</v>
      </c>
      <c r="E2449" s="195">
        <v>7.0063694267515922E-2</v>
      </c>
      <c r="F2449" s="195">
        <v>1.019108280254777E-2</v>
      </c>
      <c r="G2449" s="195">
        <v>7.6433121019108277E-2</v>
      </c>
      <c r="H2449" s="195">
        <v>1.2738853503184713E-3</v>
      </c>
      <c r="I2449" s="195">
        <v>4.2038216560509552E-2</v>
      </c>
      <c r="J2449" s="194">
        <v>1</v>
      </c>
      <c r="K2449" s="196">
        <v>785</v>
      </c>
      <c r="L2449" s="94"/>
      <c r="M2449" s="195" t="s">
        <v>143</v>
      </c>
      <c r="N2449" s="195" t="s">
        <v>143</v>
      </c>
      <c r="O2449" s="195">
        <v>0.442</v>
      </c>
      <c r="P2449" s="195">
        <v>0.51100000000000001</v>
      </c>
      <c r="Q2449" s="195">
        <v>0.29199999999999998</v>
      </c>
      <c r="R2449" s="195">
        <v>0.35699999999999998</v>
      </c>
      <c r="S2449" s="195">
        <v>5.3999999999999999E-2</v>
      </c>
      <c r="T2449" s="195">
        <v>0.09</v>
      </c>
      <c r="U2449" s="195">
        <v>5.0000000000000001E-3</v>
      </c>
      <c r="V2449" s="195">
        <v>0.02</v>
      </c>
      <c r="W2449" s="195">
        <v>0.06</v>
      </c>
      <c r="X2449" s="195">
        <v>9.7000000000000003E-2</v>
      </c>
      <c r="Y2449" s="195">
        <v>0</v>
      </c>
      <c r="Z2449" s="195">
        <v>7.0000000000000001E-3</v>
      </c>
      <c r="AA2449" s="195">
        <v>0.03</v>
      </c>
      <c r="AB2449" s="195">
        <v>5.8000000000000003E-2</v>
      </c>
    </row>
    <row r="2450" spans="1:28" x14ac:dyDescent="0.25">
      <c r="A2450" s="94" t="s">
        <v>3893</v>
      </c>
      <c r="B2450" s="195">
        <v>5.4930560943440142E-2</v>
      </c>
      <c r="C2450" s="195">
        <v>0.34835906587012183</v>
      </c>
      <c r="D2450" s="195">
        <v>0.23174800217239508</v>
      </c>
      <c r="E2450" s="195">
        <v>6.9051128869578704E-2</v>
      </c>
      <c r="F2450" s="195">
        <v>1.5982620839475523E-2</v>
      </c>
      <c r="G2450" s="195">
        <v>0.24835130731631624</v>
      </c>
      <c r="H2450" s="195">
        <v>6.982698425013578E-4</v>
      </c>
      <c r="I2450" s="195">
        <v>3.0879044146171153E-2</v>
      </c>
      <c r="J2450" s="194">
        <v>1</v>
      </c>
      <c r="K2450" s="196">
        <v>12889</v>
      </c>
      <c r="L2450" s="94"/>
      <c r="M2450" s="195">
        <v>5.0999999999999997E-2</v>
      </c>
      <c r="N2450" s="195">
        <v>5.8999999999999997E-2</v>
      </c>
      <c r="O2450" s="195">
        <v>0.34</v>
      </c>
      <c r="P2450" s="195">
        <v>0.35699999999999998</v>
      </c>
      <c r="Q2450" s="195">
        <v>0.22500000000000001</v>
      </c>
      <c r="R2450" s="195">
        <v>0.23899999999999999</v>
      </c>
      <c r="S2450" s="195">
        <v>6.5000000000000002E-2</v>
      </c>
      <c r="T2450" s="195">
        <v>7.3999999999999996E-2</v>
      </c>
      <c r="U2450" s="195">
        <v>1.4E-2</v>
      </c>
      <c r="V2450" s="195">
        <v>1.7999999999999999E-2</v>
      </c>
      <c r="W2450" s="195">
        <v>0.24099999999999999</v>
      </c>
      <c r="X2450" s="195">
        <v>0.25600000000000001</v>
      </c>
      <c r="Y2450" s="195">
        <v>0</v>
      </c>
      <c r="Z2450" s="195">
        <v>1E-3</v>
      </c>
      <c r="AA2450" s="195">
        <v>2.8000000000000001E-2</v>
      </c>
      <c r="AB2450" s="195">
        <v>3.4000000000000002E-2</v>
      </c>
    </row>
    <row r="2451" spans="1:28" x14ac:dyDescent="0.25">
      <c r="A2451" s="94" t="s">
        <v>3894</v>
      </c>
      <c r="B2451" s="195" t="s">
        <v>143</v>
      </c>
      <c r="C2451" s="195">
        <v>0.38009049773755654</v>
      </c>
      <c r="D2451" s="195">
        <v>0.2669683257918552</v>
      </c>
      <c r="E2451" s="195">
        <v>8.3710407239818999E-2</v>
      </c>
      <c r="F2451" s="195">
        <v>1.1312217194570135E-2</v>
      </c>
      <c r="G2451" s="195">
        <v>0.22624434389140272</v>
      </c>
      <c r="H2451" s="195" t="s">
        <v>143</v>
      </c>
      <c r="I2451" s="195">
        <v>3.1674208144796379E-2</v>
      </c>
      <c r="J2451" s="194">
        <v>0.99999999999999989</v>
      </c>
      <c r="K2451" s="196">
        <v>442</v>
      </c>
      <c r="L2451" s="94"/>
      <c r="M2451" s="195" t="s">
        <v>143</v>
      </c>
      <c r="N2451" s="195" t="s">
        <v>143</v>
      </c>
      <c r="O2451" s="195">
        <v>0.33600000000000002</v>
      </c>
      <c r="P2451" s="195">
        <v>0.42599999999999999</v>
      </c>
      <c r="Q2451" s="195">
        <v>0.22800000000000001</v>
      </c>
      <c r="R2451" s="195">
        <v>0.31</v>
      </c>
      <c r="S2451" s="195">
        <v>6.0999999999999999E-2</v>
      </c>
      <c r="T2451" s="195">
        <v>0.113</v>
      </c>
      <c r="U2451" s="195">
        <v>5.0000000000000001E-3</v>
      </c>
      <c r="V2451" s="195">
        <v>2.5999999999999999E-2</v>
      </c>
      <c r="W2451" s="195">
        <v>0.19</v>
      </c>
      <c r="X2451" s="195">
        <v>0.26800000000000002</v>
      </c>
      <c r="Y2451" s="195" t="s">
        <v>143</v>
      </c>
      <c r="Z2451" s="195" t="s">
        <v>143</v>
      </c>
      <c r="AA2451" s="195">
        <v>1.9E-2</v>
      </c>
      <c r="AB2451" s="195">
        <v>5.1999999999999998E-2</v>
      </c>
    </row>
    <row r="2452" spans="1:28" x14ac:dyDescent="0.25">
      <c r="A2452" s="94" t="s">
        <v>3895</v>
      </c>
      <c r="B2452" s="195" t="s">
        <v>143</v>
      </c>
      <c r="C2452" s="195">
        <v>0.1002710027100271</v>
      </c>
      <c r="D2452" s="195">
        <v>0.16260162601626016</v>
      </c>
      <c r="E2452" s="195">
        <v>3.7940379403794036E-2</v>
      </c>
      <c r="F2452" s="195">
        <v>1.0840108401084011E-2</v>
      </c>
      <c r="G2452" s="195">
        <v>0.61788617886178865</v>
      </c>
      <c r="H2452" s="195">
        <v>1.3550135501355014E-2</v>
      </c>
      <c r="I2452" s="195">
        <v>5.6910569105691054E-2</v>
      </c>
      <c r="J2452" s="194">
        <v>1</v>
      </c>
      <c r="K2452" s="196">
        <v>369</v>
      </c>
      <c r="L2452" s="94"/>
      <c r="M2452" s="195" t="s">
        <v>143</v>
      </c>
      <c r="N2452" s="195" t="s">
        <v>143</v>
      </c>
      <c r="O2452" s="195">
        <v>7.3999999999999996E-2</v>
      </c>
      <c r="P2452" s="195">
        <v>0.13500000000000001</v>
      </c>
      <c r="Q2452" s="195">
        <v>0.128</v>
      </c>
      <c r="R2452" s="195">
        <v>0.20399999999999999</v>
      </c>
      <c r="S2452" s="195">
        <v>2.3E-2</v>
      </c>
      <c r="T2452" s="195">
        <v>6.3E-2</v>
      </c>
      <c r="U2452" s="195">
        <v>4.0000000000000001E-3</v>
      </c>
      <c r="V2452" s="195">
        <v>2.8000000000000001E-2</v>
      </c>
      <c r="W2452" s="195">
        <v>0.56699999999999995</v>
      </c>
      <c r="X2452" s="195">
        <v>0.66600000000000004</v>
      </c>
      <c r="Y2452" s="195">
        <v>6.0000000000000001E-3</v>
      </c>
      <c r="Z2452" s="195">
        <v>3.1E-2</v>
      </c>
      <c r="AA2452" s="195">
        <v>3.7999999999999999E-2</v>
      </c>
      <c r="AB2452" s="195">
        <v>8.5000000000000006E-2</v>
      </c>
    </row>
    <row r="2453" spans="1:28" x14ac:dyDescent="0.25">
      <c r="A2453" s="94" t="s">
        <v>3896</v>
      </c>
      <c r="B2453" s="195">
        <v>0.46634146341463417</v>
      </c>
      <c r="C2453" s="195">
        <v>9.7560975609756097E-4</v>
      </c>
      <c r="D2453" s="195">
        <v>0.42926829268292682</v>
      </c>
      <c r="E2453" s="195">
        <v>5.4634146341463415E-2</v>
      </c>
      <c r="F2453" s="195">
        <v>9.7560975609756097E-4</v>
      </c>
      <c r="G2453" s="195">
        <v>7.8048780487804878E-3</v>
      </c>
      <c r="H2453" s="195" t="s">
        <v>143</v>
      </c>
      <c r="I2453" s="195">
        <v>0.04</v>
      </c>
      <c r="J2453" s="194">
        <v>1</v>
      </c>
      <c r="K2453" s="196">
        <v>1025</v>
      </c>
      <c r="L2453" s="94"/>
      <c r="M2453" s="195">
        <v>0.436</v>
      </c>
      <c r="N2453" s="195">
        <v>0.497</v>
      </c>
      <c r="O2453" s="195">
        <v>0</v>
      </c>
      <c r="P2453" s="195">
        <v>6.0000000000000001E-3</v>
      </c>
      <c r="Q2453" s="195">
        <v>0.39900000000000002</v>
      </c>
      <c r="R2453" s="195">
        <v>0.46</v>
      </c>
      <c r="S2453" s="195">
        <v>4.2000000000000003E-2</v>
      </c>
      <c r="T2453" s="195">
        <v>7.0000000000000007E-2</v>
      </c>
      <c r="U2453" s="195">
        <v>0</v>
      </c>
      <c r="V2453" s="195">
        <v>6.0000000000000001E-3</v>
      </c>
      <c r="W2453" s="195">
        <v>4.0000000000000001E-3</v>
      </c>
      <c r="X2453" s="195">
        <v>1.4999999999999999E-2</v>
      </c>
      <c r="Y2453" s="195" t="s">
        <v>143</v>
      </c>
      <c r="Z2453" s="195" t="s">
        <v>143</v>
      </c>
      <c r="AA2453" s="195">
        <v>0.03</v>
      </c>
      <c r="AB2453" s="195">
        <v>5.3999999999999999E-2</v>
      </c>
    </row>
    <row r="2454" spans="1:28" x14ac:dyDescent="0.25">
      <c r="A2454" s="94" t="s">
        <v>3897</v>
      </c>
      <c r="B2454" s="195">
        <v>9.0120160213618156E-2</v>
      </c>
      <c r="C2454" s="195">
        <v>0.30841121495327101</v>
      </c>
      <c r="D2454" s="195">
        <v>0.2356475300400534</v>
      </c>
      <c r="E2454" s="195">
        <v>6.1415220293724967E-2</v>
      </c>
      <c r="F2454" s="195">
        <v>2.9372496662216287E-2</v>
      </c>
      <c r="G2454" s="195">
        <v>0.25300400534045392</v>
      </c>
      <c r="H2454" s="195" t="s">
        <v>143</v>
      </c>
      <c r="I2454" s="195">
        <v>2.2029372496662217E-2</v>
      </c>
      <c r="J2454" s="194">
        <v>1</v>
      </c>
      <c r="K2454" s="196">
        <v>1498</v>
      </c>
      <c r="L2454" s="94"/>
      <c r="M2454" s="195">
        <v>7.6999999999999999E-2</v>
      </c>
      <c r="N2454" s="195">
        <v>0.106</v>
      </c>
      <c r="O2454" s="195">
        <v>0.28599999999999998</v>
      </c>
      <c r="P2454" s="195">
        <v>0.33200000000000002</v>
      </c>
      <c r="Q2454" s="195">
        <v>0.215</v>
      </c>
      <c r="R2454" s="195">
        <v>0.25800000000000001</v>
      </c>
      <c r="S2454" s="195">
        <v>0.05</v>
      </c>
      <c r="T2454" s="195">
        <v>7.4999999999999997E-2</v>
      </c>
      <c r="U2454" s="195">
        <v>2.1999999999999999E-2</v>
      </c>
      <c r="V2454" s="195">
        <v>3.9E-2</v>
      </c>
      <c r="W2454" s="195">
        <v>0.23200000000000001</v>
      </c>
      <c r="X2454" s="195">
        <v>0.27600000000000002</v>
      </c>
      <c r="Y2454" s="195" t="s">
        <v>143</v>
      </c>
      <c r="Z2454" s="195" t="s">
        <v>143</v>
      </c>
      <c r="AA2454" s="195">
        <v>1.6E-2</v>
      </c>
      <c r="AB2454" s="195">
        <v>3.1E-2</v>
      </c>
    </row>
    <row r="2455" spans="1:28" x14ac:dyDescent="0.25">
      <c r="A2455" s="94" t="s">
        <v>3898</v>
      </c>
      <c r="B2455" s="195">
        <v>0.29678530424799082</v>
      </c>
      <c r="C2455" s="195">
        <v>0.54592422502870264</v>
      </c>
      <c r="D2455" s="195">
        <v>5.4535017221584388E-2</v>
      </c>
      <c r="E2455" s="195">
        <v>1.6647531572904706E-2</v>
      </c>
      <c r="F2455" s="195" t="s">
        <v>143</v>
      </c>
      <c r="G2455" s="195">
        <v>5.6831228473019517E-2</v>
      </c>
      <c r="H2455" s="195">
        <v>1.148105625717566E-3</v>
      </c>
      <c r="I2455" s="195">
        <v>2.8128587830080369E-2</v>
      </c>
      <c r="J2455" s="194">
        <v>0.99999999999999989</v>
      </c>
      <c r="K2455" s="196">
        <v>1742</v>
      </c>
      <c r="L2455" s="94"/>
      <c r="M2455" s="195">
        <v>0.27600000000000002</v>
      </c>
      <c r="N2455" s="195">
        <v>0.31900000000000001</v>
      </c>
      <c r="O2455" s="195">
        <v>0.52200000000000002</v>
      </c>
      <c r="P2455" s="195">
        <v>0.56899999999999995</v>
      </c>
      <c r="Q2455" s="195">
        <v>4.4999999999999998E-2</v>
      </c>
      <c r="R2455" s="195">
        <v>6.6000000000000003E-2</v>
      </c>
      <c r="S2455" s="195">
        <v>1.2E-2</v>
      </c>
      <c r="T2455" s="195">
        <v>2.4E-2</v>
      </c>
      <c r="U2455" s="195" t="s">
        <v>143</v>
      </c>
      <c r="V2455" s="195" t="s">
        <v>143</v>
      </c>
      <c r="W2455" s="195">
        <v>4.7E-2</v>
      </c>
      <c r="X2455" s="195">
        <v>6.9000000000000006E-2</v>
      </c>
      <c r="Y2455" s="195">
        <v>0</v>
      </c>
      <c r="Z2455" s="195">
        <v>4.0000000000000001E-3</v>
      </c>
      <c r="AA2455" s="195">
        <v>2.1000000000000001E-2</v>
      </c>
      <c r="AB2455" s="195">
        <v>3.6999999999999998E-2</v>
      </c>
    </row>
    <row r="2456" spans="1:28" x14ac:dyDescent="0.25">
      <c r="A2456" s="94" t="s">
        <v>3899</v>
      </c>
      <c r="B2456" s="195" t="s">
        <v>143</v>
      </c>
      <c r="C2456" s="195">
        <v>0.30982367758186397</v>
      </c>
      <c r="D2456" s="195">
        <v>0.28967254408060455</v>
      </c>
      <c r="E2456" s="195">
        <v>0.1486146095717884</v>
      </c>
      <c r="F2456" s="195">
        <v>7.556675062972292E-3</v>
      </c>
      <c r="G2456" s="195">
        <v>0.22166246851385391</v>
      </c>
      <c r="H2456" s="195" t="s">
        <v>143</v>
      </c>
      <c r="I2456" s="195">
        <v>2.2670025188916875E-2</v>
      </c>
      <c r="J2456" s="194">
        <v>1</v>
      </c>
      <c r="K2456" s="196">
        <v>397</v>
      </c>
      <c r="L2456" s="94"/>
      <c r="M2456" s="195" t="s">
        <v>143</v>
      </c>
      <c r="N2456" s="195" t="s">
        <v>143</v>
      </c>
      <c r="O2456" s="195">
        <v>0.26600000000000001</v>
      </c>
      <c r="P2456" s="195">
        <v>0.35699999999999998</v>
      </c>
      <c r="Q2456" s="195">
        <v>0.247</v>
      </c>
      <c r="R2456" s="195">
        <v>0.33600000000000002</v>
      </c>
      <c r="S2456" s="195">
        <v>0.11700000000000001</v>
      </c>
      <c r="T2456" s="195">
        <v>0.187</v>
      </c>
      <c r="U2456" s="195">
        <v>3.0000000000000001E-3</v>
      </c>
      <c r="V2456" s="195">
        <v>2.1999999999999999E-2</v>
      </c>
      <c r="W2456" s="195">
        <v>0.184</v>
      </c>
      <c r="X2456" s="195">
        <v>0.26500000000000001</v>
      </c>
      <c r="Y2456" s="195" t="s">
        <v>143</v>
      </c>
      <c r="Z2456" s="195" t="s">
        <v>143</v>
      </c>
      <c r="AA2456" s="195">
        <v>1.2E-2</v>
      </c>
      <c r="AB2456" s="195">
        <v>4.2999999999999997E-2</v>
      </c>
    </row>
    <row r="2457" spans="1:28" x14ac:dyDescent="0.25">
      <c r="A2457" s="94" t="s">
        <v>3900</v>
      </c>
      <c r="B2457" s="195" t="s">
        <v>143</v>
      </c>
      <c r="C2457" s="195">
        <v>0.29294403892944038</v>
      </c>
      <c r="D2457" s="195">
        <v>0.21849148418491485</v>
      </c>
      <c r="E2457" s="195">
        <v>7.6399026763990269E-2</v>
      </c>
      <c r="F2457" s="195">
        <v>1.5085158150851581E-2</v>
      </c>
      <c r="G2457" s="195">
        <v>0.3785888077858881</v>
      </c>
      <c r="H2457" s="195" t="s">
        <v>143</v>
      </c>
      <c r="I2457" s="195">
        <v>1.8491484184914843E-2</v>
      </c>
      <c r="J2457" s="194">
        <v>1</v>
      </c>
      <c r="K2457" s="196">
        <v>2055</v>
      </c>
      <c r="L2457" s="94"/>
      <c r="M2457" s="195" t="s">
        <v>143</v>
      </c>
      <c r="N2457" s="195" t="s">
        <v>143</v>
      </c>
      <c r="O2457" s="195">
        <v>0.27400000000000002</v>
      </c>
      <c r="P2457" s="195">
        <v>0.313</v>
      </c>
      <c r="Q2457" s="195">
        <v>0.20100000000000001</v>
      </c>
      <c r="R2457" s="195">
        <v>0.23699999999999999</v>
      </c>
      <c r="S2457" s="195">
        <v>6.6000000000000003E-2</v>
      </c>
      <c r="T2457" s="195">
        <v>8.8999999999999996E-2</v>
      </c>
      <c r="U2457" s="195">
        <v>1.0999999999999999E-2</v>
      </c>
      <c r="V2457" s="195">
        <v>2.1000000000000001E-2</v>
      </c>
      <c r="W2457" s="195">
        <v>0.35799999999999998</v>
      </c>
      <c r="X2457" s="195">
        <v>0.4</v>
      </c>
      <c r="Y2457" s="195" t="s">
        <v>143</v>
      </c>
      <c r="Z2457" s="195" t="s">
        <v>143</v>
      </c>
      <c r="AA2457" s="195">
        <v>1.4E-2</v>
      </c>
      <c r="AB2457" s="195">
        <v>2.5000000000000001E-2</v>
      </c>
    </row>
    <row r="2458" spans="1:28" x14ac:dyDescent="0.25">
      <c r="A2458" s="94" t="s">
        <v>3901</v>
      </c>
      <c r="B2458" s="195" t="s">
        <v>143</v>
      </c>
      <c r="C2458" s="195">
        <v>0.56590909090909092</v>
      </c>
      <c r="D2458" s="195">
        <v>0.31363636363636366</v>
      </c>
      <c r="E2458" s="195">
        <v>2.9545454545454545E-2</v>
      </c>
      <c r="F2458" s="195" t="s">
        <v>143</v>
      </c>
      <c r="G2458" s="195">
        <v>2.5000000000000001E-2</v>
      </c>
      <c r="H2458" s="195" t="s">
        <v>143</v>
      </c>
      <c r="I2458" s="195">
        <v>6.5909090909090903E-2</v>
      </c>
      <c r="J2458" s="194">
        <v>1</v>
      </c>
      <c r="K2458" s="196">
        <v>440</v>
      </c>
      <c r="L2458" s="94"/>
      <c r="M2458" s="195" t="s">
        <v>143</v>
      </c>
      <c r="N2458" s="195" t="s">
        <v>143</v>
      </c>
      <c r="O2458" s="195">
        <v>0.51900000000000002</v>
      </c>
      <c r="P2458" s="195">
        <v>0.61099999999999999</v>
      </c>
      <c r="Q2458" s="195">
        <v>0.27200000000000002</v>
      </c>
      <c r="R2458" s="195">
        <v>0.35799999999999998</v>
      </c>
      <c r="S2458" s="195">
        <v>1.7000000000000001E-2</v>
      </c>
      <c r="T2458" s="195">
        <v>0.05</v>
      </c>
      <c r="U2458" s="195" t="s">
        <v>143</v>
      </c>
      <c r="V2458" s="195" t="s">
        <v>143</v>
      </c>
      <c r="W2458" s="195">
        <v>1.4E-2</v>
      </c>
      <c r="X2458" s="195">
        <v>4.3999999999999997E-2</v>
      </c>
      <c r="Y2458" s="195" t="s">
        <v>143</v>
      </c>
      <c r="Z2458" s="195" t="s">
        <v>143</v>
      </c>
      <c r="AA2458" s="195">
        <v>4.5999999999999999E-2</v>
      </c>
      <c r="AB2458" s="195">
        <v>9.2999999999999999E-2</v>
      </c>
    </row>
    <row r="2459" spans="1:28" x14ac:dyDescent="0.25">
      <c r="A2459" s="94" t="s">
        <v>3902</v>
      </c>
      <c r="B2459" s="195" t="s">
        <v>143</v>
      </c>
      <c r="C2459" s="195">
        <v>0.30020703933747411</v>
      </c>
      <c r="D2459" s="195">
        <v>0.29813664596273293</v>
      </c>
      <c r="E2459" s="195">
        <v>8.0745341614906832E-2</v>
      </c>
      <c r="F2459" s="195">
        <v>4.140786749482402E-3</v>
      </c>
      <c r="G2459" s="195">
        <v>0.28364389233954451</v>
      </c>
      <c r="H2459" s="195" t="s">
        <v>143</v>
      </c>
      <c r="I2459" s="195">
        <v>3.3126293995859216E-2</v>
      </c>
      <c r="J2459" s="194">
        <v>1</v>
      </c>
      <c r="K2459" s="196">
        <v>483</v>
      </c>
      <c r="L2459" s="94"/>
      <c r="M2459" s="195" t="s">
        <v>143</v>
      </c>
      <c r="N2459" s="195" t="s">
        <v>143</v>
      </c>
      <c r="O2459" s="195">
        <v>0.26100000000000001</v>
      </c>
      <c r="P2459" s="195">
        <v>0.34300000000000003</v>
      </c>
      <c r="Q2459" s="195">
        <v>0.25900000000000001</v>
      </c>
      <c r="R2459" s="195">
        <v>0.34</v>
      </c>
      <c r="S2459" s="195">
        <v>0.06</v>
      </c>
      <c r="T2459" s="195">
        <v>0.108</v>
      </c>
      <c r="U2459" s="195">
        <v>1E-3</v>
      </c>
      <c r="V2459" s="195">
        <v>1.4999999999999999E-2</v>
      </c>
      <c r="W2459" s="195">
        <v>0.245</v>
      </c>
      <c r="X2459" s="195">
        <v>0.32500000000000001</v>
      </c>
      <c r="Y2459" s="195" t="s">
        <v>143</v>
      </c>
      <c r="Z2459" s="195" t="s">
        <v>143</v>
      </c>
      <c r="AA2459" s="195">
        <v>0.02</v>
      </c>
      <c r="AB2459" s="195">
        <v>5.2999999999999999E-2</v>
      </c>
    </row>
    <row r="2460" spans="1:28" x14ac:dyDescent="0.25">
      <c r="A2460" s="94" t="s">
        <v>3903</v>
      </c>
      <c r="B2460" s="195" t="s">
        <v>143</v>
      </c>
      <c r="C2460" s="195">
        <v>0.45682451253481893</v>
      </c>
      <c r="D2460" s="195">
        <v>0.15877437325905291</v>
      </c>
      <c r="E2460" s="195">
        <v>5.2924791086350974E-2</v>
      </c>
      <c r="F2460" s="195">
        <v>6.6852367688022288E-2</v>
      </c>
      <c r="G2460" s="195">
        <v>0.2116991643454039</v>
      </c>
      <c r="H2460" s="195" t="s">
        <v>143</v>
      </c>
      <c r="I2460" s="195">
        <v>5.2924791086350974E-2</v>
      </c>
      <c r="J2460" s="194">
        <v>1</v>
      </c>
      <c r="K2460" s="196">
        <v>359</v>
      </c>
      <c r="L2460" s="94"/>
      <c r="M2460" s="195" t="s">
        <v>143</v>
      </c>
      <c r="N2460" s="195" t="s">
        <v>143</v>
      </c>
      <c r="O2460" s="195">
        <v>0.40600000000000003</v>
      </c>
      <c r="P2460" s="195">
        <v>0.50900000000000001</v>
      </c>
      <c r="Q2460" s="195">
        <v>0.125</v>
      </c>
      <c r="R2460" s="195">
        <v>0.2</v>
      </c>
      <c r="S2460" s="195">
        <v>3.4000000000000002E-2</v>
      </c>
      <c r="T2460" s="195">
        <v>8.1000000000000003E-2</v>
      </c>
      <c r="U2460" s="195">
        <v>4.4999999999999998E-2</v>
      </c>
      <c r="V2460" s="195">
        <v>9.8000000000000004E-2</v>
      </c>
      <c r="W2460" s="195">
        <v>0.17299999999999999</v>
      </c>
      <c r="X2460" s="195">
        <v>0.25700000000000001</v>
      </c>
      <c r="Y2460" s="195" t="s">
        <v>143</v>
      </c>
      <c r="Z2460" s="195" t="s">
        <v>143</v>
      </c>
      <c r="AA2460" s="195">
        <v>3.4000000000000002E-2</v>
      </c>
      <c r="AB2460" s="195">
        <v>8.1000000000000003E-2</v>
      </c>
    </row>
    <row r="2461" spans="1:28" x14ac:dyDescent="0.25">
      <c r="A2461" s="94" t="s">
        <v>3904</v>
      </c>
      <c r="B2461" s="195" t="s">
        <v>143</v>
      </c>
      <c r="C2461" s="195">
        <v>0.20481927710843373</v>
      </c>
      <c r="D2461" s="195">
        <v>0.17771084337349397</v>
      </c>
      <c r="E2461" s="195">
        <v>5.7228915662650599E-2</v>
      </c>
      <c r="F2461" s="195">
        <v>2.710843373493976E-2</v>
      </c>
      <c r="G2461" s="195">
        <v>0.50301204819277112</v>
      </c>
      <c r="H2461" s="195">
        <v>3.0120481927710845E-3</v>
      </c>
      <c r="I2461" s="195">
        <v>2.710843373493976E-2</v>
      </c>
      <c r="J2461" s="194">
        <v>1</v>
      </c>
      <c r="K2461" s="196">
        <v>332</v>
      </c>
      <c r="L2461" s="94"/>
      <c r="M2461" s="195" t="s">
        <v>143</v>
      </c>
      <c r="N2461" s="195" t="s">
        <v>143</v>
      </c>
      <c r="O2461" s="195">
        <v>0.16500000000000001</v>
      </c>
      <c r="P2461" s="195">
        <v>0.251</v>
      </c>
      <c r="Q2461" s="195">
        <v>0.14000000000000001</v>
      </c>
      <c r="R2461" s="195">
        <v>0.222</v>
      </c>
      <c r="S2461" s="195">
        <v>3.6999999999999998E-2</v>
      </c>
      <c r="T2461" s="195">
        <v>8.7999999999999995E-2</v>
      </c>
      <c r="U2461" s="195">
        <v>1.4E-2</v>
      </c>
      <c r="V2461" s="195">
        <v>5.0999999999999997E-2</v>
      </c>
      <c r="W2461" s="195">
        <v>0.45</v>
      </c>
      <c r="X2461" s="195">
        <v>0.55600000000000005</v>
      </c>
      <c r="Y2461" s="195">
        <v>1E-3</v>
      </c>
      <c r="Z2461" s="195">
        <v>1.7000000000000001E-2</v>
      </c>
      <c r="AA2461" s="195">
        <v>1.4E-2</v>
      </c>
      <c r="AB2461" s="195">
        <v>5.0999999999999997E-2</v>
      </c>
    </row>
    <row r="2462" spans="1:28" x14ac:dyDescent="0.25">
      <c r="A2462" s="94" t="s">
        <v>3905</v>
      </c>
      <c r="B2462" s="195" t="s">
        <v>143</v>
      </c>
      <c r="C2462" s="195">
        <v>0.41944444444444445</v>
      </c>
      <c r="D2462" s="195">
        <v>0.32569444444444445</v>
      </c>
      <c r="E2462" s="195">
        <v>6.458333333333334E-2</v>
      </c>
      <c r="F2462" s="195">
        <v>1.1805555555555555E-2</v>
      </c>
      <c r="G2462" s="195">
        <v>0.1451388888888889</v>
      </c>
      <c r="H2462" s="195" t="s">
        <v>143</v>
      </c>
      <c r="I2462" s="195">
        <v>3.3333333333333333E-2</v>
      </c>
      <c r="J2462" s="194">
        <v>1</v>
      </c>
      <c r="K2462" s="196">
        <v>1440</v>
      </c>
      <c r="L2462" s="94"/>
      <c r="M2462" s="195" t="s">
        <v>143</v>
      </c>
      <c r="N2462" s="195" t="s">
        <v>143</v>
      </c>
      <c r="O2462" s="195">
        <v>0.39400000000000002</v>
      </c>
      <c r="P2462" s="195">
        <v>0.44500000000000001</v>
      </c>
      <c r="Q2462" s="195">
        <v>0.30199999999999999</v>
      </c>
      <c r="R2462" s="195">
        <v>0.35</v>
      </c>
      <c r="S2462" s="195">
        <v>5.2999999999999999E-2</v>
      </c>
      <c r="T2462" s="195">
        <v>7.8E-2</v>
      </c>
      <c r="U2462" s="195">
        <v>7.0000000000000001E-3</v>
      </c>
      <c r="V2462" s="195">
        <v>1.9E-2</v>
      </c>
      <c r="W2462" s="195">
        <v>0.128</v>
      </c>
      <c r="X2462" s="195">
        <v>0.16400000000000001</v>
      </c>
      <c r="Y2462" s="195" t="s">
        <v>143</v>
      </c>
      <c r="Z2462" s="195" t="s">
        <v>143</v>
      </c>
      <c r="AA2462" s="195">
        <v>2.5000000000000001E-2</v>
      </c>
      <c r="AB2462" s="195">
        <v>4.3999999999999997E-2</v>
      </c>
    </row>
    <row r="2463" spans="1:28" x14ac:dyDescent="0.25">
      <c r="A2463" s="94" t="s">
        <v>3906</v>
      </c>
      <c r="B2463" s="195" t="s">
        <v>143</v>
      </c>
      <c r="C2463" s="195">
        <v>0.58992805755395683</v>
      </c>
      <c r="D2463" s="195">
        <v>0.20503597122302158</v>
      </c>
      <c r="E2463" s="195">
        <v>6.1151079136690649E-2</v>
      </c>
      <c r="F2463" s="195" t="s">
        <v>143</v>
      </c>
      <c r="G2463" s="195">
        <v>9.7122302158273388E-2</v>
      </c>
      <c r="H2463" s="195" t="s">
        <v>143</v>
      </c>
      <c r="I2463" s="195">
        <v>4.6762589928057555E-2</v>
      </c>
      <c r="J2463" s="194">
        <v>0.99999999999999989</v>
      </c>
      <c r="K2463" s="196">
        <v>278</v>
      </c>
      <c r="L2463" s="94"/>
      <c r="M2463" s="195" t="s">
        <v>143</v>
      </c>
      <c r="N2463" s="195" t="s">
        <v>143</v>
      </c>
      <c r="O2463" s="195">
        <v>0.53100000000000003</v>
      </c>
      <c r="P2463" s="195">
        <v>0.64600000000000002</v>
      </c>
      <c r="Q2463" s="195">
        <v>0.16200000000000001</v>
      </c>
      <c r="R2463" s="195">
        <v>0.25600000000000001</v>
      </c>
      <c r="S2463" s="195">
        <v>3.9E-2</v>
      </c>
      <c r="T2463" s="195">
        <v>9.6000000000000002E-2</v>
      </c>
      <c r="U2463" s="195" t="s">
        <v>143</v>
      </c>
      <c r="V2463" s="195" t="s">
        <v>143</v>
      </c>
      <c r="W2463" s="195">
        <v>6.8000000000000005E-2</v>
      </c>
      <c r="X2463" s="195">
        <v>0.13800000000000001</v>
      </c>
      <c r="Y2463" s="195" t="s">
        <v>143</v>
      </c>
      <c r="Z2463" s="195" t="s">
        <v>143</v>
      </c>
      <c r="AA2463" s="195">
        <v>2.8000000000000001E-2</v>
      </c>
      <c r="AB2463" s="195">
        <v>7.8E-2</v>
      </c>
    </row>
    <row r="2464" spans="1:28" x14ac:dyDescent="0.25">
      <c r="A2464" s="94" t="s">
        <v>3907</v>
      </c>
      <c r="B2464" s="195">
        <v>5.5755278122753119E-2</v>
      </c>
      <c r="C2464" s="195">
        <v>0.33786521994901625</v>
      </c>
      <c r="D2464" s="195">
        <v>0.23825086606967777</v>
      </c>
      <c r="E2464" s="195">
        <v>0.11085691875285966</v>
      </c>
      <c r="F2464" s="195">
        <v>1.5425844826459246E-2</v>
      </c>
      <c r="G2464" s="195">
        <v>0.21452382508660697</v>
      </c>
      <c r="H2464" s="195">
        <v>4.7715536963200212E-3</v>
      </c>
      <c r="I2464" s="195">
        <v>2.2550493496306948E-2</v>
      </c>
      <c r="J2464" s="194">
        <v>0.99999999999999989</v>
      </c>
      <c r="K2464" s="196">
        <v>15299</v>
      </c>
      <c r="L2464" s="94"/>
      <c r="M2464" s="195">
        <v>5.1999999999999998E-2</v>
      </c>
      <c r="N2464" s="195">
        <v>0.06</v>
      </c>
      <c r="O2464" s="195">
        <v>0.33</v>
      </c>
      <c r="P2464" s="195">
        <v>0.34499999999999997</v>
      </c>
      <c r="Q2464" s="195">
        <v>0.23200000000000001</v>
      </c>
      <c r="R2464" s="195">
        <v>0.245</v>
      </c>
      <c r="S2464" s="195">
        <v>0.106</v>
      </c>
      <c r="T2464" s="195">
        <v>0.11600000000000001</v>
      </c>
      <c r="U2464" s="195">
        <v>1.4E-2</v>
      </c>
      <c r="V2464" s="195">
        <v>1.7999999999999999E-2</v>
      </c>
      <c r="W2464" s="195">
        <v>0.20799999999999999</v>
      </c>
      <c r="X2464" s="195">
        <v>0.221</v>
      </c>
      <c r="Y2464" s="195">
        <v>4.0000000000000001E-3</v>
      </c>
      <c r="Z2464" s="195">
        <v>6.0000000000000001E-3</v>
      </c>
      <c r="AA2464" s="195">
        <v>0.02</v>
      </c>
      <c r="AB2464" s="195">
        <v>2.5000000000000001E-2</v>
      </c>
    </row>
    <row r="2465" spans="1:28" x14ac:dyDescent="0.25">
      <c r="A2465" s="94" t="s">
        <v>3908</v>
      </c>
      <c r="B2465" s="195" t="s">
        <v>143</v>
      </c>
      <c r="C2465" s="195">
        <v>0.30804597701149428</v>
      </c>
      <c r="D2465" s="195">
        <v>0.29425287356321839</v>
      </c>
      <c r="E2465" s="195">
        <v>0.17471264367816092</v>
      </c>
      <c r="F2465" s="195">
        <v>6.8965517241379309E-3</v>
      </c>
      <c r="G2465" s="195">
        <v>0.18390804597701149</v>
      </c>
      <c r="H2465" s="195">
        <v>6.8965517241379309E-3</v>
      </c>
      <c r="I2465" s="195">
        <v>2.528735632183908E-2</v>
      </c>
      <c r="J2465" s="194">
        <v>1</v>
      </c>
      <c r="K2465" s="196">
        <v>435</v>
      </c>
      <c r="L2465" s="94"/>
      <c r="M2465" s="195" t="s">
        <v>143</v>
      </c>
      <c r="N2465" s="195" t="s">
        <v>143</v>
      </c>
      <c r="O2465" s="195">
        <v>0.26600000000000001</v>
      </c>
      <c r="P2465" s="195">
        <v>0.35299999999999998</v>
      </c>
      <c r="Q2465" s="195">
        <v>0.253</v>
      </c>
      <c r="R2465" s="195">
        <v>0.33900000000000002</v>
      </c>
      <c r="S2465" s="195">
        <v>0.14199999999999999</v>
      </c>
      <c r="T2465" s="195">
        <v>0.21299999999999999</v>
      </c>
      <c r="U2465" s="195">
        <v>2E-3</v>
      </c>
      <c r="V2465" s="195">
        <v>0.02</v>
      </c>
      <c r="W2465" s="195">
        <v>0.15</v>
      </c>
      <c r="X2465" s="195">
        <v>0.223</v>
      </c>
      <c r="Y2465" s="195">
        <v>2E-3</v>
      </c>
      <c r="Z2465" s="195">
        <v>0.02</v>
      </c>
      <c r="AA2465" s="195">
        <v>1.4E-2</v>
      </c>
      <c r="AB2465" s="195">
        <v>4.4999999999999998E-2</v>
      </c>
    </row>
    <row r="2466" spans="1:28" x14ac:dyDescent="0.25">
      <c r="A2466" s="94" t="s">
        <v>3909</v>
      </c>
      <c r="B2466" s="195" t="s">
        <v>143</v>
      </c>
      <c r="C2466" s="195">
        <v>9.2261904761904767E-2</v>
      </c>
      <c r="D2466" s="195">
        <v>0.17559523809523808</v>
      </c>
      <c r="E2466" s="195">
        <v>0.11011904761904762</v>
      </c>
      <c r="F2466" s="195">
        <v>1.1904761904761904E-2</v>
      </c>
      <c r="G2466" s="195">
        <v>0.55059523809523814</v>
      </c>
      <c r="H2466" s="195">
        <v>2.976190476190476E-2</v>
      </c>
      <c r="I2466" s="195">
        <v>2.976190476190476E-2</v>
      </c>
      <c r="J2466" s="194">
        <v>1</v>
      </c>
      <c r="K2466" s="196">
        <v>336</v>
      </c>
      <c r="L2466" s="94"/>
      <c r="M2466" s="195" t="s">
        <v>143</v>
      </c>
      <c r="N2466" s="195" t="s">
        <v>143</v>
      </c>
      <c r="O2466" s="195">
        <v>6.6000000000000003E-2</v>
      </c>
      <c r="P2466" s="195">
        <v>0.128</v>
      </c>
      <c r="Q2466" s="195">
        <v>0.13900000000000001</v>
      </c>
      <c r="R2466" s="195">
        <v>0.22</v>
      </c>
      <c r="S2466" s="195">
        <v>8.1000000000000003E-2</v>
      </c>
      <c r="T2466" s="195">
        <v>0.14799999999999999</v>
      </c>
      <c r="U2466" s="195">
        <v>5.0000000000000001E-3</v>
      </c>
      <c r="V2466" s="195">
        <v>0.03</v>
      </c>
      <c r="W2466" s="195">
        <v>0.497</v>
      </c>
      <c r="X2466" s="195">
        <v>0.60299999999999998</v>
      </c>
      <c r="Y2466" s="195">
        <v>1.6E-2</v>
      </c>
      <c r="Z2466" s="195">
        <v>5.3999999999999999E-2</v>
      </c>
      <c r="AA2466" s="195">
        <v>1.6E-2</v>
      </c>
      <c r="AB2466" s="195">
        <v>5.3999999999999999E-2</v>
      </c>
    </row>
    <row r="2467" spans="1:28" x14ac:dyDescent="0.25">
      <c r="A2467" s="94" t="s">
        <v>3910</v>
      </c>
      <c r="B2467" s="195">
        <v>0.32374100719424459</v>
      </c>
      <c r="C2467" s="195" t="s">
        <v>143</v>
      </c>
      <c r="D2467" s="195">
        <v>0.21762589928057555</v>
      </c>
      <c r="E2467" s="195">
        <v>0.4154676258992806</v>
      </c>
      <c r="F2467" s="195">
        <v>8.9928057553956831E-3</v>
      </c>
      <c r="G2467" s="195">
        <v>3.5971223021582736E-3</v>
      </c>
      <c r="H2467" s="195" t="s">
        <v>143</v>
      </c>
      <c r="I2467" s="195">
        <v>3.0575539568345324E-2</v>
      </c>
      <c r="J2467" s="194">
        <v>1</v>
      </c>
      <c r="K2467" s="196">
        <v>556</v>
      </c>
      <c r="L2467" s="94"/>
      <c r="M2467" s="195">
        <v>0.28599999999999998</v>
      </c>
      <c r="N2467" s="195">
        <v>0.36399999999999999</v>
      </c>
      <c r="O2467" s="195" t="s">
        <v>143</v>
      </c>
      <c r="P2467" s="195" t="s">
        <v>143</v>
      </c>
      <c r="Q2467" s="195">
        <v>0.185</v>
      </c>
      <c r="R2467" s="195">
        <v>0.254</v>
      </c>
      <c r="S2467" s="195">
        <v>0.375</v>
      </c>
      <c r="T2467" s="195">
        <v>0.45700000000000002</v>
      </c>
      <c r="U2467" s="195">
        <v>4.0000000000000001E-3</v>
      </c>
      <c r="V2467" s="195">
        <v>2.1000000000000001E-2</v>
      </c>
      <c r="W2467" s="195">
        <v>1E-3</v>
      </c>
      <c r="X2467" s="195">
        <v>1.2999999999999999E-2</v>
      </c>
      <c r="Y2467" s="195" t="s">
        <v>143</v>
      </c>
      <c r="Z2467" s="195" t="s">
        <v>143</v>
      </c>
      <c r="AA2467" s="195">
        <v>1.9E-2</v>
      </c>
      <c r="AB2467" s="195">
        <v>4.8000000000000001E-2</v>
      </c>
    </row>
    <row r="2468" spans="1:28" x14ac:dyDescent="0.25">
      <c r="A2468" s="94" t="s">
        <v>3911</v>
      </c>
      <c r="B2468" s="195">
        <v>6.6666666666666666E-2</v>
      </c>
      <c r="C2468" s="195">
        <v>0.29226666666666667</v>
      </c>
      <c r="D2468" s="195">
        <v>0.24693333333333334</v>
      </c>
      <c r="E2468" s="195">
        <v>8.1600000000000006E-2</v>
      </c>
      <c r="F2468" s="195">
        <v>3.04E-2</v>
      </c>
      <c r="G2468" s="195">
        <v>0.25919999999999999</v>
      </c>
      <c r="H2468" s="195">
        <v>5.3333333333333332E-3</v>
      </c>
      <c r="I2468" s="195">
        <v>1.7600000000000001E-2</v>
      </c>
      <c r="J2468" s="194">
        <v>0.99999999999999989</v>
      </c>
      <c r="K2468" s="196">
        <v>1875</v>
      </c>
      <c r="L2468" s="94"/>
      <c r="M2468" s="195">
        <v>5.6000000000000001E-2</v>
      </c>
      <c r="N2468" s="195">
        <v>7.9000000000000001E-2</v>
      </c>
      <c r="O2468" s="195">
        <v>0.27200000000000002</v>
      </c>
      <c r="P2468" s="195">
        <v>0.313</v>
      </c>
      <c r="Q2468" s="195">
        <v>0.22800000000000001</v>
      </c>
      <c r="R2468" s="195">
        <v>0.26700000000000002</v>
      </c>
      <c r="S2468" s="195">
        <v>7.0000000000000007E-2</v>
      </c>
      <c r="T2468" s="195">
        <v>9.5000000000000001E-2</v>
      </c>
      <c r="U2468" s="195">
        <v>2.4E-2</v>
      </c>
      <c r="V2468" s="195">
        <v>3.9E-2</v>
      </c>
      <c r="W2468" s="195">
        <v>0.24</v>
      </c>
      <c r="X2468" s="195">
        <v>0.28000000000000003</v>
      </c>
      <c r="Y2468" s="195">
        <v>3.0000000000000001E-3</v>
      </c>
      <c r="Z2468" s="195">
        <v>0.01</v>
      </c>
      <c r="AA2468" s="195">
        <v>1.2999999999999999E-2</v>
      </c>
      <c r="AB2468" s="195">
        <v>2.5000000000000001E-2</v>
      </c>
    </row>
    <row r="2469" spans="1:28" x14ac:dyDescent="0.25">
      <c r="A2469" s="94" t="s">
        <v>3912</v>
      </c>
      <c r="B2469" s="195">
        <v>0.30096197892808063</v>
      </c>
      <c r="C2469" s="195">
        <v>0.55245075584058634</v>
      </c>
      <c r="D2469" s="195">
        <v>6.6422354557947774E-2</v>
      </c>
      <c r="E2469" s="195">
        <v>1.4200641319285386E-2</v>
      </c>
      <c r="F2469" s="195">
        <v>4.5808520384791571E-4</v>
      </c>
      <c r="G2469" s="195">
        <v>4.6266605588639487E-2</v>
      </c>
      <c r="H2469" s="195">
        <v>2.2904260192395786E-3</v>
      </c>
      <c r="I2469" s="195">
        <v>1.6949152542372881E-2</v>
      </c>
      <c r="J2469" s="194">
        <v>0.99999999999999989</v>
      </c>
      <c r="K2469" s="196">
        <v>2183</v>
      </c>
      <c r="L2469" s="94"/>
      <c r="M2469" s="195">
        <v>0.28199999999999997</v>
      </c>
      <c r="N2469" s="195">
        <v>0.32100000000000001</v>
      </c>
      <c r="O2469" s="195">
        <v>0.53200000000000003</v>
      </c>
      <c r="P2469" s="195">
        <v>0.57299999999999995</v>
      </c>
      <c r="Q2469" s="195">
        <v>5.7000000000000002E-2</v>
      </c>
      <c r="R2469" s="195">
        <v>7.8E-2</v>
      </c>
      <c r="S2469" s="195">
        <v>0.01</v>
      </c>
      <c r="T2469" s="195">
        <v>0.02</v>
      </c>
      <c r="U2469" s="195">
        <v>0</v>
      </c>
      <c r="V2469" s="195">
        <v>3.0000000000000001E-3</v>
      </c>
      <c r="W2469" s="195">
        <v>3.7999999999999999E-2</v>
      </c>
      <c r="X2469" s="195">
        <v>5.6000000000000001E-2</v>
      </c>
      <c r="Y2469" s="195">
        <v>1E-3</v>
      </c>
      <c r="Z2469" s="195">
        <v>5.0000000000000001E-3</v>
      </c>
      <c r="AA2469" s="195">
        <v>1.2E-2</v>
      </c>
      <c r="AB2469" s="195">
        <v>2.3E-2</v>
      </c>
    </row>
    <row r="2470" spans="1:28" x14ac:dyDescent="0.25">
      <c r="A2470" s="94" t="s">
        <v>3913</v>
      </c>
      <c r="B2470" s="195" t="s">
        <v>143</v>
      </c>
      <c r="C2470" s="195">
        <v>0.26818181818181819</v>
      </c>
      <c r="D2470" s="195">
        <v>0.24545454545454545</v>
      </c>
      <c r="E2470" s="195">
        <v>0.19318181818181818</v>
      </c>
      <c r="F2470" s="195">
        <v>4.5454545454545452E-3</v>
      </c>
      <c r="G2470" s="195">
        <v>0.26363636363636361</v>
      </c>
      <c r="H2470" s="195">
        <v>6.8181818181818179E-3</v>
      </c>
      <c r="I2470" s="195">
        <v>1.8181818181818181E-2</v>
      </c>
      <c r="J2470" s="194">
        <v>0.99999999999999989</v>
      </c>
      <c r="K2470" s="196">
        <v>440</v>
      </c>
      <c r="L2470" s="94"/>
      <c r="M2470" s="195" t="s">
        <v>143</v>
      </c>
      <c r="N2470" s="195" t="s">
        <v>143</v>
      </c>
      <c r="O2470" s="195">
        <v>0.22900000000000001</v>
      </c>
      <c r="P2470" s="195">
        <v>0.311</v>
      </c>
      <c r="Q2470" s="195">
        <v>0.20799999999999999</v>
      </c>
      <c r="R2470" s="195">
        <v>0.28799999999999998</v>
      </c>
      <c r="S2470" s="195">
        <v>0.159</v>
      </c>
      <c r="T2470" s="195">
        <v>0.23300000000000001</v>
      </c>
      <c r="U2470" s="195">
        <v>1E-3</v>
      </c>
      <c r="V2470" s="195">
        <v>1.6E-2</v>
      </c>
      <c r="W2470" s="195">
        <v>0.22500000000000001</v>
      </c>
      <c r="X2470" s="195">
        <v>0.307</v>
      </c>
      <c r="Y2470" s="195">
        <v>2E-3</v>
      </c>
      <c r="Z2470" s="195">
        <v>0.02</v>
      </c>
      <c r="AA2470" s="195">
        <v>8.9999999999999993E-3</v>
      </c>
      <c r="AB2470" s="195">
        <v>3.5000000000000003E-2</v>
      </c>
    </row>
    <row r="2471" spans="1:28" x14ac:dyDescent="0.25">
      <c r="A2471" s="94" t="s">
        <v>3914</v>
      </c>
      <c r="B2471" s="195" t="s">
        <v>143</v>
      </c>
      <c r="C2471" s="195">
        <v>0.3116721854304636</v>
      </c>
      <c r="D2471" s="195">
        <v>0.18543046357615894</v>
      </c>
      <c r="E2471" s="195">
        <v>0.13451986754966888</v>
      </c>
      <c r="F2471" s="195">
        <v>1.3658940397350994E-2</v>
      </c>
      <c r="G2471" s="195">
        <v>0.33774834437086093</v>
      </c>
      <c r="H2471" s="195">
        <v>5.3807947019867547E-3</v>
      </c>
      <c r="I2471" s="195">
        <v>1.1589403973509934E-2</v>
      </c>
      <c r="J2471" s="194">
        <v>1</v>
      </c>
      <c r="K2471" s="196">
        <v>2416</v>
      </c>
      <c r="L2471" s="94"/>
      <c r="M2471" s="195" t="s">
        <v>143</v>
      </c>
      <c r="N2471" s="195" t="s">
        <v>143</v>
      </c>
      <c r="O2471" s="195">
        <v>0.29399999999999998</v>
      </c>
      <c r="P2471" s="195">
        <v>0.33</v>
      </c>
      <c r="Q2471" s="195">
        <v>0.17</v>
      </c>
      <c r="R2471" s="195">
        <v>0.20100000000000001</v>
      </c>
      <c r="S2471" s="195">
        <v>0.121</v>
      </c>
      <c r="T2471" s="195">
        <v>0.14899999999999999</v>
      </c>
      <c r="U2471" s="195">
        <v>0.01</v>
      </c>
      <c r="V2471" s="195">
        <v>1.9E-2</v>
      </c>
      <c r="W2471" s="195">
        <v>0.31900000000000001</v>
      </c>
      <c r="X2471" s="195">
        <v>0.35699999999999998</v>
      </c>
      <c r="Y2471" s="195">
        <v>3.0000000000000001E-3</v>
      </c>
      <c r="Z2471" s="195">
        <v>8.9999999999999993E-3</v>
      </c>
      <c r="AA2471" s="195">
        <v>8.0000000000000002E-3</v>
      </c>
      <c r="AB2471" s="195">
        <v>1.7000000000000001E-2</v>
      </c>
    </row>
    <row r="2472" spans="1:28" x14ac:dyDescent="0.25">
      <c r="A2472" s="94" t="s">
        <v>3915</v>
      </c>
      <c r="B2472" s="195" t="s">
        <v>143</v>
      </c>
      <c r="C2472" s="195">
        <v>0.51764705882352946</v>
      </c>
      <c r="D2472" s="195">
        <v>0.2957983193277311</v>
      </c>
      <c r="E2472" s="195">
        <v>7.3949579831932774E-2</v>
      </c>
      <c r="F2472" s="195">
        <v>8.4033613445378148E-3</v>
      </c>
      <c r="G2472" s="195">
        <v>2.5210084033613446E-2</v>
      </c>
      <c r="H2472" s="195">
        <v>1.6806722689075631E-3</v>
      </c>
      <c r="I2472" s="195">
        <v>7.7310924369747902E-2</v>
      </c>
      <c r="J2472" s="194">
        <v>1</v>
      </c>
      <c r="K2472" s="196">
        <v>595</v>
      </c>
      <c r="L2472" s="94"/>
      <c r="M2472" s="195" t="s">
        <v>143</v>
      </c>
      <c r="N2472" s="195" t="s">
        <v>143</v>
      </c>
      <c r="O2472" s="195">
        <v>0.47799999999999998</v>
      </c>
      <c r="P2472" s="195">
        <v>0.55800000000000005</v>
      </c>
      <c r="Q2472" s="195">
        <v>0.26100000000000001</v>
      </c>
      <c r="R2472" s="195">
        <v>0.33400000000000002</v>
      </c>
      <c r="S2472" s="195">
        <v>5.6000000000000001E-2</v>
      </c>
      <c r="T2472" s="195">
        <v>9.8000000000000004E-2</v>
      </c>
      <c r="U2472" s="195">
        <v>4.0000000000000001E-3</v>
      </c>
      <c r="V2472" s="195">
        <v>0.02</v>
      </c>
      <c r="W2472" s="195">
        <v>1.4999999999999999E-2</v>
      </c>
      <c r="X2472" s="195">
        <v>4.1000000000000002E-2</v>
      </c>
      <c r="Y2472" s="195">
        <v>0</v>
      </c>
      <c r="Z2472" s="195">
        <v>8.9999999999999993E-3</v>
      </c>
      <c r="AA2472" s="195">
        <v>5.8000000000000003E-2</v>
      </c>
      <c r="AB2472" s="195">
        <v>0.10199999999999999</v>
      </c>
    </row>
    <row r="2473" spans="1:28" x14ac:dyDescent="0.25">
      <c r="A2473" s="94" t="s">
        <v>3916</v>
      </c>
      <c r="B2473" s="195" t="s">
        <v>143</v>
      </c>
      <c r="C2473" s="195">
        <v>0.30694980694980695</v>
      </c>
      <c r="D2473" s="195">
        <v>0.29150579150579148</v>
      </c>
      <c r="E2473" s="195">
        <v>0.14864864864864866</v>
      </c>
      <c r="F2473" s="195">
        <v>5.7915057915057912E-3</v>
      </c>
      <c r="G2473" s="195">
        <v>0.22007722007722008</v>
      </c>
      <c r="H2473" s="195">
        <v>1.9305019305019305E-3</v>
      </c>
      <c r="I2473" s="195">
        <v>2.5096525096525095E-2</v>
      </c>
      <c r="J2473" s="194">
        <v>0.99999999999999989</v>
      </c>
      <c r="K2473" s="196">
        <v>518</v>
      </c>
      <c r="L2473" s="94"/>
      <c r="M2473" s="195" t="s">
        <v>143</v>
      </c>
      <c r="N2473" s="195" t="s">
        <v>143</v>
      </c>
      <c r="O2473" s="195">
        <v>0.26900000000000002</v>
      </c>
      <c r="P2473" s="195">
        <v>0.34799999999999998</v>
      </c>
      <c r="Q2473" s="195">
        <v>0.254</v>
      </c>
      <c r="R2473" s="195">
        <v>0.33200000000000002</v>
      </c>
      <c r="S2473" s="195">
        <v>0.121</v>
      </c>
      <c r="T2473" s="195">
        <v>0.182</v>
      </c>
      <c r="U2473" s="195">
        <v>2E-3</v>
      </c>
      <c r="V2473" s="195">
        <v>1.7000000000000001E-2</v>
      </c>
      <c r="W2473" s="195">
        <v>0.187</v>
      </c>
      <c r="X2473" s="195">
        <v>0.25800000000000001</v>
      </c>
      <c r="Y2473" s="195">
        <v>0</v>
      </c>
      <c r="Z2473" s="195">
        <v>1.0999999999999999E-2</v>
      </c>
      <c r="AA2473" s="195">
        <v>1.4999999999999999E-2</v>
      </c>
      <c r="AB2473" s="195">
        <v>4.2000000000000003E-2</v>
      </c>
    </row>
    <row r="2474" spans="1:28" x14ac:dyDescent="0.25">
      <c r="A2474" s="94" t="s">
        <v>3917</v>
      </c>
      <c r="B2474" s="195" t="s">
        <v>143</v>
      </c>
      <c r="C2474" s="195">
        <v>0.39726027397260272</v>
      </c>
      <c r="D2474" s="195">
        <v>0.18721461187214611</v>
      </c>
      <c r="E2474" s="195">
        <v>9.1324200913242004E-2</v>
      </c>
      <c r="F2474" s="195">
        <v>0.1004566210045662</v>
      </c>
      <c r="G2474" s="195">
        <v>0.19634703196347031</v>
      </c>
      <c r="H2474" s="195">
        <v>9.1324200913242004E-3</v>
      </c>
      <c r="I2474" s="195">
        <v>1.8264840182648401E-2</v>
      </c>
      <c r="J2474" s="194">
        <v>0.99999999999999989</v>
      </c>
      <c r="K2474" s="196">
        <v>438</v>
      </c>
      <c r="L2474" s="94"/>
      <c r="M2474" s="195" t="s">
        <v>143</v>
      </c>
      <c r="N2474" s="195" t="s">
        <v>143</v>
      </c>
      <c r="O2474" s="195">
        <v>0.35299999999999998</v>
      </c>
      <c r="P2474" s="195">
        <v>0.44400000000000001</v>
      </c>
      <c r="Q2474" s="195">
        <v>0.153</v>
      </c>
      <c r="R2474" s="195">
        <v>0.22600000000000001</v>
      </c>
      <c r="S2474" s="195">
        <v>6.8000000000000005E-2</v>
      </c>
      <c r="T2474" s="195">
        <v>0.122</v>
      </c>
      <c r="U2474" s="195">
        <v>7.5999999999999998E-2</v>
      </c>
      <c r="V2474" s="195">
        <v>0.13200000000000001</v>
      </c>
      <c r="W2474" s="195">
        <v>0.16200000000000001</v>
      </c>
      <c r="X2474" s="195">
        <v>0.23599999999999999</v>
      </c>
      <c r="Y2474" s="195">
        <v>4.0000000000000001E-3</v>
      </c>
      <c r="Z2474" s="195">
        <v>2.3E-2</v>
      </c>
      <c r="AA2474" s="195">
        <v>8.9999999999999993E-3</v>
      </c>
      <c r="AB2474" s="195">
        <v>3.5999999999999997E-2</v>
      </c>
    </row>
    <row r="2475" spans="1:28" x14ac:dyDescent="0.25">
      <c r="A2475" s="94" t="s">
        <v>3918</v>
      </c>
      <c r="B2475" s="195" t="s">
        <v>143</v>
      </c>
      <c r="C2475" s="195">
        <v>0.14463840399002495</v>
      </c>
      <c r="D2475" s="195">
        <v>0.21197007481296759</v>
      </c>
      <c r="E2475" s="195">
        <v>0.1172069825436409</v>
      </c>
      <c r="F2475" s="195">
        <v>2.4937655860349128E-2</v>
      </c>
      <c r="G2475" s="195">
        <v>0.47630922693266831</v>
      </c>
      <c r="H2475" s="195">
        <v>4.9875311720698253E-3</v>
      </c>
      <c r="I2475" s="195">
        <v>1.9950124688279301E-2</v>
      </c>
      <c r="J2475" s="194">
        <v>1</v>
      </c>
      <c r="K2475" s="196">
        <v>401</v>
      </c>
      <c r="L2475" s="94"/>
      <c r="M2475" s="195" t="s">
        <v>143</v>
      </c>
      <c r="N2475" s="195" t="s">
        <v>143</v>
      </c>
      <c r="O2475" s="195">
        <v>0.114</v>
      </c>
      <c r="P2475" s="195">
        <v>0.182</v>
      </c>
      <c r="Q2475" s="195">
        <v>0.17499999999999999</v>
      </c>
      <c r="R2475" s="195">
        <v>0.255</v>
      </c>
      <c r="S2475" s="195">
        <v>8.8999999999999996E-2</v>
      </c>
      <c r="T2475" s="195">
        <v>0.152</v>
      </c>
      <c r="U2475" s="195">
        <v>1.4E-2</v>
      </c>
      <c r="V2475" s="195">
        <v>4.4999999999999998E-2</v>
      </c>
      <c r="W2475" s="195">
        <v>0.42799999999999999</v>
      </c>
      <c r="X2475" s="195">
        <v>0.52500000000000002</v>
      </c>
      <c r="Y2475" s="195">
        <v>1E-3</v>
      </c>
      <c r="Z2475" s="195">
        <v>1.7999999999999999E-2</v>
      </c>
      <c r="AA2475" s="195">
        <v>0.01</v>
      </c>
      <c r="AB2475" s="195">
        <v>3.9E-2</v>
      </c>
    </row>
    <row r="2476" spans="1:28" x14ac:dyDescent="0.25">
      <c r="A2476" s="94" t="s">
        <v>3919</v>
      </c>
      <c r="B2476" s="195" t="s">
        <v>143</v>
      </c>
      <c r="C2476" s="195">
        <v>0.34368421052631581</v>
      </c>
      <c r="D2476" s="195">
        <v>0.4</v>
      </c>
      <c r="E2476" s="195">
        <v>0.11789473684210526</v>
      </c>
      <c r="F2476" s="195">
        <v>1.4210526315789474E-2</v>
      </c>
      <c r="G2476" s="195">
        <v>0.09</v>
      </c>
      <c r="H2476" s="195">
        <v>4.7368421052631582E-3</v>
      </c>
      <c r="I2476" s="195">
        <v>2.9473684210526315E-2</v>
      </c>
      <c r="J2476" s="194">
        <v>1</v>
      </c>
      <c r="K2476" s="196">
        <v>1900</v>
      </c>
      <c r="L2476" s="94"/>
      <c r="M2476" s="195" t="s">
        <v>143</v>
      </c>
      <c r="N2476" s="195" t="s">
        <v>143</v>
      </c>
      <c r="O2476" s="195">
        <v>0.32300000000000001</v>
      </c>
      <c r="P2476" s="195">
        <v>0.36499999999999999</v>
      </c>
      <c r="Q2476" s="195">
        <v>0.378</v>
      </c>
      <c r="R2476" s="195">
        <v>0.42199999999999999</v>
      </c>
      <c r="S2476" s="195">
        <v>0.104</v>
      </c>
      <c r="T2476" s="195">
        <v>0.13300000000000001</v>
      </c>
      <c r="U2476" s="195">
        <v>0.01</v>
      </c>
      <c r="V2476" s="195">
        <v>2.1000000000000001E-2</v>
      </c>
      <c r="W2476" s="195">
        <v>7.8E-2</v>
      </c>
      <c r="X2476" s="195">
        <v>0.104</v>
      </c>
      <c r="Y2476" s="195">
        <v>2E-3</v>
      </c>
      <c r="Z2476" s="195">
        <v>8.9999999999999993E-3</v>
      </c>
      <c r="AA2476" s="195">
        <v>2.3E-2</v>
      </c>
      <c r="AB2476" s="195">
        <v>3.7999999999999999E-2</v>
      </c>
    </row>
    <row r="2477" spans="1:28" x14ac:dyDescent="0.25">
      <c r="A2477" s="94" t="s">
        <v>3920</v>
      </c>
      <c r="B2477" s="195" t="s">
        <v>143</v>
      </c>
      <c r="C2477" s="195">
        <v>0.55362318840579705</v>
      </c>
      <c r="D2477" s="195">
        <v>0.24057971014492754</v>
      </c>
      <c r="E2477" s="195">
        <v>7.5362318840579715E-2</v>
      </c>
      <c r="F2477" s="195" t="s">
        <v>143</v>
      </c>
      <c r="G2477" s="195">
        <v>9.5652173913043481E-2</v>
      </c>
      <c r="H2477" s="195" t="s">
        <v>143</v>
      </c>
      <c r="I2477" s="195">
        <v>3.4782608695652174E-2</v>
      </c>
      <c r="J2477" s="194">
        <v>1</v>
      </c>
      <c r="K2477" s="196">
        <v>345</v>
      </c>
      <c r="L2477" s="94"/>
      <c r="M2477" s="195" t="s">
        <v>143</v>
      </c>
      <c r="N2477" s="195" t="s">
        <v>143</v>
      </c>
      <c r="O2477" s="195">
        <v>0.501</v>
      </c>
      <c r="P2477" s="195">
        <v>0.60499999999999998</v>
      </c>
      <c r="Q2477" s="195">
        <v>0.19800000000000001</v>
      </c>
      <c r="R2477" s="195">
        <v>0.28799999999999998</v>
      </c>
      <c r="S2477" s="195">
        <v>5.1999999999999998E-2</v>
      </c>
      <c r="T2477" s="195">
        <v>0.108</v>
      </c>
      <c r="U2477" s="195" t="s">
        <v>143</v>
      </c>
      <c r="V2477" s="195" t="s">
        <v>143</v>
      </c>
      <c r="W2477" s="195">
        <v>6.9000000000000006E-2</v>
      </c>
      <c r="X2477" s="195">
        <v>0.13100000000000001</v>
      </c>
      <c r="Y2477" s="195" t="s">
        <v>143</v>
      </c>
      <c r="Z2477" s="195" t="s">
        <v>143</v>
      </c>
      <c r="AA2477" s="195">
        <v>0.02</v>
      </c>
      <c r="AB2477" s="195">
        <v>0.06</v>
      </c>
    </row>
    <row r="2478" spans="1:28" x14ac:dyDescent="0.25">
      <c r="A2478" s="94" t="s">
        <v>3921</v>
      </c>
      <c r="B2478" s="195">
        <v>6.7500793326986719E-2</v>
      </c>
      <c r="C2478" s="195">
        <v>0.35146652160116054</v>
      </c>
      <c r="D2478" s="195">
        <v>0.22729951493721384</v>
      </c>
      <c r="E2478" s="195">
        <v>0.10054852894510177</v>
      </c>
      <c r="F2478" s="195">
        <v>1.6727866177070585E-2</v>
      </c>
      <c r="G2478" s="195">
        <v>0.20893966181603882</v>
      </c>
      <c r="H2478" s="195">
        <v>3.8079695362437101E-3</v>
      </c>
      <c r="I2478" s="195">
        <v>2.3709143660184052E-2</v>
      </c>
      <c r="J2478" s="194">
        <v>1</v>
      </c>
      <c r="K2478" s="196">
        <v>22059</v>
      </c>
      <c r="L2478" s="94"/>
      <c r="M2478" s="195">
        <v>6.4000000000000001E-2</v>
      </c>
      <c r="N2478" s="195">
        <v>7.0999999999999994E-2</v>
      </c>
      <c r="O2478" s="195">
        <v>0.34499999999999997</v>
      </c>
      <c r="P2478" s="195">
        <v>0.35799999999999998</v>
      </c>
      <c r="Q2478" s="195">
        <v>0.222</v>
      </c>
      <c r="R2478" s="195">
        <v>0.23300000000000001</v>
      </c>
      <c r="S2478" s="195">
        <v>9.7000000000000003E-2</v>
      </c>
      <c r="T2478" s="195">
        <v>0.105</v>
      </c>
      <c r="U2478" s="195">
        <v>1.4999999999999999E-2</v>
      </c>
      <c r="V2478" s="195">
        <v>1.9E-2</v>
      </c>
      <c r="W2478" s="195">
        <v>0.20399999999999999</v>
      </c>
      <c r="X2478" s="195">
        <v>0.214</v>
      </c>
      <c r="Y2478" s="195">
        <v>3.0000000000000001E-3</v>
      </c>
      <c r="Z2478" s="195">
        <v>5.0000000000000001E-3</v>
      </c>
      <c r="AA2478" s="195">
        <v>2.1999999999999999E-2</v>
      </c>
      <c r="AB2478" s="195">
        <v>2.5999999999999999E-2</v>
      </c>
    </row>
    <row r="2479" spans="1:28" x14ac:dyDescent="0.25">
      <c r="A2479" s="94" t="s">
        <v>3922</v>
      </c>
      <c r="B2479" s="195" t="s">
        <v>143</v>
      </c>
      <c r="C2479" s="195">
        <v>0.40644171779141103</v>
      </c>
      <c r="D2479" s="195">
        <v>0.22392638036809817</v>
      </c>
      <c r="E2479" s="195">
        <v>0.16717791411042945</v>
      </c>
      <c r="F2479" s="195">
        <v>1.2269938650306749E-2</v>
      </c>
      <c r="G2479" s="195">
        <v>0.17024539877300612</v>
      </c>
      <c r="H2479" s="195">
        <v>4.601226993865031E-3</v>
      </c>
      <c r="I2479" s="195">
        <v>1.5337423312883436E-2</v>
      </c>
      <c r="J2479" s="194">
        <v>1</v>
      </c>
      <c r="K2479" s="196">
        <v>652</v>
      </c>
      <c r="L2479" s="94"/>
      <c r="M2479" s="195" t="s">
        <v>143</v>
      </c>
      <c r="N2479" s="195" t="s">
        <v>143</v>
      </c>
      <c r="O2479" s="195">
        <v>0.36899999999999999</v>
      </c>
      <c r="P2479" s="195">
        <v>0.44500000000000001</v>
      </c>
      <c r="Q2479" s="195">
        <v>0.19400000000000001</v>
      </c>
      <c r="R2479" s="195">
        <v>0.25700000000000001</v>
      </c>
      <c r="S2479" s="195">
        <v>0.14099999999999999</v>
      </c>
      <c r="T2479" s="195">
        <v>0.19800000000000001</v>
      </c>
      <c r="U2479" s="195">
        <v>6.0000000000000001E-3</v>
      </c>
      <c r="V2479" s="195">
        <v>2.4E-2</v>
      </c>
      <c r="W2479" s="195">
        <v>0.14299999999999999</v>
      </c>
      <c r="X2479" s="195">
        <v>0.20100000000000001</v>
      </c>
      <c r="Y2479" s="195">
        <v>2E-3</v>
      </c>
      <c r="Z2479" s="195">
        <v>1.2999999999999999E-2</v>
      </c>
      <c r="AA2479" s="195">
        <v>8.0000000000000002E-3</v>
      </c>
      <c r="AB2479" s="195">
        <v>2.8000000000000001E-2</v>
      </c>
    </row>
    <row r="2480" spans="1:28" x14ac:dyDescent="0.25">
      <c r="A2480" s="94" t="s">
        <v>3923</v>
      </c>
      <c r="B2480" s="195" t="s">
        <v>143</v>
      </c>
      <c r="C2480" s="195">
        <v>0.11975116640746501</v>
      </c>
      <c r="D2480" s="195">
        <v>0.18818040435458788</v>
      </c>
      <c r="E2480" s="195">
        <v>9.3312597200622086E-2</v>
      </c>
      <c r="F2480" s="195">
        <v>4.6656298600311046E-3</v>
      </c>
      <c r="G2480" s="195">
        <v>0.54432348367029548</v>
      </c>
      <c r="H2480" s="195">
        <v>2.3328149300155521E-2</v>
      </c>
      <c r="I2480" s="195">
        <v>2.6438569206842923E-2</v>
      </c>
      <c r="J2480" s="194">
        <v>1</v>
      </c>
      <c r="K2480" s="196">
        <v>643</v>
      </c>
      <c r="L2480" s="94"/>
      <c r="M2480" s="195" t="s">
        <v>143</v>
      </c>
      <c r="N2480" s="195" t="s">
        <v>143</v>
      </c>
      <c r="O2480" s="195">
        <v>9.7000000000000003E-2</v>
      </c>
      <c r="P2480" s="195">
        <v>0.14699999999999999</v>
      </c>
      <c r="Q2480" s="195">
        <v>0.16</v>
      </c>
      <c r="R2480" s="195">
        <v>0.22</v>
      </c>
      <c r="S2480" s="195">
        <v>7.2999999999999995E-2</v>
      </c>
      <c r="T2480" s="195">
        <v>0.11799999999999999</v>
      </c>
      <c r="U2480" s="195">
        <v>2E-3</v>
      </c>
      <c r="V2480" s="195">
        <v>1.4E-2</v>
      </c>
      <c r="W2480" s="195">
        <v>0.50600000000000001</v>
      </c>
      <c r="X2480" s="195">
        <v>0.58199999999999996</v>
      </c>
      <c r="Y2480" s="195">
        <v>1.4E-2</v>
      </c>
      <c r="Z2480" s="195">
        <v>3.7999999999999999E-2</v>
      </c>
      <c r="AA2480" s="195">
        <v>1.7000000000000001E-2</v>
      </c>
      <c r="AB2480" s="195">
        <v>4.2000000000000003E-2</v>
      </c>
    </row>
    <row r="2481" spans="1:28" x14ac:dyDescent="0.25">
      <c r="A2481" s="94" t="s">
        <v>3924</v>
      </c>
      <c r="B2481" s="195">
        <v>0.39723502304147468</v>
      </c>
      <c r="C2481" s="195">
        <v>2.304147465437788E-3</v>
      </c>
      <c r="D2481" s="195">
        <v>0.35207373271889403</v>
      </c>
      <c r="E2481" s="195">
        <v>0.15345622119815669</v>
      </c>
      <c r="F2481" s="195">
        <v>6.7281105990783407E-2</v>
      </c>
      <c r="G2481" s="195">
        <v>9.6774193548387101E-3</v>
      </c>
      <c r="H2481" s="195" t="s">
        <v>143</v>
      </c>
      <c r="I2481" s="195">
        <v>1.7972350230414748E-2</v>
      </c>
      <c r="J2481" s="194">
        <v>1</v>
      </c>
      <c r="K2481" s="196">
        <v>2170</v>
      </c>
      <c r="L2481" s="94"/>
      <c r="M2481" s="195">
        <v>0.377</v>
      </c>
      <c r="N2481" s="195">
        <v>0.41799999999999998</v>
      </c>
      <c r="O2481" s="195">
        <v>1E-3</v>
      </c>
      <c r="P2481" s="195">
        <v>5.0000000000000001E-3</v>
      </c>
      <c r="Q2481" s="195">
        <v>0.33200000000000002</v>
      </c>
      <c r="R2481" s="195">
        <v>0.372</v>
      </c>
      <c r="S2481" s="195">
        <v>0.13900000000000001</v>
      </c>
      <c r="T2481" s="195">
        <v>0.16900000000000001</v>
      </c>
      <c r="U2481" s="195">
        <v>5.7000000000000002E-2</v>
      </c>
      <c r="V2481" s="195">
        <v>7.9000000000000001E-2</v>
      </c>
      <c r="W2481" s="195">
        <v>6.0000000000000001E-3</v>
      </c>
      <c r="X2481" s="195">
        <v>1.4999999999999999E-2</v>
      </c>
      <c r="Y2481" s="195" t="s">
        <v>143</v>
      </c>
      <c r="Z2481" s="195" t="s">
        <v>143</v>
      </c>
      <c r="AA2481" s="195">
        <v>1.2999999999999999E-2</v>
      </c>
      <c r="AB2481" s="195">
        <v>2.4E-2</v>
      </c>
    </row>
    <row r="2482" spans="1:28" x14ac:dyDescent="0.25">
      <c r="A2482" s="94" t="s">
        <v>3925</v>
      </c>
      <c r="B2482" s="195">
        <v>9.1272727272727269E-2</v>
      </c>
      <c r="C2482" s="195">
        <v>0.32727272727272727</v>
      </c>
      <c r="D2482" s="195">
        <v>0.21636363636363637</v>
      </c>
      <c r="E2482" s="195">
        <v>7.0181818181818179E-2</v>
      </c>
      <c r="F2482" s="195">
        <v>2.9090909090909091E-2</v>
      </c>
      <c r="G2482" s="195">
        <v>0.2389090909090909</v>
      </c>
      <c r="H2482" s="195">
        <v>2.9090909090909089E-3</v>
      </c>
      <c r="I2482" s="195">
        <v>2.4E-2</v>
      </c>
      <c r="J2482" s="194">
        <v>0.99999999999999989</v>
      </c>
      <c r="K2482" s="196">
        <v>2750</v>
      </c>
      <c r="L2482" s="94"/>
      <c r="M2482" s="195">
        <v>8.1000000000000003E-2</v>
      </c>
      <c r="N2482" s="195">
        <v>0.10299999999999999</v>
      </c>
      <c r="O2482" s="195">
        <v>0.31</v>
      </c>
      <c r="P2482" s="195">
        <v>0.34499999999999997</v>
      </c>
      <c r="Q2482" s="195">
        <v>0.20100000000000001</v>
      </c>
      <c r="R2482" s="195">
        <v>0.23200000000000001</v>
      </c>
      <c r="S2482" s="195">
        <v>6.0999999999999999E-2</v>
      </c>
      <c r="T2482" s="195">
        <v>0.08</v>
      </c>
      <c r="U2482" s="195">
        <v>2.3E-2</v>
      </c>
      <c r="V2482" s="195">
        <v>3.5999999999999997E-2</v>
      </c>
      <c r="W2482" s="195">
        <v>0.223</v>
      </c>
      <c r="X2482" s="195">
        <v>0.255</v>
      </c>
      <c r="Y2482" s="195">
        <v>1E-3</v>
      </c>
      <c r="Z2482" s="195">
        <v>6.0000000000000001E-3</v>
      </c>
      <c r="AA2482" s="195">
        <v>1.9E-2</v>
      </c>
      <c r="AB2482" s="195">
        <v>0.03</v>
      </c>
    </row>
    <row r="2483" spans="1:28" x14ac:dyDescent="0.25">
      <c r="A2483" s="94" t="s">
        <v>3926</v>
      </c>
      <c r="B2483" s="195">
        <v>0.34632549836358228</v>
      </c>
      <c r="C2483" s="195">
        <v>0.48943766736090449</v>
      </c>
      <c r="D2483" s="195">
        <v>8.2118417137756625E-2</v>
      </c>
      <c r="E2483" s="195">
        <v>2.5885153228205893E-2</v>
      </c>
      <c r="F2483" s="195">
        <v>1.1901219875037191E-3</v>
      </c>
      <c r="G2483" s="195">
        <v>3.4513537637607852E-2</v>
      </c>
      <c r="H2483" s="195">
        <v>1.7851829812555787E-3</v>
      </c>
      <c r="I2483" s="195">
        <v>1.8744421303183576E-2</v>
      </c>
      <c r="J2483" s="194">
        <v>1.0000000000000002</v>
      </c>
      <c r="K2483" s="196">
        <v>3361</v>
      </c>
      <c r="L2483" s="94"/>
      <c r="M2483" s="195">
        <v>0.33</v>
      </c>
      <c r="N2483" s="195">
        <v>0.36299999999999999</v>
      </c>
      <c r="O2483" s="195">
        <v>0.47299999999999998</v>
      </c>
      <c r="P2483" s="195">
        <v>0.50600000000000001</v>
      </c>
      <c r="Q2483" s="195">
        <v>7.2999999999999995E-2</v>
      </c>
      <c r="R2483" s="195">
        <v>9.1999999999999998E-2</v>
      </c>
      <c r="S2483" s="195">
        <v>2.1000000000000001E-2</v>
      </c>
      <c r="T2483" s="195">
        <v>3.2000000000000001E-2</v>
      </c>
      <c r="U2483" s="195">
        <v>0</v>
      </c>
      <c r="V2483" s="195">
        <v>3.0000000000000001E-3</v>
      </c>
      <c r="W2483" s="195">
        <v>2.9000000000000001E-2</v>
      </c>
      <c r="X2483" s="195">
        <v>4.1000000000000002E-2</v>
      </c>
      <c r="Y2483" s="195">
        <v>1E-3</v>
      </c>
      <c r="Z2483" s="195">
        <v>4.0000000000000001E-3</v>
      </c>
      <c r="AA2483" s="195">
        <v>1.4999999999999999E-2</v>
      </c>
      <c r="AB2483" s="195">
        <v>2.4E-2</v>
      </c>
    </row>
    <row r="2484" spans="1:28" x14ac:dyDescent="0.25">
      <c r="A2484" s="94" t="s">
        <v>3927</v>
      </c>
      <c r="B2484" s="195" t="s">
        <v>143</v>
      </c>
      <c r="C2484" s="195">
        <v>0.2551984877126654</v>
      </c>
      <c r="D2484" s="195">
        <v>0.27977315689981097</v>
      </c>
      <c r="E2484" s="195">
        <v>0.20415879017013233</v>
      </c>
      <c r="F2484" s="195">
        <v>1.3232514177693762E-2</v>
      </c>
      <c r="G2484" s="195">
        <v>0.22306238185255198</v>
      </c>
      <c r="H2484" s="195">
        <v>3.780718336483932E-3</v>
      </c>
      <c r="I2484" s="195">
        <v>2.0793950850661626E-2</v>
      </c>
      <c r="J2484" s="194">
        <v>1</v>
      </c>
      <c r="K2484" s="196">
        <v>529</v>
      </c>
      <c r="L2484" s="94"/>
      <c r="M2484" s="195" t="s">
        <v>143</v>
      </c>
      <c r="N2484" s="195" t="s">
        <v>143</v>
      </c>
      <c r="O2484" s="195">
        <v>0.22</v>
      </c>
      <c r="P2484" s="195">
        <v>0.29399999999999998</v>
      </c>
      <c r="Q2484" s="195">
        <v>0.24299999999999999</v>
      </c>
      <c r="R2484" s="195">
        <v>0.32</v>
      </c>
      <c r="S2484" s="195">
        <v>0.17199999999999999</v>
      </c>
      <c r="T2484" s="195">
        <v>0.24099999999999999</v>
      </c>
      <c r="U2484" s="195">
        <v>6.0000000000000001E-3</v>
      </c>
      <c r="V2484" s="195">
        <v>2.7E-2</v>
      </c>
      <c r="W2484" s="195">
        <v>0.19</v>
      </c>
      <c r="X2484" s="195">
        <v>0.26</v>
      </c>
      <c r="Y2484" s="195">
        <v>1E-3</v>
      </c>
      <c r="Z2484" s="195">
        <v>1.4E-2</v>
      </c>
      <c r="AA2484" s="195">
        <v>1.2E-2</v>
      </c>
      <c r="AB2484" s="195">
        <v>3.6999999999999998E-2</v>
      </c>
    </row>
    <row r="2485" spans="1:28" x14ac:dyDescent="0.25">
      <c r="A2485" s="94" t="s">
        <v>3928</v>
      </c>
      <c r="B2485" s="195" t="s">
        <v>143</v>
      </c>
      <c r="C2485" s="195">
        <v>0.32040965618141914</v>
      </c>
      <c r="D2485" s="195">
        <v>0.19239209948792976</v>
      </c>
      <c r="E2485" s="195">
        <v>9.8390636430138997E-2</v>
      </c>
      <c r="F2485" s="195">
        <v>1.2070226773957572E-2</v>
      </c>
      <c r="G2485" s="195">
        <v>0.35369422092172642</v>
      </c>
      <c r="H2485" s="195">
        <v>5.4864667154352594E-3</v>
      </c>
      <c r="I2485" s="195">
        <v>1.755669348939283E-2</v>
      </c>
      <c r="J2485" s="194">
        <v>1</v>
      </c>
      <c r="K2485" s="196">
        <v>2734</v>
      </c>
      <c r="L2485" s="94"/>
      <c r="M2485" s="195" t="s">
        <v>143</v>
      </c>
      <c r="N2485" s="195" t="s">
        <v>143</v>
      </c>
      <c r="O2485" s="195">
        <v>0.30299999999999999</v>
      </c>
      <c r="P2485" s="195">
        <v>0.33800000000000002</v>
      </c>
      <c r="Q2485" s="195">
        <v>0.17799999999999999</v>
      </c>
      <c r="R2485" s="195">
        <v>0.20799999999999999</v>
      </c>
      <c r="S2485" s="195">
        <v>8.7999999999999995E-2</v>
      </c>
      <c r="T2485" s="195">
        <v>0.11</v>
      </c>
      <c r="U2485" s="195">
        <v>8.9999999999999993E-3</v>
      </c>
      <c r="V2485" s="195">
        <v>1.7000000000000001E-2</v>
      </c>
      <c r="W2485" s="195">
        <v>0.33600000000000002</v>
      </c>
      <c r="X2485" s="195">
        <v>0.372</v>
      </c>
      <c r="Y2485" s="195">
        <v>3.0000000000000001E-3</v>
      </c>
      <c r="Z2485" s="195">
        <v>8.9999999999999993E-3</v>
      </c>
      <c r="AA2485" s="195">
        <v>1.2999999999999999E-2</v>
      </c>
      <c r="AB2485" s="195">
        <v>2.3E-2</v>
      </c>
    </row>
    <row r="2486" spans="1:28" x14ac:dyDescent="0.25">
      <c r="A2486" s="94" t="s">
        <v>3929</v>
      </c>
      <c r="B2486" s="195" t="s">
        <v>143</v>
      </c>
      <c r="C2486" s="195">
        <v>0.56045340050377834</v>
      </c>
      <c r="D2486" s="195">
        <v>0.26826196473551639</v>
      </c>
      <c r="E2486" s="195">
        <v>7.5566750629722929E-2</v>
      </c>
      <c r="F2486" s="195">
        <v>1.2594458438287153E-3</v>
      </c>
      <c r="G2486" s="195">
        <v>1.2594458438287154E-2</v>
      </c>
      <c r="H2486" s="195" t="s">
        <v>143</v>
      </c>
      <c r="I2486" s="195">
        <v>8.1863979848866494E-2</v>
      </c>
      <c r="J2486" s="194">
        <v>1</v>
      </c>
      <c r="K2486" s="196">
        <v>794</v>
      </c>
      <c r="L2486" s="94"/>
      <c r="M2486" s="195" t="s">
        <v>143</v>
      </c>
      <c r="N2486" s="195" t="s">
        <v>143</v>
      </c>
      <c r="O2486" s="195">
        <v>0.52600000000000002</v>
      </c>
      <c r="P2486" s="195">
        <v>0.59499999999999997</v>
      </c>
      <c r="Q2486" s="195">
        <v>0.23899999999999999</v>
      </c>
      <c r="R2486" s="195">
        <v>0.3</v>
      </c>
      <c r="S2486" s="195">
        <v>5.8999999999999997E-2</v>
      </c>
      <c r="T2486" s="195">
        <v>9.6000000000000002E-2</v>
      </c>
      <c r="U2486" s="195">
        <v>0</v>
      </c>
      <c r="V2486" s="195">
        <v>7.0000000000000001E-3</v>
      </c>
      <c r="W2486" s="195">
        <v>7.0000000000000001E-3</v>
      </c>
      <c r="X2486" s="195">
        <v>2.3E-2</v>
      </c>
      <c r="Y2486" s="195" t="s">
        <v>143</v>
      </c>
      <c r="Z2486" s="195" t="s">
        <v>143</v>
      </c>
      <c r="AA2486" s="195">
        <v>6.5000000000000002E-2</v>
      </c>
      <c r="AB2486" s="195">
        <v>0.10299999999999999</v>
      </c>
    </row>
    <row r="2487" spans="1:28" x14ac:dyDescent="0.25">
      <c r="A2487" s="94" t="s">
        <v>3930</v>
      </c>
      <c r="B2487" s="195" t="s">
        <v>143</v>
      </c>
      <c r="C2487" s="195">
        <v>0.24282560706401765</v>
      </c>
      <c r="D2487" s="195">
        <v>0.33554083885209712</v>
      </c>
      <c r="E2487" s="195">
        <v>0.11699779249448124</v>
      </c>
      <c r="F2487" s="195">
        <v>1.3245033112582781E-2</v>
      </c>
      <c r="G2487" s="195">
        <v>0.24944812362030905</v>
      </c>
      <c r="H2487" s="195">
        <v>2.2075055187637969E-3</v>
      </c>
      <c r="I2487" s="195">
        <v>3.9735099337748346E-2</v>
      </c>
      <c r="J2487" s="194">
        <v>1</v>
      </c>
      <c r="K2487" s="196">
        <v>906</v>
      </c>
      <c r="L2487" s="94"/>
      <c r="M2487" s="195" t="s">
        <v>143</v>
      </c>
      <c r="N2487" s="195" t="s">
        <v>143</v>
      </c>
      <c r="O2487" s="195">
        <v>0.216</v>
      </c>
      <c r="P2487" s="195">
        <v>0.27200000000000002</v>
      </c>
      <c r="Q2487" s="195">
        <v>0.30599999999999999</v>
      </c>
      <c r="R2487" s="195">
        <v>0.36699999999999999</v>
      </c>
      <c r="S2487" s="195">
        <v>9.8000000000000004E-2</v>
      </c>
      <c r="T2487" s="195">
        <v>0.14000000000000001</v>
      </c>
      <c r="U2487" s="195">
        <v>8.0000000000000002E-3</v>
      </c>
      <c r="V2487" s="195">
        <v>2.3E-2</v>
      </c>
      <c r="W2487" s="195">
        <v>0.222</v>
      </c>
      <c r="X2487" s="195">
        <v>0.27900000000000003</v>
      </c>
      <c r="Y2487" s="195">
        <v>1E-3</v>
      </c>
      <c r="Z2487" s="195">
        <v>8.0000000000000002E-3</v>
      </c>
      <c r="AA2487" s="195">
        <v>2.9000000000000001E-2</v>
      </c>
      <c r="AB2487" s="195">
        <v>5.5E-2</v>
      </c>
    </row>
    <row r="2488" spans="1:28" x14ac:dyDescent="0.25">
      <c r="A2488" s="94" t="s">
        <v>3931</v>
      </c>
      <c r="B2488" s="195" t="s">
        <v>143</v>
      </c>
      <c r="C2488" s="195">
        <v>0.43211920529801323</v>
      </c>
      <c r="D2488" s="195">
        <v>0.20860927152317882</v>
      </c>
      <c r="E2488" s="195">
        <v>4.8013245033112585E-2</v>
      </c>
      <c r="F2488" s="195">
        <v>9.2715231788079472E-2</v>
      </c>
      <c r="G2488" s="195">
        <v>0.20198675496688742</v>
      </c>
      <c r="H2488" s="195">
        <v>1.6556291390728477E-3</v>
      </c>
      <c r="I2488" s="195">
        <v>1.4900662251655629E-2</v>
      </c>
      <c r="J2488" s="194">
        <v>1</v>
      </c>
      <c r="K2488" s="196">
        <v>604</v>
      </c>
      <c r="L2488" s="94"/>
      <c r="M2488" s="195" t="s">
        <v>143</v>
      </c>
      <c r="N2488" s="195" t="s">
        <v>143</v>
      </c>
      <c r="O2488" s="195">
        <v>0.39300000000000002</v>
      </c>
      <c r="P2488" s="195">
        <v>0.47199999999999998</v>
      </c>
      <c r="Q2488" s="195">
        <v>0.17799999999999999</v>
      </c>
      <c r="R2488" s="195">
        <v>0.24299999999999999</v>
      </c>
      <c r="S2488" s="195">
        <v>3.4000000000000002E-2</v>
      </c>
      <c r="T2488" s="195">
        <v>6.8000000000000005E-2</v>
      </c>
      <c r="U2488" s="195">
        <v>7.1999999999999995E-2</v>
      </c>
      <c r="V2488" s="195">
        <v>0.11799999999999999</v>
      </c>
      <c r="W2488" s="195">
        <v>0.17199999999999999</v>
      </c>
      <c r="X2488" s="195">
        <v>0.23599999999999999</v>
      </c>
      <c r="Y2488" s="195">
        <v>0</v>
      </c>
      <c r="Z2488" s="195">
        <v>8.9999999999999993E-3</v>
      </c>
      <c r="AA2488" s="195">
        <v>8.0000000000000002E-3</v>
      </c>
      <c r="AB2488" s="195">
        <v>2.8000000000000001E-2</v>
      </c>
    </row>
    <row r="2489" spans="1:28" x14ac:dyDescent="0.25">
      <c r="A2489" s="94" t="s">
        <v>3932</v>
      </c>
      <c r="B2489" s="195" t="s">
        <v>143</v>
      </c>
      <c r="C2489" s="195">
        <v>0.17851239669421487</v>
      </c>
      <c r="D2489" s="195">
        <v>0.2231404958677686</v>
      </c>
      <c r="E2489" s="195">
        <v>8.2644628099173556E-2</v>
      </c>
      <c r="F2489" s="195">
        <v>2.1487603305785124E-2</v>
      </c>
      <c r="G2489" s="195">
        <v>0.45785123966942148</v>
      </c>
      <c r="H2489" s="195">
        <v>9.9173553719008271E-3</v>
      </c>
      <c r="I2489" s="195">
        <v>2.6446280991735537E-2</v>
      </c>
      <c r="J2489" s="194">
        <v>1</v>
      </c>
      <c r="K2489" s="196">
        <v>605</v>
      </c>
      <c r="L2489" s="94"/>
      <c r="M2489" s="195" t="s">
        <v>143</v>
      </c>
      <c r="N2489" s="195" t="s">
        <v>143</v>
      </c>
      <c r="O2489" s="195">
        <v>0.15</v>
      </c>
      <c r="P2489" s="195">
        <v>0.21099999999999999</v>
      </c>
      <c r="Q2489" s="195">
        <v>0.192</v>
      </c>
      <c r="R2489" s="195">
        <v>0.25800000000000001</v>
      </c>
      <c r="S2489" s="195">
        <v>6.3E-2</v>
      </c>
      <c r="T2489" s="195">
        <v>0.107</v>
      </c>
      <c r="U2489" s="195">
        <v>1.2999999999999999E-2</v>
      </c>
      <c r="V2489" s="195">
        <v>3.5999999999999997E-2</v>
      </c>
      <c r="W2489" s="195">
        <v>0.41899999999999998</v>
      </c>
      <c r="X2489" s="195">
        <v>0.498</v>
      </c>
      <c r="Y2489" s="195">
        <v>5.0000000000000001E-3</v>
      </c>
      <c r="Z2489" s="195">
        <v>2.1000000000000001E-2</v>
      </c>
      <c r="AA2489" s="195">
        <v>1.6E-2</v>
      </c>
      <c r="AB2489" s="195">
        <v>4.2999999999999997E-2</v>
      </c>
    </row>
    <row r="2490" spans="1:28" x14ac:dyDescent="0.25">
      <c r="A2490" s="94" t="s">
        <v>3933</v>
      </c>
      <c r="B2490" s="195" t="s">
        <v>143</v>
      </c>
      <c r="C2490" s="195">
        <v>0.43053596614950634</v>
      </c>
      <c r="D2490" s="195">
        <v>0.29971791255289137</v>
      </c>
      <c r="E2490" s="195">
        <v>0.13928067700987307</v>
      </c>
      <c r="F2490" s="195">
        <v>2.0451339915373765E-2</v>
      </c>
      <c r="G2490" s="195">
        <v>8.9562764456981664E-2</v>
      </c>
      <c r="H2490" s="195">
        <v>2.4682651622002822E-3</v>
      </c>
      <c r="I2490" s="195">
        <v>1.7983074753173484E-2</v>
      </c>
      <c r="J2490" s="194">
        <v>1</v>
      </c>
      <c r="K2490" s="196">
        <v>2836</v>
      </c>
      <c r="L2490" s="94"/>
      <c r="M2490" s="195" t="s">
        <v>143</v>
      </c>
      <c r="N2490" s="195" t="s">
        <v>143</v>
      </c>
      <c r="O2490" s="195">
        <v>0.41199999999999998</v>
      </c>
      <c r="P2490" s="195">
        <v>0.44900000000000001</v>
      </c>
      <c r="Q2490" s="195">
        <v>0.28299999999999997</v>
      </c>
      <c r="R2490" s="195">
        <v>0.317</v>
      </c>
      <c r="S2490" s="195">
        <v>0.127</v>
      </c>
      <c r="T2490" s="195">
        <v>0.153</v>
      </c>
      <c r="U2490" s="195">
        <v>1.6E-2</v>
      </c>
      <c r="V2490" s="195">
        <v>2.5999999999999999E-2</v>
      </c>
      <c r="W2490" s="195">
        <v>0.08</v>
      </c>
      <c r="X2490" s="195">
        <v>0.10100000000000001</v>
      </c>
      <c r="Y2490" s="195">
        <v>1E-3</v>
      </c>
      <c r="Z2490" s="195">
        <v>5.0000000000000001E-3</v>
      </c>
      <c r="AA2490" s="195">
        <v>1.4E-2</v>
      </c>
      <c r="AB2490" s="195">
        <v>2.4E-2</v>
      </c>
    </row>
    <row r="2491" spans="1:28" x14ac:dyDescent="0.25">
      <c r="A2491" s="94" t="s">
        <v>3934</v>
      </c>
      <c r="B2491" s="195" t="s">
        <v>143</v>
      </c>
      <c r="C2491" s="195">
        <v>0.5298013245033113</v>
      </c>
      <c r="D2491" s="195">
        <v>0.28476821192052981</v>
      </c>
      <c r="E2491" s="195">
        <v>7.1192052980132453E-2</v>
      </c>
      <c r="F2491" s="195">
        <v>3.3112582781456954E-3</v>
      </c>
      <c r="G2491" s="195">
        <v>7.6158940397350994E-2</v>
      </c>
      <c r="H2491" s="195">
        <v>1.6556291390728477E-3</v>
      </c>
      <c r="I2491" s="195">
        <v>3.3112582781456956E-2</v>
      </c>
      <c r="J2491" s="194">
        <v>1</v>
      </c>
      <c r="K2491" s="196">
        <v>604</v>
      </c>
      <c r="L2491" s="94"/>
      <c r="M2491" s="195" t="s">
        <v>143</v>
      </c>
      <c r="N2491" s="195" t="s">
        <v>143</v>
      </c>
      <c r="O2491" s="195">
        <v>0.49</v>
      </c>
      <c r="P2491" s="195">
        <v>0.56899999999999995</v>
      </c>
      <c r="Q2491" s="195">
        <v>0.25</v>
      </c>
      <c r="R2491" s="195">
        <v>0.32200000000000001</v>
      </c>
      <c r="S2491" s="195">
        <v>5.2999999999999999E-2</v>
      </c>
      <c r="T2491" s="195">
        <v>9.5000000000000001E-2</v>
      </c>
      <c r="U2491" s="195">
        <v>1E-3</v>
      </c>
      <c r="V2491" s="195">
        <v>1.2E-2</v>
      </c>
      <c r="W2491" s="195">
        <v>5.8000000000000003E-2</v>
      </c>
      <c r="X2491" s="195">
        <v>0.1</v>
      </c>
      <c r="Y2491" s="195">
        <v>0</v>
      </c>
      <c r="Z2491" s="195">
        <v>8.9999999999999993E-3</v>
      </c>
      <c r="AA2491" s="195">
        <v>2.1999999999999999E-2</v>
      </c>
      <c r="AB2491" s="195">
        <v>5.0999999999999997E-2</v>
      </c>
    </row>
    <row r="2492" spans="1:28" x14ac:dyDescent="0.25">
      <c r="A2492" s="94" t="s">
        <v>3935</v>
      </c>
      <c r="B2492" s="195">
        <v>6.2100986651189787E-2</v>
      </c>
      <c r="C2492" s="195">
        <v>0.33206616366802089</v>
      </c>
      <c r="D2492" s="195">
        <v>0.27449216482878702</v>
      </c>
      <c r="E2492" s="195">
        <v>7.7800348229831687E-2</v>
      </c>
      <c r="F2492" s="195">
        <v>1.8020893789901335E-2</v>
      </c>
      <c r="G2492" s="195">
        <v>0.19799767846778873</v>
      </c>
      <c r="H2492" s="195">
        <v>3.7724898432965755E-4</v>
      </c>
      <c r="I2492" s="195">
        <v>3.71445153801509E-2</v>
      </c>
      <c r="J2492" s="194">
        <v>1</v>
      </c>
      <c r="K2492" s="196">
        <v>34460</v>
      </c>
      <c r="L2492" s="94"/>
      <c r="M2492" s="195">
        <v>0.06</v>
      </c>
      <c r="N2492" s="195">
        <v>6.5000000000000002E-2</v>
      </c>
      <c r="O2492" s="195">
        <v>0.32700000000000001</v>
      </c>
      <c r="P2492" s="195">
        <v>0.33700000000000002</v>
      </c>
      <c r="Q2492" s="195">
        <v>0.27</v>
      </c>
      <c r="R2492" s="195">
        <v>0.27900000000000003</v>
      </c>
      <c r="S2492" s="195">
        <v>7.4999999999999997E-2</v>
      </c>
      <c r="T2492" s="195">
        <v>8.1000000000000003E-2</v>
      </c>
      <c r="U2492" s="195">
        <v>1.7000000000000001E-2</v>
      </c>
      <c r="V2492" s="195">
        <v>1.9E-2</v>
      </c>
      <c r="W2492" s="195">
        <v>0.19400000000000001</v>
      </c>
      <c r="X2492" s="195">
        <v>0.20200000000000001</v>
      </c>
      <c r="Y2492" s="195">
        <v>0</v>
      </c>
      <c r="Z2492" s="195">
        <v>1E-3</v>
      </c>
      <c r="AA2492" s="195">
        <v>3.5000000000000003E-2</v>
      </c>
      <c r="AB2492" s="195">
        <v>3.9E-2</v>
      </c>
    </row>
    <row r="2493" spans="1:28" x14ac:dyDescent="0.25">
      <c r="A2493" s="94" t="s">
        <v>3936</v>
      </c>
      <c r="B2493" s="195" t="s">
        <v>143</v>
      </c>
      <c r="C2493" s="195">
        <v>0.35613870665417058</v>
      </c>
      <c r="D2493" s="195">
        <v>0.31771321462043112</v>
      </c>
      <c r="E2493" s="195">
        <v>0.11996251171508904</v>
      </c>
      <c r="F2493" s="195">
        <v>1.3120899718837863E-2</v>
      </c>
      <c r="G2493" s="195">
        <v>0.15745079662605435</v>
      </c>
      <c r="H2493" s="195">
        <v>9.372071227741331E-4</v>
      </c>
      <c r="I2493" s="195">
        <v>3.4676663542642927E-2</v>
      </c>
      <c r="J2493" s="194">
        <v>1</v>
      </c>
      <c r="K2493" s="196">
        <v>1067</v>
      </c>
      <c r="L2493" s="94"/>
      <c r="M2493" s="195" t="s">
        <v>143</v>
      </c>
      <c r="N2493" s="195" t="s">
        <v>143</v>
      </c>
      <c r="O2493" s="195">
        <v>0.32800000000000001</v>
      </c>
      <c r="P2493" s="195">
        <v>0.38500000000000001</v>
      </c>
      <c r="Q2493" s="195">
        <v>0.28999999999999998</v>
      </c>
      <c r="R2493" s="195">
        <v>0.34599999999999997</v>
      </c>
      <c r="S2493" s="195">
        <v>0.10199999999999999</v>
      </c>
      <c r="T2493" s="195">
        <v>0.14099999999999999</v>
      </c>
      <c r="U2493" s="195">
        <v>8.0000000000000002E-3</v>
      </c>
      <c r="V2493" s="195">
        <v>2.1999999999999999E-2</v>
      </c>
      <c r="W2493" s="195">
        <v>0.13700000000000001</v>
      </c>
      <c r="X2493" s="195">
        <v>0.18099999999999999</v>
      </c>
      <c r="Y2493" s="195">
        <v>0</v>
      </c>
      <c r="Z2493" s="195">
        <v>5.0000000000000001E-3</v>
      </c>
      <c r="AA2493" s="195">
        <v>2.5000000000000001E-2</v>
      </c>
      <c r="AB2493" s="195">
        <v>4.7E-2</v>
      </c>
    </row>
    <row r="2494" spans="1:28" x14ac:dyDescent="0.25">
      <c r="A2494" s="94" t="s">
        <v>3937</v>
      </c>
      <c r="B2494" s="195" t="s">
        <v>143</v>
      </c>
      <c r="C2494" s="195">
        <v>0.10096153846153846</v>
      </c>
      <c r="D2494" s="195">
        <v>0.22307692307692309</v>
      </c>
      <c r="E2494" s="195">
        <v>5.0961538461538461E-2</v>
      </c>
      <c r="F2494" s="195">
        <v>1.5384615384615385E-2</v>
      </c>
      <c r="G2494" s="195">
        <v>0.55673076923076925</v>
      </c>
      <c r="H2494" s="195">
        <v>3.8461538461538464E-3</v>
      </c>
      <c r="I2494" s="195">
        <v>4.9038461538461538E-2</v>
      </c>
      <c r="J2494" s="194">
        <v>1</v>
      </c>
      <c r="K2494" s="196">
        <v>1040</v>
      </c>
      <c r="L2494" s="94"/>
      <c r="M2494" s="195" t="s">
        <v>143</v>
      </c>
      <c r="N2494" s="195" t="s">
        <v>143</v>
      </c>
      <c r="O2494" s="195">
        <v>8.4000000000000005E-2</v>
      </c>
      <c r="P2494" s="195">
        <v>0.121</v>
      </c>
      <c r="Q2494" s="195">
        <v>0.19900000000000001</v>
      </c>
      <c r="R2494" s="195">
        <v>0.249</v>
      </c>
      <c r="S2494" s="195">
        <v>3.9E-2</v>
      </c>
      <c r="T2494" s="195">
        <v>6.6000000000000003E-2</v>
      </c>
      <c r="U2494" s="195">
        <v>8.9999999999999993E-3</v>
      </c>
      <c r="V2494" s="195">
        <v>2.5000000000000001E-2</v>
      </c>
      <c r="W2494" s="195">
        <v>0.52600000000000002</v>
      </c>
      <c r="X2494" s="195">
        <v>0.58699999999999997</v>
      </c>
      <c r="Y2494" s="195">
        <v>1E-3</v>
      </c>
      <c r="Z2494" s="195">
        <v>0.01</v>
      </c>
      <c r="AA2494" s="195">
        <v>3.6999999999999998E-2</v>
      </c>
      <c r="AB2494" s="195">
        <v>6.4000000000000001E-2</v>
      </c>
    </row>
    <row r="2495" spans="1:28" x14ac:dyDescent="0.25">
      <c r="A2495" s="94" t="s">
        <v>3938</v>
      </c>
      <c r="B2495" s="195">
        <v>0.30227207362668967</v>
      </c>
      <c r="C2495" s="195">
        <v>2.8760425654299681E-4</v>
      </c>
      <c r="D2495" s="195">
        <v>0.35289042277825711</v>
      </c>
      <c r="E2495" s="195">
        <v>0.30486051193557667</v>
      </c>
      <c r="F2495" s="195">
        <v>1.7256255392579811E-2</v>
      </c>
      <c r="G2495" s="195">
        <v>5.4644808743169399E-3</v>
      </c>
      <c r="H2495" s="195" t="s">
        <v>143</v>
      </c>
      <c r="I2495" s="195">
        <v>1.6968651136036815E-2</v>
      </c>
      <c r="J2495" s="194">
        <v>1</v>
      </c>
      <c r="K2495" s="196">
        <v>3477</v>
      </c>
      <c r="L2495" s="94"/>
      <c r="M2495" s="195">
        <v>0.28699999999999998</v>
      </c>
      <c r="N2495" s="195">
        <v>0.318</v>
      </c>
      <c r="O2495" s="195">
        <v>0</v>
      </c>
      <c r="P2495" s="195">
        <v>2E-3</v>
      </c>
      <c r="Q2495" s="195">
        <v>0.33700000000000002</v>
      </c>
      <c r="R2495" s="195">
        <v>0.36899999999999999</v>
      </c>
      <c r="S2495" s="195">
        <v>0.28999999999999998</v>
      </c>
      <c r="T2495" s="195">
        <v>0.32</v>
      </c>
      <c r="U2495" s="195">
        <v>1.2999999999999999E-2</v>
      </c>
      <c r="V2495" s="195">
        <v>2.1999999999999999E-2</v>
      </c>
      <c r="W2495" s="195">
        <v>4.0000000000000001E-3</v>
      </c>
      <c r="X2495" s="195">
        <v>8.9999999999999993E-3</v>
      </c>
      <c r="Y2495" s="195" t="s">
        <v>143</v>
      </c>
      <c r="Z2495" s="195" t="s">
        <v>143</v>
      </c>
      <c r="AA2495" s="195">
        <v>1.2999999999999999E-2</v>
      </c>
      <c r="AB2495" s="195">
        <v>2.1999999999999999E-2</v>
      </c>
    </row>
    <row r="2496" spans="1:28" x14ac:dyDescent="0.25">
      <c r="A2496" s="94" t="s">
        <v>3939</v>
      </c>
      <c r="B2496" s="195">
        <v>9.8141972367794192E-2</v>
      </c>
      <c r="C2496" s="195">
        <v>0.29418770843258696</v>
      </c>
      <c r="D2496" s="195">
        <v>0.25488327775131014</v>
      </c>
      <c r="E2496" s="195">
        <v>5.2167698904240112E-2</v>
      </c>
      <c r="F2496" s="195">
        <v>3.6684135302525012E-2</v>
      </c>
      <c r="G2496" s="195">
        <v>0.23106241067174846</v>
      </c>
      <c r="H2496" s="195" t="s">
        <v>143</v>
      </c>
      <c r="I2496" s="195">
        <v>3.2872796569795137E-2</v>
      </c>
      <c r="J2496" s="194">
        <v>1</v>
      </c>
      <c r="K2496" s="196">
        <v>4198</v>
      </c>
      <c r="L2496" s="94"/>
      <c r="M2496" s="195">
        <v>0.09</v>
      </c>
      <c r="N2496" s="195">
        <v>0.108</v>
      </c>
      <c r="O2496" s="195">
        <v>0.28100000000000003</v>
      </c>
      <c r="P2496" s="195">
        <v>0.308</v>
      </c>
      <c r="Q2496" s="195">
        <v>0.24199999999999999</v>
      </c>
      <c r="R2496" s="195">
        <v>0.26800000000000002</v>
      </c>
      <c r="S2496" s="195">
        <v>4.5999999999999999E-2</v>
      </c>
      <c r="T2496" s="195">
        <v>5.8999999999999997E-2</v>
      </c>
      <c r="U2496" s="195">
        <v>3.1E-2</v>
      </c>
      <c r="V2496" s="195">
        <v>4.2999999999999997E-2</v>
      </c>
      <c r="W2496" s="195">
        <v>0.219</v>
      </c>
      <c r="X2496" s="195">
        <v>0.24399999999999999</v>
      </c>
      <c r="Y2496" s="195" t="s">
        <v>143</v>
      </c>
      <c r="Z2496" s="195" t="s">
        <v>143</v>
      </c>
      <c r="AA2496" s="195">
        <v>2.8000000000000001E-2</v>
      </c>
      <c r="AB2496" s="195">
        <v>3.9E-2</v>
      </c>
    </row>
    <row r="2497" spans="1:28" x14ac:dyDescent="0.25">
      <c r="A2497" s="94" t="s">
        <v>3940</v>
      </c>
      <c r="B2497" s="195">
        <v>0.30910120845921452</v>
      </c>
      <c r="C2497" s="195">
        <v>0.51737160120845926</v>
      </c>
      <c r="D2497" s="195">
        <v>8.0249244712990941E-2</v>
      </c>
      <c r="E2497" s="195">
        <v>1.680513595166163E-2</v>
      </c>
      <c r="F2497" s="195">
        <v>9.4410876132930519E-4</v>
      </c>
      <c r="G2497" s="195">
        <v>3.7009063444108758E-2</v>
      </c>
      <c r="H2497" s="195">
        <v>1.8882175226586103E-4</v>
      </c>
      <c r="I2497" s="195">
        <v>3.8330815709969789E-2</v>
      </c>
      <c r="J2497" s="194">
        <v>1</v>
      </c>
      <c r="K2497" s="196">
        <v>5296</v>
      </c>
      <c r="L2497" s="94"/>
      <c r="M2497" s="195">
        <v>0.29699999999999999</v>
      </c>
      <c r="N2497" s="195">
        <v>0.32200000000000001</v>
      </c>
      <c r="O2497" s="195">
        <v>0.504</v>
      </c>
      <c r="P2497" s="195">
        <v>0.53100000000000003</v>
      </c>
      <c r="Q2497" s="195">
        <v>7.2999999999999995E-2</v>
      </c>
      <c r="R2497" s="195">
        <v>8.7999999999999995E-2</v>
      </c>
      <c r="S2497" s="195">
        <v>1.4E-2</v>
      </c>
      <c r="T2497" s="195">
        <v>2.1000000000000001E-2</v>
      </c>
      <c r="U2497" s="195">
        <v>0</v>
      </c>
      <c r="V2497" s="195">
        <v>2E-3</v>
      </c>
      <c r="W2497" s="195">
        <v>3.2000000000000001E-2</v>
      </c>
      <c r="X2497" s="195">
        <v>4.2000000000000003E-2</v>
      </c>
      <c r="Y2497" s="195">
        <v>0</v>
      </c>
      <c r="Z2497" s="195">
        <v>1E-3</v>
      </c>
      <c r="AA2497" s="195">
        <v>3.3000000000000002E-2</v>
      </c>
      <c r="AB2497" s="195">
        <v>4.3999999999999997E-2</v>
      </c>
    </row>
    <row r="2498" spans="1:28" x14ac:dyDescent="0.25">
      <c r="A2498" s="94" t="s">
        <v>3941</v>
      </c>
      <c r="B2498" s="195" t="s">
        <v>143</v>
      </c>
      <c r="C2498" s="195">
        <v>0.24973319103521879</v>
      </c>
      <c r="D2498" s="195">
        <v>0.29242262540021347</v>
      </c>
      <c r="E2498" s="195">
        <v>0.15474919957310565</v>
      </c>
      <c r="F2498" s="195">
        <v>8.5378868729989333E-3</v>
      </c>
      <c r="G2498" s="195">
        <v>0.27001067235859127</v>
      </c>
      <c r="H2498" s="195" t="s">
        <v>143</v>
      </c>
      <c r="I2498" s="195">
        <v>2.454642475987193E-2</v>
      </c>
      <c r="J2498" s="194">
        <v>1</v>
      </c>
      <c r="K2498" s="196">
        <v>937</v>
      </c>
      <c r="L2498" s="94"/>
      <c r="M2498" s="195" t="s">
        <v>143</v>
      </c>
      <c r="N2498" s="195" t="s">
        <v>143</v>
      </c>
      <c r="O2498" s="195">
        <v>0.223</v>
      </c>
      <c r="P2498" s="195">
        <v>0.27800000000000002</v>
      </c>
      <c r="Q2498" s="195">
        <v>0.26400000000000001</v>
      </c>
      <c r="R2498" s="195">
        <v>0.32200000000000001</v>
      </c>
      <c r="S2498" s="195">
        <v>0.13300000000000001</v>
      </c>
      <c r="T2498" s="195">
        <v>0.17899999999999999</v>
      </c>
      <c r="U2498" s="195">
        <v>4.0000000000000001E-3</v>
      </c>
      <c r="V2498" s="195">
        <v>1.7000000000000001E-2</v>
      </c>
      <c r="W2498" s="195">
        <v>0.24299999999999999</v>
      </c>
      <c r="X2498" s="195">
        <v>0.29899999999999999</v>
      </c>
      <c r="Y2498" s="195" t="s">
        <v>143</v>
      </c>
      <c r="Z2498" s="195" t="s">
        <v>143</v>
      </c>
      <c r="AA2498" s="195">
        <v>1.6E-2</v>
      </c>
      <c r="AB2498" s="195">
        <v>3.6999999999999998E-2</v>
      </c>
    </row>
    <row r="2499" spans="1:28" x14ac:dyDescent="0.25">
      <c r="A2499" s="94" t="s">
        <v>3942</v>
      </c>
      <c r="B2499" s="195" t="s">
        <v>143</v>
      </c>
      <c r="C2499" s="195">
        <v>0.26387145367813208</v>
      </c>
      <c r="D2499" s="195">
        <v>0.24353502385136833</v>
      </c>
      <c r="E2499" s="195">
        <v>0.10519708762239519</v>
      </c>
      <c r="F2499" s="195">
        <v>1.7072558373085613E-2</v>
      </c>
      <c r="G2499" s="195">
        <v>0.34320863670600049</v>
      </c>
      <c r="H2499" s="195" t="s">
        <v>143</v>
      </c>
      <c r="I2499" s="195">
        <v>2.7115239769018327E-2</v>
      </c>
      <c r="J2499" s="194">
        <v>1.0000000000000002</v>
      </c>
      <c r="K2499" s="196">
        <v>3983</v>
      </c>
      <c r="L2499" s="94"/>
      <c r="M2499" s="195" t="s">
        <v>143</v>
      </c>
      <c r="N2499" s="195" t="s">
        <v>143</v>
      </c>
      <c r="O2499" s="195">
        <v>0.25</v>
      </c>
      <c r="P2499" s="195">
        <v>0.27800000000000002</v>
      </c>
      <c r="Q2499" s="195">
        <v>0.23</v>
      </c>
      <c r="R2499" s="195">
        <v>0.25700000000000001</v>
      </c>
      <c r="S2499" s="195">
        <v>9.6000000000000002E-2</v>
      </c>
      <c r="T2499" s="195">
        <v>0.115</v>
      </c>
      <c r="U2499" s="195">
        <v>1.2999999999999999E-2</v>
      </c>
      <c r="V2499" s="195">
        <v>2.1999999999999999E-2</v>
      </c>
      <c r="W2499" s="195">
        <v>0.32900000000000001</v>
      </c>
      <c r="X2499" s="195">
        <v>0.35799999999999998</v>
      </c>
      <c r="Y2499" s="195" t="s">
        <v>143</v>
      </c>
      <c r="Z2499" s="195" t="s">
        <v>143</v>
      </c>
      <c r="AA2499" s="195">
        <v>2.3E-2</v>
      </c>
      <c r="AB2499" s="195">
        <v>3.3000000000000002E-2</v>
      </c>
    </row>
    <row r="2500" spans="1:28" x14ac:dyDescent="0.25">
      <c r="A2500" s="94" t="s">
        <v>3943</v>
      </c>
      <c r="B2500" s="195" t="s">
        <v>143</v>
      </c>
      <c r="C2500" s="195">
        <v>0.53511705685618727</v>
      </c>
      <c r="D2500" s="195">
        <v>0.32642140468227426</v>
      </c>
      <c r="E2500" s="195">
        <v>4.749163879598662E-2</v>
      </c>
      <c r="F2500" s="195">
        <v>1.3377926421404682E-3</v>
      </c>
      <c r="G2500" s="195">
        <v>1.5384615384615385E-2</v>
      </c>
      <c r="H2500" s="195" t="s">
        <v>143</v>
      </c>
      <c r="I2500" s="195">
        <v>7.4247491638795987E-2</v>
      </c>
      <c r="J2500" s="194">
        <v>1.0000000000000002</v>
      </c>
      <c r="K2500" s="196">
        <v>1495</v>
      </c>
      <c r="L2500" s="94"/>
      <c r="M2500" s="195" t="s">
        <v>143</v>
      </c>
      <c r="N2500" s="195" t="s">
        <v>143</v>
      </c>
      <c r="O2500" s="195">
        <v>0.51</v>
      </c>
      <c r="P2500" s="195">
        <v>0.56000000000000005</v>
      </c>
      <c r="Q2500" s="195">
        <v>0.30299999999999999</v>
      </c>
      <c r="R2500" s="195">
        <v>0.35099999999999998</v>
      </c>
      <c r="S2500" s="195">
        <v>3.7999999999999999E-2</v>
      </c>
      <c r="T2500" s="195">
        <v>5.8999999999999997E-2</v>
      </c>
      <c r="U2500" s="195">
        <v>0</v>
      </c>
      <c r="V2500" s="195">
        <v>5.0000000000000001E-3</v>
      </c>
      <c r="W2500" s="195">
        <v>0.01</v>
      </c>
      <c r="X2500" s="195">
        <v>2.3E-2</v>
      </c>
      <c r="Y2500" s="195" t="s">
        <v>143</v>
      </c>
      <c r="Z2500" s="195" t="s">
        <v>143</v>
      </c>
      <c r="AA2500" s="195">
        <v>6.2E-2</v>
      </c>
      <c r="AB2500" s="195">
        <v>8.8999999999999996E-2</v>
      </c>
    </row>
    <row r="2501" spans="1:28" x14ac:dyDescent="0.25">
      <c r="A2501" s="94" t="s">
        <v>3944</v>
      </c>
      <c r="B2501" s="195" t="s">
        <v>143</v>
      </c>
      <c r="C2501" s="195">
        <v>0.23290453622207177</v>
      </c>
      <c r="D2501" s="195">
        <v>0.36628300609343262</v>
      </c>
      <c r="E2501" s="195">
        <v>9.681787406905891E-2</v>
      </c>
      <c r="F2501" s="195">
        <v>1.963439404197698E-2</v>
      </c>
      <c r="G2501" s="195">
        <v>0.23967501692620177</v>
      </c>
      <c r="H2501" s="195" t="s">
        <v>143</v>
      </c>
      <c r="I2501" s="195">
        <v>4.4685172647257958E-2</v>
      </c>
      <c r="J2501" s="194">
        <v>1</v>
      </c>
      <c r="K2501" s="196">
        <v>1477</v>
      </c>
      <c r="L2501" s="94"/>
      <c r="M2501" s="195" t="s">
        <v>143</v>
      </c>
      <c r="N2501" s="195" t="s">
        <v>143</v>
      </c>
      <c r="O2501" s="195">
        <v>0.21199999999999999</v>
      </c>
      <c r="P2501" s="195">
        <v>0.255</v>
      </c>
      <c r="Q2501" s="195">
        <v>0.34200000000000003</v>
      </c>
      <c r="R2501" s="195">
        <v>0.39100000000000001</v>
      </c>
      <c r="S2501" s="195">
        <v>8.3000000000000004E-2</v>
      </c>
      <c r="T2501" s="195">
        <v>0.113</v>
      </c>
      <c r="U2501" s="195">
        <v>1.4E-2</v>
      </c>
      <c r="V2501" s="195">
        <v>2.8000000000000001E-2</v>
      </c>
      <c r="W2501" s="195">
        <v>0.219</v>
      </c>
      <c r="X2501" s="195">
        <v>0.26200000000000001</v>
      </c>
      <c r="Y2501" s="195" t="s">
        <v>143</v>
      </c>
      <c r="Z2501" s="195" t="s">
        <v>143</v>
      </c>
      <c r="AA2501" s="195">
        <v>3.5000000000000003E-2</v>
      </c>
      <c r="AB2501" s="195">
        <v>5.6000000000000001E-2</v>
      </c>
    </row>
    <row r="2502" spans="1:28" x14ac:dyDescent="0.25">
      <c r="A2502" s="94" t="s">
        <v>3945</v>
      </c>
      <c r="B2502" s="195" t="s">
        <v>143</v>
      </c>
      <c r="C2502" s="195">
        <v>0.41719342604298354</v>
      </c>
      <c r="D2502" s="195">
        <v>0.19216182048040456</v>
      </c>
      <c r="E2502" s="195">
        <v>7.3324905183312264E-2</v>
      </c>
      <c r="F2502" s="195">
        <v>0.10619469026548672</v>
      </c>
      <c r="G2502" s="195">
        <v>0.17825537294563842</v>
      </c>
      <c r="H2502" s="195">
        <v>1.2642225031605564E-3</v>
      </c>
      <c r="I2502" s="195">
        <v>3.1605562579013903E-2</v>
      </c>
      <c r="J2502" s="194">
        <v>1</v>
      </c>
      <c r="K2502" s="196">
        <v>791</v>
      </c>
      <c r="L2502" s="94"/>
      <c r="M2502" s="195" t="s">
        <v>143</v>
      </c>
      <c r="N2502" s="195" t="s">
        <v>143</v>
      </c>
      <c r="O2502" s="195">
        <v>0.38300000000000001</v>
      </c>
      <c r="P2502" s="195">
        <v>0.45200000000000001</v>
      </c>
      <c r="Q2502" s="195">
        <v>0.16600000000000001</v>
      </c>
      <c r="R2502" s="195">
        <v>0.221</v>
      </c>
      <c r="S2502" s="195">
        <v>5.7000000000000002E-2</v>
      </c>
      <c r="T2502" s="195">
        <v>9.4E-2</v>
      </c>
      <c r="U2502" s="195">
        <v>8.6999999999999994E-2</v>
      </c>
      <c r="V2502" s="195">
        <v>0.13</v>
      </c>
      <c r="W2502" s="195">
        <v>0.153</v>
      </c>
      <c r="X2502" s="195">
        <v>0.20599999999999999</v>
      </c>
      <c r="Y2502" s="195">
        <v>0</v>
      </c>
      <c r="Z2502" s="195">
        <v>7.0000000000000001E-3</v>
      </c>
      <c r="AA2502" s="195">
        <v>2.1000000000000001E-2</v>
      </c>
      <c r="AB2502" s="195">
        <v>4.5999999999999999E-2</v>
      </c>
    </row>
    <row r="2503" spans="1:28" x14ac:dyDescent="0.25">
      <c r="A2503" s="94" t="s">
        <v>3946</v>
      </c>
      <c r="B2503" s="195" t="s">
        <v>143</v>
      </c>
      <c r="C2503" s="195">
        <v>0.15557939914163091</v>
      </c>
      <c r="D2503" s="195">
        <v>0.19742489270386265</v>
      </c>
      <c r="E2503" s="195">
        <v>7.832618025751073E-2</v>
      </c>
      <c r="F2503" s="195">
        <v>3.0042918454935622E-2</v>
      </c>
      <c r="G2503" s="195">
        <v>0.49034334763948501</v>
      </c>
      <c r="H2503" s="195">
        <v>3.2188841201716738E-3</v>
      </c>
      <c r="I2503" s="195">
        <v>4.5064377682403435E-2</v>
      </c>
      <c r="J2503" s="194">
        <v>1</v>
      </c>
      <c r="K2503" s="196">
        <v>932</v>
      </c>
      <c r="L2503" s="94"/>
      <c r="M2503" s="195" t="s">
        <v>143</v>
      </c>
      <c r="N2503" s="195" t="s">
        <v>143</v>
      </c>
      <c r="O2503" s="195">
        <v>0.13400000000000001</v>
      </c>
      <c r="P2503" s="195">
        <v>0.18</v>
      </c>
      <c r="Q2503" s="195">
        <v>0.17299999999999999</v>
      </c>
      <c r="R2503" s="195">
        <v>0.224</v>
      </c>
      <c r="S2503" s="195">
        <v>6.3E-2</v>
      </c>
      <c r="T2503" s="195">
        <v>9.7000000000000003E-2</v>
      </c>
      <c r="U2503" s="195">
        <v>2.1000000000000001E-2</v>
      </c>
      <c r="V2503" s="195">
        <v>4.2999999999999997E-2</v>
      </c>
      <c r="W2503" s="195">
        <v>0.45800000000000002</v>
      </c>
      <c r="X2503" s="195">
        <v>0.52200000000000002</v>
      </c>
      <c r="Y2503" s="195">
        <v>1E-3</v>
      </c>
      <c r="Z2503" s="195">
        <v>8.9999999999999993E-3</v>
      </c>
      <c r="AA2503" s="195">
        <v>3.4000000000000002E-2</v>
      </c>
      <c r="AB2503" s="195">
        <v>0.06</v>
      </c>
    </row>
    <row r="2504" spans="1:28" x14ac:dyDescent="0.25">
      <c r="A2504" s="94" t="s">
        <v>3947</v>
      </c>
      <c r="B2504" s="195" t="s">
        <v>143</v>
      </c>
      <c r="C2504" s="195">
        <v>0.39838220424671383</v>
      </c>
      <c r="D2504" s="195">
        <v>0.42002022244691606</v>
      </c>
      <c r="E2504" s="195">
        <v>7.2800808897876643E-2</v>
      </c>
      <c r="F2504" s="195">
        <v>1.1729019211324571E-2</v>
      </c>
      <c r="G2504" s="195">
        <v>6.5925176946410521E-2</v>
      </c>
      <c r="H2504" s="195">
        <v>2.0222446916076846E-4</v>
      </c>
      <c r="I2504" s="195">
        <v>3.0940343781597573E-2</v>
      </c>
      <c r="J2504" s="194">
        <v>0.99999999999999989</v>
      </c>
      <c r="K2504" s="196">
        <v>4945</v>
      </c>
      <c r="L2504" s="94"/>
      <c r="M2504" s="195" t="s">
        <v>143</v>
      </c>
      <c r="N2504" s="195" t="s">
        <v>143</v>
      </c>
      <c r="O2504" s="195">
        <v>0.38500000000000001</v>
      </c>
      <c r="P2504" s="195">
        <v>0.41199999999999998</v>
      </c>
      <c r="Q2504" s="195">
        <v>0.40600000000000003</v>
      </c>
      <c r="R2504" s="195">
        <v>0.434</v>
      </c>
      <c r="S2504" s="195">
        <v>6.6000000000000003E-2</v>
      </c>
      <c r="T2504" s="195">
        <v>0.08</v>
      </c>
      <c r="U2504" s="195">
        <v>8.9999999999999993E-3</v>
      </c>
      <c r="V2504" s="195">
        <v>1.4999999999999999E-2</v>
      </c>
      <c r="W2504" s="195">
        <v>5.8999999999999997E-2</v>
      </c>
      <c r="X2504" s="195">
        <v>7.2999999999999995E-2</v>
      </c>
      <c r="Y2504" s="195">
        <v>0</v>
      </c>
      <c r="Z2504" s="195">
        <v>1E-3</v>
      </c>
      <c r="AA2504" s="195">
        <v>2.5999999999999999E-2</v>
      </c>
      <c r="AB2504" s="195">
        <v>3.5999999999999997E-2</v>
      </c>
    </row>
    <row r="2505" spans="1:28" x14ac:dyDescent="0.25">
      <c r="A2505" s="94" t="s">
        <v>3948</v>
      </c>
      <c r="B2505" s="195" t="s">
        <v>143</v>
      </c>
      <c r="C2505" s="195">
        <v>0.5582750582750583</v>
      </c>
      <c r="D2505" s="195">
        <v>0.26923076923076922</v>
      </c>
      <c r="E2505" s="195">
        <v>4.8951048951048952E-2</v>
      </c>
      <c r="F2505" s="195">
        <v>4.662004662004662E-3</v>
      </c>
      <c r="G2505" s="195">
        <v>7.4592074592074592E-2</v>
      </c>
      <c r="H2505" s="195" t="s">
        <v>143</v>
      </c>
      <c r="I2505" s="195">
        <v>4.4289044289044288E-2</v>
      </c>
      <c r="J2505" s="194">
        <v>1</v>
      </c>
      <c r="K2505" s="196">
        <v>858</v>
      </c>
      <c r="L2505" s="94"/>
      <c r="M2505" s="195" t="s">
        <v>143</v>
      </c>
      <c r="N2505" s="195" t="s">
        <v>143</v>
      </c>
      <c r="O2505" s="195">
        <v>0.52500000000000002</v>
      </c>
      <c r="P2505" s="195">
        <v>0.59099999999999997</v>
      </c>
      <c r="Q2505" s="195">
        <v>0.24099999999999999</v>
      </c>
      <c r="R2505" s="195">
        <v>0.3</v>
      </c>
      <c r="S2505" s="195">
        <v>3.5999999999999997E-2</v>
      </c>
      <c r="T2505" s="195">
        <v>6.6000000000000003E-2</v>
      </c>
      <c r="U2505" s="195">
        <v>2E-3</v>
      </c>
      <c r="V2505" s="195">
        <v>1.2E-2</v>
      </c>
      <c r="W2505" s="195">
        <v>5.8999999999999997E-2</v>
      </c>
      <c r="X2505" s="195">
        <v>9.4E-2</v>
      </c>
      <c r="Y2505" s="195" t="s">
        <v>143</v>
      </c>
      <c r="Z2505" s="195" t="s">
        <v>143</v>
      </c>
      <c r="AA2505" s="195">
        <v>3.2000000000000001E-2</v>
      </c>
      <c r="AB2505" s="195">
        <v>0.06</v>
      </c>
    </row>
    <row r="2506" spans="1:28" x14ac:dyDescent="0.25">
      <c r="A2506" s="94" t="s">
        <v>3949</v>
      </c>
      <c r="B2506" s="195">
        <v>5.810247609708262E-2</v>
      </c>
      <c r="C2506" s="195">
        <v>0.36050502574160331</v>
      </c>
      <c r="D2506" s="195">
        <v>0.26121598430987986</v>
      </c>
      <c r="E2506" s="195">
        <v>5.8225055160578576E-2</v>
      </c>
      <c r="F2506" s="195">
        <v>1.6670752635449867E-2</v>
      </c>
      <c r="G2506" s="195">
        <v>0.21831331208629567</v>
      </c>
      <c r="H2506" s="195">
        <v>4.7805834763422405E-3</v>
      </c>
      <c r="I2506" s="195">
        <v>2.2186810492767835E-2</v>
      </c>
      <c r="J2506" s="194">
        <v>1</v>
      </c>
      <c r="K2506" s="196">
        <v>8158</v>
      </c>
      <c r="L2506" s="94"/>
      <c r="M2506" s="195">
        <v>5.2999999999999999E-2</v>
      </c>
      <c r="N2506" s="195">
        <v>6.3E-2</v>
      </c>
      <c r="O2506" s="195">
        <v>0.35</v>
      </c>
      <c r="P2506" s="195">
        <v>0.371</v>
      </c>
      <c r="Q2506" s="195">
        <v>0.252</v>
      </c>
      <c r="R2506" s="195">
        <v>0.27100000000000002</v>
      </c>
      <c r="S2506" s="195">
        <v>5.2999999999999999E-2</v>
      </c>
      <c r="T2506" s="195">
        <v>6.4000000000000001E-2</v>
      </c>
      <c r="U2506" s="195">
        <v>1.4E-2</v>
      </c>
      <c r="V2506" s="195">
        <v>0.02</v>
      </c>
      <c r="W2506" s="195">
        <v>0.20899999999999999</v>
      </c>
      <c r="X2506" s="195">
        <v>0.22700000000000001</v>
      </c>
      <c r="Y2506" s="195">
        <v>3.0000000000000001E-3</v>
      </c>
      <c r="Z2506" s="195">
        <v>7.0000000000000001E-3</v>
      </c>
      <c r="AA2506" s="195">
        <v>1.9E-2</v>
      </c>
      <c r="AB2506" s="195">
        <v>2.5999999999999999E-2</v>
      </c>
    </row>
    <row r="2507" spans="1:28" x14ac:dyDescent="0.25">
      <c r="A2507" s="94" t="s">
        <v>3950</v>
      </c>
      <c r="B2507" s="195" t="s">
        <v>143</v>
      </c>
      <c r="C2507" s="195">
        <v>0.29830508474576273</v>
      </c>
      <c r="D2507" s="195">
        <v>0.45423728813559322</v>
      </c>
      <c r="E2507" s="195">
        <v>6.4406779661016947E-2</v>
      </c>
      <c r="F2507" s="195">
        <v>3.0508474576271188E-2</v>
      </c>
      <c r="G2507" s="195">
        <v>0.12881355932203389</v>
      </c>
      <c r="H2507" s="195">
        <v>6.7796610169491523E-3</v>
      </c>
      <c r="I2507" s="195">
        <v>1.6949152542372881E-2</v>
      </c>
      <c r="J2507" s="194">
        <v>0.99999999999999989</v>
      </c>
      <c r="K2507" s="196">
        <v>295</v>
      </c>
      <c r="L2507" s="94"/>
      <c r="M2507" s="195" t="s">
        <v>143</v>
      </c>
      <c r="N2507" s="195" t="s">
        <v>143</v>
      </c>
      <c r="O2507" s="195">
        <v>0.249</v>
      </c>
      <c r="P2507" s="195">
        <v>0.35299999999999998</v>
      </c>
      <c r="Q2507" s="195">
        <v>0.39800000000000002</v>
      </c>
      <c r="R2507" s="195">
        <v>0.51100000000000001</v>
      </c>
      <c r="S2507" s="195">
        <v>4.2000000000000003E-2</v>
      </c>
      <c r="T2507" s="195">
        <v>9.8000000000000004E-2</v>
      </c>
      <c r="U2507" s="195">
        <v>1.6E-2</v>
      </c>
      <c r="V2507" s="195">
        <v>5.7000000000000002E-2</v>
      </c>
      <c r="W2507" s="195">
        <v>9.5000000000000001E-2</v>
      </c>
      <c r="X2507" s="195">
        <v>0.17199999999999999</v>
      </c>
      <c r="Y2507" s="195">
        <v>2E-3</v>
      </c>
      <c r="Z2507" s="195">
        <v>2.4E-2</v>
      </c>
      <c r="AA2507" s="195">
        <v>7.0000000000000001E-3</v>
      </c>
      <c r="AB2507" s="195">
        <v>3.9E-2</v>
      </c>
    </row>
    <row r="2508" spans="1:28" x14ac:dyDescent="0.25">
      <c r="A2508" s="94" t="s">
        <v>3951</v>
      </c>
      <c r="B2508" s="195" t="s">
        <v>143</v>
      </c>
      <c r="C2508" s="195">
        <v>0.13043478260869565</v>
      </c>
      <c r="D2508" s="195">
        <v>0.19762845849802371</v>
      </c>
      <c r="E2508" s="195">
        <v>5.533596837944664E-2</v>
      </c>
      <c r="F2508" s="195">
        <v>1.5810276679841896E-2</v>
      </c>
      <c r="G2508" s="195">
        <v>0.53359683794466406</v>
      </c>
      <c r="H2508" s="195">
        <v>3.9525691699604744E-2</v>
      </c>
      <c r="I2508" s="195">
        <v>2.766798418972332E-2</v>
      </c>
      <c r="J2508" s="194">
        <v>1</v>
      </c>
      <c r="K2508" s="196">
        <v>253</v>
      </c>
      <c r="L2508" s="94"/>
      <c r="M2508" s="195" t="s">
        <v>143</v>
      </c>
      <c r="N2508" s="195" t="s">
        <v>143</v>
      </c>
      <c r="O2508" s="195">
        <v>9.4E-2</v>
      </c>
      <c r="P2508" s="195">
        <v>0.17799999999999999</v>
      </c>
      <c r="Q2508" s="195">
        <v>0.153</v>
      </c>
      <c r="R2508" s="195">
        <v>0.251</v>
      </c>
      <c r="S2508" s="195">
        <v>3.3000000000000002E-2</v>
      </c>
      <c r="T2508" s="195">
        <v>9.0999999999999998E-2</v>
      </c>
      <c r="U2508" s="195">
        <v>6.0000000000000001E-3</v>
      </c>
      <c r="V2508" s="195">
        <v>0.04</v>
      </c>
      <c r="W2508" s="195">
        <v>0.47199999999999998</v>
      </c>
      <c r="X2508" s="195">
        <v>0.59399999999999997</v>
      </c>
      <c r="Y2508" s="195">
        <v>2.1999999999999999E-2</v>
      </c>
      <c r="Z2508" s="195">
        <v>7.0999999999999994E-2</v>
      </c>
      <c r="AA2508" s="195">
        <v>1.2999999999999999E-2</v>
      </c>
      <c r="AB2508" s="195">
        <v>5.6000000000000001E-2</v>
      </c>
    </row>
    <row r="2509" spans="1:28" x14ac:dyDescent="0.25">
      <c r="A2509" s="94" t="s">
        <v>3952</v>
      </c>
      <c r="B2509" s="195">
        <v>0.26118626430801251</v>
      </c>
      <c r="C2509" s="195">
        <v>2.0811654526534861E-3</v>
      </c>
      <c r="D2509" s="195">
        <v>0.67533818938605616</v>
      </c>
      <c r="E2509" s="195">
        <v>1.5608740894901144E-2</v>
      </c>
      <c r="F2509" s="195">
        <v>4.1623309053069723E-3</v>
      </c>
      <c r="G2509" s="195">
        <v>5.2029136316337149E-3</v>
      </c>
      <c r="H2509" s="195" t="s">
        <v>143</v>
      </c>
      <c r="I2509" s="195">
        <v>3.6420395421436005E-2</v>
      </c>
      <c r="J2509" s="194">
        <v>1</v>
      </c>
      <c r="K2509" s="196">
        <v>961</v>
      </c>
      <c r="L2509" s="94"/>
      <c r="M2509" s="195">
        <v>0.23400000000000001</v>
      </c>
      <c r="N2509" s="195">
        <v>0.28999999999999998</v>
      </c>
      <c r="O2509" s="195">
        <v>1E-3</v>
      </c>
      <c r="P2509" s="195">
        <v>8.0000000000000002E-3</v>
      </c>
      <c r="Q2509" s="195">
        <v>0.64500000000000002</v>
      </c>
      <c r="R2509" s="195">
        <v>0.70399999999999996</v>
      </c>
      <c r="S2509" s="195">
        <v>8.9999999999999993E-3</v>
      </c>
      <c r="T2509" s="195">
        <v>2.5999999999999999E-2</v>
      </c>
      <c r="U2509" s="195">
        <v>2E-3</v>
      </c>
      <c r="V2509" s="195">
        <v>1.0999999999999999E-2</v>
      </c>
      <c r="W2509" s="195">
        <v>2E-3</v>
      </c>
      <c r="X2509" s="195">
        <v>1.2E-2</v>
      </c>
      <c r="Y2509" s="195" t="s">
        <v>143</v>
      </c>
      <c r="Z2509" s="195" t="s">
        <v>143</v>
      </c>
      <c r="AA2509" s="195">
        <v>2.5999999999999999E-2</v>
      </c>
      <c r="AB2509" s="195">
        <v>0.05</v>
      </c>
    </row>
    <row r="2510" spans="1:28" x14ac:dyDescent="0.25">
      <c r="A2510" s="94" t="s">
        <v>3953</v>
      </c>
      <c r="B2510" s="195">
        <v>0.10152284263959391</v>
      </c>
      <c r="C2510" s="195">
        <v>0.30253807106598984</v>
      </c>
      <c r="D2510" s="195">
        <v>0.24365482233502539</v>
      </c>
      <c r="E2510" s="195">
        <v>5.685279187817259E-2</v>
      </c>
      <c r="F2510" s="195">
        <v>2.8426395939086295E-2</v>
      </c>
      <c r="G2510" s="195">
        <v>0.24365482233502539</v>
      </c>
      <c r="H2510" s="195">
        <v>5.076142131979695E-3</v>
      </c>
      <c r="I2510" s="195">
        <v>1.8274111675126905E-2</v>
      </c>
      <c r="J2510" s="194">
        <v>1</v>
      </c>
      <c r="K2510" s="196">
        <v>985</v>
      </c>
      <c r="L2510" s="94"/>
      <c r="M2510" s="195">
        <v>8.4000000000000005E-2</v>
      </c>
      <c r="N2510" s="195">
        <v>0.122</v>
      </c>
      <c r="O2510" s="195">
        <v>0.27500000000000002</v>
      </c>
      <c r="P2510" s="195">
        <v>0.33200000000000002</v>
      </c>
      <c r="Q2510" s="195">
        <v>0.218</v>
      </c>
      <c r="R2510" s="195">
        <v>0.27100000000000002</v>
      </c>
      <c r="S2510" s="195">
        <v>4.3999999999999997E-2</v>
      </c>
      <c r="T2510" s="195">
        <v>7.2999999999999995E-2</v>
      </c>
      <c r="U2510" s="195">
        <v>0.02</v>
      </c>
      <c r="V2510" s="195">
        <v>4.1000000000000002E-2</v>
      </c>
      <c r="W2510" s="195">
        <v>0.218</v>
      </c>
      <c r="X2510" s="195">
        <v>0.27100000000000002</v>
      </c>
      <c r="Y2510" s="195">
        <v>2E-3</v>
      </c>
      <c r="Z2510" s="195">
        <v>1.2E-2</v>
      </c>
      <c r="AA2510" s="195">
        <v>1.2E-2</v>
      </c>
      <c r="AB2510" s="195">
        <v>2.9000000000000001E-2</v>
      </c>
    </row>
    <row r="2511" spans="1:28" x14ac:dyDescent="0.25">
      <c r="A2511" s="94" t="s">
        <v>3954</v>
      </c>
      <c r="B2511" s="195">
        <v>0.30289727831431079</v>
      </c>
      <c r="C2511" s="195">
        <v>0.55838454784899039</v>
      </c>
      <c r="D2511" s="195">
        <v>5.8823529411764705E-2</v>
      </c>
      <c r="E2511" s="195">
        <v>1.0535557506584723E-2</v>
      </c>
      <c r="F2511" s="195">
        <v>8.7796312554872696E-4</v>
      </c>
      <c r="G2511" s="195">
        <v>4.5654082528533799E-2</v>
      </c>
      <c r="H2511" s="195">
        <v>7.0237050043898156E-3</v>
      </c>
      <c r="I2511" s="195">
        <v>1.5803336259877086E-2</v>
      </c>
      <c r="J2511" s="194">
        <v>1.0000000000000002</v>
      </c>
      <c r="K2511" s="196">
        <v>1139</v>
      </c>
      <c r="L2511" s="94"/>
      <c r="M2511" s="195">
        <v>0.27700000000000002</v>
      </c>
      <c r="N2511" s="195">
        <v>0.33</v>
      </c>
      <c r="O2511" s="195">
        <v>0.52900000000000003</v>
      </c>
      <c r="P2511" s="195">
        <v>0.58699999999999997</v>
      </c>
      <c r="Q2511" s="195">
        <v>4.7E-2</v>
      </c>
      <c r="R2511" s="195">
        <v>7.3999999999999996E-2</v>
      </c>
      <c r="S2511" s="195">
        <v>6.0000000000000001E-3</v>
      </c>
      <c r="T2511" s="195">
        <v>1.7999999999999999E-2</v>
      </c>
      <c r="U2511" s="195">
        <v>0</v>
      </c>
      <c r="V2511" s="195">
        <v>5.0000000000000001E-3</v>
      </c>
      <c r="W2511" s="195">
        <v>3.5000000000000003E-2</v>
      </c>
      <c r="X2511" s="195">
        <v>5.8999999999999997E-2</v>
      </c>
      <c r="Y2511" s="195">
        <v>4.0000000000000001E-3</v>
      </c>
      <c r="Z2511" s="195">
        <v>1.4E-2</v>
      </c>
      <c r="AA2511" s="195">
        <v>0.01</v>
      </c>
      <c r="AB2511" s="195">
        <v>2.5000000000000001E-2</v>
      </c>
    </row>
    <row r="2512" spans="1:28" x14ac:dyDescent="0.25">
      <c r="A2512" s="94" t="s">
        <v>3955</v>
      </c>
      <c r="B2512" s="195" t="s">
        <v>143</v>
      </c>
      <c r="C2512" s="195">
        <v>0.28512396694214875</v>
      </c>
      <c r="D2512" s="195">
        <v>0.35537190082644626</v>
      </c>
      <c r="E2512" s="195">
        <v>9.5041322314049589E-2</v>
      </c>
      <c r="F2512" s="195">
        <v>1.2396694214876033E-2</v>
      </c>
      <c r="G2512" s="195">
        <v>0.2231404958677686</v>
      </c>
      <c r="H2512" s="195">
        <v>4.1322314049586778E-3</v>
      </c>
      <c r="I2512" s="195">
        <v>2.4793388429752067E-2</v>
      </c>
      <c r="J2512" s="194">
        <v>1</v>
      </c>
      <c r="K2512" s="196">
        <v>242</v>
      </c>
      <c r="L2512" s="94"/>
      <c r="M2512" s="195" t="s">
        <v>143</v>
      </c>
      <c r="N2512" s="195" t="s">
        <v>143</v>
      </c>
      <c r="O2512" s="195">
        <v>0.23200000000000001</v>
      </c>
      <c r="P2512" s="195">
        <v>0.34499999999999997</v>
      </c>
      <c r="Q2512" s="195">
        <v>0.29799999999999999</v>
      </c>
      <c r="R2512" s="195">
        <v>0.41799999999999998</v>
      </c>
      <c r="S2512" s="195">
        <v>6.4000000000000001E-2</v>
      </c>
      <c r="T2512" s="195">
        <v>0.13900000000000001</v>
      </c>
      <c r="U2512" s="195">
        <v>4.0000000000000001E-3</v>
      </c>
      <c r="V2512" s="195">
        <v>3.5999999999999997E-2</v>
      </c>
      <c r="W2512" s="195">
        <v>0.17499999999999999</v>
      </c>
      <c r="X2512" s="195">
        <v>0.28000000000000003</v>
      </c>
      <c r="Y2512" s="195">
        <v>1E-3</v>
      </c>
      <c r="Z2512" s="195">
        <v>2.3E-2</v>
      </c>
      <c r="AA2512" s="195">
        <v>1.0999999999999999E-2</v>
      </c>
      <c r="AB2512" s="195">
        <v>5.2999999999999999E-2</v>
      </c>
    </row>
    <row r="2513" spans="1:28" x14ac:dyDescent="0.25">
      <c r="A2513" s="94" t="s">
        <v>3956</v>
      </c>
      <c r="B2513" s="195" t="s">
        <v>143</v>
      </c>
      <c r="C2513" s="195">
        <v>0.35330948121645794</v>
      </c>
      <c r="D2513" s="195">
        <v>0.2039355992844365</v>
      </c>
      <c r="E2513" s="195">
        <v>6.9767441860465115E-2</v>
      </c>
      <c r="F2513" s="195">
        <v>1.1627906976744186E-2</v>
      </c>
      <c r="G2513" s="195">
        <v>0.33810375670840787</v>
      </c>
      <c r="H2513" s="195">
        <v>8.9445438282647585E-4</v>
      </c>
      <c r="I2513" s="195">
        <v>2.2361359570661897E-2</v>
      </c>
      <c r="J2513" s="194">
        <v>0.99999999999999989</v>
      </c>
      <c r="K2513" s="196">
        <v>1118</v>
      </c>
      <c r="L2513" s="94"/>
      <c r="M2513" s="195" t="s">
        <v>143</v>
      </c>
      <c r="N2513" s="195" t="s">
        <v>143</v>
      </c>
      <c r="O2513" s="195">
        <v>0.32600000000000001</v>
      </c>
      <c r="P2513" s="195">
        <v>0.38200000000000001</v>
      </c>
      <c r="Q2513" s="195">
        <v>0.18099999999999999</v>
      </c>
      <c r="R2513" s="195">
        <v>0.22900000000000001</v>
      </c>
      <c r="S2513" s="195">
        <v>5.6000000000000001E-2</v>
      </c>
      <c r="T2513" s="195">
        <v>8.5999999999999993E-2</v>
      </c>
      <c r="U2513" s="195">
        <v>7.0000000000000001E-3</v>
      </c>
      <c r="V2513" s="195">
        <v>0.02</v>
      </c>
      <c r="W2513" s="195">
        <v>0.311</v>
      </c>
      <c r="X2513" s="195">
        <v>0.36599999999999999</v>
      </c>
      <c r="Y2513" s="195">
        <v>0</v>
      </c>
      <c r="Z2513" s="195">
        <v>5.0000000000000001E-3</v>
      </c>
      <c r="AA2513" s="195">
        <v>1.4999999999999999E-2</v>
      </c>
      <c r="AB2513" s="195">
        <v>3.3000000000000002E-2</v>
      </c>
    </row>
    <row r="2514" spans="1:28" x14ac:dyDescent="0.25">
      <c r="A2514" s="94" t="s">
        <v>3957</v>
      </c>
      <c r="B2514" s="195" t="s">
        <v>143</v>
      </c>
      <c r="C2514" s="195">
        <v>0.61885245901639341</v>
      </c>
      <c r="D2514" s="195">
        <v>0.23770491803278687</v>
      </c>
      <c r="E2514" s="195">
        <v>3.2786885245901641E-2</v>
      </c>
      <c r="F2514" s="195" t="s">
        <v>143</v>
      </c>
      <c r="G2514" s="195">
        <v>4.0983606557377046E-2</v>
      </c>
      <c r="H2514" s="195" t="s">
        <v>143</v>
      </c>
      <c r="I2514" s="195">
        <v>6.9672131147540978E-2</v>
      </c>
      <c r="J2514" s="194">
        <v>1</v>
      </c>
      <c r="K2514" s="196">
        <v>244</v>
      </c>
      <c r="L2514" s="94"/>
      <c r="M2514" s="195" t="s">
        <v>143</v>
      </c>
      <c r="N2514" s="195" t="s">
        <v>143</v>
      </c>
      <c r="O2514" s="195">
        <v>0.55700000000000005</v>
      </c>
      <c r="P2514" s="195">
        <v>0.67800000000000005</v>
      </c>
      <c r="Q2514" s="195">
        <v>0.189</v>
      </c>
      <c r="R2514" s="195">
        <v>0.29499999999999998</v>
      </c>
      <c r="S2514" s="195">
        <v>1.7000000000000001E-2</v>
      </c>
      <c r="T2514" s="195">
        <v>6.3E-2</v>
      </c>
      <c r="U2514" s="195" t="s">
        <v>143</v>
      </c>
      <c r="V2514" s="195" t="s">
        <v>143</v>
      </c>
      <c r="W2514" s="195">
        <v>2.1999999999999999E-2</v>
      </c>
      <c r="X2514" s="195">
        <v>7.3999999999999996E-2</v>
      </c>
      <c r="Y2514" s="195" t="s">
        <v>143</v>
      </c>
      <c r="Z2514" s="195" t="s">
        <v>143</v>
      </c>
      <c r="AA2514" s="195">
        <v>4.3999999999999997E-2</v>
      </c>
      <c r="AB2514" s="195">
        <v>0.109</v>
      </c>
    </row>
    <row r="2515" spans="1:28" x14ac:dyDescent="0.25">
      <c r="A2515" s="94" t="s">
        <v>3958</v>
      </c>
      <c r="B2515" s="195" t="s">
        <v>143</v>
      </c>
      <c r="C2515" s="195">
        <v>0.30153846153846153</v>
      </c>
      <c r="D2515" s="195">
        <v>0.32307692307692309</v>
      </c>
      <c r="E2515" s="195">
        <v>6.1538461538461542E-2</v>
      </c>
      <c r="F2515" s="195">
        <v>9.2307692307692316E-3</v>
      </c>
      <c r="G2515" s="195">
        <v>0.27384615384615385</v>
      </c>
      <c r="H2515" s="195" t="s">
        <v>143</v>
      </c>
      <c r="I2515" s="195">
        <v>3.0769230769230771E-2</v>
      </c>
      <c r="J2515" s="194">
        <v>1</v>
      </c>
      <c r="K2515" s="196">
        <v>325</v>
      </c>
      <c r="L2515" s="94"/>
      <c r="M2515" s="195" t="s">
        <v>143</v>
      </c>
      <c r="N2515" s="195" t="s">
        <v>143</v>
      </c>
      <c r="O2515" s="195">
        <v>0.254</v>
      </c>
      <c r="P2515" s="195">
        <v>0.35399999999999998</v>
      </c>
      <c r="Q2515" s="195">
        <v>0.27500000000000002</v>
      </c>
      <c r="R2515" s="195">
        <v>0.376</v>
      </c>
      <c r="S2515" s="195">
        <v>0.04</v>
      </c>
      <c r="T2515" s="195">
        <v>9.2999999999999999E-2</v>
      </c>
      <c r="U2515" s="195">
        <v>3.0000000000000001E-3</v>
      </c>
      <c r="V2515" s="195">
        <v>2.7E-2</v>
      </c>
      <c r="W2515" s="195">
        <v>0.22800000000000001</v>
      </c>
      <c r="X2515" s="195">
        <v>0.32500000000000001</v>
      </c>
      <c r="Y2515" s="195" t="s">
        <v>143</v>
      </c>
      <c r="Z2515" s="195" t="s">
        <v>143</v>
      </c>
      <c r="AA2515" s="195">
        <v>1.7000000000000001E-2</v>
      </c>
      <c r="AB2515" s="195">
        <v>5.6000000000000001E-2</v>
      </c>
    </row>
    <row r="2516" spans="1:28" x14ac:dyDescent="0.25">
      <c r="A2516" s="94" t="s">
        <v>3959</v>
      </c>
      <c r="B2516" s="195" t="s">
        <v>143</v>
      </c>
      <c r="C2516" s="195">
        <v>0.46613545816733065</v>
      </c>
      <c r="D2516" s="195">
        <v>0.17131474103585656</v>
      </c>
      <c r="E2516" s="195">
        <v>5.9760956175298807E-2</v>
      </c>
      <c r="F2516" s="195">
        <v>8.3665338645418322E-2</v>
      </c>
      <c r="G2516" s="195">
        <v>0.19920318725099601</v>
      </c>
      <c r="H2516" s="195" t="s">
        <v>143</v>
      </c>
      <c r="I2516" s="195">
        <v>1.9920318725099601E-2</v>
      </c>
      <c r="J2516" s="194">
        <v>1</v>
      </c>
      <c r="K2516" s="196">
        <v>251</v>
      </c>
      <c r="L2516" s="94"/>
      <c r="M2516" s="195" t="s">
        <v>143</v>
      </c>
      <c r="N2516" s="195" t="s">
        <v>143</v>
      </c>
      <c r="O2516" s="195">
        <v>0.40500000000000003</v>
      </c>
      <c r="P2516" s="195">
        <v>0.52800000000000002</v>
      </c>
      <c r="Q2516" s="195">
        <v>0.13</v>
      </c>
      <c r="R2516" s="195">
        <v>0.223</v>
      </c>
      <c r="S2516" s="195">
        <v>3.6999999999999998E-2</v>
      </c>
      <c r="T2516" s="195">
        <v>9.6000000000000002E-2</v>
      </c>
      <c r="U2516" s="195">
        <v>5.5E-2</v>
      </c>
      <c r="V2516" s="195">
        <v>0.125</v>
      </c>
      <c r="W2516" s="195">
        <v>0.154</v>
      </c>
      <c r="X2516" s="195">
        <v>0.253</v>
      </c>
      <c r="Y2516" s="195" t="s">
        <v>143</v>
      </c>
      <c r="Z2516" s="195" t="s">
        <v>143</v>
      </c>
      <c r="AA2516" s="195">
        <v>8.9999999999999993E-3</v>
      </c>
      <c r="AB2516" s="195">
        <v>4.5999999999999999E-2</v>
      </c>
    </row>
    <row r="2517" spans="1:28" x14ac:dyDescent="0.25">
      <c r="A2517" s="94" t="s">
        <v>3960</v>
      </c>
      <c r="B2517" s="195" t="s">
        <v>143</v>
      </c>
      <c r="C2517" s="195">
        <v>0.2</v>
      </c>
      <c r="D2517" s="195">
        <v>0.20930232558139536</v>
      </c>
      <c r="E2517" s="195">
        <v>6.5116279069767441E-2</v>
      </c>
      <c r="F2517" s="195">
        <v>4.6511627906976744E-3</v>
      </c>
      <c r="G2517" s="195">
        <v>0.49302325581395351</v>
      </c>
      <c r="H2517" s="195">
        <v>4.6511627906976744E-3</v>
      </c>
      <c r="I2517" s="195">
        <v>2.3255813953488372E-2</v>
      </c>
      <c r="J2517" s="194">
        <v>1</v>
      </c>
      <c r="K2517" s="196">
        <v>215</v>
      </c>
      <c r="L2517" s="94"/>
      <c r="M2517" s="195" t="s">
        <v>143</v>
      </c>
      <c r="N2517" s="195" t="s">
        <v>143</v>
      </c>
      <c r="O2517" s="195">
        <v>0.152</v>
      </c>
      <c r="P2517" s="195">
        <v>0.25900000000000001</v>
      </c>
      <c r="Q2517" s="195">
        <v>0.16</v>
      </c>
      <c r="R2517" s="195">
        <v>0.26900000000000002</v>
      </c>
      <c r="S2517" s="195">
        <v>3.9E-2</v>
      </c>
      <c r="T2517" s="195">
        <v>0.106</v>
      </c>
      <c r="U2517" s="195">
        <v>1E-3</v>
      </c>
      <c r="V2517" s="195">
        <v>2.5999999999999999E-2</v>
      </c>
      <c r="W2517" s="195">
        <v>0.42699999999999999</v>
      </c>
      <c r="X2517" s="195">
        <v>0.55900000000000005</v>
      </c>
      <c r="Y2517" s="195">
        <v>1E-3</v>
      </c>
      <c r="Z2517" s="195">
        <v>2.5999999999999999E-2</v>
      </c>
      <c r="AA2517" s="195">
        <v>0.01</v>
      </c>
      <c r="AB2517" s="195">
        <v>5.2999999999999999E-2</v>
      </c>
    </row>
    <row r="2518" spans="1:28" x14ac:dyDescent="0.25">
      <c r="A2518" s="94" t="s">
        <v>3961</v>
      </c>
      <c r="B2518" s="195" t="s">
        <v>143</v>
      </c>
      <c r="C2518" s="195">
        <v>0.41428571428571431</v>
      </c>
      <c r="D2518" s="195">
        <v>0.4238095238095238</v>
      </c>
      <c r="E2518" s="195">
        <v>4.5714285714285714E-2</v>
      </c>
      <c r="F2518" s="195">
        <v>1.1428571428571429E-2</v>
      </c>
      <c r="G2518" s="195">
        <v>7.8095238095238093E-2</v>
      </c>
      <c r="H2518" s="195">
        <v>2.8571428571428571E-3</v>
      </c>
      <c r="I2518" s="195">
        <v>2.3809523809523808E-2</v>
      </c>
      <c r="J2518" s="194">
        <v>1</v>
      </c>
      <c r="K2518" s="196">
        <v>1050</v>
      </c>
      <c r="L2518" s="94"/>
      <c r="M2518" s="195" t="s">
        <v>143</v>
      </c>
      <c r="N2518" s="195" t="s">
        <v>143</v>
      </c>
      <c r="O2518" s="195">
        <v>0.38500000000000001</v>
      </c>
      <c r="P2518" s="195">
        <v>0.44400000000000001</v>
      </c>
      <c r="Q2518" s="195">
        <v>0.39400000000000002</v>
      </c>
      <c r="R2518" s="195">
        <v>0.45400000000000001</v>
      </c>
      <c r="S2518" s="195">
        <v>3.5000000000000003E-2</v>
      </c>
      <c r="T2518" s="195">
        <v>0.06</v>
      </c>
      <c r="U2518" s="195">
        <v>7.0000000000000001E-3</v>
      </c>
      <c r="V2518" s="195">
        <v>0.02</v>
      </c>
      <c r="W2518" s="195">
        <v>6.3E-2</v>
      </c>
      <c r="X2518" s="195">
        <v>9.6000000000000002E-2</v>
      </c>
      <c r="Y2518" s="195">
        <v>1E-3</v>
      </c>
      <c r="Z2518" s="195">
        <v>8.0000000000000002E-3</v>
      </c>
      <c r="AA2518" s="195">
        <v>1.6E-2</v>
      </c>
      <c r="AB2518" s="195">
        <v>3.5000000000000003E-2</v>
      </c>
    </row>
    <row r="2519" spans="1:28" x14ac:dyDescent="0.25">
      <c r="A2519" s="94" t="s">
        <v>3962</v>
      </c>
      <c r="B2519" s="195" t="s">
        <v>143</v>
      </c>
      <c r="C2519" s="195">
        <v>0.54950495049504955</v>
      </c>
      <c r="D2519" s="195">
        <v>0.29702970297029702</v>
      </c>
      <c r="E2519" s="195">
        <v>4.4554455445544552E-2</v>
      </c>
      <c r="F2519" s="195" t="s">
        <v>143</v>
      </c>
      <c r="G2519" s="195">
        <v>7.4257425742574254E-2</v>
      </c>
      <c r="H2519" s="195">
        <v>4.9504950495049506E-3</v>
      </c>
      <c r="I2519" s="195">
        <v>2.9702970297029702E-2</v>
      </c>
      <c r="J2519" s="194">
        <v>1</v>
      </c>
      <c r="K2519" s="196">
        <v>202</v>
      </c>
      <c r="L2519" s="94"/>
      <c r="M2519" s="195" t="s">
        <v>143</v>
      </c>
      <c r="N2519" s="195" t="s">
        <v>143</v>
      </c>
      <c r="O2519" s="195">
        <v>0.48099999999999998</v>
      </c>
      <c r="P2519" s="195">
        <v>0.61699999999999999</v>
      </c>
      <c r="Q2519" s="195">
        <v>0.23799999999999999</v>
      </c>
      <c r="R2519" s="195">
        <v>0.36299999999999999</v>
      </c>
      <c r="S2519" s="195">
        <v>2.4E-2</v>
      </c>
      <c r="T2519" s="195">
        <v>8.2000000000000003E-2</v>
      </c>
      <c r="U2519" s="195" t="s">
        <v>143</v>
      </c>
      <c r="V2519" s="195" t="s">
        <v>143</v>
      </c>
      <c r="W2519" s="195">
        <v>4.5999999999999999E-2</v>
      </c>
      <c r="X2519" s="195">
        <v>0.11899999999999999</v>
      </c>
      <c r="Y2519" s="195">
        <v>1E-3</v>
      </c>
      <c r="Z2519" s="195">
        <v>2.8000000000000001E-2</v>
      </c>
      <c r="AA2519" s="195">
        <v>1.4E-2</v>
      </c>
      <c r="AB2519" s="195">
        <v>6.3E-2</v>
      </c>
    </row>
    <row r="2520" spans="1:28" x14ac:dyDescent="0.25">
      <c r="A2520" s="94" t="s">
        <v>3963</v>
      </c>
      <c r="B2520" s="195">
        <v>5.64576037355407E-2</v>
      </c>
      <c r="C2520" s="195">
        <v>0.31518624641833809</v>
      </c>
      <c r="D2520" s="195">
        <v>0.27008383741908099</v>
      </c>
      <c r="E2520" s="195">
        <v>8.8506844953836358E-2</v>
      </c>
      <c r="F2520" s="195">
        <v>2.2392019526690014E-2</v>
      </c>
      <c r="G2520" s="195">
        <v>0.20885068449538363</v>
      </c>
      <c r="H2520" s="195">
        <v>5.9429056563727054E-3</v>
      </c>
      <c r="I2520" s="195">
        <v>3.2579857794757507E-2</v>
      </c>
      <c r="J2520" s="194">
        <v>0.99999999999999989</v>
      </c>
      <c r="K2520" s="196">
        <v>9423</v>
      </c>
      <c r="L2520" s="94"/>
      <c r="M2520" s="195">
        <v>5.1999999999999998E-2</v>
      </c>
      <c r="N2520" s="195">
        <v>6.0999999999999999E-2</v>
      </c>
      <c r="O2520" s="195">
        <v>0.30599999999999999</v>
      </c>
      <c r="P2520" s="195">
        <v>0.32500000000000001</v>
      </c>
      <c r="Q2520" s="195">
        <v>0.26100000000000001</v>
      </c>
      <c r="R2520" s="195">
        <v>0.27900000000000003</v>
      </c>
      <c r="S2520" s="195">
        <v>8.3000000000000004E-2</v>
      </c>
      <c r="T2520" s="195">
        <v>9.4E-2</v>
      </c>
      <c r="U2520" s="195">
        <v>0.02</v>
      </c>
      <c r="V2520" s="195">
        <v>2.5999999999999999E-2</v>
      </c>
      <c r="W2520" s="195">
        <v>0.20100000000000001</v>
      </c>
      <c r="X2520" s="195">
        <v>0.217</v>
      </c>
      <c r="Y2520" s="195">
        <v>5.0000000000000001E-3</v>
      </c>
      <c r="Z2520" s="195">
        <v>8.0000000000000002E-3</v>
      </c>
      <c r="AA2520" s="195">
        <v>2.9000000000000001E-2</v>
      </c>
      <c r="AB2520" s="195">
        <v>3.5999999999999997E-2</v>
      </c>
    </row>
    <row r="2521" spans="1:28" x14ac:dyDescent="0.25">
      <c r="A2521" s="94" t="s">
        <v>3964</v>
      </c>
      <c r="B2521" s="195" t="s">
        <v>143</v>
      </c>
      <c r="C2521" s="195">
        <v>0.41121495327102803</v>
      </c>
      <c r="D2521" s="195">
        <v>0.22118380062305296</v>
      </c>
      <c r="E2521" s="195">
        <v>0.13707165109034267</v>
      </c>
      <c r="F2521" s="195">
        <v>3.4267912772585667E-2</v>
      </c>
      <c r="G2521" s="195">
        <v>0.16510903426791276</v>
      </c>
      <c r="H2521" s="195">
        <v>3.1152647975077881E-3</v>
      </c>
      <c r="I2521" s="195">
        <v>2.8037383177570093E-2</v>
      </c>
      <c r="J2521" s="194">
        <v>1</v>
      </c>
      <c r="K2521" s="196">
        <v>321</v>
      </c>
      <c r="L2521" s="94"/>
      <c r="M2521" s="195" t="s">
        <v>143</v>
      </c>
      <c r="N2521" s="195" t="s">
        <v>143</v>
      </c>
      <c r="O2521" s="195">
        <v>0.35899999999999999</v>
      </c>
      <c r="P2521" s="195">
        <v>0.46600000000000003</v>
      </c>
      <c r="Q2521" s="195">
        <v>0.17899999999999999</v>
      </c>
      <c r="R2521" s="195">
        <v>0.27</v>
      </c>
      <c r="S2521" s="195">
        <v>0.104</v>
      </c>
      <c r="T2521" s="195">
        <v>0.17899999999999999</v>
      </c>
      <c r="U2521" s="195">
        <v>1.9E-2</v>
      </c>
      <c r="V2521" s="195">
        <v>0.06</v>
      </c>
      <c r="W2521" s="195">
        <v>0.128</v>
      </c>
      <c r="X2521" s="195">
        <v>0.21</v>
      </c>
      <c r="Y2521" s="195">
        <v>1E-3</v>
      </c>
      <c r="Z2521" s="195">
        <v>1.7000000000000001E-2</v>
      </c>
      <c r="AA2521" s="195">
        <v>1.4999999999999999E-2</v>
      </c>
      <c r="AB2521" s="195">
        <v>5.1999999999999998E-2</v>
      </c>
    </row>
    <row r="2522" spans="1:28" x14ac:dyDescent="0.25">
      <c r="A2522" s="94" t="s">
        <v>3965</v>
      </c>
      <c r="B2522" s="195" t="s">
        <v>143</v>
      </c>
      <c r="C2522" s="195">
        <v>6.6666666666666666E-2</v>
      </c>
      <c r="D2522" s="195">
        <v>0.22222222222222221</v>
      </c>
      <c r="E2522" s="195">
        <v>4.8148148148148148E-2</v>
      </c>
      <c r="F2522" s="195">
        <v>1.4814814814814815E-2</v>
      </c>
      <c r="G2522" s="195">
        <v>0.55185185185185182</v>
      </c>
      <c r="H2522" s="195">
        <v>4.8148148148148148E-2</v>
      </c>
      <c r="I2522" s="195">
        <v>4.8148148148148148E-2</v>
      </c>
      <c r="J2522" s="194">
        <v>1</v>
      </c>
      <c r="K2522" s="196">
        <v>270</v>
      </c>
      <c r="L2522" s="94"/>
      <c r="M2522" s="195" t="s">
        <v>143</v>
      </c>
      <c r="N2522" s="195" t="s">
        <v>143</v>
      </c>
      <c r="O2522" s="195">
        <v>4.2999999999999997E-2</v>
      </c>
      <c r="P2522" s="195">
        <v>0.10299999999999999</v>
      </c>
      <c r="Q2522" s="195">
        <v>0.17699999999999999</v>
      </c>
      <c r="R2522" s="195">
        <v>0.27600000000000002</v>
      </c>
      <c r="S2522" s="195">
        <v>2.8000000000000001E-2</v>
      </c>
      <c r="T2522" s="195">
        <v>8.1000000000000003E-2</v>
      </c>
      <c r="U2522" s="195">
        <v>6.0000000000000001E-3</v>
      </c>
      <c r="V2522" s="195">
        <v>3.6999999999999998E-2</v>
      </c>
      <c r="W2522" s="195">
        <v>0.49199999999999999</v>
      </c>
      <c r="X2522" s="195">
        <v>0.61</v>
      </c>
      <c r="Y2522" s="195">
        <v>2.8000000000000001E-2</v>
      </c>
      <c r="Z2522" s="195">
        <v>8.1000000000000003E-2</v>
      </c>
      <c r="AA2522" s="195">
        <v>2.8000000000000001E-2</v>
      </c>
      <c r="AB2522" s="195">
        <v>8.1000000000000003E-2</v>
      </c>
    </row>
    <row r="2523" spans="1:28" x14ac:dyDescent="0.25">
      <c r="A2523" s="94" t="s">
        <v>3966</v>
      </c>
      <c r="B2523" s="195">
        <v>0.76441102756892232</v>
      </c>
      <c r="C2523" s="195" t="s">
        <v>143</v>
      </c>
      <c r="D2523" s="195">
        <v>0.19298245614035087</v>
      </c>
      <c r="E2523" s="195">
        <v>2.2556390977443608E-2</v>
      </c>
      <c r="F2523" s="195">
        <v>2.5062656641604009E-3</v>
      </c>
      <c r="G2523" s="195">
        <v>2.5062656641604009E-3</v>
      </c>
      <c r="H2523" s="195" t="s">
        <v>143</v>
      </c>
      <c r="I2523" s="195">
        <v>1.5037593984962405E-2</v>
      </c>
      <c r="J2523" s="194">
        <v>0.99999999999999989</v>
      </c>
      <c r="K2523" s="196">
        <v>399</v>
      </c>
      <c r="L2523" s="94"/>
      <c r="M2523" s="195">
        <v>0.72</v>
      </c>
      <c r="N2523" s="195">
        <v>0.80300000000000005</v>
      </c>
      <c r="O2523" s="195" t="s">
        <v>143</v>
      </c>
      <c r="P2523" s="195" t="s">
        <v>143</v>
      </c>
      <c r="Q2523" s="195">
        <v>0.157</v>
      </c>
      <c r="R2523" s="195">
        <v>0.23499999999999999</v>
      </c>
      <c r="S2523" s="195">
        <v>1.2E-2</v>
      </c>
      <c r="T2523" s="195">
        <v>4.2000000000000003E-2</v>
      </c>
      <c r="U2523" s="195">
        <v>0</v>
      </c>
      <c r="V2523" s="195">
        <v>1.4E-2</v>
      </c>
      <c r="W2523" s="195">
        <v>0</v>
      </c>
      <c r="X2523" s="195">
        <v>1.4E-2</v>
      </c>
      <c r="Y2523" s="195" t="s">
        <v>143</v>
      </c>
      <c r="Z2523" s="195" t="s">
        <v>143</v>
      </c>
      <c r="AA2523" s="195">
        <v>7.0000000000000001E-3</v>
      </c>
      <c r="AB2523" s="195">
        <v>3.2000000000000001E-2</v>
      </c>
    </row>
    <row r="2524" spans="1:28" x14ac:dyDescent="0.25">
      <c r="A2524" s="94" t="s">
        <v>3967</v>
      </c>
      <c r="B2524" s="195">
        <v>0.10212765957446808</v>
      </c>
      <c r="C2524" s="195">
        <v>0.24680851063829787</v>
      </c>
      <c r="D2524" s="195">
        <v>0.2927659574468085</v>
      </c>
      <c r="E2524" s="195">
        <v>5.5319148936170209E-2</v>
      </c>
      <c r="F2524" s="195">
        <v>3.1489361702127662E-2</v>
      </c>
      <c r="G2524" s="195">
        <v>0.23829787234042554</v>
      </c>
      <c r="H2524" s="195">
        <v>5.9574468085106386E-3</v>
      </c>
      <c r="I2524" s="195">
        <v>2.7234042553191489E-2</v>
      </c>
      <c r="J2524" s="194">
        <v>1</v>
      </c>
      <c r="K2524" s="196">
        <v>1175</v>
      </c>
      <c r="L2524" s="94"/>
      <c r="M2524" s="195">
        <v>8.5999999999999993E-2</v>
      </c>
      <c r="N2524" s="195">
        <v>0.121</v>
      </c>
      <c r="O2524" s="195">
        <v>0.223</v>
      </c>
      <c r="P2524" s="195">
        <v>0.27200000000000002</v>
      </c>
      <c r="Q2524" s="195">
        <v>0.26700000000000002</v>
      </c>
      <c r="R2524" s="195">
        <v>0.31900000000000001</v>
      </c>
      <c r="S2524" s="195">
        <v>4.3999999999999997E-2</v>
      </c>
      <c r="T2524" s="195">
        <v>7.0000000000000007E-2</v>
      </c>
      <c r="U2524" s="195">
        <v>2.3E-2</v>
      </c>
      <c r="V2524" s="195">
        <v>4.2999999999999997E-2</v>
      </c>
      <c r="W2524" s="195">
        <v>0.215</v>
      </c>
      <c r="X2524" s="195">
        <v>0.26300000000000001</v>
      </c>
      <c r="Y2524" s="195">
        <v>3.0000000000000001E-3</v>
      </c>
      <c r="Z2524" s="195">
        <v>1.2E-2</v>
      </c>
      <c r="AA2524" s="195">
        <v>1.9E-2</v>
      </c>
      <c r="AB2524" s="195">
        <v>3.7999999999999999E-2</v>
      </c>
    </row>
    <row r="2525" spans="1:28" x14ac:dyDescent="0.25">
      <c r="A2525" s="94" t="s">
        <v>3968</v>
      </c>
      <c r="B2525" s="195">
        <v>0.29154302670623145</v>
      </c>
      <c r="C2525" s="195">
        <v>0.49925816023738873</v>
      </c>
      <c r="D2525" s="195">
        <v>0.11795252225519288</v>
      </c>
      <c r="E2525" s="195">
        <v>1.9287833827893175E-2</v>
      </c>
      <c r="F2525" s="195">
        <v>2.967359050445104E-3</v>
      </c>
      <c r="G2525" s="195">
        <v>4.0801186943620178E-2</v>
      </c>
      <c r="H2525" s="195">
        <v>4.4510385756676559E-3</v>
      </c>
      <c r="I2525" s="195">
        <v>2.3738872403560832E-2</v>
      </c>
      <c r="J2525" s="194">
        <v>1.0000000000000002</v>
      </c>
      <c r="K2525" s="196">
        <v>1348</v>
      </c>
      <c r="L2525" s="94"/>
      <c r="M2525" s="195">
        <v>0.26800000000000002</v>
      </c>
      <c r="N2525" s="195">
        <v>0.316</v>
      </c>
      <c r="O2525" s="195">
        <v>0.47299999999999998</v>
      </c>
      <c r="P2525" s="195">
        <v>0.52600000000000002</v>
      </c>
      <c r="Q2525" s="195">
        <v>0.10199999999999999</v>
      </c>
      <c r="R2525" s="195">
        <v>0.13600000000000001</v>
      </c>
      <c r="S2525" s="195">
        <v>1.2999999999999999E-2</v>
      </c>
      <c r="T2525" s="195">
        <v>2.8000000000000001E-2</v>
      </c>
      <c r="U2525" s="195">
        <v>1E-3</v>
      </c>
      <c r="V2525" s="195">
        <v>8.0000000000000002E-3</v>
      </c>
      <c r="W2525" s="195">
        <v>3.1E-2</v>
      </c>
      <c r="X2525" s="195">
        <v>5.2999999999999999E-2</v>
      </c>
      <c r="Y2525" s="195">
        <v>2E-3</v>
      </c>
      <c r="Z2525" s="195">
        <v>0.01</v>
      </c>
      <c r="AA2525" s="195">
        <v>1.7000000000000001E-2</v>
      </c>
      <c r="AB2525" s="195">
        <v>3.3000000000000002E-2</v>
      </c>
    </row>
    <row r="2526" spans="1:28" x14ac:dyDescent="0.25">
      <c r="A2526" s="94" t="s">
        <v>3969</v>
      </c>
      <c r="B2526" s="195" t="s">
        <v>143</v>
      </c>
      <c r="C2526" s="195">
        <v>0.21268656716417911</v>
      </c>
      <c r="D2526" s="195">
        <v>0.30970149253731344</v>
      </c>
      <c r="E2526" s="195">
        <v>0.21268656716417911</v>
      </c>
      <c r="F2526" s="195">
        <v>1.8656716417910446E-2</v>
      </c>
      <c r="G2526" s="195">
        <v>0.22014925373134328</v>
      </c>
      <c r="H2526" s="195">
        <v>3.7313432835820895E-3</v>
      </c>
      <c r="I2526" s="195">
        <v>2.2388059701492536E-2</v>
      </c>
      <c r="J2526" s="194">
        <v>0.99999999999999989</v>
      </c>
      <c r="K2526" s="196">
        <v>268</v>
      </c>
      <c r="L2526" s="94"/>
      <c r="M2526" s="195" t="s">
        <v>143</v>
      </c>
      <c r="N2526" s="195" t="s">
        <v>143</v>
      </c>
      <c r="O2526" s="195">
        <v>0.16800000000000001</v>
      </c>
      <c r="P2526" s="195">
        <v>0.26600000000000001</v>
      </c>
      <c r="Q2526" s="195">
        <v>0.25700000000000001</v>
      </c>
      <c r="R2526" s="195">
        <v>0.36699999999999999</v>
      </c>
      <c r="S2526" s="195">
        <v>0.16800000000000001</v>
      </c>
      <c r="T2526" s="195">
        <v>0.26600000000000001</v>
      </c>
      <c r="U2526" s="195">
        <v>8.0000000000000002E-3</v>
      </c>
      <c r="V2526" s="195">
        <v>4.2999999999999997E-2</v>
      </c>
      <c r="W2526" s="195">
        <v>0.17499999999999999</v>
      </c>
      <c r="X2526" s="195">
        <v>0.27400000000000002</v>
      </c>
      <c r="Y2526" s="195">
        <v>1E-3</v>
      </c>
      <c r="Z2526" s="195">
        <v>2.1000000000000001E-2</v>
      </c>
      <c r="AA2526" s="195">
        <v>0.01</v>
      </c>
      <c r="AB2526" s="195">
        <v>4.8000000000000001E-2</v>
      </c>
    </row>
    <row r="2527" spans="1:28" x14ac:dyDescent="0.25">
      <c r="A2527" s="94" t="s">
        <v>3970</v>
      </c>
      <c r="B2527" s="195" t="s">
        <v>143</v>
      </c>
      <c r="C2527" s="195">
        <v>0.29991575400168491</v>
      </c>
      <c r="D2527" s="195">
        <v>0.19629317607413649</v>
      </c>
      <c r="E2527" s="195">
        <v>9.7725358045492844E-2</v>
      </c>
      <c r="F2527" s="195">
        <v>2.1061499578770009E-2</v>
      </c>
      <c r="G2527" s="195">
        <v>0.34456613310867734</v>
      </c>
      <c r="H2527" s="195">
        <v>6.7396798652064023E-3</v>
      </c>
      <c r="I2527" s="195">
        <v>3.3698399326032011E-2</v>
      </c>
      <c r="J2527" s="194">
        <v>1</v>
      </c>
      <c r="K2527" s="196">
        <v>1187</v>
      </c>
      <c r="L2527" s="94"/>
      <c r="M2527" s="195" t="s">
        <v>143</v>
      </c>
      <c r="N2527" s="195" t="s">
        <v>143</v>
      </c>
      <c r="O2527" s="195">
        <v>0.27500000000000002</v>
      </c>
      <c r="P2527" s="195">
        <v>0.32700000000000001</v>
      </c>
      <c r="Q2527" s="195">
        <v>0.17499999999999999</v>
      </c>
      <c r="R2527" s="195">
        <v>0.22</v>
      </c>
      <c r="S2527" s="195">
        <v>8.2000000000000003E-2</v>
      </c>
      <c r="T2527" s="195">
        <v>0.11600000000000001</v>
      </c>
      <c r="U2527" s="195">
        <v>1.4E-2</v>
      </c>
      <c r="V2527" s="195">
        <v>3.1E-2</v>
      </c>
      <c r="W2527" s="195">
        <v>0.318</v>
      </c>
      <c r="X2527" s="195">
        <v>0.372</v>
      </c>
      <c r="Y2527" s="195">
        <v>3.0000000000000001E-3</v>
      </c>
      <c r="Z2527" s="195">
        <v>1.2999999999999999E-2</v>
      </c>
      <c r="AA2527" s="195">
        <v>2.5000000000000001E-2</v>
      </c>
      <c r="AB2527" s="195">
        <v>4.5999999999999999E-2</v>
      </c>
    </row>
    <row r="2528" spans="1:28" x14ac:dyDescent="0.25">
      <c r="A2528" s="94" t="s">
        <v>3971</v>
      </c>
      <c r="B2528" s="195" t="s">
        <v>143</v>
      </c>
      <c r="C2528" s="195">
        <v>0.52077562326869808</v>
      </c>
      <c r="D2528" s="195">
        <v>0.31855955678670361</v>
      </c>
      <c r="E2528" s="195">
        <v>4.4321329639889197E-2</v>
      </c>
      <c r="F2528" s="195">
        <v>5.5401662049861496E-3</v>
      </c>
      <c r="G2528" s="195">
        <v>1.1080332409972299E-2</v>
      </c>
      <c r="H2528" s="195">
        <v>2.7700831024930748E-3</v>
      </c>
      <c r="I2528" s="195">
        <v>9.6952908587257622E-2</v>
      </c>
      <c r="J2528" s="194">
        <v>0.99999999999999989</v>
      </c>
      <c r="K2528" s="196">
        <v>361</v>
      </c>
      <c r="L2528" s="94"/>
      <c r="M2528" s="195" t="s">
        <v>143</v>
      </c>
      <c r="N2528" s="195" t="s">
        <v>143</v>
      </c>
      <c r="O2528" s="195">
        <v>0.46899999999999997</v>
      </c>
      <c r="P2528" s="195">
        <v>0.57199999999999995</v>
      </c>
      <c r="Q2528" s="195">
        <v>0.27300000000000002</v>
      </c>
      <c r="R2528" s="195">
        <v>0.36799999999999999</v>
      </c>
      <c r="S2528" s="195">
        <v>2.7E-2</v>
      </c>
      <c r="T2528" s="195">
        <v>7.0999999999999994E-2</v>
      </c>
      <c r="U2528" s="195">
        <v>2E-3</v>
      </c>
      <c r="V2528" s="195">
        <v>0.02</v>
      </c>
      <c r="W2528" s="195">
        <v>4.0000000000000001E-3</v>
      </c>
      <c r="X2528" s="195">
        <v>2.8000000000000001E-2</v>
      </c>
      <c r="Y2528" s="195">
        <v>0</v>
      </c>
      <c r="Z2528" s="195">
        <v>1.6E-2</v>
      </c>
      <c r="AA2528" s="195">
        <v>7.0999999999999994E-2</v>
      </c>
      <c r="AB2528" s="195">
        <v>0.13200000000000001</v>
      </c>
    </row>
    <row r="2529" spans="1:28" x14ac:dyDescent="0.25">
      <c r="A2529" s="94" t="s">
        <v>3972</v>
      </c>
      <c r="B2529" s="195" t="s">
        <v>143</v>
      </c>
      <c r="C2529" s="195">
        <v>0.19770773638968481</v>
      </c>
      <c r="D2529" s="195">
        <v>0.37535816618911177</v>
      </c>
      <c r="E2529" s="195">
        <v>9.1690544412607447E-2</v>
      </c>
      <c r="F2529" s="195">
        <v>3.7249283667621778E-2</v>
      </c>
      <c r="G2529" s="195">
        <v>0.26074498567335241</v>
      </c>
      <c r="H2529" s="195" t="s">
        <v>143</v>
      </c>
      <c r="I2529" s="195">
        <v>3.7249283667621778E-2</v>
      </c>
      <c r="J2529" s="194">
        <v>1</v>
      </c>
      <c r="K2529" s="196">
        <v>349</v>
      </c>
      <c r="L2529" s="94"/>
      <c r="M2529" s="195" t="s">
        <v>143</v>
      </c>
      <c r="N2529" s="195" t="s">
        <v>143</v>
      </c>
      <c r="O2529" s="195">
        <v>0.159</v>
      </c>
      <c r="P2529" s="195">
        <v>0.24299999999999999</v>
      </c>
      <c r="Q2529" s="195">
        <v>0.32600000000000001</v>
      </c>
      <c r="R2529" s="195">
        <v>0.42699999999999999</v>
      </c>
      <c r="S2529" s="195">
        <v>6.6000000000000003E-2</v>
      </c>
      <c r="T2529" s="195">
        <v>0.127</v>
      </c>
      <c r="U2529" s="195">
        <v>2.1999999999999999E-2</v>
      </c>
      <c r="V2529" s="195">
        <v>6.3E-2</v>
      </c>
      <c r="W2529" s="195">
        <v>0.217</v>
      </c>
      <c r="X2529" s="195">
        <v>0.309</v>
      </c>
      <c r="Y2529" s="195" t="s">
        <v>143</v>
      </c>
      <c r="Z2529" s="195" t="s">
        <v>143</v>
      </c>
      <c r="AA2529" s="195">
        <v>2.1999999999999999E-2</v>
      </c>
      <c r="AB2529" s="195">
        <v>6.3E-2</v>
      </c>
    </row>
    <row r="2530" spans="1:28" x14ac:dyDescent="0.25">
      <c r="A2530" s="94" t="s">
        <v>3973</v>
      </c>
      <c r="B2530" s="195" t="s">
        <v>143</v>
      </c>
      <c r="C2530" s="195">
        <v>0.35714285714285715</v>
      </c>
      <c r="D2530" s="195">
        <v>0.22932330827067668</v>
      </c>
      <c r="E2530" s="195">
        <v>4.8872180451127817E-2</v>
      </c>
      <c r="F2530" s="195">
        <v>0.11654135338345864</v>
      </c>
      <c r="G2530" s="195">
        <v>0.21052631578947367</v>
      </c>
      <c r="H2530" s="195">
        <v>1.1278195488721804E-2</v>
      </c>
      <c r="I2530" s="195">
        <v>2.6315789473684209E-2</v>
      </c>
      <c r="J2530" s="194">
        <v>0.99999999999999989</v>
      </c>
      <c r="K2530" s="196">
        <v>266</v>
      </c>
      <c r="L2530" s="94"/>
      <c r="M2530" s="195" t="s">
        <v>143</v>
      </c>
      <c r="N2530" s="195" t="s">
        <v>143</v>
      </c>
      <c r="O2530" s="195">
        <v>0.30199999999999999</v>
      </c>
      <c r="P2530" s="195">
        <v>0.41599999999999998</v>
      </c>
      <c r="Q2530" s="195">
        <v>0.183</v>
      </c>
      <c r="R2530" s="195">
        <v>0.28299999999999997</v>
      </c>
      <c r="S2530" s="195">
        <v>2.9000000000000001E-2</v>
      </c>
      <c r="T2530" s="195">
        <v>8.2000000000000003E-2</v>
      </c>
      <c r="U2530" s="195">
        <v>8.3000000000000004E-2</v>
      </c>
      <c r="V2530" s="195">
        <v>0.161</v>
      </c>
      <c r="W2530" s="195">
        <v>0.16600000000000001</v>
      </c>
      <c r="X2530" s="195">
        <v>0.26300000000000001</v>
      </c>
      <c r="Y2530" s="195">
        <v>4.0000000000000001E-3</v>
      </c>
      <c r="Z2530" s="195">
        <v>3.3000000000000002E-2</v>
      </c>
      <c r="AA2530" s="195">
        <v>1.2999999999999999E-2</v>
      </c>
      <c r="AB2530" s="195">
        <v>5.2999999999999999E-2</v>
      </c>
    </row>
    <row r="2531" spans="1:28" x14ac:dyDescent="0.25">
      <c r="A2531" s="94" t="s">
        <v>3974</v>
      </c>
      <c r="B2531" s="195" t="s">
        <v>143</v>
      </c>
      <c r="C2531" s="195">
        <v>0.13229571984435798</v>
      </c>
      <c r="D2531" s="195">
        <v>0.21011673151750973</v>
      </c>
      <c r="E2531" s="195">
        <v>0.12062256809338522</v>
      </c>
      <c r="F2531" s="195">
        <v>2.3346303501945526E-2</v>
      </c>
      <c r="G2531" s="195">
        <v>0.45914396887159531</v>
      </c>
      <c r="H2531" s="195">
        <v>3.8910505836575876E-3</v>
      </c>
      <c r="I2531" s="195">
        <v>5.0583657587548639E-2</v>
      </c>
      <c r="J2531" s="194">
        <v>1</v>
      </c>
      <c r="K2531" s="196">
        <v>257</v>
      </c>
      <c r="L2531" s="94"/>
      <c r="M2531" s="195" t="s">
        <v>143</v>
      </c>
      <c r="N2531" s="195" t="s">
        <v>143</v>
      </c>
      <c r="O2531" s="195">
        <v>9.6000000000000002E-2</v>
      </c>
      <c r="P2531" s="195">
        <v>0.17899999999999999</v>
      </c>
      <c r="Q2531" s="195">
        <v>0.16500000000000001</v>
      </c>
      <c r="R2531" s="195">
        <v>0.26400000000000001</v>
      </c>
      <c r="S2531" s="195">
        <v>8.5999999999999993E-2</v>
      </c>
      <c r="T2531" s="195">
        <v>0.16600000000000001</v>
      </c>
      <c r="U2531" s="195">
        <v>1.0999999999999999E-2</v>
      </c>
      <c r="V2531" s="195">
        <v>0.05</v>
      </c>
      <c r="W2531" s="195">
        <v>0.39900000000000002</v>
      </c>
      <c r="X2531" s="195">
        <v>0.52</v>
      </c>
      <c r="Y2531" s="195">
        <v>1E-3</v>
      </c>
      <c r="Z2531" s="195">
        <v>2.1999999999999999E-2</v>
      </c>
      <c r="AA2531" s="195">
        <v>0.03</v>
      </c>
      <c r="AB2531" s="195">
        <v>8.5000000000000006E-2</v>
      </c>
    </row>
    <row r="2532" spans="1:28" x14ac:dyDescent="0.25">
      <c r="A2532" s="94" t="s">
        <v>3975</v>
      </c>
      <c r="B2532" s="195" t="s">
        <v>143</v>
      </c>
      <c r="C2532" s="195">
        <v>0.39969135802469136</v>
      </c>
      <c r="D2532" s="195">
        <v>0.38811728395061729</v>
      </c>
      <c r="E2532" s="195">
        <v>9.5679012345679007E-2</v>
      </c>
      <c r="F2532" s="195">
        <v>9.2592592592592587E-3</v>
      </c>
      <c r="G2532" s="195">
        <v>7.8703703703703706E-2</v>
      </c>
      <c r="H2532" s="195" t="s">
        <v>143</v>
      </c>
      <c r="I2532" s="195">
        <v>2.8549382716049381E-2</v>
      </c>
      <c r="J2532" s="194">
        <v>1</v>
      </c>
      <c r="K2532" s="196">
        <v>1296</v>
      </c>
      <c r="L2532" s="94"/>
      <c r="M2532" s="195" t="s">
        <v>143</v>
      </c>
      <c r="N2532" s="195" t="s">
        <v>143</v>
      </c>
      <c r="O2532" s="195">
        <v>0.373</v>
      </c>
      <c r="P2532" s="195">
        <v>0.42699999999999999</v>
      </c>
      <c r="Q2532" s="195">
        <v>0.36199999999999999</v>
      </c>
      <c r="R2532" s="195">
        <v>0.41499999999999998</v>
      </c>
      <c r="S2532" s="195">
        <v>8.1000000000000003E-2</v>
      </c>
      <c r="T2532" s="195">
        <v>0.113</v>
      </c>
      <c r="U2532" s="195">
        <v>5.0000000000000001E-3</v>
      </c>
      <c r="V2532" s="195">
        <v>1.6E-2</v>
      </c>
      <c r="W2532" s="195">
        <v>6.5000000000000002E-2</v>
      </c>
      <c r="X2532" s="195">
        <v>9.5000000000000001E-2</v>
      </c>
      <c r="Y2532" s="195" t="s">
        <v>143</v>
      </c>
      <c r="Z2532" s="195" t="s">
        <v>143</v>
      </c>
      <c r="AA2532" s="195">
        <v>2.1000000000000001E-2</v>
      </c>
      <c r="AB2532" s="195">
        <v>3.9E-2</v>
      </c>
    </row>
    <row r="2533" spans="1:28" x14ac:dyDescent="0.25">
      <c r="A2533" s="94" t="s">
        <v>3976</v>
      </c>
      <c r="B2533" s="195" t="s">
        <v>143</v>
      </c>
      <c r="C2533" s="195">
        <v>0.45454545454545453</v>
      </c>
      <c r="D2533" s="195">
        <v>0.354978354978355</v>
      </c>
      <c r="E2533" s="195">
        <v>3.0303030303030304E-2</v>
      </c>
      <c r="F2533" s="195">
        <v>1.2987012987012988E-2</v>
      </c>
      <c r="G2533" s="195">
        <v>7.792207792207792E-2</v>
      </c>
      <c r="H2533" s="195">
        <v>1.7316017316017316E-2</v>
      </c>
      <c r="I2533" s="195">
        <v>5.1948051948051951E-2</v>
      </c>
      <c r="J2533" s="194">
        <v>1</v>
      </c>
      <c r="K2533" s="196">
        <v>231</v>
      </c>
      <c r="L2533" s="94"/>
      <c r="M2533" s="195" t="s">
        <v>143</v>
      </c>
      <c r="N2533" s="195" t="s">
        <v>143</v>
      </c>
      <c r="O2533" s="195">
        <v>0.39200000000000002</v>
      </c>
      <c r="P2533" s="195">
        <v>0.51900000000000002</v>
      </c>
      <c r="Q2533" s="195">
        <v>0.29599999999999999</v>
      </c>
      <c r="R2533" s="195">
        <v>0.41899999999999998</v>
      </c>
      <c r="S2533" s="195">
        <v>1.4999999999999999E-2</v>
      </c>
      <c r="T2533" s="195">
        <v>6.0999999999999999E-2</v>
      </c>
      <c r="U2533" s="195">
        <v>4.0000000000000001E-3</v>
      </c>
      <c r="V2533" s="195">
        <v>3.6999999999999998E-2</v>
      </c>
      <c r="W2533" s="195">
        <v>0.05</v>
      </c>
      <c r="X2533" s="195">
        <v>0.12</v>
      </c>
      <c r="Y2533" s="195">
        <v>7.0000000000000001E-3</v>
      </c>
      <c r="Z2533" s="195">
        <v>4.3999999999999997E-2</v>
      </c>
      <c r="AA2533" s="195">
        <v>0.03</v>
      </c>
      <c r="AB2533" s="195">
        <v>8.8999999999999996E-2</v>
      </c>
    </row>
    <row r="2534" spans="1:28" x14ac:dyDescent="0.25">
      <c r="A2534" s="94" t="s">
        <v>3977</v>
      </c>
      <c r="B2534" s="195">
        <v>5.7494452289691349E-2</v>
      </c>
      <c r="C2534" s="195">
        <v>0.36090377244300986</v>
      </c>
      <c r="D2534" s="195">
        <v>0.25247125277385518</v>
      </c>
      <c r="E2534" s="195">
        <v>7.4036715755497279E-2</v>
      </c>
      <c r="F2534" s="195">
        <v>1.8862215049425056E-2</v>
      </c>
      <c r="G2534" s="195">
        <v>0.21383901553358886</v>
      </c>
      <c r="H2534" s="195">
        <v>4.5390357070808959E-3</v>
      </c>
      <c r="I2534" s="195">
        <v>1.7853540447851524E-2</v>
      </c>
      <c r="J2534" s="194">
        <v>1.0000000000000002</v>
      </c>
      <c r="K2534" s="196">
        <v>9914</v>
      </c>
      <c r="L2534" s="94"/>
      <c r="M2534" s="195">
        <v>5.2999999999999999E-2</v>
      </c>
      <c r="N2534" s="195">
        <v>6.2E-2</v>
      </c>
      <c r="O2534" s="195">
        <v>0.35199999999999998</v>
      </c>
      <c r="P2534" s="195">
        <v>0.37</v>
      </c>
      <c r="Q2534" s="195">
        <v>0.24399999999999999</v>
      </c>
      <c r="R2534" s="195">
        <v>0.26100000000000001</v>
      </c>
      <c r="S2534" s="195">
        <v>6.9000000000000006E-2</v>
      </c>
      <c r="T2534" s="195">
        <v>7.9000000000000001E-2</v>
      </c>
      <c r="U2534" s="195">
        <v>1.6E-2</v>
      </c>
      <c r="V2534" s="195">
        <v>2.1999999999999999E-2</v>
      </c>
      <c r="W2534" s="195">
        <v>0.20599999999999999</v>
      </c>
      <c r="X2534" s="195">
        <v>0.222</v>
      </c>
      <c r="Y2534" s="195">
        <v>3.0000000000000001E-3</v>
      </c>
      <c r="Z2534" s="195">
        <v>6.0000000000000001E-3</v>
      </c>
      <c r="AA2534" s="195">
        <v>1.4999999999999999E-2</v>
      </c>
      <c r="AB2534" s="195">
        <v>2.1000000000000001E-2</v>
      </c>
    </row>
    <row r="2535" spans="1:28" x14ac:dyDescent="0.25">
      <c r="A2535" s="94" t="s">
        <v>3978</v>
      </c>
      <c r="B2535" s="195" t="s">
        <v>143</v>
      </c>
      <c r="C2535" s="195">
        <v>0.41194029850746267</v>
      </c>
      <c r="D2535" s="195">
        <v>0.27164179104477609</v>
      </c>
      <c r="E2535" s="195">
        <v>8.9552238805970144E-2</v>
      </c>
      <c r="F2535" s="195">
        <v>2.0895522388059702E-2</v>
      </c>
      <c r="G2535" s="195">
        <v>0.17611940298507461</v>
      </c>
      <c r="H2535" s="195">
        <v>5.9701492537313433E-3</v>
      </c>
      <c r="I2535" s="195">
        <v>2.3880597014925373E-2</v>
      </c>
      <c r="J2535" s="194">
        <v>0.99999999999999989</v>
      </c>
      <c r="K2535" s="196">
        <v>335</v>
      </c>
      <c r="L2535" s="94"/>
      <c r="M2535" s="195" t="s">
        <v>143</v>
      </c>
      <c r="N2535" s="195" t="s">
        <v>143</v>
      </c>
      <c r="O2535" s="195">
        <v>0.36099999999999999</v>
      </c>
      <c r="P2535" s="195">
        <v>0.46500000000000002</v>
      </c>
      <c r="Q2535" s="195">
        <v>0.22700000000000001</v>
      </c>
      <c r="R2535" s="195">
        <v>0.32200000000000001</v>
      </c>
      <c r="S2535" s="195">
        <v>6.3E-2</v>
      </c>
      <c r="T2535" s="195">
        <v>0.125</v>
      </c>
      <c r="U2535" s="195">
        <v>0.01</v>
      </c>
      <c r="V2535" s="195">
        <v>4.2000000000000003E-2</v>
      </c>
      <c r="W2535" s="195">
        <v>0.13900000000000001</v>
      </c>
      <c r="X2535" s="195">
        <v>0.221</v>
      </c>
      <c r="Y2535" s="195">
        <v>2E-3</v>
      </c>
      <c r="Z2535" s="195">
        <v>2.1999999999999999E-2</v>
      </c>
      <c r="AA2535" s="195">
        <v>1.2E-2</v>
      </c>
      <c r="AB2535" s="195">
        <v>4.5999999999999999E-2</v>
      </c>
    </row>
    <row r="2536" spans="1:28" x14ac:dyDescent="0.25">
      <c r="A2536" s="94" t="s">
        <v>3979</v>
      </c>
      <c r="B2536" s="195" t="s">
        <v>143</v>
      </c>
      <c r="C2536" s="195">
        <v>0.11467889908256881</v>
      </c>
      <c r="D2536" s="195">
        <v>0.16055045871559634</v>
      </c>
      <c r="E2536" s="195">
        <v>4.1284403669724773E-2</v>
      </c>
      <c r="F2536" s="195">
        <v>2.2935779816513763E-2</v>
      </c>
      <c r="G2536" s="195">
        <v>0.61467889908256879</v>
      </c>
      <c r="H2536" s="195">
        <v>1.3761467889908258E-2</v>
      </c>
      <c r="I2536" s="195">
        <v>3.2110091743119268E-2</v>
      </c>
      <c r="J2536" s="194">
        <v>1</v>
      </c>
      <c r="K2536" s="196">
        <v>218</v>
      </c>
      <c r="L2536" s="94"/>
      <c r="M2536" s="195" t="s">
        <v>143</v>
      </c>
      <c r="N2536" s="195" t="s">
        <v>143</v>
      </c>
      <c r="O2536" s="195">
        <v>7.9000000000000001E-2</v>
      </c>
      <c r="P2536" s="195">
        <v>0.16400000000000001</v>
      </c>
      <c r="Q2536" s="195">
        <v>0.11799999999999999</v>
      </c>
      <c r="R2536" s="195">
        <v>0.215</v>
      </c>
      <c r="S2536" s="195">
        <v>2.1999999999999999E-2</v>
      </c>
      <c r="T2536" s="195">
        <v>7.6999999999999999E-2</v>
      </c>
      <c r="U2536" s="195">
        <v>0.01</v>
      </c>
      <c r="V2536" s="195">
        <v>5.2999999999999999E-2</v>
      </c>
      <c r="W2536" s="195">
        <v>0.54900000000000004</v>
      </c>
      <c r="X2536" s="195">
        <v>0.67700000000000005</v>
      </c>
      <c r="Y2536" s="195">
        <v>5.0000000000000001E-3</v>
      </c>
      <c r="Z2536" s="195">
        <v>0.04</v>
      </c>
      <c r="AA2536" s="195">
        <v>1.6E-2</v>
      </c>
      <c r="AB2536" s="195">
        <v>6.5000000000000002E-2</v>
      </c>
    </row>
    <row r="2537" spans="1:28" x14ac:dyDescent="0.25">
      <c r="A2537" s="94" t="s">
        <v>3980</v>
      </c>
      <c r="B2537" s="195">
        <v>6.3953488372093026E-2</v>
      </c>
      <c r="C2537" s="195">
        <v>1.937984496124031E-3</v>
      </c>
      <c r="D2537" s="195">
        <v>0.88372093023255816</v>
      </c>
      <c r="E2537" s="195">
        <v>3.875968992248062E-2</v>
      </c>
      <c r="F2537" s="195" t="s">
        <v>143</v>
      </c>
      <c r="G2537" s="195">
        <v>3.875968992248062E-3</v>
      </c>
      <c r="H2537" s="195" t="s">
        <v>143</v>
      </c>
      <c r="I2537" s="195">
        <v>7.7519379844961239E-3</v>
      </c>
      <c r="J2537" s="194">
        <v>1</v>
      </c>
      <c r="K2537" s="196">
        <v>516</v>
      </c>
      <c r="L2537" s="94"/>
      <c r="M2537" s="195">
        <v>4.5999999999999999E-2</v>
      </c>
      <c r="N2537" s="195">
        <v>8.7999999999999995E-2</v>
      </c>
      <c r="O2537" s="195">
        <v>0</v>
      </c>
      <c r="P2537" s="195">
        <v>1.0999999999999999E-2</v>
      </c>
      <c r="Q2537" s="195">
        <v>0.85299999999999998</v>
      </c>
      <c r="R2537" s="195">
        <v>0.90900000000000003</v>
      </c>
      <c r="S2537" s="195">
        <v>2.5000000000000001E-2</v>
      </c>
      <c r="T2537" s="195">
        <v>5.8999999999999997E-2</v>
      </c>
      <c r="U2537" s="195" t="s">
        <v>143</v>
      </c>
      <c r="V2537" s="195" t="s">
        <v>143</v>
      </c>
      <c r="W2537" s="195">
        <v>1E-3</v>
      </c>
      <c r="X2537" s="195">
        <v>1.4E-2</v>
      </c>
      <c r="Y2537" s="195" t="s">
        <v>143</v>
      </c>
      <c r="Z2537" s="195" t="s">
        <v>143</v>
      </c>
      <c r="AA2537" s="195">
        <v>3.0000000000000001E-3</v>
      </c>
      <c r="AB2537" s="195">
        <v>0.02</v>
      </c>
    </row>
    <row r="2538" spans="1:28" x14ac:dyDescent="0.25">
      <c r="A2538" s="94" t="s">
        <v>3981</v>
      </c>
      <c r="B2538" s="195">
        <v>0.1144578313253012</v>
      </c>
      <c r="C2538" s="195">
        <v>0.29948364888123924</v>
      </c>
      <c r="D2538" s="195">
        <v>0.27194492254733221</v>
      </c>
      <c r="E2538" s="195">
        <v>5.2495697074010327E-2</v>
      </c>
      <c r="F2538" s="195">
        <v>2.5817555938037865E-2</v>
      </c>
      <c r="G2538" s="195">
        <v>0.22030981067125646</v>
      </c>
      <c r="H2538" s="195">
        <v>5.1635111876075735E-3</v>
      </c>
      <c r="I2538" s="195">
        <v>1.0327022375215147E-2</v>
      </c>
      <c r="J2538" s="194">
        <v>1.0000000000000002</v>
      </c>
      <c r="K2538" s="196">
        <v>1162</v>
      </c>
      <c r="L2538" s="94"/>
      <c r="M2538" s="195">
        <v>9.7000000000000003E-2</v>
      </c>
      <c r="N2538" s="195">
        <v>0.13400000000000001</v>
      </c>
      <c r="O2538" s="195">
        <v>0.27400000000000002</v>
      </c>
      <c r="P2538" s="195">
        <v>0.32600000000000001</v>
      </c>
      <c r="Q2538" s="195">
        <v>0.247</v>
      </c>
      <c r="R2538" s="195">
        <v>0.29799999999999999</v>
      </c>
      <c r="S2538" s="195">
        <v>4.1000000000000002E-2</v>
      </c>
      <c r="T2538" s="195">
        <v>6.7000000000000004E-2</v>
      </c>
      <c r="U2538" s="195">
        <v>1.7999999999999999E-2</v>
      </c>
      <c r="V2538" s="195">
        <v>3.6999999999999998E-2</v>
      </c>
      <c r="W2538" s="195">
        <v>0.19700000000000001</v>
      </c>
      <c r="X2538" s="195">
        <v>0.245</v>
      </c>
      <c r="Y2538" s="195">
        <v>2E-3</v>
      </c>
      <c r="Z2538" s="195">
        <v>1.0999999999999999E-2</v>
      </c>
      <c r="AA2538" s="195">
        <v>6.0000000000000001E-3</v>
      </c>
      <c r="AB2538" s="195">
        <v>1.7999999999999999E-2</v>
      </c>
    </row>
    <row r="2539" spans="1:28" x14ac:dyDescent="0.25">
      <c r="A2539" s="94" t="s">
        <v>3982</v>
      </c>
      <c r="B2539" s="195">
        <v>0.28805970149253729</v>
      </c>
      <c r="C2539" s="195">
        <v>0.57388059701492533</v>
      </c>
      <c r="D2539" s="195">
        <v>7.0149253731343286E-2</v>
      </c>
      <c r="E2539" s="195">
        <v>1.3432835820895522E-2</v>
      </c>
      <c r="F2539" s="195">
        <v>7.4626865671641792E-4</v>
      </c>
      <c r="G2539" s="195">
        <v>4.1791044776119404E-2</v>
      </c>
      <c r="H2539" s="195">
        <v>2.9850746268656717E-3</v>
      </c>
      <c r="I2539" s="195">
        <v>8.9552238805970154E-3</v>
      </c>
      <c r="J2539" s="194">
        <v>1</v>
      </c>
      <c r="K2539" s="196">
        <v>1340</v>
      </c>
      <c r="L2539" s="94"/>
      <c r="M2539" s="195">
        <v>0.26400000000000001</v>
      </c>
      <c r="N2539" s="195">
        <v>0.313</v>
      </c>
      <c r="O2539" s="195">
        <v>0.54700000000000004</v>
      </c>
      <c r="P2539" s="195">
        <v>0.6</v>
      </c>
      <c r="Q2539" s="195">
        <v>5.8000000000000003E-2</v>
      </c>
      <c r="R2539" s="195">
        <v>8.5000000000000006E-2</v>
      </c>
      <c r="S2539" s="195">
        <v>8.9999999999999993E-3</v>
      </c>
      <c r="T2539" s="195">
        <v>2.1000000000000001E-2</v>
      </c>
      <c r="U2539" s="195">
        <v>0</v>
      </c>
      <c r="V2539" s="195">
        <v>4.0000000000000001E-3</v>
      </c>
      <c r="W2539" s="195">
        <v>3.2000000000000001E-2</v>
      </c>
      <c r="X2539" s="195">
        <v>5.3999999999999999E-2</v>
      </c>
      <c r="Y2539" s="195">
        <v>1E-3</v>
      </c>
      <c r="Z2539" s="195">
        <v>8.0000000000000002E-3</v>
      </c>
      <c r="AA2539" s="195">
        <v>5.0000000000000001E-3</v>
      </c>
      <c r="AB2539" s="195">
        <v>1.6E-2</v>
      </c>
    </row>
    <row r="2540" spans="1:28" x14ac:dyDescent="0.25">
      <c r="A2540" s="94" t="s">
        <v>3983</v>
      </c>
      <c r="B2540" s="195" t="s">
        <v>143</v>
      </c>
      <c r="C2540" s="195">
        <v>0.26760563380281688</v>
      </c>
      <c r="D2540" s="195">
        <v>0.24647887323943662</v>
      </c>
      <c r="E2540" s="195">
        <v>0.1619718309859155</v>
      </c>
      <c r="F2540" s="195">
        <v>2.1126760563380281E-2</v>
      </c>
      <c r="G2540" s="195">
        <v>0.2640845070422535</v>
      </c>
      <c r="H2540" s="195">
        <v>1.4084507042253521E-2</v>
      </c>
      <c r="I2540" s="195">
        <v>2.464788732394366E-2</v>
      </c>
      <c r="J2540" s="194">
        <v>0.99999999999999989</v>
      </c>
      <c r="K2540" s="196">
        <v>284</v>
      </c>
      <c r="L2540" s="94"/>
      <c r="M2540" s="195" t="s">
        <v>143</v>
      </c>
      <c r="N2540" s="195" t="s">
        <v>143</v>
      </c>
      <c r="O2540" s="195">
        <v>0.219</v>
      </c>
      <c r="P2540" s="195">
        <v>0.32200000000000001</v>
      </c>
      <c r="Q2540" s="195">
        <v>0.2</v>
      </c>
      <c r="R2540" s="195">
        <v>0.3</v>
      </c>
      <c r="S2540" s="195">
        <v>0.124</v>
      </c>
      <c r="T2540" s="195">
        <v>0.20899999999999999</v>
      </c>
      <c r="U2540" s="195">
        <v>0.01</v>
      </c>
      <c r="V2540" s="195">
        <v>4.4999999999999998E-2</v>
      </c>
      <c r="W2540" s="195">
        <v>0.216</v>
      </c>
      <c r="X2540" s="195">
        <v>0.318</v>
      </c>
      <c r="Y2540" s="195">
        <v>5.0000000000000001E-3</v>
      </c>
      <c r="Z2540" s="195">
        <v>3.5999999999999997E-2</v>
      </c>
      <c r="AA2540" s="195">
        <v>1.2E-2</v>
      </c>
      <c r="AB2540" s="195">
        <v>0.05</v>
      </c>
    </row>
    <row r="2541" spans="1:28" x14ac:dyDescent="0.25">
      <c r="A2541" s="94" t="s">
        <v>3984</v>
      </c>
      <c r="B2541" s="195" t="s">
        <v>143</v>
      </c>
      <c r="C2541" s="195">
        <v>0.35053003533568905</v>
      </c>
      <c r="D2541" s="195">
        <v>0.17526501766784452</v>
      </c>
      <c r="E2541" s="195">
        <v>6.9257950530035334E-2</v>
      </c>
      <c r="F2541" s="195">
        <v>1.7667844522968199E-2</v>
      </c>
      <c r="G2541" s="195">
        <v>0.36395759717314485</v>
      </c>
      <c r="H2541" s="195">
        <v>6.3604240282685515E-3</v>
      </c>
      <c r="I2541" s="195">
        <v>1.6961130742049468E-2</v>
      </c>
      <c r="J2541" s="194">
        <v>1</v>
      </c>
      <c r="K2541" s="196">
        <v>1415</v>
      </c>
      <c r="L2541" s="94"/>
      <c r="M2541" s="195" t="s">
        <v>143</v>
      </c>
      <c r="N2541" s="195" t="s">
        <v>143</v>
      </c>
      <c r="O2541" s="195">
        <v>0.32600000000000001</v>
      </c>
      <c r="P2541" s="195">
        <v>0.376</v>
      </c>
      <c r="Q2541" s="195">
        <v>0.156</v>
      </c>
      <c r="R2541" s="195">
        <v>0.19600000000000001</v>
      </c>
      <c r="S2541" s="195">
        <v>5.7000000000000002E-2</v>
      </c>
      <c r="T2541" s="195">
        <v>8.4000000000000005E-2</v>
      </c>
      <c r="U2541" s="195">
        <v>1.2E-2</v>
      </c>
      <c r="V2541" s="195">
        <v>2.5999999999999999E-2</v>
      </c>
      <c r="W2541" s="195">
        <v>0.33900000000000002</v>
      </c>
      <c r="X2541" s="195">
        <v>0.38900000000000001</v>
      </c>
      <c r="Y2541" s="195">
        <v>3.0000000000000001E-3</v>
      </c>
      <c r="Z2541" s="195">
        <v>1.2E-2</v>
      </c>
      <c r="AA2541" s="195">
        <v>1.0999999999999999E-2</v>
      </c>
      <c r="AB2541" s="195">
        <v>2.5000000000000001E-2</v>
      </c>
    </row>
    <row r="2542" spans="1:28" x14ac:dyDescent="0.25">
      <c r="A2542" s="94" t="s">
        <v>3985</v>
      </c>
      <c r="B2542" s="195" t="s">
        <v>143</v>
      </c>
      <c r="C2542" s="195">
        <v>0.61451247165532885</v>
      </c>
      <c r="D2542" s="195">
        <v>0.28798185941043086</v>
      </c>
      <c r="E2542" s="195">
        <v>4.7619047619047616E-2</v>
      </c>
      <c r="F2542" s="195">
        <v>4.5351473922902496E-3</v>
      </c>
      <c r="G2542" s="195">
        <v>1.3605442176870748E-2</v>
      </c>
      <c r="H2542" s="195" t="s">
        <v>143</v>
      </c>
      <c r="I2542" s="195">
        <v>3.1746031746031744E-2</v>
      </c>
      <c r="J2542" s="194">
        <v>1</v>
      </c>
      <c r="K2542" s="196">
        <v>441</v>
      </c>
      <c r="L2542" s="94"/>
      <c r="M2542" s="195" t="s">
        <v>143</v>
      </c>
      <c r="N2542" s="195" t="s">
        <v>143</v>
      </c>
      <c r="O2542" s="195">
        <v>0.56799999999999995</v>
      </c>
      <c r="P2542" s="195">
        <v>0.65900000000000003</v>
      </c>
      <c r="Q2542" s="195">
        <v>0.248</v>
      </c>
      <c r="R2542" s="195">
        <v>0.33200000000000002</v>
      </c>
      <c r="S2542" s="195">
        <v>3.1E-2</v>
      </c>
      <c r="T2542" s="195">
        <v>7.1999999999999995E-2</v>
      </c>
      <c r="U2542" s="195">
        <v>1E-3</v>
      </c>
      <c r="V2542" s="195">
        <v>1.6E-2</v>
      </c>
      <c r="W2542" s="195">
        <v>6.0000000000000001E-3</v>
      </c>
      <c r="X2542" s="195">
        <v>2.9000000000000001E-2</v>
      </c>
      <c r="Y2542" s="195" t="s">
        <v>143</v>
      </c>
      <c r="Z2542" s="195" t="s">
        <v>143</v>
      </c>
      <c r="AA2542" s="195">
        <v>1.9E-2</v>
      </c>
      <c r="AB2542" s="195">
        <v>5.2999999999999999E-2</v>
      </c>
    </row>
    <row r="2543" spans="1:28" x14ac:dyDescent="0.25">
      <c r="A2543" s="94" t="s">
        <v>3986</v>
      </c>
      <c r="B2543" s="195" t="s">
        <v>143</v>
      </c>
      <c r="C2543" s="195">
        <v>0.24411764705882352</v>
      </c>
      <c r="D2543" s="195">
        <v>0.37352941176470589</v>
      </c>
      <c r="E2543" s="195">
        <v>0.11470588235294117</v>
      </c>
      <c r="F2543" s="195">
        <v>2.0588235294117647E-2</v>
      </c>
      <c r="G2543" s="195">
        <v>0.22647058823529412</v>
      </c>
      <c r="H2543" s="195" t="s">
        <v>143</v>
      </c>
      <c r="I2543" s="195">
        <v>2.0588235294117647E-2</v>
      </c>
      <c r="J2543" s="194">
        <v>1</v>
      </c>
      <c r="K2543" s="196">
        <v>340</v>
      </c>
      <c r="L2543" s="94"/>
      <c r="M2543" s="195" t="s">
        <v>143</v>
      </c>
      <c r="N2543" s="195" t="s">
        <v>143</v>
      </c>
      <c r="O2543" s="195">
        <v>0.20100000000000001</v>
      </c>
      <c r="P2543" s="195">
        <v>0.29199999999999998</v>
      </c>
      <c r="Q2543" s="195">
        <v>0.32400000000000001</v>
      </c>
      <c r="R2543" s="195">
        <v>0.42599999999999999</v>
      </c>
      <c r="S2543" s="195">
        <v>8.5000000000000006E-2</v>
      </c>
      <c r="T2543" s="195">
        <v>0.153</v>
      </c>
      <c r="U2543" s="195">
        <v>0.01</v>
      </c>
      <c r="V2543" s="195">
        <v>4.2000000000000003E-2</v>
      </c>
      <c r="W2543" s="195">
        <v>0.185</v>
      </c>
      <c r="X2543" s="195">
        <v>0.27400000000000002</v>
      </c>
      <c r="Y2543" s="195" t="s">
        <v>143</v>
      </c>
      <c r="Z2543" s="195" t="s">
        <v>143</v>
      </c>
      <c r="AA2543" s="195">
        <v>0.01</v>
      </c>
      <c r="AB2543" s="195">
        <v>4.2000000000000003E-2</v>
      </c>
    </row>
    <row r="2544" spans="1:28" x14ac:dyDescent="0.25">
      <c r="A2544" s="94" t="s">
        <v>3987</v>
      </c>
      <c r="B2544" s="195" t="s">
        <v>143</v>
      </c>
      <c r="C2544" s="195">
        <v>0.38805970149253732</v>
      </c>
      <c r="D2544" s="195">
        <v>0.19104477611940299</v>
      </c>
      <c r="E2544" s="195">
        <v>5.0746268656716415E-2</v>
      </c>
      <c r="F2544" s="195">
        <v>8.6567164179104483E-2</v>
      </c>
      <c r="G2544" s="195">
        <v>0.25671641791044775</v>
      </c>
      <c r="H2544" s="195" t="s">
        <v>143</v>
      </c>
      <c r="I2544" s="195">
        <v>2.6865671641791045E-2</v>
      </c>
      <c r="J2544" s="194">
        <v>1</v>
      </c>
      <c r="K2544" s="196">
        <v>335</v>
      </c>
      <c r="L2544" s="94"/>
      <c r="M2544" s="195" t="s">
        <v>143</v>
      </c>
      <c r="N2544" s="195" t="s">
        <v>143</v>
      </c>
      <c r="O2544" s="195">
        <v>0.33700000000000002</v>
      </c>
      <c r="P2544" s="195">
        <v>0.441</v>
      </c>
      <c r="Q2544" s="195">
        <v>0.153</v>
      </c>
      <c r="R2544" s="195">
        <v>0.23699999999999999</v>
      </c>
      <c r="S2544" s="195">
        <v>3.2000000000000001E-2</v>
      </c>
      <c r="T2544" s="195">
        <v>0.08</v>
      </c>
      <c r="U2544" s="195">
        <v>6.0999999999999999E-2</v>
      </c>
      <c r="V2544" s="195">
        <v>0.122</v>
      </c>
      <c r="W2544" s="195">
        <v>0.21299999999999999</v>
      </c>
      <c r="X2544" s="195">
        <v>0.30599999999999999</v>
      </c>
      <c r="Y2544" s="195" t="s">
        <v>143</v>
      </c>
      <c r="Z2544" s="195" t="s">
        <v>143</v>
      </c>
      <c r="AA2544" s="195">
        <v>1.4E-2</v>
      </c>
      <c r="AB2544" s="195">
        <v>0.05</v>
      </c>
    </row>
    <row r="2545" spans="1:28" x14ac:dyDescent="0.25">
      <c r="A2545" s="94" t="s">
        <v>3988</v>
      </c>
      <c r="B2545" s="195" t="s">
        <v>143</v>
      </c>
      <c r="C2545" s="195">
        <v>0.19844357976653695</v>
      </c>
      <c r="D2545" s="195">
        <v>0.21011673151750973</v>
      </c>
      <c r="E2545" s="195">
        <v>8.5603112840466927E-2</v>
      </c>
      <c r="F2545" s="195">
        <v>1.9455252918287938E-2</v>
      </c>
      <c r="G2545" s="195">
        <v>0.43968871595330739</v>
      </c>
      <c r="H2545" s="195">
        <v>1.556420233463035E-2</v>
      </c>
      <c r="I2545" s="195">
        <v>3.1128404669260701E-2</v>
      </c>
      <c r="J2545" s="194">
        <v>1</v>
      </c>
      <c r="K2545" s="196">
        <v>257</v>
      </c>
      <c r="L2545" s="94"/>
      <c r="M2545" s="195" t="s">
        <v>143</v>
      </c>
      <c r="N2545" s="195" t="s">
        <v>143</v>
      </c>
      <c r="O2545" s="195">
        <v>0.154</v>
      </c>
      <c r="P2545" s="195">
        <v>0.251</v>
      </c>
      <c r="Q2545" s="195">
        <v>0.16500000000000001</v>
      </c>
      <c r="R2545" s="195">
        <v>0.26400000000000001</v>
      </c>
      <c r="S2545" s="195">
        <v>5.7000000000000002E-2</v>
      </c>
      <c r="T2545" s="195">
        <v>0.126</v>
      </c>
      <c r="U2545" s="195">
        <v>8.0000000000000002E-3</v>
      </c>
      <c r="V2545" s="195">
        <v>4.4999999999999998E-2</v>
      </c>
      <c r="W2545" s="195">
        <v>0.38</v>
      </c>
      <c r="X2545" s="195">
        <v>0.501</v>
      </c>
      <c r="Y2545" s="195">
        <v>6.0000000000000001E-3</v>
      </c>
      <c r="Z2545" s="195">
        <v>3.9E-2</v>
      </c>
      <c r="AA2545" s="195">
        <v>1.6E-2</v>
      </c>
      <c r="AB2545" s="195">
        <v>0.06</v>
      </c>
    </row>
    <row r="2546" spans="1:28" x14ac:dyDescent="0.25">
      <c r="A2546" s="94" t="s">
        <v>3989</v>
      </c>
      <c r="B2546" s="195" t="s">
        <v>143</v>
      </c>
      <c r="C2546" s="195">
        <v>0.403957131079967</v>
      </c>
      <c r="D2546" s="195">
        <v>0.41220115416323166</v>
      </c>
      <c r="E2546" s="195">
        <v>4.9464138499587799E-2</v>
      </c>
      <c r="F2546" s="195">
        <v>1.9785655399835119E-2</v>
      </c>
      <c r="G2546" s="195">
        <v>9.8103874690849135E-2</v>
      </c>
      <c r="H2546" s="195">
        <v>1.6488046166529267E-3</v>
      </c>
      <c r="I2546" s="195">
        <v>1.483924154987634E-2</v>
      </c>
      <c r="J2546" s="194">
        <v>1</v>
      </c>
      <c r="K2546" s="196">
        <v>1213</v>
      </c>
      <c r="L2546" s="94"/>
      <c r="M2546" s="195" t="s">
        <v>143</v>
      </c>
      <c r="N2546" s="195" t="s">
        <v>143</v>
      </c>
      <c r="O2546" s="195">
        <v>0.377</v>
      </c>
      <c r="P2546" s="195">
        <v>0.432</v>
      </c>
      <c r="Q2546" s="195">
        <v>0.38500000000000001</v>
      </c>
      <c r="R2546" s="195">
        <v>0.44</v>
      </c>
      <c r="S2546" s="195">
        <v>3.9E-2</v>
      </c>
      <c r="T2546" s="195">
        <v>6.3E-2</v>
      </c>
      <c r="U2546" s="195">
        <v>1.2999999999999999E-2</v>
      </c>
      <c r="V2546" s="195">
        <v>2.9000000000000001E-2</v>
      </c>
      <c r="W2546" s="195">
        <v>8.3000000000000004E-2</v>
      </c>
      <c r="X2546" s="195">
        <v>0.11600000000000001</v>
      </c>
      <c r="Y2546" s="195">
        <v>0</v>
      </c>
      <c r="Z2546" s="195">
        <v>6.0000000000000001E-3</v>
      </c>
      <c r="AA2546" s="195">
        <v>8.9999999999999993E-3</v>
      </c>
      <c r="AB2546" s="195">
        <v>2.3E-2</v>
      </c>
    </row>
    <row r="2547" spans="1:28" x14ac:dyDescent="0.25">
      <c r="A2547" s="94" t="s">
        <v>3990</v>
      </c>
      <c r="B2547" s="195" t="s">
        <v>143</v>
      </c>
      <c r="C2547" s="195">
        <v>0.50936329588014984</v>
      </c>
      <c r="D2547" s="195">
        <v>0.29962546816479402</v>
      </c>
      <c r="E2547" s="195">
        <v>4.1198501872659173E-2</v>
      </c>
      <c r="F2547" s="195">
        <v>1.1235955056179775E-2</v>
      </c>
      <c r="G2547" s="195">
        <v>9.7378277153558054E-2</v>
      </c>
      <c r="H2547" s="195">
        <v>1.1235955056179775E-2</v>
      </c>
      <c r="I2547" s="195">
        <v>2.9962546816479401E-2</v>
      </c>
      <c r="J2547" s="194">
        <v>1</v>
      </c>
      <c r="K2547" s="196">
        <v>267</v>
      </c>
      <c r="L2547" s="94"/>
      <c r="M2547" s="195" t="s">
        <v>143</v>
      </c>
      <c r="N2547" s="195" t="s">
        <v>143</v>
      </c>
      <c r="O2547" s="195">
        <v>0.45</v>
      </c>
      <c r="P2547" s="195">
        <v>0.56899999999999995</v>
      </c>
      <c r="Q2547" s="195">
        <v>0.248</v>
      </c>
      <c r="R2547" s="195">
        <v>0.35699999999999998</v>
      </c>
      <c r="S2547" s="195">
        <v>2.3E-2</v>
      </c>
      <c r="T2547" s="195">
        <v>7.1999999999999995E-2</v>
      </c>
      <c r="U2547" s="195">
        <v>4.0000000000000001E-3</v>
      </c>
      <c r="V2547" s="195">
        <v>3.3000000000000002E-2</v>
      </c>
      <c r="W2547" s="195">
        <v>6.7000000000000004E-2</v>
      </c>
      <c r="X2547" s="195">
        <v>0.13900000000000001</v>
      </c>
      <c r="Y2547" s="195">
        <v>4.0000000000000001E-3</v>
      </c>
      <c r="Z2547" s="195">
        <v>3.3000000000000002E-2</v>
      </c>
      <c r="AA2547" s="195">
        <v>1.4999999999999999E-2</v>
      </c>
      <c r="AB2547" s="195">
        <v>5.8000000000000003E-2</v>
      </c>
    </row>
    <row r="2548" spans="1:28" x14ac:dyDescent="0.25">
      <c r="A2548" s="94" t="s">
        <v>3991</v>
      </c>
      <c r="B2548" s="195">
        <v>5.5679287305122498E-2</v>
      </c>
      <c r="C2548" s="195">
        <v>0.32447104677060135</v>
      </c>
      <c r="D2548" s="195">
        <v>0.25264476614699333</v>
      </c>
      <c r="E2548" s="195">
        <v>9.8969933184855238E-2</v>
      </c>
      <c r="F2548" s="195">
        <v>1.6007795100222717E-2</v>
      </c>
      <c r="G2548" s="195">
        <v>0.22828507795100222</v>
      </c>
      <c r="H2548" s="195">
        <v>3.2015590200445434E-3</v>
      </c>
      <c r="I2548" s="195">
        <v>2.0740534521158129E-2</v>
      </c>
      <c r="J2548" s="194">
        <v>1.0000000000000002</v>
      </c>
      <c r="K2548" s="196">
        <v>14368</v>
      </c>
      <c r="L2548" s="94"/>
      <c r="M2548" s="195">
        <v>5.1999999999999998E-2</v>
      </c>
      <c r="N2548" s="195">
        <v>0.06</v>
      </c>
      <c r="O2548" s="195">
        <v>0.317</v>
      </c>
      <c r="P2548" s="195">
        <v>0.33200000000000002</v>
      </c>
      <c r="Q2548" s="195">
        <v>0.246</v>
      </c>
      <c r="R2548" s="195">
        <v>0.26</v>
      </c>
      <c r="S2548" s="195">
        <v>9.4E-2</v>
      </c>
      <c r="T2548" s="195">
        <v>0.104</v>
      </c>
      <c r="U2548" s="195">
        <v>1.4E-2</v>
      </c>
      <c r="V2548" s="195">
        <v>1.7999999999999999E-2</v>
      </c>
      <c r="W2548" s="195">
        <v>0.221</v>
      </c>
      <c r="X2548" s="195">
        <v>0.23499999999999999</v>
      </c>
      <c r="Y2548" s="195">
        <v>2E-3</v>
      </c>
      <c r="Z2548" s="195">
        <v>4.0000000000000001E-3</v>
      </c>
      <c r="AA2548" s="195">
        <v>1.9E-2</v>
      </c>
      <c r="AB2548" s="195">
        <v>2.3E-2</v>
      </c>
    </row>
    <row r="2549" spans="1:28" x14ac:dyDescent="0.25">
      <c r="A2549" s="94" t="s">
        <v>3992</v>
      </c>
      <c r="B2549" s="195" t="s">
        <v>143</v>
      </c>
      <c r="C2549" s="195">
        <v>0.29471032745591941</v>
      </c>
      <c r="D2549" s="195">
        <v>0.31738035264483627</v>
      </c>
      <c r="E2549" s="195">
        <v>0.10831234256926953</v>
      </c>
      <c r="F2549" s="195">
        <v>1.0075566750629723E-2</v>
      </c>
      <c r="G2549" s="195">
        <v>0.24433249370277077</v>
      </c>
      <c r="H2549" s="195">
        <v>7.556675062972292E-3</v>
      </c>
      <c r="I2549" s="195">
        <v>1.7632241813602016E-2</v>
      </c>
      <c r="J2549" s="194">
        <v>1.0000000000000002</v>
      </c>
      <c r="K2549" s="196">
        <v>397</v>
      </c>
      <c r="L2549" s="94"/>
      <c r="M2549" s="195" t="s">
        <v>143</v>
      </c>
      <c r="N2549" s="195" t="s">
        <v>143</v>
      </c>
      <c r="O2549" s="195">
        <v>0.252</v>
      </c>
      <c r="P2549" s="195">
        <v>0.34100000000000003</v>
      </c>
      <c r="Q2549" s="195">
        <v>0.27400000000000002</v>
      </c>
      <c r="R2549" s="195">
        <v>0.36499999999999999</v>
      </c>
      <c r="S2549" s="195">
        <v>8.1000000000000003E-2</v>
      </c>
      <c r="T2549" s="195">
        <v>0.14299999999999999</v>
      </c>
      <c r="U2549" s="195">
        <v>4.0000000000000001E-3</v>
      </c>
      <c r="V2549" s="195">
        <v>2.5999999999999999E-2</v>
      </c>
      <c r="W2549" s="195">
        <v>0.20499999999999999</v>
      </c>
      <c r="X2549" s="195">
        <v>0.28899999999999998</v>
      </c>
      <c r="Y2549" s="195">
        <v>3.0000000000000001E-3</v>
      </c>
      <c r="Z2549" s="195">
        <v>2.1999999999999999E-2</v>
      </c>
      <c r="AA2549" s="195">
        <v>8.9999999999999993E-3</v>
      </c>
      <c r="AB2549" s="195">
        <v>3.5999999999999997E-2</v>
      </c>
    </row>
    <row r="2550" spans="1:28" x14ac:dyDescent="0.25">
      <c r="A2550" s="94" t="s">
        <v>3993</v>
      </c>
      <c r="B2550" s="195" t="s">
        <v>143</v>
      </c>
      <c r="C2550" s="195">
        <v>0.10759493670886076</v>
      </c>
      <c r="D2550" s="195">
        <v>0.16139240506329114</v>
      </c>
      <c r="E2550" s="195">
        <v>5.6962025316455694E-2</v>
      </c>
      <c r="F2550" s="195">
        <v>1.2658227848101266E-2</v>
      </c>
      <c r="G2550" s="195">
        <v>0.59177215189873422</v>
      </c>
      <c r="H2550" s="195">
        <v>3.1645569620253167E-2</v>
      </c>
      <c r="I2550" s="195">
        <v>3.7974683544303799E-2</v>
      </c>
      <c r="J2550" s="194">
        <v>1</v>
      </c>
      <c r="K2550" s="196">
        <v>316</v>
      </c>
      <c r="L2550" s="94"/>
      <c r="M2550" s="195" t="s">
        <v>143</v>
      </c>
      <c r="N2550" s="195" t="s">
        <v>143</v>
      </c>
      <c r="O2550" s="195">
        <v>7.8E-2</v>
      </c>
      <c r="P2550" s="195">
        <v>0.14699999999999999</v>
      </c>
      <c r="Q2550" s="195">
        <v>0.125</v>
      </c>
      <c r="R2550" s="195">
        <v>0.20599999999999999</v>
      </c>
      <c r="S2550" s="195">
        <v>3.5999999999999997E-2</v>
      </c>
      <c r="T2550" s="195">
        <v>8.7999999999999995E-2</v>
      </c>
      <c r="U2550" s="195">
        <v>5.0000000000000001E-3</v>
      </c>
      <c r="V2550" s="195">
        <v>3.2000000000000001E-2</v>
      </c>
      <c r="W2550" s="195">
        <v>0.53700000000000003</v>
      </c>
      <c r="X2550" s="195">
        <v>0.64500000000000002</v>
      </c>
      <c r="Y2550" s="195">
        <v>1.7000000000000001E-2</v>
      </c>
      <c r="Z2550" s="195">
        <v>5.7000000000000002E-2</v>
      </c>
      <c r="AA2550" s="195">
        <v>2.1999999999999999E-2</v>
      </c>
      <c r="AB2550" s="195">
        <v>6.5000000000000002E-2</v>
      </c>
    </row>
    <row r="2551" spans="1:28" x14ac:dyDescent="0.25">
      <c r="A2551" s="94" t="s">
        <v>3994</v>
      </c>
      <c r="B2551" s="195">
        <v>0.41440217391304346</v>
      </c>
      <c r="C2551" s="195">
        <v>1.358695652173913E-3</v>
      </c>
      <c r="D2551" s="195">
        <v>0.32472826086956524</v>
      </c>
      <c r="E2551" s="195">
        <v>6.25E-2</v>
      </c>
      <c r="F2551" s="195">
        <v>0.15353260869565216</v>
      </c>
      <c r="G2551" s="195">
        <v>1.6304347826086956E-2</v>
      </c>
      <c r="H2551" s="195" t="s">
        <v>143</v>
      </c>
      <c r="I2551" s="195">
        <v>2.717391304347826E-2</v>
      </c>
      <c r="J2551" s="194">
        <v>1</v>
      </c>
      <c r="K2551" s="196">
        <v>736</v>
      </c>
      <c r="L2551" s="94"/>
      <c r="M2551" s="195">
        <v>0.379</v>
      </c>
      <c r="N2551" s="195">
        <v>0.45</v>
      </c>
      <c r="O2551" s="195">
        <v>0</v>
      </c>
      <c r="P2551" s="195">
        <v>8.0000000000000002E-3</v>
      </c>
      <c r="Q2551" s="195">
        <v>0.29199999999999998</v>
      </c>
      <c r="R2551" s="195">
        <v>0.35899999999999999</v>
      </c>
      <c r="S2551" s="195">
        <v>4.7E-2</v>
      </c>
      <c r="T2551" s="195">
        <v>8.2000000000000003E-2</v>
      </c>
      <c r="U2551" s="195">
        <v>0.129</v>
      </c>
      <c r="V2551" s="195">
        <v>0.18099999999999999</v>
      </c>
      <c r="W2551" s="195">
        <v>8.9999999999999993E-3</v>
      </c>
      <c r="X2551" s="195">
        <v>2.8000000000000001E-2</v>
      </c>
      <c r="Y2551" s="195" t="s">
        <v>143</v>
      </c>
      <c r="Z2551" s="195" t="s">
        <v>143</v>
      </c>
      <c r="AA2551" s="195">
        <v>1.7999999999999999E-2</v>
      </c>
      <c r="AB2551" s="195">
        <v>4.2000000000000003E-2</v>
      </c>
    </row>
    <row r="2552" spans="1:28" x14ac:dyDescent="0.25">
      <c r="A2552" s="94" t="s">
        <v>3995</v>
      </c>
      <c r="B2552" s="195">
        <v>7.8046041549691178E-2</v>
      </c>
      <c r="C2552" s="195">
        <v>0.27793374508702978</v>
      </c>
      <c r="D2552" s="195">
        <v>0.27737226277372262</v>
      </c>
      <c r="E2552" s="195">
        <v>7.3554183043234134E-2</v>
      </c>
      <c r="F2552" s="195">
        <v>3.3688938798427846E-2</v>
      </c>
      <c r="G2552" s="195">
        <v>0.23862998315553061</v>
      </c>
      <c r="H2552" s="195">
        <v>1.1229646266142617E-3</v>
      </c>
      <c r="I2552" s="195">
        <v>1.9651880965749578E-2</v>
      </c>
      <c r="J2552" s="194">
        <v>1</v>
      </c>
      <c r="K2552" s="196">
        <v>1781</v>
      </c>
      <c r="L2552" s="94"/>
      <c r="M2552" s="195">
        <v>6.6000000000000003E-2</v>
      </c>
      <c r="N2552" s="195">
        <v>9.0999999999999998E-2</v>
      </c>
      <c r="O2552" s="195">
        <v>0.25800000000000001</v>
      </c>
      <c r="P2552" s="195">
        <v>0.29899999999999999</v>
      </c>
      <c r="Q2552" s="195">
        <v>0.25700000000000001</v>
      </c>
      <c r="R2552" s="195">
        <v>0.29899999999999999</v>
      </c>
      <c r="S2552" s="195">
        <v>6.2E-2</v>
      </c>
      <c r="T2552" s="195">
        <v>8.6999999999999994E-2</v>
      </c>
      <c r="U2552" s="195">
        <v>2.5999999999999999E-2</v>
      </c>
      <c r="V2552" s="195">
        <v>4.2999999999999997E-2</v>
      </c>
      <c r="W2552" s="195">
        <v>0.219</v>
      </c>
      <c r="X2552" s="195">
        <v>0.25900000000000001</v>
      </c>
      <c r="Y2552" s="195">
        <v>0</v>
      </c>
      <c r="Z2552" s="195">
        <v>4.0000000000000001E-3</v>
      </c>
      <c r="AA2552" s="195">
        <v>1.4E-2</v>
      </c>
      <c r="AB2552" s="195">
        <v>2.7E-2</v>
      </c>
    </row>
    <row r="2553" spans="1:28" x14ac:dyDescent="0.25">
      <c r="A2553" s="94" t="s">
        <v>3996</v>
      </c>
      <c r="B2553" s="195">
        <v>0.30125313283208022</v>
      </c>
      <c r="C2553" s="195">
        <v>0.52932330827067664</v>
      </c>
      <c r="D2553" s="195">
        <v>8.4210526315789472E-2</v>
      </c>
      <c r="E2553" s="195">
        <v>1.8546365914786967E-2</v>
      </c>
      <c r="F2553" s="195" t="s">
        <v>143</v>
      </c>
      <c r="G2553" s="195">
        <v>4.7117794486215538E-2</v>
      </c>
      <c r="H2553" s="195">
        <v>3.0075187969924814E-3</v>
      </c>
      <c r="I2553" s="195">
        <v>1.6541353383458645E-2</v>
      </c>
      <c r="J2553" s="194">
        <v>1</v>
      </c>
      <c r="K2553" s="196">
        <v>1995</v>
      </c>
      <c r="L2553" s="94"/>
      <c r="M2553" s="195">
        <v>0.28199999999999997</v>
      </c>
      <c r="N2553" s="195">
        <v>0.32200000000000001</v>
      </c>
      <c r="O2553" s="195">
        <v>0.50700000000000001</v>
      </c>
      <c r="P2553" s="195">
        <v>0.55100000000000005</v>
      </c>
      <c r="Q2553" s="195">
        <v>7.2999999999999995E-2</v>
      </c>
      <c r="R2553" s="195">
        <v>9.7000000000000003E-2</v>
      </c>
      <c r="S2553" s="195">
        <v>1.2999999999999999E-2</v>
      </c>
      <c r="T2553" s="195">
        <v>2.5000000000000001E-2</v>
      </c>
      <c r="U2553" s="195" t="s">
        <v>143</v>
      </c>
      <c r="V2553" s="195" t="s">
        <v>143</v>
      </c>
      <c r="W2553" s="195">
        <v>3.9E-2</v>
      </c>
      <c r="X2553" s="195">
        <v>5.7000000000000002E-2</v>
      </c>
      <c r="Y2553" s="195">
        <v>1E-3</v>
      </c>
      <c r="Z2553" s="195">
        <v>7.0000000000000001E-3</v>
      </c>
      <c r="AA2553" s="195">
        <v>1.2E-2</v>
      </c>
      <c r="AB2553" s="195">
        <v>2.3E-2</v>
      </c>
    </row>
    <row r="2554" spans="1:28" x14ac:dyDescent="0.25">
      <c r="A2554" s="94" t="s">
        <v>3997</v>
      </c>
      <c r="B2554" s="195" t="s">
        <v>143</v>
      </c>
      <c r="C2554" s="195">
        <v>0.26044226044226043</v>
      </c>
      <c r="D2554" s="195">
        <v>0.27272727272727271</v>
      </c>
      <c r="E2554" s="195">
        <v>0.1769041769041769</v>
      </c>
      <c r="F2554" s="195">
        <v>4.9140049140049139E-3</v>
      </c>
      <c r="G2554" s="195">
        <v>0.26781326781326781</v>
      </c>
      <c r="H2554" s="195">
        <v>2.4570024570024569E-3</v>
      </c>
      <c r="I2554" s="195">
        <v>1.4742014742014743E-2</v>
      </c>
      <c r="J2554" s="194">
        <v>1</v>
      </c>
      <c r="K2554" s="196">
        <v>407</v>
      </c>
      <c r="L2554" s="94"/>
      <c r="M2554" s="195" t="s">
        <v>143</v>
      </c>
      <c r="N2554" s="195" t="s">
        <v>143</v>
      </c>
      <c r="O2554" s="195">
        <v>0.22</v>
      </c>
      <c r="P2554" s="195">
        <v>0.30499999999999999</v>
      </c>
      <c r="Q2554" s="195">
        <v>0.23200000000000001</v>
      </c>
      <c r="R2554" s="195">
        <v>0.318</v>
      </c>
      <c r="S2554" s="195">
        <v>0.14299999999999999</v>
      </c>
      <c r="T2554" s="195">
        <v>0.217</v>
      </c>
      <c r="U2554" s="195">
        <v>1E-3</v>
      </c>
      <c r="V2554" s="195">
        <v>1.7999999999999999E-2</v>
      </c>
      <c r="W2554" s="195">
        <v>0.22700000000000001</v>
      </c>
      <c r="X2554" s="195">
        <v>0.313</v>
      </c>
      <c r="Y2554" s="195">
        <v>0</v>
      </c>
      <c r="Z2554" s="195">
        <v>1.4E-2</v>
      </c>
      <c r="AA2554" s="195">
        <v>7.0000000000000001E-3</v>
      </c>
      <c r="AB2554" s="195">
        <v>3.2000000000000001E-2</v>
      </c>
    </row>
    <row r="2555" spans="1:28" x14ac:dyDescent="0.25">
      <c r="A2555" s="94" t="s">
        <v>3998</v>
      </c>
      <c r="B2555" s="195" t="s">
        <v>143</v>
      </c>
      <c r="C2555" s="195">
        <v>0.2857142857142857</v>
      </c>
      <c r="D2555" s="195">
        <v>0.19923696481559983</v>
      </c>
      <c r="E2555" s="195">
        <v>0.12505298855447222</v>
      </c>
      <c r="F2555" s="195">
        <v>1.3988978380669776E-2</v>
      </c>
      <c r="G2555" s="195">
        <v>0.35099618482407802</v>
      </c>
      <c r="H2555" s="195">
        <v>2.967359050445104E-3</v>
      </c>
      <c r="I2555" s="195">
        <v>2.2043238660449344E-2</v>
      </c>
      <c r="J2555" s="194">
        <v>1</v>
      </c>
      <c r="K2555" s="196">
        <v>2359</v>
      </c>
      <c r="L2555" s="94"/>
      <c r="M2555" s="195" t="s">
        <v>143</v>
      </c>
      <c r="N2555" s="195" t="s">
        <v>143</v>
      </c>
      <c r="O2555" s="195">
        <v>0.26800000000000002</v>
      </c>
      <c r="P2555" s="195">
        <v>0.30399999999999999</v>
      </c>
      <c r="Q2555" s="195">
        <v>0.184</v>
      </c>
      <c r="R2555" s="195">
        <v>0.216</v>
      </c>
      <c r="S2555" s="195">
        <v>0.112</v>
      </c>
      <c r="T2555" s="195">
        <v>0.13900000000000001</v>
      </c>
      <c r="U2555" s="195">
        <v>0.01</v>
      </c>
      <c r="V2555" s="195">
        <v>0.02</v>
      </c>
      <c r="W2555" s="195">
        <v>0.33200000000000002</v>
      </c>
      <c r="X2555" s="195">
        <v>0.37</v>
      </c>
      <c r="Y2555" s="195">
        <v>1E-3</v>
      </c>
      <c r="Z2555" s="195">
        <v>6.0000000000000001E-3</v>
      </c>
      <c r="AA2555" s="195">
        <v>1.7000000000000001E-2</v>
      </c>
      <c r="AB2555" s="195">
        <v>2.9000000000000001E-2</v>
      </c>
    </row>
    <row r="2556" spans="1:28" x14ac:dyDescent="0.25">
      <c r="A2556" s="94" t="s">
        <v>3999</v>
      </c>
      <c r="B2556" s="195" t="s">
        <v>143</v>
      </c>
      <c r="C2556" s="195">
        <v>0.54777070063694266</v>
      </c>
      <c r="D2556" s="195">
        <v>0.3205944798301486</v>
      </c>
      <c r="E2556" s="195">
        <v>6.3694267515923567E-2</v>
      </c>
      <c r="F2556" s="195">
        <v>2.1231422505307855E-3</v>
      </c>
      <c r="G2556" s="195">
        <v>2.3354564755838639E-2</v>
      </c>
      <c r="H2556" s="195" t="s">
        <v>143</v>
      </c>
      <c r="I2556" s="195">
        <v>4.2462845010615709E-2</v>
      </c>
      <c r="J2556" s="194">
        <v>1</v>
      </c>
      <c r="K2556" s="196">
        <v>471</v>
      </c>
      <c r="L2556" s="94"/>
      <c r="M2556" s="195" t="s">
        <v>143</v>
      </c>
      <c r="N2556" s="195" t="s">
        <v>143</v>
      </c>
      <c r="O2556" s="195">
        <v>0.503</v>
      </c>
      <c r="P2556" s="195">
        <v>0.59199999999999997</v>
      </c>
      <c r="Q2556" s="195">
        <v>0.28000000000000003</v>
      </c>
      <c r="R2556" s="195">
        <v>0.36399999999999999</v>
      </c>
      <c r="S2556" s="195">
        <v>4.4999999999999998E-2</v>
      </c>
      <c r="T2556" s="195">
        <v>8.8999999999999996E-2</v>
      </c>
      <c r="U2556" s="195">
        <v>0</v>
      </c>
      <c r="V2556" s="195">
        <v>1.2E-2</v>
      </c>
      <c r="W2556" s="195">
        <v>1.2999999999999999E-2</v>
      </c>
      <c r="X2556" s="195">
        <v>4.1000000000000002E-2</v>
      </c>
      <c r="Y2556" s="195" t="s">
        <v>143</v>
      </c>
      <c r="Z2556" s="195" t="s">
        <v>143</v>
      </c>
      <c r="AA2556" s="195">
        <v>2.8000000000000001E-2</v>
      </c>
      <c r="AB2556" s="195">
        <v>6.5000000000000002E-2</v>
      </c>
    </row>
    <row r="2557" spans="1:28" x14ac:dyDescent="0.25">
      <c r="A2557" s="94" t="s">
        <v>4000</v>
      </c>
      <c r="B2557" s="195" t="s">
        <v>143</v>
      </c>
      <c r="C2557" s="195">
        <v>0.25545851528384278</v>
      </c>
      <c r="D2557" s="195">
        <v>0.31877729257641924</v>
      </c>
      <c r="E2557" s="195">
        <v>0.11353711790393013</v>
      </c>
      <c r="F2557" s="195">
        <v>1.9650655021834062E-2</v>
      </c>
      <c r="G2557" s="195">
        <v>0.27510917030567683</v>
      </c>
      <c r="H2557" s="195" t="s">
        <v>143</v>
      </c>
      <c r="I2557" s="195">
        <v>1.7467248908296942E-2</v>
      </c>
      <c r="J2557" s="194">
        <v>1</v>
      </c>
      <c r="K2557" s="196">
        <v>458</v>
      </c>
      <c r="L2557" s="94"/>
      <c r="M2557" s="195" t="s">
        <v>143</v>
      </c>
      <c r="N2557" s="195" t="s">
        <v>143</v>
      </c>
      <c r="O2557" s="195">
        <v>0.218</v>
      </c>
      <c r="P2557" s="195">
        <v>0.29699999999999999</v>
      </c>
      <c r="Q2557" s="195">
        <v>0.27800000000000002</v>
      </c>
      <c r="R2557" s="195">
        <v>0.36299999999999999</v>
      </c>
      <c r="S2557" s="195">
        <v>8.7999999999999995E-2</v>
      </c>
      <c r="T2557" s="195">
        <v>0.14599999999999999</v>
      </c>
      <c r="U2557" s="195">
        <v>0.01</v>
      </c>
      <c r="V2557" s="195">
        <v>3.6999999999999998E-2</v>
      </c>
      <c r="W2557" s="195">
        <v>0.23599999999999999</v>
      </c>
      <c r="X2557" s="195">
        <v>0.318</v>
      </c>
      <c r="Y2557" s="195" t="s">
        <v>143</v>
      </c>
      <c r="Z2557" s="195" t="s">
        <v>143</v>
      </c>
      <c r="AA2557" s="195">
        <v>8.9999999999999993E-3</v>
      </c>
      <c r="AB2557" s="195">
        <v>3.4000000000000002E-2</v>
      </c>
    </row>
    <row r="2558" spans="1:28" x14ac:dyDescent="0.25">
      <c r="A2558" s="94" t="s">
        <v>4001</v>
      </c>
      <c r="B2558" s="195" t="s">
        <v>143</v>
      </c>
      <c r="C2558" s="195">
        <v>0.37317073170731707</v>
      </c>
      <c r="D2558" s="195">
        <v>0.22439024390243903</v>
      </c>
      <c r="E2558" s="195">
        <v>5.6097560975609757E-2</v>
      </c>
      <c r="F2558" s="195">
        <v>8.2926829268292687E-2</v>
      </c>
      <c r="G2558" s="195">
        <v>0.22682926829268293</v>
      </c>
      <c r="H2558" s="195">
        <v>4.8780487804878049E-3</v>
      </c>
      <c r="I2558" s="195">
        <v>3.1707317073170732E-2</v>
      </c>
      <c r="J2558" s="194">
        <v>1</v>
      </c>
      <c r="K2558" s="196">
        <v>410</v>
      </c>
      <c r="L2558" s="94"/>
      <c r="M2558" s="195" t="s">
        <v>143</v>
      </c>
      <c r="N2558" s="195" t="s">
        <v>143</v>
      </c>
      <c r="O2558" s="195">
        <v>0.32800000000000001</v>
      </c>
      <c r="P2558" s="195">
        <v>0.42099999999999999</v>
      </c>
      <c r="Q2558" s="195">
        <v>0.187</v>
      </c>
      <c r="R2558" s="195">
        <v>0.26700000000000002</v>
      </c>
      <c r="S2558" s="195">
        <v>3.7999999999999999E-2</v>
      </c>
      <c r="T2558" s="195">
        <v>8.3000000000000004E-2</v>
      </c>
      <c r="U2558" s="195">
        <v>0.06</v>
      </c>
      <c r="V2558" s="195">
        <v>0.114</v>
      </c>
      <c r="W2558" s="195">
        <v>0.189</v>
      </c>
      <c r="X2558" s="195">
        <v>0.27</v>
      </c>
      <c r="Y2558" s="195">
        <v>1E-3</v>
      </c>
      <c r="Z2558" s="195">
        <v>1.7999999999999999E-2</v>
      </c>
      <c r="AA2558" s="195">
        <v>1.9E-2</v>
      </c>
      <c r="AB2558" s="195">
        <v>5.2999999999999999E-2</v>
      </c>
    </row>
    <row r="2559" spans="1:28" x14ac:dyDescent="0.25">
      <c r="A2559" s="94" t="s">
        <v>4002</v>
      </c>
      <c r="B2559" s="195" t="s">
        <v>143</v>
      </c>
      <c r="C2559" s="195">
        <v>0.18421052631578946</v>
      </c>
      <c r="D2559" s="195">
        <v>0.20760233918128654</v>
      </c>
      <c r="E2559" s="195">
        <v>9.0643274853801165E-2</v>
      </c>
      <c r="F2559" s="195">
        <v>2.6315789473684209E-2</v>
      </c>
      <c r="G2559" s="195">
        <v>0.47660818713450293</v>
      </c>
      <c r="H2559" s="195">
        <v>2.9239766081871343E-3</v>
      </c>
      <c r="I2559" s="195">
        <v>1.1695906432748537E-2</v>
      </c>
      <c r="J2559" s="194">
        <v>0.99999999999999989</v>
      </c>
      <c r="K2559" s="196">
        <v>342</v>
      </c>
      <c r="L2559" s="94"/>
      <c r="M2559" s="195" t="s">
        <v>143</v>
      </c>
      <c r="N2559" s="195" t="s">
        <v>143</v>
      </c>
      <c r="O2559" s="195">
        <v>0.14699999999999999</v>
      </c>
      <c r="P2559" s="195">
        <v>0.22900000000000001</v>
      </c>
      <c r="Q2559" s="195">
        <v>0.16800000000000001</v>
      </c>
      <c r="R2559" s="195">
        <v>0.254</v>
      </c>
      <c r="S2559" s="195">
        <v>6.5000000000000002E-2</v>
      </c>
      <c r="T2559" s="195">
        <v>0.126</v>
      </c>
      <c r="U2559" s="195">
        <v>1.4E-2</v>
      </c>
      <c r="V2559" s="195">
        <v>4.9000000000000002E-2</v>
      </c>
      <c r="W2559" s="195">
        <v>0.42399999999999999</v>
      </c>
      <c r="X2559" s="195">
        <v>0.53</v>
      </c>
      <c r="Y2559" s="195">
        <v>1E-3</v>
      </c>
      <c r="Z2559" s="195">
        <v>1.6E-2</v>
      </c>
      <c r="AA2559" s="195">
        <v>5.0000000000000001E-3</v>
      </c>
      <c r="AB2559" s="195">
        <v>0.03</v>
      </c>
    </row>
    <row r="2560" spans="1:28" x14ac:dyDescent="0.25">
      <c r="A2560" s="94" t="s">
        <v>4003</v>
      </c>
      <c r="B2560" s="195" t="s">
        <v>143</v>
      </c>
      <c r="C2560" s="195">
        <v>0.37112171837708829</v>
      </c>
      <c r="D2560" s="195">
        <v>0.39319809069212408</v>
      </c>
      <c r="E2560" s="195">
        <v>9.8448687350835326E-2</v>
      </c>
      <c r="F2560" s="195">
        <v>8.3532219570405727E-3</v>
      </c>
      <c r="G2560" s="195">
        <v>9.9642004773269691E-2</v>
      </c>
      <c r="H2560" s="195">
        <v>2.3866348448687352E-3</v>
      </c>
      <c r="I2560" s="195">
        <v>2.6849642004773269E-2</v>
      </c>
      <c r="J2560" s="194">
        <v>1</v>
      </c>
      <c r="K2560" s="196">
        <v>1676</v>
      </c>
      <c r="L2560" s="94"/>
      <c r="M2560" s="195" t="s">
        <v>143</v>
      </c>
      <c r="N2560" s="195" t="s">
        <v>143</v>
      </c>
      <c r="O2560" s="195">
        <v>0.34799999999999998</v>
      </c>
      <c r="P2560" s="195">
        <v>0.39500000000000002</v>
      </c>
      <c r="Q2560" s="195">
        <v>0.37</v>
      </c>
      <c r="R2560" s="195">
        <v>0.41699999999999998</v>
      </c>
      <c r="S2560" s="195">
        <v>8.5000000000000006E-2</v>
      </c>
      <c r="T2560" s="195">
        <v>0.114</v>
      </c>
      <c r="U2560" s="195">
        <v>5.0000000000000001E-3</v>
      </c>
      <c r="V2560" s="195">
        <v>1.4E-2</v>
      </c>
      <c r="W2560" s="195">
        <v>8.5999999999999993E-2</v>
      </c>
      <c r="X2560" s="195">
        <v>0.115</v>
      </c>
      <c r="Y2560" s="195">
        <v>1E-3</v>
      </c>
      <c r="Z2560" s="195">
        <v>6.0000000000000001E-3</v>
      </c>
      <c r="AA2560" s="195">
        <v>0.02</v>
      </c>
      <c r="AB2560" s="195">
        <v>3.5999999999999997E-2</v>
      </c>
    </row>
    <row r="2561" spans="1:28" x14ac:dyDescent="0.25">
      <c r="A2561" s="94" t="s">
        <v>4004</v>
      </c>
      <c r="B2561" s="195" t="s">
        <v>143</v>
      </c>
      <c r="C2561" s="195">
        <v>0.47499999999999998</v>
      </c>
      <c r="D2561" s="195">
        <v>0.31562499999999999</v>
      </c>
      <c r="E2561" s="195">
        <v>0.10625</v>
      </c>
      <c r="F2561" s="195">
        <v>3.1250000000000002E-3</v>
      </c>
      <c r="G2561" s="195">
        <v>8.7499999999999994E-2</v>
      </c>
      <c r="H2561" s="195" t="s">
        <v>143</v>
      </c>
      <c r="I2561" s="195">
        <v>1.2500000000000001E-2</v>
      </c>
      <c r="J2561" s="194">
        <v>0.99999999999999989</v>
      </c>
      <c r="K2561" s="196">
        <v>320</v>
      </c>
      <c r="L2561" s="94"/>
      <c r="M2561" s="195" t="s">
        <v>143</v>
      </c>
      <c r="N2561" s="195" t="s">
        <v>143</v>
      </c>
      <c r="O2561" s="195">
        <v>0.42099999999999999</v>
      </c>
      <c r="P2561" s="195">
        <v>0.53</v>
      </c>
      <c r="Q2561" s="195">
        <v>0.26700000000000002</v>
      </c>
      <c r="R2561" s="195">
        <v>0.36799999999999999</v>
      </c>
      <c r="S2561" s="195">
        <v>7.6999999999999999E-2</v>
      </c>
      <c r="T2561" s="195">
        <v>0.14499999999999999</v>
      </c>
      <c r="U2561" s="195">
        <v>1E-3</v>
      </c>
      <c r="V2561" s="195">
        <v>1.7000000000000001E-2</v>
      </c>
      <c r="W2561" s="195">
        <v>6.0999999999999999E-2</v>
      </c>
      <c r="X2561" s="195">
        <v>0.124</v>
      </c>
      <c r="Y2561" s="195" t="s">
        <v>143</v>
      </c>
      <c r="Z2561" s="195" t="s">
        <v>143</v>
      </c>
      <c r="AA2561" s="195">
        <v>5.0000000000000001E-3</v>
      </c>
      <c r="AB2561" s="195">
        <v>3.2000000000000001E-2</v>
      </c>
    </row>
    <row r="2562" spans="1:28" x14ac:dyDescent="0.25">
      <c r="A2562" s="94" t="s">
        <v>4005</v>
      </c>
      <c r="B2562" s="195">
        <v>4.6435230400426172E-2</v>
      </c>
      <c r="C2562" s="195">
        <v>0.28553671313149248</v>
      </c>
      <c r="D2562" s="195">
        <v>0.25854568054692356</v>
      </c>
      <c r="E2562" s="195">
        <v>0.10885199325224186</v>
      </c>
      <c r="F2562" s="195">
        <v>1.740211311373524E-2</v>
      </c>
      <c r="G2562" s="195">
        <v>0.2358163899493918</v>
      </c>
      <c r="H2562" s="195">
        <v>7.6356210601083189E-3</v>
      </c>
      <c r="I2562" s="195">
        <v>3.9776258545680544E-2</v>
      </c>
      <c r="J2562" s="194">
        <v>1</v>
      </c>
      <c r="K2562" s="196">
        <v>11263</v>
      </c>
      <c r="L2562" s="94"/>
      <c r="M2562" s="195">
        <v>4.2999999999999997E-2</v>
      </c>
      <c r="N2562" s="195">
        <v>0.05</v>
      </c>
      <c r="O2562" s="195">
        <v>0.27700000000000002</v>
      </c>
      <c r="P2562" s="195">
        <v>0.29399999999999998</v>
      </c>
      <c r="Q2562" s="195">
        <v>0.251</v>
      </c>
      <c r="R2562" s="195">
        <v>0.26700000000000002</v>
      </c>
      <c r="S2562" s="195">
        <v>0.10299999999999999</v>
      </c>
      <c r="T2562" s="195">
        <v>0.115</v>
      </c>
      <c r="U2562" s="195">
        <v>1.4999999999999999E-2</v>
      </c>
      <c r="V2562" s="195">
        <v>0.02</v>
      </c>
      <c r="W2562" s="195">
        <v>0.22800000000000001</v>
      </c>
      <c r="X2562" s="195">
        <v>0.24399999999999999</v>
      </c>
      <c r="Y2562" s="195">
        <v>6.0000000000000001E-3</v>
      </c>
      <c r="Z2562" s="195">
        <v>8.9999999999999993E-3</v>
      </c>
      <c r="AA2562" s="195">
        <v>3.5999999999999997E-2</v>
      </c>
      <c r="AB2562" s="195">
        <v>4.3999999999999997E-2</v>
      </c>
    </row>
    <row r="2563" spans="1:28" x14ac:dyDescent="0.25">
      <c r="A2563" s="94" t="s">
        <v>4006</v>
      </c>
      <c r="B2563" s="195" t="s">
        <v>143</v>
      </c>
      <c r="C2563" s="195">
        <v>0.2822822822822823</v>
      </c>
      <c r="D2563" s="195">
        <v>0.29129129129129128</v>
      </c>
      <c r="E2563" s="195">
        <v>0.15615615615615616</v>
      </c>
      <c r="F2563" s="195">
        <v>2.1021021021021023E-2</v>
      </c>
      <c r="G2563" s="195">
        <v>0.21621621621621623</v>
      </c>
      <c r="H2563" s="195" t="s">
        <v>143</v>
      </c>
      <c r="I2563" s="195">
        <v>3.3033033033033031E-2</v>
      </c>
      <c r="J2563" s="194">
        <v>1</v>
      </c>
      <c r="K2563" s="196">
        <v>333</v>
      </c>
      <c r="L2563" s="94"/>
      <c r="M2563" s="195" t="s">
        <v>143</v>
      </c>
      <c r="N2563" s="195" t="s">
        <v>143</v>
      </c>
      <c r="O2563" s="195">
        <v>0.23699999999999999</v>
      </c>
      <c r="P2563" s="195">
        <v>0.33300000000000002</v>
      </c>
      <c r="Q2563" s="195">
        <v>0.245</v>
      </c>
      <c r="R2563" s="195">
        <v>0.34200000000000003</v>
      </c>
      <c r="S2563" s="195">
        <v>0.121</v>
      </c>
      <c r="T2563" s="195">
        <v>0.19900000000000001</v>
      </c>
      <c r="U2563" s="195">
        <v>0.01</v>
      </c>
      <c r="V2563" s="195">
        <v>4.2999999999999997E-2</v>
      </c>
      <c r="W2563" s="195">
        <v>0.17499999999999999</v>
      </c>
      <c r="X2563" s="195">
        <v>0.26400000000000001</v>
      </c>
      <c r="Y2563" s="195" t="s">
        <v>143</v>
      </c>
      <c r="Z2563" s="195" t="s">
        <v>143</v>
      </c>
      <c r="AA2563" s="195">
        <v>1.9E-2</v>
      </c>
      <c r="AB2563" s="195">
        <v>5.8000000000000003E-2</v>
      </c>
    </row>
    <row r="2564" spans="1:28" x14ac:dyDescent="0.25">
      <c r="A2564" s="94" t="s">
        <v>4007</v>
      </c>
      <c r="B2564" s="195" t="s">
        <v>143</v>
      </c>
      <c r="C2564" s="195">
        <v>0.13851351351351351</v>
      </c>
      <c r="D2564" s="195">
        <v>0.16891891891891891</v>
      </c>
      <c r="E2564" s="195">
        <v>7.77027027027027E-2</v>
      </c>
      <c r="F2564" s="195">
        <v>6.7567567567567571E-3</v>
      </c>
      <c r="G2564" s="195">
        <v>0.52702702702702697</v>
      </c>
      <c r="H2564" s="195">
        <v>3.3783783783783786E-2</v>
      </c>
      <c r="I2564" s="195">
        <v>4.72972972972973E-2</v>
      </c>
      <c r="J2564" s="194">
        <v>0.99999999999999989</v>
      </c>
      <c r="K2564" s="196">
        <v>296</v>
      </c>
      <c r="L2564" s="94"/>
      <c r="M2564" s="195" t="s">
        <v>143</v>
      </c>
      <c r="N2564" s="195" t="s">
        <v>143</v>
      </c>
      <c r="O2564" s="195">
        <v>0.104</v>
      </c>
      <c r="P2564" s="195">
        <v>0.183</v>
      </c>
      <c r="Q2564" s="195">
        <v>0.13100000000000001</v>
      </c>
      <c r="R2564" s="195">
        <v>0.216</v>
      </c>
      <c r="S2564" s="195">
        <v>5.1999999999999998E-2</v>
      </c>
      <c r="T2564" s="195">
        <v>0.114</v>
      </c>
      <c r="U2564" s="195">
        <v>2E-3</v>
      </c>
      <c r="V2564" s="195">
        <v>2.4E-2</v>
      </c>
      <c r="W2564" s="195">
        <v>0.47</v>
      </c>
      <c r="X2564" s="195">
        <v>0.58299999999999996</v>
      </c>
      <c r="Y2564" s="195">
        <v>1.7999999999999999E-2</v>
      </c>
      <c r="Z2564" s="195">
        <v>6.0999999999999999E-2</v>
      </c>
      <c r="AA2564" s="195">
        <v>2.8000000000000001E-2</v>
      </c>
      <c r="AB2564" s="195">
        <v>7.8E-2</v>
      </c>
    </row>
    <row r="2565" spans="1:28" x14ac:dyDescent="0.25">
      <c r="A2565" s="94" t="s">
        <v>4008</v>
      </c>
      <c r="B2565" s="195">
        <v>2.0997375328083989E-2</v>
      </c>
      <c r="C2565" s="195">
        <v>1.3123359580052493E-3</v>
      </c>
      <c r="D2565" s="195">
        <v>0.74146981627296593</v>
      </c>
      <c r="E2565" s="195">
        <v>8.9238845144356954E-2</v>
      </c>
      <c r="F2565" s="195">
        <v>7.874015748031496E-3</v>
      </c>
      <c r="G2565" s="195">
        <v>1.7060367454068241E-2</v>
      </c>
      <c r="H2565" s="195" t="s">
        <v>143</v>
      </c>
      <c r="I2565" s="195">
        <v>0.12204724409448819</v>
      </c>
      <c r="J2565" s="194">
        <v>1</v>
      </c>
      <c r="K2565" s="196">
        <v>762</v>
      </c>
      <c r="L2565" s="94"/>
      <c r="M2565" s="195">
        <v>1.2999999999999999E-2</v>
      </c>
      <c r="N2565" s="195">
        <v>3.4000000000000002E-2</v>
      </c>
      <c r="O2565" s="195">
        <v>0</v>
      </c>
      <c r="P2565" s="195">
        <v>7.0000000000000001E-3</v>
      </c>
      <c r="Q2565" s="195">
        <v>0.70899999999999996</v>
      </c>
      <c r="R2565" s="195">
        <v>0.77100000000000002</v>
      </c>
      <c r="S2565" s="195">
        <v>7.0999999999999994E-2</v>
      </c>
      <c r="T2565" s="195">
        <v>0.112</v>
      </c>
      <c r="U2565" s="195">
        <v>4.0000000000000001E-3</v>
      </c>
      <c r="V2565" s="195">
        <v>1.7000000000000001E-2</v>
      </c>
      <c r="W2565" s="195">
        <v>0.01</v>
      </c>
      <c r="X2565" s="195">
        <v>2.9000000000000001E-2</v>
      </c>
      <c r="Y2565" s="195" t="s">
        <v>143</v>
      </c>
      <c r="Z2565" s="195" t="s">
        <v>143</v>
      </c>
      <c r="AA2565" s="195">
        <v>0.10100000000000001</v>
      </c>
      <c r="AB2565" s="195">
        <v>0.14699999999999999</v>
      </c>
    </row>
    <row r="2566" spans="1:28" x14ac:dyDescent="0.25">
      <c r="A2566" s="94" t="s">
        <v>4009</v>
      </c>
      <c r="B2566" s="195">
        <v>5.5600981193785773E-2</v>
      </c>
      <c r="C2566" s="195">
        <v>0.30335241210139002</v>
      </c>
      <c r="D2566" s="195">
        <v>0.23548650858544562</v>
      </c>
      <c r="E2566" s="195">
        <v>6.7865903515944404E-2</v>
      </c>
      <c r="F2566" s="195">
        <v>2.616516762060507E-2</v>
      </c>
      <c r="G2566" s="195">
        <v>0.27800490596892885</v>
      </c>
      <c r="H2566" s="195">
        <v>7.3589533932951756E-3</v>
      </c>
      <c r="I2566" s="195">
        <v>2.616516762060507E-2</v>
      </c>
      <c r="J2566" s="194">
        <v>0.99999999999999989</v>
      </c>
      <c r="K2566" s="196">
        <v>1223</v>
      </c>
      <c r="L2566" s="94"/>
      <c r="M2566" s="195">
        <v>4.3999999999999997E-2</v>
      </c>
      <c r="N2566" s="195">
        <v>7.0000000000000007E-2</v>
      </c>
      <c r="O2566" s="195">
        <v>0.27800000000000002</v>
      </c>
      <c r="P2566" s="195">
        <v>0.33</v>
      </c>
      <c r="Q2566" s="195">
        <v>0.21299999999999999</v>
      </c>
      <c r="R2566" s="195">
        <v>0.26</v>
      </c>
      <c r="S2566" s="195">
        <v>5.5E-2</v>
      </c>
      <c r="T2566" s="195">
        <v>8.3000000000000004E-2</v>
      </c>
      <c r="U2566" s="195">
        <v>1.9E-2</v>
      </c>
      <c r="V2566" s="195">
        <v>3.6999999999999998E-2</v>
      </c>
      <c r="W2566" s="195">
        <v>0.254</v>
      </c>
      <c r="X2566" s="195">
        <v>0.30399999999999999</v>
      </c>
      <c r="Y2566" s="195">
        <v>4.0000000000000001E-3</v>
      </c>
      <c r="Z2566" s="195">
        <v>1.4E-2</v>
      </c>
      <c r="AA2566" s="195">
        <v>1.9E-2</v>
      </c>
      <c r="AB2566" s="195">
        <v>3.6999999999999998E-2</v>
      </c>
    </row>
    <row r="2567" spans="1:28" x14ac:dyDescent="0.25">
      <c r="A2567" s="94" t="s">
        <v>4010</v>
      </c>
      <c r="B2567" s="195">
        <v>0.24873382104670794</v>
      </c>
      <c r="C2567" s="195">
        <v>0.46257737760270118</v>
      </c>
      <c r="D2567" s="195">
        <v>0.16375914462577379</v>
      </c>
      <c r="E2567" s="195">
        <v>3.0388294879009566E-2</v>
      </c>
      <c r="F2567" s="195">
        <v>5.6274620146314015E-4</v>
      </c>
      <c r="G2567" s="195">
        <v>5.1209904333145755E-2</v>
      </c>
      <c r="H2567" s="195">
        <v>5.064715813168261E-3</v>
      </c>
      <c r="I2567" s="195">
        <v>3.7703995498030385E-2</v>
      </c>
      <c r="J2567" s="194">
        <v>1</v>
      </c>
      <c r="K2567" s="196">
        <v>1777</v>
      </c>
      <c r="L2567" s="94"/>
      <c r="M2567" s="195">
        <v>0.22900000000000001</v>
      </c>
      <c r="N2567" s="195">
        <v>0.26900000000000002</v>
      </c>
      <c r="O2567" s="195">
        <v>0.44</v>
      </c>
      <c r="P2567" s="195">
        <v>0.48599999999999999</v>
      </c>
      <c r="Q2567" s="195">
        <v>0.14699999999999999</v>
      </c>
      <c r="R2567" s="195">
        <v>0.182</v>
      </c>
      <c r="S2567" s="195">
        <v>2.3E-2</v>
      </c>
      <c r="T2567" s="195">
        <v>3.9E-2</v>
      </c>
      <c r="U2567" s="195">
        <v>0</v>
      </c>
      <c r="V2567" s="195">
        <v>3.0000000000000001E-3</v>
      </c>
      <c r="W2567" s="195">
        <v>4.2000000000000003E-2</v>
      </c>
      <c r="X2567" s="195">
        <v>6.2E-2</v>
      </c>
      <c r="Y2567" s="195">
        <v>3.0000000000000001E-3</v>
      </c>
      <c r="Z2567" s="195">
        <v>0.01</v>
      </c>
      <c r="AA2567" s="195">
        <v>0.03</v>
      </c>
      <c r="AB2567" s="195">
        <v>4.8000000000000001E-2</v>
      </c>
    </row>
    <row r="2568" spans="1:28" x14ac:dyDescent="0.25">
      <c r="A2568" s="94" t="s">
        <v>4011</v>
      </c>
      <c r="B2568" s="195" t="s">
        <v>143</v>
      </c>
      <c r="C2568" s="195">
        <v>0.16376306620209058</v>
      </c>
      <c r="D2568" s="195">
        <v>0.34146341463414637</v>
      </c>
      <c r="E2568" s="195">
        <v>0.23344947735191637</v>
      </c>
      <c r="F2568" s="195">
        <v>1.3937282229965157E-2</v>
      </c>
      <c r="G2568" s="195">
        <v>0.21602787456445993</v>
      </c>
      <c r="H2568" s="195">
        <v>1.0452961672473868E-2</v>
      </c>
      <c r="I2568" s="195">
        <v>2.0905923344947737E-2</v>
      </c>
      <c r="J2568" s="194">
        <v>1</v>
      </c>
      <c r="K2568" s="196">
        <v>287</v>
      </c>
      <c r="L2568" s="94"/>
      <c r="M2568" s="195" t="s">
        <v>143</v>
      </c>
      <c r="N2568" s="195" t="s">
        <v>143</v>
      </c>
      <c r="O2568" s="195">
        <v>0.125</v>
      </c>
      <c r="P2568" s="195">
        <v>0.21099999999999999</v>
      </c>
      <c r="Q2568" s="195">
        <v>0.28899999999999998</v>
      </c>
      <c r="R2568" s="195">
        <v>0.39800000000000002</v>
      </c>
      <c r="S2568" s="195">
        <v>0.188</v>
      </c>
      <c r="T2568" s="195">
        <v>0.28599999999999998</v>
      </c>
      <c r="U2568" s="195">
        <v>5.0000000000000001E-3</v>
      </c>
      <c r="V2568" s="195">
        <v>3.5000000000000003E-2</v>
      </c>
      <c r="W2568" s="195">
        <v>0.17199999999999999</v>
      </c>
      <c r="X2568" s="195">
        <v>0.26700000000000002</v>
      </c>
      <c r="Y2568" s="195">
        <v>4.0000000000000001E-3</v>
      </c>
      <c r="Z2568" s="195">
        <v>0.03</v>
      </c>
      <c r="AA2568" s="195">
        <v>0.01</v>
      </c>
      <c r="AB2568" s="195">
        <v>4.4999999999999998E-2</v>
      </c>
    </row>
    <row r="2569" spans="1:28" x14ac:dyDescent="0.25">
      <c r="A2569" s="94" t="s">
        <v>4012</v>
      </c>
      <c r="B2569" s="195" t="s">
        <v>143</v>
      </c>
      <c r="C2569" s="195">
        <v>0.2394843962008141</v>
      </c>
      <c r="D2569" s="195">
        <v>0.18181818181818182</v>
      </c>
      <c r="E2569" s="195">
        <v>0.13229308005427409</v>
      </c>
      <c r="F2569" s="195">
        <v>1.8995929443690638E-2</v>
      </c>
      <c r="G2569" s="195">
        <v>0.39145183175033921</v>
      </c>
      <c r="H2569" s="195">
        <v>1.4246947082767978E-2</v>
      </c>
      <c r="I2569" s="195">
        <v>2.1709633649932156E-2</v>
      </c>
      <c r="J2569" s="194">
        <v>1</v>
      </c>
      <c r="K2569" s="196">
        <v>1474</v>
      </c>
      <c r="L2569" s="94"/>
      <c r="M2569" s="195" t="s">
        <v>143</v>
      </c>
      <c r="N2569" s="195" t="s">
        <v>143</v>
      </c>
      <c r="O2569" s="195">
        <v>0.218</v>
      </c>
      <c r="P2569" s="195">
        <v>0.26200000000000001</v>
      </c>
      <c r="Q2569" s="195">
        <v>0.16300000000000001</v>
      </c>
      <c r="R2569" s="195">
        <v>0.20200000000000001</v>
      </c>
      <c r="S2569" s="195">
        <v>0.11600000000000001</v>
      </c>
      <c r="T2569" s="195">
        <v>0.151</v>
      </c>
      <c r="U2569" s="195">
        <v>1.2999999999999999E-2</v>
      </c>
      <c r="V2569" s="195">
        <v>2.7E-2</v>
      </c>
      <c r="W2569" s="195">
        <v>0.36699999999999999</v>
      </c>
      <c r="X2569" s="195">
        <v>0.41699999999999998</v>
      </c>
      <c r="Y2569" s="195">
        <v>8.9999999999999993E-3</v>
      </c>
      <c r="Z2569" s="195">
        <v>2.1999999999999999E-2</v>
      </c>
      <c r="AA2569" s="195">
        <v>1.4999999999999999E-2</v>
      </c>
      <c r="AB2569" s="195">
        <v>0.03</v>
      </c>
    </row>
    <row r="2570" spans="1:28" x14ac:dyDescent="0.25">
      <c r="A2570" s="94" t="s">
        <v>4013</v>
      </c>
      <c r="B2570" s="195" t="s">
        <v>143</v>
      </c>
      <c r="C2570" s="195">
        <v>0.49152542372881358</v>
      </c>
      <c r="D2570" s="195">
        <v>0.29491525423728815</v>
      </c>
      <c r="E2570" s="195">
        <v>0.10508474576271186</v>
      </c>
      <c r="F2570" s="195" t="s">
        <v>143</v>
      </c>
      <c r="G2570" s="195">
        <v>3.3898305084745763E-2</v>
      </c>
      <c r="H2570" s="195" t="s">
        <v>143</v>
      </c>
      <c r="I2570" s="195">
        <v>7.4576271186440682E-2</v>
      </c>
      <c r="J2570" s="194">
        <v>1</v>
      </c>
      <c r="K2570" s="196">
        <v>295</v>
      </c>
      <c r="L2570" s="94"/>
      <c r="M2570" s="195" t="s">
        <v>143</v>
      </c>
      <c r="N2570" s="195" t="s">
        <v>143</v>
      </c>
      <c r="O2570" s="195">
        <v>0.435</v>
      </c>
      <c r="P2570" s="195">
        <v>0.54800000000000004</v>
      </c>
      <c r="Q2570" s="195">
        <v>0.246</v>
      </c>
      <c r="R2570" s="195">
        <v>0.34899999999999998</v>
      </c>
      <c r="S2570" s="195">
        <v>7.4999999999999997E-2</v>
      </c>
      <c r="T2570" s="195">
        <v>0.14499999999999999</v>
      </c>
      <c r="U2570" s="195" t="s">
        <v>143</v>
      </c>
      <c r="V2570" s="195" t="s">
        <v>143</v>
      </c>
      <c r="W2570" s="195">
        <v>1.9E-2</v>
      </c>
      <c r="X2570" s="195">
        <v>6.0999999999999999E-2</v>
      </c>
      <c r="Y2570" s="195" t="s">
        <v>143</v>
      </c>
      <c r="Z2570" s="195" t="s">
        <v>143</v>
      </c>
      <c r="AA2570" s="195">
        <v>0.05</v>
      </c>
      <c r="AB2570" s="195">
        <v>0.11</v>
      </c>
    </row>
    <row r="2571" spans="1:28" x14ac:dyDescent="0.25">
      <c r="A2571" s="94" t="s">
        <v>4014</v>
      </c>
      <c r="B2571" s="195" t="s">
        <v>143</v>
      </c>
      <c r="C2571" s="195">
        <v>0.20044052863436124</v>
      </c>
      <c r="D2571" s="195">
        <v>0.2753303964757709</v>
      </c>
      <c r="E2571" s="195">
        <v>0.1277533039647577</v>
      </c>
      <c r="F2571" s="195">
        <v>1.9823788546255508E-2</v>
      </c>
      <c r="G2571" s="195">
        <v>0.29074889867841408</v>
      </c>
      <c r="H2571" s="195">
        <v>4.4052863436123352E-3</v>
      </c>
      <c r="I2571" s="195">
        <v>8.1497797356828189E-2</v>
      </c>
      <c r="J2571" s="194">
        <v>1.0000000000000002</v>
      </c>
      <c r="K2571" s="196">
        <v>454</v>
      </c>
      <c r="L2571" s="94"/>
      <c r="M2571" s="195" t="s">
        <v>143</v>
      </c>
      <c r="N2571" s="195" t="s">
        <v>143</v>
      </c>
      <c r="O2571" s="195">
        <v>0.16600000000000001</v>
      </c>
      <c r="P2571" s="195">
        <v>0.24</v>
      </c>
      <c r="Q2571" s="195">
        <v>0.23599999999999999</v>
      </c>
      <c r="R2571" s="195">
        <v>0.318</v>
      </c>
      <c r="S2571" s="195">
        <v>0.1</v>
      </c>
      <c r="T2571" s="195">
        <v>0.16200000000000001</v>
      </c>
      <c r="U2571" s="195">
        <v>0.01</v>
      </c>
      <c r="V2571" s="195">
        <v>3.6999999999999998E-2</v>
      </c>
      <c r="W2571" s="195">
        <v>0.251</v>
      </c>
      <c r="X2571" s="195">
        <v>0.33400000000000002</v>
      </c>
      <c r="Y2571" s="195">
        <v>1E-3</v>
      </c>
      <c r="Z2571" s="195">
        <v>1.6E-2</v>
      </c>
      <c r="AA2571" s="195">
        <v>0.06</v>
      </c>
      <c r="AB2571" s="195">
        <v>0.11</v>
      </c>
    </row>
    <row r="2572" spans="1:28" x14ac:dyDescent="0.25">
      <c r="A2572" s="94" t="s">
        <v>4015</v>
      </c>
      <c r="B2572" s="195" t="s">
        <v>143</v>
      </c>
      <c r="C2572" s="195">
        <v>0.359375</v>
      </c>
      <c r="D2572" s="195">
        <v>0.21484375</v>
      </c>
      <c r="E2572" s="195">
        <v>7.8125E-2</v>
      </c>
      <c r="F2572" s="195">
        <v>6.640625E-2</v>
      </c>
      <c r="G2572" s="195">
        <v>0.24609375</v>
      </c>
      <c r="H2572" s="195">
        <v>1.171875E-2</v>
      </c>
      <c r="I2572" s="195">
        <v>2.34375E-2</v>
      </c>
      <c r="J2572" s="194">
        <v>1</v>
      </c>
      <c r="K2572" s="196">
        <v>256</v>
      </c>
      <c r="L2572" s="94"/>
      <c r="M2572" s="195" t="s">
        <v>143</v>
      </c>
      <c r="N2572" s="195" t="s">
        <v>143</v>
      </c>
      <c r="O2572" s="195">
        <v>0.30299999999999999</v>
      </c>
      <c r="P2572" s="195">
        <v>0.42</v>
      </c>
      <c r="Q2572" s="195">
        <v>0.16900000000000001</v>
      </c>
      <c r="R2572" s="195">
        <v>0.26900000000000002</v>
      </c>
      <c r="S2572" s="195">
        <v>5.0999999999999997E-2</v>
      </c>
      <c r="T2572" s="195">
        <v>0.11799999999999999</v>
      </c>
      <c r="U2572" s="195">
        <v>4.2000000000000003E-2</v>
      </c>
      <c r="V2572" s="195">
        <v>0.104</v>
      </c>
      <c r="W2572" s="195">
        <v>0.19700000000000001</v>
      </c>
      <c r="X2572" s="195">
        <v>0.30199999999999999</v>
      </c>
      <c r="Y2572" s="195">
        <v>4.0000000000000001E-3</v>
      </c>
      <c r="Z2572" s="195">
        <v>3.4000000000000002E-2</v>
      </c>
      <c r="AA2572" s="195">
        <v>1.0999999999999999E-2</v>
      </c>
      <c r="AB2572" s="195">
        <v>0.05</v>
      </c>
    </row>
    <row r="2573" spans="1:28" x14ac:dyDescent="0.25">
      <c r="A2573" s="94" t="s">
        <v>4016</v>
      </c>
      <c r="B2573" s="195" t="s">
        <v>143</v>
      </c>
      <c r="C2573" s="195">
        <v>0.11038961038961038</v>
      </c>
      <c r="D2573" s="195">
        <v>0.20454545454545456</v>
      </c>
      <c r="E2573" s="195">
        <v>0.11038961038961038</v>
      </c>
      <c r="F2573" s="195">
        <v>1.948051948051948E-2</v>
      </c>
      <c r="G2573" s="195">
        <v>0.52272727272727271</v>
      </c>
      <c r="H2573" s="195">
        <v>3.246753246753247E-3</v>
      </c>
      <c r="I2573" s="195">
        <v>2.922077922077922E-2</v>
      </c>
      <c r="J2573" s="194">
        <v>1</v>
      </c>
      <c r="K2573" s="196">
        <v>308</v>
      </c>
      <c r="L2573" s="94"/>
      <c r="M2573" s="195" t="s">
        <v>143</v>
      </c>
      <c r="N2573" s="195" t="s">
        <v>143</v>
      </c>
      <c r="O2573" s="195">
        <v>0.08</v>
      </c>
      <c r="P2573" s="195">
        <v>0.15</v>
      </c>
      <c r="Q2573" s="195">
        <v>0.16300000000000001</v>
      </c>
      <c r="R2573" s="195">
        <v>0.253</v>
      </c>
      <c r="S2573" s="195">
        <v>0.08</v>
      </c>
      <c r="T2573" s="195">
        <v>0.15</v>
      </c>
      <c r="U2573" s="195">
        <v>8.9999999999999993E-3</v>
      </c>
      <c r="V2573" s="195">
        <v>4.2000000000000003E-2</v>
      </c>
      <c r="W2573" s="195">
        <v>0.46700000000000003</v>
      </c>
      <c r="X2573" s="195">
        <v>0.57799999999999996</v>
      </c>
      <c r="Y2573" s="195">
        <v>1E-3</v>
      </c>
      <c r="Z2573" s="195">
        <v>1.7999999999999999E-2</v>
      </c>
      <c r="AA2573" s="195">
        <v>1.4999999999999999E-2</v>
      </c>
      <c r="AB2573" s="195">
        <v>5.5E-2</v>
      </c>
    </row>
    <row r="2574" spans="1:28" x14ac:dyDescent="0.25">
      <c r="A2574" s="94" t="s">
        <v>4017</v>
      </c>
      <c r="B2574" s="195" t="s">
        <v>143</v>
      </c>
      <c r="C2574" s="195">
        <v>0.31997187060478199</v>
      </c>
      <c r="D2574" s="195">
        <v>0.42616033755274263</v>
      </c>
      <c r="E2574" s="195">
        <v>0.10900140646976091</v>
      </c>
      <c r="F2574" s="195">
        <v>1.1251758087201125E-2</v>
      </c>
      <c r="G2574" s="195">
        <v>9.0717299578059074E-2</v>
      </c>
      <c r="H2574" s="195">
        <v>3.5161744022503515E-3</v>
      </c>
      <c r="I2574" s="195">
        <v>3.9381153305203941E-2</v>
      </c>
      <c r="J2574" s="194">
        <v>1</v>
      </c>
      <c r="K2574" s="196">
        <v>1422</v>
      </c>
      <c r="L2574" s="94"/>
      <c r="M2574" s="195" t="s">
        <v>143</v>
      </c>
      <c r="N2574" s="195" t="s">
        <v>143</v>
      </c>
      <c r="O2574" s="195">
        <v>0.29599999999999999</v>
      </c>
      <c r="P2574" s="195">
        <v>0.34499999999999997</v>
      </c>
      <c r="Q2574" s="195">
        <v>0.40100000000000002</v>
      </c>
      <c r="R2574" s="195">
        <v>0.45200000000000001</v>
      </c>
      <c r="S2574" s="195">
        <v>9.4E-2</v>
      </c>
      <c r="T2574" s="195">
        <v>0.126</v>
      </c>
      <c r="U2574" s="195">
        <v>7.0000000000000001E-3</v>
      </c>
      <c r="V2574" s="195">
        <v>1.7999999999999999E-2</v>
      </c>
      <c r="W2574" s="195">
        <v>7.6999999999999999E-2</v>
      </c>
      <c r="X2574" s="195">
        <v>0.107</v>
      </c>
      <c r="Y2574" s="195">
        <v>2E-3</v>
      </c>
      <c r="Z2574" s="195">
        <v>8.0000000000000002E-3</v>
      </c>
      <c r="AA2574" s="195">
        <v>0.03</v>
      </c>
      <c r="AB2574" s="195">
        <v>5.0999999999999997E-2</v>
      </c>
    </row>
    <row r="2575" spans="1:28" x14ac:dyDescent="0.25">
      <c r="A2575" s="94" t="s">
        <v>4018</v>
      </c>
      <c r="B2575" s="195" t="s">
        <v>143</v>
      </c>
      <c r="C2575" s="195">
        <v>0.47041420118343197</v>
      </c>
      <c r="D2575" s="195">
        <v>0.31656804733727811</v>
      </c>
      <c r="E2575" s="195">
        <v>5.3254437869822487E-2</v>
      </c>
      <c r="F2575" s="195">
        <v>8.8757396449704144E-3</v>
      </c>
      <c r="G2575" s="195">
        <v>9.7633136094674555E-2</v>
      </c>
      <c r="H2575" s="195">
        <v>5.9171597633136093E-3</v>
      </c>
      <c r="I2575" s="195">
        <v>4.7337278106508875E-2</v>
      </c>
      <c r="J2575" s="194">
        <v>1.0000000000000002</v>
      </c>
      <c r="K2575" s="196">
        <v>338</v>
      </c>
      <c r="L2575" s="94"/>
      <c r="M2575" s="195" t="s">
        <v>143</v>
      </c>
      <c r="N2575" s="195" t="s">
        <v>143</v>
      </c>
      <c r="O2575" s="195">
        <v>0.41799999999999998</v>
      </c>
      <c r="P2575" s="195">
        <v>0.52400000000000002</v>
      </c>
      <c r="Q2575" s="195">
        <v>0.26900000000000002</v>
      </c>
      <c r="R2575" s="195">
        <v>0.36799999999999999</v>
      </c>
      <c r="S2575" s="195">
        <v>3.4000000000000002E-2</v>
      </c>
      <c r="T2575" s="195">
        <v>8.3000000000000004E-2</v>
      </c>
      <c r="U2575" s="195">
        <v>3.0000000000000001E-3</v>
      </c>
      <c r="V2575" s="195">
        <v>2.5999999999999999E-2</v>
      </c>
      <c r="W2575" s="195">
        <v>7.0000000000000007E-2</v>
      </c>
      <c r="X2575" s="195">
        <v>0.13400000000000001</v>
      </c>
      <c r="Y2575" s="195">
        <v>2E-3</v>
      </c>
      <c r="Z2575" s="195">
        <v>2.1000000000000001E-2</v>
      </c>
      <c r="AA2575" s="195">
        <v>2.9000000000000001E-2</v>
      </c>
      <c r="AB2575" s="195">
        <v>7.5999999999999998E-2</v>
      </c>
    </row>
    <row r="2576" spans="1:28" x14ac:dyDescent="0.25">
      <c r="A2576" s="94" t="s">
        <v>4019</v>
      </c>
      <c r="B2576" s="195">
        <v>4.9547837981609548E-2</v>
      </c>
      <c r="C2576" s="195">
        <v>0.23641614104415229</v>
      </c>
      <c r="D2576" s="195">
        <v>0.28816779390531194</v>
      </c>
      <c r="E2576" s="195">
        <v>0.12143779922486511</v>
      </c>
      <c r="F2576" s="195">
        <v>1.8010487119081996E-2</v>
      </c>
      <c r="G2576" s="195">
        <v>0.22456113686450338</v>
      </c>
      <c r="H2576" s="195">
        <v>9.0432403678091036E-3</v>
      </c>
      <c r="I2576" s="195">
        <v>5.2815563492666619E-2</v>
      </c>
      <c r="J2576" s="194">
        <v>1</v>
      </c>
      <c r="K2576" s="196">
        <v>13159</v>
      </c>
      <c r="L2576" s="94"/>
      <c r="M2576" s="195">
        <v>4.5999999999999999E-2</v>
      </c>
      <c r="N2576" s="195">
        <v>5.2999999999999999E-2</v>
      </c>
      <c r="O2576" s="195">
        <v>0.22900000000000001</v>
      </c>
      <c r="P2576" s="195">
        <v>0.24399999999999999</v>
      </c>
      <c r="Q2576" s="195">
        <v>0.28000000000000003</v>
      </c>
      <c r="R2576" s="195">
        <v>0.29599999999999999</v>
      </c>
      <c r="S2576" s="195">
        <v>0.11600000000000001</v>
      </c>
      <c r="T2576" s="195">
        <v>0.127</v>
      </c>
      <c r="U2576" s="195">
        <v>1.6E-2</v>
      </c>
      <c r="V2576" s="195">
        <v>0.02</v>
      </c>
      <c r="W2576" s="195">
        <v>0.218</v>
      </c>
      <c r="X2576" s="195">
        <v>0.23200000000000001</v>
      </c>
      <c r="Y2576" s="195">
        <v>8.0000000000000002E-3</v>
      </c>
      <c r="Z2576" s="195">
        <v>1.0999999999999999E-2</v>
      </c>
      <c r="AA2576" s="195">
        <v>4.9000000000000002E-2</v>
      </c>
      <c r="AB2576" s="195">
        <v>5.7000000000000002E-2</v>
      </c>
    </row>
    <row r="2577" spans="1:28" x14ac:dyDescent="0.25">
      <c r="A2577" s="94" t="s">
        <v>4020</v>
      </c>
      <c r="B2577" s="195" t="s">
        <v>143</v>
      </c>
      <c r="C2577" s="195">
        <v>0.3146067415730337</v>
      </c>
      <c r="D2577" s="195">
        <v>0.33707865168539325</v>
      </c>
      <c r="E2577" s="195">
        <v>8.5393258426966295E-2</v>
      </c>
      <c r="F2577" s="195">
        <v>1.7977528089887642E-2</v>
      </c>
      <c r="G2577" s="195">
        <v>0.19101123595505617</v>
      </c>
      <c r="H2577" s="195">
        <v>1.1235955056179775E-2</v>
      </c>
      <c r="I2577" s="195">
        <v>4.2696629213483148E-2</v>
      </c>
      <c r="J2577" s="194">
        <v>1</v>
      </c>
      <c r="K2577" s="196">
        <v>445</v>
      </c>
      <c r="L2577" s="94"/>
      <c r="M2577" s="195" t="s">
        <v>143</v>
      </c>
      <c r="N2577" s="195" t="s">
        <v>143</v>
      </c>
      <c r="O2577" s="195">
        <v>0.27300000000000002</v>
      </c>
      <c r="P2577" s="195">
        <v>0.35899999999999999</v>
      </c>
      <c r="Q2577" s="195">
        <v>0.29499999999999998</v>
      </c>
      <c r="R2577" s="195">
        <v>0.38200000000000001</v>
      </c>
      <c r="S2577" s="195">
        <v>6.3E-2</v>
      </c>
      <c r="T2577" s="195">
        <v>0.115</v>
      </c>
      <c r="U2577" s="195">
        <v>8.9999999999999993E-3</v>
      </c>
      <c r="V2577" s="195">
        <v>3.5000000000000003E-2</v>
      </c>
      <c r="W2577" s="195">
        <v>0.157</v>
      </c>
      <c r="X2577" s="195">
        <v>0.23</v>
      </c>
      <c r="Y2577" s="195">
        <v>5.0000000000000001E-3</v>
      </c>
      <c r="Z2577" s="195">
        <v>2.5999999999999999E-2</v>
      </c>
      <c r="AA2577" s="195">
        <v>2.8000000000000001E-2</v>
      </c>
      <c r="AB2577" s="195">
        <v>6.6000000000000003E-2</v>
      </c>
    </row>
    <row r="2578" spans="1:28" x14ac:dyDescent="0.25">
      <c r="A2578" s="94" t="s">
        <v>4021</v>
      </c>
      <c r="B2578" s="195" t="s">
        <v>143</v>
      </c>
      <c r="C2578" s="195">
        <v>6.5420560747663545E-2</v>
      </c>
      <c r="D2578" s="195">
        <v>0.22741433021806853</v>
      </c>
      <c r="E2578" s="195">
        <v>0.1557632398753894</v>
      </c>
      <c r="F2578" s="195">
        <v>6.2305295950155761E-3</v>
      </c>
      <c r="G2578" s="195">
        <v>0.4735202492211838</v>
      </c>
      <c r="H2578" s="195">
        <v>3.1152647975077882E-2</v>
      </c>
      <c r="I2578" s="195">
        <v>4.0498442367601244E-2</v>
      </c>
      <c r="J2578" s="194">
        <v>0.99999999999999989</v>
      </c>
      <c r="K2578" s="196">
        <v>321</v>
      </c>
      <c r="L2578" s="94"/>
      <c r="M2578" s="195" t="s">
        <v>143</v>
      </c>
      <c r="N2578" s="195" t="s">
        <v>143</v>
      </c>
      <c r="O2578" s="195">
        <v>4.2999999999999997E-2</v>
      </c>
      <c r="P2578" s="195">
        <v>9.8000000000000004E-2</v>
      </c>
      <c r="Q2578" s="195">
        <v>0.185</v>
      </c>
      <c r="R2578" s="195">
        <v>0.27600000000000002</v>
      </c>
      <c r="S2578" s="195">
        <v>0.12</v>
      </c>
      <c r="T2578" s="195">
        <v>0.19900000000000001</v>
      </c>
      <c r="U2578" s="195">
        <v>2E-3</v>
      </c>
      <c r="V2578" s="195">
        <v>2.1999999999999999E-2</v>
      </c>
      <c r="W2578" s="195">
        <v>0.42</v>
      </c>
      <c r="X2578" s="195">
        <v>0.52800000000000002</v>
      </c>
      <c r="Y2578" s="195">
        <v>1.7000000000000001E-2</v>
      </c>
      <c r="Z2578" s="195">
        <v>5.6000000000000001E-2</v>
      </c>
      <c r="AA2578" s="195">
        <v>2.4E-2</v>
      </c>
      <c r="AB2578" s="195">
        <v>6.8000000000000005E-2</v>
      </c>
    </row>
    <row r="2579" spans="1:28" x14ac:dyDescent="0.25">
      <c r="A2579" s="94" t="s">
        <v>4022</v>
      </c>
      <c r="B2579" s="195">
        <v>0.14525810324129651</v>
      </c>
      <c r="C2579" s="195">
        <v>2.4009603841536613E-3</v>
      </c>
      <c r="D2579" s="195">
        <v>0.68547418967587037</v>
      </c>
      <c r="E2579" s="195">
        <v>4.441776710684274E-2</v>
      </c>
      <c r="F2579" s="195">
        <v>9.2436974789915971E-2</v>
      </c>
      <c r="G2579" s="195">
        <v>9.6038415366146452E-3</v>
      </c>
      <c r="H2579" s="195" t="s">
        <v>143</v>
      </c>
      <c r="I2579" s="195">
        <v>2.0408163265306121E-2</v>
      </c>
      <c r="J2579" s="194">
        <v>1</v>
      </c>
      <c r="K2579" s="196">
        <v>833</v>
      </c>
      <c r="L2579" s="94"/>
      <c r="M2579" s="195">
        <v>0.123</v>
      </c>
      <c r="N2579" s="195">
        <v>0.17100000000000001</v>
      </c>
      <c r="O2579" s="195">
        <v>1E-3</v>
      </c>
      <c r="P2579" s="195">
        <v>8.9999999999999993E-3</v>
      </c>
      <c r="Q2579" s="195">
        <v>0.65300000000000002</v>
      </c>
      <c r="R2579" s="195">
        <v>0.71599999999999997</v>
      </c>
      <c r="S2579" s="195">
        <v>3.2000000000000001E-2</v>
      </c>
      <c r="T2579" s="195">
        <v>6.0999999999999999E-2</v>
      </c>
      <c r="U2579" s="195">
        <v>7.4999999999999997E-2</v>
      </c>
      <c r="V2579" s="195">
        <v>0.114</v>
      </c>
      <c r="W2579" s="195">
        <v>5.0000000000000001E-3</v>
      </c>
      <c r="X2579" s="195">
        <v>1.9E-2</v>
      </c>
      <c r="Y2579" s="195" t="s">
        <v>143</v>
      </c>
      <c r="Z2579" s="195" t="s">
        <v>143</v>
      </c>
      <c r="AA2579" s="195">
        <v>1.2999999999999999E-2</v>
      </c>
      <c r="AB2579" s="195">
        <v>3.2000000000000001E-2</v>
      </c>
    </row>
    <row r="2580" spans="1:28" x14ac:dyDescent="0.25">
      <c r="A2580" s="94" t="s">
        <v>4023</v>
      </c>
      <c r="B2580" s="195">
        <v>8.7533156498673742E-2</v>
      </c>
      <c r="C2580" s="195">
        <v>0.23673740053050399</v>
      </c>
      <c r="D2580" s="195">
        <v>0.27122015915119363</v>
      </c>
      <c r="E2580" s="195">
        <v>6.56498673740053E-2</v>
      </c>
      <c r="F2580" s="195">
        <v>2.9840848806366047E-2</v>
      </c>
      <c r="G2580" s="195">
        <v>0.26392572944297082</v>
      </c>
      <c r="H2580" s="195">
        <v>7.9575596816976128E-3</v>
      </c>
      <c r="I2580" s="195">
        <v>3.7135278514588858E-2</v>
      </c>
      <c r="J2580" s="194">
        <v>1</v>
      </c>
      <c r="K2580" s="196">
        <v>1508</v>
      </c>
      <c r="L2580" s="94"/>
      <c r="M2580" s="195">
        <v>7.3999999999999996E-2</v>
      </c>
      <c r="N2580" s="195">
        <v>0.10299999999999999</v>
      </c>
      <c r="O2580" s="195">
        <v>0.216</v>
      </c>
      <c r="P2580" s="195">
        <v>0.25900000000000001</v>
      </c>
      <c r="Q2580" s="195">
        <v>0.249</v>
      </c>
      <c r="R2580" s="195">
        <v>0.29399999999999998</v>
      </c>
      <c r="S2580" s="195">
        <v>5.3999999999999999E-2</v>
      </c>
      <c r="T2580" s="195">
        <v>7.9000000000000001E-2</v>
      </c>
      <c r="U2580" s="195">
        <v>2.1999999999999999E-2</v>
      </c>
      <c r="V2580" s="195">
        <v>0.04</v>
      </c>
      <c r="W2580" s="195">
        <v>0.24199999999999999</v>
      </c>
      <c r="X2580" s="195">
        <v>0.28699999999999998</v>
      </c>
      <c r="Y2580" s="195">
        <v>5.0000000000000001E-3</v>
      </c>
      <c r="Z2580" s="195">
        <v>1.4E-2</v>
      </c>
      <c r="AA2580" s="195">
        <v>2.9000000000000001E-2</v>
      </c>
      <c r="AB2580" s="195">
        <v>4.8000000000000001E-2</v>
      </c>
    </row>
    <row r="2581" spans="1:28" x14ac:dyDescent="0.25">
      <c r="A2581" s="94" t="s">
        <v>4024</v>
      </c>
      <c r="B2581" s="195">
        <v>0.24712092130518235</v>
      </c>
      <c r="C2581" s="195">
        <v>0.46113243761996159</v>
      </c>
      <c r="D2581" s="195">
        <v>0.1343570057581574</v>
      </c>
      <c r="E2581" s="195">
        <v>4.0307101727447218E-2</v>
      </c>
      <c r="F2581" s="195">
        <v>9.5969289827255275E-4</v>
      </c>
      <c r="G2581" s="195">
        <v>6.1900191938579652E-2</v>
      </c>
      <c r="H2581" s="195">
        <v>4.7984644913627635E-3</v>
      </c>
      <c r="I2581" s="195">
        <v>4.9424184261036466E-2</v>
      </c>
      <c r="J2581" s="194">
        <v>1.0000000000000002</v>
      </c>
      <c r="K2581" s="196">
        <v>2084</v>
      </c>
      <c r="L2581" s="94"/>
      <c r="M2581" s="195">
        <v>0.22900000000000001</v>
      </c>
      <c r="N2581" s="195">
        <v>0.26600000000000001</v>
      </c>
      <c r="O2581" s="195">
        <v>0.44</v>
      </c>
      <c r="P2581" s="195">
        <v>0.48299999999999998</v>
      </c>
      <c r="Q2581" s="195">
        <v>0.12</v>
      </c>
      <c r="R2581" s="195">
        <v>0.15</v>
      </c>
      <c r="S2581" s="195">
        <v>3.3000000000000002E-2</v>
      </c>
      <c r="T2581" s="195">
        <v>0.05</v>
      </c>
      <c r="U2581" s="195">
        <v>0</v>
      </c>
      <c r="V2581" s="195">
        <v>3.0000000000000001E-3</v>
      </c>
      <c r="W2581" s="195">
        <v>5.1999999999999998E-2</v>
      </c>
      <c r="X2581" s="195">
        <v>7.2999999999999995E-2</v>
      </c>
      <c r="Y2581" s="195">
        <v>3.0000000000000001E-3</v>
      </c>
      <c r="Z2581" s="195">
        <v>8.9999999999999993E-3</v>
      </c>
      <c r="AA2581" s="195">
        <v>4.1000000000000002E-2</v>
      </c>
      <c r="AB2581" s="195">
        <v>0.06</v>
      </c>
    </row>
    <row r="2582" spans="1:28" x14ac:dyDescent="0.25">
      <c r="A2582" s="94" t="s">
        <v>4025</v>
      </c>
      <c r="B2582" s="195" t="s">
        <v>143</v>
      </c>
      <c r="C2582" s="195">
        <v>0.12027491408934708</v>
      </c>
      <c r="D2582" s="195">
        <v>0.37113402061855671</v>
      </c>
      <c r="E2582" s="195">
        <v>0.21305841924398625</v>
      </c>
      <c r="F2582" s="195">
        <v>2.0618556701030927E-2</v>
      </c>
      <c r="G2582" s="195">
        <v>0.22680412371134021</v>
      </c>
      <c r="H2582" s="195">
        <v>1.7182130584192441E-2</v>
      </c>
      <c r="I2582" s="195">
        <v>3.0927835051546393E-2</v>
      </c>
      <c r="J2582" s="194">
        <v>1</v>
      </c>
      <c r="K2582" s="196">
        <v>291</v>
      </c>
      <c r="L2582" s="94"/>
      <c r="M2582" s="195" t="s">
        <v>143</v>
      </c>
      <c r="N2582" s="195" t="s">
        <v>143</v>
      </c>
      <c r="O2582" s="195">
        <v>8.7999999999999995E-2</v>
      </c>
      <c r="P2582" s="195">
        <v>0.16300000000000001</v>
      </c>
      <c r="Q2582" s="195">
        <v>0.318</v>
      </c>
      <c r="R2582" s="195">
        <v>0.42799999999999999</v>
      </c>
      <c r="S2582" s="195">
        <v>0.17</v>
      </c>
      <c r="T2582" s="195">
        <v>0.26400000000000001</v>
      </c>
      <c r="U2582" s="195">
        <v>8.9999999999999993E-3</v>
      </c>
      <c r="V2582" s="195">
        <v>4.3999999999999997E-2</v>
      </c>
      <c r="W2582" s="195">
        <v>0.182</v>
      </c>
      <c r="X2582" s="195">
        <v>0.27800000000000002</v>
      </c>
      <c r="Y2582" s="195">
        <v>7.0000000000000001E-3</v>
      </c>
      <c r="Z2582" s="195">
        <v>0.04</v>
      </c>
      <c r="AA2582" s="195">
        <v>1.6E-2</v>
      </c>
      <c r="AB2582" s="195">
        <v>5.8000000000000003E-2</v>
      </c>
    </row>
    <row r="2583" spans="1:28" x14ac:dyDescent="0.25">
      <c r="A2583" s="94" t="s">
        <v>4026</v>
      </c>
      <c r="B2583" s="195" t="s">
        <v>143</v>
      </c>
      <c r="C2583" s="195">
        <v>0.14894932014833126</v>
      </c>
      <c r="D2583" s="195">
        <v>0.23671199011124847</v>
      </c>
      <c r="E2583" s="195">
        <v>0.17119901112484548</v>
      </c>
      <c r="F2583" s="195">
        <v>1.2978986402966625E-2</v>
      </c>
      <c r="G2583" s="195">
        <v>0.38875154511742893</v>
      </c>
      <c r="H2583" s="195">
        <v>1.3597033374536464E-2</v>
      </c>
      <c r="I2583" s="195">
        <v>2.7812113720642771E-2</v>
      </c>
      <c r="J2583" s="194">
        <v>0.99999999999999989</v>
      </c>
      <c r="K2583" s="196">
        <v>1618</v>
      </c>
      <c r="L2583" s="94"/>
      <c r="M2583" s="195" t="s">
        <v>143</v>
      </c>
      <c r="N2583" s="195" t="s">
        <v>143</v>
      </c>
      <c r="O2583" s="195">
        <v>0.13200000000000001</v>
      </c>
      <c r="P2583" s="195">
        <v>0.16700000000000001</v>
      </c>
      <c r="Q2583" s="195">
        <v>0.217</v>
      </c>
      <c r="R2583" s="195">
        <v>0.25800000000000001</v>
      </c>
      <c r="S2583" s="195">
        <v>0.154</v>
      </c>
      <c r="T2583" s="195">
        <v>0.19</v>
      </c>
      <c r="U2583" s="195">
        <v>8.9999999999999993E-3</v>
      </c>
      <c r="V2583" s="195">
        <v>0.02</v>
      </c>
      <c r="W2583" s="195">
        <v>0.36499999999999999</v>
      </c>
      <c r="X2583" s="195">
        <v>0.41299999999999998</v>
      </c>
      <c r="Y2583" s="195">
        <v>8.9999999999999993E-3</v>
      </c>
      <c r="Z2583" s="195">
        <v>2.1000000000000001E-2</v>
      </c>
      <c r="AA2583" s="195">
        <v>2.1000000000000001E-2</v>
      </c>
      <c r="AB2583" s="195">
        <v>3.6999999999999998E-2</v>
      </c>
    </row>
    <row r="2584" spans="1:28" x14ac:dyDescent="0.25">
      <c r="A2584" s="94" t="s">
        <v>4027</v>
      </c>
      <c r="B2584" s="195" t="s">
        <v>143</v>
      </c>
      <c r="C2584" s="195">
        <v>0.39080459770114945</v>
      </c>
      <c r="D2584" s="195">
        <v>0.40689655172413791</v>
      </c>
      <c r="E2584" s="195">
        <v>5.9770114942528735E-2</v>
      </c>
      <c r="F2584" s="195">
        <v>4.5977011494252873E-3</v>
      </c>
      <c r="G2584" s="195">
        <v>3.4482758620689655E-2</v>
      </c>
      <c r="H2584" s="195">
        <v>4.5977011494252873E-3</v>
      </c>
      <c r="I2584" s="195">
        <v>9.8850574712643677E-2</v>
      </c>
      <c r="J2584" s="194">
        <v>0.99999999999999989</v>
      </c>
      <c r="K2584" s="196">
        <v>435</v>
      </c>
      <c r="L2584" s="94"/>
      <c r="M2584" s="195" t="s">
        <v>143</v>
      </c>
      <c r="N2584" s="195" t="s">
        <v>143</v>
      </c>
      <c r="O2584" s="195">
        <v>0.34599999999999997</v>
      </c>
      <c r="P2584" s="195">
        <v>0.437</v>
      </c>
      <c r="Q2584" s="195">
        <v>0.36199999999999999</v>
      </c>
      <c r="R2584" s="195">
        <v>0.45400000000000001</v>
      </c>
      <c r="S2584" s="195">
        <v>4.1000000000000002E-2</v>
      </c>
      <c r="T2584" s="195">
        <v>8.5999999999999993E-2</v>
      </c>
      <c r="U2584" s="195">
        <v>1E-3</v>
      </c>
      <c r="V2584" s="195">
        <v>1.7000000000000001E-2</v>
      </c>
      <c r="W2584" s="195">
        <v>2.1000000000000001E-2</v>
      </c>
      <c r="X2584" s="195">
        <v>5.6000000000000001E-2</v>
      </c>
      <c r="Y2584" s="195">
        <v>1E-3</v>
      </c>
      <c r="Z2584" s="195">
        <v>1.7000000000000001E-2</v>
      </c>
      <c r="AA2584" s="195">
        <v>7.3999999999999996E-2</v>
      </c>
      <c r="AB2584" s="195">
        <v>0.13100000000000001</v>
      </c>
    </row>
    <row r="2585" spans="1:28" x14ac:dyDescent="0.25">
      <c r="A2585" s="94" t="s">
        <v>4028</v>
      </c>
      <c r="B2585" s="195" t="s">
        <v>143</v>
      </c>
      <c r="C2585" s="195">
        <v>0.13013698630136986</v>
      </c>
      <c r="D2585" s="195">
        <v>0.30821917808219179</v>
      </c>
      <c r="E2585" s="195">
        <v>0.18321917808219179</v>
      </c>
      <c r="F2585" s="195">
        <v>1.3698630136986301E-2</v>
      </c>
      <c r="G2585" s="195">
        <v>0.28767123287671231</v>
      </c>
      <c r="H2585" s="195">
        <v>5.1369863013698627E-3</v>
      </c>
      <c r="I2585" s="195">
        <v>7.1917808219178078E-2</v>
      </c>
      <c r="J2585" s="194">
        <v>0.99999999999999989</v>
      </c>
      <c r="K2585" s="196">
        <v>584</v>
      </c>
      <c r="L2585" s="94"/>
      <c r="M2585" s="195" t="s">
        <v>143</v>
      </c>
      <c r="N2585" s="195" t="s">
        <v>143</v>
      </c>
      <c r="O2585" s="195">
        <v>0.105</v>
      </c>
      <c r="P2585" s="195">
        <v>0.16</v>
      </c>
      <c r="Q2585" s="195">
        <v>0.27200000000000002</v>
      </c>
      <c r="R2585" s="195">
        <v>0.34699999999999998</v>
      </c>
      <c r="S2585" s="195">
        <v>0.154</v>
      </c>
      <c r="T2585" s="195">
        <v>0.217</v>
      </c>
      <c r="U2585" s="195">
        <v>7.0000000000000001E-3</v>
      </c>
      <c r="V2585" s="195">
        <v>2.7E-2</v>
      </c>
      <c r="W2585" s="195">
        <v>0.252</v>
      </c>
      <c r="X2585" s="195">
        <v>0.32600000000000001</v>
      </c>
      <c r="Y2585" s="195">
        <v>2E-3</v>
      </c>
      <c r="Z2585" s="195">
        <v>1.4999999999999999E-2</v>
      </c>
      <c r="AA2585" s="195">
        <v>5.3999999999999999E-2</v>
      </c>
      <c r="AB2585" s="195">
        <v>9.6000000000000002E-2</v>
      </c>
    </row>
    <row r="2586" spans="1:28" x14ac:dyDescent="0.25">
      <c r="A2586" s="94" t="s">
        <v>4029</v>
      </c>
      <c r="B2586" s="195" t="s">
        <v>143</v>
      </c>
      <c r="C2586" s="195">
        <v>0.29098360655737704</v>
      </c>
      <c r="D2586" s="195">
        <v>0.24180327868852458</v>
      </c>
      <c r="E2586" s="195">
        <v>6.9672131147540978E-2</v>
      </c>
      <c r="F2586" s="195">
        <v>0.12704918032786885</v>
      </c>
      <c r="G2586" s="195">
        <v>0.20901639344262296</v>
      </c>
      <c r="H2586" s="195">
        <v>2.0491803278688523E-2</v>
      </c>
      <c r="I2586" s="195">
        <v>4.0983606557377046E-2</v>
      </c>
      <c r="J2586" s="194">
        <v>1</v>
      </c>
      <c r="K2586" s="196">
        <v>244</v>
      </c>
      <c r="L2586" s="94"/>
      <c r="M2586" s="195" t="s">
        <v>143</v>
      </c>
      <c r="N2586" s="195" t="s">
        <v>143</v>
      </c>
      <c r="O2586" s="195">
        <v>0.23799999999999999</v>
      </c>
      <c r="P2586" s="195">
        <v>0.35099999999999998</v>
      </c>
      <c r="Q2586" s="195">
        <v>0.192</v>
      </c>
      <c r="R2586" s="195">
        <v>0.29899999999999999</v>
      </c>
      <c r="S2586" s="195">
        <v>4.3999999999999997E-2</v>
      </c>
      <c r="T2586" s="195">
        <v>0.109</v>
      </c>
      <c r="U2586" s="195">
        <v>9.0999999999999998E-2</v>
      </c>
      <c r="V2586" s="195">
        <v>0.17499999999999999</v>
      </c>
      <c r="W2586" s="195">
        <v>0.16300000000000001</v>
      </c>
      <c r="X2586" s="195">
        <v>0.26400000000000001</v>
      </c>
      <c r="Y2586" s="195">
        <v>8.9999999999999993E-3</v>
      </c>
      <c r="Z2586" s="195">
        <v>4.7E-2</v>
      </c>
      <c r="AA2586" s="195">
        <v>2.1999999999999999E-2</v>
      </c>
      <c r="AB2586" s="195">
        <v>7.3999999999999996E-2</v>
      </c>
    </row>
    <row r="2587" spans="1:28" x14ac:dyDescent="0.25">
      <c r="A2587" s="94" t="s">
        <v>4030</v>
      </c>
      <c r="B2587" s="195" t="s">
        <v>143</v>
      </c>
      <c r="C2587" s="195">
        <v>9.718670076726342E-2</v>
      </c>
      <c r="D2587" s="195">
        <v>0.27877237851662406</v>
      </c>
      <c r="E2587" s="195">
        <v>0.14066496163682865</v>
      </c>
      <c r="F2587" s="195">
        <v>1.5345268542199489E-2</v>
      </c>
      <c r="G2587" s="195">
        <v>0.42710997442455245</v>
      </c>
      <c r="H2587" s="195">
        <v>1.5345268542199489E-2</v>
      </c>
      <c r="I2587" s="195">
        <v>2.557544757033248E-2</v>
      </c>
      <c r="J2587" s="194">
        <v>1.0000000000000002</v>
      </c>
      <c r="K2587" s="196">
        <v>391</v>
      </c>
      <c r="L2587" s="94"/>
      <c r="M2587" s="195" t="s">
        <v>143</v>
      </c>
      <c r="N2587" s="195" t="s">
        <v>143</v>
      </c>
      <c r="O2587" s="195">
        <v>7.1999999999999995E-2</v>
      </c>
      <c r="P2587" s="195">
        <v>0.13100000000000001</v>
      </c>
      <c r="Q2587" s="195">
        <v>0.23699999999999999</v>
      </c>
      <c r="R2587" s="195">
        <v>0.32500000000000001</v>
      </c>
      <c r="S2587" s="195">
        <v>0.11</v>
      </c>
      <c r="T2587" s="195">
        <v>0.17899999999999999</v>
      </c>
      <c r="U2587" s="195">
        <v>7.0000000000000001E-3</v>
      </c>
      <c r="V2587" s="195">
        <v>3.3000000000000002E-2</v>
      </c>
      <c r="W2587" s="195">
        <v>0.379</v>
      </c>
      <c r="X2587" s="195">
        <v>0.47699999999999998</v>
      </c>
      <c r="Y2587" s="195">
        <v>7.0000000000000001E-3</v>
      </c>
      <c r="Z2587" s="195">
        <v>3.3000000000000002E-2</v>
      </c>
      <c r="AA2587" s="195">
        <v>1.4E-2</v>
      </c>
      <c r="AB2587" s="195">
        <v>4.5999999999999999E-2</v>
      </c>
    </row>
    <row r="2588" spans="1:28" x14ac:dyDescent="0.25">
      <c r="A2588" s="94" t="s">
        <v>4031</v>
      </c>
      <c r="B2588" s="195" t="s">
        <v>143</v>
      </c>
      <c r="C2588" s="195">
        <v>0.23639896373056996</v>
      </c>
      <c r="D2588" s="195">
        <v>0.47733160621761656</v>
      </c>
      <c r="E2588" s="195">
        <v>0.10038860103626943</v>
      </c>
      <c r="F2588" s="195">
        <v>5.8290155440414507E-3</v>
      </c>
      <c r="G2588" s="195">
        <v>9.0673575129533682E-2</v>
      </c>
      <c r="H2588" s="195">
        <v>5.8290155440414507E-3</v>
      </c>
      <c r="I2588" s="195">
        <v>8.3549222797927467E-2</v>
      </c>
      <c r="J2588" s="194">
        <v>1</v>
      </c>
      <c r="K2588" s="196">
        <v>1544</v>
      </c>
      <c r="L2588" s="94"/>
      <c r="M2588" s="195" t="s">
        <v>143</v>
      </c>
      <c r="N2588" s="195" t="s">
        <v>143</v>
      </c>
      <c r="O2588" s="195">
        <v>0.216</v>
      </c>
      <c r="P2588" s="195">
        <v>0.25800000000000001</v>
      </c>
      <c r="Q2588" s="195">
        <v>0.45300000000000001</v>
      </c>
      <c r="R2588" s="195">
        <v>0.502</v>
      </c>
      <c r="S2588" s="195">
        <v>8.5999999999999993E-2</v>
      </c>
      <c r="T2588" s="195">
        <v>0.11600000000000001</v>
      </c>
      <c r="U2588" s="195">
        <v>3.0000000000000001E-3</v>
      </c>
      <c r="V2588" s="195">
        <v>1.0999999999999999E-2</v>
      </c>
      <c r="W2588" s="195">
        <v>7.6999999999999999E-2</v>
      </c>
      <c r="X2588" s="195">
        <v>0.106</v>
      </c>
      <c r="Y2588" s="195">
        <v>3.0000000000000001E-3</v>
      </c>
      <c r="Z2588" s="195">
        <v>1.0999999999999999E-2</v>
      </c>
      <c r="AA2588" s="195">
        <v>7.0999999999999994E-2</v>
      </c>
      <c r="AB2588" s="195">
        <v>9.8000000000000004E-2</v>
      </c>
    </row>
    <row r="2589" spans="1:28" x14ac:dyDescent="0.25">
      <c r="A2589" s="94" t="s">
        <v>4032</v>
      </c>
      <c r="B2589" s="195" t="s">
        <v>143</v>
      </c>
      <c r="C2589" s="195">
        <v>0.40634920634920635</v>
      </c>
      <c r="D2589" s="195">
        <v>0.3396825396825397</v>
      </c>
      <c r="E2589" s="195">
        <v>6.6666666666666666E-2</v>
      </c>
      <c r="F2589" s="195">
        <v>9.5238095238095247E-3</v>
      </c>
      <c r="G2589" s="195">
        <v>9.2063492063492069E-2</v>
      </c>
      <c r="H2589" s="195">
        <v>1.9047619047619049E-2</v>
      </c>
      <c r="I2589" s="195">
        <v>6.6666666666666666E-2</v>
      </c>
      <c r="J2589" s="194">
        <v>1</v>
      </c>
      <c r="K2589" s="196">
        <v>315</v>
      </c>
      <c r="L2589" s="94"/>
      <c r="M2589" s="195" t="s">
        <v>143</v>
      </c>
      <c r="N2589" s="195" t="s">
        <v>143</v>
      </c>
      <c r="O2589" s="195">
        <v>0.35399999999999998</v>
      </c>
      <c r="P2589" s="195">
        <v>0.46100000000000002</v>
      </c>
      <c r="Q2589" s="195">
        <v>0.28999999999999998</v>
      </c>
      <c r="R2589" s="195">
        <v>0.39400000000000002</v>
      </c>
      <c r="S2589" s="195">
        <v>4.3999999999999997E-2</v>
      </c>
      <c r="T2589" s="195">
        <v>0.1</v>
      </c>
      <c r="U2589" s="195">
        <v>3.0000000000000001E-3</v>
      </c>
      <c r="V2589" s="195">
        <v>2.8000000000000001E-2</v>
      </c>
      <c r="W2589" s="195">
        <v>6.5000000000000002E-2</v>
      </c>
      <c r="X2589" s="195">
        <v>0.129</v>
      </c>
      <c r="Y2589" s="195">
        <v>8.9999999999999993E-3</v>
      </c>
      <c r="Z2589" s="195">
        <v>4.1000000000000002E-2</v>
      </c>
      <c r="AA2589" s="195">
        <v>4.3999999999999997E-2</v>
      </c>
      <c r="AB2589" s="195">
        <v>0.1</v>
      </c>
    </row>
    <row r="2590" spans="1:28" x14ac:dyDescent="0.25">
      <c r="A2590" s="94" t="s">
        <v>4033</v>
      </c>
      <c r="B2590" s="195">
        <v>5.9263185793798037E-2</v>
      </c>
      <c r="C2590" s="195">
        <v>0.37010336602173338</v>
      </c>
      <c r="D2590" s="195">
        <v>0.23265306122448978</v>
      </c>
      <c r="E2590" s="195">
        <v>9.4460641399416914E-2</v>
      </c>
      <c r="F2590" s="195">
        <v>1.6538563477338987E-2</v>
      </c>
      <c r="G2590" s="195">
        <v>0.20853432282003712</v>
      </c>
      <c r="H2590" s="195">
        <v>1.9613040021203287E-3</v>
      </c>
      <c r="I2590" s="195">
        <v>1.6485555261065467E-2</v>
      </c>
      <c r="J2590" s="194">
        <v>1</v>
      </c>
      <c r="K2590" s="196">
        <v>18865</v>
      </c>
      <c r="L2590" s="94"/>
      <c r="M2590" s="195">
        <v>5.6000000000000001E-2</v>
      </c>
      <c r="N2590" s="195">
        <v>6.3E-2</v>
      </c>
      <c r="O2590" s="195">
        <v>0.36299999999999999</v>
      </c>
      <c r="P2590" s="195">
        <v>0.377</v>
      </c>
      <c r="Q2590" s="195">
        <v>0.22700000000000001</v>
      </c>
      <c r="R2590" s="195">
        <v>0.23899999999999999</v>
      </c>
      <c r="S2590" s="195">
        <v>0.09</v>
      </c>
      <c r="T2590" s="195">
        <v>9.9000000000000005E-2</v>
      </c>
      <c r="U2590" s="195">
        <v>1.4999999999999999E-2</v>
      </c>
      <c r="V2590" s="195">
        <v>1.7999999999999999E-2</v>
      </c>
      <c r="W2590" s="195">
        <v>0.20300000000000001</v>
      </c>
      <c r="X2590" s="195">
        <v>0.214</v>
      </c>
      <c r="Y2590" s="195">
        <v>1E-3</v>
      </c>
      <c r="Z2590" s="195">
        <v>3.0000000000000001E-3</v>
      </c>
      <c r="AA2590" s="195">
        <v>1.4999999999999999E-2</v>
      </c>
      <c r="AB2590" s="195">
        <v>1.7999999999999999E-2</v>
      </c>
    </row>
    <row r="2591" spans="1:28" x14ac:dyDescent="0.25">
      <c r="A2591" s="94" t="s">
        <v>4034</v>
      </c>
      <c r="B2591" s="195" t="s">
        <v>143</v>
      </c>
      <c r="C2591" s="195">
        <v>0.39770867430441897</v>
      </c>
      <c r="D2591" s="195">
        <v>0.25859247135842883</v>
      </c>
      <c r="E2591" s="195">
        <v>0.12929623567921442</v>
      </c>
      <c r="F2591" s="195">
        <v>1.6366612111292964E-2</v>
      </c>
      <c r="G2591" s="195">
        <v>0.18330605564648117</v>
      </c>
      <c r="H2591" s="195">
        <v>1.6366612111292963E-3</v>
      </c>
      <c r="I2591" s="195">
        <v>1.3093289689034371E-2</v>
      </c>
      <c r="J2591" s="194">
        <v>1</v>
      </c>
      <c r="K2591" s="196">
        <v>611</v>
      </c>
      <c r="L2591" s="94"/>
      <c r="M2591" s="195" t="s">
        <v>143</v>
      </c>
      <c r="N2591" s="195" t="s">
        <v>143</v>
      </c>
      <c r="O2591" s="195">
        <v>0.36</v>
      </c>
      <c r="P2591" s="195">
        <v>0.437</v>
      </c>
      <c r="Q2591" s="195">
        <v>0.22500000000000001</v>
      </c>
      <c r="R2591" s="195">
        <v>0.29499999999999998</v>
      </c>
      <c r="S2591" s="195">
        <v>0.105</v>
      </c>
      <c r="T2591" s="195">
        <v>0.158</v>
      </c>
      <c r="U2591" s="195">
        <v>8.9999999999999993E-3</v>
      </c>
      <c r="V2591" s="195">
        <v>0.03</v>
      </c>
      <c r="W2591" s="195">
        <v>0.155</v>
      </c>
      <c r="X2591" s="195">
        <v>0.216</v>
      </c>
      <c r="Y2591" s="195">
        <v>0</v>
      </c>
      <c r="Z2591" s="195">
        <v>8.9999999999999993E-3</v>
      </c>
      <c r="AA2591" s="195">
        <v>7.0000000000000001E-3</v>
      </c>
      <c r="AB2591" s="195">
        <v>2.5999999999999999E-2</v>
      </c>
    </row>
    <row r="2592" spans="1:28" x14ac:dyDescent="0.25">
      <c r="A2592" s="94" t="s">
        <v>4035</v>
      </c>
      <c r="B2592" s="195" t="s">
        <v>143</v>
      </c>
      <c r="C2592" s="195">
        <v>0.13333333333333333</v>
      </c>
      <c r="D2592" s="195">
        <v>0.19047619047619047</v>
      </c>
      <c r="E2592" s="195">
        <v>8.2539682539682538E-2</v>
      </c>
      <c r="F2592" s="195">
        <v>7.9365079365079361E-3</v>
      </c>
      <c r="G2592" s="195">
        <v>0.55714285714285716</v>
      </c>
      <c r="H2592" s="195">
        <v>9.5238095238095247E-3</v>
      </c>
      <c r="I2592" s="195">
        <v>1.9047619047619049E-2</v>
      </c>
      <c r="J2592" s="194">
        <v>1</v>
      </c>
      <c r="K2592" s="196">
        <v>630</v>
      </c>
      <c r="L2592" s="94"/>
      <c r="M2592" s="195" t="s">
        <v>143</v>
      </c>
      <c r="N2592" s="195" t="s">
        <v>143</v>
      </c>
      <c r="O2592" s="195">
        <v>0.109</v>
      </c>
      <c r="P2592" s="195">
        <v>0.16200000000000001</v>
      </c>
      <c r="Q2592" s="195">
        <v>0.16200000000000001</v>
      </c>
      <c r="R2592" s="195">
        <v>0.223</v>
      </c>
      <c r="S2592" s="195">
        <v>6.3E-2</v>
      </c>
      <c r="T2592" s="195">
        <v>0.107</v>
      </c>
      <c r="U2592" s="195">
        <v>3.0000000000000001E-3</v>
      </c>
      <c r="V2592" s="195">
        <v>1.7999999999999999E-2</v>
      </c>
      <c r="W2592" s="195">
        <v>0.51800000000000002</v>
      </c>
      <c r="X2592" s="195">
        <v>0.59499999999999997</v>
      </c>
      <c r="Y2592" s="195">
        <v>4.0000000000000001E-3</v>
      </c>
      <c r="Z2592" s="195">
        <v>2.1000000000000001E-2</v>
      </c>
      <c r="AA2592" s="195">
        <v>1.0999999999999999E-2</v>
      </c>
      <c r="AB2592" s="195">
        <v>3.3000000000000002E-2</v>
      </c>
    </row>
    <row r="2593" spans="1:28" x14ac:dyDescent="0.25">
      <c r="A2593" s="94" t="s">
        <v>4036</v>
      </c>
      <c r="B2593" s="195">
        <v>0.4281150159744409</v>
      </c>
      <c r="C2593" s="195">
        <v>1.3692377909630307E-3</v>
      </c>
      <c r="D2593" s="195">
        <v>0.34641716111364673</v>
      </c>
      <c r="E2593" s="195">
        <v>0.17982656321314469</v>
      </c>
      <c r="F2593" s="195">
        <v>1.8256503879507074E-3</v>
      </c>
      <c r="G2593" s="195">
        <v>1.0953902327704245E-2</v>
      </c>
      <c r="H2593" s="195" t="s">
        <v>143</v>
      </c>
      <c r="I2593" s="195">
        <v>3.1492469192149701E-2</v>
      </c>
      <c r="J2593" s="194">
        <v>0.99999999999999989</v>
      </c>
      <c r="K2593" s="196">
        <v>2191</v>
      </c>
      <c r="L2593" s="94"/>
      <c r="M2593" s="195">
        <v>0.40799999999999997</v>
      </c>
      <c r="N2593" s="195">
        <v>0.44900000000000001</v>
      </c>
      <c r="O2593" s="195">
        <v>0</v>
      </c>
      <c r="P2593" s="195">
        <v>4.0000000000000001E-3</v>
      </c>
      <c r="Q2593" s="195">
        <v>0.32700000000000001</v>
      </c>
      <c r="R2593" s="195">
        <v>0.36699999999999999</v>
      </c>
      <c r="S2593" s="195">
        <v>0.16400000000000001</v>
      </c>
      <c r="T2593" s="195">
        <v>0.19600000000000001</v>
      </c>
      <c r="U2593" s="195">
        <v>1E-3</v>
      </c>
      <c r="V2593" s="195">
        <v>5.0000000000000001E-3</v>
      </c>
      <c r="W2593" s="195">
        <v>7.0000000000000001E-3</v>
      </c>
      <c r="X2593" s="195">
        <v>1.6E-2</v>
      </c>
      <c r="Y2593" s="195" t="s">
        <v>143</v>
      </c>
      <c r="Z2593" s="195" t="s">
        <v>143</v>
      </c>
      <c r="AA2593" s="195">
        <v>2.5000000000000001E-2</v>
      </c>
      <c r="AB2593" s="195">
        <v>0.04</v>
      </c>
    </row>
    <row r="2594" spans="1:28" x14ac:dyDescent="0.25">
      <c r="A2594" s="94" t="s">
        <v>4037</v>
      </c>
      <c r="B2594" s="195">
        <v>0.11875547765118318</v>
      </c>
      <c r="C2594" s="195">
        <v>0.3141980718667835</v>
      </c>
      <c r="D2594" s="195">
        <v>0.21603856266432953</v>
      </c>
      <c r="E2594" s="195">
        <v>7.9316389132340057E-2</v>
      </c>
      <c r="F2594" s="195">
        <v>3.4618755477651184E-2</v>
      </c>
      <c r="G2594" s="195">
        <v>0.22085889570552147</v>
      </c>
      <c r="H2594" s="195">
        <v>2.6292725679228747E-3</v>
      </c>
      <c r="I2594" s="195">
        <v>1.3584574934268186E-2</v>
      </c>
      <c r="J2594" s="194">
        <v>1</v>
      </c>
      <c r="K2594" s="196">
        <v>2282</v>
      </c>
      <c r="L2594" s="94"/>
      <c r="M2594" s="195">
        <v>0.106</v>
      </c>
      <c r="N2594" s="195">
        <v>0.13300000000000001</v>
      </c>
      <c r="O2594" s="195">
        <v>0.29499999999999998</v>
      </c>
      <c r="P2594" s="195">
        <v>0.33400000000000002</v>
      </c>
      <c r="Q2594" s="195">
        <v>0.2</v>
      </c>
      <c r="R2594" s="195">
        <v>0.23300000000000001</v>
      </c>
      <c r="S2594" s="195">
        <v>6.9000000000000006E-2</v>
      </c>
      <c r="T2594" s="195">
        <v>9.0999999999999998E-2</v>
      </c>
      <c r="U2594" s="195">
        <v>2.8000000000000001E-2</v>
      </c>
      <c r="V2594" s="195">
        <v>4.2999999999999997E-2</v>
      </c>
      <c r="W2594" s="195">
        <v>0.20399999999999999</v>
      </c>
      <c r="X2594" s="195">
        <v>0.23799999999999999</v>
      </c>
      <c r="Y2594" s="195">
        <v>1E-3</v>
      </c>
      <c r="Z2594" s="195">
        <v>6.0000000000000001E-3</v>
      </c>
      <c r="AA2594" s="195">
        <v>0.01</v>
      </c>
      <c r="AB2594" s="195">
        <v>1.9E-2</v>
      </c>
    </row>
    <row r="2595" spans="1:28" x14ac:dyDescent="0.25">
      <c r="A2595" s="94" t="s">
        <v>4038</v>
      </c>
      <c r="B2595" s="195">
        <v>0.2999614940315749</v>
      </c>
      <c r="C2595" s="195">
        <v>0.57450904890257992</v>
      </c>
      <c r="D2595" s="195">
        <v>5.1983057373892951E-2</v>
      </c>
      <c r="E2595" s="195">
        <v>1.9638043896804003E-2</v>
      </c>
      <c r="F2595" s="195" t="s">
        <v>143</v>
      </c>
      <c r="G2595" s="195">
        <v>4.1201386214863307E-2</v>
      </c>
      <c r="H2595" s="195">
        <v>2.6954177897574125E-3</v>
      </c>
      <c r="I2595" s="195">
        <v>1.0011551790527531E-2</v>
      </c>
      <c r="J2595" s="194">
        <v>1.0000000000000002</v>
      </c>
      <c r="K2595" s="196">
        <v>2597</v>
      </c>
      <c r="L2595" s="94"/>
      <c r="M2595" s="195">
        <v>0.28299999999999997</v>
      </c>
      <c r="N2595" s="195">
        <v>0.318</v>
      </c>
      <c r="O2595" s="195">
        <v>0.55500000000000005</v>
      </c>
      <c r="P2595" s="195">
        <v>0.59299999999999997</v>
      </c>
      <c r="Q2595" s="195">
        <v>4.3999999999999997E-2</v>
      </c>
      <c r="R2595" s="195">
        <v>6.0999999999999999E-2</v>
      </c>
      <c r="S2595" s="195">
        <v>1.4999999999999999E-2</v>
      </c>
      <c r="T2595" s="195">
        <v>2.5999999999999999E-2</v>
      </c>
      <c r="U2595" s="195" t="s">
        <v>143</v>
      </c>
      <c r="V2595" s="195" t="s">
        <v>143</v>
      </c>
      <c r="W2595" s="195">
        <v>3.4000000000000002E-2</v>
      </c>
      <c r="X2595" s="195">
        <v>0.05</v>
      </c>
      <c r="Y2595" s="195">
        <v>1E-3</v>
      </c>
      <c r="Z2595" s="195">
        <v>6.0000000000000001E-3</v>
      </c>
      <c r="AA2595" s="195">
        <v>7.0000000000000001E-3</v>
      </c>
      <c r="AB2595" s="195">
        <v>1.4999999999999999E-2</v>
      </c>
    </row>
    <row r="2596" spans="1:28" x14ac:dyDescent="0.25">
      <c r="A2596" s="94" t="s">
        <v>4039</v>
      </c>
      <c r="B2596" s="195" t="s">
        <v>143</v>
      </c>
      <c r="C2596" s="195">
        <v>0.31089108910891089</v>
      </c>
      <c r="D2596" s="195">
        <v>0.33069306930693071</v>
      </c>
      <c r="E2596" s="195">
        <v>0.14257425742574256</v>
      </c>
      <c r="F2596" s="195">
        <v>1.9801980198019802E-3</v>
      </c>
      <c r="G2596" s="195">
        <v>0.19801980198019803</v>
      </c>
      <c r="H2596" s="195">
        <v>3.9603960396039604E-3</v>
      </c>
      <c r="I2596" s="195">
        <v>1.1881188118811881E-2</v>
      </c>
      <c r="J2596" s="194">
        <v>1</v>
      </c>
      <c r="K2596" s="196">
        <v>505</v>
      </c>
      <c r="L2596" s="94"/>
      <c r="M2596" s="195" t="s">
        <v>143</v>
      </c>
      <c r="N2596" s="195" t="s">
        <v>143</v>
      </c>
      <c r="O2596" s="195">
        <v>0.27200000000000002</v>
      </c>
      <c r="P2596" s="195">
        <v>0.35299999999999998</v>
      </c>
      <c r="Q2596" s="195">
        <v>0.29099999999999998</v>
      </c>
      <c r="R2596" s="195">
        <v>0.373</v>
      </c>
      <c r="S2596" s="195">
        <v>0.115</v>
      </c>
      <c r="T2596" s="195">
        <v>0.17599999999999999</v>
      </c>
      <c r="U2596" s="195">
        <v>0</v>
      </c>
      <c r="V2596" s="195">
        <v>1.0999999999999999E-2</v>
      </c>
      <c r="W2596" s="195">
        <v>0.16600000000000001</v>
      </c>
      <c r="X2596" s="195">
        <v>0.23499999999999999</v>
      </c>
      <c r="Y2596" s="195">
        <v>1E-3</v>
      </c>
      <c r="Z2596" s="195">
        <v>1.4E-2</v>
      </c>
      <c r="AA2596" s="195">
        <v>5.0000000000000001E-3</v>
      </c>
      <c r="AB2596" s="195">
        <v>2.5999999999999999E-2</v>
      </c>
    </row>
    <row r="2597" spans="1:28" x14ac:dyDescent="0.25">
      <c r="A2597" s="94" t="s">
        <v>4040</v>
      </c>
      <c r="B2597" s="195" t="s">
        <v>143</v>
      </c>
      <c r="C2597" s="195">
        <v>0.32870071105365223</v>
      </c>
      <c r="D2597" s="195">
        <v>0.20103425985778928</v>
      </c>
      <c r="E2597" s="195">
        <v>0.10795087265675501</v>
      </c>
      <c r="F2597" s="195">
        <v>1.1958629605688428E-2</v>
      </c>
      <c r="G2597" s="195">
        <v>0.33645765998707178</v>
      </c>
      <c r="H2597" s="195" t="s">
        <v>143</v>
      </c>
      <c r="I2597" s="195">
        <v>1.3897866839043309E-2</v>
      </c>
      <c r="J2597" s="194">
        <v>0.99999999999999989</v>
      </c>
      <c r="K2597" s="196">
        <v>3094</v>
      </c>
      <c r="L2597" s="94"/>
      <c r="M2597" s="195" t="s">
        <v>143</v>
      </c>
      <c r="N2597" s="195" t="s">
        <v>143</v>
      </c>
      <c r="O2597" s="195">
        <v>0.312</v>
      </c>
      <c r="P2597" s="195">
        <v>0.34499999999999997</v>
      </c>
      <c r="Q2597" s="195">
        <v>0.187</v>
      </c>
      <c r="R2597" s="195">
        <v>0.216</v>
      </c>
      <c r="S2597" s="195">
        <v>9.7000000000000003E-2</v>
      </c>
      <c r="T2597" s="195">
        <v>0.11899999999999999</v>
      </c>
      <c r="U2597" s="195">
        <v>8.9999999999999993E-3</v>
      </c>
      <c r="V2597" s="195">
        <v>1.6E-2</v>
      </c>
      <c r="W2597" s="195">
        <v>0.32</v>
      </c>
      <c r="X2597" s="195">
        <v>0.35299999999999998</v>
      </c>
      <c r="Y2597" s="195" t="s">
        <v>143</v>
      </c>
      <c r="Z2597" s="195" t="s">
        <v>143</v>
      </c>
      <c r="AA2597" s="195">
        <v>0.01</v>
      </c>
      <c r="AB2597" s="195">
        <v>1.9E-2</v>
      </c>
    </row>
    <row r="2598" spans="1:28" x14ac:dyDescent="0.25">
      <c r="A2598" s="94" t="s">
        <v>4041</v>
      </c>
      <c r="B2598" s="195" t="s">
        <v>143</v>
      </c>
      <c r="C2598" s="195">
        <v>0.59657320872274144</v>
      </c>
      <c r="D2598" s="195">
        <v>0.26012461059190028</v>
      </c>
      <c r="E2598" s="195">
        <v>6.3862928348909651E-2</v>
      </c>
      <c r="F2598" s="195">
        <v>3.1152647975077881E-3</v>
      </c>
      <c r="G2598" s="195">
        <v>1.5576323987538941E-2</v>
      </c>
      <c r="H2598" s="195" t="s">
        <v>143</v>
      </c>
      <c r="I2598" s="195">
        <v>6.0747663551401869E-2</v>
      </c>
      <c r="J2598" s="194">
        <v>0.99999999999999989</v>
      </c>
      <c r="K2598" s="196">
        <v>642</v>
      </c>
      <c r="L2598" s="94"/>
      <c r="M2598" s="195" t="s">
        <v>143</v>
      </c>
      <c r="N2598" s="195" t="s">
        <v>143</v>
      </c>
      <c r="O2598" s="195">
        <v>0.55800000000000005</v>
      </c>
      <c r="P2598" s="195">
        <v>0.63400000000000001</v>
      </c>
      <c r="Q2598" s="195">
        <v>0.22800000000000001</v>
      </c>
      <c r="R2598" s="195">
        <v>0.29499999999999998</v>
      </c>
      <c r="S2598" s="195">
        <v>4.7E-2</v>
      </c>
      <c r="T2598" s="195">
        <v>8.5000000000000006E-2</v>
      </c>
      <c r="U2598" s="195">
        <v>1E-3</v>
      </c>
      <c r="V2598" s="195">
        <v>1.0999999999999999E-2</v>
      </c>
      <c r="W2598" s="195">
        <v>8.0000000000000002E-3</v>
      </c>
      <c r="X2598" s="195">
        <v>2.8000000000000001E-2</v>
      </c>
      <c r="Y2598" s="195" t="s">
        <v>143</v>
      </c>
      <c r="Z2598" s="195" t="s">
        <v>143</v>
      </c>
      <c r="AA2598" s="195">
        <v>4.4999999999999998E-2</v>
      </c>
      <c r="AB2598" s="195">
        <v>8.2000000000000003E-2</v>
      </c>
    </row>
    <row r="2599" spans="1:28" x14ac:dyDescent="0.25">
      <c r="A2599" s="94" t="s">
        <v>4042</v>
      </c>
      <c r="B2599" s="195" t="s">
        <v>143</v>
      </c>
      <c r="C2599" s="195">
        <v>0.23179791976225855</v>
      </c>
      <c r="D2599" s="195">
        <v>0.38038632986627041</v>
      </c>
      <c r="E2599" s="195">
        <v>0.11441307578008915</v>
      </c>
      <c r="F2599" s="195">
        <v>2.8231797919762259E-2</v>
      </c>
      <c r="G2599" s="195">
        <v>0.22288261515601784</v>
      </c>
      <c r="H2599" s="195" t="s">
        <v>143</v>
      </c>
      <c r="I2599" s="195">
        <v>2.2288261515601784E-2</v>
      </c>
      <c r="J2599" s="194">
        <v>1</v>
      </c>
      <c r="K2599" s="196">
        <v>673</v>
      </c>
      <c r="L2599" s="94"/>
      <c r="M2599" s="195" t="s">
        <v>143</v>
      </c>
      <c r="N2599" s="195" t="s">
        <v>143</v>
      </c>
      <c r="O2599" s="195">
        <v>0.20100000000000001</v>
      </c>
      <c r="P2599" s="195">
        <v>0.26500000000000001</v>
      </c>
      <c r="Q2599" s="195">
        <v>0.34399999999999997</v>
      </c>
      <c r="R2599" s="195">
        <v>0.41799999999999998</v>
      </c>
      <c r="S2599" s="195">
        <v>9.2999999999999999E-2</v>
      </c>
      <c r="T2599" s="195">
        <v>0.14099999999999999</v>
      </c>
      <c r="U2599" s="195">
        <v>1.7999999999999999E-2</v>
      </c>
      <c r="V2599" s="195">
        <v>4.3999999999999997E-2</v>
      </c>
      <c r="W2599" s="195">
        <v>0.193</v>
      </c>
      <c r="X2599" s="195">
        <v>0.25600000000000001</v>
      </c>
      <c r="Y2599" s="195" t="s">
        <v>143</v>
      </c>
      <c r="Z2599" s="195" t="s">
        <v>143</v>
      </c>
      <c r="AA2599" s="195">
        <v>1.4E-2</v>
      </c>
      <c r="AB2599" s="195">
        <v>3.5999999999999997E-2</v>
      </c>
    </row>
    <row r="2600" spans="1:28" x14ac:dyDescent="0.25">
      <c r="A2600" s="94" t="s">
        <v>4043</v>
      </c>
      <c r="B2600" s="195" t="s">
        <v>143</v>
      </c>
      <c r="C2600" s="195">
        <v>0.48283261802575106</v>
      </c>
      <c r="D2600" s="195">
        <v>0.17167381974248927</v>
      </c>
      <c r="E2600" s="195">
        <v>7.5107296137339061E-2</v>
      </c>
      <c r="F2600" s="195">
        <v>8.7982832618025753E-2</v>
      </c>
      <c r="G2600" s="195">
        <v>0.16738197424892703</v>
      </c>
      <c r="H2600" s="195">
        <v>2.1459227467811159E-3</v>
      </c>
      <c r="I2600" s="195">
        <v>1.2875536480686695E-2</v>
      </c>
      <c r="J2600" s="194">
        <v>1</v>
      </c>
      <c r="K2600" s="196">
        <v>466</v>
      </c>
      <c r="L2600" s="94"/>
      <c r="M2600" s="195" t="s">
        <v>143</v>
      </c>
      <c r="N2600" s="195" t="s">
        <v>143</v>
      </c>
      <c r="O2600" s="195">
        <v>0.438</v>
      </c>
      <c r="P2600" s="195">
        <v>0.52800000000000002</v>
      </c>
      <c r="Q2600" s="195">
        <v>0.14000000000000001</v>
      </c>
      <c r="R2600" s="195">
        <v>0.20899999999999999</v>
      </c>
      <c r="S2600" s="195">
        <v>5.3999999999999999E-2</v>
      </c>
      <c r="T2600" s="195">
        <v>0.10299999999999999</v>
      </c>
      <c r="U2600" s="195">
        <v>6.6000000000000003E-2</v>
      </c>
      <c r="V2600" s="195">
        <v>0.11700000000000001</v>
      </c>
      <c r="W2600" s="195">
        <v>0.13600000000000001</v>
      </c>
      <c r="X2600" s="195">
        <v>0.20399999999999999</v>
      </c>
      <c r="Y2600" s="195">
        <v>0</v>
      </c>
      <c r="Z2600" s="195">
        <v>1.2E-2</v>
      </c>
      <c r="AA2600" s="195">
        <v>6.0000000000000001E-3</v>
      </c>
      <c r="AB2600" s="195">
        <v>2.8000000000000001E-2</v>
      </c>
    </row>
    <row r="2601" spans="1:28" x14ac:dyDescent="0.25">
      <c r="A2601" s="94" t="s">
        <v>4044</v>
      </c>
      <c r="B2601" s="195" t="s">
        <v>143</v>
      </c>
      <c r="C2601" s="195">
        <v>0.173828125</v>
      </c>
      <c r="D2601" s="195">
        <v>0.228515625</v>
      </c>
      <c r="E2601" s="195">
        <v>0.107421875</v>
      </c>
      <c r="F2601" s="195">
        <v>1.3671875E-2</v>
      </c>
      <c r="G2601" s="195">
        <v>0.4609375</v>
      </c>
      <c r="H2601" s="195">
        <v>3.90625E-3</v>
      </c>
      <c r="I2601" s="195">
        <v>1.171875E-2</v>
      </c>
      <c r="J2601" s="194">
        <v>1</v>
      </c>
      <c r="K2601" s="196">
        <v>512</v>
      </c>
      <c r="L2601" s="94"/>
      <c r="M2601" s="195" t="s">
        <v>143</v>
      </c>
      <c r="N2601" s="195" t="s">
        <v>143</v>
      </c>
      <c r="O2601" s="195">
        <v>0.14299999999999999</v>
      </c>
      <c r="P2601" s="195">
        <v>0.20899999999999999</v>
      </c>
      <c r="Q2601" s="195">
        <v>0.19400000000000001</v>
      </c>
      <c r="R2601" s="195">
        <v>0.26700000000000002</v>
      </c>
      <c r="S2601" s="195">
        <v>8.3000000000000004E-2</v>
      </c>
      <c r="T2601" s="195">
        <v>0.13700000000000001</v>
      </c>
      <c r="U2601" s="195">
        <v>7.0000000000000001E-3</v>
      </c>
      <c r="V2601" s="195">
        <v>2.8000000000000001E-2</v>
      </c>
      <c r="W2601" s="195">
        <v>0.41799999999999998</v>
      </c>
      <c r="X2601" s="195">
        <v>0.504</v>
      </c>
      <c r="Y2601" s="195">
        <v>1E-3</v>
      </c>
      <c r="Z2601" s="195">
        <v>1.4E-2</v>
      </c>
      <c r="AA2601" s="195">
        <v>5.0000000000000001E-3</v>
      </c>
      <c r="AB2601" s="195">
        <v>2.5000000000000001E-2</v>
      </c>
    </row>
    <row r="2602" spans="1:28" x14ac:dyDescent="0.25">
      <c r="A2602" s="94" t="s">
        <v>4045</v>
      </c>
      <c r="B2602" s="195" t="s">
        <v>143</v>
      </c>
      <c r="C2602" s="195">
        <v>0.47980997624703087</v>
      </c>
      <c r="D2602" s="195">
        <v>0.34109263657957245</v>
      </c>
      <c r="E2602" s="195">
        <v>7.9334916864608071E-2</v>
      </c>
      <c r="F2602" s="195">
        <v>4.2755344418052253E-3</v>
      </c>
      <c r="G2602" s="195">
        <v>8.1710213776722093E-2</v>
      </c>
      <c r="H2602" s="195">
        <v>9.501187648456057E-4</v>
      </c>
      <c r="I2602" s="195">
        <v>1.2826603325415678E-2</v>
      </c>
      <c r="J2602" s="194">
        <v>0.99999999999999978</v>
      </c>
      <c r="K2602" s="196">
        <v>2105</v>
      </c>
      <c r="L2602" s="94"/>
      <c r="M2602" s="195" t="s">
        <v>143</v>
      </c>
      <c r="N2602" s="195" t="s">
        <v>143</v>
      </c>
      <c r="O2602" s="195">
        <v>0.45900000000000002</v>
      </c>
      <c r="P2602" s="195">
        <v>0.501</v>
      </c>
      <c r="Q2602" s="195">
        <v>0.32100000000000001</v>
      </c>
      <c r="R2602" s="195">
        <v>0.36199999999999999</v>
      </c>
      <c r="S2602" s="195">
        <v>6.9000000000000006E-2</v>
      </c>
      <c r="T2602" s="195">
        <v>9.1999999999999998E-2</v>
      </c>
      <c r="U2602" s="195">
        <v>2E-3</v>
      </c>
      <c r="V2602" s="195">
        <v>8.0000000000000002E-3</v>
      </c>
      <c r="W2602" s="195">
        <v>7.0999999999999994E-2</v>
      </c>
      <c r="X2602" s="195">
        <v>9.4E-2</v>
      </c>
      <c r="Y2602" s="195">
        <v>0</v>
      </c>
      <c r="Z2602" s="195">
        <v>3.0000000000000001E-3</v>
      </c>
      <c r="AA2602" s="195">
        <v>8.9999999999999993E-3</v>
      </c>
      <c r="AB2602" s="195">
        <v>1.9E-2</v>
      </c>
    </row>
    <row r="2603" spans="1:28" x14ac:dyDescent="0.25">
      <c r="A2603" s="94" t="s">
        <v>4046</v>
      </c>
      <c r="B2603" s="195" t="s">
        <v>143</v>
      </c>
      <c r="C2603" s="195">
        <v>0.57377049180327866</v>
      </c>
      <c r="D2603" s="195">
        <v>0.2576112412177986</v>
      </c>
      <c r="E2603" s="195">
        <v>6.7915690866510545E-2</v>
      </c>
      <c r="F2603" s="195">
        <v>2.34192037470726E-3</v>
      </c>
      <c r="G2603" s="195">
        <v>7.0257611241217793E-2</v>
      </c>
      <c r="H2603" s="195" t="s">
        <v>143</v>
      </c>
      <c r="I2603" s="195">
        <v>2.8103044496487119E-2</v>
      </c>
      <c r="J2603" s="194">
        <v>1</v>
      </c>
      <c r="K2603" s="196">
        <v>427</v>
      </c>
      <c r="L2603" s="94"/>
      <c r="M2603" s="195" t="s">
        <v>143</v>
      </c>
      <c r="N2603" s="195" t="s">
        <v>143</v>
      </c>
      <c r="O2603" s="195">
        <v>0.52600000000000002</v>
      </c>
      <c r="P2603" s="195">
        <v>0.62</v>
      </c>
      <c r="Q2603" s="195">
        <v>0.218</v>
      </c>
      <c r="R2603" s="195">
        <v>0.30099999999999999</v>
      </c>
      <c r="S2603" s="195">
        <v>4.8000000000000001E-2</v>
      </c>
      <c r="T2603" s="195">
        <v>9.6000000000000002E-2</v>
      </c>
      <c r="U2603" s="195">
        <v>0</v>
      </c>
      <c r="V2603" s="195">
        <v>1.2999999999999999E-2</v>
      </c>
      <c r="W2603" s="195">
        <v>0.05</v>
      </c>
      <c r="X2603" s="195">
        <v>9.9000000000000005E-2</v>
      </c>
      <c r="Y2603" s="195" t="s">
        <v>143</v>
      </c>
      <c r="Z2603" s="195" t="s">
        <v>143</v>
      </c>
      <c r="AA2603" s="195">
        <v>1.6E-2</v>
      </c>
      <c r="AB2603" s="195">
        <v>4.8000000000000001E-2</v>
      </c>
    </row>
    <row r="2604" spans="1:28" x14ac:dyDescent="0.25">
      <c r="A2604" s="94" t="s">
        <v>4047</v>
      </c>
      <c r="B2604" s="195">
        <v>5.5829817790144509E-2</v>
      </c>
      <c r="C2604" s="195">
        <v>0.36406067677946324</v>
      </c>
      <c r="D2604" s="195">
        <v>0.25249079974867605</v>
      </c>
      <c r="E2604" s="195">
        <v>9.8016336056009332E-2</v>
      </c>
      <c r="F2604" s="195">
        <v>1.4630643568799928E-2</v>
      </c>
      <c r="G2604" s="195">
        <v>0.19262184723094875</v>
      </c>
      <c r="H2604" s="195">
        <v>4.7572031235975226E-3</v>
      </c>
      <c r="I2604" s="195">
        <v>1.7592675702360651E-2</v>
      </c>
      <c r="J2604" s="194">
        <v>1</v>
      </c>
      <c r="K2604" s="196">
        <v>11141</v>
      </c>
      <c r="L2604" s="94"/>
      <c r="M2604" s="195">
        <v>5.1999999999999998E-2</v>
      </c>
      <c r="N2604" s="195">
        <v>0.06</v>
      </c>
      <c r="O2604" s="195">
        <v>0.35499999999999998</v>
      </c>
      <c r="P2604" s="195">
        <v>0.373</v>
      </c>
      <c r="Q2604" s="195">
        <v>0.245</v>
      </c>
      <c r="R2604" s="195">
        <v>0.26100000000000001</v>
      </c>
      <c r="S2604" s="195">
        <v>9.2999999999999999E-2</v>
      </c>
      <c r="T2604" s="195">
        <v>0.104</v>
      </c>
      <c r="U2604" s="195">
        <v>1.2999999999999999E-2</v>
      </c>
      <c r="V2604" s="195">
        <v>1.7000000000000001E-2</v>
      </c>
      <c r="W2604" s="195">
        <v>0.185</v>
      </c>
      <c r="X2604" s="195">
        <v>0.2</v>
      </c>
      <c r="Y2604" s="195">
        <v>4.0000000000000001E-3</v>
      </c>
      <c r="Z2604" s="195">
        <v>6.0000000000000001E-3</v>
      </c>
      <c r="AA2604" s="195">
        <v>1.4999999999999999E-2</v>
      </c>
      <c r="AB2604" s="195">
        <v>0.02</v>
      </c>
    </row>
    <row r="2605" spans="1:28" x14ac:dyDescent="0.25">
      <c r="A2605" s="94" t="s">
        <v>4048</v>
      </c>
      <c r="B2605" s="195" t="s">
        <v>143</v>
      </c>
      <c r="C2605" s="195">
        <v>0.44827586206896552</v>
      </c>
      <c r="D2605" s="195">
        <v>0.2413793103448276</v>
      </c>
      <c r="E2605" s="195">
        <v>0.13793103448275862</v>
      </c>
      <c r="F2605" s="195">
        <v>2.0114942528735632E-2</v>
      </c>
      <c r="G2605" s="195">
        <v>0.13218390804597702</v>
      </c>
      <c r="H2605" s="195">
        <v>2.8735632183908046E-3</v>
      </c>
      <c r="I2605" s="195">
        <v>1.7241379310344827E-2</v>
      </c>
      <c r="J2605" s="194">
        <v>1</v>
      </c>
      <c r="K2605" s="196">
        <v>348</v>
      </c>
      <c r="L2605" s="94"/>
      <c r="M2605" s="195" t="s">
        <v>143</v>
      </c>
      <c r="N2605" s="195" t="s">
        <v>143</v>
      </c>
      <c r="O2605" s="195">
        <v>0.39700000000000002</v>
      </c>
      <c r="P2605" s="195">
        <v>0.501</v>
      </c>
      <c r="Q2605" s="195">
        <v>0.19900000000000001</v>
      </c>
      <c r="R2605" s="195">
        <v>0.28899999999999998</v>
      </c>
      <c r="S2605" s="195">
        <v>0.106</v>
      </c>
      <c r="T2605" s="195">
        <v>0.17799999999999999</v>
      </c>
      <c r="U2605" s="195">
        <v>0.01</v>
      </c>
      <c r="V2605" s="195">
        <v>4.1000000000000002E-2</v>
      </c>
      <c r="W2605" s="195">
        <v>0.10100000000000001</v>
      </c>
      <c r="X2605" s="195">
        <v>0.17199999999999999</v>
      </c>
      <c r="Y2605" s="195">
        <v>1E-3</v>
      </c>
      <c r="Z2605" s="195">
        <v>1.6E-2</v>
      </c>
      <c r="AA2605" s="195">
        <v>8.0000000000000002E-3</v>
      </c>
      <c r="AB2605" s="195">
        <v>3.6999999999999998E-2</v>
      </c>
    </row>
    <row r="2606" spans="1:28" x14ac:dyDescent="0.25">
      <c r="A2606" s="94" t="s">
        <v>4049</v>
      </c>
      <c r="B2606" s="195" t="s">
        <v>143</v>
      </c>
      <c r="C2606" s="195">
        <v>0.10980392156862745</v>
      </c>
      <c r="D2606" s="195">
        <v>0.20392156862745098</v>
      </c>
      <c r="E2606" s="195">
        <v>6.6666666666666666E-2</v>
      </c>
      <c r="F2606" s="195">
        <v>1.9607843137254902E-2</v>
      </c>
      <c r="G2606" s="195">
        <v>0.5490196078431373</v>
      </c>
      <c r="H2606" s="195">
        <v>3.5294117647058823E-2</v>
      </c>
      <c r="I2606" s="195">
        <v>1.5686274509803921E-2</v>
      </c>
      <c r="J2606" s="194">
        <v>1</v>
      </c>
      <c r="K2606" s="196">
        <v>255</v>
      </c>
      <c r="L2606" s="94"/>
      <c r="M2606" s="195" t="s">
        <v>143</v>
      </c>
      <c r="N2606" s="195" t="s">
        <v>143</v>
      </c>
      <c r="O2606" s="195">
        <v>7.6999999999999999E-2</v>
      </c>
      <c r="P2606" s="195">
        <v>0.154</v>
      </c>
      <c r="Q2606" s="195">
        <v>0.159</v>
      </c>
      <c r="R2606" s="195">
        <v>0.25800000000000001</v>
      </c>
      <c r="S2606" s="195">
        <v>4.2000000000000003E-2</v>
      </c>
      <c r="T2606" s="195">
        <v>0.104</v>
      </c>
      <c r="U2606" s="195">
        <v>8.0000000000000002E-3</v>
      </c>
      <c r="V2606" s="195">
        <v>4.4999999999999998E-2</v>
      </c>
      <c r="W2606" s="195">
        <v>0.48799999999999999</v>
      </c>
      <c r="X2606" s="195">
        <v>0.60899999999999999</v>
      </c>
      <c r="Y2606" s="195">
        <v>1.9E-2</v>
      </c>
      <c r="Z2606" s="195">
        <v>6.6000000000000003E-2</v>
      </c>
      <c r="AA2606" s="195">
        <v>6.0000000000000001E-3</v>
      </c>
      <c r="AB2606" s="195">
        <v>0.04</v>
      </c>
    </row>
    <row r="2607" spans="1:28" x14ac:dyDescent="0.25">
      <c r="A2607" s="94" t="s">
        <v>4050</v>
      </c>
      <c r="B2607" s="195">
        <v>6.7415730337078653E-3</v>
      </c>
      <c r="C2607" s="195">
        <v>4.4943820224719105E-3</v>
      </c>
      <c r="D2607" s="195">
        <v>0.71011235955056184</v>
      </c>
      <c r="E2607" s="195">
        <v>0.25842696629213485</v>
      </c>
      <c r="F2607" s="195">
        <v>1.1235955056179776E-3</v>
      </c>
      <c r="G2607" s="195">
        <v>7.8651685393258432E-3</v>
      </c>
      <c r="H2607" s="195" t="s">
        <v>143</v>
      </c>
      <c r="I2607" s="195">
        <v>1.1235955056179775E-2</v>
      </c>
      <c r="J2607" s="194">
        <v>1</v>
      </c>
      <c r="K2607" s="196">
        <v>890</v>
      </c>
      <c r="L2607" s="94"/>
      <c r="M2607" s="195">
        <v>3.0000000000000001E-3</v>
      </c>
      <c r="N2607" s="195">
        <v>1.4999999999999999E-2</v>
      </c>
      <c r="O2607" s="195">
        <v>2E-3</v>
      </c>
      <c r="P2607" s="195">
        <v>1.0999999999999999E-2</v>
      </c>
      <c r="Q2607" s="195">
        <v>0.67900000000000005</v>
      </c>
      <c r="R2607" s="195">
        <v>0.73899999999999999</v>
      </c>
      <c r="S2607" s="195">
        <v>0.23100000000000001</v>
      </c>
      <c r="T2607" s="195">
        <v>0.28799999999999998</v>
      </c>
      <c r="U2607" s="195">
        <v>0</v>
      </c>
      <c r="V2607" s="195">
        <v>6.0000000000000001E-3</v>
      </c>
      <c r="W2607" s="195">
        <v>4.0000000000000001E-3</v>
      </c>
      <c r="X2607" s="195">
        <v>1.6E-2</v>
      </c>
      <c r="Y2607" s="195" t="s">
        <v>143</v>
      </c>
      <c r="Z2607" s="195" t="s">
        <v>143</v>
      </c>
      <c r="AA2607" s="195">
        <v>6.0000000000000001E-3</v>
      </c>
      <c r="AB2607" s="195">
        <v>2.1000000000000001E-2</v>
      </c>
    </row>
    <row r="2608" spans="1:28" x14ac:dyDescent="0.25">
      <c r="A2608" s="94" t="s">
        <v>4051</v>
      </c>
      <c r="B2608" s="195">
        <v>9.5272727272727273E-2</v>
      </c>
      <c r="C2608" s="195">
        <v>0.31636363636363635</v>
      </c>
      <c r="D2608" s="195">
        <v>0.2290909090909091</v>
      </c>
      <c r="E2608" s="195">
        <v>0.10618181818181818</v>
      </c>
      <c r="F2608" s="195">
        <v>1.0181818181818183E-2</v>
      </c>
      <c r="G2608" s="195">
        <v>0.22036363636363637</v>
      </c>
      <c r="H2608" s="195">
        <v>3.6363636363636364E-3</v>
      </c>
      <c r="I2608" s="195">
        <v>1.890909090909091E-2</v>
      </c>
      <c r="J2608" s="194">
        <v>0.99999999999999989</v>
      </c>
      <c r="K2608" s="196">
        <v>1375</v>
      </c>
      <c r="L2608" s="94"/>
      <c r="M2608" s="195">
        <v>8.1000000000000003E-2</v>
      </c>
      <c r="N2608" s="195">
        <v>0.112</v>
      </c>
      <c r="O2608" s="195">
        <v>0.29199999999999998</v>
      </c>
      <c r="P2608" s="195">
        <v>0.34100000000000003</v>
      </c>
      <c r="Q2608" s="195">
        <v>0.20799999999999999</v>
      </c>
      <c r="R2608" s="195">
        <v>0.252</v>
      </c>
      <c r="S2608" s="195">
        <v>9.0999999999999998E-2</v>
      </c>
      <c r="T2608" s="195">
        <v>0.124</v>
      </c>
      <c r="U2608" s="195">
        <v>6.0000000000000001E-3</v>
      </c>
      <c r="V2608" s="195">
        <v>1.7000000000000001E-2</v>
      </c>
      <c r="W2608" s="195">
        <v>0.19900000000000001</v>
      </c>
      <c r="X2608" s="195">
        <v>0.24299999999999999</v>
      </c>
      <c r="Y2608" s="195">
        <v>2E-3</v>
      </c>
      <c r="Z2608" s="195">
        <v>8.0000000000000002E-3</v>
      </c>
      <c r="AA2608" s="195">
        <v>1.2999999999999999E-2</v>
      </c>
      <c r="AB2608" s="195">
        <v>2.8000000000000001E-2</v>
      </c>
    </row>
    <row r="2609" spans="1:28" x14ac:dyDescent="0.25">
      <c r="A2609" s="94" t="s">
        <v>4052</v>
      </c>
      <c r="B2609" s="195">
        <v>0.28780487804878047</v>
      </c>
      <c r="C2609" s="195">
        <v>0.53597560975609759</v>
      </c>
      <c r="D2609" s="195">
        <v>9.0853658536585363E-2</v>
      </c>
      <c r="E2609" s="195">
        <v>2.9268292682926831E-2</v>
      </c>
      <c r="F2609" s="195">
        <v>1.2195121951219512E-3</v>
      </c>
      <c r="G2609" s="195">
        <v>3.7195121951219511E-2</v>
      </c>
      <c r="H2609" s="195">
        <v>4.2682926829268296E-3</v>
      </c>
      <c r="I2609" s="195">
        <v>1.3414634146341463E-2</v>
      </c>
      <c r="J2609" s="194">
        <v>1</v>
      </c>
      <c r="K2609" s="196">
        <v>1640</v>
      </c>
      <c r="L2609" s="94"/>
      <c r="M2609" s="195">
        <v>0.26600000000000001</v>
      </c>
      <c r="N2609" s="195">
        <v>0.31</v>
      </c>
      <c r="O2609" s="195">
        <v>0.51200000000000001</v>
      </c>
      <c r="P2609" s="195">
        <v>0.56000000000000005</v>
      </c>
      <c r="Q2609" s="195">
        <v>7.8E-2</v>
      </c>
      <c r="R2609" s="195">
        <v>0.106</v>
      </c>
      <c r="S2609" s="195">
        <v>2.1999999999999999E-2</v>
      </c>
      <c r="T2609" s="195">
        <v>3.9E-2</v>
      </c>
      <c r="U2609" s="195">
        <v>0</v>
      </c>
      <c r="V2609" s="195">
        <v>4.0000000000000001E-3</v>
      </c>
      <c r="W2609" s="195">
        <v>2.9000000000000001E-2</v>
      </c>
      <c r="X2609" s="195">
        <v>4.7E-2</v>
      </c>
      <c r="Y2609" s="195">
        <v>2E-3</v>
      </c>
      <c r="Z2609" s="195">
        <v>8.9999999999999993E-3</v>
      </c>
      <c r="AA2609" s="195">
        <v>8.9999999999999993E-3</v>
      </c>
      <c r="AB2609" s="195">
        <v>0.02</v>
      </c>
    </row>
    <row r="2610" spans="1:28" x14ac:dyDescent="0.25">
      <c r="A2610" s="94" t="s">
        <v>4053</v>
      </c>
      <c r="B2610" s="195" t="s">
        <v>143</v>
      </c>
      <c r="C2610" s="195">
        <v>0.25559105431309903</v>
      </c>
      <c r="D2610" s="195">
        <v>0.26837060702875398</v>
      </c>
      <c r="E2610" s="195">
        <v>0.15654952076677317</v>
      </c>
      <c r="F2610" s="195">
        <v>9.5846645367412137E-3</v>
      </c>
      <c r="G2610" s="195">
        <v>0.29073482428115016</v>
      </c>
      <c r="H2610" s="195">
        <v>6.3897763578274758E-3</v>
      </c>
      <c r="I2610" s="195">
        <v>1.2779552715654952E-2</v>
      </c>
      <c r="J2610" s="194">
        <v>1</v>
      </c>
      <c r="K2610" s="196">
        <v>313</v>
      </c>
      <c r="L2610" s="94"/>
      <c r="M2610" s="195" t="s">
        <v>143</v>
      </c>
      <c r="N2610" s="195" t="s">
        <v>143</v>
      </c>
      <c r="O2610" s="195">
        <v>0.21</v>
      </c>
      <c r="P2610" s="195">
        <v>0.307</v>
      </c>
      <c r="Q2610" s="195">
        <v>0.222</v>
      </c>
      <c r="R2610" s="195">
        <v>0.32</v>
      </c>
      <c r="S2610" s="195">
        <v>0.12</v>
      </c>
      <c r="T2610" s="195">
        <v>0.20100000000000001</v>
      </c>
      <c r="U2610" s="195">
        <v>3.0000000000000001E-3</v>
      </c>
      <c r="V2610" s="195">
        <v>2.8000000000000001E-2</v>
      </c>
      <c r="W2610" s="195">
        <v>0.24299999999999999</v>
      </c>
      <c r="X2610" s="195">
        <v>0.34300000000000003</v>
      </c>
      <c r="Y2610" s="195">
        <v>2E-3</v>
      </c>
      <c r="Z2610" s="195">
        <v>2.3E-2</v>
      </c>
      <c r="AA2610" s="195">
        <v>5.0000000000000001E-3</v>
      </c>
      <c r="AB2610" s="195">
        <v>3.2000000000000001E-2</v>
      </c>
    </row>
    <row r="2611" spans="1:28" x14ac:dyDescent="0.25">
      <c r="A2611" s="94" t="s">
        <v>4054</v>
      </c>
      <c r="B2611" s="195" t="s">
        <v>143</v>
      </c>
      <c r="C2611" s="195">
        <v>0.33657745336577455</v>
      </c>
      <c r="D2611" s="195">
        <v>0.20437956204379562</v>
      </c>
      <c r="E2611" s="195">
        <v>0.10624493106244931</v>
      </c>
      <c r="F2611" s="195">
        <v>8.9213300892133016E-3</v>
      </c>
      <c r="G2611" s="195">
        <v>0.33008921330089214</v>
      </c>
      <c r="H2611" s="195">
        <v>6.4882400648824008E-3</v>
      </c>
      <c r="I2611" s="195">
        <v>7.2992700729927005E-3</v>
      </c>
      <c r="J2611" s="194">
        <v>1</v>
      </c>
      <c r="K2611" s="196">
        <v>1233</v>
      </c>
      <c r="L2611" s="94"/>
      <c r="M2611" s="195" t="s">
        <v>143</v>
      </c>
      <c r="N2611" s="195" t="s">
        <v>143</v>
      </c>
      <c r="O2611" s="195">
        <v>0.311</v>
      </c>
      <c r="P2611" s="195">
        <v>0.36299999999999999</v>
      </c>
      <c r="Q2611" s="195">
        <v>0.183</v>
      </c>
      <c r="R2611" s="195">
        <v>0.22800000000000001</v>
      </c>
      <c r="S2611" s="195">
        <v>0.09</v>
      </c>
      <c r="T2611" s="195">
        <v>0.125</v>
      </c>
      <c r="U2611" s="195">
        <v>5.0000000000000001E-3</v>
      </c>
      <c r="V2611" s="195">
        <v>1.6E-2</v>
      </c>
      <c r="W2611" s="195">
        <v>0.30399999999999999</v>
      </c>
      <c r="X2611" s="195">
        <v>0.35699999999999998</v>
      </c>
      <c r="Y2611" s="195">
        <v>3.0000000000000001E-3</v>
      </c>
      <c r="Z2611" s="195">
        <v>1.2999999999999999E-2</v>
      </c>
      <c r="AA2611" s="195">
        <v>4.0000000000000001E-3</v>
      </c>
      <c r="AB2611" s="195">
        <v>1.4E-2</v>
      </c>
    </row>
    <row r="2612" spans="1:28" x14ac:dyDescent="0.25">
      <c r="A2612" s="94" t="s">
        <v>4055</v>
      </c>
      <c r="B2612" s="195" t="s">
        <v>143</v>
      </c>
      <c r="C2612" s="195">
        <v>0.5251479289940828</v>
      </c>
      <c r="D2612" s="195">
        <v>0.33136094674556216</v>
      </c>
      <c r="E2612" s="195">
        <v>5.6213017751479293E-2</v>
      </c>
      <c r="F2612" s="195">
        <v>4.4378698224852072E-3</v>
      </c>
      <c r="G2612" s="195">
        <v>2.2189349112426034E-2</v>
      </c>
      <c r="H2612" s="195">
        <v>2.9585798816568047E-3</v>
      </c>
      <c r="I2612" s="195">
        <v>5.7692307692307696E-2</v>
      </c>
      <c r="J2612" s="194">
        <v>0.99999999999999989</v>
      </c>
      <c r="K2612" s="196">
        <v>676</v>
      </c>
      <c r="L2612" s="94"/>
      <c r="M2612" s="195" t="s">
        <v>143</v>
      </c>
      <c r="N2612" s="195" t="s">
        <v>143</v>
      </c>
      <c r="O2612" s="195">
        <v>0.48699999999999999</v>
      </c>
      <c r="P2612" s="195">
        <v>0.56299999999999994</v>
      </c>
      <c r="Q2612" s="195">
        <v>0.29699999999999999</v>
      </c>
      <c r="R2612" s="195">
        <v>0.36799999999999999</v>
      </c>
      <c r="S2612" s="195">
        <v>4.1000000000000002E-2</v>
      </c>
      <c r="T2612" s="195">
        <v>7.5999999999999998E-2</v>
      </c>
      <c r="U2612" s="195">
        <v>2E-3</v>
      </c>
      <c r="V2612" s="195">
        <v>1.2999999999999999E-2</v>
      </c>
      <c r="W2612" s="195">
        <v>1.2999999999999999E-2</v>
      </c>
      <c r="X2612" s="195">
        <v>3.5999999999999997E-2</v>
      </c>
      <c r="Y2612" s="195">
        <v>1E-3</v>
      </c>
      <c r="Z2612" s="195">
        <v>1.0999999999999999E-2</v>
      </c>
      <c r="AA2612" s="195">
        <v>4.2000000000000003E-2</v>
      </c>
      <c r="AB2612" s="195">
        <v>7.8E-2</v>
      </c>
    </row>
    <row r="2613" spans="1:28" x14ac:dyDescent="0.25">
      <c r="A2613" s="94" t="s">
        <v>4056</v>
      </c>
      <c r="B2613" s="195" t="s">
        <v>143</v>
      </c>
      <c r="C2613" s="195">
        <v>0.27375565610859731</v>
      </c>
      <c r="D2613" s="195">
        <v>0.31674208144796379</v>
      </c>
      <c r="E2613" s="195">
        <v>0.1334841628959276</v>
      </c>
      <c r="F2613" s="195">
        <v>1.3574660633484163E-2</v>
      </c>
      <c r="G2613" s="195">
        <v>0.2330316742081448</v>
      </c>
      <c r="H2613" s="195" t="s">
        <v>143</v>
      </c>
      <c r="I2613" s="195">
        <v>2.9411764705882353E-2</v>
      </c>
      <c r="J2613" s="194">
        <v>0.99999999999999989</v>
      </c>
      <c r="K2613" s="196">
        <v>442</v>
      </c>
      <c r="L2613" s="94"/>
      <c r="M2613" s="195" t="s">
        <v>143</v>
      </c>
      <c r="N2613" s="195" t="s">
        <v>143</v>
      </c>
      <c r="O2613" s="195">
        <v>0.23400000000000001</v>
      </c>
      <c r="P2613" s="195">
        <v>0.317</v>
      </c>
      <c r="Q2613" s="195">
        <v>0.27500000000000002</v>
      </c>
      <c r="R2613" s="195">
        <v>0.36199999999999999</v>
      </c>
      <c r="S2613" s="195">
        <v>0.105</v>
      </c>
      <c r="T2613" s="195">
        <v>0.16800000000000001</v>
      </c>
      <c r="U2613" s="195">
        <v>6.0000000000000001E-3</v>
      </c>
      <c r="V2613" s="195">
        <v>2.9000000000000001E-2</v>
      </c>
      <c r="W2613" s="195">
        <v>0.19600000000000001</v>
      </c>
      <c r="X2613" s="195">
        <v>0.27500000000000002</v>
      </c>
      <c r="Y2613" s="195" t="s">
        <v>143</v>
      </c>
      <c r="Z2613" s="195" t="s">
        <v>143</v>
      </c>
      <c r="AA2613" s="195">
        <v>1.7000000000000001E-2</v>
      </c>
      <c r="AB2613" s="195">
        <v>0.05</v>
      </c>
    </row>
    <row r="2614" spans="1:28" x14ac:dyDescent="0.25">
      <c r="A2614" s="94" t="s">
        <v>4057</v>
      </c>
      <c r="B2614" s="195" t="s">
        <v>143</v>
      </c>
      <c r="C2614" s="195">
        <v>0.46715328467153283</v>
      </c>
      <c r="D2614" s="195">
        <v>0.17153284671532848</v>
      </c>
      <c r="E2614" s="195">
        <v>6.9343065693430656E-2</v>
      </c>
      <c r="F2614" s="195">
        <v>0.10218978102189781</v>
      </c>
      <c r="G2614" s="195">
        <v>0.17518248175182483</v>
      </c>
      <c r="H2614" s="195">
        <v>7.2992700729927005E-3</v>
      </c>
      <c r="I2614" s="195">
        <v>7.2992700729927005E-3</v>
      </c>
      <c r="J2614" s="194">
        <v>0.99999999999999989</v>
      </c>
      <c r="K2614" s="196">
        <v>274</v>
      </c>
      <c r="L2614" s="94"/>
      <c r="M2614" s="195" t="s">
        <v>143</v>
      </c>
      <c r="N2614" s="195" t="s">
        <v>143</v>
      </c>
      <c r="O2614" s="195">
        <v>0.40899999999999997</v>
      </c>
      <c r="P2614" s="195">
        <v>0.52600000000000002</v>
      </c>
      <c r="Q2614" s="195">
        <v>0.13200000000000001</v>
      </c>
      <c r="R2614" s="195">
        <v>0.221</v>
      </c>
      <c r="S2614" s="195">
        <v>4.4999999999999998E-2</v>
      </c>
      <c r="T2614" s="195">
        <v>0.106</v>
      </c>
      <c r="U2614" s="195">
        <v>7.1999999999999995E-2</v>
      </c>
      <c r="V2614" s="195">
        <v>0.14399999999999999</v>
      </c>
      <c r="W2614" s="195">
        <v>0.13500000000000001</v>
      </c>
      <c r="X2614" s="195">
        <v>0.22500000000000001</v>
      </c>
      <c r="Y2614" s="195">
        <v>2E-3</v>
      </c>
      <c r="Z2614" s="195">
        <v>2.5999999999999999E-2</v>
      </c>
      <c r="AA2614" s="195">
        <v>2E-3</v>
      </c>
      <c r="AB2614" s="195">
        <v>2.5999999999999999E-2</v>
      </c>
    </row>
    <row r="2615" spans="1:28" x14ac:dyDescent="0.25">
      <c r="A2615" s="94" t="s">
        <v>4058</v>
      </c>
      <c r="B2615" s="195" t="s">
        <v>143</v>
      </c>
      <c r="C2615" s="195">
        <v>0.15015974440894569</v>
      </c>
      <c r="D2615" s="195">
        <v>0.24281150159744408</v>
      </c>
      <c r="E2615" s="195">
        <v>0.11501597444089456</v>
      </c>
      <c r="F2615" s="195">
        <v>4.1533546325878593E-2</v>
      </c>
      <c r="G2615" s="195">
        <v>0.44089456869009586</v>
      </c>
      <c r="H2615" s="195" t="s">
        <v>143</v>
      </c>
      <c r="I2615" s="195">
        <v>9.5846645367412137E-3</v>
      </c>
      <c r="J2615" s="194">
        <v>1</v>
      </c>
      <c r="K2615" s="196">
        <v>313</v>
      </c>
      <c r="L2615" s="94"/>
      <c r="M2615" s="195" t="s">
        <v>143</v>
      </c>
      <c r="N2615" s="195" t="s">
        <v>143</v>
      </c>
      <c r="O2615" s="195">
        <v>0.115</v>
      </c>
      <c r="P2615" s="195">
        <v>0.19400000000000001</v>
      </c>
      <c r="Q2615" s="195">
        <v>0.19900000000000001</v>
      </c>
      <c r="R2615" s="195">
        <v>0.29299999999999998</v>
      </c>
      <c r="S2615" s="195">
        <v>8.4000000000000005E-2</v>
      </c>
      <c r="T2615" s="195">
        <v>0.155</v>
      </c>
      <c r="U2615" s="195">
        <v>2.4E-2</v>
      </c>
      <c r="V2615" s="195">
        <v>7.0000000000000007E-2</v>
      </c>
      <c r="W2615" s="195">
        <v>0.38700000000000001</v>
      </c>
      <c r="X2615" s="195">
        <v>0.496</v>
      </c>
      <c r="Y2615" s="195" t="s">
        <v>143</v>
      </c>
      <c r="Z2615" s="195" t="s">
        <v>143</v>
      </c>
      <c r="AA2615" s="195">
        <v>3.0000000000000001E-3</v>
      </c>
      <c r="AB2615" s="195">
        <v>2.8000000000000001E-2</v>
      </c>
    </row>
    <row r="2616" spans="1:28" x14ac:dyDescent="0.25">
      <c r="A2616" s="94" t="s">
        <v>4059</v>
      </c>
      <c r="B2616" s="195" t="s">
        <v>143</v>
      </c>
      <c r="C2616" s="195">
        <v>0.40275862068965518</v>
      </c>
      <c r="D2616" s="195">
        <v>0.36758620689655175</v>
      </c>
      <c r="E2616" s="195">
        <v>0.10068965517241379</v>
      </c>
      <c r="F2616" s="195">
        <v>1.3103448275862069E-2</v>
      </c>
      <c r="G2616" s="195">
        <v>9.8620689655172414E-2</v>
      </c>
      <c r="H2616" s="195">
        <v>3.4482758620689655E-3</v>
      </c>
      <c r="I2616" s="195">
        <v>1.3793103448275862E-2</v>
      </c>
      <c r="J2616" s="194">
        <v>1</v>
      </c>
      <c r="K2616" s="196">
        <v>1450</v>
      </c>
      <c r="L2616" s="94"/>
      <c r="M2616" s="195" t="s">
        <v>143</v>
      </c>
      <c r="N2616" s="195" t="s">
        <v>143</v>
      </c>
      <c r="O2616" s="195">
        <v>0.378</v>
      </c>
      <c r="P2616" s="195">
        <v>0.42799999999999999</v>
      </c>
      <c r="Q2616" s="195">
        <v>0.34300000000000003</v>
      </c>
      <c r="R2616" s="195">
        <v>0.39300000000000002</v>
      </c>
      <c r="S2616" s="195">
        <v>8.5999999999999993E-2</v>
      </c>
      <c r="T2616" s="195">
        <v>0.11700000000000001</v>
      </c>
      <c r="U2616" s="195">
        <v>8.0000000000000002E-3</v>
      </c>
      <c r="V2616" s="195">
        <v>0.02</v>
      </c>
      <c r="W2616" s="195">
        <v>8.4000000000000005E-2</v>
      </c>
      <c r="X2616" s="195">
        <v>0.115</v>
      </c>
      <c r="Y2616" s="195">
        <v>1E-3</v>
      </c>
      <c r="Z2616" s="195">
        <v>8.0000000000000002E-3</v>
      </c>
      <c r="AA2616" s="195">
        <v>8.9999999999999993E-3</v>
      </c>
      <c r="AB2616" s="195">
        <v>2.1000000000000001E-2</v>
      </c>
    </row>
    <row r="2617" spans="1:28" x14ac:dyDescent="0.25">
      <c r="A2617" s="94" t="s">
        <v>4060</v>
      </c>
      <c r="B2617" s="195" t="s">
        <v>143</v>
      </c>
      <c r="C2617" s="195">
        <v>0.66447368421052633</v>
      </c>
      <c r="D2617" s="195">
        <v>0.22039473684210525</v>
      </c>
      <c r="E2617" s="195">
        <v>5.5921052631578948E-2</v>
      </c>
      <c r="F2617" s="195">
        <v>6.5789473684210523E-3</v>
      </c>
      <c r="G2617" s="195">
        <v>4.2763157894736843E-2</v>
      </c>
      <c r="H2617" s="195" t="s">
        <v>143</v>
      </c>
      <c r="I2617" s="195">
        <v>9.8684210526315784E-3</v>
      </c>
      <c r="J2617" s="194">
        <v>1</v>
      </c>
      <c r="K2617" s="196">
        <v>304</v>
      </c>
      <c r="L2617" s="94"/>
      <c r="M2617" s="195" t="s">
        <v>143</v>
      </c>
      <c r="N2617" s="195" t="s">
        <v>143</v>
      </c>
      <c r="O2617" s="195">
        <v>0.61</v>
      </c>
      <c r="P2617" s="195">
        <v>0.71499999999999997</v>
      </c>
      <c r="Q2617" s="195">
        <v>0.17699999999999999</v>
      </c>
      <c r="R2617" s="195">
        <v>0.27</v>
      </c>
      <c r="S2617" s="195">
        <v>3.5000000000000003E-2</v>
      </c>
      <c r="T2617" s="195">
        <v>8.7999999999999995E-2</v>
      </c>
      <c r="U2617" s="195">
        <v>2E-3</v>
      </c>
      <c r="V2617" s="195">
        <v>2.4E-2</v>
      </c>
      <c r="W2617" s="195">
        <v>2.5000000000000001E-2</v>
      </c>
      <c r="X2617" s="195">
        <v>7.1999999999999995E-2</v>
      </c>
      <c r="Y2617" s="195" t="s">
        <v>143</v>
      </c>
      <c r="Z2617" s="195" t="s">
        <v>143</v>
      </c>
      <c r="AA2617" s="195">
        <v>3.0000000000000001E-3</v>
      </c>
      <c r="AB2617" s="195">
        <v>2.9000000000000001E-2</v>
      </c>
    </row>
    <row r="2618" spans="1:28" x14ac:dyDescent="0.25">
      <c r="A2618" s="94" t="s">
        <v>4061</v>
      </c>
      <c r="B2618" s="195">
        <v>6.4971570944866802E-2</v>
      </c>
      <c r="C2618" s="195">
        <v>0.34721778572797546</v>
      </c>
      <c r="D2618" s="195">
        <v>0.24621478310866926</v>
      </c>
      <c r="E2618" s="195">
        <v>8.6692646776975663E-2</v>
      </c>
      <c r="F2618" s="195">
        <v>1.8079601354372962E-2</v>
      </c>
      <c r="G2618" s="195">
        <v>0.20462531144189613</v>
      </c>
      <c r="H2618" s="195">
        <v>4.0247875806554657E-3</v>
      </c>
      <c r="I2618" s="195">
        <v>2.8173513064588259E-2</v>
      </c>
      <c r="J2618" s="194">
        <v>1</v>
      </c>
      <c r="K2618" s="196">
        <v>15653</v>
      </c>
      <c r="L2618" s="94"/>
      <c r="M2618" s="195">
        <v>6.0999999999999999E-2</v>
      </c>
      <c r="N2618" s="195">
        <v>6.9000000000000006E-2</v>
      </c>
      <c r="O2618" s="195">
        <v>0.34</v>
      </c>
      <c r="P2618" s="195">
        <v>0.35499999999999998</v>
      </c>
      <c r="Q2618" s="195">
        <v>0.24</v>
      </c>
      <c r="R2618" s="195">
        <v>0.253</v>
      </c>
      <c r="S2618" s="195">
        <v>8.2000000000000003E-2</v>
      </c>
      <c r="T2618" s="195">
        <v>9.0999999999999998E-2</v>
      </c>
      <c r="U2618" s="195">
        <v>1.6E-2</v>
      </c>
      <c r="V2618" s="195">
        <v>0.02</v>
      </c>
      <c r="W2618" s="195">
        <v>0.19800000000000001</v>
      </c>
      <c r="X2618" s="195">
        <v>0.21099999999999999</v>
      </c>
      <c r="Y2618" s="195">
        <v>3.0000000000000001E-3</v>
      </c>
      <c r="Z2618" s="195">
        <v>5.0000000000000001E-3</v>
      </c>
      <c r="AA2618" s="195">
        <v>2.5999999999999999E-2</v>
      </c>
      <c r="AB2618" s="195">
        <v>3.1E-2</v>
      </c>
    </row>
    <row r="2619" spans="1:28" x14ac:dyDescent="0.25">
      <c r="A2619" s="94" t="s">
        <v>4062</v>
      </c>
      <c r="B2619" s="195" t="s">
        <v>143</v>
      </c>
      <c r="C2619" s="195">
        <v>0.38983050847457629</v>
      </c>
      <c r="D2619" s="195">
        <v>0.25635593220338981</v>
      </c>
      <c r="E2619" s="195">
        <v>0.1059322033898305</v>
      </c>
      <c r="F2619" s="195">
        <v>1.059322033898305E-2</v>
      </c>
      <c r="G2619" s="195">
        <v>0.22033898305084745</v>
      </c>
      <c r="H2619" s="195">
        <v>2.1186440677966102E-3</v>
      </c>
      <c r="I2619" s="195">
        <v>1.4830508474576272E-2</v>
      </c>
      <c r="J2619" s="194">
        <v>0.99999999999999978</v>
      </c>
      <c r="K2619" s="196">
        <v>472</v>
      </c>
      <c r="L2619" s="94"/>
      <c r="M2619" s="195" t="s">
        <v>143</v>
      </c>
      <c r="N2619" s="195" t="s">
        <v>143</v>
      </c>
      <c r="O2619" s="195">
        <v>0.34699999999999998</v>
      </c>
      <c r="P2619" s="195">
        <v>0.435</v>
      </c>
      <c r="Q2619" s="195">
        <v>0.219</v>
      </c>
      <c r="R2619" s="195">
        <v>0.29799999999999999</v>
      </c>
      <c r="S2619" s="195">
        <v>8.1000000000000003E-2</v>
      </c>
      <c r="T2619" s="195">
        <v>0.13700000000000001</v>
      </c>
      <c r="U2619" s="195">
        <v>5.0000000000000001E-3</v>
      </c>
      <c r="V2619" s="195">
        <v>2.5000000000000001E-2</v>
      </c>
      <c r="W2619" s="195">
        <v>0.185</v>
      </c>
      <c r="X2619" s="195">
        <v>0.26</v>
      </c>
      <c r="Y2619" s="195">
        <v>0</v>
      </c>
      <c r="Z2619" s="195">
        <v>1.2E-2</v>
      </c>
      <c r="AA2619" s="195">
        <v>7.0000000000000001E-3</v>
      </c>
      <c r="AB2619" s="195">
        <v>0.03</v>
      </c>
    </row>
    <row r="2620" spans="1:28" x14ac:dyDescent="0.25">
      <c r="A2620" s="94" t="s">
        <v>4063</v>
      </c>
      <c r="B2620" s="195" t="s">
        <v>143</v>
      </c>
      <c r="C2620" s="195">
        <v>0.11612903225806452</v>
      </c>
      <c r="D2620" s="195">
        <v>0.16774193548387098</v>
      </c>
      <c r="E2620" s="195">
        <v>9.3548387096774197E-2</v>
      </c>
      <c r="F2620" s="195">
        <v>9.6774193548387101E-3</v>
      </c>
      <c r="G2620" s="195">
        <v>0.56451612903225812</v>
      </c>
      <c r="H2620" s="195">
        <v>2.903225806451613E-2</v>
      </c>
      <c r="I2620" s="195">
        <v>1.935483870967742E-2</v>
      </c>
      <c r="J2620" s="194">
        <v>1</v>
      </c>
      <c r="K2620" s="196">
        <v>310</v>
      </c>
      <c r="L2620" s="94"/>
      <c r="M2620" s="195" t="s">
        <v>143</v>
      </c>
      <c r="N2620" s="195" t="s">
        <v>143</v>
      </c>
      <c r="O2620" s="195">
        <v>8.5000000000000006E-2</v>
      </c>
      <c r="P2620" s="195">
        <v>0.157</v>
      </c>
      <c r="Q2620" s="195">
        <v>0.13</v>
      </c>
      <c r="R2620" s="195">
        <v>0.21299999999999999</v>
      </c>
      <c r="S2620" s="195">
        <v>6.6000000000000003E-2</v>
      </c>
      <c r="T2620" s="195">
        <v>0.13100000000000001</v>
      </c>
      <c r="U2620" s="195">
        <v>3.0000000000000001E-3</v>
      </c>
      <c r="V2620" s="195">
        <v>2.8000000000000001E-2</v>
      </c>
      <c r="W2620" s="195">
        <v>0.50900000000000001</v>
      </c>
      <c r="X2620" s="195">
        <v>0.61899999999999999</v>
      </c>
      <c r="Y2620" s="195">
        <v>1.4999999999999999E-2</v>
      </c>
      <c r="Z2620" s="195">
        <v>5.3999999999999999E-2</v>
      </c>
      <c r="AA2620" s="195">
        <v>8.9999999999999993E-3</v>
      </c>
      <c r="AB2620" s="195">
        <v>4.2000000000000003E-2</v>
      </c>
    </row>
    <row r="2621" spans="1:28" x14ac:dyDescent="0.25">
      <c r="A2621" s="94" t="s">
        <v>4064</v>
      </c>
      <c r="B2621" s="195">
        <v>0.31208791208791209</v>
      </c>
      <c r="C2621" s="195">
        <v>2.1978021978021978E-3</v>
      </c>
      <c r="D2621" s="195">
        <v>0.47106227106227105</v>
      </c>
      <c r="E2621" s="195">
        <v>0.20146520146520147</v>
      </c>
      <c r="F2621" s="195">
        <v>2.1978021978021978E-3</v>
      </c>
      <c r="G2621" s="195">
        <v>4.3956043956043956E-3</v>
      </c>
      <c r="H2621" s="195" t="s">
        <v>143</v>
      </c>
      <c r="I2621" s="195">
        <v>6.5934065934065934E-3</v>
      </c>
      <c r="J2621" s="194">
        <v>1</v>
      </c>
      <c r="K2621" s="196">
        <v>1365</v>
      </c>
      <c r="L2621" s="94"/>
      <c r="M2621" s="195">
        <v>0.28799999999999998</v>
      </c>
      <c r="N2621" s="195">
        <v>0.33700000000000002</v>
      </c>
      <c r="O2621" s="195">
        <v>1E-3</v>
      </c>
      <c r="P2621" s="195">
        <v>6.0000000000000001E-3</v>
      </c>
      <c r="Q2621" s="195">
        <v>0.44500000000000001</v>
      </c>
      <c r="R2621" s="195">
        <v>0.498</v>
      </c>
      <c r="S2621" s="195">
        <v>0.18099999999999999</v>
      </c>
      <c r="T2621" s="195">
        <v>0.224</v>
      </c>
      <c r="U2621" s="195">
        <v>1E-3</v>
      </c>
      <c r="V2621" s="195">
        <v>6.0000000000000001E-3</v>
      </c>
      <c r="W2621" s="195">
        <v>2E-3</v>
      </c>
      <c r="X2621" s="195">
        <v>0.01</v>
      </c>
      <c r="Y2621" s="195" t="s">
        <v>143</v>
      </c>
      <c r="Z2621" s="195" t="s">
        <v>143</v>
      </c>
      <c r="AA2621" s="195">
        <v>3.0000000000000001E-3</v>
      </c>
      <c r="AB2621" s="195">
        <v>1.2E-2</v>
      </c>
    </row>
    <row r="2622" spans="1:28" x14ac:dyDescent="0.25">
      <c r="A2622" s="94" t="s">
        <v>4065</v>
      </c>
      <c r="B2622" s="195">
        <v>0.1111111111111111</v>
      </c>
      <c r="C2622" s="195">
        <v>0.31031031031031031</v>
      </c>
      <c r="D2622" s="195">
        <v>0.20920920920920921</v>
      </c>
      <c r="E2622" s="195">
        <v>6.956956956956957E-2</v>
      </c>
      <c r="F2622" s="195">
        <v>4.2542542542542541E-2</v>
      </c>
      <c r="G2622" s="195">
        <v>0.22872872872872874</v>
      </c>
      <c r="H2622" s="195">
        <v>2.5025025025025025E-3</v>
      </c>
      <c r="I2622" s="195">
        <v>2.6026026026026026E-2</v>
      </c>
      <c r="J2622" s="194">
        <v>1</v>
      </c>
      <c r="K2622" s="196">
        <v>1998</v>
      </c>
      <c r="L2622" s="94"/>
      <c r="M2622" s="195">
        <v>9.8000000000000004E-2</v>
      </c>
      <c r="N2622" s="195">
        <v>0.126</v>
      </c>
      <c r="O2622" s="195">
        <v>0.28999999999999998</v>
      </c>
      <c r="P2622" s="195">
        <v>0.33100000000000002</v>
      </c>
      <c r="Q2622" s="195">
        <v>0.192</v>
      </c>
      <c r="R2622" s="195">
        <v>0.22800000000000001</v>
      </c>
      <c r="S2622" s="195">
        <v>5.8999999999999997E-2</v>
      </c>
      <c r="T2622" s="195">
        <v>8.2000000000000003E-2</v>
      </c>
      <c r="U2622" s="195">
        <v>3.5000000000000003E-2</v>
      </c>
      <c r="V2622" s="195">
        <v>5.1999999999999998E-2</v>
      </c>
      <c r="W2622" s="195">
        <v>0.21099999999999999</v>
      </c>
      <c r="X2622" s="195">
        <v>0.248</v>
      </c>
      <c r="Y2622" s="195">
        <v>1E-3</v>
      </c>
      <c r="Z2622" s="195">
        <v>6.0000000000000001E-3</v>
      </c>
      <c r="AA2622" s="195">
        <v>0.02</v>
      </c>
      <c r="AB2622" s="195">
        <v>3.4000000000000002E-2</v>
      </c>
    </row>
    <row r="2623" spans="1:28" x14ac:dyDescent="0.25">
      <c r="A2623" s="94" t="s">
        <v>4066</v>
      </c>
      <c r="B2623" s="195">
        <v>0.30756510954940058</v>
      </c>
      <c r="C2623" s="195">
        <v>0.50806118230673836</v>
      </c>
      <c r="D2623" s="195">
        <v>8.8879702356345597E-2</v>
      </c>
      <c r="E2623" s="195">
        <v>2.8937577511368336E-2</v>
      </c>
      <c r="F2623" s="195">
        <v>8.2678792889623808E-4</v>
      </c>
      <c r="G2623" s="195">
        <v>3.885903265812319E-2</v>
      </c>
      <c r="H2623" s="195">
        <v>2.0669698222405952E-3</v>
      </c>
      <c r="I2623" s="195">
        <v>2.4803637866887142E-2</v>
      </c>
      <c r="J2623" s="194">
        <v>1.0000000000000002</v>
      </c>
      <c r="K2623" s="196">
        <v>2419</v>
      </c>
      <c r="L2623" s="94"/>
      <c r="M2623" s="195">
        <v>0.28899999999999998</v>
      </c>
      <c r="N2623" s="195">
        <v>0.32600000000000001</v>
      </c>
      <c r="O2623" s="195">
        <v>0.48799999999999999</v>
      </c>
      <c r="P2623" s="195">
        <v>0.52800000000000002</v>
      </c>
      <c r="Q2623" s="195">
        <v>7.8E-2</v>
      </c>
      <c r="R2623" s="195">
        <v>0.10100000000000001</v>
      </c>
      <c r="S2623" s="195">
        <v>2.3E-2</v>
      </c>
      <c r="T2623" s="195">
        <v>3.5999999999999997E-2</v>
      </c>
      <c r="U2623" s="195">
        <v>0</v>
      </c>
      <c r="V2623" s="195">
        <v>3.0000000000000001E-3</v>
      </c>
      <c r="W2623" s="195">
        <v>3.2000000000000001E-2</v>
      </c>
      <c r="X2623" s="195">
        <v>4.7E-2</v>
      </c>
      <c r="Y2623" s="195">
        <v>1E-3</v>
      </c>
      <c r="Z2623" s="195">
        <v>5.0000000000000001E-3</v>
      </c>
      <c r="AA2623" s="195">
        <v>1.9E-2</v>
      </c>
      <c r="AB2623" s="195">
        <v>3.2000000000000001E-2</v>
      </c>
    </row>
    <row r="2624" spans="1:28" x14ac:dyDescent="0.25">
      <c r="A2624" s="94" t="s">
        <v>4067</v>
      </c>
      <c r="B2624" s="195" t="s">
        <v>143</v>
      </c>
      <c r="C2624" s="195">
        <v>0.22417582417582418</v>
      </c>
      <c r="D2624" s="195">
        <v>0.32967032967032966</v>
      </c>
      <c r="E2624" s="195">
        <v>0.15604395604395604</v>
      </c>
      <c r="F2624" s="195">
        <v>1.098901098901099E-2</v>
      </c>
      <c r="G2624" s="195">
        <v>0.24395604395604395</v>
      </c>
      <c r="H2624" s="195">
        <v>6.5934065934065934E-3</v>
      </c>
      <c r="I2624" s="195">
        <v>2.8571428571428571E-2</v>
      </c>
      <c r="J2624" s="194">
        <v>1</v>
      </c>
      <c r="K2624" s="196">
        <v>455</v>
      </c>
      <c r="L2624" s="94"/>
      <c r="M2624" s="195" t="s">
        <v>143</v>
      </c>
      <c r="N2624" s="195" t="s">
        <v>143</v>
      </c>
      <c r="O2624" s="195">
        <v>0.188</v>
      </c>
      <c r="P2624" s="195">
        <v>0.26500000000000001</v>
      </c>
      <c r="Q2624" s="195">
        <v>0.28799999999999998</v>
      </c>
      <c r="R2624" s="195">
        <v>0.374</v>
      </c>
      <c r="S2624" s="195">
        <v>0.126</v>
      </c>
      <c r="T2624" s="195">
        <v>0.192</v>
      </c>
      <c r="U2624" s="195">
        <v>5.0000000000000001E-3</v>
      </c>
      <c r="V2624" s="195">
        <v>2.5000000000000001E-2</v>
      </c>
      <c r="W2624" s="195">
        <v>0.20699999999999999</v>
      </c>
      <c r="X2624" s="195">
        <v>0.28499999999999998</v>
      </c>
      <c r="Y2624" s="195">
        <v>2E-3</v>
      </c>
      <c r="Z2624" s="195">
        <v>1.9E-2</v>
      </c>
      <c r="AA2624" s="195">
        <v>1.7000000000000001E-2</v>
      </c>
      <c r="AB2624" s="195">
        <v>4.8000000000000001E-2</v>
      </c>
    </row>
    <row r="2625" spans="1:28" x14ac:dyDescent="0.25">
      <c r="A2625" s="94" t="s">
        <v>4068</v>
      </c>
      <c r="B2625" s="195" t="s">
        <v>143</v>
      </c>
      <c r="C2625" s="195">
        <v>0.29036073329390893</v>
      </c>
      <c r="D2625" s="195">
        <v>0.205204021289178</v>
      </c>
      <c r="E2625" s="195">
        <v>9.580130100532229E-2</v>
      </c>
      <c r="F2625" s="195">
        <v>1.4192785334121822E-2</v>
      </c>
      <c r="G2625" s="195">
        <v>0.37670017740981665</v>
      </c>
      <c r="H2625" s="195">
        <v>3.5481963335304554E-3</v>
      </c>
      <c r="I2625" s="195">
        <v>1.4192785334121822E-2</v>
      </c>
      <c r="J2625" s="194">
        <v>0.99999999999999989</v>
      </c>
      <c r="K2625" s="196">
        <v>1691</v>
      </c>
      <c r="L2625" s="94"/>
      <c r="M2625" s="195" t="s">
        <v>143</v>
      </c>
      <c r="N2625" s="195" t="s">
        <v>143</v>
      </c>
      <c r="O2625" s="195">
        <v>0.26900000000000002</v>
      </c>
      <c r="P2625" s="195">
        <v>0.312</v>
      </c>
      <c r="Q2625" s="195">
        <v>0.187</v>
      </c>
      <c r="R2625" s="195">
        <v>0.22500000000000001</v>
      </c>
      <c r="S2625" s="195">
        <v>8.3000000000000004E-2</v>
      </c>
      <c r="T2625" s="195">
        <v>0.111</v>
      </c>
      <c r="U2625" s="195">
        <v>0.01</v>
      </c>
      <c r="V2625" s="195">
        <v>2.1000000000000001E-2</v>
      </c>
      <c r="W2625" s="195">
        <v>0.35399999999999998</v>
      </c>
      <c r="X2625" s="195">
        <v>0.4</v>
      </c>
      <c r="Y2625" s="195">
        <v>2E-3</v>
      </c>
      <c r="Z2625" s="195">
        <v>8.0000000000000002E-3</v>
      </c>
      <c r="AA2625" s="195">
        <v>0.01</v>
      </c>
      <c r="AB2625" s="195">
        <v>2.1000000000000001E-2</v>
      </c>
    </row>
    <row r="2626" spans="1:28" x14ac:dyDescent="0.25">
      <c r="A2626" s="94" t="s">
        <v>4069</v>
      </c>
      <c r="B2626" s="195" t="s">
        <v>143</v>
      </c>
      <c r="C2626" s="195">
        <v>0.5271122320302648</v>
      </c>
      <c r="D2626" s="195">
        <v>0.31147540983606559</v>
      </c>
      <c r="E2626" s="195">
        <v>7.3139974779319036E-2</v>
      </c>
      <c r="F2626" s="195">
        <v>3.7831021437578815E-3</v>
      </c>
      <c r="G2626" s="195">
        <v>3.530895334174023E-2</v>
      </c>
      <c r="H2626" s="195" t="s">
        <v>143</v>
      </c>
      <c r="I2626" s="195">
        <v>4.9180327868852458E-2</v>
      </c>
      <c r="J2626" s="194">
        <v>1</v>
      </c>
      <c r="K2626" s="196">
        <v>793</v>
      </c>
      <c r="L2626" s="94"/>
      <c r="M2626" s="195" t="s">
        <v>143</v>
      </c>
      <c r="N2626" s="195" t="s">
        <v>143</v>
      </c>
      <c r="O2626" s="195">
        <v>0.49199999999999999</v>
      </c>
      <c r="P2626" s="195">
        <v>0.56200000000000006</v>
      </c>
      <c r="Q2626" s="195">
        <v>0.28000000000000003</v>
      </c>
      <c r="R2626" s="195">
        <v>0.34499999999999997</v>
      </c>
      <c r="S2626" s="195">
        <v>5.7000000000000002E-2</v>
      </c>
      <c r="T2626" s="195">
        <v>9.2999999999999999E-2</v>
      </c>
      <c r="U2626" s="195">
        <v>1E-3</v>
      </c>
      <c r="V2626" s="195">
        <v>1.0999999999999999E-2</v>
      </c>
      <c r="W2626" s="195">
        <v>2.5000000000000001E-2</v>
      </c>
      <c r="X2626" s="195">
        <v>5.0999999999999997E-2</v>
      </c>
      <c r="Y2626" s="195" t="s">
        <v>143</v>
      </c>
      <c r="Z2626" s="195" t="s">
        <v>143</v>
      </c>
      <c r="AA2626" s="195">
        <v>3.5999999999999997E-2</v>
      </c>
      <c r="AB2626" s="195">
        <v>6.7000000000000004E-2</v>
      </c>
    </row>
    <row r="2627" spans="1:28" x14ac:dyDescent="0.25">
      <c r="A2627" s="94" t="s">
        <v>4070</v>
      </c>
      <c r="B2627" s="195" t="s">
        <v>143</v>
      </c>
      <c r="C2627" s="195">
        <v>0.24886877828054299</v>
      </c>
      <c r="D2627" s="195">
        <v>0.36349924585218701</v>
      </c>
      <c r="E2627" s="195">
        <v>9.3514328808446456E-2</v>
      </c>
      <c r="F2627" s="195">
        <v>1.2066365007541479E-2</v>
      </c>
      <c r="G2627" s="195">
        <v>0.24434389140271492</v>
      </c>
      <c r="H2627" s="195" t="s">
        <v>143</v>
      </c>
      <c r="I2627" s="195">
        <v>3.7707390648567117E-2</v>
      </c>
      <c r="J2627" s="194">
        <v>1</v>
      </c>
      <c r="K2627" s="196">
        <v>663</v>
      </c>
      <c r="L2627" s="94"/>
      <c r="M2627" s="195" t="s">
        <v>143</v>
      </c>
      <c r="N2627" s="195" t="s">
        <v>143</v>
      </c>
      <c r="O2627" s="195">
        <v>0.217</v>
      </c>
      <c r="P2627" s="195">
        <v>0.28299999999999997</v>
      </c>
      <c r="Q2627" s="195">
        <v>0.32800000000000001</v>
      </c>
      <c r="R2627" s="195">
        <v>0.40100000000000002</v>
      </c>
      <c r="S2627" s="195">
        <v>7.3999999999999996E-2</v>
      </c>
      <c r="T2627" s="195">
        <v>0.11799999999999999</v>
      </c>
      <c r="U2627" s="195">
        <v>6.0000000000000001E-3</v>
      </c>
      <c r="V2627" s="195">
        <v>2.4E-2</v>
      </c>
      <c r="W2627" s="195">
        <v>0.21299999999999999</v>
      </c>
      <c r="X2627" s="195">
        <v>0.27800000000000002</v>
      </c>
      <c r="Y2627" s="195" t="s">
        <v>143</v>
      </c>
      <c r="Z2627" s="195" t="s">
        <v>143</v>
      </c>
      <c r="AA2627" s="195">
        <v>2.5999999999999999E-2</v>
      </c>
      <c r="AB2627" s="195">
        <v>5.5E-2</v>
      </c>
    </row>
    <row r="2628" spans="1:28" x14ac:dyDescent="0.25">
      <c r="A2628" s="94" t="s">
        <v>4071</v>
      </c>
      <c r="B2628" s="195" t="s">
        <v>143</v>
      </c>
      <c r="C2628" s="195">
        <v>0.42458100558659218</v>
      </c>
      <c r="D2628" s="195">
        <v>0.13407821229050279</v>
      </c>
      <c r="E2628" s="195">
        <v>5.5865921787709494E-2</v>
      </c>
      <c r="F2628" s="195">
        <v>0.10335195530726257</v>
      </c>
      <c r="G2628" s="195">
        <v>0.24301675977653631</v>
      </c>
      <c r="H2628" s="195">
        <v>1.11731843575419E-2</v>
      </c>
      <c r="I2628" s="195">
        <v>2.7932960893854747E-2</v>
      </c>
      <c r="J2628" s="194">
        <v>0.99999999999999989</v>
      </c>
      <c r="K2628" s="196">
        <v>358</v>
      </c>
      <c r="L2628" s="94"/>
      <c r="M2628" s="195" t="s">
        <v>143</v>
      </c>
      <c r="N2628" s="195" t="s">
        <v>143</v>
      </c>
      <c r="O2628" s="195">
        <v>0.374</v>
      </c>
      <c r="P2628" s="195">
        <v>0.47599999999999998</v>
      </c>
      <c r="Q2628" s="195">
        <v>0.10299999999999999</v>
      </c>
      <c r="R2628" s="195">
        <v>0.17299999999999999</v>
      </c>
      <c r="S2628" s="195">
        <v>3.5999999999999997E-2</v>
      </c>
      <c r="T2628" s="195">
        <v>8.5000000000000006E-2</v>
      </c>
      <c r="U2628" s="195">
        <v>7.5999999999999998E-2</v>
      </c>
      <c r="V2628" s="195">
        <v>0.13900000000000001</v>
      </c>
      <c r="W2628" s="195">
        <v>0.20100000000000001</v>
      </c>
      <c r="X2628" s="195">
        <v>0.28999999999999998</v>
      </c>
      <c r="Y2628" s="195">
        <v>4.0000000000000001E-3</v>
      </c>
      <c r="Z2628" s="195">
        <v>2.8000000000000001E-2</v>
      </c>
      <c r="AA2628" s="195">
        <v>1.4999999999999999E-2</v>
      </c>
      <c r="AB2628" s="195">
        <v>5.0999999999999997E-2</v>
      </c>
    </row>
    <row r="2629" spans="1:28" x14ac:dyDescent="0.25">
      <c r="A2629" s="94" t="s">
        <v>4072</v>
      </c>
      <c r="B2629" s="195" t="s">
        <v>143</v>
      </c>
      <c r="C2629" s="195">
        <v>0.19211822660098521</v>
      </c>
      <c r="D2629" s="195">
        <v>0.19211822660098521</v>
      </c>
      <c r="E2629" s="195">
        <v>9.6059113300492605E-2</v>
      </c>
      <c r="F2629" s="195">
        <v>1.7241379310344827E-2</v>
      </c>
      <c r="G2629" s="195">
        <v>0.47536945812807879</v>
      </c>
      <c r="H2629" s="195">
        <v>4.9261083743842365E-3</v>
      </c>
      <c r="I2629" s="195">
        <v>2.2167487684729065E-2</v>
      </c>
      <c r="J2629" s="194">
        <v>0.99999999999999989</v>
      </c>
      <c r="K2629" s="196">
        <v>406</v>
      </c>
      <c r="L2629" s="94"/>
      <c r="M2629" s="195" t="s">
        <v>143</v>
      </c>
      <c r="N2629" s="195" t="s">
        <v>143</v>
      </c>
      <c r="O2629" s="195">
        <v>0.157</v>
      </c>
      <c r="P2629" s="195">
        <v>0.23300000000000001</v>
      </c>
      <c r="Q2629" s="195">
        <v>0.157</v>
      </c>
      <c r="R2629" s="195">
        <v>0.23300000000000001</v>
      </c>
      <c r="S2629" s="195">
        <v>7.0999999999999994E-2</v>
      </c>
      <c r="T2629" s="195">
        <v>0.129</v>
      </c>
      <c r="U2629" s="195">
        <v>8.0000000000000002E-3</v>
      </c>
      <c r="V2629" s="195">
        <v>3.5000000000000003E-2</v>
      </c>
      <c r="W2629" s="195">
        <v>0.42699999999999999</v>
      </c>
      <c r="X2629" s="195">
        <v>0.52400000000000002</v>
      </c>
      <c r="Y2629" s="195">
        <v>1E-3</v>
      </c>
      <c r="Z2629" s="195">
        <v>1.7999999999999999E-2</v>
      </c>
      <c r="AA2629" s="195">
        <v>1.2E-2</v>
      </c>
      <c r="AB2629" s="195">
        <v>4.2000000000000003E-2</v>
      </c>
    </row>
    <row r="2630" spans="1:28" x14ac:dyDescent="0.25">
      <c r="A2630" s="94" t="s">
        <v>4073</v>
      </c>
      <c r="B2630" s="195" t="s">
        <v>143</v>
      </c>
      <c r="C2630" s="195">
        <v>0.40606338998621955</v>
      </c>
      <c r="D2630" s="195">
        <v>0.37115296279283416</v>
      </c>
      <c r="E2630" s="195">
        <v>9.5084979329352323E-2</v>
      </c>
      <c r="F2630" s="195">
        <v>1.1483693155718878E-2</v>
      </c>
      <c r="G2630" s="195">
        <v>7.2576940744143323E-2</v>
      </c>
      <c r="H2630" s="195">
        <v>3.2154340836012861E-3</v>
      </c>
      <c r="I2630" s="195">
        <v>4.0422599908130456E-2</v>
      </c>
      <c r="J2630" s="194">
        <v>0.99999999999999989</v>
      </c>
      <c r="K2630" s="196">
        <v>2177</v>
      </c>
      <c r="L2630" s="94"/>
      <c r="M2630" s="195" t="s">
        <v>143</v>
      </c>
      <c r="N2630" s="195" t="s">
        <v>143</v>
      </c>
      <c r="O2630" s="195">
        <v>0.38600000000000001</v>
      </c>
      <c r="P2630" s="195">
        <v>0.42699999999999999</v>
      </c>
      <c r="Q2630" s="195">
        <v>0.35099999999999998</v>
      </c>
      <c r="R2630" s="195">
        <v>0.39200000000000002</v>
      </c>
      <c r="S2630" s="195">
        <v>8.3000000000000004E-2</v>
      </c>
      <c r="T2630" s="195">
        <v>0.108</v>
      </c>
      <c r="U2630" s="195">
        <v>8.0000000000000002E-3</v>
      </c>
      <c r="V2630" s="195">
        <v>1.7000000000000001E-2</v>
      </c>
      <c r="W2630" s="195">
        <v>6.2E-2</v>
      </c>
      <c r="X2630" s="195">
        <v>8.4000000000000005E-2</v>
      </c>
      <c r="Y2630" s="195">
        <v>2E-3</v>
      </c>
      <c r="Z2630" s="195">
        <v>7.0000000000000001E-3</v>
      </c>
      <c r="AA2630" s="195">
        <v>3.3000000000000002E-2</v>
      </c>
      <c r="AB2630" s="195">
        <v>0.05</v>
      </c>
    </row>
    <row r="2631" spans="1:28" x14ac:dyDescent="0.25">
      <c r="A2631" s="94" t="s">
        <v>4074</v>
      </c>
      <c r="B2631" s="195" t="s">
        <v>143</v>
      </c>
      <c r="C2631" s="195">
        <v>0.54034229828850855</v>
      </c>
      <c r="D2631" s="195">
        <v>0.2982885085574572</v>
      </c>
      <c r="E2631" s="195">
        <v>5.8679706601466992E-2</v>
      </c>
      <c r="F2631" s="195">
        <v>2.4449877750611247E-3</v>
      </c>
      <c r="G2631" s="195">
        <v>7.5794621026894868E-2</v>
      </c>
      <c r="H2631" s="195" t="s">
        <v>143</v>
      </c>
      <c r="I2631" s="195">
        <v>2.4449877750611249E-2</v>
      </c>
      <c r="J2631" s="194">
        <v>1</v>
      </c>
      <c r="K2631" s="196">
        <v>409</v>
      </c>
      <c r="L2631" s="94"/>
      <c r="M2631" s="195" t="s">
        <v>143</v>
      </c>
      <c r="N2631" s="195" t="s">
        <v>143</v>
      </c>
      <c r="O2631" s="195">
        <v>0.49199999999999999</v>
      </c>
      <c r="P2631" s="195">
        <v>0.58799999999999997</v>
      </c>
      <c r="Q2631" s="195">
        <v>0.25600000000000001</v>
      </c>
      <c r="R2631" s="195">
        <v>0.34399999999999997</v>
      </c>
      <c r="S2631" s="195">
        <v>0.04</v>
      </c>
      <c r="T2631" s="195">
        <v>8.5999999999999993E-2</v>
      </c>
      <c r="U2631" s="195">
        <v>0</v>
      </c>
      <c r="V2631" s="195">
        <v>1.4E-2</v>
      </c>
      <c r="W2631" s="195">
        <v>5.3999999999999999E-2</v>
      </c>
      <c r="X2631" s="195">
        <v>0.106</v>
      </c>
      <c r="Y2631" s="195" t="s">
        <v>143</v>
      </c>
      <c r="Z2631" s="195" t="s">
        <v>143</v>
      </c>
      <c r="AA2631" s="195">
        <v>1.2999999999999999E-2</v>
      </c>
      <c r="AB2631" s="195">
        <v>4.3999999999999997E-2</v>
      </c>
    </row>
    <row r="2632" spans="1:28" x14ac:dyDescent="0.25">
      <c r="A2632" s="94" t="s">
        <v>4075</v>
      </c>
      <c r="B2632" s="195">
        <v>4.997119815668203E-2</v>
      </c>
      <c r="C2632" s="195">
        <v>0.31754032258064518</v>
      </c>
      <c r="D2632" s="195">
        <v>0.25835253456221197</v>
      </c>
      <c r="E2632" s="195">
        <v>9.9798387096774188E-2</v>
      </c>
      <c r="F2632" s="195">
        <v>1.4976958525345621E-2</v>
      </c>
      <c r="G2632" s="195">
        <v>0.22796658986175114</v>
      </c>
      <c r="H2632" s="195">
        <v>6.3364055299539174E-3</v>
      </c>
      <c r="I2632" s="195">
        <v>2.5057603686635944E-2</v>
      </c>
      <c r="J2632" s="194">
        <v>1</v>
      </c>
      <c r="K2632" s="196">
        <v>6944</v>
      </c>
      <c r="L2632" s="94"/>
      <c r="M2632" s="195">
        <v>4.4999999999999998E-2</v>
      </c>
      <c r="N2632" s="195">
        <v>5.5E-2</v>
      </c>
      <c r="O2632" s="195">
        <v>0.307</v>
      </c>
      <c r="P2632" s="195">
        <v>0.32900000000000001</v>
      </c>
      <c r="Q2632" s="195">
        <v>0.248</v>
      </c>
      <c r="R2632" s="195">
        <v>0.26900000000000002</v>
      </c>
      <c r="S2632" s="195">
        <v>9.2999999999999999E-2</v>
      </c>
      <c r="T2632" s="195">
        <v>0.107</v>
      </c>
      <c r="U2632" s="195">
        <v>1.2E-2</v>
      </c>
      <c r="V2632" s="195">
        <v>1.7999999999999999E-2</v>
      </c>
      <c r="W2632" s="195">
        <v>0.218</v>
      </c>
      <c r="X2632" s="195">
        <v>0.23799999999999999</v>
      </c>
      <c r="Y2632" s="195">
        <v>5.0000000000000001E-3</v>
      </c>
      <c r="Z2632" s="195">
        <v>8.0000000000000002E-3</v>
      </c>
      <c r="AA2632" s="195">
        <v>2.1999999999999999E-2</v>
      </c>
      <c r="AB2632" s="195">
        <v>2.9000000000000001E-2</v>
      </c>
    </row>
    <row r="2633" spans="1:28" x14ac:dyDescent="0.25">
      <c r="A2633" s="94" t="s">
        <v>4076</v>
      </c>
      <c r="B2633" s="195" t="s">
        <v>143</v>
      </c>
      <c r="C2633" s="195">
        <v>0.27826086956521739</v>
      </c>
      <c r="D2633" s="195">
        <v>0.33913043478260868</v>
      </c>
      <c r="E2633" s="195">
        <v>0.13043478260869565</v>
      </c>
      <c r="F2633" s="195" t="s">
        <v>143</v>
      </c>
      <c r="G2633" s="195">
        <v>0.21304347826086956</v>
      </c>
      <c r="H2633" s="195">
        <v>8.6956521739130436E-3</v>
      </c>
      <c r="I2633" s="195">
        <v>3.0434782608695653E-2</v>
      </c>
      <c r="J2633" s="194">
        <v>1</v>
      </c>
      <c r="K2633" s="196">
        <v>230</v>
      </c>
      <c r="L2633" s="94"/>
      <c r="M2633" s="195" t="s">
        <v>143</v>
      </c>
      <c r="N2633" s="195" t="s">
        <v>143</v>
      </c>
      <c r="O2633" s="195">
        <v>0.224</v>
      </c>
      <c r="P2633" s="195">
        <v>0.33900000000000002</v>
      </c>
      <c r="Q2633" s="195">
        <v>0.28100000000000003</v>
      </c>
      <c r="R2633" s="195">
        <v>0.40300000000000002</v>
      </c>
      <c r="S2633" s="195">
        <v>9.2999999999999999E-2</v>
      </c>
      <c r="T2633" s="195">
        <v>0.18</v>
      </c>
      <c r="U2633" s="195" t="s">
        <v>143</v>
      </c>
      <c r="V2633" s="195" t="s">
        <v>143</v>
      </c>
      <c r="W2633" s="195">
        <v>0.16500000000000001</v>
      </c>
      <c r="X2633" s="195">
        <v>0.27</v>
      </c>
      <c r="Y2633" s="195">
        <v>2E-3</v>
      </c>
      <c r="Z2633" s="195">
        <v>3.1E-2</v>
      </c>
      <c r="AA2633" s="195">
        <v>1.4999999999999999E-2</v>
      </c>
      <c r="AB2633" s="195">
        <v>6.0999999999999999E-2</v>
      </c>
    </row>
    <row r="2634" spans="1:28" x14ac:dyDescent="0.25">
      <c r="A2634" s="94" t="s">
        <v>4077</v>
      </c>
      <c r="B2634" s="195" t="s">
        <v>143</v>
      </c>
      <c r="C2634" s="195">
        <v>0.11616161616161616</v>
      </c>
      <c r="D2634" s="195">
        <v>0.22222222222222221</v>
      </c>
      <c r="E2634" s="195">
        <v>7.0707070707070704E-2</v>
      </c>
      <c r="F2634" s="195" t="s">
        <v>143</v>
      </c>
      <c r="G2634" s="195">
        <v>0.56565656565656564</v>
      </c>
      <c r="H2634" s="195">
        <v>2.0202020202020204E-2</v>
      </c>
      <c r="I2634" s="195">
        <v>5.0505050505050509E-3</v>
      </c>
      <c r="J2634" s="194">
        <v>1</v>
      </c>
      <c r="K2634" s="196">
        <v>198</v>
      </c>
      <c r="L2634" s="94"/>
      <c r="M2634" s="195" t="s">
        <v>143</v>
      </c>
      <c r="N2634" s="195" t="s">
        <v>143</v>
      </c>
      <c r="O2634" s="195">
        <v>7.9000000000000001E-2</v>
      </c>
      <c r="P2634" s="195">
        <v>0.16800000000000001</v>
      </c>
      <c r="Q2634" s="195">
        <v>0.17</v>
      </c>
      <c r="R2634" s="195">
        <v>0.28499999999999998</v>
      </c>
      <c r="S2634" s="195">
        <v>4.2999999999999997E-2</v>
      </c>
      <c r="T2634" s="195">
        <v>0.115</v>
      </c>
      <c r="U2634" s="195" t="s">
        <v>143</v>
      </c>
      <c r="V2634" s="195" t="s">
        <v>143</v>
      </c>
      <c r="W2634" s="195">
        <v>0.496</v>
      </c>
      <c r="X2634" s="195">
        <v>0.63300000000000001</v>
      </c>
      <c r="Y2634" s="195">
        <v>8.0000000000000002E-3</v>
      </c>
      <c r="Z2634" s="195">
        <v>5.0999999999999997E-2</v>
      </c>
      <c r="AA2634" s="195">
        <v>1E-3</v>
      </c>
      <c r="AB2634" s="195">
        <v>2.8000000000000001E-2</v>
      </c>
    </row>
    <row r="2635" spans="1:28" x14ac:dyDescent="0.25">
      <c r="A2635" s="94" t="s">
        <v>4078</v>
      </c>
      <c r="B2635" s="195">
        <v>5.8708414872798431E-3</v>
      </c>
      <c r="C2635" s="195" t="s">
        <v>143</v>
      </c>
      <c r="D2635" s="195">
        <v>0.77299412915851273</v>
      </c>
      <c r="E2635" s="195">
        <v>0.15851272015655576</v>
      </c>
      <c r="F2635" s="195">
        <v>3.3268101761252444E-2</v>
      </c>
      <c r="G2635" s="195">
        <v>1.1741682974559686E-2</v>
      </c>
      <c r="H2635" s="195" t="s">
        <v>143</v>
      </c>
      <c r="I2635" s="195">
        <v>1.7612524461839529E-2</v>
      </c>
      <c r="J2635" s="194">
        <v>1</v>
      </c>
      <c r="K2635" s="196">
        <v>511</v>
      </c>
      <c r="L2635" s="94"/>
      <c r="M2635" s="195">
        <v>2E-3</v>
      </c>
      <c r="N2635" s="195">
        <v>1.7000000000000001E-2</v>
      </c>
      <c r="O2635" s="195" t="s">
        <v>143</v>
      </c>
      <c r="P2635" s="195" t="s">
        <v>143</v>
      </c>
      <c r="Q2635" s="195">
        <v>0.73499999999999999</v>
      </c>
      <c r="R2635" s="195">
        <v>0.80700000000000005</v>
      </c>
      <c r="S2635" s="195">
        <v>0.129</v>
      </c>
      <c r="T2635" s="195">
        <v>0.193</v>
      </c>
      <c r="U2635" s="195">
        <v>2.1000000000000001E-2</v>
      </c>
      <c r="V2635" s="195">
        <v>5.2999999999999999E-2</v>
      </c>
      <c r="W2635" s="195">
        <v>5.0000000000000001E-3</v>
      </c>
      <c r="X2635" s="195">
        <v>2.5000000000000001E-2</v>
      </c>
      <c r="Y2635" s="195" t="s">
        <v>143</v>
      </c>
      <c r="Z2635" s="195" t="s">
        <v>143</v>
      </c>
      <c r="AA2635" s="195">
        <v>8.9999999999999993E-3</v>
      </c>
      <c r="AB2635" s="195">
        <v>3.3000000000000002E-2</v>
      </c>
    </row>
    <row r="2636" spans="1:28" x14ac:dyDescent="0.25">
      <c r="A2636" s="94" t="s">
        <v>4079</v>
      </c>
      <c r="B2636" s="195">
        <v>5.8139534883720929E-2</v>
      </c>
      <c r="C2636" s="195">
        <v>0.26356589147286824</v>
      </c>
      <c r="D2636" s="195">
        <v>0.26873385012919898</v>
      </c>
      <c r="E2636" s="195">
        <v>8.6563307493540048E-2</v>
      </c>
      <c r="F2636" s="195">
        <v>2.0671834625322998E-2</v>
      </c>
      <c r="G2636" s="195">
        <v>0.26873385012919898</v>
      </c>
      <c r="H2636" s="195">
        <v>3.875968992248062E-3</v>
      </c>
      <c r="I2636" s="195">
        <v>2.9715762273901807E-2</v>
      </c>
      <c r="J2636" s="194">
        <v>1</v>
      </c>
      <c r="K2636" s="196">
        <v>774</v>
      </c>
      <c r="L2636" s="94"/>
      <c r="M2636" s="195">
        <v>4.3999999999999997E-2</v>
      </c>
      <c r="N2636" s="195">
        <v>7.6999999999999999E-2</v>
      </c>
      <c r="O2636" s="195">
        <v>0.23400000000000001</v>
      </c>
      <c r="P2636" s="195">
        <v>0.29599999999999999</v>
      </c>
      <c r="Q2636" s="195">
        <v>0.23899999999999999</v>
      </c>
      <c r="R2636" s="195">
        <v>0.30099999999999999</v>
      </c>
      <c r="S2636" s="195">
        <v>6.9000000000000006E-2</v>
      </c>
      <c r="T2636" s="195">
        <v>0.108</v>
      </c>
      <c r="U2636" s="195">
        <v>1.2999999999999999E-2</v>
      </c>
      <c r="V2636" s="195">
        <v>3.3000000000000002E-2</v>
      </c>
      <c r="W2636" s="195">
        <v>0.23899999999999999</v>
      </c>
      <c r="X2636" s="195">
        <v>0.30099999999999999</v>
      </c>
      <c r="Y2636" s="195">
        <v>1E-3</v>
      </c>
      <c r="Z2636" s="195">
        <v>1.0999999999999999E-2</v>
      </c>
      <c r="AA2636" s="195">
        <v>0.02</v>
      </c>
      <c r="AB2636" s="195">
        <v>4.3999999999999997E-2</v>
      </c>
    </row>
    <row r="2637" spans="1:28" x14ac:dyDescent="0.25">
      <c r="A2637" s="94" t="s">
        <v>4080</v>
      </c>
      <c r="B2637" s="195">
        <v>0.28914505283381364</v>
      </c>
      <c r="C2637" s="195">
        <v>0.51873198847262247</v>
      </c>
      <c r="D2637" s="195">
        <v>8.069164265129683E-2</v>
      </c>
      <c r="E2637" s="195">
        <v>2.6897214217098942E-2</v>
      </c>
      <c r="F2637" s="195">
        <v>9.6061479346781938E-4</v>
      </c>
      <c r="G2637" s="195">
        <v>5.5715658021133527E-2</v>
      </c>
      <c r="H2637" s="195">
        <v>4.8030739673390974E-3</v>
      </c>
      <c r="I2637" s="195">
        <v>2.3054755043227664E-2</v>
      </c>
      <c r="J2637" s="194">
        <v>1</v>
      </c>
      <c r="K2637" s="196">
        <v>1041</v>
      </c>
      <c r="L2637" s="94"/>
      <c r="M2637" s="195">
        <v>0.26200000000000001</v>
      </c>
      <c r="N2637" s="195">
        <v>0.317</v>
      </c>
      <c r="O2637" s="195">
        <v>0.48799999999999999</v>
      </c>
      <c r="P2637" s="195">
        <v>0.54900000000000004</v>
      </c>
      <c r="Q2637" s="195">
        <v>6.6000000000000003E-2</v>
      </c>
      <c r="R2637" s="195">
        <v>9.9000000000000005E-2</v>
      </c>
      <c r="S2637" s="195">
        <v>1.9E-2</v>
      </c>
      <c r="T2637" s="195">
        <v>3.9E-2</v>
      </c>
      <c r="U2637" s="195">
        <v>0</v>
      </c>
      <c r="V2637" s="195">
        <v>5.0000000000000001E-3</v>
      </c>
      <c r="W2637" s="195">
        <v>4.2999999999999997E-2</v>
      </c>
      <c r="X2637" s="195">
        <v>7.0999999999999994E-2</v>
      </c>
      <c r="Y2637" s="195">
        <v>2E-3</v>
      </c>
      <c r="Z2637" s="195">
        <v>1.0999999999999999E-2</v>
      </c>
      <c r="AA2637" s="195">
        <v>1.6E-2</v>
      </c>
      <c r="AB2637" s="195">
        <v>3.4000000000000002E-2</v>
      </c>
    </row>
    <row r="2638" spans="1:28" x14ac:dyDescent="0.25">
      <c r="A2638" s="94" t="s">
        <v>4081</v>
      </c>
      <c r="B2638" s="195" t="s">
        <v>143</v>
      </c>
      <c r="C2638" s="195">
        <v>0.23391812865497075</v>
      </c>
      <c r="D2638" s="195">
        <v>0.27485380116959063</v>
      </c>
      <c r="E2638" s="195">
        <v>0.25146198830409355</v>
      </c>
      <c r="F2638" s="195">
        <v>1.1695906432748537E-2</v>
      </c>
      <c r="G2638" s="195">
        <v>0.21637426900584794</v>
      </c>
      <c r="H2638" s="195">
        <v>5.8479532163742687E-3</v>
      </c>
      <c r="I2638" s="195">
        <v>5.8479532163742687E-3</v>
      </c>
      <c r="J2638" s="194">
        <v>1</v>
      </c>
      <c r="K2638" s="196">
        <v>171</v>
      </c>
      <c r="L2638" s="94"/>
      <c r="M2638" s="195" t="s">
        <v>143</v>
      </c>
      <c r="N2638" s="195" t="s">
        <v>143</v>
      </c>
      <c r="O2638" s="195">
        <v>0.17699999999999999</v>
      </c>
      <c r="P2638" s="195">
        <v>0.30299999999999999</v>
      </c>
      <c r="Q2638" s="195">
        <v>0.21299999999999999</v>
      </c>
      <c r="R2638" s="195">
        <v>0.34599999999999997</v>
      </c>
      <c r="S2638" s="195">
        <v>0.192</v>
      </c>
      <c r="T2638" s="195">
        <v>0.32100000000000001</v>
      </c>
      <c r="U2638" s="195">
        <v>3.0000000000000001E-3</v>
      </c>
      <c r="V2638" s="195">
        <v>4.2000000000000003E-2</v>
      </c>
      <c r="W2638" s="195">
        <v>0.161</v>
      </c>
      <c r="X2638" s="195">
        <v>0.28399999999999997</v>
      </c>
      <c r="Y2638" s="195">
        <v>1E-3</v>
      </c>
      <c r="Z2638" s="195">
        <v>3.2000000000000001E-2</v>
      </c>
      <c r="AA2638" s="195">
        <v>1E-3</v>
      </c>
      <c r="AB2638" s="195">
        <v>3.2000000000000001E-2</v>
      </c>
    </row>
    <row r="2639" spans="1:28" x14ac:dyDescent="0.25">
      <c r="A2639" s="94" t="s">
        <v>4082</v>
      </c>
      <c r="B2639" s="195" t="s">
        <v>143</v>
      </c>
      <c r="C2639" s="195">
        <v>0.25776754890678943</v>
      </c>
      <c r="D2639" s="195">
        <v>0.21749136939010358</v>
      </c>
      <c r="E2639" s="195">
        <v>0.10817031070195628</v>
      </c>
      <c r="F2639" s="195">
        <v>1.3808975834292289E-2</v>
      </c>
      <c r="G2639" s="195">
        <v>0.38204833141542005</v>
      </c>
      <c r="H2639" s="195">
        <v>1.1507479861910242E-2</v>
      </c>
      <c r="I2639" s="195">
        <v>9.2059838895281933E-3</v>
      </c>
      <c r="J2639" s="194">
        <v>1</v>
      </c>
      <c r="K2639" s="196">
        <v>869</v>
      </c>
      <c r="L2639" s="94"/>
      <c r="M2639" s="195" t="s">
        <v>143</v>
      </c>
      <c r="N2639" s="195" t="s">
        <v>143</v>
      </c>
      <c r="O2639" s="195">
        <v>0.23</v>
      </c>
      <c r="P2639" s="195">
        <v>0.28799999999999998</v>
      </c>
      <c r="Q2639" s="195">
        <v>0.191</v>
      </c>
      <c r="R2639" s="195">
        <v>0.246</v>
      </c>
      <c r="S2639" s="195">
        <v>8.8999999999999996E-2</v>
      </c>
      <c r="T2639" s="195">
        <v>0.13100000000000001</v>
      </c>
      <c r="U2639" s="195">
        <v>8.0000000000000002E-3</v>
      </c>
      <c r="V2639" s="195">
        <v>2.4E-2</v>
      </c>
      <c r="W2639" s="195">
        <v>0.35</v>
      </c>
      <c r="X2639" s="195">
        <v>0.41499999999999998</v>
      </c>
      <c r="Y2639" s="195">
        <v>6.0000000000000001E-3</v>
      </c>
      <c r="Z2639" s="195">
        <v>2.1000000000000001E-2</v>
      </c>
      <c r="AA2639" s="195">
        <v>5.0000000000000001E-3</v>
      </c>
      <c r="AB2639" s="195">
        <v>1.7999999999999999E-2</v>
      </c>
    </row>
    <row r="2640" spans="1:28" x14ac:dyDescent="0.25">
      <c r="A2640" s="94" t="s">
        <v>4083</v>
      </c>
      <c r="B2640" s="195" t="s">
        <v>143</v>
      </c>
      <c r="C2640" s="195">
        <v>0.55026455026455023</v>
      </c>
      <c r="D2640" s="195">
        <v>0.27513227513227512</v>
      </c>
      <c r="E2640" s="195">
        <v>7.9365079365079361E-2</v>
      </c>
      <c r="F2640" s="195">
        <v>1.0582010582010581E-2</v>
      </c>
      <c r="G2640" s="195">
        <v>2.1164021164021163E-2</v>
      </c>
      <c r="H2640" s="195">
        <v>5.2910052910052907E-3</v>
      </c>
      <c r="I2640" s="195">
        <v>5.8201058201058198E-2</v>
      </c>
      <c r="J2640" s="194">
        <v>0.99999999999999978</v>
      </c>
      <c r="K2640" s="196">
        <v>189</v>
      </c>
      <c r="L2640" s="94"/>
      <c r="M2640" s="195" t="s">
        <v>143</v>
      </c>
      <c r="N2640" s="195" t="s">
        <v>143</v>
      </c>
      <c r="O2640" s="195">
        <v>0.47899999999999998</v>
      </c>
      <c r="P2640" s="195">
        <v>0.61899999999999999</v>
      </c>
      <c r="Q2640" s="195">
        <v>0.216</v>
      </c>
      <c r="R2640" s="195">
        <v>0.34300000000000003</v>
      </c>
      <c r="S2640" s="195">
        <v>4.9000000000000002E-2</v>
      </c>
      <c r="T2640" s="195">
        <v>0.127</v>
      </c>
      <c r="U2640" s="195">
        <v>3.0000000000000001E-3</v>
      </c>
      <c r="V2640" s="195">
        <v>3.7999999999999999E-2</v>
      </c>
      <c r="W2640" s="195">
        <v>8.0000000000000002E-3</v>
      </c>
      <c r="X2640" s="195">
        <v>5.2999999999999999E-2</v>
      </c>
      <c r="Y2640" s="195">
        <v>1E-3</v>
      </c>
      <c r="Z2640" s="195">
        <v>2.9000000000000001E-2</v>
      </c>
      <c r="AA2640" s="195">
        <v>3.3000000000000002E-2</v>
      </c>
      <c r="AB2640" s="195">
        <v>0.10100000000000001</v>
      </c>
    </row>
    <row r="2641" spans="1:28" x14ac:dyDescent="0.25">
      <c r="A2641" s="94" t="s">
        <v>4084</v>
      </c>
      <c r="B2641" s="195" t="s">
        <v>143</v>
      </c>
      <c r="C2641" s="195">
        <v>0.17704918032786884</v>
      </c>
      <c r="D2641" s="195">
        <v>0.36393442622950822</v>
      </c>
      <c r="E2641" s="195">
        <v>0.12131147540983607</v>
      </c>
      <c r="F2641" s="195">
        <v>1.6393442622950821E-2</v>
      </c>
      <c r="G2641" s="195">
        <v>0.28196721311475409</v>
      </c>
      <c r="H2641" s="195">
        <v>3.2786885245901639E-3</v>
      </c>
      <c r="I2641" s="195">
        <v>3.6065573770491806E-2</v>
      </c>
      <c r="J2641" s="194">
        <v>1</v>
      </c>
      <c r="K2641" s="196">
        <v>305</v>
      </c>
      <c r="L2641" s="94"/>
      <c r="M2641" s="195" t="s">
        <v>143</v>
      </c>
      <c r="N2641" s="195" t="s">
        <v>143</v>
      </c>
      <c r="O2641" s="195">
        <v>0.13800000000000001</v>
      </c>
      <c r="P2641" s="195">
        <v>0.224</v>
      </c>
      <c r="Q2641" s="195">
        <v>0.312</v>
      </c>
      <c r="R2641" s="195">
        <v>0.41899999999999998</v>
      </c>
      <c r="S2641" s="195">
        <v>8.8999999999999996E-2</v>
      </c>
      <c r="T2641" s="195">
        <v>0.16300000000000001</v>
      </c>
      <c r="U2641" s="195">
        <v>7.0000000000000001E-3</v>
      </c>
      <c r="V2641" s="195">
        <v>3.7999999999999999E-2</v>
      </c>
      <c r="W2641" s="195">
        <v>0.23400000000000001</v>
      </c>
      <c r="X2641" s="195">
        <v>0.33500000000000002</v>
      </c>
      <c r="Y2641" s="195">
        <v>1E-3</v>
      </c>
      <c r="Z2641" s="195">
        <v>1.7999999999999999E-2</v>
      </c>
      <c r="AA2641" s="195">
        <v>0.02</v>
      </c>
      <c r="AB2641" s="195">
        <v>6.3E-2</v>
      </c>
    </row>
    <row r="2642" spans="1:28" x14ac:dyDescent="0.25">
      <c r="A2642" s="94" t="s">
        <v>4085</v>
      </c>
      <c r="B2642" s="195" t="s">
        <v>143</v>
      </c>
      <c r="C2642" s="195">
        <v>0.45669291338582679</v>
      </c>
      <c r="D2642" s="195">
        <v>0.18110236220472442</v>
      </c>
      <c r="E2642" s="195">
        <v>2.3622047244094488E-2</v>
      </c>
      <c r="F2642" s="195">
        <v>0.10236220472440945</v>
      </c>
      <c r="G2642" s="195">
        <v>0.20472440944881889</v>
      </c>
      <c r="H2642" s="195" t="s">
        <v>143</v>
      </c>
      <c r="I2642" s="195">
        <v>3.1496062992125984E-2</v>
      </c>
      <c r="J2642" s="194">
        <v>1</v>
      </c>
      <c r="K2642" s="196">
        <v>127</v>
      </c>
      <c r="L2642" s="94"/>
      <c r="M2642" s="195" t="s">
        <v>143</v>
      </c>
      <c r="N2642" s="195" t="s">
        <v>143</v>
      </c>
      <c r="O2642" s="195">
        <v>0.373</v>
      </c>
      <c r="P2642" s="195">
        <v>0.54300000000000004</v>
      </c>
      <c r="Q2642" s="195">
        <v>0.124</v>
      </c>
      <c r="R2642" s="195">
        <v>0.25700000000000001</v>
      </c>
      <c r="S2642" s="195">
        <v>8.0000000000000002E-3</v>
      </c>
      <c r="T2642" s="195">
        <v>6.7000000000000004E-2</v>
      </c>
      <c r="U2642" s="195">
        <v>6.0999999999999999E-2</v>
      </c>
      <c r="V2642" s="195">
        <v>0.16700000000000001</v>
      </c>
      <c r="W2642" s="195">
        <v>0.14399999999999999</v>
      </c>
      <c r="X2642" s="195">
        <v>0.28299999999999997</v>
      </c>
      <c r="Y2642" s="195" t="s">
        <v>143</v>
      </c>
      <c r="Z2642" s="195" t="s">
        <v>143</v>
      </c>
      <c r="AA2642" s="195">
        <v>1.2E-2</v>
      </c>
      <c r="AB2642" s="195">
        <v>7.8E-2</v>
      </c>
    </row>
    <row r="2643" spans="1:28" x14ac:dyDescent="0.25">
      <c r="A2643" s="94" t="s">
        <v>4086</v>
      </c>
      <c r="B2643" s="195" t="s">
        <v>143</v>
      </c>
      <c r="C2643" s="195">
        <v>0.13978494623655913</v>
      </c>
      <c r="D2643" s="195">
        <v>0.12903225806451613</v>
      </c>
      <c r="E2643" s="195">
        <v>0.12365591397849462</v>
      </c>
      <c r="F2643" s="195">
        <v>5.3763440860215058E-3</v>
      </c>
      <c r="G2643" s="195">
        <v>0.55913978494623651</v>
      </c>
      <c r="H2643" s="195">
        <v>1.0752688172043012E-2</v>
      </c>
      <c r="I2643" s="195">
        <v>3.2258064516129031E-2</v>
      </c>
      <c r="J2643" s="194">
        <v>0.99999999999999989</v>
      </c>
      <c r="K2643" s="196">
        <v>186</v>
      </c>
      <c r="L2643" s="94"/>
      <c r="M2643" s="195" t="s">
        <v>143</v>
      </c>
      <c r="N2643" s="195" t="s">
        <v>143</v>
      </c>
      <c r="O2643" s="195">
        <v>9.7000000000000003E-2</v>
      </c>
      <c r="P2643" s="195">
        <v>0.19700000000000001</v>
      </c>
      <c r="Q2643" s="195">
        <v>8.7999999999999995E-2</v>
      </c>
      <c r="R2643" s="195">
        <v>0.185</v>
      </c>
      <c r="S2643" s="195">
        <v>8.4000000000000005E-2</v>
      </c>
      <c r="T2643" s="195">
        <v>0.17899999999999999</v>
      </c>
      <c r="U2643" s="195">
        <v>1E-3</v>
      </c>
      <c r="V2643" s="195">
        <v>0.03</v>
      </c>
      <c r="W2643" s="195">
        <v>0.48699999999999999</v>
      </c>
      <c r="X2643" s="195">
        <v>0.629</v>
      </c>
      <c r="Y2643" s="195">
        <v>3.0000000000000001E-3</v>
      </c>
      <c r="Z2643" s="195">
        <v>3.7999999999999999E-2</v>
      </c>
      <c r="AA2643" s="195">
        <v>1.4999999999999999E-2</v>
      </c>
      <c r="AB2643" s="195">
        <v>6.9000000000000006E-2</v>
      </c>
    </row>
    <row r="2644" spans="1:28" x14ac:dyDescent="0.25">
      <c r="A2644" s="94" t="s">
        <v>4087</v>
      </c>
      <c r="B2644" s="195" t="s">
        <v>143</v>
      </c>
      <c r="C2644" s="195">
        <v>0.40289855072463771</v>
      </c>
      <c r="D2644" s="195">
        <v>0.39613526570048307</v>
      </c>
      <c r="E2644" s="195">
        <v>8.8888888888888892E-2</v>
      </c>
      <c r="F2644" s="195">
        <v>5.7971014492753624E-3</v>
      </c>
      <c r="G2644" s="195">
        <v>8.4057971014492749E-2</v>
      </c>
      <c r="H2644" s="195">
        <v>1.9323671497584541E-3</v>
      </c>
      <c r="I2644" s="195">
        <v>2.0289855072463767E-2</v>
      </c>
      <c r="J2644" s="194">
        <v>0.99999999999999989</v>
      </c>
      <c r="K2644" s="196">
        <v>1035</v>
      </c>
      <c r="L2644" s="94"/>
      <c r="M2644" s="195" t="s">
        <v>143</v>
      </c>
      <c r="N2644" s="195" t="s">
        <v>143</v>
      </c>
      <c r="O2644" s="195">
        <v>0.373</v>
      </c>
      <c r="P2644" s="195">
        <v>0.433</v>
      </c>
      <c r="Q2644" s="195">
        <v>0.36699999999999999</v>
      </c>
      <c r="R2644" s="195">
        <v>0.42599999999999999</v>
      </c>
      <c r="S2644" s="195">
        <v>7.2999999999999995E-2</v>
      </c>
      <c r="T2644" s="195">
        <v>0.108</v>
      </c>
      <c r="U2644" s="195">
        <v>3.0000000000000001E-3</v>
      </c>
      <c r="V2644" s="195">
        <v>1.2999999999999999E-2</v>
      </c>
      <c r="W2644" s="195">
        <v>6.9000000000000006E-2</v>
      </c>
      <c r="X2644" s="195">
        <v>0.10299999999999999</v>
      </c>
      <c r="Y2644" s="195">
        <v>1E-3</v>
      </c>
      <c r="Z2644" s="195">
        <v>7.0000000000000001E-3</v>
      </c>
      <c r="AA2644" s="195">
        <v>1.2999999999999999E-2</v>
      </c>
      <c r="AB2644" s="195">
        <v>3.1E-2</v>
      </c>
    </row>
    <row r="2645" spans="1:28" x14ac:dyDescent="0.25">
      <c r="A2645" s="94" t="s">
        <v>4088</v>
      </c>
      <c r="B2645" s="195" t="s">
        <v>143</v>
      </c>
      <c r="C2645" s="195">
        <v>0.50819672131147542</v>
      </c>
      <c r="D2645" s="195">
        <v>0.31147540983606559</v>
      </c>
      <c r="E2645" s="195">
        <v>6.5573770491803282E-2</v>
      </c>
      <c r="F2645" s="195">
        <v>5.4644808743169399E-3</v>
      </c>
      <c r="G2645" s="195">
        <v>8.1967213114754092E-2</v>
      </c>
      <c r="H2645" s="195" t="s">
        <v>143</v>
      </c>
      <c r="I2645" s="195">
        <v>2.7322404371584699E-2</v>
      </c>
      <c r="J2645" s="194">
        <v>1</v>
      </c>
      <c r="K2645" s="196">
        <v>183</v>
      </c>
      <c r="L2645" s="94"/>
      <c r="M2645" s="195" t="s">
        <v>143</v>
      </c>
      <c r="N2645" s="195" t="s">
        <v>143</v>
      </c>
      <c r="O2645" s="195">
        <v>0.436</v>
      </c>
      <c r="P2645" s="195">
        <v>0.57999999999999996</v>
      </c>
      <c r="Q2645" s="195">
        <v>0.249</v>
      </c>
      <c r="R2645" s="195">
        <v>0.38200000000000001</v>
      </c>
      <c r="S2645" s="195">
        <v>3.7999999999999999E-2</v>
      </c>
      <c r="T2645" s="195">
        <v>0.111</v>
      </c>
      <c r="U2645" s="195">
        <v>1E-3</v>
      </c>
      <c r="V2645" s="195">
        <v>0.03</v>
      </c>
      <c r="W2645" s="195">
        <v>0.05</v>
      </c>
      <c r="X2645" s="195">
        <v>0.13100000000000001</v>
      </c>
      <c r="Y2645" s="195" t="s">
        <v>143</v>
      </c>
      <c r="Z2645" s="195" t="s">
        <v>143</v>
      </c>
      <c r="AA2645" s="195">
        <v>1.2E-2</v>
      </c>
      <c r="AB2645" s="195">
        <v>6.2E-2</v>
      </c>
    </row>
    <row r="2646" spans="1:28" x14ac:dyDescent="0.25">
      <c r="A2646" s="94" t="s">
        <v>4089</v>
      </c>
      <c r="B2646" s="195">
        <v>5.9146919431279622E-2</v>
      </c>
      <c r="C2646" s="195">
        <v>0.33165876777251185</v>
      </c>
      <c r="D2646" s="195">
        <v>0.23554502369668245</v>
      </c>
      <c r="E2646" s="195">
        <v>9.6018957345971559E-2</v>
      </c>
      <c r="F2646" s="195">
        <v>1.2890995260663507E-2</v>
      </c>
      <c r="G2646" s="195">
        <v>0.24635071090047395</v>
      </c>
      <c r="H2646" s="195">
        <v>3.6018957345971565E-3</v>
      </c>
      <c r="I2646" s="195">
        <v>1.4786729857819906E-2</v>
      </c>
      <c r="J2646" s="194">
        <v>1</v>
      </c>
      <c r="K2646" s="196">
        <v>10550</v>
      </c>
      <c r="L2646" s="94"/>
      <c r="M2646" s="195">
        <v>5.5E-2</v>
      </c>
      <c r="N2646" s="195">
        <v>6.4000000000000001E-2</v>
      </c>
      <c r="O2646" s="195">
        <v>0.32300000000000001</v>
      </c>
      <c r="P2646" s="195">
        <v>0.34100000000000003</v>
      </c>
      <c r="Q2646" s="195">
        <v>0.22800000000000001</v>
      </c>
      <c r="R2646" s="195">
        <v>0.24399999999999999</v>
      </c>
      <c r="S2646" s="195">
        <v>9.0999999999999998E-2</v>
      </c>
      <c r="T2646" s="195">
        <v>0.10199999999999999</v>
      </c>
      <c r="U2646" s="195">
        <v>1.0999999999999999E-2</v>
      </c>
      <c r="V2646" s="195">
        <v>1.4999999999999999E-2</v>
      </c>
      <c r="W2646" s="195">
        <v>0.23799999999999999</v>
      </c>
      <c r="X2646" s="195">
        <v>0.255</v>
      </c>
      <c r="Y2646" s="195">
        <v>3.0000000000000001E-3</v>
      </c>
      <c r="Z2646" s="195">
        <v>5.0000000000000001E-3</v>
      </c>
      <c r="AA2646" s="195">
        <v>1.2999999999999999E-2</v>
      </c>
      <c r="AB2646" s="195">
        <v>1.7000000000000001E-2</v>
      </c>
    </row>
    <row r="2647" spans="1:28" x14ac:dyDescent="0.25">
      <c r="A2647" s="94" t="s">
        <v>4090</v>
      </c>
      <c r="B2647" s="195" t="s">
        <v>143</v>
      </c>
      <c r="C2647" s="195">
        <v>0.43103448275862066</v>
      </c>
      <c r="D2647" s="195">
        <v>0.2413793103448276</v>
      </c>
      <c r="E2647" s="195">
        <v>0.11724137931034483</v>
      </c>
      <c r="F2647" s="195">
        <v>6.8965517241379309E-3</v>
      </c>
      <c r="G2647" s="195">
        <v>0.18965517241379309</v>
      </c>
      <c r="H2647" s="195" t="s">
        <v>143</v>
      </c>
      <c r="I2647" s="195">
        <v>1.3793103448275862E-2</v>
      </c>
      <c r="J2647" s="194">
        <v>1</v>
      </c>
      <c r="K2647" s="196">
        <v>290</v>
      </c>
      <c r="L2647" s="94"/>
      <c r="M2647" s="195" t="s">
        <v>143</v>
      </c>
      <c r="N2647" s="195" t="s">
        <v>143</v>
      </c>
      <c r="O2647" s="195">
        <v>0.375</v>
      </c>
      <c r="P2647" s="195">
        <v>0.48899999999999999</v>
      </c>
      <c r="Q2647" s="195">
        <v>0.19600000000000001</v>
      </c>
      <c r="R2647" s="195">
        <v>0.29399999999999998</v>
      </c>
      <c r="S2647" s="195">
        <v>8.5000000000000006E-2</v>
      </c>
      <c r="T2647" s="195">
        <v>0.159</v>
      </c>
      <c r="U2647" s="195">
        <v>2E-3</v>
      </c>
      <c r="V2647" s="195">
        <v>2.5000000000000001E-2</v>
      </c>
      <c r="W2647" s="195">
        <v>0.14899999999999999</v>
      </c>
      <c r="X2647" s="195">
        <v>0.23899999999999999</v>
      </c>
      <c r="Y2647" s="195" t="s">
        <v>143</v>
      </c>
      <c r="Z2647" s="195" t="s">
        <v>143</v>
      </c>
      <c r="AA2647" s="195">
        <v>5.0000000000000001E-3</v>
      </c>
      <c r="AB2647" s="195">
        <v>3.5000000000000003E-2</v>
      </c>
    </row>
    <row r="2648" spans="1:28" x14ac:dyDescent="0.25">
      <c r="A2648" s="94" t="s">
        <v>4091</v>
      </c>
      <c r="B2648" s="195" t="s">
        <v>143</v>
      </c>
      <c r="C2648" s="195">
        <v>0.12539184952978055</v>
      </c>
      <c r="D2648" s="195">
        <v>0.13793103448275862</v>
      </c>
      <c r="E2648" s="195">
        <v>5.9561128526645767E-2</v>
      </c>
      <c r="F2648" s="195">
        <v>9.4043887147335428E-3</v>
      </c>
      <c r="G2648" s="195">
        <v>0.63636363636363635</v>
      </c>
      <c r="H2648" s="195">
        <v>1.5673981191222569E-2</v>
      </c>
      <c r="I2648" s="195">
        <v>1.5673981191222569E-2</v>
      </c>
      <c r="J2648" s="194">
        <v>0.99999999999999989</v>
      </c>
      <c r="K2648" s="196">
        <v>319</v>
      </c>
      <c r="L2648" s="94"/>
      <c r="M2648" s="195" t="s">
        <v>143</v>
      </c>
      <c r="N2648" s="195" t="s">
        <v>143</v>
      </c>
      <c r="O2648" s="195">
        <v>9.2999999999999999E-2</v>
      </c>
      <c r="P2648" s="195">
        <v>0.16600000000000001</v>
      </c>
      <c r="Q2648" s="195">
        <v>0.104</v>
      </c>
      <c r="R2648" s="195">
        <v>0.18</v>
      </c>
      <c r="S2648" s="195">
        <v>3.7999999999999999E-2</v>
      </c>
      <c r="T2648" s="195">
        <v>9.0999999999999998E-2</v>
      </c>
      <c r="U2648" s="195">
        <v>3.0000000000000001E-3</v>
      </c>
      <c r="V2648" s="195">
        <v>2.7E-2</v>
      </c>
      <c r="W2648" s="195">
        <v>0.58199999999999996</v>
      </c>
      <c r="X2648" s="195">
        <v>0.68700000000000006</v>
      </c>
      <c r="Y2648" s="195">
        <v>7.0000000000000001E-3</v>
      </c>
      <c r="Z2648" s="195">
        <v>3.5999999999999997E-2</v>
      </c>
      <c r="AA2648" s="195">
        <v>7.0000000000000001E-3</v>
      </c>
      <c r="AB2648" s="195">
        <v>3.5999999999999997E-2</v>
      </c>
    </row>
    <row r="2649" spans="1:28" x14ac:dyDescent="0.25">
      <c r="A2649" s="94" t="s">
        <v>4092</v>
      </c>
      <c r="B2649" s="195">
        <v>3.5180299032541778E-3</v>
      </c>
      <c r="C2649" s="195">
        <v>8.7950747581354446E-4</v>
      </c>
      <c r="D2649" s="195">
        <v>0.47053649956024624</v>
      </c>
      <c r="E2649" s="195">
        <v>0.47757255936675463</v>
      </c>
      <c r="F2649" s="195">
        <v>9.6745822339489879E-3</v>
      </c>
      <c r="G2649" s="195">
        <v>1.3192612137203167E-2</v>
      </c>
      <c r="H2649" s="195" t="s">
        <v>143</v>
      </c>
      <c r="I2649" s="195">
        <v>2.4626209322779244E-2</v>
      </c>
      <c r="J2649" s="194">
        <v>1</v>
      </c>
      <c r="K2649" s="196">
        <v>1137</v>
      </c>
      <c r="L2649" s="94"/>
      <c r="M2649" s="195">
        <v>1E-3</v>
      </c>
      <c r="N2649" s="195">
        <v>8.9999999999999993E-3</v>
      </c>
      <c r="O2649" s="195">
        <v>0</v>
      </c>
      <c r="P2649" s="195">
        <v>5.0000000000000001E-3</v>
      </c>
      <c r="Q2649" s="195">
        <v>0.442</v>
      </c>
      <c r="R2649" s="195">
        <v>0.5</v>
      </c>
      <c r="S2649" s="195">
        <v>0.44900000000000001</v>
      </c>
      <c r="T2649" s="195">
        <v>0.50700000000000001</v>
      </c>
      <c r="U2649" s="195">
        <v>5.0000000000000001E-3</v>
      </c>
      <c r="V2649" s="195">
        <v>1.7000000000000001E-2</v>
      </c>
      <c r="W2649" s="195">
        <v>8.0000000000000002E-3</v>
      </c>
      <c r="X2649" s="195">
        <v>2.1999999999999999E-2</v>
      </c>
      <c r="Y2649" s="195" t="s">
        <v>143</v>
      </c>
      <c r="Z2649" s="195" t="s">
        <v>143</v>
      </c>
      <c r="AA2649" s="195">
        <v>1.7000000000000001E-2</v>
      </c>
      <c r="AB2649" s="195">
        <v>3.5000000000000003E-2</v>
      </c>
    </row>
    <row r="2650" spans="1:28" x14ac:dyDescent="0.25">
      <c r="A2650" s="94" t="s">
        <v>4093</v>
      </c>
      <c r="B2650" s="195">
        <v>9.8164405426975257E-2</v>
      </c>
      <c r="C2650" s="195">
        <v>0.32561851556264965</v>
      </c>
      <c r="D2650" s="195">
        <v>0.22585794094173983</v>
      </c>
      <c r="E2650" s="195">
        <v>6.8635275339185953E-2</v>
      </c>
      <c r="F2650" s="195">
        <v>2.23463687150838E-2</v>
      </c>
      <c r="G2650" s="195">
        <v>0.24102154828411812</v>
      </c>
      <c r="H2650" s="195">
        <v>3.9904229848363925E-3</v>
      </c>
      <c r="I2650" s="195">
        <v>1.4365522745411013E-2</v>
      </c>
      <c r="J2650" s="194">
        <v>1</v>
      </c>
      <c r="K2650" s="196">
        <v>1253</v>
      </c>
      <c r="L2650" s="94"/>
      <c r="M2650" s="195">
        <v>8.3000000000000004E-2</v>
      </c>
      <c r="N2650" s="195">
        <v>0.11600000000000001</v>
      </c>
      <c r="O2650" s="195">
        <v>0.3</v>
      </c>
      <c r="P2650" s="195">
        <v>0.35199999999999998</v>
      </c>
      <c r="Q2650" s="195">
        <v>0.20399999999999999</v>
      </c>
      <c r="R2650" s="195">
        <v>0.25</v>
      </c>
      <c r="S2650" s="195">
        <v>5.6000000000000001E-2</v>
      </c>
      <c r="T2650" s="195">
        <v>8.4000000000000005E-2</v>
      </c>
      <c r="U2650" s="195">
        <v>1.6E-2</v>
      </c>
      <c r="V2650" s="195">
        <v>3.2000000000000001E-2</v>
      </c>
      <c r="W2650" s="195">
        <v>0.218</v>
      </c>
      <c r="X2650" s="195">
        <v>0.26500000000000001</v>
      </c>
      <c r="Y2650" s="195">
        <v>2E-3</v>
      </c>
      <c r="Z2650" s="195">
        <v>8.9999999999999993E-3</v>
      </c>
      <c r="AA2650" s="195">
        <v>8.9999999999999993E-3</v>
      </c>
      <c r="AB2650" s="195">
        <v>2.3E-2</v>
      </c>
    </row>
    <row r="2651" spans="1:28" x14ac:dyDescent="0.25">
      <c r="A2651" s="94" t="s">
        <v>4094</v>
      </c>
      <c r="B2651" s="195">
        <v>0.30595084087968955</v>
      </c>
      <c r="C2651" s="195">
        <v>0.53557567917205695</v>
      </c>
      <c r="D2651" s="195">
        <v>7.1151358344113846E-2</v>
      </c>
      <c r="E2651" s="195">
        <v>1.8758085381630013E-2</v>
      </c>
      <c r="F2651" s="195">
        <v>6.4683053040103498E-4</v>
      </c>
      <c r="G2651" s="195">
        <v>5.0452781371280724E-2</v>
      </c>
      <c r="H2651" s="195">
        <v>1.9404915912031048E-3</v>
      </c>
      <c r="I2651" s="195">
        <v>1.5523932729624839E-2</v>
      </c>
      <c r="J2651" s="194">
        <v>1.0000000000000002</v>
      </c>
      <c r="K2651" s="196">
        <v>1546</v>
      </c>
      <c r="L2651" s="94"/>
      <c r="M2651" s="195">
        <v>0.28299999999999997</v>
      </c>
      <c r="N2651" s="195">
        <v>0.32900000000000001</v>
      </c>
      <c r="O2651" s="195">
        <v>0.51100000000000001</v>
      </c>
      <c r="P2651" s="195">
        <v>0.56000000000000005</v>
      </c>
      <c r="Q2651" s="195">
        <v>5.8999999999999997E-2</v>
      </c>
      <c r="R2651" s="195">
        <v>8.5000000000000006E-2</v>
      </c>
      <c r="S2651" s="195">
        <v>1.2999999999999999E-2</v>
      </c>
      <c r="T2651" s="195">
        <v>2.7E-2</v>
      </c>
      <c r="U2651" s="195">
        <v>0</v>
      </c>
      <c r="V2651" s="195">
        <v>4.0000000000000001E-3</v>
      </c>
      <c r="W2651" s="195">
        <v>4.1000000000000002E-2</v>
      </c>
      <c r="X2651" s="195">
        <v>6.3E-2</v>
      </c>
      <c r="Y2651" s="195">
        <v>1E-3</v>
      </c>
      <c r="Z2651" s="195">
        <v>6.0000000000000001E-3</v>
      </c>
      <c r="AA2651" s="195">
        <v>0.01</v>
      </c>
      <c r="AB2651" s="195">
        <v>2.3E-2</v>
      </c>
    </row>
    <row r="2652" spans="1:28" x14ac:dyDescent="0.25">
      <c r="A2652" s="94" t="s">
        <v>4095</v>
      </c>
      <c r="B2652" s="195" t="s">
        <v>143</v>
      </c>
      <c r="C2652" s="195">
        <v>0.34027777777777779</v>
      </c>
      <c r="D2652" s="195">
        <v>0.27430555555555558</v>
      </c>
      <c r="E2652" s="195">
        <v>0.13541666666666666</v>
      </c>
      <c r="F2652" s="195">
        <v>6.9444444444444441E-3</v>
      </c>
      <c r="G2652" s="195">
        <v>0.22569444444444445</v>
      </c>
      <c r="H2652" s="195">
        <v>6.9444444444444441E-3</v>
      </c>
      <c r="I2652" s="195">
        <v>1.0416666666666666E-2</v>
      </c>
      <c r="J2652" s="194">
        <v>0.99999999999999989</v>
      </c>
      <c r="K2652" s="196">
        <v>288</v>
      </c>
      <c r="L2652" s="94"/>
      <c r="M2652" s="195" t="s">
        <v>143</v>
      </c>
      <c r="N2652" s="195" t="s">
        <v>143</v>
      </c>
      <c r="O2652" s="195">
        <v>0.28799999999999998</v>
      </c>
      <c r="P2652" s="195">
        <v>0.39700000000000002</v>
      </c>
      <c r="Q2652" s="195">
        <v>0.22600000000000001</v>
      </c>
      <c r="R2652" s="195">
        <v>0.32900000000000001</v>
      </c>
      <c r="S2652" s="195">
        <v>0.10100000000000001</v>
      </c>
      <c r="T2652" s="195">
        <v>0.18</v>
      </c>
      <c r="U2652" s="195">
        <v>2E-3</v>
      </c>
      <c r="V2652" s="195">
        <v>2.5000000000000001E-2</v>
      </c>
      <c r="W2652" s="195">
        <v>0.18099999999999999</v>
      </c>
      <c r="X2652" s="195">
        <v>0.27700000000000002</v>
      </c>
      <c r="Y2652" s="195">
        <v>2E-3</v>
      </c>
      <c r="Z2652" s="195">
        <v>2.5000000000000001E-2</v>
      </c>
      <c r="AA2652" s="195">
        <v>4.0000000000000001E-3</v>
      </c>
      <c r="AB2652" s="195">
        <v>0.03</v>
      </c>
    </row>
    <row r="2653" spans="1:28" x14ac:dyDescent="0.25">
      <c r="A2653" s="94" t="s">
        <v>4096</v>
      </c>
      <c r="B2653" s="195" t="s">
        <v>143</v>
      </c>
      <c r="C2653" s="195">
        <v>0.24951140065146579</v>
      </c>
      <c r="D2653" s="195">
        <v>0.22019543973941369</v>
      </c>
      <c r="E2653" s="195">
        <v>0.10814332247557003</v>
      </c>
      <c r="F2653" s="195">
        <v>1.1074918566775244E-2</v>
      </c>
      <c r="G2653" s="195">
        <v>0.39674267100977201</v>
      </c>
      <c r="H2653" s="195">
        <v>2.6058631921824105E-3</v>
      </c>
      <c r="I2653" s="195">
        <v>1.1726384364820847E-2</v>
      </c>
      <c r="J2653" s="194">
        <v>1</v>
      </c>
      <c r="K2653" s="196">
        <v>1535</v>
      </c>
      <c r="L2653" s="94"/>
      <c r="M2653" s="195" t="s">
        <v>143</v>
      </c>
      <c r="N2653" s="195" t="s">
        <v>143</v>
      </c>
      <c r="O2653" s="195">
        <v>0.22900000000000001</v>
      </c>
      <c r="P2653" s="195">
        <v>0.27200000000000002</v>
      </c>
      <c r="Q2653" s="195">
        <v>0.2</v>
      </c>
      <c r="R2653" s="195">
        <v>0.24199999999999999</v>
      </c>
      <c r="S2653" s="195">
        <v>9.4E-2</v>
      </c>
      <c r="T2653" s="195">
        <v>0.125</v>
      </c>
      <c r="U2653" s="195">
        <v>7.0000000000000001E-3</v>
      </c>
      <c r="V2653" s="195">
        <v>1.7999999999999999E-2</v>
      </c>
      <c r="W2653" s="195">
        <v>0.373</v>
      </c>
      <c r="X2653" s="195">
        <v>0.42099999999999999</v>
      </c>
      <c r="Y2653" s="195">
        <v>1E-3</v>
      </c>
      <c r="Z2653" s="195">
        <v>7.0000000000000001E-3</v>
      </c>
      <c r="AA2653" s="195">
        <v>7.0000000000000001E-3</v>
      </c>
      <c r="AB2653" s="195">
        <v>1.7999999999999999E-2</v>
      </c>
    </row>
    <row r="2654" spans="1:28" x14ac:dyDescent="0.25">
      <c r="A2654" s="94" t="s">
        <v>4097</v>
      </c>
      <c r="B2654" s="195" t="s">
        <v>143</v>
      </c>
      <c r="C2654" s="195">
        <v>0.49411764705882355</v>
      </c>
      <c r="D2654" s="195">
        <v>0.33235294117647057</v>
      </c>
      <c r="E2654" s="195">
        <v>7.9411764705882348E-2</v>
      </c>
      <c r="F2654" s="195">
        <v>5.8823529411764705E-3</v>
      </c>
      <c r="G2654" s="195">
        <v>2.3529411764705882E-2</v>
      </c>
      <c r="H2654" s="195" t="s">
        <v>143</v>
      </c>
      <c r="I2654" s="195">
        <v>6.4705882352941183E-2</v>
      </c>
      <c r="J2654" s="194">
        <v>0.99999999999999989</v>
      </c>
      <c r="K2654" s="196">
        <v>340</v>
      </c>
      <c r="L2654" s="94"/>
      <c r="M2654" s="195" t="s">
        <v>143</v>
      </c>
      <c r="N2654" s="195" t="s">
        <v>143</v>
      </c>
      <c r="O2654" s="195">
        <v>0.441</v>
      </c>
      <c r="P2654" s="195">
        <v>0.54700000000000004</v>
      </c>
      <c r="Q2654" s="195">
        <v>0.28399999999999997</v>
      </c>
      <c r="R2654" s="195">
        <v>0.38400000000000001</v>
      </c>
      <c r="S2654" s="195">
        <v>5.5E-2</v>
      </c>
      <c r="T2654" s="195">
        <v>0.113</v>
      </c>
      <c r="U2654" s="195">
        <v>2E-3</v>
      </c>
      <c r="V2654" s="195">
        <v>2.1000000000000001E-2</v>
      </c>
      <c r="W2654" s="195">
        <v>1.2E-2</v>
      </c>
      <c r="X2654" s="195">
        <v>4.5999999999999999E-2</v>
      </c>
      <c r="Y2654" s="195" t="s">
        <v>143</v>
      </c>
      <c r="Z2654" s="195" t="s">
        <v>143</v>
      </c>
      <c r="AA2654" s="195">
        <v>4.2999999999999997E-2</v>
      </c>
      <c r="AB2654" s="195">
        <v>9.6000000000000002E-2</v>
      </c>
    </row>
    <row r="2655" spans="1:28" x14ac:dyDescent="0.25">
      <c r="A2655" s="94" t="s">
        <v>4098</v>
      </c>
      <c r="B2655" s="195" t="s">
        <v>143</v>
      </c>
      <c r="C2655" s="195">
        <v>0.23880597014925373</v>
      </c>
      <c r="D2655" s="195">
        <v>0.34079601990049752</v>
      </c>
      <c r="E2655" s="195">
        <v>0.10696517412935323</v>
      </c>
      <c r="F2655" s="195">
        <v>4.9751243781094526E-3</v>
      </c>
      <c r="G2655" s="195">
        <v>0.28606965174129351</v>
      </c>
      <c r="H2655" s="195">
        <v>4.9751243781094526E-3</v>
      </c>
      <c r="I2655" s="195">
        <v>1.7412935323383085E-2</v>
      </c>
      <c r="J2655" s="194">
        <v>0.99999999999999989</v>
      </c>
      <c r="K2655" s="196">
        <v>402</v>
      </c>
      <c r="L2655" s="94"/>
      <c r="M2655" s="195" t="s">
        <v>143</v>
      </c>
      <c r="N2655" s="195" t="s">
        <v>143</v>
      </c>
      <c r="O2655" s="195">
        <v>0.2</v>
      </c>
      <c r="P2655" s="195">
        <v>0.28299999999999997</v>
      </c>
      <c r="Q2655" s="195">
        <v>0.29599999999999999</v>
      </c>
      <c r="R2655" s="195">
        <v>0.38800000000000001</v>
      </c>
      <c r="S2655" s="195">
        <v>0.08</v>
      </c>
      <c r="T2655" s="195">
        <v>0.14099999999999999</v>
      </c>
      <c r="U2655" s="195">
        <v>1E-3</v>
      </c>
      <c r="V2655" s="195">
        <v>1.7999999999999999E-2</v>
      </c>
      <c r="W2655" s="195">
        <v>0.24399999999999999</v>
      </c>
      <c r="X2655" s="195">
        <v>0.33200000000000002</v>
      </c>
      <c r="Y2655" s="195">
        <v>1E-3</v>
      </c>
      <c r="Z2655" s="195">
        <v>1.7999999999999999E-2</v>
      </c>
      <c r="AA2655" s="195">
        <v>8.0000000000000002E-3</v>
      </c>
      <c r="AB2655" s="195">
        <v>3.5999999999999997E-2</v>
      </c>
    </row>
    <row r="2656" spans="1:28" x14ac:dyDescent="0.25">
      <c r="A2656" s="94" t="s">
        <v>4099</v>
      </c>
      <c r="B2656" s="195" t="s">
        <v>143</v>
      </c>
      <c r="C2656" s="195">
        <v>0.41501976284584979</v>
      </c>
      <c r="D2656" s="195">
        <v>0.15810276679841898</v>
      </c>
      <c r="E2656" s="195">
        <v>7.9051383399209488E-2</v>
      </c>
      <c r="F2656" s="195">
        <v>0.10276679841897234</v>
      </c>
      <c r="G2656" s="195">
        <v>0.23715415019762845</v>
      </c>
      <c r="H2656" s="195" t="s">
        <v>143</v>
      </c>
      <c r="I2656" s="195">
        <v>7.9051383399209481E-3</v>
      </c>
      <c r="J2656" s="194">
        <v>0.99999999999999989</v>
      </c>
      <c r="K2656" s="196">
        <v>253</v>
      </c>
      <c r="L2656" s="94"/>
      <c r="M2656" s="195" t="s">
        <v>143</v>
      </c>
      <c r="N2656" s="195" t="s">
        <v>143</v>
      </c>
      <c r="O2656" s="195">
        <v>0.35599999999999998</v>
      </c>
      <c r="P2656" s="195">
        <v>0.47699999999999998</v>
      </c>
      <c r="Q2656" s="195">
        <v>0.11799999999999999</v>
      </c>
      <c r="R2656" s="195">
        <v>0.20799999999999999</v>
      </c>
      <c r="S2656" s="195">
        <v>5.1999999999999998E-2</v>
      </c>
      <c r="T2656" s="195">
        <v>0.11899999999999999</v>
      </c>
      <c r="U2656" s="195">
        <v>7.0999999999999994E-2</v>
      </c>
      <c r="V2656" s="195">
        <v>0.14599999999999999</v>
      </c>
      <c r="W2656" s="195">
        <v>0.189</v>
      </c>
      <c r="X2656" s="195">
        <v>0.29299999999999998</v>
      </c>
      <c r="Y2656" s="195" t="s">
        <v>143</v>
      </c>
      <c r="Z2656" s="195" t="s">
        <v>143</v>
      </c>
      <c r="AA2656" s="195">
        <v>2E-3</v>
      </c>
      <c r="AB2656" s="195">
        <v>2.8000000000000001E-2</v>
      </c>
    </row>
    <row r="2657" spans="1:28" x14ac:dyDescent="0.25">
      <c r="A2657" s="94" t="s">
        <v>4100</v>
      </c>
      <c r="B2657" s="195" t="s">
        <v>143</v>
      </c>
      <c r="C2657" s="195">
        <v>0.16216216216216217</v>
      </c>
      <c r="D2657" s="195">
        <v>0.16988416988416988</v>
      </c>
      <c r="E2657" s="195">
        <v>8.4942084942084939E-2</v>
      </c>
      <c r="F2657" s="195">
        <v>7.7220077220077222E-3</v>
      </c>
      <c r="G2657" s="195">
        <v>0.55598455598455598</v>
      </c>
      <c r="H2657" s="195">
        <v>1.1583011583011582E-2</v>
      </c>
      <c r="I2657" s="195">
        <v>7.7220077220077222E-3</v>
      </c>
      <c r="J2657" s="194">
        <v>1</v>
      </c>
      <c r="K2657" s="196">
        <v>259</v>
      </c>
      <c r="L2657" s="94"/>
      <c r="M2657" s="195" t="s">
        <v>143</v>
      </c>
      <c r="N2657" s="195" t="s">
        <v>143</v>
      </c>
      <c r="O2657" s="195">
        <v>0.122</v>
      </c>
      <c r="P2657" s="195">
        <v>0.21199999999999999</v>
      </c>
      <c r="Q2657" s="195">
        <v>0.129</v>
      </c>
      <c r="R2657" s="195">
        <v>0.22</v>
      </c>
      <c r="S2657" s="195">
        <v>5.7000000000000002E-2</v>
      </c>
      <c r="T2657" s="195">
        <v>0.125</v>
      </c>
      <c r="U2657" s="195">
        <v>2E-3</v>
      </c>
      <c r="V2657" s="195">
        <v>2.8000000000000001E-2</v>
      </c>
      <c r="W2657" s="195">
        <v>0.495</v>
      </c>
      <c r="X2657" s="195">
        <v>0.61499999999999999</v>
      </c>
      <c r="Y2657" s="195">
        <v>4.0000000000000001E-3</v>
      </c>
      <c r="Z2657" s="195">
        <v>3.3000000000000002E-2</v>
      </c>
      <c r="AA2657" s="195">
        <v>2E-3</v>
      </c>
      <c r="AB2657" s="195">
        <v>2.8000000000000001E-2</v>
      </c>
    </row>
    <row r="2658" spans="1:28" x14ac:dyDescent="0.25">
      <c r="A2658" s="94" t="s">
        <v>4101</v>
      </c>
      <c r="B2658" s="195" t="s">
        <v>143</v>
      </c>
      <c r="C2658" s="195">
        <v>0.37118902439024393</v>
      </c>
      <c r="D2658" s="195">
        <v>0.34527439024390244</v>
      </c>
      <c r="E2658" s="195">
        <v>0.14253048780487804</v>
      </c>
      <c r="F2658" s="195">
        <v>4.5731707317073168E-3</v>
      </c>
      <c r="G2658" s="195">
        <v>0.11890243902439024</v>
      </c>
      <c r="H2658" s="195">
        <v>2.2865853658536584E-3</v>
      </c>
      <c r="I2658" s="195">
        <v>1.524390243902439E-2</v>
      </c>
      <c r="J2658" s="194">
        <v>1</v>
      </c>
      <c r="K2658" s="196">
        <v>1312</v>
      </c>
      <c r="L2658" s="94"/>
      <c r="M2658" s="195" t="s">
        <v>143</v>
      </c>
      <c r="N2658" s="195" t="s">
        <v>143</v>
      </c>
      <c r="O2658" s="195">
        <v>0.34499999999999997</v>
      </c>
      <c r="P2658" s="195">
        <v>0.39800000000000002</v>
      </c>
      <c r="Q2658" s="195">
        <v>0.32</v>
      </c>
      <c r="R2658" s="195">
        <v>0.371</v>
      </c>
      <c r="S2658" s="195">
        <v>0.125</v>
      </c>
      <c r="T2658" s="195">
        <v>0.16200000000000001</v>
      </c>
      <c r="U2658" s="195">
        <v>2E-3</v>
      </c>
      <c r="V2658" s="195">
        <v>0.01</v>
      </c>
      <c r="W2658" s="195">
        <v>0.10199999999999999</v>
      </c>
      <c r="X2658" s="195">
        <v>0.13800000000000001</v>
      </c>
      <c r="Y2658" s="195">
        <v>1E-3</v>
      </c>
      <c r="Z2658" s="195">
        <v>7.0000000000000001E-3</v>
      </c>
      <c r="AA2658" s="195">
        <v>0.01</v>
      </c>
      <c r="AB2658" s="195">
        <v>2.3E-2</v>
      </c>
    </row>
    <row r="2659" spans="1:28" x14ac:dyDescent="0.25">
      <c r="A2659" s="94" t="s">
        <v>4102</v>
      </c>
      <c r="B2659" s="195" t="s">
        <v>143</v>
      </c>
      <c r="C2659" s="195">
        <v>0.52653061224489794</v>
      </c>
      <c r="D2659" s="195">
        <v>0.3183673469387755</v>
      </c>
      <c r="E2659" s="195">
        <v>7.3469387755102047E-2</v>
      </c>
      <c r="F2659" s="195" t="s">
        <v>143</v>
      </c>
      <c r="G2659" s="195">
        <v>6.9387755102040816E-2</v>
      </c>
      <c r="H2659" s="195">
        <v>4.0816326530612249E-3</v>
      </c>
      <c r="I2659" s="195">
        <v>8.1632653061224497E-3</v>
      </c>
      <c r="J2659" s="194">
        <v>0.99999999999999989</v>
      </c>
      <c r="K2659" s="196">
        <v>245</v>
      </c>
      <c r="L2659" s="94"/>
      <c r="M2659" s="195" t="s">
        <v>143</v>
      </c>
      <c r="N2659" s="195" t="s">
        <v>143</v>
      </c>
      <c r="O2659" s="195">
        <v>0.46400000000000002</v>
      </c>
      <c r="P2659" s="195">
        <v>0.58799999999999997</v>
      </c>
      <c r="Q2659" s="195">
        <v>0.26300000000000001</v>
      </c>
      <c r="R2659" s="195">
        <v>0.379</v>
      </c>
      <c r="S2659" s="195">
        <v>4.7E-2</v>
      </c>
      <c r="T2659" s="195">
        <v>0.113</v>
      </c>
      <c r="U2659" s="195" t="s">
        <v>143</v>
      </c>
      <c r="V2659" s="195" t="s">
        <v>143</v>
      </c>
      <c r="W2659" s="195">
        <v>4.3999999999999997E-2</v>
      </c>
      <c r="X2659" s="195">
        <v>0.108</v>
      </c>
      <c r="Y2659" s="195">
        <v>1E-3</v>
      </c>
      <c r="Z2659" s="195">
        <v>2.3E-2</v>
      </c>
      <c r="AA2659" s="195">
        <v>2E-3</v>
      </c>
      <c r="AB2659" s="195">
        <v>2.9000000000000001E-2</v>
      </c>
    </row>
    <row r="2660" spans="1:28" x14ac:dyDescent="0.25">
      <c r="A2660" s="94" t="s">
        <v>4103</v>
      </c>
      <c r="B2660" s="195">
        <v>6.314718381516729E-2</v>
      </c>
      <c r="C2660" s="195">
        <v>0.30190937930208894</v>
      </c>
      <c r="D2660" s="195">
        <v>0.27096426647513017</v>
      </c>
      <c r="E2660" s="195">
        <v>8.4335907104806374E-2</v>
      </c>
      <c r="F2660" s="195">
        <v>2.3702639612138626E-2</v>
      </c>
      <c r="G2660" s="195">
        <v>0.2028491051654995</v>
      </c>
      <c r="H2660" s="195">
        <v>7.7811695696414678E-3</v>
      </c>
      <c r="I2660" s="195">
        <v>4.5310348955527623E-2</v>
      </c>
      <c r="J2660" s="194">
        <v>1</v>
      </c>
      <c r="K2660" s="196">
        <v>16707</v>
      </c>
      <c r="L2660" s="94"/>
      <c r="M2660" s="195">
        <v>0.06</v>
      </c>
      <c r="N2660" s="195">
        <v>6.7000000000000004E-2</v>
      </c>
      <c r="O2660" s="195">
        <v>0.29499999999999998</v>
      </c>
      <c r="P2660" s="195">
        <v>0.309</v>
      </c>
      <c r="Q2660" s="195">
        <v>0.26400000000000001</v>
      </c>
      <c r="R2660" s="195">
        <v>0.27800000000000002</v>
      </c>
      <c r="S2660" s="195">
        <v>0.08</v>
      </c>
      <c r="T2660" s="195">
        <v>8.8999999999999996E-2</v>
      </c>
      <c r="U2660" s="195">
        <v>2.1999999999999999E-2</v>
      </c>
      <c r="V2660" s="195">
        <v>2.5999999999999999E-2</v>
      </c>
      <c r="W2660" s="195">
        <v>0.19700000000000001</v>
      </c>
      <c r="X2660" s="195">
        <v>0.20899999999999999</v>
      </c>
      <c r="Y2660" s="195">
        <v>7.0000000000000001E-3</v>
      </c>
      <c r="Z2660" s="195">
        <v>8.9999999999999993E-3</v>
      </c>
      <c r="AA2660" s="195">
        <v>4.2000000000000003E-2</v>
      </c>
      <c r="AB2660" s="195">
        <v>4.9000000000000002E-2</v>
      </c>
    </row>
    <row r="2661" spans="1:28" x14ac:dyDescent="0.25">
      <c r="A2661" s="94" t="s">
        <v>4104</v>
      </c>
      <c r="B2661" s="195" t="s">
        <v>143</v>
      </c>
      <c r="C2661" s="195">
        <v>0.38059701492537312</v>
      </c>
      <c r="D2661" s="195">
        <v>0.27611940298507465</v>
      </c>
      <c r="E2661" s="195">
        <v>0.11194029850746269</v>
      </c>
      <c r="F2661" s="195">
        <v>3.5447761194029849E-2</v>
      </c>
      <c r="G2661" s="195">
        <v>0.13805970149253732</v>
      </c>
      <c r="H2661" s="195">
        <v>1.3059701492537313E-2</v>
      </c>
      <c r="I2661" s="195">
        <v>4.4776119402985072E-2</v>
      </c>
      <c r="J2661" s="194">
        <v>1</v>
      </c>
      <c r="K2661" s="196">
        <v>536</v>
      </c>
      <c r="L2661" s="94"/>
      <c r="M2661" s="195" t="s">
        <v>143</v>
      </c>
      <c r="N2661" s="195" t="s">
        <v>143</v>
      </c>
      <c r="O2661" s="195">
        <v>0.34</v>
      </c>
      <c r="P2661" s="195">
        <v>0.42199999999999999</v>
      </c>
      <c r="Q2661" s="195">
        <v>0.24</v>
      </c>
      <c r="R2661" s="195">
        <v>0.315</v>
      </c>
      <c r="S2661" s="195">
        <v>8.7999999999999995E-2</v>
      </c>
      <c r="T2661" s="195">
        <v>0.14099999999999999</v>
      </c>
      <c r="U2661" s="195">
        <v>2.3E-2</v>
      </c>
      <c r="V2661" s="195">
        <v>5.5E-2</v>
      </c>
      <c r="W2661" s="195">
        <v>0.111</v>
      </c>
      <c r="X2661" s="195">
        <v>0.17</v>
      </c>
      <c r="Y2661" s="195">
        <v>6.0000000000000001E-3</v>
      </c>
      <c r="Z2661" s="195">
        <v>2.7E-2</v>
      </c>
      <c r="AA2661" s="195">
        <v>0.03</v>
      </c>
      <c r="AB2661" s="195">
        <v>6.6000000000000003E-2</v>
      </c>
    </row>
    <row r="2662" spans="1:28" x14ac:dyDescent="0.25">
      <c r="A2662" s="94" t="s">
        <v>4105</v>
      </c>
      <c r="B2662" s="195" t="s">
        <v>143</v>
      </c>
      <c r="C2662" s="195">
        <v>6.7940552016985137E-2</v>
      </c>
      <c r="D2662" s="195">
        <v>0.23779193205944799</v>
      </c>
      <c r="E2662" s="195">
        <v>8.0679405520169847E-2</v>
      </c>
      <c r="F2662" s="195">
        <v>1.9108280254777069E-2</v>
      </c>
      <c r="G2662" s="195">
        <v>0.51592356687898089</v>
      </c>
      <c r="H2662" s="195">
        <v>2.9723991507430998E-2</v>
      </c>
      <c r="I2662" s="195">
        <v>4.8832271762208071E-2</v>
      </c>
      <c r="J2662" s="194">
        <v>1</v>
      </c>
      <c r="K2662" s="196">
        <v>471</v>
      </c>
      <c r="L2662" s="94"/>
      <c r="M2662" s="195" t="s">
        <v>143</v>
      </c>
      <c r="N2662" s="195" t="s">
        <v>143</v>
      </c>
      <c r="O2662" s="195">
        <v>4.9000000000000002E-2</v>
      </c>
      <c r="P2662" s="195">
        <v>9.4E-2</v>
      </c>
      <c r="Q2662" s="195">
        <v>0.20200000000000001</v>
      </c>
      <c r="R2662" s="195">
        <v>0.27800000000000002</v>
      </c>
      <c r="S2662" s="195">
        <v>5.8999999999999997E-2</v>
      </c>
      <c r="T2662" s="195">
        <v>0.109</v>
      </c>
      <c r="U2662" s="195">
        <v>0.01</v>
      </c>
      <c r="V2662" s="195">
        <v>3.5999999999999997E-2</v>
      </c>
      <c r="W2662" s="195">
        <v>0.47099999999999997</v>
      </c>
      <c r="X2662" s="195">
        <v>0.56100000000000005</v>
      </c>
      <c r="Y2662" s="195">
        <v>1.7999999999999999E-2</v>
      </c>
      <c r="Z2662" s="195">
        <v>4.9000000000000002E-2</v>
      </c>
      <c r="AA2662" s="195">
        <v>3.3000000000000002E-2</v>
      </c>
      <c r="AB2662" s="195">
        <v>7.1999999999999995E-2</v>
      </c>
    </row>
    <row r="2663" spans="1:28" x14ac:dyDescent="0.25">
      <c r="A2663" s="94" t="s">
        <v>4106</v>
      </c>
      <c r="B2663" s="195">
        <v>0.41388400702987699</v>
      </c>
      <c r="C2663" s="195" t="s">
        <v>143</v>
      </c>
      <c r="D2663" s="195">
        <v>0.39103690685413006</v>
      </c>
      <c r="E2663" s="195">
        <v>0.14674868189806678</v>
      </c>
      <c r="F2663" s="195">
        <v>4.3936731107205628E-3</v>
      </c>
      <c r="G2663" s="195">
        <v>7.0298769771528994E-3</v>
      </c>
      <c r="H2663" s="195" t="s">
        <v>143</v>
      </c>
      <c r="I2663" s="195">
        <v>3.6906854130052721E-2</v>
      </c>
      <c r="J2663" s="194">
        <v>0.99999999999999989</v>
      </c>
      <c r="K2663" s="196">
        <v>1138</v>
      </c>
      <c r="L2663" s="94"/>
      <c r="M2663" s="195">
        <v>0.38600000000000001</v>
      </c>
      <c r="N2663" s="195">
        <v>0.443</v>
      </c>
      <c r="O2663" s="195" t="s">
        <v>143</v>
      </c>
      <c r="P2663" s="195" t="s">
        <v>143</v>
      </c>
      <c r="Q2663" s="195">
        <v>0.36299999999999999</v>
      </c>
      <c r="R2663" s="195">
        <v>0.42</v>
      </c>
      <c r="S2663" s="195">
        <v>0.127</v>
      </c>
      <c r="T2663" s="195">
        <v>0.16800000000000001</v>
      </c>
      <c r="U2663" s="195">
        <v>2E-3</v>
      </c>
      <c r="V2663" s="195">
        <v>0.01</v>
      </c>
      <c r="W2663" s="195">
        <v>4.0000000000000001E-3</v>
      </c>
      <c r="X2663" s="195">
        <v>1.4E-2</v>
      </c>
      <c r="Y2663" s="195" t="s">
        <v>143</v>
      </c>
      <c r="Z2663" s="195" t="s">
        <v>143</v>
      </c>
      <c r="AA2663" s="195">
        <v>2.7E-2</v>
      </c>
      <c r="AB2663" s="195">
        <v>0.05</v>
      </c>
    </row>
    <row r="2664" spans="1:28" x14ac:dyDescent="0.25">
      <c r="A2664" s="94" t="s">
        <v>4107</v>
      </c>
      <c r="B2664" s="195">
        <v>0.10430308699719364</v>
      </c>
      <c r="C2664" s="195">
        <v>0.26847521047708139</v>
      </c>
      <c r="D2664" s="195">
        <v>0.24555659494855003</v>
      </c>
      <c r="E2664" s="195">
        <v>6.17399438727783E-2</v>
      </c>
      <c r="F2664" s="195">
        <v>4.7708138447146865E-2</v>
      </c>
      <c r="G2664" s="195">
        <v>0.22731524789522919</v>
      </c>
      <c r="H2664" s="195">
        <v>8.8868101028999058E-3</v>
      </c>
      <c r="I2664" s="195">
        <v>3.6014967259120671E-2</v>
      </c>
      <c r="J2664" s="194">
        <v>1</v>
      </c>
      <c r="K2664" s="196">
        <v>2138</v>
      </c>
      <c r="L2664" s="94"/>
      <c r="M2664" s="195">
        <v>9.1999999999999998E-2</v>
      </c>
      <c r="N2664" s="195">
        <v>0.11799999999999999</v>
      </c>
      <c r="O2664" s="195">
        <v>0.25</v>
      </c>
      <c r="P2664" s="195">
        <v>0.28799999999999998</v>
      </c>
      <c r="Q2664" s="195">
        <v>0.22800000000000001</v>
      </c>
      <c r="R2664" s="195">
        <v>0.26400000000000001</v>
      </c>
      <c r="S2664" s="195">
        <v>5.1999999999999998E-2</v>
      </c>
      <c r="T2664" s="195">
        <v>7.2999999999999995E-2</v>
      </c>
      <c r="U2664" s="195">
        <v>3.9E-2</v>
      </c>
      <c r="V2664" s="195">
        <v>5.8000000000000003E-2</v>
      </c>
      <c r="W2664" s="195">
        <v>0.21</v>
      </c>
      <c r="X2664" s="195">
        <v>0.246</v>
      </c>
      <c r="Y2664" s="195">
        <v>6.0000000000000001E-3</v>
      </c>
      <c r="Z2664" s="195">
        <v>1.4E-2</v>
      </c>
      <c r="AA2664" s="195">
        <v>2.9000000000000001E-2</v>
      </c>
      <c r="AB2664" s="195">
        <v>4.4999999999999998E-2</v>
      </c>
    </row>
    <row r="2665" spans="1:28" x14ac:dyDescent="0.25">
      <c r="A2665" s="94" t="s">
        <v>4108</v>
      </c>
      <c r="B2665" s="195">
        <v>0.31413001167769561</v>
      </c>
      <c r="C2665" s="195">
        <v>0.48189957181782794</v>
      </c>
      <c r="D2665" s="195">
        <v>8.5636434410276366E-2</v>
      </c>
      <c r="E2665" s="195">
        <v>1.9852082522382249E-2</v>
      </c>
      <c r="F2665" s="195">
        <v>1.1677695601401323E-3</v>
      </c>
      <c r="G2665" s="195">
        <v>3.62008563643441E-2</v>
      </c>
      <c r="H2665" s="195">
        <v>6.2281043207473722E-3</v>
      </c>
      <c r="I2665" s="195">
        <v>5.4885169326586221E-2</v>
      </c>
      <c r="J2665" s="194">
        <v>1</v>
      </c>
      <c r="K2665" s="196">
        <v>2569</v>
      </c>
      <c r="L2665" s="94"/>
      <c r="M2665" s="195">
        <v>0.29599999999999999</v>
      </c>
      <c r="N2665" s="195">
        <v>0.33200000000000002</v>
      </c>
      <c r="O2665" s="195">
        <v>0.46300000000000002</v>
      </c>
      <c r="P2665" s="195">
        <v>0.501</v>
      </c>
      <c r="Q2665" s="195">
        <v>7.4999999999999997E-2</v>
      </c>
      <c r="R2665" s="195">
        <v>9.7000000000000003E-2</v>
      </c>
      <c r="S2665" s="195">
        <v>1.4999999999999999E-2</v>
      </c>
      <c r="T2665" s="195">
        <v>2.5999999999999999E-2</v>
      </c>
      <c r="U2665" s="195">
        <v>0</v>
      </c>
      <c r="V2665" s="195">
        <v>3.0000000000000001E-3</v>
      </c>
      <c r="W2665" s="195">
        <v>0.03</v>
      </c>
      <c r="X2665" s="195">
        <v>4.3999999999999997E-2</v>
      </c>
      <c r="Y2665" s="195">
        <v>4.0000000000000001E-3</v>
      </c>
      <c r="Z2665" s="195">
        <v>0.01</v>
      </c>
      <c r="AA2665" s="195">
        <v>4.7E-2</v>
      </c>
      <c r="AB2665" s="195">
        <v>6.4000000000000001E-2</v>
      </c>
    </row>
    <row r="2666" spans="1:28" x14ac:dyDescent="0.25">
      <c r="A2666" s="94" t="s">
        <v>4109</v>
      </c>
      <c r="B2666" s="195" t="s">
        <v>143</v>
      </c>
      <c r="C2666" s="195">
        <v>0.19247787610619468</v>
      </c>
      <c r="D2666" s="195">
        <v>0.3163716814159292</v>
      </c>
      <c r="E2666" s="195">
        <v>0.17699115044247787</v>
      </c>
      <c r="F2666" s="195">
        <v>2.2123893805309734E-2</v>
      </c>
      <c r="G2666" s="195">
        <v>0.25221238938053098</v>
      </c>
      <c r="H2666" s="195">
        <v>1.5486725663716814E-2</v>
      </c>
      <c r="I2666" s="195">
        <v>2.4336283185840708E-2</v>
      </c>
      <c r="J2666" s="194">
        <v>1</v>
      </c>
      <c r="K2666" s="196">
        <v>452</v>
      </c>
      <c r="L2666" s="94"/>
      <c r="M2666" s="195" t="s">
        <v>143</v>
      </c>
      <c r="N2666" s="195" t="s">
        <v>143</v>
      </c>
      <c r="O2666" s="195">
        <v>0.159</v>
      </c>
      <c r="P2666" s="195">
        <v>0.23100000000000001</v>
      </c>
      <c r="Q2666" s="195">
        <v>0.27500000000000002</v>
      </c>
      <c r="R2666" s="195">
        <v>0.36099999999999999</v>
      </c>
      <c r="S2666" s="195">
        <v>0.14499999999999999</v>
      </c>
      <c r="T2666" s="195">
        <v>0.215</v>
      </c>
      <c r="U2666" s="195">
        <v>1.2E-2</v>
      </c>
      <c r="V2666" s="195">
        <v>0.04</v>
      </c>
      <c r="W2666" s="195">
        <v>0.214</v>
      </c>
      <c r="X2666" s="195">
        <v>0.29399999999999998</v>
      </c>
      <c r="Y2666" s="195">
        <v>8.0000000000000002E-3</v>
      </c>
      <c r="Z2666" s="195">
        <v>3.2000000000000001E-2</v>
      </c>
      <c r="AA2666" s="195">
        <v>1.4E-2</v>
      </c>
      <c r="AB2666" s="195">
        <v>4.2999999999999997E-2</v>
      </c>
    </row>
    <row r="2667" spans="1:28" x14ac:dyDescent="0.25">
      <c r="A2667" s="94" t="s">
        <v>4110</v>
      </c>
      <c r="B2667" s="195" t="s">
        <v>143</v>
      </c>
      <c r="C2667" s="195">
        <v>0.24259055982436883</v>
      </c>
      <c r="D2667" s="195">
        <v>0.22722283205268934</v>
      </c>
      <c r="E2667" s="195">
        <v>9.8243688254665201E-2</v>
      </c>
      <c r="F2667" s="195">
        <v>2.0856201975850714E-2</v>
      </c>
      <c r="G2667" s="195">
        <v>0.37047200878155873</v>
      </c>
      <c r="H2667" s="195">
        <v>1.1525795828759604E-2</v>
      </c>
      <c r="I2667" s="195">
        <v>2.9088913282107574E-2</v>
      </c>
      <c r="J2667" s="194">
        <v>1</v>
      </c>
      <c r="K2667" s="196">
        <v>1822</v>
      </c>
      <c r="L2667" s="94"/>
      <c r="M2667" s="195" t="s">
        <v>143</v>
      </c>
      <c r="N2667" s="195" t="s">
        <v>143</v>
      </c>
      <c r="O2667" s="195">
        <v>0.223</v>
      </c>
      <c r="P2667" s="195">
        <v>0.26300000000000001</v>
      </c>
      <c r="Q2667" s="195">
        <v>0.20899999999999999</v>
      </c>
      <c r="R2667" s="195">
        <v>0.247</v>
      </c>
      <c r="S2667" s="195">
        <v>8.5000000000000006E-2</v>
      </c>
      <c r="T2667" s="195">
        <v>0.113</v>
      </c>
      <c r="U2667" s="195">
        <v>1.4999999999999999E-2</v>
      </c>
      <c r="V2667" s="195">
        <v>2.8000000000000001E-2</v>
      </c>
      <c r="W2667" s="195">
        <v>0.34899999999999998</v>
      </c>
      <c r="X2667" s="195">
        <v>0.39300000000000002</v>
      </c>
      <c r="Y2667" s="195">
        <v>8.0000000000000002E-3</v>
      </c>
      <c r="Z2667" s="195">
        <v>1.7999999999999999E-2</v>
      </c>
      <c r="AA2667" s="195">
        <v>2.1999999999999999E-2</v>
      </c>
      <c r="AB2667" s="195">
        <v>3.7999999999999999E-2</v>
      </c>
    </row>
    <row r="2668" spans="1:28" x14ac:dyDescent="0.25">
      <c r="A2668" s="94" t="s">
        <v>4111</v>
      </c>
      <c r="B2668" s="195" t="s">
        <v>143</v>
      </c>
      <c r="C2668" s="195">
        <v>0.45785876993166286</v>
      </c>
      <c r="D2668" s="195">
        <v>0.31662870159453305</v>
      </c>
      <c r="E2668" s="195">
        <v>5.9225512528473807E-2</v>
      </c>
      <c r="F2668" s="195">
        <v>6.8337129840546698E-3</v>
      </c>
      <c r="G2668" s="195">
        <v>3.1890660592255128E-2</v>
      </c>
      <c r="H2668" s="195" t="s">
        <v>143</v>
      </c>
      <c r="I2668" s="195">
        <v>0.12756264236902051</v>
      </c>
      <c r="J2668" s="194">
        <v>1</v>
      </c>
      <c r="K2668" s="196">
        <v>878</v>
      </c>
      <c r="L2668" s="94"/>
      <c r="M2668" s="195" t="s">
        <v>143</v>
      </c>
      <c r="N2668" s="195" t="s">
        <v>143</v>
      </c>
      <c r="O2668" s="195">
        <v>0.42499999999999999</v>
      </c>
      <c r="P2668" s="195">
        <v>0.49099999999999999</v>
      </c>
      <c r="Q2668" s="195">
        <v>0.28699999999999998</v>
      </c>
      <c r="R2668" s="195">
        <v>0.34799999999999998</v>
      </c>
      <c r="S2668" s="195">
        <v>4.4999999999999998E-2</v>
      </c>
      <c r="T2668" s="195">
        <v>7.6999999999999999E-2</v>
      </c>
      <c r="U2668" s="195">
        <v>3.0000000000000001E-3</v>
      </c>
      <c r="V2668" s="195">
        <v>1.4999999999999999E-2</v>
      </c>
      <c r="W2668" s="195">
        <v>2.1999999999999999E-2</v>
      </c>
      <c r="X2668" s="195">
        <v>4.5999999999999999E-2</v>
      </c>
      <c r="Y2668" s="195" t="s">
        <v>143</v>
      </c>
      <c r="Z2668" s="195" t="s">
        <v>143</v>
      </c>
      <c r="AA2668" s="195">
        <v>0.107</v>
      </c>
      <c r="AB2668" s="195">
        <v>0.151</v>
      </c>
    </row>
    <row r="2669" spans="1:28" x14ac:dyDescent="0.25">
      <c r="A2669" s="94" t="s">
        <v>4112</v>
      </c>
      <c r="B2669" s="195" t="s">
        <v>143</v>
      </c>
      <c r="C2669" s="195">
        <v>0.23959827833572453</v>
      </c>
      <c r="D2669" s="195">
        <v>0.31133428981348638</v>
      </c>
      <c r="E2669" s="195">
        <v>0.10473457675753228</v>
      </c>
      <c r="F2669" s="195">
        <v>2.2955523672883789E-2</v>
      </c>
      <c r="G2669" s="195">
        <v>0.27259684361549497</v>
      </c>
      <c r="H2669" s="195">
        <v>4.30416068866571E-3</v>
      </c>
      <c r="I2669" s="195">
        <v>4.4476327116212341E-2</v>
      </c>
      <c r="J2669" s="194">
        <v>0.99999999999999989</v>
      </c>
      <c r="K2669" s="196">
        <v>697</v>
      </c>
      <c r="L2669" s="94"/>
      <c r="M2669" s="195" t="s">
        <v>143</v>
      </c>
      <c r="N2669" s="195" t="s">
        <v>143</v>
      </c>
      <c r="O2669" s="195">
        <v>0.20899999999999999</v>
      </c>
      <c r="P2669" s="195">
        <v>0.27300000000000002</v>
      </c>
      <c r="Q2669" s="195">
        <v>0.27800000000000002</v>
      </c>
      <c r="R2669" s="195">
        <v>0.34699999999999998</v>
      </c>
      <c r="S2669" s="195">
        <v>8.4000000000000005E-2</v>
      </c>
      <c r="T2669" s="195">
        <v>0.13</v>
      </c>
      <c r="U2669" s="195">
        <v>1.4E-2</v>
      </c>
      <c r="V2669" s="195">
        <v>3.6999999999999998E-2</v>
      </c>
      <c r="W2669" s="195">
        <v>0.24099999999999999</v>
      </c>
      <c r="X2669" s="195">
        <v>0.307</v>
      </c>
      <c r="Y2669" s="195">
        <v>1E-3</v>
      </c>
      <c r="Z2669" s="195">
        <v>1.2999999999999999E-2</v>
      </c>
      <c r="AA2669" s="195">
        <v>3.2000000000000001E-2</v>
      </c>
      <c r="AB2669" s="195">
        <v>6.2E-2</v>
      </c>
    </row>
    <row r="2670" spans="1:28" x14ac:dyDescent="0.25">
      <c r="A2670" s="94" t="s">
        <v>4113</v>
      </c>
      <c r="B2670" s="195" t="s">
        <v>143</v>
      </c>
      <c r="C2670" s="195">
        <v>0.38876404494382022</v>
      </c>
      <c r="D2670" s="195">
        <v>0.25617977528089886</v>
      </c>
      <c r="E2670" s="195">
        <v>5.3932584269662923E-2</v>
      </c>
      <c r="F2670" s="195">
        <v>9.8876404494382023E-2</v>
      </c>
      <c r="G2670" s="195">
        <v>0.18202247191011237</v>
      </c>
      <c r="H2670" s="195">
        <v>4.4943820224719105E-3</v>
      </c>
      <c r="I2670" s="195">
        <v>1.5730337078651686E-2</v>
      </c>
      <c r="J2670" s="194">
        <v>1</v>
      </c>
      <c r="K2670" s="196">
        <v>445</v>
      </c>
      <c r="L2670" s="94"/>
      <c r="M2670" s="195" t="s">
        <v>143</v>
      </c>
      <c r="N2670" s="195" t="s">
        <v>143</v>
      </c>
      <c r="O2670" s="195">
        <v>0.34499999999999997</v>
      </c>
      <c r="P2670" s="195">
        <v>0.435</v>
      </c>
      <c r="Q2670" s="195">
        <v>0.218</v>
      </c>
      <c r="R2670" s="195">
        <v>0.29899999999999999</v>
      </c>
      <c r="S2670" s="195">
        <v>3.6999999999999998E-2</v>
      </c>
      <c r="T2670" s="195">
        <v>7.9000000000000001E-2</v>
      </c>
      <c r="U2670" s="195">
        <v>7.3999999999999996E-2</v>
      </c>
      <c r="V2670" s="195">
        <v>0.13</v>
      </c>
      <c r="W2670" s="195">
        <v>0.14899999999999999</v>
      </c>
      <c r="X2670" s="195">
        <v>0.221</v>
      </c>
      <c r="Y2670" s="195">
        <v>1E-3</v>
      </c>
      <c r="Z2670" s="195">
        <v>1.6E-2</v>
      </c>
      <c r="AA2670" s="195">
        <v>8.0000000000000002E-3</v>
      </c>
      <c r="AB2670" s="195">
        <v>3.2000000000000001E-2</v>
      </c>
    </row>
    <row r="2671" spans="1:28" x14ac:dyDescent="0.25">
      <c r="A2671" s="94" t="s">
        <v>4114</v>
      </c>
      <c r="B2671" s="195" t="s">
        <v>143</v>
      </c>
      <c r="C2671" s="195">
        <v>0.13911290322580644</v>
      </c>
      <c r="D2671" s="195">
        <v>0.21370967741935484</v>
      </c>
      <c r="E2671" s="195">
        <v>0.1028225806451613</v>
      </c>
      <c r="F2671" s="195">
        <v>3.8306451612903226E-2</v>
      </c>
      <c r="G2671" s="195">
        <v>0.46169354838709675</v>
      </c>
      <c r="H2671" s="195">
        <v>1.4112903225806451E-2</v>
      </c>
      <c r="I2671" s="195">
        <v>3.0241935483870969E-2</v>
      </c>
      <c r="J2671" s="194">
        <v>1</v>
      </c>
      <c r="K2671" s="196">
        <v>496</v>
      </c>
      <c r="L2671" s="94"/>
      <c r="M2671" s="195" t="s">
        <v>143</v>
      </c>
      <c r="N2671" s="195" t="s">
        <v>143</v>
      </c>
      <c r="O2671" s="195">
        <v>0.111</v>
      </c>
      <c r="P2671" s="195">
        <v>0.17199999999999999</v>
      </c>
      <c r="Q2671" s="195">
        <v>0.18</v>
      </c>
      <c r="R2671" s="195">
        <v>0.252</v>
      </c>
      <c r="S2671" s="195">
        <v>7.9000000000000001E-2</v>
      </c>
      <c r="T2671" s="195">
        <v>0.13300000000000001</v>
      </c>
      <c r="U2671" s="195">
        <v>2.5000000000000001E-2</v>
      </c>
      <c r="V2671" s="195">
        <v>5.8999999999999997E-2</v>
      </c>
      <c r="W2671" s="195">
        <v>0.41799999999999998</v>
      </c>
      <c r="X2671" s="195">
        <v>0.50600000000000001</v>
      </c>
      <c r="Y2671" s="195">
        <v>7.0000000000000001E-3</v>
      </c>
      <c r="Z2671" s="195">
        <v>2.9000000000000001E-2</v>
      </c>
      <c r="AA2671" s="195">
        <v>1.7999999999999999E-2</v>
      </c>
      <c r="AB2671" s="195">
        <v>4.9000000000000002E-2</v>
      </c>
    </row>
    <row r="2672" spans="1:28" x14ac:dyDescent="0.25">
      <c r="A2672" s="94" t="s">
        <v>4115</v>
      </c>
      <c r="B2672" s="195" t="s">
        <v>143</v>
      </c>
      <c r="C2672" s="195">
        <v>0.32013769363166955</v>
      </c>
      <c r="D2672" s="195">
        <v>0.45352839931153183</v>
      </c>
      <c r="E2672" s="195">
        <v>7.788296041308089E-2</v>
      </c>
      <c r="F2672" s="195">
        <v>1.3769363166953529E-2</v>
      </c>
      <c r="G2672" s="195">
        <v>7.8743545611015486E-2</v>
      </c>
      <c r="H2672" s="195">
        <v>4.7332185886402754E-3</v>
      </c>
      <c r="I2672" s="195">
        <v>5.1204819277108432E-2</v>
      </c>
      <c r="J2672" s="194">
        <v>0.99999999999999989</v>
      </c>
      <c r="K2672" s="196">
        <v>2324</v>
      </c>
      <c r="L2672" s="94"/>
      <c r="M2672" s="195" t="s">
        <v>143</v>
      </c>
      <c r="N2672" s="195" t="s">
        <v>143</v>
      </c>
      <c r="O2672" s="195">
        <v>0.30099999999999999</v>
      </c>
      <c r="P2672" s="195">
        <v>0.33900000000000002</v>
      </c>
      <c r="Q2672" s="195">
        <v>0.433</v>
      </c>
      <c r="R2672" s="195">
        <v>0.47399999999999998</v>
      </c>
      <c r="S2672" s="195">
        <v>6.8000000000000005E-2</v>
      </c>
      <c r="T2672" s="195">
        <v>8.8999999999999996E-2</v>
      </c>
      <c r="U2672" s="195">
        <v>0.01</v>
      </c>
      <c r="V2672" s="195">
        <v>1.9E-2</v>
      </c>
      <c r="W2672" s="195">
        <v>6.8000000000000005E-2</v>
      </c>
      <c r="X2672" s="195">
        <v>0.09</v>
      </c>
      <c r="Y2672" s="195">
        <v>3.0000000000000001E-3</v>
      </c>
      <c r="Z2672" s="195">
        <v>8.0000000000000002E-3</v>
      </c>
      <c r="AA2672" s="195">
        <v>4.2999999999999997E-2</v>
      </c>
      <c r="AB2672" s="195">
        <v>6.0999999999999999E-2</v>
      </c>
    </row>
    <row r="2673" spans="1:28" x14ac:dyDescent="0.25">
      <c r="A2673" s="94" t="s">
        <v>4116</v>
      </c>
      <c r="B2673" s="195" t="s">
        <v>143</v>
      </c>
      <c r="C2673" s="195">
        <v>0.5106888361045131</v>
      </c>
      <c r="D2673" s="195">
        <v>0.32066508313539194</v>
      </c>
      <c r="E2673" s="195">
        <v>5.2256532066508314E-2</v>
      </c>
      <c r="F2673" s="195">
        <v>9.5011876484560574E-3</v>
      </c>
      <c r="G2673" s="195">
        <v>6.1757719714964368E-2</v>
      </c>
      <c r="H2673" s="195">
        <v>1.1876484560570071E-2</v>
      </c>
      <c r="I2673" s="195">
        <v>3.3254156769596199E-2</v>
      </c>
      <c r="J2673" s="194">
        <v>1</v>
      </c>
      <c r="K2673" s="196">
        <v>421</v>
      </c>
      <c r="L2673" s="94"/>
      <c r="M2673" s="195" t="s">
        <v>143</v>
      </c>
      <c r="N2673" s="195" t="s">
        <v>143</v>
      </c>
      <c r="O2673" s="195">
        <v>0.46300000000000002</v>
      </c>
      <c r="P2673" s="195">
        <v>0.55800000000000005</v>
      </c>
      <c r="Q2673" s="195">
        <v>0.27800000000000002</v>
      </c>
      <c r="R2673" s="195">
        <v>0.36699999999999999</v>
      </c>
      <c r="S2673" s="195">
        <v>3.5000000000000003E-2</v>
      </c>
      <c r="T2673" s="195">
        <v>7.8E-2</v>
      </c>
      <c r="U2673" s="195">
        <v>4.0000000000000001E-3</v>
      </c>
      <c r="V2673" s="195">
        <v>2.4E-2</v>
      </c>
      <c r="W2673" s="195">
        <v>4.2000000000000003E-2</v>
      </c>
      <c r="X2673" s="195">
        <v>8.8999999999999996E-2</v>
      </c>
      <c r="Y2673" s="195">
        <v>5.0000000000000001E-3</v>
      </c>
      <c r="Z2673" s="195">
        <v>2.7E-2</v>
      </c>
      <c r="AA2673" s="195">
        <v>0.02</v>
      </c>
      <c r="AB2673" s="195">
        <v>5.5E-2</v>
      </c>
    </row>
    <row r="2674" spans="1:28" x14ac:dyDescent="0.25">
      <c r="A2674" s="94" t="s">
        <v>4117</v>
      </c>
      <c r="B2674" s="195">
        <v>6.4235954039627244E-2</v>
      </c>
      <c r="C2674" s="195">
        <v>0.31195150637835883</v>
      </c>
      <c r="D2674" s="195">
        <v>0.27060526553876774</v>
      </c>
      <c r="E2674" s="195">
        <v>8.6582828191441238E-2</v>
      </c>
      <c r="F2674" s="195">
        <v>2.7232425585813805E-2</v>
      </c>
      <c r="G2674" s="195">
        <v>0.18691757893784494</v>
      </c>
      <c r="H2674" s="195">
        <v>6.6045417533701261E-3</v>
      </c>
      <c r="I2674" s="195">
        <v>4.586989957477608E-2</v>
      </c>
      <c r="J2674" s="194">
        <v>1</v>
      </c>
      <c r="K2674" s="196">
        <v>11053</v>
      </c>
      <c r="L2674" s="94"/>
      <c r="M2674" s="195">
        <v>0.06</v>
      </c>
      <c r="N2674" s="195">
        <v>6.9000000000000006E-2</v>
      </c>
      <c r="O2674" s="195">
        <v>0.30299999999999999</v>
      </c>
      <c r="P2674" s="195">
        <v>0.32100000000000001</v>
      </c>
      <c r="Q2674" s="195">
        <v>0.26200000000000001</v>
      </c>
      <c r="R2674" s="195">
        <v>0.27900000000000003</v>
      </c>
      <c r="S2674" s="195">
        <v>8.1000000000000003E-2</v>
      </c>
      <c r="T2674" s="195">
        <v>9.1999999999999998E-2</v>
      </c>
      <c r="U2674" s="195">
        <v>2.4E-2</v>
      </c>
      <c r="V2674" s="195">
        <v>0.03</v>
      </c>
      <c r="W2674" s="195">
        <v>0.18</v>
      </c>
      <c r="X2674" s="195">
        <v>0.19400000000000001</v>
      </c>
      <c r="Y2674" s="195">
        <v>5.0000000000000001E-3</v>
      </c>
      <c r="Z2674" s="195">
        <v>8.0000000000000002E-3</v>
      </c>
      <c r="AA2674" s="195">
        <v>4.2000000000000003E-2</v>
      </c>
      <c r="AB2674" s="195">
        <v>0.05</v>
      </c>
    </row>
    <row r="2675" spans="1:28" x14ac:dyDescent="0.25">
      <c r="A2675" s="94" t="s">
        <v>4118</v>
      </c>
      <c r="B2675" s="195" t="s">
        <v>143</v>
      </c>
      <c r="C2675" s="195">
        <v>0.45512820512820512</v>
      </c>
      <c r="D2675" s="195">
        <v>0.23397435897435898</v>
      </c>
      <c r="E2675" s="195">
        <v>9.9358974358974353E-2</v>
      </c>
      <c r="F2675" s="195">
        <v>2.2435897435897436E-2</v>
      </c>
      <c r="G2675" s="195">
        <v>0.15064102564102563</v>
      </c>
      <c r="H2675" s="195">
        <v>9.6153846153846159E-3</v>
      </c>
      <c r="I2675" s="195">
        <v>2.8846153846153848E-2</v>
      </c>
      <c r="J2675" s="194">
        <v>1</v>
      </c>
      <c r="K2675" s="196">
        <v>312</v>
      </c>
      <c r="L2675" s="94"/>
      <c r="M2675" s="195" t="s">
        <v>143</v>
      </c>
      <c r="N2675" s="195" t="s">
        <v>143</v>
      </c>
      <c r="O2675" s="195">
        <v>0.40100000000000002</v>
      </c>
      <c r="P2675" s="195">
        <v>0.51100000000000001</v>
      </c>
      <c r="Q2675" s="195">
        <v>0.19</v>
      </c>
      <c r="R2675" s="195">
        <v>0.28399999999999997</v>
      </c>
      <c r="S2675" s="195">
        <v>7.0999999999999994E-2</v>
      </c>
      <c r="T2675" s="195">
        <v>0.13800000000000001</v>
      </c>
      <c r="U2675" s="195">
        <v>1.0999999999999999E-2</v>
      </c>
      <c r="V2675" s="195">
        <v>4.5999999999999999E-2</v>
      </c>
      <c r="W2675" s="195">
        <v>0.115</v>
      </c>
      <c r="X2675" s="195">
        <v>0.19500000000000001</v>
      </c>
      <c r="Y2675" s="195">
        <v>3.0000000000000001E-3</v>
      </c>
      <c r="Z2675" s="195">
        <v>2.8000000000000001E-2</v>
      </c>
      <c r="AA2675" s="195">
        <v>1.4999999999999999E-2</v>
      </c>
      <c r="AB2675" s="195">
        <v>5.3999999999999999E-2</v>
      </c>
    </row>
    <row r="2676" spans="1:28" x14ac:dyDescent="0.25">
      <c r="A2676" s="94" t="s">
        <v>4119</v>
      </c>
      <c r="B2676" s="195" t="s">
        <v>143</v>
      </c>
      <c r="C2676" s="195">
        <v>8.3056478405315617E-2</v>
      </c>
      <c r="D2676" s="195">
        <v>0.22591362126245848</v>
      </c>
      <c r="E2676" s="195">
        <v>9.3023255813953487E-2</v>
      </c>
      <c r="F2676" s="195">
        <v>2.6578073089700997E-2</v>
      </c>
      <c r="G2676" s="195">
        <v>0.50498338870431891</v>
      </c>
      <c r="H2676" s="195">
        <v>3.3222591362126248E-2</v>
      </c>
      <c r="I2676" s="195">
        <v>3.3222591362126248E-2</v>
      </c>
      <c r="J2676" s="194">
        <v>1</v>
      </c>
      <c r="K2676" s="196">
        <v>301</v>
      </c>
      <c r="L2676" s="94"/>
      <c r="M2676" s="195" t="s">
        <v>143</v>
      </c>
      <c r="N2676" s="195" t="s">
        <v>143</v>
      </c>
      <c r="O2676" s="195">
        <v>5.7000000000000002E-2</v>
      </c>
      <c r="P2676" s="195">
        <v>0.12</v>
      </c>
      <c r="Q2676" s="195">
        <v>0.182</v>
      </c>
      <c r="R2676" s="195">
        <v>0.27600000000000002</v>
      </c>
      <c r="S2676" s="195">
        <v>6.5000000000000002E-2</v>
      </c>
      <c r="T2676" s="195">
        <v>0.13100000000000001</v>
      </c>
      <c r="U2676" s="195">
        <v>1.4E-2</v>
      </c>
      <c r="V2676" s="195">
        <v>5.1999999999999998E-2</v>
      </c>
      <c r="W2676" s="195">
        <v>0.44900000000000001</v>
      </c>
      <c r="X2676" s="195">
        <v>0.56100000000000005</v>
      </c>
      <c r="Y2676" s="195">
        <v>1.7999999999999999E-2</v>
      </c>
      <c r="Z2676" s="195">
        <v>0.06</v>
      </c>
      <c r="AA2676" s="195">
        <v>1.7999999999999999E-2</v>
      </c>
      <c r="AB2676" s="195">
        <v>0.06</v>
      </c>
    </row>
    <row r="2677" spans="1:28" x14ac:dyDescent="0.25">
      <c r="A2677" s="94" t="s">
        <v>4120</v>
      </c>
      <c r="B2677" s="195">
        <v>9.5595126522961579E-2</v>
      </c>
      <c r="C2677" s="195">
        <v>1.8744142455482662E-3</v>
      </c>
      <c r="D2677" s="195">
        <v>0.74601686972820991</v>
      </c>
      <c r="E2677" s="195">
        <v>0.13308341143392691</v>
      </c>
      <c r="F2677" s="195">
        <v>1.8744142455482662E-3</v>
      </c>
      <c r="G2677" s="195">
        <v>2.8116213683223993E-3</v>
      </c>
      <c r="H2677" s="195" t="s">
        <v>143</v>
      </c>
      <c r="I2677" s="195">
        <v>1.874414245548266E-2</v>
      </c>
      <c r="J2677" s="194">
        <v>0.99999999999999989</v>
      </c>
      <c r="K2677" s="196">
        <v>1067</v>
      </c>
      <c r="L2677" s="94"/>
      <c r="M2677" s="195">
        <v>7.9000000000000001E-2</v>
      </c>
      <c r="N2677" s="195">
        <v>0.115</v>
      </c>
      <c r="O2677" s="195">
        <v>1E-3</v>
      </c>
      <c r="P2677" s="195">
        <v>7.0000000000000001E-3</v>
      </c>
      <c r="Q2677" s="195">
        <v>0.71899999999999997</v>
      </c>
      <c r="R2677" s="195">
        <v>0.77100000000000002</v>
      </c>
      <c r="S2677" s="195">
        <v>0.114</v>
      </c>
      <c r="T2677" s="195">
        <v>0.155</v>
      </c>
      <c r="U2677" s="195">
        <v>1E-3</v>
      </c>
      <c r="V2677" s="195">
        <v>7.0000000000000001E-3</v>
      </c>
      <c r="W2677" s="195">
        <v>1E-3</v>
      </c>
      <c r="X2677" s="195">
        <v>8.0000000000000002E-3</v>
      </c>
      <c r="Y2677" s="195" t="s">
        <v>143</v>
      </c>
      <c r="Z2677" s="195" t="s">
        <v>143</v>
      </c>
      <c r="AA2677" s="195">
        <v>1.2E-2</v>
      </c>
      <c r="AB2677" s="195">
        <v>2.9000000000000001E-2</v>
      </c>
    </row>
    <row r="2678" spans="1:28" x14ac:dyDescent="0.25">
      <c r="A2678" s="94" t="s">
        <v>4121</v>
      </c>
      <c r="B2678" s="195">
        <v>8.9425124201561387E-2</v>
      </c>
      <c r="C2678" s="195">
        <v>0.26330731014904185</v>
      </c>
      <c r="D2678" s="195">
        <v>0.24769339957416608</v>
      </c>
      <c r="E2678" s="195">
        <v>7.5230660042583386E-2</v>
      </c>
      <c r="F2678" s="195">
        <v>6.6004258339247696E-2</v>
      </c>
      <c r="G2678" s="195">
        <v>0.21291696238466998</v>
      </c>
      <c r="H2678" s="195">
        <v>5.6777856635911996E-3</v>
      </c>
      <c r="I2678" s="195">
        <v>3.9744499645138397E-2</v>
      </c>
      <c r="J2678" s="194">
        <v>1</v>
      </c>
      <c r="K2678" s="196">
        <v>1409</v>
      </c>
      <c r="L2678" s="94"/>
      <c r="M2678" s="195">
        <v>7.5999999999999998E-2</v>
      </c>
      <c r="N2678" s="195">
        <v>0.105</v>
      </c>
      <c r="O2678" s="195">
        <v>0.24099999999999999</v>
      </c>
      <c r="P2678" s="195">
        <v>0.28699999999999998</v>
      </c>
      <c r="Q2678" s="195">
        <v>0.22600000000000001</v>
      </c>
      <c r="R2678" s="195">
        <v>0.27100000000000002</v>
      </c>
      <c r="S2678" s="195">
        <v>6.3E-2</v>
      </c>
      <c r="T2678" s="195">
        <v>0.09</v>
      </c>
      <c r="U2678" s="195">
        <v>5.3999999999999999E-2</v>
      </c>
      <c r="V2678" s="195">
        <v>0.08</v>
      </c>
      <c r="W2678" s="195">
        <v>0.192</v>
      </c>
      <c r="X2678" s="195">
        <v>0.23499999999999999</v>
      </c>
      <c r="Y2678" s="195">
        <v>3.0000000000000001E-3</v>
      </c>
      <c r="Z2678" s="195">
        <v>1.0999999999999999E-2</v>
      </c>
      <c r="AA2678" s="195">
        <v>3.1E-2</v>
      </c>
      <c r="AB2678" s="195">
        <v>5.0999999999999997E-2</v>
      </c>
    </row>
    <row r="2679" spans="1:28" x14ac:dyDescent="0.25">
      <c r="A2679" s="94" t="s">
        <v>4122</v>
      </c>
      <c r="B2679" s="195">
        <v>0.30142781597038604</v>
      </c>
      <c r="C2679" s="195">
        <v>0.42041248016922261</v>
      </c>
      <c r="D2679" s="195">
        <v>0.15970386039132733</v>
      </c>
      <c r="E2679" s="195">
        <v>2.6969857218402962E-2</v>
      </c>
      <c r="F2679" s="195">
        <v>2.6441036488630354E-3</v>
      </c>
      <c r="G2679" s="195">
        <v>3.6488630354309888E-2</v>
      </c>
      <c r="H2679" s="195">
        <v>3.1729243786356425E-3</v>
      </c>
      <c r="I2679" s="195">
        <v>4.9180327868852458E-2</v>
      </c>
      <c r="J2679" s="194">
        <v>1</v>
      </c>
      <c r="K2679" s="196">
        <v>1891</v>
      </c>
      <c r="L2679" s="94"/>
      <c r="M2679" s="195">
        <v>0.28100000000000003</v>
      </c>
      <c r="N2679" s="195">
        <v>0.32200000000000001</v>
      </c>
      <c r="O2679" s="195">
        <v>0.39800000000000002</v>
      </c>
      <c r="P2679" s="195">
        <v>0.443</v>
      </c>
      <c r="Q2679" s="195">
        <v>0.14399999999999999</v>
      </c>
      <c r="R2679" s="195">
        <v>0.17699999999999999</v>
      </c>
      <c r="S2679" s="195">
        <v>2.1000000000000001E-2</v>
      </c>
      <c r="T2679" s="195">
        <v>3.5000000000000003E-2</v>
      </c>
      <c r="U2679" s="195">
        <v>1E-3</v>
      </c>
      <c r="V2679" s="195">
        <v>6.0000000000000001E-3</v>
      </c>
      <c r="W2679" s="195">
        <v>2.9000000000000001E-2</v>
      </c>
      <c r="X2679" s="195">
        <v>4.5999999999999999E-2</v>
      </c>
      <c r="Y2679" s="195">
        <v>1E-3</v>
      </c>
      <c r="Z2679" s="195">
        <v>7.0000000000000001E-3</v>
      </c>
      <c r="AA2679" s="195">
        <v>0.04</v>
      </c>
      <c r="AB2679" s="195">
        <v>0.06</v>
      </c>
    </row>
    <row r="2680" spans="1:28" x14ac:dyDescent="0.25">
      <c r="A2680" s="94" t="s">
        <v>4123</v>
      </c>
      <c r="B2680" s="195" t="s">
        <v>143</v>
      </c>
      <c r="C2680" s="195">
        <v>0.26041666666666669</v>
      </c>
      <c r="D2680" s="195">
        <v>0.2986111111111111</v>
      </c>
      <c r="E2680" s="195">
        <v>0.16319444444444445</v>
      </c>
      <c r="F2680" s="195">
        <v>1.7361111111111112E-2</v>
      </c>
      <c r="G2680" s="195">
        <v>0.22569444444444445</v>
      </c>
      <c r="H2680" s="195">
        <v>3.472222222222222E-3</v>
      </c>
      <c r="I2680" s="195">
        <v>3.125E-2</v>
      </c>
      <c r="J2680" s="194">
        <v>1</v>
      </c>
      <c r="K2680" s="196">
        <v>288</v>
      </c>
      <c r="L2680" s="94"/>
      <c r="M2680" s="195" t="s">
        <v>143</v>
      </c>
      <c r="N2680" s="195" t="s">
        <v>143</v>
      </c>
      <c r="O2680" s="195">
        <v>0.21299999999999999</v>
      </c>
      <c r="P2680" s="195">
        <v>0.314</v>
      </c>
      <c r="Q2680" s="195">
        <v>0.249</v>
      </c>
      <c r="R2680" s="195">
        <v>0.35399999999999998</v>
      </c>
      <c r="S2680" s="195">
        <v>0.125</v>
      </c>
      <c r="T2680" s="195">
        <v>0.21</v>
      </c>
      <c r="U2680" s="195">
        <v>7.0000000000000001E-3</v>
      </c>
      <c r="V2680" s="195">
        <v>0.04</v>
      </c>
      <c r="W2680" s="195">
        <v>0.18099999999999999</v>
      </c>
      <c r="X2680" s="195">
        <v>0.27700000000000002</v>
      </c>
      <c r="Y2680" s="195">
        <v>1E-3</v>
      </c>
      <c r="Z2680" s="195">
        <v>1.9E-2</v>
      </c>
      <c r="AA2680" s="195">
        <v>1.7000000000000001E-2</v>
      </c>
      <c r="AB2680" s="195">
        <v>5.8000000000000003E-2</v>
      </c>
    </row>
    <row r="2681" spans="1:28" x14ac:dyDescent="0.25">
      <c r="A2681" s="94" t="s">
        <v>4124</v>
      </c>
      <c r="B2681" s="195" t="s">
        <v>143</v>
      </c>
      <c r="C2681" s="195">
        <v>0.27613240418118468</v>
      </c>
      <c r="D2681" s="195">
        <v>0.25696864111498258</v>
      </c>
      <c r="E2681" s="195">
        <v>0.10104529616724739</v>
      </c>
      <c r="F2681" s="195">
        <v>1.8292682926829267E-2</v>
      </c>
      <c r="G2681" s="195">
        <v>0.31968641114982577</v>
      </c>
      <c r="H2681" s="195">
        <v>5.2264808362369342E-3</v>
      </c>
      <c r="I2681" s="195">
        <v>2.2648083623693381E-2</v>
      </c>
      <c r="J2681" s="194">
        <v>1</v>
      </c>
      <c r="K2681" s="196">
        <v>1148</v>
      </c>
      <c r="L2681" s="94"/>
      <c r="M2681" s="195" t="s">
        <v>143</v>
      </c>
      <c r="N2681" s="195" t="s">
        <v>143</v>
      </c>
      <c r="O2681" s="195">
        <v>0.251</v>
      </c>
      <c r="P2681" s="195">
        <v>0.30299999999999999</v>
      </c>
      <c r="Q2681" s="195">
        <v>0.23300000000000001</v>
      </c>
      <c r="R2681" s="195">
        <v>0.28299999999999997</v>
      </c>
      <c r="S2681" s="195">
        <v>8.5000000000000006E-2</v>
      </c>
      <c r="T2681" s="195">
        <v>0.12</v>
      </c>
      <c r="U2681" s="195">
        <v>1.2E-2</v>
      </c>
      <c r="V2681" s="195">
        <v>2.8000000000000001E-2</v>
      </c>
      <c r="W2681" s="195">
        <v>0.29299999999999998</v>
      </c>
      <c r="X2681" s="195">
        <v>0.34699999999999998</v>
      </c>
      <c r="Y2681" s="195">
        <v>2E-3</v>
      </c>
      <c r="Z2681" s="195">
        <v>1.0999999999999999E-2</v>
      </c>
      <c r="AA2681" s="195">
        <v>1.6E-2</v>
      </c>
      <c r="AB2681" s="195">
        <v>3.3000000000000002E-2</v>
      </c>
    </row>
    <row r="2682" spans="1:28" x14ac:dyDescent="0.25">
      <c r="A2682" s="94" t="s">
        <v>4125</v>
      </c>
      <c r="B2682" s="195" t="s">
        <v>143</v>
      </c>
      <c r="C2682" s="195">
        <v>0.48409893992932862</v>
      </c>
      <c r="D2682" s="195">
        <v>0.35689045936395758</v>
      </c>
      <c r="E2682" s="195">
        <v>4.2402826855123678E-2</v>
      </c>
      <c r="F2682" s="195">
        <v>8.8339222614840993E-3</v>
      </c>
      <c r="G2682" s="195">
        <v>2.6501766784452298E-2</v>
      </c>
      <c r="H2682" s="195" t="s">
        <v>143</v>
      </c>
      <c r="I2682" s="195">
        <v>8.1272084805653705E-2</v>
      </c>
      <c r="J2682" s="194">
        <v>0.99999999999999989</v>
      </c>
      <c r="K2682" s="196">
        <v>566</v>
      </c>
      <c r="L2682" s="94"/>
      <c r="M2682" s="195" t="s">
        <v>143</v>
      </c>
      <c r="N2682" s="195" t="s">
        <v>143</v>
      </c>
      <c r="O2682" s="195">
        <v>0.443</v>
      </c>
      <c r="P2682" s="195">
        <v>0.52500000000000002</v>
      </c>
      <c r="Q2682" s="195">
        <v>0.31900000000000001</v>
      </c>
      <c r="R2682" s="195">
        <v>0.39700000000000002</v>
      </c>
      <c r="S2682" s="195">
        <v>2.9000000000000001E-2</v>
      </c>
      <c r="T2682" s="195">
        <v>6.2E-2</v>
      </c>
      <c r="U2682" s="195">
        <v>4.0000000000000001E-3</v>
      </c>
      <c r="V2682" s="195">
        <v>2.1000000000000001E-2</v>
      </c>
      <c r="W2682" s="195">
        <v>1.6E-2</v>
      </c>
      <c r="X2682" s="195">
        <v>4.2999999999999997E-2</v>
      </c>
      <c r="Y2682" s="195" t="s">
        <v>143</v>
      </c>
      <c r="Z2682" s="195" t="s">
        <v>143</v>
      </c>
      <c r="AA2682" s="195">
        <v>6.0999999999999999E-2</v>
      </c>
      <c r="AB2682" s="195">
        <v>0.107</v>
      </c>
    </row>
    <row r="2683" spans="1:28" x14ac:dyDescent="0.25">
      <c r="A2683" s="94" t="s">
        <v>4126</v>
      </c>
      <c r="B2683" s="195" t="s">
        <v>143</v>
      </c>
      <c r="C2683" s="195">
        <v>0.20537897310513448</v>
      </c>
      <c r="D2683" s="195">
        <v>0.33251833740831294</v>
      </c>
      <c r="E2683" s="195">
        <v>9.0464547677261614E-2</v>
      </c>
      <c r="F2683" s="195">
        <v>2.4449877750611249E-2</v>
      </c>
      <c r="G2683" s="195">
        <v>0.30562347188264061</v>
      </c>
      <c r="H2683" s="195">
        <v>4.8899755501222494E-3</v>
      </c>
      <c r="I2683" s="195">
        <v>3.6674816625916873E-2</v>
      </c>
      <c r="J2683" s="194">
        <v>1</v>
      </c>
      <c r="K2683" s="196">
        <v>409</v>
      </c>
      <c r="L2683" s="94"/>
      <c r="M2683" s="195" t="s">
        <v>143</v>
      </c>
      <c r="N2683" s="195" t="s">
        <v>143</v>
      </c>
      <c r="O2683" s="195">
        <v>0.16900000000000001</v>
      </c>
      <c r="P2683" s="195">
        <v>0.247</v>
      </c>
      <c r="Q2683" s="195">
        <v>0.28899999999999998</v>
      </c>
      <c r="R2683" s="195">
        <v>0.38</v>
      </c>
      <c r="S2683" s="195">
        <v>6.6000000000000003E-2</v>
      </c>
      <c r="T2683" s="195">
        <v>0.122</v>
      </c>
      <c r="U2683" s="195">
        <v>1.2999999999999999E-2</v>
      </c>
      <c r="V2683" s="195">
        <v>4.3999999999999997E-2</v>
      </c>
      <c r="W2683" s="195">
        <v>0.26300000000000001</v>
      </c>
      <c r="X2683" s="195">
        <v>0.35199999999999998</v>
      </c>
      <c r="Y2683" s="195">
        <v>1E-3</v>
      </c>
      <c r="Z2683" s="195">
        <v>1.7999999999999999E-2</v>
      </c>
      <c r="AA2683" s="195">
        <v>2.1999999999999999E-2</v>
      </c>
      <c r="AB2683" s="195">
        <v>0.06</v>
      </c>
    </row>
    <row r="2684" spans="1:28" x14ac:dyDescent="0.25">
      <c r="A2684" s="94" t="s">
        <v>4127</v>
      </c>
      <c r="B2684" s="195" t="s">
        <v>143</v>
      </c>
      <c r="C2684" s="195">
        <v>0.3611111111111111</v>
      </c>
      <c r="D2684" s="195">
        <v>0.15873015873015872</v>
      </c>
      <c r="E2684" s="195">
        <v>8.3333333333333329E-2</v>
      </c>
      <c r="F2684" s="195">
        <v>0.11904761904761904</v>
      </c>
      <c r="G2684" s="195">
        <v>0.22619047619047619</v>
      </c>
      <c r="H2684" s="195">
        <v>3.968253968253968E-3</v>
      </c>
      <c r="I2684" s="195">
        <v>4.7619047619047616E-2</v>
      </c>
      <c r="J2684" s="194">
        <v>1</v>
      </c>
      <c r="K2684" s="196">
        <v>252</v>
      </c>
      <c r="L2684" s="94"/>
      <c r="M2684" s="195" t="s">
        <v>143</v>
      </c>
      <c r="N2684" s="195" t="s">
        <v>143</v>
      </c>
      <c r="O2684" s="195">
        <v>0.30399999999999999</v>
      </c>
      <c r="P2684" s="195">
        <v>0.42199999999999999</v>
      </c>
      <c r="Q2684" s="195">
        <v>0.11899999999999999</v>
      </c>
      <c r="R2684" s="195">
        <v>0.20899999999999999</v>
      </c>
      <c r="S2684" s="195">
        <v>5.5E-2</v>
      </c>
      <c r="T2684" s="195">
        <v>0.124</v>
      </c>
      <c r="U2684" s="195">
        <v>8.5000000000000006E-2</v>
      </c>
      <c r="V2684" s="195">
        <v>0.16500000000000001</v>
      </c>
      <c r="W2684" s="195">
        <v>0.17899999999999999</v>
      </c>
      <c r="X2684" s="195">
        <v>0.28199999999999997</v>
      </c>
      <c r="Y2684" s="195">
        <v>1E-3</v>
      </c>
      <c r="Z2684" s="195">
        <v>2.1999999999999999E-2</v>
      </c>
      <c r="AA2684" s="195">
        <v>2.7E-2</v>
      </c>
      <c r="AB2684" s="195">
        <v>8.1000000000000003E-2</v>
      </c>
    </row>
    <row r="2685" spans="1:28" x14ac:dyDescent="0.25">
      <c r="A2685" s="94" t="s">
        <v>4128</v>
      </c>
      <c r="B2685" s="195" t="s">
        <v>143</v>
      </c>
      <c r="C2685" s="195">
        <v>0.13770491803278689</v>
      </c>
      <c r="D2685" s="195">
        <v>0.23606557377049181</v>
      </c>
      <c r="E2685" s="195">
        <v>0.10819672131147541</v>
      </c>
      <c r="F2685" s="195">
        <v>4.2622950819672129E-2</v>
      </c>
      <c r="G2685" s="195">
        <v>0.40655737704918032</v>
      </c>
      <c r="H2685" s="195">
        <v>1.9672131147540985E-2</v>
      </c>
      <c r="I2685" s="195">
        <v>4.9180327868852458E-2</v>
      </c>
      <c r="J2685" s="194">
        <v>1</v>
      </c>
      <c r="K2685" s="196">
        <v>305</v>
      </c>
      <c r="L2685" s="94"/>
      <c r="M2685" s="195" t="s">
        <v>143</v>
      </c>
      <c r="N2685" s="195" t="s">
        <v>143</v>
      </c>
      <c r="O2685" s="195">
        <v>0.104</v>
      </c>
      <c r="P2685" s="195">
        <v>0.18099999999999999</v>
      </c>
      <c r="Q2685" s="195">
        <v>0.192</v>
      </c>
      <c r="R2685" s="195">
        <v>0.28699999999999998</v>
      </c>
      <c r="S2685" s="195">
        <v>7.8E-2</v>
      </c>
      <c r="T2685" s="195">
        <v>0.14799999999999999</v>
      </c>
      <c r="U2685" s="195">
        <v>2.5000000000000001E-2</v>
      </c>
      <c r="V2685" s="195">
        <v>7.1999999999999995E-2</v>
      </c>
      <c r="W2685" s="195">
        <v>0.35299999999999998</v>
      </c>
      <c r="X2685" s="195">
        <v>0.46300000000000002</v>
      </c>
      <c r="Y2685" s="195">
        <v>8.9999999999999993E-3</v>
      </c>
      <c r="Z2685" s="195">
        <v>4.2000000000000003E-2</v>
      </c>
      <c r="AA2685" s="195">
        <v>0.03</v>
      </c>
      <c r="AB2685" s="195">
        <v>0.08</v>
      </c>
    </row>
    <row r="2686" spans="1:28" x14ac:dyDescent="0.25">
      <c r="A2686" s="94" t="s">
        <v>4129</v>
      </c>
      <c r="B2686" s="195" t="s">
        <v>143</v>
      </c>
      <c r="C2686" s="195">
        <v>0.44229486324216144</v>
      </c>
      <c r="D2686" s="195">
        <v>0.32154769846564374</v>
      </c>
      <c r="E2686" s="195">
        <v>8.9392928619079381E-2</v>
      </c>
      <c r="F2686" s="195">
        <v>1.067378252168112E-2</v>
      </c>
      <c r="G2686" s="195">
        <v>7.0046697798532356E-2</v>
      </c>
      <c r="H2686" s="195">
        <v>4.6697798532354907E-3</v>
      </c>
      <c r="I2686" s="195">
        <v>6.1374249499666446E-2</v>
      </c>
      <c r="J2686" s="194">
        <v>1</v>
      </c>
      <c r="K2686" s="196">
        <v>1499</v>
      </c>
      <c r="L2686" s="94"/>
      <c r="M2686" s="195" t="s">
        <v>143</v>
      </c>
      <c r="N2686" s="195" t="s">
        <v>143</v>
      </c>
      <c r="O2686" s="195">
        <v>0.41699999999999998</v>
      </c>
      <c r="P2686" s="195">
        <v>0.46800000000000003</v>
      </c>
      <c r="Q2686" s="195">
        <v>0.29799999999999999</v>
      </c>
      <c r="R2686" s="195">
        <v>0.34599999999999997</v>
      </c>
      <c r="S2686" s="195">
        <v>7.5999999999999998E-2</v>
      </c>
      <c r="T2686" s="195">
        <v>0.105</v>
      </c>
      <c r="U2686" s="195">
        <v>7.0000000000000001E-3</v>
      </c>
      <c r="V2686" s="195">
        <v>1.7000000000000001E-2</v>
      </c>
      <c r="W2686" s="195">
        <v>5.8000000000000003E-2</v>
      </c>
      <c r="X2686" s="195">
        <v>8.4000000000000005E-2</v>
      </c>
      <c r="Y2686" s="195">
        <v>2E-3</v>
      </c>
      <c r="Z2686" s="195">
        <v>0.01</v>
      </c>
      <c r="AA2686" s="195">
        <v>0.05</v>
      </c>
      <c r="AB2686" s="195">
        <v>7.4999999999999997E-2</v>
      </c>
    </row>
    <row r="2687" spans="1:28" x14ac:dyDescent="0.25">
      <c r="A2687" s="94" t="s">
        <v>4130</v>
      </c>
      <c r="B2687" s="195" t="s">
        <v>143</v>
      </c>
      <c r="C2687" s="195">
        <v>0.38095238095238093</v>
      </c>
      <c r="D2687" s="195">
        <v>0.3611111111111111</v>
      </c>
      <c r="E2687" s="195">
        <v>0.1111111111111111</v>
      </c>
      <c r="F2687" s="195">
        <v>1.984126984126984E-2</v>
      </c>
      <c r="G2687" s="195">
        <v>9.5238095238095233E-2</v>
      </c>
      <c r="H2687" s="195" t="s">
        <v>143</v>
      </c>
      <c r="I2687" s="195">
        <v>3.1746031746031744E-2</v>
      </c>
      <c r="J2687" s="194">
        <v>1</v>
      </c>
      <c r="K2687" s="196">
        <v>252</v>
      </c>
      <c r="L2687" s="94"/>
      <c r="M2687" s="195" t="s">
        <v>143</v>
      </c>
      <c r="N2687" s="195" t="s">
        <v>143</v>
      </c>
      <c r="O2687" s="195">
        <v>0.32300000000000001</v>
      </c>
      <c r="P2687" s="195">
        <v>0.442</v>
      </c>
      <c r="Q2687" s="195">
        <v>0.30399999999999999</v>
      </c>
      <c r="R2687" s="195">
        <v>0.42199999999999999</v>
      </c>
      <c r="S2687" s="195">
        <v>7.8E-2</v>
      </c>
      <c r="T2687" s="195">
        <v>0.156</v>
      </c>
      <c r="U2687" s="195">
        <v>8.9999999999999993E-3</v>
      </c>
      <c r="V2687" s="195">
        <v>4.5999999999999999E-2</v>
      </c>
      <c r="W2687" s="195">
        <v>6.5000000000000002E-2</v>
      </c>
      <c r="X2687" s="195">
        <v>0.13800000000000001</v>
      </c>
      <c r="Y2687" s="195" t="s">
        <v>143</v>
      </c>
      <c r="Z2687" s="195" t="s">
        <v>143</v>
      </c>
      <c r="AA2687" s="195">
        <v>1.6E-2</v>
      </c>
      <c r="AB2687" s="195">
        <v>6.0999999999999999E-2</v>
      </c>
    </row>
    <row r="2688" spans="1:28" x14ac:dyDescent="0.25">
      <c r="A2688" s="94" t="s">
        <v>4131</v>
      </c>
      <c r="B2688" s="195">
        <v>6.8342798800331825E-2</v>
      </c>
      <c r="C2688" s="195">
        <v>0.31676344840788717</v>
      </c>
      <c r="D2688" s="195">
        <v>0.26207644694020804</v>
      </c>
      <c r="E2688" s="195">
        <v>9.8908812456129161E-2</v>
      </c>
      <c r="F2688" s="195">
        <v>2.252568438517006E-2</v>
      </c>
      <c r="G2688" s="195">
        <v>0.1999872375725863</v>
      </c>
      <c r="H2688" s="195">
        <v>3.445855401697403E-3</v>
      </c>
      <c r="I2688" s="195">
        <v>2.7949716035990044E-2</v>
      </c>
      <c r="J2688" s="194">
        <v>1</v>
      </c>
      <c r="K2688" s="196">
        <v>15671</v>
      </c>
      <c r="L2688" s="94"/>
      <c r="M2688" s="195">
        <v>6.4000000000000001E-2</v>
      </c>
      <c r="N2688" s="195">
        <v>7.1999999999999995E-2</v>
      </c>
      <c r="O2688" s="195">
        <v>0.31</v>
      </c>
      <c r="P2688" s="195">
        <v>0.32400000000000001</v>
      </c>
      <c r="Q2688" s="195">
        <v>0.255</v>
      </c>
      <c r="R2688" s="195">
        <v>0.26900000000000002</v>
      </c>
      <c r="S2688" s="195">
        <v>9.4E-2</v>
      </c>
      <c r="T2688" s="195">
        <v>0.104</v>
      </c>
      <c r="U2688" s="195">
        <v>0.02</v>
      </c>
      <c r="V2688" s="195">
        <v>2.5000000000000001E-2</v>
      </c>
      <c r="W2688" s="195">
        <v>0.19400000000000001</v>
      </c>
      <c r="X2688" s="195">
        <v>0.20599999999999999</v>
      </c>
      <c r="Y2688" s="195">
        <v>3.0000000000000001E-3</v>
      </c>
      <c r="Z2688" s="195">
        <v>4.0000000000000001E-3</v>
      </c>
      <c r="AA2688" s="195">
        <v>2.5000000000000001E-2</v>
      </c>
      <c r="AB2688" s="195">
        <v>3.1E-2</v>
      </c>
    </row>
    <row r="2689" spans="1:28" x14ac:dyDescent="0.25">
      <c r="A2689" s="94" t="s">
        <v>4132</v>
      </c>
      <c r="B2689" s="195" t="s">
        <v>143</v>
      </c>
      <c r="C2689" s="195">
        <v>0.41425818882466281</v>
      </c>
      <c r="D2689" s="195">
        <v>0.21965317919075145</v>
      </c>
      <c r="E2689" s="195">
        <v>0.14836223506743737</v>
      </c>
      <c r="F2689" s="195">
        <v>1.9267822736030827E-2</v>
      </c>
      <c r="G2689" s="195">
        <v>0.17533718689788053</v>
      </c>
      <c r="H2689" s="195">
        <v>1.9267822736030828E-3</v>
      </c>
      <c r="I2689" s="195">
        <v>2.119460500963391E-2</v>
      </c>
      <c r="J2689" s="194">
        <v>1</v>
      </c>
      <c r="K2689" s="196">
        <v>519</v>
      </c>
      <c r="L2689" s="94"/>
      <c r="M2689" s="195" t="s">
        <v>143</v>
      </c>
      <c r="N2689" s="195" t="s">
        <v>143</v>
      </c>
      <c r="O2689" s="195">
        <v>0.373</v>
      </c>
      <c r="P2689" s="195">
        <v>0.45700000000000002</v>
      </c>
      <c r="Q2689" s="195">
        <v>0.186</v>
      </c>
      <c r="R2689" s="195">
        <v>0.25700000000000001</v>
      </c>
      <c r="S2689" s="195">
        <v>0.12</v>
      </c>
      <c r="T2689" s="195">
        <v>0.182</v>
      </c>
      <c r="U2689" s="195">
        <v>0.01</v>
      </c>
      <c r="V2689" s="195">
        <v>3.5000000000000003E-2</v>
      </c>
      <c r="W2689" s="195">
        <v>0.14499999999999999</v>
      </c>
      <c r="X2689" s="195">
        <v>0.21</v>
      </c>
      <c r="Y2689" s="195">
        <v>0</v>
      </c>
      <c r="Z2689" s="195">
        <v>1.0999999999999999E-2</v>
      </c>
      <c r="AA2689" s="195">
        <v>1.2E-2</v>
      </c>
      <c r="AB2689" s="195">
        <v>3.7999999999999999E-2</v>
      </c>
    </row>
    <row r="2690" spans="1:28" x14ac:dyDescent="0.25">
      <c r="A2690" s="94" t="s">
        <v>4133</v>
      </c>
      <c r="B2690" s="195" t="s">
        <v>143</v>
      </c>
      <c r="C2690" s="195">
        <v>0.11475409836065574</v>
      </c>
      <c r="D2690" s="195">
        <v>0.17377049180327869</v>
      </c>
      <c r="E2690" s="195">
        <v>8.1967213114754092E-2</v>
      </c>
      <c r="F2690" s="195">
        <v>1.3114754098360656E-2</v>
      </c>
      <c r="G2690" s="195">
        <v>0.56065573770491806</v>
      </c>
      <c r="H2690" s="195">
        <v>2.2950819672131147E-2</v>
      </c>
      <c r="I2690" s="195">
        <v>3.2786885245901641E-2</v>
      </c>
      <c r="J2690" s="194">
        <v>1</v>
      </c>
      <c r="K2690" s="196">
        <v>305</v>
      </c>
      <c r="L2690" s="94"/>
      <c r="M2690" s="195" t="s">
        <v>143</v>
      </c>
      <c r="N2690" s="195" t="s">
        <v>143</v>
      </c>
      <c r="O2690" s="195">
        <v>8.4000000000000005E-2</v>
      </c>
      <c r="P2690" s="195">
        <v>0.155</v>
      </c>
      <c r="Q2690" s="195">
        <v>0.13500000000000001</v>
      </c>
      <c r="R2690" s="195">
        <v>0.22</v>
      </c>
      <c r="S2690" s="195">
        <v>5.6000000000000001E-2</v>
      </c>
      <c r="T2690" s="195">
        <v>0.11799999999999999</v>
      </c>
      <c r="U2690" s="195">
        <v>5.0000000000000001E-3</v>
      </c>
      <c r="V2690" s="195">
        <v>3.3000000000000002E-2</v>
      </c>
      <c r="W2690" s="195">
        <v>0.505</v>
      </c>
      <c r="X2690" s="195">
        <v>0.61499999999999999</v>
      </c>
      <c r="Y2690" s="195">
        <v>1.0999999999999999E-2</v>
      </c>
      <c r="Z2690" s="195">
        <v>4.7E-2</v>
      </c>
      <c r="AA2690" s="195">
        <v>1.7999999999999999E-2</v>
      </c>
      <c r="AB2690" s="195">
        <v>5.8999999999999997E-2</v>
      </c>
    </row>
    <row r="2691" spans="1:28" x14ac:dyDescent="0.25">
      <c r="A2691" s="94" t="s">
        <v>4134</v>
      </c>
      <c r="B2691" s="195">
        <v>0.46090534979423869</v>
      </c>
      <c r="C2691" s="195">
        <v>1.3717421124828531E-3</v>
      </c>
      <c r="D2691" s="195">
        <v>0.29012345679012347</v>
      </c>
      <c r="E2691" s="195">
        <v>0.22633744855967078</v>
      </c>
      <c r="F2691" s="195" t="s">
        <v>143</v>
      </c>
      <c r="G2691" s="195">
        <v>1.0973936899862825E-2</v>
      </c>
      <c r="H2691" s="195" t="s">
        <v>143</v>
      </c>
      <c r="I2691" s="195">
        <v>1.0288065843621399E-2</v>
      </c>
      <c r="J2691" s="194">
        <v>1</v>
      </c>
      <c r="K2691" s="196">
        <v>1458</v>
      </c>
      <c r="L2691" s="94"/>
      <c r="M2691" s="195">
        <v>0.435</v>
      </c>
      <c r="N2691" s="195">
        <v>0.48699999999999999</v>
      </c>
      <c r="O2691" s="195">
        <v>0</v>
      </c>
      <c r="P2691" s="195">
        <v>5.0000000000000001E-3</v>
      </c>
      <c r="Q2691" s="195">
        <v>0.26700000000000002</v>
      </c>
      <c r="R2691" s="195">
        <v>0.314</v>
      </c>
      <c r="S2691" s="195">
        <v>0.20599999999999999</v>
      </c>
      <c r="T2691" s="195">
        <v>0.249</v>
      </c>
      <c r="U2691" s="195" t="s">
        <v>143</v>
      </c>
      <c r="V2691" s="195" t="s">
        <v>143</v>
      </c>
      <c r="W2691" s="195">
        <v>7.0000000000000001E-3</v>
      </c>
      <c r="X2691" s="195">
        <v>1.7999999999999999E-2</v>
      </c>
      <c r="Y2691" s="195" t="s">
        <v>143</v>
      </c>
      <c r="Z2691" s="195" t="s">
        <v>143</v>
      </c>
      <c r="AA2691" s="195">
        <v>6.0000000000000001E-3</v>
      </c>
      <c r="AB2691" s="195">
        <v>1.7000000000000001E-2</v>
      </c>
    </row>
    <row r="2692" spans="1:28" x14ac:dyDescent="0.25">
      <c r="A2692" s="94" t="s">
        <v>4135</v>
      </c>
      <c r="B2692" s="195">
        <v>0.12412412412412413</v>
      </c>
      <c r="C2692" s="195">
        <v>0.25775775775775778</v>
      </c>
      <c r="D2692" s="195">
        <v>0.23723723723723725</v>
      </c>
      <c r="E2692" s="195">
        <v>8.0080080080080079E-2</v>
      </c>
      <c r="F2692" s="195">
        <v>4.3043043043043044E-2</v>
      </c>
      <c r="G2692" s="195">
        <v>0.23073073073073072</v>
      </c>
      <c r="H2692" s="195">
        <v>3.5035035035035035E-3</v>
      </c>
      <c r="I2692" s="195">
        <v>2.3523523523523524E-2</v>
      </c>
      <c r="J2692" s="194">
        <v>0.99999999999999989</v>
      </c>
      <c r="K2692" s="196">
        <v>1998</v>
      </c>
      <c r="L2692" s="94"/>
      <c r="M2692" s="195">
        <v>0.11</v>
      </c>
      <c r="N2692" s="195">
        <v>0.13900000000000001</v>
      </c>
      <c r="O2692" s="195">
        <v>0.23899999999999999</v>
      </c>
      <c r="P2692" s="195">
        <v>0.27700000000000002</v>
      </c>
      <c r="Q2692" s="195">
        <v>0.219</v>
      </c>
      <c r="R2692" s="195">
        <v>0.25600000000000001</v>
      </c>
      <c r="S2692" s="195">
        <v>6.9000000000000006E-2</v>
      </c>
      <c r="T2692" s="195">
        <v>9.2999999999999999E-2</v>
      </c>
      <c r="U2692" s="195">
        <v>3.5000000000000003E-2</v>
      </c>
      <c r="V2692" s="195">
        <v>5.2999999999999999E-2</v>
      </c>
      <c r="W2692" s="195">
        <v>0.21299999999999999</v>
      </c>
      <c r="X2692" s="195">
        <v>0.25</v>
      </c>
      <c r="Y2692" s="195">
        <v>2E-3</v>
      </c>
      <c r="Z2692" s="195">
        <v>7.0000000000000001E-3</v>
      </c>
      <c r="AA2692" s="195">
        <v>1.7999999999999999E-2</v>
      </c>
      <c r="AB2692" s="195">
        <v>3.1E-2</v>
      </c>
    </row>
    <row r="2693" spans="1:28" x14ac:dyDescent="0.25">
      <c r="A2693" s="94" t="s">
        <v>4136</v>
      </c>
      <c r="B2693" s="195">
        <v>0.32447895382100533</v>
      </c>
      <c r="C2693" s="195">
        <v>0.4854924397221087</v>
      </c>
      <c r="D2693" s="195">
        <v>8.0915406620351446E-2</v>
      </c>
      <c r="E2693" s="195">
        <v>2.5337147527584796E-2</v>
      </c>
      <c r="F2693" s="195">
        <v>1.2259910093992644E-3</v>
      </c>
      <c r="G2693" s="195">
        <v>4.5770331017572538E-2</v>
      </c>
      <c r="H2693" s="195">
        <v>4.4953003677973028E-3</v>
      </c>
      <c r="I2693" s="195">
        <v>3.228442991418063E-2</v>
      </c>
      <c r="J2693" s="194">
        <v>1</v>
      </c>
      <c r="K2693" s="196">
        <v>2447</v>
      </c>
      <c r="L2693" s="94"/>
      <c r="M2693" s="195">
        <v>0.30599999999999999</v>
      </c>
      <c r="N2693" s="195">
        <v>0.34300000000000003</v>
      </c>
      <c r="O2693" s="195">
        <v>0.46600000000000003</v>
      </c>
      <c r="P2693" s="195">
        <v>0.505</v>
      </c>
      <c r="Q2693" s="195">
        <v>7.0999999999999994E-2</v>
      </c>
      <c r="R2693" s="195">
        <v>9.1999999999999998E-2</v>
      </c>
      <c r="S2693" s="195">
        <v>0.02</v>
      </c>
      <c r="T2693" s="195">
        <v>3.2000000000000001E-2</v>
      </c>
      <c r="U2693" s="195">
        <v>0</v>
      </c>
      <c r="V2693" s="195">
        <v>4.0000000000000001E-3</v>
      </c>
      <c r="W2693" s="195">
        <v>3.7999999999999999E-2</v>
      </c>
      <c r="X2693" s="195">
        <v>5.5E-2</v>
      </c>
      <c r="Y2693" s="195">
        <v>3.0000000000000001E-3</v>
      </c>
      <c r="Z2693" s="195">
        <v>8.0000000000000002E-3</v>
      </c>
      <c r="AA2693" s="195">
        <v>2.5999999999999999E-2</v>
      </c>
      <c r="AB2693" s="195">
        <v>0.04</v>
      </c>
    </row>
    <row r="2694" spans="1:28" x14ac:dyDescent="0.25">
      <c r="A2694" s="94" t="s">
        <v>4137</v>
      </c>
      <c r="B2694" s="195" t="s">
        <v>143</v>
      </c>
      <c r="C2694" s="195">
        <v>0.22850678733031674</v>
      </c>
      <c r="D2694" s="195">
        <v>0.26923076923076922</v>
      </c>
      <c r="E2694" s="195">
        <v>0.20135746606334842</v>
      </c>
      <c r="F2694" s="195">
        <v>2.7149321266968326E-2</v>
      </c>
      <c r="G2694" s="195">
        <v>0.24886877828054299</v>
      </c>
      <c r="H2694" s="195">
        <v>2.2624434389140274E-3</v>
      </c>
      <c r="I2694" s="195">
        <v>2.2624434389140271E-2</v>
      </c>
      <c r="J2694" s="194">
        <v>1</v>
      </c>
      <c r="K2694" s="196">
        <v>442</v>
      </c>
      <c r="L2694" s="94"/>
      <c r="M2694" s="195" t="s">
        <v>143</v>
      </c>
      <c r="N2694" s="195" t="s">
        <v>143</v>
      </c>
      <c r="O2694" s="195">
        <v>0.192</v>
      </c>
      <c r="P2694" s="195">
        <v>0.27</v>
      </c>
      <c r="Q2694" s="195">
        <v>0.23</v>
      </c>
      <c r="R2694" s="195">
        <v>0.312</v>
      </c>
      <c r="S2694" s="195">
        <v>0.16700000000000001</v>
      </c>
      <c r="T2694" s="195">
        <v>0.24099999999999999</v>
      </c>
      <c r="U2694" s="195">
        <v>1.6E-2</v>
      </c>
      <c r="V2694" s="195">
        <v>4.7E-2</v>
      </c>
      <c r="W2694" s="195">
        <v>0.21099999999999999</v>
      </c>
      <c r="X2694" s="195">
        <v>0.29099999999999998</v>
      </c>
      <c r="Y2694" s="195">
        <v>0</v>
      </c>
      <c r="Z2694" s="195">
        <v>1.2999999999999999E-2</v>
      </c>
      <c r="AA2694" s="195">
        <v>1.2E-2</v>
      </c>
      <c r="AB2694" s="195">
        <v>4.1000000000000002E-2</v>
      </c>
    </row>
    <row r="2695" spans="1:28" x14ac:dyDescent="0.25">
      <c r="A2695" s="94" t="s">
        <v>4138</v>
      </c>
      <c r="B2695" s="195" t="s">
        <v>143</v>
      </c>
      <c r="C2695" s="195">
        <v>0.25659914057704114</v>
      </c>
      <c r="D2695" s="195">
        <v>0.20441988950276244</v>
      </c>
      <c r="E2695" s="195">
        <v>0.143646408839779</v>
      </c>
      <c r="F2695" s="195">
        <v>1.4119091467157766E-2</v>
      </c>
      <c r="G2695" s="195">
        <v>0.36218538980969922</v>
      </c>
      <c r="H2695" s="195">
        <v>6.1387354205033758E-4</v>
      </c>
      <c r="I2695" s="195">
        <v>1.841620626151013E-2</v>
      </c>
      <c r="J2695" s="194">
        <v>0.99999999999999989</v>
      </c>
      <c r="K2695" s="196">
        <v>1629</v>
      </c>
      <c r="L2695" s="94"/>
      <c r="M2695" s="195" t="s">
        <v>143</v>
      </c>
      <c r="N2695" s="195" t="s">
        <v>143</v>
      </c>
      <c r="O2695" s="195">
        <v>0.23599999999999999</v>
      </c>
      <c r="P2695" s="195">
        <v>0.27800000000000002</v>
      </c>
      <c r="Q2695" s="195">
        <v>0.186</v>
      </c>
      <c r="R2695" s="195">
        <v>0.22500000000000001</v>
      </c>
      <c r="S2695" s="195">
        <v>0.127</v>
      </c>
      <c r="T2695" s="195">
        <v>0.16200000000000001</v>
      </c>
      <c r="U2695" s="195">
        <v>8.9999999999999993E-3</v>
      </c>
      <c r="V2695" s="195">
        <v>2.1000000000000001E-2</v>
      </c>
      <c r="W2695" s="195">
        <v>0.33900000000000002</v>
      </c>
      <c r="X2695" s="195">
        <v>0.38600000000000001</v>
      </c>
      <c r="Y2695" s="195">
        <v>0</v>
      </c>
      <c r="Z2695" s="195">
        <v>3.0000000000000001E-3</v>
      </c>
      <c r="AA2695" s="195">
        <v>1.2999999999999999E-2</v>
      </c>
      <c r="AB2695" s="195">
        <v>2.5999999999999999E-2</v>
      </c>
    </row>
    <row r="2696" spans="1:28" x14ac:dyDescent="0.25">
      <c r="A2696" s="94" t="s">
        <v>4139</v>
      </c>
      <c r="B2696" s="195" t="s">
        <v>143</v>
      </c>
      <c r="C2696" s="195">
        <v>0.53558052434456926</v>
      </c>
      <c r="D2696" s="195">
        <v>0.33832709113607989</v>
      </c>
      <c r="E2696" s="195">
        <v>4.1198501872659173E-2</v>
      </c>
      <c r="F2696" s="195">
        <v>4.9937578027465668E-3</v>
      </c>
      <c r="G2696" s="195">
        <v>2.247191011235955E-2</v>
      </c>
      <c r="H2696" s="195" t="s">
        <v>143</v>
      </c>
      <c r="I2696" s="195">
        <v>5.742821473158552E-2</v>
      </c>
      <c r="J2696" s="194">
        <v>0.99999999999999989</v>
      </c>
      <c r="K2696" s="196">
        <v>801</v>
      </c>
      <c r="L2696" s="94"/>
      <c r="M2696" s="195" t="s">
        <v>143</v>
      </c>
      <c r="N2696" s="195" t="s">
        <v>143</v>
      </c>
      <c r="O2696" s="195">
        <v>0.501</v>
      </c>
      <c r="P2696" s="195">
        <v>0.56999999999999995</v>
      </c>
      <c r="Q2696" s="195">
        <v>0.30599999999999999</v>
      </c>
      <c r="R2696" s="195">
        <v>0.372</v>
      </c>
      <c r="S2696" s="195">
        <v>2.9000000000000001E-2</v>
      </c>
      <c r="T2696" s="195">
        <v>5.7000000000000002E-2</v>
      </c>
      <c r="U2696" s="195">
        <v>2E-3</v>
      </c>
      <c r="V2696" s="195">
        <v>1.2999999999999999E-2</v>
      </c>
      <c r="W2696" s="195">
        <v>1.4E-2</v>
      </c>
      <c r="X2696" s="195">
        <v>3.5000000000000003E-2</v>
      </c>
      <c r="Y2696" s="195" t="s">
        <v>143</v>
      </c>
      <c r="Z2696" s="195" t="s">
        <v>143</v>
      </c>
      <c r="AA2696" s="195">
        <v>4.2999999999999997E-2</v>
      </c>
      <c r="AB2696" s="195">
        <v>7.5999999999999998E-2</v>
      </c>
    </row>
    <row r="2697" spans="1:28" x14ac:dyDescent="0.25">
      <c r="A2697" s="94" t="s">
        <v>4140</v>
      </c>
      <c r="B2697" s="195" t="s">
        <v>143</v>
      </c>
      <c r="C2697" s="195">
        <v>0.25480769230769229</v>
      </c>
      <c r="D2697" s="195">
        <v>0.30288461538461536</v>
      </c>
      <c r="E2697" s="195">
        <v>9.2948717948717952E-2</v>
      </c>
      <c r="F2697" s="195">
        <v>3.2051282051282048E-2</v>
      </c>
      <c r="G2697" s="195">
        <v>0.28205128205128205</v>
      </c>
      <c r="H2697" s="195" t="s">
        <v>143</v>
      </c>
      <c r="I2697" s="195">
        <v>3.5256410256410256E-2</v>
      </c>
      <c r="J2697" s="194">
        <v>1</v>
      </c>
      <c r="K2697" s="196">
        <v>624</v>
      </c>
      <c r="L2697" s="94"/>
      <c r="M2697" s="195" t="s">
        <v>143</v>
      </c>
      <c r="N2697" s="195" t="s">
        <v>143</v>
      </c>
      <c r="O2697" s="195">
        <v>0.222</v>
      </c>
      <c r="P2697" s="195">
        <v>0.28999999999999998</v>
      </c>
      <c r="Q2697" s="195">
        <v>0.26800000000000002</v>
      </c>
      <c r="R2697" s="195">
        <v>0.34</v>
      </c>
      <c r="S2697" s="195">
        <v>7.2999999999999995E-2</v>
      </c>
      <c r="T2697" s="195">
        <v>0.11799999999999999</v>
      </c>
      <c r="U2697" s="195">
        <v>2.1000000000000001E-2</v>
      </c>
      <c r="V2697" s="195">
        <v>4.9000000000000002E-2</v>
      </c>
      <c r="W2697" s="195">
        <v>0.248</v>
      </c>
      <c r="X2697" s="195">
        <v>0.31900000000000001</v>
      </c>
      <c r="Y2697" s="195" t="s">
        <v>143</v>
      </c>
      <c r="Z2697" s="195" t="s">
        <v>143</v>
      </c>
      <c r="AA2697" s="195">
        <v>2.3E-2</v>
      </c>
      <c r="AB2697" s="195">
        <v>5.2999999999999999E-2</v>
      </c>
    </row>
    <row r="2698" spans="1:28" x14ac:dyDescent="0.25">
      <c r="A2698" s="94" t="s">
        <v>4141</v>
      </c>
      <c r="B2698" s="195" t="s">
        <v>143</v>
      </c>
      <c r="C2698" s="195">
        <v>0.33503836317135549</v>
      </c>
      <c r="D2698" s="195">
        <v>0.21227621483375958</v>
      </c>
      <c r="E2698" s="195">
        <v>8.4398976982097182E-2</v>
      </c>
      <c r="F2698" s="195">
        <v>0.13043478260869565</v>
      </c>
      <c r="G2698" s="195">
        <v>0.20971867007672634</v>
      </c>
      <c r="H2698" s="195">
        <v>1.0230179028132993E-2</v>
      </c>
      <c r="I2698" s="195">
        <v>1.7902813299232736E-2</v>
      </c>
      <c r="J2698" s="194">
        <v>1</v>
      </c>
      <c r="K2698" s="196">
        <v>391</v>
      </c>
      <c r="L2698" s="94"/>
      <c r="M2698" s="195" t="s">
        <v>143</v>
      </c>
      <c r="N2698" s="195" t="s">
        <v>143</v>
      </c>
      <c r="O2698" s="195">
        <v>0.28999999999999998</v>
      </c>
      <c r="P2698" s="195">
        <v>0.38300000000000001</v>
      </c>
      <c r="Q2698" s="195">
        <v>0.17499999999999999</v>
      </c>
      <c r="R2698" s="195">
        <v>0.25600000000000001</v>
      </c>
      <c r="S2698" s="195">
        <v>6.0999999999999999E-2</v>
      </c>
      <c r="T2698" s="195">
        <v>0.11600000000000001</v>
      </c>
      <c r="U2698" s="195">
        <v>0.10100000000000001</v>
      </c>
      <c r="V2698" s="195">
        <v>0.16700000000000001</v>
      </c>
      <c r="W2698" s="195">
        <v>0.17199999999999999</v>
      </c>
      <c r="X2698" s="195">
        <v>0.253</v>
      </c>
      <c r="Y2698" s="195">
        <v>4.0000000000000001E-3</v>
      </c>
      <c r="Z2698" s="195">
        <v>2.5999999999999999E-2</v>
      </c>
      <c r="AA2698" s="195">
        <v>8.9999999999999993E-3</v>
      </c>
      <c r="AB2698" s="195">
        <v>3.5999999999999997E-2</v>
      </c>
    </row>
    <row r="2699" spans="1:28" x14ac:dyDescent="0.25">
      <c r="A2699" s="94" t="s">
        <v>4142</v>
      </c>
      <c r="B2699" s="195" t="s">
        <v>143</v>
      </c>
      <c r="C2699" s="195">
        <v>0.20047732696897375</v>
      </c>
      <c r="D2699" s="195">
        <v>0.20047732696897375</v>
      </c>
      <c r="E2699" s="195">
        <v>0.13126491646778043</v>
      </c>
      <c r="F2699" s="195">
        <v>2.8639618138424822E-2</v>
      </c>
      <c r="G2699" s="195">
        <v>0.39618138424821003</v>
      </c>
      <c r="H2699" s="195">
        <v>4.7732696897374704E-3</v>
      </c>
      <c r="I2699" s="195">
        <v>3.8186157517899763E-2</v>
      </c>
      <c r="J2699" s="194">
        <v>1</v>
      </c>
      <c r="K2699" s="196">
        <v>419</v>
      </c>
      <c r="L2699" s="94"/>
      <c r="M2699" s="195" t="s">
        <v>143</v>
      </c>
      <c r="N2699" s="195" t="s">
        <v>143</v>
      </c>
      <c r="O2699" s="195">
        <v>0.16500000000000001</v>
      </c>
      <c r="P2699" s="195">
        <v>0.24099999999999999</v>
      </c>
      <c r="Q2699" s="195">
        <v>0.16500000000000001</v>
      </c>
      <c r="R2699" s="195">
        <v>0.24099999999999999</v>
      </c>
      <c r="S2699" s="195">
        <v>0.10199999999999999</v>
      </c>
      <c r="T2699" s="195">
        <v>0.16700000000000001</v>
      </c>
      <c r="U2699" s="195">
        <v>1.6E-2</v>
      </c>
      <c r="V2699" s="195">
        <v>4.9000000000000002E-2</v>
      </c>
      <c r="W2699" s="195">
        <v>0.35</v>
      </c>
      <c r="X2699" s="195">
        <v>0.44400000000000001</v>
      </c>
      <c r="Y2699" s="195">
        <v>1E-3</v>
      </c>
      <c r="Z2699" s="195">
        <v>1.7000000000000001E-2</v>
      </c>
      <c r="AA2699" s="195">
        <v>2.4E-2</v>
      </c>
      <c r="AB2699" s="195">
        <v>6.0999999999999999E-2</v>
      </c>
    </row>
    <row r="2700" spans="1:28" x14ac:dyDescent="0.25">
      <c r="A2700" s="94" t="s">
        <v>4143</v>
      </c>
      <c r="B2700" s="195" t="s">
        <v>143</v>
      </c>
      <c r="C2700" s="195">
        <v>0.34231448763250882</v>
      </c>
      <c r="D2700" s="195">
        <v>0.44081272084805656</v>
      </c>
      <c r="E2700" s="195">
        <v>9.6731448763250877E-2</v>
      </c>
      <c r="F2700" s="195">
        <v>9.7173144876325085E-3</v>
      </c>
      <c r="G2700" s="195">
        <v>7.9946996466431094E-2</v>
      </c>
      <c r="H2700" s="195">
        <v>1.3250883392226149E-3</v>
      </c>
      <c r="I2700" s="195">
        <v>2.9151943462897525E-2</v>
      </c>
      <c r="J2700" s="194">
        <v>1</v>
      </c>
      <c r="K2700" s="196">
        <v>2264</v>
      </c>
      <c r="L2700" s="94"/>
      <c r="M2700" s="195" t="s">
        <v>143</v>
      </c>
      <c r="N2700" s="195" t="s">
        <v>143</v>
      </c>
      <c r="O2700" s="195">
        <v>0.32300000000000001</v>
      </c>
      <c r="P2700" s="195">
        <v>0.36199999999999999</v>
      </c>
      <c r="Q2700" s="195">
        <v>0.42</v>
      </c>
      <c r="R2700" s="195">
        <v>0.46100000000000002</v>
      </c>
      <c r="S2700" s="195">
        <v>8.5000000000000006E-2</v>
      </c>
      <c r="T2700" s="195">
        <v>0.11</v>
      </c>
      <c r="U2700" s="195">
        <v>6.0000000000000001E-3</v>
      </c>
      <c r="V2700" s="195">
        <v>1.4999999999999999E-2</v>
      </c>
      <c r="W2700" s="195">
        <v>6.9000000000000006E-2</v>
      </c>
      <c r="X2700" s="195">
        <v>9.1999999999999998E-2</v>
      </c>
      <c r="Y2700" s="195">
        <v>0</v>
      </c>
      <c r="Z2700" s="195">
        <v>4.0000000000000001E-3</v>
      </c>
      <c r="AA2700" s="195">
        <v>2.3E-2</v>
      </c>
      <c r="AB2700" s="195">
        <v>3.6999999999999998E-2</v>
      </c>
    </row>
    <row r="2701" spans="1:28" x14ac:dyDescent="0.25">
      <c r="A2701" s="94" t="s">
        <v>4144</v>
      </c>
      <c r="B2701" s="195" t="s">
        <v>143</v>
      </c>
      <c r="C2701" s="195">
        <v>0.4282115869017632</v>
      </c>
      <c r="D2701" s="195">
        <v>0.37783375314861462</v>
      </c>
      <c r="E2701" s="195">
        <v>7.8085642317380355E-2</v>
      </c>
      <c r="F2701" s="195">
        <v>2.2670025188916875E-2</v>
      </c>
      <c r="G2701" s="195">
        <v>6.8010075566750636E-2</v>
      </c>
      <c r="H2701" s="195">
        <v>5.0377833753148613E-3</v>
      </c>
      <c r="I2701" s="195">
        <v>2.0151133501259445E-2</v>
      </c>
      <c r="J2701" s="194">
        <v>1</v>
      </c>
      <c r="K2701" s="196">
        <v>397</v>
      </c>
      <c r="L2701" s="94"/>
      <c r="M2701" s="195" t="s">
        <v>143</v>
      </c>
      <c r="N2701" s="195" t="s">
        <v>143</v>
      </c>
      <c r="O2701" s="195">
        <v>0.38</v>
      </c>
      <c r="P2701" s="195">
        <v>0.47699999999999998</v>
      </c>
      <c r="Q2701" s="195">
        <v>0.33200000000000002</v>
      </c>
      <c r="R2701" s="195">
        <v>0.42599999999999999</v>
      </c>
      <c r="S2701" s="195">
        <v>5.6000000000000001E-2</v>
      </c>
      <c r="T2701" s="195">
        <v>0.109</v>
      </c>
      <c r="U2701" s="195">
        <v>1.2E-2</v>
      </c>
      <c r="V2701" s="195">
        <v>4.2999999999999997E-2</v>
      </c>
      <c r="W2701" s="195">
        <v>4.7E-2</v>
      </c>
      <c r="X2701" s="195">
        <v>9.7000000000000003E-2</v>
      </c>
      <c r="Y2701" s="195">
        <v>1E-3</v>
      </c>
      <c r="Z2701" s="195">
        <v>1.7999999999999999E-2</v>
      </c>
      <c r="AA2701" s="195">
        <v>0.01</v>
      </c>
      <c r="AB2701" s="195">
        <v>3.9E-2</v>
      </c>
    </row>
    <row r="2702" spans="1:28" x14ac:dyDescent="0.25">
      <c r="A2702" s="94" t="s">
        <v>4145</v>
      </c>
      <c r="B2702" s="195">
        <v>6.1092415221330569E-2</v>
      </c>
      <c r="C2702" s="195">
        <v>0.33697903184053846</v>
      </c>
      <c r="D2702" s="195">
        <v>0.27132410044007249</v>
      </c>
      <c r="E2702" s="195">
        <v>8.3387263784623356E-2</v>
      </c>
      <c r="F2702" s="195">
        <v>1.588791095003883E-2</v>
      </c>
      <c r="G2702" s="195">
        <v>0.20479549572870825</v>
      </c>
      <c r="H2702" s="195">
        <v>2.4592285788247476E-3</v>
      </c>
      <c r="I2702" s="195">
        <v>2.4074553455863318E-2</v>
      </c>
      <c r="J2702" s="194">
        <v>1</v>
      </c>
      <c r="K2702" s="196">
        <v>30904</v>
      </c>
      <c r="L2702" s="94"/>
      <c r="M2702" s="195">
        <v>5.8000000000000003E-2</v>
      </c>
      <c r="N2702" s="195">
        <v>6.4000000000000001E-2</v>
      </c>
      <c r="O2702" s="195">
        <v>0.33200000000000002</v>
      </c>
      <c r="P2702" s="195">
        <v>0.34200000000000003</v>
      </c>
      <c r="Q2702" s="195">
        <v>0.26600000000000001</v>
      </c>
      <c r="R2702" s="195">
        <v>0.27600000000000002</v>
      </c>
      <c r="S2702" s="195">
        <v>0.08</v>
      </c>
      <c r="T2702" s="195">
        <v>8.6999999999999994E-2</v>
      </c>
      <c r="U2702" s="195">
        <v>1.4999999999999999E-2</v>
      </c>
      <c r="V2702" s="195">
        <v>1.7000000000000001E-2</v>
      </c>
      <c r="W2702" s="195">
        <v>0.2</v>
      </c>
      <c r="X2702" s="195">
        <v>0.20899999999999999</v>
      </c>
      <c r="Y2702" s="195">
        <v>2E-3</v>
      </c>
      <c r="Z2702" s="195">
        <v>3.0000000000000001E-3</v>
      </c>
      <c r="AA2702" s="195">
        <v>2.1999999999999999E-2</v>
      </c>
      <c r="AB2702" s="195">
        <v>2.5999999999999999E-2</v>
      </c>
    </row>
    <row r="2703" spans="1:28" x14ac:dyDescent="0.25">
      <c r="A2703" s="94" t="s">
        <v>4146</v>
      </c>
      <c r="B2703" s="195" t="s">
        <v>143</v>
      </c>
      <c r="C2703" s="195">
        <v>0.44314558979808716</v>
      </c>
      <c r="D2703" s="195">
        <v>0.28055260361317746</v>
      </c>
      <c r="E2703" s="195">
        <v>7.6514346439957498E-2</v>
      </c>
      <c r="F2703" s="195">
        <v>7.4388947927736451E-3</v>
      </c>
      <c r="G2703" s="195">
        <v>0.18065887353878851</v>
      </c>
      <c r="H2703" s="195">
        <v>1.0626992561105207E-3</v>
      </c>
      <c r="I2703" s="195">
        <v>1.0626992561105207E-2</v>
      </c>
      <c r="J2703" s="194">
        <v>0.99999999999999989</v>
      </c>
      <c r="K2703" s="196">
        <v>941</v>
      </c>
      <c r="L2703" s="94"/>
      <c r="M2703" s="195" t="s">
        <v>143</v>
      </c>
      <c r="N2703" s="195" t="s">
        <v>143</v>
      </c>
      <c r="O2703" s="195">
        <v>0.41199999999999998</v>
      </c>
      <c r="P2703" s="195">
        <v>0.47499999999999998</v>
      </c>
      <c r="Q2703" s="195">
        <v>0.253</v>
      </c>
      <c r="R2703" s="195">
        <v>0.31</v>
      </c>
      <c r="S2703" s="195">
        <v>6.0999999999999999E-2</v>
      </c>
      <c r="T2703" s="195">
        <v>9.5000000000000001E-2</v>
      </c>
      <c r="U2703" s="195">
        <v>4.0000000000000001E-3</v>
      </c>
      <c r="V2703" s="195">
        <v>1.4999999999999999E-2</v>
      </c>
      <c r="W2703" s="195">
        <v>0.157</v>
      </c>
      <c r="X2703" s="195">
        <v>0.20699999999999999</v>
      </c>
      <c r="Y2703" s="195">
        <v>0</v>
      </c>
      <c r="Z2703" s="195">
        <v>6.0000000000000001E-3</v>
      </c>
      <c r="AA2703" s="195">
        <v>6.0000000000000001E-3</v>
      </c>
      <c r="AB2703" s="195">
        <v>1.9E-2</v>
      </c>
    </row>
    <row r="2704" spans="1:28" x14ac:dyDescent="0.25">
      <c r="A2704" s="94" t="s">
        <v>4147</v>
      </c>
      <c r="B2704" s="195" t="s">
        <v>143</v>
      </c>
      <c r="C2704" s="195">
        <v>9.7487437185929643E-2</v>
      </c>
      <c r="D2704" s="195">
        <v>0.2371859296482412</v>
      </c>
      <c r="E2704" s="195">
        <v>8.1407035175879397E-2</v>
      </c>
      <c r="F2704" s="195">
        <v>1.2060301507537688E-2</v>
      </c>
      <c r="G2704" s="195">
        <v>0.53768844221105527</v>
      </c>
      <c r="H2704" s="195">
        <v>9.0452261306532659E-3</v>
      </c>
      <c r="I2704" s="195">
        <v>2.5125628140703519E-2</v>
      </c>
      <c r="J2704" s="194">
        <v>1</v>
      </c>
      <c r="K2704" s="196">
        <v>995</v>
      </c>
      <c r="L2704" s="94"/>
      <c r="M2704" s="195" t="s">
        <v>143</v>
      </c>
      <c r="N2704" s="195" t="s">
        <v>143</v>
      </c>
      <c r="O2704" s="195">
        <v>8.1000000000000003E-2</v>
      </c>
      <c r="P2704" s="195">
        <v>0.11700000000000001</v>
      </c>
      <c r="Q2704" s="195">
        <v>0.21199999999999999</v>
      </c>
      <c r="R2704" s="195">
        <v>0.26500000000000001</v>
      </c>
      <c r="S2704" s="195">
        <v>6.6000000000000003E-2</v>
      </c>
      <c r="T2704" s="195">
        <v>0.1</v>
      </c>
      <c r="U2704" s="195">
        <v>7.0000000000000001E-3</v>
      </c>
      <c r="V2704" s="195">
        <v>2.1000000000000001E-2</v>
      </c>
      <c r="W2704" s="195">
        <v>0.50700000000000001</v>
      </c>
      <c r="X2704" s="195">
        <v>0.56799999999999995</v>
      </c>
      <c r="Y2704" s="195">
        <v>5.0000000000000001E-3</v>
      </c>
      <c r="Z2704" s="195">
        <v>1.7000000000000001E-2</v>
      </c>
      <c r="AA2704" s="195">
        <v>1.7000000000000001E-2</v>
      </c>
      <c r="AB2704" s="195">
        <v>3.6999999999999998E-2</v>
      </c>
    </row>
    <row r="2705" spans="1:28" x14ac:dyDescent="0.25">
      <c r="A2705" s="94" t="s">
        <v>4148</v>
      </c>
      <c r="B2705" s="195">
        <v>0.29885423297262892</v>
      </c>
      <c r="C2705" s="195">
        <v>9.5480585614258432E-4</v>
      </c>
      <c r="D2705" s="195">
        <v>0.59229789942711653</v>
      </c>
      <c r="E2705" s="195">
        <v>3.1190324633991087E-2</v>
      </c>
      <c r="F2705" s="195">
        <v>6.3653723742838952E-2</v>
      </c>
      <c r="G2705" s="195">
        <v>4.4557606619987271E-3</v>
      </c>
      <c r="H2705" s="195" t="s">
        <v>143</v>
      </c>
      <c r="I2705" s="195">
        <v>8.5932527052832598E-3</v>
      </c>
      <c r="J2705" s="194">
        <v>1</v>
      </c>
      <c r="K2705" s="196">
        <v>3142</v>
      </c>
      <c r="L2705" s="94"/>
      <c r="M2705" s="195">
        <v>0.28299999999999997</v>
      </c>
      <c r="N2705" s="195">
        <v>0.315</v>
      </c>
      <c r="O2705" s="195">
        <v>0</v>
      </c>
      <c r="P2705" s="195">
        <v>3.0000000000000001E-3</v>
      </c>
      <c r="Q2705" s="195">
        <v>0.57499999999999996</v>
      </c>
      <c r="R2705" s="195">
        <v>0.60899999999999999</v>
      </c>
      <c r="S2705" s="195">
        <v>2.5999999999999999E-2</v>
      </c>
      <c r="T2705" s="195">
        <v>3.7999999999999999E-2</v>
      </c>
      <c r="U2705" s="195">
        <v>5.6000000000000001E-2</v>
      </c>
      <c r="V2705" s="195">
        <v>7.2999999999999995E-2</v>
      </c>
      <c r="W2705" s="195">
        <v>3.0000000000000001E-3</v>
      </c>
      <c r="X2705" s="195">
        <v>7.0000000000000001E-3</v>
      </c>
      <c r="Y2705" s="195" t="s">
        <v>143</v>
      </c>
      <c r="Z2705" s="195" t="s">
        <v>143</v>
      </c>
      <c r="AA2705" s="195">
        <v>6.0000000000000001E-3</v>
      </c>
      <c r="AB2705" s="195">
        <v>1.2E-2</v>
      </c>
    </row>
    <row r="2706" spans="1:28" x14ac:dyDescent="0.25">
      <c r="A2706" s="94" t="s">
        <v>4149</v>
      </c>
      <c r="B2706" s="195">
        <v>0.10005211047420531</v>
      </c>
      <c r="C2706" s="195">
        <v>0.31605002605523708</v>
      </c>
      <c r="D2706" s="195">
        <v>0.242313705054716</v>
      </c>
      <c r="E2706" s="195">
        <v>6.2011464304325171E-2</v>
      </c>
      <c r="F2706" s="195">
        <v>2.1886399166232414E-2</v>
      </c>
      <c r="G2706" s="195">
        <v>0.23293381969775925</v>
      </c>
      <c r="H2706" s="195">
        <v>1.3027618551328818E-3</v>
      </c>
      <c r="I2706" s="195">
        <v>2.3449713392391869E-2</v>
      </c>
      <c r="J2706" s="194">
        <v>0.99999999999999989</v>
      </c>
      <c r="K2706" s="196">
        <v>3838</v>
      </c>
      <c r="L2706" s="94"/>
      <c r="M2706" s="195">
        <v>9.0999999999999998E-2</v>
      </c>
      <c r="N2706" s="195">
        <v>0.11</v>
      </c>
      <c r="O2706" s="195">
        <v>0.30199999999999999</v>
      </c>
      <c r="P2706" s="195">
        <v>0.33100000000000002</v>
      </c>
      <c r="Q2706" s="195">
        <v>0.22900000000000001</v>
      </c>
      <c r="R2706" s="195">
        <v>0.25600000000000001</v>
      </c>
      <c r="S2706" s="195">
        <v>5.5E-2</v>
      </c>
      <c r="T2706" s="195">
        <v>7.0000000000000007E-2</v>
      </c>
      <c r="U2706" s="195">
        <v>1.7999999999999999E-2</v>
      </c>
      <c r="V2706" s="195">
        <v>2.7E-2</v>
      </c>
      <c r="W2706" s="195">
        <v>0.22</v>
      </c>
      <c r="X2706" s="195">
        <v>0.247</v>
      </c>
      <c r="Y2706" s="195">
        <v>1E-3</v>
      </c>
      <c r="Z2706" s="195">
        <v>3.0000000000000001E-3</v>
      </c>
      <c r="AA2706" s="195">
        <v>1.9E-2</v>
      </c>
      <c r="AB2706" s="195">
        <v>2.9000000000000001E-2</v>
      </c>
    </row>
    <row r="2707" spans="1:28" x14ac:dyDescent="0.25">
      <c r="A2707" s="94" t="s">
        <v>4150</v>
      </c>
      <c r="B2707" s="195">
        <v>0.30928288605367354</v>
      </c>
      <c r="C2707" s="195">
        <v>0.53651561812582493</v>
      </c>
      <c r="D2707" s="195">
        <v>7.6110866695996482E-2</v>
      </c>
      <c r="E2707" s="195">
        <v>1.8037835459744831E-2</v>
      </c>
      <c r="F2707" s="195">
        <v>8.7989441267047959E-4</v>
      </c>
      <c r="G2707" s="195">
        <v>3.915530136383634E-2</v>
      </c>
      <c r="H2707" s="195">
        <v>1.5398152221733391E-3</v>
      </c>
      <c r="I2707" s="195">
        <v>1.8477782666080071E-2</v>
      </c>
      <c r="J2707" s="194">
        <v>0.99999999999999989</v>
      </c>
      <c r="K2707" s="196">
        <v>4546</v>
      </c>
      <c r="L2707" s="94"/>
      <c r="M2707" s="195">
        <v>0.29599999999999999</v>
      </c>
      <c r="N2707" s="195">
        <v>0.32300000000000001</v>
      </c>
      <c r="O2707" s="195">
        <v>0.52200000000000002</v>
      </c>
      <c r="P2707" s="195">
        <v>0.55100000000000005</v>
      </c>
      <c r="Q2707" s="195">
        <v>6.9000000000000006E-2</v>
      </c>
      <c r="R2707" s="195">
        <v>8.4000000000000005E-2</v>
      </c>
      <c r="S2707" s="195">
        <v>1.4999999999999999E-2</v>
      </c>
      <c r="T2707" s="195">
        <v>2.1999999999999999E-2</v>
      </c>
      <c r="U2707" s="195">
        <v>0</v>
      </c>
      <c r="V2707" s="195">
        <v>2E-3</v>
      </c>
      <c r="W2707" s="195">
        <v>3.4000000000000002E-2</v>
      </c>
      <c r="X2707" s="195">
        <v>4.4999999999999998E-2</v>
      </c>
      <c r="Y2707" s="195">
        <v>1E-3</v>
      </c>
      <c r="Z2707" s="195">
        <v>3.0000000000000001E-3</v>
      </c>
      <c r="AA2707" s="195">
        <v>1.4999999999999999E-2</v>
      </c>
      <c r="AB2707" s="195">
        <v>2.3E-2</v>
      </c>
    </row>
    <row r="2708" spans="1:28" x14ac:dyDescent="0.25">
      <c r="A2708" s="94" t="s">
        <v>4151</v>
      </c>
      <c r="B2708" s="195" t="s">
        <v>143</v>
      </c>
      <c r="C2708" s="195">
        <v>0.2441860465116279</v>
      </c>
      <c r="D2708" s="195">
        <v>0.34108527131782945</v>
      </c>
      <c r="E2708" s="195">
        <v>0.17700258397932817</v>
      </c>
      <c r="F2708" s="195">
        <v>6.4599483204134363E-3</v>
      </c>
      <c r="G2708" s="195">
        <v>0.19767441860465115</v>
      </c>
      <c r="H2708" s="195">
        <v>1.2919896640826874E-3</v>
      </c>
      <c r="I2708" s="195">
        <v>3.2299741602067181E-2</v>
      </c>
      <c r="J2708" s="194">
        <v>0.99999999999999989</v>
      </c>
      <c r="K2708" s="196">
        <v>774</v>
      </c>
      <c r="L2708" s="94"/>
      <c r="M2708" s="195" t="s">
        <v>143</v>
      </c>
      <c r="N2708" s="195" t="s">
        <v>143</v>
      </c>
      <c r="O2708" s="195">
        <v>0.215</v>
      </c>
      <c r="P2708" s="195">
        <v>0.27600000000000002</v>
      </c>
      <c r="Q2708" s="195">
        <v>0.309</v>
      </c>
      <c r="R2708" s="195">
        <v>0.375</v>
      </c>
      <c r="S2708" s="195">
        <v>0.152</v>
      </c>
      <c r="T2708" s="195">
        <v>0.20499999999999999</v>
      </c>
      <c r="U2708" s="195">
        <v>3.0000000000000001E-3</v>
      </c>
      <c r="V2708" s="195">
        <v>1.4999999999999999E-2</v>
      </c>
      <c r="W2708" s="195">
        <v>0.17100000000000001</v>
      </c>
      <c r="X2708" s="195">
        <v>0.22700000000000001</v>
      </c>
      <c r="Y2708" s="195">
        <v>0</v>
      </c>
      <c r="Z2708" s="195">
        <v>7.0000000000000001E-3</v>
      </c>
      <c r="AA2708" s="195">
        <v>2.1999999999999999E-2</v>
      </c>
      <c r="AB2708" s="195">
        <v>4.7E-2</v>
      </c>
    </row>
    <row r="2709" spans="1:28" x14ac:dyDescent="0.25">
      <c r="A2709" s="94" t="s">
        <v>4152</v>
      </c>
      <c r="B2709" s="195" t="s">
        <v>143</v>
      </c>
      <c r="C2709" s="195">
        <v>0.23903966597077245</v>
      </c>
      <c r="D2709" s="195">
        <v>0.24791231732776617</v>
      </c>
      <c r="E2709" s="195">
        <v>0.13178496868475992</v>
      </c>
      <c r="F2709" s="195">
        <v>1.3048016701461378E-2</v>
      </c>
      <c r="G2709" s="195">
        <v>0.3455114822546973</v>
      </c>
      <c r="H2709" s="195">
        <v>4.9582463465553239E-3</v>
      </c>
      <c r="I2709" s="195">
        <v>1.7745302713987474E-2</v>
      </c>
      <c r="J2709" s="194">
        <v>1</v>
      </c>
      <c r="K2709" s="196">
        <v>3832</v>
      </c>
      <c r="L2709" s="94"/>
      <c r="M2709" s="195" t="s">
        <v>143</v>
      </c>
      <c r="N2709" s="195" t="s">
        <v>143</v>
      </c>
      <c r="O2709" s="195">
        <v>0.22600000000000001</v>
      </c>
      <c r="P2709" s="195">
        <v>0.253</v>
      </c>
      <c r="Q2709" s="195">
        <v>0.23400000000000001</v>
      </c>
      <c r="R2709" s="195">
        <v>0.26200000000000001</v>
      </c>
      <c r="S2709" s="195">
        <v>0.121</v>
      </c>
      <c r="T2709" s="195">
        <v>0.14299999999999999</v>
      </c>
      <c r="U2709" s="195">
        <v>0.01</v>
      </c>
      <c r="V2709" s="195">
        <v>1.7000000000000001E-2</v>
      </c>
      <c r="W2709" s="195">
        <v>0.33100000000000002</v>
      </c>
      <c r="X2709" s="195">
        <v>0.36099999999999999</v>
      </c>
      <c r="Y2709" s="195">
        <v>3.0000000000000001E-3</v>
      </c>
      <c r="Z2709" s="195">
        <v>8.0000000000000002E-3</v>
      </c>
      <c r="AA2709" s="195">
        <v>1.4E-2</v>
      </c>
      <c r="AB2709" s="195">
        <v>2.1999999999999999E-2</v>
      </c>
    </row>
    <row r="2710" spans="1:28" x14ac:dyDescent="0.25">
      <c r="A2710" s="94" t="s">
        <v>4153</v>
      </c>
      <c r="B2710" s="195" t="s">
        <v>143</v>
      </c>
      <c r="C2710" s="195">
        <v>0.62983425414364635</v>
      </c>
      <c r="D2710" s="195">
        <v>0.2541436464088398</v>
      </c>
      <c r="E2710" s="195">
        <v>3.1307550644567222E-2</v>
      </c>
      <c r="F2710" s="195">
        <v>1.841620626151013E-3</v>
      </c>
      <c r="G2710" s="195">
        <v>2.117863720073665E-2</v>
      </c>
      <c r="H2710" s="195" t="s">
        <v>143</v>
      </c>
      <c r="I2710" s="195">
        <v>6.1694290976058934E-2</v>
      </c>
      <c r="J2710" s="194">
        <v>1</v>
      </c>
      <c r="K2710" s="196">
        <v>1086</v>
      </c>
      <c r="L2710" s="94"/>
      <c r="M2710" s="195" t="s">
        <v>143</v>
      </c>
      <c r="N2710" s="195" t="s">
        <v>143</v>
      </c>
      <c r="O2710" s="195">
        <v>0.60099999999999998</v>
      </c>
      <c r="P2710" s="195">
        <v>0.65800000000000003</v>
      </c>
      <c r="Q2710" s="195">
        <v>0.22900000000000001</v>
      </c>
      <c r="R2710" s="195">
        <v>0.28100000000000003</v>
      </c>
      <c r="S2710" s="195">
        <v>2.1999999999999999E-2</v>
      </c>
      <c r="T2710" s="195">
        <v>4.2999999999999997E-2</v>
      </c>
      <c r="U2710" s="195">
        <v>1E-3</v>
      </c>
      <c r="V2710" s="195">
        <v>7.0000000000000001E-3</v>
      </c>
      <c r="W2710" s="195">
        <v>1.4E-2</v>
      </c>
      <c r="X2710" s="195">
        <v>3.2000000000000001E-2</v>
      </c>
      <c r="Y2710" s="195" t="s">
        <v>143</v>
      </c>
      <c r="Z2710" s="195" t="s">
        <v>143</v>
      </c>
      <c r="AA2710" s="195">
        <v>4.9000000000000002E-2</v>
      </c>
      <c r="AB2710" s="195">
        <v>7.8E-2</v>
      </c>
    </row>
    <row r="2711" spans="1:28" x14ac:dyDescent="0.25">
      <c r="A2711" s="94" t="s">
        <v>4154</v>
      </c>
      <c r="B2711" s="195" t="s">
        <v>143</v>
      </c>
      <c r="C2711" s="195">
        <v>0.23892267593397046</v>
      </c>
      <c r="D2711" s="195">
        <v>0.36403127715030409</v>
      </c>
      <c r="E2711" s="195">
        <v>0.11989574283231973</v>
      </c>
      <c r="F2711" s="195">
        <v>1.3032145960034752E-2</v>
      </c>
      <c r="G2711" s="195">
        <v>0.23370981754995657</v>
      </c>
      <c r="H2711" s="195" t="s">
        <v>143</v>
      </c>
      <c r="I2711" s="195">
        <v>3.0408340573414423E-2</v>
      </c>
      <c r="J2711" s="194">
        <v>1</v>
      </c>
      <c r="K2711" s="196">
        <v>1151</v>
      </c>
      <c r="L2711" s="94"/>
      <c r="M2711" s="195" t="s">
        <v>143</v>
      </c>
      <c r="N2711" s="195" t="s">
        <v>143</v>
      </c>
      <c r="O2711" s="195">
        <v>0.215</v>
      </c>
      <c r="P2711" s="195">
        <v>0.26400000000000001</v>
      </c>
      <c r="Q2711" s="195">
        <v>0.33700000000000002</v>
      </c>
      <c r="R2711" s="195">
        <v>0.39200000000000002</v>
      </c>
      <c r="S2711" s="195">
        <v>0.10199999999999999</v>
      </c>
      <c r="T2711" s="195">
        <v>0.14000000000000001</v>
      </c>
      <c r="U2711" s="195">
        <v>8.0000000000000002E-3</v>
      </c>
      <c r="V2711" s="195">
        <v>2.1000000000000001E-2</v>
      </c>
      <c r="W2711" s="195">
        <v>0.21</v>
      </c>
      <c r="X2711" s="195">
        <v>0.25900000000000001</v>
      </c>
      <c r="Y2711" s="195" t="s">
        <v>143</v>
      </c>
      <c r="Z2711" s="195" t="s">
        <v>143</v>
      </c>
      <c r="AA2711" s="195">
        <v>2.1999999999999999E-2</v>
      </c>
      <c r="AB2711" s="195">
        <v>4.2000000000000003E-2</v>
      </c>
    </row>
    <row r="2712" spans="1:28" x14ac:dyDescent="0.25">
      <c r="A2712" s="94" t="s">
        <v>4155</v>
      </c>
      <c r="B2712" s="195" t="s">
        <v>143</v>
      </c>
      <c r="C2712" s="195">
        <v>0.42519685039370081</v>
      </c>
      <c r="D2712" s="195">
        <v>0.19910011248593926</v>
      </c>
      <c r="E2712" s="195">
        <v>6.074240719910011E-2</v>
      </c>
      <c r="F2712" s="195">
        <v>7.9865016872890895E-2</v>
      </c>
      <c r="G2712" s="195">
        <v>0.21147356580427445</v>
      </c>
      <c r="H2712" s="195">
        <v>3.3745781777277839E-3</v>
      </c>
      <c r="I2712" s="195">
        <v>2.0247469066366704E-2</v>
      </c>
      <c r="J2712" s="194">
        <v>1</v>
      </c>
      <c r="K2712" s="196">
        <v>889</v>
      </c>
      <c r="L2712" s="94"/>
      <c r="M2712" s="195" t="s">
        <v>143</v>
      </c>
      <c r="N2712" s="195" t="s">
        <v>143</v>
      </c>
      <c r="O2712" s="195">
        <v>0.39300000000000002</v>
      </c>
      <c r="P2712" s="195">
        <v>0.45800000000000002</v>
      </c>
      <c r="Q2712" s="195">
        <v>0.17399999999999999</v>
      </c>
      <c r="R2712" s="195">
        <v>0.22700000000000001</v>
      </c>
      <c r="S2712" s="195">
        <v>4.7E-2</v>
      </c>
      <c r="T2712" s="195">
        <v>7.8E-2</v>
      </c>
      <c r="U2712" s="195">
        <v>6.4000000000000001E-2</v>
      </c>
      <c r="V2712" s="195">
        <v>0.1</v>
      </c>
      <c r="W2712" s="195">
        <v>0.186</v>
      </c>
      <c r="X2712" s="195">
        <v>0.24</v>
      </c>
      <c r="Y2712" s="195">
        <v>1E-3</v>
      </c>
      <c r="Z2712" s="195">
        <v>0.01</v>
      </c>
      <c r="AA2712" s="195">
        <v>1.2999999999999999E-2</v>
      </c>
      <c r="AB2712" s="195">
        <v>3.2000000000000001E-2</v>
      </c>
    </row>
    <row r="2713" spans="1:28" x14ac:dyDescent="0.25">
      <c r="A2713" s="94" t="s">
        <v>4156</v>
      </c>
      <c r="B2713" s="195" t="s">
        <v>143</v>
      </c>
      <c r="C2713" s="195">
        <v>0.15674362089914945</v>
      </c>
      <c r="D2713" s="195">
        <v>0.24787363304981774</v>
      </c>
      <c r="E2713" s="195">
        <v>9.1130012150668294E-2</v>
      </c>
      <c r="F2713" s="195">
        <v>3.7667071688942892E-2</v>
      </c>
      <c r="G2713" s="195">
        <v>0.44106925880923453</v>
      </c>
      <c r="H2713" s="195">
        <v>7.2904009720534627E-3</v>
      </c>
      <c r="I2713" s="195">
        <v>1.8226002430133656E-2</v>
      </c>
      <c r="J2713" s="194">
        <v>1</v>
      </c>
      <c r="K2713" s="196">
        <v>823</v>
      </c>
      <c r="L2713" s="94"/>
      <c r="M2713" s="195" t="s">
        <v>143</v>
      </c>
      <c r="N2713" s="195" t="s">
        <v>143</v>
      </c>
      <c r="O2713" s="195">
        <v>0.13400000000000001</v>
      </c>
      <c r="P2713" s="195">
        <v>0.183</v>
      </c>
      <c r="Q2713" s="195">
        <v>0.22</v>
      </c>
      <c r="R2713" s="195">
        <v>0.27800000000000002</v>
      </c>
      <c r="S2713" s="195">
        <v>7.2999999999999995E-2</v>
      </c>
      <c r="T2713" s="195">
        <v>0.113</v>
      </c>
      <c r="U2713" s="195">
        <v>2.7E-2</v>
      </c>
      <c r="V2713" s="195">
        <v>5.2999999999999999E-2</v>
      </c>
      <c r="W2713" s="195">
        <v>0.40699999999999997</v>
      </c>
      <c r="X2713" s="195">
        <v>0.47499999999999998</v>
      </c>
      <c r="Y2713" s="195">
        <v>3.0000000000000001E-3</v>
      </c>
      <c r="Z2713" s="195">
        <v>1.6E-2</v>
      </c>
      <c r="AA2713" s="195">
        <v>1.0999999999999999E-2</v>
      </c>
      <c r="AB2713" s="195">
        <v>0.03</v>
      </c>
    </row>
    <row r="2714" spans="1:28" x14ac:dyDescent="0.25">
      <c r="A2714" s="94" t="s">
        <v>4157</v>
      </c>
      <c r="B2714" s="195" t="s">
        <v>143</v>
      </c>
      <c r="C2714" s="195">
        <v>0.39431739431739432</v>
      </c>
      <c r="D2714" s="195">
        <v>0.43404943404943402</v>
      </c>
      <c r="E2714" s="195">
        <v>6.2139062139062139E-2</v>
      </c>
      <c r="F2714" s="195">
        <v>1.8480018480018481E-2</v>
      </c>
      <c r="G2714" s="195">
        <v>6.3063063063063057E-2</v>
      </c>
      <c r="H2714" s="195">
        <v>1.617001617001617E-3</v>
      </c>
      <c r="I2714" s="195">
        <v>2.6334026334026334E-2</v>
      </c>
      <c r="J2714" s="194">
        <v>1</v>
      </c>
      <c r="K2714" s="196">
        <v>4329</v>
      </c>
      <c r="L2714" s="94"/>
      <c r="M2714" s="195" t="s">
        <v>143</v>
      </c>
      <c r="N2714" s="195" t="s">
        <v>143</v>
      </c>
      <c r="O2714" s="195">
        <v>0.38</v>
      </c>
      <c r="P2714" s="195">
        <v>0.40899999999999997</v>
      </c>
      <c r="Q2714" s="195">
        <v>0.41899999999999998</v>
      </c>
      <c r="R2714" s="195">
        <v>0.44900000000000001</v>
      </c>
      <c r="S2714" s="195">
        <v>5.5E-2</v>
      </c>
      <c r="T2714" s="195">
        <v>7.0000000000000007E-2</v>
      </c>
      <c r="U2714" s="195">
        <v>1.4999999999999999E-2</v>
      </c>
      <c r="V2714" s="195">
        <v>2.3E-2</v>
      </c>
      <c r="W2714" s="195">
        <v>5.6000000000000001E-2</v>
      </c>
      <c r="X2714" s="195">
        <v>7.0999999999999994E-2</v>
      </c>
      <c r="Y2714" s="195">
        <v>1E-3</v>
      </c>
      <c r="Z2714" s="195">
        <v>3.0000000000000001E-3</v>
      </c>
      <c r="AA2714" s="195">
        <v>2.1999999999999999E-2</v>
      </c>
      <c r="AB2714" s="195">
        <v>3.2000000000000001E-2</v>
      </c>
    </row>
    <row r="2715" spans="1:28" x14ac:dyDescent="0.25">
      <c r="A2715" s="94" t="s">
        <v>4158</v>
      </c>
      <c r="B2715" s="195" t="s">
        <v>143</v>
      </c>
      <c r="C2715" s="195">
        <v>0.49654377880184331</v>
      </c>
      <c r="D2715" s="195">
        <v>0.34101382488479265</v>
      </c>
      <c r="E2715" s="195">
        <v>6.3364055299539174E-2</v>
      </c>
      <c r="F2715" s="195">
        <v>4.608294930875576E-3</v>
      </c>
      <c r="G2715" s="195">
        <v>6.9124423963133647E-2</v>
      </c>
      <c r="H2715" s="195" t="s">
        <v>143</v>
      </c>
      <c r="I2715" s="195">
        <v>2.5345622119815669E-2</v>
      </c>
      <c r="J2715" s="194">
        <v>1</v>
      </c>
      <c r="K2715" s="196">
        <v>868</v>
      </c>
      <c r="L2715" s="94"/>
      <c r="M2715" s="195" t="s">
        <v>143</v>
      </c>
      <c r="N2715" s="195" t="s">
        <v>143</v>
      </c>
      <c r="O2715" s="195">
        <v>0.46300000000000002</v>
      </c>
      <c r="P2715" s="195">
        <v>0.53</v>
      </c>
      <c r="Q2715" s="195">
        <v>0.31</v>
      </c>
      <c r="R2715" s="195">
        <v>0.373</v>
      </c>
      <c r="S2715" s="195">
        <v>4.9000000000000002E-2</v>
      </c>
      <c r="T2715" s="195">
        <v>8.2000000000000003E-2</v>
      </c>
      <c r="U2715" s="195">
        <v>2E-3</v>
      </c>
      <c r="V2715" s="195">
        <v>1.2E-2</v>
      </c>
      <c r="W2715" s="195">
        <v>5.3999999999999999E-2</v>
      </c>
      <c r="X2715" s="195">
        <v>8.7999999999999995E-2</v>
      </c>
      <c r="Y2715" s="195" t="s">
        <v>143</v>
      </c>
      <c r="Z2715" s="195" t="s">
        <v>143</v>
      </c>
      <c r="AA2715" s="195">
        <v>1.7000000000000001E-2</v>
      </c>
      <c r="AB2715" s="195">
        <v>3.7999999999999999E-2</v>
      </c>
    </row>
    <row r="2716" spans="1:28" x14ac:dyDescent="0.25">
      <c r="A2716" s="94" t="s">
        <v>4159</v>
      </c>
      <c r="B2716" s="195">
        <v>5.616596235113331E-2</v>
      </c>
      <c r="C2716" s="195">
        <v>0.34506338839800232</v>
      </c>
      <c r="D2716" s="195">
        <v>0.23580484056857473</v>
      </c>
      <c r="E2716" s="195">
        <v>7.1763349980791397E-2</v>
      </c>
      <c r="F2716" s="195">
        <v>1.4675374567806378E-2</v>
      </c>
      <c r="G2716" s="195">
        <v>0.24740683826354207</v>
      </c>
      <c r="H2716" s="195">
        <v>2.9965424510180563E-3</v>
      </c>
      <c r="I2716" s="195">
        <v>2.6123703419131773E-2</v>
      </c>
      <c r="J2716" s="194">
        <v>1</v>
      </c>
      <c r="K2716" s="196">
        <v>13015</v>
      </c>
      <c r="L2716" s="94"/>
      <c r="M2716" s="195">
        <v>5.1999999999999998E-2</v>
      </c>
      <c r="N2716" s="195">
        <v>0.06</v>
      </c>
      <c r="O2716" s="195">
        <v>0.33700000000000002</v>
      </c>
      <c r="P2716" s="195">
        <v>0.35299999999999998</v>
      </c>
      <c r="Q2716" s="195">
        <v>0.22900000000000001</v>
      </c>
      <c r="R2716" s="195">
        <v>0.24299999999999999</v>
      </c>
      <c r="S2716" s="195">
        <v>6.7000000000000004E-2</v>
      </c>
      <c r="T2716" s="195">
        <v>7.5999999999999998E-2</v>
      </c>
      <c r="U2716" s="195">
        <v>1.2999999999999999E-2</v>
      </c>
      <c r="V2716" s="195">
        <v>1.7000000000000001E-2</v>
      </c>
      <c r="W2716" s="195">
        <v>0.24</v>
      </c>
      <c r="X2716" s="195">
        <v>0.255</v>
      </c>
      <c r="Y2716" s="195">
        <v>2E-3</v>
      </c>
      <c r="Z2716" s="195">
        <v>4.0000000000000001E-3</v>
      </c>
      <c r="AA2716" s="195">
        <v>2.4E-2</v>
      </c>
      <c r="AB2716" s="195">
        <v>2.9000000000000001E-2</v>
      </c>
    </row>
    <row r="2717" spans="1:28" x14ac:dyDescent="0.25">
      <c r="A2717" s="94" t="s">
        <v>4160</v>
      </c>
      <c r="B2717" s="195" t="s">
        <v>143</v>
      </c>
      <c r="C2717" s="195">
        <v>0.42393509127789047</v>
      </c>
      <c r="D2717" s="195">
        <v>0.22109533468559839</v>
      </c>
      <c r="E2717" s="195">
        <v>7.3022312373225151E-2</v>
      </c>
      <c r="F2717" s="195">
        <v>4.0567951318458417E-3</v>
      </c>
      <c r="G2717" s="195">
        <v>0.25963488843813387</v>
      </c>
      <c r="H2717" s="195">
        <v>2.0283975659229209E-3</v>
      </c>
      <c r="I2717" s="195">
        <v>1.6227180527383367E-2</v>
      </c>
      <c r="J2717" s="194">
        <v>1</v>
      </c>
      <c r="K2717" s="196">
        <v>493</v>
      </c>
      <c r="L2717" s="94"/>
      <c r="M2717" s="195" t="s">
        <v>143</v>
      </c>
      <c r="N2717" s="195" t="s">
        <v>143</v>
      </c>
      <c r="O2717" s="195">
        <v>0.38100000000000001</v>
      </c>
      <c r="P2717" s="195">
        <v>0.46800000000000003</v>
      </c>
      <c r="Q2717" s="195">
        <v>0.187</v>
      </c>
      <c r="R2717" s="195">
        <v>0.26</v>
      </c>
      <c r="S2717" s="195">
        <v>5.2999999999999999E-2</v>
      </c>
      <c r="T2717" s="195">
        <v>9.9000000000000005E-2</v>
      </c>
      <c r="U2717" s="195">
        <v>1E-3</v>
      </c>
      <c r="V2717" s="195">
        <v>1.4999999999999999E-2</v>
      </c>
      <c r="W2717" s="195">
        <v>0.223</v>
      </c>
      <c r="X2717" s="195">
        <v>0.3</v>
      </c>
      <c r="Y2717" s="195">
        <v>0</v>
      </c>
      <c r="Z2717" s="195">
        <v>1.0999999999999999E-2</v>
      </c>
      <c r="AA2717" s="195">
        <v>8.0000000000000002E-3</v>
      </c>
      <c r="AB2717" s="195">
        <v>3.2000000000000001E-2</v>
      </c>
    </row>
    <row r="2718" spans="1:28" x14ac:dyDescent="0.25">
      <c r="A2718" s="94" t="s">
        <v>4161</v>
      </c>
      <c r="B2718" s="195" t="s">
        <v>143</v>
      </c>
      <c r="C2718" s="195">
        <v>0.1377245508982036</v>
      </c>
      <c r="D2718" s="195">
        <v>0.19760479041916168</v>
      </c>
      <c r="E2718" s="195">
        <v>4.790419161676647E-2</v>
      </c>
      <c r="F2718" s="195">
        <v>2.9940119760479044E-3</v>
      </c>
      <c r="G2718" s="195">
        <v>0.57185628742514971</v>
      </c>
      <c r="H2718" s="195">
        <v>1.7964071856287425E-2</v>
      </c>
      <c r="I2718" s="195">
        <v>2.3952095808383235E-2</v>
      </c>
      <c r="J2718" s="194">
        <v>1</v>
      </c>
      <c r="K2718" s="196">
        <v>334</v>
      </c>
      <c r="L2718" s="94"/>
      <c r="M2718" s="195" t="s">
        <v>143</v>
      </c>
      <c r="N2718" s="195" t="s">
        <v>143</v>
      </c>
      <c r="O2718" s="195">
        <v>0.105</v>
      </c>
      <c r="P2718" s="195">
        <v>0.17899999999999999</v>
      </c>
      <c r="Q2718" s="195">
        <v>0.158</v>
      </c>
      <c r="R2718" s="195">
        <v>0.24399999999999999</v>
      </c>
      <c r="S2718" s="195">
        <v>0.03</v>
      </c>
      <c r="T2718" s="195">
        <v>7.5999999999999998E-2</v>
      </c>
      <c r="U2718" s="195">
        <v>1E-3</v>
      </c>
      <c r="V2718" s="195">
        <v>1.7000000000000001E-2</v>
      </c>
      <c r="W2718" s="195">
        <v>0.51800000000000002</v>
      </c>
      <c r="X2718" s="195">
        <v>0.624</v>
      </c>
      <c r="Y2718" s="195">
        <v>8.0000000000000002E-3</v>
      </c>
      <c r="Z2718" s="195">
        <v>3.9E-2</v>
      </c>
      <c r="AA2718" s="195">
        <v>1.2E-2</v>
      </c>
      <c r="AB2718" s="195">
        <v>4.7E-2</v>
      </c>
    </row>
    <row r="2719" spans="1:28" x14ac:dyDescent="0.25">
      <c r="A2719" s="94" t="s">
        <v>4162</v>
      </c>
      <c r="B2719" s="195">
        <v>0.39488870568837592</v>
      </c>
      <c r="C2719" s="195" t="s">
        <v>143</v>
      </c>
      <c r="D2719" s="195">
        <v>0.53256389117889535</v>
      </c>
      <c r="E2719" s="195">
        <v>2.5556471558120363E-2</v>
      </c>
      <c r="F2719" s="195">
        <v>8.2440230832646333E-4</v>
      </c>
      <c r="G2719" s="195">
        <v>1.0717230008244023E-2</v>
      </c>
      <c r="H2719" s="195" t="s">
        <v>143</v>
      </c>
      <c r="I2719" s="195">
        <v>3.5449299258037921E-2</v>
      </c>
      <c r="J2719" s="194">
        <v>1</v>
      </c>
      <c r="K2719" s="196">
        <v>1213</v>
      </c>
      <c r="L2719" s="94"/>
      <c r="M2719" s="195">
        <v>0.36799999999999999</v>
      </c>
      <c r="N2719" s="195">
        <v>0.42299999999999999</v>
      </c>
      <c r="O2719" s="195" t="s">
        <v>143</v>
      </c>
      <c r="P2719" s="195" t="s">
        <v>143</v>
      </c>
      <c r="Q2719" s="195">
        <v>0.504</v>
      </c>
      <c r="R2719" s="195">
        <v>0.56000000000000005</v>
      </c>
      <c r="S2719" s="195">
        <v>1.7999999999999999E-2</v>
      </c>
      <c r="T2719" s="195">
        <v>3.5999999999999997E-2</v>
      </c>
      <c r="U2719" s="195">
        <v>0</v>
      </c>
      <c r="V2719" s="195">
        <v>5.0000000000000001E-3</v>
      </c>
      <c r="W2719" s="195">
        <v>6.0000000000000001E-3</v>
      </c>
      <c r="X2719" s="195">
        <v>1.7999999999999999E-2</v>
      </c>
      <c r="Y2719" s="195" t="s">
        <v>143</v>
      </c>
      <c r="Z2719" s="195" t="s">
        <v>143</v>
      </c>
      <c r="AA2719" s="195">
        <v>2.5999999999999999E-2</v>
      </c>
      <c r="AB2719" s="195">
        <v>4.7E-2</v>
      </c>
    </row>
    <row r="2720" spans="1:28" x14ac:dyDescent="0.25">
      <c r="A2720" s="94" t="s">
        <v>4163</v>
      </c>
      <c r="B2720" s="195">
        <v>9.5853161114887828E-2</v>
      </c>
      <c r="C2720" s="195">
        <v>0.32562882392929982</v>
      </c>
      <c r="D2720" s="195">
        <v>0.2284160435078178</v>
      </c>
      <c r="E2720" s="195">
        <v>5.0305914343983682E-2</v>
      </c>
      <c r="F2720" s="195">
        <v>2.1753908905506457E-2</v>
      </c>
      <c r="G2720" s="195">
        <v>0.25764785859959211</v>
      </c>
      <c r="H2720" s="195">
        <v>4.0788579197824611E-3</v>
      </c>
      <c r="I2720" s="195">
        <v>1.6315431679129844E-2</v>
      </c>
      <c r="J2720" s="194">
        <v>1</v>
      </c>
      <c r="K2720" s="196">
        <v>1471</v>
      </c>
      <c r="L2720" s="94"/>
      <c r="M2720" s="195">
        <v>8.2000000000000003E-2</v>
      </c>
      <c r="N2720" s="195">
        <v>0.112</v>
      </c>
      <c r="O2720" s="195">
        <v>0.30199999999999999</v>
      </c>
      <c r="P2720" s="195">
        <v>0.35</v>
      </c>
      <c r="Q2720" s="195">
        <v>0.20799999999999999</v>
      </c>
      <c r="R2720" s="195">
        <v>0.251</v>
      </c>
      <c r="S2720" s="195">
        <v>0.04</v>
      </c>
      <c r="T2720" s="195">
        <v>6.3E-2</v>
      </c>
      <c r="U2720" s="195">
        <v>1.4999999999999999E-2</v>
      </c>
      <c r="V2720" s="195">
        <v>3.1E-2</v>
      </c>
      <c r="W2720" s="195">
        <v>0.23599999999999999</v>
      </c>
      <c r="X2720" s="195">
        <v>0.28100000000000003</v>
      </c>
      <c r="Y2720" s="195">
        <v>2E-3</v>
      </c>
      <c r="Z2720" s="195">
        <v>8.9999999999999993E-3</v>
      </c>
      <c r="AA2720" s="195">
        <v>1.0999999999999999E-2</v>
      </c>
      <c r="AB2720" s="195">
        <v>2.4E-2</v>
      </c>
    </row>
    <row r="2721" spans="1:28" x14ac:dyDescent="0.25">
      <c r="A2721" s="94" t="s">
        <v>4164</v>
      </c>
      <c r="B2721" s="195">
        <v>0.30432341381246492</v>
      </c>
      <c r="C2721" s="195">
        <v>0.48287478944413254</v>
      </c>
      <c r="D2721" s="195">
        <v>5.0533408197641773E-2</v>
      </c>
      <c r="E2721" s="195">
        <v>1.6282987085906794E-2</v>
      </c>
      <c r="F2721" s="195">
        <v>5.6148231330713087E-4</v>
      </c>
      <c r="G2721" s="195">
        <v>0.12521055586749016</v>
      </c>
      <c r="H2721" s="195">
        <v>2.2459292532285235E-3</v>
      </c>
      <c r="I2721" s="195">
        <v>1.7967434025828188E-2</v>
      </c>
      <c r="J2721" s="194">
        <v>1</v>
      </c>
      <c r="K2721" s="196">
        <v>1781</v>
      </c>
      <c r="L2721" s="94"/>
      <c r="M2721" s="195">
        <v>0.28299999999999997</v>
      </c>
      <c r="N2721" s="195">
        <v>0.32600000000000001</v>
      </c>
      <c r="O2721" s="195">
        <v>0.46</v>
      </c>
      <c r="P2721" s="195">
        <v>0.50600000000000001</v>
      </c>
      <c r="Q2721" s="195">
        <v>4.1000000000000002E-2</v>
      </c>
      <c r="R2721" s="195">
        <v>6.2E-2</v>
      </c>
      <c r="S2721" s="195">
        <v>1.0999999999999999E-2</v>
      </c>
      <c r="T2721" s="195">
        <v>2.3E-2</v>
      </c>
      <c r="U2721" s="195">
        <v>0</v>
      </c>
      <c r="V2721" s="195">
        <v>3.0000000000000001E-3</v>
      </c>
      <c r="W2721" s="195">
        <v>0.111</v>
      </c>
      <c r="X2721" s="195">
        <v>0.14099999999999999</v>
      </c>
      <c r="Y2721" s="195">
        <v>1E-3</v>
      </c>
      <c r="Z2721" s="195">
        <v>6.0000000000000001E-3</v>
      </c>
      <c r="AA2721" s="195">
        <v>1.2999999999999999E-2</v>
      </c>
      <c r="AB2721" s="195">
        <v>2.5000000000000001E-2</v>
      </c>
    </row>
    <row r="2722" spans="1:28" x14ac:dyDescent="0.25">
      <c r="A2722" s="94" t="s">
        <v>4165</v>
      </c>
      <c r="B2722" s="195" t="s">
        <v>143</v>
      </c>
      <c r="C2722" s="195">
        <v>0.26354679802955666</v>
      </c>
      <c r="D2722" s="195">
        <v>0.32758620689655171</v>
      </c>
      <c r="E2722" s="195">
        <v>0.10098522167487685</v>
      </c>
      <c r="F2722" s="195">
        <v>1.4778325123152709E-2</v>
      </c>
      <c r="G2722" s="195">
        <v>0.27093596059113301</v>
      </c>
      <c r="H2722" s="195">
        <v>4.9261083743842365E-3</v>
      </c>
      <c r="I2722" s="195">
        <v>1.7241379310344827E-2</v>
      </c>
      <c r="J2722" s="194">
        <v>1</v>
      </c>
      <c r="K2722" s="196">
        <v>406</v>
      </c>
      <c r="L2722" s="94"/>
      <c r="M2722" s="195" t="s">
        <v>143</v>
      </c>
      <c r="N2722" s="195" t="s">
        <v>143</v>
      </c>
      <c r="O2722" s="195">
        <v>0.223</v>
      </c>
      <c r="P2722" s="195">
        <v>0.308</v>
      </c>
      <c r="Q2722" s="195">
        <v>0.28399999999999997</v>
      </c>
      <c r="R2722" s="195">
        <v>0.375</v>
      </c>
      <c r="S2722" s="195">
        <v>7.4999999999999997E-2</v>
      </c>
      <c r="T2722" s="195">
        <v>0.13400000000000001</v>
      </c>
      <c r="U2722" s="195">
        <v>7.0000000000000001E-3</v>
      </c>
      <c r="V2722" s="195">
        <v>3.2000000000000001E-2</v>
      </c>
      <c r="W2722" s="195">
        <v>0.23</v>
      </c>
      <c r="X2722" s="195">
        <v>0.316</v>
      </c>
      <c r="Y2722" s="195">
        <v>1E-3</v>
      </c>
      <c r="Z2722" s="195">
        <v>1.7999999999999999E-2</v>
      </c>
      <c r="AA2722" s="195">
        <v>8.0000000000000002E-3</v>
      </c>
      <c r="AB2722" s="195">
        <v>3.5000000000000003E-2</v>
      </c>
    </row>
    <row r="2723" spans="1:28" x14ac:dyDescent="0.25">
      <c r="A2723" s="94" t="s">
        <v>4166</v>
      </c>
      <c r="B2723" s="195" t="s">
        <v>143</v>
      </c>
      <c r="C2723" s="195">
        <v>0.28965517241379313</v>
      </c>
      <c r="D2723" s="195">
        <v>0.21674876847290642</v>
      </c>
      <c r="E2723" s="195">
        <v>0.11330049261083744</v>
      </c>
      <c r="F2723" s="195">
        <v>1.3793103448275862E-2</v>
      </c>
      <c r="G2723" s="195">
        <v>0.34334975369458126</v>
      </c>
      <c r="H2723" s="195">
        <v>2.9556650246305421E-3</v>
      </c>
      <c r="I2723" s="195">
        <v>2.0197044334975371E-2</v>
      </c>
      <c r="J2723" s="194">
        <v>1</v>
      </c>
      <c r="K2723" s="196">
        <v>2030</v>
      </c>
      <c r="L2723" s="94"/>
      <c r="M2723" s="195" t="s">
        <v>143</v>
      </c>
      <c r="N2723" s="195" t="s">
        <v>143</v>
      </c>
      <c r="O2723" s="195">
        <v>0.27</v>
      </c>
      <c r="P2723" s="195">
        <v>0.31</v>
      </c>
      <c r="Q2723" s="195">
        <v>0.19900000000000001</v>
      </c>
      <c r="R2723" s="195">
        <v>0.23499999999999999</v>
      </c>
      <c r="S2723" s="195">
        <v>0.1</v>
      </c>
      <c r="T2723" s="195">
        <v>0.128</v>
      </c>
      <c r="U2723" s="195">
        <v>0.01</v>
      </c>
      <c r="V2723" s="195">
        <v>0.02</v>
      </c>
      <c r="W2723" s="195">
        <v>0.32300000000000001</v>
      </c>
      <c r="X2723" s="195">
        <v>0.36399999999999999</v>
      </c>
      <c r="Y2723" s="195">
        <v>1E-3</v>
      </c>
      <c r="Z2723" s="195">
        <v>6.0000000000000001E-3</v>
      </c>
      <c r="AA2723" s="195">
        <v>1.4999999999999999E-2</v>
      </c>
      <c r="AB2723" s="195">
        <v>2.7E-2</v>
      </c>
    </row>
    <row r="2724" spans="1:28" x14ac:dyDescent="0.25">
      <c r="A2724" s="94" t="s">
        <v>4167</v>
      </c>
      <c r="B2724" s="195" t="s">
        <v>143</v>
      </c>
      <c r="C2724" s="195">
        <v>0.57215189873417727</v>
      </c>
      <c r="D2724" s="195">
        <v>0.27848101265822783</v>
      </c>
      <c r="E2724" s="195">
        <v>2.7848101265822784E-2</v>
      </c>
      <c r="F2724" s="195">
        <v>2.5316455696202532E-3</v>
      </c>
      <c r="G2724" s="195">
        <v>3.2911392405063293E-2</v>
      </c>
      <c r="H2724" s="195" t="s">
        <v>143</v>
      </c>
      <c r="I2724" s="195">
        <v>8.6075949367088608E-2</v>
      </c>
      <c r="J2724" s="194">
        <v>1</v>
      </c>
      <c r="K2724" s="196">
        <v>395</v>
      </c>
      <c r="L2724" s="94"/>
      <c r="M2724" s="195" t="s">
        <v>143</v>
      </c>
      <c r="N2724" s="195" t="s">
        <v>143</v>
      </c>
      <c r="O2724" s="195">
        <v>0.52300000000000002</v>
      </c>
      <c r="P2724" s="195">
        <v>0.62</v>
      </c>
      <c r="Q2724" s="195">
        <v>0.23699999999999999</v>
      </c>
      <c r="R2724" s="195">
        <v>0.32500000000000001</v>
      </c>
      <c r="S2724" s="195">
        <v>1.6E-2</v>
      </c>
      <c r="T2724" s="195">
        <v>4.9000000000000002E-2</v>
      </c>
      <c r="U2724" s="195">
        <v>0</v>
      </c>
      <c r="V2724" s="195">
        <v>1.4E-2</v>
      </c>
      <c r="W2724" s="195">
        <v>1.9E-2</v>
      </c>
      <c r="X2724" s="195">
        <v>5.5E-2</v>
      </c>
      <c r="Y2724" s="195" t="s">
        <v>143</v>
      </c>
      <c r="Z2724" s="195" t="s">
        <v>143</v>
      </c>
      <c r="AA2724" s="195">
        <v>6.2E-2</v>
      </c>
      <c r="AB2724" s="195">
        <v>0.11799999999999999</v>
      </c>
    </row>
    <row r="2725" spans="1:28" x14ac:dyDescent="0.25">
      <c r="A2725" s="94" t="s">
        <v>4168</v>
      </c>
      <c r="B2725" s="195" t="s">
        <v>143</v>
      </c>
      <c r="C2725" s="195">
        <v>0.29890109890109889</v>
      </c>
      <c r="D2725" s="195">
        <v>0.31868131868131866</v>
      </c>
      <c r="E2725" s="195">
        <v>7.6923076923076927E-2</v>
      </c>
      <c r="F2725" s="195">
        <v>1.5384615384615385E-2</v>
      </c>
      <c r="G2725" s="195">
        <v>0.26593406593406593</v>
      </c>
      <c r="H2725" s="195" t="s">
        <v>143</v>
      </c>
      <c r="I2725" s="195">
        <v>2.4175824175824177E-2</v>
      </c>
      <c r="J2725" s="194">
        <v>0.99999999999999989</v>
      </c>
      <c r="K2725" s="196">
        <v>455</v>
      </c>
      <c r="L2725" s="94"/>
      <c r="M2725" s="195" t="s">
        <v>143</v>
      </c>
      <c r="N2725" s="195" t="s">
        <v>143</v>
      </c>
      <c r="O2725" s="195">
        <v>0.25900000000000001</v>
      </c>
      <c r="P2725" s="195">
        <v>0.34300000000000003</v>
      </c>
      <c r="Q2725" s="195">
        <v>0.27800000000000002</v>
      </c>
      <c r="R2725" s="195">
        <v>0.36299999999999999</v>
      </c>
      <c r="S2725" s="195">
        <v>5.6000000000000001E-2</v>
      </c>
      <c r="T2725" s="195">
        <v>0.105</v>
      </c>
      <c r="U2725" s="195">
        <v>7.0000000000000001E-3</v>
      </c>
      <c r="V2725" s="195">
        <v>3.1E-2</v>
      </c>
      <c r="W2725" s="195">
        <v>0.22700000000000001</v>
      </c>
      <c r="X2725" s="195">
        <v>0.308</v>
      </c>
      <c r="Y2725" s="195" t="s">
        <v>143</v>
      </c>
      <c r="Z2725" s="195" t="s">
        <v>143</v>
      </c>
      <c r="AA2725" s="195">
        <v>1.4E-2</v>
      </c>
      <c r="AB2725" s="195">
        <v>4.2999999999999997E-2</v>
      </c>
    </row>
    <row r="2726" spans="1:28" x14ac:dyDescent="0.25">
      <c r="A2726" s="94" t="s">
        <v>4169</v>
      </c>
      <c r="B2726" s="195" t="s">
        <v>143</v>
      </c>
      <c r="C2726" s="195">
        <v>0.41317365269461076</v>
      </c>
      <c r="D2726" s="195">
        <v>0.17664670658682635</v>
      </c>
      <c r="E2726" s="195">
        <v>4.790419161676647E-2</v>
      </c>
      <c r="F2726" s="195">
        <v>8.3832335329341312E-2</v>
      </c>
      <c r="G2726" s="195">
        <v>0.25149700598802394</v>
      </c>
      <c r="H2726" s="195">
        <v>2.9940119760479044E-3</v>
      </c>
      <c r="I2726" s="195">
        <v>2.3952095808383235E-2</v>
      </c>
      <c r="J2726" s="194">
        <v>0.99999999999999989</v>
      </c>
      <c r="K2726" s="196">
        <v>334</v>
      </c>
      <c r="L2726" s="94"/>
      <c r="M2726" s="195" t="s">
        <v>143</v>
      </c>
      <c r="N2726" s="195" t="s">
        <v>143</v>
      </c>
      <c r="O2726" s="195">
        <v>0.36199999999999999</v>
      </c>
      <c r="P2726" s="195">
        <v>0.46700000000000003</v>
      </c>
      <c r="Q2726" s="195">
        <v>0.13900000000000001</v>
      </c>
      <c r="R2726" s="195">
        <v>0.221</v>
      </c>
      <c r="S2726" s="195">
        <v>0.03</v>
      </c>
      <c r="T2726" s="195">
        <v>7.5999999999999998E-2</v>
      </c>
      <c r="U2726" s="195">
        <v>5.8999999999999997E-2</v>
      </c>
      <c r="V2726" s="195">
        <v>0.11799999999999999</v>
      </c>
      <c r="W2726" s="195">
        <v>0.20799999999999999</v>
      </c>
      <c r="X2726" s="195">
        <v>0.30099999999999999</v>
      </c>
      <c r="Y2726" s="195">
        <v>1E-3</v>
      </c>
      <c r="Z2726" s="195">
        <v>1.7000000000000001E-2</v>
      </c>
      <c r="AA2726" s="195">
        <v>1.2E-2</v>
      </c>
      <c r="AB2726" s="195">
        <v>4.7E-2</v>
      </c>
    </row>
    <row r="2727" spans="1:28" x14ac:dyDescent="0.25">
      <c r="A2727" s="94" t="s">
        <v>4170</v>
      </c>
      <c r="B2727" s="195" t="s">
        <v>143</v>
      </c>
      <c r="C2727" s="195">
        <v>0.15240641711229946</v>
      </c>
      <c r="D2727" s="195">
        <v>0.22994652406417113</v>
      </c>
      <c r="E2727" s="195">
        <v>7.7540106951871662E-2</v>
      </c>
      <c r="F2727" s="195">
        <v>1.3368983957219251E-2</v>
      </c>
      <c r="G2727" s="195">
        <v>0.48930481283422461</v>
      </c>
      <c r="H2727" s="195">
        <v>1.06951871657754E-2</v>
      </c>
      <c r="I2727" s="195">
        <v>2.6737967914438502E-2</v>
      </c>
      <c r="J2727" s="194">
        <v>1</v>
      </c>
      <c r="K2727" s="196">
        <v>374</v>
      </c>
      <c r="L2727" s="94"/>
      <c r="M2727" s="195" t="s">
        <v>143</v>
      </c>
      <c r="N2727" s="195" t="s">
        <v>143</v>
      </c>
      <c r="O2727" s="195">
        <v>0.12</v>
      </c>
      <c r="P2727" s="195">
        <v>0.192</v>
      </c>
      <c r="Q2727" s="195">
        <v>0.19</v>
      </c>
      <c r="R2727" s="195">
        <v>0.27500000000000002</v>
      </c>
      <c r="S2727" s="195">
        <v>5.5E-2</v>
      </c>
      <c r="T2727" s="195">
        <v>0.109</v>
      </c>
      <c r="U2727" s="195">
        <v>6.0000000000000001E-3</v>
      </c>
      <c r="V2727" s="195">
        <v>3.1E-2</v>
      </c>
      <c r="W2727" s="195">
        <v>0.439</v>
      </c>
      <c r="X2727" s="195">
        <v>0.54</v>
      </c>
      <c r="Y2727" s="195">
        <v>4.0000000000000001E-3</v>
      </c>
      <c r="Z2727" s="195">
        <v>2.7E-2</v>
      </c>
      <c r="AA2727" s="195">
        <v>1.4999999999999999E-2</v>
      </c>
      <c r="AB2727" s="195">
        <v>4.9000000000000002E-2</v>
      </c>
    </row>
    <row r="2728" spans="1:28" x14ac:dyDescent="0.25">
      <c r="A2728" s="94" t="s">
        <v>4171</v>
      </c>
      <c r="B2728" s="195" t="s">
        <v>143</v>
      </c>
      <c r="C2728" s="195">
        <v>0.45857795172863663</v>
      </c>
      <c r="D2728" s="195">
        <v>0.31245923026744943</v>
      </c>
      <c r="E2728" s="195">
        <v>5.7403783431180688E-2</v>
      </c>
      <c r="F2728" s="195">
        <v>7.175472928897586E-3</v>
      </c>
      <c r="G2728" s="195">
        <v>0.13763861709067188</v>
      </c>
      <c r="H2728" s="195">
        <v>1.9569471624266144E-3</v>
      </c>
      <c r="I2728" s="195">
        <v>2.4787997390737115E-2</v>
      </c>
      <c r="J2728" s="194">
        <v>0.99999999999999989</v>
      </c>
      <c r="K2728" s="196">
        <v>1533</v>
      </c>
      <c r="L2728" s="94"/>
      <c r="M2728" s="195" t="s">
        <v>143</v>
      </c>
      <c r="N2728" s="195" t="s">
        <v>143</v>
      </c>
      <c r="O2728" s="195">
        <v>0.434</v>
      </c>
      <c r="P2728" s="195">
        <v>0.48399999999999999</v>
      </c>
      <c r="Q2728" s="195">
        <v>0.28999999999999998</v>
      </c>
      <c r="R2728" s="195">
        <v>0.33600000000000002</v>
      </c>
      <c r="S2728" s="195">
        <v>4.7E-2</v>
      </c>
      <c r="T2728" s="195">
        <v>7.0000000000000007E-2</v>
      </c>
      <c r="U2728" s="195">
        <v>4.0000000000000001E-3</v>
      </c>
      <c r="V2728" s="195">
        <v>1.2999999999999999E-2</v>
      </c>
      <c r="W2728" s="195">
        <v>0.121</v>
      </c>
      <c r="X2728" s="195">
        <v>0.156</v>
      </c>
      <c r="Y2728" s="195">
        <v>1E-3</v>
      </c>
      <c r="Z2728" s="195">
        <v>6.0000000000000001E-3</v>
      </c>
      <c r="AA2728" s="195">
        <v>1.7999999999999999E-2</v>
      </c>
      <c r="AB2728" s="195">
        <v>3.4000000000000002E-2</v>
      </c>
    </row>
    <row r="2729" spans="1:28" x14ac:dyDescent="0.25">
      <c r="A2729" s="94" t="s">
        <v>4172</v>
      </c>
      <c r="B2729" s="195" t="s">
        <v>143</v>
      </c>
      <c r="C2729" s="195">
        <v>0.48923076923076925</v>
      </c>
      <c r="D2729" s="195">
        <v>0.25846153846153846</v>
      </c>
      <c r="E2729" s="195">
        <v>6.4615384615384616E-2</v>
      </c>
      <c r="F2729" s="195">
        <v>3.0769230769230769E-3</v>
      </c>
      <c r="G2729" s="195">
        <v>0.11692307692307692</v>
      </c>
      <c r="H2729" s="195" t="s">
        <v>143</v>
      </c>
      <c r="I2729" s="195">
        <v>6.7692307692307691E-2</v>
      </c>
      <c r="J2729" s="194">
        <v>1</v>
      </c>
      <c r="K2729" s="196">
        <v>325</v>
      </c>
      <c r="L2729" s="94"/>
      <c r="M2729" s="195" t="s">
        <v>143</v>
      </c>
      <c r="N2729" s="195" t="s">
        <v>143</v>
      </c>
      <c r="O2729" s="195">
        <v>0.435</v>
      </c>
      <c r="P2729" s="195">
        <v>0.54300000000000004</v>
      </c>
      <c r="Q2729" s="195">
        <v>0.214</v>
      </c>
      <c r="R2729" s="195">
        <v>0.309</v>
      </c>
      <c r="S2729" s="195">
        <v>4.2999999999999997E-2</v>
      </c>
      <c r="T2729" s="195">
        <v>9.7000000000000003E-2</v>
      </c>
      <c r="U2729" s="195">
        <v>1E-3</v>
      </c>
      <c r="V2729" s="195">
        <v>1.7000000000000001E-2</v>
      </c>
      <c r="W2729" s="195">
        <v>8.5999999999999993E-2</v>
      </c>
      <c r="X2729" s="195">
        <v>0.156</v>
      </c>
      <c r="Y2729" s="195" t="s">
        <v>143</v>
      </c>
      <c r="Z2729" s="195" t="s">
        <v>143</v>
      </c>
      <c r="AA2729" s="195">
        <v>4.4999999999999998E-2</v>
      </c>
      <c r="AB2729" s="195">
        <v>0.1</v>
      </c>
    </row>
    <row r="2730" spans="1:28" x14ac:dyDescent="0.25">
      <c r="A2730" s="94" t="s">
        <v>4173</v>
      </c>
      <c r="B2730" s="195">
        <v>5.9506060802489144E-2</v>
      </c>
      <c r="C2730" s="195">
        <v>0.33648797562714722</v>
      </c>
      <c r="D2730" s="195">
        <v>0.24191352822972712</v>
      </c>
      <c r="E2730" s="195">
        <v>0.11674337201011215</v>
      </c>
      <c r="F2730" s="195">
        <v>1.5621961496078304E-2</v>
      </c>
      <c r="G2730" s="195">
        <v>0.20327996370000648</v>
      </c>
      <c r="H2730" s="195">
        <v>4.5374991897322876E-3</v>
      </c>
      <c r="I2730" s="195">
        <v>2.1909638944707332E-2</v>
      </c>
      <c r="J2730" s="194">
        <v>1</v>
      </c>
      <c r="K2730" s="196">
        <v>15427</v>
      </c>
      <c r="L2730" s="94"/>
      <c r="M2730" s="195">
        <v>5.6000000000000001E-2</v>
      </c>
      <c r="N2730" s="195">
        <v>6.3E-2</v>
      </c>
      <c r="O2730" s="195">
        <v>0.32900000000000001</v>
      </c>
      <c r="P2730" s="195">
        <v>0.34399999999999997</v>
      </c>
      <c r="Q2730" s="195">
        <v>0.23499999999999999</v>
      </c>
      <c r="R2730" s="195">
        <v>0.249</v>
      </c>
      <c r="S2730" s="195">
        <v>0.112</v>
      </c>
      <c r="T2730" s="195">
        <v>0.122</v>
      </c>
      <c r="U2730" s="195">
        <v>1.4E-2</v>
      </c>
      <c r="V2730" s="195">
        <v>1.7999999999999999E-2</v>
      </c>
      <c r="W2730" s="195">
        <v>0.19700000000000001</v>
      </c>
      <c r="X2730" s="195">
        <v>0.21</v>
      </c>
      <c r="Y2730" s="195">
        <v>4.0000000000000001E-3</v>
      </c>
      <c r="Z2730" s="195">
        <v>6.0000000000000001E-3</v>
      </c>
      <c r="AA2730" s="195">
        <v>0.02</v>
      </c>
      <c r="AB2730" s="195">
        <v>2.4E-2</v>
      </c>
    </row>
    <row r="2731" spans="1:28" x14ac:dyDescent="0.25">
      <c r="A2731" s="94" t="s">
        <v>4174</v>
      </c>
      <c r="B2731" s="195" t="s">
        <v>143</v>
      </c>
      <c r="C2731" s="195">
        <v>0.35991820040899797</v>
      </c>
      <c r="D2731" s="195">
        <v>0.30879345603271985</v>
      </c>
      <c r="E2731" s="195">
        <v>0.15132924335378323</v>
      </c>
      <c r="F2731" s="195" t="s">
        <v>143</v>
      </c>
      <c r="G2731" s="195">
        <v>0.15746421267893659</v>
      </c>
      <c r="H2731" s="195">
        <v>8.1799591002044997E-3</v>
      </c>
      <c r="I2731" s="195">
        <v>1.4314928425357873E-2</v>
      </c>
      <c r="J2731" s="194">
        <v>1.0000000000000002</v>
      </c>
      <c r="K2731" s="196">
        <v>489</v>
      </c>
      <c r="L2731" s="94"/>
      <c r="M2731" s="195" t="s">
        <v>143</v>
      </c>
      <c r="N2731" s="195" t="s">
        <v>143</v>
      </c>
      <c r="O2731" s="195">
        <v>0.31900000000000001</v>
      </c>
      <c r="P2731" s="195">
        <v>0.40300000000000002</v>
      </c>
      <c r="Q2731" s="195">
        <v>0.26900000000000002</v>
      </c>
      <c r="R2731" s="195">
        <v>0.35099999999999998</v>
      </c>
      <c r="S2731" s="195">
        <v>0.122</v>
      </c>
      <c r="T2731" s="195">
        <v>0.186</v>
      </c>
      <c r="U2731" s="195" t="s">
        <v>143</v>
      </c>
      <c r="V2731" s="195" t="s">
        <v>143</v>
      </c>
      <c r="W2731" s="195">
        <v>0.128</v>
      </c>
      <c r="X2731" s="195">
        <v>0.192</v>
      </c>
      <c r="Y2731" s="195">
        <v>3.0000000000000001E-3</v>
      </c>
      <c r="Z2731" s="195">
        <v>2.1000000000000001E-2</v>
      </c>
      <c r="AA2731" s="195">
        <v>7.0000000000000001E-3</v>
      </c>
      <c r="AB2731" s="195">
        <v>2.9000000000000001E-2</v>
      </c>
    </row>
    <row r="2732" spans="1:28" x14ac:dyDescent="0.25">
      <c r="A2732" s="94" t="s">
        <v>4175</v>
      </c>
      <c r="B2732" s="195" t="s">
        <v>143</v>
      </c>
      <c r="C2732" s="195">
        <v>9.1145833333333329E-2</v>
      </c>
      <c r="D2732" s="195">
        <v>0.22916666666666666</v>
      </c>
      <c r="E2732" s="195">
        <v>9.6354166666666671E-2</v>
      </c>
      <c r="F2732" s="195">
        <v>2.6041666666666665E-3</v>
      </c>
      <c r="G2732" s="195">
        <v>0.53385416666666663</v>
      </c>
      <c r="H2732" s="195">
        <v>2.6041666666666668E-2</v>
      </c>
      <c r="I2732" s="195">
        <v>2.0833333333333332E-2</v>
      </c>
      <c r="J2732" s="194">
        <v>1</v>
      </c>
      <c r="K2732" s="196">
        <v>384</v>
      </c>
      <c r="L2732" s="94"/>
      <c r="M2732" s="195" t="s">
        <v>143</v>
      </c>
      <c r="N2732" s="195" t="s">
        <v>143</v>
      </c>
      <c r="O2732" s="195">
        <v>6.6000000000000003E-2</v>
      </c>
      <c r="P2732" s="195">
        <v>0.124</v>
      </c>
      <c r="Q2732" s="195">
        <v>0.19</v>
      </c>
      <c r="R2732" s="195">
        <v>0.27400000000000002</v>
      </c>
      <c r="S2732" s="195">
        <v>7.0999999999999994E-2</v>
      </c>
      <c r="T2732" s="195">
        <v>0.13</v>
      </c>
      <c r="U2732" s="195">
        <v>0</v>
      </c>
      <c r="V2732" s="195">
        <v>1.4999999999999999E-2</v>
      </c>
      <c r="W2732" s="195">
        <v>0.48399999999999999</v>
      </c>
      <c r="X2732" s="195">
        <v>0.58299999999999996</v>
      </c>
      <c r="Y2732" s="195">
        <v>1.4E-2</v>
      </c>
      <c r="Z2732" s="195">
        <v>4.7E-2</v>
      </c>
      <c r="AA2732" s="195">
        <v>1.0999999999999999E-2</v>
      </c>
      <c r="AB2732" s="195">
        <v>4.1000000000000002E-2</v>
      </c>
    </row>
    <row r="2733" spans="1:28" x14ac:dyDescent="0.25">
      <c r="A2733" s="94" t="s">
        <v>4176</v>
      </c>
      <c r="B2733" s="195">
        <v>0.38395904436860068</v>
      </c>
      <c r="C2733" s="195">
        <v>1.7064846416382253E-3</v>
      </c>
      <c r="D2733" s="195">
        <v>0.23549488054607509</v>
      </c>
      <c r="E2733" s="195">
        <v>0.31399317406143346</v>
      </c>
      <c r="F2733" s="195">
        <v>1.7064846416382253E-3</v>
      </c>
      <c r="G2733" s="195">
        <v>8.5324232081911266E-3</v>
      </c>
      <c r="H2733" s="195" t="s">
        <v>143</v>
      </c>
      <c r="I2733" s="195">
        <v>5.4607508532423209E-2</v>
      </c>
      <c r="J2733" s="194">
        <v>1</v>
      </c>
      <c r="K2733" s="196">
        <v>586</v>
      </c>
      <c r="L2733" s="94"/>
      <c r="M2733" s="195">
        <v>0.34499999999999997</v>
      </c>
      <c r="N2733" s="195">
        <v>0.42399999999999999</v>
      </c>
      <c r="O2733" s="195">
        <v>0</v>
      </c>
      <c r="P2733" s="195">
        <v>0.01</v>
      </c>
      <c r="Q2733" s="195">
        <v>0.20300000000000001</v>
      </c>
      <c r="R2733" s="195">
        <v>0.27200000000000002</v>
      </c>
      <c r="S2733" s="195">
        <v>0.27800000000000002</v>
      </c>
      <c r="T2733" s="195">
        <v>0.35299999999999998</v>
      </c>
      <c r="U2733" s="195">
        <v>0</v>
      </c>
      <c r="V2733" s="195">
        <v>0.01</v>
      </c>
      <c r="W2733" s="195">
        <v>4.0000000000000001E-3</v>
      </c>
      <c r="X2733" s="195">
        <v>0.02</v>
      </c>
      <c r="Y2733" s="195" t="s">
        <v>143</v>
      </c>
      <c r="Z2733" s="195" t="s">
        <v>143</v>
      </c>
      <c r="AA2733" s="195">
        <v>3.9E-2</v>
      </c>
      <c r="AB2733" s="195">
        <v>7.5999999999999998E-2</v>
      </c>
    </row>
    <row r="2734" spans="1:28" x14ac:dyDescent="0.25">
      <c r="A2734" s="94" t="s">
        <v>4177</v>
      </c>
      <c r="B2734" s="195">
        <v>7.7821011673151752E-2</v>
      </c>
      <c r="C2734" s="195">
        <v>0.28627015008337964</v>
      </c>
      <c r="D2734" s="195">
        <v>0.24791550861589773</v>
      </c>
      <c r="E2734" s="195">
        <v>0.10172317954419122</v>
      </c>
      <c r="F2734" s="195">
        <v>2.501389660922735E-2</v>
      </c>
      <c r="G2734" s="195">
        <v>0.24013340744858255</v>
      </c>
      <c r="H2734" s="195">
        <v>2.2234574763757642E-3</v>
      </c>
      <c r="I2734" s="195">
        <v>1.8899388549193995E-2</v>
      </c>
      <c r="J2734" s="194">
        <v>1</v>
      </c>
      <c r="K2734" s="196">
        <v>1799</v>
      </c>
      <c r="L2734" s="94"/>
      <c r="M2734" s="195">
        <v>6.6000000000000003E-2</v>
      </c>
      <c r="N2734" s="195">
        <v>9.0999999999999998E-2</v>
      </c>
      <c r="O2734" s="195">
        <v>0.26600000000000001</v>
      </c>
      <c r="P2734" s="195">
        <v>0.308</v>
      </c>
      <c r="Q2734" s="195">
        <v>0.22900000000000001</v>
      </c>
      <c r="R2734" s="195">
        <v>0.26800000000000002</v>
      </c>
      <c r="S2734" s="195">
        <v>8.8999999999999996E-2</v>
      </c>
      <c r="T2734" s="195">
        <v>0.11700000000000001</v>
      </c>
      <c r="U2734" s="195">
        <v>1.9E-2</v>
      </c>
      <c r="V2734" s="195">
        <v>3.3000000000000002E-2</v>
      </c>
      <c r="W2734" s="195">
        <v>0.221</v>
      </c>
      <c r="X2734" s="195">
        <v>0.26</v>
      </c>
      <c r="Y2734" s="195">
        <v>1E-3</v>
      </c>
      <c r="Z2734" s="195">
        <v>6.0000000000000001E-3</v>
      </c>
      <c r="AA2734" s="195">
        <v>1.4E-2</v>
      </c>
      <c r="AB2734" s="195">
        <v>2.5999999999999999E-2</v>
      </c>
    </row>
    <row r="2735" spans="1:28" x14ac:dyDescent="0.25">
      <c r="A2735" s="94" t="s">
        <v>4178</v>
      </c>
      <c r="B2735" s="195">
        <v>0.332588287885561</v>
      </c>
      <c r="C2735" s="195">
        <v>0.52525704067948142</v>
      </c>
      <c r="D2735" s="195">
        <v>7.1524362986142148E-2</v>
      </c>
      <c r="E2735" s="195">
        <v>1.6092981671881983E-2</v>
      </c>
      <c r="F2735" s="195">
        <v>4.4702726866338848E-4</v>
      </c>
      <c r="G2735" s="195">
        <v>3.6656236030397853E-2</v>
      </c>
      <c r="H2735" s="195">
        <v>2.2351363433169421E-3</v>
      </c>
      <c r="I2735" s="195">
        <v>1.5198927134555208E-2</v>
      </c>
      <c r="J2735" s="194">
        <v>1</v>
      </c>
      <c r="K2735" s="196">
        <v>2237</v>
      </c>
      <c r="L2735" s="94"/>
      <c r="M2735" s="195">
        <v>0.313</v>
      </c>
      <c r="N2735" s="195">
        <v>0.35199999999999998</v>
      </c>
      <c r="O2735" s="195">
        <v>0.505</v>
      </c>
      <c r="P2735" s="195">
        <v>0.54600000000000004</v>
      </c>
      <c r="Q2735" s="195">
        <v>6.2E-2</v>
      </c>
      <c r="R2735" s="195">
        <v>8.3000000000000004E-2</v>
      </c>
      <c r="S2735" s="195">
        <v>1.2E-2</v>
      </c>
      <c r="T2735" s="195">
        <v>2.1999999999999999E-2</v>
      </c>
      <c r="U2735" s="195">
        <v>0</v>
      </c>
      <c r="V2735" s="195">
        <v>3.0000000000000001E-3</v>
      </c>
      <c r="W2735" s="195">
        <v>0.03</v>
      </c>
      <c r="X2735" s="195">
        <v>4.4999999999999998E-2</v>
      </c>
      <c r="Y2735" s="195">
        <v>1E-3</v>
      </c>
      <c r="Z2735" s="195">
        <v>5.0000000000000001E-3</v>
      </c>
      <c r="AA2735" s="195">
        <v>1.0999999999999999E-2</v>
      </c>
      <c r="AB2735" s="195">
        <v>2.1000000000000001E-2</v>
      </c>
    </row>
    <row r="2736" spans="1:28" x14ac:dyDescent="0.25">
      <c r="A2736" s="94" t="s">
        <v>4179</v>
      </c>
      <c r="B2736" s="195" t="s">
        <v>143</v>
      </c>
      <c r="C2736" s="195">
        <v>0.24733475479744135</v>
      </c>
      <c r="D2736" s="195">
        <v>0.3006396588486141</v>
      </c>
      <c r="E2736" s="195">
        <v>0.25159914712153519</v>
      </c>
      <c r="F2736" s="195">
        <v>6.3965884861407248E-3</v>
      </c>
      <c r="G2736" s="195">
        <v>0.18123667377398719</v>
      </c>
      <c r="H2736" s="195">
        <v>2.1321961620469083E-3</v>
      </c>
      <c r="I2736" s="195">
        <v>1.0660980810234541E-2</v>
      </c>
      <c r="J2736" s="194">
        <v>1.0000000000000002</v>
      </c>
      <c r="K2736" s="196">
        <v>469</v>
      </c>
      <c r="L2736" s="94"/>
      <c r="M2736" s="195" t="s">
        <v>143</v>
      </c>
      <c r="N2736" s="195" t="s">
        <v>143</v>
      </c>
      <c r="O2736" s="195">
        <v>0.21</v>
      </c>
      <c r="P2736" s="195">
        <v>0.28799999999999998</v>
      </c>
      <c r="Q2736" s="195">
        <v>0.26100000000000001</v>
      </c>
      <c r="R2736" s="195">
        <v>0.34399999999999997</v>
      </c>
      <c r="S2736" s="195">
        <v>0.214</v>
      </c>
      <c r="T2736" s="195">
        <v>0.29299999999999998</v>
      </c>
      <c r="U2736" s="195">
        <v>2E-3</v>
      </c>
      <c r="V2736" s="195">
        <v>1.9E-2</v>
      </c>
      <c r="W2736" s="195">
        <v>0.14899999999999999</v>
      </c>
      <c r="X2736" s="195">
        <v>0.219</v>
      </c>
      <c r="Y2736" s="195">
        <v>0</v>
      </c>
      <c r="Z2736" s="195">
        <v>1.2E-2</v>
      </c>
      <c r="AA2736" s="195">
        <v>5.0000000000000001E-3</v>
      </c>
      <c r="AB2736" s="195">
        <v>2.5000000000000001E-2</v>
      </c>
    </row>
    <row r="2737" spans="1:28" x14ac:dyDescent="0.25">
      <c r="A2737" s="94" t="s">
        <v>4180</v>
      </c>
      <c r="B2737" s="195" t="s">
        <v>143</v>
      </c>
      <c r="C2737" s="195">
        <v>0.29919252018699533</v>
      </c>
      <c r="D2737" s="195">
        <v>0.19847003824904377</v>
      </c>
      <c r="E2737" s="195">
        <v>0.13812154696132597</v>
      </c>
      <c r="F2737" s="195">
        <v>1.1899702507437314E-2</v>
      </c>
      <c r="G2737" s="195">
        <v>0.32639184020399492</v>
      </c>
      <c r="H2737" s="195">
        <v>6.7998300042498936E-3</v>
      </c>
      <c r="I2737" s="195">
        <v>1.9124521886952826E-2</v>
      </c>
      <c r="J2737" s="194">
        <v>1</v>
      </c>
      <c r="K2737" s="196">
        <v>2353</v>
      </c>
      <c r="L2737" s="94"/>
      <c r="M2737" s="195" t="s">
        <v>143</v>
      </c>
      <c r="N2737" s="195" t="s">
        <v>143</v>
      </c>
      <c r="O2737" s="195">
        <v>0.28100000000000003</v>
      </c>
      <c r="P2737" s="195">
        <v>0.318</v>
      </c>
      <c r="Q2737" s="195">
        <v>0.183</v>
      </c>
      <c r="R2737" s="195">
        <v>0.215</v>
      </c>
      <c r="S2737" s="195">
        <v>0.125</v>
      </c>
      <c r="T2737" s="195">
        <v>0.153</v>
      </c>
      <c r="U2737" s="195">
        <v>8.0000000000000002E-3</v>
      </c>
      <c r="V2737" s="195">
        <v>1.7000000000000001E-2</v>
      </c>
      <c r="W2737" s="195">
        <v>0.308</v>
      </c>
      <c r="X2737" s="195">
        <v>0.34599999999999997</v>
      </c>
      <c r="Y2737" s="195">
        <v>4.0000000000000001E-3</v>
      </c>
      <c r="Z2737" s="195">
        <v>1.0999999999999999E-2</v>
      </c>
      <c r="AA2737" s="195">
        <v>1.4E-2</v>
      </c>
      <c r="AB2737" s="195">
        <v>2.5000000000000001E-2</v>
      </c>
    </row>
    <row r="2738" spans="1:28" x14ac:dyDescent="0.25">
      <c r="A2738" s="94" t="s">
        <v>4181</v>
      </c>
      <c r="B2738" s="195" t="s">
        <v>143</v>
      </c>
      <c r="C2738" s="195">
        <v>0.56905158069883532</v>
      </c>
      <c r="D2738" s="195">
        <v>0.27620632279534107</v>
      </c>
      <c r="E2738" s="195">
        <v>7.9866888519134774E-2</v>
      </c>
      <c r="F2738" s="195">
        <v>4.9916805324459234E-3</v>
      </c>
      <c r="G2738" s="195">
        <v>1.9966722129783693E-2</v>
      </c>
      <c r="H2738" s="195" t="s">
        <v>143</v>
      </c>
      <c r="I2738" s="195">
        <v>4.9916805324459232E-2</v>
      </c>
      <c r="J2738" s="194">
        <v>1</v>
      </c>
      <c r="K2738" s="196">
        <v>601</v>
      </c>
      <c r="L2738" s="94"/>
      <c r="M2738" s="195" t="s">
        <v>143</v>
      </c>
      <c r="N2738" s="195" t="s">
        <v>143</v>
      </c>
      <c r="O2738" s="195">
        <v>0.52900000000000003</v>
      </c>
      <c r="P2738" s="195">
        <v>0.60799999999999998</v>
      </c>
      <c r="Q2738" s="195">
        <v>0.24199999999999999</v>
      </c>
      <c r="R2738" s="195">
        <v>0.313</v>
      </c>
      <c r="S2738" s="195">
        <v>6.0999999999999999E-2</v>
      </c>
      <c r="T2738" s="195">
        <v>0.104</v>
      </c>
      <c r="U2738" s="195">
        <v>2E-3</v>
      </c>
      <c r="V2738" s="195">
        <v>1.4999999999999999E-2</v>
      </c>
      <c r="W2738" s="195">
        <v>1.0999999999999999E-2</v>
      </c>
      <c r="X2738" s="195">
        <v>3.5000000000000003E-2</v>
      </c>
      <c r="Y2738" s="195" t="s">
        <v>143</v>
      </c>
      <c r="Z2738" s="195" t="s">
        <v>143</v>
      </c>
      <c r="AA2738" s="195">
        <v>3.5000000000000003E-2</v>
      </c>
      <c r="AB2738" s="195">
        <v>7.0000000000000007E-2</v>
      </c>
    </row>
    <row r="2739" spans="1:28" x14ac:dyDescent="0.25">
      <c r="A2739" s="94" t="s">
        <v>4182</v>
      </c>
      <c r="B2739" s="195" t="s">
        <v>143</v>
      </c>
      <c r="C2739" s="195">
        <v>0.22874493927125505</v>
      </c>
      <c r="D2739" s="195">
        <v>0.32388663967611336</v>
      </c>
      <c r="E2739" s="195">
        <v>0.16194331983805668</v>
      </c>
      <c r="F2739" s="195">
        <v>1.2145748987854251E-2</v>
      </c>
      <c r="G2739" s="195">
        <v>0.25506072874493929</v>
      </c>
      <c r="H2739" s="195">
        <v>2.0242914979757085E-3</v>
      </c>
      <c r="I2739" s="195">
        <v>1.6194331983805668E-2</v>
      </c>
      <c r="J2739" s="194">
        <v>1</v>
      </c>
      <c r="K2739" s="196">
        <v>494</v>
      </c>
      <c r="L2739" s="94"/>
      <c r="M2739" s="195" t="s">
        <v>143</v>
      </c>
      <c r="N2739" s="195" t="s">
        <v>143</v>
      </c>
      <c r="O2739" s="195">
        <v>0.19400000000000001</v>
      </c>
      <c r="P2739" s="195">
        <v>0.26800000000000002</v>
      </c>
      <c r="Q2739" s="195">
        <v>0.28399999999999997</v>
      </c>
      <c r="R2739" s="195">
        <v>0.36599999999999999</v>
      </c>
      <c r="S2739" s="195">
        <v>0.13200000000000001</v>
      </c>
      <c r="T2739" s="195">
        <v>0.19700000000000001</v>
      </c>
      <c r="U2739" s="195">
        <v>6.0000000000000001E-3</v>
      </c>
      <c r="V2739" s="195">
        <v>2.5999999999999999E-2</v>
      </c>
      <c r="W2739" s="195">
        <v>0.219</v>
      </c>
      <c r="X2739" s="195">
        <v>0.29499999999999998</v>
      </c>
      <c r="Y2739" s="195">
        <v>0</v>
      </c>
      <c r="Z2739" s="195">
        <v>1.0999999999999999E-2</v>
      </c>
      <c r="AA2739" s="195">
        <v>8.0000000000000002E-3</v>
      </c>
      <c r="AB2739" s="195">
        <v>3.2000000000000001E-2</v>
      </c>
    </row>
    <row r="2740" spans="1:28" x14ac:dyDescent="0.25">
      <c r="A2740" s="94" t="s">
        <v>4183</v>
      </c>
      <c r="B2740" s="195" t="s">
        <v>143</v>
      </c>
      <c r="C2740" s="195">
        <v>0.39302325581395348</v>
      </c>
      <c r="D2740" s="195">
        <v>0.21627906976744185</v>
      </c>
      <c r="E2740" s="195">
        <v>7.9069767441860464E-2</v>
      </c>
      <c r="F2740" s="195">
        <v>8.6046511627906982E-2</v>
      </c>
      <c r="G2740" s="195">
        <v>0.20465116279069767</v>
      </c>
      <c r="H2740" s="195">
        <v>2.3255813953488372E-3</v>
      </c>
      <c r="I2740" s="195">
        <v>1.8604651162790697E-2</v>
      </c>
      <c r="J2740" s="194">
        <v>1</v>
      </c>
      <c r="K2740" s="196">
        <v>430</v>
      </c>
      <c r="L2740" s="94"/>
      <c r="M2740" s="195" t="s">
        <v>143</v>
      </c>
      <c r="N2740" s="195" t="s">
        <v>143</v>
      </c>
      <c r="O2740" s="195">
        <v>0.34799999999999998</v>
      </c>
      <c r="P2740" s="195">
        <v>0.44</v>
      </c>
      <c r="Q2740" s="195">
        <v>0.18</v>
      </c>
      <c r="R2740" s="195">
        <v>0.25800000000000001</v>
      </c>
      <c r="S2740" s="195">
        <v>5.7000000000000002E-2</v>
      </c>
      <c r="T2740" s="195">
        <v>0.108</v>
      </c>
      <c r="U2740" s="195">
        <v>6.3E-2</v>
      </c>
      <c r="V2740" s="195">
        <v>0.11600000000000001</v>
      </c>
      <c r="W2740" s="195">
        <v>0.16900000000000001</v>
      </c>
      <c r="X2740" s="195">
        <v>0.245</v>
      </c>
      <c r="Y2740" s="195">
        <v>0</v>
      </c>
      <c r="Z2740" s="195">
        <v>1.2999999999999999E-2</v>
      </c>
      <c r="AA2740" s="195">
        <v>8.9999999999999993E-3</v>
      </c>
      <c r="AB2740" s="195">
        <v>3.5999999999999997E-2</v>
      </c>
    </row>
    <row r="2741" spans="1:28" x14ac:dyDescent="0.25">
      <c r="A2741" s="94" t="s">
        <v>4184</v>
      </c>
      <c r="B2741" s="195" t="s">
        <v>143</v>
      </c>
      <c r="C2741" s="195">
        <v>0.16581632653061223</v>
      </c>
      <c r="D2741" s="195">
        <v>0.20153061224489796</v>
      </c>
      <c r="E2741" s="195">
        <v>0.13775510204081631</v>
      </c>
      <c r="F2741" s="195">
        <v>1.020408163265306E-2</v>
      </c>
      <c r="G2741" s="195">
        <v>0.46173469387755101</v>
      </c>
      <c r="H2741" s="195">
        <v>2.5510204081632651E-3</v>
      </c>
      <c r="I2741" s="195">
        <v>2.0408163265306121E-2</v>
      </c>
      <c r="J2741" s="194">
        <v>0.99999999999999989</v>
      </c>
      <c r="K2741" s="196">
        <v>392</v>
      </c>
      <c r="L2741" s="94"/>
      <c r="M2741" s="195" t="s">
        <v>143</v>
      </c>
      <c r="N2741" s="195" t="s">
        <v>143</v>
      </c>
      <c r="O2741" s="195">
        <v>0.13200000000000001</v>
      </c>
      <c r="P2741" s="195">
        <v>0.20599999999999999</v>
      </c>
      <c r="Q2741" s="195">
        <v>0.16500000000000001</v>
      </c>
      <c r="R2741" s="195">
        <v>0.24399999999999999</v>
      </c>
      <c r="S2741" s="195">
        <v>0.107</v>
      </c>
      <c r="T2741" s="195">
        <v>0.17499999999999999</v>
      </c>
      <c r="U2741" s="195">
        <v>4.0000000000000001E-3</v>
      </c>
      <c r="V2741" s="195">
        <v>2.5999999999999999E-2</v>
      </c>
      <c r="W2741" s="195">
        <v>0.41299999999999998</v>
      </c>
      <c r="X2741" s="195">
        <v>0.51100000000000001</v>
      </c>
      <c r="Y2741" s="195">
        <v>0</v>
      </c>
      <c r="Z2741" s="195">
        <v>1.4E-2</v>
      </c>
      <c r="AA2741" s="195">
        <v>0.01</v>
      </c>
      <c r="AB2741" s="195">
        <v>0.04</v>
      </c>
    </row>
    <row r="2742" spans="1:28" x14ac:dyDescent="0.25">
      <c r="A2742" s="94" t="s">
        <v>4185</v>
      </c>
      <c r="B2742" s="195" t="s">
        <v>143</v>
      </c>
      <c r="C2742" s="195">
        <v>0.39244491080797483</v>
      </c>
      <c r="D2742" s="195">
        <v>0.36201469045120671</v>
      </c>
      <c r="E2742" s="195">
        <v>0.11175236096537251</v>
      </c>
      <c r="F2742" s="195">
        <v>1.6264428121720881E-2</v>
      </c>
      <c r="G2742" s="195">
        <v>8.8667366211962223E-2</v>
      </c>
      <c r="H2742" s="195">
        <v>3.6726128016789086E-3</v>
      </c>
      <c r="I2742" s="195">
        <v>2.5183630640083946E-2</v>
      </c>
      <c r="J2742" s="194">
        <v>1</v>
      </c>
      <c r="K2742" s="196">
        <v>1906</v>
      </c>
      <c r="L2742" s="94"/>
      <c r="M2742" s="195" t="s">
        <v>143</v>
      </c>
      <c r="N2742" s="195" t="s">
        <v>143</v>
      </c>
      <c r="O2742" s="195">
        <v>0.371</v>
      </c>
      <c r="P2742" s="195">
        <v>0.41499999999999998</v>
      </c>
      <c r="Q2742" s="195">
        <v>0.34100000000000003</v>
      </c>
      <c r="R2742" s="195">
        <v>0.38400000000000001</v>
      </c>
      <c r="S2742" s="195">
        <v>9.8000000000000004E-2</v>
      </c>
      <c r="T2742" s="195">
        <v>0.127</v>
      </c>
      <c r="U2742" s="195">
        <v>1.0999999999999999E-2</v>
      </c>
      <c r="V2742" s="195">
        <v>2.3E-2</v>
      </c>
      <c r="W2742" s="195">
        <v>7.6999999999999999E-2</v>
      </c>
      <c r="X2742" s="195">
        <v>0.10199999999999999</v>
      </c>
      <c r="Y2742" s="195">
        <v>2E-3</v>
      </c>
      <c r="Z2742" s="195">
        <v>8.0000000000000002E-3</v>
      </c>
      <c r="AA2742" s="195">
        <v>1.9E-2</v>
      </c>
      <c r="AB2742" s="195">
        <v>3.3000000000000002E-2</v>
      </c>
    </row>
    <row r="2743" spans="1:28" x14ac:dyDescent="0.25">
      <c r="A2743" s="94" t="s">
        <v>4186</v>
      </c>
      <c r="B2743" s="195" t="s">
        <v>143</v>
      </c>
      <c r="C2743" s="195">
        <v>0.54670329670329665</v>
      </c>
      <c r="D2743" s="195">
        <v>0.27747252747252749</v>
      </c>
      <c r="E2743" s="195">
        <v>5.7692307692307696E-2</v>
      </c>
      <c r="F2743" s="195" t="s">
        <v>143</v>
      </c>
      <c r="G2743" s="195">
        <v>8.7912087912087919E-2</v>
      </c>
      <c r="H2743" s="195">
        <v>2.7472527472527475E-3</v>
      </c>
      <c r="I2743" s="195">
        <v>2.7472527472527472E-2</v>
      </c>
      <c r="J2743" s="194">
        <v>1</v>
      </c>
      <c r="K2743" s="196">
        <v>364</v>
      </c>
      <c r="L2743" s="94"/>
      <c r="M2743" s="195" t="s">
        <v>143</v>
      </c>
      <c r="N2743" s="195" t="s">
        <v>143</v>
      </c>
      <c r="O2743" s="195">
        <v>0.495</v>
      </c>
      <c r="P2743" s="195">
        <v>0.59699999999999998</v>
      </c>
      <c r="Q2743" s="195">
        <v>0.23400000000000001</v>
      </c>
      <c r="R2743" s="195">
        <v>0.32600000000000001</v>
      </c>
      <c r="S2743" s="195">
        <v>3.7999999999999999E-2</v>
      </c>
      <c r="T2743" s="195">
        <v>8.6999999999999994E-2</v>
      </c>
      <c r="U2743" s="195" t="s">
        <v>143</v>
      </c>
      <c r="V2743" s="195" t="s">
        <v>143</v>
      </c>
      <c r="W2743" s="195">
        <v>6.3E-2</v>
      </c>
      <c r="X2743" s="195">
        <v>0.121</v>
      </c>
      <c r="Y2743" s="195">
        <v>0</v>
      </c>
      <c r="Z2743" s="195">
        <v>1.4999999999999999E-2</v>
      </c>
      <c r="AA2743" s="195">
        <v>1.4999999999999999E-2</v>
      </c>
      <c r="AB2743" s="195">
        <v>0.05</v>
      </c>
    </row>
    <row r="2744" spans="1:28" x14ac:dyDescent="0.25">
      <c r="A2744" s="94" t="s">
        <v>4187</v>
      </c>
      <c r="B2744" s="195">
        <v>6.3137096412052632E-2</v>
      </c>
      <c r="C2744" s="195">
        <v>0.36512640890924603</v>
      </c>
      <c r="D2744" s="195">
        <v>0.22493151915218465</v>
      </c>
      <c r="E2744" s="195">
        <v>9.5379226727738117E-2</v>
      </c>
      <c r="F2744" s="195">
        <v>1.5402577574206296E-2</v>
      </c>
      <c r="G2744" s="195">
        <v>0.20710404598320536</v>
      </c>
      <c r="H2744" s="195">
        <v>3.9516817100004493E-3</v>
      </c>
      <c r="I2744" s="195">
        <v>2.4967443531366474E-2</v>
      </c>
      <c r="J2744" s="194">
        <v>1</v>
      </c>
      <c r="K2744" s="196">
        <v>22269</v>
      </c>
      <c r="L2744" s="94"/>
      <c r="M2744" s="195">
        <v>0.06</v>
      </c>
      <c r="N2744" s="195">
        <v>6.6000000000000003E-2</v>
      </c>
      <c r="O2744" s="195">
        <v>0.35899999999999999</v>
      </c>
      <c r="P2744" s="195">
        <v>0.371</v>
      </c>
      <c r="Q2744" s="195">
        <v>0.219</v>
      </c>
      <c r="R2744" s="195">
        <v>0.23</v>
      </c>
      <c r="S2744" s="195">
        <v>9.1999999999999998E-2</v>
      </c>
      <c r="T2744" s="195">
        <v>9.9000000000000005E-2</v>
      </c>
      <c r="U2744" s="195">
        <v>1.4E-2</v>
      </c>
      <c r="V2744" s="195">
        <v>1.7000000000000001E-2</v>
      </c>
      <c r="W2744" s="195">
        <v>0.20200000000000001</v>
      </c>
      <c r="X2744" s="195">
        <v>0.21199999999999999</v>
      </c>
      <c r="Y2744" s="195">
        <v>3.0000000000000001E-3</v>
      </c>
      <c r="Z2744" s="195">
        <v>5.0000000000000001E-3</v>
      </c>
      <c r="AA2744" s="195">
        <v>2.3E-2</v>
      </c>
      <c r="AB2744" s="195">
        <v>2.7E-2</v>
      </c>
    </row>
    <row r="2745" spans="1:28" x14ac:dyDescent="0.25">
      <c r="A2745" s="94" t="s">
        <v>4188</v>
      </c>
      <c r="B2745" s="195" t="s">
        <v>143</v>
      </c>
      <c r="C2745" s="195">
        <v>0.40345368916797486</v>
      </c>
      <c r="D2745" s="195">
        <v>0.24489795918367346</v>
      </c>
      <c r="E2745" s="195">
        <v>0.16169544740973313</v>
      </c>
      <c r="F2745" s="195">
        <v>3.1397174254317113E-3</v>
      </c>
      <c r="G2745" s="195">
        <v>0.17425431711145997</v>
      </c>
      <c r="H2745" s="195">
        <v>3.1397174254317113E-3</v>
      </c>
      <c r="I2745" s="195">
        <v>9.4191522762951327E-3</v>
      </c>
      <c r="J2745" s="194">
        <v>1</v>
      </c>
      <c r="K2745" s="196">
        <v>637</v>
      </c>
      <c r="L2745" s="94"/>
      <c r="M2745" s="195" t="s">
        <v>143</v>
      </c>
      <c r="N2745" s="195" t="s">
        <v>143</v>
      </c>
      <c r="O2745" s="195">
        <v>0.36599999999999999</v>
      </c>
      <c r="P2745" s="195">
        <v>0.442</v>
      </c>
      <c r="Q2745" s="195">
        <v>0.21299999999999999</v>
      </c>
      <c r="R2745" s="195">
        <v>0.28000000000000003</v>
      </c>
      <c r="S2745" s="195">
        <v>0.13500000000000001</v>
      </c>
      <c r="T2745" s="195">
        <v>0.192</v>
      </c>
      <c r="U2745" s="195">
        <v>1E-3</v>
      </c>
      <c r="V2745" s="195">
        <v>1.0999999999999999E-2</v>
      </c>
      <c r="W2745" s="195">
        <v>0.14699999999999999</v>
      </c>
      <c r="X2745" s="195">
        <v>0.20599999999999999</v>
      </c>
      <c r="Y2745" s="195">
        <v>1E-3</v>
      </c>
      <c r="Z2745" s="195">
        <v>1.0999999999999999E-2</v>
      </c>
      <c r="AA2745" s="195">
        <v>4.0000000000000001E-3</v>
      </c>
      <c r="AB2745" s="195">
        <v>0.02</v>
      </c>
    </row>
    <row r="2746" spans="1:28" x14ac:dyDescent="0.25">
      <c r="A2746" s="94" t="s">
        <v>4189</v>
      </c>
      <c r="B2746" s="195" t="s">
        <v>143</v>
      </c>
      <c r="C2746" s="195">
        <v>0.14060031595576619</v>
      </c>
      <c r="D2746" s="195">
        <v>0.20537124802527645</v>
      </c>
      <c r="E2746" s="195">
        <v>6.4770932069510262E-2</v>
      </c>
      <c r="F2746" s="195">
        <v>3.1595576619273301E-3</v>
      </c>
      <c r="G2746" s="195">
        <v>0.54818325434439175</v>
      </c>
      <c r="H2746" s="195">
        <v>1.7377567140600316E-2</v>
      </c>
      <c r="I2746" s="195">
        <v>2.0537124802527645E-2</v>
      </c>
      <c r="J2746" s="194">
        <v>1</v>
      </c>
      <c r="K2746" s="196">
        <v>633</v>
      </c>
      <c r="L2746" s="94"/>
      <c r="M2746" s="195" t="s">
        <v>143</v>
      </c>
      <c r="N2746" s="195" t="s">
        <v>143</v>
      </c>
      <c r="O2746" s="195">
        <v>0.11600000000000001</v>
      </c>
      <c r="P2746" s="195">
        <v>0.17</v>
      </c>
      <c r="Q2746" s="195">
        <v>0.17599999999999999</v>
      </c>
      <c r="R2746" s="195">
        <v>0.23899999999999999</v>
      </c>
      <c r="S2746" s="195">
        <v>4.8000000000000001E-2</v>
      </c>
      <c r="T2746" s="195">
        <v>8.6999999999999994E-2</v>
      </c>
      <c r="U2746" s="195">
        <v>1E-3</v>
      </c>
      <c r="V2746" s="195">
        <v>1.0999999999999999E-2</v>
      </c>
      <c r="W2746" s="195">
        <v>0.50900000000000001</v>
      </c>
      <c r="X2746" s="195">
        <v>0.58699999999999997</v>
      </c>
      <c r="Y2746" s="195">
        <v>0.01</v>
      </c>
      <c r="Z2746" s="195">
        <v>3.1E-2</v>
      </c>
      <c r="AA2746" s="195">
        <v>1.2E-2</v>
      </c>
      <c r="AB2746" s="195">
        <v>3.5000000000000003E-2</v>
      </c>
    </row>
    <row r="2747" spans="1:28" x14ac:dyDescent="0.25">
      <c r="A2747" s="94" t="s">
        <v>4190</v>
      </c>
      <c r="B2747" s="195">
        <v>0.46413849958779885</v>
      </c>
      <c r="C2747" s="195">
        <v>8.2440230832646333E-4</v>
      </c>
      <c r="D2747" s="195">
        <v>0.29554822753503712</v>
      </c>
      <c r="E2747" s="195">
        <v>0.13726298433635614</v>
      </c>
      <c r="F2747" s="195">
        <v>7.1310799670239081E-2</v>
      </c>
      <c r="G2747" s="195">
        <v>8.2440230832646327E-3</v>
      </c>
      <c r="H2747" s="195" t="s">
        <v>143</v>
      </c>
      <c r="I2747" s="195">
        <v>2.2671063478977741E-2</v>
      </c>
      <c r="J2747" s="194">
        <v>1.0000000000000002</v>
      </c>
      <c r="K2747" s="196">
        <v>2426</v>
      </c>
      <c r="L2747" s="94"/>
      <c r="M2747" s="195">
        <v>0.44400000000000001</v>
      </c>
      <c r="N2747" s="195">
        <v>0.48399999999999999</v>
      </c>
      <c r="O2747" s="195">
        <v>0</v>
      </c>
      <c r="P2747" s="195">
        <v>3.0000000000000001E-3</v>
      </c>
      <c r="Q2747" s="195">
        <v>0.27800000000000002</v>
      </c>
      <c r="R2747" s="195">
        <v>0.314</v>
      </c>
      <c r="S2747" s="195">
        <v>0.124</v>
      </c>
      <c r="T2747" s="195">
        <v>0.152</v>
      </c>
      <c r="U2747" s="195">
        <v>6.2E-2</v>
      </c>
      <c r="V2747" s="195">
        <v>8.2000000000000003E-2</v>
      </c>
      <c r="W2747" s="195">
        <v>5.0000000000000001E-3</v>
      </c>
      <c r="X2747" s="195">
        <v>1.2999999999999999E-2</v>
      </c>
      <c r="Y2747" s="195" t="s">
        <v>143</v>
      </c>
      <c r="Z2747" s="195" t="s">
        <v>143</v>
      </c>
      <c r="AA2747" s="195">
        <v>1.7000000000000001E-2</v>
      </c>
      <c r="AB2747" s="195">
        <v>2.9000000000000001E-2</v>
      </c>
    </row>
    <row r="2748" spans="1:28" x14ac:dyDescent="0.25">
      <c r="A2748" s="94" t="s">
        <v>4191</v>
      </c>
      <c r="B2748" s="195">
        <v>9.6399099774943736E-2</v>
      </c>
      <c r="C2748" s="195">
        <v>0.32070517629407352</v>
      </c>
      <c r="D2748" s="195">
        <v>0.22018004501125282</v>
      </c>
      <c r="E2748" s="195">
        <v>6.3390847711927975E-2</v>
      </c>
      <c r="F2748" s="195">
        <v>2.8132033008252063E-2</v>
      </c>
      <c r="G2748" s="195">
        <v>0.24831207801950489</v>
      </c>
      <c r="H2748" s="195">
        <v>2.2505626406601649E-3</v>
      </c>
      <c r="I2748" s="195">
        <v>2.0630157539384845E-2</v>
      </c>
      <c r="J2748" s="194">
        <v>1</v>
      </c>
      <c r="K2748" s="196">
        <v>2666</v>
      </c>
      <c r="L2748" s="94"/>
      <c r="M2748" s="195">
        <v>8.5999999999999993E-2</v>
      </c>
      <c r="N2748" s="195">
        <v>0.108</v>
      </c>
      <c r="O2748" s="195">
        <v>0.30299999999999999</v>
      </c>
      <c r="P2748" s="195">
        <v>0.33900000000000002</v>
      </c>
      <c r="Q2748" s="195">
        <v>0.20499999999999999</v>
      </c>
      <c r="R2748" s="195">
        <v>0.23599999999999999</v>
      </c>
      <c r="S2748" s="195">
        <v>5.5E-2</v>
      </c>
      <c r="T2748" s="195">
        <v>7.2999999999999995E-2</v>
      </c>
      <c r="U2748" s="195">
        <v>2.3E-2</v>
      </c>
      <c r="V2748" s="195">
        <v>3.5000000000000003E-2</v>
      </c>
      <c r="W2748" s="195">
        <v>0.23200000000000001</v>
      </c>
      <c r="X2748" s="195">
        <v>0.26500000000000001</v>
      </c>
      <c r="Y2748" s="195">
        <v>1E-3</v>
      </c>
      <c r="Z2748" s="195">
        <v>5.0000000000000001E-3</v>
      </c>
      <c r="AA2748" s="195">
        <v>1.6E-2</v>
      </c>
      <c r="AB2748" s="195">
        <v>2.7E-2</v>
      </c>
    </row>
    <row r="2749" spans="1:28" x14ac:dyDescent="0.25">
      <c r="A2749" s="94" t="s">
        <v>4192</v>
      </c>
      <c r="B2749" s="195">
        <v>0.3264936632468316</v>
      </c>
      <c r="C2749" s="195">
        <v>0.51569100784550392</v>
      </c>
      <c r="D2749" s="195">
        <v>7.6644538322269168E-2</v>
      </c>
      <c r="E2749" s="195">
        <v>2.0217260108630054E-2</v>
      </c>
      <c r="F2749" s="195">
        <v>3.0175015087507544E-4</v>
      </c>
      <c r="G2749" s="195">
        <v>3.6210018105009054E-2</v>
      </c>
      <c r="H2749" s="195">
        <v>2.7157513578756789E-3</v>
      </c>
      <c r="I2749" s="195">
        <v>2.1726010863005431E-2</v>
      </c>
      <c r="J2749" s="194">
        <v>0.99999999999999989</v>
      </c>
      <c r="K2749" s="196">
        <v>3314</v>
      </c>
      <c r="L2749" s="94"/>
      <c r="M2749" s="195">
        <v>0.311</v>
      </c>
      <c r="N2749" s="195">
        <v>0.34300000000000003</v>
      </c>
      <c r="O2749" s="195">
        <v>0.499</v>
      </c>
      <c r="P2749" s="195">
        <v>0.53300000000000003</v>
      </c>
      <c r="Q2749" s="195">
        <v>6.8000000000000005E-2</v>
      </c>
      <c r="R2749" s="195">
        <v>8.5999999999999993E-2</v>
      </c>
      <c r="S2749" s="195">
        <v>1.6E-2</v>
      </c>
      <c r="T2749" s="195">
        <v>2.5999999999999999E-2</v>
      </c>
      <c r="U2749" s="195">
        <v>0</v>
      </c>
      <c r="V2749" s="195">
        <v>2E-3</v>
      </c>
      <c r="W2749" s="195">
        <v>0.03</v>
      </c>
      <c r="X2749" s="195">
        <v>4.2999999999999997E-2</v>
      </c>
      <c r="Y2749" s="195">
        <v>1E-3</v>
      </c>
      <c r="Z2749" s="195">
        <v>5.0000000000000001E-3</v>
      </c>
      <c r="AA2749" s="195">
        <v>1.7000000000000001E-2</v>
      </c>
      <c r="AB2749" s="195">
        <v>2.7E-2</v>
      </c>
    </row>
    <row r="2750" spans="1:28" x14ac:dyDescent="0.25">
      <c r="A2750" s="94" t="s">
        <v>4193</v>
      </c>
      <c r="B2750" s="195" t="s">
        <v>143</v>
      </c>
      <c r="C2750" s="195">
        <v>0.28113879003558717</v>
      </c>
      <c r="D2750" s="195">
        <v>0.23843416370106763</v>
      </c>
      <c r="E2750" s="195">
        <v>0.18861209964412812</v>
      </c>
      <c r="F2750" s="195">
        <v>5.3380782918149468E-3</v>
      </c>
      <c r="G2750" s="195">
        <v>0.25266903914590749</v>
      </c>
      <c r="H2750" s="195">
        <v>8.8967971530249119E-3</v>
      </c>
      <c r="I2750" s="195">
        <v>2.491103202846975E-2</v>
      </c>
      <c r="J2750" s="194">
        <v>1.0000000000000002</v>
      </c>
      <c r="K2750" s="196">
        <v>562</v>
      </c>
      <c r="L2750" s="94"/>
      <c r="M2750" s="195" t="s">
        <v>143</v>
      </c>
      <c r="N2750" s="195" t="s">
        <v>143</v>
      </c>
      <c r="O2750" s="195">
        <v>0.246</v>
      </c>
      <c r="P2750" s="195">
        <v>0.32</v>
      </c>
      <c r="Q2750" s="195">
        <v>0.20499999999999999</v>
      </c>
      <c r="R2750" s="195">
        <v>0.27500000000000002</v>
      </c>
      <c r="S2750" s="195">
        <v>0.158</v>
      </c>
      <c r="T2750" s="195">
        <v>0.223</v>
      </c>
      <c r="U2750" s="195">
        <v>2E-3</v>
      </c>
      <c r="V2750" s="195">
        <v>1.6E-2</v>
      </c>
      <c r="W2750" s="195">
        <v>0.219</v>
      </c>
      <c r="X2750" s="195">
        <v>0.28999999999999998</v>
      </c>
      <c r="Y2750" s="195">
        <v>4.0000000000000001E-3</v>
      </c>
      <c r="Z2750" s="195">
        <v>2.1000000000000001E-2</v>
      </c>
      <c r="AA2750" s="195">
        <v>1.4999999999999999E-2</v>
      </c>
      <c r="AB2750" s="195">
        <v>4.1000000000000002E-2</v>
      </c>
    </row>
    <row r="2751" spans="1:28" x14ac:dyDescent="0.25">
      <c r="A2751" s="94" t="s">
        <v>4194</v>
      </c>
      <c r="B2751" s="195" t="s">
        <v>143</v>
      </c>
      <c r="C2751" s="195">
        <v>0.3145817912657291</v>
      </c>
      <c r="D2751" s="195">
        <v>0.20059215396002961</v>
      </c>
      <c r="E2751" s="195">
        <v>9.3264248704663211E-2</v>
      </c>
      <c r="F2751" s="195">
        <v>9.6225018504811251E-3</v>
      </c>
      <c r="G2751" s="195">
        <v>0.35751295336787564</v>
      </c>
      <c r="H2751" s="195">
        <v>6.6617320503330867E-3</v>
      </c>
      <c r="I2751" s="195">
        <v>1.776461880088823E-2</v>
      </c>
      <c r="J2751" s="194">
        <v>0.99999999999999978</v>
      </c>
      <c r="K2751" s="196">
        <v>2702</v>
      </c>
      <c r="L2751" s="94"/>
      <c r="M2751" s="195" t="s">
        <v>143</v>
      </c>
      <c r="N2751" s="195" t="s">
        <v>143</v>
      </c>
      <c r="O2751" s="195">
        <v>0.29699999999999999</v>
      </c>
      <c r="P2751" s="195">
        <v>0.33200000000000002</v>
      </c>
      <c r="Q2751" s="195">
        <v>0.186</v>
      </c>
      <c r="R2751" s="195">
        <v>0.216</v>
      </c>
      <c r="S2751" s="195">
        <v>8.3000000000000004E-2</v>
      </c>
      <c r="T2751" s="195">
        <v>0.105</v>
      </c>
      <c r="U2751" s="195">
        <v>7.0000000000000001E-3</v>
      </c>
      <c r="V2751" s="195">
        <v>1.4E-2</v>
      </c>
      <c r="W2751" s="195">
        <v>0.34</v>
      </c>
      <c r="X2751" s="195">
        <v>0.376</v>
      </c>
      <c r="Y2751" s="195">
        <v>4.0000000000000001E-3</v>
      </c>
      <c r="Z2751" s="195">
        <v>1.0999999999999999E-2</v>
      </c>
      <c r="AA2751" s="195">
        <v>1.2999999999999999E-2</v>
      </c>
      <c r="AB2751" s="195">
        <v>2.3E-2</v>
      </c>
    </row>
    <row r="2752" spans="1:28" x14ac:dyDescent="0.25">
      <c r="A2752" s="94" t="s">
        <v>4195</v>
      </c>
      <c r="B2752" s="195" t="s">
        <v>143</v>
      </c>
      <c r="C2752" s="195">
        <v>0.55780022446689115</v>
      </c>
      <c r="D2752" s="195">
        <v>0.26487093153759822</v>
      </c>
      <c r="E2752" s="195">
        <v>5.8361391694725026E-2</v>
      </c>
      <c r="F2752" s="195">
        <v>3.3670033670033669E-3</v>
      </c>
      <c r="G2752" s="195">
        <v>2.6936026936026935E-2</v>
      </c>
      <c r="H2752" s="195" t="s">
        <v>143</v>
      </c>
      <c r="I2752" s="195">
        <v>8.866442199775533E-2</v>
      </c>
      <c r="J2752" s="194">
        <v>1</v>
      </c>
      <c r="K2752" s="196">
        <v>891</v>
      </c>
      <c r="L2752" s="94"/>
      <c r="M2752" s="195" t="s">
        <v>143</v>
      </c>
      <c r="N2752" s="195" t="s">
        <v>143</v>
      </c>
      <c r="O2752" s="195">
        <v>0.52500000000000002</v>
      </c>
      <c r="P2752" s="195">
        <v>0.59</v>
      </c>
      <c r="Q2752" s="195">
        <v>0.23699999999999999</v>
      </c>
      <c r="R2752" s="195">
        <v>0.29499999999999998</v>
      </c>
      <c r="S2752" s="195">
        <v>4.4999999999999998E-2</v>
      </c>
      <c r="T2752" s="195">
        <v>7.5999999999999998E-2</v>
      </c>
      <c r="U2752" s="195">
        <v>1E-3</v>
      </c>
      <c r="V2752" s="195">
        <v>0.01</v>
      </c>
      <c r="W2752" s="195">
        <v>1.7999999999999999E-2</v>
      </c>
      <c r="X2752" s="195">
        <v>0.04</v>
      </c>
      <c r="Y2752" s="195" t="s">
        <v>143</v>
      </c>
      <c r="Z2752" s="195" t="s">
        <v>143</v>
      </c>
      <c r="AA2752" s="195">
        <v>7.1999999999999995E-2</v>
      </c>
      <c r="AB2752" s="195">
        <v>0.109</v>
      </c>
    </row>
    <row r="2753" spans="1:28" x14ac:dyDescent="0.25">
      <c r="A2753" s="94" t="s">
        <v>4196</v>
      </c>
      <c r="B2753" s="195" t="s">
        <v>143</v>
      </c>
      <c r="C2753" s="195">
        <v>0.26579739217652959</v>
      </c>
      <c r="D2753" s="195">
        <v>0.33199598796389168</v>
      </c>
      <c r="E2753" s="195">
        <v>0.11033099297893681</v>
      </c>
      <c r="F2753" s="195">
        <v>1.1033099297893681E-2</v>
      </c>
      <c r="G2753" s="195">
        <v>0.25175526579739216</v>
      </c>
      <c r="H2753" s="195" t="s">
        <v>143</v>
      </c>
      <c r="I2753" s="195">
        <v>2.9087261785356068E-2</v>
      </c>
      <c r="J2753" s="194">
        <v>0.99999999999999989</v>
      </c>
      <c r="K2753" s="196">
        <v>997</v>
      </c>
      <c r="L2753" s="94"/>
      <c r="M2753" s="195" t="s">
        <v>143</v>
      </c>
      <c r="N2753" s="195" t="s">
        <v>143</v>
      </c>
      <c r="O2753" s="195">
        <v>0.23899999999999999</v>
      </c>
      <c r="P2753" s="195">
        <v>0.29399999999999998</v>
      </c>
      <c r="Q2753" s="195">
        <v>0.30299999999999999</v>
      </c>
      <c r="R2753" s="195">
        <v>0.36199999999999999</v>
      </c>
      <c r="S2753" s="195">
        <v>9.1999999999999998E-2</v>
      </c>
      <c r="T2753" s="195">
        <v>0.13100000000000001</v>
      </c>
      <c r="U2753" s="195">
        <v>6.0000000000000001E-3</v>
      </c>
      <c r="V2753" s="195">
        <v>0.02</v>
      </c>
      <c r="W2753" s="195">
        <v>0.22600000000000001</v>
      </c>
      <c r="X2753" s="195">
        <v>0.28000000000000003</v>
      </c>
      <c r="Y2753" s="195" t="s">
        <v>143</v>
      </c>
      <c r="Z2753" s="195" t="s">
        <v>143</v>
      </c>
      <c r="AA2753" s="195">
        <v>0.02</v>
      </c>
      <c r="AB2753" s="195">
        <v>4.1000000000000002E-2</v>
      </c>
    </row>
    <row r="2754" spans="1:28" x14ac:dyDescent="0.25">
      <c r="A2754" s="94" t="s">
        <v>4197</v>
      </c>
      <c r="B2754" s="195" t="s">
        <v>143</v>
      </c>
      <c r="C2754" s="195">
        <v>0.48484848484848486</v>
      </c>
      <c r="D2754" s="195">
        <v>0.17845117845117844</v>
      </c>
      <c r="E2754" s="195">
        <v>6.9023569023569029E-2</v>
      </c>
      <c r="F2754" s="195">
        <v>6.9023569023569029E-2</v>
      </c>
      <c r="G2754" s="195">
        <v>0.17508417508417509</v>
      </c>
      <c r="H2754" s="195">
        <v>1.6835016835016834E-3</v>
      </c>
      <c r="I2754" s="195">
        <v>2.1885521885521887E-2</v>
      </c>
      <c r="J2754" s="194">
        <v>0.99999999999999989</v>
      </c>
      <c r="K2754" s="196">
        <v>594</v>
      </c>
      <c r="L2754" s="94"/>
      <c r="M2754" s="195" t="s">
        <v>143</v>
      </c>
      <c r="N2754" s="195" t="s">
        <v>143</v>
      </c>
      <c r="O2754" s="195">
        <v>0.44500000000000001</v>
      </c>
      <c r="P2754" s="195">
        <v>0.52500000000000002</v>
      </c>
      <c r="Q2754" s="195">
        <v>0.15</v>
      </c>
      <c r="R2754" s="195">
        <v>0.21099999999999999</v>
      </c>
      <c r="S2754" s="195">
        <v>5.0999999999999997E-2</v>
      </c>
      <c r="T2754" s="195">
        <v>9.1999999999999998E-2</v>
      </c>
      <c r="U2754" s="195">
        <v>5.0999999999999997E-2</v>
      </c>
      <c r="V2754" s="195">
        <v>9.1999999999999998E-2</v>
      </c>
      <c r="W2754" s="195">
        <v>0.14699999999999999</v>
      </c>
      <c r="X2754" s="195">
        <v>0.20799999999999999</v>
      </c>
      <c r="Y2754" s="195">
        <v>0</v>
      </c>
      <c r="Z2754" s="195">
        <v>8.9999999999999993E-3</v>
      </c>
      <c r="AA2754" s="195">
        <v>1.2999999999999999E-2</v>
      </c>
      <c r="AB2754" s="195">
        <v>3.6999999999999998E-2</v>
      </c>
    </row>
    <row r="2755" spans="1:28" x14ac:dyDescent="0.25">
      <c r="A2755" s="94" t="s">
        <v>4198</v>
      </c>
      <c r="B2755" s="195" t="s">
        <v>143</v>
      </c>
      <c r="C2755" s="195">
        <v>0.17229729729729729</v>
      </c>
      <c r="D2755" s="195">
        <v>0.23479729729729729</v>
      </c>
      <c r="E2755" s="195">
        <v>0.10810810810810811</v>
      </c>
      <c r="F2755" s="195">
        <v>3.0405405405405407E-2</v>
      </c>
      <c r="G2755" s="195">
        <v>0.42398648648648651</v>
      </c>
      <c r="H2755" s="195">
        <v>8.4459459459459464E-3</v>
      </c>
      <c r="I2755" s="195">
        <v>2.1959459459459461E-2</v>
      </c>
      <c r="J2755" s="194">
        <v>0.99999999999999989</v>
      </c>
      <c r="K2755" s="196">
        <v>592</v>
      </c>
      <c r="L2755" s="94"/>
      <c r="M2755" s="195" t="s">
        <v>143</v>
      </c>
      <c r="N2755" s="195" t="s">
        <v>143</v>
      </c>
      <c r="O2755" s="195">
        <v>0.14399999999999999</v>
      </c>
      <c r="P2755" s="195">
        <v>0.20499999999999999</v>
      </c>
      <c r="Q2755" s="195">
        <v>0.20200000000000001</v>
      </c>
      <c r="R2755" s="195">
        <v>0.27100000000000002</v>
      </c>
      <c r="S2755" s="195">
        <v>8.5999999999999993E-2</v>
      </c>
      <c r="T2755" s="195">
        <v>0.13600000000000001</v>
      </c>
      <c r="U2755" s="195">
        <v>1.9E-2</v>
      </c>
      <c r="V2755" s="195">
        <v>4.8000000000000001E-2</v>
      </c>
      <c r="W2755" s="195">
        <v>0.38500000000000001</v>
      </c>
      <c r="X2755" s="195">
        <v>0.46400000000000002</v>
      </c>
      <c r="Y2755" s="195">
        <v>4.0000000000000001E-3</v>
      </c>
      <c r="Z2755" s="195">
        <v>0.02</v>
      </c>
      <c r="AA2755" s="195">
        <v>1.2999999999999999E-2</v>
      </c>
      <c r="AB2755" s="195">
        <v>3.6999999999999998E-2</v>
      </c>
    </row>
    <row r="2756" spans="1:28" x14ac:dyDescent="0.25">
      <c r="A2756" s="94" t="s">
        <v>4199</v>
      </c>
      <c r="B2756" s="195" t="s">
        <v>143</v>
      </c>
      <c r="C2756" s="195">
        <v>0.48274728885967794</v>
      </c>
      <c r="D2756" s="195">
        <v>0.27965823200788698</v>
      </c>
      <c r="E2756" s="195">
        <v>0.12619125862635558</v>
      </c>
      <c r="F2756" s="195">
        <v>1.5116661189615511E-2</v>
      </c>
      <c r="G2756" s="195">
        <v>7.1639829116003945E-2</v>
      </c>
      <c r="H2756" s="195">
        <v>1.9717384160368059E-3</v>
      </c>
      <c r="I2756" s="195">
        <v>2.2674991784423268E-2</v>
      </c>
      <c r="J2756" s="194">
        <v>1</v>
      </c>
      <c r="K2756" s="196">
        <v>3043</v>
      </c>
      <c r="L2756" s="94"/>
      <c r="M2756" s="195" t="s">
        <v>143</v>
      </c>
      <c r="N2756" s="195" t="s">
        <v>143</v>
      </c>
      <c r="O2756" s="195">
        <v>0.46500000000000002</v>
      </c>
      <c r="P2756" s="195">
        <v>0.501</v>
      </c>
      <c r="Q2756" s="195">
        <v>0.26400000000000001</v>
      </c>
      <c r="R2756" s="195">
        <v>0.29599999999999999</v>
      </c>
      <c r="S2756" s="195">
        <v>0.115</v>
      </c>
      <c r="T2756" s="195">
        <v>0.13800000000000001</v>
      </c>
      <c r="U2756" s="195">
        <v>1.0999999999999999E-2</v>
      </c>
      <c r="V2756" s="195">
        <v>0.02</v>
      </c>
      <c r="W2756" s="195">
        <v>6.3E-2</v>
      </c>
      <c r="X2756" s="195">
        <v>8.1000000000000003E-2</v>
      </c>
      <c r="Y2756" s="195">
        <v>1E-3</v>
      </c>
      <c r="Z2756" s="195">
        <v>4.0000000000000001E-3</v>
      </c>
      <c r="AA2756" s="195">
        <v>1.7999999999999999E-2</v>
      </c>
      <c r="AB2756" s="195">
        <v>2.9000000000000001E-2</v>
      </c>
    </row>
    <row r="2757" spans="1:28" x14ac:dyDescent="0.25">
      <c r="A2757" s="94" t="s">
        <v>4200</v>
      </c>
      <c r="B2757" s="195" t="s">
        <v>143</v>
      </c>
      <c r="C2757" s="195">
        <v>0.55403087478559176</v>
      </c>
      <c r="D2757" s="195">
        <v>0.274442538593482</v>
      </c>
      <c r="E2757" s="195">
        <v>6.6895368782161235E-2</v>
      </c>
      <c r="F2757" s="195" t="s">
        <v>143</v>
      </c>
      <c r="G2757" s="195">
        <v>7.2041166380789029E-2</v>
      </c>
      <c r="H2757" s="195">
        <v>6.8610634648370496E-3</v>
      </c>
      <c r="I2757" s="195">
        <v>2.5728987993138937E-2</v>
      </c>
      <c r="J2757" s="194">
        <v>1</v>
      </c>
      <c r="K2757" s="196">
        <v>583</v>
      </c>
      <c r="L2757" s="94"/>
      <c r="M2757" s="195" t="s">
        <v>143</v>
      </c>
      <c r="N2757" s="195" t="s">
        <v>143</v>
      </c>
      <c r="O2757" s="195">
        <v>0.51300000000000001</v>
      </c>
      <c r="P2757" s="195">
        <v>0.59399999999999997</v>
      </c>
      <c r="Q2757" s="195">
        <v>0.24</v>
      </c>
      <c r="R2757" s="195">
        <v>0.312</v>
      </c>
      <c r="S2757" s="195">
        <v>4.9000000000000002E-2</v>
      </c>
      <c r="T2757" s="195">
        <v>0.09</v>
      </c>
      <c r="U2757" s="195" t="s">
        <v>143</v>
      </c>
      <c r="V2757" s="195" t="s">
        <v>143</v>
      </c>
      <c r="W2757" s="195">
        <v>5.3999999999999999E-2</v>
      </c>
      <c r="X2757" s="195">
        <v>9.6000000000000002E-2</v>
      </c>
      <c r="Y2757" s="195">
        <v>3.0000000000000001E-3</v>
      </c>
      <c r="Z2757" s="195">
        <v>1.7999999999999999E-2</v>
      </c>
      <c r="AA2757" s="195">
        <v>1.6E-2</v>
      </c>
      <c r="AB2757" s="195">
        <v>4.2000000000000003E-2</v>
      </c>
    </row>
    <row r="2758" spans="1:28" x14ac:dyDescent="0.25">
      <c r="A2758" s="94" t="s">
        <v>4201</v>
      </c>
      <c r="B2758" s="195">
        <v>6.1114439784301977E-2</v>
      </c>
      <c r="C2758" s="195">
        <v>0.34500271049102682</v>
      </c>
      <c r="D2758" s="195">
        <v>0.26905189877029301</v>
      </c>
      <c r="E2758" s="195">
        <v>7.877542868555451E-2</v>
      </c>
      <c r="F2758" s="195">
        <v>1.7290079602841735E-2</v>
      </c>
      <c r="G2758" s="195">
        <v>0.19358612228594255</v>
      </c>
      <c r="H2758" s="195">
        <v>3.1384632942451995E-4</v>
      </c>
      <c r="I2758" s="195">
        <v>3.4865474050614853E-2</v>
      </c>
      <c r="J2758" s="194">
        <v>1</v>
      </c>
      <c r="K2758" s="196">
        <v>35049</v>
      </c>
      <c r="L2758" s="94"/>
      <c r="M2758" s="195">
        <v>5.8999999999999997E-2</v>
      </c>
      <c r="N2758" s="195">
        <v>6.4000000000000001E-2</v>
      </c>
      <c r="O2758" s="195">
        <v>0.34</v>
      </c>
      <c r="P2758" s="195">
        <v>0.35</v>
      </c>
      <c r="Q2758" s="195">
        <v>0.26400000000000001</v>
      </c>
      <c r="R2758" s="195">
        <v>0.27400000000000002</v>
      </c>
      <c r="S2758" s="195">
        <v>7.5999999999999998E-2</v>
      </c>
      <c r="T2758" s="195">
        <v>8.2000000000000003E-2</v>
      </c>
      <c r="U2758" s="195">
        <v>1.6E-2</v>
      </c>
      <c r="V2758" s="195">
        <v>1.9E-2</v>
      </c>
      <c r="W2758" s="195">
        <v>0.189</v>
      </c>
      <c r="X2758" s="195">
        <v>0.19800000000000001</v>
      </c>
      <c r="Y2758" s="195">
        <v>0</v>
      </c>
      <c r="Z2758" s="195">
        <v>1E-3</v>
      </c>
      <c r="AA2758" s="195">
        <v>3.3000000000000002E-2</v>
      </c>
      <c r="AB2758" s="195">
        <v>3.6999999999999998E-2</v>
      </c>
    </row>
    <row r="2759" spans="1:28" x14ac:dyDescent="0.25">
      <c r="A2759" s="94" t="s">
        <v>4202</v>
      </c>
      <c r="B2759" s="195" t="s">
        <v>143</v>
      </c>
      <c r="C2759" s="195">
        <v>0.39941690962099125</v>
      </c>
      <c r="D2759" s="195">
        <v>0.25364431486880468</v>
      </c>
      <c r="E2759" s="195">
        <v>0.10204081632653061</v>
      </c>
      <c r="F2759" s="195">
        <v>1.84645286686103E-2</v>
      </c>
      <c r="G2759" s="195">
        <v>0.19922254616132168</v>
      </c>
      <c r="H2759" s="195" t="s">
        <v>143</v>
      </c>
      <c r="I2759" s="195">
        <v>2.7210884353741496E-2</v>
      </c>
      <c r="J2759" s="194">
        <v>1</v>
      </c>
      <c r="K2759" s="196">
        <v>1029</v>
      </c>
      <c r="L2759" s="94"/>
      <c r="M2759" s="195" t="s">
        <v>143</v>
      </c>
      <c r="N2759" s="195" t="s">
        <v>143</v>
      </c>
      <c r="O2759" s="195">
        <v>0.37</v>
      </c>
      <c r="P2759" s="195">
        <v>0.43</v>
      </c>
      <c r="Q2759" s="195">
        <v>0.22800000000000001</v>
      </c>
      <c r="R2759" s="195">
        <v>0.28100000000000003</v>
      </c>
      <c r="S2759" s="195">
        <v>8.5000000000000006E-2</v>
      </c>
      <c r="T2759" s="195">
        <v>0.122</v>
      </c>
      <c r="U2759" s="195">
        <v>1.2E-2</v>
      </c>
      <c r="V2759" s="195">
        <v>2.9000000000000001E-2</v>
      </c>
      <c r="W2759" s="195">
        <v>0.17599999999999999</v>
      </c>
      <c r="X2759" s="195">
        <v>0.22500000000000001</v>
      </c>
      <c r="Y2759" s="195" t="s">
        <v>143</v>
      </c>
      <c r="Z2759" s="195" t="s">
        <v>143</v>
      </c>
      <c r="AA2759" s="195">
        <v>1.9E-2</v>
      </c>
      <c r="AB2759" s="195">
        <v>3.9E-2</v>
      </c>
    </row>
    <row r="2760" spans="1:28" x14ac:dyDescent="0.25">
      <c r="A2760" s="94" t="s">
        <v>4203</v>
      </c>
      <c r="B2760" s="195" t="s">
        <v>143</v>
      </c>
      <c r="C2760" s="195">
        <v>0.12595837897042717</v>
      </c>
      <c r="D2760" s="195">
        <v>0.20481927710843373</v>
      </c>
      <c r="E2760" s="195">
        <v>6.7907995618838993E-2</v>
      </c>
      <c r="F2760" s="195">
        <v>1.0952902519167579E-2</v>
      </c>
      <c r="G2760" s="195">
        <v>0.53778751369112809</v>
      </c>
      <c r="H2760" s="195">
        <v>2.1905805038335158E-3</v>
      </c>
      <c r="I2760" s="195">
        <v>5.0383351588170866E-2</v>
      </c>
      <c r="J2760" s="194">
        <v>0.99999999999999989</v>
      </c>
      <c r="K2760" s="196">
        <v>913</v>
      </c>
      <c r="L2760" s="94"/>
      <c r="M2760" s="195" t="s">
        <v>143</v>
      </c>
      <c r="N2760" s="195" t="s">
        <v>143</v>
      </c>
      <c r="O2760" s="195">
        <v>0.106</v>
      </c>
      <c r="P2760" s="195">
        <v>0.14899999999999999</v>
      </c>
      <c r="Q2760" s="195">
        <v>0.18</v>
      </c>
      <c r="R2760" s="195">
        <v>0.23200000000000001</v>
      </c>
      <c r="S2760" s="195">
        <v>5.2999999999999999E-2</v>
      </c>
      <c r="T2760" s="195">
        <v>8.5999999999999993E-2</v>
      </c>
      <c r="U2760" s="195">
        <v>6.0000000000000001E-3</v>
      </c>
      <c r="V2760" s="195">
        <v>0.02</v>
      </c>
      <c r="W2760" s="195">
        <v>0.505</v>
      </c>
      <c r="X2760" s="195">
        <v>0.56999999999999995</v>
      </c>
      <c r="Y2760" s="195">
        <v>1E-3</v>
      </c>
      <c r="Z2760" s="195">
        <v>8.0000000000000002E-3</v>
      </c>
      <c r="AA2760" s="195">
        <v>3.7999999999999999E-2</v>
      </c>
      <c r="AB2760" s="195">
        <v>6.7000000000000004E-2</v>
      </c>
    </row>
    <row r="2761" spans="1:28" x14ac:dyDescent="0.25">
      <c r="A2761" s="94" t="s">
        <v>4204</v>
      </c>
      <c r="B2761" s="195">
        <v>0.32973297329732976</v>
      </c>
      <c r="C2761" s="195">
        <v>1.2001200120012002E-3</v>
      </c>
      <c r="D2761" s="195">
        <v>0.36903690369036901</v>
      </c>
      <c r="E2761" s="195">
        <v>0.26522652265226521</v>
      </c>
      <c r="F2761" s="195">
        <v>1.11011101110111E-2</v>
      </c>
      <c r="G2761" s="195">
        <v>5.4005400540054005E-3</v>
      </c>
      <c r="H2761" s="195" t="s">
        <v>143</v>
      </c>
      <c r="I2761" s="195">
        <v>1.8301830183018303E-2</v>
      </c>
      <c r="J2761" s="194">
        <v>1</v>
      </c>
      <c r="K2761" s="196">
        <v>3333</v>
      </c>
      <c r="L2761" s="94"/>
      <c r="M2761" s="195">
        <v>0.314</v>
      </c>
      <c r="N2761" s="195">
        <v>0.34599999999999997</v>
      </c>
      <c r="O2761" s="195">
        <v>0</v>
      </c>
      <c r="P2761" s="195">
        <v>3.0000000000000001E-3</v>
      </c>
      <c r="Q2761" s="195">
        <v>0.35299999999999998</v>
      </c>
      <c r="R2761" s="195">
        <v>0.38600000000000001</v>
      </c>
      <c r="S2761" s="195">
        <v>0.251</v>
      </c>
      <c r="T2761" s="195">
        <v>0.28000000000000003</v>
      </c>
      <c r="U2761" s="195">
        <v>8.0000000000000002E-3</v>
      </c>
      <c r="V2761" s="195">
        <v>1.4999999999999999E-2</v>
      </c>
      <c r="W2761" s="195">
        <v>3.0000000000000001E-3</v>
      </c>
      <c r="X2761" s="195">
        <v>8.9999999999999993E-3</v>
      </c>
      <c r="Y2761" s="195" t="s">
        <v>143</v>
      </c>
      <c r="Z2761" s="195" t="s">
        <v>143</v>
      </c>
      <c r="AA2761" s="195">
        <v>1.4E-2</v>
      </c>
      <c r="AB2761" s="195">
        <v>2.3E-2</v>
      </c>
    </row>
    <row r="2762" spans="1:28" x14ac:dyDescent="0.25">
      <c r="A2762" s="94" t="s">
        <v>4205</v>
      </c>
      <c r="B2762" s="195">
        <v>9.6125907990314771E-2</v>
      </c>
      <c r="C2762" s="195">
        <v>0.28547215496368039</v>
      </c>
      <c r="D2762" s="195">
        <v>0.25423728813559321</v>
      </c>
      <c r="E2762" s="195">
        <v>5.9564164648910414E-2</v>
      </c>
      <c r="F2762" s="195">
        <v>3.2687651331719129E-2</v>
      </c>
      <c r="G2762" s="195">
        <v>0.23753026634382565</v>
      </c>
      <c r="H2762" s="195">
        <v>2.4213075060532688E-4</v>
      </c>
      <c r="I2762" s="195">
        <v>3.4140435835351091E-2</v>
      </c>
      <c r="J2762" s="194">
        <v>1</v>
      </c>
      <c r="K2762" s="196">
        <v>4130</v>
      </c>
      <c r="L2762" s="94"/>
      <c r="M2762" s="195">
        <v>8.7999999999999995E-2</v>
      </c>
      <c r="N2762" s="195">
        <v>0.105</v>
      </c>
      <c r="O2762" s="195">
        <v>0.27200000000000002</v>
      </c>
      <c r="P2762" s="195">
        <v>0.29899999999999999</v>
      </c>
      <c r="Q2762" s="195">
        <v>0.24099999999999999</v>
      </c>
      <c r="R2762" s="195">
        <v>0.26800000000000002</v>
      </c>
      <c r="S2762" s="195">
        <v>5.2999999999999999E-2</v>
      </c>
      <c r="T2762" s="195">
        <v>6.7000000000000004E-2</v>
      </c>
      <c r="U2762" s="195">
        <v>2.8000000000000001E-2</v>
      </c>
      <c r="V2762" s="195">
        <v>3.9E-2</v>
      </c>
      <c r="W2762" s="195">
        <v>0.22500000000000001</v>
      </c>
      <c r="X2762" s="195">
        <v>0.251</v>
      </c>
      <c r="Y2762" s="195">
        <v>0</v>
      </c>
      <c r="Z2762" s="195">
        <v>1E-3</v>
      </c>
      <c r="AA2762" s="195">
        <v>2.9000000000000001E-2</v>
      </c>
      <c r="AB2762" s="195">
        <v>0.04</v>
      </c>
    </row>
    <row r="2763" spans="1:28" x14ac:dyDescent="0.25">
      <c r="A2763" s="94" t="s">
        <v>4206</v>
      </c>
      <c r="B2763" s="195">
        <v>0.30281948004393994</v>
      </c>
      <c r="C2763" s="195">
        <v>0.52251922372757231</v>
      </c>
      <c r="D2763" s="195">
        <v>8.7696814353716582E-2</v>
      </c>
      <c r="E2763" s="195">
        <v>1.794214573416331E-2</v>
      </c>
      <c r="F2763" s="195">
        <v>9.1541559868180155E-4</v>
      </c>
      <c r="G2763" s="195">
        <v>3.4419626510435737E-2</v>
      </c>
      <c r="H2763" s="195" t="s">
        <v>143</v>
      </c>
      <c r="I2763" s="195">
        <v>3.3687294031490296E-2</v>
      </c>
      <c r="J2763" s="194">
        <v>1</v>
      </c>
      <c r="K2763" s="196">
        <v>5462</v>
      </c>
      <c r="L2763" s="94"/>
      <c r="M2763" s="195">
        <v>0.29099999999999998</v>
      </c>
      <c r="N2763" s="195">
        <v>0.315</v>
      </c>
      <c r="O2763" s="195">
        <v>0.50900000000000001</v>
      </c>
      <c r="P2763" s="195">
        <v>0.53600000000000003</v>
      </c>
      <c r="Q2763" s="195">
        <v>0.08</v>
      </c>
      <c r="R2763" s="195">
        <v>9.5000000000000001E-2</v>
      </c>
      <c r="S2763" s="195">
        <v>1.4999999999999999E-2</v>
      </c>
      <c r="T2763" s="195">
        <v>2.1999999999999999E-2</v>
      </c>
      <c r="U2763" s="195">
        <v>0</v>
      </c>
      <c r="V2763" s="195">
        <v>2E-3</v>
      </c>
      <c r="W2763" s="195">
        <v>0.03</v>
      </c>
      <c r="X2763" s="195">
        <v>0.04</v>
      </c>
      <c r="Y2763" s="195" t="s">
        <v>143</v>
      </c>
      <c r="Z2763" s="195" t="s">
        <v>143</v>
      </c>
      <c r="AA2763" s="195">
        <v>2.9000000000000001E-2</v>
      </c>
      <c r="AB2763" s="195">
        <v>3.9E-2</v>
      </c>
    </row>
    <row r="2764" spans="1:28" x14ac:dyDescent="0.25">
      <c r="A2764" s="94" t="s">
        <v>4207</v>
      </c>
      <c r="B2764" s="195" t="s">
        <v>143</v>
      </c>
      <c r="C2764" s="195">
        <v>0.25672877846790892</v>
      </c>
      <c r="D2764" s="195">
        <v>0.32401656314699795</v>
      </c>
      <c r="E2764" s="195">
        <v>0.13871635610766045</v>
      </c>
      <c r="F2764" s="195">
        <v>1.9668737060041408E-2</v>
      </c>
      <c r="G2764" s="195">
        <v>0.22463768115942029</v>
      </c>
      <c r="H2764" s="195" t="s">
        <v>143</v>
      </c>
      <c r="I2764" s="195">
        <v>3.6231884057971016E-2</v>
      </c>
      <c r="J2764" s="194">
        <v>1</v>
      </c>
      <c r="K2764" s="196">
        <v>966</v>
      </c>
      <c r="L2764" s="94"/>
      <c r="M2764" s="195" t="s">
        <v>143</v>
      </c>
      <c r="N2764" s="195" t="s">
        <v>143</v>
      </c>
      <c r="O2764" s="195">
        <v>0.23</v>
      </c>
      <c r="P2764" s="195">
        <v>0.28499999999999998</v>
      </c>
      <c r="Q2764" s="195">
        <v>0.29499999999999998</v>
      </c>
      <c r="R2764" s="195">
        <v>0.35399999999999998</v>
      </c>
      <c r="S2764" s="195">
        <v>0.11799999999999999</v>
      </c>
      <c r="T2764" s="195">
        <v>0.16200000000000001</v>
      </c>
      <c r="U2764" s="195">
        <v>1.2999999999999999E-2</v>
      </c>
      <c r="V2764" s="195">
        <v>3.1E-2</v>
      </c>
      <c r="W2764" s="195">
        <v>0.19900000000000001</v>
      </c>
      <c r="X2764" s="195">
        <v>0.252</v>
      </c>
      <c r="Y2764" s="195" t="s">
        <v>143</v>
      </c>
      <c r="Z2764" s="195" t="s">
        <v>143</v>
      </c>
      <c r="AA2764" s="195">
        <v>2.5999999999999999E-2</v>
      </c>
      <c r="AB2764" s="195">
        <v>0.05</v>
      </c>
    </row>
    <row r="2765" spans="1:28" x14ac:dyDescent="0.25">
      <c r="A2765" s="94" t="s">
        <v>4208</v>
      </c>
      <c r="B2765" s="195" t="s">
        <v>143</v>
      </c>
      <c r="C2765" s="195">
        <v>0.26139026295235618</v>
      </c>
      <c r="D2765" s="195">
        <v>0.24264514449362146</v>
      </c>
      <c r="E2765" s="195">
        <v>0.11273105961989065</v>
      </c>
      <c r="F2765" s="195">
        <v>1.7443374121322571E-2</v>
      </c>
      <c r="G2765" s="195">
        <v>0.33871387659463681</v>
      </c>
      <c r="H2765" s="195">
        <v>2.6034886748242648E-4</v>
      </c>
      <c r="I2765" s="195">
        <v>2.6815933350689925E-2</v>
      </c>
      <c r="J2765" s="194">
        <v>0.99999999999999989</v>
      </c>
      <c r="K2765" s="196">
        <v>3841</v>
      </c>
      <c r="L2765" s="94"/>
      <c r="M2765" s="195" t="s">
        <v>143</v>
      </c>
      <c r="N2765" s="195" t="s">
        <v>143</v>
      </c>
      <c r="O2765" s="195">
        <v>0.248</v>
      </c>
      <c r="P2765" s="195">
        <v>0.27600000000000002</v>
      </c>
      <c r="Q2765" s="195">
        <v>0.22900000000000001</v>
      </c>
      <c r="R2765" s="195">
        <v>0.25600000000000001</v>
      </c>
      <c r="S2765" s="195">
        <v>0.10299999999999999</v>
      </c>
      <c r="T2765" s="195">
        <v>0.123</v>
      </c>
      <c r="U2765" s="195">
        <v>1.4E-2</v>
      </c>
      <c r="V2765" s="195">
        <v>2.1999999999999999E-2</v>
      </c>
      <c r="W2765" s="195">
        <v>0.32400000000000001</v>
      </c>
      <c r="X2765" s="195">
        <v>0.35399999999999998</v>
      </c>
      <c r="Y2765" s="195">
        <v>0</v>
      </c>
      <c r="Z2765" s="195">
        <v>1E-3</v>
      </c>
      <c r="AA2765" s="195">
        <v>2.1999999999999999E-2</v>
      </c>
      <c r="AB2765" s="195">
        <v>3.2000000000000001E-2</v>
      </c>
    </row>
    <row r="2766" spans="1:28" x14ac:dyDescent="0.25">
      <c r="A2766" s="94" t="s">
        <v>4209</v>
      </c>
      <c r="B2766" s="195" t="s">
        <v>143</v>
      </c>
      <c r="C2766" s="195">
        <v>0.55547991831177668</v>
      </c>
      <c r="D2766" s="195">
        <v>0.31381892443839349</v>
      </c>
      <c r="E2766" s="195">
        <v>4.2886317222600411E-2</v>
      </c>
      <c r="F2766" s="195">
        <v>4.7651463580667122E-3</v>
      </c>
      <c r="G2766" s="195">
        <v>1.0891763104152484E-2</v>
      </c>
      <c r="H2766" s="195" t="s">
        <v>143</v>
      </c>
      <c r="I2766" s="195">
        <v>7.2157930565010214E-2</v>
      </c>
      <c r="J2766" s="194">
        <v>1</v>
      </c>
      <c r="K2766" s="196">
        <v>1469</v>
      </c>
      <c r="L2766" s="94"/>
      <c r="M2766" s="195" t="s">
        <v>143</v>
      </c>
      <c r="N2766" s="195" t="s">
        <v>143</v>
      </c>
      <c r="O2766" s="195">
        <v>0.53</v>
      </c>
      <c r="P2766" s="195">
        <v>0.58099999999999996</v>
      </c>
      <c r="Q2766" s="195">
        <v>0.29099999999999998</v>
      </c>
      <c r="R2766" s="195">
        <v>0.33800000000000002</v>
      </c>
      <c r="S2766" s="195">
        <v>3.4000000000000002E-2</v>
      </c>
      <c r="T2766" s="195">
        <v>5.3999999999999999E-2</v>
      </c>
      <c r="U2766" s="195">
        <v>2E-3</v>
      </c>
      <c r="V2766" s="195">
        <v>0.01</v>
      </c>
      <c r="W2766" s="195">
        <v>7.0000000000000001E-3</v>
      </c>
      <c r="X2766" s="195">
        <v>1.7999999999999999E-2</v>
      </c>
      <c r="Y2766" s="195" t="s">
        <v>143</v>
      </c>
      <c r="Z2766" s="195" t="s">
        <v>143</v>
      </c>
      <c r="AA2766" s="195">
        <v>0.06</v>
      </c>
      <c r="AB2766" s="195">
        <v>8.6999999999999994E-2</v>
      </c>
    </row>
    <row r="2767" spans="1:28" x14ac:dyDescent="0.25">
      <c r="A2767" s="94" t="s">
        <v>4210</v>
      </c>
      <c r="B2767" s="195" t="s">
        <v>143</v>
      </c>
      <c r="C2767" s="195">
        <v>0.22770270270270271</v>
      </c>
      <c r="D2767" s="195">
        <v>0.36216216216216218</v>
      </c>
      <c r="E2767" s="195">
        <v>9.45945945945946E-2</v>
      </c>
      <c r="F2767" s="195">
        <v>1.418918918918919E-2</v>
      </c>
      <c r="G2767" s="195">
        <v>0.25878378378378381</v>
      </c>
      <c r="H2767" s="195" t="s">
        <v>143</v>
      </c>
      <c r="I2767" s="195">
        <v>4.256756756756757E-2</v>
      </c>
      <c r="J2767" s="194">
        <v>1.0000000000000002</v>
      </c>
      <c r="K2767" s="196">
        <v>1480</v>
      </c>
      <c r="L2767" s="94"/>
      <c r="M2767" s="195" t="s">
        <v>143</v>
      </c>
      <c r="N2767" s="195" t="s">
        <v>143</v>
      </c>
      <c r="O2767" s="195">
        <v>0.20699999999999999</v>
      </c>
      <c r="P2767" s="195">
        <v>0.25</v>
      </c>
      <c r="Q2767" s="195">
        <v>0.33800000000000002</v>
      </c>
      <c r="R2767" s="195">
        <v>0.38700000000000001</v>
      </c>
      <c r="S2767" s="195">
        <v>8.1000000000000003E-2</v>
      </c>
      <c r="T2767" s="195">
        <v>0.111</v>
      </c>
      <c r="U2767" s="195">
        <v>8.9999999999999993E-3</v>
      </c>
      <c r="V2767" s="195">
        <v>2.1999999999999999E-2</v>
      </c>
      <c r="W2767" s="195">
        <v>0.23699999999999999</v>
      </c>
      <c r="X2767" s="195">
        <v>0.28199999999999997</v>
      </c>
      <c r="Y2767" s="195" t="s">
        <v>143</v>
      </c>
      <c r="Z2767" s="195" t="s">
        <v>143</v>
      </c>
      <c r="AA2767" s="195">
        <v>3.3000000000000002E-2</v>
      </c>
      <c r="AB2767" s="195">
        <v>5.3999999999999999E-2</v>
      </c>
    </row>
    <row r="2768" spans="1:28" x14ac:dyDescent="0.25">
      <c r="A2768" s="94" t="s">
        <v>4211</v>
      </c>
      <c r="B2768" s="195" t="s">
        <v>143</v>
      </c>
      <c r="C2768" s="195">
        <v>0.40543881334981458</v>
      </c>
      <c r="D2768" s="195">
        <v>0.21878862793572312</v>
      </c>
      <c r="E2768" s="195">
        <v>5.8096415327564897E-2</v>
      </c>
      <c r="F2768" s="195">
        <v>8.2818294190358466E-2</v>
      </c>
      <c r="G2768" s="195">
        <v>0.19901112484548825</v>
      </c>
      <c r="H2768" s="195" t="s">
        <v>143</v>
      </c>
      <c r="I2768" s="195">
        <v>3.5846724351050678E-2</v>
      </c>
      <c r="J2768" s="194">
        <v>1</v>
      </c>
      <c r="K2768" s="196">
        <v>809</v>
      </c>
      <c r="L2768" s="94"/>
      <c r="M2768" s="195" t="s">
        <v>143</v>
      </c>
      <c r="N2768" s="195" t="s">
        <v>143</v>
      </c>
      <c r="O2768" s="195">
        <v>0.372</v>
      </c>
      <c r="P2768" s="195">
        <v>0.44</v>
      </c>
      <c r="Q2768" s="195">
        <v>0.192</v>
      </c>
      <c r="R2768" s="195">
        <v>0.249</v>
      </c>
      <c r="S2768" s="195">
        <v>4.3999999999999997E-2</v>
      </c>
      <c r="T2768" s="195">
        <v>7.5999999999999998E-2</v>
      </c>
      <c r="U2768" s="195">
        <v>6.6000000000000003E-2</v>
      </c>
      <c r="V2768" s="195">
        <v>0.104</v>
      </c>
      <c r="W2768" s="195">
        <v>0.17299999999999999</v>
      </c>
      <c r="X2768" s="195">
        <v>0.22800000000000001</v>
      </c>
      <c r="Y2768" s="195" t="s">
        <v>143</v>
      </c>
      <c r="Z2768" s="195" t="s">
        <v>143</v>
      </c>
      <c r="AA2768" s="195">
        <v>2.5000000000000001E-2</v>
      </c>
      <c r="AB2768" s="195">
        <v>5.0999999999999997E-2</v>
      </c>
    </row>
    <row r="2769" spans="1:28" x14ac:dyDescent="0.25">
      <c r="A2769" s="94" t="s">
        <v>4212</v>
      </c>
      <c r="B2769" s="195" t="s">
        <v>143</v>
      </c>
      <c r="C2769" s="195">
        <v>0.19960668633235004</v>
      </c>
      <c r="D2769" s="195">
        <v>0.22713864306784662</v>
      </c>
      <c r="E2769" s="195">
        <v>9.0462143559488686E-2</v>
      </c>
      <c r="F2769" s="195">
        <v>2.8515240904621434E-2</v>
      </c>
      <c r="G2769" s="195">
        <v>0.41592920353982299</v>
      </c>
      <c r="H2769" s="195">
        <v>9.8328416912487715E-4</v>
      </c>
      <c r="I2769" s="195">
        <v>3.7364798426745331E-2</v>
      </c>
      <c r="J2769" s="194">
        <v>1</v>
      </c>
      <c r="K2769" s="196">
        <v>1017</v>
      </c>
      <c r="L2769" s="94"/>
      <c r="M2769" s="195" t="s">
        <v>143</v>
      </c>
      <c r="N2769" s="195" t="s">
        <v>143</v>
      </c>
      <c r="O2769" s="195">
        <v>0.17599999999999999</v>
      </c>
      <c r="P2769" s="195">
        <v>0.22500000000000001</v>
      </c>
      <c r="Q2769" s="195">
        <v>0.20200000000000001</v>
      </c>
      <c r="R2769" s="195">
        <v>0.254</v>
      </c>
      <c r="S2769" s="195">
        <v>7.3999999999999996E-2</v>
      </c>
      <c r="T2769" s="195">
        <v>0.11</v>
      </c>
      <c r="U2769" s="195">
        <v>0.02</v>
      </c>
      <c r="V2769" s="195">
        <v>4.1000000000000002E-2</v>
      </c>
      <c r="W2769" s="195">
        <v>0.38600000000000001</v>
      </c>
      <c r="X2769" s="195">
        <v>0.44600000000000001</v>
      </c>
      <c r="Y2769" s="195">
        <v>0</v>
      </c>
      <c r="Z2769" s="195">
        <v>6.0000000000000001E-3</v>
      </c>
      <c r="AA2769" s="195">
        <v>2.7E-2</v>
      </c>
      <c r="AB2769" s="195">
        <v>5.0999999999999997E-2</v>
      </c>
    </row>
    <row r="2770" spans="1:28" x14ac:dyDescent="0.25">
      <c r="A2770" s="94" t="s">
        <v>4213</v>
      </c>
      <c r="B2770" s="195" t="s">
        <v>143</v>
      </c>
      <c r="C2770" s="195">
        <v>0.42188085425252903</v>
      </c>
      <c r="D2770" s="195">
        <v>0.40333458224053953</v>
      </c>
      <c r="E2770" s="195">
        <v>6.6691644810790554E-2</v>
      </c>
      <c r="F2770" s="195">
        <v>1.105282877482203E-2</v>
      </c>
      <c r="G2770" s="195">
        <v>6.5754964406144617E-2</v>
      </c>
      <c r="H2770" s="195">
        <v>5.6200824278756091E-4</v>
      </c>
      <c r="I2770" s="195">
        <v>3.0723117272386663E-2</v>
      </c>
      <c r="J2770" s="194">
        <v>1</v>
      </c>
      <c r="K2770" s="196">
        <v>5338</v>
      </c>
      <c r="L2770" s="94"/>
      <c r="M2770" s="195" t="s">
        <v>143</v>
      </c>
      <c r="N2770" s="195" t="s">
        <v>143</v>
      </c>
      <c r="O2770" s="195">
        <v>0.40899999999999997</v>
      </c>
      <c r="P2770" s="195">
        <v>0.435</v>
      </c>
      <c r="Q2770" s="195">
        <v>0.39</v>
      </c>
      <c r="R2770" s="195">
        <v>0.41699999999999998</v>
      </c>
      <c r="S2770" s="195">
        <v>0.06</v>
      </c>
      <c r="T2770" s="195">
        <v>7.3999999999999996E-2</v>
      </c>
      <c r="U2770" s="195">
        <v>8.9999999999999993E-3</v>
      </c>
      <c r="V2770" s="195">
        <v>1.4E-2</v>
      </c>
      <c r="W2770" s="195">
        <v>5.8999999999999997E-2</v>
      </c>
      <c r="X2770" s="195">
        <v>7.2999999999999995E-2</v>
      </c>
      <c r="Y2770" s="195">
        <v>0</v>
      </c>
      <c r="Z2770" s="195">
        <v>2E-3</v>
      </c>
      <c r="AA2770" s="195">
        <v>2.5999999999999999E-2</v>
      </c>
      <c r="AB2770" s="195">
        <v>3.5999999999999997E-2</v>
      </c>
    </row>
    <row r="2771" spans="1:28" x14ac:dyDescent="0.25">
      <c r="A2771" s="94" t="s">
        <v>4214</v>
      </c>
      <c r="B2771" s="195" t="s">
        <v>143</v>
      </c>
      <c r="C2771" s="195">
        <v>0.58724832214765099</v>
      </c>
      <c r="D2771" s="195">
        <v>0.28299776286353467</v>
      </c>
      <c r="E2771" s="195">
        <v>3.9149888143176735E-2</v>
      </c>
      <c r="F2771" s="195">
        <v>3.3557046979865771E-3</v>
      </c>
      <c r="G2771" s="195">
        <v>5.5928411633109618E-2</v>
      </c>
      <c r="H2771" s="195" t="s">
        <v>143</v>
      </c>
      <c r="I2771" s="195">
        <v>3.1319910514541388E-2</v>
      </c>
      <c r="J2771" s="194">
        <v>1</v>
      </c>
      <c r="K2771" s="196">
        <v>894</v>
      </c>
      <c r="L2771" s="94"/>
      <c r="M2771" s="195" t="s">
        <v>143</v>
      </c>
      <c r="N2771" s="195" t="s">
        <v>143</v>
      </c>
      <c r="O2771" s="195">
        <v>0.55500000000000005</v>
      </c>
      <c r="P2771" s="195">
        <v>0.61899999999999999</v>
      </c>
      <c r="Q2771" s="195">
        <v>0.254</v>
      </c>
      <c r="R2771" s="195">
        <v>0.313</v>
      </c>
      <c r="S2771" s="195">
        <v>2.8000000000000001E-2</v>
      </c>
      <c r="T2771" s="195">
        <v>5.3999999999999999E-2</v>
      </c>
      <c r="U2771" s="195">
        <v>1E-3</v>
      </c>
      <c r="V2771" s="195">
        <v>0.01</v>
      </c>
      <c r="W2771" s="195">
        <v>4.2999999999999997E-2</v>
      </c>
      <c r="X2771" s="195">
        <v>7.2999999999999995E-2</v>
      </c>
      <c r="Y2771" s="195" t="s">
        <v>143</v>
      </c>
      <c r="Z2771" s="195" t="s">
        <v>143</v>
      </c>
      <c r="AA2771" s="195">
        <v>2.1999999999999999E-2</v>
      </c>
      <c r="AB2771" s="195">
        <v>4.4999999999999998E-2</v>
      </c>
    </row>
    <row r="2772" spans="1:28" x14ac:dyDescent="0.25">
      <c r="A2772" s="94" t="s">
        <v>4215</v>
      </c>
      <c r="B2772" s="195">
        <v>6.0577265708516452E-2</v>
      </c>
      <c r="C2772" s="195">
        <v>0.36892742606010215</v>
      </c>
      <c r="D2772" s="195">
        <v>0.25323672645207268</v>
      </c>
      <c r="E2772" s="195">
        <v>5.8320465613493286E-2</v>
      </c>
      <c r="F2772" s="195">
        <v>1.9360969236251337E-2</v>
      </c>
      <c r="G2772" s="195">
        <v>0.21546501959852715</v>
      </c>
      <c r="H2772" s="195">
        <v>4.0384843805677632E-3</v>
      </c>
      <c r="I2772" s="195">
        <v>2.0073642950469178E-2</v>
      </c>
      <c r="J2772" s="194">
        <v>0.99999999999999989</v>
      </c>
      <c r="K2772" s="196">
        <v>8419</v>
      </c>
      <c r="L2772" s="94"/>
      <c r="M2772" s="195">
        <v>5.6000000000000001E-2</v>
      </c>
      <c r="N2772" s="195">
        <v>6.6000000000000003E-2</v>
      </c>
      <c r="O2772" s="195">
        <v>0.35899999999999999</v>
      </c>
      <c r="P2772" s="195">
        <v>0.379</v>
      </c>
      <c r="Q2772" s="195">
        <v>0.24399999999999999</v>
      </c>
      <c r="R2772" s="195">
        <v>0.26300000000000001</v>
      </c>
      <c r="S2772" s="195">
        <v>5.3999999999999999E-2</v>
      </c>
      <c r="T2772" s="195">
        <v>6.4000000000000001E-2</v>
      </c>
      <c r="U2772" s="195">
        <v>1.7000000000000001E-2</v>
      </c>
      <c r="V2772" s="195">
        <v>2.3E-2</v>
      </c>
      <c r="W2772" s="195">
        <v>0.20699999999999999</v>
      </c>
      <c r="X2772" s="195">
        <v>0.224</v>
      </c>
      <c r="Y2772" s="195">
        <v>3.0000000000000001E-3</v>
      </c>
      <c r="Z2772" s="195">
        <v>6.0000000000000001E-3</v>
      </c>
      <c r="AA2772" s="195">
        <v>1.7000000000000001E-2</v>
      </c>
      <c r="AB2772" s="195">
        <v>2.3E-2</v>
      </c>
    </row>
    <row r="2773" spans="1:28" x14ac:dyDescent="0.25">
      <c r="A2773" s="94" t="s">
        <v>4216</v>
      </c>
      <c r="B2773" s="195" t="s">
        <v>143</v>
      </c>
      <c r="C2773" s="195">
        <v>0.31399317406143346</v>
      </c>
      <c r="D2773" s="195">
        <v>0.39931740614334471</v>
      </c>
      <c r="E2773" s="195">
        <v>7.1672354948805458E-2</v>
      </c>
      <c r="F2773" s="195">
        <v>2.3890784982935155E-2</v>
      </c>
      <c r="G2773" s="195">
        <v>0.17064846416382254</v>
      </c>
      <c r="H2773" s="195" t="s">
        <v>143</v>
      </c>
      <c r="I2773" s="195">
        <v>2.0477815699658702E-2</v>
      </c>
      <c r="J2773" s="194">
        <v>0.99999999999999989</v>
      </c>
      <c r="K2773" s="196">
        <v>293</v>
      </c>
      <c r="L2773" s="94"/>
      <c r="M2773" s="195" t="s">
        <v>143</v>
      </c>
      <c r="N2773" s="195" t="s">
        <v>143</v>
      </c>
      <c r="O2773" s="195">
        <v>0.26400000000000001</v>
      </c>
      <c r="P2773" s="195">
        <v>0.36899999999999999</v>
      </c>
      <c r="Q2773" s="195">
        <v>0.34499999999999997</v>
      </c>
      <c r="R2773" s="195">
        <v>0.45600000000000002</v>
      </c>
      <c r="S2773" s="195">
        <v>4.7E-2</v>
      </c>
      <c r="T2773" s="195">
        <v>0.107</v>
      </c>
      <c r="U2773" s="195">
        <v>1.2E-2</v>
      </c>
      <c r="V2773" s="195">
        <v>4.8000000000000001E-2</v>
      </c>
      <c r="W2773" s="195">
        <v>0.13200000000000001</v>
      </c>
      <c r="X2773" s="195">
        <v>0.218</v>
      </c>
      <c r="Y2773" s="195" t="s">
        <v>143</v>
      </c>
      <c r="Z2773" s="195" t="s">
        <v>143</v>
      </c>
      <c r="AA2773" s="195">
        <v>8.9999999999999993E-3</v>
      </c>
      <c r="AB2773" s="195">
        <v>4.3999999999999997E-2</v>
      </c>
    </row>
    <row r="2774" spans="1:28" x14ac:dyDescent="0.25">
      <c r="A2774" s="94" t="s">
        <v>4217</v>
      </c>
      <c r="B2774" s="195" t="s">
        <v>143</v>
      </c>
      <c r="C2774" s="195">
        <v>0.12903225806451613</v>
      </c>
      <c r="D2774" s="195">
        <v>0.1889400921658986</v>
      </c>
      <c r="E2774" s="195">
        <v>5.9907834101382486E-2</v>
      </c>
      <c r="F2774" s="195">
        <v>1.8433179723502304E-2</v>
      </c>
      <c r="G2774" s="195">
        <v>0.56221198156682028</v>
      </c>
      <c r="H2774" s="195">
        <v>2.3041474654377881E-2</v>
      </c>
      <c r="I2774" s="195">
        <v>1.8433179723502304E-2</v>
      </c>
      <c r="J2774" s="194">
        <v>1</v>
      </c>
      <c r="K2774" s="196">
        <v>217</v>
      </c>
      <c r="L2774" s="94"/>
      <c r="M2774" s="195" t="s">
        <v>143</v>
      </c>
      <c r="N2774" s="195" t="s">
        <v>143</v>
      </c>
      <c r="O2774" s="195">
        <v>9.0999999999999998E-2</v>
      </c>
      <c r="P2774" s="195">
        <v>0.18</v>
      </c>
      <c r="Q2774" s="195">
        <v>0.14199999999999999</v>
      </c>
      <c r="R2774" s="195">
        <v>0.246</v>
      </c>
      <c r="S2774" s="195">
        <v>3.5000000000000003E-2</v>
      </c>
      <c r="T2774" s="195">
        <v>0.1</v>
      </c>
      <c r="U2774" s="195">
        <v>7.0000000000000001E-3</v>
      </c>
      <c r="V2774" s="195">
        <v>4.5999999999999999E-2</v>
      </c>
      <c r="W2774" s="195">
        <v>0.496</v>
      </c>
      <c r="X2774" s="195">
        <v>0.627</v>
      </c>
      <c r="Y2774" s="195">
        <v>0.01</v>
      </c>
      <c r="Z2774" s="195">
        <v>5.2999999999999999E-2</v>
      </c>
      <c r="AA2774" s="195">
        <v>7.0000000000000001E-3</v>
      </c>
      <c r="AB2774" s="195">
        <v>4.5999999999999999E-2</v>
      </c>
    </row>
    <row r="2775" spans="1:28" x14ac:dyDescent="0.25">
      <c r="A2775" s="94" t="s">
        <v>4218</v>
      </c>
      <c r="B2775" s="195">
        <v>0.26332622601279315</v>
      </c>
      <c r="C2775" s="195">
        <v>1.0660980810234541E-3</v>
      </c>
      <c r="D2775" s="195">
        <v>0.70469083155650325</v>
      </c>
      <c r="E2775" s="195">
        <v>1.5991471215351813E-2</v>
      </c>
      <c r="F2775" s="195" t="s">
        <v>143</v>
      </c>
      <c r="G2775" s="195">
        <v>4.2643923240938165E-3</v>
      </c>
      <c r="H2775" s="195" t="s">
        <v>143</v>
      </c>
      <c r="I2775" s="195">
        <v>1.0660980810234541E-2</v>
      </c>
      <c r="J2775" s="194">
        <v>1</v>
      </c>
      <c r="K2775" s="196">
        <v>938</v>
      </c>
      <c r="L2775" s="94"/>
      <c r="M2775" s="195">
        <v>0.23599999999999999</v>
      </c>
      <c r="N2775" s="195">
        <v>0.29199999999999998</v>
      </c>
      <c r="O2775" s="195">
        <v>0</v>
      </c>
      <c r="P2775" s="195">
        <v>6.0000000000000001E-3</v>
      </c>
      <c r="Q2775" s="195">
        <v>0.67500000000000004</v>
      </c>
      <c r="R2775" s="195">
        <v>0.73299999999999998</v>
      </c>
      <c r="S2775" s="195">
        <v>0.01</v>
      </c>
      <c r="T2775" s="195">
        <v>2.5999999999999999E-2</v>
      </c>
      <c r="U2775" s="195" t="s">
        <v>143</v>
      </c>
      <c r="V2775" s="195" t="s">
        <v>143</v>
      </c>
      <c r="W2775" s="195">
        <v>2E-3</v>
      </c>
      <c r="X2775" s="195">
        <v>1.0999999999999999E-2</v>
      </c>
      <c r="Y2775" s="195" t="s">
        <v>143</v>
      </c>
      <c r="Z2775" s="195" t="s">
        <v>143</v>
      </c>
      <c r="AA2775" s="195">
        <v>6.0000000000000001E-3</v>
      </c>
      <c r="AB2775" s="195">
        <v>0.02</v>
      </c>
    </row>
    <row r="2776" spans="1:28" x14ac:dyDescent="0.25">
      <c r="A2776" s="94" t="s">
        <v>4219</v>
      </c>
      <c r="B2776" s="195">
        <v>0.10461538461538461</v>
      </c>
      <c r="C2776" s="195">
        <v>0.31384615384615383</v>
      </c>
      <c r="D2776" s="195">
        <v>0.23897435897435898</v>
      </c>
      <c r="E2776" s="195">
        <v>4.9230769230769231E-2</v>
      </c>
      <c r="F2776" s="195">
        <v>2.8717948717948718E-2</v>
      </c>
      <c r="G2776" s="195">
        <v>0.24820512820512822</v>
      </c>
      <c r="H2776" s="195">
        <v>6.1538461538461538E-3</v>
      </c>
      <c r="I2776" s="195">
        <v>1.0256410256410256E-2</v>
      </c>
      <c r="J2776" s="194">
        <v>0.99999999999999989</v>
      </c>
      <c r="K2776" s="196">
        <v>975</v>
      </c>
      <c r="L2776" s="94"/>
      <c r="M2776" s="195">
        <v>8.6999999999999994E-2</v>
      </c>
      <c r="N2776" s="195">
        <v>0.125</v>
      </c>
      <c r="O2776" s="195">
        <v>0.28499999999999998</v>
      </c>
      <c r="P2776" s="195">
        <v>0.34399999999999997</v>
      </c>
      <c r="Q2776" s="195">
        <v>0.21299999999999999</v>
      </c>
      <c r="R2776" s="195">
        <v>0.26700000000000002</v>
      </c>
      <c r="S2776" s="195">
        <v>3.6999999999999998E-2</v>
      </c>
      <c r="T2776" s="195">
        <v>6.5000000000000002E-2</v>
      </c>
      <c r="U2776" s="195">
        <v>0.02</v>
      </c>
      <c r="V2776" s="195">
        <v>4.1000000000000002E-2</v>
      </c>
      <c r="W2776" s="195">
        <v>0.222</v>
      </c>
      <c r="X2776" s="195">
        <v>0.27600000000000002</v>
      </c>
      <c r="Y2776" s="195">
        <v>3.0000000000000001E-3</v>
      </c>
      <c r="Z2776" s="195">
        <v>1.2999999999999999E-2</v>
      </c>
      <c r="AA2776" s="195">
        <v>6.0000000000000001E-3</v>
      </c>
      <c r="AB2776" s="195">
        <v>1.9E-2</v>
      </c>
    </row>
    <row r="2777" spans="1:28" x14ac:dyDescent="0.25">
      <c r="A2777" s="94" t="s">
        <v>4220</v>
      </c>
      <c r="B2777" s="195">
        <v>0.32227891156462585</v>
      </c>
      <c r="C2777" s="195">
        <v>0.55102040816326525</v>
      </c>
      <c r="D2777" s="195">
        <v>5.6972789115646259E-2</v>
      </c>
      <c r="E2777" s="195">
        <v>1.5306122448979591E-2</v>
      </c>
      <c r="F2777" s="195">
        <v>8.5034013605442174E-4</v>
      </c>
      <c r="G2777" s="195">
        <v>3.3163265306122451E-2</v>
      </c>
      <c r="H2777" s="195">
        <v>4.2517006802721092E-3</v>
      </c>
      <c r="I2777" s="195">
        <v>1.6156462585034014E-2</v>
      </c>
      <c r="J2777" s="194">
        <v>1</v>
      </c>
      <c r="K2777" s="196">
        <v>1176</v>
      </c>
      <c r="L2777" s="94"/>
      <c r="M2777" s="195">
        <v>0.29599999999999999</v>
      </c>
      <c r="N2777" s="195">
        <v>0.35</v>
      </c>
      <c r="O2777" s="195">
        <v>0.52200000000000002</v>
      </c>
      <c r="P2777" s="195">
        <v>0.57899999999999996</v>
      </c>
      <c r="Q2777" s="195">
        <v>4.4999999999999998E-2</v>
      </c>
      <c r="R2777" s="195">
        <v>7.1999999999999995E-2</v>
      </c>
      <c r="S2777" s="195">
        <v>0.01</v>
      </c>
      <c r="T2777" s="195">
        <v>2.4E-2</v>
      </c>
      <c r="U2777" s="195">
        <v>0</v>
      </c>
      <c r="V2777" s="195">
        <v>5.0000000000000001E-3</v>
      </c>
      <c r="W2777" s="195">
        <v>2.4E-2</v>
      </c>
      <c r="X2777" s="195">
        <v>4.4999999999999998E-2</v>
      </c>
      <c r="Y2777" s="195">
        <v>2E-3</v>
      </c>
      <c r="Z2777" s="195">
        <v>0.01</v>
      </c>
      <c r="AA2777" s="195">
        <v>0.01</v>
      </c>
      <c r="AB2777" s="195">
        <v>2.5000000000000001E-2</v>
      </c>
    </row>
    <row r="2778" spans="1:28" x14ac:dyDescent="0.25">
      <c r="A2778" s="94" t="s">
        <v>4221</v>
      </c>
      <c r="B2778" s="195" t="s">
        <v>143</v>
      </c>
      <c r="C2778" s="195">
        <v>0.29435483870967744</v>
      </c>
      <c r="D2778" s="195">
        <v>0.36693548387096775</v>
      </c>
      <c r="E2778" s="195">
        <v>0.10483870967741936</v>
      </c>
      <c r="F2778" s="195">
        <v>1.6129032258064516E-2</v>
      </c>
      <c r="G2778" s="195">
        <v>0.19758064516129031</v>
      </c>
      <c r="H2778" s="195" t="s">
        <v>143</v>
      </c>
      <c r="I2778" s="195">
        <v>2.0161290322580645E-2</v>
      </c>
      <c r="J2778" s="194">
        <v>1.0000000000000002</v>
      </c>
      <c r="K2778" s="196">
        <v>248</v>
      </c>
      <c r="L2778" s="94"/>
      <c r="M2778" s="195" t="s">
        <v>143</v>
      </c>
      <c r="N2778" s="195" t="s">
        <v>143</v>
      </c>
      <c r="O2778" s="195">
        <v>0.24099999999999999</v>
      </c>
      <c r="P2778" s="195">
        <v>0.35399999999999998</v>
      </c>
      <c r="Q2778" s="195">
        <v>0.309</v>
      </c>
      <c r="R2778" s="195">
        <v>0.42899999999999999</v>
      </c>
      <c r="S2778" s="195">
        <v>7.2999999999999995E-2</v>
      </c>
      <c r="T2778" s="195">
        <v>0.14899999999999999</v>
      </c>
      <c r="U2778" s="195">
        <v>6.0000000000000001E-3</v>
      </c>
      <c r="V2778" s="195">
        <v>4.1000000000000002E-2</v>
      </c>
      <c r="W2778" s="195">
        <v>0.153</v>
      </c>
      <c r="X2778" s="195">
        <v>0.252</v>
      </c>
      <c r="Y2778" s="195" t="s">
        <v>143</v>
      </c>
      <c r="Z2778" s="195" t="s">
        <v>143</v>
      </c>
      <c r="AA2778" s="195">
        <v>8.9999999999999993E-3</v>
      </c>
      <c r="AB2778" s="195">
        <v>4.5999999999999999E-2</v>
      </c>
    </row>
    <row r="2779" spans="1:28" x14ac:dyDescent="0.25">
      <c r="A2779" s="94" t="s">
        <v>4222</v>
      </c>
      <c r="B2779" s="195" t="s">
        <v>143</v>
      </c>
      <c r="C2779" s="195">
        <v>0.38070175438596493</v>
      </c>
      <c r="D2779" s="195">
        <v>0.17105263157894737</v>
      </c>
      <c r="E2779" s="195">
        <v>6.403508771929825E-2</v>
      </c>
      <c r="F2779" s="195">
        <v>1.5789473684210527E-2</v>
      </c>
      <c r="G2779" s="195">
        <v>0.34649122807017546</v>
      </c>
      <c r="H2779" s="195">
        <v>4.3859649122807015E-3</v>
      </c>
      <c r="I2779" s="195">
        <v>1.7543859649122806E-2</v>
      </c>
      <c r="J2779" s="194">
        <v>1</v>
      </c>
      <c r="K2779" s="196">
        <v>1140</v>
      </c>
      <c r="L2779" s="94"/>
      <c r="M2779" s="195" t="s">
        <v>143</v>
      </c>
      <c r="N2779" s="195" t="s">
        <v>143</v>
      </c>
      <c r="O2779" s="195">
        <v>0.35299999999999998</v>
      </c>
      <c r="P2779" s="195">
        <v>0.40899999999999997</v>
      </c>
      <c r="Q2779" s="195">
        <v>0.15</v>
      </c>
      <c r="R2779" s="195">
        <v>0.19400000000000001</v>
      </c>
      <c r="S2779" s="195">
        <v>5.0999999999999997E-2</v>
      </c>
      <c r="T2779" s="195">
        <v>0.08</v>
      </c>
      <c r="U2779" s="195">
        <v>0.01</v>
      </c>
      <c r="V2779" s="195">
        <v>2.5000000000000001E-2</v>
      </c>
      <c r="W2779" s="195">
        <v>0.31900000000000001</v>
      </c>
      <c r="X2779" s="195">
        <v>0.375</v>
      </c>
      <c r="Y2779" s="195">
        <v>2E-3</v>
      </c>
      <c r="Z2779" s="195">
        <v>0.01</v>
      </c>
      <c r="AA2779" s="195">
        <v>1.0999999999999999E-2</v>
      </c>
      <c r="AB2779" s="195">
        <v>2.7E-2</v>
      </c>
    </row>
    <row r="2780" spans="1:28" x14ac:dyDescent="0.25">
      <c r="A2780" s="94" t="s">
        <v>4223</v>
      </c>
      <c r="B2780" s="195" t="s">
        <v>143</v>
      </c>
      <c r="C2780" s="195">
        <v>0.56782334384858046</v>
      </c>
      <c r="D2780" s="195">
        <v>0.29652996845425866</v>
      </c>
      <c r="E2780" s="195">
        <v>2.8391167192429023E-2</v>
      </c>
      <c r="F2780" s="195">
        <v>9.4637223974763408E-3</v>
      </c>
      <c r="G2780" s="195">
        <v>2.2082018927444796E-2</v>
      </c>
      <c r="H2780" s="195" t="s">
        <v>143</v>
      </c>
      <c r="I2780" s="195">
        <v>7.5709779179810727E-2</v>
      </c>
      <c r="J2780" s="194">
        <v>1</v>
      </c>
      <c r="K2780" s="196">
        <v>317</v>
      </c>
      <c r="L2780" s="94"/>
      <c r="M2780" s="195" t="s">
        <v>143</v>
      </c>
      <c r="N2780" s="195" t="s">
        <v>143</v>
      </c>
      <c r="O2780" s="195">
        <v>0.51300000000000001</v>
      </c>
      <c r="P2780" s="195">
        <v>0.621</v>
      </c>
      <c r="Q2780" s="195">
        <v>0.249</v>
      </c>
      <c r="R2780" s="195">
        <v>0.34899999999999998</v>
      </c>
      <c r="S2780" s="195">
        <v>1.4999999999999999E-2</v>
      </c>
      <c r="T2780" s="195">
        <v>5.2999999999999999E-2</v>
      </c>
      <c r="U2780" s="195">
        <v>3.0000000000000001E-3</v>
      </c>
      <c r="V2780" s="195">
        <v>2.7E-2</v>
      </c>
      <c r="W2780" s="195">
        <v>1.0999999999999999E-2</v>
      </c>
      <c r="X2780" s="195">
        <v>4.4999999999999998E-2</v>
      </c>
      <c r="Y2780" s="195" t="s">
        <v>143</v>
      </c>
      <c r="Z2780" s="195" t="s">
        <v>143</v>
      </c>
      <c r="AA2780" s="195">
        <v>5.0999999999999997E-2</v>
      </c>
      <c r="AB2780" s="195">
        <v>0.11</v>
      </c>
    </row>
    <row r="2781" spans="1:28" x14ac:dyDescent="0.25">
      <c r="A2781" s="94" t="s">
        <v>4224</v>
      </c>
      <c r="B2781" s="195" t="s">
        <v>143</v>
      </c>
      <c r="C2781" s="195">
        <v>0.2910958904109589</v>
      </c>
      <c r="D2781" s="195">
        <v>0.3184931506849315</v>
      </c>
      <c r="E2781" s="195">
        <v>6.5068493150684928E-2</v>
      </c>
      <c r="F2781" s="195">
        <v>2.0547945205479451E-2</v>
      </c>
      <c r="G2781" s="195">
        <v>0.2773972602739726</v>
      </c>
      <c r="H2781" s="195" t="s">
        <v>143</v>
      </c>
      <c r="I2781" s="195">
        <v>2.7397260273972601E-2</v>
      </c>
      <c r="J2781" s="194">
        <v>1</v>
      </c>
      <c r="K2781" s="196">
        <v>292</v>
      </c>
      <c r="L2781" s="94"/>
      <c r="M2781" s="195" t="s">
        <v>143</v>
      </c>
      <c r="N2781" s="195" t="s">
        <v>143</v>
      </c>
      <c r="O2781" s="195">
        <v>0.24199999999999999</v>
      </c>
      <c r="P2781" s="195">
        <v>0.34599999999999997</v>
      </c>
      <c r="Q2781" s="195">
        <v>0.26800000000000002</v>
      </c>
      <c r="R2781" s="195">
        <v>0.374</v>
      </c>
      <c r="S2781" s="195">
        <v>4.2000000000000003E-2</v>
      </c>
      <c r="T2781" s="195">
        <v>9.9000000000000005E-2</v>
      </c>
      <c r="U2781" s="195">
        <v>8.9999999999999993E-3</v>
      </c>
      <c r="V2781" s="195">
        <v>4.3999999999999997E-2</v>
      </c>
      <c r="W2781" s="195">
        <v>0.22900000000000001</v>
      </c>
      <c r="X2781" s="195">
        <v>0.33100000000000002</v>
      </c>
      <c r="Y2781" s="195" t="s">
        <v>143</v>
      </c>
      <c r="Z2781" s="195" t="s">
        <v>143</v>
      </c>
      <c r="AA2781" s="195">
        <v>1.4E-2</v>
      </c>
      <c r="AB2781" s="195">
        <v>5.2999999999999999E-2</v>
      </c>
    </row>
    <row r="2782" spans="1:28" x14ac:dyDescent="0.25">
      <c r="A2782" s="94" t="s">
        <v>4225</v>
      </c>
      <c r="B2782" s="195" t="s">
        <v>143</v>
      </c>
      <c r="C2782" s="195">
        <v>0.46153846153846156</v>
      </c>
      <c r="D2782" s="195">
        <v>0.17788461538461539</v>
      </c>
      <c r="E2782" s="195">
        <v>2.8846153846153848E-2</v>
      </c>
      <c r="F2782" s="195">
        <v>9.6153846153846159E-2</v>
      </c>
      <c r="G2782" s="195">
        <v>0.22115384615384615</v>
      </c>
      <c r="H2782" s="195">
        <v>4.807692307692308E-3</v>
      </c>
      <c r="I2782" s="195">
        <v>9.6153846153846159E-3</v>
      </c>
      <c r="J2782" s="194">
        <v>1</v>
      </c>
      <c r="K2782" s="196">
        <v>208</v>
      </c>
      <c r="L2782" s="94"/>
      <c r="M2782" s="195" t="s">
        <v>143</v>
      </c>
      <c r="N2782" s="195" t="s">
        <v>143</v>
      </c>
      <c r="O2782" s="195">
        <v>0.39500000000000002</v>
      </c>
      <c r="P2782" s="195">
        <v>0.52900000000000003</v>
      </c>
      <c r="Q2782" s="195">
        <v>0.13200000000000001</v>
      </c>
      <c r="R2782" s="195">
        <v>0.23599999999999999</v>
      </c>
      <c r="S2782" s="195">
        <v>1.2999999999999999E-2</v>
      </c>
      <c r="T2782" s="195">
        <v>6.0999999999999999E-2</v>
      </c>
      <c r="U2782" s="195">
        <v>6.3E-2</v>
      </c>
      <c r="V2782" s="195">
        <v>0.14399999999999999</v>
      </c>
      <c r="W2782" s="195">
        <v>0.17</v>
      </c>
      <c r="X2782" s="195">
        <v>0.28199999999999997</v>
      </c>
      <c r="Y2782" s="195">
        <v>1E-3</v>
      </c>
      <c r="Z2782" s="195">
        <v>2.7E-2</v>
      </c>
      <c r="AA2782" s="195">
        <v>3.0000000000000001E-3</v>
      </c>
      <c r="AB2782" s="195">
        <v>3.4000000000000002E-2</v>
      </c>
    </row>
    <row r="2783" spans="1:28" x14ac:dyDescent="0.25">
      <c r="A2783" s="94" t="s">
        <v>4226</v>
      </c>
      <c r="B2783" s="195" t="s">
        <v>143</v>
      </c>
      <c r="C2783" s="195">
        <v>0.17741935483870969</v>
      </c>
      <c r="D2783" s="195">
        <v>0.22177419354838709</v>
      </c>
      <c r="E2783" s="195">
        <v>8.0645161290322578E-2</v>
      </c>
      <c r="F2783" s="195">
        <v>3.2258064516129031E-2</v>
      </c>
      <c r="G2783" s="195">
        <v>0.46774193548387094</v>
      </c>
      <c r="H2783" s="195">
        <v>4.0322580645161289E-3</v>
      </c>
      <c r="I2783" s="195">
        <v>1.6129032258064516E-2</v>
      </c>
      <c r="J2783" s="194">
        <v>0.99999999999999989</v>
      </c>
      <c r="K2783" s="196">
        <v>248</v>
      </c>
      <c r="L2783" s="94"/>
      <c r="M2783" s="195" t="s">
        <v>143</v>
      </c>
      <c r="N2783" s="195" t="s">
        <v>143</v>
      </c>
      <c r="O2783" s="195">
        <v>0.13500000000000001</v>
      </c>
      <c r="P2783" s="195">
        <v>0.23</v>
      </c>
      <c r="Q2783" s="195">
        <v>0.17499999999999999</v>
      </c>
      <c r="R2783" s="195">
        <v>0.27800000000000002</v>
      </c>
      <c r="S2783" s="195">
        <v>5.2999999999999999E-2</v>
      </c>
      <c r="T2783" s="195">
        <v>0.121</v>
      </c>
      <c r="U2783" s="195">
        <v>1.6E-2</v>
      </c>
      <c r="V2783" s="195">
        <v>6.2E-2</v>
      </c>
      <c r="W2783" s="195">
        <v>0.40699999999999997</v>
      </c>
      <c r="X2783" s="195">
        <v>0.53</v>
      </c>
      <c r="Y2783" s="195">
        <v>1E-3</v>
      </c>
      <c r="Z2783" s="195">
        <v>2.1999999999999999E-2</v>
      </c>
      <c r="AA2783" s="195">
        <v>6.0000000000000001E-3</v>
      </c>
      <c r="AB2783" s="195">
        <v>4.1000000000000002E-2</v>
      </c>
    </row>
    <row r="2784" spans="1:28" x14ac:dyDescent="0.25">
      <c r="A2784" s="94" t="s">
        <v>4227</v>
      </c>
      <c r="B2784" s="195" t="s">
        <v>143</v>
      </c>
      <c r="C2784" s="195">
        <v>0.43361344537815127</v>
      </c>
      <c r="D2784" s="195">
        <v>0.37058823529411766</v>
      </c>
      <c r="E2784" s="195">
        <v>5.378151260504202E-2</v>
      </c>
      <c r="F2784" s="195">
        <v>2.9411764705882353E-2</v>
      </c>
      <c r="G2784" s="195">
        <v>9.4117647058823528E-2</v>
      </c>
      <c r="H2784" s="195">
        <v>1.6806722689075631E-3</v>
      </c>
      <c r="I2784" s="195">
        <v>1.680672268907563E-2</v>
      </c>
      <c r="J2784" s="194">
        <v>1</v>
      </c>
      <c r="K2784" s="196">
        <v>1190</v>
      </c>
      <c r="L2784" s="94"/>
      <c r="M2784" s="195" t="s">
        <v>143</v>
      </c>
      <c r="N2784" s="195" t="s">
        <v>143</v>
      </c>
      <c r="O2784" s="195">
        <v>0.40600000000000003</v>
      </c>
      <c r="P2784" s="195">
        <v>0.46200000000000002</v>
      </c>
      <c r="Q2784" s="195">
        <v>0.34399999999999997</v>
      </c>
      <c r="R2784" s="195">
        <v>0.39800000000000002</v>
      </c>
      <c r="S2784" s="195">
        <v>4.2000000000000003E-2</v>
      </c>
      <c r="T2784" s="195">
        <v>6.8000000000000005E-2</v>
      </c>
      <c r="U2784" s="195">
        <v>2.1000000000000001E-2</v>
      </c>
      <c r="V2784" s="195">
        <v>4.1000000000000002E-2</v>
      </c>
      <c r="W2784" s="195">
        <v>7.9000000000000001E-2</v>
      </c>
      <c r="X2784" s="195">
        <v>0.112</v>
      </c>
      <c r="Y2784" s="195">
        <v>0</v>
      </c>
      <c r="Z2784" s="195">
        <v>6.0000000000000001E-3</v>
      </c>
      <c r="AA2784" s="195">
        <v>1.0999999999999999E-2</v>
      </c>
      <c r="AB2784" s="195">
        <v>2.5999999999999999E-2</v>
      </c>
    </row>
    <row r="2785" spans="1:28" x14ac:dyDescent="0.25">
      <c r="A2785" s="94" t="s">
        <v>4228</v>
      </c>
      <c r="B2785" s="195" t="s">
        <v>143</v>
      </c>
      <c r="C2785" s="195">
        <v>0.6203208556149733</v>
      </c>
      <c r="D2785" s="195">
        <v>0.26203208556149732</v>
      </c>
      <c r="E2785" s="195">
        <v>2.6737967914438502E-2</v>
      </c>
      <c r="F2785" s="195">
        <v>1.6042780748663103E-2</v>
      </c>
      <c r="G2785" s="195">
        <v>5.8823529411764705E-2</v>
      </c>
      <c r="H2785" s="195" t="s">
        <v>143</v>
      </c>
      <c r="I2785" s="195">
        <v>1.6042780748663103E-2</v>
      </c>
      <c r="J2785" s="194">
        <v>0.99999999999999989</v>
      </c>
      <c r="K2785" s="196">
        <v>187</v>
      </c>
      <c r="L2785" s="94"/>
      <c r="M2785" s="195" t="s">
        <v>143</v>
      </c>
      <c r="N2785" s="195" t="s">
        <v>143</v>
      </c>
      <c r="O2785" s="195">
        <v>0.54900000000000004</v>
      </c>
      <c r="P2785" s="195">
        <v>0.68700000000000006</v>
      </c>
      <c r="Q2785" s="195">
        <v>0.20399999999999999</v>
      </c>
      <c r="R2785" s="195">
        <v>0.32900000000000001</v>
      </c>
      <c r="S2785" s="195">
        <v>1.0999999999999999E-2</v>
      </c>
      <c r="T2785" s="195">
        <v>6.0999999999999999E-2</v>
      </c>
      <c r="U2785" s="195">
        <v>5.0000000000000001E-3</v>
      </c>
      <c r="V2785" s="195">
        <v>4.5999999999999999E-2</v>
      </c>
      <c r="W2785" s="195">
        <v>3.3000000000000002E-2</v>
      </c>
      <c r="X2785" s="195">
        <v>0.10199999999999999</v>
      </c>
      <c r="Y2785" s="195" t="s">
        <v>143</v>
      </c>
      <c r="Z2785" s="195" t="s">
        <v>143</v>
      </c>
      <c r="AA2785" s="195">
        <v>5.0000000000000001E-3</v>
      </c>
      <c r="AB2785" s="195">
        <v>4.5999999999999999E-2</v>
      </c>
    </row>
    <row r="2786" spans="1:28" x14ac:dyDescent="0.25">
      <c r="A2786" s="94" t="s">
        <v>4229</v>
      </c>
      <c r="B2786" s="195">
        <v>6.040331699962307E-2</v>
      </c>
      <c r="C2786" s="195">
        <v>0.31681115718055031</v>
      </c>
      <c r="D2786" s="195">
        <v>0.25433471541650959</v>
      </c>
      <c r="E2786" s="195">
        <v>0.11289106671692424</v>
      </c>
      <c r="F2786" s="195">
        <v>1.5359969845457972E-2</v>
      </c>
      <c r="G2786" s="195">
        <v>0.20702977761025254</v>
      </c>
      <c r="H2786" s="195">
        <v>7.7271013946475691E-3</v>
      </c>
      <c r="I2786" s="195">
        <v>2.5442894836034676E-2</v>
      </c>
      <c r="J2786" s="194">
        <v>1</v>
      </c>
      <c r="K2786" s="196">
        <v>10612</v>
      </c>
      <c r="L2786" s="94"/>
      <c r="M2786" s="195">
        <v>5.6000000000000001E-2</v>
      </c>
      <c r="N2786" s="195">
        <v>6.5000000000000002E-2</v>
      </c>
      <c r="O2786" s="195">
        <v>0.308</v>
      </c>
      <c r="P2786" s="195">
        <v>0.32600000000000001</v>
      </c>
      <c r="Q2786" s="195">
        <v>0.246</v>
      </c>
      <c r="R2786" s="195">
        <v>0.26300000000000001</v>
      </c>
      <c r="S2786" s="195">
        <v>0.107</v>
      </c>
      <c r="T2786" s="195">
        <v>0.11899999999999999</v>
      </c>
      <c r="U2786" s="195">
        <v>1.2999999999999999E-2</v>
      </c>
      <c r="V2786" s="195">
        <v>1.7999999999999999E-2</v>
      </c>
      <c r="W2786" s="195">
        <v>0.19900000000000001</v>
      </c>
      <c r="X2786" s="195">
        <v>0.215</v>
      </c>
      <c r="Y2786" s="195">
        <v>6.0000000000000001E-3</v>
      </c>
      <c r="Z2786" s="195">
        <v>0.01</v>
      </c>
      <c r="AA2786" s="195">
        <v>2.3E-2</v>
      </c>
      <c r="AB2786" s="195">
        <v>2.9000000000000001E-2</v>
      </c>
    </row>
    <row r="2787" spans="1:28" x14ac:dyDescent="0.25">
      <c r="A2787" s="94" t="s">
        <v>4230</v>
      </c>
      <c r="B2787" s="195" t="s">
        <v>143</v>
      </c>
      <c r="C2787" s="195">
        <v>0.391812865497076</v>
      </c>
      <c r="D2787" s="195">
        <v>0.21052631578947367</v>
      </c>
      <c r="E2787" s="195">
        <v>0.16374269005847952</v>
      </c>
      <c r="F2787" s="195">
        <v>1.1695906432748537E-2</v>
      </c>
      <c r="G2787" s="195">
        <v>0.19298245614035087</v>
      </c>
      <c r="H2787" s="195">
        <v>5.8479532163742687E-3</v>
      </c>
      <c r="I2787" s="195">
        <v>2.3391812865497075E-2</v>
      </c>
      <c r="J2787" s="194">
        <v>1</v>
      </c>
      <c r="K2787" s="196">
        <v>342</v>
      </c>
      <c r="L2787" s="94"/>
      <c r="M2787" s="195" t="s">
        <v>143</v>
      </c>
      <c r="N2787" s="195" t="s">
        <v>143</v>
      </c>
      <c r="O2787" s="195">
        <v>0.34200000000000003</v>
      </c>
      <c r="P2787" s="195">
        <v>0.44400000000000001</v>
      </c>
      <c r="Q2787" s="195">
        <v>0.17100000000000001</v>
      </c>
      <c r="R2787" s="195">
        <v>0.25700000000000001</v>
      </c>
      <c r="S2787" s="195">
        <v>0.128</v>
      </c>
      <c r="T2787" s="195">
        <v>0.20699999999999999</v>
      </c>
      <c r="U2787" s="195">
        <v>5.0000000000000001E-3</v>
      </c>
      <c r="V2787" s="195">
        <v>0.03</v>
      </c>
      <c r="W2787" s="195">
        <v>0.155</v>
      </c>
      <c r="X2787" s="195">
        <v>0.23799999999999999</v>
      </c>
      <c r="Y2787" s="195">
        <v>2E-3</v>
      </c>
      <c r="Z2787" s="195">
        <v>2.1000000000000001E-2</v>
      </c>
      <c r="AA2787" s="195">
        <v>1.2E-2</v>
      </c>
      <c r="AB2787" s="195">
        <v>4.4999999999999998E-2</v>
      </c>
    </row>
    <row r="2788" spans="1:28" x14ac:dyDescent="0.25">
      <c r="A2788" s="94" t="s">
        <v>4231</v>
      </c>
      <c r="B2788" s="195" t="s">
        <v>143</v>
      </c>
      <c r="C2788" s="195">
        <v>9.1194968553459113E-2</v>
      </c>
      <c r="D2788" s="195">
        <v>0.19811320754716982</v>
      </c>
      <c r="E2788" s="195">
        <v>0.10377358490566038</v>
      </c>
      <c r="F2788" s="195">
        <v>2.20125786163522E-2</v>
      </c>
      <c r="G2788" s="195">
        <v>0.5220125786163522</v>
      </c>
      <c r="H2788" s="195">
        <v>4.40251572327044E-2</v>
      </c>
      <c r="I2788" s="195">
        <v>1.8867924528301886E-2</v>
      </c>
      <c r="J2788" s="194">
        <v>1</v>
      </c>
      <c r="K2788" s="196">
        <v>318</v>
      </c>
      <c r="L2788" s="94"/>
      <c r="M2788" s="195" t="s">
        <v>143</v>
      </c>
      <c r="N2788" s="195" t="s">
        <v>143</v>
      </c>
      <c r="O2788" s="195">
        <v>6.4000000000000001E-2</v>
      </c>
      <c r="P2788" s="195">
        <v>0.128</v>
      </c>
      <c r="Q2788" s="195">
        <v>0.158</v>
      </c>
      <c r="R2788" s="195">
        <v>0.245</v>
      </c>
      <c r="S2788" s="195">
        <v>7.4999999999999997E-2</v>
      </c>
      <c r="T2788" s="195">
        <v>0.14199999999999999</v>
      </c>
      <c r="U2788" s="195">
        <v>1.0999999999999999E-2</v>
      </c>
      <c r="V2788" s="195">
        <v>4.4999999999999998E-2</v>
      </c>
      <c r="W2788" s="195">
        <v>0.46700000000000003</v>
      </c>
      <c r="X2788" s="195">
        <v>0.57599999999999996</v>
      </c>
      <c r="Y2788" s="195">
        <v>2.5999999999999999E-2</v>
      </c>
      <c r="Z2788" s="195">
        <v>7.2999999999999995E-2</v>
      </c>
      <c r="AA2788" s="195">
        <v>8.9999999999999993E-3</v>
      </c>
      <c r="AB2788" s="195">
        <v>4.1000000000000002E-2</v>
      </c>
    </row>
    <row r="2789" spans="1:28" x14ac:dyDescent="0.25">
      <c r="A2789" s="94" t="s">
        <v>4232</v>
      </c>
      <c r="B2789" s="195">
        <v>0.6324110671936759</v>
      </c>
      <c r="C2789" s="195">
        <v>2.635046113306983E-3</v>
      </c>
      <c r="D2789" s="195">
        <v>0.155467720685112</v>
      </c>
      <c r="E2789" s="195">
        <v>0.19235836627140976</v>
      </c>
      <c r="F2789" s="195" t="s">
        <v>143</v>
      </c>
      <c r="G2789" s="195">
        <v>5.270092226613966E-3</v>
      </c>
      <c r="H2789" s="195" t="s">
        <v>143</v>
      </c>
      <c r="I2789" s="195">
        <v>1.1857707509881422E-2</v>
      </c>
      <c r="J2789" s="194">
        <v>1.0000000000000002</v>
      </c>
      <c r="K2789" s="196">
        <v>759</v>
      </c>
      <c r="L2789" s="94"/>
      <c r="M2789" s="195">
        <v>0.59799999999999998</v>
      </c>
      <c r="N2789" s="195">
        <v>0.66600000000000004</v>
      </c>
      <c r="O2789" s="195">
        <v>1E-3</v>
      </c>
      <c r="P2789" s="195">
        <v>0.01</v>
      </c>
      <c r="Q2789" s="195">
        <v>0.13100000000000001</v>
      </c>
      <c r="R2789" s="195">
        <v>0.183</v>
      </c>
      <c r="S2789" s="195">
        <v>0.16600000000000001</v>
      </c>
      <c r="T2789" s="195">
        <v>0.222</v>
      </c>
      <c r="U2789" s="195" t="s">
        <v>143</v>
      </c>
      <c r="V2789" s="195" t="s">
        <v>143</v>
      </c>
      <c r="W2789" s="195">
        <v>2E-3</v>
      </c>
      <c r="X2789" s="195">
        <v>1.2999999999999999E-2</v>
      </c>
      <c r="Y2789" s="195" t="s">
        <v>143</v>
      </c>
      <c r="Z2789" s="195" t="s">
        <v>143</v>
      </c>
      <c r="AA2789" s="195">
        <v>6.0000000000000001E-3</v>
      </c>
      <c r="AB2789" s="195">
        <v>2.1999999999999999E-2</v>
      </c>
    </row>
    <row r="2790" spans="1:28" x14ac:dyDescent="0.25">
      <c r="A2790" s="94" t="s">
        <v>4233</v>
      </c>
      <c r="B2790" s="195">
        <v>0.10603448275862069</v>
      </c>
      <c r="C2790" s="195">
        <v>0.24224137931034484</v>
      </c>
      <c r="D2790" s="195">
        <v>0.27327586206896554</v>
      </c>
      <c r="E2790" s="195">
        <v>7.7586206896551727E-2</v>
      </c>
      <c r="F2790" s="195">
        <v>3.1034482758620689E-2</v>
      </c>
      <c r="G2790" s="195">
        <v>0.2413793103448276</v>
      </c>
      <c r="H2790" s="195">
        <v>8.6206896551724137E-3</v>
      </c>
      <c r="I2790" s="195">
        <v>1.9827586206896553E-2</v>
      </c>
      <c r="J2790" s="194">
        <v>1</v>
      </c>
      <c r="K2790" s="196">
        <v>1160</v>
      </c>
      <c r="L2790" s="94"/>
      <c r="M2790" s="195">
        <v>0.09</v>
      </c>
      <c r="N2790" s="195">
        <v>0.125</v>
      </c>
      <c r="O2790" s="195">
        <v>0.218</v>
      </c>
      <c r="P2790" s="195">
        <v>0.26800000000000002</v>
      </c>
      <c r="Q2790" s="195">
        <v>0.248</v>
      </c>
      <c r="R2790" s="195">
        <v>0.3</v>
      </c>
      <c r="S2790" s="195">
        <v>6.4000000000000001E-2</v>
      </c>
      <c r="T2790" s="195">
        <v>9.4E-2</v>
      </c>
      <c r="U2790" s="195">
        <v>2.3E-2</v>
      </c>
      <c r="V2790" s="195">
        <v>4.2999999999999997E-2</v>
      </c>
      <c r="W2790" s="195">
        <v>0.218</v>
      </c>
      <c r="X2790" s="195">
        <v>0.26700000000000002</v>
      </c>
      <c r="Y2790" s="195">
        <v>5.0000000000000001E-3</v>
      </c>
      <c r="Z2790" s="195">
        <v>1.6E-2</v>
      </c>
      <c r="AA2790" s="195">
        <v>1.2999999999999999E-2</v>
      </c>
      <c r="AB2790" s="195">
        <v>0.03</v>
      </c>
    </row>
    <row r="2791" spans="1:28" x14ac:dyDescent="0.25">
      <c r="A2791" s="94" t="s">
        <v>4234</v>
      </c>
      <c r="B2791" s="195">
        <v>0.31779935275080906</v>
      </c>
      <c r="C2791" s="195">
        <v>0.48155339805825242</v>
      </c>
      <c r="D2791" s="195">
        <v>0.10679611650485436</v>
      </c>
      <c r="E2791" s="195">
        <v>2.3300970873786409E-2</v>
      </c>
      <c r="F2791" s="195">
        <v>1.2944983818770227E-3</v>
      </c>
      <c r="G2791" s="195">
        <v>4.0776699029126215E-2</v>
      </c>
      <c r="H2791" s="195">
        <v>5.1779935275080907E-3</v>
      </c>
      <c r="I2791" s="195">
        <v>2.3300970873786409E-2</v>
      </c>
      <c r="J2791" s="194">
        <v>0.99999999999999978</v>
      </c>
      <c r="K2791" s="196">
        <v>1545</v>
      </c>
      <c r="L2791" s="94"/>
      <c r="M2791" s="195">
        <v>0.29499999999999998</v>
      </c>
      <c r="N2791" s="195">
        <v>0.34100000000000003</v>
      </c>
      <c r="O2791" s="195">
        <v>0.45700000000000002</v>
      </c>
      <c r="P2791" s="195">
        <v>0.50600000000000001</v>
      </c>
      <c r="Q2791" s="195">
        <v>9.1999999999999998E-2</v>
      </c>
      <c r="R2791" s="195">
        <v>0.123</v>
      </c>
      <c r="S2791" s="195">
        <v>1.7000000000000001E-2</v>
      </c>
      <c r="T2791" s="195">
        <v>3.2000000000000001E-2</v>
      </c>
      <c r="U2791" s="195">
        <v>0</v>
      </c>
      <c r="V2791" s="195">
        <v>5.0000000000000001E-3</v>
      </c>
      <c r="W2791" s="195">
        <v>3.2000000000000001E-2</v>
      </c>
      <c r="X2791" s="195">
        <v>5.1999999999999998E-2</v>
      </c>
      <c r="Y2791" s="195">
        <v>3.0000000000000001E-3</v>
      </c>
      <c r="Z2791" s="195">
        <v>0.01</v>
      </c>
      <c r="AA2791" s="195">
        <v>1.7000000000000001E-2</v>
      </c>
      <c r="AB2791" s="195">
        <v>3.2000000000000001E-2</v>
      </c>
    </row>
    <row r="2792" spans="1:28" x14ac:dyDescent="0.25">
      <c r="A2792" s="94" t="s">
        <v>4235</v>
      </c>
      <c r="B2792" s="195" t="s">
        <v>143</v>
      </c>
      <c r="C2792" s="195">
        <v>0.24545454545454545</v>
      </c>
      <c r="D2792" s="195">
        <v>0.27878787878787881</v>
      </c>
      <c r="E2792" s="195">
        <v>0.20303030303030303</v>
      </c>
      <c r="F2792" s="195">
        <v>1.2121212121212121E-2</v>
      </c>
      <c r="G2792" s="195">
        <v>0.23333333333333334</v>
      </c>
      <c r="H2792" s="195">
        <v>9.0909090909090905E-3</v>
      </c>
      <c r="I2792" s="195">
        <v>1.8181818181818181E-2</v>
      </c>
      <c r="J2792" s="194">
        <v>0.99999999999999989</v>
      </c>
      <c r="K2792" s="196">
        <v>330</v>
      </c>
      <c r="L2792" s="94"/>
      <c r="M2792" s="195" t="s">
        <v>143</v>
      </c>
      <c r="N2792" s="195" t="s">
        <v>143</v>
      </c>
      <c r="O2792" s="195">
        <v>0.20200000000000001</v>
      </c>
      <c r="P2792" s="195">
        <v>0.29499999999999998</v>
      </c>
      <c r="Q2792" s="195">
        <v>0.23300000000000001</v>
      </c>
      <c r="R2792" s="195">
        <v>0.33</v>
      </c>
      <c r="S2792" s="195">
        <v>0.16300000000000001</v>
      </c>
      <c r="T2792" s="195">
        <v>0.25</v>
      </c>
      <c r="U2792" s="195">
        <v>5.0000000000000001E-3</v>
      </c>
      <c r="V2792" s="195">
        <v>3.1E-2</v>
      </c>
      <c r="W2792" s="195">
        <v>0.191</v>
      </c>
      <c r="X2792" s="195">
        <v>0.28199999999999997</v>
      </c>
      <c r="Y2792" s="195">
        <v>3.0000000000000001E-3</v>
      </c>
      <c r="Z2792" s="195">
        <v>2.5999999999999999E-2</v>
      </c>
      <c r="AA2792" s="195">
        <v>8.0000000000000002E-3</v>
      </c>
      <c r="AB2792" s="195">
        <v>3.9E-2</v>
      </c>
    </row>
    <row r="2793" spans="1:28" x14ac:dyDescent="0.25">
      <c r="A2793" s="94" t="s">
        <v>4236</v>
      </c>
      <c r="B2793" s="195" t="s">
        <v>143</v>
      </c>
      <c r="C2793" s="195">
        <v>0.2447434819175778</v>
      </c>
      <c r="D2793" s="195">
        <v>0.20437342304457529</v>
      </c>
      <c r="E2793" s="195">
        <v>0.12867956265769553</v>
      </c>
      <c r="F2793" s="195">
        <v>1.9343986543313711E-2</v>
      </c>
      <c r="G2793" s="195">
        <v>0.37762825904121111</v>
      </c>
      <c r="H2793" s="195">
        <v>1.0092514718250631E-2</v>
      </c>
      <c r="I2793" s="195">
        <v>1.5138772077375946E-2</v>
      </c>
      <c r="J2793" s="194">
        <v>1</v>
      </c>
      <c r="K2793" s="196">
        <v>1189</v>
      </c>
      <c r="L2793" s="94"/>
      <c r="M2793" s="195" t="s">
        <v>143</v>
      </c>
      <c r="N2793" s="195" t="s">
        <v>143</v>
      </c>
      <c r="O2793" s="195">
        <v>0.221</v>
      </c>
      <c r="P2793" s="195">
        <v>0.27</v>
      </c>
      <c r="Q2793" s="195">
        <v>0.182</v>
      </c>
      <c r="R2793" s="195">
        <v>0.22800000000000001</v>
      </c>
      <c r="S2793" s="195">
        <v>0.111</v>
      </c>
      <c r="T2793" s="195">
        <v>0.14899999999999999</v>
      </c>
      <c r="U2793" s="195">
        <v>1.2999999999999999E-2</v>
      </c>
      <c r="V2793" s="195">
        <v>2.9000000000000001E-2</v>
      </c>
      <c r="W2793" s="195">
        <v>0.35099999999999998</v>
      </c>
      <c r="X2793" s="195">
        <v>0.40600000000000003</v>
      </c>
      <c r="Y2793" s="195">
        <v>6.0000000000000001E-3</v>
      </c>
      <c r="Z2793" s="195">
        <v>1.7999999999999999E-2</v>
      </c>
      <c r="AA2793" s="195">
        <v>0.01</v>
      </c>
      <c r="AB2793" s="195">
        <v>2.4E-2</v>
      </c>
    </row>
    <row r="2794" spans="1:28" x14ac:dyDescent="0.25">
      <c r="A2794" s="94" t="s">
        <v>4237</v>
      </c>
      <c r="B2794" s="195" t="s">
        <v>143</v>
      </c>
      <c r="C2794" s="195">
        <v>0.56046511627906981</v>
      </c>
      <c r="D2794" s="195">
        <v>0.26744186046511625</v>
      </c>
      <c r="E2794" s="195">
        <v>5.1162790697674418E-2</v>
      </c>
      <c r="F2794" s="195">
        <v>4.6511627906976744E-3</v>
      </c>
      <c r="G2794" s="195">
        <v>2.3255813953488372E-2</v>
      </c>
      <c r="H2794" s="195">
        <v>2.3255813953488372E-3</v>
      </c>
      <c r="I2794" s="195">
        <v>9.0697674418604657E-2</v>
      </c>
      <c r="J2794" s="194">
        <v>1</v>
      </c>
      <c r="K2794" s="196">
        <v>430</v>
      </c>
      <c r="L2794" s="94"/>
      <c r="M2794" s="195" t="s">
        <v>143</v>
      </c>
      <c r="N2794" s="195" t="s">
        <v>143</v>
      </c>
      <c r="O2794" s="195">
        <v>0.51300000000000001</v>
      </c>
      <c r="P2794" s="195">
        <v>0.60699999999999998</v>
      </c>
      <c r="Q2794" s="195">
        <v>0.22800000000000001</v>
      </c>
      <c r="R2794" s="195">
        <v>0.311</v>
      </c>
      <c r="S2794" s="195">
        <v>3.4000000000000002E-2</v>
      </c>
      <c r="T2794" s="195">
        <v>7.5999999999999998E-2</v>
      </c>
      <c r="U2794" s="195">
        <v>1E-3</v>
      </c>
      <c r="V2794" s="195">
        <v>1.7000000000000001E-2</v>
      </c>
      <c r="W2794" s="195">
        <v>1.2999999999999999E-2</v>
      </c>
      <c r="X2794" s="195">
        <v>4.2000000000000003E-2</v>
      </c>
      <c r="Y2794" s="195">
        <v>0</v>
      </c>
      <c r="Z2794" s="195">
        <v>1.2999999999999999E-2</v>
      </c>
      <c r="AA2794" s="195">
        <v>6.7000000000000004E-2</v>
      </c>
      <c r="AB2794" s="195">
        <v>0.122</v>
      </c>
    </row>
    <row r="2795" spans="1:28" x14ac:dyDescent="0.25">
      <c r="A2795" s="94" t="s">
        <v>4238</v>
      </c>
      <c r="B2795" s="195" t="s">
        <v>143</v>
      </c>
      <c r="C2795" s="195">
        <v>0.21323529411764705</v>
      </c>
      <c r="D2795" s="195">
        <v>0.34558823529411764</v>
      </c>
      <c r="E2795" s="195">
        <v>0.14950980392156862</v>
      </c>
      <c r="F2795" s="195">
        <v>1.2254901960784314E-2</v>
      </c>
      <c r="G2795" s="195">
        <v>0.24264705882352941</v>
      </c>
      <c r="H2795" s="195" t="s">
        <v>143</v>
      </c>
      <c r="I2795" s="195">
        <v>3.6764705882352942E-2</v>
      </c>
      <c r="J2795" s="194">
        <v>1</v>
      </c>
      <c r="K2795" s="196">
        <v>408</v>
      </c>
      <c r="L2795" s="94"/>
      <c r="M2795" s="195" t="s">
        <v>143</v>
      </c>
      <c r="N2795" s="195" t="s">
        <v>143</v>
      </c>
      <c r="O2795" s="195">
        <v>0.17599999999999999</v>
      </c>
      <c r="P2795" s="195">
        <v>0.25600000000000001</v>
      </c>
      <c r="Q2795" s="195">
        <v>0.30099999999999999</v>
      </c>
      <c r="R2795" s="195">
        <v>0.39300000000000002</v>
      </c>
      <c r="S2795" s="195">
        <v>0.11799999999999999</v>
      </c>
      <c r="T2795" s="195">
        <v>0.187</v>
      </c>
      <c r="U2795" s="195">
        <v>5.0000000000000001E-3</v>
      </c>
      <c r="V2795" s="195">
        <v>2.8000000000000001E-2</v>
      </c>
      <c r="W2795" s="195">
        <v>0.20399999999999999</v>
      </c>
      <c r="X2795" s="195">
        <v>0.28699999999999998</v>
      </c>
      <c r="Y2795" s="195" t="s">
        <v>143</v>
      </c>
      <c r="Z2795" s="195" t="s">
        <v>143</v>
      </c>
      <c r="AA2795" s="195">
        <v>2.1999999999999999E-2</v>
      </c>
      <c r="AB2795" s="195">
        <v>0.06</v>
      </c>
    </row>
    <row r="2796" spans="1:28" x14ac:dyDescent="0.25">
      <c r="A2796" s="94" t="s">
        <v>4239</v>
      </c>
      <c r="B2796" s="195" t="s">
        <v>143</v>
      </c>
      <c r="C2796" s="195">
        <v>0.37179487179487181</v>
      </c>
      <c r="D2796" s="195">
        <v>0.18803418803418803</v>
      </c>
      <c r="E2796" s="195">
        <v>6.8376068376068383E-2</v>
      </c>
      <c r="F2796" s="195">
        <v>0.10256410256410256</v>
      </c>
      <c r="G2796" s="195">
        <v>0.23931623931623933</v>
      </c>
      <c r="H2796" s="195" t="s">
        <v>143</v>
      </c>
      <c r="I2796" s="195">
        <v>2.9914529914529916E-2</v>
      </c>
      <c r="J2796" s="194">
        <v>1</v>
      </c>
      <c r="K2796" s="196">
        <v>234</v>
      </c>
      <c r="L2796" s="94"/>
      <c r="M2796" s="195" t="s">
        <v>143</v>
      </c>
      <c r="N2796" s="195" t="s">
        <v>143</v>
      </c>
      <c r="O2796" s="195">
        <v>0.312</v>
      </c>
      <c r="P2796" s="195">
        <v>0.435</v>
      </c>
      <c r="Q2796" s="195">
        <v>0.14299999999999999</v>
      </c>
      <c r="R2796" s="195">
        <v>0.24299999999999999</v>
      </c>
      <c r="S2796" s="195">
        <v>4.2999999999999997E-2</v>
      </c>
      <c r="T2796" s="195">
        <v>0.108</v>
      </c>
      <c r="U2796" s="195">
        <v>7.0000000000000007E-2</v>
      </c>
      <c r="V2796" s="195">
        <v>0.14799999999999999</v>
      </c>
      <c r="W2796" s="195">
        <v>0.189</v>
      </c>
      <c r="X2796" s="195">
        <v>0.29799999999999999</v>
      </c>
      <c r="Y2796" s="195" t="s">
        <v>143</v>
      </c>
      <c r="Z2796" s="195" t="s">
        <v>143</v>
      </c>
      <c r="AA2796" s="195">
        <v>1.4999999999999999E-2</v>
      </c>
      <c r="AB2796" s="195">
        <v>0.06</v>
      </c>
    </row>
    <row r="2797" spans="1:28" x14ac:dyDescent="0.25">
      <c r="A2797" s="94" t="s">
        <v>4240</v>
      </c>
      <c r="B2797" s="195" t="s">
        <v>143</v>
      </c>
      <c r="C2797" s="195">
        <v>0.10367892976588629</v>
      </c>
      <c r="D2797" s="195">
        <v>0.21739130434782608</v>
      </c>
      <c r="E2797" s="195">
        <v>0.13712374581939799</v>
      </c>
      <c r="F2797" s="195">
        <v>2.3411371237458192E-2</v>
      </c>
      <c r="G2797" s="195">
        <v>0.48829431438127091</v>
      </c>
      <c r="H2797" s="195">
        <v>6.688963210702341E-3</v>
      </c>
      <c r="I2797" s="195">
        <v>2.3411371237458192E-2</v>
      </c>
      <c r="J2797" s="194">
        <v>1</v>
      </c>
      <c r="K2797" s="196">
        <v>299</v>
      </c>
      <c r="L2797" s="94"/>
      <c r="M2797" s="195" t="s">
        <v>143</v>
      </c>
      <c r="N2797" s="195" t="s">
        <v>143</v>
      </c>
      <c r="O2797" s="195">
        <v>7.3999999999999996E-2</v>
      </c>
      <c r="P2797" s="195">
        <v>0.14299999999999999</v>
      </c>
      <c r="Q2797" s="195">
        <v>0.17399999999999999</v>
      </c>
      <c r="R2797" s="195">
        <v>0.26800000000000002</v>
      </c>
      <c r="S2797" s="195">
        <v>0.10299999999999999</v>
      </c>
      <c r="T2797" s="195">
        <v>0.18099999999999999</v>
      </c>
      <c r="U2797" s="195">
        <v>1.0999999999999999E-2</v>
      </c>
      <c r="V2797" s="195">
        <v>4.8000000000000001E-2</v>
      </c>
      <c r="W2797" s="195">
        <v>0.432</v>
      </c>
      <c r="X2797" s="195">
        <v>0.54500000000000004</v>
      </c>
      <c r="Y2797" s="195">
        <v>2E-3</v>
      </c>
      <c r="Z2797" s="195">
        <v>2.4E-2</v>
      </c>
      <c r="AA2797" s="195">
        <v>1.0999999999999999E-2</v>
      </c>
      <c r="AB2797" s="195">
        <v>4.8000000000000001E-2</v>
      </c>
    </row>
    <row r="2798" spans="1:28" x14ac:dyDescent="0.25">
      <c r="A2798" s="94" t="s">
        <v>4241</v>
      </c>
      <c r="B2798" s="195" t="s">
        <v>143</v>
      </c>
      <c r="C2798" s="195">
        <v>0.40371991247264771</v>
      </c>
      <c r="D2798" s="195">
        <v>0.34628008752735229</v>
      </c>
      <c r="E2798" s="195">
        <v>0.11433260393873085</v>
      </c>
      <c r="F2798" s="195">
        <v>4.3763676148796497E-3</v>
      </c>
      <c r="G2798" s="195">
        <v>9.9015317286652083E-2</v>
      </c>
      <c r="H2798" s="195">
        <v>4.3763676148796497E-3</v>
      </c>
      <c r="I2798" s="195">
        <v>2.7899343544857767E-2</v>
      </c>
      <c r="J2798" s="194">
        <v>1</v>
      </c>
      <c r="K2798" s="196">
        <v>1828</v>
      </c>
      <c r="L2798" s="94"/>
      <c r="M2798" s="195" t="s">
        <v>143</v>
      </c>
      <c r="N2798" s="195" t="s">
        <v>143</v>
      </c>
      <c r="O2798" s="195">
        <v>0.38100000000000001</v>
      </c>
      <c r="P2798" s="195">
        <v>0.42599999999999999</v>
      </c>
      <c r="Q2798" s="195">
        <v>0.32500000000000001</v>
      </c>
      <c r="R2798" s="195">
        <v>0.36799999999999999</v>
      </c>
      <c r="S2798" s="195">
        <v>0.10100000000000001</v>
      </c>
      <c r="T2798" s="195">
        <v>0.13</v>
      </c>
      <c r="U2798" s="195">
        <v>2E-3</v>
      </c>
      <c r="V2798" s="195">
        <v>8.9999999999999993E-3</v>
      </c>
      <c r="W2798" s="195">
        <v>8.5999999999999993E-2</v>
      </c>
      <c r="X2798" s="195">
        <v>0.114</v>
      </c>
      <c r="Y2798" s="195">
        <v>2E-3</v>
      </c>
      <c r="Z2798" s="195">
        <v>8.9999999999999993E-3</v>
      </c>
      <c r="AA2798" s="195">
        <v>2.1000000000000001E-2</v>
      </c>
      <c r="AB2798" s="195">
        <v>3.5999999999999997E-2</v>
      </c>
    </row>
    <row r="2799" spans="1:28" x14ac:dyDescent="0.25">
      <c r="A2799" s="94" t="s">
        <v>4242</v>
      </c>
      <c r="B2799" s="195" t="s">
        <v>143</v>
      </c>
      <c r="C2799" s="195">
        <v>0.547244094488189</v>
      </c>
      <c r="D2799" s="195">
        <v>0.25590551181102361</v>
      </c>
      <c r="E2799" s="195">
        <v>7.4803149606299218E-2</v>
      </c>
      <c r="F2799" s="195" t="s">
        <v>143</v>
      </c>
      <c r="G2799" s="195">
        <v>0.1062992125984252</v>
      </c>
      <c r="H2799" s="195" t="s">
        <v>143</v>
      </c>
      <c r="I2799" s="195">
        <v>1.5748031496062992E-2</v>
      </c>
      <c r="J2799" s="194">
        <v>1</v>
      </c>
      <c r="K2799" s="196">
        <v>254</v>
      </c>
      <c r="L2799" s="94"/>
      <c r="M2799" s="195" t="s">
        <v>143</v>
      </c>
      <c r="N2799" s="195" t="s">
        <v>143</v>
      </c>
      <c r="O2799" s="195">
        <v>0.48599999999999999</v>
      </c>
      <c r="P2799" s="195">
        <v>0.60699999999999998</v>
      </c>
      <c r="Q2799" s="195">
        <v>0.20599999999999999</v>
      </c>
      <c r="R2799" s="195">
        <v>0.313</v>
      </c>
      <c r="S2799" s="195">
        <v>4.8000000000000001E-2</v>
      </c>
      <c r="T2799" s="195">
        <v>0.114</v>
      </c>
      <c r="U2799" s="195" t="s">
        <v>143</v>
      </c>
      <c r="V2799" s="195" t="s">
        <v>143</v>
      </c>
      <c r="W2799" s="195">
        <v>7.3999999999999996E-2</v>
      </c>
      <c r="X2799" s="195">
        <v>0.15</v>
      </c>
      <c r="Y2799" s="195" t="s">
        <v>143</v>
      </c>
      <c r="Z2799" s="195" t="s">
        <v>143</v>
      </c>
      <c r="AA2799" s="195">
        <v>6.0000000000000001E-3</v>
      </c>
      <c r="AB2799" s="195">
        <v>0.04</v>
      </c>
    </row>
    <row r="2800" spans="1:28" x14ac:dyDescent="0.25">
      <c r="A2800" s="94" t="s">
        <v>4243</v>
      </c>
      <c r="B2800" s="195">
        <v>6.0848916592460674E-2</v>
      </c>
      <c r="C2800" s="195">
        <v>0.36727020876620164</v>
      </c>
      <c r="D2800" s="195">
        <v>0.2532897991491046</v>
      </c>
      <c r="E2800" s="195">
        <v>7.786682497279114E-2</v>
      </c>
      <c r="F2800" s="195">
        <v>1.543484713564856E-2</v>
      </c>
      <c r="G2800" s="195">
        <v>0.20500643118630651</v>
      </c>
      <c r="H2800" s="195">
        <v>2.8692985059859503E-3</v>
      </c>
      <c r="I2800" s="195">
        <v>1.7413673691500941E-2</v>
      </c>
      <c r="J2800" s="194">
        <v>1</v>
      </c>
      <c r="K2800" s="196">
        <v>10107</v>
      </c>
      <c r="L2800" s="94"/>
      <c r="M2800" s="195">
        <v>5.6000000000000001E-2</v>
      </c>
      <c r="N2800" s="195">
        <v>6.6000000000000003E-2</v>
      </c>
      <c r="O2800" s="195">
        <v>0.35799999999999998</v>
      </c>
      <c r="P2800" s="195">
        <v>0.377</v>
      </c>
      <c r="Q2800" s="195">
        <v>0.245</v>
      </c>
      <c r="R2800" s="195">
        <v>0.26200000000000001</v>
      </c>
      <c r="S2800" s="195">
        <v>7.2999999999999995E-2</v>
      </c>
      <c r="T2800" s="195">
        <v>8.3000000000000004E-2</v>
      </c>
      <c r="U2800" s="195">
        <v>1.2999999999999999E-2</v>
      </c>
      <c r="V2800" s="195">
        <v>1.7999999999999999E-2</v>
      </c>
      <c r="W2800" s="195">
        <v>0.19700000000000001</v>
      </c>
      <c r="X2800" s="195">
        <v>0.21299999999999999</v>
      </c>
      <c r="Y2800" s="195">
        <v>2E-3</v>
      </c>
      <c r="Z2800" s="195">
        <v>4.0000000000000001E-3</v>
      </c>
      <c r="AA2800" s="195">
        <v>1.4999999999999999E-2</v>
      </c>
      <c r="AB2800" s="195">
        <v>0.02</v>
      </c>
    </row>
    <row r="2801" spans="1:28" x14ac:dyDescent="0.25">
      <c r="A2801" s="94" t="s">
        <v>4244</v>
      </c>
      <c r="B2801" s="195" t="s">
        <v>143</v>
      </c>
      <c r="C2801" s="195">
        <v>0.37047353760445684</v>
      </c>
      <c r="D2801" s="195">
        <v>0.28690807799442897</v>
      </c>
      <c r="E2801" s="195">
        <v>0.11142061281337047</v>
      </c>
      <c r="F2801" s="195">
        <v>1.1142061281337047E-2</v>
      </c>
      <c r="G2801" s="195">
        <v>0.20334261838440112</v>
      </c>
      <c r="H2801" s="195" t="s">
        <v>143</v>
      </c>
      <c r="I2801" s="195">
        <v>1.6713091922005572E-2</v>
      </c>
      <c r="J2801" s="194">
        <v>1.0000000000000002</v>
      </c>
      <c r="K2801" s="196">
        <v>359</v>
      </c>
      <c r="L2801" s="94"/>
      <c r="M2801" s="195" t="s">
        <v>143</v>
      </c>
      <c r="N2801" s="195" t="s">
        <v>143</v>
      </c>
      <c r="O2801" s="195">
        <v>0.32200000000000001</v>
      </c>
      <c r="P2801" s="195">
        <v>0.42199999999999999</v>
      </c>
      <c r="Q2801" s="195">
        <v>0.24299999999999999</v>
      </c>
      <c r="R2801" s="195">
        <v>0.33600000000000002</v>
      </c>
      <c r="S2801" s="195">
        <v>8.3000000000000004E-2</v>
      </c>
      <c r="T2801" s="195">
        <v>0.14799999999999999</v>
      </c>
      <c r="U2801" s="195">
        <v>4.0000000000000001E-3</v>
      </c>
      <c r="V2801" s="195">
        <v>2.8000000000000001E-2</v>
      </c>
      <c r="W2801" s="195">
        <v>0.16500000000000001</v>
      </c>
      <c r="X2801" s="195">
        <v>0.248</v>
      </c>
      <c r="Y2801" s="195" t="s">
        <v>143</v>
      </c>
      <c r="Z2801" s="195" t="s">
        <v>143</v>
      </c>
      <c r="AA2801" s="195">
        <v>8.0000000000000002E-3</v>
      </c>
      <c r="AB2801" s="195">
        <v>3.5999999999999997E-2</v>
      </c>
    </row>
    <row r="2802" spans="1:28" x14ac:dyDescent="0.25">
      <c r="A2802" s="94" t="s">
        <v>4245</v>
      </c>
      <c r="B2802" s="195" t="s">
        <v>143</v>
      </c>
      <c r="C2802" s="195">
        <v>0.15163934426229508</v>
      </c>
      <c r="D2802" s="195">
        <v>0.18442622950819673</v>
      </c>
      <c r="E2802" s="195">
        <v>3.2786885245901641E-2</v>
      </c>
      <c r="F2802" s="195">
        <v>1.2295081967213115E-2</v>
      </c>
      <c r="G2802" s="195">
        <v>0.56557377049180324</v>
      </c>
      <c r="H2802" s="195">
        <v>2.0491803278688523E-2</v>
      </c>
      <c r="I2802" s="195">
        <v>3.2786885245901641E-2</v>
      </c>
      <c r="J2802" s="194">
        <v>1</v>
      </c>
      <c r="K2802" s="196">
        <v>244</v>
      </c>
      <c r="L2802" s="94"/>
      <c r="M2802" s="195" t="s">
        <v>143</v>
      </c>
      <c r="N2802" s="195" t="s">
        <v>143</v>
      </c>
      <c r="O2802" s="195">
        <v>0.112</v>
      </c>
      <c r="P2802" s="195">
        <v>0.20200000000000001</v>
      </c>
      <c r="Q2802" s="195">
        <v>0.14099999999999999</v>
      </c>
      <c r="R2802" s="195">
        <v>0.23799999999999999</v>
      </c>
      <c r="S2802" s="195">
        <v>1.7000000000000001E-2</v>
      </c>
      <c r="T2802" s="195">
        <v>6.3E-2</v>
      </c>
      <c r="U2802" s="195">
        <v>4.0000000000000001E-3</v>
      </c>
      <c r="V2802" s="195">
        <v>3.5999999999999997E-2</v>
      </c>
      <c r="W2802" s="195">
        <v>0.503</v>
      </c>
      <c r="X2802" s="195">
        <v>0.626</v>
      </c>
      <c r="Y2802" s="195">
        <v>8.9999999999999993E-3</v>
      </c>
      <c r="Z2802" s="195">
        <v>4.7E-2</v>
      </c>
      <c r="AA2802" s="195">
        <v>1.7000000000000001E-2</v>
      </c>
      <c r="AB2802" s="195">
        <v>6.3E-2</v>
      </c>
    </row>
    <row r="2803" spans="1:28" x14ac:dyDescent="0.25">
      <c r="A2803" s="94" t="s">
        <v>4246</v>
      </c>
      <c r="B2803" s="195">
        <v>0.17850953206239167</v>
      </c>
      <c r="C2803" s="195">
        <v>1.7331022530329288E-3</v>
      </c>
      <c r="D2803" s="195">
        <v>0.78682842287694976</v>
      </c>
      <c r="E2803" s="195">
        <v>1.7331022530329289E-2</v>
      </c>
      <c r="F2803" s="195">
        <v>3.4662045060658577E-3</v>
      </c>
      <c r="G2803" s="195">
        <v>6.9324090121317154E-3</v>
      </c>
      <c r="H2803" s="195" t="s">
        <v>143</v>
      </c>
      <c r="I2803" s="195">
        <v>5.1993067590987872E-3</v>
      </c>
      <c r="J2803" s="194">
        <v>1</v>
      </c>
      <c r="K2803" s="196">
        <v>577</v>
      </c>
      <c r="L2803" s="94"/>
      <c r="M2803" s="195">
        <v>0.14899999999999999</v>
      </c>
      <c r="N2803" s="195">
        <v>0.21199999999999999</v>
      </c>
      <c r="O2803" s="195">
        <v>0</v>
      </c>
      <c r="P2803" s="195">
        <v>0.01</v>
      </c>
      <c r="Q2803" s="195">
        <v>0.752</v>
      </c>
      <c r="R2803" s="195">
        <v>0.81799999999999995</v>
      </c>
      <c r="S2803" s="195">
        <v>8.9999999999999993E-3</v>
      </c>
      <c r="T2803" s="195">
        <v>3.2000000000000001E-2</v>
      </c>
      <c r="U2803" s="195">
        <v>1E-3</v>
      </c>
      <c r="V2803" s="195">
        <v>1.2999999999999999E-2</v>
      </c>
      <c r="W2803" s="195">
        <v>3.0000000000000001E-3</v>
      </c>
      <c r="X2803" s="195">
        <v>1.7999999999999999E-2</v>
      </c>
      <c r="Y2803" s="195" t="s">
        <v>143</v>
      </c>
      <c r="Z2803" s="195" t="s">
        <v>143</v>
      </c>
      <c r="AA2803" s="195">
        <v>2E-3</v>
      </c>
      <c r="AB2803" s="195">
        <v>1.4999999999999999E-2</v>
      </c>
    </row>
    <row r="2804" spans="1:28" x14ac:dyDescent="0.25">
      <c r="A2804" s="94" t="s">
        <v>4247</v>
      </c>
      <c r="B2804" s="195">
        <v>0.11101398601398602</v>
      </c>
      <c r="C2804" s="195">
        <v>0.31555944055944057</v>
      </c>
      <c r="D2804" s="195">
        <v>0.23426573426573427</v>
      </c>
      <c r="E2804" s="195">
        <v>6.2937062937062943E-2</v>
      </c>
      <c r="F2804" s="195">
        <v>2.7097902097902096E-2</v>
      </c>
      <c r="G2804" s="195">
        <v>0.23426573426573427</v>
      </c>
      <c r="H2804" s="195">
        <v>8.7412587412587413E-4</v>
      </c>
      <c r="I2804" s="195">
        <v>1.3986013986013986E-2</v>
      </c>
      <c r="J2804" s="194">
        <v>0.99999999999999989</v>
      </c>
      <c r="K2804" s="196">
        <v>1144</v>
      </c>
      <c r="L2804" s="94"/>
      <c r="M2804" s="195">
        <v>9.4E-2</v>
      </c>
      <c r="N2804" s="195">
        <v>0.13100000000000001</v>
      </c>
      <c r="O2804" s="195">
        <v>0.28899999999999998</v>
      </c>
      <c r="P2804" s="195">
        <v>0.34300000000000003</v>
      </c>
      <c r="Q2804" s="195">
        <v>0.21099999999999999</v>
      </c>
      <c r="R2804" s="195">
        <v>0.26</v>
      </c>
      <c r="S2804" s="195">
        <v>0.05</v>
      </c>
      <c r="T2804" s="195">
        <v>7.9000000000000001E-2</v>
      </c>
      <c r="U2804" s="195">
        <v>1.9E-2</v>
      </c>
      <c r="V2804" s="195">
        <v>3.7999999999999999E-2</v>
      </c>
      <c r="W2804" s="195">
        <v>0.21099999999999999</v>
      </c>
      <c r="X2804" s="195">
        <v>0.26</v>
      </c>
      <c r="Y2804" s="195">
        <v>0</v>
      </c>
      <c r="Z2804" s="195">
        <v>5.0000000000000001E-3</v>
      </c>
      <c r="AA2804" s="195">
        <v>8.9999999999999993E-3</v>
      </c>
      <c r="AB2804" s="195">
        <v>2.3E-2</v>
      </c>
    </row>
    <row r="2805" spans="1:28" x14ac:dyDescent="0.25">
      <c r="A2805" s="94" t="s">
        <v>4248</v>
      </c>
      <c r="B2805" s="195">
        <v>0.32147651006711409</v>
      </c>
      <c r="C2805" s="195">
        <v>0.55167785234899325</v>
      </c>
      <c r="D2805" s="195">
        <v>6.3758389261744972E-2</v>
      </c>
      <c r="E2805" s="195">
        <v>1.2751677852348993E-2</v>
      </c>
      <c r="F2805" s="195">
        <v>1.3422818791946308E-3</v>
      </c>
      <c r="G2805" s="195">
        <v>3.6241610738255034E-2</v>
      </c>
      <c r="H2805" s="195">
        <v>2.0134228187919465E-3</v>
      </c>
      <c r="I2805" s="195">
        <v>1.0738255033557046E-2</v>
      </c>
      <c r="J2805" s="194">
        <v>0.99999999999999989</v>
      </c>
      <c r="K2805" s="196">
        <v>1490</v>
      </c>
      <c r="L2805" s="94"/>
      <c r="M2805" s="195">
        <v>0.29799999999999999</v>
      </c>
      <c r="N2805" s="195">
        <v>0.34599999999999997</v>
      </c>
      <c r="O2805" s="195">
        <v>0.52600000000000002</v>
      </c>
      <c r="P2805" s="195">
        <v>0.57699999999999996</v>
      </c>
      <c r="Q2805" s="195">
        <v>5.1999999999999998E-2</v>
      </c>
      <c r="R2805" s="195">
        <v>7.6999999999999999E-2</v>
      </c>
      <c r="S2805" s="195">
        <v>8.0000000000000002E-3</v>
      </c>
      <c r="T2805" s="195">
        <v>0.02</v>
      </c>
      <c r="U2805" s="195">
        <v>0</v>
      </c>
      <c r="V2805" s="195">
        <v>5.0000000000000001E-3</v>
      </c>
      <c r="W2805" s="195">
        <v>2.8000000000000001E-2</v>
      </c>
      <c r="X2805" s="195">
        <v>4.7E-2</v>
      </c>
      <c r="Y2805" s="195">
        <v>1E-3</v>
      </c>
      <c r="Z2805" s="195">
        <v>6.0000000000000001E-3</v>
      </c>
      <c r="AA2805" s="195">
        <v>7.0000000000000001E-3</v>
      </c>
      <c r="AB2805" s="195">
        <v>1.7000000000000001E-2</v>
      </c>
    </row>
    <row r="2806" spans="1:28" x14ac:dyDescent="0.25">
      <c r="A2806" s="94" t="s">
        <v>4249</v>
      </c>
      <c r="B2806" s="195" t="s">
        <v>143</v>
      </c>
      <c r="C2806" s="195">
        <v>0.29126213592233008</v>
      </c>
      <c r="D2806" s="195">
        <v>0.29773462783171523</v>
      </c>
      <c r="E2806" s="195">
        <v>0.17475728155339806</v>
      </c>
      <c r="F2806" s="195">
        <v>3.2362459546925568E-3</v>
      </c>
      <c r="G2806" s="195">
        <v>0.2168284789644013</v>
      </c>
      <c r="H2806" s="195">
        <v>3.2362459546925568E-3</v>
      </c>
      <c r="I2806" s="195">
        <v>1.2944983818770227E-2</v>
      </c>
      <c r="J2806" s="194">
        <v>0.99999999999999989</v>
      </c>
      <c r="K2806" s="196">
        <v>309</v>
      </c>
      <c r="L2806" s="94"/>
      <c r="M2806" s="195" t="s">
        <v>143</v>
      </c>
      <c r="N2806" s="195" t="s">
        <v>143</v>
      </c>
      <c r="O2806" s="195">
        <v>0.24299999999999999</v>
      </c>
      <c r="P2806" s="195">
        <v>0.34399999999999997</v>
      </c>
      <c r="Q2806" s="195">
        <v>0.249</v>
      </c>
      <c r="R2806" s="195">
        <v>0.35099999999999998</v>
      </c>
      <c r="S2806" s="195">
        <v>0.13600000000000001</v>
      </c>
      <c r="T2806" s="195">
        <v>0.221</v>
      </c>
      <c r="U2806" s="195">
        <v>1E-3</v>
      </c>
      <c r="V2806" s="195">
        <v>1.7999999999999999E-2</v>
      </c>
      <c r="W2806" s="195">
        <v>0.17499999999999999</v>
      </c>
      <c r="X2806" s="195">
        <v>0.26600000000000001</v>
      </c>
      <c r="Y2806" s="195">
        <v>1E-3</v>
      </c>
      <c r="Z2806" s="195">
        <v>1.7999999999999999E-2</v>
      </c>
      <c r="AA2806" s="195">
        <v>5.0000000000000001E-3</v>
      </c>
      <c r="AB2806" s="195">
        <v>3.3000000000000002E-2</v>
      </c>
    </row>
    <row r="2807" spans="1:28" x14ac:dyDescent="0.25">
      <c r="A2807" s="94" t="s">
        <v>4250</v>
      </c>
      <c r="B2807" s="195" t="s">
        <v>143</v>
      </c>
      <c r="C2807" s="195">
        <v>0.33189964157706092</v>
      </c>
      <c r="D2807" s="195">
        <v>0.17849462365591398</v>
      </c>
      <c r="E2807" s="195">
        <v>9.3906810035842295E-2</v>
      </c>
      <c r="F2807" s="195">
        <v>1.3620071684587814E-2</v>
      </c>
      <c r="G2807" s="195">
        <v>0.36129032258064514</v>
      </c>
      <c r="H2807" s="195">
        <v>3.5842293906810036E-3</v>
      </c>
      <c r="I2807" s="195">
        <v>1.7204301075268817E-2</v>
      </c>
      <c r="J2807" s="194">
        <v>1</v>
      </c>
      <c r="K2807" s="196">
        <v>1395</v>
      </c>
      <c r="L2807" s="94"/>
      <c r="M2807" s="195" t="s">
        <v>143</v>
      </c>
      <c r="N2807" s="195" t="s">
        <v>143</v>
      </c>
      <c r="O2807" s="195">
        <v>0.308</v>
      </c>
      <c r="P2807" s="195">
        <v>0.35699999999999998</v>
      </c>
      <c r="Q2807" s="195">
        <v>0.159</v>
      </c>
      <c r="R2807" s="195">
        <v>0.19900000000000001</v>
      </c>
      <c r="S2807" s="195">
        <v>0.08</v>
      </c>
      <c r="T2807" s="195">
        <v>0.11</v>
      </c>
      <c r="U2807" s="195">
        <v>8.9999999999999993E-3</v>
      </c>
      <c r="V2807" s="195">
        <v>2.1000000000000001E-2</v>
      </c>
      <c r="W2807" s="195">
        <v>0.33600000000000002</v>
      </c>
      <c r="X2807" s="195">
        <v>0.38700000000000001</v>
      </c>
      <c r="Y2807" s="195">
        <v>2E-3</v>
      </c>
      <c r="Z2807" s="195">
        <v>8.0000000000000002E-3</v>
      </c>
      <c r="AA2807" s="195">
        <v>1.2E-2</v>
      </c>
      <c r="AB2807" s="195">
        <v>2.5000000000000001E-2</v>
      </c>
    </row>
    <row r="2808" spans="1:28" x14ac:dyDescent="0.25">
      <c r="A2808" s="94" t="s">
        <v>4251</v>
      </c>
      <c r="B2808" s="195" t="s">
        <v>143</v>
      </c>
      <c r="C2808" s="195">
        <v>0.52510460251046021</v>
      </c>
      <c r="D2808" s="195">
        <v>0.3702928870292887</v>
      </c>
      <c r="E2808" s="195">
        <v>4.3933054393305436E-2</v>
      </c>
      <c r="F2808" s="195">
        <v>2.0920502092050207E-3</v>
      </c>
      <c r="G2808" s="195">
        <v>1.4644351464435146E-2</v>
      </c>
      <c r="H2808" s="195" t="s">
        <v>143</v>
      </c>
      <c r="I2808" s="195">
        <v>4.3933054393305436E-2</v>
      </c>
      <c r="J2808" s="194">
        <v>0.99999999999999989</v>
      </c>
      <c r="K2808" s="196">
        <v>478</v>
      </c>
      <c r="L2808" s="94"/>
      <c r="M2808" s="195" t="s">
        <v>143</v>
      </c>
      <c r="N2808" s="195" t="s">
        <v>143</v>
      </c>
      <c r="O2808" s="195">
        <v>0.48</v>
      </c>
      <c r="P2808" s="195">
        <v>0.56899999999999995</v>
      </c>
      <c r="Q2808" s="195">
        <v>0.32800000000000001</v>
      </c>
      <c r="R2808" s="195">
        <v>0.41399999999999998</v>
      </c>
      <c r="S2808" s="195">
        <v>2.9000000000000001E-2</v>
      </c>
      <c r="T2808" s="195">
        <v>6.6000000000000003E-2</v>
      </c>
      <c r="U2808" s="195">
        <v>0</v>
      </c>
      <c r="V2808" s="195">
        <v>1.2E-2</v>
      </c>
      <c r="W2808" s="195">
        <v>7.0000000000000001E-3</v>
      </c>
      <c r="X2808" s="195">
        <v>0.03</v>
      </c>
      <c r="Y2808" s="195" t="s">
        <v>143</v>
      </c>
      <c r="Z2808" s="195" t="s">
        <v>143</v>
      </c>
      <c r="AA2808" s="195">
        <v>2.9000000000000001E-2</v>
      </c>
      <c r="AB2808" s="195">
        <v>6.6000000000000003E-2</v>
      </c>
    </row>
    <row r="2809" spans="1:28" x14ac:dyDescent="0.25">
      <c r="A2809" s="94" t="s">
        <v>4252</v>
      </c>
      <c r="B2809" s="195" t="s">
        <v>143</v>
      </c>
      <c r="C2809" s="195">
        <v>0.27077747989276141</v>
      </c>
      <c r="D2809" s="195">
        <v>0.36193029490616624</v>
      </c>
      <c r="E2809" s="195">
        <v>0.10187667560321716</v>
      </c>
      <c r="F2809" s="195">
        <v>5.3619302949061663E-3</v>
      </c>
      <c r="G2809" s="195">
        <v>0.2359249329758713</v>
      </c>
      <c r="H2809" s="195" t="s">
        <v>143</v>
      </c>
      <c r="I2809" s="195">
        <v>2.4128686327077747E-2</v>
      </c>
      <c r="J2809" s="194">
        <v>1</v>
      </c>
      <c r="K2809" s="196">
        <v>373</v>
      </c>
      <c r="L2809" s="94"/>
      <c r="M2809" s="195" t="s">
        <v>143</v>
      </c>
      <c r="N2809" s="195" t="s">
        <v>143</v>
      </c>
      <c r="O2809" s="195">
        <v>0.22800000000000001</v>
      </c>
      <c r="P2809" s="195">
        <v>0.318</v>
      </c>
      <c r="Q2809" s="195">
        <v>0.315</v>
      </c>
      <c r="R2809" s="195">
        <v>0.41199999999999998</v>
      </c>
      <c r="S2809" s="195">
        <v>7.4999999999999997E-2</v>
      </c>
      <c r="T2809" s="195">
        <v>0.13700000000000001</v>
      </c>
      <c r="U2809" s="195">
        <v>1E-3</v>
      </c>
      <c r="V2809" s="195">
        <v>1.9E-2</v>
      </c>
      <c r="W2809" s="195">
        <v>0.19600000000000001</v>
      </c>
      <c r="X2809" s="195">
        <v>0.28199999999999997</v>
      </c>
      <c r="Y2809" s="195" t="s">
        <v>143</v>
      </c>
      <c r="Z2809" s="195" t="s">
        <v>143</v>
      </c>
      <c r="AA2809" s="195">
        <v>1.2999999999999999E-2</v>
      </c>
      <c r="AB2809" s="195">
        <v>4.4999999999999998E-2</v>
      </c>
    </row>
    <row r="2810" spans="1:28" x14ac:dyDescent="0.25">
      <c r="A2810" s="94" t="s">
        <v>4253</v>
      </c>
      <c r="B2810" s="195" t="s">
        <v>143</v>
      </c>
      <c r="C2810" s="195">
        <v>0.40894568690095845</v>
      </c>
      <c r="D2810" s="195">
        <v>0.2108626198083067</v>
      </c>
      <c r="E2810" s="195">
        <v>6.3897763578274758E-2</v>
      </c>
      <c r="F2810" s="195">
        <v>7.6677316293929709E-2</v>
      </c>
      <c r="G2810" s="195">
        <v>0.22044728434504793</v>
      </c>
      <c r="H2810" s="195" t="s">
        <v>143</v>
      </c>
      <c r="I2810" s="195">
        <v>1.9169329073482427E-2</v>
      </c>
      <c r="J2810" s="194">
        <v>1</v>
      </c>
      <c r="K2810" s="196">
        <v>313</v>
      </c>
      <c r="L2810" s="94"/>
      <c r="M2810" s="195" t="s">
        <v>143</v>
      </c>
      <c r="N2810" s="195" t="s">
        <v>143</v>
      </c>
      <c r="O2810" s="195">
        <v>0.35599999999999998</v>
      </c>
      <c r="P2810" s="195">
        <v>0.46400000000000002</v>
      </c>
      <c r="Q2810" s="195">
        <v>0.16900000000000001</v>
      </c>
      <c r="R2810" s="195">
        <v>0.25900000000000001</v>
      </c>
      <c r="S2810" s="195">
        <v>4.2000000000000003E-2</v>
      </c>
      <c r="T2810" s="195">
        <v>9.7000000000000003E-2</v>
      </c>
      <c r="U2810" s="195">
        <v>5.1999999999999998E-2</v>
      </c>
      <c r="V2810" s="195">
        <v>0.112</v>
      </c>
      <c r="W2810" s="195">
        <v>0.17799999999999999</v>
      </c>
      <c r="X2810" s="195">
        <v>0.27</v>
      </c>
      <c r="Y2810" s="195" t="s">
        <v>143</v>
      </c>
      <c r="Z2810" s="195" t="s">
        <v>143</v>
      </c>
      <c r="AA2810" s="195">
        <v>8.9999999999999993E-3</v>
      </c>
      <c r="AB2810" s="195">
        <v>4.1000000000000002E-2</v>
      </c>
    </row>
    <row r="2811" spans="1:28" x14ac:dyDescent="0.25">
      <c r="A2811" s="94" t="s">
        <v>4254</v>
      </c>
      <c r="B2811" s="195" t="s">
        <v>143</v>
      </c>
      <c r="C2811" s="195">
        <v>0.17786561264822134</v>
      </c>
      <c r="D2811" s="195">
        <v>0.18972332015810275</v>
      </c>
      <c r="E2811" s="195">
        <v>0.13833992094861661</v>
      </c>
      <c r="F2811" s="195">
        <v>1.9762845849802372E-2</v>
      </c>
      <c r="G2811" s="195">
        <v>0.43478260869565216</v>
      </c>
      <c r="H2811" s="195">
        <v>1.1857707509881422E-2</v>
      </c>
      <c r="I2811" s="195">
        <v>2.766798418972332E-2</v>
      </c>
      <c r="J2811" s="194">
        <v>1</v>
      </c>
      <c r="K2811" s="196">
        <v>253</v>
      </c>
      <c r="L2811" s="94"/>
      <c r="M2811" s="195" t="s">
        <v>143</v>
      </c>
      <c r="N2811" s="195" t="s">
        <v>143</v>
      </c>
      <c r="O2811" s="195">
        <v>0.13600000000000001</v>
      </c>
      <c r="P2811" s="195">
        <v>0.23</v>
      </c>
      <c r="Q2811" s="195">
        <v>0.14599999999999999</v>
      </c>
      <c r="R2811" s="195">
        <v>0.24299999999999999</v>
      </c>
      <c r="S2811" s="195">
        <v>0.10100000000000001</v>
      </c>
      <c r="T2811" s="195">
        <v>0.186</v>
      </c>
      <c r="U2811" s="195">
        <v>8.0000000000000002E-3</v>
      </c>
      <c r="V2811" s="195">
        <v>4.4999999999999998E-2</v>
      </c>
      <c r="W2811" s="195">
        <v>0.375</v>
      </c>
      <c r="X2811" s="195">
        <v>0.496</v>
      </c>
      <c r="Y2811" s="195">
        <v>4.0000000000000001E-3</v>
      </c>
      <c r="Z2811" s="195">
        <v>3.4000000000000002E-2</v>
      </c>
      <c r="AA2811" s="195">
        <v>1.2999999999999999E-2</v>
      </c>
      <c r="AB2811" s="195">
        <v>5.6000000000000001E-2</v>
      </c>
    </row>
    <row r="2812" spans="1:28" x14ac:dyDescent="0.25">
      <c r="A2812" s="94" t="s">
        <v>4255</v>
      </c>
      <c r="B2812" s="195" t="s">
        <v>143</v>
      </c>
      <c r="C2812" s="195">
        <v>0.4317817014446228</v>
      </c>
      <c r="D2812" s="195">
        <v>0.3972712680577849</v>
      </c>
      <c r="E2812" s="195">
        <v>5.3772070626003213E-2</v>
      </c>
      <c r="F2812" s="195">
        <v>1.6853932584269662E-2</v>
      </c>
      <c r="G2812" s="195">
        <v>8.3467094703049763E-2</v>
      </c>
      <c r="H2812" s="195">
        <v>4.0128410914927765E-3</v>
      </c>
      <c r="I2812" s="195">
        <v>1.2841091492776886E-2</v>
      </c>
      <c r="J2812" s="194">
        <v>1</v>
      </c>
      <c r="K2812" s="196">
        <v>1246</v>
      </c>
      <c r="L2812" s="94"/>
      <c r="M2812" s="195" t="s">
        <v>143</v>
      </c>
      <c r="N2812" s="195" t="s">
        <v>143</v>
      </c>
      <c r="O2812" s="195">
        <v>0.40500000000000003</v>
      </c>
      <c r="P2812" s="195">
        <v>0.45900000000000002</v>
      </c>
      <c r="Q2812" s="195">
        <v>0.37</v>
      </c>
      <c r="R2812" s="195">
        <v>0.42499999999999999</v>
      </c>
      <c r="S2812" s="195">
        <v>4.2999999999999997E-2</v>
      </c>
      <c r="T2812" s="195">
        <v>6.8000000000000005E-2</v>
      </c>
      <c r="U2812" s="195">
        <v>1.0999999999999999E-2</v>
      </c>
      <c r="V2812" s="195">
        <v>2.5999999999999999E-2</v>
      </c>
      <c r="W2812" s="195">
        <v>6.9000000000000006E-2</v>
      </c>
      <c r="X2812" s="195">
        <v>0.1</v>
      </c>
      <c r="Y2812" s="195">
        <v>2E-3</v>
      </c>
      <c r="Z2812" s="195">
        <v>8.9999999999999993E-3</v>
      </c>
      <c r="AA2812" s="195">
        <v>8.0000000000000002E-3</v>
      </c>
      <c r="AB2812" s="195">
        <v>2.1000000000000001E-2</v>
      </c>
    </row>
    <row r="2813" spans="1:28" x14ac:dyDescent="0.25">
      <c r="A2813" s="94" t="s">
        <v>4256</v>
      </c>
      <c r="B2813" s="195" t="s">
        <v>143</v>
      </c>
      <c r="C2813" s="195">
        <v>0.5703125</v>
      </c>
      <c r="D2813" s="195">
        <v>0.26171875</v>
      </c>
      <c r="E2813" s="195">
        <v>4.296875E-2</v>
      </c>
      <c r="F2813" s="195">
        <v>3.90625E-3</v>
      </c>
      <c r="G2813" s="195">
        <v>0.109375</v>
      </c>
      <c r="H2813" s="195">
        <v>3.90625E-3</v>
      </c>
      <c r="I2813" s="195">
        <v>7.8125E-3</v>
      </c>
      <c r="J2813" s="194">
        <v>1</v>
      </c>
      <c r="K2813" s="196">
        <v>256</v>
      </c>
      <c r="L2813" s="94"/>
      <c r="M2813" s="195" t="s">
        <v>143</v>
      </c>
      <c r="N2813" s="195" t="s">
        <v>143</v>
      </c>
      <c r="O2813" s="195">
        <v>0.50900000000000001</v>
      </c>
      <c r="P2813" s="195">
        <v>0.629</v>
      </c>
      <c r="Q2813" s="195">
        <v>0.21199999999999999</v>
      </c>
      <c r="R2813" s="195">
        <v>0.31900000000000001</v>
      </c>
      <c r="S2813" s="195">
        <v>2.4E-2</v>
      </c>
      <c r="T2813" s="195">
        <v>7.4999999999999997E-2</v>
      </c>
      <c r="U2813" s="195">
        <v>1E-3</v>
      </c>
      <c r="V2813" s="195">
        <v>2.1999999999999999E-2</v>
      </c>
      <c r="W2813" s="195">
        <v>7.6999999999999999E-2</v>
      </c>
      <c r="X2813" s="195">
        <v>0.154</v>
      </c>
      <c r="Y2813" s="195">
        <v>1E-3</v>
      </c>
      <c r="Z2813" s="195">
        <v>2.1999999999999999E-2</v>
      </c>
      <c r="AA2813" s="195">
        <v>2E-3</v>
      </c>
      <c r="AB2813" s="195">
        <v>2.8000000000000001E-2</v>
      </c>
    </row>
    <row r="2814" spans="1:28" x14ac:dyDescent="0.25">
      <c r="A2814" s="94" t="s">
        <v>4257</v>
      </c>
      <c r="B2814" s="195">
        <v>5.6856870488900993E-2</v>
      </c>
      <c r="C2814" s="195">
        <v>0.35128693994280269</v>
      </c>
      <c r="D2814" s="195">
        <v>0.23941168459757592</v>
      </c>
      <c r="E2814" s="195">
        <v>9.8393027373008313E-2</v>
      </c>
      <c r="F2814" s="195">
        <v>1.3482227972218439E-2</v>
      </c>
      <c r="G2814" s="195">
        <v>0.21551137137409779</v>
      </c>
      <c r="H2814" s="195">
        <v>2.7236824186299877E-3</v>
      </c>
      <c r="I2814" s="195">
        <v>2.2334195832765899E-2</v>
      </c>
      <c r="J2814" s="194">
        <v>1</v>
      </c>
      <c r="K2814" s="196">
        <v>14686</v>
      </c>
      <c r="L2814" s="94"/>
      <c r="M2814" s="195">
        <v>5.2999999999999999E-2</v>
      </c>
      <c r="N2814" s="195">
        <v>6.0999999999999999E-2</v>
      </c>
      <c r="O2814" s="195">
        <v>0.34399999999999997</v>
      </c>
      <c r="P2814" s="195">
        <v>0.35899999999999999</v>
      </c>
      <c r="Q2814" s="195">
        <v>0.23300000000000001</v>
      </c>
      <c r="R2814" s="195">
        <v>0.246</v>
      </c>
      <c r="S2814" s="195">
        <v>9.4E-2</v>
      </c>
      <c r="T2814" s="195">
        <v>0.10299999999999999</v>
      </c>
      <c r="U2814" s="195">
        <v>1.2E-2</v>
      </c>
      <c r="V2814" s="195">
        <v>1.4999999999999999E-2</v>
      </c>
      <c r="W2814" s="195">
        <v>0.20899999999999999</v>
      </c>
      <c r="X2814" s="195">
        <v>0.222</v>
      </c>
      <c r="Y2814" s="195">
        <v>2E-3</v>
      </c>
      <c r="Z2814" s="195">
        <v>4.0000000000000001E-3</v>
      </c>
      <c r="AA2814" s="195">
        <v>0.02</v>
      </c>
      <c r="AB2814" s="195">
        <v>2.5000000000000001E-2</v>
      </c>
    </row>
    <row r="2815" spans="1:28" x14ac:dyDescent="0.25">
      <c r="A2815" s="94" t="s">
        <v>4258</v>
      </c>
      <c r="B2815" s="195" t="s">
        <v>143</v>
      </c>
      <c r="C2815" s="195">
        <v>0.32668329177057359</v>
      </c>
      <c r="D2815" s="195">
        <v>0.33416458852867831</v>
      </c>
      <c r="E2815" s="195">
        <v>0.12967581047381546</v>
      </c>
      <c r="F2815" s="195">
        <v>4.9875311720698253E-3</v>
      </c>
      <c r="G2815" s="195">
        <v>0.19201995012468828</v>
      </c>
      <c r="H2815" s="195">
        <v>4.9875311720698253E-3</v>
      </c>
      <c r="I2815" s="195">
        <v>7.481296758104738E-3</v>
      </c>
      <c r="J2815" s="194">
        <v>1.0000000000000002</v>
      </c>
      <c r="K2815" s="196">
        <v>401</v>
      </c>
      <c r="L2815" s="94"/>
      <c r="M2815" s="195" t="s">
        <v>143</v>
      </c>
      <c r="N2815" s="195" t="s">
        <v>143</v>
      </c>
      <c r="O2815" s="195">
        <v>0.28299999999999997</v>
      </c>
      <c r="P2815" s="195">
        <v>0.374</v>
      </c>
      <c r="Q2815" s="195">
        <v>0.28999999999999998</v>
      </c>
      <c r="R2815" s="195">
        <v>0.38200000000000001</v>
      </c>
      <c r="S2815" s="195">
        <v>0.1</v>
      </c>
      <c r="T2815" s="195">
        <v>0.16600000000000001</v>
      </c>
      <c r="U2815" s="195">
        <v>1E-3</v>
      </c>
      <c r="V2815" s="195">
        <v>1.7999999999999999E-2</v>
      </c>
      <c r="W2815" s="195">
        <v>0.156</v>
      </c>
      <c r="X2815" s="195">
        <v>0.23300000000000001</v>
      </c>
      <c r="Y2815" s="195">
        <v>1E-3</v>
      </c>
      <c r="Z2815" s="195">
        <v>1.7999999999999999E-2</v>
      </c>
      <c r="AA2815" s="195">
        <v>3.0000000000000001E-3</v>
      </c>
      <c r="AB2815" s="195">
        <v>2.1999999999999999E-2</v>
      </c>
    </row>
    <row r="2816" spans="1:28" x14ac:dyDescent="0.25">
      <c r="A2816" s="94" t="s">
        <v>4259</v>
      </c>
      <c r="B2816" s="195" t="s">
        <v>143</v>
      </c>
      <c r="C2816" s="195">
        <v>0.11009174311926606</v>
      </c>
      <c r="D2816" s="195">
        <v>0.14373088685015289</v>
      </c>
      <c r="E2816" s="195">
        <v>9.1743119266055051E-2</v>
      </c>
      <c r="F2816" s="195">
        <v>3.0581039755351682E-3</v>
      </c>
      <c r="G2816" s="195">
        <v>0.60856269113149852</v>
      </c>
      <c r="H2816" s="195">
        <v>2.1406727828746176E-2</v>
      </c>
      <c r="I2816" s="195">
        <v>2.1406727828746176E-2</v>
      </c>
      <c r="J2816" s="194">
        <v>1</v>
      </c>
      <c r="K2816" s="196">
        <v>327</v>
      </c>
      <c r="L2816" s="94"/>
      <c r="M2816" s="195" t="s">
        <v>143</v>
      </c>
      <c r="N2816" s="195" t="s">
        <v>143</v>
      </c>
      <c r="O2816" s="195">
        <v>8.1000000000000003E-2</v>
      </c>
      <c r="P2816" s="195">
        <v>0.14899999999999999</v>
      </c>
      <c r="Q2816" s="195">
        <v>0.11</v>
      </c>
      <c r="R2816" s="195">
        <v>0.186</v>
      </c>
      <c r="S2816" s="195">
        <v>6.5000000000000002E-2</v>
      </c>
      <c r="T2816" s="195">
        <v>0.128</v>
      </c>
      <c r="U2816" s="195">
        <v>1E-3</v>
      </c>
      <c r="V2816" s="195">
        <v>1.7000000000000001E-2</v>
      </c>
      <c r="W2816" s="195">
        <v>0.55500000000000005</v>
      </c>
      <c r="X2816" s="195">
        <v>0.66</v>
      </c>
      <c r="Y2816" s="195">
        <v>0.01</v>
      </c>
      <c r="Z2816" s="195">
        <v>4.3999999999999997E-2</v>
      </c>
      <c r="AA2816" s="195">
        <v>0.01</v>
      </c>
      <c r="AB2816" s="195">
        <v>4.3999999999999997E-2</v>
      </c>
    </row>
    <row r="2817" spans="1:28" x14ac:dyDescent="0.25">
      <c r="A2817" s="94" t="s">
        <v>4260</v>
      </c>
      <c r="B2817" s="195">
        <v>0.56417489421720735</v>
      </c>
      <c r="C2817" s="195">
        <v>1.4104372355430183E-3</v>
      </c>
      <c r="D2817" s="195">
        <v>0.28772919605077574</v>
      </c>
      <c r="E2817" s="195">
        <v>4.2313117066290547E-2</v>
      </c>
      <c r="F2817" s="195">
        <v>8.1805359661495061E-2</v>
      </c>
      <c r="G2817" s="195">
        <v>1.5514809590973202E-2</v>
      </c>
      <c r="H2817" s="195" t="s">
        <v>143</v>
      </c>
      <c r="I2817" s="195">
        <v>7.052186177715092E-3</v>
      </c>
      <c r="J2817" s="194">
        <v>1</v>
      </c>
      <c r="K2817" s="196">
        <v>709</v>
      </c>
      <c r="L2817" s="94"/>
      <c r="M2817" s="195">
        <v>0.52700000000000002</v>
      </c>
      <c r="N2817" s="195">
        <v>0.6</v>
      </c>
      <c r="O2817" s="195">
        <v>0</v>
      </c>
      <c r="P2817" s="195">
        <v>8.0000000000000002E-3</v>
      </c>
      <c r="Q2817" s="195">
        <v>0.25600000000000001</v>
      </c>
      <c r="R2817" s="195">
        <v>0.32200000000000001</v>
      </c>
      <c r="S2817" s="195">
        <v>0.03</v>
      </c>
      <c r="T2817" s="195">
        <v>0.06</v>
      </c>
      <c r="U2817" s="195">
        <v>6.4000000000000001E-2</v>
      </c>
      <c r="V2817" s="195">
        <v>0.104</v>
      </c>
      <c r="W2817" s="195">
        <v>8.9999999999999993E-3</v>
      </c>
      <c r="X2817" s="195">
        <v>2.8000000000000001E-2</v>
      </c>
      <c r="Y2817" s="195" t="s">
        <v>143</v>
      </c>
      <c r="Z2817" s="195" t="s">
        <v>143</v>
      </c>
      <c r="AA2817" s="195">
        <v>3.0000000000000001E-3</v>
      </c>
      <c r="AB2817" s="195">
        <v>1.6E-2</v>
      </c>
    </row>
    <row r="2818" spans="1:28" x14ac:dyDescent="0.25">
      <c r="A2818" s="94" t="s">
        <v>4261</v>
      </c>
      <c r="B2818" s="195">
        <v>0.10193321616871705</v>
      </c>
      <c r="C2818" s="195">
        <v>0.30872876391329818</v>
      </c>
      <c r="D2818" s="195">
        <v>0.22964264792032807</v>
      </c>
      <c r="E2818" s="195">
        <v>7.2056239015817217E-2</v>
      </c>
      <c r="F2818" s="195">
        <v>1.8746338605741066E-2</v>
      </c>
      <c r="G2818" s="195">
        <v>0.24370240187463385</v>
      </c>
      <c r="H2818" s="195">
        <v>1.7574692442882249E-3</v>
      </c>
      <c r="I2818" s="195">
        <v>2.3432923257176334E-2</v>
      </c>
      <c r="J2818" s="194">
        <v>1</v>
      </c>
      <c r="K2818" s="196">
        <v>1707</v>
      </c>
      <c r="L2818" s="94"/>
      <c r="M2818" s="195">
        <v>8.7999999999999995E-2</v>
      </c>
      <c r="N2818" s="195">
        <v>0.11700000000000001</v>
      </c>
      <c r="O2818" s="195">
        <v>0.28699999999999998</v>
      </c>
      <c r="P2818" s="195">
        <v>0.33100000000000002</v>
      </c>
      <c r="Q2818" s="195">
        <v>0.21</v>
      </c>
      <c r="R2818" s="195">
        <v>0.25</v>
      </c>
      <c r="S2818" s="195">
        <v>6.0999999999999999E-2</v>
      </c>
      <c r="T2818" s="195">
        <v>8.5000000000000006E-2</v>
      </c>
      <c r="U2818" s="195">
        <v>1.2999999999999999E-2</v>
      </c>
      <c r="V2818" s="195">
        <v>2.5999999999999999E-2</v>
      </c>
      <c r="W2818" s="195">
        <v>0.224</v>
      </c>
      <c r="X2818" s="195">
        <v>0.26500000000000001</v>
      </c>
      <c r="Y2818" s="195">
        <v>1E-3</v>
      </c>
      <c r="Z2818" s="195">
        <v>5.0000000000000001E-3</v>
      </c>
      <c r="AA2818" s="195">
        <v>1.7000000000000001E-2</v>
      </c>
      <c r="AB2818" s="195">
        <v>3.2000000000000001E-2</v>
      </c>
    </row>
    <row r="2819" spans="1:28" x14ac:dyDescent="0.25">
      <c r="A2819" s="94" t="s">
        <v>4262</v>
      </c>
      <c r="B2819" s="195">
        <v>0.30481809242871188</v>
      </c>
      <c r="C2819" s="195">
        <v>0.55309734513274333</v>
      </c>
      <c r="D2819" s="195">
        <v>5.7522123893805309E-2</v>
      </c>
      <c r="E2819" s="195">
        <v>1.9174041297935103E-2</v>
      </c>
      <c r="F2819" s="195" t="s">
        <v>143</v>
      </c>
      <c r="G2819" s="195">
        <v>4.8180924287118974E-2</v>
      </c>
      <c r="H2819" s="195" t="s">
        <v>143</v>
      </c>
      <c r="I2819" s="195">
        <v>1.720747295968535E-2</v>
      </c>
      <c r="J2819" s="194">
        <v>1</v>
      </c>
      <c r="K2819" s="196">
        <v>2034</v>
      </c>
      <c r="L2819" s="94"/>
      <c r="M2819" s="195">
        <v>0.28499999999999998</v>
      </c>
      <c r="N2819" s="195">
        <v>0.32500000000000001</v>
      </c>
      <c r="O2819" s="195">
        <v>0.53100000000000003</v>
      </c>
      <c r="P2819" s="195">
        <v>0.57499999999999996</v>
      </c>
      <c r="Q2819" s="195">
        <v>4.8000000000000001E-2</v>
      </c>
      <c r="R2819" s="195">
        <v>6.8000000000000005E-2</v>
      </c>
      <c r="S2819" s="195">
        <v>1.4E-2</v>
      </c>
      <c r="T2819" s="195">
        <v>2.5999999999999999E-2</v>
      </c>
      <c r="U2819" s="195" t="s">
        <v>143</v>
      </c>
      <c r="V2819" s="195" t="s">
        <v>143</v>
      </c>
      <c r="W2819" s="195">
        <v>0.04</v>
      </c>
      <c r="X2819" s="195">
        <v>5.8000000000000003E-2</v>
      </c>
      <c r="Y2819" s="195" t="s">
        <v>143</v>
      </c>
      <c r="Z2819" s="195" t="s">
        <v>143</v>
      </c>
      <c r="AA2819" s="195">
        <v>1.2E-2</v>
      </c>
      <c r="AB2819" s="195">
        <v>2.4E-2</v>
      </c>
    </row>
    <row r="2820" spans="1:28" x14ac:dyDescent="0.25">
      <c r="A2820" s="94" t="s">
        <v>4263</v>
      </c>
      <c r="B2820" s="195" t="s">
        <v>143</v>
      </c>
      <c r="C2820" s="195">
        <v>0.24347826086956523</v>
      </c>
      <c r="D2820" s="195">
        <v>0.29782608695652174</v>
      </c>
      <c r="E2820" s="195">
        <v>0.18043478260869567</v>
      </c>
      <c r="F2820" s="195">
        <v>6.5217391304347823E-3</v>
      </c>
      <c r="G2820" s="195">
        <v>0.24782608695652175</v>
      </c>
      <c r="H2820" s="195" t="s">
        <v>143</v>
      </c>
      <c r="I2820" s="195">
        <v>2.391304347826087E-2</v>
      </c>
      <c r="J2820" s="194">
        <v>1</v>
      </c>
      <c r="K2820" s="196">
        <v>460</v>
      </c>
      <c r="L2820" s="94"/>
      <c r="M2820" s="195" t="s">
        <v>143</v>
      </c>
      <c r="N2820" s="195" t="s">
        <v>143</v>
      </c>
      <c r="O2820" s="195">
        <v>0.20599999999999999</v>
      </c>
      <c r="P2820" s="195">
        <v>0.28499999999999998</v>
      </c>
      <c r="Q2820" s="195">
        <v>0.25800000000000001</v>
      </c>
      <c r="R2820" s="195">
        <v>0.34100000000000003</v>
      </c>
      <c r="S2820" s="195">
        <v>0.14799999999999999</v>
      </c>
      <c r="T2820" s="195">
        <v>0.218</v>
      </c>
      <c r="U2820" s="195">
        <v>2E-3</v>
      </c>
      <c r="V2820" s="195">
        <v>1.9E-2</v>
      </c>
      <c r="W2820" s="195">
        <v>0.21099999999999999</v>
      </c>
      <c r="X2820" s="195">
        <v>0.28899999999999998</v>
      </c>
      <c r="Y2820" s="195" t="s">
        <v>143</v>
      </c>
      <c r="Z2820" s="195" t="s">
        <v>143</v>
      </c>
      <c r="AA2820" s="195">
        <v>1.2999999999999999E-2</v>
      </c>
      <c r="AB2820" s="195">
        <v>4.2000000000000003E-2</v>
      </c>
    </row>
    <row r="2821" spans="1:28" x14ac:dyDescent="0.25">
      <c r="A2821" s="94" t="s">
        <v>4264</v>
      </c>
      <c r="B2821" s="195" t="s">
        <v>143</v>
      </c>
      <c r="C2821" s="195">
        <v>0.31262770739681245</v>
      </c>
      <c r="D2821" s="195">
        <v>0.18594196975888844</v>
      </c>
      <c r="E2821" s="195">
        <v>0.12995504699632202</v>
      </c>
      <c r="F2821" s="195">
        <v>1.4303228442991417E-2</v>
      </c>
      <c r="G2821" s="195">
        <v>0.33673886391499797</v>
      </c>
      <c r="H2821" s="195">
        <v>2.4519820187985288E-3</v>
      </c>
      <c r="I2821" s="195">
        <v>1.7981201471189211E-2</v>
      </c>
      <c r="J2821" s="194">
        <v>0.99999999999999989</v>
      </c>
      <c r="K2821" s="196">
        <v>2447</v>
      </c>
      <c r="L2821" s="94"/>
      <c r="M2821" s="195" t="s">
        <v>143</v>
      </c>
      <c r="N2821" s="195" t="s">
        <v>143</v>
      </c>
      <c r="O2821" s="195">
        <v>0.29499999999999998</v>
      </c>
      <c r="P2821" s="195">
        <v>0.33100000000000002</v>
      </c>
      <c r="Q2821" s="195">
        <v>0.17100000000000001</v>
      </c>
      <c r="R2821" s="195">
        <v>0.20200000000000001</v>
      </c>
      <c r="S2821" s="195">
        <v>0.11700000000000001</v>
      </c>
      <c r="T2821" s="195">
        <v>0.14399999999999999</v>
      </c>
      <c r="U2821" s="195">
        <v>0.01</v>
      </c>
      <c r="V2821" s="195">
        <v>0.02</v>
      </c>
      <c r="W2821" s="195">
        <v>0.318</v>
      </c>
      <c r="X2821" s="195">
        <v>0.35599999999999998</v>
      </c>
      <c r="Y2821" s="195">
        <v>1E-3</v>
      </c>
      <c r="Z2821" s="195">
        <v>5.0000000000000001E-3</v>
      </c>
      <c r="AA2821" s="195">
        <v>1.2999999999999999E-2</v>
      </c>
      <c r="AB2821" s="195">
        <v>2.4E-2</v>
      </c>
    </row>
    <row r="2822" spans="1:28" x14ac:dyDescent="0.25">
      <c r="A2822" s="94" t="s">
        <v>4265</v>
      </c>
      <c r="B2822" s="195" t="s">
        <v>143</v>
      </c>
      <c r="C2822" s="195">
        <v>0.61068702290076338</v>
      </c>
      <c r="D2822" s="195">
        <v>0.2862595419847328</v>
      </c>
      <c r="E2822" s="195">
        <v>4.7709923664122141E-2</v>
      </c>
      <c r="F2822" s="195" t="s">
        <v>143</v>
      </c>
      <c r="G2822" s="195">
        <v>1.9083969465648856E-2</v>
      </c>
      <c r="H2822" s="195" t="s">
        <v>143</v>
      </c>
      <c r="I2822" s="195">
        <v>3.6259541984732822E-2</v>
      </c>
      <c r="J2822" s="194">
        <v>1</v>
      </c>
      <c r="K2822" s="196">
        <v>524</v>
      </c>
      <c r="L2822" s="94"/>
      <c r="M2822" s="195" t="s">
        <v>143</v>
      </c>
      <c r="N2822" s="195" t="s">
        <v>143</v>
      </c>
      <c r="O2822" s="195">
        <v>0.56799999999999995</v>
      </c>
      <c r="P2822" s="195">
        <v>0.65100000000000002</v>
      </c>
      <c r="Q2822" s="195">
        <v>0.249</v>
      </c>
      <c r="R2822" s="195">
        <v>0.32600000000000001</v>
      </c>
      <c r="S2822" s="195">
        <v>3.3000000000000002E-2</v>
      </c>
      <c r="T2822" s="195">
        <v>6.9000000000000006E-2</v>
      </c>
      <c r="U2822" s="195" t="s">
        <v>143</v>
      </c>
      <c r="V2822" s="195" t="s">
        <v>143</v>
      </c>
      <c r="W2822" s="195">
        <v>0.01</v>
      </c>
      <c r="X2822" s="195">
        <v>3.5000000000000003E-2</v>
      </c>
      <c r="Y2822" s="195" t="s">
        <v>143</v>
      </c>
      <c r="Z2822" s="195" t="s">
        <v>143</v>
      </c>
      <c r="AA2822" s="195">
        <v>2.3E-2</v>
      </c>
      <c r="AB2822" s="195">
        <v>5.6000000000000001E-2</v>
      </c>
    </row>
    <row r="2823" spans="1:28" x14ac:dyDescent="0.25">
      <c r="A2823" s="94" t="s">
        <v>4266</v>
      </c>
      <c r="B2823" s="195" t="s">
        <v>143</v>
      </c>
      <c r="C2823" s="195">
        <v>0.27272727272727271</v>
      </c>
      <c r="D2823" s="195">
        <v>0.33794466403162055</v>
      </c>
      <c r="E2823" s="195">
        <v>0.10869565217391304</v>
      </c>
      <c r="F2823" s="195">
        <v>1.5810276679841896E-2</v>
      </c>
      <c r="G2823" s="195">
        <v>0.24901185770750989</v>
      </c>
      <c r="H2823" s="195" t="s">
        <v>143</v>
      </c>
      <c r="I2823" s="195">
        <v>1.5810276679841896E-2</v>
      </c>
      <c r="J2823" s="194">
        <v>1</v>
      </c>
      <c r="K2823" s="196">
        <v>506</v>
      </c>
      <c r="L2823" s="94"/>
      <c r="M2823" s="195" t="s">
        <v>143</v>
      </c>
      <c r="N2823" s="195" t="s">
        <v>143</v>
      </c>
      <c r="O2823" s="195">
        <v>0.23599999999999999</v>
      </c>
      <c r="P2823" s="195">
        <v>0.313</v>
      </c>
      <c r="Q2823" s="195">
        <v>0.29799999999999999</v>
      </c>
      <c r="R2823" s="195">
        <v>0.38</v>
      </c>
      <c r="S2823" s="195">
        <v>8.4000000000000005E-2</v>
      </c>
      <c r="T2823" s="195">
        <v>0.13900000000000001</v>
      </c>
      <c r="U2823" s="195">
        <v>8.0000000000000002E-3</v>
      </c>
      <c r="V2823" s="195">
        <v>3.1E-2</v>
      </c>
      <c r="W2823" s="195">
        <v>0.21299999999999999</v>
      </c>
      <c r="X2823" s="195">
        <v>0.28799999999999998</v>
      </c>
      <c r="Y2823" s="195" t="s">
        <v>143</v>
      </c>
      <c r="Z2823" s="195" t="s">
        <v>143</v>
      </c>
      <c r="AA2823" s="195">
        <v>8.0000000000000002E-3</v>
      </c>
      <c r="AB2823" s="195">
        <v>3.1E-2</v>
      </c>
    </row>
    <row r="2824" spans="1:28" x14ac:dyDescent="0.25">
      <c r="A2824" s="94" t="s">
        <v>4267</v>
      </c>
      <c r="B2824" s="195" t="s">
        <v>143</v>
      </c>
      <c r="C2824" s="195">
        <v>0.42146596858638741</v>
      </c>
      <c r="D2824" s="195">
        <v>0.23298429319371727</v>
      </c>
      <c r="E2824" s="195">
        <v>4.712041884816754E-2</v>
      </c>
      <c r="F2824" s="195">
        <v>9.1623036649214659E-2</v>
      </c>
      <c r="G2824" s="195">
        <v>0.19109947643979058</v>
      </c>
      <c r="H2824" s="195" t="s">
        <v>143</v>
      </c>
      <c r="I2824" s="195">
        <v>1.5706806282722512E-2</v>
      </c>
      <c r="J2824" s="194">
        <v>0.99999999999999989</v>
      </c>
      <c r="K2824" s="196">
        <v>382</v>
      </c>
      <c r="L2824" s="94"/>
      <c r="M2824" s="195" t="s">
        <v>143</v>
      </c>
      <c r="N2824" s="195" t="s">
        <v>143</v>
      </c>
      <c r="O2824" s="195">
        <v>0.373</v>
      </c>
      <c r="P2824" s="195">
        <v>0.47199999999999998</v>
      </c>
      <c r="Q2824" s="195">
        <v>0.193</v>
      </c>
      <c r="R2824" s="195">
        <v>0.27800000000000002</v>
      </c>
      <c r="S2824" s="195">
        <v>0.03</v>
      </c>
      <c r="T2824" s="195">
        <v>7.2999999999999995E-2</v>
      </c>
      <c r="U2824" s="195">
        <v>6.7000000000000004E-2</v>
      </c>
      <c r="V2824" s="195">
        <v>0.125</v>
      </c>
      <c r="W2824" s="195">
        <v>0.155</v>
      </c>
      <c r="X2824" s="195">
        <v>0.23400000000000001</v>
      </c>
      <c r="Y2824" s="195" t="s">
        <v>143</v>
      </c>
      <c r="Z2824" s="195" t="s">
        <v>143</v>
      </c>
      <c r="AA2824" s="195">
        <v>7.0000000000000001E-3</v>
      </c>
      <c r="AB2824" s="195">
        <v>3.4000000000000002E-2</v>
      </c>
    </row>
    <row r="2825" spans="1:28" x14ac:dyDescent="0.25">
      <c r="A2825" s="94" t="s">
        <v>4268</v>
      </c>
      <c r="B2825" s="195" t="s">
        <v>143</v>
      </c>
      <c r="C2825" s="195">
        <v>0.18481012658227849</v>
      </c>
      <c r="D2825" s="195">
        <v>0.18481012658227849</v>
      </c>
      <c r="E2825" s="195">
        <v>0.11645569620253164</v>
      </c>
      <c r="F2825" s="195">
        <v>1.5189873417721518E-2</v>
      </c>
      <c r="G2825" s="195">
        <v>0.4708860759493671</v>
      </c>
      <c r="H2825" s="195">
        <v>7.5949367088607592E-3</v>
      </c>
      <c r="I2825" s="195">
        <v>2.0253164556962026E-2</v>
      </c>
      <c r="J2825" s="194">
        <v>1.0000000000000002</v>
      </c>
      <c r="K2825" s="196">
        <v>395</v>
      </c>
      <c r="L2825" s="94"/>
      <c r="M2825" s="195" t="s">
        <v>143</v>
      </c>
      <c r="N2825" s="195" t="s">
        <v>143</v>
      </c>
      <c r="O2825" s="195">
        <v>0.15</v>
      </c>
      <c r="P2825" s="195">
        <v>0.22600000000000001</v>
      </c>
      <c r="Q2825" s="195">
        <v>0.15</v>
      </c>
      <c r="R2825" s="195">
        <v>0.22600000000000001</v>
      </c>
      <c r="S2825" s="195">
        <v>8.7999999999999995E-2</v>
      </c>
      <c r="T2825" s="195">
        <v>0.152</v>
      </c>
      <c r="U2825" s="195">
        <v>7.0000000000000001E-3</v>
      </c>
      <c r="V2825" s="195">
        <v>3.3000000000000002E-2</v>
      </c>
      <c r="W2825" s="195">
        <v>0.42199999999999999</v>
      </c>
      <c r="X2825" s="195">
        <v>0.52</v>
      </c>
      <c r="Y2825" s="195">
        <v>3.0000000000000001E-3</v>
      </c>
      <c r="Z2825" s="195">
        <v>2.1999999999999999E-2</v>
      </c>
      <c r="AA2825" s="195">
        <v>0.01</v>
      </c>
      <c r="AB2825" s="195">
        <v>3.9E-2</v>
      </c>
    </row>
    <row r="2826" spans="1:28" x14ac:dyDescent="0.25">
      <c r="A2826" s="94" t="s">
        <v>4269</v>
      </c>
      <c r="B2826" s="195" t="s">
        <v>143</v>
      </c>
      <c r="C2826" s="195">
        <v>0.41183362624487407</v>
      </c>
      <c r="D2826" s="195">
        <v>0.37492677211482134</v>
      </c>
      <c r="E2826" s="195">
        <v>8.5530169888693608E-2</v>
      </c>
      <c r="F2826" s="195">
        <v>1.054481546572935E-2</v>
      </c>
      <c r="G2826" s="195">
        <v>9.2560046865846513E-2</v>
      </c>
      <c r="H2826" s="195">
        <v>2.9291154071470417E-3</v>
      </c>
      <c r="I2826" s="195">
        <v>2.1675454012888107E-2</v>
      </c>
      <c r="J2826" s="194">
        <v>1</v>
      </c>
      <c r="K2826" s="196">
        <v>1707</v>
      </c>
      <c r="L2826" s="94"/>
      <c r="M2826" s="195" t="s">
        <v>143</v>
      </c>
      <c r="N2826" s="195" t="s">
        <v>143</v>
      </c>
      <c r="O2826" s="195">
        <v>0.38900000000000001</v>
      </c>
      <c r="P2826" s="195">
        <v>0.435</v>
      </c>
      <c r="Q2826" s="195">
        <v>0.35199999999999998</v>
      </c>
      <c r="R2826" s="195">
        <v>0.39800000000000002</v>
      </c>
      <c r="S2826" s="195">
        <v>7.2999999999999995E-2</v>
      </c>
      <c r="T2826" s="195">
        <v>0.1</v>
      </c>
      <c r="U2826" s="195">
        <v>7.0000000000000001E-3</v>
      </c>
      <c r="V2826" s="195">
        <v>1.7000000000000001E-2</v>
      </c>
      <c r="W2826" s="195">
        <v>0.08</v>
      </c>
      <c r="X2826" s="195">
        <v>0.107</v>
      </c>
      <c r="Y2826" s="195">
        <v>1E-3</v>
      </c>
      <c r="Z2826" s="195">
        <v>7.0000000000000001E-3</v>
      </c>
      <c r="AA2826" s="195">
        <v>1.6E-2</v>
      </c>
      <c r="AB2826" s="195">
        <v>0.03</v>
      </c>
    </row>
    <row r="2827" spans="1:28" x14ac:dyDescent="0.25">
      <c r="A2827" s="94" t="s">
        <v>4270</v>
      </c>
      <c r="B2827" s="195" t="s">
        <v>143</v>
      </c>
      <c r="C2827" s="195">
        <v>0.51006711409395977</v>
      </c>
      <c r="D2827" s="195">
        <v>0.30201342281879195</v>
      </c>
      <c r="E2827" s="195">
        <v>8.0536912751677847E-2</v>
      </c>
      <c r="F2827" s="195" t="s">
        <v>143</v>
      </c>
      <c r="G2827" s="195">
        <v>6.3758389261744972E-2</v>
      </c>
      <c r="H2827" s="195">
        <v>3.3557046979865771E-3</v>
      </c>
      <c r="I2827" s="195">
        <v>4.0268456375838924E-2</v>
      </c>
      <c r="J2827" s="194">
        <v>1</v>
      </c>
      <c r="K2827" s="196">
        <v>298</v>
      </c>
      <c r="L2827" s="94"/>
      <c r="M2827" s="195" t="s">
        <v>143</v>
      </c>
      <c r="N2827" s="195" t="s">
        <v>143</v>
      </c>
      <c r="O2827" s="195">
        <v>0.45400000000000001</v>
      </c>
      <c r="P2827" s="195">
        <v>0.56599999999999995</v>
      </c>
      <c r="Q2827" s="195">
        <v>0.253</v>
      </c>
      <c r="R2827" s="195">
        <v>0.35599999999999998</v>
      </c>
      <c r="S2827" s="195">
        <v>5.5E-2</v>
      </c>
      <c r="T2827" s="195">
        <v>0.11700000000000001</v>
      </c>
      <c r="U2827" s="195" t="s">
        <v>143</v>
      </c>
      <c r="V2827" s="195" t="s">
        <v>143</v>
      </c>
      <c r="W2827" s="195">
        <v>4.1000000000000002E-2</v>
      </c>
      <c r="X2827" s="195">
        <v>9.7000000000000003E-2</v>
      </c>
      <c r="Y2827" s="195">
        <v>1E-3</v>
      </c>
      <c r="Z2827" s="195">
        <v>1.9E-2</v>
      </c>
      <c r="AA2827" s="195">
        <v>2.3E-2</v>
      </c>
      <c r="AB2827" s="195">
        <v>6.9000000000000006E-2</v>
      </c>
    </row>
    <row r="2828" spans="1:28" x14ac:dyDescent="0.25">
      <c r="A2828" s="94" t="s">
        <v>4271</v>
      </c>
      <c r="B2828" s="195">
        <v>5.3043697903510989E-2</v>
      </c>
      <c r="C2828" s="195">
        <v>0.28449945272375177</v>
      </c>
      <c r="D2828" s="195">
        <v>0.26648143470573377</v>
      </c>
      <c r="E2828" s="195">
        <v>0.1081923044539867</v>
      </c>
      <c r="F2828" s="195">
        <v>1.5407931295781763E-2</v>
      </c>
      <c r="G2828" s="195">
        <v>0.23566557211417025</v>
      </c>
      <c r="H2828" s="195">
        <v>5.8937442115012204E-3</v>
      </c>
      <c r="I2828" s="195">
        <v>3.0815862591563527E-2</v>
      </c>
      <c r="J2828" s="194">
        <v>1</v>
      </c>
      <c r="K2828" s="196">
        <v>11877</v>
      </c>
      <c r="L2828" s="94"/>
      <c r="M2828" s="195">
        <v>4.9000000000000002E-2</v>
      </c>
      <c r="N2828" s="195">
        <v>5.7000000000000002E-2</v>
      </c>
      <c r="O2828" s="195">
        <v>0.27600000000000002</v>
      </c>
      <c r="P2828" s="195">
        <v>0.29299999999999998</v>
      </c>
      <c r="Q2828" s="195">
        <v>0.25900000000000001</v>
      </c>
      <c r="R2828" s="195">
        <v>0.27500000000000002</v>
      </c>
      <c r="S2828" s="195">
        <v>0.10299999999999999</v>
      </c>
      <c r="T2828" s="195">
        <v>0.114</v>
      </c>
      <c r="U2828" s="195">
        <v>1.2999999999999999E-2</v>
      </c>
      <c r="V2828" s="195">
        <v>1.7999999999999999E-2</v>
      </c>
      <c r="W2828" s="195">
        <v>0.22800000000000001</v>
      </c>
      <c r="X2828" s="195">
        <v>0.24299999999999999</v>
      </c>
      <c r="Y2828" s="195">
        <v>5.0000000000000001E-3</v>
      </c>
      <c r="Z2828" s="195">
        <v>7.0000000000000001E-3</v>
      </c>
      <c r="AA2828" s="195">
        <v>2.8000000000000001E-2</v>
      </c>
      <c r="AB2828" s="195">
        <v>3.4000000000000002E-2</v>
      </c>
    </row>
    <row r="2829" spans="1:28" x14ac:dyDescent="0.25">
      <c r="A2829" s="94" t="s">
        <v>4272</v>
      </c>
      <c r="B2829" s="195" t="s">
        <v>143</v>
      </c>
      <c r="C2829" s="195">
        <v>0.29746835443037972</v>
      </c>
      <c r="D2829" s="195">
        <v>0.28164556962025317</v>
      </c>
      <c r="E2829" s="195">
        <v>0.15822784810126583</v>
      </c>
      <c r="F2829" s="195">
        <v>1.8987341772151899E-2</v>
      </c>
      <c r="G2829" s="195">
        <v>0.21202531645569619</v>
      </c>
      <c r="H2829" s="195">
        <v>6.3291139240506328E-3</v>
      </c>
      <c r="I2829" s="195">
        <v>2.5316455696202531E-2</v>
      </c>
      <c r="J2829" s="194">
        <v>1</v>
      </c>
      <c r="K2829" s="196">
        <v>316</v>
      </c>
      <c r="L2829" s="94"/>
      <c r="M2829" s="195" t="s">
        <v>143</v>
      </c>
      <c r="N2829" s="195" t="s">
        <v>143</v>
      </c>
      <c r="O2829" s="195">
        <v>0.25</v>
      </c>
      <c r="P2829" s="195">
        <v>0.35</v>
      </c>
      <c r="Q2829" s="195">
        <v>0.23499999999999999</v>
      </c>
      <c r="R2829" s="195">
        <v>0.33400000000000002</v>
      </c>
      <c r="S2829" s="195">
        <v>0.122</v>
      </c>
      <c r="T2829" s="195">
        <v>0.20300000000000001</v>
      </c>
      <c r="U2829" s="195">
        <v>8.9999999999999993E-3</v>
      </c>
      <c r="V2829" s="195">
        <v>4.1000000000000002E-2</v>
      </c>
      <c r="W2829" s="195">
        <v>0.17100000000000001</v>
      </c>
      <c r="X2829" s="195">
        <v>0.26</v>
      </c>
      <c r="Y2829" s="195">
        <v>2E-3</v>
      </c>
      <c r="Z2829" s="195">
        <v>2.3E-2</v>
      </c>
      <c r="AA2829" s="195">
        <v>1.2999999999999999E-2</v>
      </c>
      <c r="AB2829" s="195">
        <v>4.9000000000000002E-2</v>
      </c>
    </row>
    <row r="2830" spans="1:28" x14ac:dyDescent="0.25">
      <c r="A2830" s="94" t="s">
        <v>4273</v>
      </c>
      <c r="B2830" s="195" t="s">
        <v>143</v>
      </c>
      <c r="C2830" s="195">
        <v>9.2307692307692313E-2</v>
      </c>
      <c r="D2830" s="195">
        <v>0.20615384615384616</v>
      </c>
      <c r="E2830" s="195">
        <v>6.7692307692307691E-2</v>
      </c>
      <c r="F2830" s="195">
        <v>2.4615384615384615E-2</v>
      </c>
      <c r="G2830" s="195">
        <v>0.55384615384615388</v>
      </c>
      <c r="H2830" s="195">
        <v>2.1538461538461538E-2</v>
      </c>
      <c r="I2830" s="195">
        <v>3.3846153846153845E-2</v>
      </c>
      <c r="J2830" s="194">
        <v>1</v>
      </c>
      <c r="K2830" s="196">
        <v>325</v>
      </c>
      <c r="L2830" s="94"/>
      <c r="M2830" s="195" t="s">
        <v>143</v>
      </c>
      <c r="N2830" s="195" t="s">
        <v>143</v>
      </c>
      <c r="O2830" s="195">
        <v>6.5000000000000002E-2</v>
      </c>
      <c r="P2830" s="195">
        <v>0.129</v>
      </c>
      <c r="Q2830" s="195">
        <v>0.16600000000000001</v>
      </c>
      <c r="R2830" s="195">
        <v>0.253</v>
      </c>
      <c r="S2830" s="195">
        <v>4.4999999999999998E-2</v>
      </c>
      <c r="T2830" s="195">
        <v>0.1</v>
      </c>
      <c r="U2830" s="195">
        <v>1.2999999999999999E-2</v>
      </c>
      <c r="V2830" s="195">
        <v>4.8000000000000001E-2</v>
      </c>
      <c r="W2830" s="195">
        <v>0.499</v>
      </c>
      <c r="X2830" s="195">
        <v>0.60699999999999998</v>
      </c>
      <c r="Y2830" s="195">
        <v>0.01</v>
      </c>
      <c r="Z2830" s="195">
        <v>4.3999999999999997E-2</v>
      </c>
      <c r="AA2830" s="195">
        <v>1.9E-2</v>
      </c>
      <c r="AB2830" s="195">
        <v>0.06</v>
      </c>
    </row>
    <row r="2831" spans="1:28" x14ac:dyDescent="0.25">
      <c r="A2831" s="94" t="s">
        <v>4274</v>
      </c>
      <c r="B2831" s="195">
        <v>4.8659384309831182E-2</v>
      </c>
      <c r="C2831" s="195">
        <v>9.930486593843098E-4</v>
      </c>
      <c r="D2831" s="195">
        <v>0.73982125124131082</v>
      </c>
      <c r="E2831" s="195">
        <v>6.7527308838133071E-2</v>
      </c>
      <c r="F2831" s="195" t="s">
        <v>143</v>
      </c>
      <c r="G2831" s="195">
        <v>1.7874875868917579E-2</v>
      </c>
      <c r="H2831" s="195" t="s">
        <v>143</v>
      </c>
      <c r="I2831" s="195">
        <v>0.12512413108242304</v>
      </c>
      <c r="J2831" s="194">
        <v>1</v>
      </c>
      <c r="K2831" s="196">
        <v>1007</v>
      </c>
      <c r="L2831" s="94"/>
      <c r="M2831" s="195">
        <v>3.6999999999999998E-2</v>
      </c>
      <c r="N2831" s="195">
        <v>6.4000000000000001E-2</v>
      </c>
      <c r="O2831" s="195">
        <v>0</v>
      </c>
      <c r="P2831" s="195">
        <v>6.0000000000000001E-3</v>
      </c>
      <c r="Q2831" s="195">
        <v>0.71199999999999997</v>
      </c>
      <c r="R2831" s="195">
        <v>0.76600000000000001</v>
      </c>
      <c r="S2831" s="195">
        <v>5.3999999999999999E-2</v>
      </c>
      <c r="T2831" s="195">
        <v>8.5000000000000006E-2</v>
      </c>
      <c r="U2831" s="195" t="s">
        <v>143</v>
      </c>
      <c r="V2831" s="195" t="s">
        <v>143</v>
      </c>
      <c r="W2831" s="195">
        <v>1.0999999999999999E-2</v>
      </c>
      <c r="X2831" s="195">
        <v>2.8000000000000001E-2</v>
      </c>
      <c r="Y2831" s="195" t="s">
        <v>143</v>
      </c>
      <c r="Z2831" s="195" t="s">
        <v>143</v>
      </c>
      <c r="AA2831" s="195">
        <v>0.106</v>
      </c>
      <c r="AB2831" s="195">
        <v>0.14699999999999999</v>
      </c>
    </row>
    <row r="2832" spans="1:28" x14ac:dyDescent="0.25">
      <c r="A2832" s="94" t="s">
        <v>4275</v>
      </c>
      <c r="B2832" s="195">
        <v>6.0655737704918035E-2</v>
      </c>
      <c r="C2832" s="195">
        <v>0.28442622950819674</v>
      </c>
      <c r="D2832" s="195">
        <v>0.22295081967213115</v>
      </c>
      <c r="E2832" s="195">
        <v>7.1311475409836067E-2</v>
      </c>
      <c r="F2832" s="195">
        <v>2.8688524590163935E-2</v>
      </c>
      <c r="G2832" s="195">
        <v>0.30491803278688523</v>
      </c>
      <c r="H2832" s="195">
        <v>6.5573770491803279E-3</v>
      </c>
      <c r="I2832" s="195">
        <v>2.0491803278688523E-2</v>
      </c>
      <c r="J2832" s="194">
        <v>1</v>
      </c>
      <c r="K2832" s="196">
        <v>1220</v>
      </c>
      <c r="L2832" s="94"/>
      <c r="M2832" s="195">
        <v>4.9000000000000002E-2</v>
      </c>
      <c r="N2832" s="195">
        <v>7.4999999999999997E-2</v>
      </c>
      <c r="O2832" s="195">
        <v>0.26</v>
      </c>
      <c r="P2832" s="195">
        <v>0.31</v>
      </c>
      <c r="Q2832" s="195">
        <v>0.2</v>
      </c>
      <c r="R2832" s="195">
        <v>0.247</v>
      </c>
      <c r="S2832" s="195">
        <v>5.8000000000000003E-2</v>
      </c>
      <c r="T2832" s="195">
        <v>8.6999999999999994E-2</v>
      </c>
      <c r="U2832" s="195">
        <v>2.1000000000000001E-2</v>
      </c>
      <c r="V2832" s="195">
        <v>0.04</v>
      </c>
      <c r="W2832" s="195">
        <v>0.28000000000000003</v>
      </c>
      <c r="X2832" s="195">
        <v>0.33100000000000002</v>
      </c>
      <c r="Y2832" s="195">
        <v>3.0000000000000001E-3</v>
      </c>
      <c r="Z2832" s="195">
        <v>1.2999999999999999E-2</v>
      </c>
      <c r="AA2832" s="195">
        <v>1.4E-2</v>
      </c>
      <c r="AB2832" s="195">
        <v>0.03</v>
      </c>
    </row>
    <row r="2833" spans="1:28" x14ac:dyDescent="0.25">
      <c r="A2833" s="94" t="s">
        <v>4276</v>
      </c>
      <c r="B2833" s="195">
        <v>0.25572722429408629</v>
      </c>
      <c r="C2833" s="195">
        <v>0.44485881726158766</v>
      </c>
      <c r="D2833" s="195">
        <v>0.17048481619605754</v>
      </c>
      <c r="E2833" s="195">
        <v>2.8769312733084709E-2</v>
      </c>
      <c r="F2833" s="195">
        <v>1.0655301012253596E-3</v>
      </c>
      <c r="G2833" s="195">
        <v>5.9669685668620139E-2</v>
      </c>
      <c r="H2833" s="195">
        <v>4.7948854555141182E-3</v>
      </c>
      <c r="I2833" s="195">
        <v>3.4629728289824191E-2</v>
      </c>
      <c r="J2833" s="194">
        <v>1</v>
      </c>
      <c r="K2833" s="196">
        <v>1877</v>
      </c>
      <c r="L2833" s="94"/>
      <c r="M2833" s="195">
        <v>0.23699999999999999</v>
      </c>
      <c r="N2833" s="195">
        <v>0.27600000000000002</v>
      </c>
      <c r="O2833" s="195">
        <v>0.42299999999999999</v>
      </c>
      <c r="P2833" s="195">
        <v>0.46700000000000003</v>
      </c>
      <c r="Q2833" s="195">
        <v>0.154</v>
      </c>
      <c r="R2833" s="195">
        <v>0.188</v>
      </c>
      <c r="S2833" s="195">
        <v>2.1999999999999999E-2</v>
      </c>
      <c r="T2833" s="195">
        <v>3.6999999999999998E-2</v>
      </c>
      <c r="U2833" s="195">
        <v>0</v>
      </c>
      <c r="V2833" s="195">
        <v>4.0000000000000001E-3</v>
      </c>
      <c r="W2833" s="195">
        <v>0.05</v>
      </c>
      <c r="X2833" s="195">
        <v>7.0999999999999994E-2</v>
      </c>
      <c r="Y2833" s="195">
        <v>3.0000000000000001E-3</v>
      </c>
      <c r="Z2833" s="195">
        <v>8.9999999999999993E-3</v>
      </c>
      <c r="AA2833" s="195">
        <v>2.7E-2</v>
      </c>
      <c r="AB2833" s="195">
        <v>4.3999999999999997E-2</v>
      </c>
    </row>
    <row r="2834" spans="1:28" x14ac:dyDescent="0.25">
      <c r="A2834" s="94" t="s">
        <v>4277</v>
      </c>
      <c r="B2834" s="195" t="s">
        <v>143</v>
      </c>
      <c r="C2834" s="195">
        <v>0.19883040935672514</v>
      </c>
      <c r="D2834" s="195">
        <v>0.30409356725146197</v>
      </c>
      <c r="E2834" s="195">
        <v>0.26023391812865498</v>
      </c>
      <c r="F2834" s="195">
        <v>1.7543859649122806E-2</v>
      </c>
      <c r="G2834" s="195">
        <v>0.195906432748538</v>
      </c>
      <c r="H2834" s="195">
        <v>2.9239766081871343E-3</v>
      </c>
      <c r="I2834" s="195">
        <v>2.046783625730994E-2</v>
      </c>
      <c r="J2834" s="194">
        <v>1</v>
      </c>
      <c r="K2834" s="196">
        <v>342</v>
      </c>
      <c r="L2834" s="94"/>
      <c r="M2834" s="195" t="s">
        <v>143</v>
      </c>
      <c r="N2834" s="195" t="s">
        <v>143</v>
      </c>
      <c r="O2834" s="195">
        <v>0.16</v>
      </c>
      <c r="P2834" s="195">
        <v>0.24399999999999999</v>
      </c>
      <c r="Q2834" s="195">
        <v>0.25800000000000001</v>
      </c>
      <c r="R2834" s="195">
        <v>0.35499999999999998</v>
      </c>
      <c r="S2834" s="195">
        <v>0.217</v>
      </c>
      <c r="T2834" s="195">
        <v>0.309</v>
      </c>
      <c r="U2834" s="195">
        <v>8.0000000000000002E-3</v>
      </c>
      <c r="V2834" s="195">
        <v>3.7999999999999999E-2</v>
      </c>
      <c r="W2834" s="195">
        <v>0.157</v>
      </c>
      <c r="X2834" s="195">
        <v>0.24099999999999999</v>
      </c>
      <c r="Y2834" s="195">
        <v>1E-3</v>
      </c>
      <c r="Z2834" s="195">
        <v>1.6E-2</v>
      </c>
      <c r="AA2834" s="195">
        <v>0.01</v>
      </c>
      <c r="AB2834" s="195">
        <v>4.2000000000000003E-2</v>
      </c>
    </row>
    <row r="2835" spans="1:28" x14ac:dyDescent="0.25">
      <c r="A2835" s="94" t="s">
        <v>4278</v>
      </c>
      <c r="B2835" s="195" t="s">
        <v>143</v>
      </c>
      <c r="C2835" s="195">
        <v>0.19440832249674903</v>
      </c>
      <c r="D2835" s="195">
        <v>0.2223667100130039</v>
      </c>
      <c r="E2835" s="195">
        <v>0.13198959687906373</v>
      </c>
      <c r="F2835" s="195">
        <v>1.3003901170351105E-2</v>
      </c>
      <c r="G2835" s="195">
        <v>0.4102730819245774</v>
      </c>
      <c r="H2835" s="195">
        <v>1.0403120936280884E-2</v>
      </c>
      <c r="I2835" s="195">
        <v>1.7555266579973992E-2</v>
      </c>
      <c r="J2835" s="194">
        <v>1.0000000000000002</v>
      </c>
      <c r="K2835" s="196">
        <v>1538</v>
      </c>
      <c r="L2835" s="94"/>
      <c r="M2835" s="195" t="s">
        <v>143</v>
      </c>
      <c r="N2835" s="195" t="s">
        <v>143</v>
      </c>
      <c r="O2835" s="195">
        <v>0.17499999999999999</v>
      </c>
      <c r="P2835" s="195">
        <v>0.215</v>
      </c>
      <c r="Q2835" s="195">
        <v>0.20200000000000001</v>
      </c>
      <c r="R2835" s="195">
        <v>0.24399999999999999</v>
      </c>
      <c r="S2835" s="195">
        <v>0.11600000000000001</v>
      </c>
      <c r="T2835" s="195">
        <v>0.15</v>
      </c>
      <c r="U2835" s="195">
        <v>8.0000000000000002E-3</v>
      </c>
      <c r="V2835" s="195">
        <v>0.02</v>
      </c>
      <c r="W2835" s="195">
        <v>0.38600000000000001</v>
      </c>
      <c r="X2835" s="195">
        <v>0.435</v>
      </c>
      <c r="Y2835" s="195">
        <v>6.0000000000000001E-3</v>
      </c>
      <c r="Z2835" s="195">
        <v>1.7000000000000001E-2</v>
      </c>
      <c r="AA2835" s="195">
        <v>1.2E-2</v>
      </c>
      <c r="AB2835" s="195">
        <v>2.5000000000000001E-2</v>
      </c>
    </row>
    <row r="2836" spans="1:28" x14ac:dyDescent="0.25">
      <c r="A2836" s="94" t="s">
        <v>4279</v>
      </c>
      <c r="B2836" s="195" t="s">
        <v>143</v>
      </c>
      <c r="C2836" s="195">
        <v>0.4891304347826087</v>
      </c>
      <c r="D2836" s="195">
        <v>0.36684782608695654</v>
      </c>
      <c r="E2836" s="195">
        <v>6.5217391304347824E-2</v>
      </c>
      <c r="F2836" s="195">
        <v>2.717391304347826E-3</v>
      </c>
      <c r="G2836" s="195">
        <v>2.9891304347826088E-2</v>
      </c>
      <c r="H2836" s="195">
        <v>5.434782608695652E-3</v>
      </c>
      <c r="I2836" s="195">
        <v>4.0760869565217392E-2</v>
      </c>
      <c r="J2836" s="194">
        <v>0.99999999999999989</v>
      </c>
      <c r="K2836" s="196">
        <v>368</v>
      </c>
      <c r="L2836" s="94"/>
      <c r="M2836" s="195" t="s">
        <v>143</v>
      </c>
      <c r="N2836" s="195" t="s">
        <v>143</v>
      </c>
      <c r="O2836" s="195">
        <v>0.438</v>
      </c>
      <c r="P2836" s="195">
        <v>0.54</v>
      </c>
      <c r="Q2836" s="195">
        <v>0.31900000000000001</v>
      </c>
      <c r="R2836" s="195">
        <v>0.41699999999999998</v>
      </c>
      <c r="S2836" s="195">
        <v>4.3999999999999997E-2</v>
      </c>
      <c r="T2836" s="195">
        <v>9.5000000000000001E-2</v>
      </c>
      <c r="U2836" s="195">
        <v>0</v>
      </c>
      <c r="V2836" s="195">
        <v>1.4999999999999999E-2</v>
      </c>
      <c r="W2836" s="195">
        <v>1.7000000000000001E-2</v>
      </c>
      <c r="X2836" s="195">
        <v>5.2999999999999999E-2</v>
      </c>
      <c r="Y2836" s="195">
        <v>1E-3</v>
      </c>
      <c r="Z2836" s="195">
        <v>0.02</v>
      </c>
      <c r="AA2836" s="195">
        <v>2.5000000000000001E-2</v>
      </c>
      <c r="AB2836" s="195">
        <v>6.6000000000000003E-2</v>
      </c>
    </row>
    <row r="2837" spans="1:28" x14ac:dyDescent="0.25">
      <c r="A2837" s="94" t="s">
        <v>4280</v>
      </c>
      <c r="B2837" s="195" t="s">
        <v>143</v>
      </c>
      <c r="C2837" s="195">
        <v>0.20267686424474188</v>
      </c>
      <c r="D2837" s="195">
        <v>0.31931166347992351</v>
      </c>
      <c r="E2837" s="195">
        <v>0.11854684512428298</v>
      </c>
      <c r="F2837" s="195">
        <v>1.5296367112810707E-2</v>
      </c>
      <c r="G2837" s="195">
        <v>0.29063097514340347</v>
      </c>
      <c r="H2837" s="195">
        <v>3.8240917782026767E-3</v>
      </c>
      <c r="I2837" s="195">
        <v>4.9713193116634802E-2</v>
      </c>
      <c r="J2837" s="194">
        <v>1</v>
      </c>
      <c r="K2837" s="196">
        <v>523</v>
      </c>
      <c r="L2837" s="94"/>
      <c r="M2837" s="195" t="s">
        <v>143</v>
      </c>
      <c r="N2837" s="195" t="s">
        <v>143</v>
      </c>
      <c r="O2837" s="195">
        <v>0.17</v>
      </c>
      <c r="P2837" s="195">
        <v>0.23899999999999999</v>
      </c>
      <c r="Q2837" s="195">
        <v>0.28100000000000003</v>
      </c>
      <c r="R2837" s="195">
        <v>0.36</v>
      </c>
      <c r="S2837" s="195">
        <v>9.4E-2</v>
      </c>
      <c r="T2837" s="195">
        <v>0.14899999999999999</v>
      </c>
      <c r="U2837" s="195">
        <v>8.0000000000000002E-3</v>
      </c>
      <c r="V2837" s="195">
        <v>0.03</v>
      </c>
      <c r="W2837" s="195">
        <v>0.253</v>
      </c>
      <c r="X2837" s="195">
        <v>0.33100000000000002</v>
      </c>
      <c r="Y2837" s="195">
        <v>1E-3</v>
      </c>
      <c r="Z2837" s="195">
        <v>1.4E-2</v>
      </c>
      <c r="AA2837" s="195">
        <v>3.4000000000000002E-2</v>
      </c>
      <c r="AB2837" s="195">
        <v>7.1999999999999995E-2</v>
      </c>
    </row>
    <row r="2838" spans="1:28" x14ac:dyDescent="0.25">
      <c r="A2838" s="94" t="s">
        <v>4281</v>
      </c>
      <c r="B2838" s="195" t="s">
        <v>143</v>
      </c>
      <c r="C2838" s="195">
        <v>0.43612334801762115</v>
      </c>
      <c r="D2838" s="195">
        <v>0.20264317180616739</v>
      </c>
      <c r="E2838" s="195">
        <v>7.4889867841409691E-2</v>
      </c>
      <c r="F2838" s="195">
        <v>4.8458149779735685E-2</v>
      </c>
      <c r="G2838" s="195">
        <v>0.21585903083700442</v>
      </c>
      <c r="H2838" s="195" t="s">
        <v>143</v>
      </c>
      <c r="I2838" s="195">
        <v>2.2026431718061675E-2</v>
      </c>
      <c r="J2838" s="194">
        <v>1</v>
      </c>
      <c r="K2838" s="196">
        <v>227</v>
      </c>
      <c r="L2838" s="94"/>
      <c r="M2838" s="195" t="s">
        <v>143</v>
      </c>
      <c r="N2838" s="195" t="s">
        <v>143</v>
      </c>
      <c r="O2838" s="195">
        <v>0.373</v>
      </c>
      <c r="P2838" s="195">
        <v>0.501</v>
      </c>
      <c r="Q2838" s="195">
        <v>0.156</v>
      </c>
      <c r="R2838" s="195">
        <v>0.26</v>
      </c>
      <c r="S2838" s="195">
        <v>4.7E-2</v>
      </c>
      <c r="T2838" s="195">
        <v>0.11700000000000001</v>
      </c>
      <c r="U2838" s="195">
        <v>2.7E-2</v>
      </c>
      <c r="V2838" s="195">
        <v>8.5000000000000006E-2</v>
      </c>
      <c r="W2838" s="195">
        <v>0.16700000000000001</v>
      </c>
      <c r="X2838" s="195">
        <v>0.27400000000000002</v>
      </c>
      <c r="Y2838" s="195" t="s">
        <v>143</v>
      </c>
      <c r="Z2838" s="195" t="s">
        <v>143</v>
      </c>
      <c r="AA2838" s="195">
        <v>8.9999999999999993E-3</v>
      </c>
      <c r="AB2838" s="195">
        <v>5.0999999999999997E-2</v>
      </c>
    </row>
    <row r="2839" spans="1:28" x14ac:dyDescent="0.25">
      <c r="A2839" s="94" t="s">
        <v>4282</v>
      </c>
      <c r="B2839" s="195" t="s">
        <v>143</v>
      </c>
      <c r="C2839" s="195">
        <v>0.1641337386018237</v>
      </c>
      <c r="D2839" s="195">
        <v>0.20060790273556231</v>
      </c>
      <c r="E2839" s="195">
        <v>0.1337386018237082</v>
      </c>
      <c r="F2839" s="195">
        <v>2.4316109422492401E-2</v>
      </c>
      <c r="G2839" s="195">
        <v>0.42857142857142855</v>
      </c>
      <c r="H2839" s="195">
        <v>1.5197568389057751E-2</v>
      </c>
      <c r="I2839" s="195">
        <v>3.3434650455927049E-2</v>
      </c>
      <c r="J2839" s="194">
        <v>1</v>
      </c>
      <c r="K2839" s="196">
        <v>329</v>
      </c>
      <c r="L2839" s="94"/>
      <c r="M2839" s="195" t="s">
        <v>143</v>
      </c>
      <c r="N2839" s="195" t="s">
        <v>143</v>
      </c>
      <c r="O2839" s="195">
        <v>0.128</v>
      </c>
      <c r="P2839" s="195">
        <v>0.20799999999999999</v>
      </c>
      <c r="Q2839" s="195">
        <v>0.161</v>
      </c>
      <c r="R2839" s="195">
        <v>0.247</v>
      </c>
      <c r="S2839" s="195">
        <v>0.10100000000000001</v>
      </c>
      <c r="T2839" s="195">
        <v>0.17499999999999999</v>
      </c>
      <c r="U2839" s="195">
        <v>1.2E-2</v>
      </c>
      <c r="V2839" s="195">
        <v>4.7E-2</v>
      </c>
      <c r="W2839" s="195">
        <v>0.376</v>
      </c>
      <c r="X2839" s="195">
        <v>0.48299999999999998</v>
      </c>
      <c r="Y2839" s="195">
        <v>7.0000000000000001E-3</v>
      </c>
      <c r="Z2839" s="195">
        <v>3.5000000000000003E-2</v>
      </c>
      <c r="AA2839" s="195">
        <v>1.9E-2</v>
      </c>
      <c r="AB2839" s="195">
        <v>5.8999999999999997E-2</v>
      </c>
    </row>
    <row r="2840" spans="1:28" x14ac:dyDescent="0.25">
      <c r="A2840" s="94" t="s">
        <v>4283</v>
      </c>
      <c r="B2840" s="195" t="s">
        <v>143</v>
      </c>
      <c r="C2840" s="195">
        <v>0.34141414141414139</v>
      </c>
      <c r="D2840" s="195">
        <v>0.40134680134680134</v>
      </c>
      <c r="E2840" s="195">
        <v>0.10707070707070707</v>
      </c>
      <c r="F2840" s="195">
        <v>4.7138047138047135E-3</v>
      </c>
      <c r="G2840" s="195">
        <v>0.11043771043771043</v>
      </c>
      <c r="H2840" s="195">
        <v>2.6936026936026937E-3</v>
      </c>
      <c r="I2840" s="195">
        <v>3.2323232323232323E-2</v>
      </c>
      <c r="J2840" s="194">
        <v>1</v>
      </c>
      <c r="K2840" s="196">
        <v>1485</v>
      </c>
      <c r="L2840" s="94"/>
      <c r="M2840" s="195" t="s">
        <v>143</v>
      </c>
      <c r="N2840" s="195" t="s">
        <v>143</v>
      </c>
      <c r="O2840" s="195">
        <v>0.318</v>
      </c>
      <c r="P2840" s="195">
        <v>0.36599999999999999</v>
      </c>
      <c r="Q2840" s="195">
        <v>0.377</v>
      </c>
      <c r="R2840" s="195">
        <v>0.42699999999999999</v>
      </c>
      <c r="S2840" s="195">
        <v>9.1999999999999998E-2</v>
      </c>
      <c r="T2840" s="195">
        <v>0.124</v>
      </c>
      <c r="U2840" s="195">
        <v>2E-3</v>
      </c>
      <c r="V2840" s="195">
        <v>0.01</v>
      </c>
      <c r="W2840" s="195">
        <v>9.5000000000000001E-2</v>
      </c>
      <c r="X2840" s="195">
        <v>0.127</v>
      </c>
      <c r="Y2840" s="195">
        <v>1E-3</v>
      </c>
      <c r="Z2840" s="195">
        <v>7.0000000000000001E-3</v>
      </c>
      <c r="AA2840" s="195">
        <v>2.4E-2</v>
      </c>
      <c r="AB2840" s="195">
        <v>4.2999999999999997E-2</v>
      </c>
    </row>
    <row r="2841" spans="1:28" x14ac:dyDescent="0.25">
      <c r="A2841" s="94" t="s">
        <v>4284</v>
      </c>
      <c r="B2841" s="195" t="s">
        <v>143</v>
      </c>
      <c r="C2841" s="195">
        <v>0.5</v>
      </c>
      <c r="D2841" s="195">
        <v>0.28977272727272729</v>
      </c>
      <c r="E2841" s="195">
        <v>7.1022727272727279E-2</v>
      </c>
      <c r="F2841" s="195">
        <v>2.840909090909091E-3</v>
      </c>
      <c r="G2841" s="195">
        <v>9.9431818181818177E-2</v>
      </c>
      <c r="H2841" s="195" t="s">
        <v>143</v>
      </c>
      <c r="I2841" s="195">
        <v>3.6931818181818184E-2</v>
      </c>
      <c r="J2841" s="194">
        <v>1</v>
      </c>
      <c r="K2841" s="196">
        <v>352</v>
      </c>
      <c r="L2841" s="94"/>
      <c r="M2841" s="195" t="s">
        <v>143</v>
      </c>
      <c r="N2841" s="195" t="s">
        <v>143</v>
      </c>
      <c r="O2841" s="195">
        <v>0.44800000000000001</v>
      </c>
      <c r="P2841" s="195">
        <v>0.55200000000000005</v>
      </c>
      <c r="Q2841" s="195">
        <v>0.245</v>
      </c>
      <c r="R2841" s="195">
        <v>0.33900000000000002</v>
      </c>
      <c r="S2841" s="195">
        <v>4.9000000000000002E-2</v>
      </c>
      <c r="T2841" s="195">
        <v>0.10299999999999999</v>
      </c>
      <c r="U2841" s="195">
        <v>1E-3</v>
      </c>
      <c r="V2841" s="195">
        <v>1.6E-2</v>
      </c>
      <c r="W2841" s="195">
        <v>7.1999999999999995E-2</v>
      </c>
      <c r="X2841" s="195">
        <v>0.13500000000000001</v>
      </c>
      <c r="Y2841" s="195" t="s">
        <v>143</v>
      </c>
      <c r="Z2841" s="195" t="s">
        <v>143</v>
      </c>
      <c r="AA2841" s="195">
        <v>2.1999999999999999E-2</v>
      </c>
      <c r="AB2841" s="195">
        <v>6.2E-2</v>
      </c>
    </row>
    <row r="2842" spans="1:28" x14ac:dyDescent="0.25">
      <c r="A2842" s="94" t="s">
        <v>4285</v>
      </c>
      <c r="B2842" s="195">
        <v>5.4670803171320233E-2</v>
      </c>
      <c r="C2842" s="195">
        <v>0.26852809376077214</v>
      </c>
      <c r="D2842" s="195">
        <v>0.2701137538779731</v>
      </c>
      <c r="E2842" s="195">
        <v>0.11402964495001723</v>
      </c>
      <c r="F2842" s="195">
        <v>1.723543605653223E-2</v>
      </c>
      <c r="G2842" s="195">
        <v>0.22640468803860739</v>
      </c>
      <c r="H2842" s="195">
        <v>6.2736987245777314E-3</v>
      </c>
      <c r="I2842" s="195">
        <v>4.2743881420199928E-2</v>
      </c>
      <c r="J2842" s="194">
        <v>0.99999999999999989</v>
      </c>
      <c r="K2842" s="196">
        <v>14505</v>
      </c>
      <c r="L2842" s="94"/>
      <c r="M2842" s="195">
        <v>5.0999999999999997E-2</v>
      </c>
      <c r="N2842" s="195">
        <v>5.8000000000000003E-2</v>
      </c>
      <c r="O2842" s="195">
        <v>0.26100000000000001</v>
      </c>
      <c r="P2842" s="195">
        <v>0.27600000000000002</v>
      </c>
      <c r="Q2842" s="195">
        <v>0.26300000000000001</v>
      </c>
      <c r="R2842" s="195">
        <v>0.27700000000000002</v>
      </c>
      <c r="S2842" s="195">
        <v>0.109</v>
      </c>
      <c r="T2842" s="195">
        <v>0.11899999999999999</v>
      </c>
      <c r="U2842" s="195">
        <v>1.4999999999999999E-2</v>
      </c>
      <c r="V2842" s="195">
        <v>1.9E-2</v>
      </c>
      <c r="W2842" s="195">
        <v>0.22</v>
      </c>
      <c r="X2842" s="195">
        <v>0.23300000000000001</v>
      </c>
      <c r="Y2842" s="195">
        <v>5.0000000000000001E-3</v>
      </c>
      <c r="Z2842" s="195">
        <v>8.0000000000000002E-3</v>
      </c>
      <c r="AA2842" s="195">
        <v>0.04</v>
      </c>
      <c r="AB2842" s="195">
        <v>4.5999999999999999E-2</v>
      </c>
    </row>
    <row r="2843" spans="1:28" x14ac:dyDescent="0.25">
      <c r="A2843" s="94" t="s">
        <v>4286</v>
      </c>
      <c r="B2843" s="195" t="s">
        <v>143</v>
      </c>
      <c r="C2843" s="195">
        <v>0.34722222222222221</v>
      </c>
      <c r="D2843" s="195">
        <v>0.29166666666666669</v>
      </c>
      <c r="E2843" s="195">
        <v>8.0555555555555561E-2</v>
      </c>
      <c r="F2843" s="195">
        <v>1.6666666666666666E-2</v>
      </c>
      <c r="G2843" s="195">
        <v>0.22222222222222221</v>
      </c>
      <c r="H2843" s="195">
        <v>2.7777777777777779E-3</v>
      </c>
      <c r="I2843" s="195">
        <v>3.888888888888889E-2</v>
      </c>
      <c r="J2843" s="194">
        <v>1</v>
      </c>
      <c r="K2843" s="196">
        <v>360</v>
      </c>
      <c r="L2843" s="94"/>
      <c r="M2843" s="195" t="s">
        <v>143</v>
      </c>
      <c r="N2843" s="195" t="s">
        <v>143</v>
      </c>
      <c r="O2843" s="195">
        <v>0.3</v>
      </c>
      <c r="P2843" s="195">
        <v>0.39800000000000002</v>
      </c>
      <c r="Q2843" s="195">
        <v>0.247</v>
      </c>
      <c r="R2843" s="195">
        <v>0.34100000000000003</v>
      </c>
      <c r="S2843" s="195">
        <v>5.7000000000000002E-2</v>
      </c>
      <c r="T2843" s="195">
        <v>0.113</v>
      </c>
      <c r="U2843" s="195">
        <v>8.0000000000000002E-3</v>
      </c>
      <c r="V2843" s="195">
        <v>3.5999999999999997E-2</v>
      </c>
      <c r="W2843" s="195">
        <v>0.182</v>
      </c>
      <c r="X2843" s="195">
        <v>0.26800000000000002</v>
      </c>
      <c r="Y2843" s="195">
        <v>0</v>
      </c>
      <c r="Z2843" s="195">
        <v>1.6E-2</v>
      </c>
      <c r="AA2843" s="195">
        <v>2.3E-2</v>
      </c>
      <c r="AB2843" s="195">
        <v>6.4000000000000001E-2</v>
      </c>
    </row>
    <row r="2844" spans="1:28" x14ac:dyDescent="0.25">
      <c r="A2844" s="94" t="s">
        <v>4287</v>
      </c>
      <c r="B2844" s="195" t="s">
        <v>143</v>
      </c>
      <c r="C2844" s="195">
        <v>7.2351421188630485E-2</v>
      </c>
      <c r="D2844" s="195">
        <v>0.22997416020671835</v>
      </c>
      <c r="E2844" s="195">
        <v>8.5271317829457363E-2</v>
      </c>
      <c r="F2844" s="195">
        <v>5.1679586563307496E-3</v>
      </c>
      <c r="G2844" s="195">
        <v>0.54263565891472865</v>
      </c>
      <c r="H2844" s="195">
        <v>3.3591731266149873E-2</v>
      </c>
      <c r="I2844" s="195">
        <v>3.1007751937984496E-2</v>
      </c>
      <c r="J2844" s="194">
        <v>1</v>
      </c>
      <c r="K2844" s="196">
        <v>387</v>
      </c>
      <c r="L2844" s="94"/>
      <c r="M2844" s="195" t="s">
        <v>143</v>
      </c>
      <c r="N2844" s="195" t="s">
        <v>143</v>
      </c>
      <c r="O2844" s="195">
        <v>5.0999999999999997E-2</v>
      </c>
      <c r="P2844" s="195">
        <v>0.10299999999999999</v>
      </c>
      <c r="Q2844" s="195">
        <v>0.191</v>
      </c>
      <c r="R2844" s="195">
        <v>0.27400000000000002</v>
      </c>
      <c r="S2844" s="195">
        <v>6.0999999999999999E-2</v>
      </c>
      <c r="T2844" s="195">
        <v>0.11700000000000001</v>
      </c>
      <c r="U2844" s="195">
        <v>1E-3</v>
      </c>
      <c r="V2844" s="195">
        <v>1.9E-2</v>
      </c>
      <c r="W2844" s="195">
        <v>0.49299999999999999</v>
      </c>
      <c r="X2844" s="195">
        <v>0.59199999999999997</v>
      </c>
      <c r="Y2844" s="195">
        <v>0.02</v>
      </c>
      <c r="Z2844" s="195">
        <v>5.7000000000000002E-2</v>
      </c>
      <c r="AA2844" s="195">
        <v>1.7999999999999999E-2</v>
      </c>
      <c r="AB2844" s="195">
        <v>5.2999999999999999E-2</v>
      </c>
    </row>
    <row r="2845" spans="1:28" x14ac:dyDescent="0.25">
      <c r="A2845" s="94" t="s">
        <v>4288</v>
      </c>
      <c r="B2845" s="195">
        <v>0.11030303030303031</v>
      </c>
      <c r="C2845" s="195">
        <v>2.4242424242424242E-3</v>
      </c>
      <c r="D2845" s="195">
        <v>0.65696969696969698</v>
      </c>
      <c r="E2845" s="195">
        <v>9.2121212121212118E-2</v>
      </c>
      <c r="F2845" s="195">
        <v>8.8484848484848486E-2</v>
      </c>
      <c r="G2845" s="195">
        <v>1.5757575757575758E-2</v>
      </c>
      <c r="H2845" s="195" t="s">
        <v>143</v>
      </c>
      <c r="I2845" s="195">
        <v>3.3939393939393943E-2</v>
      </c>
      <c r="J2845" s="194">
        <v>1.0000000000000002</v>
      </c>
      <c r="K2845" s="196">
        <v>825</v>
      </c>
      <c r="L2845" s="94"/>
      <c r="M2845" s="195">
        <v>9.0999999999999998E-2</v>
      </c>
      <c r="N2845" s="195">
        <v>0.13400000000000001</v>
      </c>
      <c r="O2845" s="195">
        <v>1E-3</v>
      </c>
      <c r="P2845" s="195">
        <v>8.9999999999999993E-3</v>
      </c>
      <c r="Q2845" s="195">
        <v>0.624</v>
      </c>
      <c r="R2845" s="195">
        <v>0.68899999999999995</v>
      </c>
      <c r="S2845" s="195">
        <v>7.3999999999999996E-2</v>
      </c>
      <c r="T2845" s="195">
        <v>0.114</v>
      </c>
      <c r="U2845" s="195">
        <v>7.0999999999999994E-2</v>
      </c>
      <c r="V2845" s="195">
        <v>0.11</v>
      </c>
      <c r="W2845" s="195">
        <v>8.9999999999999993E-3</v>
      </c>
      <c r="X2845" s="195">
        <v>2.7E-2</v>
      </c>
      <c r="Y2845" s="195" t="s">
        <v>143</v>
      </c>
      <c r="Z2845" s="195" t="s">
        <v>143</v>
      </c>
      <c r="AA2845" s="195">
        <v>2.4E-2</v>
      </c>
      <c r="AB2845" s="195">
        <v>4.9000000000000002E-2</v>
      </c>
    </row>
    <row r="2846" spans="1:28" x14ac:dyDescent="0.25">
      <c r="A2846" s="94" t="s">
        <v>4289</v>
      </c>
      <c r="B2846" s="195">
        <v>8.5547634478289045E-2</v>
      </c>
      <c r="C2846" s="195">
        <v>0.2423849643551523</v>
      </c>
      <c r="D2846" s="195">
        <v>0.24562540505508748</v>
      </c>
      <c r="E2846" s="195">
        <v>7.9066753078418664E-2</v>
      </c>
      <c r="F2846" s="195">
        <v>3.4348671419313026E-2</v>
      </c>
      <c r="G2846" s="195">
        <v>0.26960466623460788</v>
      </c>
      <c r="H2846" s="195">
        <v>7.1289695398574207E-3</v>
      </c>
      <c r="I2846" s="195">
        <v>3.6292935839274142E-2</v>
      </c>
      <c r="J2846" s="194">
        <v>1</v>
      </c>
      <c r="K2846" s="196">
        <v>1543</v>
      </c>
      <c r="L2846" s="94"/>
      <c r="M2846" s="195">
        <v>7.2999999999999995E-2</v>
      </c>
      <c r="N2846" s="195">
        <v>0.10100000000000001</v>
      </c>
      <c r="O2846" s="195">
        <v>0.222</v>
      </c>
      <c r="P2846" s="195">
        <v>0.26400000000000001</v>
      </c>
      <c r="Q2846" s="195">
        <v>0.22500000000000001</v>
      </c>
      <c r="R2846" s="195">
        <v>0.26800000000000002</v>
      </c>
      <c r="S2846" s="195">
        <v>6.7000000000000004E-2</v>
      </c>
      <c r="T2846" s="195">
        <v>9.4E-2</v>
      </c>
      <c r="U2846" s="195">
        <v>2.5999999999999999E-2</v>
      </c>
      <c r="V2846" s="195">
        <v>4.4999999999999998E-2</v>
      </c>
      <c r="W2846" s="195">
        <v>0.248</v>
      </c>
      <c r="X2846" s="195">
        <v>0.29199999999999998</v>
      </c>
      <c r="Y2846" s="195">
        <v>4.0000000000000001E-3</v>
      </c>
      <c r="Z2846" s="195">
        <v>1.2999999999999999E-2</v>
      </c>
      <c r="AA2846" s="195">
        <v>2.8000000000000001E-2</v>
      </c>
      <c r="AB2846" s="195">
        <v>4.7E-2</v>
      </c>
    </row>
    <row r="2847" spans="1:28" x14ac:dyDescent="0.25">
      <c r="A2847" s="94" t="s">
        <v>4290</v>
      </c>
      <c r="B2847" s="195">
        <v>0.26159964648696421</v>
      </c>
      <c r="C2847" s="195">
        <v>0.48210340256296952</v>
      </c>
      <c r="D2847" s="195">
        <v>0.12593901900132567</v>
      </c>
      <c r="E2847" s="195">
        <v>4.0212107821475919E-2</v>
      </c>
      <c r="F2847" s="195">
        <v>8.8378258948298722E-4</v>
      </c>
      <c r="G2847" s="195">
        <v>4.4189129474149359E-2</v>
      </c>
      <c r="H2847" s="195">
        <v>2.6513477684489617E-3</v>
      </c>
      <c r="I2847" s="195">
        <v>4.2421564295183387E-2</v>
      </c>
      <c r="J2847" s="194">
        <v>0.99999999999999989</v>
      </c>
      <c r="K2847" s="196">
        <v>2263</v>
      </c>
      <c r="L2847" s="94"/>
      <c r="M2847" s="195">
        <v>0.24399999999999999</v>
      </c>
      <c r="N2847" s="195">
        <v>0.28000000000000003</v>
      </c>
      <c r="O2847" s="195">
        <v>0.46200000000000002</v>
      </c>
      <c r="P2847" s="195">
        <v>0.503</v>
      </c>
      <c r="Q2847" s="195">
        <v>0.113</v>
      </c>
      <c r="R2847" s="195">
        <v>0.14000000000000001</v>
      </c>
      <c r="S2847" s="195">
        <v>3.3000000000000002E-2</v>
      </c>
      <c r="T2847" s="195">
        <v>4.9000000000000002E-2</v>
      </c>
      <c r="U2847" s="195">
        <v>0</v>
      </c>
      <c r="V2847" s="195">
        <v>3.0000000000000001E-3</v>
      </c>
      <c r="W2847" s="195">
        <v>3.5999999999999997E-2</v>
      </c>
      <c r="X2847" s="195">
        <v>5.2999999999999999E-2</v>
      </c>
      <c r="Y2847" s="195">
        <v>1E-3</v>
      </c>
      <c r="Z2847" s="195">
        <v>6.0000000000000001E-3</v>
      </c>
      <c r="AA2847" s="195">
        <v>3.5000000000000003E-2</v>
      </c>
      <c r="AB2847" s="195">
        <v>5.1999999999999998E-2</v>
      </c>
    </row>
    <row r="2848" spans="1:28" x14ac:dyDescent="0.25">
      <c r="A2848" s="94" t="s">
        <v>4291</v>
      </c>
      <c r="B2848" s="195" t="s">
        <v>143</v>
      </c>
      <c r="C2848" s="195">
        <v>0.19157894736842104</v>
      </c>
      <c r="D2848" s="195">
        <v>0.30105263157894735</v>
      </c>
      <c r="E2848" s="195">
        <v>0.24631578947368421</v>
      </c>
      <c r="F2848" s="195">
        <v>1.6842105263157894E-2</v>
      </c>
      <c r="G2848" s="195">
        <v>0.21894736842105264</v>
      </c>
      <c r="H2848" s="195">
        <v>4.2105263157894736E-3</v>
      </c>
      <c r="I2848" s="195">
        <v>2.1052631578947368E-2</v>
      </c>
      <c r="J2848" s="194">
        <v>0.99999999999999989</v>
      </c>
      <c r="K2848" s="196">
        <v>475</v>
      </c>
      <c r="L2848" s="94"/>
      <c r="M2848" s="195" t="s">
        <v>143</v>
      </c>
      <c r="N2848" s="195" t="s">
        <v>143</v>
      </c>
      <c r="O2848" s="195">
        <v>0.159</v>
      </c>
      <c r="P2848" s="195">
        <v>0.22900000000000001</v>
      </c>
      <c r="Q2848" s="195">
        <v>0.26200000000000001</v>
      </c>
      <c r="R2848" s="195">
        <v>0.34399999999999997</v>
      </c>
      <c r="S2848" s="195">
        <v>0.21</v>
      </c>
      <c r="T2848" s="195">
        <v>0.28699999999999998</v>
      </c>
      <c r="U2848" s="195">
        <v>8.9999999999999993E-3</v>
      </c>
      <c r="V2848" s="195">
        <v>3.3000000000000002E-2</v>
      </c>
      <c r="W2848" s="195">
        <v>0.184</v>
      </c>
      <c r="X2848" s="195">
        <v>0.25800000000000001</v>
      </c>
      <c r="Y2848" s="195">
        <v>1E-3</v>
      </c>
      <c r="Z2848" s="195">
        <v>1.4999999999999999E-2</v>
      </c>
      <c r="AA2848" s="195">
        <v>1.0999999999999999E-2</v>
      </c>
      <c r="AB2848" s="195">
        <v>3.7999999999999999E-2</v>
      </c>
    </row>
    <row r="2849" spans="1:28" x14ac:dyDescent="0.25">
      <c r="A2849" s="94" t="s">
        <v>4292</v>
      </c>
      <c r="B2849" s="195" t="s">
        <v>143</v>
      </c>
      <c r="C2849" s="195">
        <v>0.15270935960591134</v>
      </c>
      <c r="D2849" s="195">
        <v>0.22783251231527094</v>
      </c>
      <c r="E2849" s="195">
        <v>0.15948275862068967</v>
      </c>
      <c r="F2849" s="195">
        <v>1.2315270935960592E-2</v>
      </c>
      <c r="G2849" s="195">
        <v>0.40763546798029554</v>
      </c>
      <c r="H2849" s="195">
        <v>6.1576354679802959E-3</v>
      </c>
      <c r="I2849" s="195">
        <v>3.3866995073891626E-2</v>
      </c>
      <c r="J2849" s="194">
        <v>1</v>
      </c>
      <c r="K2849" s="196">
        <v>1624</v>
      </c>
      <c r="L2849" s="94"/>
      <c r="M2849" s="195" t="s">
        <v>143</v>
      </c>
      <c r="N2849" s="195" t="s">
        <v>143</v>
      </c>
      <c r="O2849" s="195">
        <v>0.13600000000000001</v>
      </c>
      <c r="P2849" s="195">
        <v>0.17100000000000001</v>
      </c>
      <c r="Q2849" s="195">
        <v>0.20799999999999999</v>
      </c>
      <c r="R2849" s="195">
        <v>0.249</v>
      </c>
      <c r="S2849" s="195">
        <v>0.14199999999999999</v>
      </c>
      <c r="T2849" s="195">
        <v>0.17799999999999999</v>
      </c>
      <c r="U2849" s="195">
        <v>8.0000000000000002E-3</v>
      </c>
      <c r="V2849" s="195">
        <v>1.9E-2</v>
      </c>
      <c r="W2849" s="195">
        <v>0.38400000000000001</v>
      </c>
      <c r="X2849" s="195">
        <v>0.432</v>
      </c>
      <c r="Y2849" s="195">
        <v>3.0000000000000001E-3</v>
      </c>
      <c r="Z2849" s="195">
        <v>1.0999999999999999E-2</v>
      </c>
      <c r="AA2849" s="195">
        <v>2.5999999999999999E-2</v>
      </c>
      <c r="AB2849" s="195">
        <v>4.3999999999999997E-2</v>
      </c>
    </row>
    <row r="2850" spans="1:28" x14ac:dyDescent="0.25">
      <c r="A2850" s="94" t="s">
        <v>4293</v>
      </c>
      <c r="B2850" s="195" t="s">
        <v>143</v>
      </c>
      <c r="C2850" s="195">
        <v>0.41980198019801979</v>
      </c>
      <c r="D2850" s="195">
        <v>0.39009900990099011</v>
      </c>
      <c r="E2850" s="195">
        <v>4.5544554455445543E-2</v>
      </c>
      <c r="F2850" s="195">
        <v>3.9603960396039604E-3</v>
      </c>
      <c r="G2850" s="195">
        <v>4.3564356435643561E-2</v>
      </c>
      <c r="H2850" s="195">
        <v>3.9603960396039604E-3</v>
      </c>
      <c r="I2850" s="195">
        <v>9.3069306930693069E-2</v>
      </c>
      <c r="J2850" s="194">
        <v>1.0000000000000002</v>
      </c>
      <c r="K2850" s="196">
        <v>505</v>
      </c>
      <c r="L2850" s="94"/>
      <c r="M2850" s="195" t="s">
        <v>143</v>
      </c>
      <c r="N2850" s="195" t="s">
        <v>143</v>
      </c>
      <c r="O2850" s="195">
        <v>0.378</v>
      </c>
      <c r="P2850" s="195">
        <v>0.46300000000000002</v>
      </c>
      <c r="Q2850" s="195">
        <v>0.34899999999999998</v>
      </c>
      <c r="R2850" s="195">
        <v>0.433</v>
      </c>
      <c r="S2850" s="195">
        <v>3.1E-2</v>
      </c>
      <c r="T2850" s="195">
        <v>6.7000000000000004E-2</v>
      </c>
      <c r="U2850" s="195">
        <v>1E-3</v>
      </c>
      <c r="V2850" s="195">
        <v>1.4E-2</v>
      </c>
      <c r="W2850" s="195">
        <v>2.9000000000000001E-2</v>
      </c>
      <c r="X2850" s="195">
        <v>6.5000000000000002E-2</v>
      </c>
      <c r="Y2850" s="195">
        <v>1E-3</v>
      </c>
      <c r="Z2850" s="195">
        <v>1.4E-2</v>
      </c>
      <c r="AA2850" s="195">
        <v>7.0999999999999994E-2</v>
      </c>
      <c r="AB2850" s="195">
        <v>0.122</v>
      </c>
    </row>
    <row r="2851" spans="1:28" x14ac:dyDescent="0.25">
      <c r="A2851" s="94" t="s">
        <v>4294</v>
      </c>
      <c r="B2851" s="195" t="s">
        <v>143</v>
      </c>
      <c r="C2851" s="195">
        <v>0.16476345840130505</v>
      </c>
      <c r="D2851" s="195">
        <v>0.3442088091353997</v>
      </c>
      <c r="E2851" s="195">
        <v>0.14355628058727568</v>
      </c>
      <c r="F2851" s="195">
        <v>1.6313213703099509E-2</v>
      </c>
      <c r="G2851" s="195">
        <v>0.26753670473083196</v>
      </c>
      <c r="H2851" s="195">
        <v>3.2626427406199023E-3</v>
      </c>
      <c r="I2851" s="195">
        <v>6.0358890701468187E-2</v>
      </c>
      <c r="J2851" s="194">
        <v>0.99999999999999989</v>
      </c>
      <c r="K2851" s="196">
        <v>613</v>
      </c>
      <c r="L2851" s="94"/>
      <c r="M2851" s="195" t="s">
        <v>143</v>
      </c>
      <c r="N2851" s="195" t="s">
        <v>143</v>
      </c>
      <c r="O2851" s="195">
        <v>0.13800000000000001</v>
      </c>
      <c r="P2851" s="195">
        <v>0.19600000000000001</v>
      </c>
      <c r="Q2851" s="195">
        <v>0.308</v>
      </c>
      <c r="R2851" s="195">
        <v>0.38300000000000001</v>
      </c>
      <c r="S2851" s="195">
        <v>0.11799999999999999</v>
      </c>
      <c r="T2851" s="195">
        <v>0.17399999999999999</v>
      </c>
      <c r="U2851" s="195">
        <v>8.9999999999999993E-3</v>
      </c>
      <c r="V2851" s="195">
        <v>0.03</v>
      </c>
      <c r="W2851" s="195">
        <v>0.23400000000000001</v>
      </c>
      <c r="X2851" s="195">
        <v>0.30399999999999999</v>
      </c>
      <c r="Y2851" s="195">
        <v>1E-3</v>
      </c>
      <c r="Z2851" s="195">
        <v>1.2E-2</v>
      </c>
      <c r="AA2851" s="195">
        <v>4.3999999999999997E-2</v>
      </c>
      <c r="AB2851" s="195">
        <v>8.2000000000000003E-2</v>
      </c>
    </row>
    <row r="2852" spans="1:28" x14ac:dyDescent="0.25">
      <c r="A2852" s="94" t="s">
        <v>4295</v>
      </c>
      <c r="B2852" s="195" t="s">
        <v>143</v>
      </c>
      <c r="C2852" s="195">
        <v>0.28767123287671231</v>
      </c>
      <c r="D2852" s="195">
        <v>0.2363013698630137</v>
      </c>
      <c r="E2852" s="195">
        <v>8.9041095890410954E-2</v>
      </c>
      <c r="F2852" s="195">
        <v>6.1643835616438353E-2</v>
      </c>
      <c r="G2852" s="195">
        <v>0.2773972602739726</v>
      </c>
      <c r="H2852" s="195">
        <v>3.4246575342465752E-3</v>
      </c>
      <c r="I2852" s="195">
        <v>4.4520547945205477E-2</v>
      </c>
      <c r="J2852" s="194">
        <v>1</v>
      </c>
      <c r="K2852" s="196">
        <v>292</v>
      </c>
      <c r="L2852" s="94"/>
      <c r="M2852" s="195" t="s">
        <v>143</v>
      </c>
      <c r="N2852" s="195" t="s">
        <v>143</v>
      </c>
      <c r="O2852" s="195">
        <v>0.23899999999999999</v>
      </c>
      <c r="P2852" s="195">
        <v>0.34200000000000003</v>
      </c>
      <c r="Q2852" s="195">
        <v>0.191</v>
      </c>
      <c r="R2852" s="195">
        <v>0.28799999999999998</v>
      </c>
      <c r="S2852" s="195">
        <v>6.0999999999999999E-2</v>
      </c>
      <c r="T2852" s="195">
        <v>0.127</v>
      </c>
      <c r="U2852" s="195">
        <v>3.9E-2</v>
      </c>
      <c r="V2852" s="195">
        <v>9.5000000000000001E-2</v>
      </c>
      <c r="W2852" s="195">
        <v>0.22900000000000001</v>
      </c>
      <c r="X2852" s="195">
        <v>0.33100000000000002</v>
      </c>
      <c r="Y2852" s="195">
        <v>1E-3</v>
      </c>
      <c r="Z2852" s="195">
        <v>1.9E-2</v>
      </c>
      <c r="AA2852" s="195">
        <v>2.5999999999999999E-2</v>
      </c>
      <c r="AB2852" s="195">
        <v>7.4999999999999997E-2</v>
      </c>
    </row>
    <row r="2853" spans="1:28" x14ac:dyDescent="0.25">
      <c r="A2853" s="94" t="s">
        <v>4296</v>
      </c>
      <c r="B2853" s="195" t="s">
        <v>143</v>
      </c>
      <c r="C2853" s="195">
        <v>0.10582010582010581</v>
      </c>
      <c r="D2853" s="195">
        <v>0.24338624338624337</v>
      </c>
      <c r="E2853" s="195">
        <v>0.14285714285714285</v>
      </c>
      <c r="F2853" s="195">
        <v>3.1746031746031744E-2</v>
      </c>
      <c r="G2853" s="195">
        <v>0.43121693121693122</v>
      </c>
      <c r="H2853" s="195">
        <v>1.5873015873015872E-2</v>
      </c>
      <c r="I2853" s="195">
        <v>2.9100529100529099E-2</v>
      </c>
      <c r="J2853" s="194">
        <v>0.99999999999999978</v>
      </c>
      <c r="K2853" s="196">
        <v>378</v>
      </c>
      <c r="L2853" s="94"/>
      <c r="M2853" s="195" t="s">
        <v>143</v>
      </c>
      <c r="N2853" s="195" t="s">
        <v>143</v>
      </c>
      <c r="O2853" s="195">
        <v>7.9000000000000001E-2</v>
      </c>
      <c r="P2853" s="195">
        <v>0.14099999999999999</v>
      </c>
      <c r="Q2853" s="195">
        <v>0.20300000000000001</v>
      </c>
      <c r="R2853" s="195">
        <v>0.28899999999999998</v>
      </c>
      <c r="S2853" s="195">
        <v>0.111</v>
      </c>
      <c r="T2853" s="195">
        <v>0.182</v>
      </c>
      <c r="U2853" s="195">
        <v>1.7999999999999999E-2</v>
      </c>
      <c r="V2853" s="195">
        <v>5.5E-2</v>
      </c>
      <c r="W2853" s="195">
        <v>0.38200000000000001</v>
      </c>
      <c r="X2853" s="195">
        <v>0.48199999999999998</v>
      </c>
      <c r="Y2853" s="195">
        <v>7.0000000000000001E-3</v>
      </c>
      <c r="Z2853" s="195">
        <v>3.4000000000000002E-2</v>
      </c>
      <c r="AA2853" s="195">
        <v>1.6E-2</v>
      </c>
      <c r="AB2853" s="195">
        <v>5.0999999999999997E-2</v>
      </c>
    </row>
    <row r="2854" spans="1:28" x14ac:dyDescent="0.25">
      <c r="A2854" s="94" t="s">
        <v>4297</v>
      </c>
      <c r="B2854" s="195" t="s">
        <v>143</v>
      </c>
      <c r="C2854" s="195">
        <v>0.31645569620253167</v>
      </c>
      <c r="D2854" s="195">
        <v>0.4</v>
      </c>
      <c r="E2854" s="195">
        <v>9.2151898734177215E-2</v>
      </c>
      <c r="F2854" s="195">
        <v>7.5949367088607592E-3</v>
      </c>
      <c r="G2854" s="195">
        <v>0.12911392405063291</v>
      </c>
      <c r="H2854" s="195">
        <v>2.5316455696202532E-3</v>
      </c>
      <c r="I2854" s="195">
        <v>5.2151898734177214E-2</v>
      </c>
      <c r="J2854" s="194">
        <v>1</v>
      </c>
      <c r="K2854" s="196">
        <v>1975</v>
      </c>
      <c r="L2854" s="94"/>
      <c r="M2854" s="195" t="s">
        <v>143</v>
      </c>
      <c r="N2854" s="195" t="s">
        <v>143</v>
      </c>
      <c r="O2854" s="195">
        <v>0.29599999999999999</v>
      </c>
      <c r="P2854" s="195">
        <v>0.33700000000000002</v>
      </c>
      <c r="Q2854" s="195">
        <v>0.379</v>
      </c>
      <c r="R2854" s="195">
        <v>0.42199999999999999</v>
      </c>
      <c r="S2854" s="195">
        <v>0.08</v>
      </c>
      <c r="T2854" s="195">
        <v>0.106</v>
      </c>
      <c r="U2854" s="195">
        <v>5.0000000000000001E-3</v>
      </c>
      <c r="V2854" s="195">
        <v>1.2E-2</v>
      </c>
      <c r="W2854" s="195">
        <v>0.115</v>
      </c>
      <c r="X2854" s="195">
        <v>0.14499999999999999</v>
      </c>
      <c r="Y2854" s="195">
        <v>1E-3</v>
      </c>
      <c r="Z2854" s="195">
        <v>6.0000000000000001E-3</v>
      </c>
      <c r="AA2854" s="195">
        <v>4.2999999999999997E-2</v>
      </c>
      <c r="AB2854" s="195">
        <v>6.3E-2</v>
      </c>
    </row>
    <row r="2855" spans="1:28" x14ac:dyDescent="0.25">
      <c r="A2855" s="94" t="s">
        <v>4298</v>
      </c>
      <c r="B2855" s="195" t="s">
        <v>143</v>
      </c>
      <c r="C2855" s="195">
        <v>0.50366748166259168</v>
      </c>
      <c r="D2855" s="195">
        <v>0.27383863080684595</v>
      </c>
      <c r="E2855" s="195">
        <v>6.3569682151589244E-2</v>
      </c>
      <c r="F2855" s="195">
        <v>1.7114914425427872E-2</v>
      </c>
      <c r="G2855" s="195">
        <v>0.10268948655256724</v>
      </c>
      <c r="H2855" s="195">
        <v>4.8899755501222494E-3</v>
      </c>
      <c r="I2855" s="195">
        <v>3.4229828850855744E-2</v>
      </c>
      <c r="J2855" s="194">
        <v>1</v>
      </c>
      <c r="K2855" s="196">
        <v>409</v>
      </c>
      <c r="L2855" s="94"/>
      <c r="M2855" s="195" t="s">
        <v>143</v>
      </c>
      <c r="N2855" s="195" t="s">
        <v>143</v>
      </c>
      <c r="O2855" s="195">
        <v>0.45500000000000002</v>
      </c>
      <c r="P2855" s="195">
        <v>0.55200000000000005</v>
      </c>
      <c r="Q2855" s="195">
        <v>0.23300000000000001</v>
      </c>
      <c r="R2855" s="195">
        <v>0.31900000000000001</v>
      </c>
      <c r="S2855" s="195">
        <v>4.3999999999999997E-2</v>
      </c>
      <c r="T2855" s="195">
        <v>9.1999999999999998E-2</v>
      </c>
      <c r="U2855" s="195">
        <v>8.0000000000000002E-3</v>
      </c>
      <c r="V2855" s="195">
        <v>3.5000000000000003E-2</v>
      </c>
      <c r="W2855" s="195">
        <v>7.6999999999999999E-2</v>
      </c>
      <c r="X2855" s="195">
        <v>0.13600000000000001</v>
      </c>
      <c r="Y2855" s="195">
        <v>1E-3</v>
      </c>
      <c r="Z2855" s="195">
        <v>1.7999999999999999E-2</v>
      </c>
      <c r="AA2855" s="195">
        <v>0.02</v>
      </c>
      <c r="AB2855" s="195">
        <v>5.7000000000000002E-2</v>
      </c>
    </row>
    <row r="2856" spans="1:28" x14ac:dyDescent="0.25">
      <c r="A2856" s="94" t="s">
        <v>4299</v>
      </c>
      <c r="B2856" s="195">
        <v>5.7930023046302119E-2</v>
      </c>
      <c r="C2856" s="195">
        <v>0.37607374816677142</v>
      </c>
      <c r="D2856" s="195">
        <v>0.22601089461554577</v>
      </c>
      <c r="E2856" s="195">
        <v>9.1085271317829453E-2</v>
      </c>
      <c r="F2856" s="195">
        <v>1.8698931489629166E-2</v>
      </c>
      <c r="G2856" s="195">
        <v>0.20966897129687828</v>
      </c>
      <c r="H2856" s="195">
        <v>2.1998742928975488E-3</v>
      </c>
      <c r="I2856" s="195">
        <v>1.833228577414624E-2</v>
      </c>
      <c r="J2856" s="194">
        <v>1.0000000000000002</v>
      </c>
      <c r="K2856" s="196">
        <v>19092</v>
      </c>
      <c r="L2856" s="94"/>
      <c r="M2856" s="195">
        <v>5.5E-2</v>
      </c>
      <c r="N2856" s="195">
        <v>6.0999999999999999E-2</v>
      </c>
      <c r="O2856" s="195">
        <v>0.36899999999999999</v>
      </c>
      <c r="P2856" s="195">
        <v>0.38300000000000001</v>
      </c>
      <c r="Q2856" s="195">
        <v>0.22</v>
      </c>
      <c r="R2856" s="195">
        <v>0.23200000000000001</v>
      </c>
      <c r="S2856" s="195">
        <v>8.6999999999999994E-2</v>
      </c>
      <c r="T2856" s="195">
        <v>9.5000000000000001E-2</v>
      </c>
      <c r="U2856" s="195">
        <v>1.7000000000000001E-2</v>
      </c>
      <c r="V2856" s="195">
        <v>2.1000000000000001E-2</v>
      </c>
      <c r="W2856" s="195">
        <v>0.20399999999999999</v>
      </c>
      <c r="X2856" s="195">
        <v>0.216</v>
      </c>
      <c r="Y2856" s="195">
        <v>2E-3</v>
      </c>
      <c r="Z2856" s="195">
        <v>3.0000000000000001E-3</v>
      </c>
      <c r="AA2856" s="195">
        <v>1.7000000000000001E-2</v>
      </c>
      <c r="AB2856" s="195">
        <v>0.02</v>
      </c>
    </row>
    <row r="2857" spans="1:28" x14ac:dyDescent="0.25">
      <c r="A2857" s="94" t="s">
        <v>4300</v>
      </c>
      <c r="B2857" s="195" t="s">
        <v>143</v>
      </c>
      <c r="C2857" s="195">
        <v>0.45585585585585586</v>
      </c>
      <c r="D2857" s="195">
        <v>0.24684684684684685</v>
      </c>
      <c r="E2857" s="195">
        <v>0.10990990990990991</v>
      </c>
      <c r="F2857" s="195">
        <v>1.9819819819819819E-2</v>
      </c>
      <c r="G2857" s="195">
        <v>0.15855855855855855</v>
      </c>
      <c r="H2857" s="195">
        <v>1.8018018018018018E-3</v>
      </c>
      <c r="I2857" s="195">
        <v>7.2072072072072073E-3</v>
      </c>
      <c r="J2857" s="194">
        <v>1</v>
      </c>
      <c r="K2857" s="196">
        <v>555</v>
      </c>
      <c r="L2857" s="94"/>
      <c r="M2857" s="195" t="s">
        <v>143</v>
      </c>
      <c r="N2857" s="195" t="s">
        <v>143</v>
      </c>
      <c r="O2857" s="195">
        <v>0.41499999999999998</v>
      </c>
      <c r="P2857" s="195">
        <v>0.497</v>
      </c>
      <c r="Q2857" s="195">
        <v>0.21299999999999999</v>
      </c>
      <c r="R2857" s="195">
        <v>0.28399999999999997</v>
      </c>
      <c r="S2857" s="195">
        <v>8.6999999999999994E-2</v>
      </c>
      <c r="T2857" s="195">
        <v>0.13900000000000001</v>
      </c>
      <c r="U2857" s="195">
        <v>1.0999999999999999E-2</v>
      </c>
      <c r="V2857" s="195">
        <v>3.5000000000000003E-2</v>
      </c>
      <c r="W2857" s="195">
        <v>0.13100000000000001</v>
      </c>
      <c r="X2857" s="195">
        <v>0.191</v>
      </c>
      <c r="Y2857" s="195">
        <v>0</v>
      </c>
      <c r="Z2857" s="195">
        <v>0.01</v>
      </c>
      <c r="AA2857" s="195">
        <v>3.0000000000000001E-3</v>
      </c>
      <c r="AB2857" s="195">
        <v>1.7999999999999999E-2</v>
      </c>
    </row>
    <row r="2858" spans="1:28" x14ac:dyDescent="0.25">
      <c r="A2858" s="94" t="s">
        <v>4301</v>
      </c>
      <c r="B2858" s="195" t="s">
        <v>143</v>
      </c>
      <c r="C2858" s="195">
        <v>0.1523972602739726</v>
      </c>
      <c r="D2858" s="195">
        <v>0.17808219178082191</v>
      </c>
      <c r="E2858" s="195">
        <v>7.8767123287671229E-2</v>
      </c>
      <c r="F2858" s="195">
        <v>1.7123287671232876E-3</v>
      </c>
      <c r="G2858" s="195">
        <v>0.54452054794520544</v>
      </c>
      <c r="H2858" s="195">
        <v>1.5410958904109588E-2</v>
      </c>
      <c r="I2858" s="195">
        <v>2.9109589041095889E-2</v>
      </c>
      <c r="J2858" s="194">
        <v>0.99999999999999989</v>
      </c>
      <c r="K2858" s="196">
        <v>584</v>
      </c>
      <c r="L2858" s="94"/>
      <c r="M2858" s="195" t="s">
        <v>143</v>
      </c>
      <c r="N2858" s="195" t="s">
        <v>143</v>
      </c>
      <c r="O2858" s="195">
        <v>0.126</v>
      </c>
      <c r="P2858" s="195">
        <v>0.184</v>
      </c>
      <c r="Q2858" s="195">
        <v>0.14899999999999999</v>
      </c>
      <c r="R2858" s="195">
        <v>0.21099999999999999</v>
      </c>
      <c r="S2858" s="195">
        <v>0.06</v>
      </c>
      <c r="T2858" s="195">
        <v>0.10299999999999999</v>
      </c>
      <c r="U2858" s="195">
        <v>0</v>
      </c>
      <c r="V2858" s="195">
        <v>0.01</v>
      </c>
      <c r="W2858" s="195">
        <v>0.504</v>
      </c>
      <c r="X2858" s="195">
        <v>0.58399999999999996</v>
      </c>
      <c r="Y2858" s="195">
        <v>8.0000000000000002E-3</v>
      </c>
      <c r="Z2858" s="195">
        <v>2.9000000000000001E-2</v>
      </c>
      <c r="AA2858" s="195">
        <v>1.7999999999999999E-2</v>
      </c>
      <c r="AB2858" s="195">
        <v>4.5999999999999999E-2</v>
      </c>
    </row>
    <row r="2859" spans="1:28" x14ac:dyDescent="0.25">
      <c r="A2859" s="94" t="s">
        <v>4302</v>
      </c>
      <c r="B2859" s="195">
        <v>0.44200626959247646</v>
      </c>
      <c r="C2859" s="195">
        <v>1.7913121361397223E-3</v>
      </c>
      <c r="D2859" s="195">
        <v>0.37751903269144649</v>
      </c>
      <c r="E2859" s="195">
        <v>0.15226153157187641</v>
      </c>
      <c r="F2859" s="195">
        <v>2.2391401701746527E-3</v>
      </c>
      <c r="G2859" s="195">
        <v>1.1195700850873265E-2</v>
      </c>
      <c r="H2859" s="195" t="s">
        <v>143</v>
      </c>
      <c r="I2859" s="195">
        <v>1.2987012987012988E-2</v>
      </c>
      <c r="J2859" s="194">
        <v>1</v>
      </c>
      <c r="K2859" s="196">
        <v>2233</v>
      </c>
      <c r="L2859" s="94"/>
      <c r="M2859" s="195">
        <v>0.42199999999999999</v>
      </c>
      <c r="N2859" s="195">
        <v>0.46300000000000002</v>
      </c>
      <c r="O2859" s="195">
        <v>1E-3</v>
      </c>
      <c r="P2859" s="195">
        <v>5.0000000000000001E-3</v>
      </c>
      <c r="Q2859" s="195">
        <v>0.35799999999999998</v>
      </c>
      <c r="R2859" s="195">
        <v>0.39800000000000002</v>
      </c>
      <c r="S2859" s="195">
        <v>0.13800000000000001</v>
      </c>
      <c r="T2859" s="195">
        <v>0.16800000000000001</v>
      </c>
      <c r="U2859" s="195">
        <v>1E-3</v>
      </c>
      <c r="V2859" s="195">
        <v>5.0000000000000001E-3</v>
      </c>
      <c r="W2859" s="195">
        <v>8.0000000000000002E-3</v>
      </c>
      <c r="X2859" s="195">
        <v>1.6E-2</v>
      </c>
      <c r="Y2859" s="195" t="s">
        <v>143</v>
      </c>
      <c r="Z2859" s="195" t="s">
        <v>143</v>
      </c>
      <c r="AA2859" s="195">
        <v>8.9999999999999993E-3</v>
      </c>
      <c r="AB2859" s="195">
        <v>1.9E-2</v>
      </c>
    </row>
    <row r="2860" spans="1:28" x14ac:dyDescent="0.25">
      <c r="A2860" s="94" t="s">
        <v>4303</v>
      </c>
      <c r="B2860" s="195">
        <v>9.2558983666061703E-2</v>
      </c>
      <c r="C2860" s="195">
        <v>0.33121597096188748</v>
      </c>
      <c r="D2860" s="195">
        <v>0.21143375680580762</v>
      </c>
      <c r="E2860" s="195">
        <v>6.8965517241379309E-2</v>
      </c>
      <c r="F2860" s="195">
        <v>4.1742286751361164E-2</v>
      </c>
      <c r="G2860" s="195">
        <v>0.24274047186932848</v>
      </c>
      <c r="H2860" s="195">
        <v>1.8148820326678765E-3</v>
      </c>
      <c r="I2860" s="195">
        <v>9.5281306715063515E-3</v>
      </c>
      <c r="J2860" s="194">
        <v>1</v>
      </c>
      <c r="K2860" s="196">
        <v>2204</v>
      </c>
      <c r="L2860" s="94"/>
      <c r="M2860" s="195">
        <v>8.1000000000000003E-2</v>
      </c>
      <c r="N2860" s="195">
        <v>0.105</v>
      </c>
      <c r="O2860" s="195">
        <v>0.312</v>
      </c>
      <c r="P2860" s="195">
        <v>0.35099999999999998</v>
      </c>
      <c r="Q2860" s="195">
        <v>0.19500000000000001</v>
      </c>
      <c r="R2860" s="195">
        <v>0.22900000000000001</v>
      </c>
      <c r="S2860" s="195">
        <v>5.8999999999999997E-2</v>
      </c>
      <c r="T2860" s="195">
        <v>0.08</v>
      </c>
      <c r="U2860" s="195">
        <v>3.4000000000000002E-2</v>
      </c>
      <c r="V2860" s="195">
        <v>5.0999999999999997E-2</v>
      </c>
      <c r="W2860" s="195">
        <v>0.22500000000000001</v>
      </c>
      <c r="X2860" s="195">
        <v>0.26100000000000001</v>
      </c>
      <c r="Y2860" s="195">
        <v>1E-3</v>
      </c>
      <c r="Z2860" s="195">
        <v>5.0000000000000001E-3</v>
      </c>
      <c r="AA2860" s="195">
        <v>6.0000000000000001E-3</v>
      </c>
      <c r="AB2860" s="195">
        <v>1.4999999999999999E-2</v>
      </c>
    </row>
    <row r="2861" spans="1:28" x14ac:dyDescent="0.25">
      <c r="A2861" s="94" t="s">
        <v>4304</v>
      </c>
      <c r="B2861" s="195">
        <v>0.32574295638749518</v>
      </c>
      <c r="C2861" s="195">
        <v>0.54920879969123892</v>
      </c>
      <c r="D2861" s="195">
        <v>5.8278656889231957E-2</v>
      </c>
      <c r="E2861" s="195">
        <v>2.0455422616750291E-2</v>
      </c>
      <c r="F2861" s="195" t="s">
        <v>143</v>
      </c>
      <c r="G2861" s="195">
        <v>3.512157468159012E-2</v>
      </c>
      <c r="H2861" s="195">
        <v>3.4735623311462757E-3</v>
      </c>
      <c r="I2861" s="195">
        <v>7.7190274025472792E-3</v>
      </c>
      <c r="J2861" s="194">
        <v>1</v>
      </c>
      <c r="K2861" s="196">
        <v>2591</v>
      </c>
      <c r="L2861" s="94"/>
      <c r="M2861" s="195">
        <v>0.308</v>
      </c>
      <c r="N2861" s="195">
        <v>0.34399999999999997</v>
      </c>
      <c r="O2861" s="195">
        <v>0.53</v>
      </c>
      <c r="P2861" s="195">
        <v>0.56799999999999995</v>
      </c>
      <c r="Q2861" s="195">
        <v>0.05</v>
      </c>
      <c r="R2861" s="195">
        <v>6.8000000000000005E-2</v>
      </c>
      <c r="S2861" s="195">
        <v>1.6E-2</v>
      </c>
      <c r="T2861" s="195">
        <v>2.7E-2</v>
      </c>
      <c r="U2861" s="195" t="s">
        <v>143</v>
      </c>
      <c r="V2861" s="195" t="s">
        <v>143</v>
      </c>
      <c r="W2861" s="195">
        <v>2.9000000000000001E-2</v>
      </c>
      <c r="X2861" s="195">
        <v>4.2999999999999997E-2</v>
      </c>
      <c r="Y2861" s="195">
        <v>2E-3</v>
      </c>
      <c r="Z2861" s="195">
        <v>7.0000000000000001E-3</v>
      </c>
      <c r="AA2861" s="195">
        <v>5.0000000000000001E-3</v>
      </c>
      <c r="AB2861" s="195">
        <v>1.2E-2</v>
      </c>
    </row>
    <row r="2862" spans="1:28" x14ac:dyDescent="0.25">
      <c r="A2862" s="94" t="s">
        <v>4305</v>
      </c>
      <c r="B2862" s="195" t="s">
        <v>143</v>
      </c>
      <c r="C2862" s="195">
        <v>0.30769230769230771</v>
      </c>
      <c r="D2862" s="195">
        <v>0.30605564648117839</v>
      </c>
      <c r="E2862" s="195">
        <v>0.13584288052373159</v>
      </c>
      <c r="F2862" s="195">
        <v>1.1456628477905073E-2</v>
      </c>
      <c r="G2862" s="195">
        <v>0.2144026186579378</v>
      </c>
      <c r="H2862" s="195">
        <v>1.6366612111292963E-3</v>
      </c>
      <c r="I2862" s="195">
        <v>2.2913256955810146E-2</v>
      </c>
      <c r="J2862" s="194">
        <v>0.99999999999999989</v>
      </c>
      <c r="K2862" s="196">
        <v>611</v>
      </c>
      <c r="L2862" s="94"/>
      <c r="M2862" s="195" t="s">
        <v>143</v>
      </c>
      <c r="N2862" s="195" t="s">
        <v>143</v>
      </c>
      <c r="O2862" s="195">
        <v>0.27200000000000002</v>
      </c>
      <c r="P2862" s="195">
        <v>0.34499999999999997</v>
      </c>
      <c r="Q2862" s="195">
        <v>0.27100000000000002</v>
      </c>
      <c r="R2862" s="195">
        <v>0.34399999999999997</v>
      </c>
      <c r="S2862" s="195">
        <v>0.111</v>
      </c>
      <c r="T2862" s="195">
        <v>0.16500000000000001</v>
      </c>
      <c r="U2862" s="195">
        <v>6.0000000000000001E-3</v>
      </c>
      <c r="V2862" s="195">
        <v>2.3E-2</v>
      </c>
      <c r="W2862" s="195">
        <v>0.184</v>
      </c>
      <c r="X2862" s="195">
        <v>0.249</v>
      </c>
      <c r="Y2862" s="195">
        <v>0</v>
      </c>
      <c r="Z2862" s="195">
        <v>8.9999999999999993E-3</v>
      </c>
      <c r="AA2862" s="195">
        <v>1.4E-2</v>
      </c>
      <c r="AB2862" s="195">
        <v>3.7999999999999999E-2</v>
      </c>
    </row>
    <row r="2863" spans="1:28" x14ac:dyDescent="0.25">
      <c r="A2863" s="94" t="s">
        <v>4306</v>
      </c>
      <c r="B2863" s="195" t="s">
        <v>143</v>
      </c>
      <c r="C2863" s="195">
        <v>0.30925507900677202</v>
      </c>
      <c r="D2863" s="195">
        <v>0.21541438245727185</v>
      </c>
      <c r="E2863" s="195">
        <v>0.12028377942599161</v>
      </c>
      <c r="F2863" s="195">
        <v>1.8703643985811029E-2</v>
      </c>
      <c r="G2863" s="195">
        <v>0.31505965817478232</v>
      </c>
      <c r="H2863" s="195">
        <v>2.257336343115124E-3</v>
      </c>
      <c r="I2863" s="195">
        <v>1.9026120606256046E-2</v>
      </c>
      <c r="J2863" s="194">
        <v>1</v>
      </c>
      <c r="K2863" s="196">
        <v>3101</v>
      </c>
      <c r="L2863" s="94"/>
      <c r="M2863" s="195" t="s">
        <v>143</v>
      </c>
      <c r="N2863" s="195" t="s">
        <v>143</v>
      </c>
      <c r="O2863" s="195">
        <v>0.29299999999999998</v>
      </c>
      <c r="P2863" s="195">
        <v>0.32600000000000001</v>
      </c>
      <c r="Q2863" s="195">
        <v>0.20100000000000001</v>
      </c>
      <c r="R2863" s="195">
        <v>0.23</v>
      </c>
      <c r="S2863" s="195">
        <v>0.109</v>
      </c>
      <c r="T2863" s="195">
        <v>0.13200000000000001</v>
      </c>
      <c r="U2863" s="195">
        <v>1.4E-2</v>
      </c>
      <c r="V2863" s="195">
        <v>2.4E-2</v>
      </c>
      <c r="W2863" s="195">
        <v>0.29899999999999999</v>
      </c>
      <c r="X2863" s="195">
        <v>0.33200000000000002</v>
      </c>
      <c r="Y2863" s="195">
        <v>1E-3</v>
      </c>
      <c r="Z2863" s="195">
        <v>5.0000000000000001E-3</v>
      </c>
      <c r="AA2863" s="195">
        <v>1.4999999999999999E-2</v>
      </c>
      <c r="AB2863" s="195">
        <v>2.4E-2</v>
      </c>
    </row>
    <row r="2864" spans="1:28" x14ac:dyDescent="0.25">
      <c r="A2864" s="94" t="s">
        <v>4307</v>
      </c>
      <c r="B2864" s="195" t="s">
        <v>143</v>
      </c>
      <c r="C2864" s="195">
        <v>0.64921465968586389</v>
      </c>
      <c r="D2864" s="195">
        <v>0.22251308900523561</v>
      </c>
      <c r="E2864" s="195">
        <v>4.3193717277486908E-2</v>
      </c>
      <c r="F2864" s="195">
        <v>7.8534031413612562E-3</v>
      </c>
      <c r="G2864" s="195">
        <v>2.4869109947643978E-2</v>
      </c>
      <c r="H2864" s="195" t="s">
        <v>143</v>
      </c>
      <c r="I2864" s="195">
        <v>5.2356020942408377E-2</v>
      </c>
      <c r="J2864" s="194">
        <v>1</v>
      </c>
      <c r="K2864" s="196">
        <v>764</v>
      </c>
      <c r="L2864" s="94"/>
      <c r="M2864" s="195" t="s">
        <v>143</v>
      </c>
      <c r="N2864" s="195" t="s">
        <v>143</v>
      </c>
      <c r="O2864" s="195">
        <v>0.61499999999999999</v>
      </c>
      <c r="P2864" s="195">
        <v>0.68200000000000005</v>
      </c>
      <c r="Q2864" s="195">
        <v>0.19400000000000001</v>
      </c>
      <c r="R2864" s="195">
        <v>0.253</v>
      </c>
      <c r="S2864" s="195">
        <v>3.1E-2</v>
      </c>
      <c r="T2864" s="195">
        <v>0.06</v>
      </c>
      <c r="U2864" s="195">
        <v>4.0000000000000001E-3</v>
      </c>
      <c r="V2864" s="195">
        <v>1.7000000000000001E-2</v>
      </c>
      <c r="W2864" s="195">
        <v>1.6E-2</v>
      </c>
      <c r="X2864" s="195">
        <v>3.9E-2</v>
      </c>
      <c r="Y2864" s="195" t="s">
        <v>143</v>
      </c>
      <c r="Z2864" s="195" t="s">
        <v>143</v>
      </c>
      <c r="AA2864" s="195">
        <v>3.9E-2</v>
      </c>
      <c r="AB2864" s="195">
        <v>7.0999999999999994E-2</v>
      </c>
    </row>
    <row r="2865" spans="1:28" x14ac:dyDescent="0.25">
      <c r="A2865" s="94" t="s">
        <v>4308</v>
      </c>
      <c r="B2865" s="195" t="s">
        <v>143</v>
      </c>
      <c r="C2865" s="195">
        <v>0.27315541601255888</v>
      </c>
      <c r="D2865" s="195">
        <v>0.30926216640502358</v>
      </c>
      <c r="E2865" s="195">
        <v>0.11930926216640503</v>
      </c>
      <c r="F2865" s="195">
        <v>1.4128728414442701E-2</v>
      </c>
      <c r="G2865" s="195">
        <v>0.27001569858712715</v>
      </c>
      <c r="H2865" s="195" t="s">
        <v>143</v>
      </c>
      <c r="I2865" s="195">
        <v>1.4128728414442701E-2</v>
      </c>
      <c r="J2865" s="194">
        <v>1</v>
      </c>
      <c r="K2865" s="196">
        <v>637</v>
      </c>
      <c r="L2865" s="94"/>
      <c r="M2865" s="195" t="s">
        <v>143</v>
      </c>
      <c r="N2865" s="195" t="s">
        <v>143</v>
      </c>
      <c r="O2865" s="195">
        <v>0.24</v>
      </c>
      <c r="P2865" s="195">
        <v>0.309</v>
      </c>
      <c r="Q2865" s="195">
        <v>0.27500000000000002</v>
      </c>
      <c r="R2865" s="195">
        <v>0.34599999999999997</v>
      </c>
      <c r="S2865" s="195">
        <v>9.6000000000000002E-2</v>
      </c>
      <c r="T2865" s="195">
        <v>0.14699999999999999</v>
      </c>
      <c r="U2865" s="195">
        <v>7.0000000000000001E-3</v>
      </c>
      <c r="V2865" s="195">
        <v>2.7E-2</v>
      </c>
      <c r="W2865" s="195">
        <v>0.23699999999999999</v>
      </c>
      <c r="X2865" s="195">
        <v>0.30599999999999999</v>
      </c>
      <c r="Y2865" s="195" t="s">
        <v>143</v>
      </c>
      <c r="Z2865" s="195" t="s">
        <v>143</v>
      </c>
      <c r="AA2865" s="195">
        <v>7.0000000000000001E-3</v>
      </c>
      <c r="AB2865" s="195">
        <v>2.7E-2</v>
      </c>
    </row>
    <row r="2866" spans="1:28" x14ac:dyDescent="0.25">
      <c r="A2866" s="94" t="s">
        <v>4309</v>
      </c>
      <c r="B2866" s="195" t="s">
        <v>143</v>
      </c>
      <c r="C2866" s="195">
        <v>0.50535331905781589</v>
      </c>
      <c r="D2866" s="195">
        <v>0.15631691648822268</v>
      </c>
      <c r="E2866" s="195">
        <v>5.1391862955032119E-2</v>
      </c>
      <c r="F2866" s="195">
        <v>8.137044967880086E-2</v>
      </c>
      <c r="G2866" s="195">
        <v>0.18843683083511778</v>
      </c>
      <c r="H2866" s="195">
        <v>4.2826552462526769E-3</v>
      </c>
      <c r="I2866" s="195">
        <v>1.284796573875803E-2</v>
      </c>
      <c r="J2866" s="194">
        <v>1</v>
      </c>
      <c r="K2866" s="196">
        <v>467</v>
      </c>
      <c r="L2866" s="94"/>
      <c r="M2866" s="195" t="s">
        <v>143</v>
      </c>
      <c r="N2866" s="195" t="s">
        <v>143</v>
      </c>
      <c r="O2866" s="195">
        <v>0.46</v>
      </c>
      <c r="P2866" s="195">
        <v>0.55000000000000004</v>
      </c>
      <c r="Q2866" s="195">
        <v>0.126</v>
      </c>
      <c r="R2866" s="195">
        <v>0.192</v>
      </c>
      <c r="S2866" s="195">
        <v>3.5000000000000003E-2</v>
      </c>
      <c r="T2866" s="195">
        <v>7.4999999999999997E-2</v>
      </c>
      <c r="U2866" s="195">
        <v>0.06</v>
      </c>
      <c r="V2866" s="195">
        <v>0.11</v>
      </c>
      <c r="W2866" s="195">
        <v>0.156</v>
      </c>
      <c r="X2866" s="195">
        <v>0.22600000000000001</v>
      </c>
      <c r="Y2866" s="195">
        <v>1E-3</v>
      </c>
      <c r="Z2866" s="195">
        <v>1.4999999999999999E-2</v>
      </c>
      <c r="AA2866" s="195">
        <v>6.0000000000000001E-3</v>
      </c>
      <c r="AB2866" s="195">
        <v>2.8000000000000001E-2</v>
      </c>
    </row>
    <row r="2867" spans="1:28" x14ac:dyDescent="0.25">
      <c r="A2867" s="94" t="s">
        <v>4310</v>
      </c>
      <c r="B2867" s="195" t="s">
        <v>143</v>
      </c>
      <c r="C2867" s="195">
        <v>0.16771488469601678</v>
      </c>
      <c r="D2867" s="195">
        <v>0.20964360587002095</v>
      </c>
      <c r="E2867" s="195">
        <v>0.10482180293501048</v>
      </c>
      <c r="F2867" s="195">
        <v>2.7253668763102725E-2</v>
      </c>
      <c r="G2867" s="195">
        <v>0.46750524109014674</v>
      </c>
      <c r="H2867" s="195" t="s">
        <v>143</v>
      </c>
      <c r="I2867" s="195">
        <v>2.3060796645702306E-2</v>
      </c>
      <c r="J2867" s="194">
        <v>0.99999999999999989</v>
      </c>
      <c r="K2867" s="196">
        <v>477</v>
      </c>
      <c r="L2867" s="94"/>
      <c r="M2867" s="195" t="s">
        <v>143</v>
      </c>
      <c r="N2867" s="195" t="s">
        <v>143</v>
      </c>
      <c r="O2867" s="195">
        <v>0.13700000000000001</v>
      </c>
      <c r="P2867" s="195">
        <v>0.20399999999999999</v>
      </c>
      <c r="Q2867" s="195">
        <v>0.17599999999999999</v>
      </c>
      <c r="R2867" s="195">
        <v>0.248</v>
      </c>
      <c r="S2867" s="195">
        <v>0.08</v>
      </c>
      <c r="T2867" s="195">
        <v>0.13600000000000001</v>
      </c>
      <c r="U2867" s="195">
        <v>1.6E-2</v>
      </c>
      <c r="V2867" s="195">
        <v>4.5999999999999999E-2</v>
      </c>
      <c r="W2867" s="195">
        <v>0.42299999999999999</v>
      </c>
      <c r="X2867" s="195">
        <v>0.51200000000000001</v>
      </c>
      <c r="Y2867" s="195" t="s">
        <v>143</v>
      </c>
      <c r="Z2867" s="195" t="s">
        <v>143</v>
      </c>
      <c r="AA2867" s="195">
        <v>1.2999999999999999E-2</v>
      </c>
      <c r="AB2867" s="195">
        <v>4.1000000000000002E-2</v>
      </c>
    </row>
    <row r="2868" spans="1:28" x14ac:dyDescent="0.25">
      <c r="A2868" s="94" t="s">
        <v>4311</v>
      </c>
      <c r="B2868" s="195" t="s">
        <v>143</v>
      </c>
      <c r="C2868" s="195">
        <v>0.52287872056863616</v>
      </c>
      <c r="D2868" s="195">
        <v>0.30564193691692582</v>
      </c>
      <c r="E2868" s="195">
        <v>7.1523767214571307E-2</v>
      </c>
      <c r="F2868" s="195">
        <v>6.6637050199911153E-3</v>
      </c>
      <c r="G2868" s="195">
        <v>6.7525544202576629E-2</v>
      </c>
      <c r="H2868" s="195">
        <v>4.4424700133274098E-4</v>
      </c>
      <c r="I2868" s="195">
        <v>2.5322079075966238E-2</v>
      </c>
      <c r="J2868" s="194">
        <v>1</v>
      </c>
      <c r="K2868" s="196">
        <v>2251</v>
      </c>
      <c r="L2868" s="94"/>
      <c r="M2868" s="195" t="s">
        <v>143</v>
      </c>
      <c r="N2868" s="195" t="s">
        <v>143</v>
      </c>
      <c r="O2868" s="195">
        <v>0.502</v>
      </c>
      <c r="P2868" s="195">
        <v>0.54300000000000004</v>
      </c>
      <c r="Q2868" s="195">
        <v>0.28699999999999998</v>
      </c>
      <c r="R2868" s="195">
        <v>0.32500000000000001</v>
      </c>
      <c r="S2868" s="195">
        <v>6.2E-2</v>
      </c>
      <c r="T2868" s="195">
        <v>8.3000000000000004E-2</v>
      </c>
      <c r="U2868" s="195">
        <v>4.0000000000000001E-3</v>
      </c>
      <c r="V2868" s="195">
        <v>1.0999999999999999E-2</v>
      </c>
      <c r="W2868" s="195">
        <v>5.8000000000000003E-2</v>
      </c>
      <c r="X2868" s="195">
        <v>7.9000000000000001E-2</v>
      </c>
      <c r="Y2868" s="195">
        <v>0</v>
      </c>
      <c r="Z2868" s="195">
        <v>3.0000000000000001E-3</v>
      </c>
      <c r="AA2868" s="195">
        <v>0.02</v>
      </c>
      <c r="AB2868" s="195">
        <v>3.3000000000000002E-2</v>
      </c>
    </row>
    <row r="2869" spans="1:28" x14ac:dyDescent="0.25">
      <c r="A2869" s="94" t="s">
        <v>4312</v>
      </c>
      <c r="B2869" s="195" t="s">
        <v>143</v>
      </c>
      <c r="C2869" s="195">
        <v>0.62287104622871048</v>
      </c>
      <c r="D2869" s="195">
        <v>0.25304136253041365</v>
      </c>
      <c r="E2869" s="195">
        <v>5.1094890510948905E-2</v>
      </c>
      <c r="F2869" s="195">
        <v>2.4330900243309003E-3</v>
      </c>
      <c r="G2869" s="195">
        <v>6.3260340632603412E-2</v>
      </c>
      <c r="H2869" s="195" t="s">
        <v>143</v>
      </c>
      <c r="I2869" s="195">
        <v>7.2992700729927005E-3</v>
      </c>
      <c r="J2869" s="194">
        <v>1.0000000000000002</v>
      </c>
      <c r="K2869" s="196">
        <v>411</v>
      </c>
      <c r="L2869" s="94"/>
      <c r="M2869" s="195" t="s">
        <v>143</v>
      </c>
      <c r="N2869" s="195" t="s">
        <v>143</v>
      </c>
      <c r="O2869" s="195">
        <v>0.57499999999999996</v>
      </c>
      <c r="P2869" s="195">
        <v>0.66800000000000004</v>
      </c>
      <c r="Q2869" s="195">
        <v>0.21299999999999999</v>
      </c>
      <c r="R2869" s="195">
        <v>0.29699999999999999</v>
      </c>
      <c r="S2869" s="195">
        <v>3.4000000000000002E-2</v>
      </c>
      <c r="T2869" s="195">
        <v>7.6999999999999999E-2</v>
      </c>
      <c r="U2869" s="195">
        <v>0</v>
      </c>
      <c r="V2869" s="195">
        <v>1.4E-2</v>
      </c>
      <c r="W2869" s="195">
        <v>4.3999999999999997E-2</v>
      </c>
      <c r="X2869" s="195">
        <v>9.0999999999999998E-2</v>
      </c>
      <c r="Y2869" s="195" t="s">
        <v>143</v>
      </c>
      <c r="Z2869" s="195" t="s">
        <v>143</v>
      </c>
      <c r="AA2869" s="195">
        <v>2E-3</v>
      </c>
      <c r="AB2869" s="195">
        <v>2.1000000000000001E-2</v>
      </c>
    </row>
    <row r="2870" spans="1:28" x14ac:dyDescent="0.25">
      <c r="A2870" s="94" t="s">
        <v>4313</v>
      </c>
      <c r="B2870" s="195">
        <v>5.758894292295879E-2</v>
      </c>
      <c r="C2870" s="195">
        <v>0.38375565224810171</v>
      </c>
      <c r="D2870" s="195">
        <v>0.23334186502858117</v>
      </c>
      <c r="E2870" s="195">
        <v>9.9735517447316777E-2</v>
      </c>
      <c r="F2870" s="195">
        <v>1.3309444586639366E-2</v>
      </c>
      <c r="G2870" s="195">
        <v>0.18351676478116202</v>
      </c>
      <c r="H2870" s="195">
        <v>8.0197935329750017E-3</v>
      </c>
      <c r="I2870" s="195">
        <v>2.0732019452265164E-2</v>
      </c>
      <c r="J2870" s="194">
        <v>1</v>
      </c>
      <c r="K2870" s="196">
        <v>11721</v>
      </c>
      <c r="L2870" s="94"/>
      <c r="M2870" s="195">
        <v>5.3999999999999999E-2</v>
      </c>
      <c r="N2870" s="195">
        <v>6.2E-2</v>
      </c>
      <c r="O2870" s="195">
        <v>0.375</v>
      </c>
      <c r="P2870" s="195">
        <v>0.39300000000000002</v>
      </c>
      <c r="Q2870" s="195">
        <v>0.22600000000000001</v>
      </c>
      <c r="R2870" s="195">
        <v>0.24099999999999999</v>
      </c>
      <c r="S2870" s="195">
        <v>9.4E-2</v>
      </c>
      <c r="T2870" s="195">
        <v>0.105</v>
      </c>
      <c r="U2870" s="195">
        <v>1.0999999999999999E-2</v>
      </c>
      <c r="V2870" s="195">
        <v>1.6E-2</v>
      </c>
      <c r="W2870" s="195">
        <v>0.17699999999999999</v>
      </c>
      <c r="X2870" s="195">
        <v>0.191</v>
      </c>
      <c r="Y2870" s="195">
        <v>7.0000000000000001E-3</v>
      </c>
      <c r="Z2870" s="195">
        <v>0.01</v>
      </c>
      <c r="AA2870" s="195">
        <v>1.7999999999999999E-2</v>
      </c>
      <c r="AB2870" s="195">
        <v>2.3E-2</v>
      </c>
    </row>
    <row r="2871" spans="1:28" x14ac:dyDescent="0.25">
      <c r="A2871" s="94" t="s">
        <v>4314</v>
      </c>
      <c r="B2871" s="195" t="s">
        <v>143</v>
      </c>
      <c r="C2871" s="195">
        <v>0.45866666666666667</v>
      </c>
      <c r="D2871" s="195">
        <v>0.21333333333333335</v>
      </c>
      <c r="E2871" s="195">
        <v>0.16266666666666665</v>
      </c>
      <c r="F2871" s="195">
        <v>1.3333333333333334E-2</v>
      </c>
      <c r="G2871" s="195">
        <v>0.13866666666666666</v>
      </c>
      <c r="H2871" s="195">
        <v>8.0000000000000002E-3</v>
      </c>
      <c r="I2871" s="195">
        <v>5.3333333333333332E-3</v>
      </c>
      <c r="J2871" s="194">
        <v>0.99999999999999989</v>
      </c>
      <c r="K2871" s="196">
        <v>375</v>
      </c>
      <c r="L2871" s="94"/>
      <c r="M2871" s="195" t="s">
        <v>143</v>
      </c>
      <c r="N2871" s="195" t="s">
        <v>143</v>
      </c>
      <c r="O2871" s="195">
        <v>0.40899999999999997</v>
      </c>
      <c r="P2871" s="195">
        <v>0.50900000000000001</v>
      </c>
      <c r="Q2871" s="195">
        <v>0.17499999999999999</v>
      </c>
      <c r="R2871" s="195">
        <v>0.25800000000000001</v>
      </c>
      <c r="S2871" s="195">
        <v>0.129</v>
      </c>
      <c r="T2871" s="195">
        <v>0.20300000000000001</v>
      </c>
      <c r="U2871" s="195">
        <v>6.0000000000000001E-3</v>
      </c>
      <c r="V2871" s="195">
        <v>3.1E-2</v>
      </c>
      <c r="W2871" s="195">
        <v>0.107</v>
      </c>
      <c r="X2871" s="195">
        <v>0.17699999999999999</v>
      </c>
      <c r="Y2871" s="195">
        <v>3.0000000000000001E-3</v>
      </c>
      <c r="Z2871" s="195">
        <v>2.3E-2</v>
      </c>
      <c r="AA2871" s="195">
        <v>1E-3</v>
      </c>
      <c r="AB2871" s="195">
        <v>1.9E-2</v>
      </c>
    </row>
    <row r="2872" spans="1:28" x14ac:dyDescent="0.25">
      <c r="A2872" s="94" t="s">
        <v>4315</v>
      </c>
      <c r="B2872" s="195" t="s">
        <v>143</v>
      </c>
      <c r="C2872" s="195">
        <v>0.10080645161290322</v>
      </c>
      <c r="D2872" s="195">
        <v>0.24193548387096775</v>
      </c>
      <c r="E2872" s="195">
        <v>0.10080645161290322</v>
      </c>
      <c r="F2872" s="195">
        <v>2.0161290322580645E-2</v>
      </c>
      <c r="G2872" s="195">
        <v>0.47177419354838712</v>
      </c>
      <c r="H2872" s="195">
        <v>3.6290322580645164E-2</v>
      </c>
      <c r="I2872" s="195">
        <v>2.8225806451612902E-2</v>
      </c>
      <c r="J2872" s="194">
        <v>1</v>
      </c>
      <c r="K2872" s="196">
        <v>248</v>
      </c>
      <c r="L2872" s="94"/>
      <c r="M2872" s="195" t="s">
        <v>143</v>
      </c>
      <c r="N2872" s="195" t="s">
        <v>143</v>
      </c>
      <c r="O2872" s="195">
        <v>6.9000000000000006E-2</v>
      </c>
      <c r="P2872" s="195">
        <v>0.14499999999999999</v>
      </c>
      <c r="Q2872" s="195">
        <v>0.193</v>
      </c>
      <c r="R2872" s="195">
        <v>0.29899999999999999</v>
      </c>
      <c r="S2872" s="195">
        <v>6.9000000000000006E-2</v>
      </c>
      <c r="T2872" s="195">
        <v>0.14499999999999999</v>
      </c>
      <c r="U2872" s="195">
        <v>8.9999999999999993E-3</v>
      </c>
      <c r="V2872" s="195">
        <v>4.5999999999999999E-2</v>
      </c>
      <c r="W2872" s="195">
        <v>0.41099999999999998</v>
      </c>
      <c r="X2872" s="195">
        <v>0.53400000000000003</v>
      </c>
      <c r="Y2872" s="195">
        <v>1.9E-2</v>
      </c>
      <c r="Z2872" s="195">
        <v>6.8000000000000005E-2</v>
      </c>
      <c r="AA2872" s="195">
        <v>1.4E-2</v>
      </c>
      <c r="AB2872" s="195">
        <v>5.7000000000000002E-2</v>
      </c>
    </row>
    <row r="2873" spans="1:28" x14ac:dyDescent="0.25">
      <c r="A2873" s="94" t="s">
        <v>4316</v>
      </c>
      <c r="B2873" s="195">
        <v>2.2779043280182231E-3</v>
      </c>
      <c r="C2873" s="195" t="s">
        <v>143</v>
      </c>
      <c r="D2873" s="195">
        <v>0.74487471526195903</v>
      </c>
      <c r="E2873" s="195">
        <v>0.23006833712984054</v>
      </c>
      <c r="F2873" s="195" t="s">
        <v>143</v>
      </c>
      <c r="G2873" s="195">
        <v>5.6947608200455585E-3</v>
      </c>
      <c r="H2873" s="195" t="s">
        <v>143</v>
      </c>
      <c r="I2873" s="195">
        <v>1.7084282460136675E-2</v>
      </c>
      <c r="J2873" s="194">
        <v>1</v>
      </c>
      <c r="K2873" s="196">
        <v>878</v>
      </c>
      <c r="L2873" s="94"/>
      <c r="M2873" s="195">
        <v>1E-3</v>
      </c>
      <c r="N2873" s="195">
        <v>8.0000000000000002E-3</v>
      </c>
      <c r="O2873" s="195" t="s">
        <v>143</v>
      </c>
      <c r="P2873" s="195" t="s">
        <v>143</v>
      </c>
      <c r="Q2873" s="195">
        <v>0.71499999999999997</v>
      </c>
      <c r="R2873" s="195">
        <v>0.77300000000000002</v>
      </c>
      <c r="S2873" s="195">
        <v>0.20300000000000001</v>
      </c>
      <c r="T2873" s="195">
        <v>0.25900000000000001</v>
      </c>
      <c r="U2873" s="195" t="s">
        <v>143</v>
      </c>
      <c r="V2873" s="195" t="s">
        <v>143</v>
      </c>
      <c r="W2873" s="195">
        <v>2E-3</v>
      </c>
      <c r="X2873" s="195">
        <v>1.2999999999999999E-2</v>
      </c>
      <c r="Y2873" s="195" t="s">
        <v>143</v>
      </c>
      <c r="Z2873" s="195" t="s">
        <v>143</v>
      </c>
      <c r="AA2873" s="195">
        <v>0.01</v>
      </c>
      <c r="AB2873" s="195">
        <v>2.8000000000000001E-2</v>
      </c>
    </row>
    <row r="2874" spans="1:28" x14ac:dyDescent="0.25">
      <c r="A2874" s="94" t="s">
        <v>4317</v>
      </c>
      <c r="B2874" s="195">
        <v>7.2368421052631582E-2</v>
      </c>
      <c r="C2874" s="195">
        <v>0.34576023391812866</v>
      </c>
      <c r="D2874" s="195">
        <v>0.21710526315789475</v>
      </c>
      <c r="E2874" s="195">
        <v>9.4298245614035089E-2</v>
      </c>
      <c r="F2874" s="195">
        <v>1.827485380116959E-2</v>
      </c>
      <c r="G2874" s="195">
        <v>0.22953216374269006</v>
      </c>
      <c r="H2874" s="195">
        <v>9.5029239766081866E-3</v>
      </c>
      <c r="I2874" s="195">
        <v>1.3157894736842105E-2</v>
      </c>
      <c r="J2874" s="194">
        <v>1</v>
      </c>
      <c r="K2874" s="196">
        <v>1368</v>
      </c>
      <c r="L2874" s="94"/>
      <c r="M2874" s="195">
        <v>0.06</v>
      </c>
      <c r="N2874" s="195">
        <v>8.6999999999999994E-2</v>
      </c>
      <c r="O2874" s="195">
        <v>0.32100000000000001</v>
      </c>
      <c r="P2874" s="195">
        <v>0.371</v>
      </c>
      <c r="Q2874" s="195">
        <v>0.19600000000000001</v>
      </c>
      <c r="R2874" s="195">
        <v>0.24</v>
      </c>
      <c r="S2874" s="195">
        <v>0.08</v>
      </c>
      <c r="T2874" s="195">
        <v>0.111</v>
      </c>
      <c r="U2874" s="195">
        <v>1.2E-2</v>
      </c>
      <c r="V2874" s="195">
        <v>2.7E-2</v>
      </c>
      <c r="W2874" s="195">
        <v>0.20799999999999999</v>
      </c>
      <c r="X2874" s="195">
        <v>0.253</v>
      </c>
      <c r="Y2874" s="195">
        <v>6.0000000000000001E-3</v>
      </c>
      <c r="Z2874" s="195">
        <v>1.6E-2</v>
      </c>
      <c r="AA2874" s="195">
        <v>8.0000000000000002E-3</v>
      </c>
      <c r="AB2874" s="195">
        <v>2.1000000000000001E-2</v>
      </c>
    </row>
    <row r="2875" spans="1:28" x14ac:dyDescent="0.25">
      <c r="A2875" s="94" t="s">
        <v>4318</v>
      </c>
      <c r="B2875" s="195">
        <v>0.32441860465116279</v>
      </c>
      <c r="C2875" s="195">
        <v>0.54418604651162794</v>
      </c>
      <c r="D2875" s="195">
        <v>5.5232558139534885E-2</v>
      </c>
      <c r="E2875" s="195">
        <v>2.616279069767442E-2</v>
      </c>
      <c r="F2875" s="195">
        <v>5.8139534883720929E-4</v>
      </c>
      <c r="G2875" s="195">
        <v>3.7209302325581395E-2</v>
      </c>
      <c r="H2875" s="195">
        <v>4.6511627906976744E-3</v>
      </c>
      <c r="I2875" s="195">
        <v>7.5581395348837208E-3</v>
      </c>
      <c r="J2875" s="194">
        <v>1</v>
      </c>
      <c r="K2875" s="196">
        <v>1720</v>
      </c>
      <c r="L2875" s="94"/>
      <c r="M2875" s="195">
        <v>0.30299999999999999</v>
      </c>
      <c r="N2875" s="195">
        <v>0.34699999999999998</v>
      </c>
      <c r="O2875" s="195">
        <v>0.52100000000000002</v>
      </c>
      <c r="P2875" s="195">
        <v>0.56799999999999995</v>
      </c>
      <c r="Q2875" s="195">
        <v>4.4999999999999998E-2</v>
      </c>
      <c r="R2875" s="195">
        <v>6.7000000000000004E-2</v>
      </c>
      <c r="S2875" s="195">
        <v>0.02</v>
      </c>
      <c r="T2875" s="195">
        <v>3.5000000000000003E-2</v>
      </c>
      <c r="U2875" s="195">
        <v>0</v>
      </c>
      <c r="V2875" s="195">
        <v>3.0000000000000001E-3</v>
      </c>
      <c r="W2875" s="195">
        <v>2.9000000000000001E-2</v>
      </c>
      <c r="X2875" s="195">
        <v>4.7E-2</v>
      </c>
      <c r="Y2875" s="195">
        <v>2E-3</v>
      </c>
      <c r="Z2875" s="195">
        <v>8.9999999999999993E-3</v>
      </c>
      <c r="AA2875" s="195">
        <v>4.0000000000000001E-3</v>
      </c>
      <c r="AB2875" s="195">
        <v>1.2999999999999999E-2</v>
      </c>
    </row>
    <row r="2876" spans="1:28" x14ac:dyDescent="0.25">
      <c r="A2876" s="94" t="s">
        <v>4319</v>
      </c>
      <c r="B2876" s="195" t="s">
        <v>143</v>
      </c>
      <c r="C2876" s="195">
        <v>0.25587467362924282</v>
      </c>
      <c r="D2876" s="195">
        <v>0.30287206266318539</v>
      </c>
      <c r="E2876" s="195">
        <v>0.16971279373368145</v>
      </c>
      <c r="F2876" s="195">
        <v>1.5665796344647518E-2</v>
      </c>
      <c r="G2876" s="195">
        <v>0.23237597911227154</v>
      </c>
      <c r="H2876" s="195">
        <v>5.2219321148825066E-3</v>
      </c>
      <c r="I2876" s="195">
        <v>1.8276762402088774E-2</v>
      </c>
      <c r="J2876" s="194">
        <v>1</v>
      </c>
      <c r="K2876" s="196">
        <v>383</v>
      </c>
      <c r="L2876" s="94"/>
      <c r="M2876" s="195" t="s">
        <v>143</v>
      </c>
      <c r="N2876" s="195" t="s">
        <v>143</v>
      </c>
      <c r="O2876" s="195">
        <v>0.215</v>
      </c>
      <c r="P2876" s="195">
        <v>0.30199999999999999</v>
      </c>
      <c r="Q2876" s="195">
        <v>0.25900000000000001</v>
      </c>
      <c r="R2876" s="195">
        <v>0.35099999999999998</v>
      </c>
      <c r="S2876" s="195">
        <v>0.13500000000000001</v>
      </c>
      <c r="T2876" s="195">
        <v>0.21099999999999999</v>
      </c>
      <c r="U2876" s="195">
        <v>7.0000000000000001E-3</v>
      </c>
      <c r="V2876" s="195">
        <v>3.4000000000000002E-2</v>
      </c>
      <c r="W2876" s="195">
        <v>0.193</v>
      </c>
      <c r="X2876" s="195">
        <v>0.27700000000000002</v>
      </c>
      <c r="Y2876" s="195">
        <v>1E-3</v>
      </c>
      <c r="Z2876" s="195">
        <v>1.9E-2</v>
      </c>
      <c r="AA2876" s="195">
        <v>8.9999999999999993E-3</v>
      </c>
      <c r="AB2876" s="195">
        <v>3.6999999999999998E-2</v>
      </c>
    </row>
    <row r="2877" spans="1:28" x14ac:dyDescent="0.25">
      <c r="A2877" s="94" t="s">
        <v>4320</v>
      </c>
      <c r="B2877" s="195" t="s">
        <v>143</v>
      </c>
      <c r="C2877" s="195">
        <v>0.33488733488733491</v>
      </c>
      <c r="D2877" s="195">
        <v>0.18026418026418026</v>
      </c>
      <c r="E2877" s="195">
        <v>0.10023310023310024</v>
      </c>
      <c r="F2877" s="195">
        <v>1.2432012432012432E-2</v>
      </c>
      <c r="G2877" s="195">
        <v>0.32556332556332557</v>
      </c>
      <c r="H2877" s="195">
        <v>1.3986013986013986E-2</v>
      </c>
      <c r="I2877" s="195">
        <v>3.2634032634032632E-2</v>
      </c>
      <c r="J2877" s="194">
        <v>1</v>
      </c>
      <c r="K2877" s="196">
        <v>1287</v>
      </c>
      <c r="L2877" s="94"/>
      <c r="M2877" s="195" t="s">
        <v>143</v>
      </c>
      <c r="N2877" s="195" t="s">
        <v>143</v>
      </c>
      <c r="O2877" s="195">
        <v>0.31</v>
      </c>
      <c r="P2877" s="195">
        <v>0.36099999999999999</v>
      </c>
      <c r="Q2877" s="195">
        <v>0.16</v>
      </c>
      <c r="R2877" s="195">
        <v>0.20200000000000001</v>
      </c>
      <c r="S2877" s="195">
        <v>8.5000000000000006E-2</v>
      </c>
      <c r="T2877" s="195">
        <v>0.11799999999999999</v>
      </c>
      <c r="U2877" s="195">
        <v>8.0000000000000002E-3</v>
      </c>
      <c r="V2877" s="195">
        <v>0.02</v>
      </c>
      <c r="W2877" s="195">
        <v>0.30099999999999999</v>
      </c>
      <c r="X2877" s="195">
        <v>0.35199999999999998</v>
      </c>
      <c r="Y2877" s="195">
        <v>8.9999999999999993E-3</v>
      </c>
      <c r="Z2877" s="195">
        <v>2.1999999999999999E-2</v>
      </c>
      <c r="AA2877" s="195">
        <v>2.4E-2</v>
      </c>
      <c r="AB2877" s="195">
        <v>4.3999999999999997E-2</v>
      </c>
    </row>
    <row r="2878" spans="1:28" x14ac:dyDescent="0.25">
      <c r="A2878" s="94" t="s">
        <v>4321</v>
      </c>
      <c r="B2878" s="195" t="s">
        <v>143</v>
      </c>
      <c r="C2878" s="195">
        <v>0.60789844851904096</v>
      </c>
      <c r="D2878" s="195">
        <v>0.25246826516220028</v>
      </c>
      <c r="E2878" s="195">
        <v>6.9111424541607902E-2</v>
      </c>
      <c r="F2878" s="195">
        <v>8.4626234132581107E-3</v>
      </c>
      <c r="G2878" s="195">
        <v>1.1283497884344146E-2</v>
      </c>
      <c r="H2878" s="195" t="s">
        <v>143</v>
      </c>
      <c r="I2878" s="195">
        <v>5.0775740479548657E-2</v>
      </c>
      <c r="J2878" s="194">
        <v>1</v>
      </c>
      <c r="K2878" s="196">
        <v>709</v>
      </c>
      <c r="L2878" s="94"/>
      <c r="M2878" s="195" t="s">
        <v>143</v>
      </c>
      <c r="N2878" s="195" t="s">
        <v>143</v>
      </c>
      <c r="O2878" s="195">
        <v>0.57099999999999995</v>
      </c>
      <c r="P2878" s="195">
        <v>0.64300000000000002</v>
      </c>
      <c r="Q2878" s="195">
        <v>0.222</v>
      </c>
      <c r="R2878" s="195">
        <v>0.28599999999999998</v>
      </c>
      <c r="S2878" s="195">
        <v>5.2999999999999999E-2</v>
      </c>
      <c r="T2878" s="195">
        <v>0.09</v>
      </c>
      <c r="U2878" s="195">
        <v>4.0000000000000001E-3</v>
      </c>
      <c r="V2878" s="195">
        <v>1.7999999999999999E-2</v>
      </c>
      <c r="W2878" s="195">
        <v>6.0000000000000001E-3</v>
      </c>
      <c r="X2878" s="195">
        <v>2.1999999999999999E-2</v>
      </c>
      <c r="Y2878" s="195" t="s">
        <v>143</v>
      </c>
      <c r="Z2878" s="195" t="s">
        <v>143</v>
      </c>
      <c r="AA2878" s="195">
        <v>3.6999999999999998E-2</v>
      </c>
      <c r="AB2878" s="195">
        <v>6.9000000000000006E-2</v>
      </c>
    </row>
    <row r="2879" spans="1:28" x14ac:dyDescent="0.25">
      <c r="A2879" s="94" t="s">
        <v>4322</v>
      </c>
      <c r="B2879" s="195" t="s">
        <v>143</v>
      </c>
      <c r="C2879" s="195">
        <v>0.31465517241379309</v>
      </c>
      <c r="D2879" s="195">
        <v>0.29525862068965519</v>
      </c>
      <c r="E2879" s="195">
        <v>0.11422413793103449</v>
      </c>
      <c r="F2879" s="195">
        <v>1.2931034482758621E-2</v>
      </c>
      <c r="G2879" s="195">
        <v>0.23275862068965517</v>
      </c>
      <c r="H2879" s="195" t="s">
        <v>143</v>
      </c>
      <c r="I2879" s="195">
        <v>3.017241379310345E-2</v>
      </c>
      <c r="J2879" s="194">
        <v>1</v>
      </c>
      <c r="K2879" s="196">
        <v>464</v>
      </c>
      <c r="L2879" s="94"/>
      <c r="M2879" s="195" t="s">
        <v>143</v>
      </c>
      <c r="N2879" s="195" t="s">
        <v>143</v>
      </c>
      <c r="O2879" s="195">
        <v>0.27400000000000002</v>
      </c>
      <c r="P2879" s="195">
        <v>0.35799999999999998</v>
      </c>
      <c r="Q2879" s="195">
        <v>0.25600000000000001</v>
      </c>
      <c r="R2879" s="195">
        <v>0.33800000000000002</v>
      </c>
      <c r="S2879" s="195">
        <v>8.7999999999999995E-2</v>
      </c>
      <c r="T2879" s="195">
        <v>0.14599999999999999</v>
      </c>
      <c r="U2879" s="195">
        <v>6.0000000000000001E-3</v>
      </c>
      <c r="V2879" s="195">
        <v>2.8000000000000001E-2</v>
      </c>
      <c r="W2879" s="195">
        <v>0.19700000000000001</v>
      </c>
      <c r="X2879" s="195">
        <v>0.27300000000000002</v>
      </c>
      <c r="Y2879" s="195" t="s">
        <v>143</v>
      </c>
      <c r="Z2879" s="195" t="s">
        <v>143</v>
      </c>
      <c r="AA2879" s="195">
        <v>1.7999999999999999E-2</v>
      </c>
      <c r="AB2879" s="195">
        <v>0.05</v>
      </c>
    </row>
    <row r="2880" spans="1:28" x14ac:dyDescent="0.25">
      <c r="A2880" s="94" t="s">
        <v>4323</v>
      </c>
      <c r="B2880" s="195" t="s">
        <v>143</v>
      </c>
      <c r="C2880" s="195">
        <v>0.40963855421686746</v>
      </c>
      <c r="D2880" s="195">
        <v>0.1646586345381526</v>
      </c>
      <c r="E2880" s="195">
        <v>0.11244979919678715</v>
      </c>
      <c r="F2880" s="195">
        <v>7.6305220883534142E-2</v>
      </c>
      <c r="G2880" s="195">
        <v>0.22088353413654618</v>
      </c>
      <c r="H2880" s="195">
        <v>1.2048192771084338E-2</v>
      </c>
      <c r="I2880" s="195">
        <v>4.0160642570281121E-3</v>
      </c>
      <c r="J2880" s="194">
        <v>1</v>
      </c>
      <c r="K2880" s="196">
        <v>249</v>
      </c>
      <c r="L2880" s="94"/>
      <c r="M2880" s="195" t="s">
        <v>143</v>
      </c>
      <c r="N2880" s="195" t="s">
        <v>143</v>
      </c>
      <c r="O2880" s="195">
        <v>0.35</v>
      </c>
      <c r="P2880" s="195">
        <v>0.47199999999999998</v>
      </c>
      <c r="Q2880" s="195">
        <v>0.124</v>
      </c>
      <c r="R2880" s="195">
        <v>0.216</v>
      </c>
      <c r="S2880" s="195">
        <v>7.9000000000000001E-2</v>
      </c>
      <c r="T2880" s="195">
        <v>0.158</v>
      </c>
      <c r="U2880" s="195">
        <v>4.9000000000000002E-2</v>
      </c>
      <c r="V2880" s="195">
        <v>0.11600000000000001</v>
      </c>
      <c r="W2880" s="195">
        <v>0.17399999999999999</v>
      </c>
      <c r="X2880" s="195">
        <v>0.27600000000000002</v>
      </c>
      <c r="Y2880" s="195">
        <v>4.0000000000000001E-3</v>
      </c>
      <c r="Z2880" s="195">
        <v>3.5000000000000003E-2</v>
      </c>
      <c r="AA2880" s="195">
        <v>1E-3</v>
      </c>
      <c r="AB2880" s="195">
        <v>2.1999999999999999E-2</v>
      </c>
    </row>
    <row r="2881" spans="1:28" x14ac:dyDescent="0.25">
      <c r="A2881" s="94" t="s">
        <v>4324</v>
      </c>
      <c r="B2881" s="195" t="s">
        <v>143</v>
      </c>
      <c r="C2881" s="195">
        <v>0.20118343195266272</v>
      </c>
      <c r="D2881" s="195">
        <v>0.22189349112426035</v>
      </c>
      <c r="E2881" s="195">
        <v>0.10650887573964497</v>
      </c>
      <c r="F2881" s="195">
        <v>2.0710059171597635E-2</v>
      </c>
      <c r="G2881" s="195">
        <v>0.42603550295857989</v>
      </c>
      <c r="H2881" s="195">
        <v>1.1834319526627219E-2</v>
      </c>
      <c r="I2881" s="195">
        <v>1.1834319526627219E-2</v>
      </c>
      <c r="J2881" s="194">
        <v>1</v>
      </c>
      <c r="K2881" s="196">
        <v>338</v>
      </c>
      <c r="L2881" s="94"/>
      <c r="M2881" s="195" t="s">
        <v>143</v>
      </c>
      <c r="N2881" s="195" t="s">
        <v>143</v>
      </c>
      <c r="O2881" s="195">
        <v>0.16200000000000001</v>
      </c>
      <c r="P2881" s="195">
        <v>0.247</v>
      </c>
      <c r="Q2881" s="195">
        <v>0.18099999999999999</v>
      </c>
      <c r="R2881" s="195">
        <v>0.26900000000000002</v>
      </c>
      <c r="S2881" s="195">
        <v>7.8E-2</v>
      </c>
      <c r="T2881" s="195">
        <v>0.14399999999999999</v>
      </c>
      <c r="U2881" s="195">
        <v>0.01</v>
      </c>
      <c r="V2881" s="195">
        <v>4.2000000000000003E-2</v>
      </c>
      <c r="W2881" s="195">
        <v>0.374</v>
      </c>
      <c r="X2881" s="195">
        <v>0.47899999999999998</v>
      </c>
      <c r="Y2881" s="195">
        <v>5.0000000000000001E-3</v>
      </c>
      <c r="Z2881" s="195">
        <v>0.03</v>
      </c>
      <c r="AA2881" s="195">
        <v>5.0000000000000001E-3</v>
      </c>
      <c r="AB2881" s="195">
        <v>0.03</v>
      </c>
    </row>
    <row r="2882" spans="1:28" x14ac:dyDescent="0.25">
      <c r="A2882" s="94" t="s">
        <v>4325</v>
      </c>
      <c r="B2882" s="195" t="s">
        <v>143</v>
      </c>
      <c r="C2882" s="195">
        <v>0.43549402139710508</v>
      </c>
      <c r="D2882" s="195">
        <v>0.35871617369414727</v>
      </c>
      <c r="E2882" s="195">
        <v>0.10195091252359975</v>
      </c>
      <c r="F2882" s="195">
        <v>8.8105726872246704E-3</v>
      </c>
      <c r="G2882" s="195">
        <v>7.0484581497797363E-2</v>
      </c>
      <c r="H2882" s="195">
        <v>4.4052863436123352E-3</v>
      </c>
      <c r="I2882" s="195">
        <v>2.0138451856513532E-2</v>
      </c>
      <c r="J2882" s="194">
        <v>1</v>
      </c>
      <c r="K2882" s="196">
        <v>1589</v>
      </c>
      <c r="L2882" s="94"/>
      <c r="M2882" s="195" t="s">
        <v>143</v>
      </c>
      <c r="N2882" s="195" t="s">
        <v>143</v>
      </c>
      <c r="O2882" s="195">
        <v>0.41099999999999998</v>
      </c>
      <c r="P2882" s="195">
        <v>0.46</v>
      </c>
      <c r="Q2882" s="195">
        <v>0.33600000000000002</v>
      </c>
      <c r="R2882" s="195">
        <v>0.38300000000000001</v>
      </c>
      <c r="S2882" s="195">
        <v>8.7999999999999995E-2</v>
      </c>
      <c r="T2882" s="195">
        <v>0.11799999999999999</v>
      </c>
      <c r="U2882" s="195">
        <v>5.0000000000000001E-3</v>
      </c>
      <c r="V2882" s="195">
        <v>1.4999999999999999E-2</v>
      </c>
      <c r="W2882" s="195">
        <v>5.8999999999999997E-2</v>
      </c>
      <c r="X2882" s="195">
        <v>8.4000000000000005E-2</v>
      </c>
      <c r="Y2882" s="195">
        <v>2E-3</v>
      </c>
      <c r="Z2882" s="195">
        <v>8.9999999999999993E-3</v>
      </c>
      <c r="AA2882" s="195">
        <v>1.4E-2</v>
      </c>
      <c r="AB2882" s="195">
        <v>2.8000000000000001E-2</v>
      </c>
    </row>
    <row r="2883" spans="1:28" x14ac:dyDescent="0.25">
      <c r="A2883" s="94" t="s">
        <v>4326</v>
      </c>
      <c r="B2883" s="195" t="s">
        <v>143</v>
      </c>
      <c r="C2883" s="195">
        <v>0.67256637168141598</v>
      </c>
      <c r="D2883" s="195">
        <v>0.21828908554572271</v>
      </c>
      <c r="E2883" s="195">
        <v>5.3097345132743362E-2</v>
      </c>
      <c r="F2883" s="195" t="s">
        <v>143</v>
      </c>
      <c r="G2883" s="195">
        <v>4.71976401179941E-2</v>
      </c>
      <c r="H2883" s="195">
        <v>5.8997050147492625E-3</v>
      </c>
      <c r="I2883" s="195">
        <v>2.9498525073746312E-3</v>
      </c>
      <c r="J2883" s="194">
        <v>1</v>
      </c>
      <c r="K2883" s="196">
        <v>339</v>
      </c>
      <c r="L2883" s="94"/>
      <c r="M2883" s="195" t="s">
        <v>143</v>
      </c>
      <c r="N2883" s="195" t="s">
        <v>143</v>
      </c>
      <c r="O2883" s="195">
        <v>0.621</v>
      </c>
      <c r="P2883" s="195">
        <v>0.72</v>
      </c>
      <c r="Q2883" s="195">
        <v>0.17799999999999999</v>
      </c>
      <c r="R2883" s="195">
        <v>0.26500000000000001</v>
      </c>
      <c r="S2883" s="195">
        <v>3.4000000000000002E-2</v>
      </c>
      <c r="T2883" s="195">
        <v>8.2000000000000003E-2</v>
      </c>
      <c r="U2883" s="195" t="s">
        <v>143</v>
      </c>
      <c r="V2883" s="195" t="s">
        <v>143</v>
      </c>
      <c r="W2883" s="195">
        <v>2.9000000000000001E-2</v>
      </c>
      <c r="X2883" s="195">
        <v>7.4999999999999997E-2</v>
      </c>
      <c r="Y2883" s="195">
        <v>2E-3</v>
      </c>
      <c r="Z2883" s="195">
        <v>2.1000000000000001E-2</v>
      </c>
      <c r="AA2883" s="195">
        <v>1E-3</v>
      </c>
      <c r="AB2883" s="195">
        <v>1.7000000000000001E-2</v>
      </c>
    </row>
    <row r="2884" spans="1:28" x14ac:dyDescent="0.25">
      <c r="A2884" s="94" t="s">
        <v>4327</v>
      </c>
      <c r="B2884" s="195">
        <v>6.6215532506956748E-2</v>
      </c>
      <c r="C2884" s="195">
        <v>0.35688084998735137</v>
      </c>
      <c r="D2884" s="195">
        <v>0.23931191500126486</v>
      </c>
      <c r="E2884" s="195">
        <v>8.8413862888945108E-2</v>
      </c>
      <c r="F2884" s="195">
        <v>1.9099418163420187E-2</v>
      </c>
      <c r="G2884" s="195">
        <v>0.19048823678219073</v>
      </c>
      <c r="H2884" s="195">
        <v>6.6405261826460917E-3</v>
      </c>
      <c r="I2884" s="195">
        <v>3.2949658487224892E-2</v>
      </c>
      <c r="J2884" s="194">
        <v>1</v>
      </c>
      <c r="K2884" s="196">
        <v>15812</v>
      </c>
      <c r="L2884" s="94"/>
      <c r="M2884" s="195">
        <v>6.2E-2</v>
      </c>
      <c r="N2884" s="195">
        <v>7.0000000000000007E-2</v>
      </c>
      <c r="O2884" s="195">
        <v>0.34899999999999998</v>
      </c>
      <c r="P2884" s="195">
        <v>0.36399999999999999</v>
      </c>
      <c r="Q2884" s="195">
        <v>0.23300000000000001</v>
      </c>
      <c r="R2884" s="195">
        <v>0.246</v>
      </c>
      <c r="S2884" s="195">
        <v>8.4000000000000005E-2</v>
      </c>
      <c r="T2884" s="195">
        <v>9.2999999999999999E-2</v>
      </c>
      <c r="U2884" s="195">
        <v>1.7000000000000001E-2</v>
      </c>
      <c r="V2884" s="195">
        <v>2.1000000000000001E-2</v>
      </c>
      <c r="W2884" s="195">
        <v>0.184</v>
      </c>
      <c r="X2884" s="195">
        <v>0.19700000000000001</v>
      </c>
      <c r="Y2884" s="195">
        <v>5.0000000000000001E-3</v>
      </c>
      <c r="Z2884" s="195">
        <v>8.0000000000000002E-3</v>
      </c>
      <c r="AA2884" s="195">
        <v>0.03</v>
      </c>
      <c r="AB2884" s="195">
        <v>3.5999999999999997E-2</v>
      </c>
    </row>
    <row r="2885" spans="1:28" x14ac:dyDescent="0.25">
      <c r="A2885" s="94" t="s">
        <v>4328</v>
      </c>
      <c r="B2885" s="195" t="s">
        <v>143</v>
      </c>
      <c r="C2885" s="195">
        <v>0.4227005870841487</v>
      </c>
      <c r="D2885" s="195">
        <v>0.26614481409001955</v>
      </c>
      <c r="E2885" s="195">
        <v>0.13894324853228962</v>
      </c>
      <c r="F2885" s="195">
        <v>7.8277886497064575E-3</v>
      </c>
      <c r="G2885" s="195">
        <v>0.13894324853228962</v>
      </c>
      <c r="H2885" s="195">
        <v>9.7847358121330719E-3</v>
      </c>
      <c r="I2885" s="195">
        <v>1.5655577299412915E-2</v>
      </c>
      <c r="J2885" s="194">
        <v>1</v>
      </c>
      <c r="K2885" s="196">
        <v>511</v>
      </c>
      <c r="L2885" s="94"/>
      <c r="M2885" s="195" t="s">
        <v>143</v>
      </c>
      <c r="N2885" s="195" t="s">
        <v>143</v>
      </c>
      <c r="O2885" s="195">
        <v>0.38100000000000001</v>
      </c>
      <c r="P2885" s="195">
        <v>0.46600000000000003</v>
      </c>
      <c r="Q2885" s="195">
        <v>0.23</v>
      </c>
      <c r="R2885" s="195">
        <v>0.30599999999999999</v>
      </c>
      <c r="S2885" s="195">
        <v>0.112</v>
      </c>
      <c r="T2885" s="195">
        <v>0.17199999999999999</v>
      </c>
      <c r="U2885" s="195">
        <v>3.0000000000000001E-3</v>
      </c>
      <c r="V2885" s="195">
        <v>0.02</v>
      </c>
      <c r="W2885" s="195">
        <v>0.112</v>
      </c>
      <c r="X2885" s="195">
        <v>0.17199999999999999</v>
      </c>
      <c r="Y2885" s="195">
        <v>4.0000000000000001E-3</v>
      </c>
      <c r="Z2885" s="195">
        <v>2.3E-2</v>
      </c>
      <c r="AA2885" s="195">
        <v>8.0000000000000002E-3</v>
      </c>
      <c r="AB2885" s="195">
        <v>3.1E-2</v>
      </c>
    </row>
    <row r="2886" spans="1:28" x14ac:dyDescent="0.25">
      <c r="A2886" s="94" t="s">
        <v>4329</v>
      </c>
      <c r="B2886" s="195" t="s">
        <v>143</v>
      </c>
      <c r="C2886" s="195">
        <v>0.13207547169811321</v>
      </c>
      <c r="D2886" s="195">
        <v>0.22102425876010781</v>
      </c>
      <c r="E2886" s="195">
        <v>6.4690026954177901E-2</v>
      </c>
      <c r="F2886" s="195">
        <v>1.078167115902965E-2</v>
      </c>
      <c r="G2886" s="195">
        <v>0.49056603773584906</v>
      </c>
      <c r="H2886" s="195">
        <v>5.1212938005390833E-2</v>
      </c>
      <c r="I2886" s="195">
        <v>2.9649595687331536E-2</v>
      </c>
      <c r="J2886" s="194">
        <v>1</v>
      </c>
      <c r="K2886" s="196">
        <v>371</v>
      </c>
      <c r="L2886" s="94"/>
      <c r="M2886" s="195" t="s">
        <v>143</v>
      </c>
      <c r="N2886" s="195" t="s">
        <v>143</v>
      </c>
      <c r="O2886" s="195">
        <v>0.10100000000000001</v>
      </c>
      <c r="P2886" s="195">
        <v>0.17</v>
      </c>
      <c r="Q2886" s="195">
        <v>0.182</v>
      </c>
      <c r="R2886" s="195">
        <v>0.26600000000000001</v>
      </c>
      <c r="S2886" s="195">
        <v>4.3999999999999997E-2</v>
      </c>
      <c r="T2886" s="195">
        <v>9.4E-2</v>
      </c>
      <c r="U2886" s="195">
        <v>4.0000000000000001E-3</v>
      </c>
      <c r="V2886" s="195">
        <v>2.7E-2</v>
      </c>
      <c r="W2886" s="195">
        <v>0.44</v>
      </c>
      <c r="X2886" s="195">
        <v>0.54100000000000004</v>
      </c>
      <c r="Y2886" s="195">
        <v>3.3000000000000002E-2</v>
      </c>
      <c r="Z2886" s="195">
        <v>7.9000000000000001E-2</v>
      </c>
      <c r="AA2886" s="195">
        <v>1.7000000000000001E-2</v>
      </c>
      <c r="AB2886" s="195">
        <v>5.1999999999999998E-2</v>
      </c>
    </row>
    <row r="2887" spans="1:28" x14ac:dyDescent="0.25">
      <c r="A2887" s="94" t="s">
        <v>4330</v>
      </c>
      <c r="B2887" s="195">
        <v>0.27997320830542533</v>
      </c>
      <c r="C2887" s="195">
        <v>2.0093770931011385E-3</v>
      </c>
      <c r="D2887" s="195">
        <v>0.51507032819825849</v>
      </c>
      <c r="E2887" s="195">
        <v>0.18553248492967181</v>
      </c>
      <c r="F2887" s="195">
        <v>2.0093770931011385E-3</v>
      </c>
      <c r="G2887" s="195">
        <v>8.0375083724045539E-3</v>
      </c>
      <c r="H2887" s="195" t="s">
        <v>143</v>
      </c>
      <c r="I2887" s="195">
        <v>7.367716008037508E-3</v>
      </c>
      <c r="J2887" s="194">
        <v>1</v>
      </c>
      <c r="K2887" s="196">
        <v>1493</v>
      </c>
      <c r="L2887" s="94"/>
      <c r="M2887" s="195">
        <v>0.25800000000000001</v>
      </c>
      <c r="N2887" s="195">
        <v>0.30299999999999999</v>
      </c>
      <c r="O2887" s="195">
        <v>1E-3</v>
      </c>
      <c r="P2887" s="195">
        <v>6.0000000000000001E-3</v>
      </c>
      <c r="Q2887" s="195">
        <v>0.49</v>
      </c>
      <c r="R2887" s="195">
        <v>0.54</v>
      </c>
      <c r="S2887" s="195">
        <v>0.16700000000000001</v>
      </c>
      <c r="T2887" s="195">
        <v>0.20599999999999999</v>
      </c>
      <c r="U2887" s="195">
        <v>1E-3</v>
      </c>
      <c r="V2887" s="195">
        <v>6.0000000000000001E-3</v>
      </c>
      <c r="W2887" s="195">
        <v>5.0000000000000001E-3</v>
      </c>
      <c r="X2887" s="195">
        <v>1.4E-2</v>
      </c>
      <c r="Y2887" s="195" t="s">
        <v>143</v>
      </c>
      <c r="Z2887" s="195" t="s">
        <v>143</v>
      </c>
      <c r="AA2887" s="195">
        <v>4.0000000000000001E-3</v>
      </c>
      <c r="AB2887" s="195">
        <v>1.2999999999999999E-2</v>
      </c>
    </row>
    <row r="2888" spans="1:28" x14ac:dyDescent="0.25">
      <c r="A2888" s="94" t="s">
        <v>4331</v>
      </c>
      <c r="B2888" s="195">
        <v>9.2630501535312174E-2</v>
      </c>
      <c r="C2888" s="195">
        <v>0.32139201637666326</v>
      </c>
      <c r="D2888" s="195">
        <v>0.20573183213920163</v>
      </c>
      <c r="E2888" s="195">
        <v>7.0112589559877175E-2</v>
      </c>
      <c r="F2888" s="195">
        <v>4.1453428863868984E-2</v>
      </c>
      <c r="G2888" s="195">
        <v>0.24053224155578301</v>
      </c>
      <c r="H2888" s="195">
        <v>3.5823950870010235E-3</v>
      </c>
      <c r="I2888" s="195">
        <v>2.4564994882292732E-2</v>
      </c>
      <c r="J2888" s="194">
        <v>0.99999999999999989</v>
      </c>
      <c r="K2888" s="196">
        <v>1954</v>
      </c>
      <c r="L2888" s="94"/>
      <c r="M2888" s="195">
        <v>8.1000000000000003E-2</v>
      </c>
      <c r="N2888" s="195">
        <v>0.106</v>
      </c>
      <c r="O2888" s="195">
        <v>0.30099999999999999</v>
      </c>
      <c r="P2888" s="195">
        <v>0.34200000000000003</v>
      </c>
      <c r="Q2888" s="195">
        <v>0.188</v>
      </c>
      <c r="R2888" s="195">
        <v>0.224</v>
      </c>
      <c r="S2888" s="195">
        <v>0.06</v>
      </c>
      <c r="T2888" s="195">
        <v>8.2000000000000003E-2</v>
      </c>
      <c r="U2888" s="195">
        <v>3.3000000000000002E-2</v>
      </c>
      <c r="V2888" s="195">
        <v>5.0999999999999997E-2</v>
      </c>
      <c r="W2888" s="195">
        <v>0.222</v>
      </c>
      <c r="X2888" s="195">
        <v>0.26</v>
      </c>
      <c r="Y2888" s="195">
        <v>2E-3</v>
      </c>
      <c r="Z2888" s="195">
        <v>7.0000000000000001E-3</v>
      </c>
      <c r="AA2888" s="195">
        <v>1.9E-2</v>
      </c>
      <c r="AB2888" s="195">
        <v>3.2000000000000001E-2</v>
      </c>
    </row>
    <row r="2889" spans="1:28" x14ac:dyDescent="0.25">
      <c r="A2889" s="94" t="s">
        <v>4332</v>
      </c>
      <c r="B2889" s="195">
        <v>0.32275971451229185</v>
      </c>
      <c r="C2889" s="195">
        <v>0.5</v>
      </c>
      <c r="D2889" s="195">
        <v>8.6439333862014273E-2</v>
      </c>
      <c r="E2889" s="195">
        <v>2.0222045995241873E-2</v>
      </c>
      <c r="F2889" s="195" t="s">
        <v>143</v>
      </c>
      <c r="G2889" s="195">
        <v>3.4892942109436956E-2</v>
      </c>
      <c r="H2889" s="195">
        <v>3.1720856463124504E-3</v>
      </c>
      <c r="I2889" s="195">
        <v>3.2513877874702619E-2</v>
      </c>
      <c r="J2889" s="194">
        <v>1</v>
      </c>
      <c r="K2889" s="196">
        <v>2522</v>
      </c>
      <c r="L2889" s="94"/>
      <c r="M2889" s="195">
        <v>0.30499999999999999</v>
      </c>
      <c r="N2889" s="195">
        <v>0.34100000000000003</v>
      </c>
      <c r="O2889" s="195">
        <v>0.48099999999999998</v>
      </c>
      <c r="P2889" s="195">
        <v>0.51900000000000002</v>
      </c>
      <c r="Q2889" s="195">
        <v>7.5999999999999998E-2</v>
      </c>
      <c r="R2889" s="195">
        <v>9.8000000000000004E-2</v>
      </c>
      <c r="S2889" s="195">
        <v>1.4999999999999999E-2</v>
      </c>
      <c r="T2889" s="195">
        <v>2.5999999999999999E-2</v>
      </c>
      <c r="U2889" s="195" t="s">
        <v>143</v>
      </c>
      <c r="V2889" s="195" t="s">
        <v>143</v>
      </c>
      <c r="W2889" s="195">
        <v>2.8000000000000001E-2</v>
      </c>
      <c r="X2889" s="195">
        <v>4.2999999999999997E-2</v>
      </c>
      <c r="Y2889" s="195">
        <v>2E-3</v>
      </c>
      <c r="Z2889" s="195">
        <v>6.0000000000000001E-3</v>
      </c>
      <c r="AA2889" s="195">
        <v>2.5999999999999999E-2</v>
      </c>
      <c r="AB2889" s="195">
        <v>0.04</v>
      </c>
    </row>
    <row r="2890" spans="1:28" x14ac:dyDescent="0.25">
      <c r="A2890" s="94" t="s">
        <v>4333</v>
      </c>
      <c r="B2890" s="195" t="s">
        <v>143</v>
      </c>
      <c r="C2890" s="195">
        <v>0.25</v>
      </c>
      <c r="D2890" s="195">
        <v>0.32236842105263158</v>
      </c>
      <c r="E2890" s="195">
        <v>0.20833333333333334</v>
      </c>
      <c r="F2890" s="195">
        <v>1.0964912280701754E-2</v>
      </c>
      <c r="G2890" s="195">
        <v>0.17324561403508773</v>
      </c>
      <c r="H2890" s="195">
        <v>1.0964912280701754E-2</v>
      </c>
      <c r="I2890" s="195">
        <v>2.4122807017543858E-2</v>
      </c>
      <c r="J2890" s="194">
        <v>1</v>
      </c>
      <c r="K2890" s="196">
        <v>456</v>
      </c>
      <c r="L2890" s="94"/>
      <c r="M2890" s="195" t="s">
        <v>143</v>
      </c>
      <c r="N2890" s="195" t="s">
        <v>143</v>
      </c>
      <c r="O2890" s="195">
        <v>0.21199999999999999</v>
      </c>
      <c r="P2890" s="195">
        <v>0.29199999999999998</v>
      </c>
      <c r="Q2890" s="195">
        <v>0.28100000000000003</v>
      </c>
      <c r="R2890" s="195">
        <v>0.36699999999999999</v>
      </c>
      <c r="S2890" s="195">
        <v>0.17399999999999999</v>
      </c>
      <c r="T2890" s="195">
        <v>0.248</v>
      </c>
      <c r="U2890" s="195">
        <v>5.0000000000000001E-3</v>
      </c>
      <c r="V2890" s="195">
        <v>2.5000000000000001E-2</v>
      </c>
      <c r="W2890" s="195">
        <v>0.14099999999999999</v>
      </c>
      <c r="X2890" s="195">
        <v>0.21099999999999999</v>
      </c>
      <c r="Y2890" s="195">
        <v>5.0000000000000001E-3</v>
      </c>
      <c r="Z2890" s="195">
        <v>2.5000000000000001E-2</v>
      </c>
      <c r="AA2890" s="195">
        <v>1.4E-2</v>
      </c>
      <c r="AB2890" s="195">
        <v>4.2999999999999997E-2</v>
      </c>
    </row>
    <row r="2891" spans="1:28" x14ac:dyDescent="0.25">
      <c r="A2891" s="94" t="s">
        <v>4334</v>
      </c>
      <c r="B2891" s="195" t="s">
        <v>143</v>
      </c>
      <c r="C2891" s="195">
        <v>0.31138790035587188</v>
      </c>
      <c r="D2891" s="195">
        <v>0.2069988137603796</v>
      </c>
      <c r="E2891" s="195">
        <v>9.1340450771055751E-2</v>
      </c>
      <c r="F2891" s="195">
        <v>1.6607354685646499E-2</v>
      </c>
      <c r="G2891" s="195">
        <v>0.34756820877817318</v>
      </c>
      <c r="H2891" s="195">
        <v>1.0083036773428233E-2</v>
      </c>
      <c r="I2891" s="195">
        <v>1.601423487544484E-2</v>
      </c>
      <c r="J2891" s="194">
        <v>1</v>
      </c>
      <c r="K2891" s="196">
        <v>1686</v>
      </c>
      <c r="L2891" s="94"/>
      <c r="M2891" s="195" t="s">
        <v>143</v>
      </c>
      <c r="N2891" s="195" t="s">
        <v>143</v>
      </c>
      <c r="O2891" s="195">
        <v>0.28999999999999998</v>
      </c>
      <c r="P2891" s="195">
        <v>0.33400000000000002</v>
      </c>
      <c r="Q2891" s="195">
        <v>0.188</v>
      </c>
      <c r="R2891" s="195">
        <v>0.22700000000000001</v>
      </c>
      <c r="S2891" s="195">
        <v>7.9000000000000001E-2</v>
      </c>
      <c r="T2891" s="195">
        <v>0.106</v>
      </c>
      <c r="U2891" s="195">
        <v>1.2E-2</v>
      </c>
      <c r="V2891" s="195">
        <v>2.4E-2</v>
      </c>
      <c r="W2891" s="195">
        <v>0.32500000000000001</v>
      </c>
      <c r="X2891" s="195">
        <v>0.371</v>
      </c>
      <c r="Y2891" s="195">
        <v>6.0000000000000001E-3</v>
      </c>
      <c r="Z2891" s="195">
        <v>1.6E-2</v>
      </c>
      <c r="AA2891" s="195">
        <v>1.0999999999999999E-2</v>
      </c>
      <c r="AB2891" s="195">
        <v>2.3E-2</v>
      </c>
    </row>
    <row r="2892" spans="1:28" x14ac:dyDescent="0.25">
      <c r="A2892" s="94" t="s">
        <v>4335</v>
      </c>
      <c r="B2892" s="195" t="s">
        <v>143</v>
      </c>
      <c r="C2892" s="195">
        <v>0.56476683937823835</v>
      </c>
      <c r="D2892" s="195">
        <v>0.26813471502590674</v>
      </c>
      <c r="E2892" s="195">
        <v>6.0880829015544043E-2</v>
      </c>
      <c r="F2892" s="195">
        <v>9.0673575129533671E-3</v>
      </c>
      <c r="G2892" s="195">
        <v>2.072538860103627E-2</v>
      </c>
      <c r="H2892" s="195">
        <v>1.2953367875647669E-3</v>
      </c>
      <c r="I2892" s="195">
        <v>7.512953367875648E-2</v>
      </c>
      <c r="J2892" s="194">
        <v>1</v>
      </c>
      <c r="K2892" s="196">
        <v>772</v>
      </c>
      <c r="L2892" s="94"/>
      <c r="M2892" s="195" t="s">
        <v>143</v>
      </c>
      <c r="N2892" s="195" t="s">
        <v>143</v>
      </c>
      <c r="O2892" s="195">
        <v>0.53</v>
      </c>
      <c r="P2892" s="195">
        <v>0.59899999999999998</v>
      </c>
      <c r="Q2892" s="195">
        <v>0.23799999999999999</v>
      </c>
      <c r="R2892" s="195">
        <v>0.3</v>
      </c>
      <c r="S2892" s="195">
        <v>4.5999999999999999E-2</v>
      </c>
      <c r="T2892" s="195">
        <v>0.08</v>
      </c>
      <c r="U2892" s="195">
        <v>4.0000000000000001E-3</v>
      </c>
      <c r="V2892" s="195">
        <v>1.9E-2</v>
      </c>
      <c r="W2892" s="195">
        <v>1.2999999999999999E-2</v>
      </c>
      <c r="X2892" s="195">
        <v>3.3000000000000002E-2</v>
      </c>
      <c r="Y2892" s="195">
        <v>0</v>
      </c>
      <c r="Z2892" s="195">
        <v>7.0000000000000001E-3</v>
      </c>
      <c r="AA2892" s="195">
        <v>5.8999999999999997E-2</v>
      </c>
      <c r="AB2892" s="195">
        <v>9.6000000000000002E-2</v>
      </c>
    </row>
    <row r="2893" spans="1:28" x14ac:dyDescent="0.25">
      <c r="A2893" s="94" t="s">
        <v>4336</v>
      </c>
      <c r="B2893" s="195" t="s">
        <v>143</v>
      </c>
      <c r="C2893" s="195">
        <v>0.25714285714285712</v>
      </c>
      <c r="D2893" s="195">
        <v>0.35789473684210527</v>
      </c>
      <c r="E2893" s="195">
        <v>0.10676691729323308</v>
      </c>
      <c r="F2893" s="195">
        <v>1.2030075187969926E-2</v>
      </c>
      <c r="G2893" s="195">
        <v>0.22406015037593985</v>
      </c>
      <c r="H2893" s="195">
        <v>4.5112781954887221E-3</v>
      </c>
      <c r="I2893" s="195">
        <v>3.7593984962406013E-2</v>
      </c>
      <c r="J2893" s="194">
        <v>1</v>
      </c>
      <c r="K2893" s="196">
        <v>665</v>
      </c>
      <c r="L2893" s="94"/>
      <c r="M2893" s="195" t="s">
        <v>143</v>
      </c>
      <c r="N2893" s="195" t="s">
        <v>143</v>
      </c>
      <c r="O2893" s="195">
        <v>0.22500000000000001</v>
      </c>
      <c r="P2893" s="195">
        <v>0.29199999999999998</v>
      </c>
      <c r="Q2893" s="195">
        <v>0.32200000000000001</v>
      </c>
      <c r="R2893" s="195">
        <v>0.39500000000000002</v>
      </c>
      <c r="S2893" s="195">
        <v>8.5999999999999993E-2</v>
      </c>
      <c r="T2893" s="195">
        <v>0.13300000000000001</v>
      </c>
      <c r="U2893" s="195">
        <v>6.0000000000000001E-3</v>
      </c>
      <c r="V2893" s="195">
        <v>2.4E-2</v>
      </c>
      <c r="W2893" s="195">
        <v>0.19400000000000001</v>
      </c>
      <c r="X2893" s="195">
        <v>0.25700000000000001</v>
      </c>
      <c r="Y2893" s="195">
        <v>2E-3</v>
      </c>
      <c r="Z2893" s="195">
        <v>1.2999999999999999E-2</v>
      </c>
      <c r="AA2893" s="195">
        <v>2.5999999999999999E-2</v>
      </c>
      <c r="AB2893" s="195">
        <v>5.5E-2</v>
      </c>
    </row>
    <row r="2894" spans="1:28" x14ac:dyDescent="0.25">
      <c r="A2894" s="94" t="s">
        <v>4337</v>
      </c>
      <c r="B2894" s="195" t="s">
        <v>143</v>
      </c>
      <c r="C2894" s="195">
        <v>0.44303797468354428</v>
      </c>
      <c r="D2894" s="195">
        <v>0.14430379746835442</v>
      </c>
      <c r="E2894" s="195">
        <v>7.5949367088607597E-2</v>
      </c>
      <c r="F2894" s="195">
        <v>0.12658227848101267</v>
      </c>
      <c r="G2894" s="195">
        <v>0.19240506329113924</v>
      </c>
      <c r="H2894" s="195" t="s">
        <v>143</v>
      </c>
      <c r="I2894" s="195">
        <v>1.7721518987341773E-2</v>
      </c>
      <c r="J2894" s="194">
        <v>1</v>
      </c>
      <c r="K2894" s="196">
        <v>395</v>
      </c>
      <c r="L2894" s="94"/>
      <c r="M2894" s="195" t="s">
        <v>143</v>
      </c>
      <c r="N2894" s="195" t="s">
        <v>143</v>
      </c>
      <c r="O2894" s="195">
        <v>0.39500000000000002</v>
      </c>
      <c r="P2894" s="195">
        <v>0.49199999999999999</v>
      </c>
      <c r="Q2894" s="195">
        <v>0.113</v>
      </c>
      <c r="R2894" s="195">
        <v>0.182</v>
      </c>
      <c r="S2894" s="195">
        <v>5.3999999999999999E-2</v>
      </c>
      <c r="T2894" s="195">
        <v>0.106</v>
      </c>
      <c r="U2894" s="195">
        <v>9.7000000000000003E-2</v>
      </c>
      <c r="V2894" s="195">
        <v>0.16300000000000001</v>
      </c>
      <c r="W2894" s="195">
        <v>0.157</v>
      </c>
      <c r="X2894" s="195">
        <v>0.23400000000000001</v>
      </c>
      <c r="Y2894" s="195" t="s">
        <v>143</v>
      </c>
      <c r="Z2894" s="195" t="s">
        <v>143</v>
      </c>
      <c r="AA2894" s="195">
        <v>8.9999999999999993E-3</v>
      </c>
      <c r="AB2894" s="195">
        <v>3.5999999999999997E-2</v>
      </c>
    </row>
    <row r="2895" spans="1:28" x14ac:dyDescent="0.25">
      <c r="A2895" s="94" t="s">
        <v>4338</v>
      </c>
      <c r="B2895" s="195" t="s">
        <v>143</v>
      </c>
      <c r="C2895" s="195">
        <v>0.21615720524017468</v>
      </c>
      <c r="D2895" s="195">
        <v>0.20305676855895197</v>
      </c>
      <c r="E2895" s="195">
        <v>8.7336244541484712E-2</v>
      </c>
      <c r="F2895" s="195">
        <v>2.4017467248908297E-2</v>
      </c>
      <c r="G2895" s="195">
        <v>0.44323144104803491</v>
      </c>
      <c r="H2895" s="195">
        <v>1.3100436681222707E-2</v>
      </c>
      <c r="I2895" s="195">
        <v>1.3100436681222707E-2</v>
      </c>
      <c r="J2895" s="194">
        <v>1</v>
      </c>
      <c r="K2895" s="196">
        <v>458</v>
      </c>
      <c r="L2895" s="94"/>
      <c r="M2895" s="195" t="s">
        <v>143</v>
      </c>
      <c r="N2895" s="195" t="s">
        <v>143</v>
      </c>
      <c r="O2895" s="195">
        <v>0.18099999999999999</v>
      </c>
      <c r="P2895" s="195">
        <v>0.25600000000000001</v>
      </c>
      <c r="Q2895" s="195">
        <v>0.16900000000000001</v>
      </c>
      <c r="R2895" s="195">
        <v>0.24199999999999999</v>
      </c>
      <c r="S2895" s="195">
        <v>6.5000000000000002E-2</v>
      </c>
      <c r="T2895" s="195">
        <v>0.11700000000000001</v>
      </c>
      <c r="U2895" s="195">
        <v>1.2999999999999999E-2</v>
      </c>
      <c r="V2895" s="195">
        <v>4.2000000000000003E-2</v>
      </c>
      <c r="W2895" s="195">
        <v>0.39800000000000002</v>
      </c>
      <c r="X2895" s="195">
        <v>0.48899999999999999</v>
      </c>
      <c r="Y2895" s="195">
        <v>6.0000000000000001E-3</v>
      </c>
      <c r="Z2895" s="195">
        <v>2.8000000000000001E-2</v>
      </c>
      <c r="AA2895" s="195">
        <v>6.0000000000000001E-3</v>
      </c>
      <c r="AB2895" s="195">
        <v>2.8000000000000001E-2</v>
      </c>
    </row>
    <row r="2896" spans="1:28" x14ac:dyDescent="0.25">
      <c r="A2896" s="94" t="s">
        <v>4339</v>
      </c>
      <c r="B2896" s="195" t="s">
        <v>143</v>
      </c>
      <c r="C2896" s="195">
        <v>0.40757128810226156</v>
      </c>
      <c r="D2896" s="195">
        <v>0.34955752212389379</v>
      </c>
      <c r="E2896" s="195">
        <v>9.5870206489675522E-2</v>
      </c>
      <c r="F2896" s="195">
        <v>7.8662733529990172E-3</v>
      </c>
      <c r="G2896" s="195">
        <v>8.0629301868239925E-2</v>
      </c>
      <c r="H2896" s="195">
        <v>3.9331366764995086E-3</v>
      </c>
      <c r="I2896" s="195">
        <v>5.4572271386430678E-2</v>
      </c>
      <c r="J2896" s="194">
        <v>1</v>
      </c>
      <c r="K2896" s="196">
        <v>2034</v>
      </c>
      <c r="L2896" s="94"/>
      <c r="M2896" s="195" t="s">
        <v>143</v>
      </c>
      <c r="N2896" s="195" t="s">
        <v>143</v>
      </c>
      <c r="O2896" s="195">
        <v>0.38600000000000001</v>
      </c>
      <c r="P2896" s="195">
        <v>0.42899999999999999</v>
      </c>
      <c r="Q2896" s="195">
        <v>0.32900000000000001</v>
      </c>
      <c r="R2896" s="195">
        <v>0.371</v>
      </c>
      <c r="S2896" s="195">
        <v>8.4000000000000005E-2</v>
      </c>
      <c r="T2896" s="195">
        <v>0.109</v>
      </c>
      <c r="U2896" s="195">
        <v>5.0000000000000001E-3</v>
      </c>
      <c r="V2896" s="195">
        <v>1.2999999999999999E-2</v>
      </c>
      <c r="W2896" s="195">
        <v>7.0000000000000007E-2</v>
      </c>
      <c r="X2896" s="195">
        <v>9.2999999999999999E-2</v>
      </c>
      <c r="Y2896" s="195">
        <v>2E-3</v>
      </c>
      <c r="Z2896" s="195">
        <v>8.0000000000000002E-3</v>
      </c>
      <c r="AA2896" s="195">
        <v>4.5999999999999999E-2</v>
      </c>
      <c r="AB2896" s="195">
        <v>6.5000000000000002E-2</v>
      </c>
    </row>
    <row r="2897" spans="1:28" x14ac:dyDescent="0.25">
      <c r="A2897" s="94" t="s">
        <v>4340</v>
      </c>
      <c r="B2897" s="195" t="s">
        <v>143</v>
      </c>
      <c r="C2897" s="195">
        <v>0.589622641509434</v>
      </c>
      <c r="D2897" s="195">
        <v>0.25235849056603776</v>
      </c>
      <c r="E2897" s="195">
        <v>4.2452830188679243E-2</v>
      </c>
      <c r="F2897" s="195">
        <v>7.0754716981132077E-3</v>
      </c>
      <c r="G2897" s="195">
        <v>6.3679245283018868E-2</v>
      </c>
      <c r="H2897" s="195">
        <v>9.433962264150943E-3</v>
      </c>
      <c r="I2897" s="195">
        <v>3.5377358490566037E-2</v>
      </c>
      <c r="J2897" s="194">
        <v>1</v>
      </c>
      <c r="K2897" s="196">
        <v>424</v>
      </c>
      <c r="L2897" s="94"/>
      <c r="M2897" s="195" t="s">
        <v>143</v>
      </c>
      <c r="N2897" s="195" t="s">
        <v>143</v>
      </c>
      <c r="O2897" s="195">
        <v>0.54200000000000004</v>
      </c>
      <c r="P2897" s="195">
        <v>0.63500000000000001</v>
      </c>
      <c r="Q2897" s="195">
        <v>0.21299999999999999</v>
      </c>
      <c r="R2897" s="195">
        <v>0.29599999999999999</v>
      </c>
      <c r="S2897" s="195">
        <v>2.7E-2</v>
      </c>
      <c r="T2897" s="195">
        <v>6.6000000000000003E-2</v>
      </c>
      <c r="U2897" s="195">
        <v>2E-3</v>
      </c>
      <c r="V2897" s="195">
        <v>2.1000000000000001E-2</v>
      </c>
      <c r="W2897" s="195">
        <v>4.3999999999999997E-2</v>
      </c>
      <c r="X2897" s="195">
        <v>9.0999999999999998E-2</v>
      </c>
      <c r="Y2897" s="195">
        <v>4.0000000000000001E-3</v>
      </c>
      <c r="Z2897" s="195">
        <v>2.4E-2</v>
      </c>
      <c r="AA2897" s="195">
        <v>2.1999999999999999E-2</v>
      </c>
      <c r="AB2897" s="195">
        <v>5.8000000000000003E-2</v>
      </c>
    </row>
    <row r="2898" spans="1:28" x14ac:dyDescent="0.25">
      <c r="A2898" s="94" t="s">
        <v>4341</v>
      </c>
      <c r="B2898" s="195">
        <v>5.313312157089229E-2</v>
      </c>
      <c r="C2898" s="195">
        <v>0.33453652902108</v>
      </c>
      <c r="D2898" s="195">
        <v>0.24010973144672249</v>
      </c>
      <c r="E2898" s="195">
        <v>9.8469535085186258E-2</v>
      </c>
      <c r="F2898" s="195">
        <v>1.241697949754548E-2</v>
      </c>
      <c r="G2898" s="195">
        <v>0.23317932428530175</v>
      </c>
      <c r="H2898" s="195">
        <v>6.0641062662431418E-3</v>
      </c>
      <c r="I2898" s="195">
        <v>2.2090672827028587E-2</v>
      </c>
      <c r="J2898" s="194">
        <v>1</v>
      </c>
      <c r="K2898" s="196">
        <v>6926</v>
      </c>
      <c r="L2898" s="94"/>
      <c r="M2898" s="195">
        <v>4.8000000000000001E-2</v>
      </c>
      <c r="N2898" s="195">
        <v>5.8999999999999997E-2</v>
      </c>
      <c r="O2898" s="195">
        <v>0.32400000000000001</v>
      </c>
      <c r="P2898" s="195">
        <v>0.34599999999999997</v>
      </c>
      <c r="Q2898" s="195">
        <v>0.23</v>
      </c>
      <c r="R2898" s="195">
        <v>0.25</v>
      </c>
      <c r="S2898" s="195">
        <v>9.1999999999999998E-2</v>
      </c>
      <c r="T2898" s="195">
        <v>0.106</v>
      </c>
      <c r="U2898" s="195">
        <v>0.01</v>
      </c>
      <c r="V2898" s="195">
        <v>1.4999999999999999E-2</v>
      </c>
      <c r="W2898" s="195">
        <v>0.223</v>
      </c>
      <c r="X2898" s="195">
        <v>0.24299999999999999</v>
      </c>
      <c r="Y2898" s="195">
        <v>4.0000000000000001E-3</v>
      </c>
      <c r="Z2898" s="195">
        <v>8.0000000000000002E-3</v>
      </c>
      <c r="AA2898" s="195">
        <v>1.9E-2</v>
      </c>
      <c r="AB2898" s="195">
        <v>2.5999999999999999E-2</v>
      </c>
    </row>
    <row r="2899" spans="1:28" x14ac:dyDescent="0.25">
      <c r="A2899" s="94" t="s">
        <v>4342</v>
      </c>
      <c r="B2899" s="195" t="s">
        <v>143</v>
      </c>
      <c r="C2899" s="195">
        <v>0.38967136150234744</v>
      </c>
      <c r="D2899" s="195">
        <v>0.28169014084507044</v>
      </c>
      <c r="E2899" s="195">
        <v>9.8591549295774641E-2</v>
      </c>
      <c r="F2899" s="195">
        <v>4.6948356807511738E-3</v>
      </c>
      <c r="G2899" s="195">
        <v>0.19718309859154928</v>
      </c>
      <c r="H2899" s="195" t="s">
        <v>143</v>
      </c>
      <c r="I2899" s="195">
        <v>2.8169014084507043E-2</v>
      </c>
      <c r="J2899" s="194">
        <v>0.99999999999999989</v>
      </c>
      <c r="K2899" s="196">
        <v>213</v>
      </c>
      <c r="L2899" s="94"/>
      <c r="M2899" s="195" t="s">
        <v>143</v>
      </c>
      <c r="N2899" s="195" t="s">
        <v>143</v>
      </c>
      <c r="O2899" s="195">
        <v>0.32700000000000001</v>
      </c>
      <c r="P2899" s="195">
        <v>0.45700000000000002</v>
      </c>
      <c r="Q2899" s="195">
        <v>0.22600000000000001</v>
      </c>
      <c r="R2899" s="195">
        <v>0.34599999999999997</v>
      </c>
      <c r="S2899" s="195">
        <v>6.5000000000000002E-2</v>
      </c>
      <c r="T2899" s="195">
        <v>0.14599999999999999</v>
      </c>
      <c r="U2899" s="195">
        <v>1E-3</v>
      </c>
      <c r="V2899" s="195">
        <v>2.5999999999999999E-2</v>
      </c>
      <c r="W2899" s="195">
        <v>0.14899999999999999</v>
      </c>
      <c r="X2899" s="195">
        <v>0.25600000000000001</v>
      </c>
      <c r="Y2899" s="195" t="s">
        <v>143</v>
      </c>
      <c r="Z2899" s="195" t="s">
        <v>143</v>
      </c>
      <c r="AA2899" s="195">
        <v>1.2999999999999999E-2</v>
      </c>
      <c r="AB2899" s="195">
        <v>0.06</v>
      </c>
    </row>
    <row r="2900" spans="1:28" x14ac:dyDescent="0.25">
      <c r="A2900" s="94" t="s">
        <v>4343</v>
      </c>
      <c r="B2900" s="195" t="s">
        <v>143</v>
      </c>
      <c r="C2900" s="195">
        <v>7.909604519774012E-2</v>
      </c>
      <c r="D2900" s="195">
        <v>0.1807909604519774</v>
      </c>
      <c r="E2900" s="195">
        <v>9.6045197740112997E-2</v>
      </c>
      <c r="F2900" s="195">
        <v>1.1299435028248588E-2</v>
      </c>
      <c r="G2900" s="195">
        <v>0.60451977401129942</v>
      </c>
      <c r="H2900" s="195">
        <v>1.1299435028248588E-2</v>
      </c>
      <c r="I2900" s="195">
        <v>1.6949152542372881E-2</v>
      </c>
      <c r="J2900" s="194">
        <v>0.99999999999999989</v>
      </c>
      <c r="K2900" s="196">
        <v>177</v>
      </c>
      <c r="L2900" s="94"/>
      <c r="M2900" s="195" t="s">
        <v>143</v>
      </c>
      <c r="N2900" s="195" t="s">
        <v>143</v>
      </c>
      <c r="O2900" s="195">
        <v>4.8000000000000001E-2</v>
      </c>
      <c r="P2900" s="195">
        <v>0.128</v>
      </c>
      <c r="Q2900" s="195">
        <v>0.13100000000000001</v>
      </c>
      <c r="R2900" s="195">
        <v>0.24399999999999999</v>
      </c>
      <c r="S2900" s="195">
        <v>6.0999999999999999E-2</v>
      </c>
      <c r="T2900" s="195">
        <v>0.14799999999999999</v>
      </c>
      <c r="U2900" s="195">
        <v>3.0000000000000001E-3</v>
      </c>
      <c r="V2900" s="195">
        <v>0.04</v>
      </c>
      <c r="W2900" s="195">
        <v>0.53100000000000003</v>
      </c>
      <c r="X2900" s="195">
        <v>0.67400000000000004</v>
      </c>
      <c r="Y2900" s="195">
        <v>3.0000000000000001E-3</v>
      </c>
      <c r="Z2900" s="195">
        <v>0.04</v>
      </c>
      <c r="AA2900" s="195">
        <v>6.0000000000000001E-3</v>
      </c>
      <c r="AB2900" s="195">
        <v>4.9000000000000002E-2</v>
      </c>
    </row>
    <row r="2901" spans="1:28" x14ac:dyDescent="0.25">
      <c r="A2901" s="94" t="s">
        <v>4344</v>
      </c>
      <c r="B2901" s="195">
        <v>1.1320754716981131E-2</v>
      </c>
      <c r="C2901" s="195">
        <v>1.8867924528301887E-3</v>
      </c>
      <c r="D2901" s="195">
        <v>0.74716981132075466</v>
      </c>
      <c r="E2901" s="195">
        <v>0.17924528301886791</v>
      </c>
      <c r="F2901" s="195">
        <v>7.5471698113207548E-3</v>
      </c>
      <c r="G2901" s="195">
        <v>1.8867924528301886E-2</v>
      </c>
      <c r="H2901" s="195" t="s">
        <v>143</v>
      </c>
      <c r="I2901" s="195">
        <v>3.3962264150943396E-2</v>
      </c>
      <c r="J2901" s="194">
        <v>0.99999999999999989</v>
      </c>
      <c r="K2901" s="196">
        <v>530</v>
      </c>
      <c r="L2901" s="94"/>
      <c r="M2901" s="195">
        <v>5.0000000000000001E-3</v>
      </c>
      <c r="N2901" s="195">
        <v>2.4E-2</v>
      </c>
      <c r="O2901" s="195">
        <v>0</v>
      </c>
      <c r="P2901" s="195">
        <v>1.0999999999999999E-2</v>
      </c>
      <c r="Q2901" s="195">
        <v>0.70799999999999996</v>
      </c>
      <c r="R2901" s="195">
        <v>0.78200000000000003</v>
      </c>
      <c r="S2901" s="195">
        <v>0.14899999999999999</v>
      </c>
      <c r="T2901" s="195">
        <v>0.214</v>
      </c>
      <c r="U2901" s="195">
        <v>3.0000000000000001E-3</v>
      </c>
      <c r="V2901" s="195">
        <v>1.9E-2</v>
      </c>
      <c r="W2901" s="195">
        <v>0.01</v>
      </c>
      <c r="X2901" s="195">
        <v>3.4000000000000002E-2</v>
      </c>
      <c r="Y2901" s="195" t="s">
        <v>143</v>
      </c>
      <c r="Z2901" s="195" t="s">
        <v>143</v>
      </c>
      <c r="AA2901" s="195">
        <v>2.1999999999999999E-2</v>
      </c>
      <c r="AB2901" s="195">
        <v>5.2999999999999999E-2</v>
      </c>
    </row>
    <row r="2902" spans="1:28" x14ac:dyDescent="0.25">
      <c r="A2902" s="94" t="s">
        <v>4345</v>
      </c>
      <c r="B2902" s="195">
        <v>3.9017341040462429E-2</v>
      </c>
      <c r="C2902" s="195">
        <v>0.2832369942196532</v>
      </c>
      <c r="D2902" s="195">
        <v>0.25433526011560692</v>
      </c>
      <c r="E2902" s="195">
        <v>7.947976878612717E-2</v>
      </c>
      <c r="F2902" s="195">
        <v>2.1676300578034682E-2</v>
      </c>
      <c r="G2902" s="195">
        <v>0.30635838150289019</v>
      </c>
      <c r="H2902" s="195">
        <v>4.335260115606936E-3</v>
      </c>
      <c r="I2902" s="195">
        <v>1.1560693641618497E-2</v>
      </c>
      <c r="J2902" s="194">
        <v>1</v>
      </c>
      <c r="K2902" s="196">
        <v>692</v>
      </c>
      <c r="L2902" s="94"/>
      <c r="M2902" s="195">
        <v>2.7E-2</v>
      </c>
      <c r="N2902" s="195">
        <v>5.6000000000000001E-2</v>
      </c>
      <c r="O2902" s="195">
        <v>0.251</v>
      </c>
      <c r="P2902" s="195">
        <v>0.318</v>
      </c>
      <c r="Q2902" s="195">
        <v>0.223</v>
      </c>
      <c r="R2902" s="195">
        <v>0.28799999999999998</v>
      </c>
      <c r="S2902" s="195">
        <v>6.2E-2</v>
      </c>
      <c r="T2902" s="195">
        <v>0.10199999999999999</v>
      </c>
      <c r="U2902" s="195">
        <v>1.2999999999999999E-2</v>
      </c>
      <c r="V2902" s="195">
        <v>3.5000000000000003E-2</v>
      </c>
      <c r="W2902" s="195">
        <v>0.27300000000000002</v>
      </c>
      <c r="X2902" s="195">
        <v>0.34200000000000003</v>
      </c>
      <c r="Y2902" s="195">
        <v>1E-3</v>
      </c>
      <c r="Z2902" s="195">
        <v>1.2999999999999999E-2</v>
      </c>
      <c r="AA2902" s="195">
        <v>6.0000000000000001E-3</v>
      </c>
      <c r="AB2902" s="195">
        <v>2.3E-2</v>
      </c>
    </row>
    <row r="2903" spans="1:28" x14ac:dyDescent="0.25">
      <c r="A2903" s="94" t="s">
        <v>4346</v>
      </c>
      <c r="B2903" s="195">
        <v>0.28026070763500932</v>
      </c>
      <c r="C2903" s="195">
        <v>0.5037243947858473</v>
      </c>
      <c r="D2903" s="195">
        <v>0.10614525139664804</v>
      </c>
      <c r="E2903" s="195">
        <v>2.9795158286778398E-2</v>
      </c>
      <c r="F2903" s="195">
        <v>2.7932960893854749E-3</v>
      </c>
      <c r="G2903" s="195">
        <v>4.0037243947858472E-2</v>
      </c>
      <c r="H2903" s="195">
        <v>2.7932960893854749E-3</v>
      </c>
      <c r="I2903" s="195">
        <v>3.4450651769087522E-2</v>
      </c>
      <c r="J2903" s="194">
        <v>1</v>
      </c>
      <c r="K2903" s="196">
        <v>1074</v>
      </c>
      <c r="L2903" s="94"/>
      <c r="M2903" s="195">
        <v>0.254</v>
      </c>
      <c r="N2903" s="195">
        <v>0.308</v>
      </c>
      <c r="O2903" s="195">
        <v>0.47399999999999998</v>
      </c>
      <c r="P2903" s="195">
        <v>0.53400000000000003</v>
      </c>
      <c r="Q2903" s="195">
        <v>8.8999999999999996E-2</v>
      </c>
      <c r="R2903" s="195">
        <v>0.126</v>
      </c>
      <c r="S2903" s="195">
        <v>2.1000000000000001E-2</v>
      </c>
      <c r="T2903" s="195">
        <v>4.2000000000000003E-2</v>
      </c>
      <c r="U2903" s="195">
        <v>1E-3</v>
      </c>
      <c r="V2903" s="195">
        <v>8.0000000000000002E-3</v>
      </c>
      <c r="W2903" s="195">
        <v>0.03</v>
      </c>
      <c r="X2903" s="195">
        <v>5.2999999999999999E-2</v>
      </c>
      <c r="Y2903" s="195">
        <v>1E-3</v>
      </c>
      <c r="Z2903" s="195">
        <v>8.0000000000000002E-3</v>
      </c>
      <c r="AA2903" s="195">
        <v>2.5000000000000001E-2</v>
      </c>
      <c r="AB2903" s="195">
        <v>4.7E-2</v>
      </c>
    </row>
    <row r="2904" spans="1:28" x14ac:dyDescent="0.25">
      <c r="A2904" s="94" t="s">
        <v>4347</v>
      </c>
      <c r="B2904" s="195" t="s">
        <v>143</v>
      </c>
      <c r="C2904" s="195">
        <v>0.18556701030927836</v>
      </c>
      <c r="D2904" s="195">
        <v>0.34536082474226804</v>
      </c>
      <c r="E2904" s="195">
        <v>0.19072164948453607</v>
      </c>
      <c r="F2904" s="195">
        <v>1.0309278350515464E-2</v>
      </c>
      <c r="G2904" s="195">
        <v>0.23711340206185566</v>
      </c>
      <c r="H2904" s="195">
        <v>2.0618556701030927E-2</v>
      </c>
      <c r="I2904" s="195">
        <v>1.0309278350515464E-2</v>
      </c>
      <c r="J2904" s="194">
        <v>0.99999999999999989</v>
      </c>
      <c r="K2904" s="196">
        <v>194</v>
      </c>
      <c r="L2904" s="94"/>
      <c r="M2904" s="195" t="s">
        <v>143</v>
      </c>
      <c r="N2904" s="195" t="s">
        <v>143</v>
      </c>
      <c r="O2904" s="195">
        <v>0.13700000000000001</v>
      </c>
      <c r="P2904" s="195">
        <v>0.246</v>
      </c>
      <c r="Q2904" s="195">
        <v>0.28199999999999997</v>
      </c>
      <c r="R2904" s="195">
        <v>0.41499999999999998</v>
      </c>
      <c r="S2904" s="195">
        <v>0.14199999999999999</v>
      </c>
      <c r="T2904" s="195">
        <v>0.252</v>
      </c>
      <c r="U2904" s="195">
        <v>3.0000000000000001E-3</v>
      </c>
      <c r="V2904" s="195">
        <v>3.6999999999999998E-2</v>
      </c>
      <c r="W2904" s="195">
        <v>0.183</v>
      </c>
      <c r="X2904" s="195">
        <v>0.30199999999999999</v>
      </c>
      <c r="Y2904" s="195">
        <v>8.0000000000000002E-3</v>
      </c>
      <c r="Z2904" s="195">
        <v>5.1999999999999998E-2</v>
      </c>
      <c r="AA2904" s="195">
        <v>3.0000000000000001E-3</v>
      </c>
      <c r="AB2904" s="195">
        <v>3.6999999999999998E-2</v>
      </c>
    </row>
    <row r="2905" spans="1:28" x14ac:dyDescent="0.25">
      <c r="A2905" s="94" t="s">
        <v>4348</v>
      </c>
      <c r="B2905" s="195" t="s">
        <v>143</v>
      </c>
      <c r="C2905" s="195">
        <v>0.25900900900900903</v>
      </c>
      <c r="D2905" s="195">
        <v>0.19707207207207209</v>
      </c>
      <c r="E2905" s="195">
        <v>0.13175675675675674</v>
      </c>
      <c r="F2905" s="195">
        <v>1.5765765765765764E-2</v>
      </c>
      <c r="G2905" s="195">
        <v>0.375</v>
      </c>
      <c r="H2905" s="195">
        <v>9.0090090090090089E-3</v>
      </c>
      <c r="I2905" s="195">
        <v>1.2387387387387387E-2</v>
      </c>
      <c r="J2905" s="194">
        <v>1</v>
      </c>
      <c r="K2905" s="196">
        <v>888</v>
      </c>
      <c r="L2905" s="94"/>
      <c r="M2905" s="195" t="s">
        <v>143</v>
      </c>
      <c r="N2905" s="195" t="s">
        <v>143</v>
      </c>
      <c r="O2905" s="195">
        <v>0.23100000000000001</v>
      </c>
      <c r="P2905" s="195">
        <v>0.28899999999999998</v>
      </c>
      <c r="Q2905" s="195">
        <v>0.17199999999999999</v>
      </c>
      <c r="R2905" s="195">
        <v>0.22500000000000001</v>
      </c>
      <c r="S2905" s="195">
        <v>0.111</v>
      </c>
      <c r="T2905" s="195">
        <v>0.156</v>
      </c>
      <c r="U2905" s="195">
        <v>8.9999999999999993E-3</v>
      </c>
      <c r="V2905" s="195">
        <v>2.5999999999999999E-2</v>
      </c>
      <c r="W2905" s="195">
        <v>0.34399999999999997</v>
      </c>
      <c r="X2905" s="195">
        <v>0.40699999999999997</v>
      </c>
      <c r="Y2905" s="195">
        <v>5.0000000000000001E-3</v>
      </c>
      <c r="Z2905" s="195">
        <v>1.7999999999999999E-2</v>
      </c>
      <c r="AA2905" s="195">
        <v>7.0000000000000001E-3</v>
      </c>
      <c r="AB2905" s="195">
        <v>2.1999999999999999E-2</v>
      </c>
    </row>
    <row r="2906" spans="1:28" x14ac:dyDescent="0.25">
      <c r="A2906" s="94" t="s">
        <v>4349</v>
      </c>
      <c r="B2906" s="195" t="s">
        <v>143</v>
      </c>
      <c r="C2906" s="195">
        <v>0.5300546448087432</v>
      </c>
      <c r="D2906" s="195">
        <v>0.26775956284153007</v>
      </c>
      <c r="E2906" s="195">
        <v>8.7431693989071038E-2</v>
      </c>
      <c r="F2906" s="195">
        <v>5.4644808743169399E-3</v>
      </c>
      <c r="G2906" s="195">
        <v>3.825136612021858E-2</v>
      </c>
      <c r="H2906" s="195" t="s">
        <v>143</v>
      </c>
      <c r="I2906" s="195">
        <v>7.1038251366120214E-2</v>
      </c>
      <c r="J2906" s="194">
        <v>1</v>
      </c>
      <c r="K2906" s="196">
        <v>183</v>
      </c>
      <c r="L2906" s="94"/>
      <c r="M2906" s="195" t="s">
        <v>143</v>
      </c>
      <c r="N2906" s="195" t="s">
        <v>143</v>
      </c>
      <c r="O2906" s="195">
        <v>0.45800000000000002</v>
      </c>
      <c r="P2906" s="195">
        <v>0.60099999999999998</v>
      </c>
      <c r="Q2906" s="195">
        <v>0.20899999999999999</v>
      </c>
      <c r="R2906" s="195">
        <v>0.33600000000000002</v>
      </c>
      <c r="S2906" s="195">
        <v>5.5E-2</v>
      </c>
      <c r="T2906" s="195">
        <v>0.13700000000000001</v>
      </c>
      <c r="U2906" s="195">
        <v>1E-3</v>
      </c>
      <c r="V2906" s="195">
        <v>0.03</v>
      </c>
      <c r="W2906" s="195">
        <v>1.9E-2</v>
      </c>
      <c r="X2906" s="195">
        <v>7.6999999999999999E-2</v>
      </c>
      <c r="Y2906" s="195" t="s">
        <v>143</v>
      </c>
      <c r="Z2906" s="195" t="s">
        <v>143</v>
      </c>
      <c r="AA2906" s="195">
        <v>4.2000000000000003E-2</v>
      </c>
      <c r="AB2906" s="195">
        <v>0.11799999999999999</v>
      </c>
    </row>
    <row r="2907" spans="1:28" x14ac:dyDescent="0.25">
      <c r="A2907" s="94" t="s">
        <v>4350</v>
      </c>
      <c r="B2907" s="195" t="s">
        <v>143</v>
      </c>
      <c r="C2907" s="195">
        <v>0.23985239852398524</v>
      </c>
      <c r="D2907" s="195">
        <v>0.28782287822878228</v>
      </c>
      <c r="E2907" s="195">
        <v>0.1070110701107011</v>
      </c>
      <c r="F2907" s="195">
        <v>1.4760147601476014E-2</v>
      </c>
      <c r="G2907" s="195">
        <v>0.3210332103321033</v>
      </c>
      <c r="H2907" s="195">
        <v>3.6900369003690036E-3</v>
      </c>
      <c r="I2907" s="195">
        <v>2.5830258302583026E-2</v>
      </c>
      <c r="J2907" s="194">
        <v>0.99999999999999989</v>
      </c>
      <c r="K2907" s="196">
        <v>271</v>
      </c>
      <c r="L2907" s="94"/>
      <c r="M2907" s="195" t="s">
        <v>143</v>
      </c>
      <c r="N2907" s="195" t="s">
        <v>143</v>
      </c>
      <c r="O2907" s="195">
        <v>0.193</v>
      </c>
      <c r="P2907" s="195">
        <v>0.29399999999999998</v>
      </c>
      <c r="Q2907" s="195">
        <v>0.23699999999999999</v>
      </c>
      <c r="R2907" s="195">
        <v>0.34399999999999997</v>
      </c>
      <c r="S2907" s="195">
        <v>7.5999999999999998E-2</v>
      </c>
      <c r="T2907" s="195">
        <v>0.14899999999999999</v>
      </c>
      <c r="U2907" s="195">
        <v>6.0000000000000001E-3</v>
      </c>
      <c r="V2907" s="195">
        <v>3.6999999999999998E-2</v>
      </c>
      <c r="W2907" s="195">
        <v>0.26800000000000002</v>
      </c>
      <c r="X2907" s="195">
        <v>0.379</v>
      </c>
      <c r="Y2907" s="195">
        <v>1E-3</v>
      </c>
      <c r="Z2907" s="195">
        <v>2.1000000000000001E-2</v>
      </c>
      <c r="AA2907" s="195">
        <v>1.2999999999999999E-2</v>
      </c>
      <c r="AB2907" s="195">
        <v>5.1999999999999998E-2</v>
      </c>
    </row>
    <row r="2908" spans="1:28" x14ac:dyDescent="0.25">
      <c r="A2908" s="94" t="s">
        <v>4351</v>
      </c>
      <c r="B2908" s="195" t="s">
        <v>143</v>
      </c>
      <c r="C2908" s="195">
        <v>0.38364779874213839</v>
      </c>
      <c r="D2908" s="195">
        <v>0.19496855345911951</v>
      </c>
      <c r="E2908" s="195">
        <v>8.1761006289308172E-2</v>
      </c>
      <c r="F2908" s="195">
        <v>5.6603773584905662E-2</v>
      </c>
      <c r="G2908" s="195">
        <v>0.24528301886792453</v>
      </c>
      <c r="H2908" s="195">
        <v>1.2578616352201259E-2</v>
      </c>
      <c r="I2908" s="195">
        <v>2.5157232704402517E-2</v>
      </c>
      <c r="J2908" s="194">
        <v>1</v>
      </c>
      <c r="K2908" s="196">
        <v>159</v>
      </c>
      <c r="L2908" s="94"/>
      <c r="M2908" s="195" t="s">
        <v>143</v>
      </c>
      <c r="N2908" s="195" t="s">
        <v>143</v>
      </c>
      <c r="O2908" s="195">
        <v>0.312</v>
      </c>
      <c r="P2908" s="195">
        <v>0.46100000000000002</v>
      </c>
      <c r="Q2908" s="195">
        <v>0.14099999999999999</v>
      </c>
      <c r="R2908" s="195">
        <v>0.26300000000000001</v>
      </c>
      <c r="S2908" s="195">
        <v>4.8000000000000001E-2</v>
      </c>
      <c r="T2908" s="195">
        <v>0.13500000000000001</v>
      </c>
      <c r="U2908" s="195">
        <v>0.03</v>
      </c>
      <c r="V2908" s="195">
        <v>0.104</v>
      </c>
      <c r="W2908" s="195">
        <v>0.185</v>
      </c>
      <c r="X2908" s="195">
        <v>0.318</v>
      </c>
      <c r="Y2908" s="195">
        <v>3.0000000000000001E-3</v>
      </c>
      <c r="Z2908" s="195">
        <v>4.4999999999999998E-2</v>
      </c>
      <c r="AA2908" s="195">
        <v>0.01</v>
      </c>
      <c r="AB2908" s="195">
        <v>6.3E-2</v>
      </c>
    </row>
    <row r="2909" spans="1:28" x14ac:dyDescent="0.25">
      <c r="A2909" s="94" t="s">
        <v>4352</v>
      </c>
      <c r="B2909" s="195" t="s">
        <v>143</v>
      </c>
      <c r="C2909" s="195">
        <v>0.12745098039215685</v>
      </c>
      <c r="D2909" s="195">
        <v>0.19607843137254902</v>
      </c>
      <c r="E2909" s="195">
        <v>8.8235294117647065E-2</v>
      </c>
      <c r="F2909" s="195">
        <v>3.4313725490196081E-2</v>
      </c>
      <c r="G2909" s="195">
        <v>0.50980392156862742</v>
      </c>
      <c r="H2909" s="195">
        <v>3.9215686274509803E-2</v>
      </c>
      <c r="I2909" s="195">
        <v>4.9019607843137254E-3</v>
      </c>
      <c r="J2909" s="194">
        <v>0.99999999999999989</v>
      </c>
      <c r="K2909" s="196">
        <v>204</v>
      </c>
      <c r="L2909" s="94"/>
      <c r="M2909" s="195" t="s">
        <v>143</v>
      </c>
      <c r="N2909" s="195" t="s">
        <v>143</v>
      </c>
      <c r="O2909" s="195">
        <v>8.7999999999999995E-2</v>
      </c>
      <c r="P2909" s="195">
        <v>0.18</v>
      </c>
      <c r="Q2909" s="195">
        <v>0.14699999999999999</v>
      </c>
      <c r="R2909" s="195">
        <v>0.25600000000000001</v>
      </c>
      <c r="S2909" s="195">
        <v>5.7000000000000002E-2</v>
      </c>
      <c r="T2909" s="195">
        <v>0.13500000000000001</v>
      </c>
      <c r="U2909" s="195">
        <v>1.7000000000000001E-2</v>
      </c>
      <c r="V2909" s="195">
        <v>6.9000000000000006E-2</v>
      </c>
      <c r="W2909" s="195">
        <v>0.442</v>
      </c>
      <c r="X2909" s="195">
        <v>0.57799999999999996</v>
      </c>
      <c r="Y2909" s="195">
        <v>0.02</v>
      </c>
      <c r="Z2909" s="195">
        <v>7.4999999999999997E-2</v>
      </c>
      <c r="AA2909" s="195">
        <v>1E-3</v>
      </c>
      <c r="AB2909" s="195">
        <v>2.7E-2</v>
      </c>
    </row>
    <row r="2910" spans="1:28" x14ac:dyDescent="0.25">
      <c r="A2910" s="94" t="s">
        <v>4353</v>
      </c>
      <c r="B2910" s="195" t="s">
        <v>143</v>
      </c>
      <c r="C2910" s="195">
        <v>0.45746691871455575</v>
      </c>
      <c r="D2910" s="195">
        <v>0.33648393194706994</v>
      </c>
      <c r="E2910" s="195">
        <v>6.2381852551984876E-2</v>
      </c>
      <c r="F2910" s="195">
        <v>1.890359168241966E-3</v>
      </c>
      <c r="G2910" s="195">
        <v>0.11625708884688091</v>
      </c>
      <c r="H2910" s="195">
        <v>2.8355387523629491E-3</v>
      </c>
      <c r="I2910" s="195">
        <v>2.2684310018903593E-2</v>
      </c>
      <c r="J2910" s="194">
        <v>1.0000000000000002</v>
      </c>
      <c r="K2910" s="196">
        <v>1058</v>
      </c>
      <c r="L2910" s="94"/>
      <c r="M2910" s="195" t="s">
        <v>143</v>
      </c>
      <c r="N2910" s="195" t="s">
        <v>143</v>
      </c>
      <c r="O2910" s="195">
        <v>0.42799999999999999</v>
      </c>
      <c r="P2910" s="195">
        <v>0.48799999999999999</v>
      </c>
      <c r="Q2910" s="195">
        <v>0.309</v>
      </c>
      <c r="R2910" s="195">
        <v>0.36599999999999999</v>
      </c>
      <c r="S2910" s="195">
        <v>4.9000000000000002E-2</v>
      </c>
      <c r="T2910" s="195">
        <v>7.9000000000000001E-2</v>
      </c>
      <c r="U2910" s="195">
        <v>1E-3</v>
      </c>
      <c r="V2910" s="195">
        <v>7.0000000000000001E-3</v>
      </c>
      <c r="W2910" s="195">
        <v>9.8000000000000004E-2</v>
      </c>
      <c r="X2910" s="195">
        <v>0.13700000000000001</v>
      </c>
      <c r="Y2910" s="195">
        <v>1E-3</v>
      </c>
      <c r="Z2910" s="195">
        <v>8.0000000000000002E-3</v>
      </c>
      <c r="AA2910" s="195">
        <v>1.4999999999999999E-2</v>
      </c>
      <c r="AB2910" s="195">
        <v>3.4000000000000002E-2</v>
      </c>
    </row>
    <row r="2911" spans="1:28" x14ac:dyDescent="0.25">
      <c r="A2911" s="94" t="s">
        <v>4354</v>
      </c>
      <c r="B2911" s="195" t="s">
        <v>143</v>
      </c>
      <c r="C2911" s="195">
        <v>0.55392156862745101</v>
      </c>
      <c r="D2911" s="195">
        <v>0.25</v>
      </c>
      <c r="E2911" s="195">
        <v>7.3529411764705885E-2</v>
      </c>
      <c r="F2911" s="195">
        <v>9.8039215686274508E-3</v>
      </c>
      <c r="G2911" s="195">
        <v>8.3333333333333329E-2</v>
      </c>
      <c r="H2911" s="195">
        <v>4.9019607843137254E-3</v>
      </c>
      <c r="I2911" s="195">
        <v>2.4509803921568627E-2</v>
      </c>
      <c r="J2911" s="194">
        <v>1</v>
      </c>
      <c r="K2911" s="196">
        <v>204</v>
      </c>
      <c r="L2911" s="94"/>
      <c r="M2911" s="195" t="s">
        <v>143</v>
      </c>
      <c r="N2911" s="195" t="s">
        <v>143</v>
      </c>
      <c r="O2911" s="195">
        <v>0.48499999999999999</v>
      </c>
      <c r="P2911" s="195">
        <v>0.621</v>
      </c>
      <c r="Q2911" s="195">
        <v>0.19600000000000001</v>
      </c>
      <c r="R2911" s="195">
        <v>0.314</v>
      </c>
      <c r="S2911" s="195">
        <v>4.4999999999999998E-2</v>
      </c>
      <c r="T2911" s="195">
        <v>0.11799999999999999</v>
      </c>
      <c r="U2911" s="195">
        <v>3.0000000000000001E-3</v>
      </c>
      <c r="V2911" s="195">
        <v>3.5000000000000003E-2</v>
      </c>
      <c r="W2911" s="195">
        <v>5.2999999999999999E-2</v>
      </c>
      <c r="X2911" s="195">
        <v>0.129</v>
      </c>
      <c r="Y2911" s="195">
        <v>1E-3</v>
      </c>
      <c r="Z2911" s="195">
        <v>2.7E-2</v>
      </c>
      <c r="AA2911" s="195">
        <v>1.0999999999999999E-2</v>
      </c>
      <c r="AB2911" s="195">
        <v>5.6000000000000001E-2</v>
      </c>
    </row>
    <row r="2912" spans="1:28" x14ac:dyDescent="0.25">
      <c r="A2912" s="94" t="s">
        <v>4355</v>
      </c>
      <c r="B2912" s="195">
        <v>6.3748637849618595E-2</v>
      </c>
      <c r="C2912" s="195">
        <v>0.3357246640029059</v>
      </c>
      <c r="D2912" s="195">
        <v>0.23755902651652744</v>
      </c>
      <c r="E2912" s="195">
        <v>8.8993824918270972E-2</v>
      </c>
      <c r="F2912" s="195">
        <v>1.571013439883763E-2</v>
      </c>
      <c r="G2912" s="195">
        <v>0.23819469669451507</v>
      </c>
      <c r="H2912" s="195">
        <v>5.4486015256084274E-3</v>
      </c>
      <c r="I2912" s="195">
        <v>1.4620414093715946E-2</v>
      </c>
      <c r="J2912" s="194">
        <v>1</v>
      </c>
      <c r="K2912" s="196">
        <v>11012</v>
      </c>
      <c r="L2912" s="94"/>
      <c r="M2912" s="195">
        <v>5.8999999999999997E-2</v>
      </c>
      <c r="N2912" s="195">
        <v>6.8000000000000005E-2</v>
      </c>
      <c r="O2912" s="195">
        <v>0.32700000000000001</v>
      </c>
      <c r="P2912" s="195">
        <v>0.34499999999999997</v>
      </c>
      <c r="Q2912" s="195">
        <v>0.23</v>
      </c>
      <c r="R2912" s="195">
        <v>0.246</v>
      </c>
      <c r="S2912" s="195">
        <v>8.4000000000000005E-2</v>
      </c>
      <c r="T2912" s="195">
        <v>9.4E-2</v>
      </c>
      <c r="U2912" s="195">
        <v>1.4E-2</v>
      </c>
      <c r="V2912" s="195">
        <v>1.7999999999999999E-2</v>
      </c>
      <c r="W2912" s="195">
        <v>0.23</v>
      </c>
      <c r="X2912" s="195">
        <v>0.246</v>
      </c>
      <c r="Y2912" s="195">
        <v>4.0000000000000001E-3</v>
      </c>
      <c r="Z2912" s="195">
        <v>7.0000000000000001E-3</v>
      </c>
      <c r="AA2912" s="195">
        <v>1.2999999999999999E-2</v>
      </c>
      <c r="AB2912" s="195">
        <v>1.7000000000000001E-2</v>
      </c>
    </row>
    <row r="2913" spans="1:28" x14ac:dyDescent="0.25">
      <c r="A2913" s="94" t="s">
        <v>4356</v>
      </c>
      <c r="B2913" s="195" t="s">
        <v>143</v>
      </c>
      <c r="C2913" s="195">
        <v>0.40939597315436244</v>
      </c>
      <c r="D2913" s="195">
        <v>0.22483221476510068</v>
      </c>
      <c r="E2913" s="195">
        <v>0.14093959731543623</v>
      </c>
      <c r="F2913" s="195">
        <v>6.7114093959731542E-3</v>
      </c>
      <c r="G2913" s="195">
        <v>0.20134228187919462</v>
      </c>
      <c r="H2913" s="195">
        <v>3.3557046979865771E-3</v>
      </c>
      <c r="I2913" s="195">
        <v>1.3422818791946308E-2</v>
      </c>
      <c r="J2913" s="194">
        <v>1</v>
      </c>
      <c r="K2913" s="196">
        <v>298</v>
      </c>
      <c r="L2913" s="94"/>
      <c r="M2913" s="195" t="s">
        <v>143</v>
      </c>
      <c r="N2913" s="195" t="s">
        <v>143</v>
      </c>
      <c r="O2913" s="195">
        <v>0.35499999999999998</v>
      </c>
      <c r="P2913" s="195">
        <v>0.46600000000000003</v>
      </c>
      <c r="Q2913" s="195">
        <v>0.18099999999999999</v>
      </c>
      <c r="R2913" s="195">
        <v>0.27600000000000002</v>
      </c>
      <c r="S2913" s="195">
        <v>0.106</v>
      </c>
      <c r="T2913" s="195">
        <v>0.185</v>
      </c>
      <c r="U2913" s="195">
        <v>2E-3</v>
      </c>
      <c r="V2913" s="195">
        <v>2.4E-2</v>
      </c>
      <c r="W2913" s="195">
        <v>0.16</v>
      </c>
      <c r="X2913" s="195">
        <v>0.251</v>
      </c>
      <c r="Y2913" s="195">
        <v>1E-3</v>
      </c>
      <c r="Z2913" s="195">
        <v>1.9E-2</v>
      </c>
      <c r="AA2913" s="195">
        <v>5.0000000000000001E-3</v>
      </c>
      <c r="AB2913" s="195">
        <v>3.4000000000000002E-2</v>
      </c>
    </row>
    <row r="2914" spans="1:28" x14ac:dyDescent="0.25">
      <c r="A2914" s="94" t="s">
        <v>4357</v>
      </c>
      <c r="B2914" s="195" t="s">
        <v>143</v>
      </c>
      <c r="C2914" s="195">
        <v>0.14331210191082802</v>
      </c>
      <c r="D2914" s="195">
        <v>0.14331210191082802</v>
      </c>
      <c r="E2914" s="195">
        <v>6.0509554140127389E-2</v>
      </c>
      <c r="F2914" s="195" t="s">
        <v>143</v>
      </c>
      <c r="G2914" s="195">
        <v>0.58917197452229297</v>
      </c>
      <c r="H2914" s="195">
        <v>3.8216560509554139E-2</v>
      </c>
      <c r="I2914" s="195">
        <v>2.5477707006369428E-2</v>
      </c>
      <c r="J2914" s="194">
        <v>1</v>
      </c>
      <c r="K2914" s="196">
        <v>314</v>
      </c>
      <c r="L2914" s="94"/>
      <c r="M2914" s="195" t="s">
        <v>143</v>
      </c>
      <c r="N2914" s="195" t="s">
        <v>143</v>
      </c>
      <c r="O2914" s="195">
        <v>0.109</v>
      </c>
      <c r="P2914" s="195">
        <v>0.186</v>
      </c>
      <c r="Q2914" s="195">
        <v>0.109</v>
      </c>
      <c r="R2914" s="195">
        <v>0.186</v>
      </c>
      <c r="S2914" s="195">
        <v>3.9E-2</v>
      </c>
      <c r="T2914" s="195">
        <v>9.2999999999999999E-2</v>
      </c>
      <c r="U2914" s="195" t="s">
        <v>143</v>
      </c>
      <c r="V2914" s="195" t="s">
        <v>143</v>
      </c>
      <c r="W2914" s="195">
        <v>0.53400000000000003</v>
      </c>
      <c r="X2914" s="195">
        <v>0.64200000000000002</v>
      </c>
      <c r="Y2914" s="195">
        <v>2.1999999999999999E-2</v>
      </c>
      <c r="Z2914" s="195">
        <v>6.6000000000000003E-2</v>
      </c>
      <c r="AA2914" s="195">
        <v>1.2999999999999999E-2</v>
      </c>
      <c r="AB2914" s="195">
        <v>4.9000000000000002E-2</v>
      </c>
    </row>
    <row r="2915" spans="1:28" x14ac:dyDescent="0.25">
      <c r="A2915" s="94" t="s">
        <v>4358</v>
      </c>
      <c r="B2915" s="195">
        <v>2.425222312045271E-3</v>
      </c>
      <c r="C2915" s="195" t="s">
        <v>143</v>
      </c>
      <c r="D2915" s="195">
        <v>0.56103476151980602</v>
      </c>
      <c r="E2915" s="195">
        <v>0.38156831042845596</v>
      </c>
      <c r="F2915" s="195">
        <v>1.6168148746968473E-2</v>
      </c>
      <c r="G2915" s="195">
        <v>1.3742926434923201E-2</v>
      </c>
      <c r="H2915" s="195" t="s">
        <v>143</v>
      </c>
      <c r="I2915" s="195">
        <v>2.5060630557801132E-2</v>
      </c>
      <c r="J2915" s="194">
        <v>1</v>
      </c>
      <c r="K2915" s="196">
        <v>1237</v>
      </c>
      <c r="L2915" s="94"/>
      <c r="M2915" s="195">
        <v>1E-3</v>
      </c>
      <c r="N2915" s="195">
        <v>7.0000000000000001E-3</v>
      </c>
      <c r="O2915" s="195" t="s">
        <v>143</v>
      </c>
      <c r="P2915" s="195" t="s">
        <v>143</v>
      </c>
      <c r="Q2915" s="195">
        <v>0.53300000000000003</v>
      </c>
      <c r="R2915" s="195">
        <v>0.58799999999999997</v>
      </c>
      <c r="S2915" s="195">
        <v>0.35499999999999998</v>
      </c>
      <c r="T2915" s="195">
        <v>0.40899999999999997</v>
      </c>
      <c r="U2915" s="195">
        <v>0.01</v>
      </c>
      <c r="V2915" s="195">
        <v>2.5000000000000001E-2</v>
      </c>
      <c r="W2915" s="195">
        <v>8.9999999999999993E-3</v>
      </c>
      <c r="X2915" s="195">
        <v>2.1999999999999999E-2</v>
      </c>
      <c r="Y2915" s="195" t="s">
        <v>143</v>
      </c>
      <c r="Z2915" s="195" t="s">
        <v>143</v>
      </c>
      <c r="AA2915" s="195">
        <v>1.7999999999999999E-2</v>
      </c>
      <c r="AB2915" s="195">
        <v>3.5000000000000003E-2</v>
      </c>
    </row>
    <row r="2916" spans="1:28" x14ac:dyDescent="0.25">
      <c r="A2916" s="94" t="s">
        <v>4359</v>
      </c>
      <c r="B2916" s="195">
        <v>0.11612364243943191</v>
      </c>
      <c r="C2916" s="195">
        <v>0.30158730158730157</v>
      </c>
      <c r="D2916" s="195">
        <v>0.21971595655806181</v>
      </c>
      <c r="E2916" s="195">
        <v>6.5998329156223889E-2</v>
      </c>
      <c r="F2916" s="195">
        <v>3.0910609857978277E-2</v>
      </c>
      <c r="G2916" s="195">
        <v>0.25146198830409355</v>
      </c>
      <c r="H2916" s="195">
        <v>5.0125313283208017E-3</v>
      </c>
      <c r="I2916" s="195">
        <v>9.1896407685881365E-3</v>
      </c>
      <c r="J2916" s="194">
        <v>1</v>
      </c>
      <c r="K2916" s="196">
        <v>1197</v>
      </c>
      <c r="L2916" s="94"/>
      <c r="M2916" s="195">
        <v>9.9000000000000005E-2</v>
      </c>
      <c r="N2916" s="195">
        <v>0.13600000000000001</v>
      </c>
      <c r="O2916" s="195">
        <v>0.27600000000000002</v>
      </c>
      <c r="P2916" s="195">
        <v>0.32800000000000001</v>
      </c>
      <c r="Q2916" s="195">
        <v>0.19700000000000001</v>
      </c>
      <c r="R2916" s="195">
        <v>0.24399999999999999</v>
      </c>
      <c r="S2916" s="195">
        <v>5.2999999999999999E-2</v>
      </c>
      <c r="T2916" s="195">
        <v>8.1000000000000003E-2</v>
      </c>
      <c r="U2916" s="195">
        <v>2.3E-2</v>
      </c>
      <c r="V2916" s="195">
        <v>4.2000000000000003E-2</v>
      </c>
      <c r="W2916" s="195">
        <v>0.22800000000000001</v>
      </c>
      <c r="X2916" s="195">
        <v>0.27700000000000002</v>
      </c>
      <c r="Y2916" s="195">
        <v>2E-3</v>
      </c>
      <c r="Z2916" s="195">
        <v>1.0999999999999999E-2</v>
      </c>
      <c r="AA2916" s="195">
        <v>5.0000000000000001E-3</v>
      </c>
      <c r="AB2916" s="195">
        <v>1.6E-2</v>
      </c>
    </row>
    <row r="2917" spans="1:28" x14ac:dyDescent="0.25">
      <c r="A2917" s="94" t="s">
        <v>4360</v>
      </c>
      <c r="B2917" s="195">
        <v>0.33128078817733991</v>
      </c>
      <c r="C2917" s="195">
        <v>0.53078817733990147</v>
      </c>
      <c r="D2917" s="195">
        <v>6.0960591133004928E-2</v>
      </c>
      <c r="E2917" s="195">
        <v>1.7857142857142856E-2</v>
      </c>
      <c r="F2917" s="195">
        <v>6.1576354679802956E-4</v>
      </c>
      <c r="G2917" s="195">
        <v>3.8177339901477834E-2</v>
      </c>
      <c r="H2917" s="195">
        <v>4.3103448275862068E-3</v>
      </c>
      <c r="I2917" s="195">
        <v>1.600985221674877E-2</v>
      </c>
      <c r="J2917" s="194">
        <v>1</v>
      </c>
      <c r="K2917" s="196">
        <v>1624</v>
      </c>
      <c r="L2917" s="94"/>
      <c r="M2917" s="195">
        <v>0.309</v>
      </c>
      <c r="N2917" s="195">
        <v>0.35499999999999998</v>
      </c>
      <c r="O2917" s="195">
        <v>0.50600000000000001</v>
      </c>
      <c r="P2917" s="195">
        <v>0.55500000000000005</v>
      </c>
      <c r="Q2917" s="195">
        <v>0.05</v>
      </c>
      <c r="R2917" s="195">
        <v>7.3999999999999996E-2</v>
      </c>
      <c r="S2917" s="195">
        <v>1.2E-2</v>
      </c>
      <c r="T2917" s="195">
        <v>2.5999999999999999E-2</v>
      </c>
      <c r="U2917" s="195">
        <v>0</v>
      </c>
      <c r="V2917" s="195">
        <v>3.0000000000000001E-3</v>
      </c>
      <c r="W2917" s="195">
        <v>0.03</v>
      </c>
      <c r="X2917" s="195">
        <v>4.9000000000000002E-2</v>
      </c>
      <c r="Y2917" s="195">
        <v>2E-3</v>
      </c>
      <c r="Z2917" s="195">
        <v>8.9999999999999993E-3</v>
      </c>
      <c r="AA2917" s="195">
        <v>1.0999999999999999E-2</v>
      </c>
      <c r="AB2917" s="195">
        <v>2.3E-2</v>
      </c>
    </row>
    <row r="2918" spans="1:28" x14ac:dyDescent="0.25">
      <c r="A2918" s="94" t="s">
        <v>4361</v>
      </c>
      <c r="B2918" s="195" t="s">
        <v>143</v>
      </c>
      <c r="C2918" s="195">
        <v>0.30532212885154064</v>
      </c>
      <c r="D2918" s="195">
        <v>0.29971988795518206</v>
      </c>
      <c r="E2918" s="195">
        <v>0.13725490196078433</v>
      </c>
      <c r="F2918" s="195">
        <v>2.8011204481792717E-3</v>
      </c>
      <c r="G2918" s="195">
        <v>0.24649859943977592</v>
      </c>
      <c r="H2918" s="195">
        <v>8.4033613445378148E-3</v>
      </c>
      <c r="I2918" s="195" t="s">
        <v>143</v>
      </c>
      <c r="J2918" s="194">
        <v>1</v>
      </c>
      <c r="K2918" s="196">
        <v>357</v>
      </c>
      <c r="L2918" s="94"/>
      <c r="M2918" s="195" t="s">
        <v>143</v>
      </c>
      <c r="N2918" s="195" t="s">
        <v>143</v>
      </c>
      <c r="O2918" s="195">
        <v>0.26</v>
      </c>
      <c r="P2918" s="195">
        <v>0.35499999999999998</v>
      </c>
      <c r="Q2918" s="195">
        <v>0.255</v>
      </c>
      <c r="R2918" s="195">
        <v>0.34899999999999998</v>
      </c>
      <c r="S2918" s="195">
        <v>0.105</v>
      </c>
      <c r="T2918" s="195">
        <v>0.17699999999999999</v>
      </c>
      <c r="U2918" s="195">
        <v>0</v>
      </c>
      <c r="V2918" s="195">
        <v>1.6E-2</v>
      </c>
      <c r="W2918" s="195">
        <v>0.20499999999999999</v>
      </c>
      <c r="X2918" s="195">
        <v>0.29399999999999998</v>
      </c>
      <c r="Y2918" s="195">
        <v>3.0000000000000001E-3</v>
      </c>
      <c r="Z2918" s="195">
        <v>2.4E-2</v>
      </c>
      <c r="AA2918" s="195" t="s">
        <v>143</v>
      </c>
      <c r="AB2918" s="195" t="s">
        <v>143</v>
      </c>
    </row>
    <row r="2919" spans="1:28" x14ac:dyDescent="0.25">
      <c r="A2919" s="94" t="s">
        <v>4362</v>
      </c>
      <c r="B2919" s="195" t="s">
        <v>143</v>
      </c>
      <c r="C2919" s="195">
        <v>0.23483483483483483</v>
      </c>
      <c r="D2919" s="195">
        <v>0.22642642642642644</v>
      </c>
      <c r="E2919" s="195">
        <v>0.11531531531531532</v>
      </c>
      <c r="F2919" s="195">
        <v>1.8618618618618618E-2</v>
      </c>
      <c r="G2919" s="195">
        <v>0.3867867867867868</v>
      </c>
      <c r="H2919" s="195">
        <v>5.4054054054054057E-3</v>
      </c>
      <c r="I2919" s="195">
        <v>1.2612612612612612E-2</v>
      </c>
      <c r="J2919" s="194">
        <v>0.99999999999999989</v>
      </c>
      <c r="K2919" s="196">
        <v>1665</v>
      </c>
      <c r="L2919" s="94"/>
      <c r="M2919" s="195" t="s">
        <v>143</v>
      </c>
      <c r="N2919" s="195" t="s">
        <v>143</v>
      </c>
      <c r="O2919" s="195">
        <v>0.215</v>
      </c>
      <c r="P2919" s="195">
        <v>0.25600000000000001</v>
      </c>
      <c r="Q2919" s="195">
        <v>0.20699999999999999</v>
      </c>
      <c r="R2919" s="195">
        <v>0.247</v>
      </c>
      <c r="S2919" s="195">
        <v>0.10100000000000001</v>
      </c>
      <c r="T2919" s="195">
        <v>0.13200000000000001</v>
      </c>
      <c r="U2919" s="195">
        <v>1.2999999999999999E-2</v>
      </c>
      <c r="V2919" s="195">
        <v>2.5999999999999999E-2</v>
      </c>
      <c r="W2919" s="195">
        <v>0.36399999999999999</v>
      </c>
      <c r="X2919" s="195">
        <v>0.41</v>
      </c>
      <c r="Y2919" s="195">
        <v>3.0000000000000001E-3</v>
      </c>
      <c r="Z2919" s="195">
        <v>0.01</v>
      </c>
      <c r="AA2919" s="195">
        <v>8.0000000000000002E-3</v>
      </c>
      <c r="AB2919" s="195">
        <v>1.9E-2</v>
      </c>
    </row>
    <row r="2920" spans="1:28" x14ac:dyDescent="0.25">
      <c r="A2920" s="94" t="s">
        <v>4363</v>
      </c>
      <c r="B2920" s="195" t="s">
        <v>143</v>
      </c>
      <c r="C2920" s="195">
        <v>0.51990049751243783</v>
      </c>
      <c r="D2920" s="195">
        <v>0.32835820895522388</v>
      </c>
      <c r="E2920" s="195">
        <v>5.9701492537313432E-2</v>
      </c>
      <c r="F2920" s="195">
        <v>2.4875621890547263E-3</v>
      </c>
      <c r="G2920" s="195">
        <v>2.9850746268656716E-2</v>
      </c>
      <c r="H2920" s="195" t="s">
        <v>143</v>
      </c>
      <c r="I2920" s="195">
        <v>5.9701492537313432E-2</v>
      </c>
      <c r="J2920" s="194">
        <v>0.99999999999999989</v>
      </c>
      <c r="K2920" s="196">
        <v>402</v>
      </c>
      <c r="L2920" s="94"/>
      <c r="M2920" s="195" t="s">
        <v>143</v>
      </c>
      <c r="N2920" s="195" t="s">
        <v>143</v>
      </c>
      <c r="O2920" s="195">
        <v>0.47099999999999997</v>
      </c>
      <c r="P2920" s="195">
        <v>0.56799999999999995</v>
      </c>
      <c r="Q2920" s="195">
        <v>0.28399999999999997</v>
      </c>
      <c r="R2920" s="195">
        <v>0.376</v>
      </c>
      <c r="S2920" s="195">
        <v>0.04</v>
      </c>
      <c r="T2920" s="195">
        <v>8.6999999999999994E-2</v>
      </c>
      <c r="U2920" s="195">
        <v>0</v>
      </c>
      <c r="V2920" s="195">
        <v>1.4E-2</v>
      </c>
      <c r="W2920" s="195">
        <v>1.7000000000000001E-2</v>
      </c>
      <c r="X2920" s="195">
        <v>5.0999999999999997E-2</v>
      </c>
      <c r="Y2920" s="195" t="s">
        <v>143</v>
      </c>
      <c r="Z2920" s="195" t="s">
        <v>143</v>
      </c>
      <c r="AA2920" s="195">
        <v>0.04</v>
      </c>
      <c r="AB2920" s="195">
        <v>8.6999999999999994E-2</v>
      </c>
    </row>
    <row r="2921" spans="1:28" x14ac:dyDescent="0.25">
      <c r="A2921" s="94" t="s">
        <v>4364</v>
      </c>
      <c r="B2921" s="195" t="s">
        <v>143</v>
      </c>
      <c r="C2921" s="195">
        <v>0.24876847290640394</v>
      </c>
      <c r="D2921" s="195">
        <v>0.31773399014778325</v>
      </c>
      <c r="E2921" s="195">
        <v>8.8669950738916259E-2</v>
      </c>
      <c r="F2921" s="195">
        <v>9.852216748768473E-3</v>
      </c>
      <c r="G2921" s="195">
        <v>0.30788177339901479</v>
      </c>
      <c r="H2921" s="195">
        <v>2.4630541871921183E-3</v>
      </c>
      <c r="I2921" s="195">
        <v>2.4630541871921183E-2</v>
      </c>
      <c r="J2921" s="194">
        <v>1</v>
      </c>
      <c r="K2921" s="196">
        <v>406</v>
      </c>
      <c r="L2921" s="94"/>
      <c r="M2921" s="195" t="s">
        <v>143</v>
      </c>
      <c r="N2921" s="195" t="s">
        <v>143</v>
      </c>
      <c r="O2921" s="195">
        <v>0.20899999999999999</v>
      </c>
      <c r="P2921" s="195">
        <v>0.29299999999999998</v>
      </c>
      <c r="Q2921" s="195">
        <v>0.27400000000000002</v>
      </c>
      <c r="R2921" s="195">
        <v>0.36499999999999999</v>
      </c>
      <c r="S2921" s="195">
        <v>6.5000000000000002E-2</v>
      </c>
      <c r="T2921" s="195">
        <v>0.12</v>
      </c>
      <c r="U2921" s="195">
        <v>4.0000000000000001E-3</v>
      </c>
      <c r="V2921" s="195">
        <v>2.5000000000000001E-2</v>
      </c>
      <c r="W2921" s="195">
        <v>0.26500000000000001</v>
      </c>
      <c r="X2921" s="195">
        <v>0.35399999999999998</v>
      </c>
      <c r="Y2921" s="195">
        <v>0</v>
      </c>
      <c r="Z2921" s="195">
        <v>1.4E-2</v>
      </c>
      <c r="AA2921" s="195">
        <v>1.2999999999999999E-2</v>
      </c>
      <c r="AB2921" s="195">
        <v>4.4999999999999998E-2</v>
      </c>
    </row>
    <row r="2922" spans="1:28" x14ac:dyDescent="0.25">
      <c r="A2922" s="94" t="s">
        <v>4365</v>
      </c>
      <c r="B2922" s="195" t="s">
        <v>143</v>
      </c>
      <c r="C2922" s="195">
        <v>0.39615384615384613</v>
      </c>
      <c r="D2922" s="195">
        <v>0.17692307692307693</v>
      </c>
      <c r="E2922" s="195">
        <v>9.6153846153846159E-2</v>
      </c>
      <c r="F2922" s="195">
        <v>0.11153846153846154</v>
      </c>
      <c r="G2922" s="195">
        <v>0.2</v>
      </c>
      <c r="H2922" s="195" t="s">
        <v>143</v>
      </c>
      <c r="I2922" s="195">
        <v>1.9230769230769232E-2</v>
      </c>
      <c r="J2922" s="194">
        <v>1</v>
      </c>
      <c r="K2922" s="196">
        <v>260</v>
      </c>
      <c r="L2922" s="94"/>
      <c r="M2922" s="195" t="s">
        <v>143</v>
      </c>
      <c r="N2922" s="195" t="s">
        <v>143</v>
      </c>
      <c r="O2922" s="195">
        <v>0.33900000000000002</v>
      </c>
      <c r="P2922" s="195">
        <v>0.45700000000000002</v>
      </c>
      <c r="Q2922" s="195">
        <v>0.13500000000000001</v>
      </c>
      <c r="R2922" s="195">
        <v>0.22800000000000001</v>
      </c>
      <c r="S2922" s="195">
        <v>6.6000000000000003E-2</v>
      </c>
      <c r="T2922" s="195">
        <v>0.13800000000000001</v>
      </c>
      <c r="U2922" s="195">
        <v>7.9000000000000001E-2</v>
      </c>
      <c r="V2922" s="195">
        <v>0.156</v>
      </c>
      <c r="W2922" s="195">
        <v>0.156</v>
      </c>
      <c r="X2922" s="195">
        <v>0.253</v>
      </c>
      <c r="Y2922" s="195" t="s">
        <v>143</v>
      </c>
      <c r="Z2922" s="195" t="s">
        <v>143</v>
      </c>
      <c r="AA2922" s="195">
        <v>8.0000000000000002E-3</v>
      </c>
      <c r="AB2922" s="195">
        <v>4.3999999999999997E-2</v>
      </c>
    </row>
    <row r="2923" spans="1:28" x14ac:dyDescent="0.25">
      <c r="A2923" s="94" t="s">
        <v>4366</v>
      </c>
      <c r="B2923" s="195" t="s">
        <v>143</v>
      </c>
      <c r="C2923" s="195">
        <v>0.15987460815047022</v>
      </c>
      <c r="D2923" s="195">
        <v>0.15987460815047022</v>
      </c>
      <c r="E2923" s="195">
        <v>6.8965517241379309E-2</v>
      </c>
      <c r="F2923" s="195">
        <v>2.1943573667711599E-2</v>
      </c>
      <c r="G2923" s="195">
        <v>0.57680250783699061</v>
      </c>
      <c r="H2923" s="195">
        <v>6.269592476489028E-3</v>
      </c>
      <c r="I2923" s="195">
        <v>6.269592476489028E-3</v>
      </c>
      <c r="J2923" s="194">
        <v>1</v>
      </c>
      <c r="K2923" s="196">
        <v>319</v>
      </c>
      <c r="L2923" s="94"/>
      <c r="M2923" s="195" t="s">
        <v>143</v>
      </c>
      <c r="N2923" s="195" t="s">
        <v>143</v>
      </c>
      <c r="O2923" s="195">
        <v>0.124</v>
      </c>
      <c r="P2923" s="195">
        <v>0.20399999999999999</v>
      </c>
      <c r="Q2923" s="195">
        <v>0.124</v>
      </c>
      <c r="R2923" s="195">
        <v>0.20399999999999999</v>
      </c>
      <c r="S2923" s="195">
        <v>4.5999999999999999E-2</v>
      </c>
      <c r="T2923" s="195">
        <v>0.10199999999999999</v>
      </c>
      <c r="U2923" s="195">
        <v>1.0999999999999999E-2</v>
      </c>
      <c r="V2923" s="195">
        <v>4.4999999999999998E-2</v>
      </c>
      <c r="W2923" s="195">
        <v>0.52200000000000002</v>
      </c>
      <c r="X2923" s="195">
        <v>0.63</v>
      </c>
      <c r="Y2923" s="195">
        <v>2E-3</v>
      </c>
      <c r="Z2923" s="195">
        <v>2.3E-2</v>
      </c>
      <c r="AA2923" s="195">
        <v>2E-3</v>
      </c>
      <c r="AB2923" s="195">
        <v>2.3E-2</v>
      </c>
    </row>
    <row r="2924" spans="1:28" x14ac:dyDescent="0.25">
      <c r="A2924" s="94" t="s">
        <v>4367</v>
      </c>
      <c r="B2924" s="195" t="s">
        <v>143</v>
      </c>
      <c r="C2924" s="195">
        <v>0.42153413089373681</v>
      </c>
      <c r="D2924" s="195">
        <v>0.36382828993666433</v>
      </c>
      <c r="E2924" s="195">
        <v>9.2892329345531321E-2</v>
      </c>
      <c r="F2924" s="195">
        <v>9.852216748768473E-3</v>
      </c>
      <c r="G2924" s="195">
        <v>9.7818437719915552E-2</v>
      </c>
      <c r="H2924" s="195">
        <v>7.0372976776917663E-4</v>
      </c>
      <c r="I2924" s="195">
        <v>1.3370865587614356E-2</v>
      </c>
      <c r="J2924" s="194">
        <v>1</v>
      </c>
      <c r="K2924" s="196">
        <v>1421</v>
      </c>
      <c r="L2924" s="94"/>
      <c r="M2924" s="195" t="s">
        <v>143</v>
      </c>
      <c r="N2924" s="195" t="s">
        <v>143</v>
      </c>
      <c r="O2924" s="195">
        <v>0.39600000000000002</v>
      </c>
      <c r="P2924" s="195">
        <v>0.44700000000000001</v>
      </c>
      <c r="Q2924" s="195">
        <v>0.33900000000000002</v>
      </c>
      <c r="R2924" s="195">
        <v>0.38900000000000001</v>
      </c>
      <c r="S2924" s="195">
        <v>7.9000000000000001E-2</v>
      </c>
      <c r="T2924" s="195">
        <v>0.109</v>
      </c>
      <c r="U2924" s="195">
        <v>6.0000000000000001E-3</v>
      </c>
      <c r="V2924" s="195">
        <v>1.6E-2</v>
      </c>
      <c r="W2924" s="195">
        <v>8.3000000000000004E-2</v>
      </c>
      <c r="X2924" s="195">
        <v>0.114</v>
      </c>
      <c r="Y2924" s="195">
        <v>0</v>
      </c>
      <c r="Z2924" s="195">
        <v>4.0000000000000001E-3</v>
      </c>
      <c r="AA2924" s="195">
        <v>8.9999999999999993E-3</v>
      </c>
      <c r="AB2924" s="195">
        <v>2.1000000000000001E-2</v>
      </c>
    </row>
    <row r="2925" spans="1:28" x14ac:dyDescent="0.25">
      <c r="A2925" s="94" t="s">
        <v>4368</v>
      </c>
      <c r="B2925" s="195" t="s">
        <v>143</v>
      </c>
      <c r="C2925" s="195">
        <v>0.50740740740740742</v>
      </c>
      <c r="D2925" s="195">
        <v>0.3037037037037037</v>
      </c>
      <c r="E2925" s="195">
        <v>7.7777777777777779E-2</v>
      </c>
      <c r="F2925" s="195">
        <v>3.7037037037037038E-3</v>
      </c>
      <c r="G2925" s="195">
        <v>8.1481481481481488E-2</v>
      </c>
      <c r="H2925" s="195">
        <v>7.4074074074074077E-3</v>
      </c>
      <c r="I2925" s="195">
        <v>1.8518518518518517E-2</v>
      </c>
      <c r="J2925" s="194">
        <v>0.99999999999999989</v>
      </c>
      <c r="K2925" s="196">
        <v>270</v>
      </c>
      <c r="L2925" s="94"/>
      <c r="M2925" s="195" t="s">
        <v>143</v>
      </c>
      <c r="N2925" s="195" t="s">
        <v>143</v>
      </c>
      <c r="O2925" s="195">
        <v>0.44800000000000001</v>
      </c>
      <c r="P2925" s="195">
        <v>0.56699999999999995</v>
      </c>
      <c r="Q2925" s="195">
        <v>0.252</v>
      </c>
      <c r="R2925" s="195">
        <v>0.36099999999999999</v>
      </c>
      <c r="S2925" s="195">
        <v>5.0999999999999997E-2</v>
      </c>
      <c r="T2925" s="195">
        <v>0.11600000000000001</v>
      </c>
      <c r="U2925" s="195">
        <v>1E-3</v>
      </c>
      <c r="V2925" s="195">
        <v>2.1000000000000001E-2</v>
      </c>
      <c r="W2925" s="195">
        <v>5.3999999999999999E-2</v>
      </c>
      <c r="X2925" s="195">
        <v>0.12</v>
      </c>
      <c r="Y2925" s="195">
        <v>2E-3</v>
      </c>
      <c r="Z2925" s="195">
        <v>2.7E-2</v>
      </c>
      <c r="AA2925" s="195">
        <v>8.0000000000000002E-3</v>
      </c>
      <c r="AB2925" s="195">
        <v>4.2999999999999997E-2</v>
      </c>
    </row>
    <row r="2926" spans="1:28" x14ac:dyDescent="0.25">
      <c r="A2926" s="94" t="s">
        <v>4369</v>
      </c>
      <c r="B2926" s="195">
        <v>6.5375580129490629E-2</v>
      </c>
      <c r="C2926" s="195">
        <v>0.30080788403139863</v>
      </c>
      <c r="D2926" s="195">
        <v>0.28356156534693178</v>
      </c>
      <c r="E2926" s="195">
        <v>8.8466166275138938E-2</v>
      </c>
      <c r="F2926" s="195">
        <v>2.0168452415057582E-2</v>
      </c>
      <c r="G2926" s="195">
        <v>0.19652781756718044</v>
      </c>
      <c r="H2926" s="195">
        <v>6.703718558414026E-3</v>
      </c>
      <c r="I2926" s="195">
        <v>3.8388815676388015E-2</v>
      </c>
      <c r="J2926" s="194">
        <v>1</v>
      </c>
      <c r="K2926" s="196">
        <v>17453</v>
      </c>
      <c r="L2926" s="94"/>
      <c r="M2926" s="195">
        <v>6.2E-2</v>
      </c>
      <c r="N2926" s="195">
        <v>6.9000000000000006E-2</v>
      </c>
      <c r="O2926" s="195">
        <v>0.29399999999999998</v>
      </c>
      <c r="P2926" s="195">
        <v>0.308</v>
      </c>
      <c r="Q2926" s="195">
        <v>0.27700000000000002</v>
      </c>
      <c r="R2926" s="195">
        <v>0.28999999999999998</v>
      </c>
      <c r="S2926" s="195">
        <v>8.4000000000000005E-2</v>
      </c>
      <c r="T2926" s="195">
        <v>9.2999999999999999E-2</v>
      </c>
      <c r="U2926" s="195">
        <v>1.7999999999999999E-2</v>
      </c>
      <c r="V2926" s="195">
        <v>2.1999999999999999E-2</v>
      </c>
      <c r="W2926" s="195">
        <v>0.191</v>
      </c>
      <c r="X2926" s="195">
        <v>0.20200000000000001</v>
      </c>
      <c r="Y2926" s="195">
        <v>6.0000000000000001E-3</v>
      </c>
      <c r="Z2926" s="195">
        <v>8.0000000000000002E-3</v>
      </c>
      <c r="AA2926" s="195">
        <v>3.5999999999999997E-2</v>
      </c>
      <c r="AB2926" s="195">
        <v>4.1000000000000002E-2</v>
      </c>
    </row>
    <row r="2927" spans="1:28" x14ac:dyDescent="0.25">
      <c r="A2927" s="94" t="s">
        <v>4370</v>
      </c>
      <c r="B2927" s="195" t="s">
        <v>143</v>
      </c>
      <c r="C2927" s="195">
        <v>0.36633663366336633</v>
      </c>
      <c r="D2927" s="195">
        <v>0.30495049504950494</v>
      </c>
      <c r="E2927" s="195">
        <v>0.11089108910891089</v>
      </c>
      <c r="F2927" s="195">
        <v>1.1881188118811881E-2</v>
      </c>
      <c r="G2927" s="195">
        <v>0.17227722772277226</v>
      </c>
      <c r="H2927" s="195">
        <v>3.9603960396039604E-3</v>
      </c>
      <c r="I2927" s="195">
        <v>2.9702970297029702E-2</v>
      </c>
      <c r="J2927" s="194">
        <v>1</v>
      </c>
      <c r="K2927" s="196">
        <v>505</v>
      </c>
      <c r="L2927" s="94"/>
      <c r="M2927" s="195" t="s">
        <v>143</v>
      </c>
      <c r="N2927" s="195" t="s">
        <v>143</v>
      </c>
      <c r="O2927" s="195">
        <v>0.32500000000000001</v>
      </c>
      <c r="P2927" s="195">
        <v>0.40899999999999997</v>
      </c>
      <c r="Q2927" s="195">
        <v>0.26600000000000001</v>
      </c>
      <c r="R2927" s="195">
        <v>0.34599999999999997</v>
      </c>
      <c r="S2927" s="195">
        <v>8.5999999999999993E-2</v>
      </c>
      <c r="T2927" s="195">
        <v>0.14099999999999999</v>
      </c>
      <c r="U2927" s="195">
        <v>5.0000000000000001E-3</v>
      </c>
      <c r="V2927" s="195">
        <v>2.5999999999999999E-2</v>
      </c>
      <c r="W2927" s="195">
        <v>0.14199999999999999</v>
      </c>
      <c r="X2927" s="195">
        <v>0.20799999999999999</v>
      </c>
      <c r="Y2927" s="195">
        <v>1E-3</v>
      </c>
      <c r="Z2927" s="195">
        <v>1.4E-2</v>
      </c>
      <c r="AA2927" s="195">
        <v>1.7999999999999999E-2</v>
      </c>
      <c r="AB2927" s="195">
        <v>4.8000000000000001E-2</v>
      </c>
    </row>
    <row r="2928" spans="1:28" x14ac:dyDescent="0.25">
      <c r="A2928" s="94" t="s">
        <v>4371</v>
      </c>
      <c r="B2928" s="195" t="s">
        <v>143</v>
      </c>
      <c r="C2928" s="195">
        <v>0.1038961038961039</v>
      </c>
      <c r="D2928" s="195">
        <v>0.27056277056277056</v>
      </c>
      <c r="E2928" s="195">
        <v>7.3593073593073599E-2</v>
      </c>
      <c r="F2928" s="195">
        <v>1.0822510822510822E-2</v>
      </c>
      <c r="G2928" s="195">
        <v>0.48484848484848486</v>
      </c>
      <c r="H2928" s="195">
        <v>2.3809523809523808E-2</v>
      </c>
      <c r="I2928" s="195">
        <v>3.2467532467532464E-2</v>
      </c>
      <c r="J2928" s="194">
        <v>1</v>
      </c>
      <c r="K2928" s="196">
        <v>462</v>
      </c>
      <c r="L2928" s="94"/>
      <c r="M2928" s="195" t="s">
        <v>143</v>
      </c>
      <c r="N2928" s="195" t="s">
        <v>143</v>
      </c>
      <c r="O2928" s="195">
        <v>7.9000000000000001E-2</v>
      </c>
      <c r="P2928" s="195">
        <v>0.13500000000000001</v>
      </c>
      <c r="Q2928" s="195">
        <v>0.23200000000000001</v>
      </c>
      <c r="R2928" s="195">
        <v>0.313</v>
      </c>
      <c r="S2928" s="195">
        <v>5.2999999999999999E-2</v>
      </c>
      <c r="T2928" s="195">
        <v>0.10100000000000001</v>
      </c>
      <c r="U2928" s="195">
        <v>5.0000000000000001E-3</v>
      </c>
      <c r="V2928" s="195">
        <v>2.5000000000000001E-2</v>
      </c>
      <c r="W2928" s="195">
        <v>0.44</v>
      </c>
      <c r="X2928" s="195">
        <v>0.53</v>
      </c>
      <c r="Y2928" s="195">
        <v>1.2999999999999999E-2</v>
      </c>
      <c r="Z2928" s="195">
        <v>4.2000000000000003E-2</v>
      </c>
      <c r="AA2928" s="195">
        <v>0.02</v>
      </c>
      <c r="AB2928" s="195">
        <v>5.2999999999999999E-2</v>
      </c>
    </row>
    <row r="2929" spans="1:28" x14ac:dyDescent="0.25">
      <c r="A2929" s="94" t="s">
        <v>4372</v>
      </c>
      <c r="B2929" s="195">
        <v>0.54670329670329665</v>
      </c>
      <c r="C2929" s="195">
        <v>9.1575091575091575E-4</v>
      </c>
      <c r="D2929" s="195">
        <v>0.31959706959706957</v>
      </c>
      <c r="E2929" s="195">
        <v>9.1575091575091569E-2</v>
      </c>
      <c r="F2929" s="195">
        <v>5.4945054945054949E-3</v>
      </c>
      <c r="G2929" s="195">
        <v>1.0073260073260074E-2</v>
      </c>
      <c r="H2929" s="195" t="s">
        <v>143</v>
      </c>
      <c r="I2929" s="195">
        <v>2.564102564102564E-2</v>
      </c>
      <c r="J2929" s="194">
        <v>0.99999999999999989</v>
      </c>
      <c r="K2929" s="196">
        <v>1092</v>
      </c>
      <c r="L2929" s="94"/>
      <c r="M2929" s="195">
        <v>0.51700000000000002</v>
      </c>
      <c r="N2929" s="195">
        <v>0.57599999999999996</v>
      </c>
      <c r="O2929" s="195">
        <v>0</v>
      </c>
      <c r="P2929" s="195">
        <v>5.0000000000000001E-3</v>
      </c>
      <c r="Q2929" s="195">
        <v>0.29299999999999998</v>
      </c>
      <c r="R2929" s="195">
        <v>0.34799999999999998</v>
      </c>
      <c r="S2929" s="195">
        <v>7.5999999999999998E-2</v>
      </c>
      <c r="T2929" s="195">
        <v>0.11</v>
      </c>
      <c r="U2929" s="195">
        <v>3.0000000000000001E-3</v>
      </c>
      <c r="V2929" s="195">
        <v>1.2E-2</v>
      </c>
      <c r="W2929" s="195">
        <v>6.0000000000000001E-3</v>
      </c>
      <c r="X2929" s="195">
        <v>1.7999999999999999E-2</v>
      </c>
      <c r="Y2929" s="195" t="s">
        <v>143</v>
      </c>
      <c r="Z2929" s="195" t="s">
        <v>143</v>
      </c>
      <c r="AA2929" s="195">
        <v>1.7999999999999999E-2</v>
      </c>
      <c r="AB2929" s="195">
        <v>3.6999999999999998E-2</v>
      </c>
    </row>
    <row r="2930" spans="1:28" x14ac:dyDescent="0.25">
      <c r="A2930" s="94" t="s">
        <v>4373</v>
      </c>
      <c r="B2930" s="195">
        <v>9.0817862518815851E-2</v>
      </c>
      <c r="C2930" s="195">
        <v>0.24987456096337179</v>
      </c>
      <c r="D2930" s="195">
        <v>0.26241846462619167</v>
      </c>
      <c r="E2930" s="195">
        <v>8.8309081786251881E-2</v>
      </c>
      <c r="F2930" s="195">
        <v>4.0140491721023581E-2</v>
      </c>
      <c r="G2930" s="195">
        <v>0.23482187656798795</v>
      </c>
      <c r="H2930" s="195">
        <v>9.5333667837431014E-3</v>
      </c>
      <c r="I2930" s="195">
        <v>2.408429503261415E-2</v>
      </c>
      <c r="J2930" s="194">
        <v>0.99999999999999989</v>
      </c>
      <c r="K2930" s="196">
        <v>1993</v>
      </c>
      <c r="L2930" s="94"/>
      <c r="M2930" s="195">
        <v>7.9000000000000001E-2</v>
      </c>
      <c r="N2930" s="195">
        <v>0.104</v>
      </c>
      <c r="O2930" s="195">
        <v>0.23100000000000001</v>
      </c>
      <c r="P2930" s="195">
        <v>0.26900000000000002</v>
      </c>
      <c r="Q2930" s="195">
        <v>0.24399999999999999</v>
      </c>
      <c r="R2930" s="195">
        <v>0.28199999999999997</v>
      </c>
      <c r="S2930" s="195">
        <v>7.6999999999999999E-2</v>
      </c>
      <c r="T2930" s="195">
        <v>0.10199999999999999</v>
      </c>
      <c r="U2930" s="195">
        <v>3.2000000000000001E-2</v>
      </c>
      <c r="V2930" s="195">
        <v>0.05</v>
      </c>
      <c r="W2930" s="195">
        <v>0.217</v>
      </c>
      <c r="X2930" s="195">
        <v>0.254</v>
      </c>
      <c r="Y2930" s="195">
        <v>6.0000000000000001E-3</v>
      </c>
      <c r="Z2930" s="195">
        <v>1.4999999999999999E-2</v>
      </c>
      <c r="AA2930" s="195">
        <v>1.7999999999999999E-2</v>
      </c>
      <c r="AB2930" s="195">
        <v>3.2000000000000001E-2</v>
      </c>
    </row>
    <row r="2931" spans="1:28" x14ac:dyDescent="0.25">
      <c r="A2931" s="94" t="s">
        <v>4374</v>
      </c>
      <c r="B2931" s="195">
        <v>0.31980575789108567</v>
      </c>
      <c r="C2931" s="195">
        <v>0.46895594866458551</v>
      </c>
      <c r="D2931" s="195">
        <v>0.10371141172389872</v>
      </c>
      <c r="E2931" s="195">
        <v>2.6014568158168574E-2</v>
      </c>
      <c r="F2931" s="195">
        <v>6.9372181755116198E-4</v>
      </c>
      <c r="G2931" s="195">
        <v>3.7114117238987165E-2</v>
      </c>
      <c r="H2931" s="195">
        <v>5.8966354491848767E-3</v>
      </c>
      <c r="I2931" s="195">
        <v>3.7807839056538325E-2</v>
      </c>
      <c r="J2931" s="194">
        <v>0.99999999999999989</v>
      </c>
      <c r="K2931" s="196">
        <v>2883</v>
      </c>
      <c r="L2931" s="94"/>
      <c r="M2931" s="195">
        <v>0.30299999999999999</v>
      </c>
      <c r="N2931" s="195">
        <v>0.33700000000000002</v>
      </c>
      <c r="O2931" s="195">
        <v>0.45100000000000001</v>
      </c>
      <c r="P2931" s="195">
        <v>0.48699999999999999</v>
      </c>
      <c r="Q2931" s="195">
        <v>9.2999999999999999E-2</v>
      </c>
      <c r="R2931" s="195">
        <v>0.115</v>
      </c>
      <c r="S2931" s="195">
        <v>2.1000000000000001E-2</v>
      </c>
      <c r="T2931" s="195">
        <v>3.2000000000000001E-2</v>
      </c>
      <c r="U2931" s="195">
        <v>0</v>
      </c>
      <c r="V2931" s="195">
        <v>3.0000000000000001E-3</v>
      </c>
      <c r="W2931" s="195">
        <v>3.1E-2</v>
      </c>
      <c r="X2931" s="195">
        <v>4.4999999999999998E-2</v>
      </c>
      <c r="Y2931" s="195">
        <v>4.0000000000000001E-3</v>
      </c>
      <c r="Z2931" s="195">
        <v>8.9999999999999993E-3</v>
      </c>
      <c r="AA2931" s="195">
        <v>3.1E-2</v>
      </c>
      <c r="AB2931" s="195">
        <v>4.4999999999999998E-2</v>
      </c>
    </row>
    <row r="2932" spans="1:28" x14ac:dyDescent="0.25">
      <c r="A2932" s="94" t="s">
        <v>4375</v>
      </c>
      <c r="B2932" s="195" t="s">
        <v>143</v>
      </c>
      <c r="C2932" s="195">
        <v>0.20533880903490759</v>
      </c>
      <c r="D2932" s="195">
        <v>0.36960985626283366</v>
      </c>
      <c r="E2932" s="195">
        <v>0.13963039014373715</v>
      </c>
      <c r="F2932" s="195">
        <v>2.0533880903490759E-2</v>
      </c>
      <c r="G2932" s="195">
        <v>0.23819301848049282</v>
      </c>
      <c r="H2932" s="195">
        <v>8.2135523613963042E-3</v>
      </c>
      <c r="I2932" s="195">
        <v>1.8480492813141684E-2</v>
      </c>
      <c r="J2932" s="194">
        <v>0.99999999999999989</v>
      </c>
      <c r="K2932" s="196">
        <v>487</v>
      </c>
      <c r="L2932" s="94"/>
      <c r="M2932" s="195" t="s">
        <v>143</v>
      </c>
      <c r="N2932" s="195" t="s">
        <v>143</v>
      </c>
      <c r="O2932" s="195">
        <v>0.17199999999999999</v>
      </c>
      <c r="P2932" s="195">
        <v>0.24299999999999999</v>
      </c>
      <c r="Q2932" s="195">
        <v>0.32800000000000001</v>
      </c>
      <c r="R2932" s="195">
        <v>0.41299999999999998</v>
      </c>
      <c r="S2932" s="195">
        <v>0.112</v>
      </c>
      <c r="T2932" s="195">
        <v>0.17299999999999999</v>
      </c>
      <c r="U2932" s="195">
        <v>1.0999999999999999E-2</v>
      </c>
      <c r="V2932" s="195">
        <v>3.6999999999999998E-2</v>
      </c>
      <c r="W2932" s="195">
        <v>0.20300000000000001</v>
      </c>
      <c r="X2932" s="195">
        <v>0.27800000000000002</v>
      </c>
      <c r="Y2932" s="195">
        <v>3.0000000000000001E-3</v>
      </c>
      <c r="Z2932" s="195">
        <v>2.1000000000000001E-2</v>
      </c>
      <c r="AA2932" s="195">
        <v>0.01</v>
      </c>
      <c r="AB2932" s="195">
        <v>3.5000000000000003E-2</v>
      </c>
    </row>
    <row r="2933" spans="1:28" x14ac:dyDescent="0.25">
      <c r="A2933" s="94" t="s">
        <v>4376</v>
      </c>
      <c r="B2933" s="195" t="s">
        <v>143</v>
      </c>
      <c r="C2933" s="195">
        <v>0.25439093484419262</v>
      </c>
      <c r="D2933" s="195">
        <v>0.25099150141643062</v>
      </c>
      <c r="E2933" s="195">
        <v>0.10538243626062323</v>
      </c>
      <c r="F2933" s="195">
        <v>2.0396600566572238E-2</v>
      </c>
      <c r="G2933" s="195">
        <v>0.33824362606232294</v>
      </c>
      <c r="H2933" s="195">
        <v>1.2464589235127478E-2</v>
      </c>
      <c r="I2933" s="195">
        <v>1.8130311614730877E-2</v>
      </c>
      <c r="J2933" s="194">
        <v>1</v>
      </c>
      <c r="K2933" s="196">
        <v>1765</v>
      </c>
      <c r="L2933" s="94"/>
      <c r="M2933" s="195" t="s">
        <v>143</v>
      </c>
      <c r="N2933" s="195" t="s">
        <v>143</v>
      </c>
      <c r="O2933" s="195">
        <v>0.23499999999999999</v>
      </c>
      <c r="P2933" s="195">
        <v>0.27500000000000002</v>
      </c>
      <c r="Q2933" s="195">
        <v>0.23100000000000001</v>
      </c>
      <c r="R2933" s="195">
        <v>0.27200000000000002</v>
      </c>
      <c r="S2933" s="195">
        <v>9.1999999999999998E-2</v>
      </c>
      <c r="T2933" s="195">
        <v>0.121</v>
      </c>
      <c r="U2933" s="195">
        <v>1.4999999999999999E-2</v>
      </c>
      <c r="V2933" s="195">
        <v>2.8000000000000001E-2</v>
      </c>
      <c r="W2933" s="195">
        <v>0.317</v>
      </c>
      <c r="X2933" s="195">
        <v>0.36099999999999999</v>
      </c>
      <c r="Y2933" s="195">
        <v>8.0000000000000002E-3</v>
      </c>
      <c r="Z2933" s="195">
        <v>1.9E-2</v>
      </c>
      <c r="AA2933" s="195">
        <v>1.2999999999999999E-2</v>
      </c>
      <c r="AB2933" s="195">
        <v>2.5000000000000001E-2</v>
      </c>
    </row>
    <row r="2934" spans="1:28" x14ac:dyDescent="0.25">
      <c r="A2934" s="94" t="s">
        <v>4377</v>
      </c>
      <c r="B2934" s="195" t="s">
        <v>143</v>
      </c>
      <c r="C2934" s="195">
        <v>0.45534729878721059</v>
      </c>
      <c r="D2934" s="195">
        <v>0.34619625137816978</v>
      </c>
      <c r="E2934" s="195">
        <v>5.6229327453142228E-2</v>
      </c>
      <c r="F2934" s="195">
        <v>1.1025358324145534E-2</v>
      </c>
      <c r="G2934" s="195">
        <v>2.5358324145534728E-2</v>
      </c>
      <c r="H2934" s="195" t="s">
        <v>143</v>
      </c>
      <c r="I2934" s="195">
        <v>0.10584343991179714</v>
      </c>
      <c r="J2934" s="194">
        <v>1</v>
      </c>
      <c r="K2934" s="196">
        <v>907</v>
      </c>
      <c r="L2934" s="94"/>
      <c r="M2934" s="195" t="s">
        <v>143</v>
      </c>
      <c r="N2934" s="195" t="s">
        <v>143</v>
      </c>
      <c r="O2934" s="195">
        <v>0.42299999999999999</v>
      </c>
      <c r="P2934" s="195">
        <v>0.48799999999999999</v>
      </c>
      <c r="Q2934" s="195">
        <v>0.316</v>
      </c>
      <c r="R2934" s="195">
        <v>0.378</v>
      </c>
      <c r="S2934" s="195">
        <v>4.2999999999999997E-2</v>
      </c>
      <c r="T2934" s="195">
        <v>7.2999999999999995E-2</v>
      </c>
      <c r="U2934" s="195">
        <v>6.0000000000000001E-3</v>
      </c>
      <c r="V2934" s="195">
        <v>0.02</v>
      </c>
      <c r="W2934" s="195">
        <v>1.7000000000000001E-2</v>
      </c>
      <c r="X2934" s="195">
        <v>3.7999999999999999E-2</v>
      </c>
      <c r="Y2934" s="195" t="s">
        <v>143</v>
      </c>
      <c r="Z2934" s="195" t="s">
        <v>143</v>
      </c>
      <c r="AA2934" s="195">
        <v>8.6999999999999994E-2</v>
      </c>
      <c r="AB2934" s="195">
        <v>0.128</v>
      </c>
    </row>
    <row r="2935" spans="1:28" x14ac:dyDescent="0.25">
      <c r="A2935" s="94" t="s">
        <v>4378</v>
      </c>
      <c r="B2935" s="195" t="s">
        <v>143</v>
      </c>
      <c r="C2935" s="195">
        <v>0.21357850070721357</v>
      </c>
      <c r="D2935" s="195">
        <v>0.33946251768033947</v>
      </c>
      <c r="E2935" s="195">
        <v>0.10891089108910891</v>
      </c>
      <c r="F2935" s="195">
        <v>9.9009900990099011E-3</v>
      </c>
      <c r="G2935" s="195">
        <v>0.28005657708628007</v>
      </c>
      <c r="H2935" s="195">
        <v>2.828854314002829E-3</v>
      </c>
      <c r="I2935" s="195">
        <v>4.5261669024045263E-2</v>
      </c>
      <c r="J2935" s="194">
        <v>1</v>
      </c>
      <c r="K2935" s="196">
        <v>707</v>
      </c>
      <c r="L2935" s="94"/>
      <c r="M2935" s="195" t="s">
        <v>143</v>
      </c>
      <c r="N2935" s="195" t="s">
        <v>143</v>
      </c>
      <c r="O2935" s="195">
        <v>0.185</v>
      </c>
      <c r="P2935" s="195">
        <v>0.245</v>
      </c>
      <c r="Q2935" s="195">
        <v>0.30599999999999999</v>
      </c>
      <c r="R2935" s="195">
        <v>0.375</v>
      </c>
      <c r="S2935" s="195">
        <v>8.7999999999999995E-2</v>
      </c>
      <c r="T2935" s="195">
        <v>0.13400000000000001</v>
      </c>
      <c r="U2935" s="195">
        <v>5.0000000000000001E-3</v>
      </c>
      <c r="V2935" s="195">
        <v>0.02</v>
      </c>
      <c r="W2935" s="195">
        <v>0.248</v>
      </c>
      <c r="X2935" s="195">
        <v>0.314</v>
      </c>
      <c r="Y2935" s="195">
        <v>1E-3</v>
      </c>
      <c r="Z2935" s="195">
        <v>0.01</v>
      </c>
      <c r="AA2935" s="195">
        <v>3.2000000000000001E-2</v>
      </c>
      <c r="AB2935" s="195">
        <v>6.3E-2</v>
      </c>
    </row>
    <row r="2936" spans="1:28" x14ac:dyDescent="0.25">
      <c r="A2936" s="94" t="s">
        <v>4379</v>
      </c>
      <c r="B2936" s="195" t="s">
        <v>143</v>
      </c>
      <c r="C2936" s="195">
        <v>0.41843971631205673</v>
      </c>
      <c r="D2936" s="195">
        <v>0.19621749408983452</v>
      </c>
      <c r="E2936" s="195">
        <v>6.6193853427895979E-2</v>
      </c>
      <c r="F2936" s="195">
        <v>0.12529550827423167</v>
      </c>
      <c r="G2936" s="195">
        <v>0.16784869976359337</v>
      </c>
      <c r="H2936" s="195">
        <v>9.4562647754137114E-3</v>
      </c>
      <c r="I2936" s="195">
        <v>1.6548463356973995E-2</v>
      </c>
      <c r="J2936" s="194">
        <v>1</v>
      </c>
      <c r="K2936" s="196">
        <v>423</v>
      </c>
      <c r="L2936" s="94"/>
      <c r="M2936" s="195" t="s">
        <v>143</v>
      </c>
      <c r="N2936" s="195" t="s">
        <v>143</v>
      </c>
      <c r="O2936" s="195">
        <v>0.372</v>
      </c>
      <c r="P2936" s="195">
        <v>0.46600000000000003</v>
      </c>
      <c r="Q2936" s="195">
        <v>0.161</v>
      </c>
      <c r="R2936" s="195">
        <v>0.23699999999999999</v>
      </c>
      <c r="S2936" s="195">
        <v>4.5999999999999999E-2</v>
      </c>
      <c r="T2936" s="195">
        <v>9.4E-2</v>
      </c>
      <c r="U2936" s="195">
        <v>9.7000000000000003E-2</v>
      </c>
      <c r="V2936" s="195">
        <v>0.16</v>
      </c>
      <c r="W2936" s="195">
        <v>0.13500000000000001</v>
      </c>
      <c r="X2936" s="195">
        <v>0.20599999999999999</v>
      </c>
      <c r="Y2936" s="195">
        <v>4.0000000000000001E-3</v>
      </c>
      <c r="Z2936" s="195">
        <v>2.4E-2</v>
      </c>
      <c r="AA2936" s="195">
        <v>8.0000000000000002E-3</v>
      </c>
      <c r="AB2936" s="195">
        <v>3.4000000000000002E-2</v>
      </c>
    </row>
    <row r="2937" spans="1:28" x14ac:dyDescent="0.25">
      <c r="A2937" s="94" t="s">
        <v>4380</v>
      </c>
      <c r="B2937" s="195" t="s">
        <v>143</v>
      </c>
      <c r="C2937" s="195">
        <v>0.16798418972332016</v>
      </c>
      <c r="D2937" s="195">
        <v>0.22134387351778656</v>
      </c>
      <c r="E2937" s="195">
        <v>9.6837944664031617E-2</v>
      </c>
      <c r="F2937" s="195">
        <v>2.3715415019762844E-2</v>
      </c>
      <c r="G2937" s="195">
        <v>0.43675889328063239</v>
      </c>
      <c r="H2937" s="195">
        <v>1.5810276679841896E-2</v>
      </c>
      <c r="I2937" s="195">
        <v>3.7549407114624504E-2</v>
      </c>
      <c r="J2937" s="194">
        <v>0.99999999999999989</v>
      </c>
      <c r="K2937" s="196">
        <v>506</v>
      </c>
      <c r="L2937" s="94"/>
      <c r="M2937" s="195" t="s">
        <v>143</v>
      </c>
      <c r="N2937" s="195" t="s">
        <v>143</v>
      </c>
      <c r="O2937" s="195">
        <v>0.13800000000000001</v>
      </c>
      <c r="P2937" s="195">
        <v>0.20300000000000001</v>
      </c>
      <c r="Q2937" s="195">
        <v>0.187</v>
      </c>
      <c r="R2937" s="195">
        <v>0.26</v>
      </c>
      <c r="S2937" s="195">
        <v>7.3999999999999996E-2</v>
      </c>
      <c r="T2937" s="195">
        <v>0.126</v>
      </c>
      <c r="U2937" s="195">
        <v>1.4E-2</v>
      </c>
      <c r="V2937" s="195">
        <v>4.1000000000000002E-2</v>
      </c>
      <c r="W2937" s="195">
        <v>0.39400000000000002</v>
      </c>
      <c r="X2937" s="195">
        <v>0.48</v>
      </c>
      <c r="Y2937" s="195">
        <v>8.0000000000000002E-3</v>
      </c>
      <c r="Z2937" s="195">
        <v>3.1E-2</v>
      </c>
      <c r="AA2937" s="195">
        <v>2.4E-2</v>
      </c>
      <c r="AB2937" s="195">
        <v>5.8000000000000003E-2</v>
      </c>
    </row>
    <row r="2938" spans="1:28" x14ac:dyDescent="0.25">
      <c r="A2938" s="94" t="s">
        <v>4381</v>
      </c>
      <c r="B2938" s="195" t="s">
        <v>143</v>
      </c>
      <c r="C2938" s="195">
        <v>0.31878557874762808</v>
      </c>
      <c r="D2938" s="195">
        <v>0.43529411764705883</v>
      </c>
      <c r="E2938" s="195">
        <v>7.9696394686907021E-2</v>
      </c>
      <c r="F2938" s="195">
        <v>1.2144212523719165E-2</v>
      </c>
      <c r="G2938" s="195">
        <v>0.1032258064516129</v>
      </c>
      <c r="H2938" s="195">
        <v>4.1745730550284627E-3</v>
      </c>
      <c r="I2938" s="195">
        <v>4.6679316888045538E-2</v>
      </c>
      <c r="J2938" s="194">
        <v>1</v>
      </c>
      <c r="K2938" s="196">
        <v>2635</v>
      </c>
      <c r="L2938" s="94"/>
      <c r="M2938" s="195" t="s">
        <v>143</v>
      </c>
      <c r="N2938" s="195" t="s">
        <v>143</v>
      </c>
      <c r="O2938" s="195">
        <v>0.30099999999999999</v>
      </c>
      <c r="P2938" s="195">
        <v>0.33700000000000002</v>
      </c>
      <c r="Q2938" s="195">
        <v>0.41599999999999998</v>
      </c>
      <c r="R2938" s="195">
        <v>0.45400000000000001</v>
      </c>
      <c r="S2938" s="195">
        <v>7.0000000000000007E-2</v>
      </c>
      <c r="T2938" s="195">
        <v>9.0999999999999998E-2</v>
      </c>
      <c r="U2938" s="195">
        <v>8.9999999999999993E-3</v>
      </c>
      <c r="V2938" s="195">
        <v>1.7000000000000001E-2</v>
      </c>
      <c r="W2938" s="195">
        <v>9.1999999999999998E-2</v>
      </c>
      <c r="X2938" s="195">
        <v>0.115</v>
      </c>
      <c r="Y2938" s="195">
        <v>2E-3</v>
      </c>
      <c r="Z2938" s="195">
        <v>7.0000000000000001E-3</v>
      </c>
      <c r="AA2938" s="195">
        <v>3.9E-2</v>
      </c>
      <c r="AB2938" s="195">
        <v>5.5E-2</v>
      </c>
    </row>
    <row r="2939" spans="1:28" x14ac:dyDescent="0.25">
      <c r="A2939" s="94" t="s">
        <v>4382</v>
      </c>
      <c r="B2939" s="195" t="s">
        <v>143</v>
      </c>
      <c r="C2939" s="195">
        <v>0.50123456790123455</v>
      </c>
      <c r="D2939" s="195">
        <v>0.29135802469135802</v>
      </c>
      <c r="E2939" s="195">
        <v>7.160493827160494E-2</v>
      </c>
      <c r="F2939" s="195">
        <v>4.9382716049382715E-3</v>
      </c>
      <c r="G2939" s="195">
        <v>6.9135802469135796E-2</v>
      </c>
      <c r="H2939" s="195">
        <v>7.4074074074074077E-3</v>
      </c>
      <c r="I2939" s="195">
        <v>5.4320987654320987E-2</v>
      </c>
      <c r="J2939" s="194">
        <v>1</v>
      </c>
      <c r="K2939" s="196">
        <v>405</v>
      </c>
      <c r="L2939" s="94"/>
      <c r="M2939" s="195" t="s">
        <v>143</v>
      </c>
      <c r="N2939" s="195" t="s">
        <v>143</v>
      </c>
      <c r="O2939" s="195">
        <v>0.45300000000000001</v>
      </c>
      <c r="P2939" s="195">
        <v>0.55000000000000004</v>
      </c>
      <c r="Q2939" s="195">
        <v>0.249</v>
      </c>
      <c r="R2939" s="195">
        <v>0.33700000000000002</v>
      </c>
      <c r="S2939" s="195">
        <v>0.05</v>
      </c>
      <c r="T2939" s="195">
        <v>0.10100000000000001</v>
      </c>
      <c r="U2939" s="195">
        <v>1E-3</v>
      </c>
      <c r="V2939" s="195">
        <v>1.7999999999999999E-2</v>
      </c>
      <c r="W2939" s="195">
        <v>4.8000000000000001E-2</v>
      </c>
      <c r="X2939" s="195">
        <v>9.8000000000000004E-2</v>
      </c>
      <c r="Y2939" s="195">
        <v>3.0000000000000001E-3</v>
      </c>
      <c r="Z2939" s="195">
        <v>2.1999999999999999E-2</v>
      </c>
      <c r="AA2939" s="195">
        <v>3.5999999999999997E-2</v>
      </c>
      <c r="AB2939" s="195">
        <v>8.1000000000000003E-2</v>
      </c>
    </row>
    <row r="2940" spans="1:28" x14ac:dyDescent="0.25">
      <c r="A2940" s="94" t="s">
        <v>4383</v>
      </c>
      <c r="B2940" s="195">
        <v>7.1257689678742311E-2</v>
      </c>
      <c r="C2940" s="195">
        <v>0.313568010936432</v>
      </c>
      <c r="D2940" s="195">
        <v>0.28673957621326041</v>
      </c>
      <c r="E2940" s="195">
        <v>7.5786056049213943E-2</v>
      </c>
      <c r="F2940" s="195">
        <v>2.9049897470950103E-2</v>
      </c>
      <c r="G2940" s="195">
        <v>0.17788790157211209</v>
      </c>
      <c r="H2940" s="195">
        <v>5.297334244702666E-3</v>
      </c>
      <c r="I2940" s="195">
        <v>4.0413533834586464E-2</v>
      </c>
      <c r="J2940" s="194">
        <v>1</v>
      </c>
      <c r="K2940" s="196">
        <v>11704</v>
      </c>
      <c r="L2940" s="94"/>
      <c r="M2940" s="195">
        <v>6.7000000000000004E-2</v>
      </c>
      <c r="N2940" s="195">
        <v>7.5999999999999998E-2</v>
      </c>
      <c r="O2940" s="195">
        <v>0.30499999999999999</v>
      </c>
      <c r="P2940" s="195">
        <v>0.32200000000000001</v>
      </c>
      <c r="Q2940" s="195">
        <v>0.27900000000000003</v>
      </c>
      <c r="R2940" s="195">
        <v>0.29499999999999998</v>
      </c>
      <c r="S2940" s="195">
        <v>7.0999999999999994E-2</v>
      </c>
      <c r="T2940" s="195">
        <v>8.1000000000000003E-2</v>
      </c>
      <c r="U2940" s="195">
        <v>2.5999999999999999E-2</v>
      </c>
      <c r="V2940" s="195">
        <v>3.2000000000000001E-2</v>
      </c>
      <c r="W2940" s="195">
        <v>0.17100000000000001</v>
      </c>
      <c r="X2940" s="195">
        <v>0.185</v>
      </c>
      <c r="Y2940" s="195">
        <v>4.0000000000000001E-3</v>
      </c>
      <c r="Z2940" s="195">
        <v>7.0000000000000001E-3</v>
      </c>
      <c r="AA2940" s="195">
        <v>3.6999999999999998E-2</v>
      </c>
      <c r="AB2940" s="195">
        <v>4.3999999999999997E-2</v>
      </c>
    </row>
    <row r="2941" spans="1:28" x14ac:dyDescent="0.25">
      <c r="A2941" s="94" t="s">
        <v>4384</v>
      </c>
      <c r="B2941" s="195" t="s">
        <v>143</v>
      </c>
      <c r="C2941" s="195">
        <v>0.48895899053627762</v>
      </c>
      <c r="D2941" s="195">
        <v>0.24605678233438485</v>
      </c>
      <c r="E2941" s="195">
        <v>7.8864353312302835E-2</v>
      </c>
      <c r="F2941" s="195">
        <v>1.2618296529968454E-2</v>
      </c>
      <c r="G2941" s="195">
        <v>0.13880126182965299</v>
      </c>
      <c r="H2941" s="195">
        <v>3.1545741324921135E-3</v>
      </c>
      <c r="I2941" s="195">
        <v>3.1545741324921134E-2</v>
      </c>
      <c r="J2941" s="194">
        <v>1</v>
      </c>
      <c r="K2941" s="196">
        <v>317</v>
      </c>
      <c r="L2941" s="94"/>
      <c r="M2941" s="195" t="s">
        <v>143</v>
      </c>
      <c r="N2941" s="195" t="s">
        <v>143</v>
      </c>
      <c r="O2941" s="195">
        <v>0.434</v>
      </c>
      <c r="P2941" s="195">
        <v>0.54400000000000004</v>
      </c>
      <c r="Q2941" s="195">
        <v>0.20200000000000001</v>
      </c>
      <c r="R2941" s="195">
        <v>0.29599999999999999</v>
      </c>
      <c r="S2941" s="195">
        <v>5.3999999999999999E-2</v>
      </c>
      <c r="T2941" s="195">
        <v>0.114</v>
      </c>
      <c r="U2941" s="195">
        <v>5.0000000000000001E-3</v>
      </c>
      <c r="V2941" s="195">
        <v>3.2000000000000001E-2</v>
      </c>
      <c r="W2941" s="195">
        <v>0.105</v>
      </c>
      <c r="X2941" s="195">
        <v>0.18099999999999999</v>
      </c>
      <c r="Y2941" s="195">
        <v>1E-3</v>
      </c>
      <c r="Z2941" s="195">
        <v>1.7999999999999999E-2</v>
      </c>
      <c r="AA2941" s="195">
        <v>1.7000000000000001E-2</v>
      </c>
      <c r="AB2941" s="195">
        <v>5.7000000000000002E-2</v>
      </c>
    </row>
    <row r="2942" spans="1:28" x14ac:dyDescent="0.25">
      <c r="A2942" s="94" t="s">
        <v>4385</v>
      </c>
      <c r="B2942" s="195" t="s">
        <v>143</v>
      </c>
      <c r="C2942" s="195">
        <v>6.3241106719367585E-2</v>
      </c>
      <c r="D2942" s="195">
        <v>0.22134387351778656</v>
      </c>
      <c r="E2942" s="195">
        <v>7.9051383399209488E-2</v>
      </c>
      <c r="F2942" s="195">
        <v>1.9762845849802372E-2</v>
      </c>
      <c r="G2942" s="195">
        <v>0.56916996047430835</v>
      </c>
      <c r="H2942" s="195">
        <v>1.9762845849802372E-2</v>
      </c>
      <c r="I2942" s="195">
        <v>2.766798418972332E-2</v>
      </c>
      <c r="J2942" s="194">
        <v>1</v>
      </c>
      <c r="K2942" s="196">
        <v>253</v>
      </c>
      <c r="L2942" s="94"/>
      <c r="M2942" s="195" t="s">
        <v>143</v>
      </c>
      <c r="N2942" s="195" t="s">
        <v>143</v>
      </c>
      <c r="O2942" s="195">
        <v>3.9E-2</v>
      </c>
      <c r="P2942" s="195">
        <v>0.1</v>
      </c>
      <c r="Q2942" s="195">
        <v>0.17499999999999999</v>
      </c>
      <c r="R2942" s="195">
        <v>0.27600000000000002</v>
      </c>
      <c r="S2942" s="195">
        <v>5.1999999999999998E-2</v>
      </c>
      <c r="T2942" s="195">
        <v>0.11899999999999999</v>
      </c>
      <c r="U2942" s="195">
        <v>8.0000000000000002E-3</v>
      </c>
      <c r="V2942" s="195">
        <v>4.4999999999999998E-2</v>
      </c>
      <c r="W2942" s="195">
        <v>0.50800000000000001</v>
      </c>
      <c r="X2942" s="195">
        <v>0.629</v>
      </c>
      <c r="Y2942" s="195">
        <v>8.0000000000000002E-3</v>
      </c>
      <c r="Z2942" s="195">
        <v>4.4999999999999998E-2</v>
      </c>
      <c r="AA2942" s="195">
        <v>1.2999999999999999E-2</v>
      </c>
      <c r="AB2942" s="195">
        <v>5.6000000000000001E-2</v>
      </c>
    </row>
    <row r="2943" spans="1:28" x14ac:dyDescent="0.25">
      <c r="A2943" s="94" t="s">
        <v>4386</v>
      </c>
      <c r="B2943" s="195">
        <v>9.1641490433031214E-2</v>
      </c>
      <c r="C2943" s="195">
        <v>1.0070493454179255E-3</v>
      </c>
      <c r="D2943" s="195">
        <v>0.69989929506545823</v>
      </c>
      <c r="E2943" s="195">
        <v>0.18026183282980865</v>
      </c>
      <c r="F2943" s="195">
        <v>4.0281973816717019E-3</v>
      </c>
      <c r="G2943" s="195">
        <v>1.0070493454179255E-2</v>
      </c>
      <c r="H2943" s="195" t="s">
        <v>143</v>
      </c>
      <c r="I2943" s="195">
        <v>1.3091641490433032E-2</v>
      </c>
      <c r="J2943" s="194">
        <v>1</v>
      </c>
      <c r="K2943" s="196">
        <v>993</v>
      </c>
      <c r="L2943" s="94"/>
      <c r="M2943" s="195">
        <v>7.4999999999999997E-2</v>
      </c>
      <c r="N2943" s="195">
        <v>0.111</v>
      </c>
      <c r="O2943" s="195">
        <v>0</v>
      </c>
      <c r="P2943" s="195">
        <v>6.0000000000000001E-3</v>
      </c>
      <c r="Q2943" s="195">
        <v>0.67100000000000004</v>
      </c>
      <c r="R2943" s="195">
        <v>0.72799999999999998</v>
      </c>
      <c r="S2943" s="195">
        <v>0.158</v>
      </c>
      <c r="T2943" s="195">
        <v>0.20499999999999999</v>
      </c>
      <c r="U2943" s="195">
        <v>2E-3</v>
      </c>
      <c r="V2943" s="195">
        <v>0.01</v>
      </c>
      <c r="W2943" s="195">
        <v>5.0000000000000001E-3</v>
      </c>
      <c r="X2943" s="195">
        <v>1.7999999999999999E-2</v>
      </c>
      <c r="Y2943" s="195" t="s">
        <v>143</v>
      </c>
      <c r="Z2943" s="195" t="s">
        <v>143</v>
      </c>
      <c r="AA2943" s="195">
        <v>8.0000000000000002E-3</v>
      </c>
      <c r="AB2943" s="195">
        <v>2.1999999999999999E-2</v>
      </c>
    </row>
    <row r="2944" spans="1:28" x14ac:dyDescent="0.25">
      <c r="A2944" s="94" t="s">
        <v>4387</v>
      </c>
      <c r="B2944" s="195">
        <v>0.10279720279720279</v>
      </c>
      <c r="C2944" s="195">
        <v>0.22517482517482518</v>
      </c>
      <c r="D2944" s="195">
        <v>0.25034965034965034</v>
      </c>
      <c r="E2944" s="195">
        <v>7.0629370629370636E-2</v>
      </c>
      <c r="F2944" s="195">
        <v>7.6223776223776227E-2</v>
      </c>
      <c r="G2944" s="195">
        <v>0.22587412587412586</v>
      </c>
      <c r="H2944" s="195">
        <v>6.993006993006993E-3</v>
      </c>
      <c r="I2944" s="195">
        <v>4.195804195804196E-2</v>
      </c>
      <c r="J2944" s="194">
        <v>0.99999999999999978</v>
      </c>
      <c r="K2944" s="196">
        <v>1430</v>
      </c>
      <c r="L2944" s="94"/>
      <c r="M2944" s="195">
        <v>8.7999999999999995E-2</v>
      </c>
      <c r="N2944" s="195">
        <v>0.12</v>
      </c>
      <c r="O2944" s="195">
        <v>0.20399999999999999</v>
      </c>
      <c r="P2944" s="195">
        <v>0.248</v>
      </c>
      <c r="Q2944" s="195">
        <v>0.22900000000000001</v>
      </c>
      <c r="R2944" s="195">
        <v>0.27300000000000002</v>
      </c>
      <c r="S2944" s="195">
        <v>5.8000000000000003E-2</v>
      </c>
      <c r="T2944" s="195">
        <v>8.5000000000000006E-2</v>
      </c>
      <c r="U2944" s="195">
        <v>6.4000000000000001E-2</v>
      </c>
      <c r="V2944" s="195">
        <v>9.0999999999999998E-2</v>
      </c>
      <c r="W2944" s="195">
        <v>0.20499999999999999</v>
      </c>
      <c r="X2944" s="195">
        <v>0.248</v>
      </c>
      <c r="Y2944" s="195">
        <v>4.0000000000000001E-3</v>
      </c>
      <c r="Z2944" s="195">
        <v>1.2999999999999999E-2</v>
      </c>
      <c r="AA2944" s="195">
        <v>3.3000000000000002E-2</v>
      </c>
      <c r="AB2944" s="195">
        <v>5.3999999999999999E-2</v>
      </c>
    </row>
    <row r="2945" spans="1:28" x14ac:dyDescent="0.25">
      <c r="A2945" s="94" t="s">
        <v>4388</v>
      </c>
      <c r="B2945" s="195">
        <v>0.3341797866937532</v>
      </c>
      <c r="C2945" s="195">
        <v>0.41239207719654647</v>
      </c>
      <c r="D2945" s="195">
        <v>0.16048755713560184</v>
      </c>
      <c r="E2945" s="195">
        <v>2.0822752666328086E-2</v>
      </c>
      <c r="F2945" s="195">
        <v>3.0472320975114273E-3</v>
      </c>
      <c r="G2945" s="195">
        <v>2.6917216861350939E-2</v>
      </c>
      <c r="H2945" s="195">
        <v>3.0472320975114273E-3</v>
      </c>
      <c r="I2945" s="195">
        <v>3.9106145251396648E-2</v>
      </c>
      <c r="J2945" s="194">
        <v>1</v>
      </c>
      <c r="K2945" s="196">
        <v>1969</v>
      </c>
      <c r="L2945" s="94"/>
      <c r="M2945" s="195">
        <v>0.314</v>
      </c>
      <c r="N2945" s="195">
        <v>0.35499999999999998</v>
      </c>
      <c r="O2945" s="195">
        <v>0.39100000000000001</v>
      </c>
      <c r="P2945" s="195">
        <v>0.434</v>
      </c>
      <c r="Q2945" s="195">
        <v>0.14499999999999999</v>
      </c>
      <c r="R2945" s="195">
        <v>0.17699999999999999</v>
      </c>
      <c r="S2945" s="195">
        <v>1.4999999999999999E-2</v>
      </c>
      <c r="T2945" s="195">
        <v>2.8000000000000001E-2</v>
      </c>
      <c r="U2945" s="195">
        <v>1E-3</v>
      </c>
      <c r="V2945" s="195">
        <v>7.0000000000000001E-3</v>
      </c>
      <c r="W2945" s="195">
        <v>2.1000000000000001E-2</v>
      </c>
      <c r="X2945" s="195">
        <v>3.5000000000000003E-2</v>
      </c>
      <c r="Y2945" s="195">
        <v>1E-3</v>
      </c>
      <c r="Z2945" s="195">
        <v>7.0000000000000001E-3</v>
      </c>
      <c r="AA2945" s="195">
        <v>3.1E-2</v>
      </c>
      <c r="AB2945" s="195">
        <v>4.9000000000000002E-2</v>
      </c>
    </row>
    <row r="2946" spans="1:28" x14ac:dyDescent="0.25">
      <c r="A2946" s="94" t="s">
        <v>4389</v>
      </c>
      <c r="B2946" s="195" t="s">
        <v>143</v>
      </c>
      <c r="C2946" s="195">
        <v>0.27728613569321536</v>
      </c>
      <c r="D2946" s="195">
        <v>0.3303834808259587</v>
      </c>
      <c r="E2946" s="195">
        <v>0.10029498525073746</v>
      </c>
      <c r="F2946" s="195">
        <v>4.4247787610619468E-2</v>
      </c>
      <c r="G2946" s="195">
        <v>0.17994100294985252</v>
      </c>
      <c r="H2946" s="195">
        <v>5.8997050147492625E-3</v>
      </c>
      <c r="I2946" s="195">
        <v>6.1946902654867256E-2</v>
      </c>
      <c r="J2946" s="194">
        <v>0.99999999999999989</v>
      </c>
      <c r="K2946" s="196">
        <v>339</v>
      </c>
      <c r="L2946" s="94"/>
      <c r="M2946" s="195" t="s">
        <v>143</v>
      </c>
      <c r="N2946" s="195" t="s">
        <v>143</v>
      </c>
      <c r="O2946" s="195">
        <v>0.23200000000000001</v>
      </c>
      <c r="P2946" s="195">
        <v>0.32700000000000001</v>
      </c>
      <c r="Q2946" s="195">
        <v>0.28199999999999997</v>
      </c>
      <c r="R2946" s="195">
        <v>0.38200000000000001</v>
      </c>
      <c r="S2946" s="195">
        <v>7.2999999999999995E-2</v>
      </c>
      <c r="T2946" s="195">
        <v>0.13700000000000001</v>
      </c>
      <c r="U2946" s="195">
        <v>2.7E-2</v>
      </c>
      <c r="V2946" s="195">
        <v>7.1999999999999995E-2</v>
      </c>
      <c r="W2946" s="195">
        <v>0.14299999999999999</v>
      </c>
      <c r="X2946" s="195">
        <v>0.224</v>
      </c>
      <c r="Y2946" s="195">
        <v>2E-3</v>
      </c>
      <c r="Z2946" s="195">
        <v>2.1000000000000001E-2</v>
      </c>
      <c r="AA2946" s="195">
        <v>4.1000000000000002E-2</v>
      </c>
      <c r="AB2946" s="195">
        <v>9.2999999999999999E-2</v>
      </c>
    </row>
    <row r="2947" spans="1:28" x14ac:dyDescent="0.25">
      <c r="A2947" s="94" t="s">
        <v>4390</v>
      </c>
      <c r="B2947" s="195" t="s">
        <v>143</v>
      </c>
      <c r="C2947" s="195">
        <v>0.2329495128432241</v>
      </c>
      <c r="D2947" s="195">
        <v>0.27280779450841453</v>
      </c>
      <c r="E2947" s="195">
        <v>0.11071744906997343</v>
      </c>
      <c r="F2947" s="195">
        <v>1.5057573073516387E-2</v>
      </c>
      <c r="G2947" s="195">
        <v>0.33038086802480071</v>
      </c>
      <c r="H2947" s="195">
        <v>9.7431355181576609E-3</v>
      </c>
      <c r="I2947" s="195">
        <v>2.8343666961913198E-2</v>
      </c>
      <c r="J2947" s="194">
        <v>0.99999999999999989</v>
      </c>
      <c r="K2947" s="196">
        <v>1129</v>
      </c>
      <c r="L2947" s="94"/>
      <c r="M2947" s="195" t="s">
        <v>143</v>
      </c>
      <c r="N2947" s="195" t="s">
        <v>143</v>
      </c>
      <c r="O2947" s="195">
        <v>0.20899999999999999</v>
      </c>
      <c r="P2947" s="195">
        <v>0.25800000000000001</v>
      </c>
      <c r="Q2947" s="195">
        <v>0.248</v>
      </c>
      <c r="R2947" s="195">
        <v>0.3</v>
      </c>
      <c r="S2947" s="195">
        <v>9.4E-2</v>
      </c>
      <c r="T2947" s="195">
        <v>0.13</v>
      </c>
      <c r="U2947" s="195">
        <v>8.9999999999999993E-3</v>
      </c>
      <c r="V2947" s="195">
        <v>2.4E-2</v>
      </c>
      <c r="W2947" s="195">
        <v>0.30399999999999999</v>
      </c>
      <c r="X2947" s="195">
        <v>0.35799999999999998</v>
      </c>
      <c r="Y2947" s="195">
        <v>5.0000000000000001E-3</v>
      </c>
      <c r="Z2947" s="195">
        <v>1.7000000000000001E-2</v>
      </c>
      <c r="AA2947" s="195">
        <v>0.02</v>
      </c>
      <c r="AB2947" s="195">
        <v>0.04</v>
      </c>
    </row>
    <row r="2948" spans="1:28" x14ac:dyDescent="0.25">
      <c r="A2948" s="94" t="s">
        <v>4391</v>
      </c>
      <c r="B2948" s="195" t="s">
        <v>143</v>
      </c>
      <c r="C2948" s="195">
        <v>0.55590062111801242</v>
      </c>
      <c r="D2948" s="195">
        <v>0.36490683229813664</v>
      </c>
      <c r="E2948" s="195">
        <v>3.1055900621118012E-2</v>
      </c>
      <c r="F2948" s="195" t="s">
        <v>143</v>
      </c>
      <c r="G2948" s="195">
        <v>4.658385093167702E-3</v>
      </c>
      <c r="H2948" s="195" t="s">
        <v>143</v>
      </c>
      <c r="I2948" s="195">
        <v>4.3478260869565216E-2</v>
      </c>
      <c r="J2948" s="194">
        <v>0.99999999999999989</v>
      </c>
      <c r="K2948" s="196">
        <v>644</v>
      </c>
      <c r="L2948" s="94"/>
      <c r="M2948" s="195" t="s">
        <v>143</v>
      </c>
      <c r="N2948" s="195" t="s">
        <v>143</v>
      </c>
      <c r="O2948" s="195">
        <v>0.51700000000000002</v>
      </c>
      <c r="P2948" s="195">
        <v>0.59399999999999997</v>
      </c>
      <c r="Q2948" s="195">
        <v>0.32900000000000001</v>
      </c>
      <c r="R2948" s="195">
        <v>0.40300000000000002</v>
      </c>
      <c r="S2948" s="195">
        <v>0.02</v>
      </c>
      <c r="T2948" s="195">
        <v>4.7E-2</v>
      </c>
      <c r="U2948" s="195" t="s">
        <v>143</v>
      </c>
      <c r="V2948" s="195" t="s">
        <v>143</v>
      </c>
      <c r="W2948" s="195">
        <v>2E-3</v>
      </c>
      <c r="X2948" s="195">
        <v>1.4E-2</v>
      </c>
      <c r="Y2948" s="195" t="s">
        <v>143</v>
      </c>
      <c r="Z2948" s="195" t="s">
        <v>143</v>
      </c>
      <c r="AA2948" s="195">
        <v>0.03</v>
      </c>
      <c r="AB2948" s="195">
        <v>6.2E-2</v>
      </c>
    </row>
    <row r="2949" spans="1:28" x14ac:dyDescent="0.25">
      <c r="A2949" s="94" t="s">
        <v>4392</v>
      </c>
      <c r="B2949" s="195" t="s">
        <v>143</v>
      </c>
      <c r="C2949" s="195">
        <v>0.21862348178137653</v>
      </c>
      <c r="D2949" s="195">
        <v>0.35020242914979755</v>
      </c>
      <c r="E2949" s="195">
        <v>0.10931174089068826</v>
      </c>
      <c r="F2949" s="195">
        <v>3.2388663967611336E-2</v>
      </c>
      <c r="G2949" s="195">
        <v>0.24291497975708501</v>
      </c>
      <c r="H2949" s="195" t="s">
        <v>143</v>
      </c>
      <c r="I2949" s="195">
        <v>4.6558704453441298E-2</v>
      </c>
      <c r="J2949" s="194">
        <v>1</v>
      </c>
      <c r="K2949" s="196">
        <v>494</v>
      </c>
      <c r="L2949" s="94"/>
      <c r="M2949" s="195" t="s">
        <v>143</v>
      </c>
      <c r="N2949" s="195" t="s">
        <v>143</v>
      </c>
      <c r="O2949" s="195">
        <v>0.184</v>
      </c>
      <c r="P2949" s="195">
        <v>0.25700000000000001</v>
      </c>
      <c r="Q2949" s="195">
        <v>0.309</v>
      </c>
      <c r="R2949" s="195">
        <v>0.39300000000000002</v>
      </c>
      <c r="S2949" s="195">
        <v>8.5000000000000006E-2</v>
      </c>
      <c r="T2949" s="195">
        <v>0.14000000000000001</v>
      </c>
      <c r="U2949" s="195">
        <v>0.02</v>
      </c>
      <c r="V2949" s="195">
        <v>5.1999999999999998E-2</v>
      </c>
      <c r="W2949" s="195">
        <v>0.20699999999999999</v>
      </c>
      <c r="X2949" s="195">
        <v>0.28299999999999997</v>
      </c>
      <c r="Y2949" s="195" t="s">
        <v>143</v>
      </c>
      <c r="Z2949" s="195" t="s">
        <v>143</v>
      </c>
      <c r="AA2949" s="195">
        <v>3.1E-2</v>
      </c>
      <c r="AB2949" s="195">
        <v>6.9000000000000006E-2</v>
      </c>
    </row>
    <row r="2950" spans="1:28" x14ac:dyDescent="0.25">
      <c r="A2950" s="94" t="s">
        <v>4393</v>
      </c>
      <c r="B2950" s="195" t="s">
        <v>143</v>
      </c>
      <c r="C2950" s="195">
        <v>0.33090909090909093</v>
      </c>
      <c r="D2950" s="195">
        <v>0.19636363636363635</v>
      </c>
      <c r="E2950" s="195">
        <v>0.08</v>
      </c>
      <c r="F2950" s="195">
        <v>0.14545454545454545</v>
      </c>
      <c r="G2950" s="195">
        <v>0.16</v>
      </c>
      <c r="H2950" s="195">
        <v>3.6363636363636364E-3</v>
      </c>
      <c r="I2950" s="195">
        <v>8.3636363636363634E-2</v>
      </c>
      <c r="J2950" s="194">
        <v>1</v>
      </c>
      <c r="K2950" s="196">
        <v>275</v>
      </c>
      <c r="L2950" s="94"/>
      <c r="M2950" s="195" t="s">
        <v>143</v>
      </c>
      <c r="N2950" s="195" t="s">
        <v>143</v>
      </c>
      <c r="O2950" s="195">
        <v>0.27800000000000002</v>
      </c>
      <c r="P2950" s="195">
        <v>0.38900000000000001</v>
      </c>
      <c r="Q2950" s="195">
        <v>0.154</v>
      </c>
      <c r="R2950" s="195">
        <v>0.247</v>
      </c>
      <c r="S2950" s="195">
        <v>5.2999999999999999E-2</v>
      </c>
      <c r="T2950" s="195">
        <v>0.11799999999999999</v>
      </c>
      <c r="U2950" s="195">
        <v>0.109</v>
      </c>
      <c r="V2950" s="195">
        <v>0.192</v>
      </c>
      <c r="W2950" s="195">
        <v>0.121</v>
      </c>
      <c r="X2950" s="195">
        <v>0.20799999999999999</v>
      </c>
      <c r="Y2950" s="195">
        <v>1E-3</v>
      </c>
      <c r="Z2950" s="195">
        <v>0.02</v>
      </c>
      <c r="AA2950" s="195">
        <v>5.6000000000000001E-2</v>
      </c>
      <c r="AB2950" s="195">
        <v>0.122</v>
      </c>
    </row>
    <row r="2951" spans="1:28" x14ac:dyDescent="0.25">
      <c r="A2951" s="94" t="s">
        <v>4394</v>
      </c>
      <c r="B2951" s="195" t="s">
        <v>143</v>
      </c>
      <c r="C2951" s="195">
        <v>0.16714697406340057</v>
      </c>
      <c r="D2951" s="195">
        <v>0.24495677233429394</v>
      </c>
      <c r="E2951" s="195">
        <v>0.11527377521613832</v>
      </c>
      <c r="F2951" s="195">
        <v>4.3227665706051875E-2</v>
      </c>
      <c r="G2951" s="195">
        <v>0.3861671469740634</v>
      </c>
      <c r="H2951" s="195">
        <v>8.6455331412103754E-3</v>
      </c>
      <c r="I2951" s="195">
        <v>3.4582132564841501E-2</v>
      </c>
      <c r="J2951" s="194">
        <v>1</v>
      </c>
      <c r="K2951" s="196">
        <v>347</v>
      </c>
      <c r="L2951" s="94"/>
      <c r="M2951" s="195" t="s">
        <v>143</v>
      </c>
      <c r="N2951" s="195" t="s">
        <v>143</v>
      </c>
      <c r="O2951" s="195">
        <v>0.13200000000000001</v>
      </c>
      <c r="P2951" s="195">
        <v>0.21</v>
      </c>
      <c r="Q2951" s="195">
        <v>0.20300000000000001</v>
      </c>
      <c r="R2951" s="195">
        <v>0.29299999999999998</v>
      </c>
      <c r="S2951" s="195">
        <v>8.5999999999999993E-2</v>
      </c>
      <c r="T2951" s="195">
        <v>0.153</v>
      </c>
      <c r="U2951" s="195">
        <v>2.5999999999999999E-2</v>
      </c>
      <c r="V2951" s="195">
        <v>7.0000000000000007E-2</v>
      </c>
      <c r="W2951" s="195">
        <v>0.33600000000000002</v>
      </c>
      <c r="X2951" s="195">
        <v>0.438</v>
      </c>
      <c r="Y2951" s="195">
        <v>3.0000000000000001E-3</v>
      </c>
      <c r="Z2951" s="195">
        <v>2.5000000000000001E-2</v>
      </c>
      <c r="AA2951" s="195">
        <v>0.02</v>
      </c>
      <c r="AB2951" s="195">
        <v>5.8999999999999997E-2</v>
      </c>
    </row>
    <row r="2952" spans="1:28" x14ac:dyDescent="0.25">
      <c r="A2952" s="94" t="s">
        <v>4395</v>
      </c>
      <c r="B2952" s="195" t="s">
        <v>143</v>
      </c>
      <c r="C2952" s="195">
        <v>0.46285377358490565</v>
      </c>
      <c r="D2952" s="195">
        <v>0.36084905660377359</v>
      </c>
      <c r="E2952" s="195">
        <v>5.2476415094339625E-2</v>
      </c>
      <c r="F2952" s="195">
        <v>1.2382075471698114E-2</v>
      </c>
      <c r="G2952" s="195">
        <v>7.1344339622641514E-2</v>
      </c>
      <c r="H2952" s="195">
        <v>4.1273584905660377E-3</v>
      </c>
      <c r="I2952" s="195">
        <v>3.5966981132075471E-2</v>
      </c>
      <c r="J2952" s="194">
        <v>1</v>
      </c>
      <c r="K2952" s="196">
        <v>1696</v>
      </c>
      <c r="L2952" s="94"/>
      <c r="M2952" s="195" t="s">
        <v>143</v>
      </c>
      <c r="N2952" s="195" t="s">
        <v>143</v>
      </c>
      <c r="O2952" s="195">
        <v>0.439</v>
      </c>
      <c r="P2952" s="195">
        <v>0.48699999999999999</v>
      </c>
      <c r="Q2952" s="195">
        <v>0.33800000000000002</v>
      </c>
      <c r="R2952" s="195">
        <v>0.38400000000000001</v>
      </c>
      <c r="S2952" s="195">
        <v>4.2999999999999997E-2</v>
      </c>
      <c r="T2952" s="195">
        <v>6.4000000000000001E-2</v>
      </c>
      <c r="U2952" s="195">
        <v>8.0000000000000002E-3</v>
      </c>
      <c r="V2952" s="195">
        <v>1.9E-2</v>
      </c>
      <c r="W2952" s="195">
        <v>0.06</v>
      </c>
      <c r="X2952" s="195">
        <v>8.5000000000000006E-2</v>
      </c>
      <c r="Y2952" s="195">
        <v>2E-3</v>
      </c>
      <c r="Z2952" s="195">
        <v>8.0000000000000002E-3</v>
      </c>
      <c r="AA2952" s="195">
        <v>2.8000000000000001E-2</v>
      </c>
      <c r="AB2952" s="195">
        <v>4.5999999999999999E-2</v>
      </c>
    </row>
    <row r="2953" spans="1:28" x14ac:dyDescent="0.25">
      <c r="A2953" s="94" t="s">
        <v>4396</v>
      </c>
      <c r="B2953" s="195" t="s">
        <v>143</v>
      </c>
      <c r="C2953" s="195">
        <v>0.43700787401574803</v>
      </c>
      <c r="D2953" s="195">
        <v>0.34251968503937008</v>
      </c>
      <c r="E2953" s="195">
        <v>8.2677165354330714E-2</v>
      </c>
      <c r="F2953" s="195" t="s">
        <v>143</v>
      </c>
      <c r="G2953" s="195">
        <v>9.8425196850393706E-2</v>
      </c>
      <c r="H2953" s="195">
        <v>7.874015748031496E-3</v>
      </c>
      <c r="I2953" s="195">
        <v>3.1496062992125984E-2</v>
      </c>
      <c r="J2953" s="194">
        <v>1</v>
      </c>
      <c r="K2953" s="196">
        <v>254</v>
      </c>
      <c r="L2953" s="94"/>
      <c r="M2953" s="195" t="s">
        <v>143</v>
      </c>
      <c r="N2953" s="195" t="s">
        <v>143</v>
      </c>
      <c r="O2953" s="195">
        <v>0.377</v>
      </c>
      <c r="P2953" s="195">
        <v>0.498</v>
      </c>
      <c r="Q2953" s="195">
        <v>0.28699999999999998</v>
      </c>
      <c r="R2953" s="195">
        <v>0.40300000000000002</v>
      </c>
      <c r="S2953" s="195">
        <v>5.5E-2</v>
      </c>
      <c r="T2953" s="195">
        <v>0.123</v>
      </c>
      <c r="U2953" s="195" t="s">
        <v>143</v>
      </c>
      <c r="V2953" s="195" t="s">
        <v>143</v>
      </c>
      <c r="W2953" s="195">
        <v>6.8000000000000005E-2</v>
      </c>
      <c r="X2953" s="195">
        <v>0.14099999999999999</v>
      </c>
      <c r="Y2953" s="195">
        <v>2E-3</v>
      </c>
      <c r="Z2953" s="195">
        <v>2.8000000000000001E-2</v>
      </c>
      <c r="AA2953" s="195">
        <v>1.6E-2</v>
      </c>
      <c r="AB2953" s="195">
        <v>6.0999999999999999E-2</v>
      </c>
    </row>
    <row r="2954" spans="1:28" x14ac:dyDescent="0.25">
      <c r="A2954" s="94" t="s">
        <v>4397</v>
      </c>
      <c r="B2954" s="195">
        <v>6.2117290575089953E-2</v>
      </c>
      <c r="C2954" s="195">
        <v>0.32466384697935735</v>
      </c>
      <c r="D2954" s="195">
        <v>0.26115775519222273</v>
      </c>
      <c r="E2954" s="195">
        <v>9.9173032005555203E-2</v>
      </c>
      <c r="F2954" s="195">
        <v>3.2573701155230096E-2</v>
      </c>
      <c r="G2954" s="195">
        <v>0.18041790291016982</v>
      </c>
      <c r="H2954" s="195">
        <v>7.3858973549649643E-3</v>
      </c>
      <c r="I2954" s="195">
        <v>3.2510573827409885E-2</v>
      </c>
      <c r="J2954" s="194">
        <v>0.99999999999999989</v>
      </c>
      <c r="K2954" s="196">
        <v>15841</v>
      </c>
      <c r="L2954" s="94"/>
      <c r="M2954" s="195">
        <v>5.8000000000000003E-2</v>
      </c>
      <c r="N2954" s="195">
        <v>6.6000000000000003E-2</v>
      </c>
      <c r="O2954" s="195">
        <v>0.317</v>
      </c>
      <c r="P2954" s="195">
        <v>0.33200000000000002</v>
      </c>
      <c r="Q2954" s="195">
        <v>0.254</v>
      </c>
      <c r="R2954" s="195">
        <v>0.26800000000000002</v>
      </c>
      <c r="S2954" s="195">
        <v>9.5000000000000001E-2</v>
      </c>
      <c r="T2954" s="195">
        <v>0.104</v>
      </c>
      <c r="U2954" s="195">
        <v>0.03</v>
      </c>
      <c r="V2954" s="195">
        <v>3.5000000000000003E-2</v>
      </c>
      <c r="W2954" s="195">
        <v>0.17499999999999999</v>
      </c>
      <c r="X2954" s="195">
        <v>0.186</v>
      </c>
      <c r="Y2954" s="195">
        <v>6.0000000000000001E-3</v>
      </c>
      <c r="Z2954" s="195">
        <v>8.9999999999999993E-3</v>
      </c>
      <c r="AA2954" s="195">
        <v>0.03</v>
      </c>
      <c r="AB2954" s="195">
        <v>3.5000000000000003E-2</v>
      </c>
    </row>
    <row r="2955" spans="1:28" x14ac:dyDescent="0.25">
      <c r="A2955" s="94" t="s">
        <v>4398</v>
      </c>
      <c r="B2955" s="195" t="s">
        <v>143</v>
      </c>
      <c r="C2955" s="195">
        <v>0.36036036036036034</v>
      </c>
      <c r="D2955" s="195">
        <v>0.20945945945945946</v>
      </c>
      <c r="E2955" s="195">
        <v>0.18018018018018017</v>
      </c>
      <c r="F2955" s="195">
        <v>3.8288288288288286E-2</v>
      </c>
      <c r="G2955" s="195">
        <v>0.16891891891891891</v>
      </c>
      <c r="H2955" s="195">
        <v>9.0090090090090089E-3</v>
      </c>
      <c r="I2955" s="195">
        <v>3.3783783783783786E-2</v>
      </c>
      <c r="J2955" s="194">
        <v>0.99999999999999989</v>
      </c>
      <c r="K2955" s="196">
        <v>444</v>
      </c>
      <c r="L2955" s="94"/>
      <c r="M2955" s="195" t="s">
        <v>143</v>
      </c>
      <c r="N2955" s="195" t="s">
        <v>143</v>
      </c>
      <c r="O2955" s="195">
        <v>0.317</v>
      </c>
      <c r="P2955" s="195">
        <v>0.40600000000000003</v>
      </c>
      <c r="Q2955" s="195">
        <v>0.17399999999999999</v>
      </c>
      <c r="R2955" s="195">
        <v>0.25</v>
      </c>
      <c r="S2955" s="195">
        <v>0.14699999999999999</v>
      </c>
      <c r="T2955" s="195">
        <v>0.219</v>
      </c>
      <c r="U2955" s="195">
        <v>2.4E-2</v>
      </c>
      <c r="V2955" s="195">
        <v>0.06</v>
      </c>
      <c r="W2955" s="195">
        <v>0.13700000000000001</v>
      </c>
      <c r="X2955" s="195">
        <v>0.20699999999999999</v>
      </c>
      <c r="Y2955" s="195">
        <v>4.0000000000000001E-3</v>
      </c>
      <c r="Z2955" s="195">
        <v>2.3E-2</v>
      </c>
      <c r="AA2955" s="195">
        <v>2.1000000000000001E-2</v>
      </c>
      <c r="AB2955" s="195">
        <v>5.5E-2</v>
      </c>
    </row>
    <row r="2956" spans="1:28" x14ac:dyDescent="0.25">
      <c r="A2956" s="94" t="s">
        <v>4399</v>
      </c>
      <c r="B2956" s="195" t="s">
        <v>143</v>
      </c>
      <c r="C2956" s="195">
        <v>0.11676646706586827</v>
      </c>
      <c r="D2956" s="195">
        <v>0.19760479041916168</v>
      </c>
      <c r="E2956" s="195">
        <v>7.7844311377245512E-2</v>
      </c>
      <c r="F2956" s="195">
        <v>2.0958083832335328E-2</v>
      </c>
      <c r="G2956" s="195">
        <v>0.4820359281437126</v>
      </c>
      <c r="H2956" s="195">
        <v>5.9880239520958084E-2</v>
      </c>
      <c r="I2956" s="195">
        <v>4.4910179640718563E-2</v>
      </c>
      <c r="J2956" s="194">
        <v>1</v>
      </c>
      <c r="K2956" s="196">
        <v>334</v>
      </c>
      <c r="L2956" s="94"/>
      <c r="M2956" s="195" t="s">
        <v>143</v>
      </c>
      <c r="N2956" s="195" t="s">
        <v>143</v>
      </c>
      <c r="O2956" s="195">
        <v>8.6999999999999994E-2</v>
      </c>
      <c r="P2956" s="195">
        <v>0.156</v>
      </c>
      <c r="Q2956" s="195">
        <v>0.158</v>
      </c>
      <c r="R2956" s="195">
        <v>0.24399999999999999</v>
      </c>
      <c r="S2956" s="195">
        <v>5.3999999999999999E-2</v>
      </c>
      <c r="T2956" s="195">
        <v>0.112</v>
      </c>
      <c r="U2956" s="195">
        <v>0.01</v>
      </c>
      <c r="V2956" s="195">
        <v>4.2999999999999997E-2</v>
      </c>
      <c r="W2956" s="195">
        <v>0.42899999999999999</v>
      </c>
      <c r="X2956" s="195">
        <v>0.53600000000000003</v>
      </c>
      <c r="Y2956" s="195">
        <v>3.9E-2</v>
      </c>
      <c r="Z2956" s="195">
        <v>9.0999999999999998E-2</v>
      </c>
      <c r="AA2956" s="195">
        <v>2.7E-2</v>
      </c>
      <c r="AB2956" s="195">
        <v>7.2999999999999995E-2</v>
      </c>
    </row>
    <row r="2957" spans="1:28" x14ac:dyDescent="0.25">
      <c r="A2957" s="94" t="s">
        <v>4400</v>
      </c>
      <c r="B2957" s="195">
        <v>0.4377224199288256</v>
      </c>
      <c r="C2957" s="195">
        <v>7.1174377224199293E-4</v>
      </c>
      <c r="D2957" s="195">
        <v>0.34377224199288259</v>
      </c>
      <c r="E2957" s="195">
        <v>0.20213523131672598</v>
      </c>
      <c r="F2957" s="195">
        <v>1.4234875444839859E-3</v>
      </c>
      <c r="G2957" s="195">
        <v>4.2704626334519576E-3</v>
      </c>
      <c r="H2957" s="195" t="s">
        <v>143</v>
      </c>
      <c r="I2957" s="195">
        <v>9.9644128113879002E-3</v>
      </c>
      <c r="J2957" s="194">
        <v>1</v>
      </c>
      <c r="K2957" s="196">
        <v>1405</v>
      </c>
      <c r="L2957" s="94"/>
      <c r="M2957" s="195">
        <v>0.41199999999999998</v>
      </c>
      <c r="N2957" s="195">
        <v>0.46400000000000002</v>
      </c>
      <c r="O2957" s="195">
        <v>0</v>
      </c>
      <c r="P2957" s="195">
        <v>4.0000000000000001E-3</v>
      </c>
      <c r="Q2957" s="195">
        <v>0.31900000000000001</v>
      </c>
      <c r="R2957" s="195">
        <v>0.36899999999999999</v>
      </c>
      <c r="S2957" s="195">
        <v>0.182</v>
      </c>
      <c r="T2957" s="195">
        <v>0.224</v>
      </c>
      <c r="U2957" s="195">
        <v>0</v>
      </c>
      <c r="V2957" s="195">
        <v>5.0000000000000001E-3</v>
      </c>
      <c r="W2957" s="195">
        <v>2E-3</v>
      </c>
      <c r="X2957" s="195">
        <v>8.9999999999999993E-3</v>
      </c>
      <c r="Y2957" s="195" t="s">
        <v>143</v>
      </c>
      <c r="Z2957" s="195" t="s">
        <v>143</v>
      </c>
      <c r="AA2957" s="195">
        <v>6.0000000000000001E-3</v>
      </c>
      <c r="AB2957" s="195">
        <v>1.7000000000000001E-2</v>
      </c>
    </row>
    <row r="2958" spans="1:28" x14ac:dyDescent="0.25">
      <c r="A2958" s="94" t="s">
        <v>4401</v>
      </c>
      <c r="B2958" s="195">
        <v>0.1278882321332617</v>
      </c>
      <c r="C2958" s="195">
        <v>0.26276195593766793</v>
      </c>
      <c r="D2958" s="195">
        <v>0.22622246104245031</v>
      </c>
      <c r="E2958" s="195">
        <v>8.8124664159054275E-2</v>
      </c>
      <c r="F2958" s="195">
        <v>5.803331542181623E-2</v>
      </c>
      <c r="G2958" s="195">
        <v>0.20634067705534659</v>
      </c>
      <c r="H2958" s="195">
        <v>1.0746910263299301E-2</v>
      </c>
      <c r="I2958" s="195">
        <v>1.9881783987103708E-2</v>
      </c>
      <c r="J2958" s="194">
        <v>1.0000000000000002</v>
      </c>
      <c r="K2958" s="196">
        <v>1861</v>
      </c>
      <c r="L2958" s="94"/>
      <c r="M2958" s="195">
        <v>0.113</v>
      </c>
      <c r="N2958" s="195">
        <v>0.14399999999999999</v>
      </c>
      <c r="O2958" s="195">
        <v>0.24299999999999999</v>
      </c>
      <c r="P2958" s="195">
        <v>0.28299999999999997</v>
      </c>
      <c r="Q2958" s="195">
        <v>0.20799999999999999</v>
      </c>
      <c r="R2958" s="195">
        <v>0.246</v>
      </c>
      <c r="S2958" s="195">
        <v>7.5999999999999998E-2</v>
      </c>
      <c r="T2958" s="195">
        <v>0.10199999999999999</v>
      </c>
      <c r="U2958" s="195">
        <v>4.8000000000000001E-2</v>
      </c>
      <c r="V2958" s="195">
        <v>7.0000000000000007E-2</v>
      </c>
      <c r="W2958" s="195">
        <v>0.189</v>
      </c>
      <c r="X2958" s="195">
        <v>0.22500000000000001</v>
      </c>
      <c r="Y2958" s="195">
        <v>7.0000000000000001E-3</v>
      </c>
      <c r="Z2958" s="195">
        <v>1.7000000000000001E-2</v>
      </c>
      <c r="AA2958" s="195">
        <v>1.4E-2</v>
      </c>
      <c r="AB2958" s="195">
        <v>2.7E-2</v>
      </c>
    </row>
    <row r="2959" spans="1:28" x14ac:dyDescent="0.25">
      <c r="A2959" s="94" t="s">
        <v>4402</v>
      </c>
      <c r="B2959" s="195">
        <v>0.29087048832271761</v>
      </c>
      <c r="C2959" s="195">
        <v>0.49087048832271762</v>
      </c>
      <c r="D2959" s="195">
        <v>9.936305732484077E-2</v>
      </c>
      <c r="E2959" s="195">
        <v>3.5244161358811039E-2</v>
      </c>
      <c r="F2959" s="195">
        <v>5.0955414012738851E-3</v>
      </c>
      <c r="G2959" s="195">
        <v>3.5668789808917196E-2</v>
      </c>
      <c r="H2959" s="195">
        <v>5.5201698513800421E-3</v>
      </c>
      <c r="I2959" s="195">
        <v>3.7367303609341825E-2</v>
      </c>
      <c r="J2959" s="194">
        <v>1</v>
      </c>
      <c r="K2959" s="196">
        <v>2355</v>
      </c>
      <c r="L2959" s="94"/>
      <c r="M2959" s="195">
        <v>0.27300000000000002</v>
      </c>
      <c r="N2959" s="195">
        <v>0.31</v>
      </c>
      <c r="O2959" s="195">
        <v>0.47099999999999997</v>
      </c>
      <c r="P2959" s="195">
        <v>0.51100000000000001</v>
      </c>
      <c r="Q2959" s="195">
        <v>8.7999999999999995E-2</v>
      </c>
      <c r="R2959" s="195">
        <v>0.112</v>
      </c>
      <c r="S2959" s="195">
        <v>2.9000000000000001E-2</v>
      </c>
      <c r="T2959" s="195">
        <v>4.2999999999999997E-2</v>
      </c>
      <c r="U2959" s="195">
        <v>3.0000000000000001E-3</v>
      </c>
      <c r="V2959" s="195">
        <v>8.9999999999999993E-3</v>
      </c>
      <c r="W2959" s="195">
        <v>2.9000000000000001E-2</v>
      </c>
      <c r="X2959" s="195">
        <v>4.3999999999999997E-2</v>
      </c>
      <c r="Y2959" s="195">
        <v>3.0000000000000001E-3</v>
      </c>
      <c r="Z2959" s="195">
        <v>8.9999999999999993E-3</v>
      </c>
      <c r="AA2959" s="195">
        <v>0.03</v>
      </c>
      <c r="AB2959" s="195">
        <v>4.5999999999999999E-2</v>
      </c>
    </row>
    <row r="2960" spans="1:28" x14ac:dyDescent="0.25">
      <c r="A2960" s="94" t="s">
        <v>4403</v>
      </c>
      <c r="B2960" s="195" t="s">
        <v>143</v>
      </c>
      <c r="C2960" s="195">
        <v>0.23044397463002114</v>
      </c>
      <c r="D2960" s="195">
        <v>0.28752642706131076</v>
      </c>
      <c r="E2960" s="195">
        <v>0.19238900634249473</v>
      </c>
      <c r="F2960" s="195">
        <v>5.7082452431289642E-2</v>
      </c>
      <c r="G2960" s="195">
        <v>0.1945031712473573</v>
      </c>
      <c r="H2960" s="195">
        <v>1.0570824524312896E-2</v>
      </c>
      <c r="I2960" s="195">
        <v>2.748414376321353E-2</v>
      </c>
      <c r="J2960" s="194">
        <v>1</v>
      </c>
      <c r="K2960" s="196">
        <v>473</v>
      </c>
      <c r="L2960" s="94"/>
      <c r="M2960" s="195" t="s">
        <v>143</v>
      </c>
      <c r="N2960" s="195" t="s">
        <v>143</v>
      </c>
      <c r="O2960" s="195">
        <v>0.19500000000000001</v>
      </c>
      <c r="P2960" s="195">
        <v>0.27</v>
      </c>
      <c r="Q2960" s="195">
        <v>0.249</v>
      </c>
      <c r="R2960" s="195">
        <v>0.33</v>
      </c>
      <c r="S2960" s="195">
        <v>0.159</v>
      </c>
      <c r="T2960" s="195">
        <v>0.23</v>
      </c>
      <c r="U2960" s="195">
        <v>0.04</v>
      </c>
      <c r="V2960" s="195">
        <v>8.2000000000000003E-2</v>
      </c>
      <c r="W2960" s="195">
        <v>0.161</v>
      </c>
      <c r="X2960" s="195">
        <v>0.23300000000000001</v>
      </c>
      <c r="Y2960" s="195">
        <v>5.0000000000000001E-3</v>
      </c>
      <c r="Z2960" s="195">
        <v>2.5000000000000001E-2</v>
      </c>
      <c r="AA2960" s="195">
        <v>1.6E-2</v>
      </c>
      <c r="AB2960" s="195">
        <v>4.5999999999999999E-2</v>
      </c>
    </row>
    <row r="2961" spans="1:28" x14ac:dyDescent="0.25">
      <c r="A2961" s="94" t="s">
        <v>4404</v>
      </c>
      <c r="B2961" s="195" t="s">
        <v>143</v>
      </c>
      <c r="C2961" s="195">
        <v>0.22612770943175162</v>
      </c>
      <c r="D2961" s="195">
        <v>0.21558289396602226</v>
      </c>
      <c r="E2961" s="195">
        <v>0.14704159343878148</v>
      </c>
      <c r="F2961" s="195">
        <v>3.5149384885764502E-2</v>
      </c>
      <c r="G2961" s="195">
        <v>0.33626244874048039</v>
      </c>
      <c r="H2961" s="195">
        <v>8.2015231400117163E-3</v>
      </c>
      <c r="I2961" s="195">
        <v>3.163444639718805E-2</v>
      </c>
      <c r="J2961" s="194">
        <v>1.0000000000000002</v>
      </c>
      <c r="K2961" s="196">
        <v>1707</v>
      </c>
      <c r="L2961" s="94"/>
      <c r="M2961" s="195" t="s">
        <v>143</v>
      </c>
      <c r="N2961" s="195" t="s">
        <v>143</v>
      </c>
      <c r="O2961" s="195">
        <v>0.20699999999999999</v>
      </c>
      <c r="P2961" s="195">
        <v>0.247</v>
      </c>
      <c r="Q2961" s="195">
        <v>0.19700000000000001</v>
      </c>
      <c r="R2961" s="195">
        <v>0.23599999999999999</v>
      </c>
      <c r="S2961" s="195">
        <v>0.13100000000000001</v>
      </c>
      <c r="T2961" s="195">
        <v>0.16500000000000001</v>
      </c>
      <c r="U2961" s="195">
        <v>2.7E-2</v>
      </c>
      <c r="V2961" s="195">
        <v>4.4999999999999998E-2</v>
      </c>
      <c r="W2961" s="195">
        <v>0.314</v>
      </c>
      <c r="X2961" s="195">
        <v>0.35899999999999999</v>
      </c>
      <c r="Y2961" s="195">
        <v>5.0000000000000001E-3</v>
      </c>
      <c r="Z2961" s="195">
        <v>1.4E-2</v>
      </c>
      <c r="AA2961" s="195">
        <v>2.4E-2</v>
      </c>
      <c r="AB2961" s="195">
        <v>4.1000000000000002E-2</v>
      </c>
    </row>
    <row r="2962" spans="1:28" x14ac:dyDescent="0.25">
      <c r="A2962" s="94" t="s">
        <v>4405</v>
      </c>
      <c r="B2962" s="195" t="s">
        <v>143</v>
      </c>
      <c r="C2962" s="195">
        <v>0.5656213704994193</v>
      </c>
      <c r="D2962" s="195">
        <v>0.32520325203252032</v>
      </c>
      <c r="E2962" s="195">
        <v>3.0197444831591175E-2</v>
      </c>
      <c r="F2962" s="195">
        <v>1.1614401858304297E-2</v>
      </c>
      <c r="G2962" s="195">
        <v>1.3937282229965157E-2</v>
      </c>
      <c r="H2962" s="195">
        <v>1.1614401858304297E-3</v>
      </c>
      <c r="I2962" s="195">
        <v>5.2264808362369339E-2</v>
      </c>
      <c r="J2962" s="194">
        <v>1</v>
      </c>
      <c r="K2962" s="196">
        <v>861</v>
      </c>
      <c r="L2962" s="94"/>
      <c r="M2962" s="195" t="s">
        <v>143</v>
      </c>
      <c r="N2962" s="195" t="s">
        <v>143</v>
      </c>
      <c r="O2962" s="195">
        <v>0.53200000000000003</v>
      </c>
      <c r="P2962" s="195">
        <v>0.59799999999999998</v>
      </c>
      <c r="Q2962" s="195">
        <v>0.29499999999999998</v>
      </c>
      <c r="R2962" s="195">
        <v>0.35699999999999998</v>
      </c>
      <c r="S2962" s="195">
        <v>2.1000000000000001E-2</v>
      </c>
      <c r="T2962" s="195">
        <v>4.3999999999999997E-2</v>
      </c>
      <c r="U2962" s="195">
        <v>6.0000000000000001E-3</v>
      </c>
      <c r="V2962" s="195">
        <v>2.1000000000000001E-2</v>
      </c>
      <c r="W2962" s="195">
        <v>8.0000000000000002E-3</v>
      </c>
      <c r="X2962" s="195">
        <v>2.4E-2</v>
      </c>
      <c r="Y2962" s="195">
        <v>0</v>
      </c>
      <c r="Z2962" s="195">
        <v>7.0000000000000001E-3</v>
      </c>
      <c r="AA2962" s="195">
        <v>3.9E-2</v>
      </c>
      <c r="AB2962" s="195">
        <v>6.9000000000000006E-2</v>
      </c>
    </row>
    <row r="2963" spans="1:28" x14ac:dyDescent="0.25">
      <c r="A2963" s="94" t="s">
        <v>4406</v>
      </c>
      <c r="B2963" s="195" t="s">
        <v>143</v>
      </c>
      <c r="C2963" s="195">
        <v>0.25118483412322273</v>
      </c>
      <c r="D2963" s="195">
        <v>0.30805687203791471</v>
      </c>
      <c r="E2963" s="195">
        <v>0.11216429699842022</v>
      </c>
      <c r="F2963" s="195">
        <v>2.843601895734597E-2</v>
      </c>
      <c r="G2963" s="195">
        <v>0.25592417061611372</v>
      </c>
      <c r="H2963" s="195">
        <v>1.5797788309636651E-3</v>
      </c>
      <c r="I2963" s="195">
        <v>4.2654028436018961E-2</v>
      </c>
      <c r="J2963" s="194">
        <v>1</v>
      </c>
      <c r="K2963" s="196">
        <v>633</v>
      </c>
      <c r="L2963" s="94"/>
      <c r="M2963" s="195" t="s">
        <v>143</v>
      </c>
      <c r="N2963" s="195" t="s">
        <v>143</v>
      </c>
      <c r="O2963" s="195">
        <v>0.219</v>
      </c>
      <c r="P2963" s="195">
        <v>0.28599999999999998</v>
      </c>
      <c r="Q2963" s="195">
        <v>0.27300000000000002</v>
      </c>
      <c r="R2963" s="195">
        <v>0.34499999999999997</v>
      </c>
      <c r="S2963" s="195">
        <v>0.09</v>
      </c>
      <c r="T2963" s="195">
        <v>0.13900000000000001</v>
      </c>
      <c r="U2963" s="195">
        <v>1.7999999999999999E-2</v>
      </c>
      <c r="V2963" s="195">
        <v>4.3999999999999997E-2</v>
      </c>
      <c r="W2963" s="195">
        <v>0.223</v>
      </c>
      <c r="X2963" s="195">
        <v>0.29099999999999998</v>
      </c>
      <c r="Y2963" s="195">
        <v>0</v>
      </c>
      <c r="Z2963" s="195">
        <v>8.9999999999999993E-3</v>
      </c>
      <c r="AA2963" s="195">
        <v>2.9000000000000001E-2</v>
      </c>
      <c r="AB2963" s="195">
        <v>6.0999999999999999E-2</v>
      </c>
    </row>
    <row r="2964" spans="1:28" x14ac:dyDescent="0.25">
      <c r="A2964" s="94" t="s">
        <v>4407</v>
      </c>
      <c r="B2964" s="195" t="s">
        <v>143</v>
      </c>
      <c r="C2964" s="195">
        <v>0.3393782383419689</v>
      </c>
      <c r="D2964" s="195">
        <v>0.21502590673575128</v>
      </c>
      <c r="E2964" s="195">
        <v>8.8082901554404139E-2</v>
      </c>
      <c r="F2964" s="195">
        <v>0.14766839378238342</v>
      </c>
      <c r="G2964" s="195">
        <v>0.18652849740932642</v>
      </c>
      <c r="H2964" s="195" t="s">
        <v>143</v>
      </c>
      <c r="I2964" s="195">
        <v>2.3316062176165803E-2</v>
      </c>
      <c r="J2964" s="194">
        <v>0.99999999999999989</v>
      </c>
      <c r="K2964" s="196">
        <v>386</v>
      </c>
      <c r="L2964" s="94"/>
      <c r="M2964" s="195" t="s">
        <v>143</v>
      </c>
      <c r="N2964" s="195" t="s">
        <v>143</v>
      </c>
      <c r="O2964" s="195">
        <v>0.29399999999999998</v>
      </c>
      <c r="P2964" s="195">
        <v>0.38800000000000001</v>
      </c>
      <c r="Q2964" s="195">
        <v>0.17699999999999999</v>
      </c>
      <c r="R2964" s="195">
        <v>0.25900000000000001</v>
      </c>
      <c r="S2964" s="195">
        <v>6.4000000000000001E-2</v>
      </c>
      <c r="T2964" s="195">
        <v>0.121</v>
      </c>
      <c r="U2964" s="195">
        <v>0.11600000000000001</v>
      </c>
      <c r="V2964" s="195">
        <v>0.187</v>
      </c>
      <c r="W2964" s="195">
        <v>0.151</v>
      </c>
      <c r="X2964" s="195">
        <v>0.22800000000000001</v>
      </c>
      <c r="Y2964" s="195" t="s">
        <v>143</v>
      </c>
      <c r="Z2964" s="195" t="s">
        <v>143</v>
      </c>
      <c r="AA2964" s="195">
        <v>1.2E-2</v>
      </c>
      <c r="AB2964" s="195">
        <v>4.3999999999999997E-2</v>
      </c>
    </row>
    <row r="2965" spans="1:28" x14ac:dyDescent="0.25">
      <c r="A2965" s="94" t="s">
        <v>4408</v>
      </c>
      <c r="B2965" s="195" t="s">
        <v>143</v>
      </c>
      <c r="C2965" s="195">
        <v>0.18493150684931506</v>
      </c>
      <c r="D2965" s="195">
        <v>0.19863013698630136</v>
      </c>
      <c r="E2965" s="195">
        <v>0.12785388127853881</v>
      </c>
      <c r="F2965" s="195">
        <v>2.0547945205479451E-2</v>
      </c>
      <c r="G2965" s="195">
        <v>0.43835616438356162</v>
      </c>
      <c r="H2965" s="195">
        <v>2.2831050228310501E-3</v>
      </c>
      <c r="I2965" s="195">
        <v>2.7397260273972601E-2</v>
      </c>
      <c r="J2965" s="194">
        <v>0.99999999999999989</v>
      </c>
      <c r="K2965" s="196">
        <v>438</v>
      </c>
      <c r="L2965" s="94"/>
      <c r="M2965" s="195" t="s">
        <v>143</v>
      </c>
      <c r="N2965" s="195" t="s">
        <v>143</v>
      </c>
      <c r="O2965" s="195">
        <v>0.151</v>
      </c>
      <c r="P2965" s="195">
        <v>0.224</v>
      </c>
      <c r="Q2965" s="195">
        <v>0.16400000000000001</v>
      </c>
      <c r="R2965" s="195">
        <v>0.23899999999999999</v>
      </c>
      <c r="S2965" s="195">
        <v>0.1</v>
      </c>
      <c r="T2965" s="195">
        <v>0.16200000000000001</v>
      </c>
      <c r="U2965" s="195">
        <v>1.0999999999999999E-2</v>
      </c>
      <c r="V2965" s="195">
        <v>3.9E-2</v>
      </c>
      <c r="W2965" s="195">
        <v>0.39300000000000002</v>
      </c>
      <c r="X2965" s="195">
        <v>0.48499999999999999</v>
      </c>
      <c r="Y2965" s="195">
        <v>0</v>
      </c>
      <c r="Z2965" s="195">
        <v>1.2999999999999999E-2</v>
      </c>
      <c r="AA2965" s="195">
        <v>1.6E-2</v>
      </c>
      <c r="AB2965" s="195">
        <v>4.7E-2</v>
      </c>
    </row>
    <row r="2966" spans="1:28" x14ac:dyDescent="0.25">
      <c r="A2966" s="94" t="s">
        <v>4409</v>
      </c>
      <c r="B2966" s="195" t="s">
        <v>143</v>
      </c>
      <c r="C2966" s="195">
        <v>0.40603621730382294</v>
      </c>
      <c r="D2966" s="195">
        <v>0.3987927565392354</v>
      </c>
      <c r="E2966" s="195">
        <v>8.531187122736418E-2</v>
      </c>
      <c r="F2966" s="195">
        <v>1.3682092555331992E-2</v>
      </c>
      <c r="G2966" s="195">
        <v>6.6398390342052319E-2</v>
      </c>
      <c r="H2966" s="195">
        <v>2.414486921529175E-3</v>
      </c>
      <c r="I2966" s="195">
        <v>2.7364185110663984E-2</v>
      </c>
      <c r="J2966" s="194">
        <v>0.99999999999999989</v>
      </c>
      <c r="K2966" s="196">
        <v>2485</v>
      </c>
      <c r="L2966" s="94"/>
      <c r="M2966" s="195" t="s">
        <v>143</v>
      </c>
      <c r="N2966" s="195" t="s">
        <v>143</v>
      </c>
      <c r="O2966" s="195">
        <v>0.38700000000000001</v>
      </c>
      <c r="P2966" s="195">
        <v>0.42499999999999999</v>
      </c>
      <c r="Q2966" s="195">
        <v>0.38</v>
      </c>
      <c r="R2966" s="195">
        <v>0.41799999999999998</v>
      </c>
      <c r="S2966" s="195">
        <v>7.4999999999999997E-2</v>
      </c>
      <c r="T2966" s="195">
        <v>9.7000000000000003E-2</v>
      </c>
      <c r="U2966" s="195">
        <v>0.01</v>
      </c>
      <c r="V2966" s="195">
        <v>1.9E-2</v>
      </c>
      <c r="W2966" s="195">
        <v>5.7000000000000002E-2</v>
      </c>
      <c r="X2966" s="195">
        <v>7.6999999999999999E-2</v>
      </c>
      <c r="Y2966" s="195">
        <v>1E-3</v>
      </c>
      <c r="Z2966" s="195">
        <v>5.0000000000000001E-3</v>
      </c>
      <c r="AA2966" s="195">
        <v>2.1999999999999999E-2</v>
      </c>
      <c r="AB2966" s="195">
        <v>3.5000000000000003E-2</v>
      </c>
    </row>
    <row r="2967" spans="1:28" x14ac:dyDescent="0.25">
      <c r="A2967" s="94" t="s">
        <v>4410</v>
      </c>
      <c r="B2967" s="195" t="s">
        <v>143</v>
      </c>
      <c r="C2967" s="195">
        <v>0.42372881355932202</v>
      </c>
      <c r="D2967" s="195">
        <v>0.38014527845036322</v>
      </c>
      <c r="E2967" s="195">
        <v>7.0217917675544791E-2</v>
      </c>
      <c r="F2967" s="195">
        <v>3.1476997578692496E-2</v>
      </c>
      <c r="G2967" s="195">
        <v>6.0532687651331719E-2</v>
      </c>
      <c r="H2967" s="195">
        <v>4.8426150121065378E-3</v>
      </c>
      <c r="I2967" s="195">
        <v>2.9055690072639227E-2</v>
      </c>
      <c r="J2967" s="194">
        <v>0.99999999999999989</v>
      </c>
      <c r="K2967" s="196">
        <v>413</v>
      </c>
      <c r="L2967" s="94"/>
      <c r="M2967" s="195" t="s">
        <v>143</v>
      </c>
      <c r="N2967" s="195" t="s">
        <v>143</v>
      </c>
      <c r="O2967" s="195">
        <v>0.377</v>
      </c>
      <c r="P2967" s="195">
        <v>0.47199999999999998</v>
      </c>
      <c r="Q2967" s="195">
        <v>0.33500000000000002</v>
      </c>
      <c r="R2967" s="195">
        <v>0.42799999999999999</v>
      </c>
      <c r="S2967" s="195">
        <v>4.9000000000000002E-2</v>
      </c>
      <c r="T2967" s="195">
        <v>9.9000000000000005E-2</v>
      </c>
      <c r="U2967" s="195">
        <v>1.7999999999999999E-2</v>
      </c>
      <c r="V2967" s="195">
        <v>5.2999999999999999E-2</v>
      </c>
      <c r="W2967" s="195">
        <v>4.1000000000000002E-2</v>
      </c>
      <c r="X2967" s="195">
        <v>8.7999999999999995E-2</v>
      </c>
      <c r="Y2967" s="195">
        <v>1E-3</v>
      </c>
      <c r="Z2967" s="195">
        <v>1.7000000000000001E-2</v>
      </c>
      <c r="AA2967" s="195">
        <v>1.7000000000000001E-2</v>
      </c>
      <c r="AB2967" s="195">
        <v>0.05</v>
      </c>
    </row>
    <row r="2968" spans="1:28" x14ac:dyDescent="0.25">
      <c r="A2968" s="94" t="s">
        <v>4411</v>
      </c>
      <c r="B2968" s="195">
        <v>5.790317006503503E-2</v>
      </c>
      <c r="C2968" s="195">
        <v>0.33654843067642715</v>
      </c>
      <c r="D2968" s="195">
        <v>0.27553488956611893</v>
      </c>
      <c r="E2968" s="195">
        <v>8.3351660435451946E-2</v>
      </c>
      <c r="F2968" s="195">
        <v>1.4389393320556726E-2</v>
      </c>
      <c r="G2968" s="195">
        <v>0.20500172798391403</v>
      </c>
      <c r="H2968" s="195">
        <v>4.2414150617361528E-3</v>
      </c>
      <c r="I2968" s="195">
        <v>2.302931289076E-2</v>
      </c>
      <c r="J2968" s="194">
        <v>1</v>
      </c>
      <c r="K2968" s="196">
        <v>31829</v>
      </c>
      <c r="L2968" s="94"/>
      <c r="M2968" s="195">
        <v>5.5E-2</v>
      </c>
      <c r="N2968" s="195">
        <v>6.0999999999999999E-2</v>
      </c>
      <c r="O2968" s="195">
        <v>0.33100000000000002</v>
      </c>
      <c r="P2968" s="195">
        <v>0.34200000000000003</v>
      </c>
      <c r="Q2968" s="195">
        <v>0.27100000000000002</v>
      </c>
      <c r="R2968" s="195">
        <v>0.28000000000000003</v>
      </c>
      <c r="S2968" s="195">
        <v>0.08</v>
      </c>
      <c r="T2968" s="195">
        <v>8.5999999999999993E-2</v>
      </c>
      <c r="U2968" s="195">
        <v>1.2999999999999999E-2</v>
      </c>
      <c r="V2968" s="195">
        <v>1.6E-2</v>
      </c>
      <c r="W2968" s="195">
        <v>0.20100000000000001</v>
      </c>
      <c r="X2968" s="195">
        <v>0.20899999999999999</v>
      </c>
      <c r="Y2968" s="195">
        <v>4.0000000000000001E-3</v>
      </c>
      <c r="Z2968" s="195">
        <v>5.0000000000000001E-3</v>
      </c>
      <c r="AA2968" s="195">
        <v>2.1000000000000001E-2</v>
      </c>
      <c r="AB2968" s="195">
        <v>2.5000000000000001E-2</v>
      </c>
    </row>
    <row r="2969" spans="1:28" x14ac:dyDescent="0.25">
      <c r="A2969" s="94" t="s">
        <v>4412</v>
      </c>
      <c r="B2969" s="195" t="s">
        <v>143</v>
      </c>
      <c r="C2969" s="195">
        <v>0.42815249266862171</v>
      </c>
      <c r="D2969" s="195">
        <v>0.28152492668621704</v>
      </c>
      <c r="E2969" s="195">
        <v>9.579667644183773E-2</v>
      </c>
      <c r="F2969" s="195">
        <v>5.8651026392961877E-3</v>
      </c>
      <c r="G2969" s="195">
        <v>0.17497556207233628</v>
      </c>
      <c r="H2969" s="195">
        <v>2.9325513196480938E-3</v>
      </c>
      <c r="I2969" s="195">
        <v>1.0752688172043012E-2</v>
      </c>
      <c r="J2969" s="194">
        <v>1</v>
      </c>
      <c r="K2969" s="196">
        <v>1023</v>
      </c>
      <c r="L2969" s="94"/>
      <c r="M2969" s="195" t="s">
        <v>143</v>
      </c>
      <c r="N2969" s="195" t="s">
        <v>143</v>
      </c>
      <c r="O2969" s="195">
        <v>0.39800000000000002</v>
      </c>
      <c r="P2969" s="195">
        <v>0.45900000000000002</v>
      </c>
      <c r="Q2969" s="195">
        <v>0.255</v>
      </c>
      <c r="R2969" s="195">
        <v>0.31</v>
      </c>
      <c r="S2969" s="195">
        <v>7.9000000000000001E-2</v>
      </c>
      <c r="T2969" s="195">
        <v>0.115</v>
      </c>
      <c r="U2969" s="195">
        <v>3.0000000000000001E-3</v>
      </c>
      <c r="V2969" s="195">
        <v>1.2999999999999999E-2</v>
      </c>
      <c r="W2969" s="195">
        <v>0.153</v>
      </c>
      <c r="X2969" s="195">
        <v>0.19900000000000001</v>
      </c>
      <c r="Y2969" s="195">
        <v>1E-3</v>
      </c>
      <c r="Z2969" s="195">
        <v>8.9999999999999993E-3</v>
      </c>
      <c r="AA2969" s="195">
        <v>6.0000000000000001E-3</v>
      </c>
      <c r="AB2969" s="195">
        <v>1.9E-2</v>
      </c>
    </row>
    <row r="2970" spans="1:28" x14ac:dyDescent="0.25">
      <c r="A2970" s="94" t="s">
        <v>4413</v>
      </c>
      <c r="B2970" s="195" t="s">
        <v>143</v>
      </c>
      <c r="C2970" s="195">
        <v>7.4534161490683232E-2</v>
      </c>
      <c r="D2970" s="195">
        <v>0.21739130434782608</v>
      </c>
      <c r="E2970" s="195">
        <v>7.1428571428571425E-2</v>
      </c>
      <c r="F2970" s="195">
        <v>1.3457556935817806E-2</v>
      </c>
      <c r="G2970" s="195">
        <v>0.57763975155279501</v>
      </c>
      <c r="H2970" s="195">
        <v>2.4844720496894408E-2</v>
      </c>
      <c r="I2970" s="195">
        <v>2.0703933747412008E-2</v>
      </c>
      <c r="J2970" s="194">
        <v>1</v>
      </c>
      <c r="K2970" s="196">
        <v>966</v>
      </c>
      <c r="L2970" s="94"/>
      <c r="M2970" s="195" t="s">
        <v>143</v>
      </c>
      <c r="N2970" s="195" t="s">
        <v>143</v>
      </c>
      <c r="O2970" s="195">
        <v>0.06</v>
      </c>
      <c r="P2970" s="195">
        <v>9.2999999999999999E-2</v>
      </c>
      <c r="Q2970" s="195">
        <v>0.193</v>
      </c>
      <c r="R2970" s="195">
        <v>0.24399999999999999</v>
      </c>
      <c r="S2970" s="195">
        <v>5.7000000000000002E-2</v>
      </c>
      <c r="T2970" s="195">
        <v>8.8999999999999996E-2</v>
      </c>
      <c r="U2970" s="195">
        <v>8.0000000000000002E-3</v>
      </c>
      <c r="V2970" s="195">
        <v>2.3E-2</v>
      </c>
      <c r="W2970" s="195">
        <v>0.54600000000000004</v>
      </c>
      <c r="X2970" s="195">
        <v>0.60799999999999998</v>
      </c>
      <c r="Y2970" s="195">
        <v>1.7000000000000001E-2</v>
      </c>
      <c r="Z2970" s="195">
        <v>3.6999999999999998E-2</v>
      </c>
      <c r="AA2970" s="195">
        <v>1.2999999999999999E-2</v>
      </c>
      <c r="AB2970" s="195">
        <v>3.2000000000000001E-2</v>
      </c>
    </row>
    <row r="2971" spans="1:28" x14ac:dyDescent="0.25">
      <c r="A2971" s="94" t="s">
        <v>4414</v>
      </c>
      <c r="B2971" s="195">
        <v>0.3019398369412426</v>
      </c>
      <c r="C2971" s="195">
        <v>5.6227157717177395E-4</v>
      </c>
      <c r="D2971" s="195">
        <v>0.57548495923531062</v>
      </c>
      <c r="E2971" s="195">
        <v>2.7832443070002811E-2</v>
      </c>
      <c r="F2971" s="195">
        <v>6.7472589260612878E-2</v>
      </c>
      <c r="G2971" s="195">
        <v>5.060444194545966E-3</v>
      </c>
      <c r="H2971" s="195" t="s">
        <v>143</v>
      </c>
      <c r="I2971" s="195">
        <v>2.1647455721113297E-2</v>
      </c>
      <c r="J2971" s="194">
        <v>0.99999999999999978</v>
      </c>
      <c r="K2971" s="196">
        <v>3557</v>
      </c>
      <c r="L2971" s="94"/>
      <c r="M2971" s="195">
        <v>0.28699999999999998</v>
      </c>
      <c r="N2971" s="195">
        <v>0.317</v>
      </c>
      <c r="O2971" s="195">
        <v>0</v>
      </c>
      <c r="P2971" s="195">
        <v>2E-3</v>
      </c>
      <c r="Q2971" s="195">
        <v>0.55900000000000005</v>
      </c>
      <c r="R2971" s="195">
        <v>0.59199999999999997</v>
      </c>
      <c r="S2971" s="195">
        <v>2.3E-2</v>
      </c>
      <c r="T2971" s="195">
        <v>3.4000000000000002E-2</v>
      </c>
      <c r="U2971" s="195">
        <v>0.06</v>
      </c>
      <c r="V2971" s="195">
        <v>7.5999999999999998E-2</v>
      </c>
      <c r="W2971" s="195">
        <v>3.0000000000000001E-3</v>
      </c>
      <c r="X2971" s="195">
        <v>8.0000000000000002E-3</v>
      </c>
      <c r="Y2971" s="195" t="s">
        <v>143</v>
      </c>
      <c r="Z2971" s="195" t="s">
        <v>143</v>
      </c>
      <c r="AA2971" s="195">
        <v>1.7000000000000001E-2</v>
      </c>
      <c r="AB2971" s="195">
        <v>2.7E-2</v>
      </c>
    </row>
    <row r="2972" spans="1:28" x14ac:dyDescent="0.25">
      <c r="A2972" s="94" t="s">
        <v>4415</v>
      </c>
      <c r="B2972" s="195">
        <v>8.5599999999999996E-2</v>
      </c>
      <c r="C2972" s="195">
        <v>0.31013333333333332</v>
      </c>
      <c r="D2972" s="195">
        <v>0.23866666666666667</v>
      </c>
      <c r="E2972" s="195">
        <v>6.4533333333333331E-2</v>
      </c>
      <c r="F2972" s="195">
        <v>2.4533333333333334E-2</v>
      </c>
      <c r="G2972" s="195">
        <v>0.25546666666666668</v>
      </c>
      <c r="H2972" s="195">
        <v>2.9333333333333334E-3</v>
      </c>
      <c r="I2972" s="195">
        <v>1.8133333333333335E-2</v>
      </c>
      <c r="J2972" s="194">
        <v>0.99999999999999989</v>
      </c>
      <c r="K2972" s="196">
        <v>3750</v>
      </c>
      <c r="L2972" s="94"/>
      <c r="M2972" s="195">
        <v>7.6999999999999999E-2</v>
      </c>
      <c r="N2972" s="195">
        <v>9.5000000000000001E-2</v>
      </c>
      <c r="O2972" s="195">
        <v>0.29599999999999999</v>
      </c>
      <c r="P2972" s="195">
        <v>0.32500000000000001</v>
      </c>
      <c r="Q2972" s="195">
        <v>0.22500000000000001</v>
      </c>
      <c r="R2972" s="195">
        <v>0.253</v>
      </c>
      <c r="S2972" s="195">
        <v>5.7000000000000002E-2</v>
      </c>
      <c r="T2972" s="195">
        <v>7.2999999999999995E-2</v>
      </c>
      <c r="U2972" s="195">
        <v>0.02</v>
      </c>
      <c r="V2972" s="195">
        <v>0.03</v>
      </c>
      <c r="W2972" s="195">
        <v>0.24199999999999999</v>
      </c>
      <c r="X2972" s="195">
        <v>0.27</v>
      </c>
      <c r="Y2972" s="195">
        <v>2E-3</v>
      </c>
      <c r="Z2972" s="195">
        <v>5.0000000000000001E-3</v>
      </c>
      <c r="AA2972" s="195">
        <v>1.4E-2</v>
      </c>
      <c r="AB2972" s="195">
        <v>2.3E-2</v>
      </c>
    </row>
    <row r="2973" spans="1:28" x14ac:dyDescent="0.25">
      <c r="A2973" s="94" t="s">
        <v>4416</v>
      </c>
      <c r="B2973" s="195">
        <v>0.30646871686108168</v>
      </c>
      <c r="C2973" s="195">
        <v>0.53997879109225877</v>
      </c>
      <c r="D2973" s="195">
        <v>7.8897136797454928E-2</v>
      </c>
      <c r="E2973" s="195">
        <v>1.9300106044538707E-2</v>
      </c>
      <c r="F2973" s="195">
        <v>6.3626723223753979E-4</v>
      </c>
      <c r="G2973" s="195">
        <v>3.4782608695652174E-2</v>
      </c>
      <c r="H2973" s="195">
        <v>2.7571580063626721E-3</v>
      </c>
      <c r="I2973" s="195">
        <v>1.7179215270413575E-2</v>
      </c>
      <c r="J2973" s="194">
        <v>1</v>
      </c>
      <c r="K2973" s="196">
        <v>4715</v>
      </c>
      <c r="L2973" s="94"/>
      <c r="M2973" s="195">
        <v>0.29299999999999998</v>
      </c>
      <c r="N2973" s="195">
        <v>0.32</v>
      </c>
      <c r="O2973" s="195">
        <v>0.52600000000000002</v>
      </c>
      <c r="P2973" s="195">
        <v>0.55400000000000005</v>
      </c>
      <c r="Q2973" s="195">
        <v>7.1999999999999995E-2</v>
      </c>
      <c r="R2973" s="195">
        <v>8.6999999999999994E-2</v>
      </c>
      <c r="S2973" s="195">
        <v>1.6E-2</v>
      </c>
      <c r="T2973" s="195">
        <v>2.4E-2</v>
      </c>
      <c r="U2973" s="195">
        <v>0</v>
      </c>
      <c r="V2973" s="195">
        <v>2E-3</v>
      </c>
      <c r="W2973" s="195">
        <v>0.03</v>
      </c>
      <c r="X2973" s="195">
        <v>0.04</v>
      </c>
      <c r="Y2973" s="195">
        <v>2E-3</v>
      </c>
      <c r="Z2973" s="195">
        <v>5.0000000000000001E-3</v>
      </c>
      <c r="AA2973" s="195">
        <v>1.4E-2</v>
      </c>
      <c r="AB2973" s="195">
        <v>2.1000000000000001E-2</v>
      </c>
    </row>
    <row r="2974" spans="1:28" x14ac:dyDescent="0.25">
      <c r="A2974" s="94" t="s">
        <v>4417</v>
      </c>
      <c r="B2974" s="195" t="s">
        <v>143</v>
      </c>
      <c r="C2974" s="195">
        <v>0.22717149220489977</v>
      </c>
      <c r="D2974" s="195">
        <v>0.3507795100222717</v>
      </c>
      <c r="E2974" s="195">
        <v>0.15256124721603564</v>
      </c>
      <c r="F2974" s="195">
        <v>8.9086859688195987E-3</v>
      </c>
      <c r="G2974" s="195">
        <v>0.23051224944320714</v>
      </c>
      <c r="H2974" s="195">
        <v>4.4543429844097994E-3</v>
      </c>
      <c r="I2974" s="195">
        <v>2.5612472160356347E-2</v>
      </c>
      <c r="J2974" s="194">
        <v>0.99999999999999989</v>
      </c>
      <c r="K2974" s="196">
        <v>898</v>
      </c>
      <c r="L2974" s="94"/>
      <c r="M2974" s="195" t="s">
        <v>143</v>
      </c>
      <c r="N2974" s="195" t="s">
        <v>143</v>
      </c>
      <c r="O2974" s="195">
        <v>0.20100000000000001</v>
      </c>
      <c r="P2974" s="195">
        <v>0.25600000000000001</v>
      </c>
      <c r="Q2974" s="195">
        <v>0.32</v>
      </c>
      <c r="R2974" s="195">
        <v>0.38300000000000001</v>
      </c>
      <c r="S2974" s="195">
        <v>0.13100000000000001</v>
      </c>
      <c r="T2974" s="195">
        <v>0.17799999999999999</v>
      </c>
      <c r="U2974" s="195">
        <v>5.0000000000000001E-3</v>
      </c>
      <c r="V2974" s="195">
        <v>1.7000000000000001E-2</v>
      </c>
      <c r="W2974" s="195">
        <v>0.20399999999999999</v>
      </c>
      <c r="X2974" s="195">
        <v>0.25900000000000001</v>
      </c>
      <c r="Y2974" s="195">
        <v>2E-3</v>
      </c>
      <c r="Z2974" s="195">
        <v>1.0999999999999999E-2</v>
      </c>
      <c r="AA2974" s="195">
        <v>1.7000000000000001E-2</v>
      </c>
      <c r="AB2974" s="195">
        <v>3.7999999999999999E-2</v>
      </c>
    </row>
    <row r="2975" spans="1:28" x14ac:dyDescent="0.25">
      <c r="A2975" s="94" t="s">
        <v>4418</v>
      </c>
      <c r="B2975" s="195" t="s">
        <v>143</v>
      </c>
      <c r="C2975" s="195">
        <v>0.24265085095410005</v>
      </c>
      <c r="D2975" s="195">
        <v>0.24522949974213512</v>
      </c>
      <c r="E2975" s="195">
        <v>0.12867457452294997</v>
      </c>
      <c r="F2975" s="195">
        <v>1.4956162970603403E-2</v>
      </c>
      <c r="G2975" s="195">
        <v>0.34321815368746778</v>
      </c>
      <c r="H2975" s="195">
        <v>5.415162454873646E-3</v>
      </c>
      <c r="I2975" s="195">
        <v>1.9855595667870037E-2</v>
      </c>
      <c r="J2975" s="194">
        <v>0.99999999999999989</v>
      </c>
      <c r="K2975" s="196">
        <v>3878</v>
      </c>
      <c r="L2975" s="94"/>
      <c r="M2975" s="195" t="s">
        <v>143</v>
      </c>
      <c r="N2975" s="195" t="s">
        <v>143</v>
      </c>
      <c r="O2975" s="195">
        <v>0.22900000000000001</v>
      </c>
      <c r="P2975" s="195">
        <v>0.25600000000000001</v>
      </c>
      <c r="Q2975" s="195">
        <v>0.23200000000000001</v>
      </c>
      <c r="R2975" s="195">
        <v>0.25900000000000001</v>
      </c>
      <c r="S2975" s="195">
        <v>0.11899999999999999</v>
      </c>
      <c r="T2975" s="195">
        <v>0.14000000000000001</v>
      </c>
      <c r="U2975" s="195">
        <v>1.2E-2</v>
      </c>
      <c r="V2975" s="195">
        <v>1.9E-2</v>
      </c>
      <c r="W2975" s="195">
        <v>0.32800000000000001</v>
      </c>
      <c r="X2975" s="195">
        <v>0.35799999999999998</v>
      </c>
      <c r="Y2975" s="195">
        <v>4.0000000000000001E-3</v>
      </c>
      <c r="Z2975" s="195">
        <v>8.0000000000000002E-3</v>
      </c>
      <c r="AA2975" s="195">
        <v>1.6E-2</v>
      </c>
      <c r="AB2975" s="195">
        <v>2.5000000000000001E-2</v>
      </c>
    </row>
    <row r="2976" spans="1:28" x14ac:dyDescent="0.25">
      <c r="A2976" s="94" t="s">
        <v>4419</v>
      </c>
      <c r="B2976" s="195" t="s">
        <v>143</v>
      </c>
      <c r="C2976" s="195">
        <v>0.62611012433392543</v>
      </c>
      <c r="D2976" s="195">
        <v>0.25133214920071045</v>
      </c>
      <c r="E2976" s="195">
        <v>3.9076376554174071E-2</v>
      </c>
      <c r="F2976" s="195">
        <v>3.552397868561279E-3</v>
      </c>
      <c r="G2976" s="195">
        <v>1.0657193605683837E-2</v>
      </c>
      <c r="H2976" s="195">
        <v>8.8809946714031975E-4</v>
      </c>
      <c r="I2976" s="195">
        <v>6.8383658969804612E-2</v>
      </c>
      <c r="J2976" s="194">
        <v>1</v>
      </c>
      <c r="K2976" s="196">
        <v>1126</v>
      </c>
      <c r="L2976" s="94"/>
      <c r="M2976" s="195" t="s">
        <v>143</v>
      </c>
      <c r="N2976" s="195" t="s">
        <v>143</v>
      </c>
      <c r="O2976" s="195">
        <v>0.59699999999999998</v>
      </c>
      <c r="P2976" s="195">
        <v>0.65400000000000003</v>
      </c>
      <c r="Q2976" s="195">
        <v>0.22700000000000001</v>
      </c>
      <c r="R2976" s="195">
        <v>0.27700000000000002</v>
      </c>
      <c r="S2976" s="195">
        <v>2.9000000000000001E-2</v>
      </c>
      <c r="T2976" s="195">
        <v>5.1999999999999998E-2</v>
      </c>
      <c r="U2976" s="195">
        <v>1E-3</v>
      </c>
      <c r="V2976" s="195">
        <v>8.9999999999999993E-3</v>
      </c>
      <c r="W2976" s="195">
        <v>6.0000000000000001E-3</v>
      </c>
      <c r="X2976" s="195">
        <v>1.9E-2</v>
      </c>
      <c r="Y2976" s="195">
        <v>0</v>
      </c>
      <c r="Z2976" s="195">
        <v>5.0000000000000001E-3</v>
      </c>
      <c r="AA2976" s="195">
        <v>5.5E-2</v>
      </c>
      <c r="AB2976" s="195">
        <v>8.5000000000000006E-2</v>
      </c>
    </row>
    <row r="2977" spans="1:28" x14ac:dyDescent="0.25">
      <c r="A2977" s="94" t="s">
        <v>4420</v>
      </c>
      <c r="B2977" s="195" t="s">
        <v>143</v>
      </c>
      <c r="C2977" s="195">
        <v>0.22044444444444444</v>
      </c>
      <c r="D2977" s="195">
        <v>0.36</v>
      </c>
      <c r="E2977" s="195">
        <v>0.12711111111111112</v>
      </c>
      <c r="F2977" s="195">
        <v>1.4222222222222223E-2</v>
      </c>
      <c r="G2977" s="195">
        <v>0.24622222222222223</v>
      </c>
      <c r="H2977" s="195">
        <v>8.8888888888888893E-4</v>
      </c>
      <c r="I2977" s="195">
        <v>3.111111111111111E-2</v>
      </c>
      <c r="J2977" s="194">
        <v>1</v>
      </c>
      <c r="K2977" s="196">
        <v>1125</v>
      </c>
      <c r="L2977" s="94"/>
      <c r="M2977" s="195" t="s">
        <v>143</v>
      </c>
      <c r="N2977" s="195" t="s">
        <v>143</v>
      </c>
      <c r="O2977" s="195">
        <v>0.19700000000000001</v>
      </c>
      <c r="P2977" s="195">
        <v>0.246</v>
      </c>
      <c r="Q2977" s="195">
        <v>0.33200000000000002</v>
      </c>
      <c r="R2977" s="195">
        <v>0.38800000000000001</v>
      </c>
      <c r="S2977" s="195">
        <v>0.109</v>
      </c>
      <c r="T2977" s="195">
        <v>0.14799999999999999</v>
      </c>
      <c r="U2977" s="195">
        <v>8.9999999999999993E-3</v>
      </c>
      <c r="V2977" s="195">
        <v>2.3E-2</v>
      </c>
      <c r="W2977" s="195">
        <v>0.222</v>
      </c>
      <c r="X2977" s="195">
        <v>0.27200000000000002</v>
      </c>
      <c r="Y2977" s="195">
        <v>0</v>
      </c>
      <c r="Z2977" s="195">
        <v>5.0000000000000001E-3</v>
      </c>
      <c r="AA2977" s="195">
        <v>2.1999999999999999E-2</v>
      </c>
      <c r="AB2977" s="195">
        <v>4.2999999999999997E-2</v>
      </c>
    </row>
    <row r="2978" spans="1:28" x14ac:dyDescent="0.25">
      <c r="A2978" s="94" t="s">
        <v>4421</v>
      </c>
      <c r="B2978" s="195" t="s">
        <v>143</v>
      </c>
      <c r="C2978" s="195">
        <v>0.47356051703877788</v>
      </c>
      <c r="D2978" s="195">
        <v>0.20799059929494712</v>
      </c>
      <c r="E2978" s="195">
        <v>5.6404230317273797E-2</v>
      </c>
      <c r="F2978" s="195">
        <v>5.9929494712103411E-2</v>
      </c>
      <c r="G2978" s="195">
        <v>0.17978848413631021</v>
      </c>
      <c r="H2978" s="195">
        <v>5.8754406580493537E-3</v>
      </c>
      <c r="I2978" s="195">
        <v>1.6451233842538191E-2</v>
      </c>
      <c r="J2978" s="194">
        <v>1</v>
      </c>
      <c r="K2978" s="196">
        <v>851</v>
      </c>
      <c r="L2978" s="94"/>
      <c r="M2978" s="195" t="s">
        <v>143</v>
      </c>
      <c r="N2978" s="195" t="s">
        <v>143</v>
      </c>
      <c r="O2978" s="195">
        <v>0.44</v>
      </c>
      <c r="P2978" s="195">
        <v>0.50700000000000001</v>
      </c>
      <c r="Q2978" s="195">
        <v>0.182</v>
      </c>
      <c r="R2978" s="195">
        <v>0.23699999999999999</v>
      </c>
      <c r="S2978" s="195">
        <v>4.2999999999999997E-2</v>
      </c>
      <c r="T2978" s="195">
        <v>7.3999999999999996E-2</v>
      </c>
      <c r="U2978" s="195">
        <v>4.5999999999999999E-2</v>
      </c>
      <c r="V2978" s="195">
        <v>7.8E-2</v>
      </c>
      <c r="W2978" s="195">
        <v>0.155</v>
      </c>
      <c r="X2978" s="195">
        <v>0.20699999999999999</v>
      </c>
      <c r="Y2978" s="195">
        <v>3.0000000000000001E-3</v>
      </c>
      <c r="Z2978" s="195">
        <v>1.4E-2</v>
      </c>
      <c r="AA2978" s="195">
        <v>0.01</v>
      </c>
      <c r="AB2978" s="195">
        <v>2.7E-2</v>
      </c>
    </row>
    <row r="2979" spans="1:28" x14ac:dyDescent="0.25">
      <c r="A2979" s="94" t="s">
        <v>4422</v>
      </c>
      <c r="B2979" s="195" t="s">
        <v>143</v>
      </c>
      <c r="C2979" s="195">
        <v>0.16785714285714284</v>
      </c>
      <c r="D2979" s="195">
        <v>0.26190476190476192</v>
      </c>
      <c r="E2979" s="195">
        <v>0.1</v>
      </c>
      <c r="F2979" s="195">
        <v>2.3809523809523808E-2</v>
      </c>
      <c r="G2979" s="195">
        <v>0.42619047619047618</v>
      </c>
      <c r="H2979" s="195">
        <v>3.5714285714285713E-3</v>
      </c>
      <c r="I2979" s="195">
        <v>1.6666666666666666E-2</v>
      </c>
      <c r="J2979" s="194">
        <v>1</v>
      </c>
      <c r="K2979" s="196">
        <v>840</v>
      </c>
      <c r="L2979" s="94"/>
      <c r="M2979" s="195" t="s">
        <v>143</v>
      </c>
      <c r="N2979" s="195" t="s">
        <v>143</v>
      </c>
      <c r="O2979" s="195">
        <v>0.14399999999999999</v>
      </c>
      <c r="P2979" s="195">
        <v>0.19500000000000001</v>
      </c>
      <c r="Q2979" s="195">
        <v>0.23300000000000001</v>
      </c>
      <c r="R2979" s="195">
        <v>0.29299999999999998</v>
      </c>
      <c r="S2979" s="195">
        <v>8.1000000000000003E-2</v>
      </c>
      <c r="T2979" s="195">
        <v>0.122</v>
      </c>
      <c r="U2979" s="195">
        <v>1.4999999999999999E-2</v>
      </c>
      <c r="V2979" s="195">
        <v>3.5999999999999997E-2</v>
      </c>
      <c r="W2979" s="195">
        <v>0.39300000000000002</v>
      </c>
      <c r="X2979" s="195">
        <v>0.46</v>
      </c>
      <c r="Y2979" s="195">
        <v>1E-3</v>
      </c>
      <c r="Z2979" s="195">
        <v>0.01</v>
      </c>
      <c r="AA2979" s="195">
        <v>0.01</v>
      </c>
      <c r="AB2979" s="195">
        <v>2.8000000000000001E-2</v>
      </c>
    </row>
    <row r="2980" spans="1:28" x14ac:dyDescent="0.25">
      <c r="A2980" s="94" t="s">
        <v>4423</v>
      </c>
      <c r="B2980" s="195" t="s">
        <v>143</v>
      </c>
      <c r="C2980" s="195">
        <v>0.41753839305586465</v>
      </c>
      <c r="D2980" s="195">
        <v>0.42265746717115515</v>
      </c>
      <c r="E2980" s="195">
        <v>6.0761184064099708E-2</v>
      </c>
      <c r="F2980" s="195">
        <v>1.0905853549966614E-2</v>
      </c>
      <c r="G2980" s="195">
        <v>6.1206320943690183E-2</v>
      </c>
      <c r="H2980" s="195">
        <v>1.5579790785666592E-3</v>
      </c>
      <c r="I2980" s="195">
        <v>2.5372802136657022E-2</v>
      </c>
      <c r="J2980" s="194">
        <v>1</v>
      </c>
      <c r="K2980" s="196">
        <v>4493</v>
      </c>
      <c r="L2980" s="94"/>
      <c r="M2980" s="195" t="s">
        <v>143</v>
      </c>
      <c r="N2980" s="195" t="s">
        <v>143</v>
      </c>
      <c r="O2980" s="195">
        <v>0.40300000000000002</v>
      </c>
      <c r="P2980" s="195">
        <v>0.432</v>
      </c>
      <c r="Q2980" s="195">
        <v>0.40799999999999997</v>
      </c>
      <c r="R2980" s="195">
        <v>0.437</v>
      </c>
      <c r="S2980" s="195">
        <v>5.3999999999999999E-2</v>
      </c>
      <c r="T2980" s="195">
        <v>6.8000000000000005E-2</v>
      </c>
      <c r="U2980" s="195">
        <v>8.0000000000000002E-3</v>
      </c>
      <c r="V2980" s="195">
        <v>1.4E-2</v>
      </c>
      <c r="W2980" s="195">
        <v>5.5E-2</v>
      </c>
      <c r="X2980" s="195">
        <v>6.9000000000000006E-2</v>
      </c>
      <c r="Y2980" s="195">
        <v>1E-3</v>
      </c>
      <c r="Z2980" s="195">
        <v>3.0000000000000001E-3</v>
      </c>
      <c r="AA2980" s="195">
        <v>2.1000000000000001E-2</v>
      </c>
      <c r="AB2980" s="195">
        <v>0.03</v>
      </c>
    </row>
    <row r="2981" spans="1:28" x14ac:dyDescent="0.25">
      <c r="A2981" s="94" t="s">
        <v>4424</v>
      </c>
      <c r="B2981" s="195" t="s">
        <v>143</v>
      </c>
      <c r="C2981" s="195">
        <v>0.48101265822784811</v>
      </c>
      <c r="D2981" s="195">
        <v>0.34407364787111622</v>
      </c>
      <c r="E2981" s="195">
        <v>7.1346375143843496E-2</v>
      </c>
      <c r="F2981" s="195">
        <v>1.1507479861910242E-3</v>
      </c>
      <c r="G2981" s="195">
        <v>7.4798619102416572E-2</v>
      </c>
      <c r="H2981" s="195">
        <v>3.4522439585730723E-3</v>
      </c>
      <c r="I2981" s="195">
        <v>2.4165707710011506E-2</v>
      </c>
      <c r="J2981" s="194">
        <v>0.99999999999999989</v>
      </c>
      <c r="K2981" s="196">
        <v>869</v>
      </c>
      <c r="L2981" s="94"/>
      <c r="M2981" s="195" t="s">
        <v>143</v>
      </c>
      <c r="N2981" s="195" t="s">
        <v>143</v>
      </c>
      <c r="O2981" s="195">
        <v>0.44800000000000001</v>
      </c>
      <c r="P2981" s="195">
        <v>0.51400000000000001</v>
      </c>
      <c r="Q2981" s="195">
        <v>0.313</v>
      </c>
      <c r="R2981" s="195">
        <v>0.376</v>
      </c>
      <c r="S2981" s="195">
        <v>5.6000000000000001E-2</v>
      </c>
      <c r="T2981" s="195">
        <v>0.09</v>
      </c>
      <c r="U2981" s="195">
        <v>0</v>
      </c>
      <c r="V2981" s="195">
        <v>6.0000000000000001E-3</v>
      </c>
      <c r="W2981" s="195">
        <v>5.8999999999999997E-2</v>
      </c>
      <c r="X2981" s="195">
        <v>9.4E-2</v>
      </c>
      <c r="Y2981" s="195">
        <v>1E-3</v>
      </c>
      <c r="Z2981" s="195">
        <v>0.01</v>
      </c>
      <c r="AA2981" s="195">
        <v>1.6E-2</v>
      </c>
      <c r="AB2981" s="195">
        <v>3.6999999999999998E-2</v>
      </c>
    </row>
    <row r="2982" spans="1:28" x14ac:dyDescent="0.25">
      <c r="A2982" s="94" t="s">
        <v>4425</v>
      </c>
      <c r="B2982" s="195">
        <v>5.5899198167239407E-2</v>
      </c>
      <c r="C2982" s="195">
        <v>0.37037037037037035</v>
      </c>
      <c r="D2982" s="195">
        <v>0.23169148529973271</v>
      </c>
      <c r="E2982" s="195">
        <v>6.9033982436044292E-2</v>
      </c>
      <c r="F2982" s="195">
        <v>1.6418480336006108E-2</v>
      </c>
      <c r="G2982" s="195">
        <v>0.22924780450553647</v>
      </c>
      <c r="H2982" s="195">
        <v>3.283696067201222E-3</v>
      </c>
      <c r="I2982" s="195">
        <v>2.4054982817869417E-2</v>
      </c>
      <c r="J2982" s="194">
        <v>1</v>
      </c>
      <c r="K2982" s="196">
        <v>13095</v>
      </c>
      <c r="L2982" s="94"/>
      <c r="M2982" s="195">
        <v>5.1999999999999998E-2</v>
      </c>
      <c r="N2982" s="195">
        <v>0.06</v>
      </c>
      <c r="O2982" s="195">
        <v>0.36199999999999999</v>
      </c>
      <c r="P2982" s="195">
        <v>0.379</v>
      </c>
      <c r="Q2982" s="195">
        <v>0.22500000000000001</v>
      </c>
      <c r="R2982" s="195">
        <v>0.23899999999999999</v>
      </c>
      <c r="S2982" s="195">
        <v>6.5000000000000002E-2</v>
      </c>
      <c r="T2982" s="195">
        <v>7.3999999999999996E-2</v>
      </c>
      <c r="U2982" s="195">
        <v>1.4E-2</v>
      </c>
      <c r="V2982" s="195">
        <v>1.9E-2</v>
      </c>
      <c r="W2982" s="195">
        <v>0.222</v>
      </c>
      <c r="X2982" s="195">
        <v>0.23699999999999999</v>
      </c>
      <c r="Y2982" s="195">
        <v>2E-3</v>
      </c>
      <c r="Z2982" s="195">
        <v>4.0000000000000001E-3</v>
      </c>
      <c r="AA2982" s="195">
        <v>2.1999999999999999E-2</v>
      </c>
      <c r="AB2982" s="195">
        <v>2.7E-2</v>
      </c>
    </row>
    <row r="2983" spans="1:28" x14ac:dyDescent="0.25">
      <c r="A2983" s="94" t="s">
        <v>4426</v>
      </c>
      <c r="B2983" s="195" t="s">
        <v>143</v>
      </c>
      <c r="C2983" s="195">
        <v>0.4375</v>
      </c>
      <c r="D2983" s="195">
        <v>0.245</v>
      </c>
      <c r="E2983" s="195">
        <v>8.2500000000000004E-2</v>
      </c>
      <c r="F2983" s="195">
        <v>1.2500000000000001E-2</v>
      </c>
      <c r="G2983" s="195">
        <v>0.2</v>
      </c>
      <c r="H2983" s="195">
        <v>0.01</v>
      </c>
      <c r="I2983" s="195">
        <v>1.2500000000000001E-2</v>
      </c>
      <c r="J2983" s="194">
        <v>1</v>
      </c>
      <c r="K2983" s="196">
        <v>400</v>
      </c>
      <c r="L2983" s="94"/>
      <c r="M2983" s="195" t="s">
        <v>143</v>
      </c>
      <c r="N2983" s="195" t="s">
        <v>143</v>
      </c>
      <c r="O2983" s="195">
        <v>0.39</v>
      </c>
      <c r="P2983" s="195">
        <v>0.48599999999999999</v>
      </c>
      <c r="Q2983" s="195">
        <v>0.20499999999999999</v>
      </c>
      <c r="R2983" s="195">
        <v>0.28899999999999998</v>
      </c>
      <c r="S2983" s="195">
        <v>5.8999999999999997E-2</v>
      </c>
      <c r="T2983" s="195">
        <v>0.114</v>
      </c>
      <c r="U2983" s="195">
        <v>5.0000000000000001E-3</v>
      </c>
      <c r="V2983" s="195">
        <v>2.9000000000000001E-2</v>
      </c>
      <c r="W2983" s="195">
        <v>0.16400000000000001</v>
      </c>
      <c r="X2983" s="195">
        <v>0.24199999999999999</v>
      </c>
      <c r="Y2983" s="195">
        <v>4.0000000000000001E-3</v>
      </c>
      <c r="Z2983" s="195">
        <v>2.5000000000000001E-2</v>
      </c>
      <c r="AA2983" s="195">
        <v>5.0000000000000001E-3</v>
      </c>
      <c r="AB2983" s="195">
        <v>2.9000000000000001E-2</v>
      </c>
    </row>
    <row r="2984" spans="1:28" x14ac:dyDescent="0.25">
      <c r="A2984" s="94" t="s">
        <v>4427</v>
      </c>
      <c r="B2984" s="195" t="s">
        <v>143</v>
      </c>
      <c r="C2984" s="195">
        <v>0.1072463768115942</v>
      </c>
      <c r="D2984" s="195">
        <v>0.19130434782608696</v>
      </c>
      <c r="E2984" s="195">
        <v>5.2173913043478258E-2</v>
      </c>
      <c r="F2984" s="195">
        <v>5.7971014492753624E-3</v>
      </c>
      <c r="G2984" s="195">
        <v>0.6</v>
      </c>
      <c r="H2984" s="195">
        <v>2.0289855072463767E-2</v>
      </c>
      <c r="I2984" s="195">
        <v>2.318840579710145E-2</v>
      </c>
      <c r="J2984" s="194">
        <v>1</v>
      </c>
      <c r="K2984" s="196">
        <v>345</v>
      </c>
      <c r="L2984" s="94"/>
      <c r="M2984" s="195" t="s">
        <v>143</v>
      </c>
      <c r="N2984" s="195" t="s">
        <v>143</v>
      </c>
      <c r="O2984" s="195">
        <v>7.9000000000000001E-2</v>
      </c>
      <c r="P2984" s="195">
        <v>0.14399999999999999</v>
      </c>
      <c r="Q2984" s="195">
        <v>0.153</v>
      </c>
      <c r="R2984" s="195">
        <v>0.23599999999999999</v>
      </c>
      <c r="S2984" s="195">
        <v>3.3000000000000002E-2</v>
      </c>
      <c r="T2984" s="195">
        <v>8.1000000000000003E-2</v>
      </c>
      <c r="U2984" s="195">
        <v>2E-3</v>
      </c>
      <c r="V2984" s="195">
        <v>2.1000000000000001E-2</v>
      </c>
      <c r="W2984" s="195">
        <v>0.54700000000000004</v>
      </c>
      <c r="X2984" s="195">
        <v>0.65</v>
      </c>
      <c r="Y2984" s="195">
        <v>0.01</v>
      </c>
      <c r="Z2984" s="195">
        <v>4.1000000000000002E-2</v>
      </c>
      <c r="AA2984" s="195">
        <v>1.2E-2</v>
      </c>
      <c r="AB2984" s="195">
        <v>4.4999999999999998E-2</v>
      </c>
    </row>
    <row r="2985" spans="1:28" x14ac:dyDescent="0.25">
      <c r="A2985" s="94" t="s">
        <v>4428</v>
      </c>
      <c r="B2985" s="195">
        <v>0.44055299539170506</v>
      </c>
      <c r="C2985" s="195" t="s">
        <v>143</v>
      </c>
      <c r="D2985" s="195">
        <v>0.5013824884792627</v>
      </c>
      <c r="E2985" s="195">
        <v>2.5806451612903226E-2</v>
      </c>
      <c r="F2985" s="195">
        <v>1.8433179723502304E-3</v>
      </c>
      <c r="G2985" s="195">
        <v>1.1981566820276499E-2</v>
      </c>
      <c r="H2985" s="195" t="s">
        <v>143</v>
      </c>
      <c r="I2985" s="195">
        <v>1.8433179723502304E-2</v>
      </c>
      <c r="J2985" s="194">
        <v>1</v>
      </c>
      <c r="K2985" s="196">
        <v>1085</v>
      </c>
      <c r="L2985" s="94"/>
      <c r="M2985" s="195">
        <v>0.41099999999999998</v>
      </c>
      <c r="N2985" s="195">
        <v>0.47</v>
      </c>
      <c r="O2985" s="195" t="s">
        <v>143</v>
      </c>
      <c r="P2985" s="195" t="s">
        <v>143</v>
      </c>
      <c r="Q2985" s="195">
        <v>0.47199999999999998</v>
      </c>
      <c r="R2985" s="195">
        <v>0.53100000000000003</v>
      </c>
      <c r="S2985" s="195">
        <v>1.7999999999999999E-2</v>
      </c>
      <c r="T2985" s="195">
        <v>3.6999999999999998E-2</v>
      </c>
      <c r="U2985" s="195">
        <v>1E-3</v>
      </c>
      <c r="V2985" s="195">
        <v>7.0000000000000001E-3</v>
      </c>
      <c r="W2985" s="195">
        <v>7.0000000000000001E-3</v>
      </c>
      <c r="X2985" s="195">
        <v>0.02</v>
      </c>
      <c r="Y2985" s="195" t="s">
        <v>143</v>
      </c>
      <c r="Z2985" s="195" t="s">
        <v>143</v>
      </c>
      <c r="AA2985" s="195">
        <v>1.2E-2</v>
      </c>
      <c r="AB2985" s="195">
        <v>2.8000000000000001E-2</v>
      </c>
    </row>
    <row r="2986" spans="1:28" x14ac:dyDescent="0.25">
      <c r="A2986" s="94" t="s">
        <v>4429</v>
      </c>
      <c r="B2986" s="195">
        <v>8.0656673804425413E-2</v>
      </c>
      <c r="C2986" s="195">
        <v>0.37044967880085655</v>
      </c>
      <c r="D2986" s="195">
        <v>0.20556745182012848</v>
      </c>
      <c r="E2986" s="195">
        <v>5.2819414703783013E-2</v>
      </c>
      <c r="F2986" s="195">
        <v>2.3554603854389723E-2</v>
      </c>
      <c r="G2986" s="195">
        <v>0.23554603854389722</v>
      </c>
      <c r="H2986" s="195">
        <v>4.2826552462526769E-3</v>
      </c>
      <c r="I2986" s="195">
        <v>2.7123483226266953E-2</v>
      </c>
      <c r="J2986" s="194">
        <v>1</v>
      </c>
      <c r="K2986" s="196">
        <v>1401</v>
      </c>
      <c r="L2986" s="94"/>
      <c r="M2986" s="195">
        <v>6.8000000000000005E-2</v>
      </c>
      <c r="N2986" s="195">
        <v>9.6000000000000002E-2</v>
      </c>
      <c r="O2986" s="195">
        <v>0.34599999999999997</v>
      </c>
      <c r="P2986" s="195">
        <v>0.39600000000000002</v>
      </c>
      <c r="Q2986" s="195">
        <v>0.185</v>
      </c>
      <c r="R2986" s="195">
        <v>0.22800000000000001</v>
      </c>
      <c r="S2986" s="195">
        <v>4.2000000000000003E-2</v>
      </c>
      <c r="T2986" s="195">
        <v>6.6000000000000003E-2</v>
      </c>
      <c r="U2986" s="195">
        <v>1.7000000000000001E-2</v>
      </c>
      <c r="V2986" s="195">
        <v>3.3000000000000002E-2</v>
      </c>
      <c r="W2986" s="195">
        <v>0.214</v>
      </c>
      <c r="X2986" s="195">
        <v>0.25800000000000001</v>
      </c>
      <c r="Y2986" s="195">
        <v>2E-3</v>
      </c>
      <c r="Z2986" s="195">
        <v>8.9999999999999993E-3</v>
      </c>
      <c r="AA2986" s="195">
        <v>0.02</v>
      </c>
      <c r="AB2986" s="195">
        <v>3.6999999999999998E-2</v>
      </c>
    </row>
    <row r="2987" spans="1:28" x14ac:dyDescent="0.25">
      <c r="A2987" s="94" t="s">
        <v>4430</v>
      </c>
      <c r="B2987" s="195">
        <v>0.30567451820128477</v>
      </c>
      <c r="C2987" s="195">
        <v>0.5321199143468951</v>
      </c>
      <c r="D2987" s="195">
        <v>5.7815845824411134E-2</v>
      </c>
      <c r="E2987" s="195">
        <v>1.6059957173447537E-2</v>
      </c>
      <c r="F2987" s="195">
        <v>1.0706638115631692E-3</v>
      </c>
      <c r="G2987" s="195">
        <v>6.7451820128479653E-2</v>
      </c>
      <c r="H2987" s="195">
        <v>3.2119914346895075E-3</v>
      </c>
      <c r="I2987" s="195">
        <v>1.6595289079229122E-2</v>
      </c>
      <c r="J2987" s="194">
        <v>1</v>
      </c>
      <c r="K2987" s="196">
        <v>1868</v>
      </c>
      <c r="L2987" s="94"/>
      <c r="M2987" s="195">
        <v>0.28499999999999998</v>
      </c>
      <c r="N2987" s="195">
        <v>0.32700000000000001</v>
      </c>
      <c r="O2987" s="195">
        <v>0.50900000000000001</v>
      </c>
      <c r="P2987" s="195">
        <v>0.55500000000000005</v>
      </c>
      <c r="Q2987" s="195">
        <v>4.8000000000000001E-2</v>
      </c>
      <c r="R2987" s="195">
        <v>6.9000000000000006E-2</v>
      </c>
      <c r="S2987" s="195">
        <v>1.0999999999999999E-2</v>
      </c>
      <c r="T2987" s="195">
        <v>2.3E-2</v>
      </c>
      <c r="U2987" s="195">
        <v>0</v>
      </c>
      <c r="V2987" s="195">
        <v>4.0000000000000001E-3</v>
      </c>
      <c r="W2987" s="195">
        <v>5.7000000000000002E-2</v>
      </c>
      <c r="X2987" s="195">
        <v>0.08</v>
      </c>
      <c r="Y2987" s="195">
        <v>1E-3</v>
      </c>
      <c r="Z2987" s="195">
        <v>7.0000000000000001E-3</v>
      </c>
      <c r="AA2987" s="195">
        <v>1.2E-2</v>
      </c>
      <c r="AB2987" s="195">
        <v>2.3E-2</v>
      </c>
    </row>
    <row r="2988" spans="1:28" x14ac:dyDescent="0.25">
      <c r="A2988" s="94" t="s">
        <v>4431</v>
      </c>
      <c r="B2988" s="195" t="s">
        <v>143</v>
      </c>
      <c r="C2988" s="195">
        <v>0.33255813953488372</v>
      </c>
      <c r="D2988" s="195">
        <v>0.3</v>
      </c>
      <c r="E2988" s="195">
        <v>0.10465116279069768</v>
      </c>
      <c r="F2988" s="195">
        <v>1.3953488372093023E-2</v>
      </c>
      <c r="G2988" s="195">
        <v>0.23953488372093024</v>
      </c>
      <c r="H2988" s="195" t="s">
        <v>143</v>
      </c>
      <c r="I2988" s="195">
        <v>9.3023255813953487E-3</v>
      </c>
      <c r="J2988" s="194">
        <v>0.99999999999999989</v>
      </c>
      <c r="K2988" s="196">
        <v>430</v>
      </c>
      <c r="L2988" s="94"/>
      <c r="M2988" s="195" t="s">
        <v>143</v>
      </c>
      <c r="N2988" s="195" t="s">
        <v>143</v>
      </c>
      <c r="O2988" s="195">
        <v>0.28999999999999998</v>
      </c>
      <c r="P2988" s="195">
        <v>0.378</v>
      </c>
      <c r="Q2988" s="195">
        <v>0.25900000000000001</v>
      </c>
      <c r="R2988" s="195">
        <v>0.34499999999999997</v>
      </c>
      <c r="S2988" s="195">
        <v>7.9000000000000001E-2</v>
      </c>
      <c r="T2988" s="195">
        <v>0.13700000000000001</v>
      </c>
      <c r="U2988" s="195">
        <v>6.0000000000000001E-3</v>
      </c>
      <c r="V2988" s="195">
        <v>0.03</v>
      </c>
      <c r="W2988" s="195">
        <v>0.20200000000000001</v>
      </c>
      <c r="X2988" s="195">
        <v>0.28199999999999997</v>
      </c>
      <c r="Y2988" s="195" t="s">
        <v>143</v>
      </c>
      <c r="Z2988" s="195" t="s">
        <v>143</v>
      </c>
      <c r="AA2988" s="195">
        <v>4.0000000000000001E-3</v>
      </c>
      <c r="AB2988" s="195">
        <v>2.4E-2</v>
      </c>
    </row>
    <row r="2989" spans="1:28" x14ac:dyDescent="0.25">
      <c r="A2989" s="94" t="s">
        <v>4432</v>
      </c>
      <c r="B2989" s="195" t="s">
        <v>143</v>
      </c>
      <c r="C2989" s="195">
        <v>0.28681375064135456</v>
      </c>
      <c r="D2989" s="195">
        <v>0.20882503848127246</v>
      </c>
      <c r="E2989" s="195">
        <v>9.1841970241149304E-2</v>
      </c>
      <c r="F2989" s="195">
        <v>1.5392508978963571E-2</v>
      </c>
      <c r="G2989" s="195">
        <v>0.3796818881477681</v>
      </c>
      <c r="H2989" s="195">
        <v>2.5654181631605951E-3</v>
      </c>
      <c r="I2989" s="195">
        <v>1.4879425346331451E-2</v>
      </c>
      <c r="J2989" s="194">
        <v>1</v>
      </c>
      <c r="K2989" s="196">
        <v>1949</v>
      </c>
      <c r="L2989" s="94"/>
      <c r="M2989" s="195" t="s">
        <v>143</v>
      </c>
      <c r="N2989" s="195" t="s">
        <v>143</v>
      </c>
      <c r="O2989" s="195">
        <v>0.26700000000000002</v>
      </c>
      <c r="P2989" s="195">
        <v>0.307</v>
      </c>
      <c r="Q2989" s="195">
        <v>0.191</v>
      </c>
      <c r="R2989" s="195">
        <v>0.22700000000000001</v>
      </c>
      <c r="S2989" s="195">
        <v>0.08</v>
      </c>
      <c r="T2989" s="195">
        <v>0.105</v>
      </c>
      <c r="U2989" s="195">
        <v>1.0999999999999999E-2</v>
      </c>
      <c r="V2989" s="195">
        <v>2.1999999999999999E-2</v>
      </c>
      <c r="W2989" s="195">
        <v>0.35799999999999998</v>
      </c>
      <c r="X2989" s="195">
        <v>0.40100000000000002</v>
      </c>
      <c r="Y2989" s="195">
        <v>1E-3</v>
      </c>
      <c r="Z2989" s="195">
        <v>6.0000000000000001E-3</v>
      </c>
      <c r="AA2989" s="195">
        <v>0.01</v>
      </c>
      <c r="AB2989" s="195">
        <v>2.1000000000000001E-2</v>
      </c>
    </row>
    <row r="2990" spans="1:28" x14ac:dyDescent="0.25">
      <c r="A2990" s="94" t="s">
        <v>4433</v>
      </c>
      <c r="B2990" s="195" t="s">
        <v>143</v>
      </c>
      <c r="C2990" s="195">
        <v>0.62870159453302965</v>
      </c>
      <c r="D2990" s="195">
        <v>0.25056947608200458</v>
      </c>
      <c r="E2990" s="195">
        <v>3.4168564920273349E-2</v>
      </c>
      <c r="F2990" s="195">
        <v>6.8337129840546698E-3</v>
      </c>
      <c r="G2990" s="195">
        <v>2.7334851936218679E-2</v>
      </c>
      <c r="H2990" s="195" t="s">
        <v>143</v>
      </c>
      <c r="I2990" s="195">
        <v>5.2391799544419138E-2</v>
      </c>
      <c r="J2990" s="194">
        <v>1</v>
      </c>
      <c r="K2990" s="196">
        <v>439</v>
      </c>
      <c r="L2990" s="94"/>
      <c r="M2990" s="195" t="s">
        <v>143</v>
      </c>
      <c r="N2990" s="195" t="s">
        <v>143</v>
      </c>
      <c r="O2990" s="195">
        <v>0.58299999999999996</v>
      </c>
      <c r="P2990" s="195">
        <v>0.67300000000000004</v>
      </c>
      <c r="Q2990" s="195">
        <v>0.21199999999999999</v>
      </c>
      <c r="R2990" s="195">
        <v>0.29299999999999998</v>
      </c>
      <c r="S2990" s="195">
        <v>2.1000000000000001E-2</v>
      </c>
      <c r="T2990" s="195">
        <v>5.6000000000000001E-2</v>
      </c>
      <c r="U2990" s="195">
        <v>2E-3</v>
      </c>
      <c r="V2990" s="195">
        <v>0.02</v>
      </c>
      <c r="W2990" s="195">
        <v>1.6E-2</v>
      </c>
      <c r="X2990" s="195">
        <v>4.7E-2</v>
      </c>
      <c r="Y2990" s="195" t="s">
        <v>143</v>
      </c>
      <c r="Z2990" s="195" t="s">
        <v>143</v>
      </c>
      <c r="AA2990" s="195">
        <v>3.5000000000000003E-2</v>
      </c>
      <c r="AB2990" s="195">
        <v>7.6999999999999999E-2</v>
      </c>
    </row>
    <row r="2991" spans="1:28" x14ac:dyDescent="0.25">
      <c r="A2991" s="94" t="s">
        <v>4434</v>
      </c>
      <c r="B2991" s="195" t="s">
        <v>143</v>
      </c>
      <c r="C2991" s="195">
        <v>0.31590413943355122</v>
      </c>
      <c r="D2991" s="195">
        <v>0.26143790849673204</v>
      </c>
      <c r="E2991" s="195">
        <v>0.10239651416122005</v>
      </c>
      <c r="F2991" s="195">
        <v>8.7145969498910684E-3</v>
      </c>
      <c r="G2991" s="195">
        <v>0.27450980392156865</v>
      </c>
      <c r="H2991" s="195">
        <v>2.1786492374727671E-3</v>
      </c>
      <c r="I2991" s="195">
        <v>3.4858387799564274E-2</v>
      </c>
      <c r="J2991" s="194">
        <v>1.0000000000000002</v>
      </c>
      <c r="K2991" s="196">
        <v>459</v>
      </c>
      <c r="L2991" s="94"/>
      <c r="M2991" s="195" t="s">
        <v>143</v>
      </c>
      <c r="N2991" s="195" t="s">
        <v>143</v>
      </c>
      <c r="O2991" s="195">
        <v>0.27500000000000002</v>
      </c>
      <c r="P2991" s="195">
        <v>0.36</v>
      </c>
      <c r="Q2991" s="195">
        <v>0.223</v>
      </c>
      <c r="R2991" s="195">
        <v>0.30299999999999999</v>
      </c>
      <c r="S2991" s="195">
        <v>7.8E-2</v>
      </c>
      <c r="T2991" s="195">
        <v>0.13400000000000001</v>
      </c>
      <c r="U2991" s="195">
        <v>3.0000000000000001E-3</v>
      </c>
      <c r="V2991" s="195">
        <v>2.1999999999999999E-2</v>
      </c>
      <c r="W2991" s="195">
        <v>0.23599999999999999</v>
      </c>
      <c r="X2991" s="195">
        <v>0.317</v>
      </c>
      <c r="Y2991" s="195">
        <v>0</v>
      </c>
      <c r="Z2991" s="195">
        <v>1.2E-2</v>
      </c>
      <c r="AA2991" s="195">
        <v>2.1999999999999999E-2</v>
      </c>
      <c r="AB2991" s="195">
        <v>5.6000000000000001E-2</v>
      </c>
    </row>
    <row r="2992" spans="1:28" x14ac:dyDescent="0.25">
      <c r="A2992" s="94" t="s">
        <v>4435</v>
      </c>
      <c r="B2992" s="195" t="s">
        <v>143</v>
      </c>
      <c r="C2992" s="195">
        <v>0.44729344729344728</v>
      </c>
      <c r="D2992" s="195">
        <v>0.15954415954415954</v>
      </c>
      <c r="E2992" s="195">
        <v>5.4131054131054131E-2</v>
      </c>
      <c r="F2992" s="195">
        <v>9.4017094017094016E-2</v>
      </c>
      <c r="G2992" s="195">
        <v>0.22222222222222221</v>
      </c>
      <c r="H2992" s="195" t="s">
        <v>143</v>
      </c>
      <c r="I2992" s="195">
        <v>2.2792022792022793E-2</v>
      </c>
      <c r="J2992" s="194">
        <v>0.99999999999999989</v>
      </c>
      <c r="K2992" s="196">
        <v>351</v>
      </c>
      <c r="L2992" s="94"/>
      <c r="M2992" s="195" t="s">
        <v>143</v>
      </c>
      <c r="N2992" s="195" t="s">
        <v>143</v>
      </c>
      <c r="O2992" s="195">
        <v>0.39600000000000002</v>
      </c>
      <c r="P2992" s="195">
        <v>0.5</v>
      </c>
      <c r="Q2992" s="195">
        <v>0.125</v>
      </c>
      <c r="R2992" s="195">
        <v>0.20200000000000001</v>
      </c>
      <c r="S2992" s="195">
        <v>3.5000000000000003E-2</v>
      </c>
      <c r="T2992" s="195">
        <v>8.3000000000000004E-2</v>
      </c>
      <c r="U2992" s="195">
        <v>6.8000000000000005E-2</v>
      </c>
      <c r="V2992" s="195">
        <v>0.129</v>
      </c>
      <c r="W2992" s="195">
        <v>0.182</v>
      </c>
      <c r="X2992" s="195">
        <v>0.26900000000000002</v>
      </c>
      <c r="Y2992" s="195" t="s">
        <v>143</v>
      </c>
      <c r="Z2992" s="195" t="s">
        <v>143</v>
      </c>
      <c r="AA2992" s="195">
        <v>1.2E-2</v>
      </c>
      <c r="AB2992" s="195">
        <v>4.3999999999999997E-2</v>
      </c>
    </row>
    <row r="2993" spans="1:28" x14ac:dyDescent="0.25">
      <c r="A2993" s="94" t="s">
        <v>4436</v>
      </c>
      <c r="B2993" s="195" t="s">
        <v>143</v>
      </c>
      <c r="C2993" s="195">
        <v>0.14814814814814814</v>
      </c>
      <c r="D2993" s="195">
        <v>0.19753086419753085</v>
      </c>
      <c r="E2993" s="195">
        <v>6.7901234567901231E-2</v>
      </c>
      <c r="F2993" s="195">
        <v>3.7037037037037035E-2</v>
      </c>
      <c r="G2993" s="195">
        <v>0.49691358024691357</v>
      </c>
      <c r="H2993" s="195">
        <v>9.2592592592592587E-3</v>
      </c>
      <c r="I2993" s="195">
        <v>4.3209876543209874E-2</v>
      </c>
      <c r="J2993" s="194">
        <v>1</v>
      </c>
      <c r="K2993" s="196">
        <v>324</v>
      </c>
      <c r="L2993" s="94"/>
      <c r="M2993" s="195" t="s">
        <v>143</v>
      </c>
      <c r="N2993" s="195" t="s">
        <v>143</v>
      </c>
      <c r="O2993" s="195">
        <v>0.114</v>
      </c>
      <c r="P2993" s="195">
        <v>0.191</v>
      </c>
      <c r="Q2993" s="195">
        <v>0.158</v>
      </c>
      <c r="R2993" s="195">
        <v>0.24399999999999999</v>
      </c>
      <c r="S2993" s="195">
        <v>4.4999999999999998E-2</v>
      </c>
      <c r="T2993" s="195">
        <v>0.10100000000000001</v>
      </c>
      <c r="U2993" s="195">
        <v>2.1000000000000001E-2</v>
      </c>
      <c r="V2993" s="195">
        <v>6.4000000000000001E-2</v>
      </c>
      <c r="W2993" s="195">
        <v>0.443</v>
      </c>
      <c r="X2993" s="195">
        <v>0.55100000000000005</v>
      </c>
      <c r="Y2993" s="195">
        <v>3.0000000000000001E-3</v>
      </c>
      <c r="Z2993" s="195">
        <v>2.7E-2</v>
      </c>
      <c r="AA2993" s="195">
        <v>2.5999999999999999E-2</v>
      </c>
      <c r="AB2993" s="195">
        <v>7.0999999999999994E-2</v>
      </c>
    </row>
    <row r="2994" spans="1:28" x14ac:dyDescent="0.25">
      <c r="A2994" s="94" t="s">
        <v>4437</v>
      </c>
      <c r="B2994" s="195" t="s">
        <v>143</v>
      </c>
      <c r="C2994" s="195">
        <v>0.48300536672629696</v>
      </c>
      <c r="D2994" s="195">
        <v>0.34764460345855697</v>
      </c>
      <c r="E2994" s="195">
        <v>4.4722719141323794E-2</v>
      </c>
      <c r="F2994" s="195">
        <v>1.0137149672033392E-2</v>
      </c>
      <c r="G2994" s="195">
        <v>9.0638044126416226E-2</v>
      </c>
      <c r="H2994" s="195">
        <v>1.1926058437686344E-3</v>
      </c>
      <c r="I2994" s="195">
        <v>2.2659511031604056E-2</v>
      </c>
      <c r="J2994" s="194">
        <v>1</v>
      </c>
      <c r="K2994" s="196">
        <v>1677</v>
      </c>
      <c r="L2994" s="94"/>
      <c r="M2994" s="195" t="s">
        <v>143</v>
      </c>
      <c r="N2994" s="195" t="s">
        <v>143</v>
      </c>
      <c r="O2994" s="195">
        <v>0.45900000000000002</v>
      </c>
      <c r="P2994" s="195">
        <v>0.50700000000000001</v>
      </c>
      <c r="Q2994" s="195">
        <v>0.32500000000000001</v>
      </c>
      <c r="R2994" s="195">
        <v>0.371</v>
      </c>
      <c r="S2994" s="195">
        <v>3.5999999999999997E-2</v>
      </c>
      <c r="T2994" s="195">
        <v>5.6000000000000001E-2</v>
      </c>
      <c r="U2994" s="195">
        <v>6.0000000000000001E-3</v>
      </c>
      <c r="V2994" s="195">
        <v>1.6E-2</v>
      </c>
      <c r="W2994" s="195">
        <v>7.8E-2</v>
      </c>
      <c r="X2994" s="195">
        <v>0.105</v>
      </c>
      <c r="Y2994" s="195">
        <v>0</v>
      </c>
      <c r="Z2994" s="195">
        <v>4.0000000000000001E-3</v>
      </c>
      <c r="AA2994" s="195">
        <v>1.7000000000000001E-2</v>
      </c>
      <c r="AB2994" s="195">
        <v>3.1E-2</v>
      </c>
    </row>
    <row r="2995" spans="1:28" x14ac:dyDescent="0.25">
      <c r="A2995" s="94" t="s">
        <v>4438</v>
      </c>
      <c r="B2995" s="195" t="s">
        <v>143</v>
      </c>
      <c r="C2995" s="195">
        <v>0.52348993288590606</v>
      </c>
      <c r="D2995" s="195">
        <v>0.31543624161073824</v>
      </c>
      <c r="E2995" s="195">
        <v>6.0402684563758392E-2</v>
      </c>
      <c r="F2995" s="195" t="s">
        <v>143</v>
      </c>
      <c r="G2995" s="195">
        <v>7.7181208053691275E-2</v>
      </c>
      <c r="H2995" s="195" t="s">
        <v>143</v>
      </c>
      <c r="I2995" s="195">
        <v>2.3489932885906041E-2</v>
      </c>
      <c r="J2995" s="194">
        <v>1</v>
      </c>
      <c r="K2995" s="196">
        <v>298</v>
      </c>
      <c r="L2995" s="94"/>
      <c r="M2995" s="195" t="s">
        <v>143</v>
      </c>
      <c r="N2995" s="195" t="s">
        <v>143</v>
      </c>
      <c r="O2995" s="195">
        <v>0.46700000000000003</v>
      </c>
      <c r="P2995" s="195">
        <v>0.57999999999999996</v>
      </c>
      <c r="Q2995" s="195">
        <v>0.26500000000000001</v>
      </c>
      <c r="R2995" s="195">
        <v>0.37</v>
      </c>
      <c r="S2995" s="195">
        <v>3.9E-2</v>
      </c>
      <c r="T2995" s="195">
        <v>9.2999999999999999E-2</v>
      </c>
      <c r="U2995" s="195" t="s">
        <v>143</v>
      </c>
      <c r="V2995" s="195" t="s">
        <v>143</v>
      </c>
      <c r="W2995" s="195">
        <v>5.1999999999999998E-2</v>
      </c>
      <c r="X2995" s="195">
        <v>0.113</v>
      </c>
      <c r="Y2995" s="195" t="s">
        <v>143</v>
      </c>
      <c r="Z2995" s="195" t="s">
        <v>143</v>
      </c>
      <c r="AA2995" s="195">
        <v>1.0999999999999999E-2</v>
      </c>
      <c r="AB2995" s="195">
        <v>4.8000000000000001E-2</v>
      </c>
    </row>
    <row r="2996" spans="1:28" x14ac:dyDescent="0.25">
      <c r="A2996" s="94" t="s">
        <v>4439</v>
      </c>
      <c r="B2996" s="195">
        <v>6.0296540362438221E-2</v>
      </c>
      <c r="C2996" s="195">
        <v>0.35242174629324546</v>
      </c>
      <c r="D2996" s="195">
        <v>0.24197693574958815</v>
      </c>
      <c r="E2996" s="195">
        <v>0.1114332784184514</v>
      </c>
      <c r="F2996" s="195">
        <v>1.6276771004942341E-2</v>
      </c>
      <c r="G2996" s="195">
        <v>0.19380560131795715</v>
      </c>
      <c r="H2996" s="195">
        <v>8.5667215815485992E-4</v>
      </c>
      <c r="I2996" s="195">
        <v>2.2932454695222405E-2</v>
      </c>
      <c r="J2996" s="194">
        <v>0.99999999999999989</v>
      </c>
      <c r="K2996" s="196">
        <v>15175</v>
      </c>
      <c r="L2996" s="94"/>
      <c r="M2996" s="195">
        <v>5.7000000000000002E-2</v>
      </c>
      <c r="N2996" s="195">
        <v>6.4000000000000001E-2</v>
      </c>
      <c r="O2996" s="195">
        <v>0.34499999999999997</v>
      </c>
      <c r="P2996" s="195">
        <v>0.36</v>
      </c>
      <c r="Q2996" s="195">
        <v>0.23499999999999999</v>
      </c>
      <c r="R2996" s="195">
        <v>0.249</v>
      </c>
      <c r="S2996" s="195">
        <v>0.107</v>
      </c>
      <c r="T2996" s="195">
        <v>0.11700000000000001</v>
      </c>
      <c r="U2996" s="195">
        <v>1.4E-2</v>
      </c>
      <c r="V2996" s="195">
        <v>1.7999999999999999E-2</v>
      </c>
      <c r="W2996" s="195">
        <v>0.188</v>
      </c>
      <c r="X2996" s="195">
        <v>0.2</v>
      </c>
      <c r="Y2996" s="195">
        <v>1E-3</v>
      </c>
      <c r="Z2996" s="195">
        <v>1E-3</v>
      </c>
      <c r="AA2996" s="195">
        <v>2.1000000000000001E-2</v>
      </c>
      <c r="AB2996" s="195">
        <v>2.5000000000000001E-2</v>
      </c>
    </row>
    <row r="2997" spans="1:28" x14ac:dyDescent="0.25">
      <c r="A2997" s="94" t="s">
        <v>4440</v>
      </c>
      <c r="B2997" s="195" t="s">
        <v>143</v>
      </c>
      <c r="C2997" s="195">
        <v>0.39518072289156625</v>
      </c>
      <c r="D2997" s="195">
        <v>0.26024096385542167</v>
      </c>
      <c r="E2997" s="195">
        <v>0.16626506024096385</v>
      </c>
      <c r="F2997" s="195" t="s">
        <v>143</v>
      </c>
      <c r="G2997" s="195">
        <v>0.16144578313253011</v>
      </c>
      <c r="H2997" s="195" t="s">
        <v>143</v>
      </c>
      <c r="I2997" s="195">
        <v>1.6867469879518072E-2</v>
      </c>
      <c r="J2997" s="194">
        <v>1</v>
      </c>
      <c r="K2997" s="196">
        <v>415</v>
      </c>
      <c r="L2997" s="94"/>
      <c r="M2997" s="195" t="s">
        <v>143</v>
      </c>
      <c r="N2997" s="195" t="s">
        <v>143</v>
      </c>
      <c r="O2997" s="195">
        <v>0.34899999999999998</v>
      </c>
      <c r="P2997" s="195">
        <v>0.443</v>
      </c>
      <c r="Q2997" s="195">
        <v>0.22</v>
      </c>
      <c r="R2997" s="195">
        <v>0.30499999999999999</v>
      </c>
      <c r="S2997" s="195">
        <v>0.13400000000000001</v>
      </c>
      <c r="T2997" s="195">
        <v>0.20499999999999999</v>
      </c>
      <c r="U2997" s="195" t="s">
        <v>143</v>
      </c>
      <c r="V2997" s="195" t="s">
        <v>143</v>
      </c>
      <c r="W2997" s="195">
        <v>0.129</v>
      </c>
      <c r="X2997" s="195">
        <v>0.2</v>
      </c>
      <c r="Y2997" s="195" t="s">
        <v>143</v>
      </c>
      <c r="Z2997" s="195" t="s">
        <v>143</v>
      </c>
      <c r="AA2997" s="195">
        <v>8.0000000000000002E-3</v>
      </c>
      <c r="AB2997" s="195">
        <v>3.4000000000000002E-2</v>
      </c>
    </row>
    <row r="2998" spans="1:28" x14ac:dyDescent="0.25">
      <c r="A2998" s="94" t="s">
        <v>4441</v>
      </c>
      <c r="B2998" s="195" t="s">
        <v>143</v>
      </c>
      <c r="C2998" s="195">
        <v>0.10198300283286119</v>
      </c>
      <c r="D2998" s="195">
        <v>0.24929178470254956</v>
      </c>
      <c r="E2998" s="195">
        <v>7.0821529745042494E-2</v>
      </c>
      <c r="F2998" s="195">
        <v>1.69971671388102E-2</v>
      </c>
      <c r="G2998" s="195">
        <v>0.52407932011331448</v>
      </c>
      <c r="H2998" s="195">
        <v>1.1331444759206799E-2</v>
      </c>
      <c r="I2998" s="195">
        <v>2.5495750708215296E-2</v>
      </c>
      <c r="J2998" s="194">
        <v>1</v>
      </c>
      <c r="K2998" s="196">
        <v>353</v>
      </c>
      <c r="L2998" s="94"/>
      <c r="M2998" s="195" t="s">
        <v>143</v>
      </c>
      <c r="N2998" s="195" t="s">
        <v>143</v>
      </c>
      <c r="O2998" s="195">
        <v>7.4999999999999997E-2</v>
      </c>
      <c r="P2998" s="195">
        <v>0.13800000000000001</v>
      </c>
      <c r="Q2998" s="195">
        <v>0.20699999999999999</v>
      </c>
      <c r="R2998" s="195">
        <v>0.29699999999999999</v>
      </c>
      <c r="S2998" s="195">
        <v>4.8000000000000001E-2</v>
      </c>
      <c r="T2998" s="195">
        <v>0.10199999999999999</v>
      </c>
      <c r="U2998" s="195">
        <v>8.0000000000000002E-3</v>
      </c>
      <c r="V2998" s="195">
        <v>3.6999999999999998E-2</v>
      </c>
      <c r="W2998" s="195">
        <v>0.47199999999999998</v>
      </c>
      <c r="X2998" s="195">
        <v>0.57599999999999996</v>
      </c>
      <c r="Y2998" s="195">
        <v>4.0000000000000001E-3</v>
      </c>
      <c r="Z2998" s="195">
        <v>2.9000000000000001E-2</v>
      </c>
      <c r="AA2998" s="195">
        <v>1.2999999999999999E-2</v>
      </c>
      <c r="AB2998" s="195">
        <v>4.8000000000000001E-2</v>
      </c>
    </row>
    <row r="2999" spans="1:28" x14ac:dyDescent="0.25">
      <c r="A2999" s="94" t="s">
        <v>4442</v>
      </c>
      <c r="B2999" s="195">
        <v>0.43925233644859812</v>
      </c>
      <c r="C2999" s="195" t="s">
        <v>143</v>
      </c>
      <c r="D2999" s="195">
        <v>0.3644859813084112</v>
      </c>
      <c r="E2999" s="195">
        <v>0.14953271028037382</v>
      </c>
      <c r="F2999" s="195" t="s">
        <v>143</v>
      </c>
      <c r="G2999" s="195">
        <v>1.3084112149532711E-2</v>
      </c>
      <c r="H2999" s="195" t="s">
        <v>143</v>
      </c>
      <c r="I2999" s="195">
        <v>3.3644859813084113E-2</v>
      </c>
      <c r="J2999" s="194">
        <v>1</v>
      </c>
      <c r="K2999" s="196">
        <v>535</v>
      </c>
      <c r="L2999" s="94"/>
      <c r="M2999" s="195">
        <v>0.39800000000000002</v>
      </c>
      <c r="N2999" s="195">
        <v>0.48199999999999998</v>
      </c>
      <c r="O2999" s="195" t="s">
        <v>143</v>
      </c>
      <c r="P2999" s="195" t="s">
        <v>143</v>
      </c>
      <c r="Q2999" s="195">
        <v>0.32500000000000001</v>
      </c>
      <c r="R2999" s="195">
        <v>0.40600000000000003</v>
      </c>
      <c r="S2999" s="195">
        <v>0.122</v>
      </c>
      <c r="T2999" s="195">
        <v>0.182</v>
      </c>
      <c r="U2999" s="195" t="s">
        <v>143</v>
      </c>
      <c r="V2999" s="195" t="s">
        <v>143</v>
      </c>
      <c r="W2999" s="195">
        <v>6.0000000000000001E-3</v>
      </c>
      <c r="X2999" s="195">
        <v>2.7E-2</v>
      </c>
      <c r="Y2999" s="195" t="s">
        <v>143</v>
      </c>
      <c r="Z2999" s="195" t="s">
        <v>143</v>
      </c>
      <c r="AA2999" s="195">
        <v>2.1000000000000001E-2</v>
      </c>
      <c r="AB2999" s="195">
        <v>5.2999999999999999E-2</v>
      </c>
    </row>
    <row r="3000" spans="1:28" x14ac:dyDescent="0.25">
      <c r="A3000" s="94" t="s">
        <v>4443</v>
      </c>
      <c r="B3000" s="195">
        <v>6.3058035714285712E-2</v>
      </c>
      <c r="C3000" s="195">
        <v>0.31026785714285715</v>
      </c>
      <c r="D3000" s="195">
        <v>0.2533482142857143</v>
      </c>
      <c r="E3000" s="195">
        <v>7.6450892857142863E-2</v>
      </c>
      <c r="F3000" s="195">
        <v>4.6316964285714288E-2</v>
      </c>
      <c r="G3000" s="195">
        <v>0.23381696428571427</v>
      </c>
      <c r="H3000" s="195" t="s">
        <v>143</v>
      </c>
      <c r="I3000" s="195">
        <v>1.6741071428571428E-2</v>
      </c>
      <c r="J3000" s="194">
        <v>1.0000000000000002</v>
      </c>
      <c r="K3000" s="196">
        <v>1792</v>
      </c>
      <c r="L3000" s="94"/>
      <c r="M3000" s="195">
        <v>5.2999999999999999E-2</v>
      </c>
      <c r="N3000" s="195">
        <v>7.4999999999999997E-2</v>
      </c>
      <c r="O3000" s="195">
        <v>0.28899999999999998</v>
      </c>
      <c r="P3000" s="195">
        <v>0.33200000000000002</v>
      </c>
      <c r="Q3000" s="195">
        <v>0.23400000000000001</v>
      </c>
      <c r="R3000" s="195">
        <v>0.27400000000000002</v>
      </c>
      <c r="S3000" s="195">
        <v>6.5000000000000002E-2</v>
      </c>
      <c r="T3000" s="195">
        <v>0.09</v>
      </c>
      <c r="U3000" s="195">
        <v>3.7999999999999999E-2</v>
      </c>
      <c r="V3000" s="195">
        <v>5.7000000000000002E-2</v>
      </c>
      <c r="W3000" s="195">
        <v>0.215</v>
      </c>
      <c r="X3000" s="195">
        <v>0.254</v>
      </c>
      <c r="Y3000" s="195" t="s">
        <v>143</v>
      </c>
      <c r="Z3000" s="195" t="s">
        <v>143</v>
      </c>
      <c r="AA3000" s="195">
        <v>1.2E-2</v>
      </c>
      <c r="AB3000" s="195">
        <v>2.4E-2</v>
      </c>
    </row>
    <row r="3001" spans="1:28" x14ac:dyDescent="0.25">
      <c r="A3001" s="94" t="s">
        <v>4444</v>
      </c>
      <c r="B3001" s="195">
        <v>0.34674502712477395</v>
      </c>
      <c r="C3001" s="195">
        <v>0.5244122965641953</v>
      </c>
      <c r="D3001" s="195">
        <v>4.7920433996383363E-2</v>
      </c>
      <c r="E3001" s="195">
        <v>1.8083182640144666E-2</v>
      </c>
      <c r="F3001" s="195" t="s">
        <v>143</v>
      </c>
      <c r="G3001" s="195">
        <v>4.2495479204339964E-2</v>
      </c>
      <c r="H3001" s="195">
        <v>9.0415913200723324E-4</v>
      </c>
      <c r="I3001" s="195">
        <v>1.9439421338155516E-2</v>
      </c>
      <c r="J3001" s="194">
        <v>1</v>
      </c>
      <c r="K3001" s="196">
        <v>2212</v>
      </c>
      <c r="L3001" s="94"/>
      <c r="M3001" s="195">
        <v>0.32700000000000001</v>
      </c>
      <c r="N3001" s="195">
        <v>0.36699999999999999</v>
      </c>
      <c r="O3001" s="195">
        <v>0.504</v>
      </c>
      <c r="P3001" s="195">
        <v>0.54500000000000004</v>
      </c>
      <c r="Q3001" s="195">
        <v>0.04</v>
      </c>
      <c r="R3001" s="195">
        <v>5.8000000000000003E-2</v>
      </c>
      <c r="S3001" s="195">
        <v>1.2999999999999999E-2</v>
      </c>
      <c r="T3001" s="195">
        <v>2.5000000000000001E-2</v>
      </c>
      <c r="U3001" s="195" t="s">
        <v>143</v>
      </c>
      <c r="V3001" s="195" t="s">
        <v>143</v>
      </c>
      <c r="W3001" s="195">
        <v>3.5000000000000003E-2</v>
      </c>
      <c r="X3001" s="195">
        <v>5.1999999999999998E-2</v>
      </c>
      <c r="Y3001" s="195">
        <v>0</v>
      </c>
      <c r="Z3001" s="195">
        <v>3.0000000000000001E-3</v>
      </c>
      <c r="AA3001" s="195">
        <v>1.4E-2</v>
      </c>
      <c r="AB3001" s="195">
        <v>2.5999999999999999E-2</v>
      </c>
    </row>
    <row r="3002" spans="1:28" x14ac:dyDescent="0.25">
      <c r="A3002" s="94" t="s">
        <v>4445</v>
      </c>
      <c r="B3002" s="195" t="s">
        <v>143</v>
      </c>
      <c r="C3002" s="195">
        <v>0.23515981735159816</v>
      </c>
      <c r="D3002" s="195">
        <v>0.29223744292237441</v>
      </c>
      <c r="E3002" s="195">
        <v>0.23972602739726026</v>
      </c>
      <c r="F3002" s="195" t="s">
        <v>143</v>
      </c>
      <c r="G3002" s="195">
        <v>0.21461187214611871</v>
      </c>
      <c r="H3002" s="195" t="s">
        <v>143</v>
      </c>
      <c r="I3002" s="195">
        <v>1.8264840182648401E-2</v>
      </c>
      <c r="J3002" s="194">
        <v>1</v>
      </c>
      <c r="K3002" s="196">
        <v>438</v>
      </c>
      <c r="L3002" s="94"/>
      <c r="M3002" s="195" t="s">
        <v>143</v>
      </c>
      <c r="N3002" s="195" t="s">
        <v>143</v>
      </c>
      <c r="O3002" s="195">
        <v>0.19800000000000001</v>
      </c>
      <c r="P3002" s="195">
        <v>0.27700000000000002</v>
      </c>
      <c r="Q3002" s="195">
        <v>0.252</v>
      </c>
      <c r="R3002" s="195">
        <v>0.33600000000000002</v>
      </c>
      <c r="S3002" s="195">
        <v>0.20200000000000001</v>
      </c>
      <c r="T3002" s="195">
        <v>0.28199999999999997</v>
      </c>
      <c r="U3002" s="195" t="s">
        <v>143</v>
      </c>
      <c r="V3002" s="195" t="s">
        <v>143</v>
      </c>
      <c r="W3002" s="195">
        <v>0.17899999999999999</v>
      </c>
      <c r="X3002" s="195">
        <v>0.255</v>
      </c>
      <c r="Y3002" s="195" t="s">
        <v>143</v>
      </c>
      <c r="Z3002" s="195" t="s">
        <v>143</v>
      </c>
      <c r="AA3002" s="195">
        <v>8.9999999999999993E-3</v>
      </c>
      <c r="AB3002" s="195">
        <v>3.5999999999999997E-2</v>
      </c>
    </row>
    <row r="3003" spans="1:28" x14ac:dyDescent="0.25">
      <c r="A3003" s="94" t="s">
        <v>4446</v>
      </c>
      <c r="B3003" s="195" t="s">
        <v>143</v>
      </c>
      <c r="C3003" s="195">
        <v>0.31407787762088146</v>
      </c>
      <c r="D3003" s="195">
        <v>0.21223791185280275</v>
      </c>
      <c r="E3003" s="195">
        <v>0.14377406931964057</v>
      </c>
      <c r="F3003" s="195">
        <v>1.3264869490800172E-2</v>
      </c>
      <c r="G3003" s="195">
        <v>0.29482242190842961</v>
      </c>
      <c r="H3003" s="195">
        <v>8.5579803166452718E-4</v>
      </c>
      <c r="I3003" s="195">
        <v>2.0967051775780916E-2</v>
      </c>
      <c r="J3003" s="194">
        <v>1</v>
      </c>
      <c r="K3003" s="196">
        <v>2337</v>
      </c>
      <c r="L3003" s="94"/>
      <c r="M3003" s="195" t="s">
        <v>143</v>
      </c>
      <c r="N3003" s="195" t="s">
        <v>143</v>
      </c>
      <c r="O3003" s="195">
        <v>0.29599999999999999</v>
      </c>
      <c r="P3003" s="195">
        <v>0.33300000000000002</v>
      </c>
      <c r="Q3003" s="195">
        <v>0.19600000000000001</v>
      </c>
      <c r="R3003" s="195">
        <v>0.22900000000000001</v>
      </c>
      <c r="S3003" s="195">
        <v>0.13</v>
      </c>
      <c r="T3003" s="195">
        <v>0.159</v>
      </c>
      <c r="U3003" s="195">
        <v>8.9999999999999993E-3</v>
      </c>
      <c r="V3003" s="195">
        <v>1.9E-2</v>
      </c>
      <c r="W3003" s="195">
        <v>0.27700000000000002</v>
      </c>
      <c r="X3003" s="195">
        <v>0.314</v>
      </c>
      <c r="Y3003" s="195">
        <v>0</v>
      </c>
      <c r="Z3003" s="195">
        <v>3.0000000000000001E-3</v>
      </c>
      <c r="AA3003" s="195">
        <v>1.6E-2</v>
      </c>
      <c r="AB3003" s="195">
        <v>2.8000000000000001E-2</v>
      </c>
    </row>
    <row r="3004" spans="1:28" x14ac:dyDescent="0.25">
      <c r="A3004" s="94" t="s">
        <v>4447</v>
      </c>
      <c r="B3004" s="195" t="s">
        <v>143</v>
      </c>
      <c r="C3004" s="195">
        <v>0.58620689655172409</v>
      </c>
      <c r="D3004" s="195">
        <v>0.27442528735632182</v>
      </c>
      <c r="E3004" s="195">
        <v>6.0344827586206899E-2</v>
      </c>
      <c r="F3004" s="195">
        <v>1.4367816091954023E-3</v>
      </c>
      <c r="G3004" s="195">
        <v>1.8678160919540231E-2</v>
      </c>
      <c r="H3004" s="195" t="s">
        <v>143</v>
      </c>
      <c r="I3004" s="195">
        <v>5.8908045977011492E-2</v>
      </c>
      <c r="J3004" s="194">
        <v>0.99999999999999989</v>
      </c>
      <c r="K3004" s="196">
        <v>696</v>
      </c>
      <c r="L3004" s="94"/>
      <c r="M3004" s="195" t="s">
        <v>143</v>
      </c>
      <c r="N3004" s="195" t="s">
        <v>143</v>
      </c>
      <c r="O3004" s="195">
        <v>0.54900000000000004</v>
      </c>
      <c r="P3004" s="195">
        <v>0.622</v>
      </c>
      <c r="Q3004" s="195">
        <v>0.24299999999999999</v>
      </c>
      <c r="R3004" s="195">
        <v>0.309</v>
      </c>
      <c r="S3004" s="195">
        <v>4.4999999999999998E-2</v>
      </c>
      <c r="T3004" s="195">
        <v>8.1000000000000003E-2</v>
      </c>
      <c r="U3004" s="195">
        <v>0</v>
      </c>
      <c r="V3004" s="195">
        <v>8.0000000000000002E-3</v>
      </c>
      <c r="W3004" s="195">
        <v>1.0999999999999999E-2</v>
      </c>
      <c r="X3004" s="195">
        <v>3.2000000000000001E-2</v>
      </c>
      <c r="Y3004" s="195" t="s">
        <v>143</v>
      </c>
      <c r="Z3004" s="195" t="s">
        <v>143</v>
      </c>
      <c r="AA3004" s="195">
        <v>4.3999999999999997E-2</v>
      </c>
      <c r="AB3004" s="195">
        <v>7.9000000000000001E-2</v>
      </c>
    </row>
    <row r="3005" spans="1:28" x14ac:dyDescent="0.25">
      <c r="A3005" s="94" t="s">
        <v>4448</v>
      </c>
      <c r="B3005" s="195" t="s">
        <v>143</v>
      </c>
      <c r="C3005" s="195">
        <v>0.1785063752276867</v>
      </c>
      <c r="D3005" s="195">
        <v>0.37340619307832423</v>
      </c>
      <c r="E3005" s="195">
        <v>0.151183970856102</v>
      </c>
      <c r="F3005" s="195">
        <v>1.2750455373406194E-2</v>
      </c>
      <c r="G3005" s="195">
        <v>0.25683060109289618</v>
      </c>
      <c r="H3005" s="195" t="s">
        <v>143</v>
      </c>
      <c r="I3005" s="195">
        <v>2.7322404371584699E-2</v>
      </c>
      <c r="J3005" s="194">
        <v>1</v>
      </c>
      <c r="K3005" s="196">
        <v>549</v>
      </c>
      <c r="L3005" s="94"/>
      <c r="M3005" s="195" t="s">
        <v>143</v>
      </c>
      <c r="N3005" s="195" t="s">
        <v>143</v>
      </c>
      <c r="O3005" s="195">
        <v>0.14899999999999999</v>
      </c>
      <c r="P3005" s="195">
        <v>0.21299999999999999</v>
      </c>
      <c r="Q3005" s="195">
        <v>0.33400000000000002</v>
      </c>
      <c r="R3005" s="195">
        <v>0.41499999999999998</v>
      </c>
      <c r="S3005" s="195">
        <v>0.124</v>
      </c>
      <c r="T3005" s="195">
        <v>0.184</v>
      </c>
      <c r="U3005" s="195">
        <v>6.0000000000000001E-3</v>
      </c>
      <c r="V3005" s="195">
        <v>2.5999999999999999E-2</v>
      </c>
      <c r="W3005" s="195">
        <v>0.222</v>
      </c>
      <c r="X3005" s="195">
        <v>0.29499999999999998</v>
      </c>
      <c r="Y3005" s="195" t="s">
        <v>143</v>
      </c>
      <c r="Z3005" s="195" t="s">
        <v>143</v>
      </c>
      <c r="AA3005" s="195">
        <v>1.7000000000000001E-2</v>
      </c>
      <c r="AB3005" s="195">
        <v>4.4999999999999998E-2</v>
      </c>
    </row>
    <row r="3006" spans="1:28" x14ac:dyDescent="0.25">
      <c r="A3006" s="94" t="s">
        <v>4449</v>
      </c>
      <c r="B3006" s="195" t="s">
        <v>143</v>
      </c>
      <c r="C3006" s="195">
        <v>0.42394014962593518</v>
      </c>
      <c r="D3006" s="195">
        <v>0.1970074812967581</v>
      </c>
      <c r="E3006" s="195">
        <v>9.4763092269326679E-2</v>
      </c>
      <c r="F3006" s="195">
        <v>0.10972568578553615</v>
      </c>
      <c r="G3006" s="195">
        <v>0.15461346633416459</v>
      </c>
      <c r="H3006" s="195" t="s">
        <v>143</v>
      </c>
      <c r="I3006" s="195">
        <v>1.9950124688279301E-2</v>
      </c>
      <c r="J3006" s="194">
        <v>1</v>
      </c>
      <c r="K3006" s="196">
        <v>401</v>
      </c>
      <c r="L3006" s="94"/>
      <c r="M3006" s="195" t="s">
        <v>143</v>
      </c>
      <c r="N3006" s="195" t="s">
        <v>143</v>
      </c>
      <c r="O3006" s="195">
        <v>0.377</v>
      </c>
      <c r="P3006" s="195">
        <v>0.47299999999999998</v>
      </c>
      <c r="Q3006" s="195">
        <v>0.161</v>
      </c>
      <c r="R3006" s="195">
        <v>0.23899999999999999</v>
      </c>
      <c r="S3006" s="195">
        <v>7.0000000000000007E-2</v>
      </c>
      <c r="T3006" s="195">
        <v>0.127</v>
      </c>
      <c r="U3006" s="195">
        <v>8.3000000000000004E-2</v>
      </c>
      <c r="V3006" s="195">
        <v>0.14399999999999999</v>
      </c>
      <c r="W3006" s="195">
        <v>0.123</v>
      </c>
      <c r="X3006" s="195">
        <v>0.193</v>
      </c>
      <c r="Y3006" s="195" t="s">
        <v>143</v>
      </c>
      <c r="Z3006" s="195" t="s">
        <v>143</v>
      </c>
      <c r="AA3006" s="195">
        <v>0.01</v>
      </c>
      <c r="AB3006" s="195">
        <v>3.9E-2</v>
      </c>
    </row>
    <row r="3007" spans="1:28" x14ac:dyDescent="0.25">
      <c r="A3007" s="94" t="s">
        <v>4450</v>
      </c>
      <c r="B3007" s="195" t="s">
        <v>143</v>
      </c>
      <c r="C3007" s="195">
        <v>0.15167095115681234</v>
      </c>
      <c r="D3007" s="195">
        <v>0.2467866323907455</v>
      </c>
      <c r="E3007" s="195">
        <v>0.15681233933161953</v>
      </c>
      <c r="F3007" s="195">
        <v>1.2853470437017995E-2</v>
      </c>
      <c r="G3007" s="195">
        <v>0.40616966580976865</v>
      </c>
      <c r="H3007" s="195">
        <v>2.5706940874035988E-3</v>
      </c>
      <c r="I3007" s="195">
        <v>2.313624678663239E-2</v>
      </c>
      <c r="J3007" s="194">
        <v>1</v>
      </c>
      <c r="K3007" s="196">
        <v>389</v>
      </c>
      <c r="L3007" s="94"/>
      <c r="M3007" s="195" t="s">
        <v>143</v>
      </c>
      <c r="N3007" s="195" t="s">
        <v>143</v>
      </c>
      <c r="O3007" s="195">
        <v>0.11899999999999999</v>
      </c>
      <c r="P3007" s="195">
        <v>0.191</v>
      </c>
      <c r="Q3007" s="195">
        <v>0.20699999999999999</v>
      </c>
      <c r="R3007" s="195">
        <v>0.29199999999999998</v>
      </c>
      <c r="S3007" s="195">
        <v>0.124</v>
      </c>
      <c r="T3007" s="195">
        <v>0.19600000000000001</v>
      </c>
      <c r="U3007" s="195">
        <v>6.0000000000000001E-3</v>
      </c>
      <c r="V3007" s="195">
        <v>0.03</v>
      </c>
      <c r="W3007" s="195">
        <v>0.35899999999999999</v>
      </c>
      <c r="X3007" s="195">
        <v>0.45600000000000002</v>
      </c>
      <c r="Y3007" s="195">
        <v>0</v>
      </c>
      <c r="Z3007" s="195">
        <v>1.4E-2</v>
      </c>
      <c r="AA3007" s="195">
        <v>1.2E-2</v>
      </c>
      <c r="AB3007" s="195">
        <v>4.2999999999999997E-2</v>
      </c>
    </row>
    <row r="3008" spans="1:28" x14ac:dyDescent="0.25">
      <c r="A3008" s="94" t="s">
        <v>4451</v>
      </c>
      <c r="B3008" s="195" t="s">
        <v>143</v>
      </c>
      <c r="C3008" s="195">
        <v>0.40779522978475857</v>
      </c>
      <c r="D3008" s="195">
        <v>0.38219895287958117</v>
      </c>
      <c r="E3008" s="195">
        <v>9.8894706224549156E-2</v>
      </c>
      <c r="F3008" s="195">
        <v>5.235602094240838E-3</v>
      </c>
      <c r="G3008" s="195">
        <v>7.9115764979639319E-2</v>
      </c>
      <c r="H3008" s="195">
        <v>1.7452006980802793E-3</v>
      </c>
      <c r="I3008" s="195">
        <v>2.501454333915067E-2</v>
      </c>
      <c r="J3008" s="194">
        <v>0.99999999999999989</v>
      </c>
      <c r="K3008" s="196">
        <v>1719</v>
      </c>
      <c r="L3008" s="94"/>
      <c r="M3008" s="195" t="s">
        <v>143</v>
      </c>
      <c r="N3008" s="195" t="s">
        <v>143</v>
      </c>
      <c r="O3008" s="195">
        <v>0.38500000000000001</v>
      </c>
      <c r="P3008" s="195">
        <v>0.43099999999999999</v>
      </c>
      <c r="Q3008" s="195">
        <v>0.36</v>
      </c>
      <c r="R3008" s="195">
        <v>0.40500000000000003</v>
      </c>
      <c r="S3008" s="195">
        <v>8.5999999999999993E-2</v>
      </c>
      <c r="T3008" s="195">
        <v>0.114</v>
      </c>
      <c r="U3008" s="195">
        <v>3.0000000000000001E-3</v>
      </c>
      <c r="V3008" s="195">
        <v>0.01</v>
      </c>
      <c r="W3008" s="195">
        <v>6.7000000000000004E-2</v>
      </c>
      <c r="X3008" s="195">
        <v>9.2999999999999999E-2</v>
      </c>
      <c r="Y3008" s="195">
        <v>1E-3</v>
      </c>
      <c r="Z3008" s="195">
        <v>5.0000000000000001E-3</v>
      </c>
      <c r="AA3008" s="195">
        <v>1.9E-2</v>
      </c>
      <c r="AB3008" s="195">
        <v>3.4000000000000002E-2</v>
      </c>
    </row>
    <row r="3009" spans="1:28" x14ac:dyDescent="0.25">
      <c r="A3009" s="94" t="s">
        <v>4452</v>
      </c>
      <c r="B3009" s="195" t="s">
        <v>143</v>
      </c>
      <c r="C3009" s="195">
        <v>0.61517615176151763</v>
      </c>
      <c r="D3009" s="195">
        <v>0.23035230352303523</v>
      </c>
      <c r="E3009" s="195">
        <v>5.1490514905149054E-2</v>
      </c>
      <c r="F3009" s="195" t="s">
        <v>143</v>
      </c>
      <c r="G3009" s="195">
        <v>8.6720867208672087E-2</v>
      </c>
      <c r="H3009" s="195" t="s">
        <v>143</v>
      </c>
      <c r="I3009" s="195">
        <v>1.6260162601626018E-2</v>
      </c>
      <c r="J3009" s="194">
        <v>1.0000000000000002</v>
      </c>
      <c r="K3009" s="196">
        <v>369</v>
      </c>
      <c r="L3009" s="94"/>
      <c r="M3009" s="195" t="s">
        <v>143</v>
      </c>
      <c r="N3009" s="195" t="s">
        <v>143</v>
      </c>
      <c r="O3009" s="195">
        <v>0.56499999999999995</v>
      </c>
      <c r="P3009" s="195">
        <v>0.66300000000000003</v>
      </c>
      <c r="Q3009" s="195">
        <v>0.19</v>
      </c>
      <c r="R3009" s="195">
        <v>0.27600000000000002</v>
      </c>
      <c r="S3009" s="195">
        <v>3.3000000000000002E-2</v>
      </c>
      <c r="T3009" s="195">
        <v>7.9000000000000001E-2</v>
      </c>
      <c r="U3009" s="195" t="s">
        <v>143</v>
      </c>
      <c r="V3009" s="195" t="s">
        <v>143</v>
      </c>
      <c r="W3009" s="195">
        <v>6.2E-2</v>
      </c>
      <c r="X3009" s="195">
        <v>0.12</v>
      </c>
      <c r="Y3009" s="195" t="s">
        <v>143</v>
      </c>
      <c r="Z3009" s="195" t="s">
        <v>143</v>
      </c>
      <c r="AA3009" s="195">
        <v>7.0000000000000001E-3</v>
      </c>
      <c r="AB3009" s="195">
        <v>3.5000000000000003E-2</v>
      </c>
    </row>
    <row r="3010" spans="1:28" x14ac:dyDescent="0.25">
      <c r="A3010" s="94" t="s">
        <v>4453</v>
      </c>
      <c r="B3010" s="195">
        <v>6.9436412970953251E-2</v>
      </c>
      <c r="C3010" s="195">
        <v>0.37769672167608204</v>
      </c>
      <c r="D3010" s="195">
        <v>0.23010542235665674</v>
      </c>
      <c r="E3010" s="195">
        <v>8.3092389128597482E-2</v>
      </c>
      <c r="F3010" s="195">
        <v>1.5702148480939461E-2</v>
      </c>
      <c r="G3010" s="195">
        <v>0.19772252124015835</v>
      </c>
      <c r="H3010" s="195">
        <v>1.5123882389573417E-3</v>
      </c>
      <c r="I3010" s="195">
        <v>2.4731995907655353E-2</v>
      </c>
      <c r="J3010" s="194">
        <v>1</v>
      </c>
      <c r="K3010" s="196">
        <v>22481</v>
      </c>
      <c r="L3010" s="94"/>
      <c r="M3010" s="195">
        <v>6.6000000000000003E-2</v>
      </c>
      <c r="N3010" s="195">
        <v>7.2999999999999995E-2</v>
      </c>
      <c r="O3010" s="195">
        <v>0.371</v>
      </c>
      <c r="P3010" s="195">
        <v>0.38400000000000001</v>
      </c>
      <c r="Q3010" s="195">
        <v>0.22500000000000001</v>
      </c>
      <c r="R3010" s="195">
        <v>0.23599999999999999</v>
      </c>
      <c r="S3010" s="195">
        <v>0.08</v>
      </c>
      <c r="T3010" s="195">
        <v>8.6999999999999994E-2</v>
      </c>
      <c r="U3010" s="195">
        <v>1.4E-2</v>
      </c>
      <c r="V3010" s="195">
        <v>1.7000000000000001E-2</v>
      </c>
      <c r="W3010" s="195">
        <v>0.193</v>
      </c>
      <c r="X3010" s="195">
        <v>0.20300000000000001</v>
      </c>
      <c r="Y3010" s="195">
        <v>1E-3</v>
      </c>
      <c r="Z3010" s="195">
        <v>2E-3</v>
      </c>
      <c r="AA3010" s="195">
        <v>2.3E-2</v>
      </c>
      <c r="AB3010" s="195">
        <v>2.7E-2</v>
      </c>
    </row>
    <row r="3011" spans="1:28" x14ac:dyDescent="0.25">
      <c r="A3011" s="94" t="s">
        <v>4454</v>
      </c>
      <c r="B3011" s="195" t="s">
        <v>143</v>
      </c>
      <c r="C3011" s="195">
        <v>0.45230263157894735</v>
      </c>
      <c r="D3011" s="195">
        <v>0.23355263157894737</v>
      </c>
      <c r="E3011" s="195">
        <v>0.12335526315789473</v>
      </c>
      <c r="F3011" s="195">
        <v>6.5789473684210523E-3</v>
      </c>
      <c r="G3011" s="195">
        <v>0.17598684210526316</v>
      </c>
      <c r="H3011" s="195" t="s">
        <v>143</v>
      </c>
      <c r="I3011" s="195">
        <v>8.2236842105263153E-3</v>
      </c>
      <c r="J3011" s="194">
        <v>0.99999999999999989</v>
      </c>
      <c r="K3011" s="196">
        <v>608</v>
      </c>
      <c r="L3011" s="94"/>
      <c r="M3011" s="195" t="s">
        <v>143</v>
      </c>
      <c r="N3011" s="195" t="s">
        <v>143</v>
      </c>
      <c r="O3011" s="195">
        <v>0.41299999999999998</v>
      </c>
      <c r="P3011" s="195">
        <v>0.49199999999999999</v>
      </c>
      <c r="Q3011" s="195">
        <v>0.20200000000000001</v>
      </c>
      <c r="R3011" s="195">
        <v>0.26900000000000002</v>
      </c>
      <c r="S3011" s="195">
        <v>0.1</v>
      </c>
      <c r="T3011" s="195">
        <v>0.152</v>
      </c>
      <c r="U3011" s="195">
        <v>3.0000000000000001E-3</v>
      </c>
      <c r="V3011" s="195">
        <v>1.7000000000000001E-2</v>
      </c>
      <c r="W3011" s="195">
        <v>0.14799999999999999</v>
      </c>
      <c r="X3011" s="195">
        <v>0.20799999999999999</v>
      </c>
      <c r="Y3011" s="195" t="s">
        <v>143</v>
      </c>
      <c r="Z3011" s="195" t="s">
        <v>143</v>
      </c>
      <c r="AA3011" s="195">
        <v>4.0000000000000001E-3</v>
      </c>
      <c r="AB3011" s="195">
        <v>1.9E-2</v>
      </c>
    </row>
    <row r="3012" spans="1:28" x14ac:dyDescent="0.25">
      <c r="A3012" s="94" t="s">
        <v>4455</v>
      </c>
      <c r="B3012" s="195" t="s">
        <v>143</v>
      </c>
      <c r="C3012" s="195">
        <v>0.128</v>
      </c>
      <c r="D3012" s="195">
        <v>0.20799999999999999</v>
      </c>
      <c r="E3012" s="195">
        <v>6.4000000000000001E-2</v>
      </c>
      <c r="F3012" s="195">
        <v>1.12E-2</v>
      </c>
      <c r="G3012" s="195">
        <v>0.54400000000000004</v>
      </c>
      <c r="H3012" s="195">
        <v>1.44E-2</v>
      </c>
      <c r="I3012" s="195">
        <v>3.04E-2</v>
      </c>
      <c r="J3012" s="194">
        <v>1</v>
      </c>
      <c r="K3012" s="196">
        <v>625</v>
      </c>
      <c r="L3012" s="94"/>
      <c r="M3012" s="195" t="s">
        <v>143</v>
      </c>
      <c r="N3012" s="195" t="s">
        <v>143</v>
      </c>
      <c r="O3012" s="195">
        <v>0.104</v>
      </c>
      <c r="P3012" s="195">
        <v>0.156</v>
      </c>
      <c r="Q3012" s="195">
        <v>0.17799999999999999</v>
      </c>
      <c r="R3012" s="195">
        <v>0.24199999999999999</v>
      </c>
      <c r="S3012" s="195">
        <v>4.7E-2</v>
      </c>
      <c r="T3012" s="195">
        <v>8.5999999999999993E-2</v>
      </c>
      <c r="U3012" s="195">
        <v>5.0000000000000001E-3</v>
      </c>
      <c r="V3012" s="195">
        <v>2.3E-2</v>
      </c>
      <c r="W3012" s="195">
        <v>0.505</v>
      </c>
      <c r="X3012" s="195">
        <v>0.58299999999999996</v>
      </c>
      <c r="Y3012" s="195">
        <v>8.0000000000000002E-3</v>
      </c>
      <c r="Z3012" s="195">
        <v>2.7E-2</v>
      </c>
      <c r="AA3012" s="195">
        <v>0.02</v>
      </c>
      <c r="AB3012" s="195">
        <v>4.7E-2</v>
      </c>
    </row>
    <row r="3013" spans="1:28" x14ac:dyDescent="0.25">
      <c r="A3013" s="94" t="s">
        <v>4456</v>
      </c>
      <c r="B3013" s="195">
        <v>0.5033333333333333</v>
      </c>
      <c r="C3013" s="195">
        <v>8.3333333333333339E-4</v>
      </c>
      <c r="D3013" s="195">
        <v>0.35166666666666668</v>
      </c>
      <c r="E3013" s="195">
        <v>6.8333333333333329E-2</v>
      </c>
      <c r="F3013" s="195">
        <v>4.7500000000000001E-2</v>
      </c>
      <c r="G3013" s="195">
        <v>5.8333333333333336E-3</v>
      </c>
      <c r="H3013" s="195" t="s">
        <v>143</v>
      </c>
      <c r="I3013" s="195">
        <v>2.2499999999999999E-2</v>
      </c>
      <c r="J3013" s="194">
        <v>1</v>
      </c>
      <c r="K3013" s="196">
        <v>2400</v>
      </c>
      <c r="L3013" s="94"/>
      <c r="M3013" s="195">
        <v>0.48299999999999998</v>
      </c>
      <c r="N3013" s="195">
        <v>0.52300000000000002</v>
      </c>
      <c r="O3013" s="195">
        <v>0</v>
      </c>
      <c r="P3013" s="195">
        <v>3.0000000000000001E-3</v>
      </c>
      <c r="Q3013" s="195">
        <v>0.33300000000000002</v>
      </c>
      <c r="R3013" s="195">
        <v>0.371</v>
      </c>
      <c r="S3013" s="195">
        <v>5.8999999999999997E-2</v>
      </c>
      <c r="T3013" s="195">
        <v>7.9000000000000001E-2</v>
      </c>
      <c r="U3013" s="195">
        <v>0.04</v>
      </c>
      <c r="V3013" s="195">
        <v>5.7000000000000002E-2</v>
      </c>
      <c r="W3013" s="195">
        <v>3.0000000000000001E-3</v>
      </c>
      <c r="X3013" s="195">
        <v>0.01</v>
      </c>
      <c r="Y3013" s="195" t="s">
        <v>143</v>
      </c>
      <c r="Z3013" s="195" t="s">
        <v>143</v>
      </c>
      <c r="AA3013" s="195">
        <v>1.7000000000000001E-2</v>
      </c>
      <c r="AB3013" s="195">
        <v>2.9000000000000001E-2</v>
      </c>
    </row>
    <row r="3014" spans="1:28" x14ac:dyDescent="0.25">
      <c r="A3014" s="94" t="s">
        <v>4457</v>
      </c>
      <c r="B3014" s="195">
        <v>0.10106173810460087</v>
      </c>
      <c r="C3014" s="195">
        <v>0.34250884781753832</v>
      </c>
      <c r="D3014" s="195">
        <v>0.21195438458513566</v>
      </c>
      <c r="E3014" s="195">
        <v>5.6232795910342116E-2</v>
      </c>
      <c r="F3014" s="195">
        <v>3.0279197797876523E-2</v>
      </c>
      <c r="G3014" s="195">
        <v>0.23790798269760124</v>
      </c>
      <c r="H3014" s="195">
        <v>3.9323633503735744E-4</v>
      </c>
      <c r="I3014" s="195">
        <v>1.9661816751867872E-2</v>
      </c>
      <c r="J3014" s="194">
        <v>0.99999999999999989</v>
      </c>
      <c r="K3014" s="196">
        <v>2543</v>
      </c>
      <c r="L3014" s="94"/>
      <c r="M3014" s="195">
        <v>0.09</v>
      </c>
      <c r="N3014" s="195">
        <v>0.113</v>
      </c>
      <c r="O3014" s="195">
        <v>0.32400000000000001</v>
      </c>
      <c r="P3014" s="195">
        <v>0.36099999999999999</v>
      </c>
      <c r="Q3014" s="195">
        <v>0.19700000000000001</v>
      </c>
      <c r="R3014" s="195">
        <v>0.22800000000000001</v>
      </c>
      <c r="S3014" s="195">
        <v>4.8000000000000001E-2</v>
      </c>
      <c r="T3014" s="195">
        <v>6.6000000000000003E-2</v>
      </c>
      <c r="U3014" s="195">
        <v>2.4E-2</v>
      </c>
      <c r="V3014" s="195">
        <v>3.7999999999999999E-2</v>
      </c>
      <c r="W3014" s="195">
        <v>0.222</v>
      </c>
      <c r="X3014" s="195">
        <v>0.255</v>
      </c>
      <c r="Y3014" s="195">
        <v>0</v>
      </c>
      <c r="Z3014" s="195">
        <v>2E-3</v>
      </c>
      <c r="AA3014" s="195">
        <v>1.4999999999999999E-2</v>
      </c>
      <c r="AB3014" s="195">
        <v>2.5999999999999999E-2</v>
      </c>
    </row>
    <row r="3015" spans="1:28" x14ac:dyDescent="0.25">
      <c r="A3015" s="94" t="s">
        <v>4458</v>
      </c>
      <c r="B3015" s="195">
        <v>0.34674220963172803</v>
      </c>
      <c r="C3015" s="195">
        <v>0.48300283286118978</v>
      </c>
      <c r="D3015" s="195">
        <v>8.8668555240793201E-2</v>
      </c>
      <c r="E3015" s="195">
        <v>2.2096317280453259E-2</v>
      </c>
      <c r="F3015" s="195">
        <v>2.8328611898016995E-4</v>
      </c>
      <c r="G3015" s="195">
        <v>3.1728045325779039E-2</v>
      </c>
      <c r="H3015" s="195">
        <v>1.6997167138810198E-3</v>
      </c>
      <c r="I3015" s="195">
        <v>2.5779036827195467E-2</v>
      </c>
      <c r="J3015" s="194">
        <v>1</v>
      </c>
      <c r="K3015" s="196">
        <v>3530</v>
      </c>
      <c r="L3015" s="94"/>
      <c r="M3015" s="195">
        <v>0.33100000000000002</v>
      </c>
      <c r="N3015" s="195">
        <v>0.36299999999999999</v>
      </c>
      <c r="O3015" s="195">
        <v>0.46700000000000003</v>
      </c>
      <c r="P3015" s="195">
        <v>0.499</v>
      </c>
      <c r="Q3015" s="195">
        <v>0.08</v>
      </c>
      <c r="R3015" s="195">
        <v>9.8000000000000004E-2</v>
      </c>
      <c r="S3015" s="195">
        <v>1.7999999999999999E-2</v>
      </c>
      <c r="T3015" s="195">
        <v>2.7E-2</v>
      </c>
      <c r="U3015" s="195">
        <v>0</v>
      </c>
      <c r="V3015" s="195">
        <v>2E-3</v>
      </c>
      <c r="W3015" s="195">
        <v>2.5999999999999999E-2</v>
      </c>
      <c r="X3015" s="195">
        <v>3.7999999999999999E-2</v>
      </c>
      <c r="Y3015" s="195">
        <v>1E-3</v>
      </c>
      <c r="Z3015" s="195">
        <v>4.0000000000000001E-3</v>
      </c>
      <c r="AA3015" s="195">
        <v>2.1000000000000001E-2</v>
      </c>
      <c r="AB3015" s="195">
        <v>3.2000000000000001E-2</v>
      </c>
    </row>
    <row r="3016" spans="1:28" x14ac:dyDescent="0.25">
      <c r="A3016" s="94" t="s">
        <v>4459</v>
      </c>
      <c r="B3016" s="195" t="s">
        <v>143</v>
      </c>
      <c r="C3016" s="195">
        <v>0.30528052805280526</v>
      </c>
      <c r="D3016" s="195">
        <v>0.30363036303630364</v>
      </c>
      <c r="E3016" s="195">
        <v>0.13696369636963696</v>
      </c>
      <c r="F3016" s="195">
        <v>4.9504950495049506E-3</v>
      </c>
      <c r="G3016" s="195">
        <v>0.21782178217821782</v>
      </c>
      <c r="H3016" s="195" t="s">
        <v>143</v>
      </c>
      <c r="I3016" s="195">
        <v>3.1353135313531351E-2</v>
      </c>
      <c r="J3016" s="194">
        <v>0.99999999999999989</v>
      </c>
      <c r="K3016" s="196">
        <v>606</v>
      </c>
      <c r="L3016" s="94"/>
      <c r="M3016" s="195" t="s">
        <v>143</v>
      </c>
      <c r="N3016" s="195" t="s">
        <v>143</v>
      </c>
      <c r="O3016" s="195">
        <v>0.27</v>
      </c>
      <c r="P3016" s="195">
        <v>0.34300000000000003</v>
      </c>
      <c r="Q3016" s="195">
        <v>0.26800000000000002</v>
      </c>
      <c r="R3016" s="195">
        <v>0.34100000000000003</v>
      </c>
      <c r="S3016" s="195">
        <v>0.112</v>
      </c>
      <c r="T3016" s="195">
        <v>0.16700000000000001</v>
      </c>
      <c r="U3016" s="195">
        <v>2E-3</v>
      </c>
      <c r="V3016" s="195">
        <v>1.4E-2</v>
      </c>
      <c r="W3016" s="195">
        <v>0.187</v>
      </c>
      <c r="X3016" s="195">
        <v>0.252</v>
      </c>
      <c r="Y3016" s="195" t="s">
        <v>143</v>
      </c>
      <c r="Z3016" s="195" t="s">
        <v>143</v>
      </c>
      <c r="AA3016" s="195">
        <v>0.02</v>
      </c>
      <c r="AB3016" s="195">
        <v>4.8000000000000001E-2</v>
      </c>
    </row>
    <row r="3017" spans="1:28" x14ac:dyDescent="0.25">
      <c r="A3017" s="94" t="s">
        <v>4460</v>
      </c>
      <c r="B3017" s="195" t="s">
        <v>143</v>
      </c>
      <c r="C3017" s="195">
        <v>0.32528409090909088</v>
      </c>
      <c r="D3017" s="195">
        <v>0.20738636363636365</v>
      </c>
      <c r="E3017" s="195">
        <v>8.4872159090909088E-2</v>
      </c>
      <c r="F3017" s="195">
        <v>1.3139204545454546E-2</v>
      </c>
      <c r="G3017" s="195">
        <v>0.35014204545454547</v>
      </c>
      <c r="H3017" s="195">
        <v>2.840909090909091E-3</v>
      </c>
      <c r="I3017" s="195">
        <v>1.6335227272727272E-2</v>
      </c>
      <c r="J3017" s="194">
        <v>1</v>
      </c>
      <c r="K3017" s="196">
        <v>2816</v>
      </c>
      <c r="L3017" s="94"/>
      <c r="M3017" s="195" t="s">
        <v>143</v>
      </c>
      <c r="N3017" s="195" t="s">
        <v>143</v>
      </c>
      <c r="O3017" s="195">
        <v>0.308</v>
      </c>
      <c r="P3017" s="195">
        <v>0.34300000000000003</v>
      </c>
      <c r="Q3017" s="195">
        <v>0.193</v>
      </c>
      <c r="R3017" s="195">
        <v>0.223</v>
      </c>
      <c r="S3017" s="195">
        <v>7.4999999999999997E-2</v>
      </c>
      <c r="T3017" s="195">
        <v>9.6000000000000002E-2</v>
      </c>
      <c r="U3017" s="195">
        <v>0.01</v>
      </c>
      <c r="V3017" s="195">
        <v>1.7999999999999999E-2</v>
      </c>
      <c r="W3017" s="195">
        <v>0.33300000000000002</v>
      </c>
      <c r="X3017" s="195">
        <v>0.36799999999999999</v>
      </c>
      <c r="Y3017" s="195">
        <v>1E-3</v>
      </c>
      <c r="Z3017" s="195">
        <v>6.0000000000000001E-3</v>
      </c>
      <c r="AA3017" s="195">
        <v>1.2E-2</v>
      </c>
      <c r="AB3017" s="195">
        <v>2.1999999999999999E-2</v>
      </c>
    </row>
    <row r="3018" spans="1:28" x14ac:dyDescent="0.25">
      <c r="A3018" s="94" t="s">
        <v>4461</v>
      </c>
      <c r="B3018" s="195" t="s">
        <v>143</v>
      </c>
      <c r="C3018" s="195">
        <v>0.57525773195876284</v>
      </c>
      <c r="D3018" s="195">
        <v>0.27938144329896908</v>
      </c>
      <c r="E3018" s="195">
        <v>5.2577319587628867E-2</v>
      </c>
      <c r="F3018" s="195">
        <v>4.1237113402061857E-3</v>
      </c>
      <c r="G3018" s="195">
        <v>2.3711340206185566E-2</v>
      </c>
      <c r="H3018" s="195" t="s">
        <v>143</v>
      </c>
      <c r="I3018" s="195">
        <v>6.4948453608247428E-2</v>
      </c>
      <c r="J3018" s="194">
        <v>1</v>
      </c>
      <c r="K3018" s="196">
        <v>970</v>
      </c>
      <c r="L3018" s="94"/>
      <c r="M3018" s="195" t="s">
        <v>143</v>
      </c>
      <c r="N3018" s="195" t="s">
        <v>143</v>
      </c>
      <c r="O3018" s="195">
        <v>0.54400000000000004</v>
      </c>
      <c r="P3018" s="195">
        <v>0.60599999999999998</v>
      </c>
      <c r="Q3018" s="195">
        <v>0.252</v>
      </c>
      <c r="R3018" s="195">
        <v>0.308</v>
      </c>
      <c r="S3018" s="195">
        <v>0.04</v>
      </c>
      <c r="T3018" s="195">
        <v>6.8000000000000005E-2</v>
      </c>
      <c r="U3018" s="195">
        <v>2E-3</v>
      </c>
      <c r="V3018" s="195">
        <v>1.0999999999999999E-2</v>
      </c>
      <c r="W3018" s="195">
        <v>1.6E-2</v>
      </c>
      <c r="X3018" s="195">
        <v>3.5000000000000003E-2</v>
      </c>
      <c r="Y3018" s="195" t="s">
        <v>143</v>
      </c>
      <c r="Z3018" s="195" t="s">
        <v>143</v>
      </c>
      <c r="AA3018" s="195">
        <v>5.0999999999999997E-2</v>
      </c>
      <c r="AB3018" s="195">
        <v>8.2000000000000003E-2</v>
      </c>
    </row>
    <row r="3019" spans="1:28" x14ac:dyDescent="0.25">
      <c r="A3019" s="94" t="s">
        <v>4462</v>
      </c>
      <c r="B3019" s="195" t="s">
        <v>143</v>
      </c>
      <c r="C3019" s="195">
        <v>0.32804232804232802</v>
      </c>
      <c r="D3019" s="195">
        <v>0.28465608465608466</v>
      </c>
      <c r="E3019" s="195">
        <v>9.4179894179894183E-2</v>
      </c>
      <c r="F3019" s="195">
        <v>1.4814814814814815E-2</v>
      </c>
      <c r="G3019" s="195">
        <v>0.2455026455026455</v>
      </c>
      <c r="H3019" s="195" t="s">
        <v>143</v>
      </c>
      <c r="I3019" s="195">
        <v>3.2804232804232801E-2</v>
      </c>
      <c r="J3019" s="194">
        <v>1</v>
      </c>
      <c r="K3019" s="196">
        <v>945</v>
      </c>
      <c r="L3019" s="94"/>
      <c r="M3019" s="195" t="s">
        <v>143</v>
      </c>
      <c r="N3019" s="195" t="s">
        <v>143</v>
      </c>
      <c r="O3019" s="195">
        <v>0.29899999999999999</v>
      </c>
      <c r="P3019" s="195">
        <v>0.35899999999999999</v>
      </c>
      <c r="Q3019" s="195">
        <v>0.25700000000000001</v>
      </c>
      <c r="R3019" s="195">
        <v>0.314</v>
      </c>
      <c r="S3019" s="195">
        <v>7.6999999999999999E-2</v>
      </c>
      <c r="T3019" s="195">
        <v>0.114</v>
      </c>
      <c r="U3019" s="195">
        <v>8.9999999999999993E-3</v>
      </c>
      <c r="V3019" s="195">
        <v>2.5000000000000001E-2</v>
      </c>
      <c r="W3019" s="195">
        <v>0.219</v>
      </c>
      <c r="X3019" s="195">
        <v>0.27400000000000002</v>
      </c>
      <c r="Y3019" s="195" t="s">
        <v>143</v>
      </c>
      <c r="Z3019" s="195" t="s">
        <v>143</v>
      </c>
      <c r="AA3019" s="195">
        <v>2.3E-2</v>
      </c>
      <c r="AB3019" s="195">
        <v>4.5999999999999999E-2</v>
      </c>
    </row>
    <row r="3020" spans="1:28" x14ac:dyDescent="0.25">
      <c r="A3020" s="94" t="s">
        <v>4463</v>
      </c>
      <c r="B3020" s="195" t="s">
        <v>143</v>
      </c>
      <c r="C3020" s="195">
        <v>0.44554455445544555</v>
      </c>
      <c r="D3020" s="195">
        <v>0.19471947194719472</v>
      </c>
      <c r="E3020" s="195">
        <v>4.9504950495049507E-2</v>
      </c>
      <c r="F3020" s="195">
        <v>9.0759075907590761E-2</v>
      </c>
      <c r="G3020" s="195">
        <v>0.19966996699669967</v>
      </c>
      <c r="H3020" s="195">
        <v>1.6501650165016502E-3</v>
      </c>
      <c r="I3020" s="195">
        <v>1.8151815181518153E-2</v>
      </c>
      <c r="J3020" s="194">
        <v>1</v>
      </c>
      <c r="K3020" s="196">
        <v>606</v>
      </c>
      <c r="L3020" s="94"/>
      <c r="M3020" s="195" t="s">
        <v>143</v>
      </c>
      <c r="N3020" s="195" t="s">
        <v>143</v>
      </c>
      <c r="O3020" s="195">
        <v>0.40600000000000003</v>
      </c>
      <c r="P3020" s="195">
        <v>0.48499999999999999</v>
      </c>
      <c r="Q3020" s="195">
        <v>0.16500000000000001</v>
      </c>
      <c r="R3020" s="195">
        <v>0.22800000000000001</v>
      </c>
      <c r="S3020" s="195">
        <v>3.5000000000000003E-2</v>
      </c>
      <c r="T3020" s="195">
        <v>7.0000000000000007E-2</v>
      </c>
      <c r="U3020" s="195">
        <v>7.0000000000000007E-2</v>
      </c>
      <c r="V3020" s="195">
        <v>0.11600000000000001</v>
      </c>
      <c r="W3020" s="195">
        <v>0.17</v>
      </c>
      <c r="X3020" s="195">
        <v>0.23300000000000001</v>
      </c>
      <c r="Y3020" s="195">
        <v>0</v>
      </c>
      <c r="Z3020" s="195">
        <v>8.9999999999999993E-3</v>
      </c>
      <c r="AA3020" s="195">
        <v>0.01</v>
      </c>
      <c r="AB3020" s="195">
        <v>3.2000000000000001E-2</v>
      </c>
    </row>
    <row r="3021" spans="1:28" x14ac:dyDescent="0.25">
      <c r="A3021" s="94" t="s">
        <v>4464</v>
      </c>
      <c r="B3021" s="195" t="s">
        <v>143</v>
      </c>
      <c r="C3021" s="195">
        <v>0.20098039215686275</v>
      </c>
      <c r="D3021" s="195">
        <v>0.21405228758169934</v>
      </c>
      <c r="E3021" s="195">
        <v>0.10457516339869281</v>
      </c>
      <c r="F3021" s="195">
        <v>2.2875816993464051E-2</v>
      </c>
      <c r="G3021" s="195">
        <v>0.44117647058823528</v>
      </c>
      <c r="H3021" s="195">
        <v>3.2679738562091504E-3</v>
      </c>
      <c r="I3021" s="195">
        <v>1.3071895424836602E-2</v>
      </c>
      <c r="J3021" s="194">
        <v>0.99999999999999989</v>
      </c>
      <c r="K3021" s="196">
        <v>612</v>
      </c>
      <c r="L3021" s="94"/>
      <c r="M3021" s="195" t="s">
        <v>143</v>
      </c>
      <c r="N3021" s="195" t="s">
        <v>143</v>
      </c>
      <c r="O3021" s="195">
        <v>0.17100000000000001</v>
      </c>
      <c r="P3021" s="195">
        <v>0.23499999999999999</v>
      </c>
      <c r="Q3021" s="195">
        <v>0.183</v>
      </c>
      <c r="R3021" s="195">
        <v>0.248</v>
      </c>
      <c r="S3021" s="195">
        <v>8.3000000000000004E-2</v>
      </c>
      <c r="T3021" s="195">
        <v>0.13100000000000001</v>
      </c>
      <c r="U3021" s="195">
        <v>1.4E-2</v>
      </c>
      <c r="V3021" s="195">
        <v>3.7999999999999999E-2</v>
      </c>
      <c r="W3021" s="195">
        <v>0.40200000000000002</v>
      </c>
      <c r="X3021" s="195">
        <v>0.48099999999999998</v>
      </c>
      <c r="Y3021" s="195">
        <v>1E-3</v>
      </c>
      <c r="Z3021" s="195">
        <v>1.2E-2</v>
      </c>
      <c r="AA3021" s="195">
        <v>7.0000000000000001E-3</v>
      </c>
      <c r="AB3021" s="195">
        <v>2.5999999999999999E-2</v>
      </c>
    </row>
    <row r="3022" spans="1:28" x14ac:dyDescent="0.25">
      <c r="A3022" s="94" t="s">
        <v>4465</v>
      </c>
      <c r="B3022" s="195" t="s">
        <v>143</v>
      </c>
      <c r="C3022" s="195">
        <v>0.50364203954214359</v>
      </c>
      <c r="D3022" s="195">
        <v>0.29899410336455079</v>
      </c>
      <c r="E3022" s="195">
        <v>0.10509885535900104</v>
      </c>
      <c r="F3022" s="195">
        <v>1.040582726326743E-2</v>
      </c>
      <c r="G3022" s="195">
        <v>5.7925771765522029E-2</v>
      </c>
      <c r="H3022" s="195">
        <v>6.9372181755116198E-4</v>
      </c>
      <c r="I3022" s="195">
        <v>2.3239680887963927E-2</v>
      </c>
      <c r="J3022" s="194">
        <v>1</v>
      </c>
      <c r="K3022" s="196">
        <v>2883</v>
      </c>
      <c r="L3022" s="94"/>
      <c r="M3022" s="195" t="s">
        <v>143</v>
      </c>
      <c r="N3022" s="195" t="s">
        <v>143</v>
      </c>
      <c r="O3022" s="195">
        <v>0.48499999999999999</v>
      </c>
      <c r="P3022" s="195">
        <v>0.52200000000000002</v>
      </c>
      <c r="Q3022" s="195">
        <v>0.28299999999999997</v>
      </c>
      <c r="R3022" s="195">
        <v>0.316</v>
      </c>
      <c r="S3022" s="195">
        <v>9.4E-2</v>
      </c>
      <c r="T3022" s="195">
        <v>0.11700000000000001</v>
      </c>
      <c r="U3022" s="195">
        <v>7.0000000000000001E-3</v>
      </c>
      <c r="V3022" s="195">
        <v>1.4999999999999999E-2</v>
      </c>
      <c r="W3022" s="195">
        <v>0.05</v>
      </c>
      <c r="X3022" s="195">
        <v>6.7000000000000004E-2</v>
      </c>
      <c r="Y3022" s="195">
        <v>0</v>
      </c>
      <c r="Z3022" s="195">
        <v>3.0000000000000001E-3</v>
      </c>
      <c r="AA3022" s="195">
        <v>1.7999999999999999E-2</v>
      </c>
      <c r="AB3022" s="195">
        <v>2.9000000000000001E-2</v>
      </c>
    </row>
    <row r="3023" spans="1:28" x14ac:dyDescent="0.25">
      <c r="A3023" s="94" t="s">
        <v>4466</v>
      </c>
      <c r="B3023" s="195" t="s">
        <v>143</v>
      </c>
      <c r="C3023" s="195">
        <v>0.59004392386530014</v>
      </c>
      <c r="D3023" s="195">
        <v>0.24597364568081992</v>
      </c>
      <c r="E3023" s="195">
        <v>6.0029282576866766E-2</v>
      </c>
      <c r="F3023" s="195">
        <v>4.3923865300146414E-3</v>
      </c>
      <c r="G3023" s="195">
        <v>7.9062957540263545E-2</v>
      </c>
      <c r="H3023" s="195" t="s">
        <v>143</v>
      </c>
      <c r="I3023" s="195">
        <v>2.0497803806734993E-2</v>
      </c>
      <c r="J3023" s="194">
        <v>1</v>
      </c>
      <c r="K3023" s="196">
        <v>683</v>
      </c>
      <c r="L3023" s="94"/>
      <c r="M3023" s="195" t="s">
        <v>143</v>
      </c>
      <c r="N3023" s="195" t="s">
        <v>143</v>
      </c>
      <c r="O3023" s="195">
        <v>0.55300000000000005</v>
      </c>
      <c r="P3023" s="195">
        <v>0.626</v>
      </c>
      <c r="Q3023" s="195">
        <v>0.215</v>
      </c>
      <c r="R3023" s="195">
        <v>0.28000000000000003</v>
      </c>
      <c r="S3023" s="195">
        <v>4.4999999999999998E-2</v>
      </c>
      <c r="T3023" s="195">
        <v>0.08</v>
      </c>
      <c r="U3023" s="195">
        <v>1E-3</v>
      </c>
      <c r="V3023" s="195">
        <v>1.2999999999999999E-2</v>
      </c>
      <c r="W3023" s="195">
        <v>6.0999999999999999E-2</v>
      </c>
      <c r="X3023" s="195">
        <v>0.10199999999999999</v>
      </c>
      <c r="Y3023" s="195" t="s">
        <v>143</v>
      </c>
      <c r="Z3023" s="195" t="s">
        <v>143</v>
      </c>
      <c r="AA3023" s="195">
        <v>1.2E-2</v>
      </c>
      <c r="AB3023" s="195">
        <v>3.4000000000000002E-2</v>
      </c>
    </row>
    <row r="3024" spans="1:28" x14ac:dyDescent="0.25">
      <c r="A3024" s="94" t="s">
        <v>4467</v>
      </c>
      <c r="B3024" s="195">
        <v>5.9999434501088585E-2</v>
      </c>
      <c r="C3024" s="195">
        <v>0.35609466451777078</v>
      </c>
      <c r="D3024" s="195">
        <v>0.26533208923572821</v>
      </c>
      <c r="E3024" s="195">
        <v>7.6766477224531338E-2</v>
      </c>
      <c r="F3024" s="195">
        <v>1.8604914185540194E-2</v>
      </c>
      <c r="G3024" s="195">
        <v>0.18879181157576272</v>
      </c>
      <c r="H3024" s="195">
        <v>1.9792461899510844E-4</v>
      </c>
      <c r="I3024" s="195">
        <v>3.4212684140583031E-2</v>
      </c>
      <c r="J3024" s="194">
        <v>1</v>
      </c>
      <c r="K3024" s="196">
        <v>35367</v>
      </c>
      <c r="L3024" s="94"/>
      <c r="M3024" s="195">
        <v>5.8000000000000003E-2</v>
      </c>
      <c r="N3024" s="195">
        <v>6.3E-2</v>
      </c>
      <c r="O3024" s="195">
        <v>0.35099999999999998</v>
      </c>
      <c r="P3024" s="195">
        <v>0.36099999999999999</v>
      </c>
      <c r="Q3024" s="195">
        <v>0.26100000000000001</v>
      </c>
      <c r="R3024" s="195">
        <v>0.27</v>
      </c>
      <c r="S3024" s="195">
        <v>7.3999999999999996E-2</v>
      </c>
      <c r="T3024" s="195">
        <v>0.08</v>
      </c>
      <c r="U3024" s="195">
        <v>1.7000000000000001E-2</v>
      </c>
      <c r="V3024" s="195">
        <v>0.02</v>
      </c>
      <c r="W3024" s="195">
        <v>0.185</v>
      </c>
      <c r="X3024" s="195">
        <v>0.193</v>
      </c>
      <c r="Y3024" s="195">
        <v>0</v>
      </c>
      <c r="Z3024" s="195">
        <v>0</v>
      </c>
      <c r="AA3024" s="195">
        <v>3.2000000000000001E-2</v>
      </c>
      <c r="AB3024" s="195">
        <v>3.5999999999999997E-2</v>
      </c>
    </row>
    <row r="3025" spans="1:28" x14ac:dyDescent="0.25">
      <c r="A3025" s="94" t="s">
        <v>4468</v>
      </c>
      <c r="B3025" s="195" t="s">
        <v>143</v>
      </c>
      <c r="C3025" s="195">
        <v>0.41932367149758454</v>
      </c>
      <c r="D3025" s="195">
        <v>0.28019323671497587</v>
      </c>
      <c r="E3025" s="195">
        <v>9.8550724637681164E-2</v>
      </c>
      <c r="F3025" s="195">
        <v>1.1594202898550725E-2</v>
      </c>
      <c r="G3025" s="195">
        <v>0.15845410628019324</v>
      </c>
      <c r="H3025" s="195">
        <v>9.6618357487922703E-4</v>
      </c>
      <c r="I3025" s="195">
        <v>3.0917874396135265E-2</v>
      </c>
      <c r="J3025" s="194">
        <v>1</v>
      </c>
      <c r="K3025" s="196">
        <v>1035</v>
      </c>
      <c r="L3025" s="94"/>
      <c r="M3025" s="195" t="s">
        <v>143</v>
      </c>
      <c r="N3025" s="195" t="s">
        <v>143</v>
      </c>
      <c r="O3025" s="195">
        <v>0.39</v>
      </c>
      <c r="P3025" s="195">
        <v>0.45</v>
      </c>
      <c r="Q3025" s="195">
        <v>0.254</v>
      </c>
      <c r="R3025" s="195">
        <v>0.308</v>
      </c>
      <c r="S3025" s="195">
        <v>8.2000000000000003E-2</v>
      </c>
      <c r="T3025" s="195">
        <v>0.11799999999999999</v>
      </c>
      <c r="U3025" s="195">
        <v>7.0000000000000001E-3</v>
      </c>
      <c r="V3025" s="195">
        <v>0.02</v>
      </c>
      <c r="W3025" s="195">
        <v>0.13700000000000001</v>
      </c>
      <c r="X3025" s="195">
        <v>0.182</v>
      </c>
      <c r="Y3025" s="195">
        <v>0</v>
      </c>
      <c r="Z3025" s="195">
        <v>5.0000000000000001E-3</v>
      </c>
      <c r="AA3025" s="195">
        <v>2.1999999999999999E-2</v>
      </c>
      <c r="AB3025" s="195">
        <v>4.2999999999999997E-2</v>
      </c>
    </row>
    <row r="3026" spans="1:28" x14ac:dyDescent="0.25">
      <c r="A3026" s="94" t="s">
        <v>4469</v>
      </c>
      <c r="B3026" s="195" t="s">
        <v>143</v>
      </c>
      <c r="C3026" s="195">
        <v>0.12415349887133183</v>
      </c>
      <c r="D3026" s="195">
        <v>0.20880361173814899</v>
      </c>
      <c r="E3026" s="195">
        <v>7.5620767494356658E-2</v>
      </c>
      <c r="F3026" s="195">
        <v>1.580135440180587E-2</v>
      </c>
      <c r="G3026" s="195">
        <v>0.53386004514672691</v>
      </c>
      <c r="H3026" s="195">
        <v>1.128668171557562E-3</v>
      </c>
      <c r="I3026" s="195">
        <v>4.0632054176072234E-2</v>
      </c>
      <c r="J3026" s="194">
        <v>1</v>
      </c>
      <c r="K3026" s="196">
        <v>886</v>
      </c>
      <c r="L3026" s="94"/>
      <c r="M3026" s="195" t="s">
        <v>143</v>
      </c>
      <c r="N3026" s="195" t="s">
        <v>143</v>
      </c>
      <c r="O3026" s="195">
        <v>0.104</v>
      </c>
      <c r="P3026" s="195">
        <v>0.14799999999999999</v>
      </c>
      <c r="Q3026" s="195">
        <v>0.183</v>
      </c>
      <c r="R3026" s="195">
        <v>0.23699999999999999</v>
      </c>
      <c r="S3026" s="195">
        <v>0.06</v>
      </c>
      <c r="T3026" s="195">
        <v>9.5000000000000001E-2</v>
      </c>
      <c r="U3026" s="195">
        <v>8.9999999999999993E-3</v>
      </c>
      <c r="V3026" s="195">
        <v>2.5999999999999999E-2</v>
      </c>
      <c r="W3026" s="195">
        <v>0.501</v>
      </c>
      <c r="X3026" s="195">
        <v>0.56599999999999995</v>
      </c>
      <c r="Y3026" s="195">
        <v>0</v>
      </c>
      <c r="Z3026" s="195">
        <v>6.0000000000000001E-3</v>
      </c>
      <c r="AA3026" s="195">
        <v>2.9000000000000001E-2</v>
      </c>
      <c r="AB3026" s="195">
        <v>5.6000000000000001E-2</v>
      </c>
    </row>
    <row r="3027" spans="1:28" x14ac:dyDescent="0.25">
      <c r="A3027" s="94" t="s">
        <v>4470</v>
      </c>
      <c r="B3027" s="195">
        <v>0.39068413391557494</v>
      </c>
      <c r="C3027" s="195">
        <v>1.1644832605531296E-3</v>
      </c>
      <c r="D3027" s="195">
        <v>0.41135371179039304</v>
      </c>
      <c r="E3027" s="195">
        <v>0.15371179039301311</v>
      </c>
      <c r="F3027" s="195">
        <v>1.8631732168850074E-2</v>
      </c>
      <c r="G3027" s="195">
        <v>6.4046579330422123E-3</v>
      </c>
      <c r="H3027" s="195" t="s">
        <v>143</v>
      </c>
      <c r="I3027" s="195">
        <v>1.8049490538573507E-2</v>
      </c>
      <c r="J3027" s="194">
        <v>1</v>
      </c>
      <c r="K3027" s="196">
        <v>3435</v>
      </c>
      <c r="L3027" s="94"/>
      <c r="M3027" s="195">
        <v>0.374</v>
      </c>
      <c r="N3027" s="195">
        <v>0.40699999999999997</v>
      </c>
      <c r="O3027" s="195">
        <v>0</v>
      </c>
      <c r="P3027" s="195">
        <v>3.0000000000000001E-3</v>
      </c>
      <c r="Q3027" s="195">
        <v>0.39500000000000002</v>
      </c>
      <c r="R3027" s="195">
        <v>0.42799999999999999</v>
      </c>
      <c r="S3027" s="195">
        <v>0.14199999999999999</v>
      </c>
      <c r="T3027" s="195">
        <v>0.16600000000000001</v>
      </c>
      <c r="U3027" s="195">
        <v>1.4999999999999999E-2</v>
      </c>
      <c r="V3027" s="195">
        <v>2.4E-2</v>
      </c>
      <c r="W3027" s="195">
        <v>4.0000000000000001E-3</v>
      </c>
      <c r="X3027" s="195">
        <v>0.01</v>
      </c>
      <c r="Y3027" s="195" t="s">
        <v>143</v>
      </c>
      <c r="Z3027" s="195" t="s">
        <v>143</v>
      </c>
      <c r="AA3027" s="195">
        <v>1.4E-2</v>
      </c>
      <c r="AB3027" s="195">
        <v>2.3E-2</v>
      </c>
    </row>
    <row r="3028" spans="1:28" x14ac:dyDescent="0.25">
      <c r="A3028" s="94" t="s">
        <v>4471</v>
      </c>
      <c r="B3028" s="195">
        <v>9.0754257907542574E-2</v>
      </c>
      <c r="C3028" s="195">
        <v>0.30583941605839415</v>
      </c>
      <c r="D3028" s="195">
        <v>0.23600973236009731</v>
      </c>
      <c r="E3028" s="195">
        <v>5.4257907542579073E-2</v>
      </c>
      <c r="F3028" s="195">
        <v>3.8929440389294405E-2</v>
      </c>
      <c r="G3028" s="195">
        <v>0.2416058394160584</v>
      </c>
      <c r="H3028" s="195" t="s">
        <v>143</v>
      </c>
      <c r="I3028" s="195">
        <v>3.2603406326034062E-2</v>
      </c>
      <c r="J3028" s="194">
        <v>0.99999999999999989</v>
      </c>
      <c r="K3028" s="196">
        <v>4110</v>
      </c>
      <c r="L3028" s="94"/>
      <c r="M3028" s="195">
        <v>8.2000000000000003E-2</v>
      </c>
      <c r="N3028" s="195">
        <v>0.1</v>
      </c>
      <c r="O3028" s="195">
        <v>0.29199999999999998</v>
      </c>
      <c r="P3028" s="195">
        <v>0.32</v>
      </c>
      <c r="Q3028" s="195">
        <v>0.223</v>
      </c>
      <c r="R3028" s="195">
        <v>0.249</v>
      </c>
      <c r="S3028" s="195">
        <v>4.8000000000000001E-2</v>
      </c>
      <c r="T3028" s="195">
        <v>6.2E-2</v>
      </c>
      <c r="U3028" s="195">
        <v>3.3000000000000002E-2</v>
      </c>
      <c r="V3028" s="195">
        <v>4.4999999999999998E-2</v>
      </c>
      <c r="W3028" s="195">
        <v>0.22900000000000001</v>
      </c>
      <c r="X3028" s="195">
        <v>0.255</v>
      </c>
      <c r="Y3028" s="195" t="s">
        <v>143</v>
      </c>
      <c r="Z3028" s="195" t="s">
        <v>143</v>
      </c>
      <c r="AA3028" s="195">
        <v>2.8000000000000001E-2</v>
      </c>
      <c r="AB3028" s="195">
        <v>3.7999999999999999E-2</v>
      </c>
    </row>
    <row r="3029" spans="1:28" x14ac:dyDescent="0.25">
      <c r="A3029" s="94" t="s">
        <v>4472</v>
      </c>
      <c r="B3029" s="195">
        <v>0.30229226361031519</v>
      </c>
      <c r="C3029" s="195">
        <v>0.52471346704871058</v>
      </c>
      <c r="D3029" s="195">
        <v>8.3631805157593123E-2</v>
      </c>
      <c r="E3029" s="195">
        <v>1.9878223495702004E-2</v>
      </c>
      <c r="F3029" s="195">
        <v>8.9541547277936968E-4</v>
      </c>
      <c r="G3029" s="195">
        <v>3.1876790830945557E-2</v>
      </c>
      <c r="H3029" s="195">
        <v>5.3724928366762179E-4</v>
      </c>
      <c r="I3029" s="195">
        <v>3.617478510028653E-2</v>
      </c>
      <c r="J3029" s="194">
        <v>0.99999999999999989</v>
      </c>
      <c r="K3029" s="196">
        <v>5584</v>
      </c>
      <c r="L3029" s="94"/>
      <c r="M3029" s="195">
        <v>0.28999999999999998</v>
      </c>
      <c r="N3029" s="195">
        <v>0.314</v>
      </c>
      <c r="O3029" s="195">
        <v>0.51200000000000001</v>
      </c>
      <c r="P3029" s="195">
        <v>0.53800000000000003</v>
      </c>
      <c r="Q3029" s="195">
        <v>7.6999999999999999E-2</v>
      </c>
      <c r="R3029" s="195">
        <v>9.0999999999999998E-2</v>
      </c>
      <c r="S3029" s="195">
        <v>1.7000000000000001E-2</v>
      </c>
      <c r="T3029" s="195">
        <v>2.4E-2</v>
      </c>
      <c r="U3029" s="195">
        <v>0</v>
      </c>
      <c r="V3029" s="195">
        <v>2E-3</v>
      </c>
      <c r="W3029" s="195">
        <v>2.8000000000000001E-2</v>
      </c>
      <c r="X3029" s="195">
        <v>3.6999999999999998E-2</v>
      </c>
      <c r="Y3029" s="195">
        <v>0</v>
      </c>
      <c r="Z3029" s="195">
        <v>2E-3</v>
      </c>
      <c r="AA3029" s="195">
        <v>3.2000000000000001E-2</v>
      </c>
      <c r="AB3029" s="195">
        <v>4.1000000000000002E-2</v>
      </c>
    </row>
    <row r="3030" spans="1:28" x14ac:dyDescent="0.25">
      <c r="A3030" s="94" t="s">
        <v>4473</v>
      </c>
      <c r="B3030" s="195" t="s">
        <v>143</v>
      </c>
      <c r="C3030" s="195">
        <v>0.26618705035971224</v>
      </c>
      <c r="D3030" s="195">
        <v>0.2976618705035971</v>
      </c>
      <c r="E3030" s="195">
        <v>0.15737410071942445</v>
      </c>
      <c r="F3030" s="195">
        <v>1.7985611510791366E-2</v>
      </c>
      <c r="G3030" s="195">
        <v>0.22212230215827339</v>
      </c>
      <c r="H3030" s="195" t="s">
        <v>143</v>
      </c>
      <c r="I3030" s="195">
        <v>3.8669064748201441E-2</v>
      </c>
      <c r="J3030" s="194">
        <v>0.99999999999999989</v>
      </c>
      <c r="K3030" s="196">
        <v>1112</v>
      </c>
      <c r="L3030" s="94"/>
      <c r="M3030" s="195" t="s">
        <v>143</v>
      </c>
      <c r="N3030" s="195" t="s">
        <v>143</v>
      </c>
      <c r="O3030" s="195">
        <v>0.24099999999999999</v>
      </c>
      <c r="P3030" s="195">
        <v>0.29299999999999998</v>
      </c>
      <c r="Q3030" s="195">
        <v>0.27200000000000002</v>
      </c>
      <c r="R3030" s="195">
        <v>0.32500000000000001</v>
      </c>
      <c r="S3030" s="195">
        <v>0.13700000000000001</v>
      </c>
      <c r="T3030" s="195">
        <v>0.18</v>
      </c>
      <c r="U3030" s="195">
        <v>1.2E-2</v>
      </c>
      <c r="V3030" s="195">
        <v>2.8000000000000001E-2</v>
      </c>
      <c r="W3030" s="195">
        <v>0.19900000000000001</v>
      </c>
      <c r="X3030" s="195">
        <v>0.247</v>
      </c>
      <c r="Y3030" s="195" t="s">
        <v>143</v>
      </c>
      <c r="Z3030" s="195" t="s">
        <v>143</v>
      </c>
      <c r="AA3030" s="195">
        <v>2.9000000000000001E-2</v>
      </c>
      <c r="AB3030" s="195">
        <v>5.1999999999999998E-2</v>
      </c>
    </row>
    <row r="3031" spans="1:28" x14ac:dyDescent="0.25">
      <c r="A3031" s="94" t="s">
        <v>4474</v>
      </c>
      <c r="B3031" s="195" t="s">
        <v>143</v>
      </c>
      <c r="C3031" s="195">
        <v>0.25882352941176473</v>
      </c>
      <c r="D3031" s="195">
        <v>0.25345268542199489</v>
      </c>
      <c r="E3031" s="195">
        <v>0.11406649616368286</v>
      </c>
      <c r="F3031" s="195">
        <v>1.5856777493606138E-2</v>
      </c>
      <c r="G3031" s="195">
        <v>0.33350383631713554</v>
      </c>
      <c r="H3031" s="195" t="s">
        <v>143</v>
      </c>
      <c r="I3031" s="195">
        <v>2.4296675191815855E-2</v>
      </c>
      <c r="J3031" s="194">
        <v>1</v>
      </c>
      <c r="K3031" s="196">
        <v>3910</v>
      </c>
      <c r="L3031" s="94"/>
      <c r="M3031" s="195" t="s">
        <v>143</v>
      </c>
      <c r="N3031" s="195" t="s">
        <v>143</v>
      </c>
      <c r="O3031" s="195">
        <v>0.245</v>
      </c>
      <c r="P3031" s="195">
        <v>0.27300000000000002</v>
      </c>
      <c r="Q3031" s="195">
        <v>0.24</v>
      </c>
      <c r="R3031" s="195">
        <v>0.26700000000000002</v>
      </c>
      <c r="S3031" s="195">
        <v>0.104</v>
      </c>
      <c r="T3031" s="195">
        <v>0.124</v>
      </c>
      <c r="U3031" s="195">
        <v>1.2E-2</v>
      </c>
      <c r="V3031" s="195">
        <v>0.02</v>
      </c>
      <c r="W3031" s="195">
        <v>0.31900000000000001</v>
      </c>
      <c r="X3031" s="195">
        <v>0.34799999999999998</v>
      </c>
      <c r="Y3031" s="195" t="s">
        <v>143</v>
      </c>
      <c r="Z3031" s="195" t="s">
        <v>143</v>
      </c>
      <c r="AA3031" s="195">
        <v>0.02</v>
      </c>
      <c r="AB3031" s="195">
        <v>0.03</v>
      </c>
    </row>
    <row r="3032" spans="1:28" x14ac:dyDescent="0.25">
      <c r="A3032" s="94" t="s">
        <v>4475</v>
      </c>
      <c r="B3032" s="195" t="s">
        <v>143</v>
      </c>
      <c r="C3032" s="195">
        <v>0.56912144702842382</v>
      </c>
      <c r="D3032" s="195">
        <v>0.30426356589147285</v>
      </c>
      <c r="E3032" s="195">
        <v>4.909560723514212E-2</v>
      </c>
      <c r="F3032" s="195">
        <v>1.937984496124031E-3</v>
      </c>
      <c r="G3032" s="195">
        <v>1.614987080103359E-2</v>
      </c>
      <c r="H3032" s="195" t="s">
        <v>143</v>
      </c>
      <c r="I3032" s="195">
        <v>5.9431524547803614E-2</v>
      </c>
      <c r="J3032" s="194">
        <v>1</v>
      </c>
      <c r="K3032" s="196">
        <v>1548</v>
      </c>
      <c r="L3032" s="94"/>
      <c r="M3032" s="195" t="s">
        <v>143</v>
      </c>
      <c r="N3032" s="195" t="s">
        <v>143</v>
      </c>
      <c r="O3032" s="195">
        <v>0.54400000000000004</v>
      </c>
      <c r="P3032" s="195">
        <v>0.59399999999999997</v>
      </c>
      <c r="Q3032" s="195">
        <v>0.28199999999999997</v>
      </c>
      <c r="R3032" s="195">
        <v>0.32800000000000001</v>
      </c>
      <c r="S3032" s="195">
        <v>3.9E-2</v>
      </c>
      <c r="T3032" s="195">
        <v>6.0999999999999999E-2</v>
      </c>
      <c r="U3032" s="195">
        <v>1E-3</v>
      </c>
      <c r="V3032" s="195">
        <v>6.0000000000000001E-3</v>
      </c>
      <c r="W3032" s="195">
        <v>1.0999999999999999E-2</v>
      </c>
      <c r="X3032" s="195">
        <v>2.4E-2</v>
      </c>
      <c r="Y3032" s="195" t="s">
        <v>143</v>
      </c>
      <c r="Z3032" s="195" t="s">
        <v>143</v>
      </c>
      <c r="AA3032" s="195">
        <v>4.9000000000000002E-2</v>
      </c>
      <c r="AB3032" s="195">
        <v>7.1999999999999995E-2</v>
      </c>
    </row>
    <row r="3033" spans="1:28" x14ac:dyDescent="0.25">
      <c r="A3033" s="94" t="s">
        <v>4476</v>
      </c>
      <c r="B3033" s="195" t="s">
        <v>143</v>
      </c>
      <c r="C3033" s="195">
        <v>0.23556430446194226</v>
      </c>
      <c r="D3033" s="195">
        <v>0.35629921259842517</v>
      </c>
      <c r="E3033" s="195">
        <v>8.9895013123359582E-2</v>
      </c>
      <c r="F3033" s="195">
        <v>1.7716535433070866E-2</v>
      </c>
      <c r="G3033" s="195">
        <v>0.25787401574803148</v>
      </c>
      <c r="H3033" s="195">
        <v>6.5616797900262466E-4</v>
      </c>
      <c r="I3033" s="195">
        <v>4.1994750656167978E-2</v>
      </c>
      <c r="J3033" s="194">
        <v>0.99999999999999989</v>
      </c>
      <c r="K3033" s="196">
        <v>1524</v>
      </c>
      <c r="L3033" s="94"/>
      <c r="M3033" s="195" t="s">
        <v>143</v>
      </c>
      <c r="N3033" s="195" t="s">
        <v>143</v>
      </c>
      <c r="O3033" s="195">
        <v>0.215</v>
      </c>
      <c r="P3033" s="195">
        <v>0.25800000000000001</v>
      </c>
      <c r="Q3033" s="195">
        <v>0.33300000000000002</v>
      </c>
      <c r="R3033" s="195">
        <v>0.38100000000000001</v>
      </c>
      <c r="S3033" s="195">
        <v>7.6999999999999999E-2</v>
      </c>
      <c r="T3033" s="195">
        <v>0.105</v>
      </c>
      <c r="U3033" s="195">
        <v>1.2E-2</v>
      </c>
      <c r="V3033" s="195">
        <v>2.5999999999999999E-2</v>
      </c>
      <c r="W3033" s="195">
        <v>0.23699999999999999</v>
      </c>
      <c r="X3033" s="195">
        <v>0.28000000000000003</v>
      </c>
      <c r="Y3033" s="195">
        <v>0</v>
      </c>
      <c r="Z3033" s="195">
        <v>4.0000000000000001E-3</v>
      </c>
      <c r="AA3033" s="195">
        <v>3.3000000000000002E-2</v>
      </c>
      <c r="AB3033" s="195">
        <v>5.2999999999999999E-2</v>
      </c>
    </row>
    <row r="3034" spans="1:28" x14ac:dyDescent="0.25">
      <c r="A3034" s="94" t="s">
        <v>4477</v>
      </c>
      <c r="B3034" s="195" t="s">
        <v>143</v>
      </c>
      <c r="C3034" s="195">
        <v>0.41514041514041516</v>
      </c>
      <c r="D3034" s="195">
        <v>0.20634920634920634</v>
      </c>
      <c r="E3034" s="195">
        <v>5.7387057387057384E-2</v>
      </c>
      <c r="F3034" s="195">
        <v>9.768009768009768E-2</v>
      </c>
      <c r="G3034" s="195">
        <v>0.20268620268620269</v>
      </c>
      <c r="H3034" s="195" t="s">
        <v>143</v>
      </c>
      <c r="I3034" s="195">
        <v>2.0757020757020756E-2</v>
      </c>
      <c r="J3034" s="194">
        <v>1</v>
      </c>
      <c r="K3034" s="196">
        <v>819</v>
      </c>
      <c r="L3034" s="94"/>
      <c r="M3034" s="195" t="s">
        <v>143</v>
      </c>
      <c r="N3034" s="195" t="s">
        <v>143</v>
      </c>
      <c r="O3034" s="195">
        <v>0.38200000000000001</v>
      </c>
      <c r="P3034" s="195">
        <v>0.44900000000000001</v>
      </c>
      <c r="Q3034" s="195">
        <v>0.18</v>
      </c>
      <c r="R3034" s="195">
        <v>0.23499999999999999</v>
      </c>
      <c r="S3034" s="195">
        <v>4.2999999999999997E-2</v>
      </c>
      <c r="T3034" s="195">
        <v>7.4999999999999997E-2</v>
      </c>
      <c r="U3034" s="195">
        <v>7.9000000000000001E-2</v>
      </c>
      <c r="V3034" s="195">
        <v>0.12</v>
      </c>
      <c r="W3034" s="195">
        <v>0.17699999999999999</v>
      </c>
      <c r="X3034" s="195">
        <v>0.23200000000000001</v>
      </c>
      <c r="Y3034" s="195" t="s">
        <v>143</v>
      </c>
      <c r="Z3034" s="195" t="s">
        <v>143</v>
      </c>
      <c r="AA3034" s="195">
        <v>1.2999999999999999E-2</v>
      </c>
      <c r="AB3034" s="195">
        <v>3.3000000000000002E-2</v>
      </c>
    </row>
    <row r="3035" spans="1:28" x14ac:dyDescent="0.25">
      <c r="A3035" s="94" t="s">
        <v>4478</v>
      </c>
      <c r="B3035" s="195" t="s">
        <v>143</v>
      </c>
      <c r="C3035" s="195">
        <v>0.1822759315206445</v>
      </c>
      <c r="D3035" s="195">
        <v>0.23162134944612287</v>
      </c>
      <c r="E3035" s="195">
        <v>7.8549848942598186E-2</v>
      </c>
      <c r="F3035" s="195">
        <v>3.5246727089627394E-2</v>
      </c>
      <c r="G3035" s="195">
        <v>0.43504531722054379</v>
      </c>
      <c r="H3035" s="195" t="s">
        <v>143</v>
      </c>
      <c r="I3035" s="195">
        <v>3.726082578046324E-2</v>
      </c>
      <c r="J3035" s="194">
        <v>1</v>
      </c>
      <c r="K3035" s="196">
        <v>993</v>
      </c>
      <c r="L3035" s="94"/>
      <c r="M3035" s="195" t="s">
        <v>143</v>
      </c>
      <c r="N3035" s="195" t="s">
        <v>143</v>
      </c>
      <c r="O3035" s="195">
        <v>0.16</v>
      </c>
      <c r="P3035" s="195">
        <v>0.20699999999999999</v>
      </c>
      <c r="Q3035" s="195">
        <v>0.20599999999999999</v>
      </c>
      <c r="R3035" s="195">
        <v>0.25900000000000001</v>
      </c>
      <c r="S3035" s="195">
        <v>6.3E-2</v>
      </c>
      <c r="T3035" s="195">
        <v>9.7000000000000003E-2</v>
      </c>
      <c r="U3035" s="195">
        <v>2.5000000000000001E-2</v>
      </c>
      <c r="V3035" s="195">
        <v>4.9000000000000002E-2</v>
      </c>
      <c r="W3035" s="195">
        <v>0.40500000000000003</v>
      </c>
      <c r="X3035" s="195">
        <v>0.46600000000000003</v>
      </c>
      <c r="Y3035" s="195" t="s">
        <v>143</v>
      </c>
      <c r="Z3035" s="195" t="s">
        <v>143</v>
      </c>
      <c r="AA3035" s="195">
        <v>2.7E-2</v>
      </c>
      <c r="AB3035" s="195">
        <v>5.0999999999999997E-2</v>
      </c>
    </row>
    <row r="3036" spans="1:28" x14ac:dyDescent="0.25">
      <c r="A3036" s="94" t="s">
        <v>4479</v>
      </c>
      <c r="B3036" s="195" t="s">
        <v>143</v>
      </c>
      <c r="C3036" s="195">
        <v>0.44529642790349727</v>
      </c>
      <c r="D3036" s="195">
        <v>0.38526276416682254</v>
      </c>
      <c r="E3036" s="195">
        <v>6.9945763979801762E-2</v>
      </c>
      <c r="F3036" s="195">
        <v>1.2530390873386947E-2</v>
      </c>
      <c r="G3036" s="195">
        <v>5.6854310828501967E-2</v>
      </c>
      <c r="H3036" s="195" t="s">
        <v>143</v>
      </c>
      <c r="I3036" s="195">
        <v>3.0110342247989526E-2</v>
      </c>
      <c r="J3036" s="194">
        <v>1</v>
      </c>
      <c r="K3036" s="196">
        <v>5347</v>
      </c>
      <c r="L3036" s="94"/>
      <c r="M3036" s="195" t="s">
        <v>143</v>
      </c>
      <c r="N3036" s="195" t="s">
        <v>143</v>
      </c>
      <c r="O3036" s="195">
        <v>0.432</v>
      </c>
      <c r="P3036" s="195">
        <v>0.45900000000000002</v>
      </c>
      <c r="Q3036" s="195">
        <v>0.372</v>
      </c>
      <c r="R3036" s="195">
        <v>0.39800000000000002</v>
      </c>
      <c r="S3036" s="195">
        <v>6.3E-2</v>
      </c>
      <c r="T3036" s="195">
        <v>7.6999999999999999E-2</v>
      </c>
      <c r="U3036" s="195">
        <v>0.01</v>
      </c>
      <c r="V3036" s="195">
        <v>1.6E-2</v>
      </c>
      <c r="W3036" s="195">
        <v>5.0999999999999997E-2</v>
      </c>
      <c r="X3036" s="195">
        <v>6.3E-2</v>
      </c>
      <c r="Y3036" s="195" t="s">
        <v>143</v>
      </c>
      <c r="Z3036" s="195" t="s">
        <v>143</v>
      </c>
      <c r="AA3036" s="195">
        <v>2.5999999999999999E-2</v>
      </c>
      <c r="AB3036" s="195">
        <v>3.5000000000000003E-2</v>
      </c>
    </row>
    <row r="3037" spans="1:28" x14ac:dyDescent="0.25">
      <c r="A3037" s="94" t="s">
        <v>4480</v>
      </c>
      <c r="B3037" s="195" t="s">
        <v>143</v>
      </c>
      <c r="C3037" s="195">
        <v>0.57840083073727933</v>
      </c>
      <c r="D3037" s="195">
        <v>0.28245067497403947</v>
      </c>
      <c r="E3037" s="195">
        <v>4.8805815160955349E-2</v>
      </c>
      <c r="F3037" s="195">
        <v>5.1921079958463139E-3</v>
      </c>
      <c r="G3037" s="195">
        <v>5.3997923156801658E-2</v>
      </c>
      <c r="H3037" s="195" t="s">
        <v>143</v>
      </c>
      <c r="I3037" s="195">
        <v>3.1152647975077882E-2</v>
      </c>
      <c r="J3037" s="194">
        <v>1</v>
      </c>
      <c r="K3037" s="196">
        <v>963</v>
      </c>
      <c r="L3037" s="94"/>
      <c r="M3037" s="195" t="s">
        <v>143</v>
      </c>
      <c r="N3037" s="195" t="s">
        <v>143</v>
      </c>
      <c r="O3037" s="195">
        <v>0.54700000000000004</v>
      </c>
      <c r="P3037" s="195">
        <v>0.60899999999999999</v>
      </c>
      <c r="Q3037" s="195">
        <v>0.255</v>
      </c>
      <c r="R3037" s="195">
        <v>0.312</v>
      </c>
      <c r="S3037" s="195">
        <v>3.6999999999999998E-2</v>
      </c>
      <c r="T3037" s="195">
        <v>6.4000000000000001E-2</v>
      </c>
      <c r="U3037" s="195">
        <v>2E-3</v>
      </c>
      <c r="V3037" s="195">
        <v>1.2E-2</v>
      </c>
      <c r="W3037" s="195">
        <v>4.1000000000000002E-2</v>
      </c>
      <c r="X3037" s="195">
        <v>7.0000000000000007E-2</v>
      </c>
      <c r="Y3037" s="195" t="s">
        <v>143</v>
      </c>
      <c r="Z3037" s="195" t="s">
        <v>143</v>
      </c>
      <c r="AA3037" s="195">
        <v>2.1999999999999999E-2</v>
      </c>
      <c r="AB3037" s="195">
        <v>4.3999999999999997E-2</v>
      </c>
    </row>
    <row r="3038" spans="1:28" x14ac:dyDescent="0.25">
      <c r="A3038" s="94" t="s">
        <v>4481</v>
      </c>
      <c r="B3038" s="195">
        <v>5.510768860546264E-2</v>
      </c>
      <c r="C3038" s="195">
        <v>0.39574058476717605</v>
      </c>
      <c r="D3038" s="195">
        <v>0.24846588858139815</v>
      </c>
      <c r="E3038" s="195">
        <v>5.7754782817952113E-2</v>
      </c>
      <c r="F3038" s="195">
        <v>1.552159788232463E-2</v>
      </c>
      <c r="G3038" s="195">
        <v>0.20178077247022019</v>
      </c>
      <c r="H3038" s="195">
        <v>8.4225724942846834E-4</v>
      </c>
      <c r="I3038" s="195">
        <v>2.478642762603778E-2</v>
      </c>
      <c r="J3038" s="194">
        <v>1</v>
      </c>
      <c r="K3038" s="196">
        <v>8311</v>
      </c>
      <c r="L3038" s="94"/>
      <c r="M3038" s="195">
        <v>0.05</v>
      </c>
      <c r="N3038" s="195">
        <v>0.06</v>
      </c>
      <c r="O3038" s="195">
        <v>0.38500000000000001</v>
      </c>
      <c r="P3038" s="195">
        <v>0.40600000000000003</v>
      </c>
      <c r="Q3038" s="195">
        <v>0.23899999999999999</v>
      </c>
      <c r="R3038" s="195">
        <v>0.25800000000000001</v>
      </c>
      <c r="S3038" s="195">
        <v>5.2999999999999999E-2</v>
      </c>
      <c r="T3038" s="195">
        <v>6.3E-2</v>
      </c>
      <c r="U3038" s="195">
        <v>1.2999999999999999E-2</v>
      </c>
      <c r="V3038" s="195">
        <v>1.7999999999999999E-2</v>
      </c>
      <c r="W3038" s="195">
        <v>0.193</v>
      </c>
      <c r="X3038" s="195">
        <v>0.21099999999999999</v>
      </c>
      <c r="Y3038" s="195">
        <v>0</v>
      </c>
      <c r="Z3038" s="195">
        <v>2E-3</v>
      </c>
      <c r="AA3038" s="195">
        <v>2.1999999999999999E-2</v>
      </c>
      <c r="AB3038" s="195">
        <v>2.8000000000000001E-2</v>
      </c>
    </row>
    <row r="3039" spans="1:28" x14ac:dyDescent="0.25">
      <c r="A3039" s="94" t="s">
        <v>4482</v>
      </c>
      <c r="B3039" s="195" t="s">
        <v>143</v>
      </c>
      <c r="C3039" s="195">
        <v>0.32167832167832167</v>
      </c>
      <c r="D3039" s="195">
        <v>0.43356643356643354</v>
      </c>
      <c r="E3039" s="195">
        <v>8.0419580419580416E-2</v>
      </c>
      <c r="F3039" s="195">
        <v>2.4475524475524476E-2</v>
      </c>
      <c r="G3039" s="195">
        <v>0.12237762237762238</v>
      </c>
      <c r="H3039" s="195" t="s">
        <v>143</v>
      </c>
      <c r="I3039" s="195">
        <v>1.7482517482517484E-2</v>
      </c>
      <c r="J3039" s="194">
        <v>1</v>
      </c>
      <c r="K3039" s="196">
        <v>286</v>
      </c>
      <c r="L3039" s="94"/>
      <c r="M3039" s="195" t="s">
        <v>143</v>
      </c>
      <c r="N3039" s="195" t="s">
        <v>143</v>
      </c>
      <c r="O3039" s="195">
        <v>0.27</v>
      </c>
      <c r="P3039" s="195">
        <v>0.378</v>
      </c>
      <c r="Q3039" s="195">
        <v>0.377</v>
      </c>
      <c r="R3039" s="195">
        <v>0.49199999999999999</v>
      </c>
      <c r="S3039" s="195">
        <v>5.3999999999999999E-2</v>
      </c>
      <c r="T3039" s="195">
        <v>0.11799999999999999</v>
      </c>
      <c r="U3039" s="195">
        <v>1.2E-2</v>
      </c>
      <c r="V3039" s="195">
        <v>0.05</v>
      </c>
      <c r="W3039" s="195">
        <v>8.8999999999999996E-2</v>
      </c>
      <c r="X3039" s="195">
        <v>0.16500000000000001</v>
      </c>
      <c r="Y3039" s="195" t="s">
        <v>143</v>
      </c>
      <c r="Z3039" s="195" t="s">
        <v>143</v>
      </c>
      <c r="AA3039" s="195">
        <v>7.0000000000000001E-3</v>
      </c>
      <c r="AB3039" s="195">
        <v>0.04</v>
      </c>
    </row>
    <row r="3040" spans="1:28" x14ac:dyDescent="0.25">
      <c r="A3040" s="94" t="s">
        <v>4483</v>
      </c>
      <c r="B3040" s="195" t="s">
        <v>143</v>
      </c>
      <c r="C3040" s="195">
        <v>0.185</v>
      </c>
      <c r="D3040" s="195">
        <v>0.185</v>
      </c>
      <c r="E3040" s="195">
        <v>0.02</v>
      </c>
      <c r="F3040" s="195">
        <v>1.4999999999999999E-2</v>
      </c>
      <c r="G3040" s="195">
        <v>0.54</v>
      </c>
      <c r="H3040" s="195">
        <v>5.0000000000000001E-3</v>
      </c>
      <c r="I3040" s="195">
        <v>0.05</v>
      </c>
      <c r="J3040" s="194">
        <v>1</v>
      </c>
      <c r="K3040" s="196">
        <v>200</v>
      </c>
      <c r="L3040" s="94"/>
      <c r="M3040" s="195" t="s">
        <v>143</v>
      </c>
      <c r="N3040" s="195" t="s">
        <v>143</v>
      </c>
      <c r="O3040" s="195">
        <v>0.13700000000000001</v>
      </c>
      <c r="P3040" s="195">
        <v>0.245</v>
      </c>
      <c r="Q3040" s="195">
        <v>0.13700000000000001</v>
      </c>
      <c r="R3040" s="195">
        <v>0.245</v>
      </c>
      <c r="S3040" s="195">
        <v>8.0000000000000002E-3</v>
      </c>
      <c r="T3040" s="195">
        <v>0.05</v>
      </c>
      <c r="U3040" s="195">
        <v>5.0000000000000001E-3</v>
      </c>
      <c r="V3040" s="195">
        <v>4.2999999999999997E-2</v>
      </c>
      <c r="W3040" s="195">
        <v>0.47099999999999997</v>
      </c>
      <c r="X3040" s="195">
        <v>0.60799999999999998</v>
      </c>
      <c r="Y3040" s="195">
        <v>1E-3</v>
      </c>
      <c r="Z3040" s="195">
        <v>2.8000000000000001E-2</v>
      </c>
      <c r="AA3040" s="195">
        <v>2.7E-2</v>
      </c>
      <c r="AB3040" s="195">
        <v>0.09</v>
      </c>
    </row>
    <row r="3041" spans="1:28" x14ac:dyDescent="0.25">
      <c r="A3041" s="94" t="s">
        <v>4484</v>
      </c>
      <c r="B3041" s="195">
        <v>0.17959617428267799</v>
      </c>
      <c r="C3041" s="195">
        <v>1.0626992561105207E-3</v>
      </c>
      <c r="D3041" s="195">
        <v>0.7736450584484591</v>
      </c>
      <c r="E3041" s="195">
        <v>1.8065887353878853E-2</v>
      </c>
      <c r="F3041" s="195">
        <v>2.1253985122210413E-3</v>
      </c>
      <c r="G3041" s="195" t="s">
        <v>143</v>
      </c>
      <c r="H3041" s="195" t="s">
        <v>143</v>
      </c>
      <c r="I3041" s="195">
        <v>2.5504782146652496E-2</v>
      </c>
      <c r="J3041" s="194">
        <v>1</v>
      </c>
      <c r="K3041" s="196">
        <v>941</v>
      </c>
      <c r="L3041" s="94"/>
      <c r="M3041" s="195">
        <v>0.156</v>
      </c>
      <c r="N3041" s="195">
        <v>0.20499999999999999</v>
      </c>
      <c r="O3041" s="195">
        <v>0</v>
      </c>
      <c r="P3041" s="195">
        <v>6.0000000000000001E-3</v>
      </c>
      <c r="Q3041" s="195">
        <v>0.746</v>
      </c>
      <c r="R3041" s="195">
        <v>0.79900000000000004</v>
      </c>
      <c r="S3041" s="195">
        <v>1.0999999999999999E-2</v>
      </c>
      <c r="T3041" s="195">
        <v>2.9000000000000001E-2</v>
      </c>
      <c r="U3041" s="195">
        <v>1E-3</v>
      </c>
      <c r="V3041" s="195">
        <v>8.0000000000000002E-3</v>
      </c>
      <c r="W3041" s="195" t="s">
        <v>143</v>
      </c>
      <c r="X3041" s="195" t="s">
        <v>143</v>
      </c>
      <c r="Y3041" s="195" t="s">
        <v>143</v>
      </c>
      <c r="Z3041" s="195" t="s">
        <v>143</v>
      </c>
      <c r="AA3041" s="195">
        <v>1.7000000000000001E-2</v>
      </c>
      <c r="AB3041" s="195">
        <v>3.7999999999999999E-2</v>
      </c>
    </row>
    <row r="3042" spans="1:28" x14ac:dyDescent="0.25">
      <c r="A3042" s="94" t="s">
        <v>4485</v>
      </c>
      <c r="B3042" s="195">
        <v>8.3418107833163779E-2</v>
      </c>
      <c r="C3042" s="195">
        <v>0.34587995930824006</v>
      </c>
      <c r="D3042" s="195">
        <v>0.23601220752797558</v>
      </c>
      <c r="E3042" s="195">
        <v>6.5106815869786366E-2</v>
      </c>
      <c r="F3042" s="195">
        <v>2.7466937945066123E-2</v>
      </c>
      <c r="G3042" s="195">
        <v>0.22990844354018311</v>
      </c>
      <c r="H3042" s="195" t="s">
        <v>143</v>
      </c>
      <c r="I3042" s="195">
        <v>1.2207527975584944E-2</v>
      </c>
      <c r="J3042" s="194">
        <v>1</v>
      </c>
      <c r="K3042" s="196">
        <v>983</v>
      </c>
      <c r="L3042" s="94"/>
      <c r="M3042" s="195">
        <v>6.8000000000000005E-2</v>
      </c>
      <c r="N3042" s="195">
        <v>0.10199999999999999</v>
      </c>
      <c r="O3042" s="195">
        <v>0.317</v>
      </c>
      <c r="P3042" s="195">
        <v>0.376</v>
      </c>
      <c r="Q3042" s="195">
        <v>0.21099999999999999</v>
      </c>
      <c r="R3042" s="195">
        <v>0.26400000000000001</v>
      </c>
      <c r="S3042" s="195">
        <v>5.0999999999999997E-2</v>
      </c>
      <c r="T3042" s="195">
        <v>8.2000000000000003E-2</v>
      </c>
      <c r="U3042" s="195">
        <v>1.9E-2</v>
      </c>
      <c r="V3042" s="195">
        <v>0.04</v>
      </c>
      <c r="W3042" s="195">
        <v>0.20499999999999999</v>
      </c>
      <c r="X3042" s="195">
        <v>0.25700000000000001</v>
      </c>
      <c r="Y3042" s="195" t="s">
        <v>143</v>
      </c>
      <c r="Z3042" s="195" t="s">
        <v>143</v>
      </c>
      <c r="AA3042" s="195">
        <v>7.0000000000000001E-3</v>
      </c>
      <c r="AB3042" s="195">
        <v>2.1000000000000001E-2</v>
      </c>
    </row>
    <row r="3043" spans="1:28" x14ac:dyDescent="0.25">
      <c r="A3043" s="94" t="s">
        <v>4486</v>
      </c>
      <c r="B3043" s="195">
        <v>0.31465517241379309</v>
      </c>
      <c r="C3043" s="195">
        <v>0.54482758620689653</v>
      </c>
      <c r="D3043" s="195">
        <v>6.0344827586206899E-2</v>
      </c>
      <c r="E3043" s="195">
        <v>1.7241379310344827E-2</v>
      </c>
      <c r="F3043" s="195" t="s">
        <v>143</v>
      </c>
      <c r="G3043" s="195">
        <v>4.1379310344827586E-2</v>
      </c>
      <c r="H3043" s="195" t="s">
        <v>143</v>
      </c>
      <c r="I3043" s="195">
        <v>2.1551724137931036E-2</v>
      </c>
      <c r="J3043" s="194">
        <v>1</v>
      </c>
      <c r="K3043" s="196">
        <v>1160</v>
      </c>
      <c r="L3043" s="94"/>
      <c r="M3043" s="195">
        <v>0.28899999999999998</v>
      </c>
      <c r="N3043" s="195">
        <v>0.34200000000000003</v>
      </c>
      <c r="O3043" s="195">
        <v>0.51600000000000001</v>
      </c>
      <c r="P3043" s="195">
        <v>0.57299999999999995</v>
      </c>
      <c r="Q3043" s="195">
        <v>4.8000000000000001E-2</v>
      </c>
      <c r="R3043" s="195">
        <v>7.5999999999999998E-2</v>
      </c>
      <c r="S3043" s="195">
        <v>1.0999999999999999E-2</v>
      </c>
      <c r="T3043" s="195">
        <v>2.5999999999999999E-2</v>
      </c>
      <c r="U3043" s="195" t="s">
        <v>143</v>
      </c>
      <c r="V3043" s="195" t="s">
        <v>143</v>
      </c>
      <c r="W3043" s="195">
        <v>3.1E-2</v>
      </c>
      <c r="X3043" s="195">
        <v>5.3999999999999999E-2</v>
      </c>
      <c r="Y3043" s="195" t="s">
        <v>143</v>
      </c>
      <c r="Z3043" s="195" t="s">
        <v>143</v>
      </c>
      <c r="AA3043" s="195">
        <v>1.4999999999999999E-2</v>
      </c>
      <c r="AB3043" s="195">
        <v>3.2000000000000001E-2</v>
      </c>
    </row>
    <row r="3044" spans="1:28" x14ac:dyDescent="0.25">
      <c r="A3044" s="94" t="s">
        <v>4487</v>
      </c>
      <c r="B3044" s="195" t="s">
        <v>143</v>
      </c>
      <c r="C3044" s="195">
        <v>0.28975265017667845</v>
      </c>
      <c r="D3044" s="195">
        <v>0.32862190812720848</v>
      </c>
      <c r="E3044" s="195">
        <v>9.187279151943463E-2</v>
      </c>
      <c r="F3044" s="195">
        <v>1.0600706713780919E-2</v>
      </c>
      <c r="G3044" s="195">
        <v>0.25441696113074203</v>
      </c>
      <c r="H3044" s="195">
        <v>3.5335689045936395E-3</v>
      </c>
      <c r="I3044" s="195">
        <v>2.1201413427561839E-2</v>
      </c>
      <c r="J3044" s="194">
        <v>0.99999999999999989</v>
      </c>
      <c r="K3044" s="196">
        <v>283</v>
      </c>
      <c r="L3044" s="94"/>
      <c r="M3044" s="195" t="s">
        <v>143</v>
      </c>
      <c r="N3044" s="195" t="s">
        <v>143</v>
      </c>
      <c r="O3044" s="195">
        <v>0.24</v>
      </c>
      <c r="P3044" s="195">
        <v>0.34499999999999997</v>
      </c>
      <c r="Q3044" s="195">
        <v>0.27700000000000002</v>
      </c>
      <c r="R3044" s="195">
        <v>0.38500000000000001</v>
      </c>
      <c r="S3044" s="195">
        <v>6.3E-2</v>
      </c>
      <c r="T3044" s="195">
        <v>0.13100000000000001</v>
      </c>
      <c r="U3044" s="195">
        <v>4.0000000000000001E-3</v>
      </c>
      <c r="V3044" s="195">
        <v>3.1E-2</v>
      </c>
      <c r="W3044" s="195">
        <v>0.20699999999999999</v>
      </c>
      <c r="X3044" s="195">
        <v>0.308</v>
      </c>
      <c r="Y3044" s="195">
        <v>1E-3</v>
      </c>
      <c r="Z3044" s="195">
        <v>0.02</v>
      </c>
      <c r="AA3044" s="195">
        <v>0.01</v>
      </c>
      <c r="AB3044" s="195">
        <v>4.4999999999999998E-2</v>
      </c>
    </row>
    <row r="3045" spans="1:28" x14ac:dyDescent="0.25">
      <c r="A3045" s="94" t="s">
        <v>4488</v>
      </c>
      <c r="B3045" s="195" t="s">
        <v>143</v>
      </c>
      <c r="C3045" s="195">
        <v>0.39199332777314427</v>
      </c>
      <c r="D3045" s="195">
        <v>0.19182652210175147</v>
      </c>
      <c r="E3045" s="195">
        <v>5.5045871559633031E-2</v>
      </c>
      <c r="F3045" s="195">
        <v>1.3344453711426188E-2</v>
      </c>
      <c r="G3045" s="195">
        <v>0.32527105921601335</v>
      </c>
      <c r="H3045" s="195">
        <v>1.6680567139282735E-3</v>
      </c>
      <c r="I3045" s="195">
        <v>2.0850708924103418E-2</v>
      </c>
      <c r="J3045" s="194">
        <v>1</v>
      </c>
      <c r="K3045" s="196">
        <v>1199</v>
      </c>
      <c r="L3045" s="94"/>
      <c r="M3045" s="195" t="s">
        <v>143</v>
      </c>
      <c r="N3045" s="195" t="s">
        <v>143</v>
      </c>
      <c r="O3045" s="195">
        <v>0.36499999999999999</v>
      </c>
      <c r="P3045" s="195">
        <v>0.42</v>
      </c>
      <c r="Q3045" s="195">
        <v>0.17100000000000001</v>
      </c>
      <c r="R3045" s="195">
        <v>0.215</v>
      </c>
      <c r="S3045" s="195">
        <v>4.2999999999999997E-2</v>
      </c>
      <c r="T3045" s="195">
        <v>6.9000000000000006E-2</v>
      </c>
      <c r="U3045" s="195">
        <v>8.0000000000000002E-3</v>
      </c>
      <c r="V3045" s="195">
        <v>2.1999999999999999E-2</v>
      </c>
      <c r="W3045" s="195">
        <v>0.29899999999999999</v>
      </c>
      <c r="X3045" s="195">
        <v>0.35199999999999998</v>
      </c>
      <c r="Y3045" s="195">
        <v>0</v>
      </c>
      <c r="Z3045" s="195">
        <v>6.0000000000000001E-3</v>
      </c>
      <c r="AA3045" s="195">
        <v>1.4E-2</v>
      </c>
      <c r="AB3045" s="195">
        <v>3.1E-2</v>
      </c>
    </row>
    <row r="3046" spans="1:28" x14ac:dyDescent="0.25">
      <c r="A3046" s="94" t="s">
        <v>4489</v>
      </c>
      <c r="B3046" s="195" t="s">
        <v>143</v>
      </c>
      <c r="C3046" s="195">
        <v>0.63354037267080743</v>
      </c>
      <c r="D3046" s="195">
        <v>0.27329192546583853</v>
      </c>
      <c r="E3046" s="195">
        <v>2.1739130434782608E-2</v>
      </c>
      <c r="F3046" s="195">
        <v>6.2111801242236021E-3</v>
      </c>
      <c r="G3046" s="195">
        <v>1.5527950310559006E-2</v>
      </c>
      <c r="H3046" s="195" t="s">
        <v>143</v>
      </c>
      <c r="I3046" s="195">
        <v>4.9689440993788817E-2</v>
      </c>
      <c r="J3046" s="194">
        <v>0.99999999999999989</v>
      </c>
      <c r="K3046" s="196">
        <v>322</v>
      </c>
      <c r="L3046" s="94"/>
      <c r="M3046" s="195" t="s">
        <v>143</v>
      </c>
      <c r="N3046" s="195" t="s">
        <v>143</v>
      </c>
      <c r="O3046" s="195">
        <v>0.57999999999999996</v>
      </c>
      <c r="P3046" s="195">
        <v>0.68400000000000005</v>
      </c>
      <c r="Q3046" s="195">
        <v>0.22800000000000001</v>
      </c>
      <c r="R3046" s="195">
        <v>0.32400000000000001</v>
      </c>
      <c r="S3046" s="195">
        <v>1.0999999999999999E-2</v>
      </c>
      <c r="T3046" s="195">
        <v>4.3999999999999997E-2</v>
      </c>
      <c r="U3046" s="195">
        <v>2E-3</v>
      </c>
      <c r="V3046" s="195">
        <v>2.1999999999999999E-2</v>
      </c>
      <c r="W3046" s="195">
        <v>7.0000000000000001E-3</v>
      </c>
      <c r="X3046" s="195">
        <v>3.5999999999999997E-2</v>
      </c>
      <c r="Y3046" s="195" t="s">
        <v>143</v>
      </c>
      <c r="Z3046" s="195" t="s">
        <v>143</v>
      </c>
      <c r="AA3046" s="195">
        <v>3.1E-2</v>
      </c>
      <c r="AB3046" s="195">
        <v>7.9000000000000001E-2</v>
      </c>
    </row>
    <row r="3047" spans="1:28" x14ac:dyDescent="0.25">
      <c r="A3047" s="94" t="s">
        <v>4490</v>
      </c>
      <c r="B3047" s="195" t="s">
        <v>143</v>
      </c>
      <c r="C3047" s="195">
        <v>0.29934210526315791</v>
      </c>
      <c r="D3047" s="195">
        <v>0.34868421052631576</v>
      </c>
      <c r="E3047" s="195">
        <v>6.25E-2</v>
      </c>
      <c r="F3047" s="195">
        <v>3.2894736842105261E-3</v>
      </c>
      <c r="G3047" s="195">
        <v>0.25328947368421051</v>
      </c>
      <c r="H3047" s="195" t="s">
        <v>143</v>
      </c>
      <c r="I3047" s="195">
        <v>3.2894736842105261E-2</v>
      </c>
      <c r="J3047" s="194">
        <v>1</v>
      </c>
      <c r="K3047" s="196">
        <v>304</v>
      </c>
      <c r="L3047" s="94"/>
      <c r="M3047" s="195" t="s">
        <v>143</v>
      </c>
      <c r="N3047" s="195" t="s">
        <v>143</v>
      </c>
      <c r="O3047" s="195">
        <v>0.251</v>
      </c>
      <c r="P3047" s="195">
        <v>0.35299999999999998</v>
      </c>
      <c r="Q3047" s="195">
        <v>0.29699999999999999</v>
      </c>
      <c r="R3047" s="195">
        <v>0.40400000000000003</v>
      </c>
      <c r="S3047" s="195">
        <v>0.04</v>
      </c>
      <c r="T3047" s="195">
        <v>9.6000000000000002E-2</v>
      </c>
      <c r="U3047" s="195">
        <v>1E-3</v>
      </c>
      <c r="V3047" s="195">
        <v>1.7999999999999999E-2</v>
      </c>
      <c r="W3047" s="195">
        <v>0.20799999999999999</v>
      </c>
      <c r="X3047" s="195">
        <v>0.30499999999999999</v>
      </c>
      <c r="Y3047" s="195" t="s">
        <v>143</v>
      </c>
      <c r="Z3047" s="195" t="s">
        <v>143</v>
      </c>
      <c r="AA3047" s="195">
        <v>1.7999999999999999E-2</v>
      </c>
      <c r="AB3047" s="195">
        <v>5.8999999999999997E-2</v>
      </c>
    </row>
    <row r="3048" spans="1:28" x14ac:dyDescent="0.25">
      <c r="A3048" s="94" t="s">
        <v>4491</v>
      </c>
      <c r="B3048" s="195" t="s">
        <v>143</v>
      </c>
      <c r="C3048" s="195">
        <v>0.47169811320754718</v>
      </c>
      <c r="D3048" s="195">
        <v>0.18396226415094338</v>
      </c>
      <c r="E3048" s="195">
        <v>6.6037735849056603E-2</v>
      </c>
      <c r="F3048" s="195">
        <v>5.1886792452830191E-2</v>
      </c>
      <c r="G3048" s="195">
        <v>0.19811320754716982</v>
      </c>
      <c r="H3048" s="195" t="s">
        <v>143</v>
      </c>
      <c r="I3048" s="195">
        <v>2.8301886792452831E-2</v>
      </c>
      <c r="J3048" s="194">
        <v>1.0000000000000002</v>
      </c>
      <c r="K3048" s="196">
        <v>212</v>
      </c>
      <c r="L3048" s="94"/>
      <c r="M3048" s="195" t="s">
        <v>143</v>
      </c>
      <c r="N3048" s="195" t="s">
        <v>143</v>
      </c>
      <c r="O3048" s="195">
        <v>0.40600000000000003</v>
      </c>
      <c r="P3048" s="195">
        <v>0.53900000000000003</v>
      </c>
      <c r="Q3048" s="195">
        <v>0.13800000000000001</v>
      </c>
      <c r="R3048" s="195">
        <v>0.24199999999999999</v>
      </c>
      <c r="S3048" s="195">
        <v>0.04</v>
      </c>
      <c r="T3048" s="195">
        <v>0.108</v>
      </c>
      <c r="U3048" s="195">
        <v>2.9000000000000001E-2</v>
      </c>
      <c r="V3048" s="195">
        <v>9.0999999999999998E-2</v>
      </c>
      <c r="W3048" s="195">
        <v>0.15</v>
      </c>
      <c r="X3048" s="195">
        <v>0.25700000000000001</v>
      </c>
      <c r="Y3048" s="195" t="s">
        <v>143</v>
      </c>
      <c r="Z3048" s="195" t="s">
        <v>143</v>
      </c>
      <c r="AA3048" s="195">
        <v>1.2999999999999999E-2</v>
      </c>
      <c r="AB3048" s="195">
        <v>0.06</v>
      </c>
    </row>
    <row r="3049" spans="1:28" x14ac:dyDescent="0.25">
      <c r="A3049" s="94" t="s">
        <v>4492</v>
      </c>
      <c r="B3049" s="195" t="s">
        <v>143</v>
      </c>
      <c r="C3049" s="195">
        <v>0.23469387755102042</v>
      </c>
      <c r="D3049" s="195">
        <v>0.15816326530612246</v>
      </c>
      <c r="E3049" s="195">
        <v>6.6326530612244902E-2</v>
      </c>
      <c r="F3049" s="195">
        <v>1.5306122448979591E-2</v>
      </c>
      <c r="G3049" s="195">
        <v>0.49489795918367346</v>
      </c>
      <c r="H3049" s="195" t="s">
        <v>143</v>
      </c>
      <c r="I3049" s="195">
        <v>3.0612244897959183E-2</v>
      </c>
      <c r="J3049" s="194">
        <v>1</v>
      </c>
      <c r="K3049" s="196">
        <v>196</v>
      </c>
      <c r="L3049" s="94"/>
      <c r="M3049" s="195" t="s">
        <v>143</v>
      </c>
      <c r="N3049" s="195" t="s">
        <v>143</v>
      </c>
      <c r="O3049" s="195">
        <v>0.18099999999999999</v>
      </c>
      <c r="P3049" s="195">
        <v>0.29899999999999999</v>
      </c>
      <c r="Q3049" s="195">
        <v>0.114</v>
      </c>
      <c r="R3049" s="195">
        <v>0.216</v>
      </c>
      <c r="S3049" s="195">
        <v>3.9E-2</v>
      </c>
      <c r="T3049" s="195">
        <v>0.11</v>
      </c>
      <c r="U3049" s="195">
        <v>5.0000000000000001E-3</v>
      </c>
      <c r="V3049" s="195">
        <v>4.3999999999999997E-2</v>
      </c>
      <c r="W3049" s="195">
        <v>0.42599999999999999</v>
      </c>
      <c r="X3049" s="195">
        <v>0.56399999999999995</v>
      </c>
      <c r="Y3049" s="195" t="s">
        <v>143</v>
      </c>
      <c r="Z3049" s="195" t="s">
        <v>143</v>
      </c>
      <c r="AA3049" s="195">
        <v>1.4E-2</v>
      </c>
      <c r="AB3049" s="195">
        <v>6.5000000000000002E-2</v>
      </c>
    </row>
    <row r="3050" spans="1:28" x14ac:dyDescent="0.25">
      <c r="A3050" s="94" t="s">
        <v>4493</v>
      </c>
      <c r="B3050" s="195" t="s">
        <v>143</v>
      </c>
      <c r="C3050" s="195">
        <v>0.49306930693069306</v>
      </c>
      <c r="D3050" s="195">
        <v>0.33564356435643566</v>
      </c>
      <c r="E3050" s="195">
        <v>6.1386138613861385E-2</v>
      </c>
      <c r="F3050" s="195">
        <v>2.2772277227722772E-2</v>
      </c>
      <c r="G3050" s="195">
        <v>6.4356435643564358E-2</v>
      </c>
      <c r="H3050" s="195" t="s">
        <v>143</v>
      </c>
      <c r="I3050" s="195">
        <v>2.2772277227722772E-2</v>
      </c>
      <c r="J3050" s="194">
        <v>1.0000000000000002</v>
      </c>
      <c r="K3050" s="196">
        <v>1010</v>
      </c>
      <c r="L3050" s="94"/>
      <c r="M3050" s="195" t="s">
        <v>143</v>
      </c>
      <c r="N3050" s="195" t="s">
        <v>143</v>
      </c>
      <c r="O3050" s="195">
        <v>0.46200000000000002</v>
      </c>
      <c r="P3050" s="195">
        <v>0.52400000000000002</v>
      </c>
      <c r="Q3050" s="195">
        <v>0.307</v>
      </c>
      <c r="R3050" s="195">
        <v>0.36499999999999999</v>
      </c>
      <c r="S3050" s="195">
        <v>4.8000000000000001E-2</v>
      </c>
      <c r="T3050" s="195">
        <v>7.8E-2</v>
      </c>
      <c r="U3050" s="195">
        <v>1.4999999999999999E-2</v>
      </c>
      <c r="V3050" s="195">
        <v>3.4000000000000002E-2</v>
      </c>
      <c r="W3050" s="195">
        <v>5.0999999999999997E-2</v>
      </c>
      <c r="X3050" s="195">
        <v>8.1000000000000003E-2</v>
      </c>
      <c r="Y3050" s="195" t="s">
        <v>143</v>
      </c>
      <c r="Z3050" s="195" t="s">
        <v>143</v>
      </c>
      <c r="AA3050" s="195">
        <v>1.4999999999999999E-2</v>
      </c>
      <c r="AB3050" s="195">
        <v>3.4000000000000002E-2</v>
      </c>
    </row>
    <row r="3051" spans="1:28" x14ac:dyDescent="0.25">
      <c r="A3051" s="94" t="s">
        <v>4494</v>
      </c>
      <c r="B3051" s="195" t="s">
        <v>143</v>
      </c>
      <c r="C3051" s="195">
        <v>0.6</v>
      </c>
      <c r="D3051" s="195">
        <v>0.28205128205128205</v>
      </c>
      <c r="E3051" s="195">
        <v>3.0769230769230771E-2</v>
      </c>
      <c r="F3051" s="195">
        <v>5.1282051282051282E-3</v>
      </c>
      <c r="G3051" s="195">
        <v>6.6666666666666666E-2</v>
      </c>
      <c r="H3051" s="195" t="s">
        <v>143</v>
      </c>
      <c r="I3051" s="195">
        <v>1.5384615384615385E-2</v>
      </c>
      <c r="J3051" s="194">
        <v>1</v>
      </c>
      <c r="K3051" s="196">
        <v>195</v>
      </c>
      <c r="L3051" s="94"/>
      <c r="M3051" s="195" t="s">
        <v>143</v>
      </c>
      <c r="N3051" s="195" t="s">
        <v>143</v>
      </c>
      <c r="O3051" s="195">
        <v>0.53</v>
      </c>
      <c r="P3051" s="195">
        <v>0.66600000000000004</v>
      </c>
      <c r="Q3051" s="195">
        <v>0.224</v>
      </c>
      <c r="R3051" s="195">
        <v>0.34899999999999998</v>
      </c>
      <c r="S3051" s="195">
        <v>1.4E-2</v>
      </c>
      <c r="T3051" s="195">
        <v>6.5000000000000002E-2</v>
      </c>
      <c r="U3051" s="195">
        <v>1E-3</v>
      </c>
      <c r="V3051" s="195">
        <v>2.8000000000000001E-2</v>
      </c>
      <c r="W3051" s="195">
        <v>3.9E-2</v>
      </c>
      <c r="X3051" s="195">
        <v>0.111</v>
      </c>
      <c r="Y3051" s="195" t="s">
        <v>143</v>
      </c>
      <c r="Z3051" s="195" t="s">
        <v>143</v>
      </c>
      <c r="AA3051" s="195">
        <v>5.0000000000000001E-3</v>
      </c>
      <c r="AB3051" s="195">
        <v>4.3999999999999997E-2</v>
      </c>
    </row>
    <row r="3052" spans="1:28" x14ac:dyDescent="0.25">
      <c r="A3052" s="94" t="s">
        <v>4495</v>
      </c>
      <c r="B3052" s="195">
        <v>5.9820826509970136E-2</v>
      </c>
      <c r="C3052" s="195">
        <v>0.32694345438782391</v>
      </c>
      <c r="D3052" s="195">
        <v>0.26307677487717945</v>
      </c>
      <c r="E3052" s="195">
        <v>9.5366535015894427E-2</v>
      </c>
      <c r="F3052" s="195">
        <v>1.830266833638378E-2</v>
      </c>
      <c r="G3052" s="195">
        <v>0.20161834120026972</v>
      </c>
      <c r="H3052" s="195">
        <v>6.4540988344090168E-3</v>
      </c>
      <c r="I3052" s="195">
        <v>2.8417300838069551E-2</v>
      </c>
      <c r="J3052" s="194">
        <v>1</v>
      </c>
      <c r="K3052" s="196">
        <v>10381</v>
      </c>
      <c r="L3052" s="94"/>
      <c r="M3052" s="195">
        <v>5.5E-2</v>
      </c>
      <c r="N3052" s="195">
        <v>6.5000000000000002E-2</v>
      </c>
      <c r="O3052" s="195">
        <v>0.318</v>
      </c>
      <c r="P3052" s="195">
        <v>0.33600000000000002</v>
      </c>
      <c r="Q3052" s="195">
        <v>0.255</v>
      </c>
      <c r="R3052" s="195">
        <v>0.27200000000000002</v>
      </c>
      <c r="S3052" s="195">
        <v>0.09</v>
      </c>
      <c r="T3052" s="195">
        <v>0.10100000000000001</v>
      </c>
      <c r="U3052" s="195">
        <v>1.6E-2</v>
      </c>
      <c r="V3052" s="195">
        <v>2.1000000000000001E-2</v>
      </c>
      <c r="W3052" s="195">
        <v>0.19400000000000001</v>
      </c>
      <c r="X3052" s="195">
        <v>0.20899999999999999</v>
      </c>
      <c r="Y3052" s="195">
        <v>5.0000000000000001E-3</v>
      </c>
      <c r="Z3052" s="195">
        <v>8.0000000000000002E-3</v>
      </c>
      <c r="AA3052" s="195">
        <v>2.5000000000000001E-2</v>
      </c>
      <c r="AB3052" s="195">
        <v>3.2000000000000001E-2</v>
      </c>
    </row>
    <row r="3053" spans="1:28" x14ac:dyDescent="0.25">
      <c r="A3053" s="94" t="s">
        <v>4496</v>
      </c>
      <c r="B3053" s="195" t="s">
        <v>143</v>
      </c>
      <c r="C3053" s="195">
        <v>0.3923076923076923</v>
      </c>
      <c r="D3053" s="195">
        <v>0.19743589743589743</v>
      </c>
      <c r="E3053" s="195">
        <v>0.15128205128205127</v>
      </c>
      <c r="F3053" s="195">
        <v>2.0512820512820513E-2</v>
      </c>
      <c r="G3053" s="195">
        <v>0.20512820512820512</v>
      </c>
      <c r="H3053" s="195">
        <v>1.0256410256410256E-2</v>
      </c>
      <c r="I3053" s="195">
        <v>2.3076923076923078E-2</v>
      </c>
      <c r="J3053" s="194">
        <v>1</v>
      </c>
      <c r="K3053" s="196">
        <v>390</v>
      </c>
      <c r="L3053" s="94"/>
      <c r="M3053" s="195" t="s">
        <v>143</v>
      </c>
      <c r="N3053" s="195" t="s">
        <v>143</v>
      </c>
      <c r="O3053" s="195">
        <v>0.34499999999999997</v>
      </c>
      <c r="P3053" s="195">
        <v>0.442</v>
      </c>
      <c r="Q3053" s="195">
        <v>0.161</v>
      </c>
      <c r="R3053" s="195">
        <v>0.24</v>
      </c>
      <c r="S3053" s="195">
        <v>0.11899999999999999</v>
      </c>
      <c r="T3053" s="195">
        <v>0.19</v>
      </c>
      <c r="U3053" s="195">
        <v>0.01</v>
      </c>
      <c r="V3053" s="195">
        <v>0.04</v>
      </c>
      <c r="W3053" s="195">
        <v>0.16800000000000001</v>
      </c>
      <c r="X3053" s="195">
        <v>0.248</v>
      </c>
      <c r="Y3053" s="195">
        <v>4.0000000000000001E-3</v>
      </c>
      <c r="Z3053" s="195">
        <v>2.5999999999999999E-2</v>
      </c>
      <c r="AA3053" s="195">
        <v>1.2E-2</v>
      </c>
      <c r="AB3053" s="195">
        <v>4.2999999999999997E-2</v>
      </c>
    </row>
    <row r="3054" spans="1:28" x14ac:dyDescent="0.25">
      <c r="A3054" s="94" t="s">
        <v>4497</v>
      </c>
      <c r="B3054" s="195" t="s">
        <v>143</v>
      </c>
      <c r="C3054" s="195">
        <v>9.6296296296296297E-2</v>
      </c>
      <c r="D3054" s="195">
        <v>0.17037037037037037</v>
      </c>
      <c r="E3054" s="195">
        <v>8.1481481481481488E-2</v>
      </c>
      <c r="F3054" s="195">
        <v>1.1111111111111112E-2</v>
      </c>
      <c r="G3054" s="195">
        <v>0.54814814814814816</v>
      </c>
      <c r="H3054" s="195">
        <v>4.8148148148148148E-2</v>
      </c>
      <c r="I3054" s="195">
        <v>4.4444444444444446E-2</v>
      </c>
      <c r="J3054" s="194">
        <v>1</v>
      </c>
      <c r="K3054" s="196">
        <v>270</v>
      </c>
      <c r="L3054" s="94"/>
      <c r="M3054" s="195" t="s">
        <v>143</v>
      </c>
      <c r="N3054" s="195" t="s">
        <v>143</v>
      </c>
      <c r="O3054" s="195">
        <v>6.7000000000000004E-2</v>
      </c>
      <c r="P3054" s="195">
        <v>0.13700000000000001</v>
      </c>
      <c r="Q3054" s="195">
        <v>0.13</v>
      </c>
      <c r="R3054" s="195">
        <v>0.22</v>
      </c>
      <c r="S3054" s="195">
        <v>5.3999999999999999E-2</v>
      </c>
      <c r="T3054" s="195">
        <v>0.12</v>
      </c>
      <c r="U3054" s="195">
        <v>4.0000000000000001E-3</v>
      </c>
      <c r="V3054" s="195">
        <v>3.2000000000000001E-2</v>
      </c>
      <c r="W3054" s="195">
        <v>0.48899999999999999</v>
      </c>
      <c r="X3054" s="195">
        <v>0.60599999999999998</v>
      </c>
      <c r="Y3054" s="195">
        <v>2.8000000000000001E-2</v>
      </c>
      <c r="Z3054" s="195">
        <v>8.1000000000000003E-2</v>
      </c>
      <c r="AA3054" s="195">
        <v>2.5999999999999999E-2</v>
      </c>
      <c r="AB3054" s="195">
        <v>7.5999999999999998E-2</v>
      </c>
    </row>
    <row r="3055" spans="1:28" x14ac:dyDescent="0.25">
      <c r="A3055" s="94" t="s">
        <v>4498</v>
      </c>
      <c r="B3055" s="195">
        <v>0.74444444444444446</v>
      </c>
      <c r="C3055" s="195">
        <v>1.8518518518518519E-3</v>
      </c>
      <c r="D3055" s="195">
        <v>0.10925925925925926</v>
      </c>
      <c r="E3055" s="195">
        <v>0.12222222222222222</v>
      </c>
      <c r="F3055" s="195" t="s">
        <v>143</v>
      </c>
      <c r="G3055" s="195">
        <v>7.4074074074074077E-3</v>
      </c>
      <c r="H3055" s="195" t="s">
        <v>143</v>
      </c>
      <c r="I3055" s="195">
        <v>1.4814814814814815E-2</v>
      </c>
      <c r="J3055" s="194">
        <v>1</v>
      </c>
      <c r="K3055" s="196">
        <v>540</v>
      </c>
      <c r="L3055" s="94"/>
      <c r="M3055" s="195">
        <v>0.70599999999999996</v>
      </c>
      <c r="N3055" s="195">
        <v>0.77900000000000003</v>
      </c>
      <c r="O3055" s="195">
        <v>0</v>
      </c>
      <c r="P3055" s="195">
        <v>0.01</v>
      </c>
      <c r="Q3055" s="195">
        <v>8.5999999999999993E-2</v>
      </c>
      <c r="R3055" s="195">
        <v>0.13800000000000001</v>
      </c>
      <c r="S3055" s="195">
        <v>9.7000000000000003E-2</v>
      </c>
      <c r="T3055" s="195">
        <v>0.153</v>
      </c>
      <c r="U3055" s="195" t="s">
        <v>143</v>
      </c>
      <c r="V3055" s="195" t="s">
        <v>143</v>
      </c>
      <c r="W3055" s="195">
        <v>3.0000000000000001E-3</v>
      </c>
      <c r="X3055" s="195">
        <v>1.9E-2</v>
      </c>
      <c r="Y3055" s="195" t="s">
        <v>143</v>
      </c>
      <c r="Z3055" s="195" t="s">
        <v>143</v>
      </c>
      <c r="AA3055" s="195">
        <v>8.0000000000000002E-3</v>
      </c>
      <c r="AB3055" s="195">
        <v>2.9000000000000001E-2</v>
      </c>
    </row>
    <row r="3056" spans="1:28" x14ac:dyDescent="0.25">
      <c r="A3056" s="94" t="s">
        <v>4499</v>
      </c>
      <c r="B3056" s="195">
        <v>9.8428453267162944E-2</v>
      </c>
      <c r="C3056" s="195">
        <v>0.24483043837882548</v>
      </c>
      <c r="D3056" s="195">
        <v>0.28122415219189412</v>
      </c>
      <c r="E3056" s="195">
        <v>8.2712985938792394E-2</v>
      </c>
      <c r="F3056" s="195">
        <v>3.0603804797353185E-2</v>
      </c>
      <c r="G3056" s="195">
        <v>0.24152191894127378</v>
      </c>
      <c r="H3056" s="195">
        <v>1.6542597187758478E-3</v>
      </c>
      <c r="I3056" s="195">
        <v>1.9023986765922249E-2</v>
      </c>
      <c r="J3056" s="194">
        <v>0.99999999999999989</v>
      </c>
      <c r="K3056" s="196">
        <v>1209</v>
      </c>
      <c r="L3056" s="94"/>
      <c r="M3056" s="195">
        <v>8.3000000000000004E-2</v>
      </c>
      <c r="N3056" s="195">
        <v>0.11700000000000001</v>
      </c>
      <c r="O3056" s="195">
        <v>0.221</v>
      </c>
      <c r="P3056" s="195">
        <v>0.27</v>
      </c>
      <c r="Q3056" s="195">
        <v>0.25700000000000001</v>
      </c>
      <c r="R3056" s="195">
        <v>0.307</v>
      </c>
      <c r="S3056" s="195">
        <v>6.8000000000000005E-2</v>
      </c>
      <c r="T3056" s="195">
        <v>0.1</v>
      </c>
      <c r="U3056" s="195">
        <v>2.1999999999999999E-2</v>
      </c>
      <c r="V3056" s="195">
        <v>4.2000000000000003E-2</v>
      </c>
      <c r="W3056" s="195">
        <v>0.218</v>
      </c>
      <c r="X3056" s="195">
        <v>0.26600000000000001</v>
      </c>
      <c r="Y3056" s="195">
        <v>0</v>
      </c>
      <c r="Z3056" s="195">
        <v>6.0000000000000001E-3</v>
      </c>
      <c r="AA3056" s="195">
        <v>1.2999999999999999E-2</v>
      </c>
      <c r="AB3056" s="195">
        <v>2.8000000000000001E-2</v>
      </c>
    </row>
    <row r="3057" spans="1:28" x14ac:dyDescent="0.25">
      <c r="A3057" s="94" t="s">
        <v>4500</v>
      </c>
      <c r="B3057" s="195">
        <v>0.31344262295081965</v>
      </c>
      <c r="C3057" s="195">
        <v>0.50098360655737706</v>
      </c>
      <c r="D3057" s="195">
        <v>9.1803278688524587E-2</v>
      </c>
      <c r="E3057" s="195">
        <v>2.2950819672131147E-2</v>
      </c>
      <c r="F3057" s="195" t="s">
        <v>143</v>
      </c>
      <c r="G3057" s="195">
        <v>4.1967213114754098E-2</v>
      </c>
      <c r="H3057" s="195">
        <v>6.5573770491803279E-3</v>
      </c>
      <c r="I3057" s="195">
        <v>2.2295081967213116E-2</v>
      </c>
      <c r="J3057" s="194">
        <v>1</v>
      </c>
      <c r="K3057" s="196">
        <v>1525</v>
      </c>
      <c r="L3057" s="94"/>
      <c r="M3057" s="195">
        <v>0.29099999999999998</v>
      </c>
      <c r="N3057" s="195">
        <v>0.33700000000000002</v>
      </c>
      <c r="O3057" s="195">
        <v>0.47599999999999998</v>
      </c>
      <c r="P3057" s="195">
        <v>0.52600000000000002</v>
      </c>
      <c r="Q3057" s="195">
        <v>7.8E-2</v>
      </c>
      <c r="R3057" s="195">
        <v>0.107</v>
      </c>
      <c r="S3057" s="195">
        <v>1.7000000000000001E-2</v>
      </c>
      <c r="T3057" s="195">
        <v>3.2000000000000001E-2</v>
      </c>
      <c r="U3057" s="195" t="s">
        <v>143</v>
      </c>
      <c r="V3057" s="195" t="s">
        <v>143</v>
      </c>
      <c r="W3057" s="195">
        <v>3.3000000000000002E-2</v>
      </c>
      <c r="X3057" s="195">
        <v>5.2999999999999999E-2</v>
      </c>
      <c r="Y3057" s="195">
        <v>4.0000000000000001E-3</v>
      </c>
      <c r="Z3057" s="195">
        <v>1.2E-2</v>
      </c>
      <c r="AA3057" s="195">
        <v>1.6E-2</v>
      </c>
      <c r="AB3057" s="195">
        <v>3.1E-2</v>
      </c>
    </row>
    <row r="3058" spans="1:28" x14ac:dyDescent="0.25">
      <c r="A3058" s="94" t="s">
        <v>4501</v>
      </c>
      <c r="B3058" s="195" t="s">
        <v>143</v>
      </c>
      <c r="C3058" s="195">
        <v>0.234375</v>
      </c>
      <c r="D3058" s="195">
        <v>0.3125</v>
      </c>
      <c r="E3058" s="195">
        <v>0.140625</v>
      </c>
      <c r="F3058" s="195">
        <v>1.8749999999999999E-2</v>
      </c>
      <c r="G3058" s="195">
        <v>0.265625</v>
      </c>
      <c r="H3058" s="195" t="s">
        <v>143</v>
      </c>
      <c r="I3058" s="195">
        <v>2.8125000000000001E-2</v>
      </c>
      <c r="J3058" s="194">
        <v>1</v>
      </c>
      <c r="K3058" s="196">
        <v>320</v>
      </c>
      <c r="L3058" s="94"/>
      <c r="M3058" s="195" t="s">
        <v>143</v>
      </c>
      <c r="N3058" s="195" t="s">
        <v>143</v>
      </c>
      <c r="O3058" s="195">
        <v>0.191</v>
      </c>
      <c r="P3058" s="195">
        <v>0.28399999999999997</v>
      </c>
      <c r="Q3058" s="195">
        <v>0.26400000000000001</v>
      </c>
      <c r="R3058" s="195">
        <v>0.36499999999999999</v>
      </c>
      <c r="S3058" s="195">
        <v>0.107</v>
      </c>
      <c r="T3058" s="195">
        <v>0.183</v>
      </c>
      <c r="U3058" s="195">
        <v>8.9999999999999993E-3</v>
      </c>
      <c r="V3058" s="195">
        <v>0.04</v>
      </c>
      <c r="W3058" s="195">
        <v>0.22</v>
      </c>
      <c r="X3058" s="195">
        <v>0.317</v>
      </c>
      <c r="Y3058" s="195" t="s">
        <v>143</v>
      </c>
      <c r="Z3058" s="195" t="s">
        <v>143</v>
      </c>
      <c r="AA3058" s="195">
        <v>1.4999999999999999E-2</v>
      </c>
      <c r="AB3058" s="195">
        <v>5.2999999999999999E-2</v>
      </c>
    </row>
    <row r="3059" spans="1:28" x14ac:dyDescent="0.25">
      <c r="A3059" s="94" t="s">
        <v>4502</v>
      </c>
      <c r="B3059" s="195" t="s">
        <v>143</v>
      </c>
      <c r="C3059" s="195">
        <v>0.25221595487510073</v>
      </c>
      <c r="D3059" s="195">
        <v>0.24093473005640612</v>
      </c>
      <c r="E3059" s="195">
        <v>0.11845286059629331</v>
      </c>
      <c r="F3059" s="195">
        <v>2.0145044319097503E-2</v>
      </c>
      <c r="G3059" s="195">
        <v>0.34246575342465752</v>
      </c>
      <c r="H3059" s="195">
        <v>9.6696212731668015E-3</v>
      </c>
      <c r="I3059" s="195">
        <v>1.6116035455278E-2</v>
      </c>
      <c r="J3059" s="194">
        <v>0.99999999999999989</v>
      </c>
      <c r="K3059" s="196">
        <v>1241</v>
      </c>
      <c r="L3059" s="94"/>
      <c r="M3059" s="195" t="s">
        <v>143</v>
      </c>
      <c r="N3059" s="195" t="s">
        <v>143</v>
      </c>
      <c r="O3059" s="195">
        <v>0.22900000000000001</v>
      </c>
      <c r="P3059" s="195">
        <v>0.27700000000000002</v>
      </c>
      <c r="Q3059" s="195">
        <v>0.218</v>
      </c>
      <c r="R3059" s="195">
        <v>0.26600000000000001</v>
      </c>
      <c r="S3059" s="195">
        <v>0.10199999999999999</v>
      </c>
      <c r="T3059" s="195">
        <v>0.13800000000000001</v>
      </c>
      <c r="U3059" s="195">
        <v>1.4E-2</v>
      </c>
      <c r="V3059" s="195">
        <v>0.03</v>
      </c>
      <c r="W3059" s="195">
        <v>0.317</v>
      </c>
      <c r="X3059" s="195">
        <v>0.36899999999999999</v>
      </c>
      <c r="Y3059" s="195">
        <v>6.0000000000000001E-3</v>
      </c>
      <c r="Z3059" s="195">
        <v>1.7000000000000001E-2</v>
      </c>
      <c r="AA3059" s="195">
        <v>0.01</v>
      </c>
      <c r="AB3059" s="195">
        <v>2.5000000000000001E-2</v>
      </c>
    </row>
    <row r="3060" spans="1:28" x14ac:dyDescent="0.25">
      <c r="A3060" s="94" t="s">
        <v>4503</v>
      </c>
      <c r="B3060" s="195" t="s">
        <v>143</v>
      </c>
      <c r="C3060" s="195">
        <v>0.53703703703703709</v>
      </c>
      <c r="D3060" s="195">
        <v>0.31746031746031744</v>
      </c>
      <c r="E3060" s="195">
        <v>4.2328042328042326E-2</v>
      </c>
      <c r="F3060" s="195">
        <v>2.6455026455026454E-3</v>
      </c>
      <c r="G3060" s="195">
        <v>2.1164021164021163E-2</v>
      </c>
      <c r="H3060" s="195" t="s">
        <v>143</v>
      </c>
      <c r="I3060" s="195">
        <v>7.9365079365079361E-2</v>
      </c>
      <c r="J3060" s="194">
        <v>1</v>
      </c>
      <c r="K3060" s="196">
        <v>378</v>
      </c>
      <c r="L3060" s="94"/>
      <c r="M3060" s="195" t="s">
        <v>143</v>
      </c>
      <c r="N3060" s="195" t="s">
        <v>143</v>
      </c>
      <c r="O3060" s="195">
        <v>0.48699999999999999</v>
      </c>
      <c r="P3060" s="195">
        <v>0.58699999999999997</v>
      </c>
      <c r="Q3060" s="195">
        <v>0.27300000000000002</v>
      </c>
      <c r="R3060" s="195">
        <v>0.36599999999999999</v>
      </c>
      <c r="S3060" s="195">
        <v>2.5999999999999999E-2</v>
      </c>
      <c r="T3060" s="195">
        <v>6.8000000000000005E-2</v>
      </c>
      <c r="U3060" s="195">
        <v>0</v>
      </c>
      <c r="V3060" s="195">
        <v>1.4999999999999999E-2</v>
      </c>
      <c r="W3060" s="195">
        <v>1.0999999999999999E-2</v>
      </c>
      <c r="X3060" s="195">
        <v>4.1000000000000002E-2</v>
      </c>
      <c r="Y3060" s="195" t="s">
        <v>143</v>
      </c>
      <c r="Z3060" s="195" t="s">
        <v>143</v>
      </c>
      <c r="AA3060" s="195">
        <v>5.6000000000000001E-2</v>
      </c>
      <c r="AB3060" s="195">
        <v>0.111</v>
      </c>
    </row>
    <row r="3061" spans="1:28" x14ac:dyDescent="0.25">
      <c r="A3061" s="94" t="s">
        <v>4504</v>
      </c>
      <c r="B3061" s="195" t="s">
        <v>143</v>
      </c>
      <c r="C3061" s="195">
        <v>0.16666666666666666</v>
      </c>
      <c r="D3061" s="195">
        <v>0.40404040404040403</v>
      </c>
      <c r="E3061" s="195">
        <v>0.1388888888888889</v>
      </c>
      <c r="F3061" s="195">
        <v>2.0202020202020204E-2</v>
      </c>
      <c r="G3061" s="195">
        <v>0.23989898989898989</v>
      </c>
      <c r="H3061" s="195" t="s">
        <v>143</v>
      </c>
      <c r="I3061" s="195">
        <v>3.0303030303030304E-2</v>
      </c>
      <c r="J3061" s="194">
        <v>1</v>
      </c>
      <c r="K3061" s="196">
        <v>396</v>
      </c>
      <c r="L3061" s="94"/>
      <c r="M3061" s="195" t="s">
        <v>143</v>
      </c>
      <c r="N3061" s="195" t="s">
        <v>143</v>
      </c>
      <c r="O3061" s="195">
        <v>0.13300000000000001</v>
      </c>
      <c r="P3061" s="195">
        <v>0.20699999999999999</v>
      </c>
      <c r="Q3061" s="195">
        <v>0.35699999999999998</v>
      </c>
      <c r="R3061" s="195">
        <v>0.45300000000000001</v>
      </c>
      <c r="S3061" s="195">
        <v>0.108</v>
      </c>
      <c r="T3061" s="195">
        <v>0.17599999999999999</v>
      </c>
      <c r="U3061" s="195">
        <v>0.01</v>
      </c>
      <c r="V3061" s="195">
        <v>3.9E-2</v>
      </c>
      <c r="W3061" s="195">
        <v>0.2</v>
      </c>
      <c r="X3061" s="195">
        <v>0.28399999999999997</v>
      </c>
      <c r="Y3061" s="195" t="s">
        <v>143</v>
      </c>
      <c r="Z3061" s="195" t="s">
        <v>143</v>
      </c>
      <c r="AA3061" s="195">
        <v>1.7000000000000001E-2</v>
      </c>
      <c r="AB3061" s="195">
        <v>5.1999999999999998E-2</v>
      </c>
    </row>
    <row r="3062" spans="1:28" x14ac:dyDescent="0.25">
      <c r="A3062" s="94" t="s">
        <v>4505</v>
      </c>
      <c r="B3062" s="195" t="s">
        <v>143</v>
      </c>
      <c r="C3062" s="195">
        <v>0.41064638783269963</v>
      </c>
      <c r="D3062" s="195">
        <v>0.19011406844106463</v>
      </c>
      <c r="E3062" s="195">
        <v>7.6045627376425853E-2</v>
      </c>
      <c r="F3062" s="195">
        <v>8.3650190114068435E-2</v>
      </c>
      <c r="G3062" s="195">
        <v>0.20912547528517111</v>
      </c>
      <c r="H3062" s="195" t="s">
        <v>143</v>
      </c>
      <c r="I3062" s="195">
        <v>3.0418250950570342E-2</v>
      </c>
      <c r="J3062" s="194">
        <v>1</v>
      </c>
      <c r="K3062" s="196">
        <v>263</v>
      </c>
      <c r="L3062" s="94"/>
      <c r="M3062" s="195" t="s">
        <v>143</v>
      </c>
      <c r="N3062" s="195" t="s">
        <v>143</v>
      </c>
      <c r="O3062" s="195">
        <v>0.35299999999999998</v>
      </c>
      <c r="P3062" s="195">
        <v>0.47099999999999997</v>
      </c>
      <c r="Q3062" s="195">
        <v>0.14699999999999999</v>
      </c>
      <c r="R3062" s="195">
        <v>0.24199999999999999</v>
      </c>
      <c r="S3062" s="195">
        <v>0.05</v>
      </c>
      <c r="T3062" s="195">
        <v>0.115</v>
      </c>
      <c r="U3062" s="195">
        <v>5.6000000000000001E-2</v>
      </c>
      <c r="V3062" s="195">
        <v>0.123</v>
      </c>
      <c r="W3062" s="195">
        <v>0.16400000000000001</v>
      </c>
      <c r="X3062" s="195">
        <v>0.26200000000000001</v>
      </c>
      <c r="Y3062" s="195" t="s">
        <v>143</v>
      </c>
      <c r="Z3062" s="195" t="s">
        <v>143</v>
      </c>
      <c r="AA3062" s="195">
        <v>1.4999999999999999E-2</v>
      </c>
      <c r="AB3062" s="195">
        <v>5.8999999999999997E-2</v>
      </c>
    </row>
    <row r="3063" spans="1:28" x14ac:dyDescent="0.25">
      <c r="A3063" s="94" t="s">
        <v>4506</v>
      </c>
      <c r="B3063" s="195" t="s">
        <v>143</v>
      </c>
      <c r="C3063" s="195">
        <v>0.16614420062695925</v>
      </c>
      <c r="D3063" s="195">
        <v>0.22570532915360503</v>
      </c>
      <c r="E3063" s="195">
        <v>0.10658307210031348</v>
      </c>
      <c r="F3063" s="195">
        <v>3.1347962382445138E-2</v>
      </c>
      <c r="G3063" s="195">
        <v>0.43887147335423199</v>
      </c>
      <c r="H3063" s="195">
        <v>9.4043887147335428E-3</v>
      </c>
      <c r="I3063" s="195">
        <v>2.1943573667711599E-2</v>
      </c>
      <c r="J3063" s="194">
        <v>1</v>
      </c>
      <c r="K3063" s="196">
        <v>319</v>
      </c>
      <c r="L3063" s="94"/>
      <c r="M3063" s="195" t="s">
        <v>143</v>
      </c>
      <c r="N3063" s="195" t="s">
        <v>143</v>
      </c>
      <c r="O3063" s="195">
        <v>0.129</v>
      </c>
      <c r="P3063" s="195">
        <v>0.21099999999999999</v>
      </c>
      <c r="Q3063" s="195">
        <v>0.183</v>
      </c>
      <c r="R3063" s="195">
        <v>0.27500000000000002</v>
      </c>
      <c r="S3063" s="195">
        <v>7.6999999999999999E-2</v>
      </c>
      <c r="T3063" s="195">
        <v>0.14499999999999999</v>
      </c>
      <c r="U3063" s="195">
        <v>1.7000000000000001E-2</v>
      </c>
      <c r="V3063" s="195">
        <v>5.7000000000000002E-2</v>
      </c>
      <c r="W3063" s="195">
        <v>0.38500000000000001</v>
      </c>
      <c r="X3063" s="195">
        <v>0.49399999999999999</v>
      </c>
      <c r="Y3063" s="195">
        <v>3.0000000000000001E-3</v>
      </c>
      <c r="Z3063" s="195">
        <v>2.7E-2</v>
      </c>
      <c r="AA3063" s="195">
        <v>1.0999999999999999E-2</v>
      </c>
      <c r="AB3063" s="195">
        <v>4.4999999999999998E-2</v>
      </c>
    </row>
    <row r="3064" spans="1:28" x14ac:dyDescent="0.25">
      <c r="A3064" s="94" t="s">
        <v>4507</v>
      </c>
      <c r="B3064" s="195" t="s">
        <v>143</v>
      </c>
      <c r="C3064" s="195">
        <v>0.43107617896009676</v>
      </c>
      <c r="D3064" s="195">
        <v>0.36094316807738813</v>
      </c>
      <c r="E3064" s="195">
        <v>8.4643288996372426E-2</v>
      </c>
      <c r="F3064" s="195">
        <v>9.068923821039904E-3</v>
      </c>
      <c r="G3064" s="195">
        <v>6.952841596130592E-2</v>
      </c>
      <c r="H3064" s="195">
        <v>3.6275695284159614E-3</v>
      </c>
      <c r="I3064" s="195">
        <v>4.1112454655380895E-2</v>
      </c>
      <c r="J3064" s="194">
        <v>0.99999999999999989</v>
      </c>
      <c r="K3064" s="196">
        <v>1654</v>
      </c>
      <c r="L3064" s="94"/>
      <c r="M3064" s="195" t="s">
        <v>143</v>
      </c>
      <c r="N3064" s="195" t="s">
        <v>143</v>
      </c>
      <c r="O3064" s="195">
        <v>0.40699999999999997</v>
      </c>
      <c r="P3064" s="195">
        <v>0.45500000000000002</v>
      </c>
      <c r="Q3064" s="195">
        <v>0.33800000000000002</v>
      </c>
      <c r="R3064" s="195">
        <v>0.38400000000000001</v>
      </c>
      <c r="S3064" s="195">
        <v>7.1999999999999995E-2</v>
      </c>
      <c r="T3064" s="195">
        <v>9.9000000000000005E-2</v>
      </c>
      <c r="U3064" s="195">
        <v>6.0000000000000001E-3</v>
      </c>
      <c r="V3064" s="195">
        <v>1.4999999999999999E-2</v>
      </c>
      <c r="W3064" s="195">
        <v>5.8000000000000003E-2</v>
      </c>
      <c r="X3064" s="195">
        <v>8.3000000000000004E-2</v>
      </c>
      <c r="Y3064" s="195">
        <v>2E-3</v>
      </c>
      <c r="Z3064" s="195">
        <v>8.0000000000000002E-3</v>
      </c>
      <c r="AA3064" s="195">
        <v>3.3000000000000002E-2</v>
      </c>
      <c r="AB3064" s="195">
        <v>5.1999999999999998E-2</v>
      </c>
    </row>
    <row r="3065" spans="1:28" x14ac:dyDescent="0.25">
      <c r="A3065" s="94" t="s">
        <v>4508</v>
      </c>
      <c r="B3065" s="195" t="s">
        <v>143</v>
      </c>
      <c r="C3065" s="195">
        <v>0.54032258064516125</v>
      </c>
      <c r="D3065" s="195">
        <v>0.29435483870967744</v>
      </c>
      <c r="E3065" s="195">
        <v>4.8387096774193547E-2</v>
      </c>
      <c r="F3065" s="195" t="s">
        <v>143</v>
      </c>
      <c r="G3065" s="195">
        <v>9.2741935483870969E-2</v>
      </c>
      <c r="H3065" s="195">
        <v>8.0645161290322578E-3</v>
      </c>
      <c r="I3065" s="195">
        <v>1.6129032258064516E-2</v>
      </c>
      <c r="J3065" s="194">
        <v>1</v>
      </c>
      <c r="K3065" s="196">
        <v>248</v>
      </c>
      <c r="L3065" s="94"/>
      <c r="M3065" s="195" t="s">
        <v>143</v>
      </c>
      <c r="N3065" s="195" t="s">
        <v>143</v>
      </c>
      <c r="O3065" s="195">
        <v>0.47799999999999998</v>
      </c>
      <c r="P3065" s="195">
        <v>0.60099999999999998</v>
      </c>
      <c r="Q3065" s="195">
        <v>0.24099999999999999</v>
      </c>
      <c r="R3065" s="195">
        <v>0.35399999999999998</v>
      </c>
      <c r="S3065" s="195">
        <v>2.8000000000000001E-2</v>
      </c>
      <c r="T3065" s="195">
        <v>8.3000000000000004E-2</v>
      </c>
      <c r="U3065" s="195" t="s">
        <v>143</v>
      </c>
      <c r="V3065" s="195" t="s">
        <v>143</v>
      </c>
      <c r="W3065" s="195">
        <v>6.3E-2</v>
      </c>
      <c r="X3065" s="195">
        <v>0.13500000000000001</v>
      </c>
      <c r="Y3065" s="195">
        <v>2E-3</v>
      </c>
      <c r="Z3065" s="195">
        <v>2.9000000000000001E-2</v>
      </c>
      <c r="AA3065" s="195">
        <v>6.0000000000000001E-3</v>
      </c>
      <c r="AB3065" s="195">
        <v>4.1000000000000002E-2</v>
      </c>
    </row>
    <row r="3066" spans="1:28" x14ac:dyDescent="0.25">
      <c r="A3066" s="94" t="s">
        <v>4509</v>
      </c>
      <c r="B3066" s="195">
        <v>5.3172563747776243E-2</v>
      </c>
      <c r="C3066" s="195">
        <v>0.37487645779798379</v>
      </c>
      <c r="D3066" s="195">
        <v>0.24253805099822098</v>
      </c>
      <c r="E3066" s="195">
        <v>7.8671674243921727E-2</v>
      </c>
      <c r="F3066" s="195">
        <v>2.0458588653884165E-2</v>
      </c>
      <c r="G3066" s="195">
        <v>0.20932990709626409</v>
      </c>
      <c r="H3066" s="195">
        <v>1.3836726625815379E-3</v>
      </c>
      <c r="I3066" s="195">
        <v>1.9569084799367465E-2</v>
      </c>
      <c r="J3066" s="194">
        <v>1</v>
      </c>
      <c r="K3066" s="196">
        <v>10118</v>
      </c>
      <c r="L3066" s="94"/>
      <c r="M3066" s="195">
        <v>4.9000000000000002E-2</v>
      </c>
      <c r="N3066" s="195">
        <v>5.8000000000000003E-2</v>
      </c>
      <c r="O3066" s="195">
        <v>0.36499999999999999</v>
      </c>
      <c r="P3066" s="195">
        <v>0.38400000000000001</v>
      </c>
      <c r="Q3066" s="195">
        <v>0.23400000000000001</v>
      </c>
      <c r="R3066" s="195">
        <v>0.251</v>
      </c>
      <c r="S3066" s="195">
        <v>7.3999999999999996E-2</v>
      </c>
      <c r="T3066" s="195">
        <v>8.4000000000000005E-2</v>
      </c>
      <c r="U3066" s="195">
        <v>1.7999999999999999E-2</v>
      </c>
      <c r="V3066" s="195">
        <v>2.3E-2</v>
      </c>
      <c r="W3066" s="195">
        <v>0.20200000000000001</v>
      </c>
      <c r="X3066" s="195">
        <v>0.217</v>
      </c>
      <c r="Y3066" s="195">
        <v>1E-3</v>
      </c>
      <c r="Z3066" s="195">
        <v>2E-3</v>
      </c>
      <c r="AA3066" s="195">
        <v>1.7000000000000001E-2</v>
      </c>
      <c r="AB3066" s="195">
        <v>2.1999999999999999E-2</v>
      </c>
    </row>
    <row r="3067" spans="1:28" x14ac:dyDescent="0.25">
      <c r="A3067" s="94" t="s">
        <v>4510</v>
      </c>
      <c r="B3067" s="195" t="s">
        <v>143</v>
      </c>
      <c r="C3067" s="195">
        <v>0.4853801169590643</v>
      </c>
      <c r="D3067" s="195">
        <v>0.23099415204678361</v>
      </c>
      <c r="E3067" s="195">
        <v>0.12280701754385964</v>
      </c>
      <c r="F3067" s="195">
        <v>5.8479532163742687E-3</v>
      </c>
      <c r="G3067" s="195">
        <v>0.14327485380116958</v>
      </c>
      <c r="H3067" s="195">
        <v>2.9239766081871343E-3</v>
      </c>
      <c r="I3067" s="195">
        <v>8.771929824561403E-3</v>
      </c>
      <c r="J3067" s="194">
        <v>0.99999999999999978</v>
      </c>
      <c r="K3067" s="196">
        <v>342</v>
      </c>
      <c r="L3067" s="94"/>
      <c r="M3067" s="195" t="s">
        <v>143</v>
      </c>
      <c r="N3067" s="195" t="s">
        <v>143</v>
      </c>
      <c r="O3067" s="195">
        <v>0.433</v>
      </c>
      <c r="P3067" s="195">
        <v>0.53800000000000003</v>
      </c>
      <c r="Q3067" s="195">
        <v>0.189</v>
      </c>
      <c r="R3067" s="195">
        <v>0.27900000000000003</v>
      </c>
      <c r="S3067" s="195">
        <v>9.1999999999999998E-2</v>
      </c>
      <c r="T3067" s="195">
        <v>0.16200000000000001</v>
      </c>
      <c r="U3067" s="195">
        <v>2E-3</v>
      </c>
      <c r="V3067" s="195">
        <v>2.1000000000000001E-2</v>
      </c>
      <c r="W3067" s="195">
        <v>0.11</v>
      </c>
      <c r="X3067" s="195">
        <v>0.184</v>
      </c>
      <c r="Y3067" s="195">
        <v>1E-3</v>
      </c>
      <c r="Z3067" s="195">
        <v>1.6E-2</v>
      </c>
      <c r="AA3067" s="195">
        <v>3.0000000000000001E-3</v>
      </c>
      <c r="AB3067" s="195">
        <v>2.5000000000000001E-2</v>
      </c>
    </row>
    <row r="3068" spans="1:28" x14ac:dyDescent="0.25">
      <c r="A3068" s="94" t="s">
        <v>4511</v>
      </c>
      <c r="B3068" s="195" t="s">
        <v>143</v>
      </c>
      <c r="C3068" s="195">
        <v>0.16129032258064516</v>
      </c>
      <c r="D3068" s="195">
        <v>0.17972350230414746</v>
      </c>
      <c r="E3068" s="195">
        <v>1.3824884792626729E-2</v>
      </c>
      <c r="F3068" s="195">
        <v>1.3824884792626729E-2</v>
      </c>
      <c r="G3068" s="195">
        <v>0.61290322580645162</v>
      </c>
      <c r="H3068" s="195">
        <v>4.608294930875576E-3</v>
      </c>
      <c r="I3068" s="195">
        <v>1.3824884792626729E-2</v>
      </c>
      <c r="J3068" s="194">
        <v>1</v>
      </c>
      <c r="K3068" s="196">
        <v>217</v>
      </c>
      <c r="L3068" s="94"/>
      <c r="M3068" s="195" t="s">
        <v>143</v>
      </c>
      <c r="N3068" s="195" t="s">
        <v>143</v>
      </c>
      <c r="O3068" s="195">
        <v>0.11799999999999999</v>
      </c>
      <c r="P3068" s="195">
        <v>0.216</v>
      </c>
      <c r="Q3068" s="195">
        <v>0.13400000000000001</v>
      </c>
      <c r="R3068" s="195">
        <v>0.23599999999999999</v>
      </c>
      <c r="S3068" s="195">
        <v>5.0000000000000001E-3</v>
      </c>
      <c r="T3068" s="195">
        <v>0.04</v>
      </c>
      <c r="U3068" s="195">
        <v>5.0000000000000001E-3</v>
      </c>
      <c r="V3068" s="195">
        <v>0.04</v>
      </c>
      <c r="W3068" s="195">
        <v>0.54700000000000004</v>
      </c>
      <c r="X3068" s="195">
        <v>0.67500000000000004</v>
      </c>
      <c r="Y3068" s="195">
        <v>1E-3</v>
      </c>
      <c r="Z3068" s="195">
        <v>2.5999999999999999E-2</v>
      </c>
      <c r="AA3068" s="195">
        <v>5.0000000000000001E-3</v>
      </c>
      <c r="AB3068" s="195">
        <v>0.04</v>
      </c>
    </row>
    <row r="3069" spans="1:28" x14ac:dyDescent="0.25">
      <c r="A3069" s="94" t="s">
        <v>4512</v>
      </c>
      <c r="B3069" s="195">
        <v>0.27549467275494671</v>
      </c>
      <c r="C3069" s="195">
        <v>6.0882800608828003E-3</v>
      </c>
      <c r="D3069" s="195">
        <v>0.66210045662100458</v>
      </c>
      <c r="E3069" s="195">
        <v>3.1963470319634701E-2</v>
      </c>
      <c r="F3069" s="195">
        <v>1.5220700152207001E-3</v>
      </c>
      <c r="G3069" s="195">
        <v>9.1324200913242004E-3</v>
      </c>
      <c r="H3069" s="195" t="s">
        <v>143</v>
      </c>
      <c r="I3069" s="195">
        <v>1.3698630136986301E-2</v>
      </c>
      <c r="J3069" s="194">
        <v>1</v>
      </c>
      <c r="K3069" s="196">
        <v>657</v>
      </c>
      <c r="L3069" s="94"/>
      <c r="M3069" s="195">
        <v>0.24299999999999999</v>
      </c>
      <c r="N3069" s="195">
        <v>0.311</v>
      </c>
      <c r="O3069" s="195">
        <v>2E-3</v>
      </c>
      <c r="P3069" s="195">
        <v>1.6E-2</v>
      </c>
      <c r="Q3069" s="195">
        <v>0.625</v>
      </c>
      <c r="R3069" s="195">
        <v>0.69699999999999995</v>
      </c>
      <c r="S3069" s="195">
        <v>2.1000000000000001E-2</v>
      </c>
      <c r="T3069" s="195">
        <v>4.8000000000000001E-2</v>
      </c>
      <c r="U3069" s="195">
        <v>0</v>
      </c>
      <c r="V3069" s="195">
        <v>8.9999999999999993E-3</v>
      </c>
      <c r="W3069" s="195">
        <v>4.0000000000000001E-3</v>
      </c>
      <c r="X3069" s="195">
        <v>0.02</v>
      </c>
      <c r="Y3069" s="195" t="s">
        <v>143</v>
      </c>
      <c r="Z3069" s="195" t="s">
        <v>143</v>
      </c>
      <c r="AA3069" s="195">
        <v>7.0000000000000001E-3</v>
      </c>
      <c r="AB3069" s="195">
        <v>2.5999999999999999E-2</v>
      </c>
    </row>
    <row r="3070" spans="1:28" x14ac:dyDescent="0.25">
      <c r="A3070" s="94" t="s">
        <v>4513</v>
      </c>
      <c r="B3070" s="195">
        <v>7.5796726959517655E-2</v>
      </c>
      <c r="C3070" s="195">
        <v>0.29371231696813094</v>
      </c>
      <c r="D3070" s="195">
        <v>0.24203273040482343</v>
      </c>
      <c r="E3070" s="195">
        <v>6.1154177433247199E-2</v>
      </c>
      <c r="F3070" s="195">
        <v>4.2204995693367789E-2</v>
      </c>
      <c r="G3070" s="195">
        <v>0.26528854435831178</v>
      </c>
      <c r="H3070" s="195" t="s">
        <v>143</v>
      </c>
      <c r="I3070" s="195">
        <v>1.9810508182601206E-2</v>
      </c>
      <c r="J3070" s="194">
        <v>1</v>
      </c>
      <c r="K3070" s="196">
        <v>1161</v>
      </c>
      <c r="L3070" s="94"/>
      <c r="M3070" s="195">
        <v>6.2E-2</v>
      </c>
      <c r="N3070" s="195">
        <v>9.1999999999999998E-2</v>
      </c>
      <c r="O3070" s="195">
        <v>0.26800000000000002</v>
      </c>
      <c r="P3070" s="195">
        <v>0.32100000000000001</v>
      </c>
      <c r="Q3070" s="195">
        <v>0.218</v>
      </c>
      <c r="R3070" s="195">
        <v>0.26700000000000002</v>
      </c>
      <c r="S3070" s="195">
        <v>4.9000000000000002E-2</v>
      </c>
      <c r="T3070" s="195">
        <v>7.5999999999999998E-2</v>
      </c>
      <c r="U3070" s="195">
        <v>3.2000000000000001E-2</v>
      </c>
      <c r="V3070" s="195">
        <v>5.5E-2</v>
      </c>
      <c r="W3070" s="195">
        <v>0.24099999999999999</v>
      </c>
      <c r="X3070" s="195">
        <v>0.29099999999999998</v>
      </c>
      <c r="Y3070" s="195" t="s">
        <v>143</v>
      </c>
      <c r="Z3070" s="195" t="s">
        <v>143</v>
      </c>
      <c r="AA3070" s="195">
        <v>1.2999999999999999E-2</v>
      </c>
      <c r="AB3070" s="195">
        <v>0.03</v>
      </c>
    </row>
    <row r="3071" spans="1:28" x14ac:dyDescent="0.25">
      <c r="A3071" s="94" t="s">
        <v>4514</v>
      </c>
      <c r="B3071" s="195">
        <v>0.2955631399317406</v>
      </c>
      <c r="C3071" s="195">
        <v>0.55085324232081911</v>
      </c>
      <c r="D3071" s="195">
        <v>7.4402730375426621E-2</v>
      </c>
      <c r="E3071" s="195">
        <v>2.5938566552901023E-2</v>
      </c>
      <c r="F3071" s="195" t="s">
        <v>143</v>
      </c>
      <c r="G3071" s="195">
        <v>3.4812286689419797E-2</v>
      </c>
      <c r="H3071" s="195">
        <v>2.0477815699658703E-3</v>
      </c>
      <c r="I3071" s="195">
        <v>1.6382252559726963E-2</v>
      </c>
      <c r="J3071" s="194">
        <v>1</v>
      </c>
      <c r="K3071" s="196">
        <v>1465</v>
      </c>
      <c r="L3071" s="94"/>
      <c r="M3071" s="195">
        <v>0.27300000000000002</v>
      </c>
      <c r="N3071" s="195">
        <v>0.31900000000000001</v>
      </c>
      <c r="O3071" s="195">
        <v>0.52500000000000002</v>
      </c>
      <c r="P3071" s="195">
        <v>0.57599999999999996</v>
      </c>
      <c r="Q3071" s="195">
        <v>6.2E-2</v>
      </c>
      <c r="R3071" s="195">
        <v>8.8999999999999996E-2</v>
      </c>
      <c r="S3071" s="195">
        <v>1.9E-2</v>
      </c>
      <c r="T3071" s="195">
        <v>3.5000000000000003E-2</v>
      </c>
      <c r="U3071" s="195" t="s">
        <v>143</v>
      </c>
      <c r="V3071" s="195" t="s">
        <v>143</v>
      </c>
      <c r="W3071" s="195">
        <v>2.7E-2</v>
      </c>
      <c r="X3071" s="195">
        <v>4.4999999999999998E-2</v>
      </c>
      <c r="Y3071" s="195">
        <v>1E-3</v>
      </c>
      <c r="Z3071" s="195">
        <v>6.0000000000000001E-3</v>
      </c>
      <c r="AA3071" s="195">
        <v>1.0999999999999999E-2</v>
      </c>
      <c r="AB3071" s="195">
        <v>2.4E-2</v>
      </c>
    </row>
    <row r="3072" spans="1:28" x14ac:dyDescent="0.25">
      <c r="A3072" s="94" t="s">
        <v>4515</v>
      </c>
      <c r="B3072" s="195" t="s">
        <v>143</v>
      </c>
      <c r="C3072" s="195">
        <v>0.28338762214983715</v>
      </c>
      <c r="D3072" s="195">
        <v>0.29967426710097722</v>
      </c>
      <c r="E3072" s="195">
        <v>0.13029315960912052</v>
      </c>
      <c r="F3072" s="195">
        <v>9.7719869706840382E-3</v>
      </c>
      <c r="G3072" s="195">
        <v>0.24429967426710097</v>
      </c>
      <c r="H3072" s="195" t="s">
        <v>143</v>
      </c>
      <c r="I3072" s="195">
        <v>3.2573289902280131E-2</v>
      </c>
      <c r="J3072" s="194">
        <v>1</v>
      </c>
      <c r="K3072" s="196">
        <v>307</v>
      </c>
      <c r="L3072" s="94"/>
      <c r="M3072" s="195" t="s">
        <v>143</v>
      </c>
      <c r="N3072" s="195" t="s">
        <v>143</v>
      </c>
      <c r="O3072" s="195">
        <v>0.23599999999999999</v>
      </c>
      <c r="P3072" s="195">
        <v>0.33600000000000002</v>
      </c>
      <c r="Q3072" s="195">
        <v>0.251</v>
      </c>
      <c r="R3072" s="195">
        <v>0.35299999999999998</v>
      </c>
      <c r="S3072" s="195">
        <v>9.7000000000000003E-2</v>
      </c>
      <c r="T3072" s="195">
        <v>0.17299999999999999</v>
      </c>
      <c r="U3072" s="195">
        <v>3.0000000000000001E-3</v>
      </c>
      <c r="V3072" s="195">
        <v>2.8000000000000001E-2</v>
      </c>
      <c r="W3072" s="195">
        <v>0.2</v>
      </c>
      <c r="X3072" s="195">
        <v>0.29499999999999998</v>
      </c>
      <c r="Y3072" s="195" t="s">
        <v>143</v>
      </c>
      <c r="Z3072" s="195" t="s">
        <v>143</v>
      </c>
      <c r="AA3072" s="195">
        <v>1.7999999999999999E-2</v>
      </c>
      <c r="AB3072" s="195">
        <v>5.8999999999999997E-2</v>
      </c>
    </row>
    <row r="3073" spans="1:28" x14ac:dyDescent="0.25">
      <c r="A3073" s="94" t="s">
        <v>4516</v>
      </c>
      <c r="B3073" s="195" t="s">
        <v>143</v>
      </c>
      <c r="C3073" s="195">
        <v>0.31945441493180188</v>
      </c>
      <c r="D3073" s="195">
        <v>0.19454414931801867</v>
      </c>
      <c r="E3073" s="195">
        <v>7.7530509691313712E-2</v>
      </c>
      <c r="F3073" s="195">
        <v>2.3689877961234746E-2</v>
      </c>
      <c r="G3073" s="195">
        <v>0.36180904522613067</v>
      </c>
      <c r="H3073" s="195">
        <v>7.1787508973438624E-4</v>
      </c>
      <c r="I3073" s="195">
        <v>2.2254127781765973E-2</v>
      </c>
      <c r="J3073" s="194">
        <v>1.0000000000000002</v>
      </c>
      <c r="K3073" s="196">
        <v>1393</v>
      </c>
      <c r="L3073" s="94"/>
      <c r="M3073" s="195" t="s">
        <v>143</v>
      </c>
      <c r="N3073" s="195" t="s">
        <v>143</v>
      </c>
      <c r="O3073" s="195">
        <v>0.29499999999999998</v>
      </c>
      <c r="P3073" s="195">
        <v>0.34399999999999997</v>
      </c>
      <c r="Q3073" s="195">
        <v>0.17499999999999999</v>
      </c>
      <c r="R3073" s="195">
        <v>0.216</v>
      </c>
      <c r="S3073" s="195">
        <v>6.5000000000000002E-2</v>
      </c>
      <c r="T3073" s="195">
        <v>9.2999999999999999E-2</v>
      </c>
      <c r="U3073" s="195">
        <v>1.7000000000000001E-2</v>
      </c>
      <c r="V3073" s="195">
        <v>3.3000000000000002E-2</v>
      </c>
      <c r="W3073" s="195">
        <v>0.33700000000000002</v>
      </c>
      <c r="X3073" s="195">
        <v>0.38700000000000001</v>
      </c>
      <c r="Y3073" s="195">
        <v>0</v>
      </c>
      <c r="Z3073" s="195">
        <v>4.0000000000000001E-3</v>
      </c>
      <c r="AA3073" s="195">
        <v>1.6E-2</v>
      </c>
      <c r="AB3073" s="195">
        <v>3.1E-2</v>
      </c>
    </row>
    <row r="3074" spans="1:28" x14ac:dyDescent="0.25">
      <c r="A3074" s="94" t="s">
        <v>4517</v>
      </c>
      <c r="B3074" s="195" t="s">
        <v>143</v>
      </c>
      <c r="C3074" s="195">
        <v>0.59623430962343094</v>
      </c>
      <c r="D3074" s="195">
        <v>0.27824267782426776</v>
      </c>
      <c r="E3074" s="195">
        <v>6.0669456066945605E-2</v>
      </c>
      <c r="F3074" s="195">
        <v>1.0460251046025104E-2</v>
      </c>
      <c r="G3074" s="195">
        <v>2.5104602510460251E-2</v>
      </c>
      <c r="H3074" s="195" t="s">
        <v>143</v>
      </c>
      <c r="I3074" s="195">
        <v>2.9288702928870293E-2</v>
      </c>
      <c r="J3074" s="194">
        <v>1</v>
      </c>
      <c r="K3074" s="196">
        <v>478</v>
      </c>
      <c r="L3074" s="94"/>
      <c r="M3074" s="195" t="s">
        <v>143</v>
      </c>
      <c r="N3074" s="195" t="s">
        <v>143</v>
      </c>
      <c r="O3074" s="195">
        <v>0.55200000000000005</v>
      </c>
      <c r="P3074" s="195">
        <v>0.63900000000000001</v>
      </c>
      <c r="Q3074" s="195">
        <v>0.24</v>
      </c>
      <c r="R3074" s="195">
        <v>0.32</v>
      </c>
      <c r="S3074" s="195">
        <v>4.2999999999999997E-2</v>
      </c>
      <c r="T3074" s="195">
        <v>8.5999999999999993E-2</v>
      </c>
      <c r="U3074" s="195">
        <v>4.0000000000000001E-3</v>
      </c>
      <c r="V3074" s="195">
        <v>2.4E-2</v>
      </c>
      <c r="W3074" s="195">
        <v>1.4E-2</v>
      </c>
      <c r="X3074" s="195">
        <v>4.2999999999999997E-2</v>
      </c>
      <c r="Y3074" s="195" t="s">
        <v>143</v>
      </c>
      <c r="Z3074" s="195" t="s">
        <v>143</v>
      </c>
      <c r="AA3074" s="195">
        <v>1.7999999999999999E-2</v>
      </c>
      <c r="AB3074" s="195">
        <v>4.9000000000000002E-2</v>
      </c>
    </row>
    <row r="3075" spans="1:28" x14ac:dyDescent="0.25">
      <c r="A3075" s="94" t="s">
        <v>4518</v>
      </c>
      <c r="B3075" s="195" t="s">
        <v>143</v>
      </c>
      <c r="C3075" s="195">
        <v>0.27966101694915252</v>
      </c>
      <c r="D3075" s="195">
        <v>0.35028248587570621</v>
      </c>
      <c r="E3075" s="195">
        <v>0.12429378531073447</v>
      </c>
      <c r="F3075" s="195">
        <v>1.1299435028248588E-2</v>
      </c>
      <c r="G3075" s="195">
        <v>0.22033898305084745</v>
      </c>
      <c r="H3075" s="195" t="s">
        <v>143</v>
      </c>
      <c r="I3075" s="195">
        <v>1.4124293785310734E-2</v>
      </c>
      <c r="J3075" s="194">
        <v>1</v>
      </c>
      <c r="K3075" s="196">
        <v>354</v>
      </c>
      <c r="L3075" s="94"/>
      <c r="M3075" s="195" t="s">
        <v>143</v>
      </c>
      <c r="N3075" s="195" t="s">
        <v>143</v>
      </c>
      <c r="O3075" s="195">
        <v>0.23499999999999999</v>
      </c>
      <c r="P3075" s="195">
        <v>0.32900000000000001</v>
      </c>
      <c r="Q3075" s="195">
        <v>0.30199999999999999</v>
      </c>
      <c r="R3075" s="195">
        <v>0.40100000000000002</v>
      </c>
      <c r="S3075" s="195">
        <v>9.4E-2</v>
      </c>
      <c r="T3075" s="195">
        <v>0.16300000000000001</v>
      </c>
      <c r="U3075" s="195">
        <v>4.0000000000000001E-3</v>
      </c>
      <c r="V3075" s="195">
        <v>2.9000000000000001E-2</v>
      </c>
      <c r="W3075" s="195">
        <v>0.18</v>
      </c>
      <c r="X3075" s="195">
        <v>0.26600000000000001</v>
      </c>
      <c r="Y3075" s="195" t="s">
        <v>143</v>
      </c>
      <c r="Z3075" s="195" t="s">
        <v>143</v>
      </c>
      <c r="AA3075" s="195">
        <v>6.0000000000000001E-3</v>
      </c>
      <c r="AB3075" s="195">
        <v>3.3000000000000002E-2</v>
      </c>
    </row>
    <row r="3076" spans="1:28" x14ac:dyDescent="0.25">
      <c r="A3076" s="94" t="s">
        <v>4519</v>
      </c>
      <c r="B3076" s="195" t="s">
        <v>143</v>
      </c>
      <c r="C3076" s="195">
        <v>0.50541516245487361</v>
      </c>
      <c r="D3076" s="195">
        <v>0.1552346570397112</v>
      </c>
      <c r="E3076" s="195">
        <v>6.4981949458483748E-2</v>
      </c>
      <c r="F3076" s="195">
        <v>9.3862815884476536E-2</v>
      </c>
      <c r="G3076" s="195">
        <v>0.16245487364620939</v>
      </c>
      <c r="H3076" s="195" t="s">
        <v>143</v>
      </c>
      <c r="I3076" s="195">
        <v>1.8050541516245487E-2</v>
      </c>
      <c r="J3076" s="194">
        <v>1</v>
      </c>
      <c r="K3076" s="196">
        <v>277</v>
      </c>
      <c r="L3076" s="94"/>
      <c r="M3076" s="195" t="s">
        <v>143</v>
      </c>
      <c r="N3076" s="195" t="s">
        <v>143</v>
      </c>
      <c r="O3076" s="195">
        <v>0.44700000000000001</v>
      </c>
      <c r="P3076" s="195">
        <v>0.56399999999999995</v>
      </c>
      <c r="Q3076" s="195">
        <v>0.11700000000000001</v>
      </c>
      <c r="R3076" s="195">
        <v>0.20300000000000001</v>
      </c>
      <c r="S3076" s="195">
        <v>4.1000000000000002E-2</v>
      </c>
      <c r="T3076" s="195">
        <v>0.1</v>
      </c>
      <c r="U3076" s="195">
        <v>6.5000000000000002E-2</v>
      </c>
      <c r="V3076" s="195">
        <v>0.13400000000000001</v>
      </c>
      <c r="W3076" s="195">
        <v>0.124</v>
      </c>
      <c r="X3076" s="195">
        <v>0.21</v>
      </c>
      <c r="Y3076" s="195" t="s">
        <v>143</v>
      </c>
      <c r="Z3076" s="195" t="s">
        <v>143</v>
      </c>
      <c r="AA3076" s="195">
        <v>8.0000000000000002E-3</v>
      </c>
      <c r="AB3076" s="195">
        <v>4.2000000000000003E-2</v>
      </c>
    </row>
    <row r="3077" spans="1:28" x14ac:dyDescent="0.25">
      <c r="A3077" s="94" t="s">
        <v>4520</v>
      </c>
      <c r="B3077" s="195" t="s">
        <v>143</v>
      </c>
      <c r="C3077" s="195">
        <v>0.18725099601593626</v>
      </c>
      <c r="D3077" s="195">
        <v>0.20318725099601595</v>
      </c>
      <c r="E3077" s="195">
        <v>6.7729083665338641E-2</v>
      </c>
      <c r="F3077" s="195">
        <v>3.5856573705179286E-2</v>
      </c>
      <c r="G3077" s="195">
        <v>0.46613545816733065</v>
      </c>
      <c r="H3077" s="195">
        <v>3.9840637450199202E-3</v>
      </c>
      <c r="I3077" s="195">
        <v>3.5856573705179286E-2</v>
      </c>
      <c r="J3077" s="194">
        <v>1</v>
      </c>
      <c r="K3077" s="196">
        <v>251</v>
      </c>
      <c r="L3077" s="94"/>
      <c r="M3077" s="195" t="s">
        <v>143</v>
      </c>
      <c r="N3077" s="195" t="s">
        <v>143</v>
      </c>
      <c r="O3077" s="195">
        <v>0.14399999999999999</v>
      </c>
      <c r="P3077" s="195">
        <v>0.24</v>
      </c>
      <c r="Q3077" s="195">
        <v>0.158</v>
      </c>
      <c r="R3077" s="195">
        <v>0.25700000000000001</v>
      </c>
      <c r="S3077" s="195">
        <v>4.2999999999999997E-2</v>
      </c>
      <c r="T3077" s="195">
        <v>0.106</v>
      </c>
      <c r="U3077" s="195">
        <v>1.9E-2</v>
      </c>
      <c r="V3077" s="195">
        <v>6.7000000000000004E-2</v>
      </c>
      <c r="W3077" s="195">
        <v>0.40500000000000003</v>
      </c>
      <c r="X3077" s="195">
        <v>0.52800000000000002</v>
      </c>
      <c r="Y3077" s="195">
        <v>1E-3</v>
      </c>
      <c r="Z3077" s="195">
        <v>2.1999999999999999E-2</v>
      </c>
      <c r="AA3077" s="195">
        <v>1.9E-2</v>
      </c>
      <c r="AB3077" s="195">
        <v>6.7000000000000004E-2</v>
      </c>
    </row>
    <row r="3078" spans="1:28" x14ac:dyDescent="0.25">
      <c r="A3078" s="94" t="s">
        <v>4521</v>
      </c>
      <c r="B3078" s="195" t="s">
        <v>143</v>
      </c>
      <c r="C3078" s="195">
        <v>0.44667201283079389</v>
      </c>
      <c r="D3078" s="195">
        <v>0.3536487570168404</v>
      </c>
      <c r="E3078" s="195">
        <v>6.7361668003207698E-2</v>
      </c>
      <c r="F3078" s="195">
        <v>2.4057738572574178E-2</v>
      </c>
      <c r="G3078" s="195">
        <v>9.5429029671210905E-2</v>
      </c>
      <c r="H3078" s="195" t="s">
        <v>143</v>
      </c>
      <c r="I3078" s="195">
        <v>1.2830793905372895E-2</v>
      </c>
      <c r="J3078" s="194">
        <v>0.99999999999999989</v>
      </c>
      <c r="K3078" s="196">
        <v>1247</v>
      </c>
      <c r="L3078" s="94"/>
      <c r="M3078" s="195" t="s">
        <v>143</v>
      </c>
      <c r="N3078" s="195" t="s">
        <v>143</v>
      </c>
      <c r="O3078" s="195">
        <v>0.41899999999999998</v>
      </c>
      <c r="P3078" s="195">
        <v>0.47399999999999998</v>
      </c>
      <c r="Q3078" s="195">
        <v>0.32800000000000001</v>
      </c>
      <c r="R3078" s="195">
        <v>0.38100000000000001</v>
      </c>
      <c r="S3078" s="195">
        <v>5.5E-2</v>
      </c>
      <c r="T3078" s="195">
        <v>8.3000000000000004E-2</v>
      </c>
      <c r="U3078" s="195">
        <v>1.7000000000000001E-2</v>
      </c>
      <c r="V3078" s="195">
        <v>3.4000000000000002E-2</v>
      </c>
      <c r="W3078" s="195">
        <v>0.08</v>
      </c>
      <c r="X3078" s="195">
        <v>0.113</v>
      </c>
      <c r="Y3078" s="195" t="s">
        <v>143</v>
      </c>
      <c r="Z3078" s="195" t="s">
        <v>143</v>
      </c>
      <c r="AA3078" s="195">
        <v>8.0000000000000002E-3</v>
      </c>
      <c r="AB3078" s="195">
        <v>2.1000000000000001E-2</v>
      </c>
    </row>
    <row r="3079" spans="1:28" x14ac:dyDescent="0.25">
      <c r="A3079" s="94" t="s">
        <v>4522</v>
      </c>
      <c r="B3079" s="195" t="s">
        <v>143</v>
      </c>
      <c r="C3079" s="195">
        <v>0.62745098039215685</v>
      </c>
      <c r="D3079" s="195">
        <v>0.23921568627450981</v>
      </c>
      <c r="E3079" s="195">
        <v>5.0980392156862744E-2</v>
      </c>
      <c r="F3079" s="195">
        <v>7.8431372549019607E-3</v>
      </c>
      <c r="G3079" s="195">
        <v>6.2745098039215685E-2</v>
      </c>
      <c r="H3079" s="195" t="s">
        <v>143</v>
      </c>
      <c r="I3079" s="195">
        <v>1.1764705882352941E-2</v>
      </c>
      <c r="J3079" s="194">
        <v>1</v>
      </c>
      <c r="K3079" s="196">
        <v>255</v>
      </c>
      <c r="L3079" s="94"/>
      <c r="M3079" s="195" t="s">
        <v>143</v>
      </c>
      <c r="N3079" s="195" t="s">
        <v>143</v>
      </c>
      <c r="O3079" s="195">
        <v>0.56699999999999995</v>
      </c>
      <c r="P3079" s="195">
        <v>0.68400000000000005</v>
      </c>
      <c r="Q3079" s="195">
        <v>0.191</v>
      </c>
      <c r="R3079" s="195">
        <v>0.29499999999999998</v>
      </c>
      <c r="S3079" s="195">
        <v>0.03</v>
      </c>
      <c r="T3079" s="195">
        <v>8.5000000000000006E-2</v>
      </c>
      <c r="U3079" s="195">
        <v>2E-3</v>
      </c>
      <c r="V3079" s="195">
        <v>2.8000000000000001E-2</v>
      </c>
      <c r="W3079" s="195">
        <v>3.9E-2</v>
      </c>
      <c r="X3079" s="195">
        <v>9.9000000000000005E-2</v>
      </c>
      <c r="Y3079" s="195" t="s">
        <v>143</v>
      </c>
      <c r="Z3079" s="195" t="s">
        <v>143</v>
      </c>
      <c r="AA3079" s="195">
        <v>4.0000000000000001E-3</v>
      </c>
      <c r="AB3079" s="195">
        <v>3.4000000000000002E-2</v>
      </c>
    </row>
    <row r="3080" spans="1:28" x14ac:dyDescent="0.25">
      <c r="A3080" s="94" t="s">
        <v>4523</v>
      </c>
      <c r="B3080" s="195">
        <v>5.9660267918795744E-2</v>
      </c>
      <c r="C3080" s="195">
        <v>0.35084933020301062</v>
      </c>
      <c r="D3080" s="195">
        <v>0.24423422179257009</v>
      </c>
      <c r="E3080" s="195">
        <v>9.2390553790912863E-2</v>
      </c>
      <c r="F3080" s="195">
        <v>1.5536528103853059E-2</v>
      </c>
      <c r="G3080" s="195">
        <v>0.21661372738572021</v>
      </c>
      <c r="H3080" s="195">
        <v>4.1430741610274822E-4</v>
      </c>
      <c r="I3080" s="195">
        <v>2.0301063389034663E-2</v>
      </c>
      <c r="J3080" s="194">
        <v>1</v>
      </c>
      <c r="K3080" s="196">
        <v>14482</v>
      </c>
      <c r="L3080" s="94"/>
      <c r="M3080" s="195">
        <v>5.6000000000000001E-2</v>
      </c>
      <c r="N3080" s="195">
        <v>6.4000000000000001E-2</v>
      </c>
      <c r="O3080" s="195">
        <v>0.34300000000000003</v>
      </c>
      <c r="P3080" s="195">
        <v>0.35899999999999999</v>
      </c>
      <c r="Q3080" s="195">
        <v>0.23699999999999999</v>
      </c>
      <c r="R3080" s="195">
        <v>0.251</v>
      </c>
      <c r="S3080" s="195">
        <v>8.7999999999999995E-2</v>
      </c>
      <c r="T3080" s="195">
        <v>9.7000000000000003E-2</v>
      </c>
      <c r="U3080" s="195">
        <v>1.4E-2</v>
      </c>
      <c r="V3080" s="195">
        <v>1.7999999999999999E-2</v>
      </c>
      <c r="W3080" s="195">
        <v>0.21</v>
      </c>
      <c r="X3080" s="195">
        <v>0.223</v>
      </c>
      <c r="Y3080" s="195">
        <v>0</v>
      </c>
      <c r="Z3080" s="195">
        <v>1E-3</v>
      </c>
      <c r="AA3080" s="195">
        <v>1.7999999999999999E-2</v>
      </c>
      <c r="AB3080" s="195">
        <v>2.3E-2</v>
      </c>
    </row>
    <row r="3081" spans="1:28" x14ac:dyDescent="0.25">
      <c r="A3081" s="94" t="s">
        <v>4524</v>
      </c>
      <c r="B3081" s="195" t="s">
        <v>143</v>
      </c>
      <c r="C3081" s="195">
        <v>0.39359267734553777</v>
      </c>
      <c r="D3081" s="195">
        <v>0.27231121281464532</v>
      </c>
      <c r="E3081" s="195">
        <v>0.11899313501144165</v>
      </c>
      <c r="F3081" s="195">
        <v>6.8649885583524023E-3</v>
      </c>
      <c r="G3081" s="195">
        <v>0.19679633867276888</v>
      </c>
      <c r="H3081" s="195" t="s">
        <v>143</v>
      </c>
      <c r="I3081" s="195">
        <v>1.1441647597254004E-2</v>
      </c>
      <c r="J3081" s="194">
        <v>1</v>
      </c>
      <c r="K3081" s="196">
        <v>437</v>
      </c>
      <c r="L3081" s="94"/>
      <c r="M3081" s="195" t="s">
        <v>143</v>
      </c>
      <c r="N3081" s="195" t="s">
        <v>143</v>
      </c>
      <c r="O3081" s="195">
        <v>0.34899999999999998</v>
      </c>
      <c r="P3081" s="195">
        <v>0.44</v>
      </c>
      <c r="Q3081" s="195">
        <v>0.23300000000000001</v>
      </c>
      <c r="R3081" s="195">
        <v>0.316</v>
      </c>
      <c r="S3081" s="195">
        <v>9.1999999999999998E-2</v>
      </c>
      <c r="T3081" s="195">
        <v>0.153</v>
      </c>
      <c r="U3081" s="195">
        <v>2E-3</v>
      </c>
      <c r="V3081" s="195">
        <v>0.02</v>
      </c>
      <c r="W3081" s="195">
        <v>0.16200000000000001</v>
      </c>
      <c r="X3081" s="195">
        <v>0.23699999999999999</v>
      </c>
      <c r="Y3081" s="195" t="s">
        <v>143</v>
      </c>
      <c r="Z3081" s="195" t="s">
        <v>143</v>
      </c>
      <c r="AA3081" s="195">
        <v>5.0000000000000001E-3</v>
      </c>
      <c r="AB3081" s="195">
        <v>2.7E-2</v>
      </c>
    </row>
    <row r="3082" spans="1:28" x14ac:dyDescent="0.25">
      <c r="A3082" s="94" t="s">
        <v>4525</v>
      </c>
      <c r="B3082" s="195" t="s">
        <v>143</v>
      </c>
      <c r="C3082" s="195">
        <v>0.14956011730205279</v>
      </c>
      <c r="D3082" s="195">
        <v>0.19354838709677419</v>
      </c>
      <c r="E3082" s="195">
        <v>0.10263929618768329</v>
      </c>
      <c r="F3082" s="195">
        <v>1.466275659824047E-2</v>
      </c>
      <c r="G3082" s="195">
        <v>0.50733137829912023</v>
      </c>
      <c r="H3082" s="195" t="s">
        <v>143</v>
      </c>
      <c r="I3082" s="195">
        <v>3.2258064516129031E-2</v>
      </c>
      <c r="J3082" s="194">
        <v>1</v>
      </c>
      <c r="K3082" s="196">
        <v>341</v>
      </c>
      <c r="L3082" s="94"/>
      <c r="M3082" s="195" t="s">
        <v>143</v>
      </c>
      <c r="N3082" s="195" t="s">
        <v>143</v>
      </c>
      <c r="O3082" s="195">
        <v>0.11600000000000001</v>
      </c>
      <c r="P3082" s="195">
        <v>0.191</v>
      </c>
      <c r="Q3082" s="195">
        <v>0.155</v>
      </c>
      <c r="R3082" s="195">
        <v>0.23899999999999999</v>
      </c>
      <c r="S3082" s="195">
        <v>7.4999999999999997E-2</v>
      </c>
      <c r="T3082" s="195">
        <v>0.13900000000000001</v>
      </c>
      <c r="U3082" s="195">
        <v>6.0000000000000001E-3</v>
      </c>
      <c r="V3082" s="195">
        <v>3.4000000000000002E-2</v>
      </c>
      <c r="W3082" s="195">
        <v>0.45400000000000001</v>
      </c>
      <c r="X3082" s="195">
        <v>0.56000000000000005</v>
      </c>
      <c r="Y3082" s="195" t="s">
        <v>143</v>
      </c>
      <c r="Z3082" s="195" t="s">
        <v>143</v>
      </c>
      <c r="AA3082" s="195">
        <v>1.7999999999999999E-2</v>
      </c>
      <c r="AB3082" s="195">
        <v>5.7000000000000002E-2</v>
      </c>
    </row>
    <row r="3083" spans="1:28" x14ac:dyDescent="0.25">
      <c r="A3083" s="94" t="s">
        <v>4526</v>
      </c>
      <c r="B3083" s="195">
        <v>0.6875</v>
      </c>
      <c r="C3083" s="195">
        <v>1.2254901960784314E-3</v>
      </c>
      <c r="D3083" s="195">
        <v>0.25612745098039214</v>
      </c>
      <c r="E3083" s="195">
        <v>2.8186274509803922E-2</v>
      </c>
      <c r="F3083" s="195">
        <v>8.5784313725490204E-3</v>
      </c>
      <c r="G3083" s="195">
        <v>7.3529411764705881E-3</v>
      </c>
      <c r="H3083" s="195" t="s">
        <v>143</v>
      </c>
      <c r="I3083" s="195">
        <v>1.1029411764705883E-2</v>
      </c>
      <c r="J3083" s="194">
        <v>0.99999999999999989</v>
      </c>
      <c r="K3083" s="196">
        <v>816</v>
      </c>
      <c r="L3083" s="94"/>
      <c r="M3083" s="195">
        <v>0.65500000000000003</v>
      </c>
      <c r="N3083" s="195">
        <v>0.71799999999999997</v>
      </c>
      <c r="O3083" s="195">
        <v>0</v>
      </c>
      <c r="P3083" s="195">
        <v>7.0000000000000001E-3</v>
      </c>
      <c r="Q3083" s="195">
        <v>0.22700000000000001</v>
      </c>
      <c r="R3083" s="195">
        <v>0.28699999999999998</v>
      </c>
      <c r="S3083" s="195">
        <v>1.9E-2</v>
      </c>
      <c r="T3083" s="195">
        <v>4.2000000000000003E-2</v>
      </c>
      <c r="U3083" s="195">
        <v>4.0000000000000001E-3</v>
      </c>
      <c r="V3083" s="195">
        <v>1.7999999999999999E-2</v>
      </c>
      <c r="W3083" s="195">
        <v>3.0000000000000001E-3</v>
      </c>
      <c r="X3083" s="195">
        <v>1.6E-2</v>
      </c>
      <c r="Y3083" s="195" t="s">
        <v>143</v>
      </c>
      <c r="Z3083" s="195" t="s">
        <v>143</v>
      </c>
      <c r="AA3083" s="195">
        <v>6.0000000000000001E-3</v>
      </c>
      <c r="AB3083" s="195">
        <v>2.1000000000000001E-2</v>
      </c>
    </row>
    <row r="3084" spans="1:28" x14ac:dyDescent="0.25">
      <c r="A3084" s="94" t="s">
        <v>4527</v>
      </c>
      <c r="B3084" s="195">
        <v>6.7701863354037273E-2</v>
      </c>
      <c r="C3084" s="195">
        <v>0.29627329192546586</v>
      </c>
      <c r="D3084" s="195">
        <v>0.25279503105590062</v>
      </c>
      <c r="E3084" s="195">
        <v>9.0683229813664598E-2</v>
      </c>
      <c r="F3084" s="195">
        <v>3.2919254658385091E-2</v>
      </c>
      <c r="G3084" s="195">
        <v>0.24161490683229814</v>
      </c>
      <c r="H3084" s="195">
        <v>1.2422360248447205E-3</v>
      </c>
      <c r="I3084" s="195">
        <v>1.6770186335403725E-2</v>
      </c>
      <c r="J3084" s="194">
        <v>1</v>
      </c>
      <c r="K3084" s="196">
        <v>1610</v>
      </c>
      <c r="L3084" s="94"/>
      <c r="M3084" s="195">
        <v>5.6000000000000001E-2</v>
      </c>
      <c r="N3084" s="195">
        <v>8.1000000000000003E-2</v>
      </c>
      <c r="O3084" s="195">
        <v>0.27400000000000002</v>
      </c>
      <c r="P3084" s="195">
        <v>0.31900000000000001</v>
      </c>
      <c r="Q3084" s="195">
        <v>0.23200000000000001</v>
      </c>
      <c r="R3084" s="195">
        <v>0.27500000000000002</v>
      </c>
      <c r="S3084" s="195">
        <v>7.8E-2</v>
      </c>
      <c r="T3084" s="195">
        <v>0.106</v>
      </c>
      <c r="U3084" s="195">
        <v>2.5000000000000001E-2</v>
      </c>
      <c r="V3084" s="195">
        <v>4.2999999999999997E-2</v>
      </c>
      <c r="W3084" s="195">
        <v>0.221</v>
      </c>
      <c r="X3084" s="195">
        <v>0.26300000000000001</v>
      </c>
      <c r="Y3084" s="195">
        <v>0</v>
      </c>
      <c r="Z3084" s="195">
        <v>5.0000000000000001E-3</v>
      </c>
      <c r="AA3084" s="195">
        <v>1.2E-2</v>
      </c>
      <c r="AB3084" s="195">
        <v>2.4E-2</v>
      </c>
    </row>
    <row r="3085" spans="1:28" x14ac:dyDescent="0.25">
      <c r="A3085" s="94" t="s">
        <v>4528</v>
      </c>
      <c r="B3085" s="195">
        <v>0.33666191155492153</v>
      </c>
      <c r="C3085" s="195">
        <v>0.52591535901093678</v>
      </c>
      <c r="D3085" s="195">
        <v>6.4194008559201141E-2</v>
      </c>
      <c r="E3085" s="195">
        <v>1.6167379933428434E-2</v>
      </c>
      <c r="F3085" s="195">
        <v>4.7551117451260106E-4</v>
      </c>
      <c r="G3085" s="195">
        <v>4.232049453162149E-2</v>
      </c>
      <c r="H3085" s="195">
        <v>4.7551117451260106E-4</v>
      </c>
      <c r="I3085" s="195">
        <v>1.378982406086543E-2</v>
      </c>
      <c r="J3085" s="194">
        <v>1</v>
      </c>
      <c r="K3085" s="196">
        <v>2103</v>
      </c>
      <c r="L3085" s="94"/>
      <c r="M3085" s="195">
        <v>0.317</v>
      </c>
      <c r="N3085" s="195">
        <v>0.35699999999999998</v>
      </c>
      <c r="O3085" s="195">
        <v>0.505</v>
      </c>
      <c r="P3085" s="195">
        <v>0.54700000000000004</v>
      </c>
      <c r="Q3085" s="195">
        <v>5.3999999999999999E-2</v>
      </c>
      <c r="R3085" s="195">
        <v>7.4999999999999997E-2</v>
      </c>
      <c r="S3085" s="195">
        <v>1.2E-2</v>
      </c>
      <c r="T3085" s="195">
        <v>2.3E-2</v>
      </c>
      <c r="U3085" s="195">
        <v>0</v>
      </c>
      <c r="V3085" s="195">
        <v>3.0000000000000001E-3</v>
      </c>
      <c r="W3085" s="195">
        <v>3.5000000000000003E-2</v>
      </c>
      <c r="X3085" s="195">
        <v>5.1999999999999998E-2</v>
      </c>
      <c r="Y3085" s="195">
        <v>0</v>
      </c>
      <c r="Z3085" s="195">
        <v>3.0000000000000001E-3</v>
      </c>
      <c r="AA3085" s="195">
        <v>0.01</v>
      </c>
      <c r="AB3085" s="195">
        <v>0.02</v>
      </c>
    </row>
    <row r="3086" spans="1:28" x14ac:dyDescent="0.25">
      <c r="A3086" s="94" t="s">
        <v>4529</v>
      </c>
      <c r="B3086" s="195" t="s">
        <v>143</v>
      </c>
      <c r="C3086" s="195">
        <v>0.27272727272727271</v>
      </c>
      <c r="D3086" s="195">
        <v>0.30221130221130221</v>
      </c>
      <c r="E3086" s="195">
        <v>0.16216216216216217</v>
      </c>
      <c r="F3086" s="195">
        <v>9.8280098280098278E-3</v>
      </c>
      <c r="G3086" s="195">
        <v>0.21867321867321868</v>
      </c>
      <c r="H3086" s="195" t="s">
        <v>143</v>
      </c>
      <c r="I3086" s="195">
        <v>3.4398034398034398E-2</v>
      </c>
      <c r="J3086" s="194">
        <v>0.99999999999999989</v>
      </c>
      <c r="K3086" s="196">
        <v>407</v>
      </c>
      <c r="L3086" s="94"/>
      <c r="M3086" s="195" t="s">
        <v>143</v>
      </c>
      <c r="N3086" s="195" t="s">
        <v>143</v>
      </c>
      <c r="O3086" s="195">
        <v>0.23200000000000001</v>
      </c>
      <c r="P3086" s="195">
        <v>0.318</v>
      </c>
      <c r="Q3086" s="195">
        <v>0.26</v>
      </c>
      <c r="R3086" s="195">
        <v>0.34899999999999998</v>
      </c>
      <c r="S3086" s="195">
        <v>0.13</v>
      </c>
      <c r="T3086" s="195">
        <v>0.20100000000000001</v>
      </c>
      <c r="U3086" s="195">
        <v>4.0000000000000001E-3</v>
      </c>
      <c r="V3086" s="195">
        <v>2.5000000000000001E-2</v>
      </c>
      <c r="W3086" s="195">
        <v>0.18099999999999999</v>
      </c>
      <c r="X3086" s="195">
        <v>0.26100000000000001</v>
      </c>
      <c r="Y3086" s="195" t="s">
        <v>143</v>
      </c>
      <c r="Z3086" s="195" t="s">
        <v>143</v>
      </c>
      <c r="AA3086" s="195">
        <v>2.1000000000000001E-2</v>
      </c>
      <c r="AB3086" s="195">
        <v>5.7000000000000002E-2</v>
      </c>
    </row>
    <row r="3087" spans="1:28" x14ac:dyDescent="0.25">
      <c r="A3087" s="94" t="s">
        <v>4530</v>
      </c>
      <c r="B3087" s="195" t="s">
        <v>143</v>
      </c>
      <c r="C3087" s="195">
        <v>0.28811369509043927</v>
      </c>
      <c r="D3087" s="195">
        <v>0.22136089577950044</v>
      </c>
      <c r="E3087" s="195">
        <v>0.11455641688199827</v>
      </c>
      <c r="F3087" s="195">
        <v>1.5503875968992248E-2</v>
      </c>
      <c r="G3087" s="195">
        <v>0.34280792420327305</v>
      </c>
      <c r="H3087" s="195" t="s">
        <v>143</v>
      </c>
      <c r="I3087" s="195">
        <v>1.7657192075796729E-2</v>
      </c>
      <c r="J3087" s="194">
        <v>1</v>
      </c>
      <c r="K3087" s="196">
        <v>2322</v>
      </c>
      <c r="L3087" s="94"/>
      <c r="M3087" s="195" t="s">
        <v>143</v>
      </c>
      <c r="N3087" s="195" t="s">
        <v>143</v>
      </c>
      <c r="O3087" s="195">
        <v>0.27</v>
      </c>
      <c r="P3087" s="195">
        <v>0.307</v>
      </c>
      <c r="Q3087" s="195">
        <v>0.20499999999999999</v>
      </c>
      <c r="R3087" s="195">
        <v>0.23899999999999999</v>
      </c>
      <c r="S3087" s="195">
        <v>0.10199999999999999</v>
      </c>
      <c r="T3087" s="195">
        <v>0.128</v>
      </c>
      <c r="U3087" s="195">
        <v>1.0999999999999999E-2</v>
      </c>
      <c r="V3087" s="195">
        <v>2.1000000000000001E-2</v>
      </c>
      <c r="W3087" s="195">
        <v>0.32400000000000001</v>
      </c>
      <c r="X3087" s="195">
        <v>0.36199999999999999</v>
      </c>
      <c r="Y3087" s="195" t="s">
        <v>143</v>
      </c>
      <c r="Z3087" s="195" t="s">
        <v>143</v>
      </c>
      <c r="AA3087" s="195">
        <v>1.2999999999999999E-2</v>
      </c>
      <c r="AB3087" s="195">
        <v>2.4E-2</v>
      </c>
    </row>
    <row r="3088" spans="1:28" x14ac:dyDescent="0.25">
      <c r="A3088" s="94" t="s">
        <v>4531</v>
      </c>
      <c r="B3088" s="195" t="s">
        <v>143</v>
      </c>
      <c r="C3088" s="195">
        <v>0.60238568588469188</v>
      </c>
      <c r="D3088" s="195">
        <v>0.29025844930417494</v>
      </c>
      <c r="E3088" s="195">
        <v>5.7654075546719682E-2</v>
      </c>
      <c r="F3088" s="195">
        <v>1.9880715705765406E-3</v>
      </c>
      <c r="G3088" s="195">
        <v>2.584493041749503E-2</v>
      </c>
      <c r="H3088" s="195" t="s">
        <v>143</v>
      </c>
      <c r="I3088" s="195">
        <v>2.186878727634195E-2</v>
      </c>
      <c r="J3088" s="194">
        <v>1</v>
      </c>
      <c r="K3088" s="196">
        <v>503</v>
      </c>
      <c r="L3088" s="94"/>
      <c r="M3088" s="195" t="s">
        <v>143</v>
      </c>
      <c r="N3088" s="195" t="s">
        <v>143</v>
      </c>
      <c r="O3088" s="195">
        <v>0.55900000000000005</v>
      </c>
      <c r="P3088" s="195">
        <v>0.64400000000000002</v>
      </c>
      <c r="Q3088" s="195">
        <v>0.252</v>
      </c>
      <c r="R3088" s="195">
        <v>0.33100000000000002</v>
      </c>
      <c r="S3088" s="195">
        <v>0.04</v>
      </c>
      <c r="T3088" s="195">
        <v>8.2000000000000003E-2</v>
      </c>
      <c r="U3088" s="195">
        <v>0</v>
      </c>
      <c r="V3088" s="195">
        <v>1.0999999999999999E-2</v>
      </c>
      <c r="W3088" s="195">
        <v>1.4999999999999999E-2</v>
      </c>
      <c r="X3088" s="195">
        <v>4.3999999999999997E-2</v>
      </c>
      <c r="Y3088" s="195" t="s">
        <v>143</v>
      </c>
      <c r="Z3088" s="195" t="s">
        <v>143</v>
      </c>
      <c r="AA3088" s="195">
        <v>1.2E-2</v>
      </c>
      <c r="AB3088" s="195">
        <v>3.9E-2</v>
      </c>
    </row>
    <row r="3089" spans="1:28" x14ac:dyDescent="0.25">
      <c r="A3089" s="94" t="s">
        <v>4532</v>
      </c>
      <c r="B3089" s="195" t="s">
        <v>143</v>
      </c>
      <c r="C3089" s="195">
        <v>0.26829268292682928</v>
      </c>
      <c r="D3089" s="195">
        <v>0.29268292682926828</v>
      </c>
      <c r="E3089" s="195">
        <v>0.11632270168855535</v>
      </c>
      <c r="F3089" s="195">
        <v>1.6885553470919325E-2</v>
      </c>
      <c r="G3089" s="195">
        <v>0.27204502814258913</v>
      </c>
      <c r="H3089" s="195">
        <v>1.876172607879925E-3</v>
      </c>
      <c r="I3089" s="195">
        <v>3.1894934333958722E-2</v>
      </c>
      <c r="J3089" s="194">
        <v>1</v>
      </c>
      <c r="K3089" s="196">
        <v>533</v>
      </c>
      <c r="L3089" s="94"/>
      <c r="M3089" s="195" t="s">
        <v>143</v>
      </c>
      <c r="N3089" s="195" t="s">
        <v>143</v>
      </c>
      <c r="O3089" s="195">
        <v>0.23200000000000001</v>
      </c>
      <c r="P3089" s="195">
        <v>0.307</v>
      </c>
      <c r="Q3089" s="195">
        <v>0.25600000000000001</v>
      </c>
      <c r="R3089" s="195">
        <v>0.33300000000000002</v>
      </c>
      <c r="S3089" s="195">
        <v>9.1999999999999998E-2</v>
      </c>
      <c r="T3089" s="195">
        <v>0.14599999999999999</v>
      </c>
      <c r="U3089" s="195">
        <v>8.9999999999999993E-3</v>
      </c>
      <c r="V3089" s="195">
        <v>3.2000000000000001E-2</v>
      </c>
      <c r="W3089" s="195">
        <v>0.23599999999999999</v>
      </c>
      <c r="X3089" s="195">
        <v>0.311</v>
      </c>
      <c r="Y3089" s="195">
        <v>0</v>
      </c>
      <c r="Z3089" s="195">
        <v>1.0999999999999999E-2</v>
      </c>
      <c r="AA3089" s="195">
        <v>0.02</v>
      </c>
      <c r="AB3089" s="195">
        <v>0.05</v>
      </c>
    </row>
    <row r="3090" spans="1:28" x14ac:dyDescent="0.25">
      <c r="A3090" s="94" t="s">
        <v>4533</v>
      </c>
      <c r="B3090" s="195" t="s">
        <v>143</v>
      </c>
      <c r="C3090" s="195">
        <v>0.39743589743589741</v>
      </c>
      <c r="D3090" s="195">
        <v>0.22307692307692309</v>
      </c>
      <c r="E3090" s="195">
        <v>6.9230769230769235E-2</v>
      </c>
      <c r="F3090" s="195">
        <v>7.9487179487179482E-2</v>
      </c>
      <c r="G3090" s="195">
        <v>0.22307692307692309</v>
      </c>
      <c r="H3090" s="195" t="s">
        <v>143</v>
      </c>
      <c r="I3090" s="195">
        <v>7.6923076923076927E-3</v>
      </c>
      <c r="J3090" s="194">
        <v>0.99999999999999989</v>
      </c>
      <c r="K3090" s="196">
        <v>390</v>
      </c>
      <c r="L3090" s="94"/>
      <c r="M3090" s="195" t="s">
        <v>143</v>
      </c>
      <c r="N3090" s="195" t="s">
        <v>143</v>
      </c>
      <c r="O3090" s="195">
        <v>0.35</v>
      </c>
      <c r="P3090" s="195">
        <v>0.44700000000000001</v>
      </c>
      <c r="Q3090" s="195">
        <v>0.185</v>
      </c>
      <c r="R3090" s="195">
        <v>0.26700000000000002</v>
      </c>
      <c r="S3090" s="195">
        <v>4.8000000000000001E-2</v>
      </c>
      <c r="T3090" s="195">
        <v>9.9000000000000005E-2</v>
      </c>
      <c r="U3090" s="195">
        <v>5.7000000000000002E-2</v>
      </c>
      <c r="V3090" s="195">
        <v>0.111</v>
      </c>
      <c r="W3090" s="195">
        <v>0.185</v>
      </c>
      <c r="X3090" s="195">
        <v>0.26700000000000002</v>
      </c>
      <c r="Y3090" s="195" t="s">
        <v>143</v>
      </c>
      <c r="Z3090" s="195" t="s">
        <v>143</v>
      </c>
      <c r="AA3090" s="195">
        <v>3.0000000000000001E-3</v>
      </c>
      <c r="AB3090" s="195">
        <v>2.1999999999999999E-2</v>
      </c>
    </row>
    <row r="3091" spans="1:28" x14ac:dyDescent="0.25">
      <c r="A3091" s="94" t="s">
        <v>4534</v>
      </c>
      <c r="B3091" s="195" t="s">
        <v>143</v>
      </c>
      <c r="C3091" s="195">
        <v>0.16713091922005571</v>
      </c>
      <c r="D3091" s="195">
        <v>0.22841225626740946</v>
      </c>
      <c r="E3091" s="195">
        <v>6.9637883008356549E-2</v>
      </c>
      <c r="F3091" s="195">
        <v>2.2284122562674095E-2</v>
      </c>
      <c r="G3091" s="195">
        <v>0.49582172701949861</v>
      </c>
      <c r="H3091" s="195" t="s">
        <v>143</v>
      </c>
      <c r="I3091" s="195">
        <v>1.6713091922005572E-2</v>
      </c>
      <c r="J3091" s="194">
        <v>1</v>
      </c>
      <c r="K3091" s="196">
        <v>359</v>
      </c>
      <c r="L3091" s="94"/>
      <c r="M3091" s="195" t="s">
        <v>143</v>
      </c>
      <c r="N3091" s="195" t="s">
        <v>143</v>
      </c>
      <c r="O3091" s="195">
        <v>0.13200000000000001</v>
      </c>
      <c r="P3091" s="195">
        <v>0.20899999999999999</v>
      </c>
      <c r="Q3091" s="195">
        <v>0.188</v>
      </c>
      <c r="R3091" s="195">
        <v>0.27500000000000002</v>
      </c>
      <c r="S3091" s="195">
        <v>4.8000000000000001E-2</v>
      </c>
      <c r="T3091" s="195">
        <v>0.10100000000000001</v>
      </c>
      <c r="U3091" s="195">
        <v>1.0999999999999999E-2</v>
      </c>
      <c r="V3091" s="195">
        <v>4.2999999999999997E-2</v>
      </c>
      <c r="W3091" s="195">
        <v>0.44400000000000001</v>
      </c>
      <c r="X3091" s="195">
        <v>0.54700000000000004</v>
      </c>
      <c r="Y3091" s="195" t="s">
        <v>143</v>
      </c>
      <c r="Z3091" s="195" t="s">
        <v>143</v>
      </c>
      <c r="AA3091" s="195">
        <v>8.0000000000000002E-3</v>
      </c>
      <c r="AB3091" s="195">
        <v>3.5999999999999997E-2</v>
      </c>
    </row>
    <row r="3092" spans="1:28" x14ac:dyDescent="0.25">
      <c r="A3092" s="94" t="s">
        <v>4535</v>
      </c>
      <c r="B3092" s="195" t="s">
        <v>143</v>
      </c>
      <c r="C3092" s="195">
        <v>0.43301997649823737</v>
      </c>
      <c r="D3092" s="195">
        <v>0.36662749706227965</v>
      </c>
      <c r="E3092" s="195">
        <v>7.8730904817861339E-2</v>
      </c>
      <c r="F3092" s="195">
        <v>7.0505287896592246E-3</v>
      </c>
      <c r="G3092" s="195">
        <v>9.6944770857814333E-2</v>
      </c>
      <c r="H3092" s="195">
        <v>5.8754406580493535E-4</v>
      </c>
      <c r="I3092" s="195">
        <v>1.7038777908343124E-2</v>
      </c>
      <c r="J3092" s="194">
        <v>0.99999999999999989</v>
      </c>
      <c r="K3092" s="196">
        <v>1702</v>
      </c>
      <c r="L3092" s="94"/>
      <c r="M3092" s="195" t="s">
        <v>143</v>
      </c>
      <c r="N3092" s="195" t="s">
        <v>143</v>
      </c>
      <c r="O3092" s="195">
        <v>0.41</v>
      </c>
      <c r="P3092" s="195">
        <v>0.45700000000000002</v>
      </c>
      <c r="Q3092" s="195">
        <v>0.34399999999999997</v>
      </c>
      <c r="R3092" s="195">
        <v>0.39</v>
      </c>
      <c r="S3092" s="195">
        <v>6.7000000000000004E-2</v>
      </c>
      <c r="T3092" s="195">
        <v>9.1999999999999998E-2</v>
      </c>
      <c r="U3092" s="195">
        <v>4.0000000000000001E-3</v>
      </c>
      <c r="V3092" s="195">
        <v>1.2E-2</v>
      </c>
      <c r="W3092" s="195">
        <v>8.4000000000000005E-2</v>
      </c>
      <c r="X3092" s="195">
        <v>0.112</v>
      </c>
      <c r="Y3092" s="195">
        <v>0</v>
      </c>
      <c r="Z3092" s="195">
        <v>3.0000000000000001E-3</v>
      </c>
      <c r="AA3092" s="195">
        <v>1.2E-2</v>
      </c>
      <c r="AB3092" s="195">
        <v>2.4E-2</v>
      </c>
    </row>
    <row r="3093" spans="1:28" x14ac:dyDescent="0.25">
      <c r="A3093" s="94" t="s">
        <v>4536</v>
      </c>
      <c r="B3093" s="195" t="s">
        <v>143</v>
      </c>
      <c r="C3093" s="195">
        <v>0.48118279569892475</v>
      </c>
      <c r="D3093" s="195">
        <v>0.27419354838709675</v>
      </c>
      <c r="E3093" s="195">
        <v>7.2580645161290328E-2</v>
      </c>
      <c r="F3093" s="195">
        <v>5.3763440860215058E-3</v>
      </c>
      <c r="G3093" s="195">
        <v>0.13440860215053763</v>
      </c>
      <c r="H3093" s="195" t="s">
        <v>143</v>
      </c>
      <c r="I3093" s="195">
        <v>3.2258064516129031E-2</v>
      </c>
      <c r="J3093" s="194">
        <v>1</v>
      </c>
      <c r="K3093" s="196">
        <v>372</v>
      </c>
      <c r="L3093" s="94"/>
      <c r="M3093" s="195" t="s">
        <v>143</v>
      </c>
      <c r="N3093" s="195" t="s">
        <v>143</v>
      </c>
      <c r="O3093" s="195">
        <v>0.43099999999999999</v>
      </c>
      <c r="P3093" s="195">
        <v>0.53200000000000003</v>
      </c>
      <c r="Q3093" s="195">
        <v>0.23100000000000001</v>
      </c>
      <c r="R3093" s="195">
        <v>0.32200000000000001</v>
      </c>
      <c r="S3093" s="195">
        <v>0.05</v>
      </c>
      <c r="T3093" s="195">
        <v>0.104</v>
      </c>
      <c r="U3093" s="195">
        <v>1E-3</v>
      </c>
      <c r="V3093" s="195">
        <v>1.9E-2</v>
      </c>
      <c r="W3093" s="195">
        <v>0.10299999999999999</v>
      </c>
      <c r="X3093" s="195">
        <v>0.17299999999999999</v>
      </c>
      <c r="Y3093" s="195" t="s">
        <v>143</v>
      </c>
      <c r="Z3093" s="195" t="s">
        <v>143</v>
      </c>
      <c r="AA3093" s="195">
        <v>1.9E-2</v>
      </c>
      <c r="AB3093" s="195">
        <v>5.6000000000000001E-2</v>
      </c>
    </row>
    <row r="3094" spans="1:28" x14ac:dyDescent="0.25">
      <c r="A3094" s="94" t="s">
        <v>4537</v>
      </c>
      <c r="B3094" s="195">
        <v>5.6522101057188044E-2</v>
      </c>
      <c r="C3094" s="195">
        <v>0.29201698160326311</v>
      </c>
      <c r="D3094" s="195">
        <v>0.27819861816365604</v>
      </c>
      <c r="E3094" s="195">
        <v>9.3065845334221256E-2</v>
      </c>
      <c r="F3094" s="195">
        <v>1.6565387496878383E-2</v>
      </c>
      <c r="G3094" s="195">
        <v>0.22284192125197702</v>
      </c>
      <c r="H3094" s="195">
        <v>4.162157662532257E-3</v>
      </c>
      <c r="I3094" s="195">
        <v>3.6626987430283857E-2</v>
      </c>
      <c r="J3094" s="194">
        <v>0.99999999999999989</v>
      </c>
      <c r="K3094" s="196">
        <v>12013</v>
      </c>
      <c r="L3094" s="94"/>
      <c r="M3094" s="195">
        <v>5.2999999999999999E-2</v>
      </c>
      <c r="N3094" s="195">
        <v>6.0999999999999999E-2</v>
      </c>
      <c r="O3094" s="195">
        <v>0.28399999999999997</v>
      </c>
      <c r="P3094" s="195">
        <v>0.3</v>
      </c>
      <c r="Q3094" s="195">
        <v>0.27</v>
      </c>
      <c r="R3094" s="195">
        <v>0.28599999999999998</v>
      </c>
      <c r="S3094" s="195">
        <v>8.7999999999999995E-2</v>
      </c>
      <c r="T3094" s="195">
        <v>9.8000000000000004E-2</v>
      </c>
      <c r="U3094" s="195">
        <v>1.4E-2</v>
      </c>
      <c r="V3094" s="195">
        <v>1.9E-2</v>
      </c>
      <c r="W3094" s="195">
        <v>0.215</v>
      </c>
      <c r="X3094" s="195">
        <v>0.23</v>
      </c>
      <c r="Y3094" s="195">
        <v>3.0000000000000001E-3</v>
      </c>
      <c r="Z3094" s="195">
        <v>5.0000000000000001E-3</v>
      </c>
      <c r="AA3094" s="195">
        <v>3.3000000000000002E-2</v>
      </c>
      <c r="AB3094" s="195">
        <v>0.04</v>
      </c>
    </row>
    <row r="3095" spans="1:28" x14ac:dyDescent="0.25">
      <c r="A3095" s="94" t="s">
        <v>4538</v>
      </c>
      <c r="B3095" s="195" t="s">
        <v>143</v>
      </c>
      <c r="C3095" s="195">
        <v>0.34313725490196079</v>
      </c>
      <c r="D3095" s="195">
        <v>0.30392156862745096</v>
      </c>
      <c r="E3095" s="195">
        <v>9.1503267973856203E-2</v>
      </c>
      <c r="F3095" s="195">
        <v>9.8039215686274508E-3</v>
      </c>
      <c r="G3095" s="195">
        <v>0.22549019607843138</v>
      </c>
      <c r="H3095" s="195" t="s">
        <v>143</v>
      </c>
      <c r="I3095" s="195">
        <v>2.6143790849673203E-2</v>
      </c>
      <c r="J3095" s="194">
        <v>0.99999999999999989</v>
      </c>
      <c r="K3095" s="196">
        <v>306</v>
      </c>
      <c r="L3095" s="94"/>
      <c r="M3095" s="195" t="s">
        <v>143</v>
      </c>
      <c r="N3095" s="195" t="s">
        <v>143</v>
      </c>
      <c r="O3095" s="195">
        <v>0.29199999999999998</v>
      </c>
      <c r="P3095" s="195">
        <v>0.39800000000000002</v>
      </c>
      <c r="Q3095" s="195">
        <v>0.255</v>
      </c>
      <c r="R3095" s="195">
        <v>0.35799999999999998</v>
      </c>
      <c r="S3095" s="195">
        <v>6.4000000000000001E-2</v>
      </c>
      <c r="T3095" s="195">
        <v>0.129</v>
      </c>
      <c r="U3095" s="195">
        <v>3.0000000000000001E-3</v>
      </c>
      <c r="V3095" s="195">
        <v>2.8000000000000001E-2</v>
      </c>
      <c r="W3095" s="195">
        <v>0.182</v>
      </c>
      <c r="X3095" s="195">
        <v>0.27600000000000002</v>
      </c>
      <c r="Y3095" s="195" t="s">
        <v>143</v>
      </c>
      <c r="Z3095" s="195" t="s">
        <v>143</v>
      </c>
      <c r="AA3095" s="195">
        <v>1.2999999999999999E-2</v>
      </c>
      <c r="AB3095" s="195">
        <v>5.0999999999999997E-2</v>
      </c>
    </row>
    <row r="3096" spans="1:28" x14ac:dyDescent="0.25">
      <c r="A3096" s="94" t="s">
        <v>4539</v>
      </c>
      <c r="B3096" s="195" t="s">
        <v>143</v>
      </c>
      <c r="C3096" s="195">
        <v>9.8425196850393706E-2</v>
      </c>
      <c r="D3096" s="195">
        <v>0.21653543307086615</v>
      </c>
      <c r="E3096" s="195">
        <v>6.2992125984251968E-2</v>
      </c>
      <c r="F3096" s="195">
        <v>1.1811023622047244E-2</v>
      </c>
      <c r="G3096" s="195">
        <v>0.54330708661417326</v>
      </c>
      <c r="H3096" s="195">
        <v>1.5748031496062992E-2</v>
      </c>
      <c r="I3096" s="195">
        <v>5.1181102362204724E-2</v>
      </c>
      <c r="J3096" s="194">
        <v>1</v>
      </c>
      <c r="K3096" s="196">
        <v>254</v>
      </c>
      <c r="L3096" s="94"/>
      <c r="M3096" s="195" t="s">
        <v>143</v>
      </c>
      <c r="N3096" s="195" t="s">
        <v>143</v>
      </c>
      <c r="O3096" s="195">
        <v>6.8000000000000005E-2</v>
      </c>
      <c r="P3096" s="195">
        <v>0.14099999999999999</v>
      </c>
      <c r="Q3096" s="195">
        <v>0.17</v>
      </c>
      <c r="R3096" s="195">
        <v>0.27100000000000002</v>
      </c>
      <c r="S3096" s="195">
        <v>3.9E-2</v>
      </c>
      <c r="T3096" s="195">
        <v>0.1</v>
      </c>
      <c r="U3096" s="195">
        <v>4.0000000000000001E-3</v>
      </c>
      <c r="V3096" s="195">
        <v>3.4000000000000002E-2</v>
      </c>
      <c r="W3096" s="195">
        <v>0.48199999999999998</v>
      </c>
      <c r="X3096" s="195">
        <v>0.60299999999999998</v>
      </c>
      <c r="Y3096" s="195">
        <v>6.0000000000000001E-3</v>
      </c>
      <c r="Z3096" s="195">
        <v>0.04</v>
      </c>
      <c r="AA3096" s="195">
        <v>0.03</v>
      </c>
      <c r="AB3096" s="195">
        <v>8.5999999999999993E-2</v>
      </c>
    </row>
    <row r="3097" spans="1:28" x14ac:dyDescent="0.25">
      <c r="A3097" s="94" t="s">
        <v>4540</v>
      </c>
      <c r="B3097" s="195">
        <v>0.45085662759242562</v>
      </c>
      <c r="C3097" s="195" t="s">
        <v>143</v>
      </c>
      <c r="D3097" s="195">
        <v>0.42831379621280435</v>
      </c>
      <c r="E3097" s="195">
        <v>3.4265103697024346E-2</v>
      </c>
      <c r="F3097" s="195">
        <v>1.8034265103697023E-3</v>
      </c>
      <c r="G3097" s="195">
        <v>1.4427412082957619E-2</v>
      </c>
      <c r="H3097" s="195" t="s">
        <v>143</v>
      </c>
      <c r="I3097" s="195">
        <v>7.0333633904418394E-2</v>
      </c>
      <c r="J3097" s="194">
        <v>1</v>
      </c>
      <c r="K3097" s="196">
        <v>1109</v>
      </c>
      <c r="L3097" s="94"/>
      <c r="M3097" s="195">
        <v>0.42199999999999999</v>
      </c>
      <c r="N3097" s="195">
        <v>0.48</v>
      </c>
      <c r="O3097" s="195" t="s">
        <v>143</v>
      </c>
      <c r="P3097" s="195" t="s">
        <v>143</v>
      </c>
      <c r="Q3097" s="195">
        <v>0.39900000000000002</v>
      </c>
      <c r="R3097" s="195">
        <v>0.45800000000000002</v>
      </c>
      <c r="S3097" s="195">
        <v>2.5000000000000001E-2</v>
      </c>
      <c r="T3097" s="195">
        <v>4.7E-2</v>
      </c>
      <c r="U3097" s="195">
        <v>0</v>
      </c>
      <c r="V3097" s="195">
        <v>7.0000000000000001E-3</v>
      </c>
      <c r="W3097" s="195">
        <v>8.9999999999999993E-3</v>
      </c>
      <c r="X3097" s="195">
        <v>2.3E-2</v>
      </c>
      <c r="Y3097" s="195" t="s">
        <v>143</v>
      </c>
      <c r="Z3097" s="195" t="s">
        <v>143</v>
      </c>
      <c r="AA3097" s="195">
        <v>5.7000000000000002E-2</v>
      </c>
      <c r="AB3097" s="195">
        <v>8.6999999999999994E-2</v>
      </c>
    </row>
    <row r="3098" spans="1:28" x14ac:dyDescent="0.25">
      <c r="A3098" s="94" t="s">
        <v>4541</v>
      </c>
      <c r="B3098" s="195">
        <v>6.2398703403565639E-2</v>
      </c>
      <c r="C3098" s="195">
        <v>0.27876823338735818</v>
      </c>
      <c r="D3098" s="195">
        <v>0.2714748784440843</v>
      </c>
      <c r="E3098" s="195">
        <v>7.2123176661264179E-2</v>
      </c>
      <c r="F3098" s="195">
        <v>2.5121555915721232E-2</v>
      </c>
      <c r="G3098" s="195">
        <v>0.26012965964343598</v>
      </c>
      <c r="H3098" s="195">
        <v>3.2414910858995136E-3</v>
      </c>
      <c r="I3098" s="195">
        <v>2.674230145867099E-2</v>
      </c>
      <c r="J3098" s="194">
        <v>1</v>
      </c>
      <c r="K3098" s="196">
        <v>1234</v>
      </c>
      <c r="L3098" s="94"/>
      <c r="M3098" s="195">
        <v>0.05</v>
      </c>
      <c r="N3098" s="195">
        <v>7.6999999999999999E-2</v>
      </c>
      <c r="O3098" s="195">
        <v>0.254</v>
      </c>
      <c r="P3098" s="195">
        <v>0.30399999999999999</v>
      </c>
      <c r="Q3098" s="195">
        <v>0.247</v>
      </c>
      <c r="R3098" s="195">
        <v>0.29699999999999999</v>
      </c>
      <c r="S3098" s="195">
        <v>5.8999999999999997E-2</v>
      </c>
      <c r="T3098" s="195">
        <v>8.7999999999999995E-2</v>
      </c>
      <c r="U3098" s="195">
        <v>1.7999999999999999E-2</v>
      </c>
      <c r="V3098" s="195">
        <v>3.5000000000000003E-2</v>
      </c>
      <c r="W3098" s="195">
        <v>0.23599999999999999</v>
      </c>
      <c r="X3098" s="195">
        <v>0.28499999999999998</v>
      </c>
      <c r="Y3098" s="195">
        <v>1E-3</v>
      </c>
      <c r="Z3098" s="195">
        <v>8.0000000000000002E-3</v>
      </c>
      <c r="AA3098" s="195">
        <v>1.9E-2</v>
      </c>
      <c r="AB3098" s="195">
        <v>3.6999999999999998E-2</v>
      </c>
    </row>
    <row r="3099" spans="1:28" x14ac:dyDescent="0.25">
      <c r="A3099" s="94" t="s">
        <v>4542</v>
      </c>
      <c r="B3099" s="195">
        <v>0.26437346437346437</v>
      </c>
      <c r="C3099" s="195">
        <v>0.44226044226044225</v>
      </c>
      <c r="D3099" s="195">
        <v>0.16805896805896806</v>
      </c>
      <c r="E3099" s="195">
        <v>2.7518427518427518E-2</v>
      </c>
      <c r="F3099" s="195">
        <v>1.9656019656019656E-3</v>
      </c>
      <c r="G3099" s="195">
        <v>4.9140049140049137E-2</v>
      </c>
      <c r="H3099" s="195">
        <v>3.4398034398034397E-3</v>
      </c>
      <c r="I3099" s="195">
        <v>4.3243243243243246E-2</v>
      </c>
      <c r="J3099" s="194">
        <v>0.99999999999999989</v>
      </c>
      <c r="K3099" s="196">
        <v>2035</v>
      </c>
      <c r="L3099" s="94"/>
      <c r="M3099" s="195">
        <v>0.246</v>
      </c>
      <c r="N3099" s="195">
        <v>0.28399999999999997</v>
      </c>
      <c r="O3099" s="195">
        <v>0.42099999999999999</v>
      </c>
      <c r="P3099" s="195">
        <v>0.46400000000000002</v>
      </c>
      <c r="Q3099" s="195">
        <v>0.152</v>
      </c>
      <c r="R3099" s="195">
        <v>0.185</v>
      </c>
      <c r="S3099" s="195">
        <v>2.1000000000000001E-2</v>
      </c>
      <c r="T3099" s="195">
        <v>3.5999999999999997E-2</v>
      </c>
      <c r="U3099" s="195">
        <v>1E-3</v>
      </c>
      <c r="V3099" s="195">
        <v>5.0000000000000001E-3</v>
      </c>
      <c r="W3099" s="195">
        <v>4.1000000000000002E-2</v>
      </c>
      <c r="X3099" s="195">
        <v>5.8999999999999997E-2</v>
      </c>
      <c r="Y3099" s="195">
        <v>2E-3</v>
      </c>
      <c r="Z3099" s="195">
        <v>7.0000000000000001E-3</v>
      </c>
      <c r="AA3099" s="195">
        <v>3.5000000000000003E-2</v>
      </c>
      <c r="AB3099" s="195">
        <v>5.2999999999999999E-2</v>
      </c>
    </row>
    <row r="3100" spans="1:28" x14ac:dyDescent="0.25">
      <c r="A3100" s="94" t="s">
        <v>4543</v>
      </c>
      <c r="B3100" s="195" t="s">
        <v>143</v>
      </c>
      <c r="C3100" s="195">
        <v>0.22580645161290322</v>
      </c>
      <c r="D3100" s="195">
        <v>0.31378299120234604</v>
      </c>
      <c r="E3100" s="195">
        <v>0.20234604105571846</v>
      </c>
      <c r="F3100" s="195">
        <v>8.7976539589442824E-3</v>
      </c>
      <c r="G3100" s="195">
        <v>0.20234604105571846</v>
      </c>
      <c r="H3100" s="195">
        <v>8.7976539589442824E-3</v>
      </c>
      <c r="I3100" s="195">
        <v>3.8123167155425221E-2</v>
      </c>
      <c r="J3100" s="194">
        <v>1</v>
      </c>
      <c r="K3100" s="196">
        <v>341</v>
      </c>
      <c r="L3100" s="94"/>
      <c r="M3100" s="195" t="s">
        <v>143</v>
      </c>
      <c r="N3100" s="195" t="s">
        <v>143</v>
      </c>
      <c r="O3100" s="195">
        <v>0.185</v>
      </c>
      <c r="P3100" s="195">
        <v>0.27300000000000002</v>
      </c>
      <c r="Q3100" s="195">
        <v>0.26700000000000002</v>
      </c>
      <c r="R3100" s="195">
        <v>0.36499999999999999</v>
      </c>
      <c r="S3100" s="195">
        <v>0.16300000000000001</v>
      </c>
      <c r="T3100" s="195">
        <v>0.248</v>
      </c>
      <c r="U3100" s="195">
        <v>3.0000000000000001E-3</v>
      </c>
      <c r="V3100" s="195">
        <v>2.5999999999999999E-2</v>
      </c>
      <c r="W3100" s="195">
        <v>0.16300000000000001</v>
      </c>
      <c r="X3100" s="195">
        <v>0.248</v>
      </c>
      <c r="Y3100" s="195">
        <v>3.0000000000000001E-3</v>
      </c>
      <c r="Z3100" s="195">
        <v>2.5999999999999999E-2</v>
      </c>
      <c r="AA3100" s="195">
        <v>2.1999999999999999E-2</v>
      </c>
      <c r="AB3100" s="195">
        <v>6.4000000000000001E-2</v>
      </c>
    </row>
    <row r="3101" spans="1:28" x14ac:dyDescent="0.25">
      <c r="A3101" s="94" t="s">
        <v>4544</v>
      </c>
      <c r="B3101" s="195" t="s">
        <v>143</v>
      </c>
      <c r="C3101" s="195">
        <v>0.20933424845573095</v>
      </c>
      <c r="D3101" s="195">
        <v>0.25257378174330819</v>
      </c>
      <c r="E3101" s="195">
        <v>0.10501029512697323</v>
      </c>
      <c r="F3101" s="195">
        <v>2.1276595744680851E-2</v>
      </c>
      <c r="G3101" s="195">
        <v>0.38709677419354838</v>
      </c>
      <c r="H3101" s="195">
        <v>6.1770761839396015E-3</v>
      </c>
      <c r="I3101" s="195">
        <v>1.8531228551818806E-2</v>
      </c>
      <c r="J3101" s="194">
        <v>1</v>
      </c>
      <c r="K3101" s="196">
        <v>1457</v>
      </c>
      <c r="L3101" s="94"/>
      <c r="M3101" s="195" t="s">
        <v>143</v>
      </c>
      <c r="N3101" s="195" t="s">
        <v>143</v>
      </c>
      <c r="O3101" s="195">
        <v>0.189</v>
      </c>
      <c r="P3101" s="195">
        <v>0.23100000000000001</v>
      </c>
      <c r="Q3101" s="195">
        <v>0.23100000000000001</v>
      </c>
      <c r="R3101" s="195">
        <v>0.27600000000000002</v>
      </c>
      <c r="S3101" s="195">
        <v>0.09</v>
      </c>
      <c r="T3101" s="195">
        <v>0.122</v>
      </c>
      <c r="U3101" s="195">
        <v>1.4999999999999999E-2</v>
      </c>
      <c r="V3101" s="195">
        <v>0.03</v>
      </c>
      <c r="W3101" s="195">
        <v>0.36199999999999999</v>
      </c>
      <c r="X3101" s="195">
        <v>0.41199999999999998</v>
      </c>
      <c r="Y3101" s="195">
        <v>3.0000000000000001E-3</v>
      </c>
      <c r="Z3101" s="195">
        <v>1.2E-2</v>
      </c>
      <c r="AA3101" s="195">
        <v>1.2999999999999999E-2</v>
      </c>
      <c r="AB3101" s="195">
        <v>2.7E-2</v>
      </c>
    </row>
    <row r="3102" spans="1:28" x14ac:dyDescent="0.25">
      <c r="A3102" s="94" t="s">
        <v>4545</v>
      </c>
      <c r="B3102" s="195" t="s">
        <v>143</v>
      </c>
      <c r="C3102" s="195">
        <v>0.58287292817679559</v>
      </c>
      <c r="D3102" s="195">
        <v>0.28453038674033149</v>
      </c>
      <c r="E3102" s="195">
        <v>4.1436464088397788E-2</v>
      </c>
      <c r="F3102" s="195">
        <v>2.7624309392265192E-3</v>
      </c>
      <c r="G3102" s="195">
        <v>3.591160220994475E-2</v>
      </c>
      <c r="H3102" s="195" t="s">
        <v>143</v>
      </c>
      <c r="I3102" s="195">
        <v>5.2486187845303865E-2</v>
      </c>
      <c r="J3102" s="194">
        <v>1</v>
      </c>
      <c r="K3102" s="196">
        <v>362</v>
      </c>
      <c r="L3102" s="94"/>
      <c r="M3102" s="195" t="s">
        <v>143</v>
      </c>
      <c r="N3102" s="195" t="s">
        <v>143</v>
      </c>
      <c r="O3102" s="195">
        <v>0.53100000000000003</v>
      </c>
      <c r="P3102" s="195">
        <v>0.63300000000000001</v>
      </c>
      <c r="Q3102" s="195">
        <v>0.24099999999999999</v>
      </c>
      <c r="R3102" s="195">
        <v>0.33300000000000002</v>
      </c>
      <c r="S3102" s="195">
        <v>2.5000000000000001E-2</v>
      </c>
      <c r="T3102" s="195">
        <v>6.7000000000000004E-2</v>
      </c>
      <c r="U3102" s="195">
        <v>0</v>
      </c>
      <c r="V3102" s="195">
        <v>1.4999999999999999E-2</v>
      </c>
      <c r="W3102" s="195">
        <v>2.1000000000000001E-2</v>
      </c>
      <c r="X3102" s="195">
        <v>0.06</v>
      </c>
      <c r="Y3102" s="195" t="s">
        <v>143</v>
      </c>
      <c r="Z3102" s="195" t="s">
        <v>143</v>
      </c>
      <c r="AA3102" s="195">
        <v>3.4000000000000002E-2</v>
      </c>
      <c r="AB3102" s="195">
        <v>8.1000000000000003E-2</v>
      </c>
    </row>
    <row r="3103" spans="1:28" x14ac:dyDescent="0.25">
      <c r="A3103" s="94" t="s">
        <v>4546</v>
      </c>
      <c r="B3103" s="195" t="s">
        <v>143</v>
      </c>
      <c r="C3103" s="195">
        <v>0.21568627450980393</v>
      </c>
      <c r="D3103" s="195">
        <v>0.30784313725490198</v>
      </c>
      <c r="E3103" s="195">
        <v>0.12745098039215685</v>
      </c>
      <c r="F3103" s="195">
        <v>2.1568627450980392E-2</v>
      </c>
      <c r="G3103" s="195">
        <v>0.3</v>
      </c>
      <c r="H3103" s="195" t="s">
        <v>143</v>
      </c>
      <c r="I3103" s="195">
        <v>2.7450980392156862E-2</v>
      </c>
      <c r="J3103" s="194">
        <v>1</v>
      </c>
      <c r="K3103" s="196">
        <v>510</v>
      </c>
      <c r="L3103" s="94"/>
      <c r="M3103" s="195" t="s">
        <v>143</v>
      </c>
      <c r="N3103" s="195" t="s">
        <v>143</v>
      </c>
      <c r="O3103" s="195">
        <v>0.182</v>
      </c>
      <c r="P3103" s="195">
        <v>0.253</v>
      </c>
      <c r="Q3103" s="195">
        <v>0.26900000000000002</v>
      </c>
      <c r="R3103" s="195">
        <v>0.34899999999999998</v>
      </c>
      <c r="S3103" s="195">
        <v>0.10100000000000001</v>
      </c>
      <c r="T3103" s="195">
        <v>0.159</v>
      </c>
      <c r="U3103" s="195">
        <v>1.2E-2</v>
      </c>
      <c r="V3103" s="195">
        <v>3.7999999999999999E-2</v>
      </c>
      <c r="W3103" s="195">
        <v>0.26200000000000001</v>
      </c>
      <c r="X3103" s="195">
        <v>0.34100000000000003</v>
      </c>
      <c r="Y3103" s="195" t="s">
        <v>143</v>
      </c>
      <c r="Z3103" s="195" t="s">
        <v>143</v>
      </c>
      <c r="AA3103" s="195">
        <v>1.6E-2</v>
      </c>
      <c r="AB3103" s="195">
        <v>4.5999999999999999E-2</v>
      </c>
    </row>
    <row r="3104" spans="1:28" x14ac:dyDescent="0.25">
      <c r="A3104" s="94" t="s">
        <v>4547</v>
      </c>
      <c r="B3104" s="195" t="s">
        <v>143</v>
      </c>
      <c r="C3104" s="195">
        <v>0.3094170403587444</v>
      </c>
      <c r="D3104" s="195">
        <v>0.25112107623318386</v>
      </c>
      <c r="E3104" s="195">
        <v>5.3811659192825115E-2</v>
      </c>
      <c r="F3104" s="195">
        <v>5.829596412556054E-2</v>
      </c>
      <c r="G3104" s="195">
        <v>0.273542600896861</v>
      </c>
      <c r="H3104" s="195" t="s">
        <v>143</v>
      </c>
      <c r="I3104" s="195">
        <v>5.3811659192825115E-2</v>
      </c>
      <c r="J3104" s="194">
        <v>1.0000000000000002</v>
      </c>
      <c r="K3104" s="196">
        <v>223</v>
      </c>
      <c r="L3104" s="94"/>
      <c r="M3104" s="195" t="s">
        <v>143</v>
      </c>
      <c r="N3104" s="195" t="s">
        <v>143</v>
      </c>
      <c r="O3104" s="195">
        <v>0.252</v>
      </c>
      <c r="P3104" s="195">
        <v>0.373</v>
      </c>
      <c r="Q3104" s="195">
        <v>0.19900000000000001</v>
      </c>
      <c r="R3104" s="195">
        <v>0.312</v>
      </c>
      <c r="S3104" s="195">
        <v>3.1E-2</v>
      </c>
      <c r="T3104" s="195">
        <v>9.1999999999999998E-2</v>
      </c>
      <c r="U3104" s="195">
        <v>3.4000000000000002E-2</v>
      </c>
      <c r="V3104" s="195">
        <v>9.7000000000000003E-2</v>
      </c>
      <c r="W3104" s="195">
        <v>0.219</v>
      </c>
      <c r="X3104" s="195">
        <v>0.33600000000000002</v>
      </c>
      <c r="Y3104" s="195" t="s">
        <v>143</v>
      </c>
      <c r="Z3104" s="195" t="s">
        <v>143</v>
      </c>
      <c r="AA3104" s="195">
        <v>3.1E-2</v>
      </c>
      <c r="AB3104" s="195">
        <v>9.1999999999999998E-2</v>
      </c>
    </row>
    <row r="3105" spans="1:28" x14ac:dyDescent="0.25">
      <c r="A3105" s="94" t="s">
        <v>4548</v>
      </c>
      <c r="B3105" s="195" t="s">
        <v>143</v>
      </c>
      <c r="C3105" s="195">
        <v>0.11827956989247312</v>
      </c>
      <c r="D3105" s="195">
        <v>0.2078853046594982</v>
      </c>
      <c r="E3105" s="195">
        <v>9.3189964157706098E-2</v>
      </c>
      <c r="F3105" s="195">
        <v>2.1505376344086023E-2</v>
      </c>
      <c r="G3105" s="195">
        <v>0.53405017921146958</v>
      </c>
      <c r="H3105" s="195">
        <v>7.1684587813620072E-3</v>
      </c>
      <c r="I3105" s="195">
        <v>1.7921146953405017E-2</v>
      </c>
      <c r="J3105" s="194">
        <v>0.99999999999999989</v>
      </c>
      <c r="K3105" s="196">
        <v>279</v>
      </c>
      <c r="L3105" s="94"/>
      <c r="M3105" s="195" t="s">
        <v>143</v>
      </c>
      <c r="N3105" s="195" t="s">
        <v>143</v>
      </c>
      <c r="O3105" s="195">
        <v>8.5000000000000006E-2</v>
      </c>
      <c r="P3105" s="195">
        <v>0.161</v>
      </c>
      <c r="Q3105" s="195">
        <v>0.16400000000000001</v>
      </c>
      <c r="R3105" s="195">
        <v>0.25900000000000001</v>
      </c>
      <c r="S3105" s="195">
        <v>6.4000000000000001E-2</v>
      </c>
      <c r="T3105" s="195">
        <v>0.13300000000000001</v>
      </c>
      <c r="U3105" s="195">
        <v>0.01</v>
      </c>
      <c r="V3105" s="195">
        <v>4.5999999999999999E-2</v>
      </c>
      <c r="W3105" s="195">
        <v>0.47499999999999998</v>
      </c>
      <c r="X3105" s="195">
        <v>0.59199999999999997</v>
      </c>
      <c r="Y3105" s="195">
        <v>2E-3</v>
      </c>
      <c r="Z3105" s="195">
        <v>2.5999999999999999E-2</v>
      </c>
      <c r="AA3105" s="195">
        <v>8.0000000000000002E-3</v>
      </c>
      <c r="AB3105" s="195">
        <v>4.1000000000000002E-2</v>
      </c>
    </row>
    <row r="3106" spans="1:28" x14ac:dyDescent="0.25">
      <c r="A3106" s="94" t="s">
        <v>4549</v>
      </c>
      <c r="B3106" s="195" t="s">
        <v>143</v>
      </c>
      <c r="C3106" s="195">
        <v>0.32834850455136538</v>
      </c>
      <c r="D3106" s="195">
        <v>0.45058517555266581</v>
      </c>
      <c r="E3106" s="195">
        <v>7.8023407022106639E-2</v>
      </c>
      <c r="F3106" s="195">
        <v>9.7529258777633299E-3</v>
      </c>
      <c r="G3106" s="195">
        <v>8.6475942782834853E-2</v>
      </c>
      <c r="H3106" s="195">
        <v>2.6007802340702211E-3</v>
      </c>
      <c r="I3106" s="195">
        <v>4.4213263979193757E-2</v>
      </c>
      <c r="J3106" s="194">
        <v>1</v>
      </c>
      <c r="K3106" s="196">
        <v>1538</v>
      </c>
      <c r="L3106" s="94"/>
      <c r="M3106" s="195" t="s">
        <v>143</v>
      </c>
      <c r="N3106" s="195" t="s">
        <v>143</v>
      </c>
      <c r="O3106" s="195">
        <v>0.30499999999999999</v>
      </c>
      <c r="P3106" s="195">
        <v>0.35199999999999998</v>
      </c>
      <c r="Q3106" s="195">
        <v>0.42599999999999999</v>
      </c>
      <c r="R3106" s="195">
        <v>0.47599999999999998</v>
      </c>
      <c r="S3106" s="195">
        <v>6.6000000000000003E-2</v>
      </c>
      <c r="T3106" s="195">
        <v>9.2999999999999999E-2</v>
      </c>
      <c r="U3106" s="195">
        <v>6.0000000000000001E-3</v>
      </c>
      <c r="V3106" s="195">
        <v>1.6E-2</v>
      </c>
      <c r="W3106" s="195">
        <v>7.2999999999999995E-2</v>
      </c>
      <c r="X3106" s="195">
        <v>0.10199999999999999</v>
      </c>
      <c r="Y3106" s="195">
        <v>1E-3</v>
      </c>
      <c r="Z3106" s="195">
        <v>7.0000000000000001E-3</v>
      </c>
      <c r="AA3106" s="195">
        <v>3.5000000000000003E-2</v>
      </c>
      <c r="AB3106" s="195">
        <v>5.6000000000000001E-2</v>
      </c>
    </row>
    <row r="3107" spans="1:28" x14ac:dyDescent="0.25">
      <c r="A3107" s="94" t="s">
        <v>4550</v>
      </c>
      <c r="B3107" s="195" t="s">
        <v>143</v>
      </c>
      <c r="C3107" s="195">
        <v>0.4659400544959128</v>
      </c>
      <c r="D3107" s="195">
        <v>0.32970027247956402</v>
      </c>
      <c r="E3107" s="195">
        <v>5.4495912806539509E-2</v>
      </c>
      <c r="F3107" s="195">
        <v>2.7247956403269754E-3</v>
      </c>
      <c r="G3107" s="195">
        <v>9.5367847411444148E-2</v>
      </c>
      <c r="H3107" s="195" t="s">
        <v>143</v>
      </c>
      <c r="I3107" s="195">
        <v>5.1771117166212535E-2</v>
      </c>
      <c r="J3107" s="194">
        <v>1</v>
      </c>
      <c r="K3107" s="196">
        <v>367</v>
      </c>
      <c r="L3107" s="94"/>
      <c r="M3107" s="195" t="s">
        <v>143</v>
      </c>
      <c r="N3107" s="195" t="s">
        <v>143</v>
      </c>
      <c r="O3107" s="195">
        <v>0.41599999999999998</v>
      </c>
      <c r="P3107" s="195">
        <v>0.51700000000000002</v>
      </c>
      <c r="Q3107" s="195">
        <v>0.28399999999999997</v>
      </c>
      <c r="R3107" s="195">
        <v>0.379</v>
      </c>
      <c r="S3107" s="195">
        <v>3.5999999999999997E-2</v>
      </c>
      <c r="T3107" s="195">
        <v>8.3000000000000004E-2</v>
      </c>
      <c r="U3107" s="195">
        <v>0</v>
      </c>
      <c r="V3107" s="195">
        <v>1.4999999999999999E-2</v>
      </c>
      <c r="W3107" s="195">
        <v>6.9000000000000006E-2</v>
      </c>
      <c r="X3107" s="195">
        <v>0.13</v>
      </c>
      <c r="Y3107" s="195" t="s">
        <v>143</v>
      </c>
      <c r="Z3107" s="195" t="s">
        <v>143</v>
      </c>
      <c r="AA3107" s="195">
        <v>3.3000000000000002E-2</v>
      </c>
      <c r="AB3107" s="195">
        <v>7.9000000000000001E-2</v>
      </c>
    </row>
    <row r="3108" spans="1:28" x14ac:dyDescent="0.25">
      <c r="A3108" s="94" t="s">
        <v>4551</v>
      </c>
      <c r="B3108" s="195">
        <v>6.2207219619729956E-2</v>
      </c>
      <c r="C3108" s="195">
        <v>0.306144943510609</v>
      </c>
      <c r="D3108" s="195">
        <v>0.25289335905208044</v>
      </c>
      <c r="E3108" s="195">
        <v>0.10664094791953706</v>
      </c>
      <c r="F3108" s="195">
        <v>1.2606778726922016E-2</v>
      </c>
      <c r="G3108" s="195">
        <v>0.2075640672361532</v>
      </c>
      <c r="H3108" s="195">
        <v>4.4778175806007162E-3</v>
      </c>
      <c r="I3108" s="195">
        <v>4.7464866354367592E-2</v>
      </c>
      <c r="J3108" s="194">
        <v>1</v>
      </c>
      <c r="K3108" s="196">
        <v>14516</v>
      </c>
      <c r="L3108" s="94"/>
      <c r="M3108" s="195">
        <v>5.8000000000000003E-2</v>
      </c>
      <c r="N3108" s="195">
        <v>6.6000000000000003E-2</v>
      </c>
      <c r="O3108" s="195">
        <v>0.29899999999999999</v>
      </c>
      <c r="P3108" s="195">
        <v>0.314</v>
      </c>
      <c r="Q3108" s="195">
        <v>0.246</v>
      </c>
      <c r="R3108" s="195">
        <v>0.26</v>
      </c>
      <c r="S3108" s="195">
        <v>0.10199999999999999</v>
      </c>
      <c r="T3108" s="195">
        <v>0.112</v>
      </c>
      <c r="U3108" s="195">
        <v>1.0999999999999999E-2</v>
      </c>
      <c r="V3108" s="195">
        <v>1.4999999999999999E-2</v>
      </c>
      <c r="W3108" s="195">
        <v>0.20100000000000001</v>
      </c>
      <c r="X3108" s="195">
        <v>0.214</v>
      </c>
      <c r="Y3108" s="195">
        <v>4.0000000000000001E-3</v>
      </c>
      <c r="Z3108" s="195">
        <v>6.0000000000000001E-3</v>
      </c>
      <c r="AA3108" s="195">
        <v>4.3999999999999997E-2</v>
      </c>
      <c r="AB3108" s="195">
        <v>5.0999999999999997E-2</v>
      </c>
    </row>
    <row r="3109" spans="1:28" x14ac:dyDescent="0.25">
      <c r="A3109" s="94" t="s">
        <v>4552</v>
      </c>
      <c r="B3109" s="195" t="s">
        <v>143</v>
      </c>
      <c r="C3109" s="195">
        <v>0.32692307692307693</v>
      </c>
      <c r="D3109" s="195">
        <v>0.27747252747252749</v>
      </c>
      <c r="E3109" s="195">
        <v>0.13736263736263737</v>
      </c>
      <c r="F3109" s="195">
        <v>2.7472527472527475E-3</v>
      </c>
      <c r="G3109" s="195">
        <v>0.19230769230769232</v>
      </c>
      <c r="H3109" s="195">
        <v>5.4945054945054949E-3</v>
      </c>
      <c r="I3109" s="195">
        <v>5.7692307692307696E-2</v>
      </c>
      <c r="J3109" s="194">
        <v>1</v>
      </c>
      <c r="K3109" s="196">
        <v>364</v>
      </c>
      <c r="L3109" s="94"/>
      <c r="M3109" s="195" t="s">
        <v>143</v>
      </c>
      <c r="N3109" s="195" t="s">
        <v>143</v>
      </c>
      <c r="O3109" s="195">
        <v>0.28100000000000003</v>
      </c>
      <c r="P3109" s="195">
        <v>0.377</v>
      </c>
      <c r="Q3109" s="195">
        <v>0.23400000000000001</v>
      </c>
      <c r="R3109" s="195">
        <v>0.32600000000000001</v>
      </c>
      <c r="S3109" s="195">
        <v>0.106</v>
      </c>
      <c r="T3109" s="195">
        <v>0.17699999999999999</v>
      </c>
      <c r="U3109" s="195">
        <v>0</v>
      </c>
      <c r="V3109" s="195">
        <v>1.4999999999999999E-2</v>
      </c>
      <c r="W3109" s="195">
        <v>0.155</v>
      </c>
      <c r="X3109" s="195">
        <v>0.23599999999999999</v>
      </c>
      <c r="Y3109" s="195">
        <v>2E-3</v>
      </c>
      <c r="Z3109" s="195">
        <v>0.02</v>
      </c>
      <c r="AA3109" s="195">
        <v>3.7999999999999999E-2</v>
      </c>
      <c r="AB3109" s="195">
        <v>8.6999999999999994E-2</v>
      </c>
    </row>
    <row r="3110" spans="1:28" x14ac:dyDescent="0.25">
      <c r="A3110" s="94" t="s">
        <v>4553</v>
      </c>
      <c r="B3110" s="195" t="s">
        <v>143</v>
      </c>
      <c r="C3110" s="195">
        <v>0.10108303249097472</v>
      </c>
      <c r="D3110" s="195">
        <v>0.19133574007220217</v>
      </c>
      <c r="E3110" s="195">
        <v>7.9422382671480149E-2</v>
      </c>
      <c r="F3110" s="195">
        <v>1.0830324909747292E-2</v>
      </c>
      <c r="G3110" s="195">
        <v>0.54512635379061369</v>
      </c>
      <c r="H3110" s="195">
        <v>1.8050541516245487E-2</v>
      </c>
      <c r="I3110" s="195">
        <v>5.4151624548736461E-2</v>
      </c>
      <c r="J3110" s="194">
        <v>1</v>
      </c>
      <c r="K3110" s="196">
        <v>277</v>
      </c>
      <c r="L3110" s="94"/>
      <c r="M3110" s="195" t="s">
        <v>143</v>
      </c>
      <c r="N3110" s="195" t="s">
        <v>143</v>
      </c>
      <c r="O3110" s="195">
        <v>7.0999999999999994E-2</v>
      </c>
      <c r="P3110" s="195">
        <v>0.14199999999999999</v>
      </c>
      <c r="Q3110" s="195">
        <v>0.14899999999999999</v>
      </c>
      <c r="R3110" s="195">
        <v>0.24199999999999999</v>
      </c>
      <c r="S3110" s="195">
        <v>5.2999999999999999E-2</v>
      </c>
      <c r="T3110" s="195">
        <v>0.11700000000000001</v>
      </c>
      <c r="U3110" s="195">
        <v>4.0000000000000001E-3</v>
      </c>
      <c r="V3110" s="195">
        <v>3.1E-2</v>
      </c>
      <c r="W3110" s="195">
        <v>0.48599999999999999</v>
      </c>
      <c r="X3110" s="195">
        <v>0.60299999999999998</v>
      </c>
      <c r="Y3110" s="195">
        <v>8.0000000000000002E-3</v>
      </c>
      <c r="Z3110" s="195">
        <v>4.2000000000000003E-2</v>
      </c>
      <c r="AA3110" s="195">
        <v>3.3000000000000002E-2</v>
      </c>
      <c r="AB3110" s="195">
        <v>8.6999999999999994E-2</v>
      </c>
    </row>
    <row r="3111" spans="1:28" x14ac:dyDescent="0.25">
      <c r="A3111" s="94" t="s">
        <v>4554</v>
      </c>
      <c r="B3111" s="195">
        <v>0.13500597371565112</v>
      </c>
      <c r="C3111" s="195">
        <v>2.3894862604540022E-3</v>
      </c>
      <c r="D3111" s="195">
        <v>0.78972520908004784</v>
      </c>
      <c r="E3111" s="195">
        <v>4.3010752688172046E-2</v>
      </c>
      <c r="F3111" s="195" t="s">
        <v>143</v>
      </c>
      <c r="G3111" s="195">
        <v>1.0752688172043012E-2</v>
      </c>
      <c r="H3111" s="195" t="s">
        <v>143</v>
      </c>
      <c r="I3111" s="195">
        <v>1.9115890083632018E-2</v>
      </c>
      <c r="J3111" s="194">
        <v>1</v>
      </c>
      <c r="K3111" s="196">
        <v>837</v>
      </c>
      <c r="L3111" s="94"/>
      <c r="M3111" s="195">
        <v>0.114</v>
      </c>
      <c r="N3111" s="195">
        <v>0.16</v>
      </c>
      <c r="O3111" s="195">
        <v>1E-3</v>
      </c>
      <c r="P3111" s="195">
        <v>8.9999999999999993E-3</v>
      </c>
      <c r="Q3111" s="195">
        <v>0.76100000000000001</v>
      </c>
      <c r="R3111" s="195">
        <v>0.81599999999999995</v>
      </c>
      <c r="S3111" s="195">
        <v>3.1E-2</v>
      </c>
      <c r="T3111" s="195">
        <v>5.8999999999999997E-2</v>
      </c>
      <c r="U3111" s="195" t="s">
        <v>143</v>
      </c>
      <c r="V3111" s="195" t="s">
        <v>143</v>
      </c>
      <c r="W3111" s="195">
        <v>6.0000000000000001E-3</v>
      </c>
      <c r="X3111" s="195">
        <v>0.02</v>
      </c>
      <c r="Y3111" s="195" t="s">
        <v>143</v>
      </c>
      <c r="Z3111" s="195" t="s">
        <v>143</v>
      </c>
      <c r="AA3111" s="195">
        <v>1.2E-2</v>
      </c>
      <c r="AB3111" s="195">
        <v>3.1E-2</v>
      </c>
    </row>
    <row r="3112" spans="1:28" x14ac:dyDescent="0.25">
      <c r="A3112" s="94" t="s">
        <v>4555</v>
      </c>
      <c r="B3112" s="195">
        <v>7.9598662207357854E-2</v>
      </c>
      <c r="C3112" s="195">
        <v>0.30033444816053512</v>
      </c>
      <c r="D3112" s="195">
        <v>0.21939799331103679</v>
      </c>
      <c r="E3112" s="195">
        <v>8.4949832775919734E-2</v>
      </c>
      <c r="F3112" s="195">
        <v>2.5418060200668897E-2</v>
      </c>
      <c r="G3112" s="195">
        <v>0.24347826086956523</v>
      </c>
      <c r="H3112" s="195">
        <v>8.6956521739130436E-3</v>
      </c>
      <c r="I3112" s="195">
        <v>3.8127090301003343E-2</v>
      </c>
      <c r="J3112" s="194">
        <v>1</v>
      </c>
      <c r="K3112" s="196">
        <v>1495</v>
      </c>
      <c r="L3112" s="94"/>
      <c r="M3112" s="195">
        <v>6.7000000000000004E-2</v>
      </c>
      <c r="N3112" s="195">
        <v>9.4E-2</v>
      </c>
      <c r="O3112" s="195">
        <v>0.27800000000000002</v>
      </c>
      <c r="P3112" s="195">
        <v>0.32400000000000001</v>
      </c>
      <c r="Q3112" s="195">
        <v>0.19900000000000001</v>
      </c>
      <c r="R3112" s="195">
        <v>0.24099999999999999</v>
      </c>
      <c r="S3112" s="195">
        <v>7.1999999999999995E-2</v>
      </c>
      <c r="T3112" s="195">
        <v>0.1</v>
      </c>
      <c r="U3112" s="195">
        <v>1.9E-2</v>
      </c>
      <c r="V3112" s="195">
        <v>3.5000000000000003E-2</v>
      </c>
      <c r="W3112" s="195">
        <v>0.222</v>
      </c>
      <c r="X3112" s="195">
        <v>0.26600000000000001</v>
      </c>
      <c r="Y3112" s="195">
        <v>5.0000000000000001E-3</v>
      </c>
      <c r="Z3112" s="195">
        <v>1.4999999999999999E-2</v>
      </c>
      <c r="AA3112" s="195">
        <v>0.03</v>
      </c>
      <c r="AB3112" s="195">
        <v>4.9000000000000002E-2</v>
      </c>
    </row>
    <row r="3113" spans="1:28" x14ac:dyDescent="0.25">
      <c r="A3113" s="94" t="s">
        <v>4556</v>
      </c>
      <c r="B3113" s="195">
        <v>0.2858861267040898</v>
      </c>
      <c r="C3113" s="195">
        <v>0.47995188452285487</v>
      </c>
      <c r="D3113" s="195">
        <v>0.12109061748195669</v>
      </c>
      <c r="E3113" s="195">
        <v>2.9671210906174819E-2</v>
      </c>
      <c r="F3113" s="195">
        <v>1.2028869286287089E-3</v>
      </c>
      <c r="G3113" s="195">
        <v>4.2502004811547714E-2</v>
      </c>
      <c r="H3113" s="195">
        <v>1.2028869286287089E-3</v>
      </c>
      <c r="I3113" s="195">
        <v>3.8492381716118684E-2</v>
      </c>
      <c r="J3113" s="194">
        <v>1</v>
      </c>
      <c r="K3113" s="196">
        <v>2494</v>
      </c>
      <c r="L3113" s="94"/>
      <c r="M3113" s="195">
        <v>0.26800000000000002</v>
      </c>
      <c r="N3113" s="195">
        <v>0.30399999999999999</v>
      </c>
      <c r="O3113" s="195">
        <v>0.46</v>
      </c>
      <c r="P3113" s="195">
        <v>0.5</v>
      </c>
      <c r="Q3113" s="195">
        <v>0.109</v>
      </c>
      <c r="R3113" s="195">
        <v>0.13400000000000001</v>
      </c>
      <c r="S3113" s="195">
        <v>2.4E-2</v>
      </c>
      <c r="T3113" s="195">
        <v>3.6999999999999998E-2</v>
      </c>
      <c r="U3113" s="195">
        <v>0</v>
      </c>
      <c r="V3113" s="195">
        <v>4.0000000000000001E-3</v>
      </c>
      <c r="W3113" s="195">
        <v>3.5000000000000003E-2</v>
      </c>
      <c r="X3113" s="195">
        <v>5.0999999999999997E-2</v>
      </c>
      <c r="Y3113" s="195">
        <v>0</v>
      </c>
      <c r="Z3113" s="195">
        <v>4.0000000000000001E-3</v>
      </c>
      <c r="AA3113" s="195">
        <v>3.2000000000000001E-2</v>
      </c>
      <c r="AB3113" s="195">
        <v>4.7E-2</v>
      </c>
    </row>
    <row r="3114" spans="1:28" x14ac:dyDescent="0.25">
      <c r="A3114" s="94" t="s">
        <v>4557</v>
      </c>
      <c r="B3114" s="195" t="s">
        <v>143</v>
      </c>
      <c r="C3114" s="195">
        <v>0.22814498933901919</v>
      </c>
      <c r="D3114" s="195">
        <v>0.30277185501066101</v>
      </c>
      <c r="E3114" s="195">
        <v>0.18550106609808104</v>
      </c>
      <c r="F3114" s="195">
        <v>8.5287846481876331E-3</v>
      </c>
      <c r="G3114" s="195">
        <v>0.23667377398720682</v>
      </c>
      <c r="H3114" s="195">
        <v>6.3965884861407248E-3</v>
      </c>
      <c r="I3114" s="195">
        <v>3.1982942430703626E-2</v>
      </c>
      <c r="J3114" s="194">
        <v>1</v>
      </c>
      <c r="K3114" s="196">
        <v>469</v>
      </c>
      <c r="L3114" s="94"/>
      <c r="M3114" s="195" t="s">
        <v>143</v>
      </c>
      <c r="N3114" s="195" t="s">
        <v>143</v>
      </c>
      <c r="O3114" s="195">
        <v>0.192</v>
      </c>
      <c r="P3114" s="195">
        <v>0.26800000000000002</v>
      </c>
      <c r="Q3114" s="195">
        <v>0.26300000000000001</v>
      </c>
      <c r="R3114" s="195">
        <v>0.34599999999999997</v>
      </c>
      <c r="S3114" s="195">
        <v>0.153</v>
      </c>
      <c r="T3114" s="195">
        <v>0.223</v>
      </c>
      <c r="U3114" s="195">
        <v>3.0000000000000001E-3</v>
      </c>
      <c r="V3114" s="195">
        <v>2.1999999999999999E-2</v>
      </c>
      <c r="W3114" s="195">
        <v>0.2</v>
      </c>
      <c r="X3114" s="195">
        <v>0.27700000000000002</v>
      </c>
      <c r="Y3114" s="195">
        <v>2E-3</v>
      </c>
      <c r="Z3114" s="195">
        <v>1.9E-2</v>
      </c>
      <c r="AA3114" s="195">
        <v>1.9E-2</v>
      </c>
      <c r="AB3114" s="195">
        <v>5.1999999999999998E-2</v>
      </c>
    </row>
    <row r="3115" spans="1:28" x14ac:dyDescent="0.25">
      <c r="A3115" s="94" t="s">
        <v>4558</v>
      </c>
      <c r="B3115" s="195" t="s">
        <v>143</v>
      </c>
      <c r="C3115" s="195">
        <v>0.17895400126023944</v>
      </c>
      <c r="D3115" s="195">
        <v>0.21424070573408949</v>
      </c>
      <c r="E3115" s="195">
        <v>0.14744801512287334</v>
      </c>
      <c r="F3115" s="195">
        <v>1.0712035286704474E-2</v>
      </c>
      <c r="G3115" s="195">
        <v>0.41020793950850659</v>
      </c>
      <c r="H3115" s="195">
        <v>6.9313169502205419E-3</v>
      </c>
      <c r="I3115" s="195">
        <v>3.1505986137366097E-2</v>
      </c>
      <c r="J3115" s="194">
        <v>1</v>
      </c>
      <c r="K3115" s="196">
        <v>1587</v>
      </c>
      <c r="L3115" s="94"/>
      <c r="M3115" s="195" t="s">
        <v>143</v>
      </c>
      <c r="N3115" s="195" t="s">
        <v>143</v>
      </c>
      <c r="O3115" s="195">
        <v>0.161</v>
      </c>
      <c r="P3115" s="195">
        <v>0.19900000000000001</v>
      </c>
      <c r="Q3115" s="195">
        <v>0.19500000000000001</v>
      </c>
      <c r="R3115" s="195">
        <v>0.23499999999999999</v>
      </c>
      <c r="S3115" s="195">
        <v>0.13100000000000001</v>
      </c>
      <c r="T3115" s="195">
        <v>0.16600000000000001</v>
      </c>
      <c r="U3115" s="195">
        <v>7.0000000000000001E-3</v>
      </c>
      <c r="V3115" s="195">
        <v>1.7000000000000001E-2</v>
      </c>
      <c r="W3115" s="195">
        <v>0.38600000000000001</v>
      </c>
      <c r="X3115" s="195">
        <v>0.435</v>
      </c>
      <c r="Y3115" s="195">
        <v>4.0000000000000001E-3</v>
      </c>
      <c r="Z3115" s="195">
        <v>1.2E-2</v>
      </c>
      <c r="AA3115" s="195">
        <v>2.4E-2</v>
      </c>
      <c r="AB3115" s="195">
        <v>4.1000000000000002E-2</v>
      </c>
    </row>
    <row r="3116" spans="1:28" x14ac:dyDescent="0.25">
      <c r="A3116" s="94" t="s">
        <v>4559</v>
      </c>
      <c r="B3116" s="195" t="s">
        <v>143</v>
      </c>
      <c r="C3116" s="195">
        <v>0.47101449275362317</v>
      </c>
      <c r="D3116" s="195">
        <v>0.37318840579710144</v>
      </c>
      <c r="E3116" s="195">
        <v>5.0724637681159424E-2</v>
      </c>
      <c r="F3116" s="195">
        <v>9.057971014492754E-3</v>
      </c>
      <c r="G3116" s="195">
        <v>3.4420289855072464E-2</v>
      </c>
      <c r="H3116" s="195" t="s">
        <v>143</v>
      </c>
      <c r="I3116" s="195">
        <v>6.1594202898550728E-2</v>
      </c>
      <c r="J3116" s="194">
        <v>1</v>
      </c>
      <c r="K3116" s="196">
        <v>552</v>
      </c>
      <c r="L3116" s="94"/>
      <c r="M3116" s="195" t="s">
        <v>143</v>
      </c>
      <c r="N3116" s="195" t="s">
        <v>143</v>
      </c>
      <c r="O3116" s="195">
        <v>0.43</v>
      </c>
      <c r="P3116" s="195">
        <v>0.51300000000000001</v>
      </c>
      <c r="Q3116" s="195">
        <v>0.33400000000000002</v>
      </c>
      <c r="R3116" s="195">
        <v>0.41399999999999998</v>
      </c>
      <c r="S3116" s="195">
        <v>3.5000000000000003E-2</v>
      </c>
      <c r="T3116" s="195">
        <v>7.1999999999999995E-2</v>
      </c>
      <c r="U3116" s="195">
        <v>4.0000000000000001E-3</v>
      </c>
      <c r="V3116" s="195">
        <v>2.1000000000000001E-2</v>
      </c>
      <c r="W3116" s="195">
        <v>2.1999999999999999E-2</v>
      </c>
      <c r="X3116" s="195">
        <v>5.2999999999999999E-2</v>
      </c>
      <c r="Y3116" s="195" t="s">
        <v>143</v>
      </c>
      <c r="Z3116" s="195" t="s">
        <v>143</v>
      </c>
      <c r="AA3116" s="195">
        <v>4.3999999999999997E-2</v>
      </c>
      <c r="AB3116" s="195">
        <v>8.5000000000000006E-2</v>
      </c>
    </row>
    <row r="3117" spans="1:28" x14ac:dyDescent="0.25">
      <c r="A3117" s="94" t="s">
        <v>4560</v>
      </c>
      <c r="B3117" s="195" t="s">
        <v>143</v>
      </c>
      <c r="C3117" s="195">
        <v>0.21669341894060995</v>
      </c>
      <c r="D3117" s="195">
        <v>0.30658105939004815</v>
      </c>
      <c r="E3117" s="195">
        <v>0.1187800963081862</v>
      </c>
      <c r="F3117" s="195">
        <v>1.2841091492776886E-2</v>
      </c>
      <c r="G3117" s="195">
        <v>0.3001605136436597</v>
      </c>
      <c r="H3117" s="195">
        <v>1.6051364365971107E-3</v>
      </c>
      <c r="I3117" s="195">
        <v>4.3338683788121987E-2</v>
      </c>
      <c r="J3117" s="194">
        <v>1</v>
      </c>
      <c r="K3117" s="196">
        <v>623</v>
      </c>
      <c r="L3117" s="94"/>
      <c r="M3117" s="195" t="s">
        <v>143</v>
      </c>
      <c r="N3117" s="195" t="s">
        <v>143</v>
      </c>
      <c r="O3117" s="195">
        <v>0.186</v>
      </c>
      <c r="P3117" s="195">
        <v>0.251</v>
      </c>
      <c r="Q3117" s="195">
        <v>0.27200000000000002</v>
      </c>
      <c r="R3117" s="195">
        <v>0.34399999999999997</v>
      </c>
      <c r="S3117" s="195">
        <v>9.6000000000000002E-2</v>
      </c>
      <c r="T3117" s="195">
        <v>0.14699999999999999</v>
      </c>
      <c r="U3117" s="195">
        <v>7.0000000000000001E-3</v>
      </c>
      <c r="V3117" s="195">
        <v>2.5000000000000001E-2</v>
      </c>
      <c r="W3117" s="195">
        <v>0.26500000000000001</v>
      </c>
      <c r="X3117" s="195">
        <v>0.33700000000000002</v>
      </c>
      <c r="Y3117" s="195">
        <v>0</v>
      </c>
      <c r="Z3117" s="195">
        <v>8.9999999999999993E-3</v>
      </c>
      <c r="AA3117" s="195">
        <v>0.03</v>
      </c>
      <c r="AB3117" s="195">
        <v>6.2E-2</v>
      </c>
    </row>
    <row r="3118" spans="1:28" x14ac:dyDescent="0.25">
      <c r="A3118" s="94" t="s">
        <v>4561</v>
      </c>
      <c r="B3118" s="195" t="s">
        <v>143</v>
      </c>
      <c r="C3118" s="195">
        <v>0.39147286821705424</v>
      </c>
      <c r="D3118" s="195">
        <v>0.22093023255813954</v>
      </c>
      <c r="E3118" s="195">
        <v>0.10077519379844961</v>
      </c>
      <c r="F3118" s="195">
        <v>5.4263565891472867E-2</v>
      </c>
      <c r="G3118" s="195">
        <v>0.20542635658914729</v>
      </c>
      <c r="H3118" s="195">
        <v>7.7519379844961239E-3</v>
      </c>
      <c r="I3118" s="195">
        <v>1.937984496124031E-2</v>
      </c>
      <c r="J3118" s="194">
        <v>1</v>
      </c>
      <c r="K3118" s="196">
        <v>258</v>
      </c>
      <c r="L3118" s="94"/>
      <c r="M3118" s="195" t="s">
        <v>143</v>
      </c>
      <c r="N3118" s="195" t="s">
        <v>143</v>
      </c>
      <c r="O3118" s="195">
        <v>0.33400000000000002</v>
      </c>
      <c r="P3118" s="195">
        <v>0.45200000000000001</v>
      </c>
      <c r="Q3118" s="195">
        <v>0.17499999999999999</v>
      </c>
      <c r="R3118" s="195">
        <v>0.27500000000000002</v>
      </c>
      <c r="S3118" s="195">
        <v>7.0000000000000007E-2</v>
      </c>
      <c r="T3118" s="195">
        <v>0.14399999999999999</v>
      </c>
      <c r="U3118" s="195">
        <v>3.3000000000000002E-2</v>
      </c>
      <c r="V3118" s="195">
        <v>8.8999999999999996E-2</v>
      </c>
      <c r="W3118" s="195">
        <v>0.161</v>
      </c>
      <c r="X3118" s="195">
        <v>0.25900000000000001</v>
      </c>
      <c r="Y3118" s="195">
        <v>2E-3</v>
      </c>
      <c r="Z3118" s="195">
        <v>2.8000000000000001E-2</v>
      </c>
      <c r="AA3118" s="195">
        <v>8.0000000000000002E-3</v>
      </c>
      <c r="AB3118" s="195">
        <v>4.4999999999999998E-2</v>
      </c>
    </row>
    <row r="3119" spans="1:28" x14ac:dyDescent="0.25">
      <c r="A3119" s="94" t="s">
        <v>4562</v>
      </c>
      <c r="B3119" s="195" t="s">
        <v>143</v>
      </c>
      <c r="C3119" s="195">
        <v>0.1328125</v>
      </c>
      <c r="D3119" s="195">
        <v>0.21354166666666666</v>
      </c>
      <c r="E3119" s="195">
        <v>0.12760416666666666</v>
      </c>
      <c r="F3119" s="195">
        <v>3.125E-2</v>
      </c>
      <c r="G3119" s="195">
        <v>0.44010416666666669</v>
      </c>
      <c r="H3119" s="195">
        <v>1.5625E-2</v>
      </c>
      <c r="I3119" s="195">
        <v>3.90625E-2</v>
      </c>
      <c r="J3119" s="194">
        <v>1</v>
      </c>
      <c r="K3119" s="196">
        <v>384</v>
      </c>
      <c r="L3119" s="94"/>
      <c r="M3119" s="195" t="s">
        <v>143</v>
      </c>
      <c r="N3119" s="195" t="s">
        <v>143</v>
      </c>
      <c r="O3119" s="195">
        <v>0.10199999999999999</v>
      </c>
      <c r="P3119" s="195">
        <v>0.17</v>
      </c>
      <c r="Q3119" s="195">
        <v>0.17499999999999999</v>
      </c>
      <c r="R3119" s="195">
        <v>0.25700000000000001</v>
      </c>
      <c r="S3119" s="195">
        <v>9.8000000000000004E-2</v>
      </c>
      <c r="T3119" s="195">
        <v>0.16500000000000001</v>
      </c>
      <c r="U3119" s="195">
        <v>1.7999999999999999E-2</v>
      </c>
      <c r="V3119" s="195">
        <v>5.3999999999999999E-2</v>
      </c>
      <c r="W3119" s="195">
        <v>0.39100000000000001</v>
      </c>
      <c r="X3119" s="195">
        <v>0.49</v>
      </c>
      <c r="Y3119" s="195">
        <v>7.0000000000000001E-3</v>
      </c>
      <c r="Z3119" s="195">
        <v>3.4000000000000002E-2</v>
      </c>
      <c r="AA3119" s="195">
        <v>2.4E-2</v>
      </c>
      <c r="AB3119" s="195">
        <v>6.3E-2</v>
      </c>
    </row>
    <row r="3120" spans="1:28" x14ac:dyDescent="0.25">
      <c r="A3120" s="94" t="s">
        <v>4563</v>
      </c>
      <c r="B3120" s="195" t="s">
        <v>143</v>
      </c>
      <c r="C3120" s="195">
        <v>0.38032454361054768</v>
      </c>
      <c r="D3120" s="195">
        <v>0.3661257606490872</v>
      </c>
      <c r="E3120" s="195">
        <v>8.8235294117647065E-2</v>
      </c>
      <c r="F3120" s="195">
        <v>2.0283975659229209E-3</v>
      </c>
      <c r="G3120" s="195">
        <v>8.9249492900608518E-2</v>
      </c>
      <c r="H3120" s="195">
        <v>3.0425963488843813E-3</v>
      </c>
      <c r="I3120" s="195">
        <v>7.099391480730223E-2</v>
      </c>
      <c r="J3120" s="194">
        <v>0.99999999999999989</v>
      </c>
      <c r="K3120" s="196">
        <v>1972</v>
      </c>
      <c r="L3120" s="94"/>
      <c r="M3120" s="195" t="s">
        <v>143</v>
      </c>
      <c r="N3120" s="195" t="s">
        <v>143</v>
      </c>
      <c r="O3120" s="195">
        <v>0.35899999999999999</v>
      </c>
      <c r="P3120" s="195">
        <v>0.40200000000000002</v>
      </c>
      <c r="Q3120" s="195">
        <v>0.34499999999999997</v>
      </c>
      <c r="R3120" s="195">
        <v>0.38800000000000001</v>
      </c>
      <c r="S3120" s="195">
        <v>7.6999999999999999E-2</v>
      </c>
      <c r="T3120" s="195">
        <v>0.10199999999999999</v>
      </c>
      <c r="U3120" s="195">
        <v>1E-3</v>
      </c>
      <c r="V3120" s="195">
        <v>5.0000000000000001E-3</v>
      </c>
      <c r="W3120" s="195">
        <v>7.6999999999999999E-2</v>
      </c>
      <c r="X3120" s="195">
        <v>0.10299999999999999</v>
      </c>
      <c r="Y3120" s="195">
        <v>1E-3</v>
      </c>
      <c r="Z3120" s="195">
        <v>7.0000000000000001E-3</v>
      </c>
      <c r="AA3120" s="195">
        <v>0.06</v>
      </c>
      <c r="AB3120" s="195">
        <v>8.3000000000000004E-2</v>
      </c>
    </row>
    <row r="3121" spans="1:28" x14ac:dyDescent="0.25">
      <c r="A3121" s="94" t="s">
        <v>4564</v>
      </c>
      <c r="B3121" s="195" t="s">
        <v>143</v>
      </c>
      <c r="C3121" s="195">
        <v>0.51490514905149054</v>
      </c>
      <c r="D3121" s="195">
        <v>0.30081300813008133</v>
      </c>
      <c r="E3121" s="195">
        <v>7.3170731707317069E-2</v>
      </c>
      <c r="F3121" s="195">
        <v>2.7100271002710027E-3</v>
      </c>
      <c r="G3121" s="195">
        <v>7.0460704607046065E-2</v>
      </c>
      <c r="H3121" s="195">
        <v>2.7100271002710027E-3</v>
      </c>
      <c r="I3121" s="195">
        <v>3.5230352303523033E-2</v>
      </c>
      <c r="J3121" s="194">
        <v>1</v>
      </c>
      <c r="K3121" s="196">
        <v>369</v>
      </c>
      <c r="L3121" s="94"/>
      <c r="M3121" s="195" t="s">
        <v>143</v>
      </c>
      <c r="N3121" s="195" t="s">
        <v>143</v>
      </c>
      <c r="O3121" s="195">
        <v>0.46400000000000002</v>
      </c>
      <c r="P3121" s="195">
        <v>0.56499999999999995</v>
      </c>
      <c r="Q3121" s="195">
        <v>0.25600000000000001</v>
      </c>
      <c r="R3121" s="195">
        <v>0.34899999999999998</v>
      </c>
      <c r="S3121" s="195">
        <v>5.0999999999999997E-2</v>
      </c>
      <c r="T3121" s="195">
        <v>0.104</v>
      </c>
      <c r="U3121" s="195">
        <v>0</v>
      </c>
      <c r="V3121" s="195">
        <v>1.4999999999999999E-2</v>
      </c>
      <c r="W3121" s="195">
        <v>4.9000000000000002E-2</v>
      </c>
      <c r="X3121" s="195">
        <v>0.10100000000000001</v>
      </c>
      <c r="Y3121" s="195">
        <v>0</v>
      </c>
      <c r="Z3121" s="195">
        <v>1.4999999999999999E-2</v>
      </c>
      <c r="AA3121" s="195">
        <v>2.1000000000000001E-2</v>
      </c>
      <c r="AB3121" s="195">
        <v>5.8999999999999997E-2</v>
      </c>
    </row>
    <row r="3122" spans="1:28" x14ac:dyDescent="0.25">
      <c r="A3122" s="94" t="s">
        <v>4565</v>
      </c>
      <c r="B3122" s="195">
        <v>5.8146169407126927E-2</v>
      </c>
      <c r="C3122" s="195">
        <v>0.38705327039784221</v>
      </c>
      <c r="D3122" s="195">
        <v>0.2285388246278334</v>
      </c>
      <c r="E3122" s="195">
        <v>7.2306654909487011E-2</v>
      </c>
      <c r="F3122" s="195">
        <v>2.2511541055033973E-2</v>
      </c>
      <c r="G3122" s="195">
        <v>0.20893199854764252</v>
      </c>
      <c r="H3122" s="195">
        <v>3.1121946159033144E-4</v>
      </c>
      <c r="I3122" s="195">
        <v>2.2200321593443643E-2</v>
      </c>
      <c r="J3122" s="194">
        <v>1</v>
      </c>
      <c r="K3122" s="196">
        <v>19279</v>
      </c>
      <c r="L3122" s="94"/>
      <c r="M3122" s="195">
        <v>5.5E-2</v>
      </c>
      <c r="N3122" s="195">
        <v>6.2E-2</v>
      </c>
      <c r="O3122" s="195">
        <v>0.38</v>
      </c>
      <c r="P3122" s="195">
        <v>0.39400000000000002</v>
      </c>
      <c r="Q3122" s="195">
        <v>0.223</v>
      </c>
      <c r="R3122" s="195">
        <v>0.23499999999999999</v>
      </c>
      <c r="S3122" s="195">
        <v>6.9000000000000006E-2</v>
      </c>
      <c r="T3122" s="195">
        <v>7.5999999999999998E-2</v>
      </c>
      <c r="U3122" s="195">
        <v>2.1000000000000001E-2</v>
      </c>
      <c r="V3122" s="195">
        <v>2.5000000000000001E-2</v>
      </c>
      <c r="W3122" s="195">
        <v>0.20300000000000001</v>
      </c>
      <c r="X3122" s="195">
        <v>0.215</v>
      </c>
      <c r="Y3122" s="195">
        <v>0</v>
      </c>
      <c r="Z3122" s="195">
        <v>1E-3</v>
      </c>
      <c r="AA3122" s="195">
        <v>0.02</v>
      </c>
      <c r="AB3122" s="195">
        <v>2.4E-2</v>
      </c>
    </row>
    <row r="3123" spans="1:28" x14ac:dyDescent="0.25">
      <c r="A3123" s="94" t="s">
        <v>4566</v>
      </c>
      <c r="B3123" s="195" t="s">
        <v>143</v>
      </c>
      <c r="C3123" s="195">
        <v>0.43542435424354242</v>
      </c>
      <c r="D3123" s="195">
        <v>0.29335793357933582</v>
      </c>
      <c r="E3123" s="195">
        <v>9.5940959409594101E-2</v>
      </c>
      <c r="F3123" s="195">
        <v>2.5830258302583026E-2</v>
      </c>
      <c r="G3123" s="195">
        <v>0.13284132841328414</v>
      </c>
      <c r="H3123" s="195" t="s">
        <v>143</v>
      </c>
      <c r="I3123" s="195">
        <v>1.6605166051660517E-2</v>
      </c>
      <c r="J3123" s="194">
        <v>1</v>
      </c>
      <c r="K3123" s="196">
        <v>542</v>
      </c>
      <c r="L3123" s="94"/>
      <c r="M3123" s="195" t="s">
        <v>143</v>
      </c>
      <c r="N3123" s="195" t="s">
        <v>143</v>
      </c>
      <c r="O3123" s="195">
        <v>0.39400000000000002</v>
      </c>
      <c r="P3123" s="195">
        <v>0.47699999999999998</v>
      </c>
      <c r="Q3123" s="195">
        <v>0.25700000000000001</v>
      </c>
      <c r="R3123" s="195">
        <v>0.33300000000000002</v>
      </c>
      <c r="S3123" s="195">
        <v>7.3999999999999996E-2</v>
      </c>
      <c r="T3123" s="195">
        <v>0.124</v>
      </c>
      <c r="U3123" s="195">
        <v>1.4999999999999999E-2</v>
      </c>
      <c r="V3123" s="195">
        <v>4.2999999999999997E-2</v>
      </c>
      <c r="W3123" s="195">
        <v>0.107</v>
      </c>
      <c r="X3123" s="195">
        <v>0.16400000000000001</v>
      </c>
      <c r="Y3123" s="195" t="s">
        <v>143</v>
      </c>
      <c r="Z3123" s="195" t="s">
        <v>143</v>
      </c>
      <c r="AA3123" s="195">
        <v>8.9999999999999993E-3</v>
      </c>
      <c r="AB3123" s="195">
        <v>3.1E-2</v>
      </c>
    </row>
    <row r="3124" spans="1:28" x14ac:dyDescent="0.25">
      <c r="A3124" s="94" t="s">
        <v>4567</v>
      </c>
      <c r="B3124" s="195" t="s">
        <v>143</v>
      </c>
      <c r="C3124" s="195">
        <v>0.12295081967213115</v>
      </c>
      <c r="D3124" s="195">
        <v>0.15573770491803279</v>
      </c>
      <c r="E3124" s="195">
        <v>5.5327868852459015E-2</v>
      </c>
      <c r="F3124" s="195">
        <v>8.1967213114754103E-3</v>
      </c>
      <c r="G3124" s="195">
        <v>0.61065573770491799</v>
      </c>
      <c r="H3124" s="195">
        <v>4.0983606557377051E-3</v>
      </c>
      <c r="I3124" s="195">
        <v>4.3032786885245901E-2</v>
      </c>
      <c r="J3124" s="194">
        <v>0.99999999999999989</v>
      </c>
      <c r="K3124" s="196">
        <v>488</v>
      </c>
      <c r="L3124" s="94"/>
      <c r="M3124" s="195" t="s">
        <v>143</v>
      </c>
      <c r="N3124" s="195" t="s">
        <v>143</v>
      </c>
      <c r="O3124" s="195">
        <v>9.7000000000000003E-2</v>
      </c>
      <c r="P3124" s="195">
        <v>0.155</v>
      </c>
      <c r="Q3124" s="195">
        <v>0.126</v>
      </c>
      <c r="R3124" s="195">
        <v>0.191</v>
      </c>
      <c r="S3124" s="195">
        <v>3.7999999999999999E-2</v>
      </c>
      <c r="T3124" s="195">
        <v>7.9000000000000001E-2</v>
      </c>
      <c r="U3124" s="195">
        <v>3.0000000000000001E-3</v>
      </c>
      <c r="V3124" s="195">
        <v>2.1000000000000001E-2</v>
      </c>
      <c r="W3124" s="195">
        <v>0.56699999999999995</v>
      </c>
      <c r="X3124" s="195">
        <v>0.65300000000000002</v>
      </c>
      <c r="Y3124" s="195">
        <v>1E-3</v>
      </c>
      <c r="Z3124" s="195">
        <v>1.4999999999999999E-2</v>
      </c>
      <c r="AA3124" s="195">
        <v>2.8000000000000001E-2</v>
      </c>
      <c r="AB3124" s="195">
        <v>6.5000000000000002E-2</v>
      </c>
    </row>
    <row r="3125" spans="1:28" x14ac:dyDescent="0.25">
      <c r="A3125" s="94" t="s">
        <v>4568</v>
      </c>
      <c r="B3125" s="195">
        <v>0.48647488192357236</v>
      </c>
      <c r="C3125" s="195">
        <v>8.5873765564620013E-4</v>
      </c>
      <c r="D3125" s="195">
        <v>0.37698583082868181</v>
      </c>
      <c r="E3125" s="195">
        <v>0.11592958351223701</v>
      </c>
      <c r="F3125" s="195">
        <v>1.2881064834693002E-3</v>
      </c>
      <c r="G3125" s="195">
        <v>1.0734220695577501E-2</v>
      </c>
      <c r="H3125" s="195" t="s">
        <v>143</v>
      </c>
      <c r="I3125" s="195">
        <v>7.7286389008158008E-3</v>
      </c>
      <c r="J3125" s="194">
        <v>1</v>
      </c>
      <c r="K3125" s="196">
        <v>2329</v>
      </c>
      <c r="L3125" s="94"/>
      <c r="M3125" s="195">
        <v>0.46600000000000003</v>
      </c>
      <c r="N3125" s="195">
        <v>0.50700000000000001</v>
      </c>
      <c r="O3125" s="195">
        <v>0</v>
      </c>
      <c r="P3125" s="195">
        <v>3.0000000000000001E-3</v>
      </c>
      <c r="Q3125" s="195">
        <v>0.35799999999999998</v>
      </c>
      <c r="R3125" s="195">
        <v>0.39700000000000002</v>
      </c>
      <c r="S3125" s="195">
        <v>0.104</v>
      </c>
      <c r="T3125" s="195">
        <v>0.13</v>
      </c>
      <c r="U3125" s="195">
        <v>0</v>
      </c>
      <c r="V3125" s="195">
        <v>4.0000000000000001E-3</v>
      </c>
      <c r="W3125" s="195">
        <v>7.0000000000000001E-3</v>
      </c>
      <c r="X3125" s="195">
        <v>1.6E-2</v>
      </c>
      <c r="Y3125" s="195" t="s">
        <v>143</v>
      </c>
      <c r="Z3125" s="195" t="s">
        <v>143</v>
      </c>
      <c r="AA3125" s="195">
        <v>5.0000000000000001E-3</v>
      </c>
      <c r="AB3125" s="195">
        <v>1.2E-2</v>
      </c>
    </row>
    <row r="3126" spans="1:28" x14ac:dyDescent="0.25">
      <c r="A3126" s="94" t="s">
        <v>4569</v>
      </c>
      <c r="B3126" s="195">
        <v>8.1177520071364848E-2</v>
      </c>
      <c r="C3126" s="195">
        <v>0.34076717216770741</v>
      </c>
      <c r="D3126" s="195">
        <v>0.22435325602140946</v>
      </c>
      <c r="E3126" s="195">
        <v>5.7091882247992866E-2</v>
      </c>
      <c r="F3126" s="195">
        <v>4.6833184656556649E-2</v>
      </c>
      <c r="G3126" s="195">
        <v>0.23818019625334522</v>
      </c>
      <c r="H3126" s="195">
        <v>8.9206066012488853E-4</v>
      </c>
      <c r="I3126" s="195">
        <v>1.0704727921498661E-2</v>
      </c>
      <c r="J3126" s="194">
        <v>1</v>
      </c>
      <c r="K3126" s="196">
        <v>2242</v>
      </c>
      <c r="L3126" s="94"/>
      <c r="M3126" s="195">
        <v>7.0999999999999994E-2</v>
      </c>
      <c r="N3126" s="195">
        <v>9.2999999999999999E-2</v>
      </c>
      <c r="O3126" s="195">
        <v>0.32100000000000001</v>
      </c>
      <c r="P3126" s="195">
        <v>0.36099999999999999</v>
      </c>
      <c r="Q3126" s="195">
        <v>0.20799999999999999</v>
      </c>
      <c r="R3126" s="195">
        <v>0.24199999999999999</v>
      </c>
      <c r="S3126" s="195">
        <v>4.8000000000000001E-2</v>
      </c>
      <c r="T3126" s="195">
        <v>6.7000000000000004E-2</v>
      </c>
      <c r="U3126" s="195">
        <v>3.9E-2</v>
      </c>
      <c r="V3126" s="195">
        <v>5.6000000000000001E-2</v>
      </c>
      <c r="W3126" s="195">
        <v>0.221</v>
      </c>
      <c r="X3126" s="195">
        <v>0.25600000000000001</v>
      </c>
      <c r="Y3126" s="195">
        <v>0</v>
      </c>
      <c r="Z3126" s="195">
        <v>3.0000000000000001E-3</v>
      </c>
      <c r="AA3126" s="195">
        <v>7.0000000000000001E-3</v>
      </c>
      <c r="AB3126" s="195">
        <v>1.6E-2</v>
      </c>
    </row>
    <row r="3127" spans="1:28" x14ac:dyDescent="0.25">
      <c r="A3127" s="94" t="s">
        <v>4570</v>
      </c>
      <c r="B3127" s="195">
        <v>0.3220640569395018</v>
      </c>
      <c r="C3127" s="195">
        <v>0.54982206405693945</v>
      </c>
      <c r="D3127" s="195">
        <v>5.6939501779359428E-2</v>
      </c>
      <c r="E3127" s="195">
        <v>1.7437722419928827E-2</v>
      </c>
      <c r="F3127" s="195">
        <v>1.4234875444839859E-3</v>
      </c>
      <c r="G3127" s="195">
        <v>3.5943060498220637E-2</v>
      </c>
      <c r="H3127" s="195">
        <v>3.5587188612099647E-4</v>
      </c>
      <c r="I3127" s="195">
        <v>1.601423487544484E-2</v>
      </c>
      <c r="J3127" s="194">
        <v>0.99999999999999989</v>
      </c>
      <c r="K3127" s="196">
        <v>2810</v>
      </c>
      <c r="L3127" s="94"/>
      <c r="M3127" s="195">
        <v>0.30499999999999999</v>
      </c>
      <c r="N3127" s="195">
        <v>0.34</v>
      </c>
      <c r="O3127" s="195">
        <v>0.53100000000000003</v>
      </c>
      <c r="P3127" s="195">
        <v>0.56799999999999995</v>
      </c>
      <c r="Q3127" s="195">
        <v>4.9000000000000002E-2</v>
      </c>
      <c r="R3127" s="195">
        <v>6.6000000000000003E-2</v>
      </c>
      <c r="S3127" s="195">
        <v>1.2999999999999999E-2</v>
      </c>
      <c r="T3127" s="195">
        <v>2.3E-2</v>
      </c>
      <c r="U3127" s="195">
        <v>1E-3</v>
      </c>
      <c r="V3127" s="195">
        <v>4.0000000000000001E-3</v>
      </c>
      <c r="W3127" s="195">
        <v>0.03</v>
      </c>
      <c r="X3127" s="195">
        <v>4.2999999999999997E-2</v>
      </c>
      <c r="Y3127" s="195">
        <v>0</v>
      </c>
      <c r="Z3127" s="195">
        <v>2E-3</v>
      </c>
      <c r="AA3127" s="195">
        <v>1.2E-2</v>
      </c>
      <c r="AB3127" s="195">
        <v>2.1000000000000001E-2</v>
      </c>
    </row>
    <row r="3128" spans="1:28" x14ac:dyDescent="0.25">
      <c r="A3128" s="94" t="s">
        <v>4571</v>
      </c>
      <c r="B3128" s="195" t="s">
        <v>143</v>
      </c>
      <c r="C3128" s="195">
        <v>0.33646322378716748</v>
      </c>
      <c r="D3128" s="195">
        <v>0.28794992175273865</v>
      </c>
      <c r="E3128" s="195">
        <v>0.1111111111111111</v>
      </c>
      <c r="F3128" s="195">
        <v>2.6604068857589983E-2</v>
      </c>
      <c r="G3128" s="195">
        <v>0.21283255086071987</v>
      </c>
      <c r="H3128" s="195" t="s">
        <v>143</v>
      </c>
      <c r="I3128" s="195">
        <v>2.5039123630672927E-2</v>
      </c>
      <c r="J3128" s="194">
        <v>1</v>
      </c>
      <c r="K3128" s="196">
        <v>639</v>
      </c>
      <c r="L3128" s="94"/>
      <c r="M3128" s="195" t="s">
        <v>143</v>
      </c>
      <c r="N3128" s="195" t="s">
        <v>143</v>
      </c>
      <c r="O3128" s="195">
        <v>0.30099999999999999</v>
      </c>
      <c r="P3128" s="195">
        <v>0.374</v>
      </c>
      <c r="Q3128" s="195">
        <v>0.254</v>
      </c>
      <c r="R3128" s="195">
        <v>0.32400000000000001</v>
      </c>
      <c r="S3128" s="195">
        <v>8.8999999999999996E-2</v>
      </c>
      <c r="T3128" s="195">
        <v>0.13800000000000001</v>
      </c>
      <c r="U3128" s="195">
        <v>1.7000000000000001E-2</v>
      </c>
      <c r="V3128" s="195">
        <v>4.2000000000000003E-2</v>
      </c>
      <c r="W3128" s="195">
        <v>0.183</v>
      </c>
      <c r="X3128" s="195">
        <v>0.246</v>
      </c>
      <c r="Y3128" s="195" t="s">
        <v>143</v>
      </c>
      <c r="Z3128" s="195" t="s">
        <v>143</v>
      </c>
      <c r="AA3128" s="195">
        <v>1.4999999999999999E-2</v>
      </c>
      <c r="AB3128" s="195">
        <v>0.04</v>
      </c>
    </row>
    <row r="3129" spans="1:28" x14ac:dyDescent="0.25">
      <c r="A3129" s="94" t="s">
        <v>4572</v>
      </c>
      <c r="B3129" s="195" t="s">
        <v>143</v>
      </c>
      <c r="C3129" s="195">
        <v>0.28644175684277529</v>
      </c>
      <c r="D3129" s="195">
        <v>0.22565245066836409</v>
      </c>
      <c r="E3129" s="195">
        <v>0.10025461489497135</v>
      </c>
      <c r="F3129" s="195">
        <v>1.8459579885423297E-2</v>
      </c>
      <c r="G3129" s="195">
        <v>0.34786760025461488</v>
      </c>
      <c r="H3129" s="195" t="s">
        <v>143</v>
      </c>
      <c r="I3129" s="195">
        <v>2.1323997453851051E-2</v>
      </c>
      <c r="J3129" s="194">
        <v>1</v>
      </c>
      <c r="K3129" s="196">
        <v>3142</v>
      </c>
      <c r="L3129" s="94"/>
      <c r="M3129" s="195" t="s">
        <v>143</v>
      </c>
      <c r="N3129" s="195" t="s">
        <v>143</v>
      </c>
      <c r="O3129" s="195">
        <v>0.27100000000000002</v>
      </c>
      <c r="P3129" s="195">
        <v>0.30299999999999999</v>
      </c>
      <c r="Q3129" s="195">
        <v>0.21099999999999999</v>
      </c>
      <c r="R3129" s="195">
        <v>0.24099999999999999</v>
      </c>
      <c r="S3129" s="195">
        <v>0.09</v>
      </c>
      <c r="T3129" s="195">
        <v>0.111</v>
      </c>
      <c r="U3129" s="195">
        <v>1.4E-2</v>
      </c>
      <c r="V3129" s="195">
        <v>2.4E-2</v>
      </c>
      <c r="W3129" s="195">
        <v>0.33100000000000002</v>
      </c>
      <c r="X3129" s="195">
        <v>0.36499999999999999</v>
      </c>
      <c r="Y3129" s="195" t="s">
        <v>143</v>
      </c>
      <c r="Z3129" s="195" t="s">
        <v>143</v>
      </c>
      <c r="AA3129" s="195">
        <v>1.7000000000000001E-2</v>
      </c>
      <c r="AB3129" s="195">
        <v>2.7E-2</v>
      </c>
    </row>
    <row r="3130" spans="1:28" x14ac:dyDescent="0.25">
      <c r="A3130" s="94" t="s">
        <v>4573</v>
      </c>
      <c r="B3130" s="195" t="s">
        <v>143</v>
      </c>
      <c r="C3130" s="195">
        <v>0.68891537544696069</v>
      </c>
      <c r="D3130" s="195">
        <v>0.18831942789034564</v>
      </c>
      <c r="E3130" s="195">
        <v>5.0059594755661505E-2</v>
      </c>
      <c r="F3130" s="195">
        <v>7.1513706793802142E-3</v>
      </c>
      <c r="G3130" s="195">
        <v>1.3110846245530394E-2</v>
      </c>
      <c r="H3130" s="195" t="s">
        <v>143</v>
      </c>
      <c r="I3130" s="195">
        <v>5.2443384982121574E-2</v>
      </c>
      <c r="J3130" s="194">
        <v>0.99999999999999989</v>
      </c>
      <c r="K3130" s="196">
        <v>839</v>
      </c>
      <c r="L3130" s="94"/>
      <c r="M3130" s="195" t="s">
        <v>143</v>
      </c>
      <c r="N3130" s="195" t="s">
        <v>143</v>
      </c>
      <c r="O3130" s="195">
        <v>0.65700000000000003</v>
      </c>
      <c r="P3130" s="195">
        <v>0.71899999999999997</v>
      </c>
      <c r="Q3130" s="195">
        <v>0.16300000000000001</v>
      </c>
      <c r="R3130" s="195">
        <v>0.216</v>
      </c>
      <c r="S3130" s="195">
        <v>3.6999999999999998E-2</v>
      </c>
      <c r="T3130" s="195">
        <v>6.7000000000000004E-2</v>
      </c>
      <c r="U3130" s="195">
        <v>3.0000000000000001E-3</v>
      </c>
      <c r="V3130" s="195">
        <v>1.6E-2</v>
      </c>
      <c r="W3130" s="195">
        <v>7.0000000000000001E-3</v>
      </c>
      <c r="X3130" s="195">
        <v>2.3E-2</v>
      </c>
      <c r="Y3130" s="195" t="s">
        <v>143</v>
      </c>
      <c r="Z3130" s="195" t="s">
        <v>143</v>
      </c>
      <c r="AA3130" s="195">
        <v>3.9E-2</v>
      </c>
      <c r="AB3130" s="195">
        <v>7.0000000000000007E-2</v>
      </c>
    </row>
    <row r="3131" spans="1:28" x14ac:dyDescent="0.25">
      <c r="A3131" s="94" t="s">
        <v>4574</v>
      </c>
      <c r="B3131" s="195" t="s">
        <v>143</v>
      </c>
      <c r="C3131" s="195">
        <v>0.27142857142857141</v>
      </c>
      <c r="D3131" s="195">
        <v>0.32</v>
      </c>
      <c r="E3131" s="195">
        <v>0.08</v>
      </c>
      <c r="F3131" s="195">
        <v>1.4285714285714285E-2</v>
      </c>
      <c r="G3131" s="195">
        <v>0.28285714285714286</v>
      </c>
      <c r="H3131" s="195" t="s">
        <v>143</v>
      </c>
      <c r="I3131" s="195">
        <v>3.1428571428571431E-2</v>
      </c>
      <c r="J3131" s="194">
        <v>0.99999999999999989</v>
      </c>
      <c r="K3131" s="196">
        <v>700</v>
      </c>
      <c r="L3131" s="94"/>
      <c r="M3131" s="195" t="s">
        <v>143</v>
      </c>
      <c r="N3131" s="195" t="s">
        <v>143</v>
      </c>
      <c r="O3131" s="195">
        <v>0.24</v>
      </c>
      <c r="P3131" s="195">
        <v>0.30599999999999999</v>
      </c>
      <c r="Q3131" s="195">
        <v>0.28699999999999998</v>
      </c>
      <c r="R3131" s="195">
        <v>0.35499999999999998</v>
      </c>
      <c r="S3131" s="195">
        <v>6.2E-2</v>
      </c>
      <c r="T3131" s="195">
        <v>0.10199999999999999</v>
      </c>
      <c r="U3131" s="195">
        <v>8.0000000000000002E-3</v>
      </c>
      <c r="V3131" s="195">
        <v>2.5999999999999999E-2</v>
      </c>
      <c r="W3131" s="195">
        <v>0.251</v>
      </c>
      <c r="X3131" s="195">
        <v>0.317</v>
      </c>
      <c r="Y3131" s="195" t="s">
        <v>143</v>
      </c>
      <c r="Z3131" s="195" t="s">
        <v>143</v>
      </c>
      <c r="AA3131" s="195">
        <v>2.1000000000000001E-2</v>
      </c>
      <c r="AB3131" s="195">
        <v>4.7E-2</v>
      </c>
    </row>
    <row r="3132" spans="1:28" x14ac:dyDescent="0.25">
      <c r="A3132" s="94" t="s">
        <v>4575</v>
      </c>
      <c r="B3132" s="195" t="s">
        <v>143</v>
      </c>
      <c r="C3132" s="195">
        <v>0.49593495934959347</v>
      </c>
      <c r="D3132" s="195">
        <v>0.1951219512195122</v>
      </c>
      <c r="E3132" s="195">
        <v>4.2682926829268296E-2</v>
      </c>
      <c r="F3132" s="195">
        <v>0.1016260162601626</v>
      </c>
      <c r="G3132" s="195">
        <v>0.1565040650406504</v>
      </c>
      <c r="H3132" s="195" t="s">
        <v>143</v>
      </c>
      <c r="I3132" s="195">
        <v>8.130081300813009E-3</v>
      </c>
      <c r="J3132" s="194">
        <v>1</v>
      </c>
      <c r="K3132" s="196">
        <v>492</v>
      </c>
      <c r="L3132" s="94"/>
      <c r="M3132" s="195" t="s">
        <v>143</v>
      </c>
      <c r="N3132" s="195" t="s">
        <v>143</v>
      </c>
      <c r="O3132" s="195">
        <v>0.45200000000000001</v>
      </c>
      <c r="P3132" s="195">
        <v>0.54</v>
      </c>
      <c r="Q3132" s="195">
        <v>0.16300000000000001</v>
      </c>
      <c r="R3132" s="195">
        <v>0.23200000000000001</v>
      </c>
      <c r="S3132" s="195">
        <v>2.8000000000000001E-2</v>
      </c>
      <c r="T3132" s="195">
        <v>6.4000000000000001E-2</v>
      </c>
      <c r="U3132" s="195">
        <v>7.8E-2</v>
      </c>
      <c r="V3132" s="195">
        <v>0.13100000000000001</v>
      </c>
      <c r="W3132" s="195">
        <v>0.127</v>
      </c>
      <c r="X3132" s="195">
        <v>0.191</v>
      </c>
      <c r="Y3132" s="195" t="s">
        <v>143</v>
      </c>
      <c r="Z3132" s="195" t="s">
        <v>143</v>
      </c>
      <c r="AA3132" s="195">
        <v>3.0000000000000001E-3</v>
      </c>
      <c r="AB3132" s="195">
        <v>2.1000000000000001E-2</v>
      </c>
    </row>
    <row r="3133" spans="1:28" x14ac:dyDescent="0.25">
      <c r="A3133" s="94" t="s">
        <v>4576</v>
      </c>
      <c r="B3133" s="195" t="s">
        <v>143</v>
      </c>
      <c r="C3133" s="195">
        <v>0.21414538310412573</v>
      </c>
      <c r="D3133" s="195">
        <v>0.21807465618860511</v>
      </c>
      <c r="E3133" s="195">
        <v>9.8231827111984277E-2</v>
      </c>
      <c r="F3133" s="195">
        <v>2.75049115913556E-2</v>
      </c>
      <c r="G3133" s="195">
        <v>0.42239685658153242</v>
      </c>
      <c r="H3133" s="195" t="s">
        <v>143</v>
      </c>
      <c r="I3133" s="195">
        <v>1.9646365422396856E-2</v>
      </c>
      <c r="J3133" s="194">
        <v>1</v>
      </c>
      <c r="K3133" s="196">
        <v>509</v>
      </c>
      <c r="L3133" s="94"/>
      <c r="M3133" s="195" t="s">
        <v>143</v>
      </c>
      <c r="N3133" s="195" t="s">
        <v>143</v>
      </c>
      <c r="O3133" s="195">
        <v>0.18099999999999999</v>
      </c>
      <c r="P3133" s="195">
        <v>0.252</v>
      </c>
      <c r="Q3133" s="195">
        <v>0.184</v>
      </c>
      <c r="R3133" s="195">
        <v>0.25600000000000001</v>
      </c>
      <c r="S3133" s="195">
        <v>7.4999999999999997E-2</v>
      </c>
      <c r="T3133" s="195">
        <v>0.127</v>
      </c>
      <c r="U3133" s="195">
        <v>1.6E-2</v>
      </c>
      <c r="V3133" s="195">
        <v>4.5999999999999999E-2</v>
      </c>
      <c r="W3133" s="195">
        <v>0.38</v>
      </c>
      <c r="X3133" s="195">
        <v>0.46600000000000003</v>
      </c>
      <c r="Y3133" s="195" t="s">
        <v>143</v>
      </c>
      <c r="Z3133" s="195" t="s">
        <v>143</v>
      </c>
      <c r="AA3133" s="195">
        <v>1.0999999999999999E-2</v>
      </c>
      <c r="AB3133" s="195">
        <v>3.5999999999999997E-2</v>
      </c>
    </row>
    <row r="3134" spans="1:28" x14ac:dyDescent="0.25">
      <c r="A3134" s="94" t="s">
        <v>4577</v>
      </c>
      <c r="B3134" s="195" t="s">
        <v>143</v>
      </c>
      <c r="C3134" s="195">
        <v>0.53919781221513219</v>
      </c>
      <c r="D3134" s="195">
        <v>0.29762989972652687</v>
      </c>
      <c r="E3134" s="195">
        <v>4.421148587055606E-2</v>
      </c>
      <c r="F3134" s="195">
        <v>1.276207839562443E-2</v>
      </c>
      <c r="G3134" s="195">
        <v>7.6572470373746579E-2</v>
      </c>
      <c r="H3134" s="195" t="s">
        <v>143</v>
      </c>
      <c r="I3134" s="195">
        <v>2.9626253418413857E-2</v>
      </c>
      <c r="J3134" s="194">
        <v>0.99999999999999989</v>
      </c>
      <c r="K3134" s="196">
        <v>2194</v>
      </c>
      <c r="L3134" s="94"/>
      <c r="M3134" s="195" t="s">
        <v>143</v>
      </c>
      <c r="N3134" s="195" t="s">
        <v>143</v>
      </c>
      <c r="O3134" s="195">
        <v>0.51800000000000002</v>
      </c>
      <c r="P3134" s="195">
        <v>0.56000000000000005</v>
      </c>
      <c r="Q3134" s="195">
        <v>0.27900000000000003</v>
      </c>
      <c r="R3134" s="195">
        <v>0.317</v>
      </c>
      <c r="S3134" s="195">
        <v>3.5999999999999997E-2</v>
      </c>
      <c r="T3134" s="195">
        <v>5.3999999999999999E-2</v>
      </c>
      <c r="U3134" s="195">
        <v>8.9999999999999993E-3</v>
      </c>
      <c r="V3134" s="195">
        <v>1.7999999999999999E-2</v>
      </c>
      <c r="W3134" s="195">
        <v>6.6000000000000003E-2</v>
      </c>
      <c r="X3134" s="195">
        <v>8.7999999999999995E-2</v>
      </c>
      <c r="Y3134" s="195" t="s">
        <v>143</v>
      </c>
      <c r="Z3134" s="195" t="s">
        <v>143</v>
      </c>
      <c r="AA3134" s="195">
        <v>2.3E-2</v>
      </c>
      <c r="AB3134" s="195">
        <v>3.7999999999999999E-2</v>
      </c>
    </row>
    <row r="3135" spans="1:28" x14ac:dyDescent="0.25">
      <c r="A3135" s="94" t="s">
        <v>4578</v>
      </c>
      <c r="B3135" s="195" t="s">
        <v>143</v>
      </c>
      <c r="C3135" s="195">
        <v>0.61047835990888377</v>
      </c>
      <c r="D3135" s="195">
        <v>0.26879271070615035</v>
      </c>
      <c r="E3135" s="195">
        <v>4.328018223234624E-2</v>
      </c>
      <c r="F3135" s="195">
        <v>2.2779043280182231E-3</v>
      </c>
      <c r="G3135" s="195">
        <v>6.6059225512528477E-2</v>
      </c>
      <c r="H3135" s="195" t="s">
        <v>143</v>
      </c>
      <c r="I3135" s="195">
        <v>9.1116173120728925E-3</v>
      </c>
      <c r="J3135" s="194">
        <v>1</v>
      </c>
      <c r="K3135" s="196">
        <v>439</v>
      </c>
      <c r="L3135" s="94"/>
      <c r="M3135" s="195" t="s">
        <v>143</v>
      </c>
      <c r="N3135" s="195" t="s">
        <v>143</v>
      </c>
      <c r="O3135" s="195">
        <v>0.56399999999999995</v>
      </c>
      <c r="P3135" s="195">
        <v>0.65500000000000003</v>
      </c>
      <c r="Q3135" s="195">
        <v>0.22900000000000001</v>
      </c>
      <c r="R3135" s="195">
        <v>0.312</v>
      </c>
      <c r="S3135" s="195">
        <v>2.8000000000000001E-2</v>
      </c>
      <c r="T3135" s="195">
        <v>6.7000000000000004E-2</v>
      </c>
      <c r="U3135" s="195">
        <v>0</v>
      </c>
      <c r="V3135" s="195">
        <v>1.2999999999999999E-2</v>
      </c>
      <c r="W3135" s="195">
        <v>4.5999999999999999E-2</v>
      </c>
      <c r="X3135" s="195">
        <v>9.2999999999999999E-2</v>
      </c>
      <c r="Y3135" s="195" t="s">
        <v>143</v>
      </c>
      <c r="Z3135" s="195" t="s">
        <v>143</v>
      </c>
      <c r="AA3135" s="195">
        <v>4.0000000000000001E-3</v>
      </c>
      <c r="AB3135" s="195">
        <v>2.3E-2</v>
      </c>
    </row>
    <row r="3136" spans="1:28" x14ac:dyDescent="0.25">
      <c r="A3136" s="94" t="s">
        <v>4579</v>
      </c>
      <c r="B3136" s="195">
        <v>5.598224953063663E-2</v>
      </c>
      <c r="C3136" s="195">
        <v>0.39093701996927804</v>
      </c>
      <c r="D3136" s="195">
        <v>0.23741252773510838</v>
      </c>
      <c r="E3136" s="195">
        <v>0.10172384365932753</v>
      </c>
      <c r="F3136" s="195">
        <v>1.288615804744837E-2</v>
      </c>
      <c r="G3136" s="195">
        <v>0.1769073220686124</v>
      </c>
      <c r="H3136" s="195">
        <v>1.5360983102918587E-3</v>
      </c>
      <c r="I3136" s="195">
        <v>2.2614780679296807E-2</v>
      </c>
      <c r="J3136" s="194">
        <v>1</v>
      </c>
      <c r="K3136" s="196">
        <v>11718</v>
      </c>
      <c r="L3136" s="94"/>
      <c r="M3136" s="195">
        <v>5.1999999999999998E-2</v>
      </c>
      <c r="N3136" s="195">
        <v>0.06</v>
      </c>
      <c r="O3136" s="195">
        <v>0.38200000000000001</v>
      </c>
      <c r="P3136" s="195">
        <v>0.4</v>
      </c>
      <c r="Q3136" s="195">
        <v>0.23</v>
      </c>
      <c r="R3136" s="195">
        <v>0.245</v>
      </c>
      <c r="S3136" s="195">
        <v>9.6000000000000002E-2</v>
      </c>
      <c r="T3136" s="195">
        <v>0.107</v>
      </c>
      <c r="U3136" s="195">
        <v>1.0999999999999999E-2</v>
      </c>
      <c r="V3136" s="195">
        <v>1.4999999999999999E-2</v>
      </c>
      <c r="W3136" s="195">
        <v>0.17</v>
      </c>
      <c r="X3136" s="195">
        <v>0.184</v>
      </c>
      <c r="Y3136" s="195">
        <v>1E-3</v>
      </c>
      <c r="Z3136" s="195">
        <v>2E-3</v>
      </c>
      <c r="AA3136" s="195">
        <v>0.02</v>
      </c>
      <c r="AB3136" s="195">
        <v>2.5000000000000001E-2</v>
      </c>
    </row>
    <row r="3137" spans="1:28" x14ac:dyDescent="0.25">
      <c r="A3137" s="94" t="s">
        <v>4580</v>
      </c>
      <c r="B3137" s="195" t="s">
        <v>143</v>
      </c>
      <c r="C3137" s="195">
        <v>0.47648902821316613</v>
      </c>
      <c r="D3137" s="195">
        <v>0.21316614420062696</v>
      </c>
      <c r="E3137" s="195">
        <v>0.13793103448275862</v>
      </c>
      <c r="F3137" s="195">
        <v>1.8808777429467086E-2</v>
      </c>
      <c r="G3137" s="195">
        <v>0.14420062695924765</v>
      </c>
      <c r="H3137" s="195" t="s">
        <v>143</v>
      </c>
      <c r="I3137" s="195">
        <v>9.4043887147335428E-3</v>
      </c>
      <c r="J3137" s="194">
        <v>1</v>
      </c>
      <c r="K3137" s="196">
        <v>319</v>
      </c>
      <c r="L3137" s="94"/>
      <c r="M3137" s="195" t="s">
        <v>143</v>
      </c>
      <c r="N3137" s="195" t="s">
        <v>143</v>
      </c>
      <c r="O3137" s="195">
        <v>0.42199999999999999</v>
      </c>
      <c r="P3137" s="195">
        <v>0.53100000000000003</v>
      </c>
      <c r="Q3137" s="195">
        <v>0.17199999999999999</v>
      </c>
      <c r="R3137" s="195">
        <v>0.26100000000000001</v>
      </c>
      <c r="S3137" s="195">
        <v>0.104</v>
      </c>
      <c r="T3137" s="195">
        <v>0.18</v>
      </c>
      <c r="U3137" s="195">
        <v>8.9999999999999993E-3</v>
      </c>
      <c r="V3137" s="195">
        <v>0.04</v>
      </c>
      <c r="W3137" s="195">
        <v>0.11</v>
      </c>
      <c r="X3137" s="195">
        <v>0.187</v>
      </c>
      <c r="Y3137" s="195" t="s">
        <v>143</v>
      </c>
      <c r="Z3137" s="195" t="s">
        <v>143</v>
      </c>
      <c r="AA3137" s="195">
        <v>3.0000000000000001E-3</v>
      </c>
      <c r="AB3137" s="195">
        <v>2.7E-2</v>
      </c>
    </row>
    <row r="3138" spans="1:28" x14ac:dyDescent="0.25">
      <c r="A3138" s="94" t="s">
        <v>4581</v>
      </c>
      <c r="B3138" s="195" t="s">
        <v>143</v>
      </c>
      <c r="C3138" s="195">
        <v>0.13765182186234817</v>
      </c>
      <c r="D3138" s="195">
        <v>0.21052631578947367</v>
      </c>
      <c r="E3138" s="195">
        <v>0.10121457489878542</v>
      </c>
      <c r="F3138" s="195">
        <v>8.0971659919028341E-3</v>
      </c>
      <c r="G3138" s="195">
        <v>0.46963562753036436</v>
      </c>
      <c r="H3138" s="195">
        <v>1.2145748987854251E-2</v>
      </c>
      <c r="I3138" s="195">
        <v>6.0728744939271252E-2</v>
      </c>
      <c r="J3138" s="194">
        <v>1</v>
      </c>
      <c r="K3138" s="196">
        <v>247</v>
      </c>
      <c r="L3138" s="94"/>
      <c r="M3138" s="195" t="s">
        <v>143</v>
      </c>
      <c r="N3138" s="195" t="s">
        <v>143</v>
      </c>
      <c r="O3138" s="195">
        <v>0.1</v>
      </c>
      <c r="P3138" s="195">
        <v>0.186</v>
      </c>
      <c r="Q3138" s="195">
        <v>0.16400000000000001</v>
      </c>
      <c r="R3138" s="195">
        <v>0.26600000000000001</v>
      </c>
      <c r="S3138" s="195">
        <v>7.0000000000000007E-2</v>
      </c>
      <c r="T3138" s="195">
        <v>0.14499999999999999</v>
      </c>
      <c r="U3138" s="195">
        <v>2E-3</v>
      </c>
      <c r="V3138" s="195">
        <v>2.9000000000000001E-2</v>
      </c>
      <c r="W3138" s="195">
        <v>0.40799999999999997</v>
      </c>
      <c r="X3138" s="195">
        <v>0.53200000000000003</v>
      </c>
      <c r="Y3138" s="195">
        <v>4.0000000000000001E-3</v>
      </c>
      <c r="Z3138" s="195">
        <v>3.5000000000000003E-2</v>
      </c>
      <c r="AA3138" s="195">
        <v>3.6999999999999998E-2</v>
      </c>
      <c r="AB3138" s="195">
        <v>9.8000000000000004E-2</v>
      </c>
    </row>
    <row r="3139" spans="1:28" x14ac:dyDescent="0.25">
      <c r="A3139" s="94" t="s">
        <v>4582</v>
      </c>
      <c r="B3139" s="195">
        <v>1.2807881773399015E-2</v>
      </c>
      <c r="C3139" s="195">
        <v>9.8522167487684722E-4</v>
      </c>
      <c r="D3139" s="195">
        <v>0.70738916256157636</v>
      </c>
      <c r="E3139" s="195">
        <v>0.27093596059113301</v>
      </c>
      <c r="F3139" s="195">
        <v>9.8522167487684722E-4</v>
      </c>
      <c r="G3139" s="195">
        <v>9.8522167487684722E-4</v>
      </c>
      <c r="H3139" s="195" t="s">
        <v>143</v>
      </c>
      <c r="I3139" s="195">
        <v>5.9113300492610842E-3</v>
      </c>
      <c r="J3139" s="194">
        <v>0.99999999999999989</v>
      </c>
      <c r="K3139" s="196">
        <v>1015</v>
      </c>
      <c r="L3139" s="94"/>
      <c r="M3139" s="195">
        <v>8.0000000000000002E-3</v>
      </c>
      <c r="N3139" s="195">
        <v>2.1999999999999999E-2</v>
      </c>
      <c r="O3139" s="195">
        <v>0</v>
      </c>
      <c r="P3139" s="195">
        <v>6.0000000000000001E-3</v>
      </c>
      <c r="Q3139" s="195">
        <v>0.67900000000000005</v>
      </c>
      <c r="R3139" s="195">
        <v>0.73499999999999999</v>
      </c>
      <c r="S3139" s="195">
        <v>0.24399999999999999</v>
      </c>
      <c r="T3139" s="195">
        <v>0.29899999999999999</v>
      </c>
      <c r="U3139" s="195">
        <v>0</v>
      </c>
      <c r="V3139" s="195">
        <v>6.0000000000000001E-3</v>
      </c>
      <c r="W3139" s="195">
        <v>0</v>
      </c>
      <c r="X3139" s="195">
        <v>6.0000000000000001E-3</v>
      </c>
      <c r="Y3139" s="195" t="s">
        <v>143</v>
      </c>
      <c r="Z3139" s="195" t="s">
        <v>143</v>
      </c>
      <c r="AA3139" s="195">
        <v>3.0000000000000001E-3</v>
      </c>
      <c r="AB3139" s="195">
        <v>1.2999999999999999E-2</v>
      </c>
    </row>
    <row r="3140" spans="1:28" x14ac:dyDescent="0.25">
      <c r="A3140" s="94" t="s">
        <v>4583</v>
      </c>
      <c r="B3140" s="195">
        <v>6.8675543097407143E-2</v>
      </c>
      <c r="C3140" s="195">
        <v>0.35178696566222845</v>
      </c>
      <c r="D3140" s="195">
        <v>0.20392431674842326</v>
      </c>
      <c r="E3140" s="195">
        <v>0.12754029432375613</v>
      </c>
      <c r="F3140" s="195">
        <v>1.6117729502452698E-2</v>
      </c>
      <c r="G3140" s="195">
        <v>0.21583742116327961</v>
      </c>
      <c r="H3140" s="195">
        <v>2.8030833917309038E-3</v>
      </c>
      <c r="I3140" s="195">
        <v>1.3314646110721794E-2</v>
      </c>
      <c r="J3140" s="194">
        <v>1</v>
      </c>
      <c r="K3140" s="196">
        <v>1427</v>
      </c>
      <c r="L3140" s="94"/>
      <c r="M3140" s="195">
        <v>5.7000000000000002E-2</v>
      </c>
      <c r="N3140" s="195">
        <v>8.3000000000000004E-2</v>
      </c>
      <c r="O3140" s="195">
        <v>0.32700000000000001</v>
      </c>
      <c r="P3140" s="195">
        <v>0.377</v>
      </c>
      <c r="Q3140" s="195">
        <v>0.184</v>
      </c>
      <c r="R3140" s="195">
        <v>0.22600000000000001</v>
      </c>
      <c r="S3140" s="195">
        <v>0.111</v>
      </c>
      <c r="T3140" s="195">
        <v>0.14599999999999999</v>
      </c>
      <c r="U3140" s="195">
        <v>1.0999999999999999E-2</v>
      </c>
      <c r="V3140" s="195">
        <v>2.4E-2</v>
      </c>
      <c r="W3140" s="195">
        <v>0.19500000000000001</v>
      </c>
      <c r="X3140" s="195">
        <v>0.23799999999999999</v>
      </c>
      <c r="Y3140" s="195">
        <v>1E-3</v>
      </c>
      <c r="Z3140" s="195">
        <v>7.0000000000000001E-3</v>
      </c>
      <c r="AA3140" s="195">
        <v>8.9999999999999993E-3</v>
      </c>
      <c r="AB3140" s="195">
        <v>2.1000000000000001E-2</v>
      </c>
    </row>
    <row r="3141" spans="1:28" x14ac:dyDescent="0.25">
      <c r="A3141" s="94" t="s">
        <v>4584</v>
      </c>
      <c r="B3141" s="195">
        <v>0.32383720930232557</v>
      </c>
      <c r="C3141" s="195">
        <v>0.54186046511627906</v>
      </c>
      <c r="D3141" s="195">
        <v>5.5813953488372092E-2</v>
      </c>
      <c r="E3141" s="195">
        <v>2.3837209302325583E-2</v>
      </c>
      <c r="F3141" s="195" t="s">
        <v>143</v>
      </c>
      <c r="G3141" s="195">
        <v>3.8953488372093024E-2</v>
      </c>
      <c r="H3141" s="195">
        <v>1.1627906976744186E-3</v>
      </c>
      <c r="I3141" s="195">
        <v>1.4534883720930232E-2</v>
      </c>
      <c r="J3141" s="194">
        <v>1</v>
      </c>
      <c r="K3141" s="196">
        <v>1720</v>
      </c>
      <c r="L3141" s="94"/>
      <c r="M3141" s="195">
        <v>0.30199999999999999</v>
      </c>
      <c r="N3141" s="195">
        <v>0.34599999999999997</v>
      </c>
      <c r="O3141" s="195">
        <v>0.51800000000000002</v>
      </c>
      <c r="P3141" s="195">
        <v>0.56499999999999995</v>
      </c>
      <c r="Q3141" s="195">
        <v>4.5999999999999999E-2</v>
      </c>
      <c r="R3141" s="195">
        <v>6.8000000000000005E-2</v>
      </c>
      <c r="S3141" s="195">
        <v>1.7999999999999999E-2</v>
      </c>
      <c r="T3141" s="195">
        <v>3.2000000000000001E-2</v>
      </c>
      <c r="U3141" s="195" t="s">
        <v>143</v>
      </c>
      <c r="V3141" s="195" t="s">
        <v>143</v>
      </c>
      <c r="W3141" s="195">
        <v>3.1E-2</v>
      </c>
      <c r="X3141" s="195">
        <v>4.9000000000000002E-2</v>
      </c>
      <c r="Y3141" s="195">
        <v>0</v>
      </c>
      <c r="Z3141" s="195">
        <v>4.0000000000000001E-3</v>
      </c>
      <c r="AA3141" s="195">
        <v>0.01</v>
      </c>
      <c r="AB3141" s="195">
        <v>2.1000000000000001E-2</v>
      </c>
    </row>
    <row r="3142" spans="1:28" x14ac:dyDescent="0.25">
      <c r="A3142" s="94" t="s">
        <v>4585</v>
      </c>
      <c r="B3142" s="195" t="s">
        <v>143</v>
      </c>
      <c r="C3142" s="195">
        <v>0.28997289972899731</v>
      </c>
      <c r="D3142" s="195">
        <v>0.29810298102981031</v>
      </c>
      <c r="E3142" s="195">
        <v>0.14092140921409213</v>
      </c>
      <c r="F3142" s="195">
        <v>1.3550135501355014E-2</v>
      </c>
      <c r="G3142" s="195">
        <v>0.22493224932249323</v>
      </c>
      <c r="H3142" s="195" t="s">
        <v>143</v>
      </c>
      <c r="I3142" s="195">
        <v>3.2520325203252036E-2</v>
      </c>
      <c r="J3142" s="194">
        <v>0.99999999999999989</v>
      </c>
      <c r="K3142" s="196">
        <v>369</v>
      </c>
      <c r="L3142" s="94"/>
      <c r="M3142" s="195" t="s">
        <v>143</v>
      </c>
      <c r="N3142" s="195" t="s">
        <v>143</v>
      </c>
      <c r="O3142" s="195">
        <v>0.246</v>
      </c>
      <c r="P3142" s="195">
        <v>0.33800000000000002</v>
      </c>
      <c r="Q3142" s="195">
        <v>0.254</v>
      </c>
      <c r="R3142" s="195">
        <v>0.34699999999999998</v>
      </c>
      <c r="S3142" s="195">
        <v>0.109</v>
      </c>
      <c r="T3142" s="195">
        <v>0.18</v>
      </c>
      <c r="U3142" s="195">
        <v>6.0000000000000001E-3</v>
      </c>
      <c r="V3142" s="195">
        <v>3.1E-2</v>
      </c>
      <c r="W3142" s="195">
        <v>0.185</v>
      </c>
      <c r="X3142" s="195">
        <v>0.27</v>
      </c>
      <c r="Y3142" s="195" t="s">
        <v>143</v>
      </c>
      <c r="Z3142" s="195" t="s">
        <v>143</v>
      </c>
      <c r="AA3142" s="195">
        <v>1.9E-2</v>
      </c>
      <c r="AB3142" s="195">
        <v>5.6000000000000001E-2</v>
      </c>
    </row>
    <row r="3143" spans="1:28" x14ac:dyDescent="0.25">
      <c r="A3143" s="94" t="s">
        <v>4586</v>
      </c>
      <c r="B3143" s="195" t="s">
        <v>143</v>
      </c>
      <c r="C3143" s="195">
        <v>0.31259720062208396</v>
      </c>
      <c r="D3143" s="195">
        <v>0.20062208398133749</v>
      </c>
      <c r="E3143" s="195">
        <v>0.10808709175738725</v>
      </c>
      <c r="F3143" s="195">
        <v>1.6329704510108865E-2</v>
      </c>
      <c r="G3143" s="195">
        <v>0.33592534992223949</v>
      </c>
      <c r="H3143" s="195">
        <v>7.776049766718507E-4</v>
      </c>
      <c r="I3143" s="195">
        <v>2.5660964230171075E-2</v>
      </c>
      <c r="J3143" s="194">
        <v>1</v>
      </c>
      <c r="K3143" s="196">
        <v>1286</v>
      </c>
      <c r="L3143" s="94"/>
      <c r="M3143" s="195" t="s">
        <v>143</v>
      </c>
      <c r="N3143" s="195" t="s">
        <v>143</v>
      </c>
      <c r="O3143" s="195">
        <v>0.28799999999999998</v>
      </c>
      <c r="P3143" s="195">
        <v>0.33800000000000002</v>
      </c>
      <c r="Q3143" s="195">
        <v>0.18</v>
      </c>
      <c r="R3143" s="195">
        <v>0.223</v>
      </c>
      <c r="S3143" s="195">
        <v>9.1999999999999998E-2</v>
      </c>
      <c r="T3143" s="195">
        <v>0.126</v>
      </c>
      <c r="U3143" s="195">
        <v>1.0999999999999999E-2</v>
      </c>
      <c r="V3143" s="195">
        <v>2.5000000000000001E-2</v>
      </c>
      <c r="W3143" s="195">
        <v>0.311</v>
      </c>
      <c r="X3143" s="195">
        <v>0.36199999999999999</v>
      </c>
      <c r="Y3143" s="195">
        <v>0</v>
      </c>
      <c r="Z3143" s="195">
        <v>4.0000000000000001E-3</v>
      </c>
      <c r="AA3143" s="195">
        <v>1.7999999999999999E-2</v>
      </c>
      <c r="AB3143" s="195">
        <v>3.5999999999999997E-2</v>
      </c>
    </row>
    <row r="3144" spans="1:28" x14ac:dyDescent="0.25">
      <c r="A3144" s="94" t="s">
        <v>4587</v>
      </c>
      <c r="B3144" s="195" t="s">
        <v>143</v>
      </c>
      <c r="C3144" s="195">
        <v>0.61211340206185572</v>
      </c>
      <c r="D3144" s="195">
        <v>0.27061855670103091</v>
      </c>
      <c r="E3144" s="195">
        <v>4.6391752577319589E-2</v>
      </c>
      <c r="F3144" s="195">
        <v>3.8659793814432991E-3</v>
      </c>
      <c r="G3144" s="195">
        <v>2.3195876288659795E-2</v>
      </c>
      <c r="H3144" s="195" t="s">
        <v>143</v>
      </c>
      <c r="I3144" s="195">
        <v>4.3814432989690719E-2</v>
      </c>
      <c r="J3144" s="194">
        <v>1</v>
      </c>
      <c r="K3144" s="196">
        <v>776</v>
      </c>
      <c r="L3144" s="94"/>
      <c r="M3144" s="195" t="s">
        <v>143</v>
      </c>
      <c r="N3144" s="195" t="s">
        <v>143</v>
      </c>
      <c r="O3144" s="195">
        <v>0.57699999999999996</v>
      </c>
      <c r="P3144" s="195">
        <v>0.64600000000000002</v>
      </c>
      <c r="Q3144" s="195">
        <v>0.24099999999999999</v>
      </c>
      <c r="R3144" s="195">
        <v>0.30299999999999999</v>
      </c>
      <c r="S3144" s="195">
        <v>3.4000000000000002E-2</v>
      </c>
      <c r="T3144" s="195">
        <v>6.4000000000000001E-2</v>
      </c>
      <c r="U3144" s="195">
        <v>1E-3</v>
      </c>
      <c r="V3144" s="195">
        <v>1.0999999999999999E-2</v>
      </c>
      <c r="W3144" s="195">
        <v>1.4999999999999999E-2</v>
      </c>
      <c r="X3144" s="195">
        <v>3.5999999999999997E-2</v>
      </c>
      <c r="Y3144" s="195" t="s">
        <v>143</v>
      </c>
      <c r="Z3144" s="195" t="s">
        <v>143</v>
      </c>
      <c r="AA3144" s="195">
        <v>3.2000000000000001E-2</v>
      </c>
      <c r="AB3144" s="195">
        <v>6.0999999999999999E-2</v>
      </c>
    </row>
    <row r="3145" spans="1:28" x14ac:dyDescent="0.25">
      <c r="A3145" s="94" t="s">
        <v>4588</v>
      </c>
      <c r="B3145" s="195" t="s">
        <v>143</v>
      </c>
      <c r="C3145" s="195">
        <v>0.2516703786191537</v>
      </c>
      <c r="D3145" s="195">
        <v>0.35189309576837419</v>
      </c>
      <c r="E3145" s="195">
        <v>0.11358574610244988</v>
      </c>
      <c r="F3145" s="195">
        <v>2.2271714922048998E-2</v>
      </c>
      <c r="G3145" s="195">
        <v>0.24053452115812918</v>
      </c>
      <c r="H3145" s="195" t="s">
        <v>143</v>
      </c>
      <c r="I3145" s="195">
        <v>2.0044543429844099E-2</v>
      </c>
      <c r="J3145" s="194">
        <v>1.0000000000000002</v>
      </c>
      <c r="K3145" s="196">
        <v>449</v>
      </c>
      <c r="L3145" s="94"/>
      <c r="M3145" s="195" t="s">
        <v>143</v>
      </c>
      <c r="N3145" s="195" t="s">
        <v>143</v>
      </c>
      <c r="O3145" s="195">
        <v>0.214</v>
      </c>
      <c r="P3145" s="195">
        <v>0.29399999999999998</v>
      </c>
      <c r="Q3145" s="195">
        <v>0.309</v>
      </c>
      <c r="R3145" s="195">
        <v>0.39700000000000002</v>
      </c>
      <c r="S3145" s="195">
        <v>8.6999999999999994E-2</v>
      </c>
      <c r="T3145" s="195">
        <v>0.14599999999999999</v>
      </c>
      <c r="U3145" s="195">
        <v>1.2E-2</v>
      </c>
      <c r="V3145" s="195">
        <v>4.1000000000000002E-2</v>
      </c>
      <c r="W3145" s="195">
        <v>0.20300000000000001</v>
      </c>
      <c r="X3145" s="195">
        <v>0.28199999999999997</v>
      </c>
      <c r="Y3145" s="195" t="s">
        <v>143</v>
      </c>
      <c r="Z3145" s="195" t="s">
        <v>143</v>
      </c>
      <c r="AA3145" s="195">
        <v>1.0999999999999999E-2</v>
      </c>
      <c r="AB3145" s="195">
        <v>3.7999999999999999E-2</v>
      </c>
    </row>
    <row r="3146" spans="1:28" x14ac:dyDescent="0.25">
      <c r="A3146" s="94" t="s">
        <v>4589</v>
      </c>
      <c r="B3146" s="195" t="s">
        <v>143</v>
      </c>
      <c r="C3146" s="195">
        <v>0.42904290429042902</v>
      </c>
      <c r="D3146" s="195">
        <v>0.16831683168316833</v>
      </c>
      <c r="E3146" s="195">
        <v>0.12211221122112212</v>
      </c>
      <c r="F3146" s="195">
        <v>4.9504950495049507E-2</v>
      </c>
      <c r="G3146" s="195">
        <v>0.21122112211221122</v>
      </c>
      <c r="H3146" s="195">
        <v>3.3003300330033004E-3</v>
      </c>
      <c r="I3146" s="195">
        <v>1.65016501650165E-2</v>
      </c>
      <c r="J3146" s="194">
        <v>1.0000000000000002</v>
      </c>
      <c r="K3146" s="196">
        <v>303</v>
      </c>
      <c r="L3146" s="94"/>
      <c r="M3146" s="195" t="s">
        <v>143</v>
      </c>
      <c r="N3146" s="195" t="s">
        <v>143</v>
      </c>
      <c r="O3146" s="195">
        <v>0.375</v>
      </c>
      <c r="P3146" s="195">
        <v>0.48499999999999999</v>
      </c>
      <c r="Q3146" s="195">
        <v>0.13</v>
      </c>
      <c r="R3146" s="195">
        <v>0.215</v>
      </c>
      <c r="S3146" s="195">
        <v>0.09</v>
      </c>
      <c r="T3146" s="195">
        <v>0.16400000000000001</v>
      </c>
      <c r="U3146" s="195">
        <v>0.03</v>
      </c>
      <c r="V3146" s="195">
        <v>0.08</v>
      </c>
      <c r="W3146" s="195">
        <v>0.16900000000000001</v>
      </c>
      <c r="X3146" s="195">
        <v>0.26100000000000001</v>
      </c>
      <c r="Y3146" s="195">
        <v>1E-3</v>
      </c>
      <c r="Z3146" s="195">
        <v>1.7999999999999999E-2</v>
      </c>
      <c r="AA3146" s="195">
        <v>7.0000000000000001E-3</v>
      </c>
      <c r="AB3146" s="195">
        <v>3.7999999999999999E-2</v>
      </c>
    </row>
    <row r="3147" spans="1:28" x14ac:dyDescent="0.25">
      <c r="A3147" s="94" t="s">
        <v>4590</v>
      </c>
      <c r="B3147" s="195" t="s">
        <v>143</v>
      </c>
      <c r="C3147" s="195">
        <v>0.20183486238532111</v>
      </c>
      <c r="D3147" s="195">
        <v>0.26911314984709478</v>
      </c>
      <c r="E3147" s="195">
        <v>9.1743119266055051E-2</v>
      </c>
      <c r="F3147" s="195">
        <v>1.834862385321101E-2</v>
      </c>
      <c r="G3147" s="195">
        <v>0.37614678899082571</v>
      </c>
      <c r="H3147" s="195">
        <v>6.1162079510703364E-3</v>
      </c>
      <c r="I3147" s="195">
        <v>3.669724770642202E-2</v>
      </c>
      <c r="J3147" s="194">
        <v>1</v>
      </c>
      <c r="K3147" s="196">
        <v>327</v>
      </c>
      <c r="L3147" s="94"/>
      <c r="M3147" s="195" t="s">
        <v>143</v>
      </c>
      <c r="N3147" s="195" t="s">
        <v>143</v>
      </c>
      <c r="O3147" s="195">
        <v>0.16200000000000001</v>
      </c>
      <c r="P3147" s="195">
        <v>0.249</v>
      </c>
      <c r="Q3147" s="195">
        <v>0.224</v>
      </c>
      <c r="R3147" s="195">
        <v>0.32</v>
      </c>
      <c r="S3147" s="195">
        <v>6.5000000000000002E-2</v>
      </c>
      <c r="T3147" s="195">
        <v>0.128</v>
      </c>
      <c r="U3147" s="195">
        <v>8.0000000000000002E-3</v>
      </c>
      <c r="V3147" s="195">
        <v>3.9E-2</v>
      </c>
      <c r="W3147" s="195">
        <v>0.32500000000000001</v>
      </c>
      <c r="X3147" s="195">
        <v>0.43</v>
      </c>
      <c r="Y3147" s="195">
        <v>2E-3</v>
      </c>
      <c r="Z3147" s="195">
        <v>2.1999999999999999E-2</v>
      </c>
      <c r="AA3147" s="195">
        <v>2.1000000000000001E-2</v>
      </c>
      <c r="AB3147" s="195">
        <v>6.3E-2</v>
      </c>
    </row>
    <row r="3148" spans="1:28" x14ac:dyDescent="0.25">
      <c r="A3148" s="94" t="s">
        <v>4591</v>
      </c>
      <c r="B3148" s="195" t="s">
        <v>143</v>
      </c>
      <c r="C3148" s="195">
        <v>0.47393087287639135</v>
      </c>
      <c r="D3148" s="195">
        <v>0.33626244874048039</v>
      </c>
      <c r="E3148" s="195">
        <v>0.10427650849443468</v>
      </c>
      <c r="F3148" s="195">
        <v>1.054481546572935E-2</v>
      </c>
      <c r="G3148" s="195">
        <v>5.6239015817223195E-2</v>
      </c>
      <c r="H3148" s="195">
        <v>1.7574692442882249E-3</v>
      </c>
      <c r="I3148" s="195">
        <v>1.698886936145284E-2</v>
      </c>
      <c r="J3148" s="194">
        <v>1.0000000000000002</v>
      </c>
      <c r="K3148" s="196">
        <v>1707</v>
      </c>
      <c r="L3148" s="94"/>
      <c r="M3148" s="195" t="s">
        <v>143</v>
      </c>
      <c r="N3148" s="195" t="s">
        <v>143</v>
      </c>
      <c r="O3148" s="195">
        <v>0.45</v>
      </c>
      <c r="P3148" s="195">
        <v>0.498</v>
      </c>
      <c r="Q3148" s="195">
        <v>0.314</v>
      </c>
      <c r="R3148" s="195">
        <v>0.35899999999999999</v>
      </c>
      <c r="S3148" s="195">
        <v>9.0999999999999998E-2</v>
      </c>
      <c r="T3148" s="195">
        <v>0.12</v>
      </c>
      <c r="U3148" s="195">
        <v>7.0000000000000001E-3</v>
      </c>
      <c r="V3148" s="195">
        <v>1.7000000000000001E-2</v>
      </c>
      <c r="W3148" s="195">
        <v>4.5999999999999999E-2</v>
      </c>
      <c r="X3148" s="195">
        <v>6.8000000000000005E-2</v>
      </c>
      <c r="Y3148" s="195">
        <v>1E-3</v>
      </c>
      <c r="Z3148" s="195">
        <v>5.0000000000000001E-3</v>
      </c>
      <c r="AA3148" s="195">
        <v>1.2E-2</v>
      </c>
      <c r="AB3148" s="195">
        <v>2.4E-2</v>
      </c>
    </row>
    <row r="3149" spans="1:28" x14ac:dyDescent="0.25">
      <c r="A3149" s="94" t="s">
        <v>4592</v>
      </c>
      <c r="B3149" s="195" t="s">
        <v>143</v>
      </c>
      <c r="C3149" s="195">
        <v>0.64310954063604242</v>
      </c>
      <c r="D3149" s="195">
        <v>0.21554770318021202</v>
      </c>
      <c r="E3149" s="195">
        <v>7.7738515901060068E-2</v>
      </c>
      <c r="F3149" s="195" t="s">
        <v>143</v>
      </c>
      <c r="G3149" s="195">
        <v>5.3003533568904596E-2</v>
      </c>
      <c r="H3149" s="195" t="s">
        <v>143</v>
      </c>
      <c r="I3149" s="195">
        <v>1.0600706713780919E-2</v>
      </c>
      <c r="J3149" s="194">
        <v>1</v>
      </c>
      <c r="K3149" s="196">
        <v>283</v>
      </c>
      <c r="L3149" s="94"/>
      <c r="M3149" s="195" t="s">
        <v>143</v>
      </c>
      <c r="N3149" s="195" t="s">
        <v>143</v>
      </c>
      <c r="O3149" s="195">
        <v>0.58599999999999997</v>
      </c>
      <c r="P3149" s="195">
        <v>0.69699999999999995</v>
      </c>
      <c r="Q3149" s="195">
        <v>0.17199999999999999</v>
      </c>
      <c r="R3149" s="195">
        <v>0.26700000000000002</v>
      </c>
      <c r="S3149" s="195">
        <v>5.1999999999999998E-2</v>
      </c>
      <c r="T3149" s="195">
        <v>0.115</v>
      </c>
      <c r="U3149" s="195" t="s">
        <v>143</v>
      </c>
      <c r="V3149" s="195" t="s">
        <v>143</v>
      </c>
      <c r="W3149" s="195">
        <v>3.2000000000000001E-2</v>
      </c>
      <c r="X3149" s="195">
        <v>8.5999999999999993E-2</v>
      </c>
      <c r="Y3149" s="195" t="s">
        <v>143</v>
      </c>
      <c r="Z3149" s="195" t="s">
        <v>143</v>
      </c>
      <c r="AA3149" s="195">
        <v>4.0000000000000001E-3</v>
      </c>
      <c r="AB3149" s="195">
        <v>3.1E-2</v>
      </c>
    </row>
    <row r="3150" spans="1:28" x14ac:dyDescent="0.25">
      <c r="A3150" s="94" t="s">
        <v>4593</v>
      </c>
      <c r="B3150" s="195">
        <v>6.4885977069421702E-2</v>
      </c>
      <c r="C3150" s="195">
        <v>0.37255890134811642</v>
      </c>
      <c r="D3150" s="195">
        <v>0.2398891268741338</v>
      </c>
      <c r="E3150" s="195">
        <v>8.7438578808113898E-2</v>
      </c>
      <c r="F3150" s="195">
        <v>1.9150812649615725E-2</v>
      </c>
      <c r="G3150" s="195">
        <v>0.17922388811893664</v>
      </c>
      <c r="H3150" s="195">
        <v>1.7008945445382386E-3</v>
      </c>
      <c r="I3150" s="195">
        <v>3.51518205871236E-2</v>
      </c>
      <c r="J3150" s="194">
        <v>1</v>
      </c>
      <c r="K3150" s="196">
        <v>15874</v>
      </c>
      <c r="L3150" s="94"/>
      <c r="M3150" s="195">
        <v>6.0999999999999999E-2</v>
      </c>
      <c r="N3150" s="195">
        <v>6.9000000000000006E-2</v>
      </c>
      <c r="O3150" s="195">
        <v>0.36499999999999999</v>
      </c>
      <c r="P3150" s="195">
        <v>0.38</v>
      </c>
      <c r="Q3150" s="195">
        <v>0.23300000000000001</v>
      </c>
      <c r="R3150" s="195">
        <v>0.247</v>
      </c>
      <c r="S3150" s="195">
        <v>8.3000000000000004E-2</v>
      </c>
      <c r="T3150" s="195">
        <v>9.1999999999999998E-2</v>
      </c>
      <c r="U3150" s="195">
        <v>1.7000000000000001E-2</v>
      </c>
      <c r="V3150" s="195">
        <v>2.1000000000000001E-2</v>
      </c>
      <c r="W3150" s="195">
        <v>0.17299999999999999</v>
      </c>
      <c r="X3150" s="195">
        <v>0.185</v>
      </c>
      <c r="Y3150" s="195">
        <v>1E-3</v>
      </c>
      <c r="Z3150" s="195">
        <v>2E-3</v>
      </c>
      <c r="AA3150" s="195">
        <v>3.2000000000000001E-2</v>
      </c>
      <c r="AB3150" s="195">
        <v>3.7999999999999999E-2</v>
      </c>
    </row>
    <row r="3151" spans="1:28" x14ac:dyDescent="0.25">
      <c r="A3151" s="94" t="s">
        <v>4594</v>
      </c>
      <c r="B3151" s="195" t="s">
        <v>143</v>
      </c>
      <c r="C3151" s="195">
        <v>0.38626609442060084</v>
      </c>
      <c r="D3151" s="195">
        <v>0.29184549356223177</v>
      </c>
      <c r="E3151" s="195">
        <v>0.12017167381974249</v>
      </c>
      <c r="F3151" s="195">
        <v>1.2875536480686695E-2</v>
      </c>
      <c r="G3151" s="195">
        <v>0.14592274678111589</v>
      </c>
      <c r="H3151" s="195">
        <v>4.2918454935622317E-3</v>
      </c>
      <c r="I3151" s="195">
        <v>3.8626609442060089E-2</v>
      </c>
      <c r="J3151" s="194">
        <v>1</v>
      </c>
      <c r="K3151" s="196">
        <v>466</v>
      </c>
      <c r="L3151" s="94"/>
      <c r="M3151" s="195" t="s">
        <v>143</v>
      </c>
      <c r="N3151" s="195" t="s">
        <v>143</v>
      </c>
      <c r="O3151" s="195">
        <v>0.34300000000000003</v>
      </c>
      <c r="P3151" s="195">
        <v>0.43099999999999999</v>
      </c>
      <c r="Q3151" s="195">
        <v>0.252</v>
      </c>
      <c r="R3151" s="195">
        <v>0.33500000000000002</v>
      </c>
      <c r="S3151" s="195">
        <v>9.4E-2</v>
      </c>
      <c r="T3151" s="195">
        <v>0.153</v>
      </c>
      <c r="U3151" s="195">
        <v>6.0000000000000001E-3</v>
      </c>
      <c r="V3151" s="195">
        <v>2.8000000000000001E-2</v>
      </c>
      <c r="W3151" s="195">
        <v>0.11700000000000001</v>
      </c>
      <c r="X3151" s="195">
        <v>0.18099999999999999</v>
      </c>
      <c r="Y3151" s="195">
        <v>1E-3</v>
      </c>
      <c r="Z3151" s="195">
        <v>1.6E-2</v>
      </c>
      <c r="AA3151" s="195">
        <v>2.5000000000000001E-2</v>
      </c>
      <c r="AB3151" s="195">
        <v>0.06</v>
      </c>
    </row>
    <row r="3152" spans="1:28" x14ac:dyDescent="0.25">
      <c r="A3152" s="94" t="s">
        <v>4595</v>
      </c>
      <c r="B3152" s="195" t="s">
        <v>143</v>
      </c>
      <c r="C3152" s="195">
        <v>0.14326647564469913</v>
      </c>
      <c r="D3152" s="195">
        <v>0.20343839541547279</v>
      </c>
      <c r="E3152" s="195">
        <v>7.1633237822349566E-2</v>
      </c>
      <c r="F3152" s="195">
        <v>1.1461318051575931E-2</v>
      </c>
      <c r="G3152" s="195">
        <v>0.5128939828080229</v>
      </c>
      <c r="H3152" s="195">
        <v>1.7191977077363897E-2</v>
      </c>
      <c r="I3152" s="195">
        <v>4.0114613180515762E-2</v>
      </c>
      <c r="J3152" s="194">
        <v>0.99999999999999989</v>
      </c>
      <c r="K3152" s="196">
        <v>349</v>
      </c>
      <c r="L3152" s="94"/>
      <c r="M3152" s="195" t="s">
        <v>143</v>
      </c>
      <c r="N3152" s="195" t="s">
        <v>143</v>
      </c>
      <c r="O3152" s="195">
        <v>0.11</v>
      </c>
      <c r="P3152" s="195">
        <v>0.184</v>
      </c>
      <c r="Q3152" s="195">
        <v>0.16500000000000001</v>
      </c>
      <c r="R3152" s="195">
        <v>0.249</v>
      </c>
      <c r="S3152" s="195">
        <v>4.9000000000000002E-2</v>
      </c>
      <c r="T3152" s="195">
        <v>0.104</v>
      </c>
      <c r="U3152" s="195">
        <v>4.0000000000000001E-3</v>
      </c>
      <c r="V3152" s="195">
        <v>2.9000000000000001E-2</v>
      </c>
      <c r="W3152" s="195">
        <v>0.46100000000000002</v>
      </c>
      <c r="X3152" s="195">
        <v>0.56499999999999995</v>
      </c>
      <c r="Y3152" s="195">
        <v>8.0000000000000002E-3</v>
      </c>
      <c r="Z3152" s="195">
        <v>3.6999999999999998E-2</v>
      </c>
      <c r="AA3152" s="195">
        <v>2.4E-2</v>
      </c>
      <c r="AB3152" s="195">
        <v>6.6000000000000003E-2</v>
      </c>
    </row>
    <row r="3153" spans="1:28" x14ac:dyDescent="0.25">
      <c r="A3153" s="94" t="s">
        <v>4596</v>
      </c>
      <c r="B3153" s="195">
        <v>0.2894915254237288</v>
      </c>
      <c r="C3153" s="195">
        <v>2.0338983050847458E-3</v>
      </c>
      <c r="D3153" s="195">
        <v>0.49559322033898306</v>
      </c>
      <c r="E3153" s="195">
        <v>0.1959322033898305</v>
      </c>
      <c r="F3153" s="195">
        <v>1.3559322033898306E-3</v>
      </c>
      <c r="G3153" s="195">
        <v>8.8135593220338981E-3</v>
      </c>
      <c r="H3153" s="195" t="s">
        <v>143</v>
      </c>
      <c r="I3153" s="195">
        <v>6.7796610169491523E-3</v>
      </c>
      <c r="J3153" s="194">
        <v>1</v>
      </c>
      <c r="K3153" s="196">
        <v>1475</v>
      </c>
      <c r="L3153" s="94"/>
      <c r="M3153" s="195">
        <v>0.26700000000000002</v>
      </c>
      <c r="N3153" s="195">
        <v>0.313</v>
      </c>
      <c r="O3153" s="195">
        <v>1E-3</v>
      </c>
      <c r="P3153" s="195">
        <v>6.0000000000000001E-3</v>
      </c>
      <c r="Q3153" s="195">
        <v>0.47</v>
      </c>
      <c r="R3153" s="195">
        <v>0.52100000000000002</v>
      </c>
      <c r="S3153" s="195">
        <v>0.17599999999999999</v>
      </c>
      <c r="T3153" s="195">
        <v>0.217</v>
      </c>
      <c r="U3153" s="195">
        <v>0</v>
      </c>
      <c r="V3153" s="195">
        <v>5.0000000000000001E-3</v>
      </c>
      <c r="W3153" s="195">
        <v>5.0000000000000001E-3</v>
      </c>
      <c r="X3153" s="195">
        <v>1.4999999999999999E-2</v>
      </c>
      <c r="Y3153" s="195" t="s">
        <v>143</v>
      </c>
      <c r="Z3153" s="195" t="s">
        <v>143</v>
      </c>
      <c r="AA3153" s="195">
        <v>4.0000000000000001E-3</v>
      </c>
      <c r="AB3153" s="195">
        <v>1.2E-2</v>
      </c>
    </row>
    <row r="3154" spans="1:28" x14ac:dyDescent="0.25">
      <c r="A3154" s="94" t="s">
        <v>4597</v>
      </c>
      <c r="B3154" s="195">
        <v>8.0533333333333332E-2</v>
      </c>
      <c r="C3154" s="195">
        <v>0.3488</v>
      </c>
      <c r="D3154" s="195">
        <v>0.19306666666666666</v>
      </c>
      <c r="E3154" s="195">
        <v>6.6133333333333336E-2</v>
      </c>
      <c r="F3154" s="195">
        <v>4.9066666666666668E-2</v>
      </c>
      <c r="G3154" s="195">
        <v>0.23146666666666665</v>
      </c>
      <c r="H3154" s="195">
        <v>2.6666666666666666E-3</v>
      </c>
      <c r="I3154" s="195">
        <v>2.8266666666666666E-2</v>
      </c>
      <c r="J3154" s="194">
        <v>1.0000000000000002</v>
      </c>
      <c r="K3154" s="196">
        <v>1875</v>
      </c>
      <c r="L3154" s="94"/>
      <c r="M3154" s="195">
        <v>6.9000000000000006E-2</v>
      </c>
      <c r="N3154" s="195">
        <v>9.4E-2</v>
      </c>
      <c r="O3154" s="195">
        <v>0.32800000000000001</v>
      </c>
      <c r="P3154" s="195">
        <v>0.371</v>
      </c>
      <c r="Q3154" s="195">
        <v>0.17599999999999999</v>
      </c>
      <c r="R3154" s="195">
        <v>0.21199999999999999</v>
      </c>
      <c r="S3154" s="195">
        <v>5.6000000000000001E-2</v>
      </c>
      <c r="T3154" s="195">
        <v>7.8E-2</v>
      </c>
      <c r="U3154" s="195">
        <v>0.04</v>
      </c>
      <c r="V3154" s="195">
        <v>0.06</v>
      </c>
      <c r="W3154" s="195">
        <v>0.21299999999999999</v>
      </c>
      <c r="X3154" s="195">
        <v>0.251</v>
      </c>
      <c r="Y3154" s="195">
        <v>1E-3</v>
      </c>
      <c r="Z3154" s="195">
        <v>6.0000000000000001E-3</v>
      </c>
      <c r="AA3154" s="195">
        <v>2.1999999999999999E-2</v>
      </c>
      <c r="AB3154" s="195">
        <v>3.6999999999999998E-2</v>
      </c>
    </row>
    <row r="3155" spans="1:28" x14ac:dyDescent="0.25">
      <c r="A3155" s="94" t="s">
        <v>4598</v>
      </c>
      <c r="B3155" s="195">
        <v>0.32220943613348679</v>
      </c>
      <c r="C3155" s="195">
        <v>0.50824702723436899</v>
      </c>
      <c r="D3155" s="195">
        <v>7.4031453778289222E-2</v>
      </c>
      <c r="E3155" s="195">
        <v>2.6850786344457232E-2</v>
      </c>
      <c r="F3155" s="195">
        <v>1.1507479861910242E-3</v>
      </c>
      <c r="G3155" s="195">
        <v>4.0276179516685849E-2</v>
      </c>
      <c r="H3155" s="195">
        <v>3.835826620636747E-4</v>
      </c>
      <c r="I3155" s="195">
        <v>2.6850786344457232E-2</v>
      </c>
      <c r="J3155" s="194">
        <v>0.99999999999999989</v>
      </c>
      <c r="K3155" s="196">
        <v>2607</v>
      </c>
      <c r="L3155" s="94"/>
      <c r="M3155" s="195">
        <v>0.30499999999999999</v>
      </c>
      <c r="N3155" s="195">
        <v>0.34</v>
      </c>
      <c r="O3155" s="195">
        <v>0.48899999999999999</v>
      </c>
      <c r="P3155" s="195">
        <v>0.52700000000000002</v>
      </c>
      <c r="Q3155" s="195">
        <v>6.5000000000000002E-2</v>
      </c>
      <c r="R3155" s="195">
        <v>8.5000000000000006E-2</v>
      </c>
      <c r="S3155" s="195">
        <v>2.1000000000000001E-2</v>
      </c>
      <c r="T3155" s="195">
        <v>3.4000000000000002E-2</v>
      </c>
      <c r="U3155" s="195">
        <v>0</v>
      </c>
      <c r="V3155" s="195">
        <v>3.0000000000000001E-3</v>
      </c>
      <c r="W3155" s="195">
        <v>3.3000000000000002E-2</v>
      </c>
      <c r="X3155" s="195">
        <v>4.9000000000000002E-2</v>
      </c>
      <c r="Y3155" s="195">
        <v>0</v>
      </c>
      <c r="Z3155" s="195">
        <v>2E-3</v>
      </c>
      <c r="AA3155" s="195">
        <v>2.1000000000000001E-2</v>
      </c>
      <c r="AB3155" s="195">
        <v>3.4000000000000002E-2</v>
      </c>
    </row>
    <row r="3156" spans="1:28" x14ac:dyDescent="0.25">
      <c r="A3156" s="94" t="s">
        <v>4599</v>
      </c>
      <c r="B3156" s="195" t="s">
        <v>143</v>
      </c>
      <c r="C3156" s="195">
        <v>0.30204081632653063</v>
      </c>
      <c r="D3156" s="195">
        <v>0.28775510204081634</v>
      </c>
      <c r="E3156" s="195">
        <v>0.19387755102040816</v>
      </c>
      <c r="F3156" s="195">
        <v>8.1632653061224497E-3</v>
      </c>
      <c r="G3156" s="195">
        <v>0.17346938775510204</v>
      </c>
      <c r="H3156" s="195">
        <v>2.0408163265306124E-3</v>
      </c>
      <c r="I3156" s="195">
        <v>3.2653061224489799E-2</v>
      </c>
      <c r="J3156" s="194">
        <v>1</v>
      </c>
      <c r="K3156" s="196">
        <v>490</v>
      </c>
      <c r="L3156" s="94"/>
      <c r="M3156" s="195" t="s">
        <v>143</v>
      </c>
      <c r="N3156" s="195" t="s">
        <v>143</v>
      </c>
      <c r="O3156" s="195">
        <v>0.26300000000000001</v>
      </c>
      <c r="P3156" s="195">
        <v>0.34399999999999997</v>
      </c>
      <c r="Q3156" s="195">
        <v>0.249</v>
      </c>
      <c r="R3156" s="195">
        <v>0.32900000000000001</v>
      </c>
      <c r="S3156" s="195">
        <v>0.161</v>
      </c>
      <c r="T3156" s="195">
        <v>0.23100000000000001</v>
      </c>
      <c r="U3156" s="195">
        <v>3.0000000000000001E-3</v>
      </c>
      <c r="V3156" s="195">
        <v>2.1000000000000001E-2</v>
      </c>
      <c r="W3156" s="195">
        <v>0.14299999999999999</v>
      </c>
      <c r="X3156" s="195">
        <v>0.21</v>
      </c>
      <c r="Y3156" s="195">
        <v>0</v>
      </c>
      <c r="Z3156" s="195">
        <v>1.0999999999999999E-2</v>
      </c>
      <c r="AA3156" s="195">
        <v>0.02</v>
      </c>
      <c r="AB3156" s="195">
        <v>5.1999999999999998E-2</v>
      </c>
    </row>
    <row r="3157" spans="1:28" x14ac:dyDescent="0.25">
      <c r="A3157" s="94" t="s">
        <v>4600</v>
      </c>
      <c r="B3157" s="195" t="s">
        <v>143</v>
      </c>
      <c r="C3157" s="195">
        <v>0.32863849765258218</v>
      </c>
      <c r="D3157" s="195">
        <v>0.22711267605633803</v>
      </c>
      <c r="E3157" s="195">
        <v>8.9201877934272297E-2</v>
      </c>
      <c r="F3157" s="195">
        <v>1.7605633802816902E-2</v>
      </c>
      <c r="G3157" s="195">
        <v>0.31338028169014087</v>
      </c>
      <c r="H3157" s="195">
        <v>1.7605633802816902E-3</v>
      </c>
      <c r="I3157" s="195">
        <v>2.2300469483568074E-2</v>
      </c>
      <c r="J3157" s="194">
        <v>1</v>
      </c>
      <c r="K3157" s="196">
        <v>1704</v>
      </c>
      <c r="L3157" s="94"/>
      <c r="M3157" s="195" t="s">
        <v>143</v>
      </c>
      <c r="N3157" s="195" t="s">
        <v>143</v>
      </c>
      <c r="O3157" s="195">
        <v>0.307</v>
      </c>
      <c r="P3157" s="195">
        <v>0.35099999999999998</v>
      </c>
      <c r="Q3157" s="195">
        <v>0.20799999999999999</v>
      </c>
      <c r="R3157" s="195">
        <v>0.248</v>
      </c>
      <c r="S3157" s="195">
        <v>7.6999999999999999E-2</v>
      </c>
      <c r="T3157" s="195">
        <v>0.104</v>
      </c>
      <c r="U3157" s="195">
        <v>1.2E-2</v>
      </c>
      <c r="V3157" s="195">
        <v>2.5000000000000001E-2</v>
      </c>
      <c r="W3157" s="195">
        <v>0.29199999999999998</v>
      </c>
      <c r="X3157" s="195">
        <v>0.33600000000000002</v>
      </c>
      <c r="Y3157" s="195">
        <v>1E-3</v>
      </c>
      <c r="Z3157" s="195">
        <v>5.0000000000000001E-3</v>
      </c>
      <c r="AA3157" s="195">
        <v>1.6E-2</v>
      </c>
      <c r="AB3157" s="195">
        <v>0.03</v>
      </c>
    </row>
    <row r="3158" spans="1:28" x14ac:dyDescent="0.25">
      <c r="A3158" s="94" t="s">
        <v>4601</v>
      </c>
      <c r="B3158" s="195" t="s">
        <v>143</v>
      </c>
      <c r="C3158" s="195">
        <v>0.56942675159235667</v>
      </c>
      <c r="D3158" s="195">
        <v>0.26114649681528662</v>
      </c>
      <c r="E3158" s="195">
        <v>6.751592356687898E-2</v>
      </c>
      <c r="F3158" s="195">
        <v>1.2738853503184713E-3</v>
      </c>
      <c r="G3158" s="195">
        <v>1.9108280254777069E-2</v>
      </c>
      <c r="H3158" s="195" t="s">
        <v>143</v>
      </c>
      <c r="I3158" s="195">
        <v>8.1528662420382161E-2</v>
      </c>
      <c r="J3158" s="194">
        <v>1</v>
      </c>
      <c r="K3158" s="196">
        <v>785</v>
      </c>
      <c r="L3158" s="94"/>
      <c r="M3158" s="195" t="s">
        <v>143</v>
      </c>
      <c r="N3158" s="195" t="s">
        <v>143</v>
      </c>
      <c r="O3158" s="195">
        <v>0.53500000000000003</v>
      </c>
      <c r="P3158" s="195">
        <v>0.60399999999999998</v>
      </c>
      <c r="Q3158" s="195">
        <v>0.23200000000000001</v>
      </c>
      <c r="R3158" s="195">
        <v>0.29299999999999998</v>
      </c>
      <c r="S3158" s="195">
        <v>5.1999999999999998E-2</v>
      </c>
      <c r="T3158" s="195">
        <v>8.6999999999999994E-2</v>
      </c>
      <c r="U3158" s="195">
        <v>0</v>
      </c>
      <c r="V3158" s="195">
        <v>7.0000000000000001E-3</v>
      </c>
      <c r="W3158" s="195">
        <v>1.2E-2</v>
      </c>
      <c r="X3158" s="195">
        <v>3.1E-2</v>
      </c>
      <c r="Y3158" s="195" t="s">
        <v>143</v>
      </c>
      <c r="Z3158" s="195" t="s">
        <v>143</v>
      </c>
      <c r="AA3158" s="195">
        <v>6.4000000000000001E-2</v>
      </c>
      <c r="AB3158" s="195">
        <v>0.10299999999999999</v>
      </c>
    </row>
    <row r="3159" spans="1:28" x14ac:dyDescent="0.25">
      <c r="A3159" s="94" t="s">
        <v>4602</v>
      </c>
      <c r="B3159" s="195" t="s">
        <v>143</v>
      </c>
      <c r="C3159" s="195">
        <v>0.26707132018209406</v>
      </c>
      <c r="D3159" s="195">
        <v>0.32625189681335359</v>
      </c>
      <c r="E3159" s="195">
        <v>8.9529590288315627E-2</v>
      </c>
      <c r="F3159" s="195">
        <v>1.6691957511380879E-2</v>
      </c>
      <c r="G3159" s="195">
        <v>0.25189681335356601</v>
      </c>
      <c r="H3159" s="195" t="s">
        <v>143</v>
      </c>
      <c r="I3159" s="195">
        <v>4.8558421851289835E-2</v>
      </c>
      <c r="J3159" s="194">
        <v>1</v>
      </c>
      <c r="K3159" s="196">
        <v>659</v>
      </c>
      <c r="L3159" s="94"/>
      <c r="M3159" s="195" t="s">
        <v>143</v>
      </c>
      <c r="N3159" s="195" t="s">
        <v>143</v>
      </c>
      <c r="O3159" s="195">
        <v>0.23499999999999999</v>
      </c>
      <c r="P3159" s="195">
        <v>0.30199999999999999</v>
      </c>
      <c r="Q3159" s="195">
        <v>0.29199999999999998</v>
      </c>
      <c r="R3159" s="195">
        <v>0.36299999999999999</v>
      </c>
      <c r="S3159" s="195">
        <v>7.0000000000000007E-2</v>
      </c>
      <c r="T3159" s="195">
        <v>0.114</v>
      </c>
      <c r="U3159" s="195">
        <v>8.9999999999999993E-3</v>
      </c>
      <c r="V3159" s="195">
        <v>0.03</v>
      </c>
      <c r="W3159" s="195">
        <v>0.22</v>
      </c>
      <c r="X3159" s="195">
        <v>0.28599999999999998</v>
      </c>
      <c r="Y3159" s="195" t="s">
        <v>143</v>
      </c>
      <c r="Z3159" s="195" t="s">
        <v>143</v>
      </c>
      <c r="AA3159" s="195">
        <v>3.5000000000000003E-2</v>
      </c>
      <c r="AB3159" s="195">
        <v>6.8000000000000005E-2</v>
      </c>
    </row>
    <row r="3160" spans="1:28" x14ac:dyDescent="0.25">
      <c r="A3160" s="94" t="s">
        <v>4603</v>
      </c>
      <c r="B3160" s="195" t="s">
        <v>143</v>
      </c>
      <c r="C3160" s="195">
        <v>0.49202127659574468</v>
      </c>
      <c r="D3160" s="195">
        <v>0.13829787234042554</v>
      </c>
      <c r="E3160" s="195">
        <v>7.1808510638297879E-2</v>
      </c>
      <c r="F3160" s="195">
        <v>0.11170212765957446</v>
      </c>
      <c r="G3160" s="195">
        <v>0.15691489361702127</v>
      </c>
      <c r="H3160" s="195" t="s">
        <v>143</v>
      </c>
      <c r="I3160" s="195">
        <v>2.9255319148936171E-2</v>
      </c>
      <c r="J3160" s="194">
        <v>1</v>
      </c>
      <c r="K3160" s="196">
        <v>376</v>
      </c>
      <c r="L3160" s="94"/>
      <c r="M3160" s="195" t="s">
        <v>143</v>
      </c>
      <c r="N3160" s="195" t="s">
        <v>143</v>
      </c>
      <c r="O3160" s="195">
        <v>0.442</v>
      </c>
      <c r="P3160" s="195">
        <v>0.54200000000000004</v>
      </c>
      <c r="Q3160" s="195">
        <v>0.107</v>
      </c>
      <c r="R3160" s="195">
        <v>0.17699999999999999</v>
      </c>
      <c r="S3160" s="195">
        <v>0.05</v>
      </c>
      <c r="T3160" s="195">
        <v>0.10199999999999999</v>
      </c>
      <c r="U3160" s="195">
        <v>8.4000000000000005E-2</v>
      </c>
      <c r="V3160" s="195">
        <v>0.14799999999999999</v>
      </c>
      <c r="W3160" s="195">
        <v>0.124</v>
      </c>
      <c r="X3160" s="195">
        <v>0.19700000000000001</v>
      </c>
      <c r="Y3160" s="195" t="s">
        <v>143</v>
      </c>
      <c r="Z3160" s="195" t="s">
        <v>143</v>
      </c>
      <c r="AA3160" s="195">
        <v>1.6E-2</v>
      </c>
      <c r="AB3160" s="195">
        <v>5.1999999999999998E-2</v>
      </c>
    </row>
    <row r="3161" spans="1:28" x14ac:dyDescent="0.25">
      <c r="A3161" s="94" t="s">
        <v>4604</v>
      </c>
      <c r="B3161" s="195" t="s">
        <v>143</v>
      </c>
      <c r="C3161" s="195">
        <v>0.22494432071269488</v>
      </c>
      <c r="D3161" s="195">
        <v>0.18708240534521159</v>
      </c>
      <c r="E3161" s="195">
        <v>8.9086859688195991E-2</v>
      </c>
      <c r="F3161" s="195">
        <v>2.8953229398663696E-2</v>
      </c>
      <c r="G3161" s="195">
        <v>0.43875278396436523</v>
      </c>
      <c r="H3161" s="195">
        <v>4.4543429844097994E-3</v>
      </c>
      <c r="I3161" s="195">
        <v>2.6726057906458798E-2</v>
      </c>
      <c r="J3161" s="194">
        <v>1</v>
      </c>
      <c r="K3161" s="196">
        <v>449</v>
      </c>
      <c r="L3161" s="94"/>
      <c r="M3161" s="195" t="s">
        <v>143</v>
      </c>
      <c r="N3161" s="195" t="s">
        <v>143</v>
      </c>
      <c r="O3161" s="195">
        <v>0.189</v>
      </c>
      <c r="P3161" s="195">
        <v>0.26600000000000001</v>
      </c>
      <c r="Q3161" s="195">
        <v>0.154</v>
      </c>
      <c r="R3161" s="195">
        <v>0.22600000000000001</v>
      </c>
      <c r="S3161" s="195">
        <v>6.6000000000000003E-2</v>
      </c>
      <c r="T3161" s="195">
        <v>0.11899999999999999</v>
      </c>
      <c r="U3161" s="195">
        <v>1.7000000000000001E-2</v>
      </c>
      <c r="V3161" s="195">
        <v>4.9000000000000002E-2</v>
      </c>
      <c r="W3161" s="195">
        <v>0.39400000000000002</v>
      </c>
      <c r="X3161" s="195">
        <v>0.48499999999999999</v>
      </c>
      <c r="Y3161" s="195">
        <v>1E-3</v>
      </c>
      <c r="Z3161" s="195">
        <v>1.6E-2</v>
      </c>
      <c r="AA3161" s="195">
        <v>1.4999999999999999E-2</v>
      </c>
      <c r="AB3161" s="195">
        <v>4.5999999999999999E-2</v>
      </c>
    </row>
    <row r="3162" spans="1:28" x14ac:dyDescent="0.25">
      <c r="A3162" s="94" t="s">
        <v>4605</v>
      </c>
      <c r="B3162" s="195" t="s">
        <v>143</v>
      </c>
      <c r="C3162" s="195">
        <v>0.40538116591928253</v>
      </c>
      <c r="D3162" s="195">
        <v>0.36278026905829597</v>
      </c>
      <c r="E3162" s="195">
        <v>0.11569506726457399</v>
      </c>
      <c r="F3162" s="195">
        <v>1.1659192825112108E-2</v>
      </c>
      <c r="G3162" s="195">
        <v>5.6053811659192827E-2</v>
      </c>
      <c r="H3162" s="195">
        <v>1.7937219730941704E-3</v>
      </c>
      <c r="I3162" s="195">
        <v>4.663677130044843E-2</v>
      </c>
      <c r="J3162" s="194">
        <v>1</v>
      </c>
      <c r="K3162" s="196">
        <v>2230</v>
      </c>
      <c r="L3162" s="94"/>
      <c r="M3162" s="195" t="s">
        <v>143</v>
      </c>
      <c r="N3162" s="195" t="s">
        <v>143</v>
      </c>
      <c r="O3162" s="195">
        <v>0.38500000000000001</v>
      </c>
      <c r="P3162" s="195">
        <v>0.42599999999999999</v>
      </c>
      <c r="Q3162" s="195">
        <v>0.34300000000000003</v>
      </c>
      <c r="R3162" s="195">
        <v>0.38300000000000001</v>
      </c>
      <c r="S3162" s="195">
        <v>0.10299999999999999</v>
      </c>
      <c r="T3162" s="195">
        <v>0.13</v>
      </c>
      <c r="U3162" s="195">
        <v>8.0000000000000002E-3</v>
      </c>
      <c r="V3162" s="195">
        <v>1.7000000000000001E-2</v>
      </c>
      <c r="W3162" s="195">
        <v>4.7E-2</v>
      </c>
      <c r="X3162" s="195">
        <v>6.6000000000000003E-2</v>
      </c>
      <c r="Y3162" s="195">
        <v>1E-3</v>
      </c>
      <c r="Z3162" s="195">
        <v>5.0000000000000001E-3</v>
      </c>
      <c r="AA3162" s="195">
        <v>3.9E-2</v>
      </c>
      <c r="AB3162" s="195">
        <v>5.6000000000000001E-2</v>
      </c>
    </row>
    <row r="3163" spans="1:28" x14ac:dyDescent="0.25">
      <c r="A3163" s="94" t="s">
        <v>4606</v>
      </c>
      <c r="B3163" s="195" t="s">
        <v>143</v>
      </c>
      <c r="C3163" s="195">
        <v>0.60722891566265058</v>
      </c>
      <c r="D3163" s="195">
        <v>0.26746987951807227</v>
      </c>
      <c r="E3163" s="195">
        <v>3.8554216867469883E-2</v>
      </c>
      <c r="F3163" s="195">
        <v>7.2289156626506026E-3</v>
      </c>
      <c r="G3163" s="195">
        <v>5.0602409638554217E-2</v>
      </c>
      <c r="H3163" s="195">
        <v>2.4096385542168677E-3</v>
      </c>
      <c r="I3163" s="195">
        <v>2.6506024096385541E-2</v>
      </c>
      <c r="J3163" s="194">
        <v>0.99999999999999989</v>
      </c>
      <c r="K3163" s="196">
        <v>415</v>
      </c>
      <c r="L3163" s="94"/>
      <c r="M3163" s="195" t="s">
        <v>143</v>
      </c>
      <c r="N3163" s="195" t="s">
        <v>143</v>
      </c>
      <c r="O3163" s="195">
        <v>0.55900000000000005</v>
      </c>
      <c r="P3163" s="195">
        <v>0.65300000000000002</v>
      </c>
      <c r="Q3163" s="195">
        <v>0.22700000000000001</v>
      </c>
      <c r="R3163" s="195">
        <v>0.312</v>
      </c>
      <c r="S3163" s="195">
        <v>2.4E-2</v>
      </c>
      <c r="T3163" s="195">
        <v>6.2E-2</v>
      </c>
      <c r="U3163" s="195">
        <v>2E-3</v>
      </c>
      <c r="V3163" s="195">
        <v>2.1000000000000001E-2</v>
      </c>
      <c r="W3163" s="195">
        <v>3.3000000000000002E-2</v>
      </c>
      <c r="X3163" s="195">
        <v>7.5999999999999998E-2</v>
      </c>
      <c r="Y3163" s="195">
        <v>0</v>
      </c>
      <c r="Z3163" s="195">
        <v>1.4E-2</v>
      </c>
      <c r="AA3163" s="195">
        <v>1.4999999999999999E-2</v>
      </c>
      <c r="AB3163" s="195">
        <v>4.7E-2</v>
      </c>
    </row>
    <row r="3164" spans="1:28" x14ac:dyDescent="0.25">
      <c r="A3164" s="94" t="s">
        <v>4607</v>
      </c>
      <c r="B3164" s="195">
        <v>5.5325034578146609E-2</v>
      </c>
      <c r="C3164" s="195">
        <v>0.3615491009681881</v>
      </c>
      <c r="D3164" s="195">
        <v>0.2334716459197787</v>
      </c>
      <c r="E3164" s="195">
        <v>0.10248962655601659</v>
      </c>
      <c r="F3164" s="195">
        <v>1.4107883817427386E-2</v>
      </c>
      <c r="G3164" s="195">
        <v>0.19723374827109266</v>
      </c>
      <c r="H3164" s="195">
        <v>4.9792531120331947E-3</v>
      </c>
      <c r="I3164" s="195">
        <v>3.0843706777316737E-2</v>
      </c>
      <c r="J3164" s="194">
        <v>0.99999999999999978</v>
      </c>
      <c r="K3164" s="196">
        <v>7230</v>
      </c>
      <c r="L3164" s="94"/>
      <c r="M3164" s="195">
        <v>0.05</v>
      </c>
      <c r="N3164" s="195">
        <v>6.0999999999999999E-2</v>
      </c>
      <c r="O3164" s="195">
        <v>0.35099999999999998</v>
      </c>
      <c r="P3164" s="195">
        <v>0.373</v>
      </c>
      <c r="Q3164" s="195">
        <v>0.224</v>
      </c>
      <c r="R3164" s="195">
        <v>0.24299999999999999</v>
      </c>
      <c r="S3164" s="195">
        <v>9.6000000000000002E-2</v>
      </c>
      <c r="T3164" s="195">
        <v>0.11</v>
      </c>
      <c r="U3164" s="195">
        <v>1.2E-2</v>
      </c>
      <c r="V3164" s="195">
        <v>1.7000000000000001E-2</v>
      </c>
      <c r="W3164" s="195">
        <v>0.188</v>
      </c>
      <c r="X3164" s="195">
        <v>0.20699999999999999</v>
      </c>
      <c r="Y3164" s="195">
        <v>4.0000000000000001E-3</v>
      </c>
      <c r="Z3164" s="195">
        <v>7.0000000000000001E-3</v>
      </c>
      <c r="AA3164" s="195">
        <v>2.7E-2</v>
      </c>
      <c r="AB3164" s="195">
        <v>3.5000000000000003E-2</v>
      </c>
    </row>
    <row r="3165" spans="1:28" x14ac:dyDescent="0.25">
      <c r="A3165" s="94" t="s">
        <v>4608</v>
      </c>
      <c r="B3165" s="195" t="s">
        <v>143</v>
      </c>
      <c r="C3165" s="195">
        <v>0.36868686868686867</v>
      </c>
      <c r="D3165" s="195">
        <v>0.25757575757575757</v>
      </c>
      <c r="E3165" s="195">
        <v>0.10606060606060606</v>
      </c>
      <c r="F3165" s="195">
        <v>5.0505050505050509E-3</v>
      </c>
      <c r="G3165" s="195">
        <v>0.24747474747474749</v>
      </c>
      <c r="H3165" s="195" t="s">
        <v>143</v>
      </c>
      <c r="I3165" s="195">
        <v>1.5151515151515152E-2</v>
      </c>
      <c r="J3165" s="194">
        <v>1.0000000000000002</v>
      </c>
      <c r="K3165" s="196">
        <v>198</v>
      </c>
      <c r="L3165" s="94"/>
      <c r="M3165" s="195" t="s">
        <v>143</v>
      </c>
      <c r="N3165" s="195" t="s">
        <v>143</v>
      </c>
      <c r="O3165" s="195">
        <v>0.30499999999999999</v>
      </c>
      <c r="P3165" s="195">
        <v>0.438</v>
      </c>
      <c r="Q3165" s="195">
        <v>0.20200000000000001</v>
      </c>
      <c r="R3165" s="195">
        <v>0.32300000000000001</v>
      </c>
      <c r="S3165" s="195">
        <v>7.0000000000000007E-2</v>
      </c>
      <c r="T3165" s="195">
        <v>0.157</v>
      </c>
      <c r="U3165" s="195">
        <v>1E-3</v>
      </c>
      <c r="V3165" s="195">
        <v>2.8000000000000001E-2</v>
      </c>
      <c r="W3165" s="195">
        <v>0.193</v>
      </c>
      <c r="X3165" s="195">
        <v>0.312</v>
      </c>
      <c r="Y3165" s="195" t="s">
        <v>143</v>
      </c>
      <c r="Z3165" s="195" t="s">
        <v>143</v>
      </c>
      <c r="AA3165" s="195">
        <v>5.0000000000000001E-3</v>
      </c>
      <c r="AB3165" s="195">
        <v>4.3999999999999997E-2</v>
      </c>
    </row>
    <row r="3166" spans="1:28" x14ac:dyDescent="0.25">
      <c r="A3166" s="94" t="s">
        <v>4609</v>
      </c>
      <c r="B3166" s="195" t="s">
        <v>143</v>
      </c>
      <c r="C3166" s="195">
        <v>0.11320754716981132</v>
      </c>
      <c r="D3166" s="195">
        <v>0.23270440251572327</v>
      </c>
      <c r="E3166" s="195">
        <v>8.8050314465408799E-2</v>
      </c>
      <c r="F3166" s="195">
        <v>1.2578616352201259E-2</v>
      </c>
      <c r="G3166" s="195">
        <v>0.50314465408805031</v>
      </c>
      <c r="H3166" s="195">
        <v>3.1446540880503145E-2</v>
      </c>
      <c r="I3166" s="195">
        <v>1.8867924528301886E-2</v>
      </c>
      <c r="J3166" s="194">
        <v>1</v>
      </c>
      <c r="K3166" s="196">
        <v>159</v>
      </c>
      <c r="L3166" s="94"/>
      <c r="M3166" s="195" t="s">
        <v>143</v>
      </c>
      <c r="N3166" s="195" t="s">
        <v>143</v>
      </c>
      <c r="O3166" s="195">
        <v>7.2999999999999995E-2</v>
      </c>
      <c r="P3166" s="195">
        <v>0.17199999999999999</v>
      </c>
      <c r="Q3166" s="195">
        <v>0.17399999999999999</v>
      </c>
      <c r="R3166" s="195">
        <v>0.30399999999999999</v>
      </c>
      <c r="S3166" s="195">
        <v>5.2999999999999999E-2</v>
      </c>
      <c r="T3166" s="195">
        <v>0.14199999999999999</v>
      </c>
      <c r="U3166" s="195">
        <v>3.0000000000000001E-3</v>
      </c>
      <c r="V3166" s="195">
        <v>4.4999999999999998E-2</v>
      </c>
      <c r="W3166" s="195">
        <v>0.42599999999999999</v>
      </c>
      <c r="X3166" s="195">
        <v>0.57999999999999996</v>
      </c>
      <c r="Y3166" s="195">
        <v>1.4E-2</v>
      </c>
      <c r="Z3166" s="195">
        <v>7.0999999999999994E-2</v>
      </c>
      <c r="AA3166" s="195">
        <v>6.0000000000000001E-3</v>
      </c>
      <c r="AB3166" s="195">
        <v>5.3999999999999999E-2</v>
      </c>
    </row>
    <row r="3167" spans="1:28" x14ac:dyDescent="0.25">
      <c r="A3167" s="94" t="s">
        <v>4610</v>
      </c>
      <c r="B3167" s="195">
        <v>1.0752688172043012E-2</v>
      </c>
      <c r="C3167" s="195">
        <v>2.1505376344086021E-3</v>
      </c>
      <c r="D3167" s="195">
        <v>0.7763440860215054</v>
      </c>
      <c r="E3167" s="195">
        <v>0.18924731182795698</v>
      </c>
      <c r="F3167" s="195" t="s">
        <v>143</v>
      </c>
      <c r="G3167" s="195">
        <v>8.6021505376344086E-3</v>
      </c>
      <c r="H3167" s="195" t="s">
        <v>143</v>
      </c>
      <c r="I3167" s="195">
        <v>1.2903225806451613E-2</v>
      </c>
      <c r="J3167" s="194">
        <v>1</v>
      </c>
      <c r="K3167" s="196">
        <v>465</v>
      </c>
      <c r="L3167" s="94"/>
      <c r="M3167" s="195">
        <v>5.0000000000000001E-3</v>
      </c>
      <c r="N3167" s="195">
        <v>2.5000000000000001E-2</v>
      </c>
      <c r="O3167" s="195">
        <v>0</v>
      </c>
      <c r="P3167" s="195">
        <v>1.2E-2</v>
      </c>
      <c r="Q3167" s="195">
        <v>0.73599999999999999</v>
      </c>
      <c r="R3167" s="195">
        <v>0.81200000000000006</v>
      </c>
      <c r="S3167" s="195">
        <v>0.156</v>
      </c>
      <c r="T3167" s="195">
        <v>0.22700000000000001</v>
      </c>
      <c r="U3167" s="195" t="s">
        <v>143</v>
      </c>
      <c r="V3167" s="195" t="s">
        <v>143</v>
      </c>
      <c r="W3167" s="195">
        <v>3.0000000000000001E-3</v>
      </c>
      <c r="X3167" s="195">
        <v>2.1999999999999999E-2</v>
      </c>
      <c r="Y3167" s="195" t="s">
        <v>143</v>
      </c>
      <c r="Z3167" s="195" t="s">
        <v>143</v>
      </c>
      <c r="AA3167" s="195">
        <v>6.0000000000000001E-3</v>
      </c>
      <c r="AB3167" s="195">
        <v>2.8000000000000001E-2</v>
      </c>
    </row>
    <row r="3168" spans="1:28" x14ac:dyDescent="0.25">
      <c r="A3168" s="94" t="s">
        <v>4611</v>
      </c>
      <c r="B3168" s="195">
        <v>5.1533742331288344E-2</v>
      </c>
      <c r="C3168" s="195">
        <v>0.31165644171779139</v>
      </c>
      <c r="D3168" s="195">
        <v>0.2441717791411043</v>
      </c>
      <c r="E3168" s="195">
        <v>9.4478527607361959E-2</v>
      </c>
      <c r="F3168" s="195">
        <v>1.7177914110429449E-2</v>
      </c>
      <c r="G3168" s="195">
        <v>0.252760736196319</v>
      </c>
      <c r="H3168" s="195">
        <v>2.4539877300613498E-3</v>
      </c>
      <c r="I3168" s="195">
        <v>2.5766871165644172E-2</v>
      </c>
      <c r="J3168" s="194">
        <v>0.99999999999999989</v>
      </c>
      <c r="K3168" s="196">
        <v>815</v>
      </c>
      <c r="L3168" s="94"/>
      <c r="M3168" s="195">
        <v>3.7999999999999999E-2</v>
      </c>
      <c r="N3168" s="195">
        <v>6.9000000000000006E-2</v>
      </c>
      <c r="O3168" s="195">
        <v>0.28100000000000003</v>
      </c>
      <c r="P3168" s="195">
        <v>0.34399999999999997</v>
      </c>
      <c r="Q3168" s="195">
        <v>0.216</v>
      </c>
      <c r="R3168" s="195">
        <v>0.27500000000000002</v>
      </c>
      <c r="S3168" s="195">
        <v>7.5999999999999998E-2</v>
      </c>
      <c r="T3168" s="195">
        <v>0.11700000000000001</v>
      </c>
      <c r="U3168" s="195">
        <v>0.01</v>
      </c>
      <c r="V3168" s="195">
        <v>2.9000000000000001E-2</v>
      </c>
      <c r="W3168" s="195">
        <v>0.224</v>
      </c>
      <c r="X3168" s="195">
        <v>0.28399999999999997</v>
      </c>
      <c r="Y3168" s="195">
        <v>1E-3</v>
      </c>
      <c r="Z3168" s="195">
        <v>8.9999999999999993E-3</v>
      </c>
      <c r="AA3168" s="195">
        <v>1.7000000000000001E-2</v>
      </c>
      <c r="AB3168" s="195">
        <v>3.9E-2</v>
      </c>
    </row>
    <row r="3169" spans="1:28" x14ac:dyDescent="0.25">
      <c r="A3169" s="94" t="s">
        <v>4612</v>
      </c>
      <c r="B3169" s="195">
        <v>0.2638888888888889</v>
      </c>
      <c r="C3169" s="195">
        <v>0.53298611111111116</v>
      </c>
      <c r="D3169" s="195">
        <v>8.9409722222222224E-2</v>
      </c>
      <c r="E3169" s="195">
        <v>3.2986111111111112E-2</v>
      </c>
      <c r="F3169" s="195">
        <v>3.472222222222222E-3</v>
      </c>
      <c r="G3169" s="195">
        <v>2.9513888888888888E-2</v>
      </c>
      <c r="H3169" s="195">
        <v>1.736111111111111E-3</v>
      </c>
      <c r="I3169" s="195">
        <v>4.6006944444444448E-2</v>
      </c>
      <c r="J3169" s="194">
        <v>1</v>
      </c>
      <c r="K3169" s="196">
        <v>1152</v>
      </c>
      <c r="L3169" s="94"/>
      <c r="M3169" s="195">
        <v>0.23899999999999999</v>
      </c>
      <c r="N3169" s="195">
        <v>0.28999999999999998</v>
      </c>
      <c r="O3169" s="195">
        <v>0.504</v>
      </c>
      <c r="P3169" s="195">
        <v>0.56200000000000006</v>
      </c>
      <c r="Q3169" s="195">
        <v>7.3999999999999996E-2</v>
      </c>
      <c r="R3169" s="195">
        <v>0.107</v>
      </c>
      <c r="S3169" s="195">
        <v>2.4E-2</v>
      </c>
      <c r="T3169" s="195">
        <v>4.4999999999999998E-2</v>
      </c>
      <c r="U3169" s="195">
        <v>1E-3</v>
      </c>
      <c r="V3169" s="195">
        <v>8.9999999999999993E-3</v>
      </c>
      <c r="W3169" s="195">
        <v>2.1000000000000001E-2</v>
      </c>
      <c r="X3169" s="195">
        <v>4.1000000000000002E-2</v>
      </c>
      <c r="Y3169" s="195">
        <v>0</v>
      </c>
      <c r="Z3169" s="195">
        <v>6.0000000000000001E-3</v>
      </c>
      <c r="AA3169" s="195">
        <v>3.5000000000000003E-2</v>
      </c>
      <c r="AB3169" s="195">
        <v>0.06</v>
      </c>
    </row>
    <row r="3170" spans="1:28" x14ac:dyDescent="0.25">
      <c r="A3170" s="94" t="s">
        <v>4613</v>
      </c>
      <c r="B3170" s="195" t="s">
        <v>143</v>
      </c>
      <c r="C3170" s="195">
        <v>0.31336405529953915</v>
      </c>
      <c r="D3170" s="195">
        <v>0.29032258064516131</v>
      </c>
      <c r="E3170" s="195">
        <v>0.12442396313364056</v>
      </c>
      <c r="F3170" s="195">
        <v>1.3824884792626729E-2</v>
      </c>
      <c r="G3170" s="195">
        <v>0.23963133640552994</v>
      </c>
      <c r="H3170" s="195">
        <v>4.608294930875576E-3</v>
      </c>
      <c r="I3170" s="195">
        <v>1.3824884792626729E-2</v>
      </c>
      <c r="J3170" s="194">
        <v>1</v>
      </c>
      <c r="K3170" s="196">
        <v>217</v>
      </c>
      <c r="L3170" s="94"/>
      <c r="M3170" s="195" t="s">
        <v>143</v>
      </c>
      <c r="N3170" s="195" t="s">
        <v>143</v>
      </c>
      <c r="O3170" s="195">
        <v>0.255</v>
      </c>
      <c r="P3170" s="195">
        <v>0.378</v>
      </c>
      <c r="Q3170" s="195">
        <v>0.23400000000000001</v>
      </c>
      <c r="R3170" s="195">
        <v>0.35399999999999998</v>
      </c>
      <c r="S3170" s="195">
        <v>8.6999999999999994E-2</v>
      </c>
      <c r="T3170" s="195">
        <v>0.17499999999999999</v>
      </c>
      <c r="U3170" s="195">
        <v>5.0000000000000001E-3</v>
      </c>
      <c r="V3170" s="195">
        <v>0.04</v>
      </c>
      <c r="W3170" s="195">
        <v>0.188</v>
      </c>
      <c r="X3170" s="195">
        <v>0.30099999999999999</v>
      </c>
      <c r="Y3170" s="195">
        <v>1E-3</v>
      </c>
      <c r="Z3170" s="195">
        <v>2.5999999999999999E-2</v>
      </c>
      <c r="AA3170" s="195">
        <v>5.0000000000000001E-3</v>
      </c>
      <c r="AB3170" s="195">
        <v>0.04</v>
      </c>
    </row>
    <row r="3171" spans="1:28" x14ac:dyDescent="0.25">
      <c r="A3171" s="94" t="s">
        <v>4614</v>
      </c>
      <c r="B3171" s="195" t="s">
        <v>143</v>
      </c>
      <c r="C3171" s="195">
        <v>0.22451193058568331</v>
      </c>
      <c r="D3171" s="195">
        <v>0.20824295010845986</v>
      </c>
      <c r="E3171" s="195">
        <v>0.17136659436008678</v>
      </c>
      <c r="F3171" s="195">
        <v>1.4099783080260303E-2</v>
      </c>
      <c r="G3171" s="195">
        <v>0.36442516268980479</v>
      </c>
      <c r="H3171" s="195">
        <v>4.3383947939262474E-3</v>
      </c>
      <c r="I3171" s="195">
        <v>1.3015184381778741E-2</v>
      </c>
      <c r="J3171" s="194">
        <v>0.99999999999999989</v>
      </c>
      <c r="K3171" s="196">
        <v>922</v>
      </c>
      <c r="L3171" s="94"/>
      <c r="M3171" s="195" t="s">
        <v>143</v>
      </c>
      <c r="N3171" s="195" t="s">
        <v>143</v>
      </c>
      <c r="O3171" s="195">
        <v>0.19900000000000001</v>
      </c>
      <c r="P3171" s="195">
        <v>0.253</v>
      </c>
      <c r="Q3171" s="195">
        <v>0.183</v>
      </c>
      <c r="R3171" s="195">
        <v>0.23599999999999999</v>
      </c>
      <c r="S3171" s="195">
        <v>0.14799999999999999</v>
      </c>
      <c r="T3171" s="195">
        <v>0.19700000000000001</v>
      </c>
      <c r="U3171" s="195">
        <v>8.0000000000000002E-3</v>
      </c>
      <c r="V3171" s="195">
        <v>2.4E-2</v>
      </c>
      <c r="W3171" s="195">
        <v>0.33400000000000002</v>
      </c>
      <c r="X3171" s="195">
        <v>0.39600000000000002</v>
      </c>
      <c r="Y3171" s="195">
        <v>2E-3</v>
      </c>
      <c r="Z3171" s="195">
        <v>1.0999999999999999E-2</v>
      </c>
      <c r="AA3171" s="195">
        <v>7.0000000000000001E-3</v>
      </c>
      <c r="AB3171" s="195">
        <v>2.3E-2</v>
      </c>
    </row>
    <row r="3172" spans="1:28" x14ac:dyDescent="0.25">
      <c r="A3172" s="94" t="s">
        <v>4615</v>
      </c>
      <c r="B3172" s="195" t="s">
        <v>143</v>
      </c>
      <c r="C3172" s="195">
        <v>0.56557377049180324</v>
      </c>
      <c r="D3172" s="195">
        <v>0.31147540983606559</v>
      </c>
      <c r="E3172" s="195">
        <v>4.9180327868852458E-2</v>
      </c>
      <c r="F3172" s="195" t="s">
        <v>143</v>
      </c>
      <c r="G3172" s="195">
        <v>8.1967213114754103E-3</v>
      </c>
      <c r="H3172" s="195">
        <v>8.1967213114754103E-3</v>
      </c>
      <c r="I3172" s="195">
        <v>5.737704918032787E-2</v>
      </c>
      <c r="J3172" s="194">
        <v>1</v>
      </c>
      <c r="K3172" s="196">
        <v>244</v>
      </c>
      <c r="L3172" s="94"/>
      <c r="M3172" s="195" t="s">
        <v>143</v>
      </c>
      <c r="N3172" s="195" t="s">
        <v>143</v>
      </c>
      <c r="O3172" s="195">
        <v>0.503</v>
      </c>
      <c r="P3172" s="195">
        <v>0.626</v>
      </c>
      <c r="Q3172" s="195">
        <v>0.25700000000000001</v>
      </c>
      <c r="R3172" s="195">
        <v>0.372</v>
      </c>
      <c r="S3172" s="195">
        <v>2.8000000000000001E-2</v>
      </c>
      <c r="T3172" s="195">
        <v>8.4000000000000005E-2</v>
      </c>
      <c r="U3172" s="195" t="s">
        <v>143</v>
      </c>
      <c r="V3172" s="195" t="s">
        <v>143</v>
      </c>
      <c r="W3172" s="195">
        <v>2E-3</v>
      </c>
      <c r="X3172" s="195">
        <v>2.9000000000000001E-2</v>
      </c>
      <c r="Y3172" s="195">
        <v>2E-3</v>
      </c>
      <c r="Z3172" s="195">
        <v>2.9000000000000001E-2</v>
      </c>
      <c r="AA3172" s="195">
        <v>3.4000000000000002E-2</v>
      </c>
      <c r="AB3172" s="195">
        <v>9.4E-2</v>
      </c>
    </row>
    <row r="3173" spans="1:28" x14ac:dyDescent="0.25">
      <c r="A3173" s="94" t="s">
        <v>4616</v>
      </c>
      <c r="B3173" s="195" t="s">
        <v>143</v>
      </c>
      <c r="C3173" s="195">
        <v>0.2734375</v>
      </c>
      <c r="D3173" s="195">
        <v>0.29296875</v>
      </c>
      <c r="E3173" s="195">
        <v>0.16015625</v>
      </c>
      <c r="F3173" s="195">
        <v>1.953125E-2</v>
      </c>
      <c r="G3173" s="195">
        <v>0.2265625</v>
      </c>
      <c r="H3173" s="195" t="s">
        <v>143</v>
      </c>
      <c r="I3173" s="195">
        <v>2.734375E-2</v>
      </c>
      <c r="J3173" s="194">
        <v>1</v>
      </c>
      <c r="K3173" s="196">
        <v>256</v>
      </c>
      <c r="L3173" s="94"/>
      <c r="M3173" s="195" t="s">
        <v>143</v>
      </c>
      <c r="N3173" s="195" t="s">
        <v>143</v>
      </c>
      <c r="O3173" s="195">
        <v>0.222</v>
      </c>
      <c r="P3173" s="195">
        <v>0.33100000000000002</v>
      </c>
      <c r="Q3173" s="195">
        <v>0.24099999999999999</v>
      </c>
      <c r="R3173" s="195">
        <v>0.35099999999999998</v>
      </c>
      <c r="S3173" s="195">
        <v>0.12</v>
      </c>
      <c r="T3173" s="195">
        <v>0.21</v>
      </c>
      <c r="U3173" s="195">
        <v>8.0000000000000002E-3</v>
      </c>
      <c r="V3173" s="195">
        <v>4.4999999999999998E-2</v>
      </c>
      <c r="W3173" s="195">
        <v>0.18</v>
      </c>
      <c r="X3173" s="195">
        <v>0.28199999999999997</v>
      </c>
      <c r="Y3173" s="195" t="s">
        <v>143</v>
      </c>
      <c r="Z3173" s="195" t="s">
        <v>143</v>
      </c>
      <c r="AA3173" s="195">
        <v>1.2999999999999999E-2</v>
      </c>
      <c r="AB3173" s="195">
        <v>5.5E-2</v>
      </c>
    </row>
    <row r="3174" spans="1:28" x14ac:dyDescent="0.25">
      <c r="A3174" s="94" t="s">
        <v>4617</v>
      </c>
      <c r="B3174" s="195" t="s">
        <v>143</v>
      </c>
      <c r="C3174" s="195">
        <v>0.43571428571428572</v>
      </c>
      <c r="D3174" s="195">
        <v>0.17857142857142858</v>
      </c>
      <c r="E3174" s="195">
        <v>7.1428571428571425E-2</v>
      </c>
      <c r="F3174" s="195">
        <v>9.285714285714286E-2</v>
      </c>
      <c r="G3174" s="195">
        <v>0.17857142857142858</v>
      </c>
      <c r="H3174" s="195">
        <v>7.1428571428571426E-3</v>
      </c>
      <c r="I3174" s="195">
        <v>3.5714285714285712E-2</v>
      </c>
      <c r="J3174" s="194">
        <v>1</v>
      </c>
      <c r="K3174" s="196">
        <v>140</v>
      </c>
      <c r="L3174" s="94"/>
      <c r="M3174" s="195" t="s">
        <v>143</v>
      </c>
      <c r="N3174" s="195" t="s">
        <v>143</v>
      </c>
      <c r="O3174" s="195">
        <v>0.35599999999999998</v>
      </c>
      <c r="P3174" s="195">
        <v>0.51800000000000002</v>
      </c>
      <c r="Q3174" s="195">
        <v>0.124</v>
      </c>
      <c r="R3174" s="195">
        <v>0.25</v>
      </c>
      <c r="S3174" s="195">
        <v>3.9E-2</v>
      </c>
      <c r="T3174" s="195">
        <v>0.126</v>
      </c>
      <c r="U3174" s="195">
        <v>5.5E-2</v>
      </c>
      <c r="V3174" s="195">
        <v>0.152</v>
      </c>
      <c r="W3174" s="195">
        <v>0.124</v>
      </c>
      <c r="X3174" s="195">
        <v>0.25</v>
      </c>
      <c r="Y3174" s="195">
        <v>1E-3</v>
      </c>
      <c r="Z3174" s="195">
        <v>3.9E-2</v>
      </c>
      <c r="AA3174" s="195">
        <v>1.4999999999999999E-2</v>
      </c>
      <c r="AB3174" s="195">
        <v>8.1000000000000003E-2</v>
      </c>
    </row>
    <row r="3175" spans="1:28" x14ac:dyDescent="0.25">
      <c r="A3175" s="94" t="s">
        <v>4618</v>
      </c>
      <c r="B3175" s="195" t="s">
        <v>143</v>
      </c>
      <c r="C3175" s="195">
        <v>0.13917525773195877</v>
      </c>
      <c r="D3175" s="195">
        <v>0.15463917525773196</v>
      </c>
      <c r="E3175" s="195">
        <v>0.10824742268041238</v>
      </c>
      <c r="F3175" s="195">
        <v>1.5463917525773196E-2</v>
      </c>
      <c r="G3175" s="195">
        <v>0.51546391752577314</v>
      </c>
      <c r="H3175" s="195">
        <v>2.5773195876288658E-2</v>
      </c>
      <c r="I3175" s="195">
        <v>4.1237113402061855E-2</v>
      </c>
      <c r="J3175" s="194">
        <v>1</v>
      </c>
      <c r="K3175" s="196">
        <v>194</v>
      </c>
      <c r="L3175" s="94"/>
      <c r="M3175" s="195" t="s">
        <v>143</v>
      </c>
      <c r="N3175" s="195" t="s">
        <v>143</v>
      </c>
      <c r="O3175" s="195">
        <v>9.7000000000000003E-2</v>
      </c>
      <c r="P3175" s="195">
        <v>0.19500000000000001</v>
      </c>
      <c r="Q3175" s="195">
        <v>0.111</v>
      </c>
      <c r="R3175" s="195">
        <v>0.21199999999999999</v>
      </c>
      <c r="S3175" s="195">
        <v>7.1999999999999995E-2</v>
      </c>
      <c r="T3175" s="195">
        <v>0.16</v>
      </c>
      <c r="U3175" s="195">
        <v>5.0000000000000001E-3</v>
      </c>
      <c r="V3175" s="195">
        <v>4.3999999999999997E-2</v>
      </c>
      <c r="W3175" s="195">
        <v>0.44600000000000001</v>
      </c>
      <c r="X3175" s="195">
        <v>0.58499999999999996</v>
      </c>
      <c r="Y3175" s="195">
        <v>1.0999999999999999E-2</v>
      </c>
      <c r="Z3175" s="195">
        <v>5.8999999999999997E-2</v>
      </c>
      <c r="AA3175" s="195">
        <v>2.1000000000000001E-2</v>
      </c>
      <c r="AB3175" s="195">
        <v>7.9000000000000001E-2</v>
      </c>
    </row>
    <row r="3176" spans="1:28" x14ac:dyDescent="0.25">
      <c r="A3176" s="94" t="s">
        <v>4619</v>
      </c>
      <c r="B3176" s="195" t="s">
        <v>143</v>
      </c>
      <c r="C3176" s="195">
        <v>0.51630434782608692</v>
      </c>
      <c r="D3176" s="195">
        <v>0.3188405797101449</v>
      </c>
      <c r="E3176" s="195">
        <v>5.3442028985507248E-2</v>
      </c>
      <c r="F3176" s="195">
        <v>7.246376811594203E-3</v>
      </c>
      <c r="G3176" s="195">
        <v>6.7934782608695649E-2</v>
      </c>
      <c r="H3176" s="195">
        <v>2.717391304347826E-3</v>
      </c>
      <c r="I3176" s="195">
        <v>3.3514492753623192E-2</v>
      </c>
      <c r="J3176" s="194">
        <v>0.99999999999999989</v>
      </c>
      <c r="K3176" s="196">
        <v>1104</v>
      </c>
      <c r="L3176" s="94"/>
      <c r="M3176" s="195" t="s">
        <v>143</v>
      </c>
      <c r="N3176" s="195" t="s">
        <v>143</v>
      </c>
      <c r="O3176" s="195">
        <v>0.48699999999999999</v>
      </c>
      <c r="P3176" s="195">
        <v>0.54600000000000004</v>
      </c>
      <c r="Q3176" s="195">
        <v>0.29199999999999998</v>
      </c>
      <c r="R3176" s="195">
        <v>0.34699999999999998</v>
      </c>
      <c r="S3176" s="195">
        <v>4.2000000000000003E-2</v>
      </c>
      <c r="T3176" s="195">
        <v>6.8000000000000005E-2</v>
      </c>
      <c r="U3176" s="195">
        <v>4.0000000000000001E-3</v>
      </c>
      <c r="V3176" s="195">
        <v>1.4E-2</v>
      </c>
      <c r="W3176" s="195">
        <v>5.5E-2</v>
      </c>
      <c r="X3176" s="195">
        <v>8.4000000000000005E-2</v>
      </c>
      <c r="Y3176" s="195">
        <v>1E-3</v>
      </c>
      <c r="Z3176" s="195">
        <v>8.0000000000000002E-3</v>
      </c>
      <c r="AA3176" s="195">
        <v>2.4E-2</v>
      </c>
      <c r="AB3176" s="195">
        <v>4.5999999999999999E-2</v>
      </c>
    </row>
    <row r="3177" spans="1:28" x14ac:dyDescent="0.25">
      <c r="A3177" s="94" t="s">
        <v>4620</v>
      </c>
      <c r="B3177" s="195" t="s">
        <v>143</v>
      </c>
      <c r="C3177" s="195">
        <v>0.55102040816326525</v>
      </c>
      <c r="D3177" s="195">
        <v>0.25</v>
      </c>
      <c r="E3177" s="195">
        <v>0.12244897959183673</v>
      </c>
      <c r="F3177" s="195">
        <v>5.1020408163265302E-3</v>
      </c>
      <c r="G3177" s="195">
        <v>4.0816326530612242E-2</v>
      </c>
      <c r="H3177" s="195">
        <v>5.1020408163265302E-3</v>
      </c>
      <c r="I3177" s="195">
        <v>2.5510204081632654E-2</v>
      </c>
      <c r="J3177" s="194">
        <v>0.99999999999999989</v>
      </c>
      <c r="K3177" s="196">
        <v>196</v>
      </c>
      <c r="L3177" s="94"/>
      <c r="M3177" s="195" t="s">
        <v>143</v>
      </c>
      <c r="N3177" s="195" t="s">
        <v>143</v>
      </c>
      <c r="O3177" s="195">
        <v>0.48099999999999998</v>
      </c>
      <c r="P3177" s="195">
        <v>0.61899999999999999</v>
      </c>
      <c r="Q3177" s="195">
        <v>0.19500000000000001</v>
      </c>
      <c r="R3177" s="195">
        <v>0.315</v>
      </c>
      <c r="S3177" s="195">
        <v>8.4000000000000005E-2</v>
      </c>
      <c r="T3177" s="195">
        <v>0.17599999999999999</v>
      </c>
      <c r="U3177" s="195">
        <v>1E-3</v>
      </c>
      <c r="V3177" s="195">
        <v>2.8000000000000001E-2</v>
      </c>
      <c r="W3177" s="195">
        <v>2.1000000000000001E-2</v>
      </c>
      <c r="X3177" s="195">
        <v>7.8E-2</v>
      </c>
      <c r="Y3177" s="195">
        <v>1E-3</v>
      </c>
      <c r="Z3177" s="195">
        <v>2.8000000000000001E-2</v>
      </c>
      <c r="AA3177" s="195">
        <v>1.0999999999999999E-2</v>
      </c>
      <c r="AB3177" s="195">
        <v>5.8000000000000003E-2</v>
      </c>
    </row>
    <row r="3178" spans="1:28" x14ac:dyDescent="0.25">
      <c r="A3178" s="94" t="s">
        <v>4621</v>
      </c>
      <c r="B3178" s="195">
        <v>5.0366972477064217E-2</v>
      </c>
      <c r="C3178" s="195">
        <v>0.35321100917431192</v>
      </c>
      <c r="D3178" s="195">
        <v>0.23119266055045873</v>
      </c>
      <c r="E3178" s="195">
        <v>9.6605504587155958E-2</v>
      </c>
      <c r="F3178" s="195">
        <v>1.5137614678899083E-2</v>
      </c>
      <c r="G3178" s="195">
        <v>0.23706422018348625</v>
      </c>
      <c r="H3178" s="195">
        <v>2.2935779816513763E-3</v>
      </c>
      <c r="I3178" s="195">
        <v>1.4128440366972478E-2</v>
      </c>
      <c r="J3178" s="194">
        <v>1.0000000000000002</v>
      </c>
      <c r="K3178" s="196">
        <v>10900</v>
      </c>
      <c r="L3178" s="94"/>
      <c r="M3178" s="195">
        <v>4.5999999999999999E-2</v>
      </c>
      <c r="N3178" s="195">
        <v>5.5E-2</v>
      </c>
      <c r="O3178" s="195">
        <v>0.34399999999999997</v>
      </c>
      <c r="P3178" s="195">
        <v>0.36199999999999999</v>
      </c>
      <c r="Q3178" s="195">
        <v>0.223</v>
      </c>
      <c r="R3178" s="195">
        <v>0.23899999999999999</v>
      </c>
      <c r="S3178" s="195">
        <v>9.0999999999999998E-2</v>
      </c>
      <c r="T3178" s="195">
        <v>0.10199999999999999</v>
      </c>
      <c r="U3178" s="195">
        <v>1.2999999999999999E-2</v>
      </c>
      <c r="V3178" s="195">
        <v>1.7999999999999999E-2</v>
      </c>
      <c r="W3178" s="195">
        <v>0.22900000000000001</v>
      </c>
      <c r="X3178" s="195">
        <v>0.245</v>
      </c>
      <c r="Y3178" s="195">
        <v>2E-3</v>
      </c>
      <c r="Z3178" s="195">
        <v>3.0000000000000001E-3</v>
      </c>
      <c r="AA3178" s="195">
        <v>1.2E-2</v>
      </c>
      <c r="AB3178" s="195">
        <v>1.7000000000000001E-2</v>
      </c>
    </row>
    <row r="3179" spans="1:28" x14ac:dyDescent="0.25">
      <c r="A3179" s="94" t="s">
        <v>4622</v>
      </c>
      <c r="B3179" s="195" t="s">
        <v>143</v>
      </c>
      <c r="C3179" s="195">
        <v>0.48540145985401462</v>
      </c>
      <c r="D3179" s="195">
        <v>0.19708029197080293</v>
      </c>
      <c r="E3179" s="195">
        <v>0.10583941605839416</v>
      </c>
      <c r="F3179" s="195" t="s">
        <v>143</v>
      </c>
      <c r="G3179" s="195">
        <v>0.19708029197080293</v>
      </c>
      <c r="H3179" s="195">
        <v>3.6496350364963502E-3</v>
      </c>
      <c r="I3179" s="195">
        <v>1.0948905109489052E-2</v>
      </c>
      <c r="J3179" s="194">
        <v>1</v>
      </c>
      <c r="K3179" s="196">
        <v>274</v>
      </c>
      <c r="L3179" s="94"/>
      <c r="M3179" s="195" t="s">
        <v>143</v>
      </c>
      <c r="N3179" s="195" t="s">
        <v>143</v>
      </c>
      <c r="O3179" s="195">
        <v>0.42699999999999999</v>
      </c>
      <c r="P3179" s="195">
        <v>0.54400000000000004</v>
      </c>
      <c r="Q3179" s="195">
        <v>0.154</v>
      </c>
      <c r="R3179" s="195">
        <v>0.248</v>
      </c>
      <c r="S3179" s="195">
        <v>7.4999999999999997E-2</v>
      </c>
      <c r="T3179" s="195">
        <v>0.14799999999999999</v>
      </c>
      <c r="U3179" s="195" t="s">
        <v>143</v>
      </c>
      <c r="V3179" s="195" t="s">
        <v>143</v>
      </c>
      <c r="W3179" s="195">
        <v>0.154</v>
      </c>
      <c r="X3179" s="195">
        <v>0.248</v>
      </c>
      <c r="Y3179" s="195">
        <v>1E-3</v>
      </c>
      <c r="Z3179" s="195">
        <v>0.02</v>
      </c>
      <c r="AA3179" s="195">
        <v>4.0000000000000001E-3</v>
      </c>
      <c r="AB3179" s="195">
        <v>3.2000000000000001E-2</v>
      </c>
    </row>
    <row r="3180" spans="1:28" x14ac:dyDescent="0.25">
      <c r="A3180" s="94" t="s">
        <v>4623</v>
      </c>
      <c r="B3180" s="195" t="s">
        <v>143</v>
      </c>
      <c r="C3180" s="195">
        <v>0.1554054054054054</v>
      </c>
      <c r="D3180" s="195">
        <v>0.15202702702702703</v>
      </c>
      <c r="E3180" s="195">
        <v>8.1081081081081086E-2</v>
      </c>
      <c r="F3180" s="195">
        <v>3.3783783783783786E-3</v>
      </c>
      <c r="G3180" s="195">
        <v>0.56756756756756754</v>
      </c>
      <c r="H3180" s="195">
        <v>1.3513513513513514E-2</v>
      </c>
      <c r="I3180" s="195">
        <v>2.7027027027027029E-2</v>
      </c>
      <c r="J3180" s="194">
        <v>1</v>
      </c>
      <c r="K3180" s="196">
        <v>296</v>
      </c>
      <c r="L3180" s="94"/>
      <c r="M3180" s="195" t="s">
        <v>143</v>
      </c>
      <c r="N3180" s="195" t="s">
        <v>143</v>
      </c>
      <c r="O3180" s="195">
        <v>0.11899999999999999</v>
      </c>
      <c r="P3180" s="195">
        <v>0.20100000000000001</v>
      </c>
      <c r="Q3180" s="195">
        <v>0.11600000000000001</v>
      </c>
      <c r="R3180" s="195">
        <v>0.19700000000000001</v>
      </c>
      <c r="S3180" s="195">
        <v>5.5E-2</v>
      </c>
      <c r="T3180" s="195">
        <v>0.11799999999999999</v>
      </c>
      <c r="U3180" s="195">
        <v>1E-3</v>
      </c>
      <c r="V3180" s="195">
        <v>1.9E-2</v>
      </c>
      <c r="W3180" s="195">
        <v>0.51100000000000001</v>
      </c>
      <c r="X3180" s="195">
        <v>0.623</v>
      </c>
      <c r="Y3180" s="195">
        <v>5.0000000000000001E-3</v>
      </c>
      <c r="Z3180" s="195">
        <v>3.4000000000000002E-2</v>
      </c>
      <c r="AA3180" s="195">
        <v>1.4E-2</v>
      </c>
      <c r="AB3180" s="195">
        <v>5.1999999999999998E-2</v>
      </c>
    </row>
    <row r="3181" spans="1:28" x14ac:dyDescent="0.25">
      <c r="A3181" s="94" t="s">
        <v>4624</v>
      </c>
      <c r="B3181" s="195">
        <v>5.0445103857566766E-2</v>
      </c>
      <c r="C3181" s="195">
        <v>7.4183976261127599E-4</v>
      </c>
      <c r="D3181" s="195">
        <v>0.53264094955489616</v>
      </c>
      <c r="E3181" s="195">
        <v>0.35905044510385759</v>
      </c>
      <c r="F3181" s="195">
        <v>6.6765578635014835E-3</v>
      </c>
      <c r="G3181" s="195">
        <v>2.2997032640949554E-2</v>
      </c>
      <c r="H3181" s="195" t="s">
        <v>143</v>
      </c>
      <c r="I3181" s="195">
        <v>2.7448071216617211E-2</v>
      </c>
      <c r="J3181" s="194">
        <v>1.0000000000000002</v>
      </c>
      <c r="K3181" s="196">
        <v>1348</v>
      </c>
      <c r="L3181" s="94"/>
      <c r="M3181" s="195">
        <v>0.04</v>
      </c>
      <c r="N3181" s="195">
        <v>6.3E-2</v>
      </c>
      <c r="O3181" s="195">
        <v>0</v>
      </c>
      <c r="P3181" s="195">
        <v>4.0000000000000001E-3</v>
      </c>
      <c r="Q3181" s="195">
        <v>0.50600000000000001</v>
      </c>
      <c r="R3181" s="195">
        <v>0.55900000000000005</v>
      </c>
      <c r="S3181" s="195">
        <v>0.33400000000000002</v>
      </c>
      <c r="T3181" s="195">
        <v>0.38500000000000001</v>
      </c>
      <c r="U3181" s="195">
        <v>4.0000000000000001E-3</v>
      </c>
      <c r="V3181" s="195">
        <v>1.2999999999999999E-2</v>
      </c>
      <c r="W3181" s="195">
        <v>1.6E-2</v>
      </c>
      <c r="X3181" s="195">
        <v>3.2000000000000001E-2</v>
      </c>
      <c r="Y3181" s="195" t="s">
        <v>143</v>
      </c>
      <c r="Z3181" s="195" t="s">
        <v>143</v>
      </c>
      <c r="AA3181" s="195">
        <v>0.02</v>
      </c>
      <c r="AB3181" s="195">
        <v>3.7999999999999999E-2</v>
      </c>
    </row>
    <row r="3182" spans="1:28" x14ac:dyDescent="0.25">
      <c r="A3182" s="94" t="s">
        <v>4625</v>
      </c>
      <c r="B3182" s="195">
        <v>5.7046979865771813E-2</v>
      </c>
      <c r="C3182" s="195">
        <v>0.3162751677852349</v>
      </c>
      <c r="D3182" s="195">
        <v>0.2273489932885906</v>
      </c>
      <c r="E3182" s="195">
        <v>8.305369127516779E-2</v>
      </c>
      <c r="F3182" s="195">
        <v>5.1174496644295304E-2</v>
      </c>
      <c r="G3182" s="195">
        <v>0.25</v>
      </c>
      <c r="H3182" s="195">
        <v>1.6778523489932886E-3</v>
      </c>
      <c r="I3182" s="195">
        <v>1.3422818791946308E-2</v>
      </c>
      <c r="J3182" s="194">
        <v>1</v>
      </c>
      <c r="K3182" s="196">
        <v>1192</v>
      </c>
      <c r="L3182" s="94"/>
      <c r="M3182" s="195">
        <v>4.4999999999999998E-2</v>
      </c>
      <c r="N3182" s="195">
        <v>7.1999999999999995E-2</v>
      </c>
      <c r="O3182" s="195">
        <v>0.29099999999999998</v>
      </c>
      <c r="P3182" s="195">
        <v>0.34300000000000003</v>
      </c>
      <c r="Q3182" s="195">
        <v>0.20399999999999999</v>
      </c>
      <c r="R3182" s="195">
        <v>0.252</v>
      </c>
      <c r="S3182" s="195">
        <v>6.9000000000000006E-2</v>
      </c>
      <c r="T3182" s="195">
        <v>0.1</v>
      </c>
      <c r="U3182" s="195">
        <v>0.04</v>
      </c>
      <c r="V3182" s="195">
        <v>6.5000000000000002E-2</v>
      </c>
      <c r="W3182" s="195">
        <v>0.22600000000000001</v>
      </c>
      <c r="X3182" s="195">
        <v>0.27500000000000002</v>
      </c>
      <c r="Y3182" s="195">
        <v>0</v>
      </c>
      <c r="Z3182" s="195">
        <v>6.0000000000000001E-3</v>
      </c>
      <c r="AA3182" s="195">
        <v>8.0000000000000002E-3</v>
      </c>
      <c r="AB3182" s="195">
        <v>2.1999999999999999E-2</v>
      </c>
    </row>
    <row r="3183" spans="1:28" x14ac:dyDescent="0.25">
      <c r="A3183" s="94" t="s">
        <v>4626</v>
      </c>
      <c r="B3183" s="195">
        <v>0.30062499999999998</v>
      </c>
      <c r="C3183" s="195">
        <v>0.55812499999999998</v>
      </c>
      <c r="D3183" s="195">
        <v>4.8125000000000001E-2</v>
      </c>
      <c r="E3183" s="195">
        <v>2.6875E-2</v>
      </c>
      <c r="F3183" s="195">
        <v>1.8749999999999999E-3</v>
      </c>
      <c r="G3183" s="195">
        <v>5.3124999999999999E-2</v>
      </c>
      <c r="H3183" s="195">
        <v>6.2500000000000001E-4</v>
      </c>
      <c r="I3183" s="195">
        <v>1.0625000000000001E-2</v>
      </c>
      <c r="J3183" s="194">
        <v>0.99999999999999978</v>
      </c>
      <c r="K3183" s="196">
        <v>1600</v>
      </c>
      <c r="L3183" s="94"/>
      <c r="M3183" s="195">
        <v>0.27900000000000003</v>
      </c>
      <c r="N3183" s="195">
        <v>0.32400000000000001</v>
      </c>
      <c r="O3183" s="195">
        <v>0.53400000000000003</v>
      </c>
      <c r="P3183" s="195">
        <v>0.58199999999999996</v>
      </c>
      <c r="Q3183" s="195">
        <v>3.9E-2</v>
      </c>
      <c r="R3183" s="195">
        <v>0.06</v>
      </c>
      <c r="S3183" s="195">
        <v>0.02</v>
      </c>
      <c r="T3183" s="195">
        <v>3.5999999999999997E-2</v>
      </c>
      <c r="U3183" s="195">
        <v>1E-3</v>
      </c>
      <c r="V3183" s="195">
        <v>5.0000000000000001E-3</v>
      </c>
      <c r="W3183" s="195">
        <v>4.2999999999999997E-2</v>
      </c>
      <c r="X3183" s="195">
        <v>6.5000000000000002E-2</v>
      </c>
      <c r="Y3183" s="195">
        <v>0</v>
      </c>
      <c r="Z3183" s="195">
        <v>4.0000000000000001E-3</v>
      </c>
      <c r="AA3183" s="195">
        <v>7.0000000000000001E-3</v>
      </c>
      <c r="AB3183" s="195">
        <v>1.7000000000000001E-2</v>
      </c>
    </row>
    <row r="3184" spans="1:28" x14ac:dyDescent="0.25">
      <c r="A3184" s="94" t="s">
        <v>4627</v>
      </c>
      <c r="B3184" s="195" t="s">
        <v>143</v>
      </c>
      <c r="C3184" s="195">
        <v>0.30361445783132529</v>
      </c>
      <c r="D3184" s="195">
        <v>0.25783132530120484</v>
      </c>
      <c r="E3184" s="195">
        <v>0.16144578313253011</v>
      </c>
      <c r="F3184" s="195">
        <v>7.2289156626506026E-3</v>
      </c>
      <c r="G3184" s="195">
        <v>0.24819277108433735</v>
      </c>
      <c r="H3184" s="195">
        <v>4.8192771084337354E-3</v>
      </c>
      <c r="I3184" s="195">
        <v>1.6867469879518072E-2</v>
      </c>
      <c r="J3184" s="194">
        <v>1</v>
      </c>
      <c r="K3184" s="196">
        <v>415</v>
      </c>
      <c r="L3184" s="94"/>
      <c r="M3184" s="195" t="s">
        <v>143</v>
      </c>
      <c r="N3184" s="195" t="s">
        <v>143</v>
      </c>
      <c r="O3184" s="195">
        <v>0.26100000000000001</v>
      </c>
      <c r="P3184" s="195">
        <v>0.34899999999999998</v>
      </c>
      <c r="Q3184" s="195">
        <v>0.218</v>
      </c>
      <c r="R3184" s="195">
        <v>0.30199999999999999</v>
      </c>
      <c r="S3184" s="195">
        <v>0.129</v>
      </c>
      <c r="T3184" s="195">
        <v>0.2</v>
      </c>
      <c r="U3184" s="195">
        <v>2E-3</v>
      </c>
      <c r="V3184" s="195">
        <v>2.1000000000000001E-2</v>
      </c>
      <c r="W3184" s="195">
        <v>0.20899999999999999</v>
      </c>
      <c r="X3184" s="195">
        <v>0.29199999999999998</v>
      </c>
      <c r="Y3184" s="195">
        <v>1E-3</v>
      </c>
      <c r="Z3184" s="195">
        <v>1.7000000000000001E-2</v>
      </c>
      <c r="AA3184" s="195">
        <v>8.0000000000000002E-3</v>
      </c>
      <c r="AB3184" s="195">
        <v>3.4000000000000002E-2</v>
      </c>
    </row>
    <row r="3185" spans="1:28" x14ac:dyDescent="0.25">
      <c r="A3185" s="94" t="s">
        <v>4628</v>
      </c>
      <c r="B3185" s="195" t="s">
        <v>143</v>
      </c>
      <c r="C3185" s="195">
        <v>0.23491124260355029</v>
      </c>
      <c r="D3185" s="195">
        <v>0.24319526627218935</v>
      </c>
      <c r="E3185" s="195">
        <v>0.10118343195266272</v>
      </c>
      <c r="F3185" s="195">
        <v>1.4792899408284023E-2</v>
      </c>
      <c r="G3185" s="195">
        <v>0.38639053254437872</v>
      </c>
      <c r="H3185" s="195">
        <v>5.3254437869822485E-3</v>
      </c>
      <c r="I3185" s="195">
        <v>1.4201183431952662E-2</v>
      </c>
      <c r="J3185" s="194">
        <v>1</v>
      </c>
      <c r="K3185" s="196">
        <v>1690</v>
      </c>
      <c r="L3185" s="94"/>
      <c r="M3185" s="195" t="s">
        <v>143</v>
      </c>
      <c r="N3185" s="195" t="s">
        <v>143</v>
      </c>
      <c r="O3185" s="195">
        <v>0.215</v>
      </c>
      <c r="P3185" s="195">
        <v>0.25600000000000001</v>
      </c>
      <c r="Q3185" s="195">
        <v>0.223</v>
      </c>
      <c r="R3185" s="195">
        <v>0.26400000000000001</v>
      </c>
      <c r="S3185" s="195">
        <v>8.7999999999999995E-2</v>
      </c>
      <c r="T3185" s="195">
        <v>0.11600000000000001</v>
      </c>
      <c r="U3185" s="195">
        <v>0.01</v>
      </c>
      <c r="V3185" s="195">
        <v>2.1999999999999999E-2</v>
      </c>
      <c r="W3185" s="195">
        <v>0.36299999999999999</v>
      </c>
      <c r="X3185" s="195">
        <v>0.41</v>
      </c>
      <c r="Y3185" s="195">
        <v>3.0000000000000001E-3</v>
      </c>
      <c r="Z3185" s="195">
        <v>0.01</v>
      </c>
      <c r="AA3185" s="195">
        <v>0.01</v>
      </c>
      <c r="AB3185" s="195">
        <v>2.1000000000000001E-2</v>
      </c>
    </row>
    <row r="3186" spans="1:28" x14ac:dyDescent="0.25">
      <c r="A3186" s="94" t="s">
        <v>4629</v>
      </c>
      <c r="B3186" s="195" t="s">
        <v>143</v>
      </c>
      <c r="C3186" s="195">
        <v>0.57499999999999996</v>
      </c>
      <c r="D3186" s="195">
        <v>0.33</v>
      </c>
      <c r="E3186" s="195">
        <v>3.5000000000000003E-2</v>
      </c>
      <c r="F3186" s="195" t="s">
        <v>143</v>
      </c>
      <c r="G3186" s="195">
        <v>5.0000000000000001E-3</v>
      </c>
      <c r="H3186" s="195" t="s">
        <v>143</v>
      </c>
      <c r="I3186" s="195">
        <v>5.5E-2</v>
      </c>
      <c r="J3186" s="194">
        <v>1</v>
      </c>
      <c r="K3186" s="196">
        <v>400</v>
      </c>
      <c r="L3186" s="94"/>
      <c r="M3186" s="195" t="s">
        <v>143</v>
      </c>
      <c r="N3186" s="195" t="s">
        <v>143</v>
      </c>
      <c r="O3186" s="195">
        <v>0.52600000000000002</v>
      </c>
      <c r="P3186" s="195">
        <v>0.623</v>
      </c>
      <c r="Q3186" s="195">
        <v>0.28599999999999998</v>
      </c>
      <c r="R3186" s="195">
        <v>0.378</v>
      </c>
      <c r="S3186" s="195">
        <v>2.1000000000000001E-2</v>
      </c>
      <c r="T3186" s="195">
        <v>5.8000000000000003E-2</v>
      </c>
      <c r="U3186" s="195" t="s">
        <v>143</v>
      </c>
      <c r="V3186" s="195" t="s">
        <v>143</v>
      </c>
      <c r="W3186" s="195">
        <v>1E-3</v>
      </c>
      <c r="X3186" s="195">
        <v>1.7999999999999999E-2</v>
      </c>
      <c r="Y3186" s="195" t="s">
        <v>143</v>
      </c>
      <c r="Z3186" s="195" t="s">
        <v>143</v>
      </c>
      <c r="AA3186" s="195">
        <v>3.6999999999999998E-2</v>
      </c>
      <c r="AB3186" s="195">
        <v>8.2000000000000003E-2</v>
      </c>
    </row>
    <row r="3187" spans="1:28" x14ac:dyDescent="0.25">
      <c r="A3187" s="94" t="s">
        <v>4630</v>
      </c>
      <c r="B3187" s="195" t="s">
        <v>143</v>
      </c>
      <c r="C3187" s="195">
        <v>0.24932249322493225</v>
      </c>
      <c r="D3187" s="195">
        <v>0.35501355013550134</v>
      </c>
      <c r="E3187" s="195">
        <v>9.7560975609756101E-2</v>
      </c>
      <c r="F3187" s="195">
        <v>5.4200542005420054E-3</v>
      </c>
      <c r="G3187" s="195">
        <v>0.27371273712737126</v>
      </c>
      <c r="H3187" s="195" t="s">
        <v>143</v>
      </c>
      <c r="I3187" s="195">
        <v>1.8970189701897018E-2</v>
      </c>
      <c r="J3187" s="194">
        <v>1</v>
      </c>
      <c r="K3187" s="196">
        <v>369</v>
      </c>
      <c r="L3187" s="94"/>
      <c r="M3187" s="195" t="s">
        <v>143</v>
      </c>
      <c r="N3187" s="195" t="s">
        <v>143</v>
      </c>
      <c r="O3187" s="195">
        <v>0.20799999999999999</v>
      </c>
      <c r="P3187" s="195">
        <v>0.29599999999999999</v>
      </c>
      <c r="Q3187" s="195">
        <v>0.308</v>
      </c>
      <c r="R3187" s="195">
        <v>0.40500000000000003</v>
      </c>
      <c r="S3187" s="195">
        <v>7.0999999999999994E-2</v>
      </c>
      <c r="T3187" s="195">
        <v>0.13200000000000001</v>
      </c>
      <c r="U3187" s="195">
        <v>1E-3</v>
      </c>
      <c r="V3187" s="195">
        <v>0.02</v>
      </c>
      <c r="W3187" s="195">
        <v>0.23100000000000001</v>
      </c>
      <c r="X3187" s="195">
        <v>0.32100000000000001</v>
      </c>
      <c r="Y3187" s="195" t="s">
        <v>143</v>
      </c>
      <c r="Z3187" s="195" t="s">
        <v>143</v>
      </c>
      <c r="AA3187" s="195">
        <v>8.9999999999999993E-3</v>
      </c>
      <c r="AB3187" s="195">
        <v>3.9E-2</v>
      </c>
    </row>
    <row r="3188" spans="1:28" x14ac:dyDescent="0.25">
      <c r="A3188" s="94" t="s">
        <v>4631</v>
      </c>
      <c r="B3188" s="195" t="s">
        <v>143</v>
      </c>
      <c r="C3188" s="195">
        <v>0.48679245283018868</v>
      </c>
      <c r="D3188" s="195">
        <v>0.15849056603773584</v>
      </c>
      <c r="E3188" s="195">
        <v>9.056603773584905E-2</v>
      </c>
      <c r="F3188" s="195">
        <v>5.6603773584905662E-2</v>
      </c>
      <c r="G3188" s="195">
        <v>0.18867924528301888</v>
      </c>
      <c r="H3188" s="195" t="s">
        <v>143</v>
      </c>
      <c r="I3188" s="195">
        <v>1.8867924528301886E-2</v>
      </c>
      <c r="J3188" s="194">
        <v>1</v>
      </c>
      <c r="K3188" s="196">
        <v>265</v>
      </c>
      <c r="L3188" s="94"/>
      <c r="M3188" s="195" t="s">
        <v>143</v>
      </c>
      <c r="N3188" s="195" t="s">
        <v>143</v>
      </c>
      <c r="O3188" s="195">
        <v>0.42699999999999999</v>
      </c>
      <c r="P3188" s="195">
        <v>0.54700000000000004</v>
      </c>
      <c r="Q3188" s="195">
        <v>0.11899999999999999</v>
      </c>
      <c r="R3188" s="195">
        <v>0.20699999999999999</v>
      </c>
      <c r="S3188" s="195">
        <v>6.2E-2</v>
      </c>
      <c r="T3188" s="195">
        <v>0.13100000000000001</v>
      </c>
      <c r="U3188" s="195">
        <v>3.5000000000000003E-2</v>
      </c>
      <c r="V3188" s="195">
        <v>9.0999999999999998E-2</v>
      </c>
      <c r="W3188" s="195">
        <v>0.14599999999999999</v>
      </c>
      <c r="X3188" s="195">
        <v>0.24</v>
      </c>
      <c r="Y3188" s="195" t="s">
        <v>143</v>
      </c>
      <c r="Z3188" s="195" t="s">
        <v>143</v>
      </c>
      <c r="AA3188" s="195">
        <v>8.0000000000000002E-3</v>
      </c>
      <c r="AB3188" s="195">
        <v>4.2999999999999997E-2</v>
      </c>
    </row>
    <row r="3189" spans="1:28" x14ac:dyDescent="0.25">
      <c r="A3189" s="94" t="s">
        <v>4632</v>
      </c>
      <c r="B3189" s="195" t="s">
        <v>143</v>
      </c>
      <c r="C3189" s="195">
        <v>0.17628205128205129</v>
      </c>
      <c r="D3189" s="195">
        <v>0.13461538461538461</v>
      </c>
      <c r="E3189" s="195">
        <v>8.3333333333333329E-2</v>
      </c>
      <c r="F3189" s="195">
        <v>1.6025641025641024E-2</v>
      </c>
      <c r="G3189" s="195">
        <v>0.57371794871794868</v>
      </c>
      <c r="H3189" s="195" t="s">
        <v>143</v>
      </c>
      <c r="I3189" s="195">
        <v>1.6025641025641024E-2</v>
      </c>
      <c r="J3189" s="194">
        <v>1</v>
      </c>
      <c r="K3189" s="196">
        <v>312</v>
      </c>
      <c r="L3189" s="94"/>
      <c r="M3189" s="195" t="s">
        <v>143</v>
      </c>
      <c r="N3189" s="195" t="s">
        <v>143</v>
      </c>
      <c r="O3189" s="195">
        <v>0.13800000000000001</v>
      </c>
      <c r="P3189" s="195">
        <v>0.222</v>
      </c>
      <c r="Q3189" s="195">
        <v>0.10100000000000001</v>
      </c>
      <c r="R3189" s="195">
        <v>0.17699999999999999</v>
      </c>
      <c r="S3189" s="195">
        <v>5.8000000000000003E-2</v>
      </c>
      <c r="T3189" s="195">
        <v>0.11899999999999999</v>
      </c>
      <c r="U3189" s="195">
        <v>7.0000000000000001E-3</v>
      </c>
      <c r="V3189" s="195">
        <v>3.6999999999999998E-2</v>
      </c>
      <c r="W3189" s="195">
        <v>0.51800000000000002</v>
      </c>
      <c r="X3189" s="195">
        <v>0.627</v>
      </c>
      <c r="Y3189" s="195" t="s">
        <v>143</v>
      </c>
      <c r="Z3189" s="195" t="s">
        <v>143</v>
      </c>
      <c r="AA3189" s="195">
        <v>7.0000000000000001E-3</v>
      </c>
      <c r="AB3189" s="195">
        <v>3.6999999999999998E-2</v>
      </c>
    </row>
    <row r="3190" spans="1:28" x14ac:dyDescent="0.25">
      <c r="A3190" s="94" t="s">
        <v>4633</v>
      </c>
      <c r="B3190" s="195" t="s">
        <v>143</v>
      </c>
      <c r="C3190" s="195">
        <v>0.46148202494497431</v>
      </c>
      <c r="D3190" s="195">
        <v>0.3206162876008804</v>
      </c>
      <c r="E3190" s="195">
        <v>0.11078503301540719</v>
      </c>
      <c r="F3190" s="195">
        <v>3.6683785766691121E-3</v>
      </c>
      <c r="G3190" s="195">
        <v>9.6845194424064557E-2</v>
      </c>
      <c r="H3190" s="195">
        <v>7.3367571533382249E-4</v>
      </c>
      <c r="I3190" s="195">
        <v>5.8694057226705799E-3</v>
      </c>
      <c r="J3190" s="194">
        <v>1</v>
      </c>
      <c r="K3190" s="196">
        <v>1363</v>
      </c>
      <c r="L3190" s="94"/>
      <c r="M3190" s="195" t="s">
        <v>143</v>
      </c>
      <c r="N3190" s="195" t="s">
        <v>143</v>
      </c>
      <c r="O3190" s="195">
        <v>0.435</v>
      </c>
      <c r="P3190" s="195">
        <v>0.48799999999999999</v>
      </c>
      <c r="Q3190" s="195">
        <v>0.29599999999999999</v>
      </c>
      <c r="R3190" s="195">
        <v>0.34599999999999997</v>
      </c>
      <c r="S3190" s="195">
        <v>9.5000000000000001E-2</v>
      </c>
      <c r="T3190" s="195">
        <v>0.129</v>
      </c>
      <c r="U3190" s="195">
        <v>2E-3</v>
      </c>
      <c r="V3190" s="195">
        <v>8.9999999999999993E-3</v>
      </c>
      <c r="W3190" s="195">
        <v>8.2000000000000003E-2</v>
      </c>
      <c r="X3190" s="195">
        <v>0.114</v>
      </c>
      <c r="Y3190" s="195">
        <v>0</v>
      </c>
      <c r="Z3190" s="195">
        <v>4.0000000000000001E-3</v>
      </c>
      <c r="AA3190" s="195">
        <v>3.0000000000000001E-3</v>
      </c>
      <c r="AB3190" s="195">
        <v>1.2E-2</v>
      </c>
    </row>
    <row r="3191" spans="1:28" x14ac:dyDescent="0.25">
      <c r="A3191" s="94" t="s">
        <v>4634</v>
      </c>
      <c r="B3191" s="195" t="s">
        <v>143</v>
      </c>
      <c r="C3191" s="195">
        <v>0.54092526690391463</v>
      </c>
      <c r="D3191" s="195">
        <v>0.30604982206405695</v>
      </c>
      <c r="E3191" s="195">
        <v>5.6939501779359428E-2</v>
      </c>
      <c r="F3191" s="195">
        <v>3.5587188612099642E-3</v>
      </c>
      <c r="G3191" s="195">
        <v>7.4733096085409248E-2</v>
      </c>
      <c r="H3191" s="195">
        <v>3.5587188612099642E-3</v>
      </c>
      <c r="I3191" s="195">
        <v>1.4234875444839857E-2</v>
      </c>
      <c r="J3191" s="194">
        <v>1</v>
      </c>
      <c r="K3191" s="196">
        <v>281</v>
      </c>
      <c r="L3191" s="94"/>
      <c r="M3191" s="195" t="s">
        <v>143</v>
      </c>
      <c r="N3191" s="195" t="s">
        <v>143</v>
      </c>
      <c r="O3191" s="195">
        <v>0.48199999999999998</v>
      </c>
      <c r="P3191" s="195">
        <v>0.59799999999999998</v>
      </c>
      <c r="Q3191" s="195">
        <v>0.255</v>
      </c>
      <c r="R3191" s="195">
        <v>0.36199999999999999</v>
      </c>
      <c r="S3191" s="195">
        <v>3.5000000000000003E-2</v>
      </c>
      <c r="T3191" s="195">
        <v>0.09</v>
      </c>
      <c r="U3191" s="195">
        <v>1E-3</v>
      </c>
      <c r="V3191" s="195">
        <v>0.02</v>
      </c>
      <c r="W3191" s="195">
        <v>4.9000000000000002E-2</v>
      </c>
      <c r="X3191" s="195">
        <v>0.112</v>
      </c>
      <c r="Y3191" s="195">
        <v>1E-3</v>
      </c>
      <c r="Z3191" s="195">
        <v>0.02</v>
      </c>
      <c r="AA3191" s="195">
        <v>6.0000000000000001E-3</v>
      </c>
      <c r="AB3191" s="195">
        <v>3.5999999999999997E-2</v>
      </c>
    </row>
    <row r="3192" spans="1:28" x14ac:dyDescent="0.25">
      <c r="A3192" s="94" t="s">
        <v>4635</v>
      </c>
      <c r="B3192" s="195">
        <v>5.9016393442622953E-2</v>
      </c>
      <c r="C3192" s="195">
        <v>0.32317693612210291</v>
      </c>
      <c r="D3192" s="195">
        <v>0.2889768230638779</v>
      </c>
      <c r="E3192" s="195">
        <v>8.5132843414358395E-2</v>
      </c>
      <c r="F3192" s="195">
        <v>1.5884680610514415E-2</v>
      </c>
      <c r="G3192" s="195">
        <v>0.18417184850197851</v>
      </c>
      <c r="H3192" s="195">
        <v>4.9745618993781802E-3</v>
      </c>
      <c r="I3192" s="195">
        <v>3.8665912945166761E-2</v>
      </c>
      <c r="J3192" s="194">
        <v>1</v>
      </c>
      <c r="K3192" s="196">
        <v>17690</v>
      </c>
      <c r="L3192" s="94"/>
      <c r="M3192" s="195">
        <v>5.6000000000000001E-2</v>
      </c>
      <c r="N3192" s="195">
        <v>6.3E-2</v>
      </c>
      <c r="O3192" s="195">
        <v>0.316</v>
      </c>
      <c r="P3192" s="195">
        <v>0.33</v>
      </c>
      <c r="Q3192" s="195">
        <v>0.28199999999999997</v>
      </c>
      <c r="R3192" s="195">
        <v>0.29599999999999999</v>
      </c>
      <c r="S3192" s="195">
        <v>8.1000000000000003E-2</v>
      </c>
      <c r="T3192" s="195">
        <v>8.8999999999999996E-2</v>
      </c>
      <c r="U3192" s="195">
        <v>1.4E-2</v>
      </c>
      <c r="V3192" s="195">
        <v>1.7999999999999999E-2</v>
      </c>
      <c r="W3192" s="195">
        <v>0.17899999999999999</v>
      </c>
      <c r="X3192" s="195">
        <v>0.19</v>
      </c>
      <c r="Y3192" s="195">
        <v>4.0000000000000001E-3</v>
      </c>
      <c r="Z3192" s="195">
        <v>6.0000000000000001E-3</v>
      </c>
      <c r="AA3192" s="195">
        <v>3.5999999999999997E-2</v>
      </c>
      <c r="AB3192" s="195">
        <v>4.2000000000000003E-2</v>
      </c>
    </row>
    <row r="3193" spans="1:28" x14ac:dyDescent="0.25">
      <c r="A3193" s="94" t="s">
        <v>4636</v>
      </c>
      <c r="B3193" s="195" t="s">
        <v>143</v>
      </c>
      <c r="C3193" s="195">
        <v>0.42607003891050582</v>
      </c>
      <c r="D3193" s="195">
        <v>0.24319066147859922</v>
      </c>
      <c r="E3193" s="195">
        <v>0.12645914396887159</v>
      </c>
      <c r="F3193" s="195">
        <v>3.8910505836575876E-3</v>
      </c>
      <c r="G3193" s="195">
        <v>0.17509727626459143</v>
      </c>
      <c r="H3193" s="195" t="s">
        <v>143</v>
      </c>
      <c r="I3193" s="195">
        <v>2.5291828793774319E-2</v>
      </c>
      <c r="J3193" s="194">
        <v>0.99999999999999989</v>
      </c>
      <c r="K3193" s="196">
        <v>514</v>
      </c>
      <c r="L3193" s="94"/>
      <c r="M3193" s="195" t="s">
        <v>143</v>
      </c>
      <c r="N3193" s="195" t="s">
        <v>143</v>
      </c>
      <c r="O3193" s="195">
        <v>0.38400000000000001</v>
      </c>
      <c r="P3193" s="195">
        <v>0.46899999999999997</v>
      </c>
      <c r="Q3193" s="195">
        <v>0.20799999999999999</v>
      </c>
      <c r="R3193" s="195">
        <v>0.28199999999999997</v>
      </c>
      <c r="S3193" s="195">
        <v>0.1</v>
      </c>
      <c r="T3193" s="195">
        <v>0.158</v>
      </c>
      <c r="U3193" s="195">
        <v>1E-3</v>
      </c>
      <c r="V3193" s="195">
        <v>1.4E-2</v>
      </c>
      <c r="W3193" s="195">
        <v>0.14499999999999999</v>
      </c>
      <c r="X3193" s="195">
        <v>0.21</v>
      </c>
      <c r="Y3193" s="195" t="s">
        <v>143</v>
      </c>
      <c r="Z3193" s="195" t="s">
        <v>143</v>
      </c>
      <c r="AA3193" s="195">
        <v>1.4999999999999999E-2</v>
      </c>
      <c r="AB3193" s="195">
        <v>4.2999999999999997E-2</v>
      </c>
    </row>
    <row r="3194" spans="1:28" x14ac:dyDescent="0.25">
      <c r="A3194" s="94" t="s">
        <v>4637</v>
      </c>
      <c r="B3194" s="195" t="s">
        <v>143</v>
      </c>
      <c r="C3194" s="195">
        <v>0.11685393258426967</v>
      </c>
      <c r="D3194" s="195">
        <v>0.24269662921348314</v>
      </c>
      <c r="E3194" s="195">
        <v>7.1910112359550568E-2</v>
      </c>
      <c r="F3194" s="195">
        <v>4.4943820224719105E-3</v>
      </c>
      <c r="G3194" s="195">
        <v>0.51011235955056178</v>
      </c>
      <c r="H3194" s="195">
        <v>2.9213483146067417E-2</v>
      </c>
      <c r="I3194" s="195">
        <v>2.4719101123595506E-2</v>
      </c>
      <c r="J3194" s="194">
        <v>1</v>
      </c>
      <c r="K3194" s="196">
        <v>445</v>
      </c>
      <c r="L3194" s="94"/>
      <c r="M3194" s="195" t="s">
        <v>143</v>
      </c>
      <c r="N3194" s="195" t="s">
        <v>143</v>
      </c>
      <c r="O3194" s="195">
        <v>0.09</v>
      </c>
      <c r="P3194" s="195">
        <v>0.15</v>
      </c>
      <c r="Q3194" s="195">
        <v>0.20499999999999999</v>
      </c>
      <c r="R3194" s="195">
        <v>0.28499999999999998</v>
      </c>
      <c r="S3194" s="195">
        <v>5.0999999999999997E-2</v>
      </c>
      <c r="T3194" s="195">
        <v>0.1</v>
      </c>
      <c r="U3194" s="195">
        <v>1E-3</v>
      </c>
      <c r="V3194" s="195">
        <v>1.6E-2</v>
      </c>
      <c r="W3194" s="195">
        <v>0.46400000000000002</v>
      </c>
      <c r="X3194" s="195">
        <v>0.55600000000000005</v>
      </c>
      <c r="Y3194" s="195">
        <v>1.7000000000000001E-2</v>
      </c>
      <c r="Z3194" s="195">
        <v>4.9000000000000002E-2</v>
      </c>
      <c r="AA3194" s="195">
        <v>1.4E-2</v>
      </c>
      <c r="AB3194" s="195">
        <v>4.3999999999999997E-2</v>
      </c>
    </row>
    <row r="3195" spans="1:28" x14ac:dyDescent="0.25">
      <c r="A3195" s="94" t="s">
        <v>4638</v>
      </c>
      <c r="B3195" s="195">
        <v>0.61603375527426163</v>
      </c>
      <c r="C3195" s="195">
        <v>8.438818565400844E-4</v>
      </c>
      <c r="D3195" s="195">
        <v>0.29620253164556964</v>
      </c>
      <c r="E3195" s="195">
        <v>6.6666666666666666E-2</v>
      </c>
      <c r="F3195" s="195" t="s">
        <v>143</v>
      </c>
      <c r="G3195" s="195">
        <v>6.7510548523206752E-3</v>
      </c>
      <c r="H3195" s="195" t="s">
        <v>143</v>
      </c>
      <c r="I3195" s="195">
        <v>1.350210970464135E-2</v>
      </c>
      <c r="J3195" s="194">
        <v>1</v>
      </c>
      <c r="K3195" s="196">
        <v>1185</v>
      </c>
      <c r="L3195" s="94"/>
      <c r="M3195" s="195">
        <v>0.58799999999999997</v>
      </c>
      <c r="N3195" s="195">
        <v>0.64300000000000002</v>
      </c>
      <c r="O3195" s="195">
        <v>0</v>
      </c>
      <c r="P3195" s="195">
        <v>5.0000000000000001E-3</v>
      </c>
      <c r="Q3195" s="195">
        <v>0.27100000000000002</v>
      </c>
      <c r="R3195" s="195">
        <v>0.32300000000000001</v>
      </c>
      <c r="S3195" s="195">
        <v>5.3999999999999999E-2</v>
      </c>
      <c r="T3195" s="195">
        <v>8.2000000000000003E-2</v>
      </c>
      <c r="U3195" s="195" t="s">
        <v>143</v>
      </c>
      <c r="V3195" s="195" t="s">
        <v>143</v>
      </c>
      <c r="W3195" s="195">
        <v>3.0000000000000001E-3</v>
      </c>
      <c r="X3195" s="195">
        <v>1.2999999999999999E-2</v>
      </c>
      <c r="Y3195" s="195" t="s">
        <v>143</v>
      </c>
      <c r="Z3195" s="195" t="s">
        <v>143</v>
      </c>
      <c r="AA3195" s="195">
        <v>8.0000000000000002E-3</v>
      </c>
      <c r="AB3195" s="195">
        <v>2.1999999999999999E-2</v>
      </c>
    </row>
    <row r="3196" spans="1:28" x14ac:dyDescent="0.25">
      <c r="A3196" s="94" t="s">
        <v>4639</v>
      </c>
      <c r="B3196" s="195">
        <v>8.5310449268046443E-2</v>
      </c>
      <c r="C3196" s="195">
        <v>0.25542655224634025</v>
      </c>
      <c r="D3196" s="195">
        <v>0.29681978798586572</v>
      </c>
      <c r="E3196" s="195">
        <v>7.4204946996466431E-2</v>
      </c>
      <c r="F3196" s="195">
        <v>3.5840484603735484E-2</v>
      </c>
      <c r="G3196" s="195">
        <v>0.21706208985360928</v>
      </c>
      <c r="H3196" s="195">
        <v>9.5911155981827367E-3</v>
      </c>
      <c r="I3196" s="195">
        <v>2.574457344775366E-2</v>
      </c>
      <c r="J3196" s="194">
        <v>1</v>
      </c>
      <c r="K3196" s="196">
        <v>1981</v>
      </c>
      <c r="L3196" s="94"/>
      <c r="M3196" s="195">
        <v>7.3999999999999996E-2</v>
      </c>
      <c r="N3196" s="195">
        <v>9.8000000000000004E-2</v>
      </c>
      <c r="O3196" s="195">
        <v>0.23699999999999999</v>
      </c>
      <c r="P3196" s="195">
        <v>0.27500000000000002</v>
      </c>
      <c r="Q3196" s="195">
        <v>0.27700000000000002</v>
      </c>
      <c r="R3196" s="195">
        <v>0.317</v>
      </c>
      <c r="S3196" s="195">
        <v>6.3E-2</v>
      </c>
      <c r="T3196" s="195">
        <v>8.6999999999999994E-2</v>
      </c>
      <c r="U3196" s="195">
        <v>2.9000000000000001E-2</v>
      </c>
      <c r="V3196" s="195">
        <v>4.4999999999999998E-2</v>
      </c>
      <c r="W3196" s="195">
        <v>0.19900000000000001</v>
      </c>
      <c r="X3196" s="195">
        <v>0.23599999999999999</v>
      </c>
      <c r="Y3196" s="195">
        <v>6.0000000000000001E-3</v>
      </c>
      <c r="Z3196" s="195">
        <v>1.4999999999999999E-2</v>
      </c>
      <c r="AA3196" s="195">
        <v>0.02</v>
      </c>
      <c r="AB3196" s="195">
        <v>3.4000000000000002E-2</v>
      </c>
    </row>
    <row r="3197" spans="1:28" x14ac:dyDescent="0.25">
      <c r="A3197" s="94" t="s">
        <v>4640</v>
      </c>
      <c r="B3197" s="195">
        <v>0.29861849096705634</v>
      </c>
      <c r="C3197" s="195">
        <v>0.48777895855472903</v>
      </c>
      <c r="D3197" s="195">
        <v>0.1098122564647538</v>
      </c>
      <c r="E3197" s="195">
        <v>2.7275947573503365E-2</v>
      </c>
      <c r="F3197" s="195">
        <v>2.4796315975912152E-3</v>
      </c>
      <c r="G3197" s="195">
        <v>3.5069075451647183E-2</v>
      </c>
      <c r="H3197" s="195">
        <v>1.7711654268508679E-3</v>
      </c>
      <c r="I3197" s="195">
        <v>3.7194473963868227E-2</v>
      </c>
      <c r="J3197" s="194">
        <v>1</v>
      </c>
      <c r="K3197" s="196">
        <v>2823</v>
      </c>
      <c r="L3197" s="94"/>
      <c r="M3197" s="195">
        <v>0.28199999999999997</v>
      </c>
      <c r="N3197" s="195">
        <v>0.316</v>
      </c>
      <c r="O3197" s="195">
        <v>0.46899999999999997</v>
      </c>
      <c r="P3197" s="195">
        <v>0.50600000000000001</v>
      </c>
      <c r="Q3197" s="195">
        <v>9.9000000000000005E-2</v>
      </c>
      <c r="R3197" s="195">
        <v>0.122</v>
      </c>
      <c r="S3197" s="195">
        <v>2.1999999999999999E-2</v>
      </c>
      <c r="T3197" s="195">
        <v>3.4000000000000002E-2</v>
      </c>
      <c r="U3197" s="195">
        <v>1E-3</v>
      </c>
      <c r="V3197" s="195">
        <v>5.0000000000000001E-3</v>
      </c>
      <c r="W3197" s="195">
        <v>2.9000000000000001E-2</v>
      </c>
      <c r="X3197" s="195">
        <v>4.2999999999999997E-2</v>
      </c>
      <c r="Y3197" s="195">
        <v>1E-3</v>
      </c>
      <c r="Z3197" s="195">
        <v>4.0000000000000001E-3</v>
      </c>
      <c r="AA3197" s="195">
        <v>3.1E-2</v>
      </c>
      <c r="AB3197" s="195">
        <v>4.4999999999999998E-2</v>
      </c>
    </row>
    <row r="3198" spans="1:28" x14ac:dyDescent="0.25">
      <c r="A3198" s="94" t="s">
        <v>4641</v>
      </c>
      <c r="B3198" s="195" t="s">
        <v>143</v>
      </c>
      <c r="C3198" s="195">
        <v>0.26142595978062155</v>
      </c>
      <c r="D3198" s="195">
        <v>0.30712979890310788</v>
      </c>
      <c r="E3198" s="195">
        <v>0.15173674588665448</v>
      </c>
      <c r="F3198" s="195">
        <v>9.140767824497258E-3</v>
      </c>
      <c r="G3198" s="195">
        <v>0.23765996343692869</v>
      </c>
      <c r="H3198" s="195">
        <v>3.6563071297989031E-3</v>
      </c>
      <c r="I3198" s="195">
        <v>2.9250457038391225E-2</v>
      </c>
      <c r="J3198" s="194">
        <v>1</v>
      </c>
      <c r="K3198" s="196">
        <v>547</v>
      </c>
      <c r="L3198" s="94"/>
      <c r="M3198" s="195" t="s">
        <v>143</v>
      </c>
      <c r="N3198" s="195" t="s">
        <v>143</v>
      </c>
      <c r="O3198" s="195">
        <v>0.22600000000000001</v>
      </c>
      <c r="P3198" s="195">
        <v>0.3</v>
      </c>
      <c r="Q3198" s="195">
        <v>0.27</v>
      </c>
      <c r="R3198" s="195">
        <v>0.34699999999999998</v>
      </c>
      <c r="S3198" s="195">
        <v>0.124</v>
      </c>
      <c r="T3198" s="195">
        <v>0.184</v>
      </c>
      <c r="U3198" s="195">
        <v>4.0000000000000001E-3</v>
      </c>
      <c r="V3198" s="195">
        <v>2.1000000000000001E-2</v>
      </c>
      <c r="W3198" s="195">
        <v>0.20399999999999999</v>
      </c>
      <c r="X3198" s="195">
        <v>0.27500000000000002</v>
      </c>
      <c r="Y3198" s="195">
        <v>1E-3</v>
      </c>
      <c r="Z3198" s="195">
        <v>1.2999999999999999E-2</v>
      </c>
      <c r="AA3198" s="195">
        <v>1.7999999999999999E-2</v>
      </c>
      <c r="AB3198" s="195">
        <v>4.7E-2</v>
      </c>
    </row>
    <row r="3199" spans="1:28" x14ac:dyDescent="0.25">
      <c r="A3199" s="94" t="s">
        <v>4642</v>
      </c>
      <c r="B3199" s="195" t="s">
        <v>143</v>
      </c>
      <c r="C3199" s="195">
        <v>0.26742301458670986</v>
      </c>
      <c r="D3199" s="195">
        <v>0.24203133441383037</v>
      </c>
      <c r="E3199" s="195">
        <v>0.11075094543490005</v>
      </c>
      <c r="F3199" s="195">
        <v>1.8908698001080498E-2</v>
      </c>
      <c r="G3199" s="195">
        <v>0.33441383036196648</v>
      </c>
      <c r="H3199" s="195">
        <v>8.1037277147487843E-3</v>
      </c>
      <c r="I3199" s="195">
        <v>1.8368449486763912E-2</v>
      </c>
      <c r="J3199" s="194">
        <v>0.99999999999999989</v>
      </c>
      <c r="K3199" s="196">
        <v>1851</v>
      </c>
      <c r="L3199" s="94"/>
      <c r="M3199" s="195" t="s">
        <v>143</v>
      </c>
      <c r="N3199" s="195" t="s">
        <v>143</v>
      </c>
      <c r="O3199" s="195">
        <v>0.248</v>
      </c>
      <c r="P3199" s="195">
        <v>0.28799999999999998</v>
      </c>
      <c r="Q3199" s="195">
        <v>0.223</v>
      </c>
      <c r="R3199" s="195">
        <v>0.26200000000000001</v>
      </c>
      <c r="S3199" s="195">
        <v>9.7000000000000003E-2</v>
      </c>
      <c r="T3199" s="195">
        <v>0.126</v>
      </c>
      <c r="U3199" s="195">
        <v>1.4E-2</v>
      </c>
      <c r="V3199" s="195">
        <v>2.5999999999999999E-2</v>
      </c>
      <c r="W3199" s="195">
        <v>0.313</v>
      </c>
      <c r="X3199" s="195">
        <v>0.35599999999999998</v>
      </c>
      <c r="Y3199" s="195">
        <v>5.0000000000000001E-3</v>
      </c>
      <c r="Z3199" s="195">
        <v>1.2999999999999999E-2</v>
      </c>
      <c r="AA3199" s="195">
        <v>1.2999999999999999E-2</v>
      </c>
      <c r="AB3199" s="195">
        <v>2.5999999999999999E-2</v>
      </c>
    </row>
    <row r="3200" spans="1:28" x14ac:dyDescent="0.25">
      <c r="A3200" s="94" t="s">
        <v>4643</v>
      </c>
      <c r="B3200" s="195" t="s">
        <v>143</v>
      </c>
      <c r="C3200" s="195">
        <v>0.47407407407407409</v>
      </c>
      <c r="D3200" s="195">
        <v>0.3574074074074074</v>
      </c>
      <c r="E3200" s="195">
        <v>4.6296296296296294E-2</v>
      </c>
      <c r="F3200" s="195">
        <v>5.5555555555555558E-3</v>
      </c>
      <c r="G3200" s="195">
        <v>1.2037037037037037E-2</v>
      </c>
      <c r="H3200" s="195">
        <v>9.2592592592592596E-4</v>
      </c>
      <c r="I3200" s="195">
        <v>0.1037037037037037</v>
      </c>
      <c r="J3200" s="194">
        <v>1</v>
      </c>
      <c r="K3200" s="196">
        <v>1080</v>
      </c>
      <c r="L3200" s="94"/>
      <c r="M3200" s="195" t="s">
        <v>143</v>
      </c>
      <c r="N3200" s="195" t="s">
        <v>143</v>
      </c>
      <c r="O3200" s="195">
        <v>0.44400000000000001</v>
      </c>
      <c r="P3200" s="195">
        <v>0.504</v>
      </c>
      <c r="Q3200" s="195">
        <v>0.32900000000000001</v>
      </c>
      <c r="R3200" s="195">
        <v>0.38600000000000001</v>
      </c>
      <c r="S3200" s="195">
        <v>3.5000000000000003E-2</v>
      </c>
      <c r="T3200" s="195">
        <v>6.0999999999999999E-2</v>
      </c>
      <c r="U3200" s="195">
        <v>3.0000000000000001E-3</v>
      </c>
      <c r="V3200" s="195">
        <v>1.2E-2</v>
      </c>
      <c r="W3200" s="195">
        <v>7.0000000000000001E-3</v>
      </c>
      <c r="X3200" s="195">
        <v>0.02</v>
      </c>
      <c r="Y3200" s="195">
        <v>0</v>
      </c>
      <c r="Z3200" s="195">
        <v>5.0000000000000001E-3</v>
      </c>
      <c r="AA3200" s="195">
        <v>8.6999999999999994E-2</v>
      </c>
      <c r="AB3200" s="195">
        <v>0.123</v>
      </c>
    </row>
    <row r="3201" spans="1:28" x14ac:dyDescent="0.25">
      <c r="A3201" s="94" t="s">
        <v>4644</v>
      </c>
      <c r="B3201" s="195" t="s">
        <v>143</v>
      </c>
      <c r="C3201" s="195">
        <v>0.23488045007032349</v>
      </c>
      <c r="D3201" s="195">
        <v>0.31645569620253167</v>
      </c>
      <c r="E3201" s="195">
        <v>0.13080168776371309</v>
      </c>
      <c r="F3201" s="195">
        <v>2.2503516174402251E-2</v>
      </c>
      <c r="G3201" s="195">
        <v>0.24331926863572434</v>
      </c>
      <c r="H3201" s="195">
        <v>2.8129395218002813E-3</v>
      </c>
      <c r="I3201" s="195">
        <v>4.9226441631504921E-2</v>
      </c>
      <c r="J3201" s="194">
        <v>1.0000000000000002</v>
      </c>
      <c r="K3201" s="196">
        <v>711</v>
      </c>
      <c r="L3201" s="94"/>
      <c r="M3201" s="195" t="s">
        <v>143</v>
      </c>
      <c r="N3201" s="195" t="s">
        <v>143</v>
      </c>
      <c r="O3201" s="195">
        <v>0.20499999999999999</v>
      </c>
      <c r="P3201" s="195">
        <v>0.26700000000000002</v>
      </c>
      <c r="Q3201" s="195">
        <v>0.28299999999999997</v>
      </c>
      <c r="R3201" s="195">
        <v>0.35199999999999998</v>
      </c>
      <c r="S3201" s="195">
        <v>0.108</v>
      </c>
      <c r="T3201" s="195">
        <v>0.158</v>
      </c>
      <c r="U3201" s="195">
        <v>1.4E-2</v>
      </c>
      <c r="V3201" s="195">
        <v>3.5999999999999997E-2</v>
      </c>
      <c r="W3201" s="195">
        <v>0.21299999999999999</v>
      </c>
      <c r="X3201" s="195">
        <v>0.27600000000000002</v>
      </c>
      <c r="Y3201" s="195">
        <v>1E-3</v>
      </c>
      <c r="Z3201" s="195">
        <v>0.01</v>
      </c>
      <c r="AA3201" s="195">
        <v>3.5999999999999997E-2</v>
      </c>
      <c r="AB3201" s="195">
        <v>6.8000000000000005E-2</v>
      </c>
    </row>
    <row r="3202" spans="1:28" x14ac:dyDescent="0.25">
      <c r="A3202" s="94" t="s">
        <v>4645</v>
      </c>
      <c r="B3202" s="195" t="s">
        <v>143</v>
      </c>
      <c r="C3202" s="195">
        <v>0.4</v>
      </c>
      <c r="D3202" s="195">
        <v>0.20250000000000001</v>
      </c>
      <c r="E3202" s="195">
        <v>7.2499999999999995E-2</v>
      </c>
      <c r="F3202" s="195">
        <v>8.7499999999999994E-2</v>
      </c>
      <c r="G3202" s="195">
        <v>0.20749999999999999</v>
      </c>
      <c r="H3202" s="195">
        <v>2.5000000000000001E-3</v>
      </c>
      <c r="I3202" s="195">
        <v>2.75E-2</v>
      </c>
      <c r="J3202" s="194">
        <v>1</v>
      </c>
      <c r="K3202" s="196">
        <v>400</v>
      </c>
      <c r="L3202" s="94"/>
      <c r="M3202" s="195" t="s">
        <v>143</v>
      </c>
      <c r="N3202" s="195" t="s">
        <v>143</v>
      </c>
      <c r="O3202" s="195">
        <v>0.35299999999999998</v>
      </c>
      <c r="P3202" s="195">
        <v>0.44900000000000001</v>
      </c>
      <c r="Q3202" s="195">
        <v>0.16600000000000001</v>
      </c>
      <c r="R3202" s="195">
        <v>0.245</v>
      </c>
      <c r="S3202" s="195">
        <v>5.0999999999999997E-2</v>
      </c>
      <c r="T3202" s="195">
        <v>0.10199999999999999</v>
      </c>
      <c r="U3202" s="195">
        <v>6.4000000000000001E-2</v>
      </c>
      <c r="V3202" s="195">
        <v>0.11899999999999999</v>
      </c>
      <c r="W3202" s="195">
        <v>0.17100000000000001</v>
      </c>
      <c r="X3202" s="195">
        <v>0.25</v>
      </c>
      <c r="Y3202" s="195">
        <v>0</v>
      </c>
      <c r="Z3202" s="195">
        <v>1.4E-2</v>
      </c>
      <c r="AA3202" s="195">
        <v>1.4999999999999999E-2</v>
      </c>
      <c r="AB3202" s="195">
        <v>4.9000000000000002E-2</v>
      </c>
    </row>
    <row r="3203" spans="1:28" x14ac:dyDescent="0.25">
      <c r="A3203" s="94" t="s">
        <v>4646</v>
      </c>
      <c r="B3203" s="195" t="s">
        <v>143</v>
      </c>
      <c r="C3203" s="195">
        <v>0.20194174757281552</v>
      </c>
      <c r="D3203" s="195">
        <v>0.25242718446601942</v>
      </c>
      <c r="E3203" s="195">
        <v>7.7669902912621352E-2</v>
      </c>
      <c r="F3203" s="195">
        <v>3.3009708737864081E-2</v>
      </c>
      <c r="G3203" s="195">
        <v>0.40582524271844661</v>
      </c>
      <c r="H3203" s="195">
        <v>7.7669902912621356E-3</v>
      </c>
      <c r="I3203" s="195">
        <v>2.1359223300970873E-2</v>
      </c>
      <c r="J3203" s="194">
        <v>1</v>
      </c>
      <c r="K3203" s="196">
        <v>515</v>
      </c>
      <c r="L3203" s="94"/>
      <c r="M3203" s="195" t="s">
        <v>143</v>
      </c>
      <c r="N3203" s="195" t="s">
        <v>143</v>
      </c>
      <c r="O3203" s="195">
        <v>0.17</v>
      </c>
      <c r="P3203" s="195">
        <v>0.23899999999999999</v>
      </c>
      <c r="Q3203" s="195">
        <v>0.217</v>
      </c>
      <c r="R3203" s="195">
        <v>0.29199999999999998</v>
      </c>
      <c r="S3203" s="195">
        <v>5.8000000000000003E-2</v>
      </c>
      <c r="T3203" s="195">
        <v>0.104</v>
      </c>
      <c r="U3203" s="195">
        <v>2.1000000000000001E-2</v>
      </c>
      <c r="V3203" s="195">
        <v>5.1999999999999998E-2</v>
      </c>
      <c r="W3203" s="195">
        <v>0.36399999999999999</v>
      </c>
      <c r="X3203" s="195">
        <v>0.44900000000000001</v>
      </c>
      <c r="Y3203" s="195">
        <v>3.0000000000000001E-3</v>
      </c>
      <c r="Z3203" s="195">
        <v>0.02</v>
      </c>
      <c r="AA3203" s="195">
        <v>1.2E-2</v>
      </c>
      <c r="AB3203" s="195">
        <v>3.7999999999999999E-2</v>
      </c>
    </row>
    <row r="3204" spans="1:28" x14ac:dyDescent="0.25">
      <c r="A3204" s="94" t="s">
        <v>4647</v>
      </c>
      <c r="B3204" s="195" t="s">
        <v>143</v>
      </c>
      <c r="C3204" s="195">
        <v>0.34302325581395349</v>
      </c>
      <c r="D3204" s="195">
        <v>0.46395348837209305</v>
      </c>
      <c r="E3204" s="195">
        <v>6.4728682170542631E-2</v>
      </c>
      <c r="F3204" s="195">
        <v>3.875968992248062E-3</v>
      </c>
      <c r="G3204" s="195">
        <v>7.7906976744186049E-2</v>
      </c>
      <c r="H3204" s="195">
        <v>4.6511627906976744E-3</v>
      </c>
      <c r="I3204" s="195">
        <v>4.1860465116279069E-2</v>
      </c>
      <c r="J3204" s="194">
        <v>0.99999999999999989</v>
      </c>
      <c r="K3204" s="196">
        <v>2580</v>
      </c>
      <c r="L3204" s="94"/>
      <c r="M3204" s="195" t="s">
        <v>143</v>
      </c>
      <c r="N3204" s="195" t="s">
        <v>143</v>
      </c>
      <c r="O3204" s="195">
        <v>0.32500000000000001</v>
      </c>
      <c r="P3204" s="195">
        <v>0.36199999999999999</v>
      </c>
      <c r="Q3204" s="195">
        <v>0.44500000000000001</v>
      </c>
      <c r="R3204" s="195">
        <v>0.48299999999999998</v>
      </c>
      <c r="S3204" s="195">
        <v>5.6000000000000001E-2</v>
      </c>
      <c r="T3204" s="195">
        <v>7.4999999999999997E-2</v>
      </c>
      <c r="U3204" s="195">
        <v>2E-3</v>
      </c>
      <c r="V3204" s="195">
        <v>7.0000000000000001E-3</v>
      </c>
      <c r="W3204" s="195">
        <v>6.8000000000000005E-2</v>
      </c>
      <c r="X3204" s="195">
        <v>8.8999999999999996E-2</v>
      </c>
      <c r="Y3204" s="195">
        <v>3.0000000000000001E-3</v>
      </c>
      <c r="Z3204" s="195">
        <v>8.0000000000000002E-3</v>
      </c>
      <c r="AA3204" s="195">
        <v>3.5000000000000003E-2</v>
      </c>
      <c r="AB3204" s="195">
        <v>0.05</v>
      </c>
    </row>
    <row r="3205" spans="1:28" x14ac:dyDescent="0.25">
      <c r="A3205" s="94" t="s">
        <v>4648</v>
      </c>
      <c r="B3205" s="195" t="s">
        <v>143</v>
      </c>
      <c r="C3205" s="195">
        <v>0.52981651376146788</v>
      </c>
      <c r="D3205" s="195">
        <v>0.31192660550458717</v>
      </c>
      <c r="E3205" s="195">
        <v>6.6513761467889912E-2</v>
      </c>
      <c r="F3205" s="195">
        <v>2.2935779816513763E-3</v>
      </c>
      <c r="G3205" s="195">
        <v>5.0458715596330278E-2</v>
      </c>
      <c r="H3205" s="195">
        <v>4.5871559633027525E-3</v>
      </c>
      <c r="I3205" s="195">
        <v>3.4403669724770644E-2</v>
      </c>
      <c r="J3205" s="194">
        <v>1</v>
      </c>
      <c r="K3205" s="196">
        <v>436</v>
      </c>
      <c r="L3205" s="94"/>
      <c r="M3205" s="195" t="s">
        <v>143</v>
      </c>
      <c r="N3205" s="195" t="s">
        <v>143</v>
      </c>
      <c r="O3205" s="195">
        <v>0.48299999999999998</v>
      </c>
      <c r="P3205" s="195">
        <v>0.57599999999999996</v>
      </c>
      <c r="Q3205" s="195">
        <v>0.27</v>
      </c>
      <c r="R3205" s="195">
        <v>0.35699999999999998</v>
      </c>
      <c r="S3205" s="195">
        <v>4.7E-2</v>
      </c>
      <c r="T3205" s="195">
        <v>9.4E-2</v>
      </c>
      <c r="U3205" s="195">
        <v>0</v>
      </c>
      <c r="V3205" s="195">
        <v>1.2999999999999999E-2</v>
      </c>
      <c r="W3205" s="195">
        <v>3.4000000000000002E-2</v>
      </c>
      <c r="X3205" s="195">
        <v>7.4999999999999997E-2</v>
      </c>
      <c r="Y3205" s="195">
        <v>1E-3</v>
      </c>
      <c r="Z3205" s="195">
        <v>1.7000000000000001E-2</v>
      </c>
      <c r="AA3205" s="195">
        <v>2.1000000000000001E-2</v>
      </c>
      <c r="AB3205" s="195">
        <v>5.6000000000000001E-2</v>
      </c>
    </row>
    <row r="3206" spans="1:28" x14ac:dyDescent="0.25">
      <c r="A3206" s="94" t="s">
        <v>4649</v>
      </c>
      <c r="B3206" s="195">
        <v>6.732550957381099E-2</v>
      </c>
      <c r="C3206" s="195">
        <v>0.33018618194652782</v>
      </c>
      <c r="D3206" s="195">
        <v>0.28342010059119388</v>
      </c>
      <c r="E3206" s="195">
        <v>7.1913879819994711E-2</v>
      </c>
      <c r="F3206" s="195">
        <v>2.1794758669372628E-2</v>
      </c>
      <c r="G3206" s="195">
        <v>0.17982881849466162</v>
      </c>
      <c r="H3206" s="195">
        <v>1.5882820082943616E-3</v>
      </c>
      <c r="I3206" s="195">
        <v>4.3942468896144005E-2</v>
      </c>
      <c r="J3206" s="194">
        <v>1.0000000000000002</v>
      </c>
      <c r="K3206" s="196">
        <v>11333</v>
      </c>
      <c r="L3206" s="94"/>
      <c r="M3206" s="195">
        <v>6.3E-2</v>
      </c>
      <c r="N3206" s="195">
        <v>7.1999999999999995E-2</v>
      </c>
      <c r="O3206" s="195">
        <v>0.32200000000000001</v>
      </c>
      <c r="P3206" s="195">
        <v>0.33900000000000002</v>
      </c>
      <c r="Q3206" s="195">
        <v>0.27500000000000002</v>
      </c>
      <c r="R3206" s="195">
        <v>0.29199999999999998</v>
      </c>
      <c r="S3206" s="195">
        <v>6.7000000000000004E-2</v>
      </c>
      <c r="T3206" s="195">
        <v>7.6999999999999999E-2</v>
      </c>
      <c r="U3206" s="195">
        <v>1.9E-2</v>
      </c>
      <c r="V3206" s="195">
        <v>2.5000000000000001E-2</v>
      </c>
      <c r="W3206" s="195">
        <v>0.17299999999999999</v>
      </c>
      <c r="X3206" s="195">
        <v>0.187</v>
      </c>
      <c r="Y3206" s="195">
        <v>1E-3</v>
      </c>
      <c r="Z3206" s="195">
        <v>3.0000000000000001E-3</v>
      </c>
      <c r="AA3206" s="195">
        <v>0.04</v>
      </c>
      <c r="AB3206" s="195">
        <v>4.8000000000000001E-2</v>
      </c>
    </row>
    <row r="3207" spans="1:28" x14ac:dyDescent="0.25">
      <c r="A3207" s="94" t="s">
        <v>4650</v>
      </c>
      <c r="B3207" s="195" t="s">
        <v>143</v>
      </c>
      <c r="C3207" s="195">
        <v>0.48220064724919093</v>
      </c>
      <c r="D3207" s="195">
        <v>0.26537216828478966</v>
      </c>
      <c r="E3207" s="195">
        <v>7.1197411003236247E-2</v>
      </c>
      <c r="F3207" s="195">
        <v>1.6181229773462782E-2</v>
      </c>
      <c r="G3207" s="195">
        <v>0.14239482200647249</v>
      </c>
      <c r="H3207" s="195">
        <v>3.2362459546925568E-3</v>
      </c>
      <c r="I3207" s="195">
        <v>1.9417475728155338E-2</v>
      </c>
      <c r="J3207" s="194">
        <v>1</v>
      </c>
      <c r="K3207" s="196">
        <v>309</v>
      </c>
      <c r="L3207" s="94"/>
      <c r="M3207" s="195" t="s">
        <v>143</v>
      </c>
      <c r="N3207" s="195" t="s">
        <v>143</v>
      </c>
      <c r="O3207" s="195">
        <v>0.42699999999999999</v>
      </c>
      <c r="P3207" s="195">
        <v>0.53800000000000003</v>
      </c>
      <c r="Q3207" s="195">
        <v>0.219</v>
      </c>
      <c r="R3207" s="195">
        <v>0.317</v>
      </c>
      <c r="S3207" s="195">
        <v>4.7E-2</v>
      </c>
      <c r="T3207" s="195">
        <v>0.105</v>
      </c>
      <c r="U3207" s="195">
        <v>7.0000000000000001E-3</v>
      </c>
      <c r="V3207" s="195">
        <v>3.6999999999999998E-2</v>
      </c>
      <c r="W3207" s="195">
        <v>0.108</v>
      </c>
      <c r="X3207" s="195">
        <v>0.186</v>
      </c>
      <c r="Y3207" s="195">
        <v>1E-3</v>
      </c>
      <c r="Z3207" s="195">
        <v>1.7999999999999999E-2</v>
      </c>
      <c r="AA3207" s="195">
        <v>8.9999999999999993E-3</v>
      </c>
      <c r="AB3207" s="195">
        <v>4.2000000000000003E-2</v>
      </c>
    </row>
    <row r="3208" spans="1:28" x14ac:dyDescent="0.25">
      <c r="A3208" s="94" t="s">
        <v>4651</v>
      </c>
      <c r="B3208" s="195" t="s">
        <v>143</v>
      </c>
      <c r="C3208" s="195">
        <v>0.13028169014084506</v>
      </c>
      <c r="D3208" s="195">
        <v>0.21830985915492956</v>
      </c>
      <c r="E3208" s="195">
        <v>6.3380281690140844E-2</v>
      </c>
      <c r="F3208" s="195">
        <v>1.0563380281690141E-2</v>
      </c>
      <c r="G3208" s="195">
        <v>0.53169014084507038</v>
      </c>
      <c r="H3208" s="195">
        <v>7.0422535211267607E-3</v>
      </c>
      <c r="I3208" s="195">
        <v>3.873239436619718E-2</v>
      </c>
      <c r="J3208" s="194">
        <v>0.99999999999999989</v>
      </c>
      <c r="K3208" s="196">
        <v>284</v>
      </c>
      <c r="L3208" s="94"/>
      <c r="M3208" s="195" t="s">
        <v>143</v>
      </c>
      <c r="N3208" s="195" t="s">
        <v>143</v>
      </c>
      <c r="O3208" s="195">
        <v>9.6000000000000002E-2</v>
      </c>
      <c r="P3208" s="195">
        <v>0.17399999999999999</v>
      </c>
      <c r="Q3208" s="195">
        <v>0.17399999999999999</v>
      </c>
      <c r="R3208" s="195">
        <v>0.27</v>
      </c>
      <c r="S3208" s="195">
        <v>0.04</v>
      </c>
      <c r="T3208" s="195">
        <v>9.8000000000000004E-2</v>
      </c>
      <c r="U3208" s="195">
        <v>4.0000000000000001E-3</v>
      </c>
      <c r="V3208" s="195">
        <v>3.1E-2</v>
      </c>
      <c r="W3208" s="195">
        <v>0.47399999999999998</v>
      </c>
      <c r="X3208" s="195">
        <v>0.58899999999999997</v>
      </c>
      <c r="Y3208" s="195">
        <v>2E-3</v>
      </c>
      <c r="Z3208" s="195">
        <v>2.5000000000000001E-2</v>
      </c>
      <c r="AA3208" s="195">
        <v>2.1999999999999999E-2</v>
      </c>
      <c r="AB3208" s="195">
        <v>6.8000000000000005E-2</v>
      </c>
    </row>
    <row r="3209" spans="1:28" x14ac:dyDescent="0.25">
      <c r="A3209" s="94" t="s">
        <v>4652</v>
      </c>
      <c r="B3209" s="195">
        <v>0.12292938099389712</v>
      </c>
      <c r="C3209" s="195" t="s">
        <v>143</v>
      </c>
      <c r="D3209" s="195">
        <v>0.71490845684394067</v>
      </c>
      <c r="E3209" s="195">
        <v>0.14472537053182213</v>
      </c>
      <c r="F3209" s="195" t="s">
        <v>143</v>
      </c>
      <c r="G3209" s="195">
        <v>5.2310374891020054E-3</v>
      </c>
      <c r="H3209" s="195" t="s">
        <v>143</v>
      </c>
      <c r="I3209" s="195">
        <v>1.2205754141238012E-2</v>
      </c>
      <c r="J3209" s="194">
        <v>1</v>
      </c>
      <c r="K3209" s="196">
        <v>1147</v>
      </c>
      <c r="L3209" s="94"/>
      <c r="M3209" s="195">
        <v>0.105</v>
      </c>
      <c r="N3209" s="195">
        <v>0.14299999999999999</v>
      </c>
      <c r="O3209" s="195" t="s">
        <v>143</v>
      </c>
      <c r="P3209" s="195" t="s">
        <v>143</v>
      </c>
      <c r="Q3209" s="195">
        <v>0.68799999999999994</v>
      </c>
      <c r="R3209" s="195">
        <v>0.74</v>
      </c>
      <c r="S3209" s="195">
        <v>0.126</v>
      </c>
      <c r="T3209" s="195">
        <v>0.16600000000000001</v>
      </c>
      <c r="U3209" s="195" t="s">
        <v>143</v>
      </c>
      <c r="V3209" s="195" t="s">
        <v>143</v>
      </c>
      <c r="W3209" s="195">
        <v>2E-3</v>
      </c>
      <c r="X3209" s="195">
        <v>1.0999999999999999E-2</v>
      </c>
      <c r="Y3209" s="195" t="s">
        <v>143</v>
      </c>
      <c r="Z3209" s="195" t="s">
        <v>143</v>
      </c>
      <c r="AA3209" s="195">
        <v>7.0000000000000001E-3</v>
      </c>
      <c r="AB3209" s="195">
        <v>0.02</v>
      </c>
    </row>
    <row r="3210" spans="1:28" x14ac:dyDescent="0.25">
      <c r="A3210" s="94" t="s">
        <v>4653</v>
      </c>
      <c r="B3210" s="195">
        <v>7.8503301540719009E-2</v>
      </c>
      <c r="C3210" s="195">
        <v>0.26559060895084374</v>
      </c>
      <c r="D3210" s="195">
        <v>0.25825385179750548</v>
      </c>
      <c r="E3210" s="195">
        <v>7.1900220102714602E-2</v>
      </c>
      <c r="F3210" s="195">
        <v>6.2362435803374909E-2</v>
      </c>
      <c r="G3210" s="195">
        <v>0.21276595744680851</v>
      </c>
      <c r="H3210" s="195">
        <v>2.2010271460014674E-3</v>
      </c>
      <c r="I3210" s="195">
        <v>4.8422597212032278E-2</v>
      </c>
      <c r="J3210" s="194">
        <v>0.99999999999999989</v>
      </c>
      <c r="K3210" s="196">
        <v>1363</v>
      </c>
      <c r="L3210" s="94"/>
      <c r="M3210" s="195">
        <v>6.5000000000000002E-2</v>
      </c>
      <c r="N3210" s="195">
        <v>9.4E-2</v>
      </c>
      <c r="O3210" s="195">
        <v>0.24299999999999999</v>
      </c>
      <c r="P3210" s="195">
        <v>0.28999999999999998</v>
      </c>
      <c r="Q3210" s="195">
        <v>0.23599999999999999</v>
      </c>
      <c r="R3210" s="195">
        <v>0.28199999999999997</v>
      </c>
      <c r="S3210" s="195">
        <v>5.8999999999999997E-2</v>
      </c>
      <c r="T3210" s="195">
        <v>8.6999999999999994E-2</v>
      </c>
      <c r="U3210" s="195">
        <v>5.0999999999999997E-2</v>
      </c>
      <c r="V3210" s="195">
        <v>7.5999999999999998E-2</v>
      </c>
      <c r="W3210" s="195">
        <v>0.192</v>
      </c>
      <c r="X3210" s="195">
        <v>0.23499999999999999</v>
      </c>
      <c r="Y3210" s="195">
        <v>1E-3</v>
      </c>
      <c r="Z3210" s="195">
        <v>6.0000000000000001E-3</v>
      </c>
      <c r="AA3210" s="195">
        <v>3.7999999999999999E-2</v>
      </c>
      <c r="AB3210" s="195">
        <v>6.0999999999999999E-2</v>
      </c>
    </row>
    <row r="3211" spans="1:28" x14ac:dyDescent="0.25">
      <c r="A3211" s="94" t="s">
        <v>4654</v>
      </c>
      <c r="B3211" s="195">
        <v>0.32388059701492539</v>
      </c>
      <c r="C3211" s="195">
        <v>0.42039800995024873</v>
      </c>
      <c r="D3211" s="195">
        <v>0.15472636815920399</v>
      </c>
      <c r="E3211" s="195">
        <v>1.6417910447761194E-2</v>
      </c>
      <c r="F3211" s="195">
        <v>1.990049751243781E-3</v>
      </c>
      <c r="G3211" s="195">
        <v>2.736318407960199E-2</v>
      </c>
      <c r="H3211" s="195">
        <v>1.4925373134328358E-3</v>
      </c>
      <c r="I3211" s="195">
        <v>5.3731343283582089E-2</v>
      </c>
      <c r="J3211" s="194">
        <v>0.99999999999999989</v>
      </c>
      <c r="K3211" s="196">
        <v>2010</v>
      </c>
      <c r="L3211" s="94"/>
      <c r="M3211" s="195">
        <v>0.30399999999999999</v>
      </c>
      <c r="N3211" s="195">
        <v>0.34499999999999997</v>
      </c>
      <c r="O3211" s="195">
        <v>0.39900000000000002</v>
      </c>
      <c r="P3211" s="195">
        <v>0.442</v>
      </c>
      <c r="Q3211" s="195">
        <v>0.14000000000000001</v>
      </c>
      <c r="R3211" s="195">
        <v>0.17100000000000001</v>
      </c>
      <c r="S3211" s="195">
        <v>1.2E-2</v>
      </c>
      <c r="T3211" s="195">
        <v>2.3E-2</v>
      </c>
      <c r="U3211" s="195">
        <v>1E-3</v>
      </c>
      <c r="V3211" s="195">
        <v>5.0000000000000001E-3</v>
      </c>
      <c r="W3211" s="195">
        <v>2.1000000000000001E-2</v>
      </c>
      <c r="X3211" s="195">
        <v>3.5000000000000003E-2</v>
      </c>
      <c r="Y3211" s="195">
        <v>1E-3</v>
      </c>
      <c r="Z3211" s="195">
        <v>4.0000000000000001E-3</v>
      </c>
      <c r="AA3211" s="195">
        <v>4.4999999999999998E-2</v>
      </c>
      <c r="AB3211" s="195">
        <v>6.4000000000000001E-2</v>
      </c>
    </row>
    <row r="3212" spans="1:28" x14ac:dyDescent="0.25">
      <c r="A3212" s="94" t="s">
        <v>4655</v>
      </c>
      <c r="B3212" s="195" t="s">
        <v>143</v>
      </c>
      <c r="C3212" s="195">
        <v>0.25070422535211268</v>
      </c>
      <c r="D3212" s="195">
        <v>0.36056338028169016</v>
      </c>
      <c r="E3212" s="195">
        <v>0.10422535211267606</v>
      </c>
      <c r="F3212" s="195">
        <v>1.9718309859154931E-2</v>
      </c>
      <c r="G3212" s="195">
        <v>0.23098591549295774</v>
      </c>
      <c r="H3212" s="195" t="s">
        <v>143</v>
      </c>
      <c r="I3212" s="195">
        <v>3.3802816901408447E-2</v>
      </c>
      <c r="J3212" s="194">
        <v>1</v>
      </c>
      <c r="K3212" s="196">
        <v>355</v>
      </c>
      <c r="L3212" s="94"/>
      <c r="M3212" s="195" t="s">
        <v>143</v>
      </c>
      <c r="N3212" s="195" t="s">
        <v>143</v>
      </c>
      <c r="O3212" s="195">
        <v>0.20799999999999999</v>
      </c>
      <c r="P3212" s="195">
        <v>0.29799999999999999</v>
      </c>
      <c r="Q3212" s="195">
        <v>0.312</v>
      </c>
      <c r="R3212" s="195">
        <v>0.41199999999999998</v>
      </c>
      <c r="S3212" s="195">
        <v>7.6999999999999999E-2</v>
      </c>
      <c r="T3212" s="195">
        <v>0.14000000000000001</v>
      </c>
      <c r="U3212" s="195">
        <v>0.01</v>
      </c>
      <c r="V3212" s="195">
        <v>0.04</v>
      </c>
      <c r="W3212" s="195">
        <v>0.19</v>
      </c>
      <c r="X3212" s="195">
        <v>0.27800000000000002</v>
      </c>
      <c r="Y3212" s="195" t="s">
        <v>143</v>
      </c>
      <c r="Z3212" s="195" t="s">
        <v>143</v>
      </c>
      <c r="AA3212" s="195">
        <v>1.9E-2</v>
      </c>
      <c r="AB3212" s="195">
        <v>5.8000000000000003E-2</v>
      </c>
    </row>
    <row r="3213" spans="1:28" x14ac:dyDescent="0.25">
      <c r="A3213" s="94" t="s">
        <v>4656</v>
      </c>
      <c r="B3213" s="195" t="s">
        <v>143</v>
      </c>
      <c r="C3213" s="195">
        <v>0.25941780821917809</v>
      </c>
      <c r="D3213" s="195">
        <v>0.27482876712328769</v>
      </c>
      <c r="E3213" s="195">
        <v>0.10445205479452055</v>
      </c>
      <c r="F3213" s="195">
        <v>1.797945205479452E-2</v>
      </c>
      <c r="G3213" s="195">
        <v>0.3125</v>
      </c>
      <c r="H3213" s="195">
        <v>8.5616438356164379E-4</v>
      </c>
      <c r="I3213" s="195">
        <v>2.9965753424657533E-2</v>
      </c>
      <c r="J3213" s="194">
        <v>1</v>
      </c>
      <c r="K3213" s="196">
        <v>1168</v>
      </c>
      <c r="L3213" s="94"/>
      <c r="M3213" s="195" t="s">
        <v>143</v>
      </c>
      <c r="N3213" s="195" t="s">
        <v>143</v>
      </c>
      <c r="O3213" s="195">
        <v>0.23499999999999999</v>
      </c>
      <c r="P3213" s="195">
        <v>0.28499999999999998</v>
      </c>
      <c r="Q3213" s="195">
        <v>0.25</v>
      </c>
      <c r="R3213" s="195">
        <v>0.30099999999999999</v>
      </c>
      <c r="S3213" s="195">
        <v>8.7999999999999995E-2</v>
      </c>
      <c r="T3213" s="195">
        <v>0.123</v>
      </c>
      <c r="U3213" s="195">
        <v>1.2E-2</v>
      </c>
      <c r="V3213" s="195">
        <v>2.7E-2</v>
      </c>
      <c r="W3213" s="195">
        <v>0.28699999999999998</v>
      </c>
      <c r="X3213" s="195">
        <v>0.34</v>
      </c>
      <c r="Y3213" s="195">
        <v>0</v>
      </c>
      <c r="Z3213" s="195">
        <v>5.0000000000000001E-3</v>
      </c>
      <c r="AA3213" s="195">
        <v>2.1999999999999999E-2</v>
      </c>
      <c r="AB3213" s="195">
        <v>4.1000000000000002E-2</v>
      </c>
    </row>
    <row r="3214" spans="1:28" x14ac:dyDescent="0.25">
      <c r="A3214" s="94" t="s">
        <v>4657</v>
      </c>
      <c r="B3214" s="195" t="s">
        <v>143</v>
      </c>
      <c r="C3214" s="195">
        <v>0.53846153846153844</v>
      </c>
      <c r="D3214" s="195">
        <v>0.36314847942754919</v>
      </c>
      <c r="E3214" s="195">
        <v>1.7889087656529516E-2</v>
      </c>
      <c r="F3214" s="195" t="s">
        <v>143</v>
      </c>
      <c r="G3214" s="195">
        <v>2.1466905187835419E-2</v>
      </c>
      <c r="H3214" s="195" t="s">
        <v>143</v>
      </c>
      <c r="I3214" s="195">
        <v>5.9033989266547404E-2</v>
      </c>
      <c r="J3214" s="194">
        <v>1</v>
      </c>
      <c r="K3214" s="196">
        <v>559</v>
      </c>
      <c r="L3214" s="94"/>
      <c r="M3214" s="195" t="s">
        <v>143</v>
      </c>
      <c r="N3214" s="195" t="s">
        <v>143</v>
      </c>
      <c r="O3214" s="195">
        <v>0.497</v>
      </c>
      <c r="P3214" s="195">
        <v>0.57899999999999996</v>
      </c>
      <c r="Q3214" s="195">
        <v>0.32400000000000001</v>
      </c>
      <c r="R3214" s="195">
        <v>0.40400000000000003</v>
      </c>
      <c r="S3214" s="195">
        <v>0.01</v>
      </c>
      <c r="T3214" s="195">
        <v>3.3000000000000002E-2</v>
      </c>
      <c r="U3214" s="195" t="s">
        <v>143</v>
      </c>
      <c r="V3214" s="195" t="s">
        <v>143</v>
      </c>
      <c r="W3214" s="195">
        <v>1.2E-2</v>
      </c>
      <c r="X3214" s="195">
        <v>3.6999999999999998E-2</v>
      </c>
      <c r="Y3214" s="195" t="s">
        <v>143</v>
      </c>
      <c r="Z3214" s="195" t="s">
        <v>143</v>
      </c>
      <c r="AA3214" s="195">
        <v>4.2000000000000003E-2</v>
      </c>
      <c r="AB3214" s="195">
        <v>8.2000000000000003E-2</v>
      </c>
    </row>
    <row r="3215" spans="1:28" x14ac:dyDescent="0.25">
      <c r="A3215" s="94" t="s">
        <v>4658</v>
      </c>
      <c r="B3215" s="195" t="s">
        <v>143</v>
      </c>
      <c r="C3215" s="195">
        <v>0.20881670533642691</v>
      </c>
      <c r="D3215" s="195">
        <v>0.31554524361948955</v>
      </c>
      <c r="E3215" s="195">
        <v>0.10904872389791183</v>
      </c>
      <c r="F3215" s="195">
        <v>2.0881670533642691E-2</v>
      </c>
      <c r="G3215" s="195">
        <v>0.29002320185614849</v>
      </c>
      <c r="H3215" s="195" t="s">
        <v>143</v>
      </c>
      <c r="I3215" s="195">
        <v>5.5684454756380508E-2</v>
      </c>
      <c r="J3215" s="194">
        <v>1</v>
      </c>
      <c r="K3215" s="196">
        <v>431</v>
      </c>
      <c r="L3215" s="94"/>
      <c r="M3215" s="195" t="s">
        <v>143</v>
      </c>
      <c r="N3215" s="195" t="s">
        <v>143</v>
      </c>
      <c r="O3215" s="195">
        <v>0.17299999999999999</v>
      </c>
      <c r="P3215" s="195">
        <v>0.25</v>
      </c>
      <c r="Q3215" s="195">
        <v>0.27300000000000002</v>
      </c>
      <c r="R3215" s="195">
        <v>0.36099999999999999</v>
      </c>
      <c r="S3215" s="195">
        <v>8.3000000000000004E-2</v>
      </c>
      <c r="T3215" s="195">
        <v>0.14199999999999999</v>
      </c>
      <c r="U3215" s="195">
        <v>1.0999999999999999E-2</v>
      </c>
      <c r="V3215" s="195">
        <v>3.9E-2</v>
      </c>
      <c r="W3215" s="195">
        <v>0.249</v>
      </c>
      <c r="X3215" s="195">
        <v>0.33500000000000002</v>
      </c>
      <c r="Y3215" s="195" t="s">
        <v>143</v>
      </c>
      <c r="Z3215" s="195" t="s">
        <v>143</v>
      </c>
      <c r="AA3215" s="195">
        <v>3.7999999999999999E-2</v>
      </c>
      <c r="AB3215" s="195">
        <v>8.2000000000000003E-2</v>
      </c>
    </row>
    <row r="3216" spans="1:28" x14ac:dyDescent="0.25">
      <c r="A3216" s="94" t="s">
        <v>4659</v>
      </c>
      <c r="B3216" s="195" t="s">
        <v>143</v>
      </c>
      <c r="C3216" s="195">
        <v>0.43571428571428572</v>
      </c>
      <c r="D3216" s="195">
        <v>0.20357142857142857</v>
      </c>
      <c r="E3216" s="195">
        <v>6.7857142857142852E-2</v>
      </c>
      <c r="F3216" s="195">
        <v>0.11428571428571428</v>
      </c>
      <c r="G3216" s="195">
        <v>0.14285714285714285</v>
      </c>
      <c r="H3216" s="195" t="s">
        <v>143</v>
      </c>
      <c r="I3216" s="195">
        <v>3.5714285714285712E-2</v>
      </c>
      <c r="J3216" s="194">
        <v>0.99999999999999989</v>
      </c>
      <c r="K3216" s="196">
        <v>280</v>
      </c>
      <c r="L3216" s="94"/>
      <c r="M3216" s="195" t="s">
        <v>143</v>
      </c>
      <c r="N3216" s="195" t="s">
        <v>143</v>
      </c>
      <c r="O3216" s="195">
        <v>0.379</v>
      </c>
      <c r="P3216" s="195">
        <v>0.49399999999999999</v>
      </c>
      <c r="Q3216" s="195">
        <v>0.161</v>
      </c>
      <c r="R3216" s="195">
        <v>0.255</v>
      </c>
      <c r="S3216" s="195">
        <v>4.3999999999999997E-2</v>
      </c>
      <c r="T3216" s="195">
        <v>0.104</v>
      </c>
      <c r="U3216" s="195">
        <v>8.2000000000000003E-2</v>
      </c>
      <c r="V3216" s="195">
        <v>0.157</v>
      </c>
      <c r="W3216" s="195">
        <v>0.107</v>
      </c>
      <c r="X3216" s="195">
        <v>0.189</v>
      </c>
      <c r="Y3216" s="195" t="s">
        <v>143</v>
      </c>
      <c r="Z3216" s="195" t="s">
        <v>143</v>
      </c>
      <c r="AA3216" s="195">
        <v>0.02</v>
      </c>
      <c r="AB3216" s="195">
        <v>6.4000000000000001E-2</v>
      </c>
    </row>
    <row r="3217" spans="1:28" x14ac:dyDescent="0.25">
      <c r="A3217" s="94" t="s">
        <v>4660</v>
      </c>
      <c r="B3217" s="195" t="s">
        <v>143</v>
      </c>
      <c r="C3217" s="195">
        <v>0.14696485623003194</v>
      </c>
      <c r="D3217" s="195">
        <v>0.26198083067092653</v>
      </c>
      <c r="E3217" s="195">
        <v>0.10543130990415335</v>
      </c>
      <c r="F3217" s="195">
        <v>2.8753993610223641E-2</v>
      </c>
      <c r="G3217" s="195">
        <v>0.40894568690095845</v>
      </c>
      <c r="H3217" s="195" t="s">
        <v>143</v>
      </c>
      <c r="I3217" s="195">
        <v>4.7923322683706068E-2</v>
      </c>
      <c r="J3217" s="194">
        <v>1</v>
      </c>
      <c r="K3217" s="196">
        <v>313</v>
      </c>
      <c r="L3217" s="94"/>
      <c r="M3217" s="195" t="s">
        <v>143</v>
      </c>
      <c r="N3217" s="195" t="s">
        <v>143</v>
      </c>
      <c r="O3217" s="195">
        <v>0.112</v>
      </c>
      <c r="P3217" s="195">
        <v>0.19</v>
      </c>
      <c r="Q3217" s="195">
        <v>0.216</v>
      </c>
      <c r="R3217" s="195">
        <v>0.313</v>
      </c>
      <c r="S3217" s="195">
        <v>7.5999999999999998E-2</v>
      </c>
      <c r="T3217" s="195">
        <v>0.14399999999999999</v>
      </c>
      <c r="U3217" s="195">
        <v>1.4999999999999999E-2</v>
      </c>
      <c r="V3217" s="195">
        <v>5.3999999999999999E-2</v>
      </c>
      <c r="W3217" s="195">
        <v>0.35599999999999998</v>
      </c>
      <c r="X3217" s="195">
        <v>0.46400000000000002</v>
      </c>
      <c r="Y3217" s="195" t="s">
        <v>143</v>
      </c>
      <c r="Z3217" s="195" t="s">
        <v>143</v>
      </c>
      <c r="AA3217" s="195">
        <v>2.9000000000000001E-2</v>
      </c>
      <c r="AB3217" s="195">
        <v>7.8E-2</v>
      </c>
    </row>
    <row r="3218" spans="1:28" x14ac:dyDescent="0.25">
      <c r="A3218" s="94" t="s">
        <v>4661</v>
      </c>
      <c r="B3218" s="195" t="s">
        <v>143</v>
      </c>
      <c r="C3218" s="195">
        <v>0.46802721088435373</v>
      </c>
      <c r="D3218" s="195">
        <v>0.37346938775510202</v>
      </c>
      <c r="E3218" s="195">
        <v>4.8299319727891157E-2</v>
      </c>
      <c r="F3218" s="195">
        <v>2.0408163265306124E-3</v>
      </c>
      <c r="G3218" s="195">
        <v>6.8027210884353748E-2</v>
      </c>
      <c r="H3218" s="195">
        <v>1.3605442176870747E-3</v>
      </c>
      <c r="I3218" s="195">
        <v>3.8775510204081633E-2</v>
      </c>
      <c r="J3218" s="194">
        <v>1</v>
      </c>
      <c r="K3218" s="196">
        <v>1470</v>
      </c>
      <c r="L3218" s="94"/>
      <c r="M3218" s="195" t="s">
        <v>143</v>
      </c>
      <c r="N3218" s="195" t="s">
        <v>143</v>
      </c>
      <c r="O3218" s="195">
        <v>0.443</v>
      </c>
      <c r="P3218" s="195">
        <v>0.49399999999999999</v>
      </c>
      <c r="Q3218" s="195">
        <v>0.34899999999999998</v>
      </c>
      <c r="R3218" s="195">
        <v>0.39800000000000002</v>
      </c>
      <c r="S3218" s="195">
        <v>3.7999999999999999E-2</v>
      </c>
      <c r="T3218" s="195">
        <v>0.06</v>
      </c>
      <c r="U3218" s="195">
        <v>1E-3</v>
      </c>
      <c r="V3218" s="195">
        <v>6.0000000000000001E-3</v>
      </c>
      <c r="W3218" s="195">
        <v>5.6000000000000001E-2</v>
      </c>
      <c r="X3218" s="195">
        <v>8.2000000000000003E-2</v>
      </c>
      <c r="Y3218" s="195">
        <v>0</v>
      </c>
      <c r="Z3218" s="195">
        <v>5.0000000000000001E-3</v>
      </c>
      <c r="AA3218" s="195">
        <v>0.03</v>
      </c>
      <c r="AB3218" s="195">
        <v>0.05</v>
      </c>
    </row>
    <row r="3219" spans="1:28" x14ac:dyDescent="0.25">
      <c r="A3219" s="94" t="s">
        <v>4662</v>
      </c>
      <c r="B3219" s="195" t="s">
        <v>143</v>
      </c>
      <c r="C3219" s="195">
        <v>0.49416342412451364</v>
      </c>
      <c r="D3219" s="195">
        <v>0.28793774319066145</v>
      </c>
      <c r="E3219" s="195">
        <v>5.0583657587548639E-2</v>
      </c>
      <c r="F3219" s="195" t="s">
        <v>143</v>
      </c>
      <c r="G3219" s="195">
        <v>7.7821011673151752E-2</v>
      </c>
      <c r="H3219" s="195">
        <v>3.8910505836575876E-3</v>
      </c>
      <c r="I3219" s="195">
        <v>8.5603112840466927E-2</v>
      </c>
      <c r="J3219" s="194">
        <v>1</v>
      </c>
      <c r="K3219" s="196">
        <v>257</v>
      </c>
      <c r="L3219" s="94"/>
      <c r="M3219" s="195" t="s">
        <v>143</v>
      </c>
      <c r="N3219" s="195" t="s">
        <v>143</v>
      </c>
      <c r="O3219" s="195">
        <v>0.434</v>
      </c>
      <c r="P3219" s="195">
        <v>0.55500000000000005</v>
      </c>
      <c r="Q3219" s="195">
        <v>0.23599999999999999</v>
      </c>
      <c r="R3219" s="195">
        <v>0.34599999999999997</v>
      </c>
      <c r="S3219" s="195">
        <v>0.03</v>
      </c>
      <c r="T3219" s="195">
        <v>8.5000000000000006E-2</v>
      </c>
      <c r="U3219" s="195" t="s">
        <v>143</v>
      </c>
      <c r="V3219" s="195" t="s">
        <v>143</v>
      </c>
      <c r="W3219" s="195">
        <v>5.0999999999999997E-2</v>
      </c>
      <c r="X3219" s="195">
        <v>0.11700000000000001</v>
      </c>
      <c r="Y3219" s="195">
        <v>1E-3</v>
      </c>
      <c r="Z3219" s="195">
        <v>2.1999999999999999E-2</v>
      </c>
      <c r="AA3219" s="195">
        <v>5.7000000000000002E-2</v>
      </c>
      <c r="AB3219" s="195">
        <v>0.126</v>
      </c>
    </row>
    <row r="3220" spans="1:28" x14ac:dyDescent="0.25">
      <c r="A3220" s="94" t="s">
        <v>4663</v>
      </c>
      <c r="B3220" s="195">
        <v>6.4346392798275642E-2</v>
      </c>
      <c r="C3220" s="195">
        <v>0.35273234436414352</v>
      </c>
      <c r="D3220" s="195">
        <v>0.23437301889184733</v>
      </c>
      <c r="E3220" s="195">
        <v>9.255737289210092E-2</v>
      </c>
      <c r="F3220" s="195">
        <v>3.5755039939140358E-2</v>
      </c>
      <c r="G3220" s="195">
        <v>0.17661975402561175</v>
      </c>
      <c r="H3220" s="195">
        <v>1.0777228350450107E-3</v>
      </c>
      <c r="I3220" s="195">
        <v>4.2538354253835425E-2</v>
      </c>
      <c r="J3220" s="194">
        <v>1</v>
      </c>
      <c r="K3220" s="196">
        <v>15774</v>
      </c>
      <c r="L3220" s="94"/>
      <c r="M3220" s="195">
        <v>6.0999999999999999E-2</v>
      </c>
      <c r="N3220" s="195">
        <v>6.8000000000000005E-2</v>
      </c>
      <c r="O3220" s="195">
        <v>0.34499999999999997</v>
      </c>
      <c r="P3220" s="195">
        <v>0.36</v>
      </c>
      <c r="Q3220" s="195">
        <v>0.22800000000000001</v>
      </c>
      <c r="R3220" s="195">
        <v>0.24099999999999999</v>
      </c>
      <c r="S3220" s="195">
        <v>8.7999999999999995E-2</v>
      </c>
      <c r="T3220" s="195">
        <v>9.7000000000000003E-2</v>
      </c>
      <c r="U3220" s="195">
        <v>3.3000000000000002E-2</v>
      </c>
      <c r="V3220" s="195">
        <v>3.9E-2</v>
      </c>
      <c r="W3220" s="195">
        <v>0.17100000000000001</v>
      </c>
      <c r="X3220" s="195">
        <v>0.183</v>
      </c>
      <c r="Y3220" s="195">
        <v>1E-3</v>
      </c>
      <c r="Z3220" s="195">
        <v>2E-3</v>
      </c>
      <c r="AA3220" s="195">
        <v>3.9E-2</v>
      </c>
      <c r="AB3220" s="195">
        <v>4.5999999999999999E-2</v>
      </c>
    </row>
    <row r="3221" spans="1:28" x14ac:dyDescent="0.25">
      <c r="A3221" s="94" t="s">
        <v>4664</v>
      </c>
      <c r="B3221" s="195" t="s">
        <v>143</v>
      </c>
      <c r="C3221" s="195">
        <v>0.38997821350762529</v>
      </c>
      <c r="D3221" s="195">
        <v>0.18082788671023964</v>
      </c>
      <c r="E3221" s="195">
        <v>0.18300653594771241</v>
      </c>
      <c r="F3221" s="195">
        <v>5.4466230936819175E-2</v>
      </c>
      <c r="G3221" s="195">
        <v>0.16557734204793029</v>
      </c>
      <c r="H3221" s="195" t="s">
        <v>143</v>
      </c>
      <c r="I3221" s="195">
        <v>2.6143790849673203E-2</v>
      </c>
      <c r="J3221" s="194">
        <v>1</v>
      </c>
      <c r="K3221" s="196">
        <v>459</v>
      </c>
      <c r="L3221" s="94"/>
      <c r="M3221" s="195" t="s">
        <v>143</v>
      </c>
      <c r="N3221" s="195" t="s">
        <v>143</v>
      </c>
      <c r="O3221" s="195">
        <v>0.34599999999999997</v>
      </c>
      <c r="P3221" s="195">
        <v>0.435</v>
      </c>
      <c r="Q3221" s="195">
        <v>0.14799999999999999</v>
      </c>
      <c r="R3221" s="195">
        <v>0.219</v>
      </c>
      <c r="S3221" s="195">
        <v>0.15</v>
      </c>
      <c r="T3221" s="195">
        <v>0.221</v>
      </c>
      <c r="U3221" s="195">
        <v>3.6999999999999998E-2</v>
      </c>
      <c r="V3221" s="195">
        <v>7.9000000000000001E-2</v>
      </c>
      <c r="W3221" s="195">
        <v>0.13400000000000001</v>
      </c>
      <c r="X3221" s="195">
        <v>0.20200000000000001</v>
      </c>
      <c r="Y3221" s="195" t="s">
        <v>143</v>
      </c>
      <c r="Z3221" s="195" t="s">
        <v>143</v>
      </c>
      <c r="AA3221" s="195">
        <v>1.4999999999999999E-2</v>
      </c>
      <c r="AB3221" s="195">
        <v>4.4999999999999998E-2</v>
      </c>
    </row>
    <row r="3222" spans="1:28" x14ac:dyDescent="0.25">
      <c r="A3222" s="94" t="s">
        <v>4665</v>
      </c>
      <c r="B3222" s="195" t="s">
        <v>143</v>
      </c>
      <c r="C3222" s="195">
        <v>0.10746268656716418</v>
      </c>
      <c r="D3222" s="195">
        <v>0.19402985074626866</v>
      </c>
      <c r="E3222" s="195">
        <v>4.1791044776119404E-2</v>
      </c>
      <c r="F3222" s="195">
        <v>3.2835820895522387E-2</v>
      </c>
      <c r="G3222" s="195">
        <v>0.54626865671641789</v>
      </c>
      <c r="H3222" s="195">
        <v>8.9552238805970154E-3</v>
      </c>
      <c r="I3222" s="195">
        <v>6.8656716417910449E-2</v>
      </c>
      <c r="J3222" s="194">
        <v>1</v>
      </c>
      <c r="K3222" s="196">
        <v>335</v>
      </c>
      <c r="L3222" s="94"/>
      <c r="M3222" s="195" t="s">
        <v>143</v>
      </c>
      <c r="N3222" s="195" t="s">
        <v>143</v>
      </c>
      <c r="O3222" s="195">
        <v>7.9000000000000001E-2</v>
      </c>
      <c r="P3222" s="195">
        <v>0.14499999999999999</v>
      </c>
      <c r="Q3222" s="195">
        <v>0.155</v>
      </c>
      <c r="R3222" s="195">
        <v>0.24</v>
      </c>
      <c r="S3222" s="195">
        <v>2.5000000000000001E-2</v>
      </c>
      <c r="T3222" s="195">
        <v>6.9000000000000006E-2</v>
      </c>
      <c r="U3222" s="195">
        <v>1.7999999999999999E-2</v>
      </c>
      <c r="V3222" s="195">
        <v>5.8000000000000003E-2</v>
      </c>
      <c r="W3222" s="195">
        <v>0.49299999999999999</v>
      </c>
      <c r="X3222" s="195">
        <v>0.59899999999999998</v>
      </c>
      <c r="Y3222" s="195">
        <v>3.0000000000000001E-3</v>
      </c>
      <c r="Z3222" s="195">
        <v>2.5999999999999999E-2</v>
      </c>
      <c r="AA3222" s="195">
        <v>4.5999999999999999E-2</v>
      </c>
      <c r="AB3222" s="195">
        <v>0.10100000000000001</v>
      </c>
    </row>
    <row r="3223" spans="1:28" x14ac:dyDescent="0.25">
      <c r="A3223" s="94" t="s">
        <v>4666</v>
      </c>
      <c r="B3223" s="195">
        <v>0.40562546262028126</v>
      </c>
      <c r="C3223" s="195">
        <v>1.4803849000740192E-3</v>
      </c>
      <c r="D3223" s="195">
        <v>0.34344929681717246</v>
      </c>
      <c r="E3223" s="195">
        <v>0.23242042931162102</v>
      </c>
      <c r="F3223" s="195">
        <v>2.2205773501110288E-3</v>
      </c>
      <c r="G3223" s="195">
        <v>6.6617320503330867E-3</v>
      </c>
      <c r="H3223" s="195" t="s">
        <v>143</v>
      </c>
      <c r="I3223" s="195">
        <v>8.142116950407105E-3</v>
      </c>
      <c r="J3223" s="194">
        <v>1</v>
      </c>
      <c r="K3223" s="196">
        <v>1351</v>
      </c>
      <c r="L3223" s="94"/>
      <c r="M3223" s="195">
        <v>0.38</v>
      </c>
      <c r="N3223" s="195">
        <v>0.432</v>
      </c>
      <c r="O3223" s="195">
        <v>0</v>
      </c>
      <c r="P3223" s="195">
        <v>5.0000000000000001E-3</v>
      </c>
      <c r="Q3223" s="195">
        <v>0.31900000000000001</v>
      </c>
      <c r="R3223" s="195">
        <v>0.36899999999999999</v>
      </c>
      <c r="S3223" s="195">
        <v>0.21099999999999999</v>
      </c>
      <c r="T3223" s="195">
        <v>0.25600000000000001</v>
      </c>
      <c r="U3223" s="195">
        <v>1E-3</v>
      </c>
      <c r="V3223" s="195">
        <v>7.0000000000000001E-3</v>
      </c>
      <c r="W3223" s="195">
        <v>4.0000000000000001E-3</v>
      </c>
      <c r="X3223" s="195">
        <v>1.2999999999999999E-2</v>
      </c>
      <c r="Y3223" s="195" t="s">
        <v>143</v>
      </c>
      <c r="Z3223" s="195" t="s">
        <v>143</v>
      </c>
      <c r="AA3223" s="195">
        <v>5.0000000000000001E-3</v>
      </c>
      <c r="AB3223" s="195">
        <v>1.4999999999999999E-2</v>
      </c>
    </row>
    <row r="3224" spans="1:28" x14ac:dyDescent="0.25">
      <c r="A3224" s="94" t="s">
        <v>4667</v>
      </c>
      <c r="B3224" s="195">
        <v>8.6338797814207655E-2</v>
      </c>
      <c r="C3224" s="195">
        <v>0.28087431693989073</v>
      </c>
      <c r="D3224" s="195">
        <v>0.2262295081967213</v>
      </c>
      <c r="E3224" s="195">
        <v>7.7049180327868852E-2</v>
      </c>
      <c r="F3224" s="195">
        <v>7.4316939890710379E-2</v>
      </c>
      <c r="G3224" s="195">
        <v>0.21912568306010929</v>
      </c>
      <c r="H3224" s="195">
        <v>2.185792349726776E-3</v>
      </c>
      <c r="I3224" s="195">
        <v>3.3879781420765025E-2</v>
      </c>
      <c r="J3224" s="194">
        <v>1.0000000000000002</v>
      </c>
      <c r="K3224" s="196">
        <v>1830</v>
      </c>
      <c r="L3224" s="94"/>
      <c r="M3224" s="195">
        <v>7.3999999999999996E-2</v>
      </c>
      <c r="N3224" s="195">
        <v>0.1</v>
      </c>
      <c r="O3224" s="195">
        <v>0.26100000000000001</v>
      </c>
      <c r="P3224" s="195">
        <v>0.30199999999999999</v>
      </c>
      <c r="Q3224" s="195">
        <v>0.20799999999999999</v>
      </c>
      <c r="R3224" s="195">
        <v>0.246</v>
      </c>
      <c r="S3224" s="195">
        <v>6.6000000000000003E-2</v>
      </c>
      <c r="T3224" s="195">
        <v>0.09</v>
      </c>
      <c r="U3224" s="195">
        <v>6.3E-2</v>
      </c>
      <c r="V3224" s="195">
        <v>8.6999999999999994E-2</v>
      </c>
      <c r="W3224" s="195">
        <v>0.20100000000000001</v>
      </c>
      <c r="X3224" s="195">
        <v>0.23899999999999999</v>
      </c>
      <c r="Y3224" s="195">
        <v>1E-3</v>
      </c>
      <c r="Z3224" s="195">
        <v>6.0000000000000001E-3</v>
      </c>
      <c r="AA3224" s="195">
        <v>2.7E-2</v>
      </c>
      <c r="AB3224" s="195">
        <v>4.2999999999999997E-2</v>
      </c>
    </row>
    <row r="3225" spans="1:28" x14ac:dyDescent="0.25">
      <c r="A3225" s="94" t="s">
        <v>4668</v>
      </c>
      <c r="B3225" s="195">
        <v>0.32226939405634891</v>
      </c>
      <c r="C3225" s="195">
        <v>0.50328058664608255</v>
      </c>
      <c r="D3225" s="195">
        <v>7.5646468544963333E-2</v>
      </c>
      <c r="E3225" s="195">
        <v>2.238517946738711E-2</v>
      </c>
      <c r="F3225" s="195">
        <v>3.8595137012736396E-3</v>
      </c>
      <c r="G3225" s="195">
        <v>3.2033963720571206E-2</v>
      </c>
      <c r="H3225" s="195">
        <v>3.8595137012736397E-4</v>
      </c>
      <c r="I3225" s="195">
        <v>4.0138942493245851E-2</v>
      </c>
      <c r="J3225" s="194">
        <v>1</v>
      </c>
      <c r="K3225" s="196">
        <v>2591</v>
      </c>
      <c r="L3225" s="94"/>
      <c r="M3225" s="195">
        <v>0.30499999999999999</v>
      </c>
      <c r="N3225" s="195">
        <v>0.34100000000000003</v>
      </c>
      <c r="O3225" s="195">
        <v>0.48399999999999999</v>
      </c>
      <c r="P3225" s="195">
        <v>0.52300000000000002</v>
      </c>
      <c r="Q3225" s="195">
        <v>6.6000000000000003E-2</v>
      </c>
      <c r="R3225" s="195">
        <v>8.5999999999999993E-2</v>
      </c>
      <c r="S3225" s="195">
        <v>1.7000000000000001E-2</v>
      </c>
      <c r="T3225" s="195">
        <v>2.9000000000000001E-2</v>
      </c>
      <c r="U3225" s="195">
        <v>2E-3</v>
      </c>
      <c r="V3225" s="195">
        <v>7.0000000000000001E-3</v>
      </c>
      <c r="W3225" s="195">
        <v>2.5999999999999999E-2</v>
      </c>
      <c r="X3225" s="195">
        <v>0.04</v>
      </c>
      <c r="Y3225" s="195">
        <v>0</v>
      </c>
      <c r="Z3225" s="195">
        <v>2E-3</v>
      </c>
      <c r="AA3225" s="195">
        <v>3.3000000000000002E-2</v>
      </c>
      <c r="AB3225" s="195">
        <v>4.8000000000000001E-2</v>
      </c>
    </row>
    <row r="3226" spans="1:28" x14ac:dyDescent="0.25">
      <c r="A3226" s="94" t="s">
        <v>4669</v>
      </c>
      <c r="B3226" s="195" t="s">
        <v>143</v>
      </c>
      <c r="C3226" s="195">
        <v>0.20726495726495728</v>
      </c>
      <c r="D3226" s="195">
        <v>0.29059829059829062</v>
      </c>
      <c r="E3226" s="195">
        <v>0.20299145299145299</v>
      </c>
      <c r="F3226" s="195">
        <v>8.5470085470085472E-2</v>
      </c>
      <c r="G3226" s="195">
        <v>0.1858974358974359</v>
      </c>
      <c r="H3226" s="195">
        <v>2.136752136752137E-3</v>
      </c>
      <c r="I3226" s="195">
        <v>2.564102564102564E-2</v>
      </c>
      <c r="J3226" s="194">
        <v>1</v>
      </c>
      <c r="K3226" s="196">
        <v>468</v>
      </c>
      <c r="L3226" s="94"/>
      <c r="M3226" s="195" t="s">
        <v>143</v>
      </c>
      <c r="N3226" s="195" t="s">
        <v>143</v>
      </c>
      <c r="O3226" s="195">
        <v>0.17299999999999999</v>
      </c>
      <c r="P3226" s="195">
        <v>0.246</v>
      </c>
      <c r="Q3226" s="195">
        <v>0.251</v>
      </c>
      <c r="R3226" s="195">
        <v>0.33300000000000002</v>
      </c>
      <c r="S3226" s="195">
        <v>0.16900000000000001</v>
      </c>
      <c r="T3226" s="195">
        <v>0.24199999999999999</v>
      </c>
      <c r="U3226" s="195">
        <v>6.3E-2</v>
      </c>
      <c r="V3226" s="195">
        <v>0.114</v>
      </c>
      <c r="W3226" s="195">
        <v>0.153</v>
      </c>
      <c r="X3226" s="195">
        <v>0.224</v>
      </c>
      <c r="Y3226" s="195">
        <v>0</v>
      </c>
      <c r="Z3226" s="195">
        <v>1.2E-2</v>
      </c>
      <c r="AA3226" s="195">
        <v>1.4999999999999999E-2</v>
      </c>
      <c r="AB3226" s="195">
        <v>4.3999999999999997E-2</v>
      </c>
    </row>
    <row r="3227" spans="1:28" x14ac:dyDescent="0.25">
      <c r="A3227" s="94" t="s">
        <v>4670</v>
      </c>
      <c r="B3227" s="195" t="s">
        <v>143</v>
      </c>
      <c r="C3227" s="195">
        <v>0.23727774371551197</v>
      </c>
      <c r="D3227" s="195">
        <v>0.21152667075413856</v>
      </c>
      <c r="E3227" s="195">
        <v>0.13059472716125076</v>
      </c>
      <c r="F3227" s="195">
        <v>4.2305334150827711E-2</v>
      </c>
      <c r="G3227" s="195">
        <v>0.33108522378908645</v>
      </c>
      <c r="H3227" s="195">
        <v>1.226241569589209E-3</v>
      </c>
      <c r="I3227" s="195">
        <v>4.5984058859595341E-2</v>
      </c>
      <c r="J3227" s="194">
        <v>0.99999999999999989</v>
      </c>
      <c r="K3227" s="196">
        <v>1631</v>
      </c>
      <c r="L3227" s="94"/>
      <c r="M3227" s="195" t="s">
        <v>143</v>
      </c>
      <c r="N3227" s="195" t="s">
        <v>143</v>
      </c>
      <c r="O3227" s="195">
        <v>0.217</v>
      </c>
      <c r="P3227" s="195">
        <v>0.25900000000000001</v>
      </c>
      <c r="Q3227" s="195">
        <v>0.192</v>
      </c>
      <c r="R3227" s="195">
        <v>0.23200000000000001</v>
      </c>
      <c r="S3227" s="195">
        <v>0.115</v>
      </c>
      <c r="T3227" s="195">
        <v>0.14799999999999999</v>
      </c>
      <c r="U3227" s="195">
        <v>3.4000000000000002E-2</v>
      </c>
      <c r="V3227" s="195">
        <v>5.2999999999999999E-2</v>
      </c>
      <c r="W3227" s="195">
        <v>0.309</v>
      </c>
      <c r="X3227" s="195">
        <v>0.35399999999999998</v>
      </c>
      <c r="Y3227" s="195">
        <v>0</v>
      </c>
      <c r="Z3227" s="195">
        <v>4.0000000000000001E-3</v>
      </c>
      <c r="AA3227" s="195">
        <v>3.6999999999999998E-2</v>
      </c>
      <c r="AB3227" s="195">
        <v>5.7000000000000002E-2</v>
      </c>
    </row>
    <row r="3228" spans="1:28" x14ac:dyDescent="0.25">
      <c r="A3228" s="94" t="s">
        <v>4671</v>
      </c>
      <c r="B3228" s="195" t="s">
        <v>143</v>
      </c>
      <c r="C3228" s="195">
        <v>0.6004296455424275</v>
      </c>
      <c r="D3228" s="195">
        <v>0.2781954887218045</v>
      </c>
      <c r="E3228" s="195">
        <v>3.3297529538131039E-2</v>
      </c>
      <c r="F3228" s="195">
        <v>3.22234156820623E-3</v>
      </c>
      <c r="G3228" s="195">
        <v>1.8259935553168637E-2</v>
      </c>
      <c r="H3228" s="195" t="s">
        <v>143</v>
      </c>
      <c r="I3228" s="195">
        <v>6.6595059076262078E-2</v>
      </c>
      <c r="J3228" s="194">
        <v>0.99999999999999989</v>
      </c>
      <c r="K3228" s="196">
        <v>931</v>
      </c>
      <c r="L3228" s="94"/>
      <c r="M3228" s="195" t="s">
        <v>143</v>
      </c>
      <c r="N3228" s="195" t="s">
        <v>143</v>
      </c>
      <c r="O3228" s="195">
        <v>0.56899999999999995</v>
      </c>
      <c r="P3228" s="195">
        <v>0.63100000000000001</v>
      </c>
      <c r="Q3228" s="195">
        <v>0.25</v>
      </c>
      <c r="R3228" s="195">
        <v>0.308</v>
      </c>
      <c r="S3228" s="195">
        <v>2.4E-2</v>
      </c>
      <c r="T3228" s="195">
        <v>4.7E-2</v>
      </c>
      <c r="U3228" s="195">
        <v>1E-3</v>
      </c>
      <c r="V3228" s="195">
        <v>8.9999999999999993E-3</v>
      </c>
      <c r="W3228" s="195">
        <v>1.0999999999999999E-2</v>
      </c>
      <c r="X3228" s="195">
        <v>2.9000000000000001E-2</v>
      </c>
      <c r="Y3228" s="195" t="s">
        <v>143</v>
      </c>
      <c r="Z3228" s="195" t="s">
        <v>143</v>
      </c>
      <c r="AA3228" s="195">
        <v>5.1999999999999998E-2</v>
      </c>
      <c r="AB3228" s="195">
        <v>8.4000000000000005E-2</v>
      </c>
    </row>
    <row r="3229" spans="1:28" x14ac:dyDescent="0.25">
      <c r="A3229" s="94" t="s">
        <v>4672</v>
      </c>
      <c r="B3229" s="195" t="s">
        <v>143</v>
      </c>
      <c r="C3229" s="195">
        <v>0.305111821086262</v>
      </c>
      <c r="D3229" s="195">
        <v>0.26837060702875398</v>
      </c>
      <c r="E3229" s="195">
        <v>0.10223642172523961</v>
      </c>
      <c r="F3229" s="195">
        <v>2.7156549520766772E-2</v>
      </c>
      <c r="G3229" s="195">
        <v>0.2268370607028754</v>
      </c>
      <c r="H3229" s="195">
        <v>3.1948881789137379E-3</v>
      </c>
      <c r="I3229" s="195">
        <v>6.7092651757188496E-2</v>
      </c>
      <c r="J3229" s="194">
        <v>1</v>
      </c>
      <c r="K3229" s="196">
        <v>626</v>
      </c>
      <c r="L3229" s="94"/>
      <c r="M3229" s="195" t="s">
        <v>143</v>
      </c>
      <c r="N3229" s="195" t="s">
        <v>143</v>
      </c>
      <c r="O3229" s="195">
        <v>0.27</v>
      </c>
      <c r="P3229" s="195">
        <v>0.34200000000000003</v>
      </c>
      <c r="Q3229" s="195">
        <v>0.23499999999999999</v>
      </c>
      <c r="R3229" s="195">
        <v>0.30399999999999999</v>
      </c>
      <c r="S3229" s="195">
        <v>8.1000000000000003E-2</v>
      </c>
      <c r="T3229" s="195">
        <v>0.128</v>
      </c>
      <c r="U3229" s="195">
        <v>1.7000000000000001E-2</v>
      </c>
      <c r="V3229" s="195">
        <v>4.2999999999999997E-2</v>
      </c>
      <c r="W3229" s="195">
        <v>0.19600000000000001</v>
      </c>
      <c r="X3229" s="195">
        <v>0.26100000000000001</v>
      </c>
      <c r="Y3229" s="195">
        <v>1E-3</v>
      </c>
      <c r="Z3229" s="195">
        <v>1.2E-2</v>
      </c>
      <c r="AA3229" s="195">
        <v>0.05</v>
      </c>
      <c r="AB3229" s="195">
        <v>8.8999999999999996E-2</v>
      </c>
    </row>
    <row r="3230" spans="1:28" x14ac:dyDescent="0.25">
      <c r="A3230" s="94" t="s">
        <v>4673</v>
      </c>
      <c r="B3230" s="195" t="s">
        <v>143</v>
      </c>
      <c r="C3230" s="195">
        <v>0.38847117794486213</v>
      </c>
      <c r="D3230" s="195">
        <v>0.18295739348370926</v>
      </c>
      <c r="E3230" s="195">
        <v>7.2681704260651625E-2</v>
      </c>
      <c r="F3230" s="195">
        <v>0.15538847117794485</v>
      </c>
      <c r="G3230" s="195">
        <v>0.18045112781954886</v>
      </c>
      <c r="H3230" s="195" t="s">
        <v>143</v>
      </c>
      <c r="I3230" s="195">
        <v>2.0050125313283207E-2</v>
      </c>
      <c r="J3230" s="194">
        <v>0.99999999999999989</v>
      </c>
      <c r="K3230" s="196">
        <v>399</v>
      </c>
      <c r="L3230" s="94"/>
      <c r="M3230" s="195" t="s">
        <v>143</v>
      </c>
      <c r="N3230" s="195" t="s">
        <v>143</v>
      </c>
      <c r="O3230" s="195">
        <v>0.34200000000000003</v>
      </c>
      <c r="P3230" s="195">
        <v>0.437</v>
      </c>
      <c r="Q3230" s="195">
        <v>0.14799999999999999</v>
      </c>
      <c r="R3230" s="195">
        <v>0.224</v>
      </c>
      <c r="S3230" s="195">
        <v>5.0999999999999997E-2</v>
      </c>
      <c r="T3230" s="195">
        <v>0.10199999999999999</v>
      </c>
      <c r="U3230" s="195">
        <v>0.123</v>
      </c>
      <c r="V3230" s="195">
        <v>0.19400000000000001</v>
      </c>
      <c r="W3230" s="195">
        <v>0.14599999999999999</v>
      </c>
      <c r="X3230" s="195">
        <v>0.221</v>
      </c>
      <c r="Y3230" s="195" t="s">
        <v>143</v>
      </c>
      <c r="Z3230" s="195" t="s">
        <v>143</v>
      </c>
      <c r="AA3230" s="195">
        <v>0.01</v>
      </c>
      <c r="AB3230" s="195">
        <v>3.9E-2</v>
      </c>
    </row>
    <row r="3231" spans="1:28" x14ac:dyDescent="0.25">
      <c r="A3231" s="94" t="s">
        <v>4674</v>
      </c>
      <c r="B3231" s="195" t="s">
        <v>143</v>
      </c>
      <c r="C3231" s="195">
        <v>0.22776572668112799</v>
      </c>
      <c r="D3231" s="195">
        <v>0.14316702819956617</v>
      </c>
      <c r="E3231" s="195">
        <v>0.10629067245119306</v>
      </c>
      <c r="F3231" s="195">
        <v>3.9045553145336226E-2</v>
      </c>
      <c r="G3231" s="195">
        <v>0.4316702819956616</v>
      </c>
      <c r="H3231" s="195">
        <v>4.3383947939262474E-3</v>
      </c>
      <c r="I3231" s="195">
        <v>4.7722342733188719E-2</v>
      </c>
      <c r="J3231" s="194">
        <v>1</v>
      </c>
      <c r="K3231" s="196">
        <v>461</v>
      </c>
      <c r="L3231" s="94"/>
      <c r="M3231" s="195" t="s">
        <v>143</v>
      </c>
      <c r="N3231" s="195" t="s">
        <v>143</v>
      </c>
      <c r="O3231" s="195">
        <v>0.192</v>
      </c>
      <c r="P3231" s="195">
        <v>0.26800000000000002</v>
      </c>
      <c r="Q3231" s="195">
        <v>0.114</v>
      </c>
      <c r="R3231" s="195">
        <v>0.17799999999999999</v>
      </c>
      <c r="S3231" s="195">
        <v>8.1000000000000003E-2</v>
      </c>
      <c r="T3231" s="195">
        <v>0.13800000000000001</v>
      </c>
      <c r="U3231" s="195">
        <v>2.5000000000000001E-2</v>
      </c>
      <c r="V3231" s="195">
        <v>6.0999999999999999E-2</v>
      </c>
      <c r="W3231" s="195">
        <v>0.38700000000000001</v>
      </c>
      <c r="X3231" s="195">
        <v>0.47699999999999998</v>
      </c>
      <c r="Y3231" s="195">
        <v>1E-3</v>
      </c>
      <c r="Z3231" s="195">
        <v>1.6E-2</v>
      </c>
      <c r="AA3231" s="195">
        <v>3.2000000000000001E-2</v>
      </c>
      <c r="AB3231" s="195">
        <v>7.0999999999999994E-2</v>
      </c>
    </row>
    <row r="3232" spans="1:28" x14ac:dyDescent="0.25">
      <c r="A3232" s="94" t="s">
        <v>4675</v>
      </c>
      <c r="B3232" s="195" t="s">
        <v>143</v>
      </c>
      <c r="C3232" s="195">
        <v>0.44449339207048461</v>
      </c>
      <c r="D3232" s="195">
        <v>0.36651982378854625</v>
      </c>
      <c r="E3232" s="195">
        <v>8.7665198237885461E-2</v>
      </c>
      <c r="F3232" s="195">
        <v>1.3215859030837005E-2</v>
      </c>
      <c r="G3232" s="195">
        <v>5.3744493392070485E-2</v>
      </c>
      <c r="H3232" s="195">
        <v>8.81057268722467E-4</v>
      </c>
      <c r="I3232" s="195">
        <v>3.3480176211453744E-2</v>
      </c>
      <c r="J3232" s="194">
        <v>0.99999999999999989</v>
      </c>
      <c r="K3232" s="196">
        <v>2270</v>
      </c>
      <c r="L3232" s="94"/>
      <c r="M3232" s="195" t="s">
        <v>143</v>
      </c>
      <c r="N3232" s="195" t="s">
        <v>143</v>
      </c>
      <c r="O3232" s="195">
        <v>0.42399999999999999</v>
      </c>
      <c r="P3232" s="195">
        <v>0.46500000000000002</v>
      </c>
      <c r="Q3232" s="195">
        <v>0.34699999999999998</v>
      </c>
      <c r="R3232" s="195">
        <v>0.38700000000000001</v>
      </c>
      <c r="S3232" s="195">
        <v>7.6999999999999999E-2</v>
      </c>
      <c r="T3232" s="195">
        <v>0.1</v>
      </c>
      <c r="U3232" s="195">
        <v>8.9999999999999993E-3</v>
      </c>
      <c r="V3232" s="195">
        <v>1.9E-2</v>
      </c>
      <c r="W3232" s="195">
        <v>4.4999999999999998E-2</v>
      </c>
      <c r="X3232" s="195">
        <v>6.4000000000000001E-2</v>
      </c>
      <c r="Y3232" s="195">
        <v>0</v>
      </c>
      <c r="Z3232" s="195">
        <v>3.0000000000000001E-3</v>
      </c>
      <c r="AA3232" s="195">
        <v>2.7E-2</v>
      </c>
      <c r="AB3232" s="195">
        <v>4.2000000000000003E-2</v>
      </c>
    </row>
    <row r="3233" spans="1:28" x14ac:dyDescent="0.25">
      <c r="A3233" s="94" t="s">
        <v>4676</v>
      </c>
      <c r="B3233" s="195" t="s">
        <v>143</v>
      </c>
      <c r="C3233" s="195">
        <v>0.48507462686567165</v>
      </c>
      <c r="D3233" s="195">
        <v>0.31343283582089554</v>
      </c>
      <c r="E3233" s="195">
        <v>6.7164179104477612E-2</v>
      </c>
      <c r="F3233" s="195">
        <v>2.2388059701492536E-2</v>
      </c>
      <c r="G3233" s="195">
        <v>6.4676616915422883E-2</v>
      </c>
      <c r="H3233" s="195" t="s">
        <v>143</v>
      </c>
      <c r="I3233" s="195">
        <v>4.7263681592039801E-2</v>
      </c>
      <c r="J3233" s="194">
        <v>0.99999999999999989</v>
      </c>
      <c r="K3233" s="196">
        <v>402</v>
      </c>
      <c r="L3233" s="94"/>
      <c r="M3233" s="195" t="s">
        <v>143</v>
      </c>
      <c r="N3233" s="195" t="s">
        <v>143</v>
      </c>
      <c r="O3233" s="195">
        <v>0.437</v>
      </c>
      <c r="P3233" s="195">
        <v>0.53400000000000003</v>
      </c>
      <c r="Q3233" s="195">
        <v>0.27</v>
      </c>
      <c r="R3233" s="195">
        <v>0.36</v>
      </c>
      <c r="S3233" s="195">
        <v>4.7E-2</v>
      </c>
      <c r="T3233" s="195">
        <v>9.6000000000000002E-2</v>
      </c>
      <c r="U3233" s="195">
        <v>1.2E-2</v>
      </c>
      <c r="V3233" s="195">
        <v>4.2000000000000003E-2</v>
      </c>
      <c r="W3233" s="195">
        <v>4.4999999999999998E-2</v>
      </c>
      <c r="X3233" s="195">
        <v>9.2999999999999999E-2</v>
      </c>
      <c r="Y3233" s="195" t="s">
        <v>143</v>
      </c>
      <c r="Z3233" s="195" t="s">
        <v>143</v>
      </c>
      <c r="AA3233" s="195">
        <v>0.03</v>
      </c>
      <c r="AB3233" s="195">
        <v>7.2999999999999995E-2</v>
      </c>
    </row>
    <row r="3234" spans="1:28" x14ac:dyDescent="0.25">
      <c r="A3234" s="94" t="s">
        <v>4677</v>
      </c>
      <c r="B3234" s="195">
        <v>5.5959046552551593E-2</v>
      </c>
      <c r="C3234" s="195">
        <v>0.34327307630779075</v>
      </c>
      <c r="D3234" s="195">
        <v>0.26568549032154853</v>
      </c>
      <c r="E3234" s="195">
        <v>8.968165093585026E-2</v>
      </c>
      <c r="F3234" s="195">
        <v>1.4301711726123821E-2</v>
      </c>
      <c r="G3234" s="195">
        <v>0.20073588225883859</v>
      </c>
      <c r="H3234" s="195">
        <v>2.1116621340585505E-3</v>
      </c>
      <c r="I3234" s="195">
        <v>2.8251479763237882E-2</v>
      </c>
      <c r="J3234" s="194">
        <v>0.99999999999999989</v>
      </c>
      <c r="K3234" s="196">
        <v>31255</v>
      </c>
      <c r="L3234" s="94"/>
      <c r="M3234" s="195">
        <v>5.2999999999999999E-2</v>
      </c>
      <c r="N3234" s="195">
        <v>5.8999999999999997E-2</v>
      </c>
      <c r="O3234" s="195">
        <v>0.33800000000000002</v>
      </c>
      <c r="P3234" s="195">
        <v>0.34899999999999998</v>
      </c>
      <c r="Q3234" s="195">
        <v>0.26100000000000001</v>
      </c>
      <c r="R3234" s="195">
        <v>0.27100000000000002</v>
      </c>
      <c r="S3234" s="195">
        <v>8.6999999999999994E-2</v>
      </c>
      <c r="T3234" s="195">
        <v>9.2999999999999999E-2</v>
      </c>
      <c r="U3234" s="195">
        <v>1.2999999999999999E-2</v>
      </c>
      <c r="V3234" s="195">
        <v>1.6E-2</v>
      </c>
      <c r="W3234" s="195">
        <v>0.19600000000000001</v>
      </c>
      <c r="X3234" s="195">
        <v>0.20499999999999999</v>
      </c>
      <c r="Y3234" s="195">
        <v>2E-3</v>
      </c>
      <c r="Z3234" s="195">
        <v>3.0000000000000001E-3</v>
      </c>
      <c r="AA3234" s="195">
        <v>2.5999999999999999E-2</v>
      </c>
      <c r="AB3234" s="195">
        <v>0.03</v>
      </c>
    </row>
    <row r="3235" spans="1:28" x14ac:dyDescent="0.25">
      <c r="A3235" s="94" t="s">
        <v>4678</v>
      </c>
      <c r="B3235" s="195" t="s">
        <v>143</v>
      </c>
      <c r="C3235" s="195">
        <v>0.4777142857142857</v>
      </c>
      <c r="D3235" s="195">
        <v>0.23314285714285715</v>
      </c>
      <c r="E3235" s="195">
        <v>8.7999999999999995E-2</v>
      </c>
      <c r="F3235" s="195">
        <v>2.2857142857142859E-3</v>
      </c>
      <c r="G3235" s="195">
        <v>0.1782857142857143</v>
      </c>
      <c r="H3235" s="195">
        <v>3.4285714285714284E-3</v>
      </c>
      <c r="I3235" s="195">
        <v>1.7142857142857144E-2</v>
      </c>
      <c r="J3235" s="194">
        <v>1</v>
      </c>
      <c r="K3235" s="196">
        <v>875</v>
      </c>
      <c r="L3235" s="94"/>
      <c r="M3235" s="195" t="s">
        <v>143</v>
      </c>
      <c r="N3235" s="195" t="s">
        <v>143</v>
      </c>
      <c r="O3235" s="195">
        <v>0.44500000000000001</v>
      </c>
      <c r="P3235" s="195">
        <v>0.51100000000000001</v>
      </c>
      <c r="Q3235" s="195">
        <v>0.20599999999999999</v>
      </c>
      <c r="R3235" s="195">
        <v>0.26200000000000001</v>
      </c>
      <c r="S3235" s="195">
        <v>7.0999999999999994E-2</v>
      </c>
      <c r="T3235" s="195">
        <v>0.109</v>
      </c>
      <c r="U3235" s="195">
        <v>1E-3</v>
      </c>
      <c r="V3235" s="195">
        <v>8.0000000000000002E-3</v>
      </c>
      <c r="W3235" s="195">
        <v>0.154</v>
      </c>
      <c r="X3235" s="195">
        <v>0.20499999999999999</v>
      </c>
      <c r="Y3235" s="195">
        <v>1E-3</v>
      </c>
      <c r="Z3235" s="195">
        <v>0.01</v>
      </c>
      <c r="AA3235" s="195">
        <v>0.01</v>
      </c>
      <c r="AB3235" s="195">
        <v>2.8000000000000001E-2</v>
      </c>
    </row>
    <row r="3236" spans="1:28" x14ac:dyDescent="0.25">
      <c r="A3236" s="94" t="s">
        <v>4679</v>
      </c>
      <c r="B3236" s="195" t="s">
        <v>143</v>
      </c>
      <c r="C3236" s="195">
        <v>9.6330275229357804E-2</v>
      </c>
      <c r="D3236" s="195">
        <v>0.24311926605504589</v>
      </c>
      <c r="E3236" s="195">
        <v>7.1100917431192664E-2</v>
      </c>
      <c r="F3236" s="195">
        <v>6.8807339449541288E-3</v>
      </c>
      <c r="G3236" s="195">
        <v>0.53096330275229353</v>
      </c>
      <c r="H3236" s="195">
        <v>1.6055045871559634E-2</v>
      </c>
      <c r="I3236" s="195">
        <v>3.5550458715596332E-2</v>
      </c>
      <c r="J3236" s="194">
        <v>1</v>
      </c>
      <c r="K3236" s="196">
        <v>872</v>
      </c>
      <c r="L3236" s="94"/>
      <c r="M3236" s="195" t="s">
        <v>143</v>
      </c>
      <c r="N3236" s="195" t="s">
        <v>143</v>
      </c>
      <c r="O3236" s="195">
        <v>7.8E-2</v>
      </c>
      <c r="P3236" s="195">
        <v>0.11799999999999999</v>
      </c>
      <c r="Q3236" s="195">
        <v>0.216</v>
      </c>
      <c r="R3236" s="195">
        <v>0.27300000000000002</v>
      </c>
      <c r="S3236" s="195">
        <v>5.6000000000000001E-2</v>
      </c>
      <c r="T3236" s="195">
        <v>0.09</v>
      </c>
      <c r="U3236" s="195">
        <v>3.0000000000000001E-3</v>
      </c>
      <c r="V3236" s="195">
        <v>1.4999999999999999E-2</v>
      </c>
      <c r="W3236" s="195">
        <v>0.498</v>
      </c>
      <c r="X3236" s="195">
        <v>0.56399999999999995</v>
      </c>
      <c r="Y3236" s="195">
        <v>0.01</v>
      </c>
      <c r="Z3236" s="195">
        <v>2.7E-2</v>
      </c>
      <c r="AA3236" s="195">
        <v>2.5000000000000001E-2</v>
      </c>
      <c r="AB3236" s="195">
        <v>0.05</v>
      </c>
    </row>
    <row r="3237" spans="1:28" x14ac:dyDescent="0.25">
      <c r="A3237" s="94" t="s">
        <v>4680</v>
      </c>
      <c r="B3237" s="195">
        <v>0.32896341463414636</v>
      </c>
      <c r="C3237" s="195">
        <v>2.4390243902439024E-3</v>
      </c>
      <c r="D3237" s="195">
        <v>0.53597560975609759</v>
      </c>
      <c r="E3237" s="195">
        <v>2.7134146341463414E-2</v>
      </c>
      <c r="F3237" s="195">
        <v>7.8048780487804878E-2</v>
      </c>
      <c r="G3237" s="195">
        <v>7.0121951219512197E-3</v>
      </c>
      <c r="H3237" s="195" t="s">
        <v>143</v>
      </c>
      <c r="I3237" s="195">
        <v>2.0426829268292684E-2</v>
      </c>
      <c r="J3237" s="194">
        <v>0.99999999999999989</v>
      </c>
      <c r="K3237" s="196">
        <v>3280</v>
      </c>
      <c r="L3237" s="94"/>
      <c r="M3237" s="195">
        <v>0.313</v>
      </c>
      <c r="N3237" s="195">
        <v>0.34499999999999997</v>
      </c>
      <c r="O3237" s="195">
        <v>1E-3</v>
      </c>
      <c r="P3237" s="195">
        <v>5.0000000000000001E-3</v>
      </c>
      <c r="Q3237" s="195">
        <v>0.51900000000000002</v>
      </c>
      <c r="R3237" s="195">
        <v>0.55300000000000005</v>
      </c>
      <c r="S3237" s="195">
        <v>2.1999999999999999E-2</v>
      </c>
      <c r="T3237" s="195">
        <v>3.3000000000000002E-2</v>
      </c>
      <c r="U3237" s="195">
        <v>6.9000000000000006E-2</v>
      </c>
      <c r="V3237" s="195">
        <v>8.7999999999999995E-2</v>
      </c>
      <c r="W3237" s="195">
        <v>5.0000000000000001E-3</v>
      </c>
      <c r="X3237" s="195">
        <v>1.0999999999999999E-2</v>
      </c>
      <c r="Y3237" s="195" t="s">
        <v>143</v>
      </c>
      <c r="Z3237" s="195" t="s">
        <v>143</v>
      </c>
      <c r="AA3237" s="195">
        <v>1.6E-2</v>
      </c>
      <c r="AB3237" s="195">
        <v>2.5999999999999999E-2</v>
      </c>
    </row>
    <row r="3238" spans="1:28" x14ac:dyDescent="0.25">
      <c r="A3238" s="94" t="s">
        <v>4681</v>
      </c>
      <c r="B3238" s="195">
        <v>7.4519230769230768E-2</v>
      </c>
      <c r="C3238" s="195">
        <v>0.32959401709401709</v>
      </c>
      <c r="D3238" s="195">
        <v>0.22275641025641027</v>
      </c>
      <c r="E3238" s="195">
        <v>8.2799145299145296E-2</v>
      </c>
      <c r="F3238" s="195">
        <v>2.8311965811965812E-2</v>
      </c>
      <c r="G3238" s="195">
        <v>0.23717948717948717</v>
      </c>
      <c r="H3238" s="195">
        <v>8.0128205128205125E-4</v>
      </c>
      <c r="I3238" s="195">
        <v>2.403846153846154E-2</v>
      </c>
      <c r="J3238" s="194">
        <v>1</v>
      </c>
      <c r="K3238" s="196">
        <v>3744</v>
      </c>
      <c r="L3238" s="94"/>
      <c r="M3238" s="195">
        <v>6.7000000000000004E-2</v>
      </c>
      <c r="N3238" s="195">
        <v>8.3000000000000004E-2</v>
      </c>
      <c r="O3238" s="195">
        <v>0.315</v>
      </c>
      <c r="P3238" s="195">
        <v>0.34499999999999997</v>
      </c>
      <c r="Q3238" s="195">
        <v>0.21</v>
      </c>
      <c r="R3238" s="195">
        <v>0.23599999999999999</v>
      </c>
      <c r="S3238" s="195">
        <v>7.3999999999999996E-2</v>
      </c>
      <c r="T3238" s="195">
        <v>9.1999999999999998E-2</v>
      </c>
      <c r="U3238" s="195">
        <v>2.3E-2</v>
      </c>
      <c r="V3238" s="195">
        <v>3.4000000000000002E-2</v>
      </c>
      <c r="W3238" s="195">
        <v>0.224</v>
      </c>
      <c r="X3238" s="195">
        <v>0.251</v>
      </c>
      <c r="Y3238" s="195">
        <v>0</v>
      </c>
      <c r="Z3238" s="195">
        <v>2E-3</v>
      </c>
      <c r="AA3238" s="195">
        <v>0.02</v>
      </c>
      <c r="AB3238" s="195">
        <v>2.9000000000000001E-2</v>
      </c>
    </row>
    <row r="3239" spans="1:28" x14ac:dyDescent="0.25">
      <c r="A3239" s="94" t="s">
        <v>4682</v>
      </c>
      <c r="B3239" s="195">
        <v>0.29481327800829876</v>
      </c>
      <c r="C3239" s="195">
        <v>0.52157676348547721</v>
      </c>
      <c r="D3239" s="195">
        <v>8.4232365145228222E-2</v>
      </c>
      <c r="E3239" s="195">
        <v>2.2406639004149378E-2</v>
      </c>
      <c r="F3239" s="195">
        <v>1.037344398340249E-3</v>
      </c>
      <c r="G3239" s="195">
        <v>3.9419087136929459E-2</v>
      </c>
      <c r="H3239" s="195">
        <v>1.6597510373443983E-3</v>
      </c>
      <c r="I3239" s="195">
        <v>3.4854771784232366E-2</v>
      </c>
      <c r="J3239" s="194">
        <v>1</v>
      </c>
      <c r="K3239" s="196">
        <v>4820</v>
      </c>
      <c r="L3239" s="94"/>
      <c r="M3239" s="195">
        <v>0.28199999999999997</v>
      </c>
      <c r="N3239" s="195">
        <v>0.308</v>
      </c>
      <c r="O3239" s="195">
        <v>0.50700000000000001</v>
      </c>
      <c r="P3239" s="195">
        <v>0.53600000000000003</v>
      </c>
      <c r="Q3239" s="195">
        <v>7.6999999999999999E-2</v>
      </c>
      <c r="R3239" s="195">
        <v>9.1999999999999998E-2</v>
      </c>
      <c r="S3239" s="195">
        <v>1.9E-2</v>
      </c>
      <c r="T3239" s="195">
        <v>2.7E-2</v>
      </c>
      <c r="U3239" s="195">
        <v>0</v>
      </c>
      <c r="V3239" s="195">
        <v>2E-3</v>
      </c>
      <c r="W3239" s="195">
        <v>3.4000000000000002E-2</v>
      </c>
      <c r="X3239" s="195">
        <v>4.4999999999999998E-2</v>
      </c>
      <c r="Y3239" s="195">
        <v>1E-3</v>
      </c>
      <c r="Z3239" s="195">
        <v>3.0000000000000001E-3</v>
      </c>
      <c r="AA3239" s="195">
        <v>0.03</v>
      </c>
      <c r="AB3239" s="195">
        <v>0.04</v>
      </c>
    </row>
    <row r="3240" spans="1:28" x14ac:dyDescent="0.25">
      <c r="A3240" s="94" t="s">
        <v>4683</v>
      </c>
      <c r="B3240" s="195" t="s">
        <v>143</v>
      </c>
      <c r="C3240" s="195">
        <v>0.25220264317180618</v>
      </c>
      <c r="D3240" s="195">
        <v>0.34801762114537443</v>
      </c>
      <c r="E3240" s="195">
        <v>0.15638766519823788</v>
      </c>
      <c r="F3240" s="195">
        <v>7.709251101321586E-3</v>
      </c>
      <c r="G3240" s="195">
        <v>0.20814977973568283</v>
      </c>
      <c r="H3240" s="195">
        <v>2.2026431718061676E-3</v>
      </c>
      <c r="I3240" s="195">
        <v>2.5330396475770924E-2</v>
      </c>
      <c r="J3240" s="194">
        <v>1</v>
      </c>
      <c r="K3240" s="196">
        <v>908</v>
      </c>
      <c r="L3240" s="94"/>
      <c r="M3240" s="195" t="s">
        <v>143</v>
      </c>
      <c r="N3240" s="195" t="s">
        <v>143</v>
      </c>
      <c r="O3240" s="195">
        <v>0.22500000000000001</v>
      </c>
      <c r="P3240" s="195">
        <v>0.28100000000000003</v>
      </c>
      <c r="Q3240" s="195">
        <v>0.318</v>
      </c>
      <c r="R3240" s="195">
        <v>0.38</v>
      </c>
      <c r="S3240" s="195">
        <v>0.13400000000000001</v>
      </c>
      <c r="T3240" s="195">
        <v>0.18099999999999999</v>
      </c>
      <c r="U3240" s="195">
        <v>4.0000000000000001E-3</v>
      </c>
      <c r="V3240" s="195">
        <v>1.6E-2</v>
      </c>
      <c r="W3240" s="195">
        <v>0.183</v>
      </c>
      <c r="X3240" s="195">
        <v>0.23599999999999999</v>
      </c>
      <c r="Y3240" s="195">
        <v>1E-3</v>
      </c>
      <c r="Z3240" s="195">
        <v>8.0000000000000002E-3</v>
      </c>
      <c r="AA3240" s="195">
        <v>1.7000000000000001E-2</v>
      </c>
      <c r="AB3240" s="195">
        <v>3.7999999999999999E-2</v>
      </c>
    </row>
    <row r="3241" spans="1:28" x14ac:dyDescent="0.25">
      <c r="A3241" s="94" t="s">
        <v>4684</v>
      </c>
      <c r="B3241" s="195" t="s">
        <v>143</v>
      </c>
      <c r="C3241" s="195">
        <v>0.23834196891191708</v>
      </c>
      <c r="D3241" s="195">
        <v>0.23834196891191708</v>
      </c>
      <c r="E3241" s="195">
        <v>0.13393782383419689</v>
      </c>
      <c r="F3241" s="195">
        <v>1.3989637305699482E-2</v>
      </c>
      <c r="G3241" s="195">
        <v>0.34507772020725391</v>
      </c>
      <c r="H3241" s="195">
        <v>2.5906735751295338E-3</v>
      </c>
      <c r="I3241" s="195">
        <v>2.772020725388601E-2</v>
      </c>
      <c r="J3241" s="194">
        <v>1</v>
      </c>
      <c r="K3241" s="196">
        <v>3860</v>
      </c>
      <c r="L3241" s="94"/>
      <c r="M3241" s="195" t="s">
        <v>143</v>
      </c>
      <c r="N3241" s="195" t="s">
        <v>143</v>
      </c>
      <c r="O3241" s="195">
        <v>0.22500000000000001</v>
      </c>
      <c r="P3241" s="195">
        <v>0.252</v>
      </c>
      <c r="Q3241" s="195">
        <v>0.22500000000000001</v>
      </c>
      <c r="R3241" s="195">
        <v>0.252</v>
      </c>
      <c r="S3241" s="195">
        <v>0.124</v>
      </c>
      <c r="T3241" s="195">
        <v>0.14499999999999999</v>
      </c>
      <c r="U3241" s="195">
        <v>1.0999999999999999E-2</v>
      </c>
      <c r="V3241" s="195">
        <v>1.7999999999999999E-2</v>
      </c>
      <c r="W3241" s="195">
        <v>0.33</v>
      </c>
      <c r="X3241" s="195">
        <v>0.36</v>
      </c>
      <c r="Y3241" s="195">
        <v>1E-3</v>
      </c>
      <c r="Z3241" s="195">
        <v>5.0000000000000001E-3</v>
      </c>
      <c r="AA3241" s="195">
        <v>2.3E-2</v>
      </c>
      <c r="AB3241" s="195">
        <v>3.3000000000000002E-2</v>
      </c>
    </row>
    <row r="3242" spans="1:28" x14ac:dyDescent="0.25">
      <c r="A3242" s="94" t="s">
        <v>4685</v>
      </c>
      <c r="B3242" s="195" t="s">
        <v>143</v>
      </c>
      <c r="C3242" s="195">
        <v>0.63208369659982566</v>
      </c>
      <c r="D3242" s="195">
        <v>0.23975588491717523</v>
      </c>
      <c r="E3242" s="195">
        <v>4.3591979075850044E-2</v>
      </c>
      <c r="F3242" s="195">
        <v>1.7436791630340018E-3</v>
      </c>
      <c r="G3242" s="195">
        <v>2.4411508282476024E-2</v>
      </c>
      <c r="H3242" s="195" t="s">
        <v>143</v>
      </c>
      <c r="I3242" s="195">
        <v>5.8413251961639059E-2</v>
      </c>
      <c r="J3242" s="194">
        <v>1</v>
      </c>
      <c r="K3242" s="196">
        <v>1147</v>
      </c>
      <c r="L3242" s="94"/>
      <c r="M3242" s="195" t="s">
        <v>143</v>
      </c>
      <c r="N3242" s="195" t="s">
        <v>143</v>
      </c>
      <c r="O3242" s="195">
        <v>0.60399999999999998</v>
      </c>
      <c r="P3242" s="195">
        <v>0.66</v>
      </c>
      <c r="Q3242" s="195">
        <v>0.216</v>
      </c>
      <c r="R3242" s="195">
        <v>0.26500000000000001</v>
      </c>
      <c r="S3242" s="195">
        <v>3.3000000000000002E-2</v>
      </c>
      <c r="T3242" s="195">
        <v>5.7000000000000002E-2</v>
      </c>
      <c r="U3242" s="195">
        <v>0</v>
      </c>
      <c r="V3242" s="195">
        <v>6.0000000000000001E-3</v>
      </c>
      <c r="W3242" s="195">
        <v>1.7000000000000001E-2</v>
      </c>
      <c r="X3242" s="195">
        <v>3.5000000000000003E-2</v>
      </c>
      <c r="Y3242" s="195" t="s">
        <v>143</v>
      </c>
      <c r="Z3242" s="195" t="s">
        <v>143</v>
      </c>
      <c r="AA3242" s="195">
        <v>4.5999999999999999E-2</v>
      </c>
      <c r="AB3242" s="195">
        <v>7.3999999999999996E-2</v>
      </c>
    </row>
    <row r="3243" spans="1:28" x14ac:dyDescent="0.25">
      <c r="A3243" s="94" t="s">
        <v>4686</v>
      </c>
      <c r="B3243" s="195" t="s">
        <v>143</v>
      </c>
      <c r="C3243" s="195">
        <v>0.23756432246998285</v>
      </c>
      <c r="D3243" s="195">
        <v>0.34905660377358488</v>
      </c>
      <c r="E3243" s="195">
        <v>0.11406518010291596</v>
      </c>
      <c r="F3243" s="195">
        <v>6.8610634648370496E-3</v>
      </c>
      <c r="G3243" s="195">
        <v>0.26415094339622641</v>
      </c>
      <c r="H3243" s="195" t="s">
        <v>143</v>
      </c>
      <c r="I3243" s="195">
        <v>2.8301886792452831E-2</v>
      </c>
      <c r="J3243" s="194">
        <v>1.0000000000000002</v>
      </c>
      <c r="K3243" s="196">
        <v>1166</v>
      </c>
      <c r="L3243" s="94"/>
      <c r="M3243" s="195" t="s">
        <v>143</v>
      </c>
      <c r="N3243" s="195" t="s">
        <v>143</v>
      </c>
      <c r="O3243" s="195">
        <v>0.214</v>
      </c>
      <c r="P3243" s="195">
        <v>0.26300000000000001</v>
      </c>
      <c r="Q3243" s="195">
        <v>0.32200000000000001</v>
      </c>
      <c r="R3243" s="195">
        <v>0.377</v>
      </c>
      <c r="S3243" s="195">
        <v>9.7000000000000003E-2</v>
      </c>
      <c r="T3243" s="195">
        <v>0.13400000000000001</v>
      </c>
      <c r="U3243" s="195">
        <v>3.0000000000000001E-3</v>
      </c>
      <c r="V3243" s="195">
        <v>1.2999999999999999E-2</v>
      </c>
      <c r="W3243" s="195">
        <v>0.24</v>
      </c>
      <c r="X3243" s="195">
        <v>0.28999999999999998</v>
      </c>
      <c r="Y3243" s="195" t="s">
        <v>143</v>
      </c>
      <c r="Z3243" s="195" t="s">
        <v>143</v>
      </c>
      <c r="AA3243" s="195">
        <v>0.02</v>
      </c>
      <c r="AB3243" s="195">
        <v>3.9E-2</v>
      </c>
    </row>
    <row r="3244" spans="1:28" x14ac:dyDescent="0.25">
      <c r="A3244" s="94" t="s">
        <v>4687</v>
      </c>
      <c r="B3244" s="195" t="s">
        <v>143</v>
      </c>
      <c r="C3244" s="195">
        <v>0.41257142857142859</v>
      </c>
      <c r="D3244" s="195">
        <v>0.21828571428571428</v>
      </c>
      <c r="E3244" s="195">
        <v>6.9714285714285715E-2</v>
      </c>
      <c r="F3244" s="195">
        <v>7.0857142857142855E-2</v>
      </c>
      <c r="G3244" s="195">
        <v>0.21371428571428572</v>
      </c>
      <c r="H3244" s="195" t="s">
        <v>143</v>
      </c>
      <c r="I3244" s="195">
        <v>1.4857142857142857E-2</v>
      </c>
      <c r="J3244" s="194">
        <v>1</v>
      </c>
      <c r="K3244" s="196">
        <v>875</v>
      </c>
      <c r="L3244" s="94"/>
      <c r="M3244" s="195" t="s">
        <v>143</v>
      </c>
      <c r="N3244" s="195" t="s">
        <v>143</v>
      </c>
      <c r="O3244" s="195">
        <v>0.38</v>
      </c>
      <c r="P3244" s="195">
        <v>0.44600000000000001</v>
      </c>
      <c r="Q3244" s="195">
        <v>0.192</v>
      </c>
      <c r="R3244" s="195">
        <v>0.247</v>
      </c>
      <c r="S3244" s="195">
        <v>5.5E-2</v>
      </c>
      <c r="T3244" s="195">
        <v>8.8999999999999996E-2</v>
      </c>
      <c r="U3244" s="195">
        <v>5.6000000000000001E-2</v>
      </c>
      <c r="V3244" s="195">
        <v>0.09</v>
      </c>
      <c r="W3244" s="195">
        <v>0.188</v>
      </c>
      <c r="X3244" s="195">
        <v>0.24199999999999999</v>
      </c>
      <c r="Y3244" s="195" t="s">
        <v>143</v>
      </c>
      <c r="Z3244" s="195" t="s">
        <v>143</v>
      </c>
      <c r="AA3244" s="195">
        <v>8.9999999999999993E-3</v>
      </c>
      <c r="AB3244" s="195">
        <v>2.5000000000000001E-2</v>
      </c>
    </row>
    <row r="3245" spans="1:28" x14ac:dyDescent="0.25">
      <c r="A3245" s="94" t="s">
        <v>4688</v>
      </c>
      <c r="B3245" s="195" t="s">
        <v>143</v>
      </c>
      <c r="C3245" s="195">
        <v>0.15375722543352602</v>
      </c>
      <c r="D3245" s="195">
        <v>0.25780346820809247</v>
      </c>
      <c r="E3245" s="195">
        <v>9.595375722543352E-2</v>
      </c>
      <c r="F3245" s="195">
        <v>2.1965317919075144E-2</v>
      </c>
      <c r="G3245" s="195">
        <v>0.44971098265895953</v>
      </c>
      <c r="H3245" s="195">
        <v>3.4682080924855491E-3</v>
      </c>
      <c r="I3245" s="195">
        <v>1.7341040462427744E-2</v>
      </c>
      <c r="J3245" s="194">
        <v>1.0000000000000002</v>
      </c>
      <c r="K3245" s="196">
        <v>865</v>
      </c>
      <c r="L3245" s="94"/>
      <c r="M3245" s="195" t="s">
        <v>143</v>
      </c>
      <c r="N3245" s="195" t="s">
        <v>143</v>
      </c>
      <c r="O3245" s="195">
        <v>0.13100000000000001</v>
      </c>
      <c r="P3245" s="195">
        <v>0.17899999999999999</v>
      </c>
      <c r="Q3245" s="195">
        <v>0.23</v>
      </c>
      <c r="R3245" s="195">
        <v>0.28799999999999998</v>
      </c>
      <c r="S3245" s="195">
        <v>7.8E-2</v>
      </c>
      <c r="T3245" s="195">
        <v>0.11700000000000001</v>
      </c>
      <c r="U3245" s="195">
        <v>1.4E-2</v>
      </c>
      <c r="V3245" s="195">
        <v>3.4000000000000002E-2</v>
      </c>
      <c r="W3245" s="195">
        <v>0.41699999999999998</v>
      </c>
      <c r="X3245" s="195">
        <v>0.48299999999999998</v>
      </c>
      <c r="Y3245" s="195">
        <v>1E-3</v>
      </c>
      <c r="Z3245" s="195">
        <v>0.01</v>
      </c>
      <c r="AA3245" s="195">
        <v>1.0999999999999999E-2</v>
      </c>
      <c r="AB3245" s="195">
        <v>2.8000000000000001E-2</v>
      </c>
    </row>
    <row r="3246" spans="1:28" x14ac:dyDescent="0.25">
      <c r="A3246" s="94" t="s">
        <v>4689</v>
      </c>
      <c r="B3246" s="195" t="s">
        <v>143</v>
      </c>
      <c r="C3246" s="195">
        <v>0.42833569071192834</v>
      </c>
      <c r="D3246" s="195">
        <v>0.40216878830740216</v>
      </c>
      <c r="E3246" s="195">
        <v>6.6713814238566718E-2</v>
      </c>
      <c r="F3246" s="195">
        <v>9.9009900990099011E-3</v>
      </c>
      <c r="G3246" s="195">
        <v>6.2706270627062702E-2</v>
      </c>
      <c r="H3246" s="195">
        <v>9.4295143800094295E-4</v>
      </c>
      <c r="I3246" s="195">
        <v>2.9231494578029232E-2</v>
      </c>
      <c r="J3246" s="194">
        <v>1</v>
      </c>
      <c r="K3246" s="196">
        <v>4242</v>
      </c>
      <c r="L3246" s="94"/>
      <c r="M3246" s="195" t="s">
        <v>143</v>
      </c>
      <c r="N3246" s="195" t="s">
        <v>143</v>
      </c>
      <c r="O3246" s="195">
        <v>0.41399999999999998</v>
      </c>
      <c r="P3246" s="195">
        <v>0.443</v>
      </c>
      <c r="Q3246" s="195">
        <v>0.38800000000000001</v>
      </c>
      <c r="R3246" s="195">
        <v>0.41699999999999998</v>
      </c>
      <c r="S3246" s="195">
        <v>0.06</v>
      </c>
      <c r="T3246" s="195">
        <v>7.4999999999999997E-2</v>
      </c>
      <c r="U3246" s="195">
        <v>7.0000000000000001E-3</v>
      </c>
      <c r="V3246" s="195">
        <v>1.2999999999999999E-2</v>
      </c>
      <c r="W3246" s="195">
        <v>5.6000000000000001E-2</v>
      </c>
      <c r="X3246" s="195">
        <v>7.0000000000000007E-2</v>
      </c>
      <c r="Y3246" s="195">
        <v>0</v>
      </c>
      <c r="Z3246" s="195">
        <v>2E-3</v>
      </c>
      <c r="AA3246" s="195">
        <v>2.5000000000000001E-2</v>
      </c>
      <c r="AB3246" s="195">
        <v>3.5000000000000003E-2</v>
      </c>
    </row>
    <row r="3247" spans="1:28" x14ac:dyDescent="0.25">
      <c r="A3247" s="94" t="s">
        <v>4690</v>
      </c>
      <c r="B3247" s="195" t="s">
        <v>143</v>
      </c>
      <c r="C3247" s="195">
        <v>0.46508875739644973</v>
      </c>
      <c r="D3247" s="195">
        <v>0.36331360946745561</v>
      </c>
      <c r="E3247" s="195">
        <v>5.6804733727810648E-2</v>
      </c>
      <c r="F3247" s="195">
        <v>8.2840236686390536E-3</v>
      </c>
      <c r="G3247" s="195">
        <v>8.7573964497041426E-2</v>
      </c>
      <c r="H3247" s="195" t="s">
        <v>143</v>
      </c>
      <c r="I3247" s="195">
        <v>1.8934911242603551E-2</v>
      </c>
      <c r="J3247" s="194">
        <v>1</v>
      </c>
      <c r="K3247" s="196">
        <v>845</v>
      </c>
      <c r="L3247" s="94"/>
      <c r="M3247" s="195" t="s">
        <v>143</v>
      </c>
      <c r="N3247" s="195" t="s">
        <v>143</v>
      </c>
      <c r="O3247" s="195">
        <v>0.432</v>
      </c>
      <c r="P3247" s="195">
        <v>0.499</v>
      </c>
      <c r="Q3247" s="195">
        <v>0.33200000000000002</v>
      </c>
      <c r="R3247" s="195">
        <v>0.39600000000000002</v>
      </c>
      <c r="S3247" s="195">
        <v>4.2999999999999997E-2</v>
      </c>
      <c r="T3247" s="195">
        <v>7.4999999999999997E-2</v>
      </c>
      <c r="U3247" s="195">
        <v>4.0000000000000001E-3</v>
      </c>
      <c r="V3247" s="195">
        <v>1.7000000000000001E-2</v>
      </c>
      <c r="W3247" s="195">
        <v>7.0000000000000007E-2</v>
      </c>
      <c r="X3247" s="195">
        <v>0.109</v>
      </c>
      <c r="Y3247" s="195" t="s">
        <v>143</v>
      </c>
      <c r="Z3247" s="195" t="s">
        <v>143</v>
      </c>
      <c r="AA3247" s="195">
        <v>1.2E-2</v>
      </c>
      <c r="AB3247" s="195">
        <v>3.1E-2</v>
      </c>
    </row>
    <row r="3248" spans="1:28" x14ac:dyDescent="0.25">
      <c r="A3248" s="94" t="s">
        <v>4691</v>
      </c>
      <c r="B3248" s="195">
        <v>5.2203547362713966E-2</v>
      </c>
      <c r="C3248" s="195">
        <v>0.38076059174347454</v>
      </c>
      <c r="D3248" s="195">
        <v>0.22949422972658973</v>
      </c>
      <c r="E3248" s="195">
        <v>7.5362094338161253E-2</v>
      </c>
      <c r="F3248" s="195">
        <v>1.3321973510959647E-2</v>
      </c>
      <c r="G3248" s="195">
        <v>0.22329796297730617</v>
      </c>
      <c r="H3248" s="195">
        <v>6.9708000929440009E-4</v>
      </c>
      <c r="I3248" s="195">
        <v>2.4862520331500271E-2</v>
      </c>
      <c r="J3248" s="194">
        <v>1</v>
      </c>
      <c r="K3248" s="196">
        <v>12911</v>
      </c>
      <c r="L3248" s="94"/>
      <c r="M3248" s="195">
        <v>4.8000000000000001E-2</v>
      </c>
      <c r="N3248" s="195">
        <v>5.6000000000000001E-2</v>
      </c>
      <c r="O3248" s="195">
        <v>0.372</v>
      </c>
      <c r="P3248" s="195">
        <v>0.38900000000000001</v>
      </c>
      <c r="Q3248" s="195">
        <v>0.222</v>
      </c>
      <c r="R3248" s="195">
        <v>0.23699999999999999</v>
      </c>
      <c r="S3248" s="195">
        <v>7.0999999999999994E-2</v>
      </c>
      <c r="T3248" s="195">
        <v>0.08</v>
      </c>
      <c r="U3248" s="195">
        <v>1.0999999999999999E-2</v>
      </c>
      <c r="V3248" s="195">
        <v>1.4999999999999999E-2</v>
      </c>
      <c r="W3248" s="195">
        <v>0.216</v>
      </c>
      <c r="X3248" s="195">
        <v>0.23100000000000001</v>
      </c>
      <c r="Y3248" s="195">
        <v>0</v>
      </c>
      <c r="Z3248" s="195">
        <v>1E-3</v>
      </c>
      <c r="AA3248" s="195">
        <v>2.1999999999999999E-2</v>
      </c>
      <c r="AB3248" s="195">
        <v>2.8000000000000001E-2</v>
      </c>
    </row>
    <row r="3249" spans="1:28" x14ac:dyDescent="0.25">
      <c r="A3249" s="94" t="s">
        <v>4692</v>
      </c>
      <c r="B3249" s="195" t="s">
        <v>143</v>
      </c>
      <c r="C3249" s="195">
        <v>0.4838709677419355</v>
      </c>
      <c r="D3249" s="195">
        <v>0.21236559139784947</v>
      </c>
      <c r="E3249" s="195">
        <v>7.2580645161290328E-2</v>
      </c>
      <c r="F3249" s="195">
        <v>5.3763440860215058E-3</v>
      </c>
      <c r="G3249" s="195">
        <v>0.20430107526881722</v>
      </c>
      <c r="H3249" s="195" t="s">
        <v>143</v>
      </c>
      <c r="I3249" s="195">
        <v>2.1505376344086023E-2</v>
      </c>
      <c r="J3249" s="194">
        <v>1.0000000000000002</v>
      </c>
      <c r="K3249" s="196">
        <v>372</v>
      </c>
      <c r="L3249" s="94"/>
      <c r="M3249" s="195" t="s">
        <v>143</v>
      </c>
      <c r="N3249" s="195" t="s">
        <v>143</v>
      </c>
      <c r="O3249" s="195">
        <v>0.434</v>
      </c>
      <c r="P3249" s="195">
        <v>0.53500000000000003</v>
      </c>
      <c r="Q3249" s="195">
        <v>0.17399999999999999</v>
      </c>
      <c r="R3249" s="195">
        <v>0.25700000000000001</v>
      </c>
      <c r="S3249" s="195">
        <v>0.05</v>
      </c>
      <c r="T3249" s="195">
        <v>0.104</v>
      </c>
      <c r="U3249" s="195">
        <v>1E-3</v>
      </c>
      <c r="V3249" s="195">
        <v>1.9E-2</v>
      </c>
      <c r="W3249" s="195">
        <v>0.16600000000000001</v>
      </c>
      <c r="X3249" s="195">
        <v>0.248</v>
      </c>
      <c r="Y3249" s="195" t="s">
        <v>143</v>
      </c>
      <c r="Z3249" s="195" t="s">
        <v>143</v>
      </c>
      <c r="AA3249" s="195">
        <v>1.0999999999999999E-2</v>
      </c>
      <c r="AB3249" s="195">
        <v>4.2000000000000003E-2</v>
      </c>
    </row>
    <row r="3250" spans="1:28" x14ac:dyDescent="0.25">
      <c r="A3250" s="94" t="s">
        <v>4693</v>
      </c>
      <c r="B3250" s="195" t="s">
        <v>143</v>
      </c>
      <c r="C3250" s="195">
        <v>0.14242424242424243</v>
      </c>
      <c r="D3250" s="195">
        <v>0.18787878787878787</v>
      </c>
      <c r="E3250" s="195">
        <v>4.2424242424242427E-2</v>
      </c>
      <c r="F3250" s="195">
        <v>9.0909090909090905E-3</v>
      </c>
      <c r="G3250" s="195">
        <v>0.5696969696969697</v>
      </c>
      <c r="H3250" s="195">
        <v>6.0606060606060606E-3</v>
      </c>
      <c r="I3250" s="195">
        <v>4.2424242424242427E-2</v>
      </c>
      <c r="J3250" s="194">
        <v>1</v>
      </c>
      <c r="K3250" s="196">
        <v>330</v>
      </c>
      <c r="L3250" s="94"/>
      <c r="M3250" s="195" t="s">
        <v>143</v>
      </c>
      <c r="N3250" s="195" t="s">
        <v>143</v>
      </c>
      <c r="O3250" s="195">
        <v>0.109</v>
      </c>
      <c r="P3250" s="195">
        <v>0.184</v>
      </c>
      <c r="Q3250" s="195">
        <v>0.14899999999999999</v>
      </c>
      <c r="R3250" s="195">
        <v>0.23400000000000001</v>
      </c>
      <c r="S3250" s="195">
        <v>2.5000000000000001E-2</v>
      </c>
      <c r="T3250" s="195">
        <v>7.0000000000000007E-2</v>
      </c>
      <c r="U3250" s="195">
        <v>3.0000000000000001E-3</v>
      </c>
      <c r="V3250" s="195">
        <v>2.5999999999999999E-2</v>
      </c>
      <c r="W3250" s="195">
        <v>0.51600000000000001</v>
      </c>
      <c r="X3250" s="195">
        <v>0.622</v>
      </c>
      <c r="Y3250" s="195">
        <v>2E-3</v>
      </c>
      <c r="Z3250" s="195">
        <v>2.1999999999999999E-2</v>
      </c>
      <c r="AA3250" s="195">
        <v>2.5000000000000001E-2</v>
      </c>
      <c r="AB3250" s="195">
        <v>7.0000000000000007E-2</v>
      </c>
    </row>
    <row r="3251" spans="1:28" x14ac:dyDescent="0.25">
      <c r="A3251" s="94" t="s">
        <v>4694</v>
      </c>
      <c r="B3251" s="195">
        <v>0.4392361111111111</v>
      </c>
      <c r="C3251" s="195">
        <v>2.6041666666666665E-3</v>
      </c>
      <c r="D3251" s="195">
        <v>0.52864583333333337</v>
      </c>
      <c r="E3251" s="195">
        <v>1.1284722222222222E-2</v>
      </c>
      <c r="F3251" s="195" t="s">
        <v>143</v>
      </c>
      <c r="G3251" s="195">
        <v>3.472222222222222E-3</v>
      </c>
      <c r="H3251" s="195" t="s">
        <v>143</v>
      </c>
      <c r="I3251" s="195">
        <v>1.4756944444444444E-2</v>
      </c>
      <c r="J3251" s="194">
        <v>1</v>
      </c>
      <c r="K3251" s="196">
        <v>1152</v>
      </c>
      <c r="L3251" s="94"/>
      <c r="M3251" s="195">
        <v>0.41099999999999998</v>
      </c>
      <c r="N3251" s="195">
        <v>0.46800000000000003</v>
      </c>
      <c r="O3251" s="195">
        <v>1E-3</v>
      </c>
      <c r="P3251" s="195">
        <v>8.0000000000000002E-3</v>
      </c>
      <c r="Q3251" s="195">
        <v>0.5</v>
      </c>
      <c r="R3251" s="195">
        <v>0.55700000000000005</v>
      </c>
      <c r="S3251" s="195">
        <v>7.0000000000000001E-3</v>
      </c>
      <c r="T3251" s="195">
        <v>1.9E-2</v>
      </c>
      <c r="U3251" s="195" t="s">
        <v>143</v>
      </c>
      <c r="V3251" s="195" t="s">
        <v>143</v>
      </c>
      <c r="W3251" s="195">
        <v>1E-3</v>
      </c>
      <c r="X3251" s="195">
        <v>8.9999999999999993E-3</v>
      </c>
      <c r="Y3251" s="195" t="s">
        <v>143</v>
      </c>
      <c r="Z3251" s="195" t="s">
        <v>143</v>
      </c>
      <c r="AA3251" s="195">
        <v>8.9999999999999993E-3</v>
      </c>
      <c r="AB3251" s="195">
        <v>2.4E-2</v>
      </c>
    </row>
    <row r="3252" spans="1:28" x14ac:dyDescent="0.25">
      <c r="A3252" s="94" t="s">
        <v>4695</v>
      </c>
      <c r="B3252" s="195">
        <v>7.7524893314367002E-2</v>
      </c>
      <c r="C3252" s="195">
        <v>0.35135135135135137</v>
      </c>
      <c r="D3252" s="195">
        <v>0.2233285917496444</v>
      </c>
      <c r="E3252" s="195">
        <v>5.9032716927453772E-2</v>
      </c>
      <c r="F3252" s="195">
        <v>2.9160739687055477E-2</v>
      </c>
      <c r="G3252" s="195">
        <v>0.2411095305832148</v>
      </c>
      <c r="H3252" s="195">
        <v>7.1123755334281653E-4</v>
      </c>
      <c r="I3252" s="195">
        <v>1.7780938833570414E-2</v>
      </c>
      <c r="J3252" s="194">
        <v>1</v>
      </c>
      <c r="K3252" s="196">
        <v>1406</v>
      </c>
      <c r="L3252" s="94"/>
      <c r="M3252" s="195">
        <v>6.5000000000000002E-2</v>
      </c>
      <c r="N3252" s="195">
        <v>9.2999999999999999E-2</v>
      </c>
      <c r="O3252" s="195">
        <v>0.32700000000000001</v>
      </c>
      <c r="P3252" s="195">
        <v>0.377</v>
      </c>
      <c r="Q3252" s="195">
        <v>0.20200000000000001</v>
      </c>
      <c r="R3252" s="195">
        <v>0.246</v>
      </c>
      <c r="S3252" s="195">
        <v>4.8000000000000001E-2</v>
      </c>
      <c r="T3252" s="195">
        <v>7.2999999999999995E-2</v>
      </c>
      <c r="U3252" s="195">
        <v>2.1999999999999999E-2</v>
      </c>
      <c r="V3252" s="195">
        <v>3.9E-2</v>
      </c>
      <c r="W3252" s="195">
        <v>0.219</v>
      </c>
      <c r="X3252" s="195">
        <v>0.26400000000000001</v>
      </c>
      <c r="Y3252" s="195">
        <v>0</v>
      </c>
      <c r="Z3252" s="195">
        <v>4.0000000000000001E-3</v>
      </c>
      <c r="AA3252" s="195">
        <v>1.2E-2</v>
      </c>
      <c r="AB3252" s="195">
        <v>2.5999999999999999E-2</v>
      </c>
    </row>
    <row r="3253" spans="1:28" x14ac:dyDescent="0.25">
      <c r="A3253" s="94" t="s">
        <v>4696</v>
      </c>
      <c r="B3253" s="195">
        <v>0.28951656708310702</v>
      </c>
      <c r="C3253" s="195">
        <v>0.57468766974470398</v>
      </c>
      <c r="D3253" s="195">
        <v>5.9206952743074415E-2</v>
      </c>
      <c r="E3253" s="195">
        <v>1.0320478001086366E-2</v>
      </c>
      <c r="F3253" s="195">
        <v>1.0863661053775121E-3</v>
      </c>
      <c r="G3253" s="195">
        <v>4.5627376425855515E-2</v>
      </c>
      <c r="H3253" s="195">
        <v>1.0863661053775121E-3</v>
      </c>
      <c r="I3253" s="195">
        <v>1.8468223791417708E-2</v>
      </c>
      <c r="J3253" s="194">
        <v>0.99999999999999989</v>
      </c>
      <c r="K3253" s="196">
        <v>1841</v>
      </c>
      <c r="L3253" s="94"/>
      <c r="M3253" s="195">
        <v>0.26900000000000002</v>
      </c>
      <c r="N3253" s="195">
        <v>0.311</v>
      </c>
      <c r="O3253" s="195">
        <v>0.55200000000000005</v>
      </c>
      <c r="P3253" s="195">
        <v>0.59699999999999998</v>
      </c>
      <c r="Q3253" s="195">
        <v>4.9000000000000002E-2</v>
      </c>
      <c r="R3253" s="195">
        <v>7.0999999999999994E-2</v>
      </c>
      <c r="S3253" s="195">
        <v>7.0000000000000001E-3</v>
      </c>
      <c r="T3253" s="195">
        <v>1.6E-2</v>
      </c>
      <c r="U3253" s="195">
        <v>0</v>
      </c>
      <c r="V3253" s="195">
        <v>4.0000000000000001E-3</v>
      </c>
      <c r="W3253" s="195">
        <v>3.6999999999999998E-2</v>
      </c>
      <c r="X3253" s="195">
        <v>5.6000000000000001E-2</v>
      </c>
      <c r="Y3253" s="195">
        <v>0</v>
      </c>
      <c r="Z3253" s="195">
        <v>4.0000000000000001E-3</v>
      </c>
      <c r="AA3253" s="195">
        <v>1.2999999999999999E-2</v>
      </c>
      <c r="AB3253" s="195">
        <v>2.5999999999999999E-2</v>
      </c>
    </row>
    <row r="3254" spans="1:28" x14ac:dyDescent="0.25">
      <c r="A3254" s="94" t="s">
        <v>4697</v>
      </c>
      <c r="B3254" s="195" t="s">
        <v>143</v>
      </c>
      <c r="C3254" s="195">
        <v>0.35597189695550352</v>
      </c>
      <c r="D3254" s="195">
        <v>0.25292740046838408</v>
      </c>
      <c r="E3254" s="195">
        <v>0.11475409836065574</v>
      </c>
      <c r="F3254" s="195">
        <v>2.34192037470726E-3</v>
      </c>
      <c r="G3254" s="195">
        <v>0.25526932084309134</v>
      </c>
      <c r="H3254" s="195" t="s">
        <v>143</v>
      </c>
      <c r="I3254" s="195">
        <v>1.873536299765808E-2</v>
      </c>
      <c r="J3254" s="194">
        <v>1</v>
      </c>
      <c r="K3254" s="196">
        <v>427</v>
      </c>
      <c r="L3254" s="94"/>
      <c r="M3254" s="195" t="s">
        <v>143</v>
      </c>
      <c r="N3254" s="195" t="s">
        <v>143</v>
      </c>
      <c r="O3254" s="195">
        <v>0.312</v>
      </c>
      <c r="P3254" s="195">
        <v>0.40200000000000002</v>
      </c>
      <c r="Q3254" s="195">
        <v>0.214</v>
      </c>
      <c r="R3254" s="195">
        <v>0.29599999999999999</v>
      </c>
      <c r="S3254" s="195">
        <v>8.7999999999999995E-2</v>
      </c>
      <c r="T3254" s="195">
        <v>0.14799999999999999</v>
      </c>
      <c r="U3254" s="195">
        <v>0</v>
      </c>
      <c r="V3254" s="195">
        <v>1.2999999999999999E-2</v>
      </c>
      <c r="W3254" s="195">
        <v>0.216</v>
      </c>
      <c r="X3254" s="195">
        <v>0.29899999999999999</v>
      </c>
      <c r="Y3254" s="195" t="s">
        <v>143</v>
      </c>
      <c r="Z3254" s="195" t="s">
        <v>143</v>
      </c>
      <c r="AA3254" s="195">
        <v>0.01</v>
      </c>
      <c r="AB3254" s="195">
        <v>3.6999999999999998E-2</v>
      </c>
    </row>
    <row r="3255" spans="1:28" x14ac:dyDescent="0.25">
      <c r="A3255" s="94" t="s">
        <v>4698</v>
      </c>
      <c r="B3255" s="195" t="s">
        <v>143</v>
      </c>
      <c r="C3255" s="195">
        <v>0.28035435122459612</v>
      </c>
      <c r="D3255" s="195">
        <v>0.22511724856696197</v>
      </c>
      <c r="E3255" s="195">
        <v>0.11360083376758728</v>
      </c>
      <c r="F3255" s="195">
        <v>1.0943199583116207E-2</v>
      </c>
      <c r="G3255" s="195">
        <v>0.3449713392391871</v>
      </c>
      <c r="H3255" s="195" t="s">
        <v>143</v>
      </c>
      <c r="I3255" s="195">
        <v>2.5013027618551328E-2</v>
      </c>
      <c r="J3255" s="194">
        <v>0.99999999999999989</v>
      </c>
      <c r="K3255" s="196">
        <v>1919</v>
      </c>
      <c r="L3255" s="94"/>
      <c r="M3255" s="195" t="s">
        <v>143</v>
      </c>
      <c r="N3255" s="195" t="s">
        <v>143</v>
      </c>
      <c r="O3255" s="195">
        <v>0.26100000000000001</v>
      </c>
      <c r="P3255" s="195">
        <v>0.30099999999999999</v>
      </c>
      <c r="Q3255" s="195">
        <v>0.20699999999999999</v>
      </c>
      <c r="R3255" s="195">
        <v>0.24399999999999999</v>
      </c>
      <c r="S3255" s="195">
        <v>0.1</v>
      </c>
      <c r="T3255" s="195">
        <v>0.129</v>
      </c>
      <c r="U3255" s="195">
        <v>7.0000000000000001E-3</v>
      </c>
      <c r="V3255" s="195">
        <v>1.7000000000000001E-2</v>
      </c>
      <c r="W3255" s="195">
        <v>0.32400000000000001</v>
      </c>
      <c r="X3255" s="195">
        <v>0.36699999999999999</v>
      </c>
      <c r="Y3255" s="195" t="s">
        <v>143</v>
      </c>
      <c r="Z3255" s="195" t="s">
        <v>143</v>
      </c>
      <c r="AA3255" s="195">
        <v>1.9E-2</v>
      </c>
      <c r="AB3255" s="195">
        <v>3.3000000000000002E-2</v>
      </c>
    </row>
    <row r="3256" spans="1:28" x14ac:dyDescent="0.25">
      <c r="A3256" s="94" t="s">
        <v>4699</v>
      </c>
      <c r="B3256" s="195" t="s">
        <v>143</v>
      </c>
      <c r="C3256" s="195">
        <v>0.66738197424892709</v>
      </c>
      <c r="D3256" s="195">
        <v>0.24892703862660945</v>
      </c>
      <c r="E3256" s="195">
        <v>2.575107296137339E-2</v>
      </c>
      <c r="F3256" s="195">
        <v>2.1459227467811159E-3</v>
      </c>
      <c r="G3256" s="195">
        <v>1.2875536480686695E-2</v>
      </c>
      <c r="H3256" s="195" t="s">
        <v>143</v>
      </c>
      <c r="I3256" s="195">
        <v>4.2918454935622317E-2</v>
      </c>
      <c r="J3256" s="194">
        <v>1.0000000000000002</v>
      </c>
      <c r="K3256" s="196">
        <v>466</v>
      </c>
      <c r="L3256" s="94"/>
      <c r="M3256" s="195" t="s">
        <v>143</v>
      </c>
      <c r="N3256" s="195" t="s">
        <v>143</v>
      </c>
      <c r="O3256" s="195">
        <v>0.623</v>
      </c>
      <c r="P3256" s="195">
        <v>0.70899999999999996</v>
      </c>
      <c r="Q3256" s="195">
        <v>0.21199999999999999</v>
      </c>
      <c r="R3256" s="195">
        <v>0.28999999999999998</v>
      </c>
      <c r="S3256" s="195">
        <v>1.4999999999999999E-2</v>
      </c>
      <c r="T3256" s="195">
        <v>4.3999999999999997E-2</v>
      </c>
      <c r="U3256" s="195">
        <v>0</v>
      </c>
      <c r="V3256" s="195">
        <v>1.2E-2</v>
      </c>
      <c r="W3256" s="195">
        <v>6.0000000000000001E-3</v>
      </c>
      <c r="X3256" s="195">
        <v>2.8000000000000001E-2</v>
      </c>
      <c r="Y3256" s="195" t="s">
        <v>143</v>
      </c>
      <c r="Z3256" s="195" t="s">
        <v>143</v>
      </c>
      <c r="AA3256" s="195">
        <v>2.8000000000000001E-2</v>
      </c>
      <c r="AB3256" s="195">
        <v>6.5000000000000002E-2</v>
      </c>
    </row>
    <row r="3257" spans="1:28" x14ac:dyDescent="0.25">
      <c r="A3257" s="94" t="s">
        <v>4700</v>
      </c>
      <c r="B3257" s="195" t="s">
        <v>143</v>
      </c>
      <c r="C3257" s="195">
        <v>0.30905511811023623</v>
      </c>
      <c r="D3257" s="195">
        <v>0.29921259842519687</v>
      </c>
      <c r="E3257" s="195">
        <v>8.6614173228346455E-2</v>
      </c>
      <c r="F3257" s="195">
        <v>5.905511811023622E-3</v>
      </c>
      <c r="G3257" s="195">
        <v>0.27559055118110237</v>
      </c>
      <c r="H3257" s="195" t="s">
        <v>143</v>
      </c>
      <c r="I3257" s="195">
        <v>2.3622047244094488E-2</v>
      </c>
      <c r="J3257" s="194">
        <v>1</v>
      </c>
      <c r="K3257" s="196">
        <v>508</v>
      </c>
      <c r="L3257" s="94"/>
      <c r="M3257" s="195" t="s">
        <v>143</v>
      </c>
      <c r="N3257" s="195" t="s">
        <v>143</v>
      </c>
      <c r="O3257" s="195">
        <v>0.27</v>
      </c>
      <c r="P3257" s="195">
        <v>0.35099999999999998</v>
      </c>
      <c r="Q3257" s="195">
        <v>0.26100000000000001</v>
      </c>
      <c r="R3257" s="195">
        <v>0.34</v>
      </c>
      <c r="S3257" s="195">
        <v>6.5000000000000002E-2</v>
      </c>
      <c r="T3257" s="195">
        <v>0.114</v>
      </c>
      <c r="U3257" s="195">
        <v>2E-3</v>
      </c>
      <c r="V3257" s="195">
        <v>1.7000000000000001E-2</v>
      </c>
      <c r="W3257" s="195">
        <v>0.23899999999999999</v>
      </c>
      <c r="X3257" s="195">
        <v>0.316</v>
      </c>
      <c r="Y3257" s="195" t="s">
        <v>143</v>
      </c>
      <c r="Z3257" s="195" t="s">
        <v>143</v>
      </c>
      <c r="AA3257" s="195">
        <v>1.4E-2</v>
      </c>
      <c r="AB3257" s="195">
        <v>4.1000000000000002E-2</v>
      </c>
    </row>
    <row r="3258" spans="1:28" x14ac:dyDescent="0.25">
      <c r="A3258" s="94" t="s">
        <v>4701</v>
      </c>
      <c r="B3258" s="195" t="s">
        <v>143</v>
      </c>
      <c r="C3258" s="195">
        <v>0.4880239520958084</v>
      </c>
      <c r="D3258" s="195">
        <v>0.1377245508982036</v>
      </c>
      <c r="E3258" s="195">
        <v>6.5868263473053898E-2</v>
      </c>
      <c r="F3258" s="195">
        <v>8.0838323353293412E-2</v>
      </c>
      <c r="G3258" s="195">
        <v>0.21257485029940121</v>
      </c>
      <c r="H3258" s="195" t="s">
        <v>143</v>
      </c>
      <c r="I3258" s="195">
        <v>1.4970059880239521E-2</v>
      </c>
      <c r="J3258" s="194">
        <v>0.99999999999999989</v>
      </c>
      <c r="K3258" s="196">
        <v>334</v>
      </c>
      <c r="L3258" s="94"/>
      <c r="M3258" s="195" t="s">
        <v>143</v>
      </c>
      <c r="N3258" s="195" t="s">
        <v>143</v>
      </c>
      <c r="O3258" s="195">
        <v>0.435</v>
      </c>
      <c r="P3258" s="195">
        <v>0.54100000000000004</v>
      </c>
      <c r="Q3258" s="195">
        <v>0.105</v>
      </c>
      <c r="R3258" s="195">
        <v>0.17899999999999999</v>
      </c>
      <c r="S3258" s="195">
        <v>4.3999999999999997E-2</v>
      </c>
      <c r="T3258" s="195">
        <v>9.8000000000000004E-2</v>
      </c>
      <c r="U3258" s="195">
        <v>5.6000000000000001E-2</v>
      </c>
      <c r="V3258" s="195">
        <v>0.115</v>
      </c>
      <c r="W3258" s="195">
        <v>0.17199999999999999</v>
      </c>
      <c r="X3258" s="195">
        <v>0.26</v>
      </c>
      <c r="Y3258" s="195" t="s">
        <v>143</v>
      </c>
      <c r="Z3258" s="195" t="s">
        <v>143</v>
      </c>
      <c r="AA3258" s="195">
        <v>6.0000000000000001E-3</v>
      </c>
      <c r="AB3258" s="195">
        <v>3.5000000000000003E-2</v>
      </c>
    </row>
    <row r="3259" spans="1:28" x14ac:dyDescent="0.25">
      <c r="A3259" s="94" t="s">
        <v>4702</v>
      </c>
      <c r="B3259" s="195" t="s">
        <v>143</v>
      </c>
      <c r="C3259" s="195">
        <v>0.16184971098265896</v>
      </c>
      <c r="D3259" s="195">
        <v>0.2138728323699422</v>
      </c>
      <c r="E3259" s="195">
        <v>8.3815028901734104E-2</v>
      </c>
      <c r="F3259" s="195">
        <v>2.8901734104046242E-2</v>
      </c>
      <c r="G3259" s="195">
        <v>0.49421965317919075</v>
      </c>
      <c r="H3259" s="195" t="s">
        <v>143</v>
      </c>
      <c r="I3259" s="195">
        <v>1.7341040462427744E-2</v>
      </c>
      <c r="J3259" s="194">
        <v>1</v>
      </c>
      <c r="K3259" s="196">
        <v>346</v>
      </c>
      <c r="L3259" s="94"/>
      <c r="M3259" s="195" t="s">
        <v>143</v>
      </c>
      <c r="N3259" s="195" t="s">
        <v>143</v>
      </c>
      <c r="O3259" s="195">
        <v>0.127</v>
      </c>
      <c r="P3259" s="195">
        <v>0.20399999999999999</v>
      </c>
      <c r="Q3259" s="195">
        <v>0.17399999999999999</v>
      </c>
      <c r="R3259" s="195">
        <v>0.26</v>
      </c>
      <c r="S3259" s="195">
        <v>5.8999999999999997E-2</v>
      </c>
      <c r="T3259" s="195">
        <v>0.11799999999999999</v>
      </c>
      <c r="U3259" s="195">
        <v>1.6E-2</v>
      </c>
      <c r="V3259" s="195">
        <v>5.1999999999999998E-2</v>
      </c>
      <c r="W3259" s="195">
        <v>0.442</v>
      </c>
      <c r="X3259" s="195">
        <v>0.54700000000000004</v>
      </c>
      <c r="Y3259" s="195" t="s">
        <v>143</v>
      </c>
      <c r="Z3259" s="195" t="s">
        <v>143</v>
      </c>
      <c r="AA3259" s="195">
        <v>8.0000000000000002E-3</v>
      </c>
      <c r="AB3259" s="195">
        <v>3.6999999999999998E-2</v>
      </c>
    </row>
    <row r="3260" spans="1:28" x14ac:dyDescent="0.25">
      <c r="A3260" s="94" t="s">
        <v>4703</v>
      </c>
      <c r="B3260" s="195" t="s">
        <v>143</v>
      </c>
      <c r="C3260" s="195">
        <v>0.50134952766531715</v>
      </c>
      <c r="D3260" s="195">
        <v>0.33333333333333331</v>
      </c>
      <c r="E3260" s="195">
        <v>4.6558704453441298E-2</v>
      </c>
      <c r="F3260" s="195">
        <v>5.3981106612685558E-3</v>
      </c>
      <c r="G3260" s="195">
        <v>9.1767881241565458E-2</v>
      </c>
      <c r="H3260" s="195">
        <v>1.3495276653171389E-3</v>
      </c>
      <c r="I3260" s="195">
        <v>2.0242914979757085E-2</v>
      </c>
      <c r="J3260" s="194">
        <v>1.0000000000000002</v>
      </c>
      <c r="K3260" s="196">
        <v>1482</v>
      </c>
      <c r="L3260" s="94"/>
      <c r="M3260" s="195" t="s">
        <v>143</v>
      </c>
      <c r="N3260" s="195" t="s">
        <v>143</v>
      </c>
      <c r="O3260" s="195">
        <v>0.47599999999999998</v>
      </c>
      <c r="P3260" s="195">
        <v>0.52700000000000002</v>
      </c>
      <c r="Q3260" s="195">
        <v>0.31</v>
      </c>
      <c r="R3260" s="195">
        <v>0.35799999999999998</v>
      </c>
      <c r="S3260" s="195">
        <v>3.6999999999999998E-2</v>
      </c>
      <c r="T3260" s="195">
        <v>5.8999999999999997E-2</v>
      </c>
      <c r="U3260" s="195">
        <v>3.0000000000000001E-3</v>
      </c>
      <c r="V3260" s="195">
        <v>1.0999999999999999E-2</v>
      </c>
      <c r="W3260" s="195">
        <v>7.8E-2</v>
      </c>
      <c r="X3260" s="195">
        <v>0.108</v>
      </c>
      <c r="Y3260" s="195">
        <v>0</v>
      </c>
      <c r="Z3260" s="195">
        <v>5.0000000000000001E-3</v>
      </c>
      <c r="AA3260" s="195">
        <v>1.4E-2</v>
      </c>
      <c r="AB3260" s="195">
        <v>2.9000000000000001E-2</v>
      </c>
    </row>
    <row r="3261" spans="1:28" x14ac:dyDescent="0.25">
      <c r="A3261" s="94" t="s">
        <v>4704</v>
      </c>
      <c r="B3261" s="195" t="s">
        <v>143</v>
      </c>
      <c r="C3261" s="195">
        <v>0.52760736196319014</v>
      </c>
      <c r="D3261" s="195">
        <v>0.26993865030674846</v>
      </c>
      <c r="E3261" s="195">
        <v>8.2822085889570546E-2</v>
      </c>
      <c r="F3261" s="195" t="s">
        <v>143</v>
      </c>
      <c r="G3261" s="195">
        <v>9.5092024539877307E-2</v>
      </c>
      <c r="H3261" s="195" t="s">
        <v>143</v>
      </c>
      <c r="I3261" s="195">
        <v>2.4539877300613498E-2</v>
      </c>
      <c r="J3261" s="194">
        <v>0.99999999999999989</v>
      </c>
      <c r="K3261" s="196">
        <v>326</v>
      </c>
      <c r="L3261" s="94"/>
      <c r="M3261" s="195" t="s">
        <v>143</v>
      </c>
      <c r="N3261" s="195" t="s">
        <v>143</v>
      </c>
      <c r="O3261" s="195">
        <v>0.47299999999999998</v>
      </c>
      <c r="P3261" s="195">
        <v>0.58099999999999996</v>
      </c>
      <c r="Q3261" s="195">
        <v>0.22500000000000001</v>
      </c>
      <c r="R3261" s="195">
        <v>0.32100000000000001</v>
      </c>
      <c r="S3261" s="195">
        <v>5.8000000000000003E-2</v>
      </c>
      <c r="T3261" s="195">
        <v>0.11799999999999999</v>
      </c>
      <c r="U3261" s="195" t="s">
        <v>143</v>
      </c>
      <c r="V3261" s="195" t="s">
        <v>143</v>
      </c>
      <c r="W3261" s="195">
        <v>6.8000000000000005E-2</v>
      </c>
      <c r="X3261" s="195">
        <v>0.13200000000000001</v>
      </c>
      <c r="Y3261" s="195" t="s">
        <v>143</v>
      </c>
      <c r="Z3261" s="195" t="s">
        <v>143</v>
      </c>
      <c r="AA3261" s="195">
        <v>1.2E-2</v>
      </c>
      <c r="AB3261" s="195">
        <v>4.8000000000000001E-2</v>
      </c>
    </row>
    <row r="3262" spans="1:28" x14ac:dyDescent="0.25">
      <c r="A3262" s="94"/>
      <c r="B3262" s="195"/>
      <c r="C3262" s="195"/>
      <c r="D3262" s="195"/>
      <c r="E3262" s="195"/>
      <c r="F3262" s="195"/>
      <c r="G3262" s="195"/>
      <c r="H3262" s="195"/>
      <c r="I3262" s="195"/>
      <c r="J3262" s="194"/>
      <c r="K3262" s="196"/>
      <c r="L3262" s="94"/>
      <c r="M3262" s="195"/>
      <c r="N3262" s="195"/>
      <c r="O3262" s="195"/>
      <c r="P3262" s="195"/>
      <c r="Q3262" s="195"/>
      <c r="R3262" s="195"/>
      <c r="S3262" s="195"/>
      <c r="T3262" s="195"/>
      <c r="U3262" s="195"/>
      <c r="V3262" s="195"/>
      <c r="W3262" s="195"/>
      <c r="X3262" s="195"/>
      <c r="Y3262" s="195"/>
      <c r="Z3262" s="195"/>
      <c r="AA3262" s="195"/>
      <c r="AB3262" s="195"/>
    </row>
    <row r="3263" spans="1:28" x14ac:dyDescent="0.25">
      <c r="A3263" s="94"/>
      <c r="B3263" s="195"/>
      <c r="C3263" s="195"/>
      <c r="D3263" s="195"/>
      <c r="E3263" s="195"/>
      <c r="F3263" s="195"/>
      <c r="G3263" s="195"/>
      <c r="H3263" s="195"/>
      <c r="I3263" s="195"/>
      <c r="J3263" s="194"/>
      <c r="K3263" s="196"/>
      <c r="L3263" s="94"/>
      <c r="M3263" s="195"/>
      <c r="N3263" s="195"/>
      <c r="O3263" s="195"/>
      <c r="P3263" s="195"/>
      <c r="Q3263" s="195"/>
      <c r="R3263" s="195"/>
      <c r="S3263" s="195"/>
      <c r="T3263" s="195"/>
      <c r="U3263" s="195"/>
      <c r="V3263" s="195"/>
      <c r="W3263" s="195"/>
      <c r="X3263" s="195"/>
      <c r="Y3263" s="195"/>
      <c r="Z3263" s="195"/>
      <c r="AA3263" s="195"/>
      <c r="AB3263" s="195"/>
    </row>
    <row r="3264" spans="1:28" x14ac:dyDescent="0.25">
      <c r="A3264" s="94"/>
      <c r="B3264" s="195"/>
      <c r="C3264" s="195"/>
      <c r="D3264" s="195"/>
      <c r="E3264" s="195"/>
      <c r="F3264" s="195"/>
      <c r="G3264" s="195"/>
      <c r="H3264" s="195"/>
      <c r="I3264" s="195"/>
      <c r="J3264" s="194"/>
      <c r="K3264" s="196"/>
      <c r="L3264" s="94"/>
      <c r="M3264" s="195"/>
      <c r="N3264" s="195"/>
      <c r="O3264" s="195"/>
      <c r="P3264" s="195"/>
      <c r="Q3264" s="195"/>
      <c r="R3264" s="195"/>
      <c r="S3264" s="195"/>
      <c r="T3264" s="195"/>
      <c r="U3264" s="195"/>
      <c r="V3264" s="195"/>
      <c r="W3264" s="195"/>
      <c r="X3264" s="195"/>
      <c r="Y3264" s="195"/>
      <c r="Z3264" s="195"/>
      <c r="AA3264" s="195"/>
      <c r="AB3264" s="195"/>
    </row>
    <row r="3265" spans="1:28" x14ac:dyDescent="0.25">
      <c r="A3265" s="94"/>
      <c r="B3265" s="195"/>
      <c r="C3265" s="195"/>
      <c r="D3265" s="195"/>
      <c r="E3265" s="195"/>
      <c r="F3265" s="195"/>
      <c r="G3265" s="195"/>
      <c r="H3265" s="195"/>
      <c r="I3265" s="195"/>
      <c r="J3265" s="194"/>
      <c r="K3265" s="196"/>
      <c r="L3265" s="94"/>
      <c r="M3265" s="195"/>
      <c r="N3265" s="195"/>
      <c r="O3265" s="195"/>
      <c r="P3265" s="195"/>
      <c r="Q3265" s="195"/>
      <c r="R3265" s="195"/>
      <c r="S3265" s="195"/>
      <c r="T3265" s="195"/>
      <c r="U3265" s="195"/>
      <c r="V3265" s="195"/>
      <c r="W3265" s="195"/>
      <c r="X3265" s="195"/>
      <c r="Y3265" s="195"/>
      <c r="Z3265" s="195"/>
      <c r="AA3265" s="195"/>
      <c r="AB3265" s="195"/>
    </row>
    <row r="3266" spans="1:28" x14ac:dyDescent="0.25">
      <c r="A3266" s="94"/>
      <c r="B3266" s="195"/>
      <c r="C3266" s="195"/>
      <c r="D3266" s="195"/>
      <c r="E3266" s="195"/>
      <c r="F3266" s="195"/>
      <c r="G3266" s="195"/>
      <c r="H3266" s="195"/>
      <c r="I3266" s="195"/>
      <c r="J3266" s="194"/>
      <c r="K3266" s="196"/>
      <c r="L3266" s="94"/>
      <c r="M3266" s="195"/>
      <c r="N3266" s="195"/>
      <c r="O3266" s="195"/>
      <c r="P3266" s="195"/>
      <c r="Q3266" s="195"/>
      <c r="R3266" s="195"/>
      <c r="S3266" s="195"/>
      <c r="T3266" s="195"/>
      <c r="U3266" s="195"/>
      <c r="V3266" s="195"/>
      <c r="W3266" s="195"/>
      <c r="X3266" s="195"/>
      <c r="Y3266" s="195"/>
      <c r="Z3266" s="195"/>
      <c r="AA3266" s="195"/>
      <c r="AB3266" s="195"/>
    </row>
    <row r="3267" spans="1:28" x14ac:dyDescent="0.25">
      <c r="A3267" s="94"/>
      <c r="B3267" s="195"/>
      <c r="C3267" s="195"/>
      <c r="D3267" s="195"/>
      <c r="E3267" s="195"/>
      <c r="F3267" s="195"/>
      <c r="G3267" s="195"/>
      <c r="H3267" s="195"/>
      <c r="I3267" s="195"/>
      <c r="J3267" s="194"/>
      <c r="K3267" s="196"/>
      <c r="L3267" s="94"/>
      <c r="M3267" s="195"/>
      <c r="N3267" s="195"/>
      <c r="O3267" s="195"/>
      <c r="P3267" s="195"/>
      <c r="Q3267" s="195"/>
      <c r="R3267" s="195"/>
      <c r="S3267" s="195"/>
      <c r="T3267" s="195"/>
      <c r="U3267" s="195"/>
      <c r="V3267" s="195"/>
      <c r="W3267" s="195"/>
      <c r="X3267" s="195"/>
      <c r="Y3267" s="195"/>
      <c r="Z3267" s="195"/>
      <c r="AA3267" s="195"/>
      <c r="AB3267" s="195"/>
    </row>
    <row r="3268" spans="1:28" x14ac:dyDescent="0.25">
      <c r="A3268" s="94"/>
      <c r="B3268" s="195"/>
      <c r="C3268" s="195"/>
      <c r="D3268" s="195"/>
      <c r="E3268" s="195"/>
      <c r="F3268" s="195"/>
      <c r="G3268" s="195"/>
      <c r="H3268" s="195"/>
      <c r="I3268" s="195"/>
      <c r="J3268" s="194"/>
      <c r="K3268" s="196"/>
      <c r="L3268" s="94"/>
      <c r="M3268" s="195"/>
      <c r="N3268" s="195"/>
      <c r="O3268" s="195"/>
      <c r="P3268" s="195"/>
      <c r="Q3268" s="195"/>
      <c r="R3268" s="195"/>
      <c r="S3268" s="195"/>
      <c r="T3268" s="195"/>
      <c r="U3268" s="195"/>
      <c r="V3268" s="195"/>
      <c r="W3268" s="195"/>
      <c r="X3268" s="195"/>
      <c r="Y3268" s="195"/>
      <c r="Z3268" s="195"/>
      <c r="AA3268" s="195"/>
      <c r="AB3268" s="195"/>
    </row>
    <row r="3269" spans="1:28" x14ac:dyDescent="0.25">
      <c r="A3269" s="94"/>
      <c r="B3269" s="195"/>
      <c r="C3269" s="195"/>
      <c r="D3269" s="195"/>
      <c r="E3269" s="195"/>
      <c r="F3269" s="195"/>
      <c r="G3269" s="195"/>
      <c r="H3269" s="195"/>
      <c r="I3269" s="195"/>
      <c r="J3269" s="194"/>
      <c r="K3269" s="196"/>
      <c r="L3269" s="94"/>
      <c r="M3269" s="195"/>
      <c r="N3269" s="195"/>
      <c r="O3269" s="195"/>
      <c r="P3269" s="195"/>
      <c r="Q3269" s="195"/>
      <c r="R3269" s="195"/>
      <c r="S3269" s="195"/>
      <c r="T3269" s="195"/>
      <c r="U3269" s="195"/>
      <c r="V3269" s="195"/>
      <c r="W3269" s="195"/>
      <c r="X3269" s="195"/>
      <c r="Y3269" s="195"/>
      <c r="Z3269" s="195"/>
      <c r="AA3269" s="195"/>
      <c r="AB3269" s="195"/>
    </row>
    <row r="3270" spans="1:28" x14ac:dyDescent="0.25">
      <c r="A3270" s="94"/>
      <c r="B3270" s="195"/>
      <c r="C3270" s="195"/>
      <c r="D3270" s="195"/>
      <c r="E3270" s="195"/>
      <c r="F3270" s="195"/>
      <c r="G3270" s="195"/>
      <c r="H3270" s="195"/>
      <c r="I3270" s="195"/>
      <c r="J3270" s="194"/>
      <c r="K3270" s="196"/>
      <c r="L3270" s="94"/>
      <c r="M3270" s="195"/>
      <c r="N3270" s="195"/>
      <c r="O3270" s="195"/>
      <c r="P3270" s="195"/>
      <c r="Q3270" s="195"/>
      <c r="R3270" s="195"/>
      <c r="S3270" s="195"/>
      <c r="T3270" s="195"/>
      <c r="U3270" s="195"/>
      <c r="V3270" s="195"/>
      <c r="W3270" s="195"/>
      <c r="X3270" s="195"/>
      <c r="Y3270" s="195"/>
      <c r="Z3270" s="195"/>
      <c r="AA3270" s="195"/>
      <c r="AB3270" s="195"/>
    </row>
    <row r="3271" spans="1:28" x14ac:dyDescent="0.25">
      <c r="A3271" s="94"/>
      <c r="B3271" s="195"/>
      <c r="C3271" s="195"/>
      <c r="D3271" s="195"/>
      <c r="E3271" s="195"/>
      <c r="F3271" s="195"/>
      <c r="G3271" s="195"/>
      <c r="H3271" s="195"/>
      <c r="I3271" s="195"/>
      <c r="J3271" s="194"/>
      <c r="K3271" s="196"/>
      <c r="L3271" s="94"/>
      <c r="M3271" s="195"/>
      <c r="N3271" s="195"/>
      <c r="O3271" s="195"/>
      <c r="P3271" s="195"/>
      <c r="Q3271" s="195"/>
      <c r="R3271" s="195"/>
      <c r="S3271" s="195"/>
      <c r="T3271" s="195"/>
      <c r="U3271" s="195"/>
      <c r="V3271" s="195"/>
      <c r="W3271" s="195"/>
      <c r="X3271" s="195"/>
      <c r="Y3271" s="195"/>
      <c r="Z3271" s="195"/>
      <c r="AA3271" s="195"/>
      <c r="AB3271" s="195"/>
    </row>
    <row r="3272" spans="1:28" x14ac:dyDescent="0.25">
      <c r="A3272" s="94"/>
      <c r="B3272" s="195"/>
      <c r="C3272" s="195"/>
      <c r="D3272" s="195"/>
      <c r="E3272" s="195"/>
      <c r="F3272" s="195"/>
      <c r="G3272" s="195"/>
      <c r="H3272" s="195"/>
      <c r="I3272" s="195"/>
      <c r="J3272" s="194"/>
      <c r="K3272" s="196"/>
      <c r="L3272" s="94"/>
      <c r="M3272" s="195"/>
      <c r="N3272" s="195"/>
      <c r="O3272" s="195"/>
      <c r="P3272" s="195"/>
      <c r="Q3272" s="195"/>
      <c r="R3272" s="195"/>
      <c r="S3272" s="195"/>
      <c r="T3272" s="195"/>
      <c r="U3272" s="195"/>
      <c r="V3272" s="195"/>
      <c r="W3272" s="195"/>
      <c r="X3272" s="195"/>
      <c r="Y3272" s="195"/>
      <c r="Z3272" s="195"/>
      <c r="AA3272" s="195"/>
      <c r="AB3272" s="195"/>
    </row>
    <row r="3273" spans="1:28" x14ac:dyDescent="0.25">
      <c r="A3273" s="94"/>
      <c r="B3273" s="195"/>
      <c r="C3273" s="195"/>
      <c r="D3273" s="195"/>
      <c r="E3273" s="195"/>
      <c r="F3273" s="195"/>
      <c r="G3273" s="195"/>
      <c r="H3273" s="195"/>
      <c r="I3273" s="195"/>
      <c r="J3273" s="194"/>
      <c r="K3273" s="196"/>
      <c r="L3273" s="94"/>
      <c r="M3273" s="195"/>
      <c r="N3273" s="195"/>
      <c r="O3273" s="195"/>
      <c r="P3273" s="195"/>
      <c r="Q3273" s="195"/>
      <c r="R3273" s="195"/>
      <c r="S3273" s="195"/>
      <c r="T3273" s="195"/>
      <c r="U3273" s="195"/>
      <c r="V3273" s="195"/>
      <c r="W3273" s="195"/>
      <c r="X3273" s="195"/>
      <c r="Y3273" s="195"/>
      <c r="Z3273" s="195"/>
      <c r="AA3273" s="195"/>
      <c r="AB3273" s="195"/>
    </row>
    <row r="3274" spans="1:28" x14ac:dyDescent="0.25">
      <c r="A3274" s="94"/>
      <c r="B3274" s="195"/>
      <c r="C3274" s="195"/>
      <c r="D3274" s="195"/>
      <c r="E3274" s="195"/>
      <c r="F3274" s="195"/>
      <c r="G3274" s="195"/>
      <c r="H3274" s="195"/>
      <c r="I3274" s="195"/>
      <c r="J3274" s="194"/>
      <c r="K3274" s="196"/>
      <c r="L3274" s="94"/>
      <c r="M3274" s="195"/>
      <c r="N3274" s="195"/>
      <c r="O3274" s="195"/>
      <c r="P3274" s="195"/>
      <c r="Q3274" s="195"/>
      <c r="R3274" s="195"/>
      <c r="S3274" s="195"/>
      <c r="T3274" s="195"/>
      <c r="U3274" s="195"/>
      <c r="V3274" s="195"/>
      <c r="W3274" s="195"/>
      <c r="X3274" s="195"/>
      <c r="Y3274" s="195"/>
      <c r="Z3274" s="195"/>
      <c r="AA3274" s="195"/>
      <c r="AB3274" s="195"/>
    </row>
    <row r="3275" spans="1:28" x14ac:dyDescent="0.25">
      <c r="A3275" s="94"/>
      <c r="B3275" s="195"/>
      <c r="C3275" s="195"/>
      <c r="D3275" s="195"/>
      <c r="E3275" s="195"/>
      <c r="F3275" s="195"/>
      <c r="G3275" s="195"/>
      <c r="H3275" s="195"/>
      <c r="I3275" s="195"/>
      <c r="J3275" s="194"/>
      <c r="K3275" s="196"/>
      <c r="L3275" s="94"/>
      <c r="M3275" s="195"/>
      <c r="N3275" s="195"/>
      <c r="O3275" s="195"/>
      <c r="P3275" s="195"/>
      <c r="Q3275" s="195"/>
      <c r="R3275" s="195"/>
      <c r="S3275" s="195"/>
      <c r="T3275" s="195"/>
      <c r="U3275" s="195"/>
      <c r="V3275" s="195"/>
      <c r="W3275" s="195"/>
      <c r="X3275" s="195"/>
      <c r="Y3275" s="195"/>
      <c r="Z3275" s="195"/>
      <c r="AA3275" s="195"/>
      <c r="AB3275" s="195"/>
    </row>
    <row r="3276" spans="1:28" x14ac:dyDescent="0.25">
      <c r="A3276" s="94"/>
      <c r="B3276" s="195"/>
      <c r="C3276" s="195"/>
      <c r="D3276" s="195"/>
      <c r="E3276" s="195"/>
      <c r="F3276" s="195"/>
      <c r="G3276" s="195"/>
      <c r="H3276" s="195"/>
      <c r="I3276" s="195"/>
      <c r="J3276" s="194"/>
      <c r="K3276" s="196"/>
      <c r="L3276" s="94"/>
      <c r="M3276" s="195"/>
      <c r="N3276" s="195"/>
      <c r="O3276" s="195"/>
      <c r="P3276" s="195"/>
      <c r="Q3276" s="195"/>
      <c r="R3276" s="195"/>
      <c r="S3276" s="195"/>
      <c r="T3276" s="195"/>
      <c r="U3276" s="195"/>
      <c r="V3276" s="195"/>
      <c r="W3276" s="195"/>
      <c r="X3276" s="195"/>
      <c r="Y3276" s="195"/>
      <c r="Z3276" s="195"/>
      <c r="AA3276" s="195"/>
      <c r="AB3276" s="195"/>
    </row>
    <row r="3277" spans="1:28" x14ac:dyDescent="0.25">
      <c r="A3277" s="94"/>
      <c r="B3277" s="195"/>
      <c r="C3277" s="195"/>
      <c r="D3277" s="195"/>
      <c r="E3277" s="195"/>
      <c r="F3277" s="195"/>
      <c r="G3277" s="195"/>
      <c r="H3277" s="195"/>
      <c r="I3277" s="195"/>
      <c r="J3277" s="194"/>
      <c r="K3277" s="196"/>
      <c r="L3277" s="94"/>
      <c r="M3277" s="195"/>
      <c r="N3277" s="195"/>
      <c r="O3277" s="195"/>
      <c r="P3277" s="195"/>
      <c r="Q3277" s="195"/>
      <c r="R3277" s="195"/>
      <c r="S3277" s="195"/>
      <c r="T3277" s="195"/>
      <c r="U3277" s="195"/>
      <c r="V3277" s="195"/>
      <c r="W3277" s="195"/>
      <c r="X3277" s="195"/>
      <c r="Y3277" s="195"/>
      <c r="Z3277" s="195"/>
      <c r="AA3277" s="195"/>
      <c r="AB3277" s="195"/>
    </row>
    <row r="3278" spans="1:28" x14ac:dyDescent="0.25">
      <c r="A3278" s="94"/>
      <c r="B3278" s="195"/>
      <c r="C3278" s="195"/>
      <c r="D3278" s="195"/>
      <c r="E3278" s="195"/>
      <c r="F3278" s="195"/>
      <c r="G3278" s="195"/>
      <c r="H3278" s="195"/>
      <c r="I3278" s="195"/>
      <c r="J3278" s="194"/>
      <c r="K3278" s="196"/>
      <c r="L3278" s="94"/>
      <c r="M3278" s="195"/>
      <c r="N3278" s="195"/>
      <c r="O3278" s="195"/>
      <c r="P3278" s="195"/>
      <c r="Q3278" s="195"/>
      <c r="R3278" s="195"/>
      <c r="S3278" s="195"/>
      <c r="T3278" s="195"/>
      <c r="U3278" s="195"/>
      <c r="V3278" s="195"/>
      <c r="W3278" s="195"/>
      <c r="X3278" s="195"/>
      <c r="Y3278" s="195"/>
      <c r="Z3278" s="195"/>
      <c r="AA3278" s="195"/>
      <c r="AB3278" s="195"/>
    </row>
    <row r="3279" spans="1:28" x14ac:dyDescent="0.25">
      <c r="A3279" s="94"/>
      <c r="B3279" s="195"/>
      <c r="C3279" s="195"/>
      <c r="D3279" s="195"/>
      <c r="E3279" s="195"/>
      <c r="F3279" s="195"/>
      <c r="G3279" s="195"/>
      <c r="H3279" s="195"/>
      <c r="I3279" s="195"/>
      <c r="J3279" s="194"/>
      <c r="K3279" s="196"/>
      <c r="L3279" s="94"/>
      <c r="M3279" s="195"/>
      <c r="N3279" s="195"/>
      <c r="O3279" s="195"/>
      <c r="P3279" s="195"/>
      <c r="Q3279" s="195"/>
      <c r="R3279" s="195"/>
      <c r="S3279" s="195"/>
      <c r="T3279" s="195"/>
      <c r="U3279" s="195"/>
      <c r="V3279" s="195"/>
      <c r="W3279" s="195"/>
      <c r="X3279" s="195"/>
      <c r="Y3279" s="195"/>
      <c r="Z3279" s="195"/>
      <c r="AA3279" s="195"/>
      <c r="AB3279" s="195"/>
    </row>
    <row r="3280" spans="1:28" x14ac:dyDescent="0.25">
      <c r="A3280" s="94"/>
      <c r="B3280" s="195"/>
      <c r="C3280" s="195"/>
      <c r="D3280" s="195"/>
      <c r="E3280" s="195"/>
      <c r="F3280" s="195"/>
      <c r="G3280" s="195"/>
      <c r="H3280" s="195"/>
      <c r="I3280" s="195"/>
      <c r="J3280" s="194"/>
      <c r="K3280" s="196"/>
      <c r="L3280" s="94"/>
      <c r="M3280" s="195"/>
      <c r="N3280" s="195"/>
      <c r="O3280" s="195"/>
      <c r="P3280" s="195"/>
      <c r="Q3280" s="195"/>
      <c r="R3280" s="195"/>
      <c r="S3280" s="195"/>
      <c r="T3280" s="195"/>
      <c r="U3280" s="195"/>
      <c r="V3280" s="195"/>
      <c r="W3280" s="195"/>
      <c r="X3280" s="195"/>
      <c r="Y3280" s="195"/>
      <c r="Z3280" s="195"/>
      <c r="AA3280" s="195"/>
      <c r="AB3280" s="195"/>
    </row>
    <row r="3281" spans="1:28" x14ac:dyDescent="0.25">
      <c r="A3281" s="94"/>
      <c r="B3281" s="195"/>
      <c r="C3281" s="195"/>
      <c r="D3281" s="195"/>
      <c r="E3281" s="195"/>
      <c r="F3281" s="195"/>
      <c r="G3281" s="195"/>
      <c r="H3281" s="195"/>
      <c r="I3281" s="195"/>
      <c r="J3281" s="194"/>
      <c r="K3281" s="196"/>
      <c r="L3281" s="94"/>
      <c r="M3281" s="195"/>
      <c r="N3281" s="195"/>
      <c r="O3281" s="195"/>
      <c r="P3281" s="195"/>
      <c r="Q3281" s="195"/>
      <c r="R3281" s="195"/>
      <c r="S3281" s="195"/>
      <c r="T3281" s="195"/>
      <c r="U3281" s="195"/>
      <c r="V3281" s="195"/>
      <c r="W3281" s="195"/>
      <c r="X3281" s="195"/>
      <c r="Y3281" s="195"/>
      <c r="Z3281" s="195"/>
      <c r="AA3281" s="195"/>
      <c r="AB3281" s="195"/>
    </row>
    <row r="3282" spans="1:28" x14ac:dyDescent="0.25">
      <c r="A3282" s="94"/>
      <c r="B3282" s="195"/>
      <c r="C3282" s="195"/>
      <c r="D3282" s="195"/>
      <c r="E3282" s="195"/>
      <c r="F3282" s="195"/>
      <c r="G3282" s="195"/>
      <c r="H3282" s="195"/>
      <c r="I3282" s="195"/>
      <c r="J3282" s="194"/>
      <c r="K3282" s="196"/>
      <c r="L3282" s="94"/>
      <c r="M3282" s="195"/>
      <c r="N3282" s="195"/>
      <c r="O3282" s="195"/>
      <c r="P3282" s="195"/>
      <c r="Q3282" s="195"/>
      <c r="R3282" s="195"/>
      <c r="S3282" s="195"/>
      <c r="T3282" s="195"/>
      <c r="U3282" s="195"/>
      <c r="V3282" s="195"/>
      <c r="W3282" s="195"/>
      <c r="X3282" s="195"/>
      <c r="Y3282" s="195"/>
      <c r="Z3282" s="195"/>
      <c r="AA3282" s="195"/>
      <c r="AB3282" s="195"/>
    </row>
    <row r="3283" spans="1:28" x14ac:dyDescent="0.25">
      <c r="A3283" s="94"/>
      <c r="B3283" s="195"/>
      <c r="C3283" s="195"/>
      <c r="D3283" s="195"/>
      <c r="E3283" s="195"/>
      <c r="F3283" s="195"/>
      <c r="G3283" s="195"/>
      <c r="H3283" s="195"/>
      <c r="I3283" s="195"/>
      <c r="J3283" s="194"/>
      <c r="K3283" s="196"/>
      <c r="L3283" s="94"/>
      <c r="M3283" s="195"/>
      <c r="N3283" s="195"/>
      <c r="O3283" s="195"/>
      <c r="P3283" s="195"/>
      <c r="Q3283" s="195"/>
      <c r="R3283" s="195"/>
      <c r="S3283" s="195"/>
      <c r="T3283" s="195"/>
      <c r="U3283" s="195"/>
      <c r="V3283" s="195"/>
      <c r="W3283" s="195"/>
      <c r="X3283" s="195"/>
      <c r="Y3283" s="195"/>
      <c r="Z3283" s="195"/>
      <c r="AA3283" s="195"/>
      <c r="AB3283" s="195"/>
    </row>
    <row r="3284" spans="1:28" x14ac:dyDescent="0.25">
      <c r="A3284" s="94"/>
      <c r="B3284" s="195"/>
      <c r="C3284" s="195"/>
      <c r="D3284" s="195"/>
      <c r="E3284" s="195"/>
      <c r="F3284" s="195"/>
      <c r="G3284" s="195"/>
      <c r="H3284" s="195"/>
      <c r="I3284" s="195"/>
      <c r="J3284" s="194"/>
      <c r="K3284" s="196"/>
      <c r="L3284" s="94"/>
      <c r="M3284" s="195"/>
      <c r="N3284" s="195"/>
      <c r="O3284" s="195"/>
      <c r="P3284" s="195"/>
      <c r="Q3284" s="195"/>
      <c r="R3284" s="195"/>
      <c r="S3284" s="195"/>
      <c r="T3284" s="195"/>
      <c r="U3284" s="195"/>
      <c r="V3284" s="195"/>
      <c r="W3284" s="195"/>
      <c r="X3284" s="195"/>
      <c r="Y3284" s="195"/>
      <c r="Z3284" s="195"/>
      <c r="AA3284" s="195"/>
      <c r="AB3284" s="195"/>
    </row>
    <row r="3285" spans="1:28" x14ac:dyDescent="0.25">
      <c r="A3285" s="94" t="s">
        <v>4705</v>
      </c>
      <c r="B3285" s="195">
        <v>4.3897276140266797E-2</v>
      </c>
      <c r="C3285" s="195">
        <v>0.2456066778496685</v>
      </c>
      <c r="D3285" s="195">
        <v>0.27668743509865007</v>
      </c>
      <c r="E3285" s="195">
        <v>0.1010024762361211</v>
      </c>
      <c r="F3285" s="195">
        <v>3.5490055116223343E-2</v>
      </c>
      <c r="G3285" s="195">
        <v>0.24093777458263441</v>
      </c>
      <c r="H3285" s="195">
        <v>3.7463056154644942E-3</v>
      </c>
      <c r="I3285" s="195">
        <v>5.2631999360971321E-2</v>
      </c>
      <c r="J3285" s="194">
        <v>1.0000000000000002</v>
      </c>
      <c r="K3285" s="196">
        <v>250380</v>
      </c>
      <c r="L3285" s="94"/>
      <c r="M3285" s="195">
        <v>4.2999999999999997E-2</v>
      </c>
      <c r="N3285" s="195">
        <v>4.4999999999999998E-2</v>
      </c>
      <c r="O3285" s="195">
        <v>0.24399999999999999</v>
      </c>
      <c r="P3285" s="195">
        <v>0.247</v>
      </c>
      <c r="Q3285" s="195">
        <v>0.27500000000000002</v>
      </c>
      <c r="R3285" s="195">
        <v>0.27800000000000002</v>
      </c>
      <c r="S3285" s="195">
        <v>0.1</v>
      </c>
      <c r="T3285" s="195">
        <v>0.10199999999999999</v>
      </c>
      <c r="U3285" s="195">
        <v>3.5000000000000003E-2</v>
      </c>
      <c r="V3285" s="195">
        <v>3.5999999999999997E-2</v>
      </c>
      <c r="W3285" s="195">
        <v>0.23899999999999999</v>
      </c>
      <c r="X3285" s="195">
        <v>0.24299999999999999</v>
      </c>
      <c r="Y3285" s="195">
        <v>4.0000000000000001E-3</v>
      </c>
      <c r="Z3285" s="195">
        <v>4.0000000000000001E-3</v>
      </c>
      <c r="AA3285" s="195">
        <v>5.1999999999999998E-2</v>
      </c>
      <c r="AB3285" s="195">
        <v>5.3999999999999999E-2</v>
      </c>
    </row>
    <row r="3286" spans="1:28" x14ac:dyDescent="0.25">
      <c r="A3286" s="94" t="s">
        <v>4706</v>
      </c>
      <c r="B3286" s="195" t="s">
        <v>143</v>
      </c>
      <c r="C3286" s="195">
        <v>0.27024482109227871</v>
      </c>
      <c r="D3286" s="195">
        <v>0.29743408662900189</v>
      </c>
      <c r="E3286" s="195">
        <v>0.11993879472693032</v>
      </c>
      <c r="F3286" s="195">
        <v>6.7678907721280601E-2</v>
      </c>
      <c r="G3286" s="195">
        <v>0.20315442561205274</v>
      </c>
      <c r="H3286" s="195">
        <v>2.4717514124293787E-3</v>
      </c>
      <c r="I3286" s="195">
        <v>3.9077212806026364E-2</v>
      </c>
      <c r="J3286" s="194">
        <v>1</v>
      </c>
      <c r="K3286" s="196">
        <v>8496</v>
      </c>
      <c r="L3286" s="94"/>
      <c r="M3286" s="195" t="s">
        <v>143</v>
      </c>
      <c r="N3286" s="195" t="s">
        <v>143</v>
      </c>
      <c r="O3286" s="195">
        <v>0.26100000000000001</v>
      </c>
      <c r="P3286" s="195">
        <v>0.28000000000000003</v>
      </c>
      <c r="Q3286" s="195">
        <v>0.28799999999999998</v>
      </c>
      <c r="R3286" s="195">
        <v>0.307</v>
      </c>
      <c r="S3286" s="195">
        <v>0.113</v>
      </c>
      <c r="T3286" s="195">
        <v>0.127</v>
      </c>
      <c r="U3286" s="195">
        <v>6.3E-2</v>
      </c>
      <c r="V3286" s="195">
        <v>7.2999999999999995E-2</v>
      </c>
      <c r="W3286" s="195">
        <v>0.19500000000000001</v>
      </c>
      <c r="X3286" s="195">
        <v>0.21199999999999999</v>
      </c>
      <c r="Y3286" s="195">
        <v>2E-3</v>
      </c>
      <c r="Z3286" s="195">
        <v>4.0000000000000001E-3</v>
      </c>
      <c r="AA3286" s="195">
        <v>3.5000000000000003E-2</v>
      </c>
      <c r="AB3286" s="195">
        <v>4.2999999999999997E-2</v>
      </c>
    </row>
    <row r="3287" spans="1:28" x14ac:dyDescent="0.25">
      <c r="A3287" s="94" t="s">
        <v>4707</v>
      </c>
      <c r="B3287" s="195" t="s">
        <v>143</v>
      </c>
      <c r="C3287" s="195">
        <v>7.1353065539112054E-2</v>
      </c>
      <c r="D3287" s="195">
        <v>0.18160676532769557</v>
      </c>
      <c r="E3287" s="195">
        <v>6.6701902748414379E-2</v>
      </c>
      <c r="F3287" s="195">
        <v>1.7758985200845664E-2</v>
      </c>
      <c r="G3287" s="195">
        <v>0.59587737843551802</v>
      </c>
      <c r="H3287" s="195">
        <v>1.3213530655391121E-2</v>
      </c>
      <c r="I3287" s="195">
        <v>5.3488372093023255E-2</v>
      </c>
      <c r="J3287" s="194">
        <v>1</v>
      </c>
      <c r="K3287" s="196">
        <v>9460</v>
      </c>
      <c r="L3287" s="94"/>
      <c r="M3287" s="195" t="s">
        <v>143</v>
      </c>
      <c r="N3287" s="195" t="s">
        <v>143</v>
      </c>
      <c r="O3287" s="195">
        <v>6.6000000000000003E-2</v>
      </c>
      <c r="P3287" s="195">
        <v>7.6999999999999999E-2</v>
      </c>
      <c r="Q3287" s="195">
        <v>0.17399999999999999</v>
      </c>
      <c r="R3287" s="195">
        <v>0.19</v>
      </c>
      <c r="S3287" s="195">
        <v>6.2E-2</v>
      </c>
      <c r="T3287" s="195">
        <v>7.1999999999999995E-2</v>
      </c>
      <c r="U3287" s="195">
        <v>1.4999999999999999E-2</v>
      </c>
      <c r="V3287" s="195">
        <v>2.1000000000000001E-2</v>
      </c>
      <c r="W3287" s="195">
        <v>0.58599999999999997</v>
      </c>
      <c r="X3287" s="195">
        <v>0.60599999999999998</v>
      </c>
      <c r="Y3287" s="195">
        <v>1.0999999999999999E-2</v>
      </c>
      <c r="Z3287" s="195">
        <v>1.6E-2</v>
      </c>
      <c r="AA3287" s="195">
        <v>4.9000000000000002E-2</v>
      </c>
      <c r="AB3287" s="195">
        <v>5.8000000000000003E-2</v>
      </c>
    </row>
    <row r="3288" spans="1:28" x14ac:dyDescent="0.25">
      <c r="A3288" s="94" t="s">
        <v>4708</v>
      </c>
      <c r="B3288" s="195">
        <v>5.6075677784279306E-3</v>
      </c>
      <c r="C3288" s="195">
        <v>1.023990637799883E-3</v>
      </c>
      <c r="D3288" s="195">
        <v>0.67495611468695138</v>
      </c>
      <c r="E3288" s="195">
        <v>0.17700409596255121</v>
      </c>
      <c r="F3288" s="195">
        <v>7.6799297834991218E-2</v>
      </c>
      <c r="G3288" s="195">
        <v>1.0386190754827385E-2</v>
      </c>
      <c r="H3288" s="195" t="s">
        <v>143</v>
      </c>
      <c r="I3288" s="195">
        <v>5.4222742344450944E-2</v>
      </c>
      <c r="J3288" s="194">
        <v>0.99999999999999989</v>
      </c>
      <c r="K3288" s="196">
        <v>20508</v>
      </c>
      <c r="L3288" s="94"/>
      <c r="M3288" s="195">
        <v>5.0000000000000001E-3</v>
      </c>
      <c r="N3288" s="195">
        <v>7.0000000000000001E-3</v>
      </c>
      <c r="O3288" s="195">
        <v>1E-3</v>
      </c>
      <c r="P3288" s="195">
        <v>2E-3</v>
      </c>
      <c r="Q3288" s="195">
        <v>0.66900000000000004</v>
      </c>
      <c r="R3288" s="195">
        <v>0.68100000000000005</v>
      </c>
      <c r="S3288" s="195">
        <v>0.17199999999999999</v>
      </c>
      <c r="T3288" s="195">
        <v>0.182</v>
      </c>
      <c r="U3288" s="195">
        <v>7.2999999999999995E-2</v>
      </c>
      <c r="V3288" s="195">
        <v>8.1000000000000003E-2</v>
      </c>
      <c r="W3288" s="195">
        <v>8.9999999999999993E-3</v>
      </c>
      <c r="X3288" s="195">
        <v>1.2E-2</v>
      </c>
      <c r="Y3288" s="195" t="s">
        <v>143</v>
      </c>
      <c r="Z3288" s="195" t="s">
        <v>143</v>
      </c>
      <c r="AA3288" s="195">
        <v>5.0999999999999997E-2</v>
      </c>
      <c r="AB3288" s="195">
        <v>5.7000000000000002E-2</v>
      </c>
    </row>
    <row r="3289" spans="1:28" x14ac:dyDescent="0.25">
      <c r="A3289" s="94" t="s">
        <v>4709</v>
      </c>
      <c r="B3289" s="195">
        <v>1.1409942950285248E-3</v>
      </c>
      <c r="C3289" s="195">
        <v>0.26311328443357784</v>
      </c>
      <c r="D3289" s="195">
        <v>0.2599511002444988</v>
      </c>
      <c r="E3289" s="195">
        <v>9.5028524857375715E-2</v>
      </c>
      <c r="F3289" s="195">
        <v>5.8223308883455581E-2</v>
      </c>
      <c r="G3289" s="195">
        <v>0.27269763651181744</v>
      </c>
      <c r="H3289" s="195">
        <v>3.7815810920945395E-3</v>
      </c>
      <c r="I3289" s="195">
        <v>4.6063569682151591E-2</v>
      </c>
      <c r="J3289" s="194">
        <v>1</v>
      </c>
      <c r="K3289" s="196">
        <v>30675</v>
      </c>
      <c r="L3289" s="94"/>
      <c r="M3289" s="195">
        <v>1E-3</v>
      </c>
      <c r="N3289" s="195">
        <v>2E-3</v>
      </c>
      <c r="O3289" s="195">
        <v>0.25800000000000001</v>
      </c>
      <c r="P3289" s="195">
        <v>0.26800000000000002</v>
      </c>
      <c r="Q3289" s="195">
        <v>0.255</v>
      </c>
      <c r="R3289" s="195">
        <v>0.26500000000000001</v>
      </c>
      <c r="S3289" s="195">
        <v>9.1999999999999998E-2</v>
      </c>
      <c r="T3289" s="195">
        <v>9.8000000000000004E-2</v>
      </c>
      <c r="U3289" s="195">
        <v>5.6000000000000001E-2</v>
      </c>
      <c r="V3289" s="195">
        <v>6.0999999999999999E-2</v>
      </c>
      <c r="W3289" s="195">
        <v>0.26800000000000002</v>
      </c>
      <c r="X3289" s="195">
        <v>0.27800000000000002</v>
      </c>
      <c r="Y3289" s="195">
        <v>3.0000000000000001E-3</v>
      </c>
      <c r="Z3289" s="195">
        <v>5.0000000000000001E-3</v>
      </c>
      <c r="AA3289" s="195">
        <v>4.3999999999999997E-2</v>
      </c>
      <c r="AB3289" s="195">
        <v>4.8000000000000001E-2</v>
      </c>
    </row>
    <row r="3290" spans="1:28" x14ac:dyDescent="0.25">
      <c r="A3290" s="94" t="s">
        <v>4710</v>
      </c>
      <c r="B3290" s="195">
        <v>0.27262381999224106</v>
      </c>
      <c r="C3290" s="195">
        <v>0.4134488555541187</v>
      </c>
      <c r="D3290" s="195">
        <v>0.16508470192680719</v>
      </c>
      <c r="E3290" s="195">
        <v>4.0631061683693265E-2</v>
      </c>
      <c r="F3290" s="195">
        <v>3.6208457261088841E-3</v>
      </c>
      <c r="G3290" s="195">
        <v>4.7665847665847666E-2</v>
      </c>
      <c r="H3290" s="195">
        <v>2.7673606620975044E-3</v>
      </c>
      <c r="I3290" s="195">
        <v>5.4157506789085735E-2</v>
      </c>
      <c r="J3290" s="194">
        <v>0.99999999999999989</v>
      </c>
      <c r="K3290" s="196">
        <v>38665</v>
      </c>
      <c r="L3290" s="94"/>
      <c r="M3290" s="195">
        <v>0.26800000000000002</v>
      </c>
      <c r="N3290" s="195">
        <v>0.27700000000000002</v>
      </c>
      <c r="O3290" s="195">
        <v>0.40899999999999997</v>
      </c>
      <c r="P3290" s="195">
        <v>0.41799999999999998</v>
      </c>
      <c r="Q3290" s="195">
        <v>0.161</v>
      </c>
      <c r="R3290" s="195">
        <v>0.16900000000000001</v>
      </c>
      <c r="S3290" s="195">
        <v>3.9E-2</v>
      </c>
      <c r="T3290" s="195">
        <v>4.2999999999999997E-2</v>
      </c>
      <c r="U3290" s="195">
        <v>3.0000000000000001E-3</v>
      </c>
      <c r="V3290" s="195">
        <v>4.0000000000000001E-3</v>
      </c>
      <c r="W3290" s="195">
        <v>4.5999999999999999E-2</v>
      </c>
      <c r="X3290" s="195">
        <v>0.05</v>
      </c>
      <c r="Y3290" s="195">
        <v>2E-3</v>
      </c>
      <c r="Z3290" s="195">
        <v>3.0000000000000001E-3</v>
      </c>
      <c r="AA3290" s="195">
        <v>5.1999999999999998E-2</v>
      </c>
      <c r="AB3290" s="195">
        <v>5.6000000000000001E-2</v>
      </c>
    </row>
    <row r="3291" spans="1:28" x14ac:dyDescent="0.25">
      <c r="A3291" s="94" t="s">
        <v>4711</v>
      </c>
      <c r="B3291" s="195" t="s">
        <v>143</v>
      </c>
      <c r="C3291" s="195">
        <v>0.17266678041289882</v>
      </c>
      <c r="D3291" s="195">
        <v>0.28834669851561168</v>
      </c>
      <c r="E3291" s="195">
        <v>0.17113120627879203</v>
      </c>
      <c r="F3291" s="195">
        <v>3.7024398566797477E-2</v>
      </c>
      <c r="G3291" s="195">
        <v>0.28101006654154581</v>
      </c>
      <c r="H3291" s="195">
        <v>4.4361030540863338E-3</v>
      </c>
      <c r="I3291" s="195">
        <v>4.5384746630267869E-2</v>
      </c>
      <c r="J3291" s="194">
        <v>1</v>
      </c>
      <c r="K3291" s="196">
        <v>5861</v>
      </c>
      <c r="L3291" s="94"/>
      <c r="M3291" s="195" t="s">
        <v>143</v>
      </c>
      <c r="N3291" s="195" t="s">
        <v>143</v>
      </c>
      <c r="O3291" s="195">
        <v>0.16300000000000001</v>
      </c>
      <c r="P3291" s="195">
        <v>0.183</v>
      </c>
      <c r="Q3291" s="195">
        <v>0.27700000000000002</v>
      </c>
      <c r="R3291" s="195">
        <v>0.3</v>
      </c>
      <c r="S3291" s="195">
        <v>0.16200000000000001</v>
      </c>
      <c r="T3291" s="195">
        <v>0.18099999999999999</v>
      </c>
      <c r="U3291" s="195">
        <v>3.2000000000000001E-2</v>
      </c>
      <c r="V3291" s="195">
        <v>4.2000000000000003E-2</v>
      </c>
      <c r="W3291" s="195">
        <v>0.27</v>
      </c>
      <c r="X3291" s="195">
        <v>0.29299999999999998</v>
      </c>
      <c r="Y3291" s="195">
        <v>3.0000000000000001E-3</v>
      </c>
      <c r="Z3291" s="195">
        <v>6.0000000000000001E-3</v>
      </c>
      <c r="AA3291" s="195">
        <v>0.04</v>
      </c>
      <c r="AB3291" s="195">
        <v>5.0999999999999997E-2</v>
      </c>
    </row>
    <row r="3292" spans="1:28" x14ac:dyDescent="0.25">
      <c r="A3292" s="94" t="s">
        <v>4712</v>
      </c>
      <c r="B3292" s="195" t="s">
        <v>143</v>
      </c>
      <c r="C3292" s="195">
        <v>0.22222901884022511</v>
      </c>
      <c r="D3292" s="195">
        <v>0.22406410570100319</v>
      </c>
      <c r="E3292" s="195">
        <v>0.1018167359921703</v>
      </c>
      <c r="F3292" s="195">
        <v>2.0277709811597749E-2</v>
      </c>
      <c r="G3292" s="195">
        <v>0.39020063616344508</v>
      </c>
      <c r="H3292" s="195">
        <v>4.8935649620748716E-3</v>
      </c>
      <c r="I3292" s="195">
        <v>3.6518228529483727E-2</v>
      </c>
      <c r="J3292" s="194">
        <v>1</v>
      </c>
      <c r="K3292" s="196">
        <v>32696</v>
      </c>
      <c r="L3292" s="94"/>
      <c r="M3292" s="195" t="s">
        <v>143</v>
      </c>
      <c r="N3292" s="195" t="s">
        <v>143</v>
      </c>
      <c r="O3292" s="195">
        <v>0.218</v>
      </c>
      <c r="P3292" s="195">
        <v>0.22700000000000001</v>
      </c>
      <c r="Q3292" s="195">
        <v>0.22</v>
      </c>
      <c r="R3292" s="195">
        <v>0.22900000000000001</v>
      </c>
      <c r="S3292" s="195">
        <v>9.9000000000000005E-2</v>
      </c>
      <c r="T3292" s="195">
        <v>0.105</v>
      </c>
      <c r="U3292" s="195">
        <v>1.9E-2</v>
      </c>
      <c r="V3292" s="195">
        <v>2.1999999999999999E-2</v>
      </c>
      <c r="W3292" s="195">
        <v>0.38500000000000001</v>
      </c>
      <c r="X3292" s="195">
        <v>0.39600000000000002</v>
      </c>
      <c r="Y3292" s="195">
        <v>4.0000000000000001E-3</v>
      </c>
      <c r="Z3292" s="195">
        <v>6.0000000000000001E-3</v>
      </c>
      <c r="AA3292" s="195">
        <v>3.5000000000000003E-2</v>
      </c>
      <c r="AB3292" s="195">
        <v>3.9E-2</v>
      </c>
    </row>
    <row r="3293" spans="1:28" x14ac:dyDescent="0.25">
      <c r="A3293" s="94" t="s">
        <v>4713</v>
      </c>
      <c r="B3293" s="195" t="s">
        <v>143</v>
      </c>
      <c r="C3293" s="195">
        <v>0.3736387111260806</v>
      </c>
      <c r="D3293" s="195">
        <v>0.3776804760300887</v>
      </c>
      <c r="E3293" s="195">
        <v>7.3425395756146844E-2</v>
      </c>
      <c r="F3293" s="195">
        <v>1.1788480970023578E-2</v>
      </c>
      <c r="G3293" s="195">
        <v>2.7730998091388796E-2</v>
      </c>
      <c r="H3293" s="195">
        <v>1.1227124733355787E-3</v>
      </c>
      <c r="I3293" s="195">
        <v>0.13461322555293589</v>
      </c>
      <c r="J3293" s="194">
        <v>1</v>
      </c>
      <c r="K3293" s="196">
        <v>8907</v>
      </c>
      <c r="L3293" s="94"/>
      <c r="M3293" s="195" t="s">
        <v>143</v>
      </c>
      <c r="N3293" s="195" t="s">
        <v>143</v>
      </c>
      <c r="O3293" s="195">
        <v>0.36399999999999999</v>
      </c>
      <c r="P3293" s="195">
        <v>0.38400000000000001</v>
      </c>
      <c r="Q3293" s="195">
        <v>0.36799999999999999</v>
      </c>
      <c r="R3293" s="195">
        <v>0.38800000000000001</v>
      </c>
      <c r="S3293" s="195">
        <v>6.8000000000000005E-2</v>
      </c>
      <c r="T3293" s="195">
        <v>7.9000000000000001E-2</v>
      </c>
      <c r="U3293" s="195">
        <v>0.01</v>
      </c>
      <c r="V3293" s="195">
        <v>1.4E-2</v>
      </c>
      <c r="W3293" s="195">
        <v>2.5000000000000001E-2</v>
      </c>
      <c r="X3293" s="195">
        <v>3.1E-2</v>
      </c>
      <c r="Y3293" s="195">
        <v>1E-3</v>
      </c>
      <c r="Z3293" s="195">
        <v>2E-3</v>
      </c>
      <c r="AA3293" s="195">
        <v>0.128</v>
      </c>
      <c r="AB3293" s="195">
        <v>0.14199999999999999</v>
      </c>
    </row>
    <row r="3294" spans="1:28" x14ac:dyDescent="0.25">
      <c r="A3294" s="94" t="s">
        <v>4714</v>
      </c>
      <c r="B3294" s="195" t="s">
        <v>143</v>
      </c>
      <c r="C3294" s="195">
        <v>0.15980460572226099</v>
      </c>
      <c r="D3294" s="195">
        <v>0.35368690393114677</v>
      </c>
      <c r="E3294" s="195">
        <v>0.12944870900209351</v>
      </c>
      <c r="F3294" s="195">
        <v>3.1867876250290764E-2</v>
      </c>
      <c r="G3294" s="195">
        <v>0.27669225401256103</v>
      </c>
      <c r="H3294" s="195">
        <v>2.4424284717376133E-3</v>
      </c>
      <c r="I3294" s="195">
        <v>4.6057222609909285E-2</v>
      </c>
      <c r="J3294" s="194">
        <v>0.99999999999999989</v>
      </c>
      <c r="K3294" s="196">
        <v>8598</v>
      </c>
      <c r="L3294" s="94"/>
      <c r="M3294" s="195" t="s">
        <v>143</v>
      </c>
      <c r="N3294" s="195" t="s">
        <v>143</v>
      </c>
      <c r="O3294" s="195">
        <v>0.152</v>
      </c>
      <c r="P3294" s="195">
        <v>0.16800000000000001</v>
      </c>
      <c r="Q3294" s="195">
        <v>0.34399999999999997</v>
      </c>
      <c r="R3294" s="195">
        <v>0.36399999999999999</v>
      </c>
      <c r="S3294" s="195">
        <v>0.123</v>
      </c>
      <c r="T3294" s="195">
        <v>0.13700000000000001</v>
      </c>
      <c r="U3294" s="195">
        <v>2.8000000000000001E-2</v>
      </c>
      <c r="V3294" s="195">
        <v>3.5999999999999997E-2</v>
      </c>
      <c r="W3294" s="195">
        <v>0.26700000000000002</v>
      </c>
      <c r="X3294" s="195">
        <v>0.28599999999999998</v>
      </c>
      <c r="Y3294" s="195">
        <v>2E-3</v>
      </c>
      <c r="Z3294" s="195">
        <v>4.0000000000000001E-3</v>
      </c>
      <c r="AA3294" s="195">
        <v>4.2000000000000003E-2</v>
      </c>
      <c r="AB3294" s="195">
        <v>5.0999999999999997E-2</v>
      </c>
    </row>
    <row r="3295" spans="1:28" x14ac:dyDescent="0.25">
      <c r="A3295" s="94" t="s">
        <v>4715</v>
      </c>
      <c r="B3295" s="195" t="s">
        <v>143</v>
      </c>
      <c r="C3295" s="195">
        <v>0.32403100775193799</v>
      </c>
      <c r="D3295" s="195">
        <v>0.20062015503875968</v>
      </c>
      <c r="E3295" s="195">
        <v>9.1472868217054262E-2</v>
      </c>
      <c r="F3295" s="195">
        <v>0.10930232558139535</v>
      </c>
      <c r="G3295" s="195">
        <v>0.23085271317829456</v>
      </c>
      <c r="H3295" s="195">
        <v>2.635658914728682E-3</v>
      </c>
      <c r="I3295" s="195">
        <v>4.1085271317829457E-2</v>
      </c>
      <c r="J3295" s="194">
        <v>1</v>
      </c>
      <c r="K3295" s="196">
        <v>6450</v>
      </c>
      <c r="L3295" s="94"/>
      <c r="M3295" s="195" t="s">
        <v>143</v>
      </c>
      <c r="N3295" s="195" t="s">
        <v>143</v>
      </c>
      <c r="O3295" s="195">
        <v>0.313</v>
      </c>
      <c r="P3295" s="195">
        <v>0.33600000000000002</v>
      </c>
      <c r="Q3295" s="195">
        <v>0.191</v>
      </c>
      <c r="R3295" s="195">
        <v>0.21099999999999999</v>
      </c>
      <c r="S3295" s="195">
        <v>8.5000000000000006E-2</v>
      </c>
      <c r="T3295" s="195">
        <v>9.9000000000000005E-2</v>
      </c>
      <c r="U3295" s="195">
        <v>0.10199999999999999</v>
      </c>
      <c r="V3295" s="195">
        <v>0.11700000000000001</v>
      </c>
      <c r="W3295" s="195">
        <v>0.221</v>
      </c>
      <c r="X3295" s="195">
        <v>0.24099999999999999</v>
      </c>
      <c r="Y3295" s="195">
        <v>2E-3</v>
      </c>
      <c r="Z3295" s="195">
        <v>4.0000000000000001E-3</v>
      </c>
      <c r="AA3295" s="195">
        <v>3.6999999999999998E-2</v>
      </c>
      <c r="AB3295" s="195">
        <v>4.5999999999999999E-2</v>
      </c>
    </row>
    <row r="3296" spans="1:28" x14ac:dyDescent="0.25">
      <c r="A3296" s="94" t="s">
        <v>4716</v>
      </c>
      <c r="B3296" s="195" t="s">
        <v>143</v>
      </c>
      <c r="C3296" s="195">
        <v>9.9657890822549458E-2</v>
      </c>
      <c r="D3296" s="195">
        <v>0.1994645247657296</v>
      </c>
      <c r="E3296" s="195">
        <v>9.9211661460657449E-2</v>
      </c>
      <c r="F3296" s="195">
        <v>4.1499330655957165E-2</v>
      </c>
      <c r="G3296" s="195">
        <v>0.50468540829986608</v>
      </c>
      <c r="H3296" s="195">
        <v>6.0984679458575041E-3</v>
      </c>
      <c r="I3296" s="195">
        <v>4.9382716049382713E-2</v>
      </c>
      <c r="J3296" s="194">
        <v>1</v>
      </c>
      <c r="K3296" s="196">
        <v>6723</v>
      </c>
      <c r="L3296" s="94"/>
      <c r="M3296" s="195" t="s">
        <v>143</v>
      </c>
      <c r="N3296" s="195" t="s">
        <v>143</v>
      </c>
      <c r="O3296" s="195">
        <v>9.2999999999999999E-2</v>
      </c>
      <c r="P3296" s="195">
        <v>0.107</v>
      </c>
      <c r="Q3296" s="195">
        <v>0.19</v>
      </c>
      <c r="R3296" s="195">
        <v>0.20899999999999999</v>
      </c>
      <c r="S3296" s="195">
        <v>9.1999999999999998E-2</v>
      </c>
      <c r="T3296" s="195">
        <v>0.107</v>
      </c>
      <c r="U3296" s="195">
        <v>3.6999999999999998E-2</v>
      </c>
      <c r="V3296" s="195">
        <v>4.7E-2</v>
      </c>
      <c r="W3296" s="195">
        <v>0.49299999999999999</v>
      </c>
      <c r="X3296" s="195">
        <v>0.51700000000000002</v>
      </c>
      <c r="Y3296" s="195">
        <v>4.0000000000000001E-3</v>
      </c>
      <c r="Z3296" s="195">
        <v>8.0000000000000002E-3</v>
      </c>
      <c r="AA3296" s="195">
        <v>4.3999999999999997E-2</v>
      </c>
      <c r="AB3296" s="195">
        <v>5.5E-2</v>
      </c>
    </row>
    <row r="3297" spans="1:28" x14ac:dyDescent="0.25">
      <c r="A3297" s="94" t="s">
        <v>4717</v>
      </c>
      <c r="B3297" s="195" t="s">
        <v>143</v>
      </c>
      <c r="C3297" s="195">
        <v>0.23446780428019232</v>
      </c>
      <c r="D3297" s="195">
        <v>0.43304735866251848</v>
      </c>
      <c r="E3297" s="195">
        <v>0.12130354168630779</v>
      </c>
      <c r="F3297" s="195">
        <v>4.1607743314163601E-2</v>
      </c>
      <c r="G3297" s="195">
        <v>0.10524496401747274</v>
      </c>
      <c r="H3297" s="195">
        <v>2.5454888281323655E-3</v>
      </c>
      <c r="I3297" s="195">
        <v>6.1783099211212722E-2</v>
      </c>
      <c r="J3297" s="194">
        <v>0.99999999999999989</v>
      </c>
      <c r="K3297" s="196">
        <v>31821</v>
      </c>
      <c r="L3297" s="94"/>
      <c r="M3297" s="195" t="s">
        <v>143</v>
      </c>
      <c r="N3297" s="195" t="s">
        <v>143</v>
      </c>
      <c r="O3297" s="195">
        <v>0.23</v>
      </c>
      <c r="P3297" s="195">
        <v>0.23899999999999999</v>
      </c>
      <c r="Q3297" s="195">
        <v>0.42799999999999999</v>
      </c>
      <c r="R3297" s="195">
        <v>0.438</v>
      </c>
      <c r="S3297" s="195">
        <v>0.11799999999999999</v>
      </c>
      <c r="T3297" s="195">
        <v>0.125</v>
      </c>
      <c r="U3297" s="195">
        <v>3.9E-2</v>
      </c>
      <c r="V3297" s="195">
        <v>4.3999999999999997E-2</v>
      </c>
      <c r="W3297" s="195">
        <v>0.10199999999999999</v>
      </c>
      <c r="X3297" s="195">
        <v>0.109</v>
      </c>
      <c r="Y3297" s="195">
        <v>2E-3</v>
      </c>
      <c r="Z3297" s="195">
        <v>3.0000000000000001E-3</v>
      </c>
      <c r="AA3297" s="195">
        <v>5.8999999999999997E-2</v>
      </c>
      <c r="AB3297" s="195">
        <v>6.4000000000000001E-2</v>
      </c>
    </row>
    <row r="3298" spans="1:28" x14ac:dyDescent="0.25">
      <c r="A3298" s="94" t="s">
        <v>4718</v>
      </c>
      <c r="B3298" s="195" t="s">
        <v>143</v>
      </c>
      <c r="C3298" s="195">
        <v>0.35196824346675487</v>
      </c>
      <c r="D3298" s="195">
        <v>0.38752894475686406</v>
      </c>
      <c r="E3298" s="195">
        <v>9.5269599735362226E-2</v>
      </c>
      <c r="F3298" s="195">
        <v>2.7125372146873966E-2</v>
      </c>
      <c r="G3298" s="195">
        <v>8.9149851141250416E-2</v>
      </c>
      <c r="H3298" s="195">
        <v>1.6539861065167053E-3</v>
      </c>
      <c r="I3298" s="195">
        <v>4.7304002646377769E-2</v>
      </c>
      <c r="J3298" s="194">
        <v>1</v>
      </c>
      <c r="K3298" s="196">
        <v>6046</v>
      </c>
      <c r="L3298" s="94"/>
      <c r="M3298" s="195" t="s">
        <v>143</v>
      </c>
      <c r="N3298" s="195" t="s">
        <v>143</v>
      </c>
      <c r="O3298" s="195">
        <v>0.34</v>
      </c>
      <c r="P3298" s="195">
        <v>0.36399999999999999</v>
      </c>
      <c r="Q3298" s="195">
        <v>0.375</v>
      </c>
      <c r="R3298" s="195">
        <v>0.4</v>
      </c>
      <c r="S3298" s="195">
        <v>8.7999999999999995E-2</v>
      </c>
      <c r="T3298" s="195">
        <v>0.10299999999999999</v>
      </c>
      <c r="U3298" s="195">
        <v>2.3E-2</v>
      </c>
      <c r="V3298" s="195">
        <v>3.2000000000000001E-2</v>
      </c>
      <c r="W3298" s="195">
        <v>8.2000000000000003E-2</v>
      </c>
      <c r="X3298" s="195">
        <v>9.7000000000000003E-2</v>
      </c>
      <c r="Y3298" s="195">
        <v>1E-3</v>
      </c>
      <c r="Z3298" s="195">
        <v>3.0000000000000001E-3</v>
      </c>
      <c r="AA3298" s="195">
        <v>4.2000000000000003E-2</v>
      </c>
      <c r="AB3298" s="195">
        <v>5.2999999999999999E-2</v>
      </c>
    </row>
    <row r="3299" spans="1:28" x14ac:dyDescent="0.25">
      <c r="A3299" s="94" t="s">
        <v>4719</v>
      </c>
      <c r="B3299" s="195">
        <v>4.7665884546409749E-2</v>
      </c>
      <c r="C3299" s="195">
        <v>0.26543107466483384</v>
      </c>
      <c r="D3299" s="195">
        <v>0.26717701988481501</v>
      </c>
      <c r="E3299" s="195">
        <v>0.10148207838583019</v>
      </c>
      <c r="F3299" s="195">
        <v>3.2193333807345612E-2</v>
      </c>
      <c r="G3299" s="195">
        <v>0.23026331381982793</v>
      </c>
      <c r="H3299" s="195">
        <v>4.4438650961059895E-3</v>
      </c>
      <c r="I3299" s="195">
        <v>5.134342979483169E-2</v>
      </c>
      <c r="J3299" s="194">
        <v>0.99999999999999989</v>
      </c>
      <c r="K3299" s="196">
        <v>253158</v>
      </c>
      <c r="L3299" s="94"/>
      <c r="M3299" s="195">
        <v>4.7E-2</v>
      </c>
      <c r="N3299" s="195">
        <v>4.9000000000000002E-2</v>
      </c>
      <c r="O3299" s="195">
        <v>0.26400000000000001</v>
      </c>
      <c r="P3299" s="195">
        <v>0.26700000000000002</v>
      </c>
      <c r="Q3299" s="195">
        <v>0.26500000000000001</v>
      </c>
      <c r="R3299" s="195">
        <v>0.26900000000000002</v>
      </c>
      <c r="S3299" s="195">
        <v>0.1</v>
      </c>
      <c r="T3299" s="195">
        <v>0.10299999999999999</v>
      </c>
      <c r="U3299" s="195">
        <v>3.2000000000000001E-2</v>
      </c>
      <c r="V3299" s="195">
        <v>3.3000000000000002E-2</v>
      </c>
      <c r="W3299" s="195">
        <v>0.22900000000000001</v>
      </c>
      <c r="X3299" s="195">
        <v>0.23200000000000001</v>
      </c>
      <c r="Y3299" s="195">
        <v>4.0000000000000001E-3</v>
      </c>
      <c r="Z3299" s="195">
        <v>5.0000000000000001E-3</v>
      </c>
      <c r="AA3299" s="195">
        <v>0.05</v>
      </c>
      <c r="AB3299" s="195">
        <v>5.1999999999999998E-2</v>
      </c>
    </row>
    <row r="3300" spans="1:28" x14ac:dyDescent="0.25">
      <c r="A3300" s="94" t="s">
        <v>4720</v>
      </c>
      <c r="B3300" s="195" t="s">
        <v>143</v>
      </c>
      <c r="C3300" s="195">
        <v>0.30428326670474015</v>
      </c>
      <c r="D3300" s="195">
        <v>0.28886350656767562</v>
      </c>
      <c r="E3300" s="195">
        <v>0.13386636207881211</v>
      </c>
      <c r="F3300" s="195">
        <v>4.6716162193032554E-2</v>
      </c>
      <c r="G3300" s="195">
        <v>0.18572244431753285</v>
      </c>
      <c r="H3300" s="195">
        <v>3.8834951456310678E-3</v>
      </c>
      <c r="I3300" s="195">
        <v>3.6664762992575671E-2</v>
      </c>
      <c r="J3300" s="194">
        <v>1</v>
      </c>
      <c r="K3300" s="196">
        <v>8755</v>
      </c>
      <c r="L3300" s="94"/>
      <c r="M3300" s="195" t="s">
        <v>143</v>
      </c>
      <c r="N3300" s="195" t="s">
        <v>143</v>
      </c>
      <c r="O3300" s="195">
        <v>0.29499999999999998</v>
      </c>
      <c r="P3300" s="195">
        <v>0.314</v>
      </c>
      <c r="Q3300" s="195">
        <v>0.27900000000000003</v>
      </c>
      <c r="R3300" s="195">
        <v>0.29799999999999999</v>
      </c>
      <c r="S3300" s="195">
        <v>0.127</v>
      </c>
      <c r="T3300" s="195">
        <v>0.14099999999999999</v>
      </c>
      <c r="U3300" s="195">
        <v>4.2000000000000003E-2</v>
      </c>
      <c r="V3300" s="195">
        <v>5.0999999999999997E-2</v>
      </c>
      <c r="W3300" s="195">
        <v>0.17799999999999999</v>
      </c>
      <c r="X3300" s="195">
        <v>0.19400000000000001</v>
      </c>
      <c r="Y3300" s="195">
        <v>3.0000000000000001E-3</v>
      </c>
      <c r="Z3300" s="195">
        <v>5.0000000000000001E-3</v>
      </c>
      <c r="AA3300" s="195">
        <v>3.3000000000000002E-2</v>
      </c>
      <c r="AB3300" s="195">
        <v>4.1000000000000002E-2</v>
      </c>
    </row>
    <row r="3301" spans="1:28" x14ac:dyDescent="0.25">
      <c r="A3301" s="94" t="s">
        <v>4721</v>
      </c>
      <c r="B3301" s="195" t="s">
        <v>143</v>
      </c>
      <c r="C3301" s="195">
        <v>7.9515124555160147E-2</v>
      </c>
      <c r="D3301" s="195">
        <v>0.18572064056939502</v>
      </c>
      <c r="E3301" s="195">
        <v>6.4279359430604976E-2</v>
      </c>
      <c r="F3301" s="195">
        <v>1.8238434163701068E-2</v>
      </c>
      <c r="G3301" s="195">
        <v>0.57884786476868333</v>
      </c>
      <c r="H3301" s="195">
        <v>1.9906583629893237E-2</v>
      </c>
      <c r="I3301" s="195">
        <v>5.3491992882562275E-2</v>
      </c>
      <c r="J3301" s="194">
        <v>1.0000000000000002</v>
      </c>
      <c r="K3301" s="196">
        <v>8992</v>
      </c>
      <c r="L3301" s="94"/>
      <c r="M3301" s="195" t="s">
        <v>143</v>
      </c>
      <c r="N3301" s="195" t="s">
        <v>143</v>
      </c>
      <c r="O3301" s="195">
        <v>7.3999999999999996E-2</v>
      </c>
      <c r="P3301" s="195">
        <v>8.5000000000000006E-2</v>
      </c>
      <c r="Q3301" s="195">
        <v>0.17799999999999999</v>
      </c>
      <c r="R3301" s="195">
        <v>0.19400000000000001</v>
      </c>
      <c r="S3301" s="195">
        <v>5.8999999999999997E-2</v>
      </c>
      <c r="T3301" s="195">
        <v>7.0000000000000007E-2</v>
      </c>
      <c r="U3301" s="195">
        <v>1.6E-2</v>
      </c>
      <c r="V3301" s="195">
        <v>2.1000000000000001E-2</v>
      </c>
      <c r="W3301" s="195">
        <v>0.56899999999999995</v>
      </c>
      <c r="X3301" s="195">
        <v>0.58899999999999997</v>
      </c>
      <c r="Y3301" s="195">
        <v>1.7000000000000001E-2</v>
      </c>
      <c r="Z3301" s="195">
        <v>2.3E-2</v>
      </c>
      <c r="AA3301" s="195">
        <v>4.9000000000000002E-2</v>
      </c>
      <c r="AB3301" s="195">
        <v>5.8000000000000003E-2</v>
      </c>
    </row>
    <row r="3302" spans="1:28" x14ac:dyDescent="0.25">
      <c r="A3302" s="94" t="s">
        <v>4722</v>
      </c>
      <c r="B3302" s="195">
        <v>7.7806764611652705E-4</v>
      </c>
      <c r="C3302" s="195">
        <v>7.7806764611652705E-4</v>
      </c>
      <c r="D3302" s="195">
        <v>0.67531694814407983</v>
      </c>
      <c r="E3302" s="195">
        <v>0.21296169161060002</v>
      </c>
      <c r="F3302" s="195">
        <v>4.7645201153370863E-2</v>
      </c>
      <c r="G3302" s="195">
        <v>1.1899858117076296E-2</v>
      </c>
      <c r="H3302" s="195">
        <v>4.5768685065678061E-5</v>
      </c>
      <c r="I3302" s="195">
        <v>5.057439699757426E-2</v>
      </c>
      <c r="J3302" s="194">
        <v>1</v>
      </c>
      <c r="K3302" s="196">
        <v>21849</v>
      </c>
      <c r="L3302" s="94"/>
      <c r="M3302" s="195">
        <v>0</v>
      </c>
      <c r="N3302" s="195">
        <v>1E-3</v>
      </c>
      <c r="O3302" s="195">
        <v>0</v>
      </c>
      <c r="P3302" s="195">
        <v>1E-3</v>
      </c>
      <c r="Q3302" s="195">
        <v>0.66900000000000004</v>
      </c>
      <c r="R3302" s="195">
        <v>0.68100000000000005</v>
      </c>
      <c r="S3302" s="195">
        <v>0.20799999999999999</v>
      </c>
      <c r="T3302" s="195">
        <v>0.218</v>
      </c>
      <c r="U3302" s="195">
        <v>4.4999999999999998E-2</v>
      </c>
      <c r="V3302" s="195">
        <v>5.0999999999999997E-2</v>
      </c>
      <c r="W3302" s="195">
        <v>1.0999999999999999E-2</v>
      </c>
      <c r="X3302" s="195">
        <v>1.2999999999999999E-2</v>
      </c>
      <c r="Y3302" s="195">
        <v>0</v>
      </c>
      <c r="Z3302" s="195">
        <v>0</v>
      </c>
      <c r="AA3302" s="195">
        <v>4.8000000000000001E-2</v>
      </c>
      <c r="AB3302" s="195">
        <v>5.3999999999999999E-2</v>
      </c>
    </row>
    <row r="3303" spans="1:28" x14ac:dyDescent="0.25">
      <c r="A3303" s="94" t="s">
        <v>4723</v>
      </c>
      <c r="B3303" s="195">
        <v>1.6865395651342218E-2</v>
      </c>
      <c r="C3303" s="195">
        <v>0.27800803417713449</v>
      </c>
      <c r="D3303" s="195">
        <v>0.2540330293948862</v>
      </c>
      <c r="E3303" s="195">
        <v>9.2775616910029973E-2</v>
      </c>
      <c r="F3303" s="195">
        <v>5.4581393865969524E-2</v>
      </c>
      <c r="G3303" s="195">
        <v>0.2567748517503029</v>
      </c>
      <c r="H3303" s="195">
        <v>4.814129949626985E-3</v>
      </c>
      <c r="I3303" s="195">
        <v>4.2147548300707771E-2</v>
      </c>
      <c r="J3303" s="194">
        <v>1</v>
      </c>
      <c r="K3303" s="196">
        <v>31366</v>
      </c>
      <c r="L3303" s="94"/>
      <c r="M3303" s="195">
        <v>1.4999999999999999E-2</v>
      </c>
      <c r="N3303" s="195">
        <v>1.7999999999999999E-2</v>
      </c>
      <c r="O3303" s="195">
        <v>0.27300000000000002</v>
      </c>
      <c r="P3303" s="195">
        <v>0.28299999999999997</v>
      </c>
      <c r="Q3303" s="195">
        <v>0.249</v>
      </c>
      <c r="R3303" s="195">
        <v>0.25900000000000001</v>
      </c>
      <c r="S3303" s="195">
        <v>0.09</v>
      </c>
      <c r="T3303" s="195">
        <v>9.6000000000000002E-2</v>
      </c>
      <c r="U3303" s="195">
        <v>5.1999999999999998E-2</v>
      </c>
      <c r="V3303" s="195">
        <v>5.7000000000000002E-2</v>
      </c>
      <c r="W3303" s="195">
        <v>0.252</v>
      </c>
      <c r="X3303" s="195">
        <v>0.26200000000000001</v>
      </c>
      <c r="Y3303" s="195">
        <v>4.0000000000000001E-3</v>
      </c>
      <c r="Z3303" s="195">
        <v>6.0000000000000001E-3</v>
      </c>
      <c r="AA3303" s="195">
        <v>0.04</v>
      </c>
      <c r="AB3303" s="195">
        <v>4.3999999999999997E-2</v>
      </c>
    </row>
    <row r="3304" spans="1:28" x14ac:dyDescent="0.25">
      <c r="A3304" s="94" t="s">
        <v>4724</v>
      </c>
      <c r="B3304" s="195">
        <v>0.28497556687436976</v>
      </c>
      <c r="C3304" s="195">
        <v>0.42293869741706958</v>
      </c>
      <c r="D3304" s="195">
        <v>0.15086485508183159</v>
      </c>
      <c r="E3304" s="195">
        <v>3.7024588256586603E-2</v>
      </c>
      <c r="F3304" s="195">
        <v>2.8957778524704605E-3</v>
      </c>
      <c r="G3304" s="195">
        <v>4.5556790857615638E-2</v>
      </c>
      <c r="H3304" s="195">
        <v>3.2318949246322106E-3</v>
      </c>
      <c r="I3304" s="195">
        <v>5.2511828735424156E-2</v>
      </c>
      <c r="J3304" s="194">
        <v>0.99999999999999989</v>
      </c>
      <c r="K3304" s="196">
        <v>38677</v>
      </c>
      <c r="L3304" s="94"/>
      <c r="M3304" s="195">
        <v>0.28000000000000003</v>
      </c>
      <c r="N3304" s="195">
        <v>0.28899999999999998</v>
      </c>
      <c r="O3304" s="195">
        <v>0.41799999999999998</v>
      </c>
      <c r="P3304" s="195">
        <v>0.42799999999999999</v>
      </c>
      <c r="Q3304" s="195">
        <v>0.14699999999999999</v>
      </c>
      <c r="R3304" s="195">
        <v>0.154</v>
      </c>
      <c r="S3304" s="195">
        <v>3.5000000000000003E-2</v>
      </c>
      <c r="T3304" s="195">
        <v>3.9E-2</v>
      </c>
      <c r="U3304" s="195">
        <v>2E-3</v>
      </c>
      <c r="V3304" s="195">
        <v>3.0000000000000001E-3</v>
      </c>
      <c r="W3304" s="195">
        <v>4.3999999999999997E-2</v>
      </c>
      <c r="X3304" s="195">
        <v>4.8000000000000001E-2</v>
      </c>
      <c r="Y3304" s="195">
        <v>3.0000000000000001E-3</v>
      </c>
      <c r="Z3304" s="195">
        <v>4.0000000000000001E-3</v>
      </c>
      <c r="AA3304" s="195">
        <v>0.05</v>
      </c>
      <c r="AB3304" s="195">
        <v>5.5E-2</v>
      </c>
    </row>
    <row r="3305" spans="1:28" x14ac:dyDescent="0.25">
      <c r="A3305" s="94" t="s">
        <v>4725</v>
      </c>
      <c r="B3305" s="195" t="s">
        <v>143</v>
      </c>
      <c r="C3305" s="195">
        <v>0.20130293159609119</v>
      </c>
      <c r="D3305" s="195">
        <v>0.29739413680781757</v>
      </c>
      <c r="E3305" s="195">
        <v>0.17768729641693812</v>
      </c>
      <c r="F3305" s="195">
        <v>2.6058631921824105E-2</v>
      </c>
      <c r="G3305" s="195">
        <v>0.24592833876221498</v>
      </c>
      <c r="H3305" s="195">
        <v>5.5374592833876222E-3</v>
      </c>
      <c r="I3305" s="195">
        <v>4.6091205211726383E-2</v>
      </c>
      <c r="J3305" s="194">
        <v>1</v>
      </c>
      <c r="K3305" s="196">
        <v>6140</v>
      </c>
      <c r="L3305" s="94"/>
      <c r="M3305" s="195" t="s">
        <v>143</v>
      </c>
      <c r="N3305" s="195" t="s">
        <v>143</v>
      </c>
      <c r="O3305" s="195">
        <v>0.191</v>
      </c>
      <c r="P3305" s="195">
        <v>0.21199999999999999</v>
      </c>
      <c r="Q3305" s="195">
        <v>0.28599999999999998</v>
      </c>
      <c r="R3305" s="195">
        <v>0.309</v>
      </c>
      <c r="S3305" s="195">
        <v>0.16800000000000001</v>
      </c>
      <c r="T3305" s="195">
        <v>0.187</v>
      </c>
      <c r="U3305" s="195">
        <v>2.1999999999999999E-2</v>
      </c>
      <c r="V3305" s="195">
        <v>0.03</v>
      </c>
      <c r="W3305" s="195">
        <v>0.23499999999999999</v>
      </c>
      <c r="X3305" s="195">
        <v>0.25700000000000001</v>
      </c>
      <c r="Y3305" s="195">
        <v>4.0000000000000001E-3</v>
      </c>
      <c r="Z3305" s="195">
        <v>8.0000000000000002E-3</v>
      </c>
      <c r="AA3305" s="195">
        <v>4.1000000000000002E-2</v>
      </c>
      <c r="AB3305" s="195">
        <v>5.1999999999999998E-2</v>
      </c>
    </row>
    <row r="3306" spans="1:28" x14ac:dyDescent="0.25">
      <c r="A3306" s="94" t="s">
        <v>4726</v>
      </c>
      <c r="B3306" s="195" t="s">
        <v>143</v>
      </c>
      <c r="C3306" s="195">
        <v>0.2414485086199033</v>
      </c>
      <c r="D3306" s="195">
        <v>0.21672899753717048</v>
      </c>
      <c r="E3306" s="195">
        <v>0.10061114658396424</v>
      </c>
      <c r="F3306" s="195">
        <v>2.2439113381373711E-2</v>
      </c>
      <c r="G3306" s="195">
        <v>0.3786372343336678</v>
      </c>
      <c r="H3306" s="195">
        <v>5.5337650886314576E-3</v>
      </c>
      <c r="I3306" s="195">
        <v>3.4601234455289002E-2</v>
      </c>
      <c r="J3306" s="194">
        <v>0.99999999999999989</v>
      </c>
      <c r="K3306" s="196">
        <v>32889</v>
      </c>
      <c r="L3306" s="94"/>
      <c r="M3306" s="195" t="s">
        <v>143</v>
      </c>
      <c r="N3306" s="195" t="s">
        <v>143</v>
      </c>
      <c r="O3306" s="195">
        <v>0.23699999999999999</v>
      </c>
      <c r="P3306" s="195">
        <v>0.246</v>
      </c>
      <c r="Q3306" s="195">
        <v>0.21199999999999999</v>
      </c>
      <c r="R3306" s="195">
        <v>0.221</v>
      </c>
      <c r="S3306" s="195">
        <v>9.7000000000000003E-2</v>
      </c>
      <c r="T3306" s="195">
        <v>0.104</v>
      </c>
      <c r="U3306" s="195">
        <v>2.1000000000000001E-2</v>
      </c>
      <c r="V3306" s="195">
        <v>2.4E-2</v>
      </c>
      <c r="W3306" s="195">
        <v>0.373</v>
      </c>
      <c r="X3306" s="195">
        <v>0.38400000000000001</v>
      </c>
      <c r="Y3306" s="195">
        <v>5.0000000000000001E-3</v>
      </c>
      <c r="Z3306" s="195">
        <v>6.0000000000000001E-3</v>
      </c>
      <c r="AA3306" s="195">
        <v>3.3000000000000002E-2</v>
      </c>
      <c r="AB3306" s="195">
        <v>3.6999999999999998E-2</v>
      </c>
    </row>
    <row r="3307" spans="1:28" x14ac:dyDescent="0.25">
      <c r="A3307" s="94" t="s">
        <v>4727</v>
      </c>
      <c r="B3307" s="195" t="s">
        <v>143</v>
      </c>
      <c r="C3307" s="195">
        <v>0.41308906301732701</v>
      </c>
      <c r="D3307" s="195">
        <v>0.34896810506566606</v>
      </c>
      <c r="E3307" s="195">
        <v>7.2618916234411218E-2</v>
      </c>
      <c r="F3307" s="195">
        <v>1.0043041606886656E-2</v>
      </c>
      <c r="G3307" s="195">
        <v>2.7149321266968326E-2</v>
      </c>
      <c r="H3307" s="195">
        <v>5.5181547290586029E-4</v>
      </c>
      <c r="I3307" s="195">
        <v>0.12757973733583489</v>
      </c>
      <c r="J3307" s="194">
        <v>1</v>
      </c>
      <c r="K3307" s="196">
        <v>9061</v>
      </c>
      <c r="L3307" s="94"/>
      <c r="M3307" s="195" t="s">
        <v>143</v>
      </c>
      <c r="N3307" s="195" t="s">
        <v>143</v>
      </c>
      <c r="O3307" s="195">
        <v>0.40300000000000002</v>
      </c>
      <c r="P3307" s="195">
        <v>0.42299999999999999</v>
      </c>
      <c r="Q3307" s="195">
        <v>0.33900000000000002</v>
      </c>
      <c r="R3307" s="195">
        <v>0.35899999999999999</v>
      </c>
      <c r="S3307" s="195">
        <v>6.7000000000000004E-2</v>
      </c>
      <c r="T3307" s="195">
        <v>7.8E-2</v>
      </c>
      <c r="U3307" s="195">
        <v>8.0000000000000002E-3</v>
      </c>
      <c r="V3307" s="195">
        <v>1.2E-2</v>
      </c>
      <c r="W3307" s="195">
        <v>2.4E-2</v>
      </c>
      <c r="X3307" s="195">
        <v>3.1E-2</v>
      </c>
      <c r="Y3307" s="195">
        <v>0</v>
      </c>
      <c r="Z3307" s="195">
        <v>1E-3</v>
      </c>
      <c r="AA3307" s="195">
        <v>0.121</v>
      </c>
      <c r="AB3307" s="195">
        <v>0.13500000000000001</v>
      </c>
    </row>
    <row r="3308" spans="1:28" x14ac:dyDescent="0.25">
      <c r="A3308" s="94" t="s">
        <v>4728</v>
      </c>
      <c r="B3308" s="195" t="s">
        <v>143</v>
      </c>
      <c r="C3308" s="195">
        <v>0.18048291977300546</v>
      </c>
      <c r="D3308" s="195">
        <v>0.33670857905864027</v>
      </c>
      <c r="E3308" s="195">
        <v>0.12518081673528431</v>
      </c>
      <c r="F3308" s="195">
        <v>3.0154667853566262E-2</v>
      </c>
      <c r="G3308" s="195">
        <v>0.26838767108044953</v>
      </c>
      <c r="H3308" s="195">
        <v>1.8916212306665182E-3</v>
      </c>
      <c r="I3308" s="195">
        <v>5.7193724268387675E-2</v>
      </c>
      <c r="J3308" s="194">
        <v>1.0000000000000002</v>
      </c>
      <c r="K3308" s="196">
        <v>8987</v>
      </c>
      <c r="L3308" s="94"/>
      <c r="M3308" s="195" t="s">
        <v>143</v>
      </c>
      <c r="N3308" s="195" t="s">
        <v>143</v>
      </c>
      <c r="O3308" s="195">
        <v>0.17299999999999999</v>
      </c>
      <c r="P3308" s="195">
        <v>0.189</v>
      </c>
      <c r="Q3308" s="195">
        <v>0.32700000000000001</v>
      </c>
      <c r="R3308" s="195">
        <v>0.34699999999999998</v>
      </c>
      <c r="S3308" s="195">
        <v>0.11799999999999999</v>
      </c>
      <c r="T3308" s="195">
        <v>0.13200000000000001</v>
      </c>
      <c r="U3308" s="195">
        <v>2.7E-2</v>
      </c>
      <c r="V3308" s="195">
        <v>3.4000000000000002E-2</v>
      </c>
      <c r="W3308" s="195">
        <v>0.25900000000000001</v>
      </c>
      <c r="X3308" s="195">
        <v>0.27800000000000002</v>
      </c>
      <c r="Y3308" s="195">
        <v>1E-3</v>
      </c>
      <c r="Z3308" s="195">
        <v>3.0000000000000001E-3</v>
      </c>
      <c r="AA3308" s="195">
        <v>5.2999999999999999E-2</v>
      </c>
      <c r="AB3308" s="195">
        <v>6.2E-2</v>
      </c>
    </row>
    <row r="3309" spans="1:28" x14ac:dyDescent="0.25">
      <c r="A3309" s="94" t="s">
        <v>4729</v>
      </c>
      <c r="B3309" s="195" t="s">
        <v>143</v>
      </c>
      <c r="C3309" s="195">
        <v>0.35791394252698799</v>
      </c>
      <c r="D3309" s="195">
        <v>0.19066443667325528</v>
      </c>
      <c r="E3309" s="195">
        <v>7.8759312756575953E-2</v>
      </c>
      <c r="F3309" s="195">
        <v>0.11296943895393036</v>
      </c>
      <c r="G3309" s="195">
        <v>0.21651208757792306</v>
      </c>
      <c r="H3309" s="195">
        <v>3.8011251330393797E-3</v>
      </c>
      <c r="I3309" s="195">
        <v>3.9379656378287976E-2</v>
      </c>
      <c r="J3309" s="194">
        <v>1</v>
      </c>
      <c r="K3309" s="196">
        <v>6577</v>
      </c>
      <c r="L3309" s="94"/>
      <c r="M3309" s="195" t="s">
        <v>143</v>
      </c>
      <c r="N3309" s="195" t="s">
        <v>143</v>
      </c>
      <c r="O3309" s="195">
        <v>0.34599999999999997</v>
      </c>
      <c r="P3309" s="195">
        <v>0.37</v>
      </c>
      <c r="Q3309" s="195">
        <v>0.18099999999999999</v>
      </c>
      <c r="R3309" s="195">
        <v>0.2</v>
      </c>
      <c r="S3309" s="195">
        <v>7.1999999999999995E-2</v>
      </c>
      <c r="T3309" s="195">
        <v>8.5999999999999993E-2</v>
      </c>
      <c r="U3309" s="195">
        <v>0.106</v>
      </c>
      <c r="V3309" s="195">
        <v>0.121</v>
      </c>
      <c r="W3309" s="195">
        <v>0.20699999999999999</v>
      </c>
      <c r="X3309" s="195">
        <v>0.22700000000000001</v>
      </c>
      <c r="Y3309" s="195">
        <v>3.0000000000000001E-3</v>
      </c>
      <c r="Z3309" s="195">
        <v>6.0000000000000001E-3</v>
      </c>
      <c r="AA3309" s="195">
        <v>3.5000000000000003E-2</v>
      </c>
      <c r="AB3309" s="195">
        <v>4.3999999999999997E-2</v>
      </c>
    </row>
    <row r="3310" spans="1:28" x14ac:dyDescent="0.25">
      <c r="A3310" s="94" t="s">
        <v>4730</v>
      </c>
      <c r="B3310" s="195" t="s">
        <v>143</v>
      </c>
      <c r="C3310" s="195">
        <v>0.11876876876876877</v>
      </c>
      <c r="D3310" s="195">
        <v>0.1885885885885886</v>
      </c>
      <c r="E3310" s="195">
        <v>0.10285285285285285</v>
      </c>
      <c r="F3310" s="195">
        <v>3.9789789789789788E-2</v>
      </c>
      <c r="G3310" s="195">
        <v>0.49504504504504504</v>
      </c>
      <c r="H3310" s="195">
        <v>9.1591591591591599E-3</v>
      </c>
      <c r="I3310" s="195">
        <v>4.5795795795795798E-2</v>
      </c>
      <c r="J3310" s="194">
        <v>1</v>
      </c>
      <c r="K3310" s="196">
        <v>6660</v>
      </c>
      <c r="L3310" s="94"/>
      <c r="M3310" s="195" t="s">
        <v>143</v>
      </c>
      <c r="N3310" s="195" t="s">
        <v>143</v>
      </c>
      <c r="O3310" s="195">
        <v>0.111</v>
      </c>
      <c r="P3310" s="195">
        <v>0.127</v>
      </c>
      <c r="Q3310" s="195">
        <v>0.17899999999999999</v>
      </c>
      <c r="R3310" s="195">
        <v>0.19800000000000001</v>
      </c>
      <c r="S3310" s="195">
        <v>9.6000000000000002E-2</v>
      </c>
      <c r="T3310" s="195">
        <v>0.11</v>
      </c>
      <c r="U3310" s="195">
        <v>3.5000000000000003E-2</v>
      </c>
      <c r="V3310" s="195">
        <v>4.4999999999999998E-2</v>
      </c>
      <c r="W3310" s="195">
        <v>0.48299999999999998</v>
      </c>
      <c r="X3310" s="195">
        <v>0.50700000000000001</v>
      </c>
      <c r="Y3310" s="195">
        <v>7.0000000000000001E-3</v>
      </c>
      <c r="Z3310" s="195">
        <v>1.2E-2</v>
      </c>
      <c r="AA3310" s="195">
        <v>4.1000000000000002E-2</v>
      </c>
      <c r="AB3310" s="195">
        <v>5.0999999999999997E-2</v>
      </c>
    </row>
    <row r="3311" spans="1:28" x14ac:dyDescent="0.25">
      <c r="A3311" s="94" t="s">
        <v>4731</v>
      </c>
      <c r="B3311" s="195" t="s">
        <v>143</v>
      </c>
      <c r="C3311" s="195">
        <v>0.26764917101195868</v>
      </c>
      <c r="D3311" s="195">
        <v>0.41196490461173385</v>
      </c>
      <c r="E3311" s="195">
        <v>0.12236550410591064</v>
      </c>
      <c r="F3311" s="195">
        <v>3.6188216192587504E-2</v>
      </c>
      <c r="G3311" s="195">
        <v>9.6512317731913697E-2</v>
      </c>
      <c r="H3311" s="195">
        <v>2.6227870234489651E-3</v>
      </c>
      <c r="I3311" s="195">
        <v>6.2697099322446687E-2</v>
      </c>
      <c r="J3311" s="194">
        <v>1</v>
      </c>
      <c r="K3311" s="196">
        <v>32027</v>
      </c>
      <c r="L3311" s="94"/>
      <c r="M3311" s="195" t="s">
        <v>143</v>
      </c>
      <c r="N3311" s="195" t="s">
        <v>143</v>
      </c>
      <c r="O3311" s="195">
        <v>0.26300000000000001</v>
      </c>
      <c r="P3311" s="195">
        <v>0.27300000000000002</v>
      </c>
      <c r="Q3311" s="195">
        <v>0.40699999999999997</v>
      </c>
      <c r="R3311" s="195">
        <v>0.41699999999999998</v>
      </c>
      <c r="S3311" s="195">
        <v>0.11899999999999999</v>
      </c>
      <c r="T3311" s="195">
        <v>0.126</v>
      </c>
      <c r="U3311" s="195">
        <v>3.4000000000000002E-2</v>
      </c>
      <c r="V3311" s="195">
        <v>3.7999999999999999E-2</v>
      </c>
      <c r="W3311" s="195">
        <v>9.2999999999999999E-2</v>
      </c>
      <c r="X3311" s="195">
        <v>0.1</v>
      </c>
      <c r="Y3311" s="195">
        <v>2E-3</v>
      </c>
      <c r="Z3311" s="195">
        <v>3.0000000000000001E-3</v>
      </c>
      <c r="AA3311" s="195">
        <v>0.06</v>
      </c>
      <c r="AB3311" s="195">
        <v>6.5000000000000002E-2</v>
      </c>
    </row>
    <row r="3312" spans="1:28" x14ac:dyDescent="0.25">
      <c r="A3312" s="94" t="s">
        <v>4732</v>
      </c>
      <c r="B3312" s="195" t="s">
        <v>143</v>
      </c>
      <c r="C3312" s="195">
        <v>0.37075098814229251</v>
      </c>
      <c r="D3312" s="195">
        <v>0.37707509881422924</v>
      </c>
      <c r="E3312" s="195">
        <v>9.1699604743083002E-2</v>
      </c>
      <c r="F3312" s="195">
        <v>1.7233201581027667E-2</v>
      </c>
      <c r="G3312" s="195">
        <v>8.8221343873517793E-2</v>
      </c>
      <c r="H3312" s="195">
        <v>2.8458498023715413E-3</v>
      </c>
      <c r="I3312" s="195">
        <v>5.2173913043478258E-2</v>
      </c>
      <c r="J3312" s="194">
        <v>1</v>
      </c>
      <c r="K3312" s="196">
        <v>6325</v>
      </c>
      <c r="L3312" s="94"/>
      <c r="M3312" s="195" t="s">
        <v>143</v>
      </c>
      <c r="N3312" s="195" t="s">
        <v>143</v>
      </c>
      <c r="O3312" s="195">
        <v>0.35899999999999999</v>
      </c>
      <c r="P3312" s="195">
        <v>0.38300000000000001</v>
      </c>
      <c r="Q3312" s="195">
        <v>0.36499999999999999</v>
      </c>
      <c r="R3312" s="195">
        <v>0.38900000000000001</v>
      </c>
      <c r="S3312" s="195">
        <v>8.5000000000000006E-2</v>
      </c>
      <c r="T3312" s="195">
        <v>9.9000000000000005E-2</v>
      </c>
      <c r="U3312" s="195">
        <v>1.4E-2</v>
      </c>
      <c r="V3312" s="195">
        <v>2.1000000000000001E-2</v>
      </c>
      <c r="W3312" s="195">
        <v>8.1000000000000003E-2</v>
      </c>
      <c r="X3312" s="195">
        <v>9.5000000000000001E-2</v>
      </c>
      <c r="Y3312" s="195">
        <v>2E-3</v>
      </c>
      <c r="Z3312" s="195">
        <v>4.0000000000000001E-3</v>
      </c>
      <c r="AA3312" s="195">
        <v>4.7E-2</v>
      </c>
      <c r="AB3312" s="195">
        <v>5.8000000000000003E-2</v>
      </c>
    </row>
    <row r="3313" spans="1:28" x14ac:dyDescent="0.25">
      <c r="A3313" s="94" t="s">
        <v>4733</v>
      </c>
      <c r="B3313" s="195">
        <v>5.2299112878790785E-2</v>
      </c>
      <c r="C3313" s="195">
        <v>0.27104180170367159</v>
      </c>
      <c r="D3313" s="195">
        <v>0.27217323601719778</v>
      </c>
      <c r="E3313" s="195">
        <v>0.10117323985256836</v>
      </c>
      <c r="F3313" s="195">
        <v>2.8742266934119839E-2</v>
      </c>
      <c r="G3313" s="195">
        <v>0.22640959456297871</v>
      </c>
      <c r="H3313" s="195">
        <v>4.3032857619538911E-3</v>
      </c>
      <c r="I3313" s="195">
        <v>4.3857462288719028E-2</v>
      </c>
      <c r="J3313" s="194">
        <v>1</v>
      </c>
      <c r="K3313" s="196">
        <v>260731</v>
      </c>
      <c r="L3313" s="94"/>
      <c r="M3313" s="195">
        <v>5.0999999999999997E-2</v>
      </c>
      <c r="N3313" s="195">
        <v>5.2999999999999999E-2</v>
      </c>
      <c r="O3313" s="195">
        <v>0.26900000000000002</v>
      </c>
      <c r="P3313" s="195">
        <v>0.27300000000000002</v>
      </c>
      <c r="Q3313" s="195">
        <v>0.27</v>
      </c>
      <c r="R3313" s="195">
        <v>0.27400000000000002</v>
      </c>
      <c r="S3313" s="195">
        <v>0.1</v>
      </c>
      <c r="T3313" s="195">
        <v>0.10199999999999999</v>
      </c>
      <c r="U3313" s="195">
        <v>2.8000000000000001E-2</v>
      </c>
      <c r="V3313" s="195">
        <v>2.9000000000000001E-2</v>
      </c>
      <c r="W3313" s="195">
        <v>0.22500000000000001</v>
      </c>
      <c r="X3313" s="195">
        <v>0.22800000000000001</v>
      </c>
      <c r="Y3313" s="195">
        <v>4.0000000000000001E-3</v>
      </c>
      <c r="Z3313" s="195">
        <v>5.0000000000000001E-3</v>
      </c>
      <c r="AA3313" s="195">
        <v>4.2999999999999997E-2</v>
      </c>
      <c r="AB3313" s="195">
        <v>4.4999999999999998E-2</v>
      </c>
    </row>
    <row r="3314" spans="1:28" x14ac:dyDescent="0.25">
      <c r="A3314" s="94" t="s">
        <v>4734</v>
      </c>
      <c r="B3314" s="195" t="s">
        <v>143</v>
      </c>
      <c r="C3314" s="195">
        <v>0.31438963400772901</v>
      </c>
      <c r="D3314" s="195">
        <v>0.28870197772220957</v>
      </c>
      <c r="E3314" s="195">
        <v>0.13218913389406683</v>
      </c>
      <c r="F3314" s="195">
        <v>4.4214594225960448E-2</v>
      </c>
      <c r="G3314" s="195">
        <v>0.18367810866105932</v>
      </c>
      <c r="H3314" s="195">
        <v>3.1825414867015229E-3</v>
      </c>
      <c r="I3314" s="195">
        <v>3.3644010002273246E-2</v>
      </c>
      <c r="J3314" s="194">
        <v>0.99999999999999978</v>
      </c>
      <c r="K3314" s="196">
        <v>8798</v>
      </c>
      <c r="L3314" s="94"/>
      <c r="M3314" s="195" t="s">
        <v>143</v>
      </c>
      <c r="N3314" s="195" t="s">
        <v>143</v>
      </c>
      <c r="O3314" s="195">
        <v>0.30499999999999999</v>
      </c>
      <c r="P3314" s="195">
        <v>0.32400000000000001</v>
      </c>
      <c r="Q3314" s="195">
        <v>0.27900000000000003</v>
      </c>
      <c r="R3314" s="195">
        <v>0.29799999999999999</v>
      </c>
      <c r="S3314" s="195">
        <v>0.125</v>
      </c>
      <c r="T3314" s="195">
        <v>0.13900000000000001</v>
      </c>
      <c r="U3314" s="195">
        <v>0.04</v>
      </c>
      <c r="V3314" s="195">
        <v>4.9000000000000002E-2</v>
      </c>
      <c r="W3314" s="195">
        <v>0.17599999999999999</v>
      </c>
      <c r="X3314" s="195">
        <v>0.192</v>
      </c>
      <c r="Y3314" s="195">
        <v>2E-3</v>
      </c>
      <c r="Z3314" s="195">
        <v>5.0000000000000001E-3</v>
      </c>
      <c r="AA3314" s="195">
        <v>0.03</v>
      </c>
      <c r="AB3314" s="195">
        <v>3.7999999999999999E-2</v>
      </c>
    </row>
    <row r="3315" spans="1:28" x14ac:dyDescent="0.25">
      <c r="A3315" s="94" t="s">
        <v>4735</v>
      </c>
      <c r="B3315" s="195" t="s">
        <v>143</v>
      </c>
      <c r="C3315" s="195">
        <v>8.396767771401803E-2</v>
      </c>
      <c r="D3315" s="195">
        <v>0.18257407190537533</v>
      </c>
      <c r="E3315" s="195">
        <v>7.2608033727602758E-2</v>
      </c>
      <c r="F3315" s="195">
        <v>1.6161142990982549E-2</v>
      </c>
      <c r="G3315" s="195">
        <v>0.58039583089354729</v>
      </c>
      <c r="H3315" s="195">
        <v>1.7215130577350978E-2</v>
      </c>
      <c r="I3315" s="195">
        <v>4.7078112191123081E-2</v>
      </c>
      <c r="J3315" s="194">
        <v>1</v>
      </c>
      <c r="K3315" s="196">
        <v>8539</v>
      </c>
      <c r="L3315" s="94"/>
      <c r="M3315" s="195" t="s">
        <v>143</v>
      </c>
      <c r="N3315" s="195" t="s">
        <v>143</v>
      </c>
      <c r="O3315" s="195">
        <v>7.8E-2</v>
      </c>
      <c r="P3315" s="195">
        <v>0.09</v>
      </c>
      <c r="Q3315" s="195">
        <v>0.17499999999999999</v>
      </c>
      <c r="R3315" s="195">
        <v>0.191</v>
      </c>
      <c r="S3315" s="195">
        <v>6.7000000000000004E-2</v>
      </c>
      <c r="T3315" s="195">
        <v>7.8E-2</v>
      </c>
      <c r="U3315" s="195">
        <v>1.4E-2</v>
      </c>
      <c r="V3315" s="195">
        <v>1.9E-2</v>
      </c>
      <c r="W3315" s="195">
        <v>0.56999999999999995</v>
      </c>
      <c r="X3315" s="195">
        <v>0.59099999999999997</v>
      </c>
      <c r="Y3315" s="195">
        <v>1.4999999999999999E-2</v>
      </c>
      <c r="Z3315" s="195">
        <v>0.02</v>
      </c>
      <c r="AA3315" s="195">
        <v>4.2999999999999997E-2</v>
      </c>
      <c r="AB3315" s="195">
        <v>5.1999999999999998E-2</v>
      </c>
    </row>
    <row r="3316" spans="1:28" x14ac:dyDescent="0.25">
      <c r="A3316" s="94" t="s">
        <v>4736</v>
      </c>
      <c r="B3316" s="195">
        <v>2.6463650010722709E-2</v>
      </c>
      <c r="C3316" s="195">
        <v>8.1492601329616126E-4</v>
      </c>
      <c r="D3316" s="195">
        <v>0.67437272142397597</v>
      </c>
      <c r="E3316" s="195">
        <v>0.21788548144971048</v>
      </c>
      <c r="F3316" s="195">
        <v>3.2339695475016084E-2</v>
      </c>
      <c r="G3316" s="195">
        <v>7.977696761741369E-3</v>
      </c>
      <c r="H3316" s="195">
        <v>4.2890842805061117E-5</v>
      </c>
      <c r="I3316" s="195">
        <v>4.0102938022732147E-2</v>
      </c>
      <c r="J3316" s="194">
        <v>1</v>
      </c>
      <c r="K3316" s="196">
        <v>23315</v>
      </c>
      <c r="L3316" s="94"/>
      <c r="M3316" s="195">
        <v>2.4E-2</v>
      </c>
      <c r="N3316" s="195">
        <v>2.9000000000000001E-2</v>
      </c>
      <c r="O3316" s="195">
        <v>1E-3</v>
      </c>
      <c r="P3316" s="195">
        <v>1E-3</v>
      </c>
      <c r="Q3316" s="195">
        <v>0.66800000000000004</v>
      </c>
      <c r="R3316" s="195">
        <v>0.68</v>
      </c>
      <c r="S3316" s="195">
        <v>0.21299999999999999</v>
      </c>
      <c r="T3316" s="195">
        <v>0.223</v>
      </c>
      <c r="U3316" s="195">
        <v>0.03</v>
      </c>
      <c r="V3316" s="195">
        <v>3.5000000000000003E-2</v>
      </c>
      <c r="W3316" s="195">
        <v>7.0000000000000001E-3</v>
      </c>
      <c r="X3316" s="195">
        <v>8.9999999999999993E-3</v>
      </c>
      <c r="Y3316" s="195">
        <v>0</v>
      </c>
      <c r="Z3316" s="195">
        <v>0</v>
      </c>
      <c r="AA3316" s="195">
        <v>3.7999999999999999E-2</v>
      </c>
      <c r="AB3316" s="195">
        <v>4.2999999999999997E-2</v>
      </c>
    </row>
    <row r="3317" spans="1:28" x14ac:dyDescent="0.25">
      <c r="A3317" s="94" t="s">
        <v>4737</v>
      </c>
      <c r="B3317" s="195">
        <v>4.9021418020679469E-2</v>
      </c>
      <c r="C3317" s="195">
        <v>0.27138724766125061</v>
      </c>
      <c r="D3317" s="195">
        <v>0.25156942392909898</v>
      </c>
      <c r="E3317" s="195">
        <v>8.7826193993106844E-2</v>
      </c>
      <c r="F3317" s="195">
        <v>5.0313884785819794E-2</v>
      </c>
      <c r="G3317" s="195">
        <v>0.24846134908911865</v>
      </c>
      <c r="H3317" s="195">
        <v>4.4928606597735106E-3</v>
      </c>
      <c r="I3317" s="195">
        <v>3.6927621861152143E-2</v>
      </c>
      <c r="J3317" s="194">
        <v>1</v>
      </c>
      <c r="K3317" s="196">
        <v>32496</v>
      </c>
      <c r="L3317" s="94"/>
      <c r="M3317" s="195">
        <v>4.7E-2</v>
      </c>
      <c r="N3317" s="195">
        <v>5.0999999999999997E-2</v>
      </c>
      <c r="O3317" s="195">
        <v>0.26700000000000002</v>
      </c>
      <c r="P3317" s="195">
        <v>0.27600000000000002</v>
      </c>
      <c r="Q3317" s="195">
        <v>0.247</v>
      </c>
      <c r="R3317" s="195">
        <v>0.25600000000000001</v>
      </c>
      <c r="S3317" s="195">
        <v>8.5000000000000006E-2</v>
      </c>
      <c r="T3317" s="195">
        <v>9.0999999999999998E-2</v>
      </c>
      <c r="U3317" s="195">
        <v>4.8000000000000001E-2</v>
      </c>
      <c r="V3317" s="195">
        <v>5.2999999999999999E-2</v>
      </c>
      <c r="W3317" s="195">
        <v>0.24399999999999999</v>
      </c>
      <c r="X3317" s="195">
        <v>0.253</v>
      </c>
      <c r="Y3317" s="195">
        <v>4.0000000000000001E-3</v>
      </c>
      <c r="Z3317" s="195">
        <v>5.0000000000000001E-3</v>
      </c>
      <c r="AA3317" s="195">
        <v>3.5000000000000003E-2</v>
      </c>
      <c r="AB3317" s="195">
        <v>3.9E-2</v>
      </c>
    </row>
    <row r="3318" spans="1:28" x14ac:dyDescent="0.25">
      <c r="A3318" s="94" t="s">
        <v>4738</v>
      </c>
      <c r="B3318" s="195">
        <v>0.2863784401959078</v>
      </c>
      <c r="C3318" s="195">
        <v>0.42572657434800987</v>
      </c>
      <c r="D3318" s="195">
        <v>0.15336996245928947</v>
      </c>
      <c r="E3318" s="195">
        <v>3.65711160281431E-2</v>
      </c>
      <c r="F3318" s="195">
        <v>2.1629416005767843E-3</v>
      </c>
      <c r="G3318" s="195">
        <v>4.6068169952514733E-2</v>
      </c>
      <c r="H3318" s="195">
        <v>3.0330905203490542E-3</v>
      </c>
      <c r="I3318" s="195">
        <v>4.6689704895209211E-2</v>
      </c>
      <c r="J3318" s="194">
        <v>0.99999999999999989</v>
      </c>
      <c r="K3318" s="196">
        <v>40223</v>
      </c>
      <c r="L3318" s="94"/>
      <c r="M3318" s="195">
        <v>0.28199999999999997</v>
      </c>
      <c r="N3318" s="195">
        <v>0.29099999999999998</v>
      </c>
      <c r="O3318" s="195">
        <v>0.42099999999999999</v>
      </c>
      <c r="P3318" s="195">
        <v>0.43099999999999999</v>
      </c>
      <c r="Q3318" s="195">
        <v>0.15</v>
      </c>
      <c r="R3318" s="195">
        <v>0.157</v>
      </c>
      <c r="S3318" s="195">
        <v>3.5000000000000003E-2</v>
      </c>
      <c r="T3318" s="195">
        <v>3.7999999999999999E-2</v>
      </c>
      <c r="U3318" s="195">
        <v>2E-3</v>
      </c>
      <c r="V3318" s="195">
        <v>3.0000000000000001E-3</v>
      </c>
      <c r="W3318" s="195">
        <v>4.3999999999999997E-2</v>
      </c>
      <c r="X3318" s="195">
        <v>4.8000000000000001E-2</v>
      </c>
      <c r="Y3318" s="195">
        <v>3.0000000000000001E-3</v>
      </c>
      <c r="Z3318" s="195">
        <v>4.0000000000000001E-3</v>
      </c>
      <c r="AA3318" s="195">
        <v>4.4999999999999998E-2</v>
      </c>
      <c r="AB3318" s="195">
        <v>4.9000000000000002E-2</v>
      </c>
    </row>
    <row r="3319" spans="1:28" x14ac:dyDescent="0.25">
      <c r="A3319" s="94" t="s">
        <v>4739</v>
      </c>
      <c r="B3319" s="195" t="s">
        <v>143</v>
      </c>
      <c r="C3319" s="195">
        <v>0.21009570855202223</v>
      </c>
      <c r="D3319" s="195">
        <v>0.3050324174127817</v>
      </c>
      <c r="E3319" s="195">
        <v>0.1650200679221982</v>
      </c>
      <c r="F3319" s="195">
        <v>2.4081506637851188E-2</v>
      </c>
      <c r="G3319" s="195">
        <v>0.25702377276937327</v>
      </c>
      <c r="H3319" s="195">
        <v>5.5572707625810439E-3</v>
      </c>
      <c r="I3319" s="195">
        <v>3.3189255943192345E-2</v>
      </c>
      <c r="J3319" s="194">
        <v>1</v>
      </c>
      <c r="K3319" s="196">
        <v>6478</v>
      </c>
      <c r="L3319" s="94"/>
      <c r="M3319" s="195" t="s">
        <v>143</v>
      </c>
      <c r="N3319" s="195" t="s">
        <v>143</v>
      </c>
      <c r="O3319" s="195">
        <v>0.2</v>
      </c>
      <c r="P3319" s="195">
        <v>0.22</v>
      </c>
      <c r="Q3319" s="195">
        <v>0.29399999999999998</v>
      </c>
      <c r="R3319" s="195">
        <v>0.316</v>
      </c>
      <c r="S3319" s="195">
        <v>0.156</v>
      </c>
      <c r="T3319" s="195">
        <v>0.17399999999999999</v>
      </c>
      <c r="U3319" s="195">
        <v>2.1000000000000001E-2</v>
      </c>
      <c r="V3319" s="195">
        <v>2.8000000000000001E-2</v>
      </c>
      <c r="W3319" s="195">
        <v>0.247</v>
      </c>
      <c r="X3319" s="195">
        <v>0.26800000000000002</v>
      </c>
      <c r="Y3319" s="195">
        <v>4.0000000000000001E-3</v>
      </c>
      <c r="Z3319" s="195">
        <v>8.0000000000000002E-3</v>
      </c>
      <c r="AA3319" s="195">
        <v>2.9000000000000001E-2</v>
      </c>
      <c r="AB3319" s="195">
        <v>3.7999999999999999E-2</v>
      </c>
    </row>
    <row r="3320" spans="1:28" x14ac:dyDescent="0.25">
      <c r="A3320" s="94" t="s">
        <v>4740</v>
      </c>
      <c r="B3320" s="195" t="s">
        <v>143</v>
      </c>
      <c r="C3320" s="195">
        <v>0.2473900570786384</v>
      </c>
      <c r="D3320" s="195">
        <v>0.21473989294058499</v>
      </c>
      <c r="E3320" s="195">
        <v>0.10439771685446426</v>
      </c>
      <c r="F3320" s="195">
        <v>1.9193801200721616E-2</v>
      </c>
      <c r="G3320" s="195">
        <v>0.37881879750391861</v>
      </c>
      <c r="H3320" s="195">
        <v>5.9148848076183719E-3</v>
      </c>
      <c r="I3320" s="195">
        <v>2.9544849614053768E-2</v>
      </c>
      <c r="J3320" s="194">
        <v>1</v>
      </c>
      <c r="K3320" s="196">
        <v>33813</v>
      </c>
      <c r="L3320" s="94"/>
      <c r="M3320" s="195" t="s">
        <v>143</v>
      </c>
      <c r="N3320" s="195" t="s">
        <v>143</v>
      </c>
      <c r="O3320" s="195">
        <v>0.24299999999999999</v>
      </c>
      <c r="P3320" s="195">
        <v>0.252</v>
      </c>
      <c r="Q3320" s="195">
        <v>0.21</v>
      </c>
      <c r="R3320" s="195">
        <v>0.219</v>
      </c>
      <c r="S3320" s="195">
        <v>0.10100000000000001</v>
      </c>
      <c r="T3320" s="195">
        <v>0.108</v>
      </c>
      <c r="U3320" s="195">
        <v>1.7999999999999999E-2</v>
      </c>
      <c r="V3320" s="195">
        <v>2.1000000000000001E-2</v>
      </c>
      <c r="W3320" s="195">
        <v>0.374</v>
      </c>
      <c r="X3320" s="195">
        <v>0.38400000000000001</v>
      </c>
      <c r="Y3320" s="195">
        <v>5.0000000000000001E-3</v>
      </c>
      <c r="Z3320" s="195">
        <v>7.0000000000000001E-3</v>
      </c>
      <c r="AA3320" s="195">
        <v>2.8000000000000001E-2</v>
      </c>
      <c r="AB3320" s="195">
        <v>3.1E-2</v>
      </c>
    </row>
    <row r="3321" spans="1:28" x14ac:dyDescent="0.25">
      <c r="A3321" s="94" t="s">
        <v>4741</v>
      </c>
      <c r="B3321" s="195" t="s">
        <v>143</v>
      </c>
      <c r="C3321" s="195">
        <v>0.4345322287330774</v>
      </c>
      <c r="D3321" s="195">
        <v>0.35481915538492625</v>
      </c>
      <c r="E3321" s="195">
        <v>7.2640937563144076E-2</v>
      </c>
      <c r="F3321" s="195">
        <v>8.9917154980804197E-3</v>
      </c>
      <c r="G3321" s="195">
        <v>2.4045261669024046E-2</v>
      </c>
      <c r="H3321" s="195">
        <v>6.0618306728632044E-4</v>
      </c>
      <c r="I3321" s="195">
        <v>0.10436451808446151</v>
      </c>
      <c r="J3321" s="194">
        <v>1</v>
      </c>
      <c r="K3321" s="196">
        <v>9898</v>
      </c>
      <c r="L3321" s="94"/>
      <c r="M3321" s="195" t="s">
        <v>143</v>
      </c>
      <c r="N3321" s="195" t="s">
        <v>143</v>
      </c>
      <c r="O3321" s="195">
        <v>0.42499999999999999</v>
      </c>
      <c r="P3321" s="195">
        <v>0.44400000000000001</v>
      </c>
      <c r="Q3321" s="195">
        <v>0.34499999999999997</v>
      </c>
      <c r="R3321" s="195">
        <v>0.36399999999999999</v>
      </c>
      <c r="S3321" s="195">
        <v>6.8000000000000005E-2</v>
      </c>
      <c r="T3321" s="195">
        <v>7.8E-2</v>
      </c>
      <c r="U3321" s="195">
        <v>7.0000000000000001E-3</v>
      </c>
      <c r="V3321" s="195">
        <v>1.0999999999999999E-2</v>
      </c>
      <c r="W3321" s="195">
        <v>2.1000000000000001E-2</v>
      </c>
      <c r="X3321" s="195">
        <v>2.7E-2</v>
      </c>
      <c r="Y3321" s="195">
        <v>0</v>
      </c>
      <c r="Z3321" s="195">
        <v>1E-3</v>
      </c>
      <c r="AA3321" s="195">
        <v>9.8000000000000004E-2</v>
      </c>
      <c r="AB3321" s="195">
        <v>0.111</v>
      </c>
    </row>
    <row r="3322" spans="1:28" x14ac:dyDescent="0.25">
      <c r="A3322" s="94" t="s">
        <v>4742</v>
      </c>
      <c r="B3322" s="195" t="s">
        <v>143</v>
      </c>
      <c r="C3322" s="195">
        <v>0.18563570975248572</v>
      </c>
      <c r="D3322" s="195">
        <v>0.34810662153585786</v>
      </c>
      <c r="E3322" s="195">
        <v>0.12555532049925958</v>
      </c>
      <c r="F3322" s="195">
        <v>2.5386079966151893E-2</v>
      </c>
      <c r="G3322" s="195">
        <v>0.25999576898667232</v>
      </c>
      <c r="H3322" s="195">
        <v>2.0097313306536918E-3</v>
      </c>
      <c r="I3322" s="195">
        <v>5.3310767928918978E-2</v>
      </c>
      <c r="J3322" s="194">
        <v>1</v>
      </c>
      <c r="K3322" s="196">
        <v>9454</v>
      </c>
      <c r="L3322" s="94"/>
      <c r="M3322" s="195" t="s">
        <v>143</v>
      </c>
      <c r="N3322" s="195" t="s">
        <v>143</v>
      </c>
      <c r="O3322" s="195">
        <v>0.17799999999999999</v>
      </c>
      <c r="P3322" s="195">
        <v>0.19400000000000001</v>
      </c>
      <c r="Q3322" s="195">
        <v>0.33900000000000002</v>
      </c>
      <c r="R3322" s="195">
        <v>0.35799999999999998</v>
      </c>
      <c r="S3322" s="195">
        <v>0.11899999999999999</v>
      </c>
      <c r="T3322" s="195">
        <v>0.13200000000000001</v>
      </c>
      <c r="U3322" s="195">
        <v>2.1999999999999999E-2</v>
      </c>
      <c r="V3322" s="195">
        <v>2.9000000000000001E-2</v>
      </c>
      <c r="W3322" s="195">
        <v>0.251</v>
      </c>
      <c r="X3322" s="195">
        <v>0.26900000000000002</v>
      </c>
      <c r="Y3322" s="195">
        <v>1E-3</v>
      </c>
      <c r="Z3322" s="195">
        <v>3.0000000000000001E-3</v>
      </c>
      <c r="AA3322" s="195">
        <v>4.9000000000000002E-2</v>
      </c>
      <c r="AB3322" s="195">
        <v>5.8000000000000003E-2</v>
      </c>
    </row>
    <row r="3323" spans="1:28" x14ac:dyDescent="0.25">
      <c r="A3323" s="94" t="s">
        <v>4743</v>
      </c>
      <c r="B3323" s="195" t="s">
        <v>143</v>
      </c>
      <c r="C3323" s="195">
        <v>0.34922035892909681</v>
      </c>
      <c r="D3323" s="195">
        <v>0.20785525154457193</v>
      </c>
      <c r="E3323" s="195">
        <v>8.6201824065901739E-2</v>
      </c>
      <c r="F3323" s="195">
        <v>0.11370991468078846</v>
      </c>
      <c r="G3323" s="195">
        <v>0.20447190350102973</v>
      </c>
      <c r="H3323" s="195">
        <v>2.7949396881435718E-3</v>
      </c>
      <c r="I3323" s="195">
        <v>3.5745807590467783E-2</v>
      </c>
      <c r="J3323" s="194">
        <v>1</v>
      </c>
      <c r="K3323" s="196">
        <v>6798</v>
      </c>
      <c r="L3323" s="94"/>
      <c r="M3323" s="195" t="s">
        <v>143</v>
      </c>
      <c r="N3323" s="195" t="s">
        <v>143</v>
      </c>
      <c r="O3323" s="195">
        <v>0.33800000000000002</v>
      </c>
      <c r="P3323" s="195">
        <v>0.36099999999999999</v>
      </c>
      <c r="Q3323" s="195">
        <v>0.19800000000000001</v>
      </c>
      <c r="R3323" s="195">
        <v>0.218</v>
      </c>
      <c r="S3323" s="195">
        <v>0.08</v>
      </c>
      <c r="T3323" s="195">
        <v>9.2999999999999999E-2</v>
      </c>
      <c r="U3323" s="195">
        <v>0.106</v>
      </c>
      <c r="V3323" s="195">
        <v>0.121</v>
      </c>
      <c r="W3323" s="195">
        <v>0.19500000000000001</v>
      </c>
      <c r="X3323" s="195">
        <v>0.214</v>
      </c>
      <c r="Y3323" s="195">
        <v>2E-3</v>
      </c>
      <c r="Z3323" s="195">
        <v>4.0000000000000001E-3</v>
      </c>
      <c r="AA3323" s="195">
        <v>3.2000000000000001E-2</v>
      </c>
      <c r="AB3323" s="195">
        <v>0.04</v>
      </c>
    </row>
    <row r="3324" spans="1:28" x14ac:dyDescent="0.25">
      <c r="A3324" s="94" t="s">
        <v>4744</v>
      </c>
      <c r="B3324" s="195" t="s">
        <v>143</v>
      </c>
      <c r="C3324" s="195">
        <v>0.12292405961674947</v>
      </c>
      <c r="D3324" s="195">
        <v>0.19815471965933287</v>
      </c>
      <c r="E3324" s="195">
        <v>0.11014904187366927</v>
      </c>
      <c r="F3324" s="195">
        <v>3.2931156848828955E-2</v>
      </c>
      <c r="G3324" s="195">
        <v>0.48630234208658624</v>
      </c>
      <c r="H3324" s="195">
        <v>9.2264017033356991E-3</v>
      </c>
      <c r="I3324" s="195">
        <v>4.0312278211497514E-2</v>
      </c>
      <c r="J3324" s="194">
        <v>1</v>
      </c>
      <c r="K3324" s="196">
        <v>7045</v>
      </c>
      <c r="L3324" s="94"/>
      <c r="M3324" s="195" t="s">
        <v>143</v>
      </c>
      <c r="N3324" s="195" t="s">
        <v>143</v>
      </c>
      <c r="O3324" s="195">
        <v>0.115</v>
      </c>
      <c r="P3324" s="195">
        <v>0.13100000000000001</v>
      </c>
      <c r="Q3324" s="195">
        <v>0.189</v>
      </c>
      <c r="R3324" s="195">
        <v>0.20799999999999999</v>
      </c>
      <c r="S3324" s="195">
        <v>0.10299999999999999</v>
      </c>
      <c r="T3324" s="195">
        <v>0.11799999999999999</v>
      </c>
      <c r="U3324" s="195">
        <v>2.9000000000000001E-2</v>
      </c>
      <c r="V3324" s="195">
        <v>3.6999999999999998E-2</v>
      </c>
      <c r="W3324" s="195">
        <v>0.47499999999999998</v>
      </c>
      <c r="X3324" s="195">
        <v>0.498</v>
      </c>
      <c r="Y3324" s="195">
        <v>7.0000000000000001E-3</v>
      </c>
      <c r="Z3324" s="195">
        <v>1.2E-2</v>
      </c>
      <c r="AA3324" s="195">
        <v>3.5999999999999997E-2</v>
      </c>
      <c r="AB3324" s="195">
        <v>4.4999999999999998E-2</v>
      </c>
    </row>
    <row r="3325" spans="1:28" x14ac:dyDescent="0.25">
      <c r="A3325" s="94" t="s">
        <v>4745</v>
      </c>
      <c r="B3325" s="195" t="s">
        <v>143</v>
      </c>
      <c r="C3325" s="195">
        <v>0.28284552593190354</v>
      </c>
      <c r="D3325" s="195">
        <v>0.42512182252708031</v>
      </c>
      <c r="E3325" s="195">
        <v>0.11530463391166702</v>
      </c>
      <c r="F3325" s="195">
        <v>2.9392594431856978E-2</v>
      </c>
      <c r="G3325" s="195">
        <v>9.3919736801266335E-2</v>
      </c>
      <c r="H3325" s="195">
        <v>2.4519693348645211E-3</v>
      </c>
      <c r="I3325" s="195">
        <v>5.0963717061361311E-2</v>
      </c>
      <c r="J3325" s="194">
        <v>0.99999999999999989</v>
      </c>
      <c r="K3325" s="196">
        <v>32219</v>
      </c>
      <c r="L3325" s="94"/>
      <c r="M3325" s="195" t="s">
        <v>143</v>
      </c>
      <c r="N3325" s="195" t="s">
        <v>143</v>
      </c>
      <c r="O3325" s="195">
        <v>0.27800000000000002</v>
      </c>
      <c r="P3325" s="195">
        <v>0.28799999999999998</v>
      </c>
      <c r="Q3325" s="195">
        <v>0.42</v>
      </c>
      <c r="R3325" s="195">
        <v>0.43099999999999999</v>
      </c>
      <c r="S3325" s="195">
        <v>0.112</v>
      </c>
      <c r="T3325" s="195">
        <v>0.11899999999999999</v>
      </c>
      <c r="U3325" s="195">
        <v>2.8000000000000001E-2</v>
      </c>
      <c r="V3325" s="195">
        <v>3.1E-2</v>
      </c>
      <c r="W3325" s="195">
        <v>9.0999999999999998E-2</v>
      </c>
      <c r="X3325" s="195">
        <v>9.7000000000000003E-2</v>
      </c>
      <c r="Y3325" s="195">
        <v>2E-3</v>
      </c>
      <c r="Z3325" s="195">
        <v>3.0000000000000001E-3</v>
      </c>
      <c r="AA3325" s="195">
        <v>4.9000000000000002E-2</v>
      </c>
      <c r="AB3325" s="195">
        <v>5.2999999999999999E-2</v>
      </c>
    </row>
    <row r="3326" spans="1:28" x14ac:dyDescent="0.25">
      <c r="A3326" s="94" t="s">
        <v>4746</v>
      </c>
      <c r="B3326" s="195" t="s">
        <v>143</v>
      </c>
      <c r="C3326" s="195">
        <v>0.40027958993476237</v>
      </c>
      <c r="D3326" s="195">
        <v>0.37915501708605159</v>
      </c>
      <c r="E3326" s="195">
        <v>8.3410997204100654E-2</v>
      </c>
      <c r="F3326" s="195">
        <v>1.1804908356632494E-2</v>
      </c>
      <c r="G3326" s="195">
        <v>7.8285181733457596E-2</v>
      </c>
      <c r="H3326" s="195">
        <v>3.727865796831314E-3</v>
      </c>
      <c r="I3326" s="195">
        <v>4.3336439888164026E-2</v>
      </c>
      <c r="J3326" s="194">
        <v>1</v>
      </c>
      <c r="K3326" s="196">
        <v>6438</v>
      </c>
      <c r="L3326" s="94"/>
      <c r="M3326" s="195" t="s">
        <v>143</v>
      </c>
      <c r="N3326" s="195" t="s">
        <v>143</v>
      </c>
      <c r="O3326" s="195">
        <v>0.38800000000000001</v>
      </c>
      <c r="P3326" s="195">
        <v>0.41199999999999998</v>
      </c>
      <c r="Q3326" s="195">
        <v>0.36699999999999999</v>
      </c>
      <c r="R3326" s="195">
        <v>0.39100000000000001</v>
      </c>
      <c r="S3326" s="195">
        <v>7.6999999999999999E-2</v>
      </c>
      <c r="T3326" s="195">
        <v>0.09</v>
      </c>
      <c r="U3326" s="195">
        <v>8.9999999999999993E-3</v>
      </c>
      <c r="V3326" s="195">
        <v>1.4999999999999999E-2</v>
      </c>
      <c r="W3326" s="195">
        <v>7.1999999999999995E-2</v>
      </c>
      <c r="X3326" s="195">
        <v>8.5000000000000006E-2</v>
      </c>
      <c r="Y3326" s="195">
        <v>3.0000000000000001E-3</v>
      </c>
      <c r="Z3326" s="195">
        <v>6.0000000000000001E-3</v>
      </c>
      <c r="AA3326" s="195">
        <v>3.9E-2</v>
      </c>
      <c r="AB3326" s="195">
        <v>4.9000000000000002E-2</v>
      </c>
    </row>
    <row r="3327" spans="1:28" x14ac:dyDescent="0.25">
      <c r="A3327" s="94" t="s">
        <v>4747</v>
      </c>
      <c r="B3327" s="195">
        <v>5.3304463617149203E-2</v>
      </c>
      <c r="C3327" s="195">
        <v>0.28059446040803682</v>
      </c>
      <c r="D3327" s="195">
        <v>0.27460042861938083</v>
      </c>
      <c r="E3327" s="195">
        <v>0.10258462650726846</v>
      </c>
      <c r="F3327" s="195">
        <v>2.4127361187445361E-2</v>
      </c>
      <c r="G3327" s="195">
        <v>0.22226607599325718</v>
      </c>
      <c r="H3327" s="195">
        <v>3.8029826302180352E-3</v>
      </c>
      <c r="I3327" s="195">
        <v>3.8719601037244145E-2</v>
      </c>
      <c r="J3327" s="194">
        <v>1</v>
      </c>
      <c r="K3327" s="196">
        <v>271103</v>
      </c>
      <c r="L3327" s="94"/>
      <c r="M3327" s="195">
        <v>5.1999999999999998E-2</v>
      </c>
      <c r="N3327" s="195">
        <v>5.3999999999999999E-2</v>
      </c>
      <c r="O3327" s="195">
        <v>0.27900000000000003</v>
      </c>
      <c r="P3327" s="195">
        <v>0.28199999999999997</v>
      </c>
      <c r="Q3327" s="195">
        <v>0.27300000000000002</v>
      </c>
      <c r="R3327" s="195">
        <v>0.27600000000000002</v>
      </c>
      <c r="S3327" s="195">
        <v>0.10100000000000001</v>
      </c>
      <c r="T3327" s="195">
        <v>0.104</v>
      </c>
      <c r="U3327" s="195">
        <v>2.4E-2</v>
      </c>
      <c r="V3327" s="195">
        <v>2.5000000000000001E-2</v>
      </c>
      <c r="W3327" s="195">
        <v>0.221</v>
      </c>
      <c r="X3327" s="195">
        <v>0.224</v>
      </c>
      <c r="Y3327" s="195">
        <v>4.0000000000000001E-3</v>
      </c>
      <c r="Z3327" s="195">
        <v>4.0000000000000001E-3</v>
      </c>
      <c r="AA3327" s="195">
        <v>3.7999999999999999E-2</v>
      </c>
      <c r="AB3327" s="195">
        <v>3.9E-2</v>
      </c>
    </row>
    <row r="3328" spans="1:28" x14ac:dyDescent="0.25">
      <c r="A3328" s="94" t="s">
        <v>4748</v>
      </c>
      <c r="B3328" s="195" t="s">
        <v>143</v>
      </c>
      <c r="C3328" s="195">
        <v>0.32605514912774336</v>
      </c>
      <c r="D3328" s="195">
        <v>0.29026449071468768</v>
      </c>
      <c r="E3328" s="195">
        <v>0.13618458075407991</v>
      </c>
      <c r="F3328" s="195">
        <v>3.6353404614518851E-2</v>
      </c>
      <c r="G3328" s="195">
        <v>0.18064153066966798</v>
      </c>
      <c r="H3328" s="195">
        <v>3.7141249296567249E-3</v>
      </c>
      <c r="I3328" s="195">
        <v>2.678671918964547E-2</v>
      </c>
      <c r="J3328" s="194">
        <v>1</v>
      </c>
      <c r="K3328" s="196">
        <v>8885</v>
      </c>
      <c r="L3328" s="94"/>
      <c r="M3328" s="195" t="s">
        <v>143</v>
      </c>
      <c r="N3328" s="195" t="s">
        <v>143</v>
      </c>
      <c r="O3328" s="195">
        <v>0.316</v>
      </c>
      <c r="P3328" s="195">
        <v>0.33600000000000002</v>
      </c>
      <c r="Q3328" s="195">
        <v>0.28100000000000003</v>
      </c>
      <c r="R3328" s="195">
        <v>0.3</v>
      </c>
      <c r="S3328" s="195">
        <v>0.129</v>
      </c>
      <c r="T3328" s="195">
        <v>0.14299999999999999</v>
      </c>
      <c r="U3328" s="195">
        <v>3.3000000000000002E-2</v>
      </c>
      <c r="V3328" s="195">
        <v>0.04</v>
      </c>
      <c r="W3328" s="195">
        <v>0.17299999999999999</v>
      </c>
      <c r="X3328" s="195">
        <v>0.189</v>
      </c>
      <c r="Y3328" s="195">
        <v>3.0000000000000001E-3</v>
      </c>
      <c r="Z3328" s="195">
        <v>5.0000000000000001E-3</v>
      </c>
      <c r="AA3328" s="195">
        <v>2.4E-2</v>
      </c>
      <c r="AB3328" s="195">
        <v>0.03</v>
      </c>
    </row>
    <row r="3329" spans="1:28" x14ac:dyDescent="0.25">
      <c r="A3329" s="94" t="s">
        <v>4749</v>
      </c>
      <c r="B3329" s="195" t="s">
        <v>143</v>
      </c>
      <c r="C3329" s="195">
        <v>9.1346747315146276E-2</v>
      </c>
      <c r="D3329" s="195">
        <v>0.20244414269843231</v>
      </c>
      <c r="E3329" s="195">
        <v>7.9990124675965932E-2</v>
      </c>
      <c r="F3329" s="195">
        <v>1.4319219849401309E-2</v>
      </c>
      <c r="G3329" s="195">
        <v>0.55301814590791265</v>
      </c>
      <c r="H3329" s="195">
        <v>1.6788050857918776E-2</v>
      </c>
      <c r="I3329" s="195">
        <v>4.2093568695222815E-2</v>
      </c>
      <c r="J3329" s="194">
        <v>1.0000000000000002</v>
      </c>
      <c r="K3329" s="196">
        <v>8101</v>
      </c>
      <c r="L3329" s="94"/>
      <c r="M3329" s="195" t="s">
        <v>143</v>
      </c>
      <c r="N3329" s="195" t="s">
        <v>143</v>
      </c>
      <c r="O3329" s="195">
        <v>8.5000000000000006E-2</v>
      </c>
      <c r="P3329" s="195">
        <v>9.8000000000000004E-2</v>
      </c>
      <c r="Q3329" s="195">
        <v>0.19400000000000001</v>
      </c>
      <c r="R3329" s="195">
        <v>0.21099999999999999</v>
      </c>
      <c r="S3329" s="195">
        <v>7.3999999999999996E-2</v>
      </c>
      <c r="T3329" s="195">
        <v>8.5999999999999993E-2</v>
      </c>
      <c r="U3329" s="195">
        <v>1.2E-2</v>
      </c>
      <c r="V3329" s="195">
        <v>1.7000000000000001E-2</v>
      </c>
      <c r="W3329" s="195">
        <v>0.54200000000000004</v>
      </c>
      <c r="X3329" s="195">
        <v>0.56399999999999995</v>
      </c>
      <c r="Y3329" s="195">
        <v>1.4E-2</v>
      </c>
      <c r="Z3329" s="195">
        <v>0.02</v>
      </c>
      <c r="AA3329" s="195">
        <v>3.7999999999999999E-2</v>
      </c>
      <c r="AB3329" s="195">
        <v>4.7E-2</v>
      </c>
    </row>
    <row r="3330" spans="1:28" x14ac:dyDescent="0.25">
      <c r="A3330" s="94" t="s">
        <v>4750</v>
      </c>
      <c r="B3330" s="195">
        <v>0.11496723996723997</v>
      </c>
      <c r="C3330" s="195">
        <v>1.2626262626262627E-3</v>
      </c>
      <c r="D3330" s="195">
        <v>0.59449221949221953</v>
      </c>
      <c r="E3330" s="195">
        <v>0.20304395304395303</v>
      </c>
      <c r="F3330" s="195">
        <v>3.6889161889161887E-2</v>
      </c>
      <c r="G3330" s="195">
        <v>7.746382746382746E-3</v>
      </c>
      <c r="H3330" s="195" t="s">
        <v>143</v>
      </c>
      <c r="I3330" s="195">
        <v>4.15984165984166E-2</v>
      </c>
      <c r="J3330" s="194">
        <v>1</v>
      </c>
      <c r="K3330" s="196">
        <v>29304</v>
      </c>
      <c r="L3330" s="94"/>
      <c r="M3330" s="195">
        <v>0.111</v>
      </c>
      <c r="N3330" s="195">
        <v>0.11899999999999999</v>
      </c>
      <c r="O3330" s="195">
        <v>1E-3</v>
      </c>
      <c r="P3330" s="195">
        <v>2E-3</v>
      </c>
      <c r="Q3330" s="195">
        <v>0.58899999999999997</v>
      </c>
      <c r="R3330" s="195">
        <v>0.6</v>
      </c>
      <c r="S3330" s="195">
        <v>0.19800000000000001</v>
      </c>
      <c r="T3330" s="195">
        <v>0.20799999999999999</v>
      </c>
      <c r="U3330" s="195">
        <v>3.5000000000000003E-2</v>
      </c>
      <c r="V3330" s="195">
        <v>3.9E-2</v>
      </c>
      <c r="W3330" s="195">
        <v>7.0000000000000001E-3</v>
      </c>
      <c r="X3330" s="195">
        <v>8.9999999999999993E-3</v>
      </c>
      <c r="Y3330" s="195" t="s">
        <v>143</v>
      </c>
      <c r="Z3330" s="195" t="s">
        <v>143</v>
      </c>
      <c r="AA3330" s="195">
        <v>3.9E-2</v>
      </c>
      <c r="AB3330" s="195">
        <v>4.3999999999999997E-2</v>
      </c>
    </row>
    <row r="3331" spans="1:28" x14ac:dyDescent="0.25">
      <c r="A3331" s="94" t="s">
        <v>4751</v>
      </c>
      <c r="B3331" s="195">
        <v>6.9975126614522459E-2</v>
      </c>
      <c r="C3331" s="195">
        <v>0.26371782193053434</v>
      </c>
      <c r="D3331" s="195">
        <v>0.25844346549192365</v>
      </c>
      <c r="E3331" s="195">
        <v>8.8854925230003892E-2</v>
      </c>
      <c r="F3331" s="195">
        <v>4.264437052353981E-2</v>
      </c>
      <c r="G3331" s="195">
        <v>0.2420809733585064</v>
      </c>
      <c r="H3331" s="195">
        <v>3.9557673289580151E-3</v>
      </c>
      <c r="I3331" s="195">
        <v>3.0327549522011447E-2</v>
      </c>
      <c r="J3331" s="194">
        <v>1</v>
      </c>
      <c r="K3331" s="196">
        <v>33369</v>
      </c>
      <c r="L3331" s="94"/>
      <c r="M3331" s="195">
        <v>6.7000000000000004E-2</v>
      </c>
      <c r="N3331" s="195">
        <v>7.2999999999999995E-2</v>
      </c>
      <c r="O3331" s="195">
        <v>0.25900000000000001</v>
      </c>
      <c r="P3331" s="195">
        <v>0.26800000000000002</v>
      </c>
      <c r="Q3331" s="195">
        <v>0.254</v>
      </c>
      <c r="R3331" s="195">
        <v>0.26300000000000001</v>
      </c>
      <c r="S3331" s="195">
        <v>8.5999999999999993E-2</v>
      </c>
      <c r="T3331" s="195">
        <v>9.1999999999999998E-2</v>
      </c>
      <c r="U3331" s="195">
        <v>4.1000000000000002E-2</v>
      </c>
      <c r="V3331" s="195">
        <v>4.4999999999999998E-2</v>
      </c>
      <c r="W3331" s="195">
        <v>0.23799999999999999</v>
      </c>
      <c r="X3331" s="195">
        <v>0.247</v>
      </c>
      <c r="Y3331" s="195">
        <v>3.0000000000000001E-3</v>
      </c>
      <c r="Z3331" s="195">
        <v>5.0000000000000001E-3</v>
      </c>
      <c r="AA3331" s="195">
        <v>2.9000000000000001E-2</v>
      </c>
      <c r="AB3331" s="195">
        <v>3.2000000000000001E-2</v>
      </c>
    </row>
    <row r="3332" spans="1:28" x14ac:dyDescent="0.25">
      <c r="A3332" s="94" t="s">
        <v>4752</v>
      </c>
      <c r="B3332" s="195">
        <v>0.27910411026335219</v>
      </c>
      <c r="C3332" s="195">
        <v>0.47036672409549596</v>
      </c>
      <c r="D3332" s="195">
        <v>0.12904257937484617</v>
      </c>
      <c r="E3332" s="195">
        <v>3.1626876692099432E-2</v>
      </c>
      <c r="F3332" s="195">
        <v>2.1412749200098451E-3</v>
      </c>
      <c r="G3332" s="195">
        <v>4.4474526212158506E-2</v>
      </c>
      <c r="H3332" s="195">
        <v>2.436623184838789E-3</v>
      </c>
      <c r="I3332" s="195">
        <v>4.0807285257199115E-2</v>
      </c>
      <c r="J3332" s="194">
        <v>1</v>
      </c>
      <c r="K3332" s="196">
        <v>40630</v>
      </c>
      <c r="L3332" s="94"/>
      <c r="M3332" s="195">
        <v>0.27500000000000002</v>
      </c>
      <c r="N3332" s="195">
        <v>0.28299999999999997</v>
      </c>
      <c r="O3332" s="195">
        <v>0.46600000000000003</v>
      </c>
      <c r="P3332" s="195">
        <v>0.47499999999999998</v>
      </c>
      <c r="Q3332" s="195">
        <v>0.126</v>
      </c>
      <c r="R3332" s="195">
        <v>0.13200000000000001</v>
      </c>
      <c r="S3332" s="195">
        <v>0.03</v>
      </c>
      <c r="T3332" s="195">
        <v>3.3000000000000002E-2</v>
      </c>
      <c r="U3332" s="195">
        <v>2E-3</v>
      </c>
      <c r="V3332" s="195">
        <v>3.0000000000000001E-3</v>
      </c>
      <c r="W3332" s="195">
        <v>4.2999999999999997E-2</v>
      </c>
      <c r="X3332" s="195">
        <v>4.7E-2</v>
      </c>
      <c r="Y3332" s="195">
        <v>2E-3</v>
      </c>
      <c r="Z3332" s="195">
        <v>3.0000000000000001E-3</v>
      </c>
      <c r="AA3332" s="195">
        <v>3.9E-2</v>
      </c>
      <c r="AB3332" s="195">
        <v>4.2999999999999997E-2</v>
      </c>
    </row>
    <row r="3333" spans="1:28" x14ac:dyDescent="0.25">
      <c r="A3333" s="94" t="s">
        <v>4753</v>
      </c>
      <c r="B3333" s="195" t="s">
        <v>143</v>
      </c>
      <c r="C3333" s="195">
        <v>0.20582151300236406</v>
      </c>
      <c r="D3333" s="195">
        <v>0.2978723404255319</v>
      </c>
      <c r="E3333" s="195">
        <v>0.17700945626477541</v>
      </c>
      <c r="F3333" s="195">
        <v>2.1867612293144208E-2</v>
      </c>
      <c r="G3333" s="195">
        <v>0.26255910165484636</v>
      </c>
      <c r="H3333" s="195">
        <v>4.1371158392434987E-3</v>
      </c>
      <c r="I3333" s="195">
        <v>3.0732860520094562E-2</v>
      </c>
      <c r="J3333" s="194">
        <v>1</v>
      </c>
      <c r="K3333" s="196">
        <v>6768</v>
      </c>
      <c r="L3333" s="94"/>
      <c r="M3333" s="195" t="s">
        <v>143</v>
      </c>
      <c r="N3333" s="195" t="s">
        <v>143</v>
      </c>
      <c r="O3333" s="195">
        <v>0.19600000000000001</v>
      </c>
      <c r="P3333" s="195">
        <v>0.216</v>
      </c>
      <c r="Q3333" s="195">
        <v>0.28699999999999998</v>
      </c>
      <c r="R3333" s="195">
        <v>0.309</v>
      </c>
      <c r="S3333" s="195">
        <v>0.16800000000000001</v>
      </c>
      <c r="T3333" s="195">
        <v>0.186</v>
      </c>
      <c r="U3333" s="195">
        <v>1.9E-2</v>
      </c>
      <c r="V3333" s="195">
        <v>2.5999999999999999E-2</v>
      </c>
      <c r="W3333" s="195">
        <v>0.252</v>
      </c>
      <c r="X3333" s="195">
        <v>0.27300000000000002</v>
      </c>
      <c r="Y3333" s="195">
        <v>3.0000000000000001E-3</v>
      </c>
      <c r="Z3333" s="195">
        <v>6.0000000000000001E-3</v>
      </c>
      <c r="AA3333" s="195">
        <v>2.7E-2</v>
      </c>
      <c r="AB3333" s="195">
        <v>3.5000000000000003E-2</v>
      </c>
    </row>
    <row r="3334" spans="1:28" x14ac:dyDescent="0.25">
      <c r="A3334" s="94" t="s">
        <v>4754</v>
      </c>
      <c r="B3334" s="195" t="s">
        <v>143</v>
      </c>
      <c r="C3334" s="195">
        <v>0.24336607535551971</v>
      </c>
      <c r="D3334" s="195">
        <v>0.21685969799149685</v>
      </c>
      <c r="E3334" s="195">
        <v>0.1091042369154083</v>
      </c>
      <c r="F3334" s="195">
        <v>1.6801055563700339E-2</v>
      </c>
      <c r="G3334" s="195">
        <v>0.38155695645799736</v>
      </c>
      <c r="H3334" s="195">
        <v>5.5123882128720126E-3</v>
      </c>
      <c r="I3334" s="195">
        <v>2.6799589503005424E-2</v>
      </c>
      <c r="J3334" s="194">
        <v>1</v>
      </c>
      <c r="K3334" s="196">
        <v>34105</v>
      </c>
      <c r="L3334" s="94"/>
      <c r="M3334" s="195" t="s">
        <v>143</v>
      </c>
      <c r="N3334" s="195" t="s">
        <v>143</v>
      </c>
      <c r="O3334" s="195">
        <v>0.23899999999999999</v>
      </c>
      <c r="P3334" s="195">
        <v>0.248</v>
      </c>
      <c r="Q3334" s="195">
        <v>0.21299999999999999</v>
      </c>
      <c r="R3334" s="195">
        <v>0.221</v>
      </c>
      <c r="S3334" s="195">
        <v>0.106</v>
      </c>
      <c r="T3334" s="195">
        <v>0.112</v>
      </c>
      <c r="U3334" s="195">
        <v>1.4999999999999999E-2</v>
      </c>
      <c r="V3334" s="195">
        <v>1.7999999999999999E-2</v>
      </c>
      <c r="W3334" s="195">
        <v>0.376</v>
      </c>
      <c r="X3334" s="195">
        <v>0.38700000000000001</v>
      </c>
      <c r="Y3334" s="195">
        <v>5.0000000000000001E-3</v>
      </c>
      <c r="Z3334" s="195">
        <v>6.0000000000000001E-3</v>
      </c>
      <c r="AA3334" s="195">
        <v>2.5000000000000001E-2</v>
      </c>
      <c r="AB3334" s="195">
        <v>2.9000000000000001E-2</v>
      </c>
    </row>
    <row r="3335" spans="1:28" x14ac:dyDescent="0.25">
      <c r="A3335" s="94" t="s">
        <v>4755</v>
      </c>
      <c r="B3335" s="195" t="s">
        <v>143</v>
      </c>
      <c r="C3335" s="195">
        <v>0.44097733294083014</v>
      </c>
      <c r="D3335" s="195">
        <v>0.36012167598861738</v>
      </c>
      <c r="E3335" s="195">
        <v>7.3496222156805027E-2</v>
      </c>
      <c r="F3335" s="195">
        <v>5.9856736335982732E-3</v>
      </c>
      <c r="G3335" s="195">
        <v>2.3353939750760475E-2</v>
      </c>
      <c r="H3335" s="195">
        <v>5.8875478363261706E-4</v>
      </c>
      <c r="I3335" s="195">
        <v>9.5476400745756057E-2</v>
      </c>
      <c r="J3335" s="194">
        <v>1</v>
      </c>
      <c r="K3335" s="196">
        <v>10191</v>
      </c>
      <c r="L3335" s="94"/>
      <c r="M3335" s="195" t="s">
        <v>143</v>
      </c>
      <c r="N3335" s="195" t="s">
        <v>143</v>
      </c>
      <c r="O3335" s="195">
        <v>0.43099999999999999</v>
      </c>
      <c r="P3335" s="195">
        <v>0.45100000000000001</v>
      </c>
      <c r="Q3335" s="195">
        <v>0.35099999999999998</v>
      </c>
      <c r="R3335" s="195">
        <v>0.36899999999999999</v>
      </c>
      <c r="S3335" s="195">
        <v>6.9000000000000006E-2</v>
      </c>
      <c r="T3335" s="195">
        <v>7.9000000000000001E-2</v>
      </c>
      <c r="U3335" s="195">
        <v>5.0000000000000001E-3</v>
      </c>
      <c r="V3335" s="195">
        <v>8.0000000000000002E-3</v>
      </c>
      <c r="W3335" s="195">
        <v>2.1000000000000001E-2</v>
      </c>
      <c r="X3335" s="195">
        <v>2.5999999999999999E-2</v>
      </c>
      <c r="Y3335" s="195">
        <v>0</v>
      </c>
      <c r="Z3335" s="195">
        <v>1E-3</v>
      </c>
      <c r="AA3335" s="195">
        <v>0.09</v>
      </c>
      <c r="AB3335" s="195">
        <v>0.10100000000000001</v>
      </c>
    </row>
    <row r="3336" spans="1:28" x14ac:dyDescent="0.25">
      <c r="A3336" s="94" t="s">
        <v>4756</v>
      </c>
      <c r="B3336" s="195" t="s">
        <v>143</v>
      </c>
      <c r="C3336" s="195">
        <v>0.19138803452723485</v>
      </c>
      <c r="D3336" s="195">
        <v>0.34904256374640341</v>
      </c>
      <c r="E3336" s="195">
        <v>0.13235440023811887</v>
      </c>
      <c r="F3336" s="195">
        <v>1.9347157456096834E-2</v>
      </c>
      <c r="G3336" s="195">
        <v>0.25865661275920232</v>
      </c>
      <c r="H3336" s="195">
        <v>1.8851076495684095E-3</v>
      </c>
      <c r="I3336" s="195">
        <v>4.7326123623375335E-2</v>
      </c>
      <c r="J3336" s="194">
        <v>0.99999999999999989</v>
      </c>
      <c r="K3336" s="196">
        <v>10079</v>
      </c>
      <c r="L3336" s="94"/>
      <c r="M3336" s="195" t="s">
        <v>143</v>
      </c>
      <c r="N3336" s="195" t="s">
        <v>143</v>
      </c>
      <c r="O3336" s="195">
        <v>0.184</v>
      </c>
      <c r="P3336" s="195">
        <v>0.19900000000000001</v>
      </c>
      <c r="Q3336" s="195">
        <v>0.34</v>
      </c>
      <c r="R3336" s="195">
        <v>0.35799999999999998</v>
      </c>
      <c r="S3336" s="195">
        <v>0.126</v>
      </c>
      <c r="T3336" s="195">
        <v>0.13900000000000001</v>
      </c>
      <c r="U3336" s="195">
        <v>1.7000000000000001E-2</v>
      </c>
      <c r="V3336" s="195">
        <v>2.1999999999999999E-2</v>
      </c>
      <c r="W3336" s="195">
        <v>0.25</v>
      </c>
      <c r="X3336" s="195">
        <v>0.26700000000000002</v>
      </c>
      <c r="Y3336" s="195">
        <v>1E-3</v>
      </c>
      <c r="Z3336" s="195">
        <v>3.0000000000000001E-3</v>
      </c>
      <c r="AA3336" s="195">
        <v>4.2999999999999997E-2</v>
      </c>
      <c r="AB3336" s="195">
        <v>5.1999999999999998E-2</v>
      </c>
    </row>
    <row r="3337" spans="1:28" x14ac:dyDescent="0.25">
      <c r="A3337" s="94" t="s">
        <v>4757</v>
      </c>
      <c r="B3337" s="195" t="s">
        <v>143</v>
      </c>
      <c r="C3337" s="195">
        <v>0.36471109797546919</v>
      </c>
      <c r="D3337" s="195">
        <v>0.19787202600857101</v>
      </c>
      <c r="E3337" s="195">
        <v>7.7286833160928034E-2</v>
      </c>
      <c r="F3337" s="195">
        <v>0.10994532289049801</v>
      </c>
      <c r="G3337" s="195">
        <v>0.21575291857543963</v>
      </c>
      <c r="H3337" s="195">
        <v>4.5810551204374167E-3</v>
      </c>
      <c r="I3337" s="195">
        <v>2.9850746268656716E-2</v>
      </c>
      <c r="J3337" s="194">
        <v>0.99999999999999989</v>
      </c>
      <c r="K3337" s="196">
        <v>6767</v>
      </c>
      <c r="L3337" s="94"/>
      <c r="M3337" s="195" t="s">
        <v>143</v>
      </c>
      <c r="N3337" s="195" t="s">
        <v>143</v>
      </c>
      <c r="O3337" s="195">
        <v>0.35299999999999998</v>
      </c>
      <c r="P3337" s="195">
        <v>0.376</v>
      </c>
      <c r="Q3337" s="195">
        <v>0.189</v>
      </c>
      <c r="R3337" s="195">
        <v>0.20799999999999999</v>
      </c>
      <c r="S3337" s="195">
        <v>7.0999999999999994E-2</v>
      </c>
      <c r="T3337" s="195">
        <v>8.4000000000000005E-2</v>
      </c>
      <c r="U3337" s="195">
        <v>0.10299999999999999</v>
      </c>
      <c r="V3337" s="195">
        <v>0.11799999999999999</v>
      </c>
      <c r="W3337" s="195">
        <v>0.20599999999999999</v>
      </c>
      <c r="X3337" s="195">
        <v>0.22600000000000001</v>
      </c>
      <c r="Y3337" s="195">
        <v>3.0000000000000001E-3</v>
      </c>
      <c r="Z3337" s="195">
        <v>6.0000000000000001E-3</v>
      </c>
      <c r="AA3337" s="195">
        <v>2.5999999999999999E-2</v>
      </c>
      <c r="AB3337" s="195">
        <v>3.4000000000000002E-2</v>
      </c>
    </row>
    <row r="3338" spans="1:28" x14ac:dyDescent="0.25">
      <c r="A3338" s="94" t="s">
        <v>4758</v>
      </c>
      <c r="B3338" s="195" t="s">
        <v>143</v>
      </c>
      <c r="C3338" s="195">
        <v>0.13099350559624154</v>
      </c>
      <c r="D3338" s="195">
        <v>0.21334807240569298</v>
      </c>
      <c r="E3338" s="195">
        <v>0.10667403620284649</v>
      </c>
      <c r="F3338" s="195">
        <v>2.8879369904656626E-2</v>
      </c>
      <c r="G3338" s="195">
        <v>0.47754594445212106</v>
      </c>
      <c r="H3338" s="195">
        <v>6.9089401685781399E-3</v>
      </c>
      <c r="I3338" s="195">
        <v>3.5650131269863203E-2</v>
      </c>
      <c r="J3338" s="194">
        <v>1</v>
      </c>
      <c r="K3338" s="196">
        <v>7237</v>
      </c>
      <c r="L3338" s="94"/>
      <c r="M3338" s="195" t="s">
        <v>143</v>
      </c>
      <c r="N3338" s="195" t="s">
        <v>143</v>
      </c>
      <c r="O3338" s="195">
        <v>0.123</v>
      </c>
      <c r="P3338" s="195">
        <v>0.13900000000000001</v>
      </c>
      <c r="Q3338" s="195">
        <v>0.20399999999999999</v>
      </c>
      <c r="R3338" s="195">
        <v>0.223</v>
      </c>
      <c r="S3338" s="195">
        <v>0.1</v>
      </c>
      <c r="T3338" s="195">
        <v>0.114</v>
      </c>
      <c r="U3338" s="195">
        <v>2.5000000000000001E-2</v>
      </c>
      <c r="V3338" s="195">
        <v>3.3000000000000002E-2</v>
      </c>
      <c r="W3338" s="195">
        <v>0.46600000000000003</v>
      </c>
      <c r="X3338" s="195">
        <v>0.48899999999999999</v>
      </c>
      <c r="Y3338" s="195">
        <v>5.0000000000000001E-3</v>
      </c>
      <c r="Z3338" s="195">
        <v>8.9999999999999993E-3</v>
      </c>
      <c r="AA3338" s="195">
        <v>3.2000000000000001E-2</v>
      </c>
      <c r="AB3338" s="195">
        <v>0.04</v>
      </c>
    </row>
    <row r="3339" spans="1:28" x14ac:dyDescent="0.25">
      <c r="A3339" s="94" t="s">
        <v>4759</v>
      </c>
      <c r="B3339" s="195" t="s">
        <v>143</v>
      </c>
      <c r="C3339" s="195">
        <v>0.2976920103804318</v>
      </c>
      <c r="D3339" s="195">
        <v>0.43277566120037547</v>
      </c>
      <c r="E3339" s="195">
        <v>0.1112583512782287</v>
      </c>
      <c r="F3339" s="195">
        <v>2.1119761470929269E-2</v>
      </c>
      <c r="G3339" s="195">
        <v>9.234719231406327E-2</v>
      </c>
      <c r="H3339" s="195">
        <v>1.5736292860692397E-3</v>
      </c>
      <c r="I3339" s="195">
        <v>4.3233394069902266E-2</v>
      </c>
      <c r="J3339" s="194">
        <v>1</v>
      </c>
      <c r="K3339" s="196">
        <v>36222</v>
      </c>
      <c r="L3339" s="94"/>
      <c r="M3339" s="195" t="s">
        <v>143</v>
      </c>
      <c r="N3339" s="195" t="s">
        <v>143</v>
      </c>
      <c r="O3339" s="195">
        <v>0.29299999999999998</v>
      </c>
      <c r="P3339" s="195">
        <v>0.30199999999999999</v>
      </c>
      <c r="Q3339" s="195">
        <v>0.42799999999999999</v>
      </c>
      <c r="R3339" s="195">
        <v>0.438</v>
      </c>
      <c r="S3339" s="195">
        <v>0.108</v>
      </c>
      <c r="T3339" s="195">
        <v>0.115</v>
      </c>
      <c r="U3339" s="195">
        <v>0.02</v>
      </c>
      <c r="V3339" s="195">
        <v>2.3E-2</v>
      </c>
      <c r="W3339" s="195">
        <v>8.8999999999999996E-2</v>
      </c>
      <c r="X3339" s="195">
        <v>9.5000000000000001E-2</v>
      </c>
      <c r="Y3339" s="195">
        <v>1E-3</v>
      </c>
      <c r="Z3339" s="195">
        <v>2E-3</v>
      </c>
      <c r="AA3339" s="195">
        <v>4.1000000000000002E-2</v>
      </c>
      <c r="AB3339" s="195">
        <v>4.4999999999999998E-2</v>
      </c>
    </row>
    <row r="3340" spans="1:28" x14ac:dyDescent="0.25">
      <c r="A3340" s="94" t="s">
        <v>4760</v>
      </c>
      <c r="B3340" s="195" t="s">
        <v>143</v>
      </c>
      <c r="C3340" s="195">
        <v>0.41800789553598544</v>
      </c>
      <c r="D3340" s="195">
        <v>0.36395384148193138</v>
      </c>
      <c r="E3340" s="195">
        <v>8.6850895839659881E-2</v>
      </c>
      <c r="F3340" s="195">
        <v>1.1843303978135438E-2</v>
      </c>
      <c r="G3340" s="195">
        <v>7.9107197084725175E-2</v>
      </c>
      <c r="H3340" s="195">
        <v>2.8849073792894019E-3</v>
      </c>
      <c r="I3340" s="195">
        <v>3.7351958700273309E-2</v>
      </c>
      <c r="J3340" s="194">
        <v>1</v>
      </c>
      <c r="K3340" s="196">
        <v>6586</v>
      </c>
      <c r="L3340" s="94"/>
      <c r="M3340" s="195" t="s">
        <v>143</v>
      </c>
      <c r="N3340" s="195" t="s">
        <v>143</v>
      </c>
      <c r="O3340" s="195">
        <v>0.40600000000000003</v>
      </c>
      <c r="P3340" s="195">
        <v>0.43</v>
      </c>
      <c r="Q3340" s="195">
        <v>0.35199999999999998</v>
      </c>
      <c r="R3340" s="195">
        <v>0.376</v>
      </c>
      <c r="S3340" s="195">
        <v>0.08</v>
      </c>
      <c r="T3340" s="195">
        <v>9.4E-2</v>
      </c>
      <c r="U3340" s="195">
        <v>0.01</v>
      </c>
      <c r="V3340" s="195">
        <v>1.4999999999999999E-2</v>
      </c>
      <c r="W3340" s="195">
        <v>7.2999999999999995E-2</v>
      </c>
      <c r="X3340" s="195">
        <v>8.5999999999999993E-2</v>
      </c>
      <c r="Y3340" s="195">
        <v>2E-3</v>
      </c>
      <c r="Z3340" s="195">
        <v>5.0000000000000001E-3</v>
      </c>
      <c r="AA3340" s="195">
        <v>3.3000000000000002E-2</v>
      </c>
      <c r="AB3340" s="195">
        <v>4.2000000000000003E-2</v>
      </c>
    </row>
    <row r="3341" spans="1:28" x14ac:dyDescent="0.25">
      <c r="A3341" s="94" t="s">
        <v>4761</v>
      </c>
      <c r="B3341" s="195">
        <v>5.6448941104513366E-2</v>
      </c>
      <c r="C3341" s="195">
        <v>0.30673928635140696</v>
      </c>
      <c r="D3341" s="195">
        <v>0.26338227637954947</v>
      </c>
      <c r="E3341" s="195">
        <v>9.9096015989922556E-2</v>
      </c>
      <c r="F3341" s="195">
        <v>2.0511662959227881E-2</v>
      </c>
      <c r="G3341" s="195">
        <v>0.21434578571610607</v>
      </c>
      <c r="H3341" s="195">
        <v>3.9319481710979962E-3</v>
      </c>
      <c r="I3341" s="195">
        <v>3.5544083328175685E-2</v>
      </c>
      <c r="J3341" s="194">
        <v>1</v>
      </c>
      <c r="K3341" s="196">
        <v>274673</v>
      </c>
      <c r="L3341" s="94"/>
      <c r="M3341" s="195">
        <v>5.6000000000000001E-2</v>
      </c>
      <c r="N3341" s="195">
        <v>5.7000000000000002E-2</v>
      </c>
      <c r="O3341" s="195">
        <v>0.30499999999999999</v>
      </c>
      <c r="P3341" s="195">
        <v>0.308</v>
      </c>
      <c r="Q3341" s="195">
        <v>0.26200000000000001</v>
      </c>
      <c r="R3341" s="195">
        <v>0.26500000000000001</v>
      </c>
      <c r="S3341" s="195">
        <v>9.8000000000000004E-2</v>
      </c>
      <c r="T3341" s="195">
        <v>0.1</v>
      </c>
      <c r="U3341" s="195">
        <v>0.02</v>
      </c>
      <c r="V3341" s="195">
        <v>2.1000000000000001E-2</v>
      </c>
      <c r="W3341" s="195">
        <v>0.21299999999999999</v>
      </c>
      <c r="X3341" s="195">
        <v>0.216</v>
      </c>
      <c r="Y3341" s="195">
        <v>4.0000000000000001E-3</v>
      </c>
      <c r="Z3341" s="195">
        <v>4.0000000000000001E-3</v>
      </c>
      <c r="AA3341" s="195">
        <v>3.5000000000000003E-2</v>
      </c>
      <c r="AB3341" s="195">
        <v>3.5999999999999997E-2</v>
      </c>
    </row>
    <row r="3342" spans="1:28" x14ac:dyDescent="0.25">
      <c r="A3342" s="94" t="s">
        <v>4762</v>
      </c>
      <c r="B3342" s="195" t="s">
        <v>143</v>
      </c>
      <c r="C3342" s="195">
        <v>0.3481193552074997</v>
      </c>
      <c r="D3342" s="195">
        <v>0.28169658168514922</v>
      </c>
      <c r="E3342" s="195">
        <v>0.13799016805761977</v>
      </c>
      <c r="F3342" s="195">
        <v>2.7895278381159256E-2</v>
      </c>
      <c r="G3342" s="195">
        <v>0.17594603864182004</v>
      </c>
      <c r="H3342" s="195">
        <v>2.7437978735566481E-3</v>
      </c>
      <c r="I3342" s="195">
        <v>2.5608780153195381E-2</v>
      </c>
      <c r="J3342" s="194">
        <v>0.99999999999999989</v>
      </c>
      <c r="K3342" s="196">
        <v>8747</v>
      </c>
      <c r="L3342" s="94"/>
      <c r="M3342" s="195" t="s">
        <v>143</v>
      </c>
      <c r="N3342" s="195" t="s">
        <v>143</v>
      </c>
      <c r="O3342" s="195">
        <v>0.33800000000000002</v>
      </c>
      <c r="P3342" s="195">
        <v>0.35799999999999998</v>
      </c>
      <c r="Q3342" s="195">
        <v>0.27200000000000002</v>
      </c>
      <c r="R3342" s="195">
        <v>0.29099999999999998</v>
      </c>
      <c r="S3342" s="195">
        <v>0.13100000000000001</v>
      </c>
      <c r="T3342" s="195">
        <v>0.14499999999999999</v>
      </c>
      <c r="U3342" s="195">
        <v>2.5000000000000001E-2</v>
      </c>
      <c r="V3342" s="195">
        <v>3.2000000000000001E-2</v>
      </c>
      <c r="W3342" s="195">
        <v>0.16800000000000001</v>
      </c>
      <c r="X3342" s="195">
        <v>0.184</v>
      </c>
      <c r="Y3342" s="195">
        <v>2E-3</v>
      </c>
      <c r="Z3342" s="195">
        <v>4.0000000000000001E-3</v>
      </c>
      <c r="AA3342" s="195">
        <v>2.3E-2</v>
      </c>
      <c r="AB3342" s="195">
        <v>2.9000000000000001E-2</v>
      </c>
    </row>
    <row r="3343" spans="1:28" x14ac:dyDescent="0.25">
      <c r="A3343" s="94" t="s">
        <v>4763</v>
      </c>
      <c r="B3343" s="195" t="s">
        <v>143</v>
      </c>
      <c r="C3343" s="195">
        <v>9.0548578982154654E-2</v>
      </c>
      <c r="D3343" s="195">
        <v>0.20066093853271647</v>
      </c>
      <c r="E3343" s="195">
        <v>7.3760740251156642E-2</v>
      </c>
      <c r="F3343" s="195">
        <v>1.0310641110376734E-2</v>
      </c>
      <c r="G3343" s="195">
        <v>0.56430931923331129</v>
      </c>
      <c r="H3343" s="195">
        <v>1.8770654329147388E-2</v>
      </c>
      <c r="I3343" s="195">
        <v>4.1639127561136816E-2</v>
      </c>
      <c r="J3343" s="194">
        <v>1</v>
      </c>
      <c r="K3343" s="196">
        <v>7565</v>
      </c>
      <c r="L3343" s="94"/>
      <c r="M3343" s="195" t="s">
        <v>143</v>
      </c>
      <c r="N3343" s="195" t="s">
        <v>143</v>
      </c>
      <c r="O3343" s="195">
        <v>8.4000000000000005E-2</v>
      </c>
      <c r="P3343" s="195">
        <v>9.7000000000000003E-2</v>
      </c>
      <c r="Q3343" s="195">
        <v>0.192</v>
      </c>
      <c r="R3343" s="195">
        <v>0.21</v>
      </c>
      <c r="S3343" s="195">
        <v>6.8000000000000005E-2</v>
      </c>
      <c r="T3343" s="195">
        <v>0.08</v>
      </c>
      <c r="U3343" s="195">
        <v>8.0000000000000002E-3</v>
      </c>
      <c r="V3343" s="195">
        <v>1.2999999999999999E-2</v>
      </c>
      <c r="W3343" s="195">
        <v>0.55300000000000005</v>
      </c>
      <c r="X3343" s="195">
        <v>0.57499999999999996</v>
      </c>
      <c r="Y3343" s="195">
        <v>1.6E-2</v>
      </c>
      <c r="Z3343" s="195">
        <v>2.1999999999999999E-2</v>
      </c>
      <c r="AA3343" s="195">
        <v>3.6999999999999998E-2</v>
      </c>
      <c r="AB3343" s="195">
        <v>4.5999999999999999E-2</v>
      </c>
    </row>
    <row r="3344" spans="1:28" x14ac:dyDescent="0.25">
      <c r="A3344" s="94" t="s">
        <v>4764</v>
      </c>
      <c r="B3344" s="195">
        <v>0.2007598652966065</v>
      </c>
      <c r="C3344" s="195">
        <v>1.0793541144978845E-3</v>
      </c>
      <c r="D3344" s="195">
        <v>0.51947154822554187</v>
      </c>
      <c r="E3344" s="195">
        <v>0.20149382609446506</v>
      </c>
      <c r="F3344" s="195">
        <v>3.1948881789137379E-2</v>
      </c>
      <c r="G3344" s="195">
        <v>9.2824453846818058E-3</v>
      </c>
      <c r="H3344" s="195" t="s">
        <v>143</v>
      </c>
      <c r="I3344" s="195">
        <v>3.5964079095069511E-2</v>
      </c>
      <c r="J3344" s="194">
        <v>1</v>
      </c>
      <c r="K3344" s="196">
        <v>23162</v>
      </c>
      <c r="L3344" s="94"/>
      <c r="M3344" s="195">
        <v>0.19600000000000001</v>
      </c>
      <c r="N3344" s="195">
        <v>0.20599999999999999</v>
      </c>
      <c r="O3344" s="195">
        <v>1E-3</v>
      </c>
      <c r="P3344" s="195">
        <v>2E-3</v>
      </c>
      <c r="Q3344" s="195">
        <v>0.51300000000000001</v>
      </c>
      <c r="R3344" s="195">
        <v>0.52600000000000002</v>
      </c>
      <c r="S3344" s="195">
        <v>0.19600000000000001</v>
      </c>
      <c r="T3344" s="195">
        <v>0.20699999999999999</v>
      </c>
      <c r="U3344" s="195">
        <v>0.03</v>
      </c>
      <c r="V3344" s="195">
        <v>3.4000000000000002E-2</v>
      </c>
      <c r="W3344" s="195">
        <v>8.0000000000000002E-3</v>
      </c>
      <c r="X3344" s="195">
        <v>1.0999999999999999E-2</v>
      </c>
      <c r="Y3344" s="195" t="s">
        <v>143</v>
      </c>
      <c r="Z3344" s="195" t="s">
        <v>143</v>
      </c>
      <c r="AA3344" s="195">
        <v>3.4000000000000002E-2</v>
      </c>
      <c r="AB3344" s="195">
        <v>3.7999999999999999E-2</v>
      </c>
    </row>
    <row r="3345" spans="1:28" x14ac:dyDescent="0.25">
      <c r="A3345" s="94" t="s">
        <v>4765</v>
      </c>
      <c r="B3345" s="195">
        <v>9.5340989817665173E-2</v>
      </c>
      <c r="C3345" s="195">
        <v>0.27083826663509353</v>
      </c>
      <c r="D3345" s="195">
        <v>0.2452344304996448</v>
      </c>
      <c r="E3345" s="195">
        <v>8.2198673928486857E-2</v>
      </c>
      <c r="F3345" s="195">
        <v>3.8124556002841585E-2</v>
      </c>
      <c r="G3345" s="195">
        <v>0.23410490172862894</v>
      </c>
      <c r="H3345" s="195">
        <v>4.0551740468861E-3</v>
      </c>
      <c r="I3345" s="195">
        <v>3.0103007340753021E-2</v>
      </c>
      <c r="J3345" s="194">
        <v>1</v>
      </c>
      <c r="K3345" s="196">
        <v>33784</v>
      </c>
      <c r="L3345" s="94"/>
      <c r="M3345" s="195">
        <v>9.1999999999999998E-2</v>
      </c>
      <c r="N3345" s="195">
        <v>9.9000000000000005E-2</v>
      </c>
      <c r="O3345" s="195">
        <v>0.26600000000000001</v>
      </c>
      <c r="P3345" s="195">
        <v>0.27600000000000002</v>
      </c>
      <c r="Q3345" s="195">
        <v>0.24099999999999999</v>
      </c>
      <c r="R3345" s="195">
        <v>0.25</v>
      </c>
      <c r="S3345" s="195">
        <v>7.9000000000000001E-2</v>
      </c>
      <c r="T3345" s="195">
        <v>8.5000000000000006E-2</v>
      </c>
      <c r="U3345" s="195">
        <v>3.5999999999999997E-2</v>
      </c>
      <c r="V3345" s="195">
        <v>0.04</v>
      </c>
      <c r="W3345" s="195">
        <v>0.23</v>
      </c>
      <c r="X3345" s="195">
        <v>0.23899999999999999</v>
      </c>
      <c r="Y3345" s="195">
        <v>3.0000000000000001E-3</v>
      </c>
      <c r="Z3345" s="195">
        <v>5.0000000000000001E-3</v>
      </c>
      <c r="AA3345" s="195">
        <v>2.8000000000000001E-2</v>
      </c>
      <c r="AB3345" s="195">
        <v>3.2000000000000001E-2</v>
      </c>
    </row>
    <row r="3346" spans="1:28" x14ac:dyDescent="0.25">
      <c r="A3346" s="94" t="s">
        <v>4766</v>
      </c>
      <c r="B3346" s="195">
        <v>0.28163304468804723</v>
      </c>
      <c r="C3346" s="195">
        <v>0.51536376502194825</v>
      </c>
      <c r="D3346" s="195">
        <v>9.7195902995994149E-2</v>
      </c>
      <c r="E3346" s="195">
        <v>2.7129458610184939E-2</v>
      </c>
      <c r="F3346" s="195">
        <v>1.0554342872220489E-3</v>
      </c>
      <c r="G3346" s="195">
        <v>4.0274412914677732E-2</v>
      </c>
      <c r="H3346" s="195">
        <v>3.4061742905802492E-3</v>
      </c>
      <c r="I3346" s="195">
        <v>3.3941807191345437E-2</v>
      </c>
      <c r="J3346" s="194">
        <v>1</v>
      </c>
      <c r="K3346" s="196">
        <v>41689</v>
      </c>
      <c r="L3346" s="94"/>
      <c r="M3346" s="195">
        <v>0.27700000000000002</v>
      </c>
      <c r="N3346" s="195">
        <v>0.28599999999999998</v>
      </c>
      <c r="O3346" s="195">
        <v>0.51100000000000001</v>
      </c>
      <c r="P3346" s="195">
        <v>0.52</v>
      </c>
      <c r="Q3346" s="195">
        <v>9.4E-2</v>
      </c>
      <c r="R3346" s="195">
        <v>0.1</v>
      </c>
      <c r="S3346" s="195">
        <v>2.5999999999999999E-2</v>
      </c>
      <c r="T3346" s="195">
        <v>2.9000000000000001E-2</v>
      </c>
      <c r="U3346" s="195">
        <v>1E-3</v>
      </c>
      <c r="V3346" s="195">
        <v>1E-3</v>
      </c>
      <c r="W3346" s="195">
        <v>3.7999999999999999E-2</v>
      </c>
      <c r="X3346" s="195">
        <v>4.2000000000000003E-2</v>
      </c>
      <c r="Y3346" s="195">
        <v>3.0000000000000001E-3</v>
      </c>
      <c r="Z3346" s="195">
        <v>4.0000000000000001E-3</v>
      </c>
      <c r="AA3346" s="195">
        <v>3.2000000000000001E-2</v>
      </c>
      <c r="AB3346" s="195">
        <v>3.5999999999999997E-2</v>
      </c>
    </row>
    <row r="3347" spans="1:28" x14ac:dyDescent="0.25">
      <c r="A3347" s="94" t="s">
        <v>4767</v>
      </c>
      <c r="B3347" s="195" t="s">
        <v>143</v>
      </c>
      <c r="C3347" s="195">
        <v>0.21883345045678146</v>
      </c>
      <c r="D3347" s="195">
        <v>0.30203794799718903</v>
      </c>
      <c r="E3347" s="195">
        <v>0.17933942375263529</v>
      </c>
      <c r="F3347" s="195">
        <v>1.6163035839775124E-2</v>
      </c>
      <c r="G3347" s="195">
        <v>0.24736472241742796</v>
      </c>
      <c r="H3347" s="195">
        <v>5.2002810962754747E-3</v>
      </c>
      <c r="I3347" s="195">
        <v>3.1061138439915672E-2</v>
      </c>
      <c r="J3347" s="194">
        <v>0.99999999999999989</v>
      </c>
      <c r="K3347" s="196">
        <v>7115</v>
      </c>
      <c r="L3347" s="94"/>
      <c r="M3347" s="195" t="s">
        <v>143</v>
      </c>
      <c r="N3347" s="195" t="s">
        <v>143</v>
      </c>
      <c r="O3347" s="195">
        <v>0.20899999999999999</v>
      </c>
      <c r="P3347" s="195">
        <v>0.22900000000000001</v>
      </c>
      <c r="Q3347" s="195">
        <v>0.29099999999999998</v>
      </c>
      <c r="R3347" s="195">
        <v>0.313</v>
      </c>
      <c r="S3347" s="195">
        <v>0.17100000000000001</v>
      </c>
      <c r="T3347" s="195">
        <v>0.188</v>
      </c>
      <c r="U3347" s="195">
        <v>1.2999999999999999E-2</v>
      </c>
      <c r="V3347" s="195">
        <v>1.9E-2</v>
      </c>
      <c r="W3347" s="195">
        <v>0.23699999999999999</v>
      </c>
      <c r="X3347" s="195">
        <v>0.25800000000000001</v>
      </c>
      <c r="Y3347" s="195">
        <v>4.0000000000000001E-3</v>
      </c>
      <c r="Z3347" s="195">
        <v>7.0000000000000001E-3</v>
      </c>
      <c r="AA3347" s="195">
        <v>2.7E-2</v>
      </c>
      <c r="AB3347" s="195">
        <v>3.5000000000000003E-2</v>
      </c>
    </row>
    <row r="3348" spans="1:28" x14ac:dyDescent="0.25">
      <c r="A3348" s="94" t="s">
        <v>4768</v>
      </c>
      <c r="B3348" s="195" t="s">
        <v>143</v>
      </c>
      <c r="C3348" s="195">
        <v>0.25926563890563548</v>
      </c>
      <c r="D3348" s="195">
        <v>0.21760973789222862</v>
      </c>
      <c r="E3348" s="195">
        <v>0.10802974191140585</v>
      </c>
      <c r="F3348" s="195">
        <v>1.6162834094106165E-2</v>
      </c>
      <c r="G3348" s="195">
        <v>0.37174518416444174</v>
      </c>
      <c r="H3348" s="195">
        <v>5.6268481038096061E-3</v>
      </c>
      <c r="I3348" s="195">
        <v>2.156001492837252E-2</v>
      </c>
      <c r="J3348" s="194">
        <v>1</v>
      </c>
      <c r="K3348" s="196">
        <v>34833</v>
      </c>
      <c r="L3348" s="94"/>
      <c r="M3348" s="195" t="s">
        <v>143</v>
      </c>
      <c r="N3348" s="195" t="s">
        <v>143</v>
      </c>
      <c r="O3348" s="195">
        <v>0.255</v>
      </c>
      <c r="P3348" s="195">
        <v>0.26400000000000001</v>
      </c>
      <c r="Q3348" s="195">
        <v>0.21299999999999999</v>
      </c>
      <c r="R3348" s="195">
        <v>0.222</v>
      </c>
      <c r="S3348" s="195">
        <v>0.105</v>
      </c>
      <c r="T3348" s="195">
        <v>0.111</v>
      </c>
      <c r="U3348" s="195">
        <v>1.4999999999999999E-2</v>
      </c>
      <c r="V3348" s="195">
        <v>1.7999999999999999E-2</v>
      </c>
      <c r="W3348" s="195">
        <v>0.36699999999999999</v>
      </c>
      <c r="X3348" s="195">
        <v>0.377</v>
      </c>
      <c r="Y3348" s="195">
        <v>5.0000000000000001E-3</v>
      </c>
      <c r="Z3348" s="195">
        <v>6.0000000000000001E-3</v>
      </c>
      <c r="AA3348" s="195">
        <v>0.02</v>
      </c>
      <c r="AB3348" s="195">
        <v>2.3E-2</v>
      </c>
    </row>
    <row r="3349" spans="1:28" x14ac:dyDescent="0.25">
      <c r="A3349" s="94" t="s">
        <v>4769</v>
      </c>
      <c r="B3349" s="195" t="s">
        <v>143</v>
      </c>
      <c r="C3349" s="195">
        <v>0.4868542011399154</v>
      </c>
      <c r="D3349" s="195">
        <v>0.33581540724397868</v>
      </c>
      <c r="E3349" s="195">
        <v>6.5820922963780101E-2</v>
      </c>
      <c r="F3349" s="195">
        <v>3.8610038610038611E-3</v>
      </c>
      <c r="G3349" s="195">
        <v>2.4269167126309985E-2</v>
      </c>
      <c r="H3349" s="195">
        <v>9.1928663357234789E-5</v>
      </c>
      <c r="I3349" s="195">
        <v>8.3287369001654718E-2</v>
      </c>
      <c r="J3349" s="194">
        <v>0.99999999999999989</v>
      </c>
      <c r="K3349" s="196">
        <v>10878</v>
      </c>
      <c r="L3349" s="94"/>
      <c r="M3349" s="195" t="s">
        <v>143</v>
      </c>
      <c r="N3349" s="195" t="s">
        <v>143</v>
      </c>
      <c r="O3349" s="195">
        <v>0.47699999999999998</v>
      </c>
      <c r="P3349" s="195">
        <v>0.496</v>
      </c>
      <c r="Q3349" s="195">
        <v>0.32700000000000001</v>
      </c>
      <c r="R3349" s="195">
        <v>0.34499999999999997</v>
      </c>
      <c r="S3349" s="195">
        <v>6.0999999999999999E-2</v>
      </c>
      <c r="T3349" s="195">
        <v>7.0999999999999994E-2</v>
      </c>
      <c r="U3349" s="195">
        <v>3.0000000000000001E-3</v>
      </c>
      <c r="V3349" s="195">
        <v>5.0000000000000001E-3</v>
      </c>
      <c r="W3349" s="195">
        <v>2.1999999999999999E-2</v>
      </c>
      <c r="X3349" s="195">
        <v>2.7E-2</v>
      </c>
      <c r="Y3349" s="195">
        <v>0</v>
      </c>
      <c r="Z3349" s="195">
        <v>1E-3</v>
      </c>
      <c r="AA3349" s="195">
        <v>7.8E-2</v>
      </c>
      <c r="AB3349" s="195">
        <v>8.8999999999999996E-2</v>
      </c>
    </row>
    <row r="3350" spans="1:28" x14ac:dyDescent="0.25">
      <c r="A3350" s="94" t="s">
        <v>4770</v>
      </c>
      <c r="B3350" s="195" t="s">
        <v>143</v>
      </c>
      <c r="C3350" s="195">
        <v>0.21917808219178081</v>
      </c>
      <c r="D3350" s="195">
        <v>0.34372874769260664</v>
      </c>
      <c r="E3350" s="195">
        <v>0.12192752355970077</v>
      </c>
      <c r="F3350" s="195">
        <v>1.8556300398328961E-2</v>
      </c>
      <c r="G3350" s="195">
        <v>0.25376469445254057</v>
      </c>
      <c r="H3350" s="195">
        <v>1.2629942679490917E-3</v>
      </c>
      <c r="I3350" s="195">
        <v>4.1581657437093168E-2</v>
      </c>
      <c r="J3350" s="194">
        <v>1</v>
      </c>
      <c r="K3350" s="196">
        <v>10293</v>
      </c>
      <c r="L3350" s="94"/>
      <c r="M3350" s="195" t="s">
        <v>143</v>
      </c>
      <c r="N3350" s="195" t="s">
        <v>143</v>
      </c>
      <c r="O3350" s="195">
        <v>0.21099999999999999</v>
      </c>
      <c r="P3350" s="195">
        <v>0.22700000000000001</v>
      </c>
      <c r="Q3350" s="195">
        <v>0.33500000000000002</v>
      </c>
      <c r="R3350" s="195">
        <v>0.35299999999999998</v>
      </c>
      <c r="S3350" s="195">
        <v>0.11600000000000001</v>
      </c>
      <c r="T3350" s="195">
        <v>0.128</v>
      </c>
      <c r="U3350" s="195">
        <v>1.6E-2</v>
      </c>
      <c r="V3350" s="195">
        <v>2.1000000000000001E-2</v>
      </c>
      <c r="W3350" s="195">
        <v>0.245</v>
      </c>
      <c r="X3350" s="195">
        <v>0.26200000000000001</v>
      </c>
      <c r="Y3350" s="195">
        <v>1E-3</v>
      </c>
      <c r="Z3350" s="195">
        <v>2E-3</v>
      </c>
      <c r="AA3350" s="195">
        <v>3.7999999999999999E-2</v>
      </c>
      <c r="AB3350" s="195">
        <v>4.5999999999999999E-2</v>
      </c>
    </row>
    <row r="3351" spans="1:28" x14ac:dyDescent="0.25">
      <c r="A3351" s="94" t="s">
        <v>4771</v>
      </c>
      <c r="B3351" s="195" t="s">
        <v>143</v>
      </c>
      <c r="C3351" s="195">
        <v>0.3929639652471158</v>
      </c>
      <c r="D3351" s="195">
        <v>0.19982908417604331</v>
      </c>
      <c r="E3351" s="195">
        <v>6.9933057968950288E-2</v>
      </c>
      <c r="F3351" s="195">
        <v>9.5570431562455496E-2</v>
      </c>
      <c r="G3351" s="195">
        <v>0.20880216493377013</v>
      </c>
      <c r="H3351" s="195">
        <v>2.7061672126477711E-3</v>
      </c>
      <c r="I3351" s="195">
        <v>3.0195128899017234E-2</v>
      </c>
      <c r="J3351" s="194">
        <v>1.0000000000000002</v>
      </c>
      <c r="K3351" s="196">
        <v>7021</v>
      </c>
      <c r="L3351" s="94"/>
      <c r="M3351" s="195" t="s">
        <v>143</v>
      </c>
      <c r="N3351" s="195" t="s">
        <v>143</v>
      </c>
      <c r="O3351" s="195">
        <v>0.38200000000000001</v>
      </c>
      <c r="P3351" s="195">
        <v>0.40400000000000003</v>
      </c>
      <c r="Q3351" s="195">
        <v>0.191</v>
      </c>
      <c r="R3351" s="195">
        <v>0.20899999999999999</v>
      </c>
      <c r="S3351" s="195">
        <v>6.4000000000000001E-2</v>
      </c>
      <c r="T3351" s="195">
        <v>7.5999999999999998E-2</v>
      </c>
      <c r="U3351" s="195">
        <v>8.8999999999999996E-2</v>
      </c>
      <c r="V3351" s="195">
        <v>0.10299999999999999</v>
      </c>
      <c r="W3351" s="195">
        <v>0.19900000000000001</v>
      </c>
      <c r="X3351" s="195">
        <v>0.218</v>
      </c>
      <c r="Y3351" s="195">
        <v>2E-3</v>
      </c>
      <c r="Z3351" s="195">
        <v>4.0000000000000001E-3</v>
      </c>
      <c r="AA3351" s="195">
        <v>2.5999999999999999E-2</v>
      </c>
      <c r="AB3351" s="195">
        <v>3.4000000000000002E-2</v>
      </c>
    </row>
    <row r="3352" spans="1:28" x14ac:dyDescent="0.25">
      <c r="A3352" s="94" t="s">
        <v>4772</v>
      </c>
      <c r="B3352" s="195" t="s">
        <v>143</v>
      </c>
      <c r="C3352" s="195">
        <v>0.14043252121543937</v>
      </c>
      <c r="D3352" s="195">
        <v>0.21872433616205858</v>
      </c>
      <c r="E3352" s="195">
        <v>0.11086777990692581</v>
      </c>
      <c r="F3352" s="195">
        <v>2.8606624692033945E-2</v>
      </c>
      <c r="G3352" s="195">
        <v>0.45592663564193814</v>
      </c>
      <c r="H3352" s="195">
        <v>8.4861757459622229E-3</v>
      </c>
      <c r="I3352" s="195">
        <v>3.6955926635641935E-2</v>
      </c>
      <c r="J3352" s="194">
        <v>1</v>
      </c>
      <c r="K3352" s="196">
        <v>7306</v>
      </c>
      <c r="L3352" s="94"/>
      <c r="M3352" s="195" t="s">
        <v>143</v>
      </c>
      <c r="N3352" s="195" t="s">
        <v>143</v>
      </c>
      <c r="O3352" s="195">
        <v>0.13300000000000001</v>
      </c>
      <c r="P3352" s="195">
        <v>0.14899999999999999</v>
      </c>
      <c r="Q3352" s="195">
        <v>0.20899999999999999</v>
      </c>
      <c r="R3352" s="195">
        <v>0.22800000000000001</v>
      </c>
      <c r="S3352" s="195">
        <v>0.104</v>
      </c>
      <c r="T3352" s="195">
        <v>0.11799999999999999</v>
      </c>
      <c r="U3352" s="195">
        <v>2.5000000000000001E-2</v>
      </c>
      <c r="V3352" s="195">
        <v>3.3000000000000002E-2</v>
      </c>
      <c r="W3352" s="195">
        <v>0.44500000000000001</v>
      </c>
      <c r="X3352" s="195">
        <v>0.46700000000000003</v>
      </c>
      <c r="Y3352" s="195">
        <v>7.0000000000000001E-3</v>
      </c>
      <c r="Z3352" s="195">
        <v>1.0999999999999999E-2</v>
      </c>
      <c r="AA3352" s="195">
        <v>3.3000000000000002E-2</v>
      </c>
      <c r="AB3352" s="195">
        <v>4.2000000000000003E-2</v>
      </c>
    </row>
    <row r="3353" spans="1:28" x14ac:dyDescent="0.25">
      <c r="A3353" s="94" t="s">
        <v>4773</v>
      </c>
      <c r="B3353" s="195" t="s">
        <v>143</v>
      </c>
      <c r="C3353" s="195">
        <v>0.33655753968253971</v>
      </c>
      <c r="D3353" s="195">
        <v>0.41622574955908287</v>
      </c>
      <c r="E3353" s="195">
        <v>0.10320216049382716</v>
      </c>
      <c r="F3353" s="195">
        <v>1.5652557319223985E-2</v>
      </c>
      <c r="G3353" s="195">
        <v>8.4352954144620809E-2</v>
      </c>
      <c r="H3353" s="195">
        <v>1.7636684303350969E-3</v>
      </c>
      <c r="I3353" s="195">
        <v>4.2245370370370371E-2</v>
      </c>
      <c r="J3353" s="194">
        <v>1.0000000000000002</v>
      </c>
      <c r="K3353" s="196">
        <v>36288</v>
      </c>
      <c r="L3353" s="94"/>
      <c r="M3353" s="195" t="s">
        <v>143</v>
      </c>
      <c r="N3353" s="195" t="s">
        <v>143</v>
      </c>
      <c r="O3353" s="195">
        <v>0.33200000000000002</v>
      </c>
      <c r="P3353" s="195">
        <v>0.34100000000000003</v>
      </c>
      <c r="Q3353" s="195">
        <v>0.41099999999999998</v>
      </c>
      <c r="R3353" s="195">
        <v>0.42099999999999999</v>
      </c>
      <c r="S3353" s="195">
        <v>0.1</v>
      </c>
      <c r="T3353" s="195">
        <v>0.106</v>
      </c>
      <c r="U3353" s="195">
        <v>1.4E-2</v>
      </c>
      <c r="V3353" s="195">
        <v>1.7000000000000001E-2</v>
      </c>
      <c r="W3353" s="195">
        <v>8.2000000000000003E-2</v>
      </c>
      <c r="X3353" s="195">
        <v>8.6999999999999994E-2</v>
      </c>
      <c r="Y3353" s="195">
        <v>1E-3</v>
      </c>
      <c r="Z3353" s="195">
        <v>2E-3</v>
      </c>
      <c r="AA3353" s="195">
        <v>0.04</v>
      </c>
      <c r="AB3353" s="195">
        <v>4.3999999999999997E-2</v>
      </c>
    </row>
    <row r="3354" spans="1:28" x14ac:dyDescent="0.25">
      <c r="A3354" s="94" t="s">
        <v>4774</v>
      </c>
      <c r="B3354" s="195" t="s">
        <v>143</v>
      </c>
      <c r="C3354" s="195">
        <v>0.44874583152095116</v>
      </c>
      <c r="D3354" s="195">
        <v>0.34333768305060169</v>
      </c>
      <c r="E3354" s="195">
        <v>8.0614760040597366E-2</v>
      </c>
      <c r="F3354" s="195">
        <v>6.814557053791504E-3</v>
      </c>
      <c r="G3354" s="195">
        <v>8.2209656372335793E-2</v>
      </c>
      <c r="H3354" s="195">
        <v>2.7548209366391185E-3</v>
      </c>
      <c r="I3354" s="195">
        <v>3.5522691025083368E-2</v>
      </c>
      <c r="J3354" s="194">
        <v>0.99999999999999989</v>
      </c>
      <c r="K3354" s="196">
        <v>6897</v>
      </c>
      <c r="L3354" s="94"/>
      <c r="M3354" s="195" t="s">
        <v>143</v>
      </c>
      <c r="N3354" s="195" t="s">
        <v>143</v>
      </c>
      <c r="O3354" s="195">
        <v>0.437</v>
      </c>
      <c r="P3354" s="195">
        <v>0.46100000000000002</v>
      </c>
      <c r="Q3354" s="195">
        <v>0.33200000000000002</v>
      </c>
      <c r="R3354" s="195">
        <v>0.35499999999999998</v>
      </c>
      <c r="S3354" s="195">
        <v>7.3999999999999996E-2</v>
      </c>
      <c r="T3354" s="195">
        <v>8.6999999999999994E-2</v>
      </c>
      <c r="U3354" s="195">
        <v>5.0000000000000001E-3</v>
      </c>
      <c r="V3354" s="195">
        <v>8.9999999999999993E-3</v>
      </c>
      <c r="W3354" s="195">
        <v>7.5999999999999998E-2</v>
      </c>
      <c r="X3354" s="195">
        <v>8.8999999999999996E-2</v>
      </c>
      <c r="Y3354" s="195">
        <v>2E-3</v>
      </c>
      <c r="Z3354" s="195">
        <v>4.0000000000000001E-3</v>
      </c>
      <c r="AA3354" s="195">
        <v>3.1E-2</v>
      </c>
      <c r="AB3354" s="195">
        <v>0.04</v>
      </c>
    </row>
    <row r="3355" spans="1:28" x14ac:dyDescent="0.25">
      <c r="A3355" s="94" t="s">
        <v>4775</v>
      </c>
      <c r="B3355" s="195">
        <v>5.9343002196172383E-2</v>
      </c>
      <c r="C3355" s="195">
        <v>0.31928995179829439</v>
      </c>
      <c r="D3355" s="195">
        <v>0.25964747154958501</v>
      </c>
      <c r="E3355" s="195">
        <v>9.3512021904680415E-2</v>
      </c>
      <c r="F3355" s="195">
        <v>1.9163030147457287E-2</v>
      </c>
      <c r="G3355" s="195">
        <v>0.21358846011237556</v>
      </c>
      <c r="H3355" s="195">
        <v>3.943127691737258E-3</v>
      </c>
      <c r="I3355" s="195">
        <v>3.1512934599697673E-2</v>
      </c>
      <c r="J3355" s="194">
        <v>0.99999999999999978</v>
      </c>
      <c r="K3355" s="196">
        <v>280488</v>
      </c>
      <c r="L3355" s="94"/>
      <c r="M3355" s="195">
        <v>5.8000000000000003E-2</v>
      </c>
      <c r="N3355" s="195">
        <v>0.06</v>
      </c>
      <c r="O3355" s="195">
        <v>0.318</v>
      </c>
      <c r="P3355" s="195">
        <v>0.32100000000000001</v>
      </c>
      <c r="Q3355" s="195">
        <v>0.25800000000000001</v>
      </c>
      <c r="R3355" s="195">
        <v>0.26100000000000001</v>
      </c>
      <c r="S3355" s="195">
        <v>9.1999999999999998E-2</v>
      </c>
      <c r="T3355" s="195">
        <v>9.5000000000000001E-2</v>
      </c>
      <c r="U3355" s="195">
        <v>1.9E-2</v>
      </c>
      <c r="V3355" s="195">
        <v>0.02</v>
      </c>
      <c r="W3355" s="195">
        <v>0.21199999999999999</v>
      </c>
      <c r="X3355" s="195">
        <v>0.215</v>
      </c>
      <c r="Y3355" s="195">
        <v>4.0000000000000001E-3</v>
      </c>
      <c r="Z3355" s="195">
        <v>4.0000000000000001E-3</v>
      </c>
      <c r="AA3355" s="195">
        <v>3.1E-2</v>
      </c>
      <c r="AB3355" s="195">
        <v>3.2000000000000001E-2</v>
      </c>
    </row>
    <row r="3356" spans="1:28" x14ac:dyDescent="0.25">
      <c r="A3356" s="94" t="s">
        <v>4776</v>
      </c>
      <c r="B3356" s="195" t="s">
        <v>143</v>
      </c>
      <c r="C3356" s="195">
        <v>0.37383281458425965</v>
      </c>
      <c r="D3356" s="195">
        <v>0.26289461983103601</v>
      </c>
      <c r="E3356" s="195">
        <v>0.13239217429968875</v>
      </c>
      <c r="F3356" s="195">
        <v>2.2899066251667408E-2</v>
      </c>
      <c r="G3356" s="195">
        <v>0.18041351711871942</v>
      </c>
      <c r="H3356" s="195">
        <v>3.1124944419742106E-3</v>
      </c>
      <c r="I3356" s="195">
        <v>2.4455313472654512E-2</v>
      </c>
      <c r="J3356" s="194">
        <v>1</v>
      </c>
      <c r="K3356" s="196">
        <v>8996</v>
      </c>
      <c r="L3356" s="94"/>
      <c r="M3356" s="195" t="s">
        <v>143</v>
      </c>
      <c r="N3356" s="195" t="s">
        <v>143</v>
      </c>
      <c r="O3356" s="195">
        <v>0.36399999999999999</v>
      </c>
      <c r="P3356" s="195">
        <v>0.38400000000000001</v>
      </c>
      <c r="Q3356" s="195">
        <v>0.254</v>
      </c>
      <c r="R3356" s="195">
        <v>0.27200000000000002</v>
      </c>
      <c r="S3356" s="195">
        <v>0.126</v>
      </c>
      <c r="T3356" s="195">
        <v>0.14000000000000001</v>
      </c>
      <c r="U3356" s="195">
        <v>0.02</v>
      </c>
      <c r="V3356" s="195">
        <v>2.5999999999999999E-2</v>
      </c>
      <c r="W3356" s="195">
        <v>0.17299999999999999</v>
      </c>
      <c r="X3356" s="195">
        <v>0.188</v>
      </c>
      <c r="Y3356" s="195">
        <v>2E-3</v>
      </c>
      <c r="Z3356" s="195">
        <v>4.0000000000000001E-3</v>
      </c>
      <c r="AA3356" s="195">
        <v>2.1000000000000001E-2</v>
      </c>
      <c r="AB3356" s="195">
        <v>2.8000000000000001E-2</v>
      </c>
    </row>
    <row r="3357" spans="1:28" x14ac:dyDescent="0.25">
      <c r="A3357" s="94" t="s">
        <v>4777</v>
      </c>
      <c r="B3357" s="195" t="s">
        <v>143</v>
      </c>
      <c r="C3357" s="195">
        <v>9.8130254737106293E-2</v>
      </c>
      <c r="D3357" s="195">
        <v>0.20266030869619778</v>
      </c>
      <c r="E3357" s="195">
        <v>7.0648763960346347E-2</v>
      </c>
      <c r="F3357" s="195">
        <v>1.1419249592169658E-2</v>
      </c>
      <c r="G3357" s="195">
        <v>0.56042163383109544</v>
      </c>
      <c r="H3357" s="195">
        <v>1.8948425147446355E-2</v>
      </c>
      <c r="I3357" s="195">
        <v>3.7771364035638098E-2</v>
      </c>
      <c r="J3357" s="194">
        <v>1</v>
      </c>
      <c r="K3357" s="196">
        <v>7969</v>
      </c>
      <c r="L3357" s="94"/>
      <c r="M3357" s="195" t="s">
        <v>143</v>
      </c>
      <c r="N3357" s="195" t="s">
        <v>143</v>
      </c>
      <c r="O3357" s="195">
        <v>9.1999999999999998E-2</v>
      </c>
      <c r="P3357" s="195">
        <v>0.105</v>
      </c>
      <c r="Q3357" s="195">
        <v>0.19400000000000001</v>
      </c>
      <c r="R3357" s="195">
        <v>0.21199999999999999</v>
      </c>
      <c r="S3357" s="195">
        <v>6.5000000000000002E-2</v>
      </c>
      <c r="T3357" s="195">
        <v>7.5999999999999998E-2</v>
      </c>
      <c r="U3357" s="195">
        <v>8.9999999999999993E-3</v>
      </c>
      <c r="V3357" s="195">
        <v>1.4E-2</v>
      </c>
      <c r="W3357" s="195">
        <v>0.54900000000000004</v>
      </c>
      <c r="X3357" s="195">
        <v>0.57099999999999995</v>
      </c>
      <c r="Y3357" s="195">
        <v>1.6E-2</v>
      </c>
      <c r="Z3357" s="195">
        <v>2.1999999999999999E-2</v>
      </c>
      <c r="AA3357" s="195">
        <v>3.4000000000000002E-2</v>
      </c>
      <c r="AB3357" s="195">
        <v>4.2000000000000003E-2</v>
      </c>
    </row>
    <row r="3358" spans="1:28" x14ac:dyDescent="0.25">
      <c r="A3358" s="94" t="s">
        <v>4778</v>
      </c>
      <c r="B3358" s="195">
        <v>0.26506429111690055</v>
      </c>
      <c r="C3358" s="195">
        <v>1.4707118245230692E-3</v>
      </c>
      <c r="D3358" s="195">
        <v>0.48109084797041768</v>
      </c>
      <c r="E3358" s="195">
        <v>0.17644339860492478</v>
      </c>
      <c r="F3358" s="195">
        <v>2.6808975544163376E-2</v>
      </c>
      <c r="G3358" s="195">
        <v>8.9083116228254478E-3</v>
      </c>
      <c r="H3358" s="195" t="s">
        <v>143</v>
      </c>
      <c r="I3358" s="195">
        <v>4.0213463316245063E-2</v>
      </c>
      <c r="J3358" s="194">
        <v>1</v>
      </c>
      <c r="K3358" s="196">
        <v>23798</v>
      </c>
      <c r="L3358" s="94"/>
      <c r="M3358" s="195">
        <v>0.25900000000000001</v>
      </c>
      <c r="N3358" s="195">
        <v>0.27100000000000002</v>
      </c>
      <c r="O3358" s="195">
        <v>1E-3</v>
      </c>
      <c r="P3358" s="195">
        <v>2E-3</v>
      </c>
      <c r="Q3358" s="195">
        <v>0.47499999999999998</v>
      </c>
      <c r="R3358" s="195">
        <v>0.48699999999999999</v>
      </c>
      <c r="S3358" s="195">
        <v>0.17199999999999999</v>
      </c>
      <c r="T3358" s="195">
        <v>0.18099999999999999</v>
      </c>
      <c r="U3358" s="195">
        <v>2.5000000000000001E-2</v>
      </c>
      <c r="V3358" s="195">
        <v>2.9000000000000001E-2</v>
      </c>
      <c r="W3358" s="195">
        <v>8.0000000000000002E-3</v>
      </c>
      <c r="X3358" s="195">
        <v>0.01</v>
      </c>
      <c r="Y3358" s="195" t="s">
        <v>143</v>
      </c>
      <c r="Z3358" s="195" t="s">
        <v>143</v>
      </c>
      <c r="AA3358" s="195">
        <v>3.7999999999999999E-2</v>
      </c>
      <c r="AB3358" s="195">
        <v>4.2999999999999997E-2</v>
      </c>
    </row>
    <row r="3359" spans="1:28" x14ac:dyDescent="0.25">
      <c r="A3359" s="94" t="s">
        <v>4779</v>
      </c>
      <c r="B3359" s="195">
        <v>0.10115107913669065</v>
      </c>
      <c r="C3359" s="195">
        <v>0.28469064748201439</v>
      </c>
      <c r="D3359" s="195">
        <v>0.24100719424460432</v>
      </c>
      <c r="E3359" s="195">
        <v>7.3237410071942441E-2</v>
      </c>
      <c r="F3359" s="195">
        <v>3.4330935251798561E-2</v>
      </c>
      <c r="G3359" s="195">
        <v>0.23623021582733814</v>
      </c>
      <c r="H3359" s="195">
        <v>3.9136690647482014E-3</v>
      </c>
      <c r="I3359" s="195">
        <v>2.5438848920863309E-2</v>
      </c>
      <c r="J3359" s="194">
        <v>1</v>
      </c>
      <c r="K3359" s="196">
        <v>34750</v>
      </c>
      <c r="L3359" s="94"/>
      <c r="M3359" s="195">
        <v>9.8000000000000004E-2</v>
      </c>
      <c r="N3359" s="195">
        <v>0.104</v>
      </c>
      <c r="O3359" s="195">
        <v>0.28000000000000003</v>
      </c>
      <c r="P3359" s="195">
        <v>0.28899999999999998</v>
      </c>
      <c r="Q3359" s="195">
        <v>0.23699999999999999</v>
      </c>
      <c r="R3359" s="195">
        <v>0.246</v>
      </c>
      <c r="S3359" s="195">
        <v>7.0999999999999994E-2</v>
      </c>
      <c r="T3359" s="195">
        <v>7.5999999999999998E-2</v>
      </c>
      <c r="U3359" s="195">
        <v>3.2000000000000001E-2</v>
      </c>
      <c r="V3359" s="195">
        <v>3.5999999999999997E-2</v>
      </c>
      <c r="W3359" s="195">
        <v>0.23200000000000001</v>
      </c>
      <c r="X3359" s="195">
        <v>0.24099999999999999</v>
      </c>
      <c r="Y3359" s="195">
        <v>3.0000000000000001E-3</v>
      </c>
      <c r="Z3359" s="195">
        <v>5.0000000000000001E-3</v>
      </c>
      <c r="AA3359" s="195">
        <v>2.4E-2</v>
      </c>
      <c r="AB3359" s="195">
        <v>2.7E-2</v>
      </c>
    </row>
    <row r="3360" spans="1:28" x14ac:dyDescent="0.25">
      <c r="A3360" s="94" t="s">
        <v>4780</v>
      </c>
      <c r="B3360" s="195">
        <v>0.29725664350691211</v>
      </c>
      <c r="C3360" s="195">
        <v>0.51211708807869538</v>
      </c>
      <c r="D3360" s="195">
        <v>8.9487381515173214E-2</v>
      </c>
      <c r="E3360" s="195">
        <v>2.5380225867296994E-2</v>
      </c>
      <c r="F3360" s="195">
        <v>9.7891746054485111E-4</v>
      </c>
      <c r="G3360" s="195">
        <v>4.2475467373397323E-2</v>
      </c>
      <c r="H3360" s="195">
        <v>2.5069837404197407E-3</v>
      </c>
      <c r="I3360" s="195">
        <v>2.9797292457560347E-2</v>
      </c>
      <c r="J3360" s="194">
        <v>1</v>
      </c>
      <c r="K3360" s="196">
        <v>41883</v>
      </c>
      <c r="L3360" s="94"/>
      <c r="M3360" s="195">
        <v>0.29299999999999998</v>
      </c>
      <c r="N3360" s="195">
        <v>0.30199999999999999</v>
      </c>
      <c r="O3360" s="195">
        <v>0.50700000000000001</v>
      </c>
      <c r="P3360" s="195">
        <v>0.51700000000000002</v>
      </c>
      <c r="Q3360" s="195">
        <v>8.6999999999999994E-2</v>
      </c>
      <c r="R3360" s="195">
        <v>9.1999999999999998E-2</v>
      </c>
      <c r="S3360" s="195">
        <v>2.4E-2</v>
      </c>
      <c r="T3360" s="195">
        <v>2.7E-2</v>
      </c>
      <c r="U3360" s="195">
        <v>1E-3</v>
      </c>
      <c r="V3360" s="195">
        <v>1E-3</v>
      </c>
      <c r="W3360" s="195">
        <v>4.1000000000000002E-2</v>
      </c>
      <c r="X3360" s="195">
        <v>4.3999999999999997E-2</v>
      </c>
      <c r="Y3360" s="195">
        <v>2E-3</v>
      </c>
      <c r="Z3360" s="195">
        <v>3.0000000000000001E-3</v>
      </c>
      <c r="AA3360" s="195">
        <v>2.8000000000000001E-2</v>
      </c>
      <c r="AB3360" s="195">
        <v>3.1E-2</v>
      </c>
    </row>
    <row r="3361" spans="1:28" x14ac:dyDescent="0.25">
      <c r="A3361" s="94" t="s">
        <v>4781</v>
      </c>
      <c r="B3361" s="195" t="s">
        <v>143</v>
      </c>
      <c r="C3361" s="195">
        <v>0.23271115885591515</v>
      </c>
      <c r="D3361" s="195">
        <v>0.29971800725124209</v>
      </c>
      <c r="E3361" s="195">
        <v>0.17738686719484356</v>
      </c>
      <c r="F3361" s="195">
        <v>1.557674231234054E-2</v>
      </c>
      <c r="G3361" s="195">
        <v>0.24291661071572446</v>
      </c>
      <c r="H3361" s="195">
        <v>3.7599033167718546E-3</v>
      </c>
      <c r="I3361" s="195">
        <v>2.7930710353162348E-2</v>
      </c>
      <c r="J3361" s="194">
        <v>0.99999999999999989</v>
      </c>
      <c r="K3361" s="196">
        <v>7447</v>
      </c>
      <c r="L3361" s="94"/>
      <c r="M3361" s="195" t="s">
        <v>143</v>
      </c>
      <c r="N3361" s="195" t="s">
        <v>143</v>
      </c>
      <c r="O3361" s="195">
        <v>0.223</v>
      </c>
      <c r="P3361" s="195">
        <v>0.24199999999999999</v>
      </c>
      <c r="Q3361" s="195">
        <v>0.28899999999999998</v>
      </c>
      <c r="R3361" s="195">
        <v>0.31</v>
      </c>
      <c r="S3361" s="195">
        <v>0.16900000000000001</v>
      </c>
      <c r="T3361" s="195">
        <v>0.186</v>
      </c>
      <c r="U3361" s="195">
        <v>1.2999999999999999E-2</v>
      </c>
      <c r="V3361" s="195">
        <v>1.9E-2</v>
      </c>
      <c r="W3361" s="195">
        <v>0.23300000000000001</v>
      </c>
      <c r="X3361" s="195">
        <v>0.253</v>
      </c>
      <c r="Y3361" s="195">
        <v>3.0000000000000001E-3</v>
      </c>
      <c r="Z3361" s="195">
        <v>5.0000000000000001E-3</v>
      </c>
      <c r="AA3361" s="195">
        <v>2.4E-2</v>
      </c>
      <c r="AB3361" s="195">
        <v>3.2000000000000001E-2</v>
      </c>
    </row>
    <row r="3362" spans="1:28" x14ac:dyDescent="0.25">
      <c r="A3362" s="94" t="s">
        <v>4782</v>
      </c>
      <c r="B3362" s="195" t="s">
        <v>143</v>
      </c>
      <c r="C3362" s="195">
        <v>0.26966794202250954</v>
      </c>
      <c r="D3362" s="195">
        <v>0.21317060909877958</v>
      </c>
      <c r="E3362" s="195">
        <v>0.10933616332002122</v>
      </c>
      <c r="F3362" s="195">
        <v>1.647722512357919E-2</v>
      </c>
      <c r="G3362" s="195">
        <v>0.36531963023989722</v>
      </c>
      <c r="H3362" s="195">
        <v>5.3620800402155999E-3</v>
      </c>
      <c r="I3362" s="195">
        <v>2.0666350154997626E-2</v>
      </c>
      <c r="J3362" s="194">
        <v>0.99999999999999989</v>
      </c>
      <c r="K3362" s="196">
        <v>35807</v>
      </c>
      <c r="L3362" s="94"/>
      <c r="M3362" s="195" t="s">
        <v>143</v>
      </c>
      <c r="N3362" s="195" t="s">
        <v>143</v>
      </c>
      <c r="O3362" s="195">
        <v>0.26500000000000001</v>
      </c>
      <c r="P3362" s="195">
        <v>0.27400000000000002</v>
      </c>
      <c r="Q3362" s="195">
        <v>0.20899999999999999</v>
      </c>
      <c r="R3362" s="195">
        <v>0.217</v>
      </c>
      <c r="S3362" s="195">
        <v>0.106</v>
      </c>
      <c r="T3362" s="195">
        <v>0.113</v>
      </c>
      <c r="U3362" s="195">
        <v>1.4999999999999999E-2</v>
      </c>
      <c r="V3362" s="195">
        <v>1.7999999999999999E-2</v>
      </c>
      <c r="W3362" s="195">
        <v>0.36</v>
      </c>
      <c r="X3362" s="195">
        <v>0.37</v>
      </c>
      <c r="Y3362" s="195">
        <v>5.0000000000000001E-3</v>
      </c>
      <c r="Z3362" s="195">
        <v>6.0000000000000001E-3</v>
      </c>
      <c r="AA3362" s="195">
        <v>1.9E-2</v>
      </c>
      <c r="AB3362" s="195">
        <v>2.1999999999999999E-2</v>
      </c>
    </row>
    <row r="3363" spans="1:28" x14ac:dyDescent="0.25">
      <c r="A3363" s="94" t="s">
        <v>4783</v>
      </c>
      <c r="B3363" s="195" t="s">
        <v>143</v>
      </c>
      <c r="C3363" s="195">
        <v>0.51201858636404252</v>
      </c>
      <c r="D3363" s="195">
        <v>0.32311679027790191</v>
      </c>
      <c r="E3363" s="195">
        <v>5.9154677866142438E-2</v>
      </c>
      <c r="F3363" s="195">
        <v>4.0210883745867218E-3</v>
      </c>
      <c r="G3363" s="195">
        <v>2.2696809936556161E-2</v>
      </c>
      <c r="H3363" s="195">
        <v>3.574300777410419E-4</v>
      </c>
      <c r="I3363" s="195">
        <v>7.8634617103029214E-2</v>
      </c>
      <c r="J3363" s="194">
        <v>1</v>
      </c>
      <c r="K3363" s="196">
        <v>11191</v>
      </c>
      <c r="L3363" s="94"/>
      <c r="M3363" s="195" t="s">
        <v>143</v>
      </c>
      <c r="N3363" s="195" t="s">
        <v>143</v>
      </c>
      <c r="O3363" s="195">
        <v>0.503</v>
      </c>
      <c r="P3363" s="195">
        <v>0.52100000000000002</v>
      </c>
      <c r="Q3363" s="195">
        <v>0.315</v>
      </c>
      <c r="R3363" s="195">
        <v>0.33200000000000002</v>
      </c>
      <c r="S3363" s="195">
        <v>5.5E-2</v>
      </c>
      <c r="T3363" s="195">
        <v>6.4000000000000001E-2</v>
      </c>
      <c r="U3363" s="195">
        <v>3.0000000000000001E-3</v>
      </c>
      <c r="V3363" s="195">
        <v>5.0000000000000001E-3</v>
      </c>
      <c r="W3363" s="195">
        <v>0.02</v>
      </c>
      <c r="X3363" s="195">
        <v>2.5999999999999999E-2</v>
      </c>
      <c r="Y3363" s="195">
        <v>0</v>
      </c>
      <c r="Z3363" s="195">
        <v>1E-3</v>
      </c>
      <c r="AA3363" s="195">
        <v>7.3999999999999996E-2</v>
      </c>
      <c r="AB3363" s="195">
        <v>8.4000000000000005E-2</v>
      </c>
    </row>
    <row r="3364" spans="1:28" x14ac:dyDescent="0.25">
      <c r="A3364" s="94" t="s">
        <v>4784</v>
      </c>
      <c r="B3364" s="195" t="s">
        <v>143</v>
      </c>
      <c r="C3364" s="195">
        <v>0.22340136054421769</v>
      </c>
      <c r="D3364" s="195">
        <v>0.34630385487528342</v>
      </c>
      <c r="E3364" s="195">
        <v>0.11482993197278911</v>
      </c>
      <c r="F3364" s="195">
        <v>1.650793650793651E-2</v>
      </c>
      <c r="G3364" s="195">
        <v>0.25678004535147392</v>
      </c>
      <c r="H3364" s="195">
        <v>1.5419501133786847E-3</v>
      </c>
      <c r="I3364" s="195">
        <v>4.0634920634920635E-2</v>
      </c>
      <c r="J3364" s="194">
        <v>1</v>
      </c>
      <c r="K3364" s="196">
        <v>11025</v>
      </c>
      <c r="L3364" s="94"/>
      <c r="M3364" s="195" t="s">
        <v>143</v>
      </c>
      <c r="N3364" s="195" t="s">
        <v>143</v>
      </c>
      <c r="O3364" s="195">
        <v>0.216</v>
      </c>
      <c r="P3364" s="195">
        <v>0.23100000000000001</v>
      </c>
      <c r="Q3364" s="195">
        <v>0.33700000000000002</v>
      </c>
      <c r="R3364" s="195">
        <v>0.35499999999999998</v>
      </c>
      <c r="S3364" s="195">
        <v>0.109</v>
      </c>
      <c r="T3364" s="195">
        <v>0.121</v>
      </c>
      <c r="U3364" s="195">
        <v>1.4E-2</v>
      </c>
      <c r="V3364" s="195">
        <v>1.9E-2</v>
      </c>
      <c r="W3364" s="195">
        <v>0.249</v>
      </c>
      <c r="X3364" s="195">
        <v>0.26500000000000001</v>
      </c>
      <c r="Y3364" s="195">
        <v>1E-3</v>
      </c>
      <c r="Z3364" s="195">
        <v>2E-3</v>
      </c>
      <c r="AA3364" s="195">
        <v>3.6999999999999998E-2</v>
      </c>
      <c r="AB3364" s="195">
        <v>4.3999999999999997E-2</v>
      </c>
    </row>
    <row r="3365" spans="1:28" x14ac:dyDescent="0.25">
      <c r="A3365" s="94" t="s">
        <v>4785</v>
      </c>
      <c r="B3365" s="195" t="s">
        <v>143</v>
      </c>
      <c r="C3365" s="195">
        <v>0.4094307073030477</v>
      </c>
      <c r="D3365" s="195">
        <v>0.19522714203565267</v>
      </c>
      <c r="E3365" s="195">
        <v>6.7136285221391603E-2</v>
      </c>
      <c r="F3365" s="195">
        <v>9.8188614146060949E-2</v>
      </c>
      <c r="G3365" s="195">
        <v>0.20198389879240944</v>
      </c>
      <c r="H3365" s="195">
        <v>4.0253018976423235E-3</v>
      </c>
      <c r="I3365" s="195">
        <v>2.4008050603795284E-2</v>
      </c>
      <c r="J3365" s="194">
        <v>0.99999999999999989</v>
      </c>
      <c r="K3365" s="196">
        <v>6956</v>
      </c>
      <c r="L3365" s="94"/>
      <c r="M3365" s="195" t="s">
        <v>143</v>
      </c>
      <c r="N3365" s="195" t="s">
        <v>143</v>
      </c>
      <c r="O3365" s="195">
        <v>0.39800000000000002</v>
      </c>
      <c r="P3365" s="195">
        <v>0.42099999999999999</v>
      </c>
      <c r="Q3365" s="195">
        <v>0.186</v>
      </c>
      <c r="R3365" s="195">
        <v>0.20499999999999999</v>
      </c>
      <c r="S3365" s="195">
        <v>6.0999999999999999E-2</v>
      </c>
      <c r="T3365" s="195">
        <v>7.2999999999999995E-2</v>
      </c>
      <c r="U3365" s="195">
        <v>9.0999999999999998E-2</v>
      </c>
      <c r="V3365" s="195">
        <v>0.105</v>
      </c>
      <c r="W3365" s="195">
        <v>0.193</v>
      </c>
      <c r="X3365" s="195">
        <v>0.21199999999999999</v>
      </c>
      <c r="Y3365" s="195">
        <v>3.0000000000000001E-3</v>
      </c>
      <c r="Z3365" s="195">
        <v>6.0000000000000001E-3</v>
      </c>
      <c r="AA3365" s="195">
        <v>2.1000000000000001E-2</v>
      </c>
      <c r="AB3365" s="195">
        <v>2.8000000000000001E-2</v>
      </c>
    </row>
    <row r="3366" spans="1:28" x14ac:dyDescent="0.25">
      <c r="A3366" s="94" t="s">
        <v>4786</v>
      </c>
      <c r="B3366" s="195" t="s">
        <v>143</v>
      </c>
      <c r="C3366" s="195">
        <v>0.15189030883919064</v>
      </c>
      <c r="D3366" s="195">
        <v>0.2108626198083067</v>
      </c>
      <c r="E3366" s="195">
        <v>9.79765708200213E-2</v>
      </c>
      <c r="F3366" s="195">
        <v>3.0085197018104366E-2</v>
      </c>
      <c r="G3366" s="195">
        <v>0.4744408945686901</v>
      </c>
      <c r="H3366" s="195">
        <v>7.0553780617678384E-3</v>
      </c>
      <c r="I3366" s="195">
        <v>2.7689030883919063E-2</v>
      </c>
      <c r="J3366" s="194">
        <v>0.99999999999999989</v>
      </c>
      <c r="K3366" s="196">
        <v>7512</v>
      </c>
      <c r="L3366" s="94"/>
      <c r="M3366" s="195" t="s">
        <v>143</v>
      </c>
      <c r="N3366" s="195" t="s">
        <v>143</v>
      </c>
      <c r="O3366" s="195">
        <v>0.14399999999999999</v>
      </c>
      <c r="P3366" s="195">
        <v>0.16</v>
      </c>
      <c r="Q3366" s="195">
        <v>0.20200000000000001</v>
      </c>
      <c r="R3366" s="195">
        <v>0.22</v>
      </c>
      <c r="S3366" s="195">
        <v>9.0999999999999998E-2</v>
      </c>
      <c r="T3366" s="195">
        <v>0.105</v>
      </c>
      <c r="U3366" s="195">
        <v>2.5999999999999999E-2</v>
      </c>
      <c r="V3366" s="195">
        <v>3.4000000000000002E-2</v>
      </c>
      <c r="W3366" s="195">
        <v>0.46300000000000002</v>
      </c>
      <c r="X3366" s="195">
        <v>0.48599999999999999</v>
      </c>
      <c r="Y3366" s="195">
        <v>5.0000000000000001E-3</v>
      </c>
      <c r="Z3366" s="195">
        <v>8.9999999999999993E-3</v>
      </c>
      <c r="AA3366" s="195">
        <v>2.4E-2</v>
      </c>
      <c r="AB3366" s="195">
        <v>3.2000000000000001E-2</v>
      </c>
    </row>
    <row r="3367" spans="1:28" x14ac:dyDescent="0.25">
      <c r="A3367" s="94" t="s">
        <v>4787</v>
      </c>
      <c r="B3367" s="195" t="s">
        <v>143</v>
      </c>
      <c r="C3367" s="195">
        <v>0.3583519903893409</v>
      </c>
      <c r="D3367" s="195">
        <v>0.41096488833069406</v>
      </c>
      <c r="E3367" s="195">
        <v>9.6133893955113847E-2</v>
      </c>
      <c r="F3367" s="195">
        <v>1.3460383334243434E-2</v>
      </c>
      <c r="G3367" s="195">
        <v>8.300114672636924E-2</v>
      </c>
      <c r="H3367" s="195">
        <v>2.3207557472833505E-3</v>
      </c>
      <c r="I3367" s="195">
        <v>3.576694151695517E-2</v>
      </c>
      <c r="J3367" s="194">
        <v>1</v>
      </c>
      <c r="K3367" s="196">
        <v>36626</v>
      </c>
      <c r="L3367" s="94"/>
      <c r="M3367" s="195" t="s">
        <v>143</v>
      </c>
      <c r="N3367" s="195" t="s">
        <v>143</v>
      </c>
      <c r="O3367" s="195">
        <v>0.35299999999999998</v>
      </c>
      <c r="P3367" s="195">
        <v>0.36299999999999999</v>
      </c>
      <c r="Q3367" s="195">
        <v>0.40600000000000003</v>
      </c>
      <c r="R3367" s="195">
        <v>0.41599999999999998</v>
      </c>
      <c r="S3367" s="195">
        <v>9.2999999999999999E-2</v>
      </c>
      <c r="T3367" s="195">
        <v>9.9000000000000005E-2</v>
      </c>
      <c r="U3367" s="195">
        <v>1.2E-2</v>
      </c>
      <c r="V3367" s="195">
        <v>1.4999999999999999E-2</v>
      </c>
      <c r="W3367" s="195">
        <v>0.08</v>
      </c>
      <c r="X3367" s="195">
        <v>8.5999999999999993E-2</v>
      </c>
      <c r="Y3367" s="195">
        <v>2E-3</v>
      </c>
      <c r="Z3367" s="195">
        <v>3.0000000000000001E-3</v>
      </c>
      <c r="AA3367" s="195">
        <v>3.4000000000000002E-2</v>
      </c>
      <c r="AB3367" s="195">
        <v>3.7999999999999999E-2</v>
      </c>
    </row>
    <row r="3368" spans="1:28" x14ac:dyDescent="0.25">
      <c r="A3368" s="94" t="s">
        <v>4788</v>
      </c>
      <c r="B3368" s="195" t="s">
        <v>143</v>
      </c>
      <c r="C3368" s="195">
        <v>0.49377012459750808</v>
      </c>
      <c r="D3368" s="195">
        <v>0.30561388772224557</v>
      </c>
      <c r="E3368" s="195">
        <v>7.5038499230015404E-2</v>
      </c>
      <c r="F3368" s="195">
        <v>7.1398572028559433E-3</v>
      </c>
      <c r="G3368" s="195">
        <v>8.0218395632087353E-2</v>
      </c>
      <c r="H3368" s="195">
        <v>3.3599328013439733E-3</v>
      </c>
      <c r="I3368" s="195">
        <v>3.485930281394372E-2</v>
      </c>
      <c r="J3368" s="194">
        <v>0.99999999999999989</v>
      </c>
      <c r="K3368" s="196">
        <v>7143</v>
      </c>
      <c r="L3368" s="94"/>
      <c r="M3368" s="195" t="s">
        <v>143</v>
      </c>
      <c r="N3368" s="195" t="s">
        <v>143</v>
      </c>
      <c r="O3368" s="195">
        <v>0.48199999999999998</v>
      </c>
      <c r="P3368" s="195">
        <v>0.505</v>
      </c>
      <c r="Q3368" s="195">
        <v>0.29499999999999998</v>
      </c>
      <c r="R3368" s="195">
        <v>0.316</v>
      </c>
      <c r="S3368" s="195">
        <v>6.9000000000000006E-2</v>
      </c>
      <c r="T3368" s="195">
        <v>8.1000000000000003E-2</v>
      </c>
      <c r="U3368" s="195">
        <v>5.0000000000000001E-3</v>
      </c>
      <c r="V3368" s="195">
        <v>8.9999999999999993E-3</v>
      </c>
      <c r="W3368" s="195">
        <v>7.3999999999999996E-2</v>
      </c>
      <c r="X3368" s="195">
        <v>8.6999999999999994E-2</v>
      </c>
      <c r="Y3368" s="195">
        <v>2E-3</v>
      </c>
      <c r="Z3368" s="195">
        <v>5.0000000000000001E-3</v>
      </c>
      <c r="AA3368" s="195">
        <v>3.1E-2</v>
      </c>
      <c r="AB3368" s="195">
        <v>3.9E-2</v>
      </c>
    </row>
    <row r="3369" spans="1:28" x14ac:dyDescent="0.25">
      <c r="A3369" s="94" t="s">
        <v>4789</v>
      </c>
      <c r="B3369" s="195">
        <v>5.9652259481784854E-2</v>
      </c>
      <c r="C3369" s="195">
        <v>0.33048862463011858</v>
      </c>
      <c r="D3369" s="195">
        <v>0.25656084766082476</v>
      </c>
      <c r="E3369" s="195">
        <v>9.0947520148576266E-2</v>
      </c>
      <c r="F3369" s="195">
        <v>1.7854791653673173E-2</v>
      </c>
      <c r="G3369" s="195">
        <v>0.21162761688946174</v>
      </c>
      <c r="H3369" s="195">
        <v>4.0470399090801997E-3</v>
      </c>
      <c r="I3369" s="195">
        <v>2.8821299626480393E-2</v>
      </c>
      <c r="J3369" s="194">
        <v>1</v>
      </c>
      <c r="K3369" s="196">
        <v>288606</v>
      </c>
      <c r="L3369" s="94"/>
      <c r="M3369" s="195">
        <v>5.8999999999999997E-2</v>
      </c>
      <c r="N3369" s="195">
        <v>6.0999999999999999E-2</v>
      </c>
      <c r="O3369" s="195">
        <v>0.32900000000000001</v>
      </c>
      <c r="P3369" s="195">
        <v>0.33200000000000002</v>
      </c>
      <c r="Q3369" s="195">
        <v>0.255</v>
      </c>
      <c r="R3369" s="195">
        <v>0.25800000000000001</v>
      </c>
      <c r="S3369" s="195">
        <v>0.09</v>
      </c>
      <c r="T3369" s="195">
        <v>9.1999999999999998E-2</v>
      </c>
      <c r="U3369" s="195">
        <v>1.7000000000000001E-2</v>
      </c>
      <c r="V3369" s="195">
        <v>1.7999999999999999E-2</v>
      </c>
      <c r="W3369" s="195">
        <v>0.21</v>
      </c>
      <c r="X3369" s="195">
        <v>0.21299999999999999</v>
      </c>
      <c r="Y3369" s="195">
        <v>4.0000000000000001E-3</v>
      </c>
      <c r="Z3369" s="195">
        <v>4.0000000000000001E-3</v>
      </c>
      <c r="AA3369" s="195">
        <v>2.8000000000000001E-2</v>
      </c>
      <c r="AB3369" s="195">
        <v>2.9000000000000001E-2</v>
      </c>
    </row>
    <row r="3370" spans="1:28" x14ac:dyDescent="0.25">
      <c r="A3370" s="94" t="s">
        <v>4790</v>
      </c>
      <c r="B3370" s="195" t="s">
        <v>143</v>
      </c>
      <c r="C3370" s="195">
        <v>0.38164304694419843</v>
      </c>
      <c r="D3370" s="195">
        <v>0.27690434012400356</v>
      </c>
      <c r="E3370" s="195">
        <v>0.11691762621789194</v>
      </c>
      <c r="F3370" s="195">
        <v>1.550044286979628E-2</v>
      </c>
      <c r="G3370" s="195">
        <v>0.18146589902568644</v>
      </c>
      <c r="H3370" s="195">
        <v>4.2072630646589901E-3</v>
      </c>
      <c r="I3370" s="195">
        <v>2.3361381753764392E-2</v>
      </c>
      <c r="J3370" s="194">
        <v>0.99999999999999989</v>
      </c>
      <c r="K3370" s="196">
        <v>9032</v>
      </c>
      <c r="L3370" s="94"/>
      <c r="M3370" s="195" t="s">
        <v>143</v>
      </c>
      <c r="N3370" s="195" t="s">
        <v>143</v>
      </c>
      <c r="O3370" s="195">
        <v>0.372</v>
      </c>
      <c r="P3370" s="195">
        <v>0.39200000000000002</v>
      </c>
      <c r="Q3370" s="195">
        <v>0.26800000000000002</v>
      </c>
      <c r="R3370" s="195">
        <v>0.28599999999999998</v>
      </c>
      <c r="S3370" s="195">
        <v>0.11</v>
      </c>
      <c r="T3370" s="195">
        <v>0.124</v>
      </c>
      <c r="U3370" s="195">
        <v>1.2999999999999999E-2</v>
      </c>
      <c r="V3370" s="195">
        <v>1.7999999999999999E-2</v>
      </c>
      <c r="W3370" s="195">
        <v>0.17399999999999999</v>
      </c>
      <c r="X3370" s="195">
        <v>0.19</v>
      </c>
      <c r="Y3370" s="195">
        <v>3.0000000000000001E-3</v>
      </c>
      <c r="Z3370" s="195">
        <v>6.0000000000000001E-3</v>
      </c>
      <c r="AA3370" s="195">
        <v>0.02</v>
      </c>
      <c r="AB3370" s="195">
        <v>2.7E-2</v>
      </c>
    </row>
    <row r="3371" spans="1:28" x14ac:dyDescent="0.25">
      <c r="A3371" s="94" t="s">
        <v>4791</v>
      </c>
      <c r="B3371" s="195" t="s">
        <v>143</v>
      </c>
      <c r="C3371" s="195">
        <v>0.10638842657790296</v>
      </c>
      <c r="D3371" s="195">
        <v>0.20202278837536808</v>
      </c>
      <c r="E3371" s="195">
        <v>7.6302650108820896E-2</v>
      </c>
      <c r="F3371" s="195">
        <v>1.2034310587632826E-2</v>
      </c>
      <c r="G3371" s="195">
        <v>0.55050569709384201</v>
      </c>
      <c r="H3371" s="195">
        <v>2.0996031237997696E-2</v>
      </c>
      <c r="I3371" s="195">
        <v>3.1750096018435536E-2</v>
      </c>
      <c r="J3371" s="194">
        <v>1</v>
      </c>
      <c r="K3371" s="196">
        <v>7811</v>
      </c>
      <c r="L3371" s="94"/>
      <c r="M3371" s="195" t="s">
        <v>143</v>
      </c>
      <c r="N3371" s="195" t="s">
        <v>143</v>
      </c>
      <c r="O3371" s="195">
        <v>0.1</v>
      </c>
      <c r="P3371" s="195">
        <v>0.113</v>
      </c>
      <c r="Q3371" s="195">
        <v>0.193</v>
      </c>
      <c r="R3371" s="195">
        <v>0.21099999999999999</v>
      </c>
      <c r="S3371" s="195">
        <v>7.0999999999999994E-2</v>
      </c>
      <c r="T3371" s="195">
        <v>8.2000000000000003E-2</v>
      </c>
      <c r="U3371" s="195">
        <v>0.01</v>
      </c>
      <c r="V3371" s="195">
        <v>1.4999999999999999E-2</v>
      </c>
      <c r="W3371" s="195">
        <v>0.53900000000000003</v>
      </c>
      <c r="X3371" s="195">
        <v>0.56200000000000006</v>
      </c>
      <c r="Y3371" s="195">
        <v>1.7999999999999999E-2</v>
      </c>
      <c r="Z3371" s="195">
        <v>2.4E-2</v>
      </c>
      <c r="AA3371" s="195">
        <v>2.8000000000000001E-2</v>
      </c>
      <c r="AB3371" s="195">
        <v>3.5999999999999997E-2</v>
      </c>
    </row>
    <row r="3372" spans="1:28" x14ac:dyDescent="0.25">
      <c r="A3372" s="94" t="s">
        <v>4792</v>
      </c>
      <c r="B3372" s="195">
        <v>0.29214582823586982</v>
      </c>
      <c r="C3372" s="195">
        <v>1.2641709485360084E-3</v>
      </c>
      <c r="D3372" s="195">
        <v>0.48136367343609821</v>
      </c>
      <c r="E3372" s="195">
        <v>0.16760459995106436</v>
      </c>
      <c r="F3372" s="195">
        <v>2.675148845934263E-2</v>
      </c>
      <c r="G3372" s="195">
        <v>7.9520430633716662E-3</v>
      </c>
      <c r="H3372" s="195" t="s">
        <v>143</v>
      </c>
      <c r="I3372" s="195">
        <v>2.2918195905717316E-2</v>
      </c>
      <c r="J3372" s="194">
        <v>1</v>
      </c>
      <c r="K3372" s="196">
        <v>24522</v>
      </c>
      <c r="L3372" s="94"/>
      <c r="M3372" s="195">
        <v>0.28599999999999998</v>
      </c>
      <c r="N3372" s="195">
        <v>0.29799999999999999</v>
      </c>
      <c r="O3372" s="195">
        <v>1E-3</v>
      </c>
      <c r="P3372" s="195">
        <v>2E-3</v>
      </c>
      <c r="Q3372" s="195">
        <v>0.47499999999999998</v>
      </c>
      <c r="R3372" s="195">
        <v>0.48799999999999999</v>
      </c>
      <c r="S3372" s="195">
        <v>0.16300000000000001</v>
      </c>
      <c r="T3372" s="195">
        <v>0.17199999999999999</v>
      </c>
      <c r="U3372" s="195">
        <v>2.5000000000000001E-2</v>
      </c>
      <c r="V3372" s="195">
        <v>2.9000000000000001E-2</v>
      </c>
      <c r="W3372" s="195">
        <v>7.0000000000000001E-3</v>
      </c>
      <c r="X3372" s="195">
        <v>8.9999999999999993E-3</v>
      </c>
      <c r="Y3372" s="195" t="s">
        <v>143</v>
      </c>
      <c r="Z3372" s="195" t="s">
        <v>143</v>
      </c>
      <c r="AA3372" s="195">
        <v>2.1000000000000001E-2</v>
      </c>
      <c r="AB3372" s="195">
        <v>2.5000000000000001E-2</v>
      </c>
    </row>
    <row r="3373" spans="1:28" x14ac:dyDescent="0.25">
      <c r="A3373" s="94" t="s">
        <v>4793</v>
      </c>
      <c r="B3373" s="195">
        <v>9.6439632881538936E-2</v>
      </c>
      <c r="C3373" s="195">
        <v>0.29488818799193023</v>
      </c>
      <c r="D3373" s="195">
        <v>0.24294604040576251</v>
      </c>
      <c r="E3373" s="195">
        <v>6.7882817605773874E-2</v>
      </c>
      <c r="F3373" s="195">
        <v>3.244963487057085E-2</v>
      </c>
      <c r="G3373" s="195">
        <v>0.23714943312590572</v>
      </c>
      <c r="H3373" s="195">
        <v>3.6370869206944563E-3</v>
      </c>
      <c r="I3373" s="195">
        <v>2.4607166197823431E-2</v>
      </c>
      <c r="J3373" s="194">
        <v>1</v>
      </c>
      <c r="K3373" s="196">
        <v>35193</v>
      </c>
      <c r="L3373" s="94"/>
      <c r="M3373" s="195">
        <v>9.2999999999999999E-2</v>
      </c>
      <c r="N3373" s="195">
        <v>0.1</v>
      </c>
      <c r="O3373" s="195">
        <v>0.28999999999999998</v>
      </c>
      <c r="P3373" s="195">
        <v>0.3</v>
      </c>
      <c r="Q3373" s="195">
        <v>0.23799999999999999</v>
      </c>
      <c r="R3373" s="195">
        <v>0.247</v>
      </c>
      <c r="S3373" s="195">
        <v>6.5000000000000002E-2</v>
      </c>
      <c r="T3373" s="195">
        <v>7.0999999999999994E-2</v>
      </c>
      <c r="U3373" s="195">
        <v>3.1E-2</v>
      </c>
      <c r="V3373" s="195">
        <v>3.4000000000000002E-2</v>
      </c>
      <c r="W3373" s="195">
        <v>0.23300000000000001</v>
      </c>
      <c r="X3373" s="195">
        <v>0.24199999999999999</v>
      </c>
      <c r="Y3373" s="195">
        <v>3.0000000000000001E-3</v>
      </c>
      <c r="Z3373" s="195">
        <v>4.0000000000000001E-3</v>
      </c>
      <c r="AA3373" s="195">
        <v>2.3E-2</v>
      </c>
      <c r="AB3373" s="195">
        <v>2.5999999999999999E-2</v>
      </c>
    </row>
    <row r="3374" spans="1:28" x14ac:dyDescent="0.25">
      <c r="A3374" s="94" t="s">
        <v>4794</v>
      </c>
      <c r="B3374" s="195">
        <v>0.30297674418604653</v>
      </c>
      <c r="C3374" s="195">
        <v>0.51153488372093026</v>
      </c>
      <c r="D3374" s="195">
        <v>8.7302325581395349E-2</v>
      </c>
      <c r="E3374" s="195">
        <v>2.1837209302325581E-2</v>
      </c>
      <c r="F3374" s="195">
        <v>9.5348837209302323E-4</v>
      </c>
      <c r="G3374" s="195">
        <v>4.5651162790697676E-2</v>
      </c>
      <c r="H3374" s="195">
        <v>2.9302325581395351E-3</v>
      </c>
      <c r="I3374" s="195">
        <v>2.6813953488372094E-2</v>
      </c>
      <c r="J3374" s="194">
        <v>1</v>
      </c>
      <c r="K3374" s="196">
        <v>43000</v>
      </c>
      <c r="L3374" s="94"/>
      <c r="M3374" s="195">
        <v>0.29899999999999999</v>
      </c>
      <c r="N3374" s="195">
        <v>0.307</v>
      </c>
      <c r="O3374" s="195">
        <v>0.50700000000000001</v>
      </c>
      <c r="P3374" s="195">
        <v>0.51600000000000001</v>
      </c>
      <c r="Q3374" s="195">
        <v>8.5000000000000006E-2</v>
      </c>
      <c r="R3374" s="195">
        <v>0.09</v>
      </c>
      <c r="S3374" s="195">
        <v>0.02</v>
      </c>
      <c r="T3374" s="195">
        <v>2.3E-2</v>
      </c>
      <c r="U3374" s="195">
        <v>1E-3</v>
      </c>
      <c r="V3374" s="195">
        <v>1E-3</v>
      </c>
      <c r="W3374" s="195">
        <v>4.3999999999999997E-2</v>
      </c>
      <c r="X3374" s="195">
        <v>4.8000000000000001E-2</v>
      </c>
      <c r="Y3374" s="195">
        <v>2E-3</v>
      </c>
      <c r="Z3374" s="195">
        <v>3.0000000000000001E-3</v>
      </c>
      <c r="AA3374" s="195">
        <v>2.5000000000000001E-2</v>
      </c>
      <c r="AB3374" s="195">
        <v>2.8000000000000001E-2</v>
      </c>
    </row>
    <row r="3375" spans="1:28" x14ac:dyDescent="0.25">
      <c r="A3375" s="94" t="s">
        <v>4795</v>
      </c>
      <c r="B3375" s="195" t="s">
        <v>143</v>
      </c>
      <c r="C3375" s="195">
        <v>0.24591849852166089</v>
      </c>
      <c r="D3375" s="195">
        <v>0.30312379483224067</v>
      </c>
      <c r="E3375" s="195">
        <v>0.17135878647641084</v>
      </c>
      <c r="F3375" s="195">
        <v>1.2083815400437074E-2</v>
      </c>
      <c r="G3375" s="195">
        <v>0.24013369327677078</v>
      </c>
      <c r="H3375" s="195">
        <v>5.3991515618974162E-3</v>
      </c>
      <c r="I3375" s="195">
        <v>2.1982259930582337E-2</v>
      </c>
      <c r="J3375" s="194">
        <v>1</v>
      </c>
      <c r="K3375" s="196">
        <v>7779</v>
      </c>
      <c r="L3375" s="94"/>
      <c r="M3375" s="195" t="s">
        <v>143</v>
      </c>
      <c r="N3375" s="195" t="s">
        <v>143</v>
      </c>
      <c r="O3375" s="195">
        <v>0.23599999999999999</v>
      </c>
      <c r="P3375" s="195">
        <v>0.25600000000000001</v>
      </c>
      <c r="Q3375" s="195">
        <v>0.29299999999999998</v>
      </c>
      <c r="R3375" s="195">
        <v>0.313</v>
      </c>
      <c r="S3375" s="195">
        <v>0.16300000000000001</v>
      </c>
      <c r="T3375" s="195">
        <v>0.18</v>
      </c>
      <c r="U3375" s="195">
        <v>0.01</v>
      </c>
      <c r="V3375" s="195">
        <v>1.4999999999999999E-2</v>
      </c>
      <c r="W3375" s="195">
        <v>0.23100000000000001</v>
      </c>
      <c r="X3375" s="195">
        <v>0.25</v>
      </c>
      <c r="Y3375" s="195">
        <v>4.0000000000000001E-3</v>
      </c>
      <c r="Z3375" s="195">
        <v>7.0000000000000001E-3</v>
      </c>
      <c r="AA3375" s="195">
        <v>1.9E-2</v>
      </c>
      <c r="AB3375" s="195">
        <v>2.5000000000000001E-2</v>
      </c>
    </row>
    <row r="3376" spans="1:28" x14ac:dyDescent="0.25">
      <c r="A3376" s="94" t="s">
        <v>4796</v>
      </c>
      <c r="B3376" s="195" t="s">
        <v>143</v>
      </c>
      <c r="C3376" s="195">
        <v>0.27982897249038641</v>
      </c>
      <c r="D3376" s="195">
        <v>0.21389195148842338</v>
      </c>
      <c r="E3376" s="195">
        <v>0.11356119073869901</v>
      </c>
      <c r="F3376" s="195">
        <v>1.4521203646435582E-2</v>
      </c>
      <c r="G3376" s="195">
        <v>0.35402156667652673</v>
      </c>
      <c r="H3376" s="195">
        <v>4.7597278618872188E-3</v>
      </c>
      <c r="I3376" s="195">
        <v>1.9415387097641647E-2</v>
      </c>
      <c r="J3376" s="194">
        <v>1</v>
      </c>
      <c r="K3376" s="196">
        <v>37187</v>
      </c>
      <c r="L3376" s="94"/>
      <c r="M3376" s="195" t="s">
        <v>143</v>
      </c>
      <c r="N3376" s="195" t="s">
        <v>143</v>
      </c>
      <c r="O3376" s="195">
        <v>0.27500000000000002</v>
      </c>
      <c r="P3376" s="195">
        <v>0.28399999999999997</v>
      </c>
      <c r="Q3376" s="195">
        <v>0.21</v>
      </c>
      <c r="R3376" s="195">
        <v>0.218</v>
      </c>
      <c r="S3376" s="195">
        <v>0.11</v>
      </c>
      <c r="T3376" s="195">
        <v>0.11700000000000001</v>
      </c>
      <c r="U3376" s="195">
        <v>1.2999999999999999E-2</v>
      </c>
      <c r="V3376" s="195">
        <v>1.6E-2</v>
      </c>
      <c r="W3376" s="195">
        <v>0.34899999999999998</v>
      </c>
      <c r="X3376" s="195">
        <v>0.35899999999999999</v>
      </c>
      <c r="Y3376" s="195">
        <v>4.0000000000000001E-3</v>
      </c>
      <c r="Z3376" s="195">
        <v>6.0000000000000001E-3</v>
      </c>
      <c r="AA3376" s="195">
        <v>1.7999999999999999E-2</v>
      </c>
      <c r="AB3376" s="195">
        <v>2.1000000000000001E-2</v>
      </c>
    </row>
    <row r="3377" spans="1:28" x14ac:dyDescent="0.25">
      <c r="A3377" s="94" t="s">
        <v>4797</v>
      </c>
      <c r="B3377" s="195" t="s">
        <v>143</v>
      </c>
      <c r="C3377" s="195">
        <v>0.53744455075237019</v>
      </c>
      <c r="D3377" s="195">
        <v>0.30721057667217533</v>
      </c>
      <c r="E3377" s="195">
        <v>5.5666695659737322E-2</v>
      </c>
      <c r="F3377" s="195">
        <v>3.9140645385752808E-3</v>
      </c>
      <c r="G3377" s="195">
        <v>2.3136470383578325E-2</v>
      </c>
      <c r="H3377" s="195">
        <v>6.0885448377837699E-4</v>
      </c>
      <c r="I3377" s="195">
        <v>7.2018787509785159E-2</v>
      </c>
      <c r="J3377" s="194">
        <v>1</v>
      </c>
      <c r="K3377" s="196">
        <v>11497</v>
      </c>
      <c r="L3377" s="94"/>
      <c r="M3377" s="195" t="s">
        <v>143</v>
      </c>
      <c r="N3377" s="195" t="s">
        <v>143</v>
      </c>
      <c r="O3377" s="195">
        <v>0.52800000000000002</v>
      </c>
      <c r="P3377" s="195">
        <v>0.54700000000000004</v>
      </c>
      <c r="Q3377" s="195">
        <v>0.29899999999999999</v>
      </c>
      <c r="R3377" s="195">
        <v>0.316</v>
      </c>
      <c r="S3377" s="195">
        <v>5.1999999999999998E-2</v>
      </c>
      <c r="T3377" s="195">
        <v>0.06</v>
      </c>
      <c r="U3377" s="195">
        <v>3.0000000000000001E-3</v>
      </c>
      <c r="V3377" s="195">
        <v>5.0000000000000001E-3</v>
      </c>
      <c r="W3377" s="195">
        <v>2.1000000000000001E-2</v>
      </c>
      <c r="X3377" s="195">
        <v>2.5999999999999999E-2</v>
      </c>
      <c r="Y3377" s="195">
        <v>0</v>
      </c>
      <c r="Z3377" s="195">
        <v>1E-3</v>
      </c>
      <c r="AA3377" s="195">
        <v>6.7000000000000004E-2</v>
      </c>
      <c r="AB3377" s="195">
        <v>7.6999999999999999E-2</v>
      </c>
    </row>
    <row r="3378" spans="1:28" x14ac:dyDescent="0.25">
      <c r="A3378" s="94" t="s">
        <v>4798</v>
      </c>
      <c r="B3378" s="195" t="s">
        <v>143</v>
      </c>
      <c r="C3378" s="195">
        <v>0.2377136752136752</v>
      </c>
      <c r="D3378" s="195">
        <v>0.33840811965811968</v>
      </c>
      <c r="E3378" s="195">
        <v>0.1115562678062678</v>
      </c>
      <c r="F3378" s="195">
        <v>1.7895299145299144E-2</v>
      </c>
      <c r="G3378" s="195">
        <v>0.25587606837606836</v>
      </c>
      <c r="H3378" s="195">
        <v>1.4245014245014246E-3</v>
      </c>
      <c r="I3378" s="195">
        <v>3.7126068376068376E-2</v>
      </c>
      <c r="J3378" s="194">
        <v>1.0000000000000002</v>
      </c>
      <c r="K3378" s="196">
        <v>11232</v>
      </c>
      <c r="L3378" s="94"/>
      <c r="M3378" s="195" t="s">
        <v>143</v>
      </c>
      <c r="N3378" s="195" t="s">
        <v>143</v>
      </c>
      <c r="O3378" s="195">
        <v>0.23</v>
      </c>
      <c r="P3378" s="195">
        <v>0.246</v>
      </c>
      <c r="Q3378" s="195">
        <v>0.33</v>
      </c>
      <c r="R3378" s="195">
        <v>0.34699999999999998</v>
      </c>
      <c r="S3378" s="195">
        <v>0.106</v>
      </c>
      <c r="T3378" s="195">
        <v>0.11799999999999999</v>
      </c>
      <c r="U3378" s="195">
        <v>1.6E-2</v>
      </c>
      <c r="V3378" s="195">
        <v>2.1000000000000001E-2</v>
      </c>
      <c r="W3378" s="195">
        <v>0.248</v>
      </c>
      <c r="X3378" s="195">
        <v>0.26400000000000001</v>
      </c>
      <c r="Y3378" s="195">
        <v>1E-3</v>
      </c>
      <c r="Z3378" s="195">
        <v>2E-3</v>
      </c>
      <c r="AA3378" s="195">
        <v>3.4000000000000002E-2</v>
      </c>
      <c r="AB3378" s="195">
        <v>4.1000000000000002E-2</v>
      </c>
    </row>
    <row r="3379" spans="1:28" x14ac:dyDescent="0.25">
      <c r="A3379" s="94" t="s">
        <v>4799</v>
      </c>
      <c r="B3379" s="195" t="s">
        <v>143</v>
      </c>
      <c r="C3379" s="195">
        <v>0.40655471289274109</v>
      </c>
      <c r="D3379" s="195">
        <v>0.19569339111592632</v>
      </c>
      <c r="E3379" s="195">
        <v>6.4599133261105099E-2</v>
      </c>
      <c r="F3379" s="195">
        <v>9.6966413867822315E-2</v>
      </c>
      <c r="G3379" s="195">
        <v>0.20842361863488623</v>
      </c>
      <c r="H3379" s="195">
        <v>5.0108342361863487E-3</v>
      </c>
      <c r="I3379" s="195">
        <v>2.2751895991332611E-2</v>
      </c>
      <c r="J3379" s="194">
        <v>1</v>
      </c>
      <c r="K3379" s="196">
        <v>7384</v>
      </c>
      <c r="L3379" s="94"/>
      <c r="M3379" s="195" t="s">
        <v>143</v>
      </c>
      <c r="N3379" s="195" t="s">
        <v>143</v>
      </c>
      <c r="O3379" s="195">
        <v>0.39500000000000002</v>
      </c>
      <c r="P3379" s="195">
        <v>0.41799999999999998</v>
      </c>
      <c r="Q3379" s="195">
        <v>0.187</v>
      </c>
      <c r="R3379" s="195">
        <v>0.20499999999999999</v>
      </c>
      <c r="S3379" s="195">
        <v>5.8999999999999997E-2</v>
      </c>
      <c r="T3379" s="195">
        <v>7.0000000000000007E-2</v>
      </c>
      <c r="U3379" s="195">
        <v>0.09</v>
      </c>
      <c r="V3379" s="195">
        <v>0.104</v>
      </c>
      <c r="W3379" s="195">
        <v>0.19900000000000001</v>
      </c>
      <c r="X3379" s="195">
        <v>0.218</v>
      </c>
      <c r="Y3379" s="195">
        <v>4.0000000000000001E-3</v>
      </c>
      <c r="Z3379" s="195">
        <v>7.0000000000000001E-3</v>
      </c>
      <c r="AA3379" s="195">
        <v>0.02</v>
      </c>
      <c r="AB3379" s="195">
        <v>2.5999999999999999E-2</v>
      </c>
    </row>
    <row r="3380" spans="1:28" x14ac:dyDescent="0.25">
      <c r="A3380" s="94" t="s">
        <v>4800</v>
      </c>
      <c r="B3380" s="195" t="s">
        <v>143</v>
      </c>
      <c r="C3380" s="195">
        <v>0.15856941417766954</v>
      </c>
      <c r="D3380" s="195">
        <v>0.21676708114344315</v>
      </c>
      <c r="E3380" s="195">
        <v>9.9346237661838227E-2</v>
      </c>
      <c r="F3380" s="195">
        <v>2.4868606588898858E-2</v>
      </c>
      <c r="G3380" s="195">
        <v>0.46570952441994617</v>
      </c>
      <c r="H3380" s="195">
        <v>7.5631329316754262E-3</v>
      </c>
      <c r="I3380" s="195">
        <v>2.7176003076528649E-2</v>
      </c>
      <c r="J3380" s="194">
        <v>1</v>
      </c>
      <c r="K3380" s="196">
        <v>7801</v>
      </c>
      <c r="L3380" s="94"/>
      <c r="M3380" s="195" t="s">
        <v>143</v>
      </c>
      <c r="N3380" s="195" t="s">
        <v>143</v>
      </c>
      <c r="O3380" s="195">
        <v>0.151</v>
      </c>
      <c r="P3380" s="195">
        <v>0.16700000000000001</v>
      </c>
      <c r="Q3380" s="195">
        <v>0.20799999999999999</v>
      </c>
      <c r="R3380" s="195">
        <v>0.22600000000000001</v>
      </c>
      <c r="S3380" s="195">
        <v>9.2999999999999999E-2</v>
      </c>
      <c r="T3380" s="195">
        <v>0.106</v>
      </c>
      <c r="U3380" s="195">
        <v>2.1999999999999999E-2</v>
      </c>
      <c r="V3380" s="195">
        <v>2.9000000000000001E-2</v>
      </c>
      <c r="W3380" s="195">
        <v>0.45500000000000002</v>
      </c>
      <c r="X3380" s="195">
        <v>0.47699999999999998</v>
      </c>
      <c r="Y3380" s="195">
        <v>6.0000000000000001E-3</v>
      </c>
      <c r="Z3380" s="195">
        <v>0.01</v>
      </c>
      <c r="AA3380" s="195">
        <v>2.4E-2</v>
      </c>
      <c r="AB3380" s="195">
        <v>3.1E-2</v>
      </c>
    </row>
    <row r="3381" spans="1:28" x14ac:dyDescent="0.25">
      <c r="A3381" s="94" t="s">
        <v>4801</v>
      </c>
      <c r="B3381" s="195" t="s">
        <v>143</v>
      </c>
      <c r="C3381" s="195">
        <v>0.38783962015299395</v>
      </c>
      <c r="D3381" s="195">
        <v>0.39438142970192563</v>
      </c>
      <c r="E3381" s="195">
        <v>8.9053020311263525E-2</v>
      </c>
      <c r="F3381" s="195">
        <v>1.2028488525455025E-2</v>
      </c>
      <c r="G3381" s="195">
        <v>8.3328936955948299E-2</v>
      </c>
      <c r="H3381" s="195">
        <v>2.3740437879187551E-3</v>
      </c>
      <c r="I3381" s="195">
        <v>3.0994460564494855E-2</v>
      </c>
      <c r="J3381" s="194">
        <v>1</v>
      </c>
      <c r="K3381" s="196">
        <v>37910</v>
      </c>
      <c r="L3381" s="94"/>
      <c r="M3381" s="195" t="s">
        <v>143</v>
      </c>
      <c r="N3381" s="195" t="s">
        <v>143</v>
      </c>
      <c r="O3381" s="195">
        <v>0.38300000000000001</v>
      </c>
      <c r="P3381" s="195">
        <v>0.39300000000000002</v>
      </c>
      <c r="Q3381" s="195">
        <v>0.38900000000000001</v>
      </c>
      <c r="R3381" s="195">
        <v>0.39900000000000002</v>
      </c>
      <c r="S3381" s="195">
        <v>8.5999999999999993E-2</v>
      </c>
      <c r="T3381" s="195">
        <v>9.1999999999999998E-2</v>
      </c>
      <c r="U3381" s="195">
        <v>1.0999999999999999E-2</v>
      </c>
      <c r="V3381" s="195">
        <v>1.2999999999999999E-2</v>
      </c>
      <c r="W3381" s="195">
        <v>8.1000000000000003E-2</v>
      </c>
      <c r="X3381" s="195">
        <v>8.5999999999999993E-2</v>
      </c>
      <c r="Y3381" s="195">
        <v>2E-3</v>
      </c>
      <c r="Z3381" s="195">
        <v>3.0000000000000001E-3</v>
      </c>
      <c r="AA3381" s="195">
        <v>2.9000000000000001E-2</v>
      </c>
      <c r="AB3381" s="195">
        <v>3.3000000000000002E-2</v>
      </c>
    </row>
    <row r="3382" spans="1:28" x14ac:dyDescent="0.25">
      <c r="A3382" s="94" t="s">
        <v>4802</v>
      </c>
      <c r="B3382" s="195" t="s">
        <v>143</v>
      </c>
      <c r="C3382" s="195">
        <v>0.51183148680071122</v>
      </c>
      <c r="D3382" s="195">
        <v>0.30269456982628917</v>
      </c>
      <c r="E3382" s="195">
        <v>6.4013130898645881E-2</v>
      </c>
      <c r="F3382" s="195">
        <v>6.4286691287101629E-3</v>
      </c>
      <c r="G3382" s="195">
        <v>7.8375051292572842E-2</v>
      </c>
      <c r="H3382" s="195">
        <v>3.4195048556968951E-3</v>
      </c>
      <c r="I3382" s="195">
        <v>3.3237587197373818E-2</v>
      </c>
      <c r="J3382" s="194">
        <v>1</v>
      </c>
      <c r="K3382" s="196">
        <v>7311</v>
      </c>
      <c r="L3382" s="94"/>
      <c r="M3382" s="195" t="s">
        <v>143</v>
      </c>
      <c r="N3382" s="195" t="s">
        <v>143</v>
      </c>
      <c r="O3382" s="195">
        <v>0.5</v>
      </c>
      <c r="P3382" s="195">
        <v>0.52300000000000002</v>
      </c>
      <c r="Q3382" s="195">
        <v>0.29199999999999998</v>
      </c>
      <c r="R3382" s="195">
        <v>0.313</v>
      </c>
      <c r="S3382" s="195">
        <v>5.8999999999999997E-2</v>
      </c>
      <c r="T3382" s="195">
        <v>7.0000000000000007E-2</v>
      </c>
      <c r="U3382" s="195">
        <v>5.0000000000000001E-3</v>
      </c>
      <c r="V3382" s="195">
        <v>8.9999999999999993E-3</v>
      </c>
      <c r="W3382" s="195">
        <v>7.1999999999999995E-2</v>
      </c>
      <c r="X3382" s="195">
        <v>8.5000000000000006E-2</v>
      </c>
      <c r="Y3382" s="195">
        <v>2E-3</v>
      </c>
      <c r="Z3382" s="195">
        <v>5.0000000000000001E-3</v>
      </c>
      <c r="AA3382" s="195">
        <v>2.9000000000000001E-2</v>
      </c>
      <c r="AB3382" s="195">
        <v>3.7999999999999999E-2</v>
      </c>
    </row>
    <row r="3383" spans="1:28" x14ac:dyDescent="0.25">
      <c r="A3383" s="94" t="s">
        <v>4803</v>
      </c>
      <c r="B3383" s="195">
        <v>6.0254979222420957E-2</v>
      </c>
      <c r="C3383" s="195">
        <v>0.33952514154305463</v>
      </c>
      <c r="D3383" s="195">
        <v>0.25390336072297909</v>
      </c>
      <c r="E3383" s="195">
        <v>9.1021261716806301E-2</v>
      </c>
      <c r="F3383" s="195">
        <v>1.7677752524912924E-2</v>
      </c>
      <c r="G3383" s="195">
        <v>0.20564087736521469</v>
      </c>
      <c r="H3383" s="195">
        <v>4.478274317836442E-3</v>
      </c>
      <c r="I3383" s="195">
        <v>2.7498352586774969E-2</v>
      </c>
      <c r="J3383" s="194">
        <v>0.99999999999999989</v>
      </c>
      <c r="K3383" s="196">
        <v>297436</v>
      </c>
      <c r="L3383" s="94"/>
      <c r="M3383" s="195">
        <v>5.8999999999999997E-2</v>
      </c>
      <c r="N3383" s="195">
        <v>6.0999999999999999E-2</v>
      </c>
      <c r="O3383" s="195">
        <v>0.33800000000000002</v>
      </c>
      <c r="P3383" s="195">
        <v>0.34100000000000003</v>
      </c>
      <c r="Q3383" s="195">
        <v>0.252</v>
      </c>
      <c r="R3383" s="195">
        <v>0.255</v>
      </c>
      <c r="S3383" s="195">
        <v>0.09</v>
      </c>
      <c r="T3383" s="195">
        <v>9.1999999999999998E-2</v>
      </c>
      <c r="U3383" s="195">
        <v>1.7000000000000001E-2</v>
      </c>
      <c r="V3383" s="195">
        <v>1.7999999999999999E-2</v>
      </c>
      <c r="W3383" s="195">
        <v>0.20399999999999999</v>
      </c>
      <c r="X3383" s="195">
        <v>0.20699999999999999</v>
      </c>
      <c r="Y3383" s="195">
        <v>4.0000000000000001E-3</v>
      </c>
      <c r="Z3383" s="195">
        <v>5.0000000000000001E-3</v>
      </c>
      <c r="AA3383" s="195">
        <v>2.7E-2</v>
      </c>
      <c r="AB3383" s="195">
        <v>2.8000000000000001E-2</v>
      </c>
    </row>
    <row r="3384" spans="1:28" x14ac:dyDescent="0.25">
      <c r="A3384" s="94" t="s">
        <v>4804</v>
      </c>
      <c r="B3384" s="195" t="s">
        <v>143</v>
      </c>
      <c r="C3384" s="195">
        <v>0.3960753355137025</v>
      </c>
      <c r="D3384" s="195">
        <v>0.26829818427878649</v>
      </c>
      <c r="E3384" s="195">
        <v>0.12157437690312395</v>
      </c>
      <c r="F3384" s="195">
        <v>1.2518326378707567E-2</v>
      </c>
      <c r="G3384" s="195">
        <v>0.1786399007556107</v>
      </c>
      <c r="H3384" s="195">
        <v>4.1727754595691892E-3</v>
      </c>
      <c r="I3384" s="195">
        <v>1.8721100710499605E-2</v>
      </c>
      <c r="J3384" s="194">
        <v>0.99999999999999978</v>
      </c>
      <c r="K3384" s="196">
        <v>8867</v>
      </c>
      <c r="L3384" s="94"/>
      <c r="M3384" s="195" t="s">
        <v>143</v>
      </c>
      <c r="N3384" s="195" t="s">
        <v>143</v>
      </c>
      <c r="O3384" s="195">
        <v>0.38600000000000001</v>
      </c>
      <c r="P3384" s="195">
        <v>0.40600000000000003</v>
      </c>
      <c r="Q3384" s="195">
        <v>0.25900000000000001</v>
      </c>
      <c r="R3384" s="195">
        <v>0.27800000000000002</v>
      </c>
      <c r="S3384" s="195">
        <v>0.115</v>
      </c>
      <c r="T3384" s="195">
        <v>0.129</v>
      </c>
      <c r="U3384" s="195">
        <v>0.01</v>
      </c>
      <c r="V3384" s="195">
        <v>1.4999999999999999E-2</v>
      </c>
      <c r="W3384" s="195">
        <v>0.17100000000000001</v>
      </c>
      <c r="X3384" s="195">
        <v>0.187</v>
      </c>
      <c r="Y3384" s="195">
        <v>3.0000000000000001E-3</v>
      </c>
      <c r="Z3384" s="195">
        <v>6.0000000000000001E-3</v>
      </c>
      <c r="AA3384" s="195">
        <v>1.6E-2</v>
      </c>
      <c r="AB3384" s="195">
        <v>2.1999999999999999E-2</v>
      </c>
    </row>
    <row r="3385" spans="1:28" x14ac:dyDescent="0.25">
      <c r="A3385" s="94" t="s">
        <v>4805</v>
      </c>
      <c r="B3385" s="195" t="s">
        <v>143</v>
      </c>
      <c r="C3385" s="195">
        <v>0.11035631889259165</v>
      </c>
      <c r="D3385" s="195">
        <v>0.2054601384260446</v>
      </c>
      <c r="E3385" s="195">
        <v>7.3955396052294287E-2</v>
      </c>
      <c r="F3385" s="195">
        <v>1.0510125608818251E-2</v>
      </c>
      <c r="G3385" s="195">
        <v>0.54614201486798253</v>
      </c>
      <c r="H3385" s="195">
        <v>2.4609074596257371E-2</v>
      </c>
      <c r="I3385" s="195">
        <v>2.896693155601128E-2</v>
      </c>
      <c r="J3385" s="194">
        <v>1</v>
      </c>
      <c r="K3385" s="196">
        <v>7802</v>
      </c>
      <c r="L3385" s="94"/>
      <c r="M3385" s="195" t="s">
        <v>143</v>
      </c>
      <c r="N3385" s="195" t="s">
        <v>143</v>
      </c>
      <c r="O3385" s="195">
        <v>0.104</v>
      </c>
      <c r="P3385" s="195">
        <v>0.11799999999999999</v>
      </c>
      <c r="Q3385" s="195">
        <v>0.19700000000000001</v>
      </c>
      <c r="R3385" s="195">
        <v>0.215</v>
      </c>
      <c r="S3385" s="195">
        <v>6.8000000000000005E-2</v>
      </c>
      <c r="T3385" s="195">
        <v>0.08</v>
      </c>
      <c r="U3385" s="195">
        <v>8.0000000000000002E-3</v>
      </c>
      <c r="V3385" s="195">
        <v>1.2999999999999999E-2</v>
      </c>
      <c r="W3385" s="195">
        <v>0.53500000000000003</v>
      </c>
      <c r="X3385" s="195">
        <v>0.55700000000000005</v>
      </c>
      <c r="Y3385" s="195">
        <v>2.1000000000000001E-2</v>
      </c>
      <c r="Z3385" s="195">
        <v>2.8000000000000001E-2</v>
      </c>
      <c r="AA3385" s="195">
        <v>2.5000000000000001E-2</v>
      </c>
      <c r="AB3385" s="195">
        <v>3.3000000000000002E-2</v>
      </c>
    </row>
    <row r="3386" spans="1:28" x14ac:dyDescent="0.25">
      <c r="A3386" s="94" t="s">
        <v>4806</v>
      </c>
      <c r="B3386" s="195">
        <v>0.31527880606320385</v>
      </c>
      <c r="C3386" s="195">
        <v>1.0910649573315668E-3</v>
      </c>
      <c r="D3386" s="195">
        <v>0.47862681681798697</v>
      </c>
      <c r="E3386" s="195">
        <v>0.14893036667575887</v>
      </c>
      <c r="F3386" s="195">
        <v>2.4548961539960255E-2</v>
      </c>
      <c r="G3386" s="195">
        <v>8.7285196586525341E-3</v>
      </c>
      <c r="H3386" s="195" t="s">
        <v>143</v>
      </c>
      <c r="I3386" s="195">
        <v>2.2795464287105952E-2</v>
      </c>
      <c r="J3386" s="194">
        <v>1</v>
      </c>
      <c r="K3386" s="196">
        <v>25663</v>
      </c>
      <c r="L3386" s="94"/>
      <c r="M3386" s="195">
        <v>0.31</v>
      </c>
      <c r="N3386" s="195">
        <v>0.32100000000000001</v>
      </c>
      <c r="O3386" s="195">
        <v>1E-3</v>
      </c>
      <c r="P3386" s="195">
        <v>2E-3</v>
      </c>
      <c r="Q3386" s="195">
        <v>0.47299999999999998</v>
      </c>
      <c r="R3386" s="195">
        <v>0.48499999999999999</v>
      </c>
      <c r="S3386" s="195">
        <v>0.14499999999999999</v>
      </c>
      <c r="T3386" s="195">
        <v>0.153</v>
      </c>
      <c r="U3386" s="195">
        <v>2.3E-2</v>
      </c>
      <c r="V3386" s="195">
        <v>2.7E-2</v>
      </c>
      <c r="W3386" s="195">
        <v>8.0000000000000002E-3</v>
      </c>
      <c r="X3386" s="195">
        <v>0.01</v>
      </c>
      <c r="Y3386" s="195" t="s">
        <v>143</v>
      </c>
      <c r="Z3386" s="195" t="s">
        <v>143</v>
      </c>
      <c r="AA3386" s="195">
        <v>2.1000000000000001E-2</v>
      </c>
      <c r="AB3386" s="195">
        <v>2.5000000000000001E-2</v>
      </c>
    </row>
    <row r="3387" spans="1:28" x14ac:dyDescent="0.25">
      <c r="A3387" s="94" t="s">
        <v>4807</v>
      </c>
      <c r="B3387" s="195">
        <v>9.2881792127273793E-2</v>
      </c>
      <c r="C3387" s="195">
        <v>0.29607533485406795</v>
      </c>
      <c r="D3387" s="195">
        <v>0.23492425571737732</v>
      </c>
      <c r="E3387" s="195">
        <v>7.1620752178744806E-2</v>
      </c>
      <c r="F3387" s="195">
        <v>3.3397672106217462E-2</v>
      </c>
      <c r="G3387" s="195">
        <v>0.2446043165467626</v>
      </c>
      <c r="H3387" s="195">
        <v>4.3574896180616478E-3</v>
      </c>
      <c r="I3387" s="195">
        <v>2.2138386851494413E-2</v>
      </c>
      <c r="J3387" s="194">
        <v>1</v>
      </c>
      <c r="K3387" s="196">
        <v>34194</v>
      </c>
      <c r="L3387" s="94"/>
      <c r="M3387" s="195">
        <v>0.09</v>
      </c>
      <c r="N3387" s="195">
        <v>9.6000000000000002E-2</v>
      </c>
      <c r="O3387" s="195">
        <v>0.29099999999999998</v>
      </c>
      <c r="P3387" s="195">
        <v>0.30099999999999999</v>
      </c>
      <c r="Q3387" s="195">
        <v>0.23</v>
      </c>
      <c r="R3387" s="195">
        <v>0.23899999999999999</v>
      </c>
      <c r="S3387" s="195">
        <v>6.9000000000000006E-2</v>
      </c>
      <c r="T3387" s="195">
        <v>7.3999999999999996E-2</v>
      </c>
      <c r="U3387" s="195">
        <v>3.2000000000000001E-2</v>
      </c>
      <c r="V3387" s="195">
        <v>3.5000000000000003E-2</v>
      </c>
      <c r="W3387" s="195">
        <v>0.24</v>
      </c>
      <c r="X3387" s="195">
        <v>0.249</v>
      </c>
      <c r="Y3387" s="195">
        <v>4.0000000000000001E-3</v>
      </c>
      <c r="Z3387" s="195">
        <v>5.0000000000000001E-3</v>
      </c>
      <c r="AA3387" s="195">
        <v>2.1000000000000001E-2</v>
      </c>
      <c r="AB3387" s="195">
        <v>2.4E-2</v>
      </c>
    </row>
    <row r="3388" spans="1:28" x14ac:dyDescent="0.25">
      <c r="A3388" s="94" t="s">
        <v>4808</v>
      </c>
      <c r="B3388" s="195">
        <v>0.30986828864688387</v>
      </c>
      <c r="C3388" s="195">
        <v>0.51177351908584723</v>
      </c>
      <c r="D3388" s="195">
        <v>8.8284621749144657E-2</v>
      </c>
      <c r="E3388" s="195">
        <v>2.2093517296898409E-2</v>
      </c>
      <c r="F3388" s="195">
        <v>1.0286455421632864E-3</v>
      </c>
      <c r="G3388" s="195">
        <v>3.8864912006082428E-2</v>
      </c>
      <c r="H3388" s="195">
        <v>3.0188510476531227E-3</v>
      </c>
      <c r="I3388" s="195">
        <v>2.5067644625327044E-2</v>
      </c>
      <c r="J3388" s="194">
        <v>1</v>
      </c>
      <c r="K3388" s="196">
        <v>44719</v>
      </c>
      <c r="L3388" s="94"/>
      <c r="M3388" s="195">
        <v>0.30599999999999999</v>
      </c>
      <c r="N3388" s="195">
        <v>0.314</v>
      </c>
      <c r="O3388" s="195">
        <v>0.50700000000000001</v>
      </c>
      <c r="P3388" s="195">
        <v>0.51600000000000001</v>
      </c>
      <c r="Q3388" s="195">
        <v>8.5999999999999993E-2</v>
      </c>
      <c r="R3388" s="195">
        <v>9.0999999999999998E-2</v>
      </c>
      <c r="S3388" s="195">
        <v>2.1000000000000001E-2</v>
      </c>
      <c r="T3388" s="195">
        <v>2.3E-2</v>
      </c>
      <c r="U3388" s="195">
        <v>1E-3</v>
      </c>
      <c r="V3388" s="195">
        <v>1E-3</v>
      </c>
      <c r="W3388" s="195">
        <v>3.6999999999999998E-2</v>
      </c>
      <c r="X3388" s="195">
        <v>4.1000000000000002E-2</v>
      </c>
      <c r="Y3388" s="195">
        <v>3.0000000000000001E-3</v>
      </c>
      <c r="Z3388" s="195">
        <v>4.0000000000000001E-3</v>
      </c>
      <c r="AA3388" s="195">
        <v>2.4E-2</v>
      </c>
      <c r="AB3388" s="195">
        <v>2.7E-2</v>
      </c>
    </row>
    <row r="3389" spans="1:28" x14ac:dyDescent="0.25">
      <c r="A3389" s="94" t="s">
        <v>4809</v>
      </c>
      <c r="B3389" s="195" t="s">
        <v>143</v>
      </c>
      <c r="C3389" s="195">
        <v>0.25395380589373079</v>
      </c>
      <c r="D3389" s="195">
        <v>0.31209466378427581</v>
      </c>
      <c r="E3389" s="195">
        <v>0.17044032313118671</v>
      </c>
      <c r="F3389" s="195">
        <v>1.5701444988053249E-2</v>
      </c>
      <c r="G3389" s="195">
        <v>0.22004778700648539</v>
      </c>
      <c r="H3389" s="195">
        <v>4.8924792354078962E-3</v>
      </c>
      <c r="I3389" s="195">
        <v>2.2869495960860166E-2</v>
      </c>
      <c r="J3389" s="194">
        <v>1</v>
      </c>
      <c r="K3389" s="196">
        <v>8789</v>
      </c>
      <c r="L3389" s="94"/>
      <c r="M3389" s="195" t="s">
        <v>143</v>
      </c>
      <c r="N3389" s="195" t="s">
        <v>143</v>
      </c>
      <c r="O3389" s="195">
        <v>0.245</v>
      </c>
      <c r="P3389" s="195">
        <v>0.26300000000000001</v>
      </c>
      <c r="Q3389" s="195">
        <v>0.30199999999999999</v>
      </c>
      <c r="R3389" s="195">
        <v>0.32200000000000001</v>
      </c>
      <c r="S3389" s="195">
        <v>0.16300000000000001</v>
      </c>
      <c r="T3389" s="195">
        <v>0.17799999999999999</v>
      </c>
      <c r="U3389" s="195">
        <v>1.2999999999999999E-2</v>
      </c>
      <c r="V3389" s="195">
        <v>1.9E-2</v>
      </c>
      <c r="W3389" s="195">
        <v>0.21199999999999999</v>
      </c>
      <c r="X3389" s="195">
        <v>0.22900000000000001</v>
      </c>
      <c r="Y3389" s="195">
        <v>4.0000000000000001E-3</v>
      </c>
      <c r="Z3389" s="195">
        <v>7.0000000000000001E-3</v>
      </c>
      <c r="AA3389" s="195">
        <v>0.02</v>
      </c>
      <c r="AB3389" s="195">
        <v>2.5999999999999999E-2</v>
      </c>
    </row>
    <row r="3390" spans="1:28" x14ac:dyDescent="0.25">
      <c r="A3390" s="94" t="s">
        <v>4810</v>
      </c>
      <c r="B3390" s="195" t="s">
        <v>143</v>
      </c>
      <c r="C3390" s="195">
        <v>0.27336122733612273</v>
      </c>
      <c r="D3390" s="195">
        <v>0.21652719665271966</v>
      </c>
      <c r="E3390" s="195">
        <v>0.11672567321102886</v>
      </c>
      <c r="F3390" s="195">
        <v>1.6199978543074776E-2</v>
      </c>
      <c r="G3390" s="195">
        <v>0.35065980045059542</v>
      </c>
      <c r="H3390" s="195">
        <v>5.9274755927475591E-3</v>
      </c>
      <c r="I3390" s="195">
        <v>2.0598648213710977E-2</v>
      </c>
      <c r="J3390" s="194">
        <v>0.99999999999999989</v>
      </c>
      <c r="K3390" s="196">
        <v>37284</v>
      </c>
      <c r="L3390" s="94"/>
      <c r="M3390" s="195" t="s">
        <v>143</v>
      </c>
      <c r="N3390" s="195" t="s">
        <v>143</v>
      </c>
      <c r="O3390" s="195">
        <v>0.26900000000000002</v>
      </c>
      <c r="P3390" s="195">
        <v>0.27800000000000002</v>
      </c>
      <c r="Q3390" s="195">
        <v>0.21199999999999999</v>
      </c>
      <c r="R3390" s="195">
        <v>0.221</v>
      </c>
      <c r="S3390" s="195">
        <v>0.114</v>
      </c>
      <c r="T3390" s="195">
        <v>0.12</v>
      </c>
      <c r="U3390" s="195">
        <v>1.4999999999999999E-2</v>
      </c>
      <c r="V3390" s="195">
        <v>1.7999999999999999E-2</v>
      </c>
      <c r="W3390" s="195">
        <v>0.34599999999999997</v>
      </c>
      <c r="X3390" s="195">
        <v>0.35599999999999998</v>
      </c>
      <c r="Y3390" s="195">
        <v>5.0000000000000001E-3</v>
      </c>
      <c r="Z3390" s="195">
        <v>7.0000000000000001E-3</v>
      </c>
      <c r="AA3390" s="195">
        <v>1.9E-2</v>
      </c>
      <c r="AB3390" s="195">
        <v>2.1999999999999999E-2</v>
      </c>
    </row>
    <row r="3391" spans="1:28" x14ac:dyDescent="0.25">
      <c r="A3391" s="94" t="s">
        <v>4811</v>
      </c>
      <c r="B3391" s="195" t="s">
        <v>143</v>
      </c>
      <c r="C3391" s="195">
        <v>0.56069410815173526</v>
      </c>
      <c r="D3391" s="195">
        <v>0.29782082324455206</v>
      </c>
      <c r="E3391" s="195">
        <v>4.9394673123486686E-2</v>
      </c>
      <c r="F3391" s="195">
        <v>5.6497175141242938E-3</v>
      </c>
      <c r="G3391" s="195">
        <v>1.9612590799031476E-2</v>
      </c>
      <c r="H3391" s="195">
        <v>6.4568200161420504E-4</v>
      </c>
      <c r="I3391" s="195">
        <v>6.618240516545601E-2</v>
      </c>
      <c r="J3391" s="194">
        <v>0.99999999999999989</v>
      </c>
      <c r="K3391" s="196">
        <v>12390</v>
      </c>
      <c r="L3391" s="94"/>
      <c r="M3391" s="195" t="s">
        <v>143</v>
      </c>
      <c r="N3391" s="195" t="s">
        <v>143</v>
      </c>
      <c r="O3391" s="195">
        <v>0.55200000000000005</v>
      </c>
      <c r="P3391" s="195">
        <v>0.56899999999999995</v>
      </c>
      <c r="Q3391" s="195">
        <v>0.28999999999999998</v>
      </c>
      <c r="R3391" s="195">
        <v>0.30599999999999999</v>
      </c>
      <c r="S3391" s="195">
        <v>4.5999999999999999E-2</v>
      </c>
      <c r="T3391" s="195">
        <v>5.2999999999999999E-2</v>
      </c>
      <c r="U3391" s="195">
        <v>4.0000000000000001E-3</v>
      </c>
      <c r="V3391" s="195">
        <v>7.0000000000000001E-3</v>
      </c>
      <c r="W3391" s="195">
        <v>1.7000000000000001E-2</v>
      </c>
      <c r="X3391" s="195">
        <v>2.1999999999999999E-2</v>
      </c>
      <c r="Y3391" s="195">
        <v>0</v>
      </c>
      <c r="Z3391" s="195">
        <v>1E-3</v>
      </c>
      <c r="AA3391" s="195">
        <v>6.2E-2</v>
      </c>
      <c r="AB3391" s="195">
        <v>7.0999999999999994E-2</v>
      </c>
    </row>
    <row r="3392" spans="1:28" x14ac:dyDescent="0.25">
      <c r="A3392" s="94" t="s">
        <v>4812</v>
      </c>
      <c r="B3392" s="195" t="s">
        <v>143</v>
      </c>
      <c r="C3392" s="195">
        <v>0.24257382870009525</v>
      </c>
      <c r="D3392" s="195">
        <v>0.33402615397938856</v>
      </c>
      <c r="E3392" s="195">
        <v>0.11344938079154759</v>
      </c>
      <c r="F3392" s="195">
        <v>1.4635836147917207E-2</v>
      </c>
      <c r="G3392" s="195">
        <v>0.25928812678617824</v>
      </c>
      <c r="H3392" s="195">
        <v>1.2990387113535984E-3</v>
      </c>
      <c r="I3392" s="195">
        <v>3.4727634883519529E-2</v>
      </c>
      <c r="J3392" s="194">
        <v>1</v>
      </c>
      <c r="K3392" s="196">
        <v>11547</v>
      </c>
      <c r="L3392" s="94"/>
      <c r="M3392" s="195" t="s">
        <v>143</v>
      </c>
      <c r="N3392" s="195" t="s">
        <v>143</v>
      </c>
      <c r="O3392" s="195">
        <v>0.23499999999999999</v>
      </c>
      <c r="P3392" s="195">
        <v>0.25</v>
      </c>
      <c r="Q3392" s="195">
        <v>0.32500000000000001</v>
      </c>
      <c r="R3392" s="195">
        <v>0.34300000000000003</v>
      </c>
      <c r="S3392" s="195">
        <v>0.108</v>
      </c>
      <c r="T3392" s="195">
        <v>0.11899999999999999</v>
      </c>
      <c r="U3392" s="195">
        <v>1.2999999999999999E-2</v>
      </c>
      <c r="V3392" s="195">
        <v>1.7000000000000001E-2</v>
      </c>
      <c r="W3392" s="195">
        <v>0.251</v>
      </c>
      <c r="X3392" s="195">
        <v>0.26700000000000002</v>
      </c>
      <c r="Y3392" s="195">
        <v>1E-3</v>
      </c>
      <c r="Z3392" s="195">
        <v>2E-3</v>
      </c>
      <c r="AA3392" s="195">
        <v>3.2000000000000001E-2</v>
      </c>
      <c r="AB3392" s="195">
        <v>3.7999999999999999E-2</v>
      </c>
    </row>
    <row r="3393" spans="1:28" x14ac:dyDescent="0.25">
      <c r="A3393" s="94" t="s">
        <v>4813</v>
      </c>
      <c r="B3393" s="195" t="s">
        <v>143</v>
      </c>
      <c r="C3393" s="195">
        <v>0.42108145106091716</v>
      </c>
      <c r="D3393" s="195">
        <v>0.19548254620123204</v>
      </c>
      <c r="E3393" s="195">
        <v>6.7898699520876113E-2</v>
      </c>
      <c r="F3393" s="195">
        <v>8.980150581793292E-2</v>
      </c>
      <c r="G3393" s="195">
        <v>0.19917864476386038</v>
      </c>
      <c r="H3393" s="195">
        <v>2.8747433264887062E-3</v>
      </c>
      <c r="I3393" s="195">
        <v>2.3682409308692677E-2</v>
      </c>
      <c r="J3393" s="194">
        <v>1</v>
      </c>
      <c r="K3393" s="196">
        <v>7305</v>
      </c>
      <c r="L3393" s="94"/>
      <c r="M3393" s="195" t="s">
        <v>143</v>
      </c>
      <c r="N3393" s="195" t="s">
        <v>143</v>
      </c>
      <c r="O3393" s="195">
        <v>0.41</v>
      </c>
      <c r="P3393" s="195">
        <v>0.432</v>
      </c>
      <c r="Q3393" s="195">
        <v>0.187</v>
      </c>
      <c r="R3393" s="195">
        <v>0.20499999999999999</v>
      </c>
      <c r="S3393" s="195">
        <v>6.2E-2</v>
      </c>
      <c r="T3393" s="195">
        <v>7.3999999999999996E-2</v>
      </c>
      <c r="U3393" s="195">
        <v>8.3000000000000004E-2</v>
      </c>
      <c r="V3393" s="195">
        <v>9.7000000000000003E-2</v>
      </c>
      <c r="W3393" s="195">
        <v>0.19</v>
      </c>
      <c r="X3393" s="195">
        <v>0.20799999999999999</v>
      </c>
      <c r="Y3393" s="195">
        <v>2E-3</v>
      </c>
      <c r="Z3393" s="195">
        <v>4.0000000000000001E-3</v>
      </c>
      <c r="AA3393" s="195">
        <v>0.02</v>
      </c>
      <c r="AB3393" s="195">
        <v>2.7E-2</v>
      </c>
    </row>
    <row r="3394" spans="1:28" x14ac:dyDescent="0.25">
      <c r="A3394" s="94" t="s">
        <v>4814</v>
      </c>
      <c r="B3394" s="195" t="s">
        <v>143</v>
      </c>
      <c r="C3394" s="195">
        <v>0.17095903850870739</v>
      </c>
      <c r="D3394" s="195">
        <v>0.21768457198920776</v>
      </c>
      <c r="E3394" s="195">
        <v>0.10632818248712289</v>
      </c>
      <c r="F3394" s="195">
        <v>2.5754231052244298E-2</v>
      </c>
      <c r="G3394" s="195">
        <v>0.44652931076772134</v>
      </c>
      <c r="H3394" s="195">
        <v>7.9715477066470437E-3</v>
      </c>
      <c r="I3394" s="195">
        <v>2.4773117488349275E-2</v>
      </c>
      <c r="J3394" s="194">
        <v>1</v>
      </c>
      <c r="K3394" s="196">
        <v>8154</v>
      </c>
      <c r="L3394" s="94"/>
      <c r="M3394" s="195" t="s">
        <v>143</v>
      </c>
      <c r="N3394" s="195" t="s">
        <v>143</v>
      </c>
      <c r="O3394" s="195">
        <v>0.16300000000000001</v>
      </c>
      <c r="P3394" s="195">
        <v>0.17899999999999999</v>
      </c>
      <c r="Q3394" s="195">
        <v>0.20899999999999999</v>
      </c>
      <c r="R3394" s="195">
        <v>0.22700000000000001</v>
      </c>
      <c r="S3394" s="195">
        <v>0.1</v>
      </c>
      <c r="T3394" s="195">
        <v>0.113</v>
      </c>
      <c r="U3394" s="195">
        <v>2.3E-2</v>
      </c>
      <c r="V3394" s="195">
        <v>2.9000000000000001E-2</v>
      </c>
      <c r="W3394" s="195">
        <v>0.436</v>
      </c>
      <c r="X3394" s="195">
        <v>0.45700000000000002</v>
      </c>
      <c r="Y3394" s="195">
        <v>6.0000000000000001E-3</v>
      </c>
      <c r="Z3394" s="195">
        <v>0.01</v>
      </c>
      <c r="AA3394" s="195">
        <v>2.1999999999999999E-2</v>
      </c>
      <c r="AB3394" s="195">
        <v>2.8000000000000001E-2</v>
      </c>
    </row>
    <row r="3395" spans="1:28" x14ac:dyDescent="0.25">
      <c r="A3395" s="94" t="s">
        <v>4815</v>
      </c>
      <c r="B3395" s="195" t="s">
        <v>143</v>
      </c>
      <c r="C3395" s="195">
        <v>0.41885671140122271</v>
      </c>
      <c r="D3395" s="195">
        <v>0.37418710573105685</v>
      </c>
      <c r="E3395" s="195">
        <v>8.1715663589643661E-2</v>
      </c>
      <c r="F3395" s="195">
        <v>1.1057797695886207E-2</v>
      </c>
      <c r="G3395" s="195">
        <v>8.2495067832525512E-2</v>
      </c>
      <c r="H3395" s="195">
        <v>2.3869254938256568E-3</v>
      </c>
      <c r="I3395" s="195">
        <v>2.9300728255839441E-2</v>
      </c>
      <c r="J3395" s="194">
        <v>1</v>
      </c>
      <c r="K3395" s="196">
        <v>41057</v>
      </c>
      <c r="L3395" s="94"/>
      <c r="M3395" s="195" t="s">
        <v>143</v>
      </c>
      <c r="N3395" s="195" t="s">
        <v>143</v>
      </c>
      <c r="O3395" s="195">
        <v>0.41399999999999998</v>
      </c>
      <c r="P3395" s="195">
        <v>0.42399999999999999</v>
      </c>
      <c r="Q3395" s="195">
        <v>0.37</v>
      </c>
      <c r="R3395" s="195">
        <v>0.379</v>
      </c>
      <c r="S3395" s="195">
        <v>7.9000000000000001E-2</v>
      </c>
      <c r="T3395" s="195">
        <v>8.4000000000000005E-2</v>
      </c>
      <c r="U3395" s="195">
        <v>0.01</v>
      </c>
      <c r="V3395" s="195">
        <v>1.2E-2</v>
      </c>
      <c r="W3395" s="195">
        <v>0.08</v>
      </c>
      <c r="X3395" s="195">
        <v>8.5000000000000006E-2</v>
      </c>
      <c r="Y3395" s="195">
        <v>2E-3</v>
      </c>
      <c r="Z3395" s="195">
        <v>3.0000000000000001E-3</v>
      </c>
      <c r="AA3395" s="195">
        <v>2.8000000000000001E-2</v>
      </c>
      <c r="AB3395" s="195">
        <v>3.1E-2</v>
      </c>
    </row>
    <row r="3396" spans="1:28" x14ac:dyDescent="0.25">
      <c r="A3396" s="94" t="s">
        <v>4816</v>
      </c>
      <c r="B3396" s="195" t="s">
        <v>143</v>
      </c>
      <c r="C3396" s="195">
        <v>0.53834847675040087</v>
      </c>
      <c r="D3396" s="195">
        <v>0.29021913415285944</v>
      </c>
      <c r="E3396" s="195">
        <v>6.1063602351683594E-2</v>
      </c>
      <c r="F3396" s="195">
        <v>5.0774986638161407E-3</v>
      </c>
      <c r="G3396" s="195">
        <v>7.4826296098343126E-2</v>
      </c>
      <c r="H3396" s="195">
        <v>3.7413148049171567E-3</v>
      </c>
      <c r="I3396" s="195">
        <v>2.6723677177979691E-2</v>
      </c>
      <c r="J3396" s="194">
        <v>1</v>
      </c>
      <c r="K3396" s="196">
        <v>7484</v>
      </c>
      <c r="L3396" s="94"/>
      <c r="M3396" s="195" t="s">
        <v>143</v>
      </c>
      <c r="N3396" s="195" t="s">
        <v>143</v>
      </c>
      <c r="O3396" s="195">
        <v>0.52700000000000002</v>
      </c>
      <c r="P3396" s="195">
        <v>0.55000000000000004</v>
      </c>
      <c r="Q3396" s="195">
        <v>0.28000000000000003</v>
      </c>
      <c r="R3396" s="195">
        <v>0.30099999999999999</v>
      </c>
      <c r="S3396" s="195">
        <v>5.6000000000000001E-2</v>
      </c>
      <c r="T3396" s="195">
        <v>6.7000000000000004E-2</v>
      </c>
      <c r="U3396" s="195">
        <v>4.0000000000000001E-3</v>
      </c>
      <c r="V3396" s="195">
        <v>7.0000000000000001E-3</v>
      </c>
      <c r="W3396" s="195">
        <v>6.9000000000000006E-2</v>
      </c>
      <c r="X3396" s="195">
        <v>8.1000000000000003E-2</v>
      </c>
      <c r="Y3396" s="195">
        <v>3.0000000000000001E-3</v>
      </c>
      <c r="Z3396" s="195">
        <v>5.0000000000000001E-3</v>
      </c>
      <c r="AA3396" s="195">
        <v>2.3E-2</v>
      </c>
      <c r="AB3396" s="195">
        <v>3.1E-2</v>
      </c>
    </row>
    <row r="3397" spans="1:28" x14ac:dyDescent="0.25">
      <c r="A3397" s="94" t="s">
        <v>4817</v>
      </c>
      <c r="B3397" s="195">
        <v>5.9506482305059165E-2</v>
      </c>
      <c r="C3397" s="195">
        <v>0.35386849411067089</v>
      </c>
      <c r="D3397" s="195">
        <v>0.25107476887415431</v>
      </c>
      <c r="E3397" s="195">
        <v>8.7157354249211616E-2</v>
      </c>
      <c r="F3397" s="195">
        <v>1.7715155925716288E-2</v>
      </c>
      <c r="G3397" s="195">
        <v>0.19869073609875745</v>
      </c>
      <c r="H3397" s="195">
        <v>1.9305409557693863E-3</v>
      </c>
      <c r="I3397" s="195">
        <v>3.00564674806609E-2</v>
      </c>
      <c r="J3397" s="194">
        <v>1</v>
      </c>
      <c r="K3397" s="196">
        <v>296808</v>
      </c>
      <c r="L3397" s="94"/>
      <c r="M3397" s="195">
        <v>5.8999999999999997E-2</v>
      </c>
      <c r="N3397" s="195">
        <v>0.06</v>
      </c>
      <c r="O3397" s="195">
        <v>0.35199999999999998</v>
      </c>
      <c r="P3397" s="195">
        <v>0.35599999999999998</v>
      </c>
      <c r="Q3397" s="195">
        <v>0.25</v>
      </c>
      <c r="R3397" s="195">
        <v>0.253</v>
      </c>
      <c r="S3397" s="195">
        <v>8.5999999999999993E-2</v>
      </c>
      <c r="T3397" s="195">
        <v>8.7999999999999995E-2</v>
      </c>
      <c r="U3397" s="195">
        <v>1.7000000000000001E-2</v>
      </c>
      <c r="V3397" s="195">
        <v>1.7999999999999999E-2</v>
      </c>
      <c r="W3397" s="195">
        <v>0.19700000000000001</v>
      </c>
      <c r="X3397" s="195">
        <v>0.2</v>
      </c>
      <c r="Y3397" s="195">
        <v>2E-3</v>
      </c>
      <c r="Z3397" s="195">
        <v>2E-3</v>
      </c>
      <c r="AA3397" s="195">
        <v>2.9000000000000001E-2</v>
      </c>
      <c r="AB3397" s="195">
        <v>3.1E-2</v>
      </c>
    </row>
    <row r="3398" spans="1:28" x14ac:dyDescent="0.25">
      <c r="A3398" s="94" t="s">
        <v>4818</v>
      </c>
      <c r="B3398" s="195" t="s">
        <v>143</v>
      </c>
      <c r="C3398" s="195">
        <v>0.42286452825754905</v>
      </c>
      <c r="D3398" s="195">
        <v>0.25543414404887793</v>
      </c>
      <c r="E3398" s="195">
        <v>0.11479262131359418</v>
      </c>
      <c r="F3398" s="195">
        <v>1.2101985665609211E-2</v>
      </c>
      <c r="G3398" s="195">
        <v>0.17130771942192458</v>
      </c>
      <c r="H3398" s="195">
        <v>1.7624250969333803E-3</v>
      </c>
      <c r="I3398" s="195">
        <v>2.1736576195511691E-2</v>
      </c>
      <c r="J3398" s="194">
        <v>1</v>
      </c>
      <c r="K3398" s="196">
        <v>8511</v>
      </c>
      <c r="L3398" s="94"/>
      <c r="M3398" s="195" t="s">
        <v>143</v>
      </c>
      <c r="N3398" s="195" t="s">
        <v>143</v>
      </c>
      <c r="O3398" s="195">
        <v>0.41199999999999998</v>
      </c>
      <c r="P3398" s="195">
        <v>0.433</v>
      </c>
      <c r="Q3398" s="195">
        <v>0.246</v>
      </c>
      <c r="R3398" s="195">
        <v>0.26500000000000001</v>
      </c>
      <c r="S3398" s="195">
        <v>0.108</v>
      </c>
      <c r="T3398" s="195">
        <v>0.122</v>
      </c>
      <c r="U3398" s="195">
        <v>0.01</v>
      </c>
      <c r="V3398" s="195">
        <v>1.4999999999999999E-2</v>
      </c>
      <c r="W3398" s="195">
        <v>0.16300000000000001</v>
      </c>
      <c r="X3398" s="195">
        <v>0.17899999999999999</v>
      </c>
      <c r="Y3398" s="195">
        <v>1E-3</v>
      </c>
      <c r="Z3398" s="195">
        <v>3.0000000000000001E-3</v>
      </c>
      <c r="AA3398" s="195">
        <v>1.9E-2</v>
      </c>
      <c r="AB3398" s="195">
        <v>2.5000000000000001E-2</v>
      </c>
    </row>
    <row r="3399" spans="1:28" x14ac:dyDescent="0.25">
      <c r="A3399" s="94" t="s">
        <v>4819</v>
      </c>
      <c r="B3399" s="195" t="s">
        <v>143</v>
      </c>
      <c r="C3399" s="195">
        <v>0.12340896513558385</v>
      </c>
      <c r="D3399" s="195">
        <v>0.2060044272274488</v>
      </c>
      <c r="E3399" s="195">
        <v>6.7653569452130607E-2</v>
      </c>
      <c r="F3399" s="195">
        <v>1.1759822910902048E-2</v>
      </c>
      <c r="G3399" s="195">
        <v>0.53984504703929159</v>
      </c>
      <c r="H3399" s="195">
        <v>1.2728278915329275E-2</v>
      </c>
      <c r="I3399" s="195">
        <v>3.8599889319313782E-2</v>
      </c>
      <c r="J3399" s="194">
        <v>0.99999999999999989</v>
      </c>
      <c r="K3399" s="196">
        <v>7228</v>
      </c>
      <c r="L3399" s="94"/>
      <c r="M3399" s="195" t="s">
        <v>143</v>
      </c>
      <c r="N3399" s="195" t="s">
        <v>143</v>
      </c>
      <c r="O3399" s="195">
        <v>0.11600000000000001</v>
      </c>
      <c r="P3399" s="195">
        <v>0.13100000000000001</v>
      </c>
      <c r="Q3399" s="195">
        <v>0.19700000000000001</v>
      </c>
      <c r="R3399" s="195">
        <v>0.215</v>
      </c>
      <c r="S3399" s="195">
        <v>6.2E-2</v>
      </c>
      <c r="T3399" s="195">
        <v>7.3999999999999996E-2</v>
      </c>
      <c r="U3399" s="195">
        <v>0.01</v>
      </c>
      <c r="V3399" s="195">
        <v>1.4999999999999999E-2</v>
      </c>
      <c r="W3399" s="195">
        <v>0.52800000000000002</v>
      </c>
      <c r="X3399" s="195">
        <v>0.55100000000000005</v>
      </c>
      <c r="Y3399" s="195">
        <v>0.01</v>
      </c>
      <c r="Z3399" s="195">
        <v>1.6E-2</v>
      </c>
      <c r="AA3399" s="195">
        <v>3.4000000000000002E-2</v>
      </c>
      <c r="AB3399" s="195">
        <v>4.2999999999999997E-2</v>
      </c>
    </row>
    <row r="3400" spans="1:28" x14ac:dyDescent="0.25">
      <c r="A3400" s="94" t="s">
        <v>4820</v>
      </c>
      <c r="B3400" s="195">
        <v>0.35980320559634088</v>
      </c>
      <c r="C3400" s="195">
        <v>1.4221470576930469E-3</v>
      </c>
      <c r="D3400" s="195">
        <v>0.47764922935004034</v>
      </c>
      <c r="E3400" s="195">
        <v>0.1168466771726179</v>
      </c>
      <c r="F3400" s="195">
        <v>1.7834492831610101E-2</v>
      </c>
      <c r="G3400" s="195">
        <v>7.994772648652804E-3</v>
      </c>
      <c r="H3400" s="195" t="s">
        <v>143</v>
      </c>
      <c r="I3400" s="195">
        <v>1.8449475343044933E-2</v>
      </c>
      <c r="J3400" s="194">
        <v>1</v>
      </c>
      <c r="K3400" s="196">
        <v>26017</v>
      </c>
      <c r="L3400" s="94"/>
      <c r="M3400" s="195">
        <v>0.35399999999999998</v>
      </c>
      <c r="N3400" s="195">
        <v>0.36599999999999999</v>
      </c>
      <c r="O3400" s="195">
        <v>1E-3</v>
      </c>
      <c r="P3400" s="195">
        <v>2E-3</v>
      </c>
      <c r="Q3400" s="195">
        <v>0.47199999999999998</v>
      </c>
      <c r="R3400" s="195">
        <v>0.48399999999999999</v>
      </c>
      <c r="S3400" s="195">
        <v>0.113</v>
      </c>
      <c r="T3400" s="195">
        <v>0.121</v>
      </c>
      <c r="U3400" s="195">
        <v>1.6E-2</v>
      </c>
      <c r="V3400" s="195">
        <v>0.02</v>
      </c>
      <c r="W3400" s="195">
        <v>7.0000000000000001E-3</v>
      </c>
      <c r="X3400" s="195">
        <v>8.9999999999999993E-3</v>
      </c>
      <c r="Y3400" s="195" t="s">
        <v>143</v>
      </c>
      <c r="Z3400" s="195" t="s">
        <v>143</v>
      </c>
      <c r="AA3400" s="195">
        <v>1.7000000000000001E-2</v>
      </c>
      <c r="AB3400" s="195">
        <v>0.02</v>
      </c>
    </row>
    <row r="3401" spans="1:28" x14ac:dyDescent="0.25">
      <c r="A3401" s="94" t="s">
        <v>4821</v>
      </c>
      <c r="B3401" s="195">
        <v>7.9383746912854283E-2</v>
      </c>
      <c r="C3401" s="195">
        <v>0.31141949900035282</v>
      </c>
      <c r="D3401" s="195">
        <v>0.23562272139244972</v>
      </c>
      <c r="E3401" s="195">
        <v>7.3180054098553451E-2</v>
      </c>
      <c r="F3401" s="195">
        <v>3.7898388803951549E-2</v>
      </c>
      <c r="G3401" s="195">
        <v>0.23653416441256028</v>
      </c>
      <c r="H3401" s="195">
        <v>1.9698929789486062E-3</v>
      </c>
      <c r="I3401" s="195">
        <v>2.3991532400329297E-2</v>
      </c>
      <c r="J3401" s="194">
        <v>0.99999999999999989</v>
      </c>
      <c r="K3401" s="196">
        <v>34012</v>
      </c>
      <c r="L3401" s="94"/>
      <c r="M3401" s="195">
        <v>7.6999999999999999E-2</v>
      </c>
      <c r="N3401" s="195">
        <v>8.2000000000000003E-2</v>
      </c>
      <c r="O3401" s="195">
        <v>0.307</v>
      </c>
      <c r="P3401" s="195">
        <v>0.316</v>
      </c>
      <c r="Q3401" s="195">
        <v>0.23100000000000001</v>
      </c>
      <c r="R3401" s="195">
        <v>0.24</v>
      </c>
      <c r="S3401" s="195">
        <v>7.0000000000000007E-2</v>
      </c>
      <c r="T3401" s="195">
        <v>7.5999999999999998E-2</v>
      </c>
      <c r="U3401" s="195">
        <v>3.5999999999999997E-2</v>
      </c>
      <c r="V3401" s="195">
        <v>0.04</v>
      </c>
      <c r="W3401" s="195">
        <v>0.23200000000000001</v>
      </c>
      <c r="X3401" s="195">
        <v>0.24099999999999999</v>
      </c>
      <c r="Y3401" s="195">
        <v>2E-3</v>
      </c>
      <c r="Z3401" s="195">
        <v>3.0000000000000001E-3</v>
      </c>
      <c r="AA3401" s="195">
        <v>2.1999999999999999E-2</v>
      </c>
      <c r="AB3401" s="195">
        <v>2.5999999999999999E-2</v>
      </c>
    </row>
    <row r="3402" spans="1:28" x14ac:dyDescent="0.25">
      <c r="A3402" s="94" t="s">
        <v>4822</v>
      </c>
      <c r="B3402" s="195">
        <v>0.3099691853652185</v>
      </c>
      <c r="C3402" s="195">
        <v>0.51230415346556135</v>
      </c>
      <c r="D3402" s="195">
        <v>8.5608263530228726E-2</v>
      </c>
      <c r="E3402" s="195">
        <v>2.2177856863851396E-2</v>
      </c>
      <c r="F3402" s="195">
        <v>1.2152250336356929E-3</v>
      </c>
      <c r="G3402" s="195">
        <v>3.7867280065969358E-2</v>
      </c>
      <c r="H3402" s="195">
        <v>1.3237272687817369E-3</v>
      </c>
      <c r="I3402" s="195">
        <v>2.9534308406753178E-2</v>
      </c>
      <c r="J3402" s="194">
        <v>1</v>
      </c>
      <c r="K3402" s="196">
        <v>46082</v>
      </c>
      <c r="L3402" s="94"/>
      <c r="M3402" s="195">
        <v>0.30599999999999999</v>
      </c>
      <c r="N3402" s="195">
        <v>0.314</v>
      </c>
      <c r="O3402" s="195">
        <v>0.50800000000000001</v>
      </c>
      <c r="P3402" s="195">
        <v>0.51700000000000002</v>
      </c>
      <c r="Q3402" s="195">
        <v>8.3000000000000004E-2</v>
      </c>
      <c r="R3402" s="195">
        <v>8.7999999999999995E-2</v>
      </c>
      <c r="S3402" s="195">
        <v>2.1000000000000001E-2</v>
      </c>
      <c r="T3402" s="195">
        <v>2.4E-2</v>
      </c>
      <c r="U3402" s="195">
        <v>1E-3</v>
      </c>
      <c r="V3402" s="195">
        <v>2E-3</v>
      </c>
      <c r="W3402" s="195">
        <v>3.5999999999999997E-2</v>
      </c>
      <c r="X3402" s="195">
        <v>0.04</v>
      </c>
      <c r="Y3402" s="195">
        <v>1E-3</v>
      </c>
      <c r="Z3402" s="195">
        <v>2E-3</v>
      </c>
      <c r="AA3402" s="195">
        <v>2.8000000000000001E-2</v>
      </c>
      <c r="AB3402" s="195">
        <v>3.1E-2</v>
      </c>
    </row>
    <row r="3403" spans="1:28" x14ac:dyDescent="0.25">
      <c r="A3403" s="94" t="s">
        <v>4823</v>
      </c>
      <c r="B3403" s="195" t="s">
        <v>143</v>
      </c>
      <c r="C3403" s="195">
        <v>0.27385391533230974</v>
      </c>
      <c r="D3403" s="195">
        <v>0.30280763325290633</v>
      </c>
      <c r="E3403" s="195">
        <v>0.15507786795349857</v>
      </c>
      <c r="F3403" s="195">
        <v>1.5134898003948235E-2</v>
      </c>
      <c r="G3403" s="195">
        <v>0.22263654310155737</v>
      </c>
      <c r="H3403" s="195">
        <v>1.754770783066462E-3</v>
      </c>
      <c r="I3403" s="195">
        <v>2.8734371572713316E-2</v>
      </c>
      <c r="J3403" s="194">
        <v>0.99999999999999989</v>
      </c>
      <c r="K3403" s="196">
        <v>9118</v>
      </c>
      <c r="L3403" s="94"/>
      <c r="M3403" s="195" t="s">
        <v>143</v>
      </c>
      <c r="N3403" s="195" t="s">
        <v>143</v>
      </c>
      <c r="O3403" s="195">
        <v>0.26500000000000001</v>
      </c>
      <c r="P3403" s="195">
        <v>0.28299999999999997</v>
      </c>
      <c r="Q3403" s="195">
        <v>0.29299999999999998</v>
      </c>
      <c r="R3403" s="195">
        <v>0.312</v>
      </c>
      <c r="S3403" s="195">
        <v>0.14799999999999999</v>
      </c>
      <c r="T3403" s="195">
        <v>0.16300000000000001</v>
      </c>
      <c r="U3403" s="195">
        <v>1.2999999999999999E-2</v>
      </c>
      <c r="V3403" s="195">
        <v>1.7999999999999999E-2</v>
      </c>
      <c r="W3403" s="195">
        <v>0.214</v>
      </c>
      <c r="X3403" s="195">
        <v>0.23100000000000001</v>
      </c>
      <c r="Y3403" s="195">
        <v>1E-3</v>
      </c>
      <c r="Z3403" s="195">
        <v>3.0000000000000001E-3</v>
      </c>
      <c r="AA3403" s="195">
        <v>2.5000000000000001E-2</v>
      </c>
      <c r="AB3403" s="195">
        <v>3.2000000000000001E-2</v>
      </c>
    </row>
    <row r="3404" spans="1:28" x14ac:dyDescent="0.25">
      <c r="A3404" s="94" t="s">
        <v>4824</v>
      </c>
      <c r="B3404" s="195" t="s">
        <v>143</v>
      </c>
      <c r="C3404" s="195">
        <v>0.27399492453586216</v>
      </c>
      <c r="D3404" s="195">
        <v>0.22748764525176973</v>
      </c>
      <c r="E3404" s="195">
        <v>0.11232803526111927</v>
      </c>
      <c r="F3404" s="195">
        <v>1.6962735408040604E-2</v>
      </c>
      <c r="G3404" s="195">
        <v>0.34392947776145316</v>
      </c>
      <c r="H3404" s="195">
        <v>2.404167223186857E-3</v>
      </c>
      <c r="I3404" s="195">
        <v>2.2893014558568184E-2</v>
      </c>
      <c r="J3404" s="194">
        <v>0.99999999999999989</v>
      </c>
      <c r="K3404" s="196">
        <v>37435</v>
      </c>
      <c r="L3404" s="94"/>
      <c r="M3404" s="195" t="s">
        <v>143</v>
      </c>
      <c r="N3404" s="195" t="s">
        <v>143</v>
      </c>
      <c r="O3404" s="195">
        <v>0.27</v>
      </c>
      <c r="P3404" s="195">
        <v>0.27900000000000003</v>
      </c>
      <c r="Q3404" s="195">
        <v>0.223</v>
      </c>
      <c r="R3404" s="195">
        <v>0.23200000000000001</v>
      </c>
      <c r="S3404" s="195">
        <v>0.109</v>
      </c>
      <c r="T3404" s="195">
        <v>0.11600000000000001</v>
      </c>
      <c r="U3404" s="195">
        <v>1.6E-2</v>
      </c>
      <c r="V3404" s="195">
        <v>1.7999999999999999E-2</v>
      </c>
      <c r="W3404" s="195">
        <v>0.33900000000000002</v>
      </c>
      <c r="X3404" s="195">
        <v>0.34899999999999998</v>
      </c>
      <c r="Y3404" s="195">
        <v>2E-3</v>
      </c>
      <c r="Z3404" s="195">
        <v>3.0000000000000001E-3</v>
      </c>
      <c r="AA3404" s="195">
        <v>2.1000000000000001E-2</v>
      </c>
      <c r="AB3404" s="195">
        <v>2.4E-2</v>
      </c>
    </row>
    <row r="3405" spans="1:28" x14ac:dyDescent="0.25">
      <c r="A3405" s="94" t="s">
        <v>4825</v>
      </c>
      <c r="B3405" s="195" t="s">
        <v>143</v>
      </c>
      <c r="C3405" s="195">
        <v>0.58215710340595272</v>
      </c>
      <c r="D3405" s="195">
        <v>0.28758821724455352</v>
      </c>
      <c r="E3405" s="195">
        <v>4.6256520405032218E-2</v>
      </c>
      <c r="F3405" s="195">
        <v>3.4519791347038969E-3</v>
      </c>
      <c r="G3405" s="195">
        <v>1.9561215096655416E-2</v>
      </c>
      <c r="H3405" s="195">
        <v>2.3013194231359313E-4</v>
      </c>
      <c r="I3405" s="195">
        <v>6.0754832770788587E-2</v>
      </c>
      <c r="J3405" s="194">
        <v>1</v>
      </c>
      <c r="K3405" s="196">
        <v>13036</v>
      </c>
      <c r="L3405" s="94"/>
      <c r="M3405" s="195" t="s">
        <v>143</v>
      </c>
      <c r="N3405" s="195" t="s">
        <v>143</v>
      </c>
      <c r="O3405" s="195">
        <v>0.57399999999999995</v>
      </c>
      <c r="P3405" s="195">
        <v>0.59099999999999997</v>
      </c>
      <c r="Q3405" s="195">
        <v>0.28000000000000003</v>
      </c>
      <c r="R3405" s="195">
        <v>0.29499999999999998</v>
      </c>
      <c r="S3405" s="195">
        <v>4.2999999999999997E-2</v>
      </c>
      <c r="T3405" s="195">
        <v>0.05</v>
      </c>
      <c r="U3405" s="195">
        <v>3.0000000000000001E-3</v>
      </c>
      <c r="V3405" s="195">
        <v>5.0000000000000001E-3</v>
      </c>
      <c r="W3405" s="195">
        <v>1.7000000000000001E-2</v>
      </c>
      <c r="X3405" s="195">
        <v>2.1999999999999999E-2</v>
      </c>
      <c r="Y3405" s="195">
        <v>0</v>
      </c>
      <c r="Z3405" s="195">
        <v>1E-3</v>
      </c>
      <c r="AA3405" s="195">
        <v>5.7000000000000002E-2</v>
      </c>
      <c r="AB3405" s="195">
        <v>6.5000000000000002E-2</v>
      </c>
    </row>
    <row r="3406" spans="1:28" x14ac:dyDescent="0.25">
      <c r="A3406" s="94" t="s">
        <v>4826</v>
      </c>
      <c r="B3406" s="195" t="s">
        <v>143</v>
      </c>
      <c r="C3406" s="195">
        <v>0.25264789460087833</v>
      </c>
      <c r="D3406" s="195">
        <v>0.32739171618014296</v>
      </c>
      <c r="E3406" s="195">
        <v>0.10781021269267201</v>
      </c>
      <c r="F3406" s="195">
        <v>1.5499870834409714E-2</v>
      </c>
      <c r="G3406" s="195">
        <v>0.26005338844398518</v>
      </c>
      <c r="H3406" s="195">
        <v>6.0277275467148883E-4</v>
      </c>
      <c r="I3406" s="195">
        <v>3.5994144493240336E-2</v>
      </c>
      <c r="J3406" s="194">
        <v>1</v>
      </c>
      <c r="K3406" s="196">
        <v>11613</v>
      </c>
      <c r="L3406" s="94"/>
      <c r="M3406" s="195" t="s">
        <v>143</v>
      </c>
      <c r="N3406" s="195" t="s">
        <v>143</v>
      </c>
      <c r="O3406" s="195">
        <v>0.245</v>
      </c>
      <c r="P3406" s="195">
        <v>0.26100000000000001</v>
      </c>
      <c r="Q3406" s="195">
        <v>0.31900000000000001</v>
      </c>
      <c r="R3406" s="195">
        <v>0.33600000000000002</v>
      </c>
      <c r="S3406" s="195">
        <v>0.10199999999999999</v>
      </c>
      <c r="T3406" s="195">
        <v>0.114</v>
      </c>
      <c r="U3406" s="195">
        <v>1.2999999999999999E-2</v>
      </c>
      <c r="V3406" s="195">
        <v>1.7999999999999999E-2</v>
      </c>
      <c r="W3406" s="195">
        <v>0.252</v>
      </c>
      <c r="X3406" s="195">
        <v>0.26800000000000002</v>
      </c>
      <c r="Y3406" s="195">
        <v>0</v>
      </c>
      <c r="Z3406" s="195">
        <v>1E-3</v>
      </c>
      <c r="AA3406" s="195">
        <v>3.3000000000000002E-2</v>
      </c>
      <c r="AB3406" s="195">
        <v>0.04</v>
      </c>
    </row>
    <row r="3407" spans="1:28" x14ac:dyDescent="0.25">
      <c r="A3407" s="94" t="s">
        <v>4827</v>
      </c>
      <c r="B3407" s="195" t="s">
        <v>143</v>
      </c>
      <c r="C3407" s="195">
        <v>0.43251743470531928</v>
      </c>
      <c r="D3407" s="195">
        <v>0.19308081498700944</v>
      </c>
      <c r="E3407" s="195">
        <v>6.9875564063995629E-2</v>
      </c>
      <c r="F3407" s="195">
        <v>8.8746068644878981E-2</v>
      </c>
      <c r="G3407" s="195">
        <v>0.1941747572815534</v>
      </c>
      <c r="H3407" s="195">
        <v>8.2045672090797211E-4</v>
      </c>
      <c r="I3407" s="195">
        <v>2.0784903596335294E-2</v>
      </c>
      <c r="J3407" s="194">
        <v>1</v>
      </c>
      <c r="K3407" s="196">
        <v>7313</v>
      </c>
      <c r="L3407" s="94"/>
      <c r="M3407" s="195" t="s">
        <v>143</v>
      </c>
      <c r="N3407" s="195" t="s">
        <v>143</v>
      </c>
      <c r="O3407" s="195">
        <v>0.42099999999999999</v>
      </c>
      <c r="P3407" s="195">
        <v>0.44400000000000001</v>
      </c>
      <c r="Q3407" s="195">
        <v>0.184</v>
      </c>
      <c r="R3407" s="195">
        <v>0.20200000000000001</v>
      </c>
      <c r="S3407" s="195">
        <v>6.4000000000000001E-2</v>
      </c>
      <c r="T3407" s="195">
        <v>7.5999999999999998E-2</v>
      </c>
      <c r="U3407" s="195">
        <v>8.2000000000000003E-2</v>
      </c>
      <c r="V3407" s="195">
        <v>9.5000000000000001E-2</v>
      </c>
      <c r="W3407" s="195">
        <v>0.185</v>
      </c>
      <c r="X3407" s="195">
        <v>0.20300000000000001</v>
      </c>
      <c r="Y3407" s="195">
        <v>0</v>
      </c>
      <c r="Z3407" s="195">
        <v>2E-3</v>
      </c>
      <c r="AA3407" s="195">
        <v>1.7999999999999999E-2</v>
      </c>
      <c r="AB3407" s="195">
        <v>2.4E-2</v>
      </c>
    </row>
    <row r="3408" spans="1:28" x14ac:dyDescent="0.25">
      <c r="A3408" s="94" t="s">
        <v>4828</v>
      </c>
      <c r="B3408" s="195" t="s">
        <v>143</v>
      </c>
      <c r="C3408" s="195">
        <v>0.18023039762170198</v>
      </c>
      <c r="D3408" s="195">
        <v>0.21838226186052273</v>
      </c>
      <c r="E3408" s="195">
        <v>9.5131921218877744E-2</v>
      </c>
      <c r="F3408" s="195">
        <v>2.6755852842809364E-2</v>
      </c>
      <c r="G3408" s="195">
        <v>0.44840827449523102</v>
      </c>
      <c r="H3408" s="195">
        <v>4.087699739873653E-3</v>
      </c>
      <c r="I3408" s="195">
        <v>2.7003592220983526E-2</v>
      </c>
      <c r="J3408" s="194">
        <v>1</v>
      </c>
      <c r="K3408" s="196">
        <v>8073</v>
      </c>
      <c r="L3408" s="94"/>
      <c r="M3408" s="195" t="s">
        <v>143</v>
      </c>
      <c r="N3408" s="195" t="s">
        <v>143</v>
      </c>
      <c r="O3408" s="195">
        <v>0.17199999999999999</v>
      </c>
      <c r="P3408" s="195">
        <v>0.189</v>
      </c>
      <c r="Q3408" s="195">
        <v>0.21</v>
      </c>
      <c r="R3408" s="195">
        <v>0.22800000000000001</v>
      </c>
      <c r="S3408" s="195">
        <v>8.8999999999999996E-2</v>
      </c>
      <c r="T3408" s="195">
        <v>0.10199999999999999</v>
      </c>
      <c r="U3408" s="195">
        <v>2.3E-2</v>
      </c>
      <c r="V3408" s="195">
        <v>3.1E-2</v>
      </c>
      <c r="W3408" s="195">
        <v>0.438</v>
      </c>
      <c r="X3408" s="195">
        <v>0.45900000000000002</v>
      </c>
      <c r="Y3408" s="195">
        <v>3.0000000000000001E-3</v>
      </c>
      <c r="Z3408" s="195">
        <v>6.0000000000000001E-3</v>
      </c>
      <c r="AA3408" s="195">
        <v>2.4E-2</v>
      </c>
      <c r="AB3408" s="195">
        <v>3.1E-2</v>
      </c>
    </row>
    <row r="3409" spans="1:28" x14ac:dyDescent="0.25">
      <c r="A3409" s="94" t="s">
        <v>4829</v>
      </c>
      <c r="B3409" s="195" t="s">
        <v>143</v>
      </c>
      <c r="C3409" s="195">
        <v>0.44143123331822531</v>
      </c>
      <c r="D3409" s="195">
        <v>0.36757818401571235</v>
      </c>
      <c r="E3409" s="195">
        <v>7.7881855265145794E-2</v>
      </c>
      <c r="F3409" s="195">
        <v>9.6439542730523235E-3</v>
      </c>
      <c r="G3409" s="195">
        <v>7.0529284383340884E-2</v>
      </c>
      <c r="H3409" s="195">
        <v>1.3849020496550335E-3</v>
      </c>
      <c r="I3409" s="195">
        <v>3.1550586694868307E-2</v>
      </c>
      <c r="J3409" s="194">
        <v>1</v>
      </c>
      <c r="K3409" s="196">
        <v>39714</v>
      </c>
      <c r="L3409" s="94"/>
      <c r="M3409" s="195" t="s">
        <v>143</v>
      </c>
      <c r="N3409" s="195" t="s">
        <v>143</v>
      </c>
      <c r="O3409" s="195">
        <v>0.437</v>
      </c>
      <c r="P3409" s="195">
        <v>0.44600000000000001</v>
      </c>
      <c r="Q3409" s="195">
        <v>0.36299999999999999</v>
      </c>
      <c r="R3409" s="195">
        <v>0.372</v>
      </c>
      <c r="S3409" s="195">
        <v>7.4999999999999997E-2</v>
      </c>
      <c r="T3409" s="195">
        <v>8.1000000000000003E-2</v>
      </c>
      <c r="U3409" s="195">
        <v>8.9999999999999993E-3</v>
      </c>
      <c r="V3409" s="195">
        <v>1.0999999999999999E-2</v>
      </c>
      <c r="W3409" s="195">
        <v>6.8000000000000005E-2</v>
      </c>
      <c r="X3409" s="195">
        <v>7.2999999999999995E-2</v>
      </c>
      <c r="Y3409" s="195">
        <v>1E-3</v>
      </c>
      <c r="Z3409" s="195">
        <v>2E-3</v>
      </c>
      <c r="AA3409" s="195">
        <v>0.03</v>
      </c>
      <c r="AB3409" s="195">
        <v>3.3000000000000002E-2</v>
      </c>
    </row>
    <row r="3410" spans="1:28" x14ac:dyDescent="0.25">
      <c r="A3410" s="94" t="s">
        <v>4830</v>
      </c>
      <c r="B3410" s="195" t="s">
        <v>143</v>
      </c>
      <c r="C3410" s="195">
        <v>0.54772107518504087</v>
      </c>
      <c r="D3410" s="195">
        <v>0.2861965978444358</v>
      </c>
      <c r="E3410" s="195">
        <v>5.8823529411764705E-2</v>
      </c>
      <c r="F3410" s="195">
        <v>4.9344241007661339E-3</v>
      </c>
      <c r="G3410" s="195">
        <v>7.3756654979872743E-2</v>
      </c>
      <c r="H3410" s="195">
        <v>1.1686793922867161E-3</v>
      </c>
      <c r="I3410" s="195">
        <v>2.7399039085833007E-2</v>
      </c>
      <c r="J3410" s="194">
        <v>0.99999999999999989</v>
      </c>
      <c r="K3410" s="196">
        <v>7701</v>
      </c>
      <c r="L3410" s="94"/>
      <c r="M3410" s="195" t="s">
        <v>143</v>
      </c>
      <c r="N3410" s="195" t="s">
        <v>143</v>
      </c>
      <c r="O3410" s="195">
        <v>0.53700000000000003</v>
      </c>
      <c r="P3410" s="195">
        <v>0.55900000000000005</v>
      </c>
      <c r="Q3410" s="195">
        <v>0.27600000000000002</v>
      </c>
      <c r="R3410" s="195">
        <v>0.29599999999999999</v>
      </c>
      <c r="S3410" s="195">
        <v>5.3999999999999999E-2</v>
      </c>
      <c r="T3410" s="195">
        <v>6.4000000000000001E-2</v>
      </c>
      <c r="U3410" s="195">
        <v>4.0000000000000001E-3</v>
      </c>
      <c r="V3410" s="195">
        <v>7.0000000000000001E-3</v>
      </c>
      <c r="W3410" s="195">
        <v>6.8000000000000005E-2</v>
      </c>
      <c r="X3410" s="195">
        <v>0.08</v>
      </c>
      <c r="Y3410" s="195">
        <v>1E-3</v>
      </c>
      <c r="Z3410" s="195">
        <v>2E-3</v>
      </c>
      <c r="AA3410" s="195">
        <v>2.4E-2</v>
      </c>
      <c r="AB3410" s="195">
        <v>3.1E-2</v>
      </c>
    </row>
    <row r="3411" spans="1:28" x14ac:dyDescent="0.25">
      <c r="A3411" s="94"/>
      <c r="B3411" s="195"/>
      <c r="C3411" s="195"/>
      <c r="D3411" s="195"/>
      <c r="E3411" s="195"/>
      <c r="F3411" s="195"/>
      <c r="G3411" s="195"/>
      <c r="H3411" s="195"/>
      <c r="I3411" s="195"/>
      <c r="J3411" s="194"/>
      <c r="K3411" s="196"/>
      <c r="L3411" s="94"/>
      <c r="M3411" s="195"/>
      <c r="N3411" s="195"/>
      <c r="O3411" s="195"/>
      <c r="P3411" s="195"/>
      <c r="Q3411" s="195"/>
      <c r="R3411" s="195"/>
      <c r="S3411" s="195"/>
      <c r="T3411" s="195"/>
      <c r="U3411" s="195"/>
      <c r="V3411" s="195"/>
      <c r="W3411" s="195"/>
      <c r="X3411" s="195"/>
      <c r="Y3411" s="195"/>
      <c r="Z3411" s="195"/>
      <c r="AA3411" s="195"/>
      <c r="AB3411" s="195"/>
    </row>
    <row r="3412" spans="1:28" x14ac:dyDescent="0.25">
      <c r="A3412" s="94"/>
      <c r="B3412" s="195"/>
      <c r="C3412" s="195"/>
      <c r="D3412" s="195"/>
      <c r="E3412" s="195"/>
      <c r="F3412" s="195"/>
      <c r="G3412" s="195"/>
      <c r="H3412" s="195"/>
      <c r="I3412" s="195"/>
      <c r="J3412" s="194"/>
      <c r="K3412" s="196"/>
      <c r="L3412" s="94"/>
      <c r="M3412" s="195"/>
      <c r="N3412" s="195"/>
      <c r="O3412" s="195"/>
      <c r="P3412" s="195"/>
      <c r="Q3412" s="195"/>
      <c r="R3412" s="195"/>
      <c r="S3412" s="195"/>
      <c r="T3412" s="195"/>
      <c r="U3412" s="195"/>
      <c r="V3412" s="195"/>
      <c r="W3412" s="195"/>
      <c r="X3412" s="195"/>
      <c r="Y3412" s="195"/>
      <c r="Z3412" s="195"/>
      <c r="AA3412" s="195"/>
      <c r="AB3412" s="195"/>
    </row>
    <row r="3413" spans="1:28" x14ac:dyDescent="0.25">
      <c r="A3413" s="94"/>
      <c r="B3413" s="195"/>
      <c r="C3413" s="195"/>
      <c r="D3413" s="195"/>
      <c r="E3413" s="195"/>
      <c r="F3413" s="195"/>
      <c r="G3413" s="195"/>
      <c r="H3413" s="195"/>
      <c r="I3413" s="195"/>
      <c r="J3413" s="194"/>
      <c r="K3413" s="196"/>
      <c r="L3413" s="94"/>
      <c r="M3413" s="195"/>
      <c r="N3413" s="195"/>
      <c r="O3413" s="195"/>
      <c r="P3413" s="195"/>
      <c r="Q3413" s="195"/>
      <c r="R3413" s="195"/>
      <c r="S3413" s="195"/>
      <c r="T3413" s="195"/>
      <c r="U3413" s="195"/>
      <c r="V3413" s="195"/>
      <c r="W3413" s="195"/>
      <c r="X3413" s="195"/>
      <c r="Y3413" s="195"/>
      <c r="Z3413" s="195"/>
      <c r="AA3413" s="195"/>
      <c r="AB3413" s="19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7" tint="0.39997558519241921"/>
  </sheetPr>
  <dimension ref="A3:AC1102"/>
  <sheetViews>
    <sheetView workbookViewId="0"/>
  </sheetViews>
  <sheetFormatPr defaultRowHeight="15" x14ac:dyDescent="0.25"/>
  <cols>
    <col min="1" max="1" width="87" style="94" bestFit="1" customWidth="1"/>
    <col min="2" max="2" width="9.5703125" style="94" bestFit="1" customWidth="1"/>
    <col min="3" max="6" width="9.140625" style="94"/>
    <col min="7" max="7" width="10.5703125" style="94" bestFit="1" customWidth="1"/>
    <col min="8" max="10" width="9.140625" style="94"/>
    <col min="11" max="11" width="11.5703125" style="94" bestFit="1" customWidth="1"/>
    <col min="12" max="16384" width="9.140625" style="94"/>
  </cols>
  <sheetData>
    <row r="3" spans="1:29" x14ac:dyDescent="0.25">
      <c r="A3" s="94">
        <v>1</v>
      </c>
      <c r="B3" s="94">
        <v>2</v>
      </c>
      <c r="C3" s="94">
        <v>3</v>
      </c>
      <c r="D3" s="94">
        <v>4</v>
      </c>
      <c r="E3" s="94">
        <v>5</v>
      </c>
      <c r="F3" s="94">
        <v>6</v>
      </c>
      <c r="G3" s="94">
        <v>7</v>
      </c>
      <c r="H3" s="94">
        <v>8</v>
      </c>
      <c r="I3" s="94">
        <v>9</v>
      </c>
      <c r="J3" s="94">
        <v>10</v>
      </c>
      <c r="K3" s="94">
        <v>11</v>
      </c>
      <c r="L3" s="94">
        <v>12</v>
      </c>
      <c r="M3" s="94">
        <v>13</v>
      </c>
      <c r="N3" s="94">
        <v>14</v>
      </c>
      <c r="O3" s="94">
        <v>15</v>
      </c>
      <c r="P3" s="94">
        <v>16</v>
      </c>
      <c r="Q3" s="94">
        <v>17</v>
      </c>
      <c r="R3" s="94">
        <v>18</v>
      </c>
      <c r="S3" s="94">
        <v>19</v>
      </c>
      <c r="T3" s="94">
        <v>20</v>
      </c>
    </row>
    <row r="4" spans="1:29" x14ac:dyDescent="0.25">
      <c r="A4" s="94" t="s">
        <v>1494</v>
      </c>
      <c r="B4" s="195">
        <v>0.61807897695334457</v>
      </c>
      <c r="C4" s="195">
        <v>0.23650927487352444</v>
      </c>
      <c r="D4" s="195">
        <v>4.6620292299044408E-2</v>
      </c>
      <c r="E4" s="195">
        <v>9.8791455874086567E-2</v>
      </c>
      <c r="F4" s="194">
        <v>1</v>
      </c>
      <c r="G4" s="196">
        <v>28464</v>
      </c>
      <c r="H4" s="195">
        <v>0.22812262071729111</v>
      </c>
      <c r="M4" s="195">
        <v>0.61199999999999999</v>
      </c>
      <c r="N4" s="195">
        <v>0.624</v>
      </c>
      <c r="O4" s="195">
        <v>0.23200000000000001</v>
      </c>
      <c r="P4" s="195">
        <v>0.24099999999999999</v>
      </c>
      <c r="Q4" s="195">
        <v>4.3999999999999997E-2</v>
      </c>
      <c r="R4" s="195">
        <v>4.9000000000000002E-2</v>
      </c>
      <c r="S4" s="195">
        <v>9.5000000000000001E-2</v>
      </c>
      <c r="T4" s="195">
        <v>0.10199999999999999</v>
      </c>
    </row>
    <row r="5" spans="1:29" x14ac:dyDescent="0.25">
      <c r="A5" s="94" t="s">
        <v>1537</v>
      </c>
      <c r="B5" s="195">
        <v>0.46429533818377794</v>
      </c>
      <c r="C5" s="195">
        <v>0.24291418632566572</v>
      </c>
      <c r="D5" s="195">
        <v>0.13250532813992799</v>
      </c>
      <c r="E5" s="195">
        <v>0.16028514735062835</v>
      </c>
      <c r="F5" s="194">
        <v>1</v>
      </c>
      <c r="G5" s="196">
        <v>40821</v>
      </c>
      <c r="H5" s="195">
        <v>0.21497975068858191</v>
      </c>
      <c r="M5" s="195">
        <v>0.45900000000000002</v>
      </c>
      <c r="N5" s="195">
        <v>0.46899999999999997</v>
      </c>
      <c r="O5" s="195">
        <v>0.23899999999999999</v>
      </c>
      <c r="P5" s="195">
        <v>0.247</v>
      </c>
      <c r="Q5" s="195">
        <v>0.129</v>
      </c>
      <c r="R5" s="195">
        <v>0.13600000000000001</v>
      </c>
      <c r="S5" s="195">
        <v>0.157</v>
      </c>
      <c r="T5" s="195">
        <v>0.16400000000000001</v>
      </c>
      <c r="U5" s="195"/>
      <c r="V5" s="195"/>
      <c r="W5" s="195"/>
      <c r="X5" s="195"/>
      <c r="Y5" s="195"/>
      <c r="Z5" s="195"/>
      <c r="AA5" s="195"/>
      <c r="AB5" s="195"/>
      <c r="AC5" s="12"/>
    </row>
    <row r="6" spans="1:29" x14ac:dyDescent="0.25">
      <c r="A6" s="94" t="s">
        <v>1580</v>
      </c>
      <c r="B6" s="195">
        <v>0.60437978456744124</v>
      </c>
      <c r="C6" s="195">
        <v>0.28812411083259942</v>
      </c>
      <c r="D6" s="195">
        <v>8.7731183524151473E-3</v>
      </c>
      <c r="E6" s="195">
        <v>9.8722986247544206E-2</v>
      </c>
      <c r="F6" s="194">
        <v>1</v>
      </c>
      <c r="G6" s="196">
        <v>59044</v>
      </c>
      <c r="H6" s="195">
        <v>0.20240441804101977</v>
      </c>
      <c r="M6" s="195">
        <v>0.6</v>
      </c>
      <c r="N6" s="195">
        <v>0.60799999999999998</v>
      </c>
      <c r="O6" s="195">
        <v>0.28399999999999997</v>
      </c>
      <c r="P6" s="195">
        <v>0.29199999999999998</v>
      </c>
      <c r="Q6" s="195">
        <v>8.0000000000000002E-3</v>
      </c>
      <c r="R6" s="195">
        <v>0.01</v>
      </c>
      <c r="S6" s="195">
        <v>9.6000000000000002E-2</v>
      </c>
      <c r="T6" s="195">
        <v>0.10100000000000001</v>
      </c>
      <c r="U6" s="195"/>
      <c r="V6" s="195"/>
      <c r="W6" s="195"/>
      <c r="X6" s="195"/>
      <c r="Y6" s="195"/>
      <c r="Z6" s="195"/>
      <c r="AA6" s="195"/>
      <c r="AB6" s="195"/>
      <c r="AC6" s="12"/>
    </row>
    <row r="7" spans="1:29" x14ac:dyDescent="0.25">
      <c r="A7" s="94" t="s">
        <v>1623</v>
      </c>
      <c r="B7" s="195">
        <v>0.50643076730033254</v>
      </c>
      <c r="C7" s="195">
        <v>0.32724763159545767</v>
      </c>
      <c r="D7" s="195">
        <v>7.0832549093418656E-2</v>
      </c>
      <c r="E7" s="195">
        <v>9.5489052010791137E-2</v>
      </c>
      <c r="F7" s="194">
        <v>1</v>
      </c>
      <c r="G7" s="196">
        <v>15939</v>
      </c>
      <c r="H7" s="195">
        <v>0.22476520856248414</v>
      </c>
      <c r="M7" s="195">
        <v>0.499</v>
      </c>
      <c r="N7" s="195">
        <v>0.51400000000000001</v>
      </c>
      <c r="O7" s="195">
        <v>0.32</v>
      </c>
      <c r="P7" s="195">
        <v>0.33500000000000002</v>
      </c>
      <c r="Q7" s="195">
        <v>6.7000000000000004E-2</v>
      </c>
      <c r="R7" s="195">
        <v>7.4999999999999997E-2</v>
      </c>
      <c r="S7" s="195">
        <v>9.0999999999999998E-2</v>
      </c>
      <c r="T7" s="195">
        <v>0.1</v>
      </c>
      <c r="U7" s="195"/>
      <c r="V7" s="195"/>
      <c r="W7" s="195"/>
      <c r="X7" s="195"/>
      <c r="Y7" s="195"/>
      <c r="Z7" s="195"/>
      <c r="AA7" s="195"/>
      <c r="AB7" s="195"/>
      <c r="AC7" s="12"/>
    </row>
    <row r="8" spans="1:29" x14ac:dyDescent="0.25">
      <c r="A8" s="94" t="s">
        <v>1666</v>
      </c>
      <c r="B8" s="195">
        <v>0.79515151515151516</v>
      </c>
      <c r="C8" s="195">
        <v>0.12220385674931129</v>
      </c>
      <c r="D8" s="195">
        <v>1.327823691460055E-2</v>
      </c>
      <c r="E8" s="195">
        <v>6.9366391184573009E-2</v>
      </c>
      <c r="F8" s="194">
        <v>1</v>
      </c>
      <c r="G8" s="196">
        <v>18150</v>
      </c>
      <c r="H8" s="195">
        <v>0.21747726374060894</v>
      </c>
      <c r="M8" s="195">
        <v>0.78900000000000003</v>
      </c>
      <c r="N8" s="195">
        <v>0.80100000000000005</v>
      </c>
      <c r="O8" s="195">
        <v>0.11799999999999999</v>
      </c>
      <c r="P8" s="195">
        <v>0.127</v>
      </c>
      <c r="Q8" s="195">
        <v>1.2E-2</v>
      </c>
      <c r="R8" s="195">
        <v>1.4999999999999999E-2</v>
      </c>
      <c r="S8" s="195">
        <v>6.6000000000000003E-2</v>
      </c>
      <c r="T8" s="195">
        <v>7.2999999999999995E-2</v>
      </c>
      <c r="U8" s="195"/>
      <c r="V8" s="195"/>
      <c r="W8" s="195"/>
      <c r="X8" s="195"/>
      <c r="Y8" s="195"/>
      <c r="Z8" s="195"/>
      <c r="AA8" s="195"/>
      <c r="AB8" s="195"/>
      <c r="AC8" s="12"/>
    </row>
    <row r="9" spans="1:29" x14ac:dyDescent="0.25">
      <c r="A9" s="94" t="s">
        <v>1709</v>
      </c>
      <c r="B9" s="195">
        <v>0.56955587016936715</v>
      </c>
      <c r="C9" s="195">
        <v>0.30685333752818417</v>
      </c>
      <c r="D9" s="195">
        <v>3.2038173142467624E-2</v>
      </c>
      <c r="E9" s="195">
        <v>9.1552619159981127E-2</v>
      </c>
      <c r="F9" s="194">
        <v>1</v>
      </c>
      <c r="G9" s="196">
        <v>19071</v>
      </c>
      <c r="H9" s="195">
        <v>0.22648298794608396</v>
      </c>
      <c r="M9" s="195">
        <v>0.56299999999999994</v>
      </c>
      <c r="N9" s="195">
        <v>0.57699999999999996</v>
      </c>
      <c r="O9" s="195">
        <v>0.3</v>
      </c>
      <c r="P9" s="195">
        <v>0.313</v>
      </c>
      <c r="Q9" s="195">
        <v>0.03</v>
      </c>
      <c r="R9" s="195">
        <v>3.5000000000000003E-2</v>
      </c>
      <c r="S9" s="195">
        <v>8.7999999999999995E-2</v>
      </c>
      <c r="T9" s="195">
        <v>9.6000000000000002E-2</v>
      </c>
      <c r="U9" s="195"/>
      <c r="V9" s="195"/>
      <c r="W9" s="195"/>
      <c r="X9" s="195"/>
      <c r="Y9" s="195"/>
      <c r="Z9" s="195"/>
      <c r="AA9" s="195"/>
      <c r="AB9" s="195"/>
      <c r="AC9" s="12"/>
    </row>
    <row r="10" spans="1:29" x14ac:dyDescent="0.25">
      <c r="A10" s="94" t="s">
        <v>1752</v>
      </c>
      <c r="B10" s="195">
        <v>0.7380237477821755</v>
      </c>
      <c r="C10" s="195">
        <v>0.1302033574450662</v>
      </c>
      <c r="D10" s="195">
        <v>3.2311996724443841E-2</v>
      </c>
      <c r="E10" s="195">
        <v>9.9460898048314456E-2</v>
      </c>
      <c r="F10" s="194">
        <v>1</v>
      </c>
      <c r="G10" s="196">
        <v>29308</v>
      </c>
      <c r="H10" s="195">
        <v>0.23775838011487166</v>
      </c>
      <c r="M10" s="195">
        <v>0.73299999999999998</v>
      </c>
      <c r="N10" s="195">
        <v>0.74299999999999999</v>
      </c>
      <c r="O10" s="195">
        <v>0.126</v>
      </c>
      <c r="P10" s="195">
        <v>0.13400000000000001</v>
      </c>
      <c r="Q10" s="195">
        <v>0.03</v>
      </c>
      <c r="R10" s="195">
        <v>3.4000000000000002E-2</v>
      </c>
      <c r="S10" s="195">
        <v>9.6000000000000002E-2</v>
      </c>
      <c r="T10" s="195">
        <v>0.10299999999999999</v>
      </c>
      <c r="U10" s="195"/>
      <c r="V10" s="195"/>
      <c r="W10" s="195"/>
      <c r="X10" s="195"/>
      <c r="Y10" s="195"/>
      <c r="Z10" s="195"/>
      <c r="AA10" s="195"/>
      <c r="AB10" s="195"/>
      <c r="AC10" s="12"/>
    </row>
    <row r="11" spans="1:29" x14ac:dyDescent="0.25">
      <c r="A11" s="94" t="s">
        <v>1795</v>
      </c>
      <c r="B11" s="195">
        <v>0.82283172720533726</v>
      </c>
      <c r="C11" s="195">
        <v>2.1126760563380281E-2</v>
      </c>
      <c r="D11" s="195">
        <v>2.2938802405073719E-2</v>
      </c>
      <c r="E11" s="195">
        <v>0.13310270982620873</v>
      </c>
      <c r="F11" s="194">
        <v>1</v>
      </c>
      <c r="G11" s="196">
        <v>24282</v>
      </c>
      <c r="H11" s="195">
        <v>0.24337489476005292</v>
      </c>
      <c r="M11" s="195">
        <v>0.81799999999999995</v>
      </c>
      <c r="N11" s="195">
        <v>0.82799999999999996</v>
      </c>
      <c r="O11" s="195">
        <v>1.9E-2</v>
      </c>
      <c r="P11" s="195">
        <v>2.3E-2</v>
      </c>
      <c r="Q11" s="195">
        <v>2.1000000000000001E-2</v>
      </c>
      <c r="R11" s="195">
        <v>2.5000000000000001E-2</v>
      </c>
      <c r="S11" s="195">
        <v>0.129</v>
      </c>
      <c r="T11" s="195">
        <v>0.13700000000000001</v>
      </c>
      <c r="U11" s="195"/>
      <c r="V11" s="195"/>
      <c r="W11" s="195"/>
      <c r="X11" s="195"/>
      <c r="Y11" s="195"/>
      <c r="Z11" s="195"/>
      <c r="AA11" s="195"/>
      <c r="AB11" s="195"/>
      <c r="AC11" s="12"/>
    </row>
    <row r="12" spans="1:29" x14ac:dyDescent="0.25">
      <c r="A12" s="94" t="s">
        <v>1838</v>
      </c>
      <c r="B12" s="195">
        <v>0.83925692791893758</v>
      </c>
      <c r="C12" s="195">
        <v>4.0300913487372379E-2</v>
      </c>
      <c r="D12" s="195">
        <v>2.3374529822675981E-2</v>
      </c>
      <c r="E12" s="195">
        <v>9.7067628771014047E-2</v>
      </c>
      <c r="F12" s="194">
        <v>1</v>
      </c>
      <c r="G12" s="196">
        <v>26054</v>
      </c>
      <c r="H12" s="195">
        <v>0.22497193679302305</v>
      </c>
      <c r="M12" s="195">
        <v>0.83499999999999996</v>
      </c>
      <c r="N12" s="195">
        <v>0.84399999999999997</v>
      </c>
      <c r="O12" s="195">
        <v>3.7999999999999999E-2</v>
      </c>
      <c r="P12" s="195">
        <v>4.2999999999999997E-2</v>
      </c>
      <c r="Q12" s="195">
        <v>2.1999999999999999E-2</v>
      </c>
      <c r="R12" s="195">
        <v>2.5000000000000001E-2</v>
      </c>
      <c r="S12" s="195">
        <v>9.4E-2</v>
      </c>
      <c r="T12" s="195">
        <v>0.10100000000000001</v>
      </c>
      <c r="U12" s="195"/>
      <c r="V12" s="195"/>
      <c r="W12" s="195"/>
      <c r="X12" s="195"/>
      <c r="Y12" s="195"/>
      <c r="Z12" s="195"/>
      <c r="AA12" s="195"/>
      <c r="AB12" s="195"/>
      <c r="AC12" s="12"/>
    </row>
    <row r="13" spans="1:29" x14ac:dyDescent="0.25">
      <c r="A13" s="94" t="s">
        <v>1881</v>
      </c>
      <c r="B13" s="195">
        <v>0.53257651883436086</v>
      </c>
      <c r="C13" s="195">
        <v>0.29083946660872873</v>
      </c>
      <c r="D13" s="195">
        <v>7.1562423616957721E-2</v>
      </c>
      <c r="E13" s="195">
        <v>0.10502159093995274</v>
      </c>
      <c r="F13" s="194">
        <v>1</v>
      </c>
      <c r="G13" s="196">
        <v>36821</v>
      </c>
      <c r="H13" s="195">
        <v>0.22730696100945749</v>
      </c>
      <c r="M13" s="195">
        <v>0.52700000000000002</v>
      </c>
      <c r="N13" s="195">
        <v>0.53800000000000003</v>
      </c>
      <c r="O13" s="195">
        <v>0.28599999999999998</v>
      </c>
      <c r="P13" s="195">
        <v>0.29499999999999998</v>
      </c>
      <c r="Q13" s="195">
        <v>6.9000000000000006E-2</v>
      </c>
      <c r="R13" s="195">
        <v>7.3999999999999996E-2</v>
      </c>
      <c r="S13" s="195">
        <v>0.10199999999999999</v>
      </c>
      <c r="T13" s="195">
        <v>0.108</v>
      </c>
      <c r="U13" s="195"/>
      <c r="V13" s="195"/>
      <c r="W13" s="195"/>
      <c r="X13" s="195"/>
      <c r="Y13" s="195"/>
      <c r="Z13" s="195"/>
      <c r="AA13" s="195"/>
      <c r="AB13" s="195"/>
      <c r="AC13" s="12"/>
    </row>
    <row r="14" spans="1:29" x14ac:dyDescent="0.25">
      <c r="A14" s="94" t="s">
        <v>1924</v>
      </c>
      <c r="B14" s="195">
        <v>0.38563124617581074</v>
      </c>
      <c r="C14" s="195">
        <v>0.53380583316336938</v>
      </c>
      <c r="D14" s="195">
        <v>9.0250866816234954E-3</v>
      </c>
      <c r="E14" s="195">
        <v>7.1537833979196414E-2</v>
      </c>
      <c r="F14" s="194">
        <v>1</v>
      </c>
      <c r="G14" s="196">
        <v>19612</v>
      </c>
      <c r="H14" s="195">
        <v>0.20009386414185729</v>
      </c>
      <c r="M14" s="195">
        <v>0.379</v>
      </c>
      <c r="N14" s="195">
        <v>0.39200000000000002</v>
      </c>
      <c r="O14" s="195">
        <v>0.52700000000000002</v>
      </c>
      <c r="P14" s="195">
        <v>0.54100000000000004</v>
      </c>
      <c r="Q14" s="195">
        <v>8.0000000000000002E-3</v>
      </c>
      <c r="R14" s="195">
        <v>0.01</v>
      </c>
      <c r="S14" s="195">
        <v>6.8000000000000005E-2</v>
      </c>
      <c r="T14" s="195">
        <v>7.4999999999999997E-2</v>
      </c>
      <c r="U14" s="195"/>
      <c r="V14" s="195"/>
      <c r="W14" s="195"/>
      <c r="X14" s="195"/>
      <c r="Y14" s="195"/>
      <c r="Z14" s="195"/>
      <c r="AA14" s="195"/>
      <c r="AB14" s="195"/>
      <c r="AC14" s="12"/>
    </row>
    <row r="15" spans="1:29" x14ac:dyDescent="0.25">
      <c r="A15" s="94" t="s">
        <v>1967</v>
      </c>
      <c r="B15" s="195">
        <v>0.56056782334384858</v>
      </c>
      <c r="C15" s="195">
        <v>0.3211005958640028</v>
      </c>
      <c r="D15" s="195">
        <v>1.2933753943217666E-2</v>
      </c>
      <c r="E15" s="195">
        <v>0.10539782684893095</v>
      </c>
      <c r="F15" s="194">
        <v>1</v>
      </c>
      <c r="G15" s="196">
        <v>28530</v>
      </c>
      <c r="H15" s="195">
        <v>0.210858511204399</v>
      </c>
      <c r="M15" s="195">
        <v>0.55500000000000005</v>
      </c>
      <c r="N15" s="195">
        <v>0.56599999999999995</v>
      </c>
      <c r="O15" s="195">
        <v>0.316</v>
      </c>
      <c r="P15" s="195">
        <v>0.32700000000000001</v>
      </c>
      <c r="Q15" s="195">
        <v>1.2E-2</v>
      </c>
      <c r="R15" s="195">
        <v>1.4E-2</v>
      </c>
      <c r="S15" s="195">
        <v>0.10199999999999999</v>
      </c>
      <c r="T15" s="195">
        <v>0.109</v>
      </c>
      <c r="U15" s="195"/>
      <c r="V15" s="195"/>
      <c r="W15" s="195"/>
      <c r="X15" s="195"/>
      <c r="Y15" s="195"/>
      <c r="Z15" s="195"/>
      <c r="AA15" s="195"/>
      <c r="AB15" s="195"/>
      <c r="AC15" s="12"/>
    </row>
    <row r="16" spans="1:29" x14ac:dyDescent="0.25">
      <c r="A16" s="94" t="s">
        <v>2010</v>
      </c>
      <c r="B16" s="195">
        <v>0.85368188512518406</v>
      </c>
      <c r="C16" s="195">
        <v>1.7010309278350514E-2</v>
      </c>
      <c r="D16" s="195">
        <v>2.4594992636229749E-2</v>
      </c>
      <c r="E16" s="195">
        <v>0.10471281296023564</v>
      </c>
      <c r="F16" s="194">
        <v>1</v>
      </c>
      <c r="G16" s="196">
        <v>13580</v>
      </c>
      <c r="H16" s="195">
        <v>0.22823913006941293</v>
      </c>
      <c r="M16" s="195">
        <v>0.84799999999999998</v>
      </c>
      <c r="N16" s="195">
        <v>0.86</v>
      </c>
      <c r="O16" s="195">
        <v>1.4999999999999999E-2</v>
      </c>
      <c r="P16" s="195">
        <v>1.9E-2</v>
      </c>
      <c r="Q16" s="195">
        <v>2.1999999999999999E-2</v>
      </c>
      <c r="R16" s="195">
        <v>2.7E-2</v>
      </c>
      <c r="S16" s="195">
        <v>0.1</v>
      </c>
      <c r="T16" s="195">
        <v>0.11</v>
      </c>
      <c r="U16" s="195"/>
      <c r="V16" s="195"/>
      <c r="W16" s="195"/>
      <c r="X16" s="195"/>
      <c r="Y16" s="195"/>
      <c r="Z16" s="195"/>
      <c r="AA16" s="195"/>
      <c r="AB16" s="195"/>
      <c r="AC16" s="12"/>
    </row>
    <row r="17" spans="1:29" x14ac:dyDescent="0.25">
      <c r="A17" s="94" t="s">
        <v>2053</v>
      </c>
      <c r="B17" s="195">
        <v>0.49235903741436854</v>
      </c>
      <c r="C17" s="195">
        <v>0.26984893729141052</v>
      </c>
      <c r="D17" s="195">
        <v>0.10214298261022309</v>
      </c>
      <c r="E17" s="195">
        <v>0.13564904268399788</v>
      </c>
      <c r="F17" s="194">
        <v>1</v>
      </c>
      <c r="G17" s="196">
        <v>22772</v>
      </c>
      <c r="H17" s="195">
        <v>0.24545405551064403</v>
      </c>
      <c r="M17" s="195">
        <v>0.48599999999999999</v>
      </c>
      <c r="N17" s="195">
        <v>0.499</v>
      </c>
      <c r="O17" s="195">
        <v>0.26400000000000001</v>
      </c>
      <c r="P17" s="195">
        <v>0.27600000000000002</v>
      </c>
      <c r="Q17" s="195">
        <v>9.8000000000000004E-2</v>
      </c>
      <c r="R17" s="195">
        <v>0.106</v>
      </c>
      <c r="S17" s="195">
        <v>0.13100000000000001</v>
      </c>
      <c r="T17" s="195">
        <v>0.14000000000000001</v>
      </c>
      <c r="U17" s="195"/>
      <c r="V17" s="195"/>
      <c r="W17" s="195"/>
      <c r="X17" s="195"/>
      <c r="Y17" s="195"/>
      <c r="Z17" s="195"/>
      <c r="AA17" s="195"/>
      <c r="AB17" s="195"/>
      <c r="AC17" s="12"/>
    </row>
    <row r="18" spans="1:29" x14ac:dyDescent="0.25">
      <c r="A18" s="94" t="s">
        <v>2096</v>
      </c>
      <c r="B18" s="195">
        <v>0.65675434379506903</v>
      </c>
      <c r="C18" s="195">
        <v>0.20960098894306708</v>
      </c>
      <c r="D18" s="195">
        <v>2.0568642263580798E-2</v>
      </c>
      <c r="E18" s="195">
        <v>0.11307602499828308</v>
      </c>
      <c r="F18" s="194">
        <v>1</v>
      </c>
      <c r="G18" s="196">
        <v>29122</v>
      </c>
      <c r="H18" s="195">
        <v>0.20530137469157561</v>
      </c>
      <c r="M18" s="195">
        <v>0.65100000000000002</v>
      </c>
      <c r="N18" s="195">
        <v>0.66200000000000003</v>
      </c>
      <c r="O18" s="195">
        <v>0.20499999999999999</v>
      </c>
      <c r="P18" s="195">
        <v>0.214</v>
      </c>
      <c r="Q18" s="195">
        <v>1.9E-2</v>
      </c>
      <c r="R18" s="195">
        <v>2.1999999999999999E-2</v>
      </c>
      <c r="S18" s="195">
        <v>0.109</v>
      </c>
      <c r="T18" s="195">
        <v>0.11700000000000001</v>
      </c>
      <c r="U18" s="195"/>
      <c r="V18" s="195"/>
      <c r="W18" s="195"/>
      <c r="X18" s="195"/>
      <c r="Y18" s="195"/>
      <c r="Z18" s="195"/>
      <c r="AA18" s="195"/>
      <c r="AB18" s="195"/>
      <c r="AC18" s="12"/>
    </row>
    <row r="19" spans="1:29" x14ac:dyDescent="0.25">
      <c r="A19" s="94" t="s">
        <v>2139</v>
      </c>
      <c r="B19" s="195">
        <v>0.53899120170501125</v>
      </c>
      <c r="C19" s="195">
        <v>0.30679272091371113</v>
      </c>
      <c r="D19" s="195">
        <v>2.9509809279195585E-2</v>
      </c>
      <c r="E19" s="195">
        <v>0.12470626810208209</v>
      </c>
      <c r="F19" s="194">
        <v>1</v>
      </c>
      <c r="G19" s="196">
        <v>18299</v>
      </c>
      <c r="H19" s="195">
        <v>0.1916486877107727</v>
      </c>
      <c r="M19" s="195">
        <v>0.53200000000000003</v>
      </c>
      <c r="N19" s="195">
        <v>0.54600000000000004</v>
      </c>
      <c r="O19" s="195">
        <v>0.3</v>
      </c>
      <c r="P19" s="195">
        <v>0.314</v>
      </c>
      <c r="Q19" s="195">
        <v>2.7E-2</v>
      </c>
      <c r="R19" s="195">
        <v>3.2000000000000001E-2</v>
      </c>
      <c r="S19" s="195">
        <v>0.12</v>
      </c>
      <c r="T19" s="195">
        <v>0.13</v>
      </c>
      <c r="U19" s="195"/>
      <c r="V19" s="195"/>
      <c r="W19" s="195"/>
      <c r="X19" s="195"/>
      <c r="Y19" s="195"/>
      <c r="Z19" s="195"/>
      <c r="AA19" s="195"/>
      <c r="AB19" s="195"/>
      <c r="AC19" s="12"/>
    </row>
    <row r="20" spans="1:29" x14ac:dyDescent="0.25">
      <c r="A20" s="94" t="s">
        <v>2182</v>
      </c>
      <c r="B20" s="195">
        <v>0.49177370471929571</v>
      </c>
      <c r="C20" s="195">
        <v>0.36801847308413915</v>
      </c>
      <c r="D20" s="195">
        <v>3.3410304517246359E-2</v>
      </c>
      <c r="E20" s="195">
        <v>0.1067975176793188</v>
      </c>
      <c r="F20" s="194">
        <v>1</v>
      </c>
      <c r="G20" s="196">
        <v>27716</v>
      </c>
      <c r="H20" s="195">
        <v>0.20979963211639049</v>
      </c>
      <c r="M20" s="195">
        <v>0.48599999999999999</v>
      </c>
      <c r="N20" s="195">
        <v>0.498</v>
      </c>
      <c r="O20" s="195">
        <v>0.36199999999999999</v>
      </c>
      <c r="P20" s="195">
        <v>0.374</v>
      </c>
      <c r="Q20" s="195">
        <v>3.1E-2</v>
      </c>
      <c r="R20" s="195">
        <v>3.5999999999999997E-2</v>
      </c>
      <c r="S20" s="195">
        <v>0.10299999999999999</v>
      </c>
      <c r="T20" s="195">
        <v>0.11</v>
      </c>
      <c r="U20" s="195"/>
      <c r="V20" s="195"/>
      <c r="W20" s="195"/>
      <c r="X20" s="195"/>
      <c r="Y20" s="195"/>
      <c r="Z20" s="195"/>
      <c r="AA20" s="195"/>
      <c r="AB20" s="195"/>
      <c r="AC20" s="12"/>
    </row>
    <row r="21" spans="1:29" x14ac:dyDescent="0.25">
      <c r="A21" s="94" t="s">
        <v>2225</v>
      </c>
      <c r="B21" s="195">
        <v>0.65889699401803969</v>
      </c>
      <c r="C21" s="195">
        <v>0.24496033904026104</v>
      </c>
      <c r="D21" s="195">
        <v>1.987736043655184E-2</v>
      </c>
      <c r="E21" s="195">
        <v>7.6265306505147484E-2</v>
      </c>
      <c r="F21" s="194">
        <v>1</v>
      </c>
      <c r="G21" s="196">
        <v>53327</v>
      </c>
      <c r="H21" s="195">
        <v>0.20426400683344251</v>
      </c>
      <c r="M21" s="195">
        <v>0.65500000000000003</v>
      </c>
      <c r="N21" s="195">
        <v>0.66300000000000003</v>
      </c>
      <c r="O21" s="195">
        <v>0.24099999999999999</v>
      </c>
      <c r="P21" s="195">
        <v>0.249</v>
      </c>
      <c r="Q21" s="195">
        <v>1.9E-2</v>
      </c>
      <c r="R21" s="195">
        <v>2.1000000000000001E-2</v>
      </c>
      <c r="S21" s="195">
        <v>7.3999999999999996E-2</v>
      </c>
      <c r="T21" s="195">
        <v>7.9000000000000001E-2</v>
      </c>
      <c r="U21" s="195"/>
      <c r="V21" s="195"/>
      <c r="W21" s="195"/>
      <c r="X21" s="195"/>
      <c r="Y21" s="195"/>
      <c r="Z21" s="195"/>
      <c r="AA21" s="195"/>
      <c r="AB21" s="195"/>
      <c r="AC21" s="12"/>
    </row>
    <row r="22" spans="1:29" x14ac:dyDescent="0.25">
      <c r="A22" s="94" t="s">
        <v>2268</v>
      </c>
      <c r="B22" s="195">
        <v>0.60711242822744949</v>
      </c>
      <c r="C22" s="195">
        <v>0.24330431561400259</v>
      </c>
      <c r="D22" s="195">
        <v>3.5043526578996113E-2</v>
      </c>
      <c r="E22" s="195">
        <v>0.11453972957955177</v>
      </c>
      <c r="F22" s="194">
        <v>1</v>
      </c>
      <c r="G22" s="196">
        <v>26995</v>
      </c>
      <c r="H22" s="195">
        <v>0.24211196613392169</v>
      </c>
      <c r="M22" s="195">
        <v>0.60099999999999998</v>
      </c>
      <c r="N22" s="195">
        <v>0.61299999999999999</v>
      </c>
      <c r="O22" s="195">
        <v>0.23799999999999999</v>
      </c>
      <c r="P22" s="195">
        <v>0.248</v>
      </c>
      <c r="Q22" s="195">
        <v>3.3000000000000002E-2</v>
      </c>
      <c r="R22" s="195">
        <v>3.6999999999999998E-2</v>
      </c>
      <c r="S22" s="195">
        <v>0.111</v>
      </c>
      <c r="T22" s="195">
        <v>0.11799999999999999</v>
      </c>
      <c r="U22" s="195"/>
      <c r="V22" s="195"/>
      <c r="W22" s="195"/>
      <c r="X22" s="195"/>
      <c r="Y22" s="195"/>
      <c r="Z22" s="195"/>
      <c r="AA22" s="195"/>
      <c r="AB22" s="195"/>
      <c r="AC22" s="12"/>
    </row>
    <row r="23" spans="1:29" x14ac:dyDescent="0.25">
      <c r="A23" s="94" t="s">
        <v>1495</v>
      </c>
      <c r="B23" s="195">
        <v>0.66040268456375839</v>
      </c>
      <c r="C23" s="195">
        <v>0.2</v>
      </c>
      <c r="D23" s="195">
        <v>4.2953020134228186E-2</v>
      </c>
      <c r="E23" s="195">
        <v>9.6644295302013419E-2</v>
      </c>
      <c r="F23" s="194">
        <v>1</v>
      </c>
      <c r="G23" s="196">
        <v>745</v>
      </c>
      <c r="H23" s="195">
        <v>0.17840038314176246</v>
      </c>
      <c r="M23" s="195">
        <v>0.626</v>
      </c>
      <c r="N23" s="195">
        <v>0.69399999999999995</v>
      </c>
      <c r="O23" s="195">
        <v>0.17299999999999999</v>
      </c>
      <c r="P23" s="195">
        <v>0.23</v>
      </c>
      <c r="Q23" s="195">
        <v>3.1E-2</v>
      </c>
      <c r="R23" s="195">
        <v>0.06</v>
      </c>
      <c r="S23" s="195">
        <v>7.6999999999999999E-2</v>
      </c>
      <c r="T23" s="195">
        <v>0.12</v>
      </c>
      <c r="U23" s="195"/>
      <c r="V23" s="195"/>
      <c r="W23" s="195"/>
      <c r="X23" s="195"/>
      <c r="Y23" s="195"/>
      <c r="Z23" s="195"/>
      <c r="AA23" s="195"/>
      <c r="AB23" s="195"/>
      <c r="AC23" s="12"/>
    </row>
    <row r="24" spans="1:29" x14ac:dyDescent="0.25">
      <c r="A24" s="94" t="s">
        <v>1538</v>
      </c>
      <c r="B24" s="195">
        <v>0.47024390243902436</v>
      </c>
      <c r="C24" s="195">
        <v>0.28000000000000003</v>
      </c>
      <c r="D24" s="195">
        <v>0.12195121951219512</v>
      </c>
      <c r="E24" s="195">
        <v>0.12780487804878049</v>
      </c>
      <c r="F24" s="194">
        <v>1</v>
      </c>
      <c r="G24" s="196">
        <v>1025</v>
      </c>
      <c r="H24" s="195">
        <v>0.17003981420039815</v>
      </c>
      <c r="M24" s="195">
        <v>0.44</v>
      </c>
      <c r="N24" s="195">
        <v>0.501</v>
      </c>
      <c r="O24" s="195">
        <v>0.253</v>
      </c>
      <c r="P24" s="195">
        <v>0.308</v>
      </c>
      <c r="Q24" s="195">
        <v>0.10299999999999999</v>
      </c>
      <c r="R24" s="195">
        <v>0.14299999999999999</v>
      </c>
      <c r="S24" s="195">
        <v>0.109</v>
      </c>
      <c r="T24" s="195">
        <v>0.15</v>
      </c>
      <c r="U24" s="195"/>
      <c r="V24" s="195"/>
      <c r="W24" s="195"/>
      <c r="X24" s="195"/>
      <c r="Y24" s="195"/>
      <c r="Z24" s="195"/>
      <c r="AA24" s="195"/>
      <c r="AB24" s="195"/>
      <c r="AC24" s="12"/>
    </row>
    <row r="25" spans="1:29" x14ac:dyDescent="0.25">
      <c r="A25" s="94" t="s">
        <v>1581</v>
      </c>
      <c r="B25" s="195">
        <v>0.65306122448979587</v>
      </c>
      <c r="C25" s="195">
        <v>0.23214285714285715</v>
      </c>
      <c r="D25" s="195">
        <v>7.6530612244897957E-3</v>
      </c>
      <c r="E25" s="195">
        <v>0.10714285714285714</v>
      </c>
      <c r="F25" s="194">
        <v>1</v>
      </c>
      <c r="G25" s="196">
        <v>1568</v>
      </c>
      <c r="H25" s="195">
        <v>0.16881998277347116</v>
      </c>
      <c r="M25" s="195">
        <v>0.629</v>
      </c>
      <c r="N25" s="195">
        <v>0.67600000000000005</v>
      </c>
      <c r="O25" s="195">
        <v>0.21199999999999999</v>
      </c>
      <c r="P25" s="195">
        <v>0.254</v>
      </c>
      <c r="Q25" s="195">
        <v>4.0000000000000001E-3</v>
      </c>
      <c r="R25" s="195">
        <v>1.2999999999999999E-2</v>
      </c>
      <c r="S25" s="195">
        <v>9.2999999999999999E-2</v>
      </c>
      <c r="T25" s="195">
        <v>0.123</v>
      </c>
      <c r="U25" s="195"/>
      <c r="V25" s="195"/>
      <c r="W25" s="195"/>
      <c r="X25" s="195"/>
      <c r="Y25" s="195"/>
      <c r="Z25" s="195"/>
      <c r="AA25" s="195"/>
      <c r="AB25" s="195"/>
      <c r="AC25" s="12"/>
    </row>
    <row r="26" spans="1:29" x14ac:dyDescent="0.25">
      <c r="A26" s="94" t="s">
        <v>1624</v>
      </c>
      <c r="B26" s="195">
        <v>0.53524804177545693</v>
      </c>
      <c r="C26" s="195">
        <v>0.31070496083550914</v>
      </c>
      <c r="D26" s="195">
        <v>5.4830287206266322E-2</v>
      </c>
      <c r="E26" s="195">
        <v>9.921671018276762E-2</v>
      </c>
      <c r="F26" s="194">
        <v>1</v>
      </c>
      <c r="G26" s="196">
        <v>383</v>
      </c>
      <c r="H26" s="195">
        <v>0.15066876475216365</v>
      </c>
      <c r="M26" s="195">
        <v>0.48499999999999999</v>
      </c>
      <c r="N26" s="195">
        <v>0.58499999999999996</v>
      </c>
      <c r="O26" s="195">
        <v>0.26600000000000001</v>
      </c>
      <c r="P26" s="195">
        <v>0.35899999999999999</v>
      </c>
      <c r="Q26" s="195">
        <v>3.5999999999999997E-2</v>
      </c>
      <c r="R26" s="195">
        <v>8.2000000000000003E-2</v>
      </c>
      <c r="S26" s="195">
        <v>7.2999999999999995E-2</v>
      </c>
      <c r="T26" s="195">
        <v>0.13300000000000001</v>
      </c>
      <c r="U26" s="195"/>
      <c r="V26" s="195"/>
      <c r="W26" s="195"/>
      <c r="X26" s="195"/>
      <c r="Y26" s="195"/>
      <c r="Z26" s="195"/>
      <c r="AA26" s="195"/>
      <c r="AB26" s="195"/>
      <c r="AC26" s="12"/>
    </row>
    <row r="27" spans="1:29" x14ac:dyDescent="0.25">
      <c r="A27" s="94" t="s">
        <v>1667</v>
      </c>
      <c r="B27" s="195">
        <v>0.8121739130434783</v>
      </c>
      <c r="C27" s="195">
        <v>0.10260869565217391</v>
      </c>
      <c r="D27" s="195">
        <v>1.391304347826087E-2</v>
      </c>
      <c r="E27" s="195">
        <v>7.1304347826086953E-2</v>
      </c>
      <c r="F27" s="194">
        <v>1</v>
      </c>
      <c r="G27" s="196">
        <v>575</v>
      </c>
      <c r="H27" s="195">
        <v>0.19478319783197831</v>
      </c>
      <c r="M27" s="195">
        <v>0.77800000000000002</v>
      </c>
      <c r="N27" s="195">
        <v>0.84199999999999997</v>
      </c>
      <c r="O27" s="195">
        <v>0.08</v>
      </c>
      <c r="P27" s="195">
        <v>0.13</v>
      </c>
      <c r="Q27" s="195">
        <v>7.0000000000000001E-3</v>
      </c>
      <c r="R27" s="195">
        <v>2.7E-2</v>
      </c>
      <c r="S27" s="195">
        <v>5.2999999999999999E-2</v>
      </c>
      <c r="T27" s="195">
        <v>9.5000000000000001E-2</v>
      </c>
      <c r="U27" s="195"/>
      <c r="V27" s="195"/>
      <c r="W27" s="195"/>
      <c r="X27" s="195"/>
      <c r="Y27" s="195"/>
      <c r="Z27" s="195"/>
      <c r="AA27" s="195"/>
      <c r="AB27" s="195"/>
      <c r="AC27" s="12"/>
    </row>
    <row r="28" spans="1:29" x14ac:dyDescent="0.25">
      <c r="A28" s="94" t="s">
        <v>1710</v>
      </c>
      <c r="B28" s="195">
        <v>0.61141804788213627</v>
      </c>
      <c r="C28" s="195">
        <v>0.26335174953959484</v>
      </c>
      <c r="D28" s="195">
        <v>3.8674033149171269E-2</v>
      </c>
      <c r="E28" s="195">
        <v>8.6556169429097607E-2</v>
      </c>
      <c r="F28" s="194">
        <v>1</v>
      </c>
      <c r="G28" s="196">
        <v>543</v>
      </c>
      <c r="H28" s="195">
        <v>0.17376</v>
      </c>
      <c r="M28" s="195">
        <v>0.56999999999999995</v>
      </c>
      <c r="N28" s="195">
        <v>0.65100000000000002</v>
      </c>
      <c r="O28" s="195">
        <v>0.22800000000000001</v>
      </c>
      <c r="P28" s="195">
        <v>0.30199999999999999</v>
      </c>
      <c r="Q28" s="195">
        <v>2.5000000000000001E-2</v>
      </c>
      <c r="R28" s="195">
        <v>5.8000000000000003E-2</v>
      </c>
      <c r="S28" s="195">
        <v>6.6000000000000003E-2</v>
      </c>
      <c r="T28" s="195">
        <v>0.113</v>
      </c>
      <c r="U28" s="195"/>
      <c r="V28" s="195"/>
      <c r="W28" s="195"/>
      <c r="X28" s="195"/>
      <c r="Y28" s="195"/>
      <c r="Z28" s="195"/>
      <c r="AA28" s="195"/>
      <c r="AB28" s="195"/>
      <c r="AC28" s="12"/>
    </row>
    <row r="29" spans="1:29" x14ac:dyDescent="0.25">
      <c r="A29" s="94" t="s">
        <v>1753</v>
      </c>
      <c r="B29" s="195">
        <v>0.73153575615474797</v>
      </c>
      <c r="C29" s="195">
        <v>0.11488862837045721</v>
      </c>
      <c r="D29" s="195">
        <v>2.8135990621336461E-2</v>
      </c>
      <c r="E29" s="195">
        <v>0.12543962485345839</v>
      </c>
      <c r="F29" s="194">
        <v>1</v>
      </c>
      <c r="G29" s="196">
        <v>853</v>
      </c>
      <c r="H29" s="195">
        <v>0.20886385896180215</v>
      </c>
      <c r="M29" s="195">
        <v>0.70099999999999996</v>
      </c>
      <c r="N29" s="195">
        <v>0.76</v>
      </c>
      <c r="O29" s="195">
        <v>9.5000000000000001E-2</v>
      </c>
      <c r="P29" s="195">
        <v>0.13800000000000001</v>
      </c>
      <c r="Q29" s="195">
        <v>1.9E-2</v>
      </c>
      <c r="R29" s="195">
        <v>4.2000000000000003E-2</v>
      </c>
      <c r="S29" s="195">
        <v>0.105</v>
      </c>
      <c r="T29" s="195">
        <v>0.14899999999999999</v>
      </c>
      <c r="U29" s="195"/>
      <c r="V29" s="195"/>
      <c r="W29" s="195"/>
      <c r="X29" s="195"/>
      <c r="Y29" s="195"/>
      <c r="Z29" s="195"/>
      <c r="AA29" s="195"/>
      <c r="AB29" s="195"/>
      <c r="AC29" s="12"/>
    </row>
    <row r="30" spans="1:29" x14ac:dyDescent="0.25">
      <c r="A30" s="94" t="s">
        <v>1796</v>
      </c>
      <c r="B30" s="195">
        <v>0.76967930029154519</v>
      </c>
      <c r="C30" s="195">
        <v>1.3119533527696793E-2</v>
      </c>
      <c r="D30" s="195">
        <v>3.2069970845481049E-2</v>
      </c>
      <c r="E30" s="195">
        <v>0.18513119533527697</v>
      </c>
      <c r="F30" s="194">
        <v>1</v>
      </c>
      <c r="G30" s="196">
        <v>686</v>
      </c>
      <c r="H30" s="195">
        <v>0.236144578313253</v>
      </c>
      <c r="M30" s="195">
        <v>0.73699999999999999</v>
      </c>
      <c r="N30" s="195">
        <v>0.8</v>
      </c>
      <c r="O30" s="195">
        <v>7.0000000000000001E-3</v>
      </c>
      <c r="P30" s="195">
        <v>2.5000000000000001E-2</v>
      </c>
      <c r="Q30" s="195">
        <v>2.1000000000000001E-2</v>
      </c>
      <c r="R30" s="195">
        <v>4.8000000000000001E-2</v>
      </c>
      <c r="S30" s="195">
        <v>0.158</v>
      </c>
      <c r="T30" s="195">
        <v>0.216</v>
      </c>
      <c r="U30" s="195"/>
      <c r="V30" s="195"/>
      <c r="W30" s="195"/>
      <c r="X30" s="195"/>
      <c r="Y30" s="195"/>
      <c r="Z30" s="195"/>
      <c r="AA30" s="195"/>
      <c r="AB30" s="195"/>
      <c r="AC30" s="12"/>
    </row>
    <row r="31" spans="1:29" x14ac:dyDescent="0.25">
      <c r="A31" s="94" t="s">
        <v>1839</v>
      </c>
      <c r="B31" s="195">
        <v>0.84510869565217395</v>
      </c>
      <c r="C31" s="195">
        <v>2.309782608695652E-2</v>
      </c>
      <c r="D31" s="195">
        <v>2.0380434782608696E-2</v>
      </c>
      <c r="E31" s="195">
        <v>0.11141304347826086</v>
      </c>
      <c r="F31" s="194">
        <v>1</v>
      </c>
      <c r="G31" s="196">
        <v>736</v>
      </c>
      <c r="H31" s="195">
        <v>0.21432731508444963</v>
      </c>
      <c r="M31" s="195">
        <v>0.81699999999999995</v>
      </c>
      <c r="N31" s="195">
        <v>0.86899999999999999</v>
      </c>
      <c r="O31" s="195">
        <v>1.4E-2</v>
      </c>
      <c r="P31" s="195">
        <v>3.6999999999999998E-2</v>
      </c>
      <c r="Q31" s="195">
        <v>1.2E-2</v>
      </c>
      <c r="R31" s="195">
        <v>3.3000000000000002E-2</v>
      </c>
      <c r="S31" s="195">
        <v>9.0999999999999998E-2</v>
      </c>
      <c r="T31" s="195">
        <v>0.13600000000000001</v>
      </c>
      <c r="U31" s="195"/>
      <c r="V31" s="195"/>
      <c r="W31" s="195"/>
      <c r="X31" s="195"/>
      <c r="Y31" s="195"/>
      <c r="Z31" s="195"/>
      <c r="AA31" s="195"/>
      <c r="AB31" s="195"/>
      <c r="AC31" s="12"/>
    </row>
    <row r="32" spans="1:29" x14ac:dyDescent="0.25">
      <c r="A32" s="94" t="s">
        <v>1882</v>
      </c>
      <c r="B32" s="195">
        <v>0.5049944506104328</v>
      </c>
      <c r="C32" s="195">
        <v>0.29078801331853499</v>
      </c>
      <c r="D32" s="195">
        <v>6.8812430632630414E-2</v>
      </c>
      <c r="E32" s="195">
        <v>0.13540510543840178</v>
      </c>
      <c r="F32" s="194">
        <v>1</v>
      </c>
      <c r="G32" s="196">
        <v>901</v>
      </c>
      <c r="H32" s="195">
        <v>0.17367000771010024</v>
      </c>
      <c r="M32" s="195">
        <v>0.47199999999999998</v>
      </c>
      <c r="N32" s="195">
        <v>0.53800000000000003</v>
      </c>
      <c r="O32" s="195">
        <v>0.26200000000000001</v>
      </c>
      <c r="P32" s="195">
        <v>0.32100000000000001</v>
      </c>
      <c r="Q32" s="195">
        <v>5.3999999999999999E-2</v>
      </c>
      <c r="R32" s="195">
        <v>8.6999999999999994E-2</v>
      </c>
      <c r="S32" s="195">
        <v>0.115</v>
      </c>
      <c r="T32" s="195">
        <v>0.159</v>
      </c>
      <c r="U32" s="195"/>
      <c r="V32" s="195"/>
      <c r="W32" s="195"/>
      <c r="X32" s="195"/>
      <c r="Y32" s="195"/>
      <c r="Z32" s="195"/>
      <c r="AA32" s="195"/>
      <c r="AB32" s="195"/>
      <c r="AC32" s="12"/>
    </row>
    <row r="33" spans="1:29" x14ac:dyDescent="0.25">
      <c r="A33" s="94" t="s">
        <v>1925</v>
      </c>
      <c r="B33" s="195">
        <v>0.40764331210191085</v>
      </c>
      <c r="C33" s="195">
        <v>0.5138004246284501</v>
      </c>
      <c r="D33" s="195">
        <v>1.9108280254777069E-2</v>
      </c>
      <c r="E33" s="195">
        <v>5.9447983014861996E-2</v>
      </c>
      <c r="F33" s="194">
        <v>1</v>
      </c>
      <c r="G33" s="196">
        <v>471</v>
      </c>
      <c r="H33" s="195">
        <v>0.15815983881799867</v>
      </c>
      <c r="M33" s="195">
        <v>0.36399999999999999</v>
      </c>
      <c r="N33" s="195">
        <v>0.45300000000000001</v>
      </c>
      <c r="O33" s="195">
        <v>0.46899999999999997</v>
      </c>
      <c r="P33" s="195">
        <v>0.55900000000000005</v>
      </c>
      <c r="Q33" s="195">
        <v>0.01</v>
      </c>
      <c r="R33" s="195">
        <v>3.5999999999999997E-2</v>
      </c>
      <c r="S33" s="195">
        <v>4.1000000000000002E-2</v>
      </c>
      <c r="T33" s="195">
        <v>8.5000000000000006E-2</v>
      </c>
      <c r="U33" s="195"/>
      <c r="V33" s="195"/>
      <c r="W33" s="195"/>
      <c r="X33" s="195"/>
      <c r="Y33" s="195"/>
      <c r="Z33" s="195"/>
      <c r="AA33" s="195"/>
      <c r="AB33" s="195"/>
      <c r="AC33" s="12"/>
    </row>
    <row r="34" spans="1:29" x14ac:dyDescent="0.25">
      <c r="A34" s="94" t="s">
        <v>1968</v>
      </c>
      <c r="B34" s="195">
        <v>0.56688741721854308</v>
      </c>
      <c r="C34" s="195">
        <v>0.32317880794701986</v>
      </c>
      <c r="D34" s="195">
        <v>1.3245033112582781E-2</v>
      </c>
      <c r="E34" s="195">
        <v>9.6688741721854307E-2</v>
      </c>
      <c r="F34" s="194">
        <v>1</v>
      </c>
      <c r="G34" s="196">
        <v>755</v>
      </c>
      <c r="H34" s="195">
        <v>0.17566309911586783</v>
      </c>
      <c r="M34" s="195">
        <v>0.53100000000000003</v>
      </c>
      <c r="N34" s="195">
        <v>0.60199999999999998</v>
      </c>
      <c r="O34" s="195">
        <v>0.29099999999999998</v>
      </c>
      <c r="P34" s="195">
        <v>0.35699999999999998</v>
      </c>
      <c r="Q34" s="195">
        <v>7.0000000000000001E-3</v>
      </c>
      <c r="R34" s="195">
        <v>2.4E-2</v>
      </c>
      <c r="S34" s="195">
        <v>7.8E-2</v>
      </c>
      <c r="T34" s="195">
        <v>0.12</v>
      </c>
      <c r="U34" s="195"/>
      <c r="V34" s="195"/>
      <c r="W34" s="195"/>
      <c r="X34" s="195"/>
      <c r="Y34" s="195"/>
      <c r="Z34" s="195"/>
      <c r="AA34" s="195"/>
      <c r="AB34" s="195"/>
      <c r="AC34" s="12"/>
    </row>
    <row r="35" spans="1:29" x14ac:dyDescent="0.25">
      <c r="A35" s="94" t="s">
        <v>2011</v>
      </c>
      <c r="B35" s="195">
        <v>0.80100755667506296</v>
      </c>
      <c r="C35" s="195">
        <v>7.556675062972292E-3</v>
      </c>
      <c r="D35" s="195">
        <v>1.5113350125944584E-2</v>
      </c>
      <c r="E35" s="195">
        <v>0.17632241813602015</v>
      </c>
      <c r="F35" s="194">
        <v>1</v>
      </c>
      <c r="G35" s="196">
        <v>397</v>
      </c>
      <c r="H35" s="195">
        <v>0.2159956474428727</v>
      </c>
      <c r="M35" s="195">
        <v>0.75900000000000001</v>
      </c>
      <c r="N35" s="195">
        <v>0.83699999999999997</v>
      </c>
      <c r="O35" s="195">
        <v>3.0000000000000001E-3</v>
      </c>
      <c r="P35" s="195">
        <v>2.1999999999999999E-2</v>
      </c>
      <c r="Q35" s="195">
        <v>7.0000000000000001E-3</v>
      </c>
      <c r="R35" s="195">
        <v>3.3000000000000002E-2</v>
      </c>
      <c r="S35" s="195">
        <v>0.14199999999999999</v>
      </c>
      <c r="T35" s="195">
        <v>0.217</v>
      </c>
      <c r="U35" s="195"/>
      <c r="V35" s="195"/>
      <c r="W35" s="195"/>
      <c r="X35" s="195"/>
      <c r="Y35" s="195"/>
      <c r="Z35" s="195"/>
      <c r="AA35" s="195"/>
      <c r="AB35" s="195"/>
      <c r="AC35" s="12"/>
    </row>
    <row r="36" spans="1:29" x14ac:dyDescent="0.25">
      <c r="A36" s="94" t="s">
        <v>2054</v>
      </c>
      <c r="B36" s="195">
        <v>0.47674418604651164</v>
      </c>
      <c r="C36" s="195">
        <v>0.2441860465116279</v>
      </c>
      <c r="D36" s="195">
        <v>0.11046511627906977</v>
      </c>
      <c r="E36" s="195">
        <v>0.16860465116279069</v>
      </c>
      <c r="F36" s="194">
        <v>1</v>
      </c>
      <c r="G36" s="196">
        <v>516</v>
      </c>
      <c r="H36" s="195">
        <v>0.18207480592801695</v>
      </c>
      <c r="M36" s="195">
        <v>0.434</v>
      </c>
      <c r="N36" s="195">
        <v>0.52</v>
      </c>
      <c r="O36" s="195">
        <v>0.20899999999999999</v>
      </c>
      <c r="P36" s="195">
        <v>0.28299999999999997</v>
      </c>
      <c r="Q36" s="195">
        <v>8.5999999999999993E-2</v>
      </c>
      <c r="R36" s="195">
        <v>0.14000000000000001</v>
      </c>
      <c r="S36" s="195">
        <v>0.13900000000000001</v>
      </c>
      <c r="T36" s="195">
        <v>0.20300000000000001</v>
      </c>
      <c r="U36" s="195"/>
      <c r="V36" s="195"/>
      <c r="W36" s="195"/>
      <c r="X36" s="195"/>
      <c r="Y36" s="195"/>
      <c r="Z36" s="195"/>
      <c r="AA36" s="195"/>
      <c r="AB36" s="195"/>
      <c r="AC36" s="12"/>
    </row>
    <row r="37" spans="1:29" x14ac:dyDescent="0.25">
      <c r="A37" s="94" t="s">
        <v>2097</v>
      </c>
      <c r="B37" s="195">
        <v>0.70588235294117652</v>
      </c>
      <c r="C37" s="195">
        <v>0.1642156862745098</v>
      </c>
      <c r="D37" s="195">
        <v>2.2058823529411766E-2</v>
      </c>
      <c r="E37" s="195">
        <v>0.10784313725490197</v>
      </c>
      <c r="F37" s="194">
        <v>1</v>
      </c>
      <c r="G37" s="196">
        <v>816</v>
      </c>
      <c r="H37" s="195">
        <v>0.17746846454980425</v>
      </c>
      <c r="M37" s="195">
        <v>0.67400000000000004</v>
      </c>
      <c r="N37" s="195">
        <v>0.73599999999999999</v>
      </c>
      <c r="O37" s="195">
        <v>0.14000000000000001</v>
      </c>
      <c r="P37" s="195">
        <v>0.191</v>
      </c>
      <c r="Q37" s="195">
        <v>1.4E-2</v>
      </c>
      <c r="R37" s="195">
        <v>3.5000000000000003E-2</v>
      </c>
      <c r="S37" s="195">
        <v>8.7999999999999995E-2</v>
      </c>
      <c r="T37" s="195">
        <v>0.13100000000000001</v>
      </c>
      <c r="U37" s="195"/>
      <c r="V37" s="195"/>
      <c r="W37" s="195"/>
      <c r="X37" s="195"/>
      <c r="Y37" s="195"/>
      <c r="Z37" s="195"/>
      <c r="AA37" s="195"/>
      <c r="AB37" s="195"/>
      <c r="AC37" s="12"/>
    </row>
    <row r="38" spans="1:29" x14ac:dyDescent="0.25">
      <c r="A38" s="94" t="s">
        <v>2140</v>
      </c>
      <c r="B38" s="195">
        <v>0.54608294930875578</v>
      </c>
      <c r="C38" s="195">
        <v>0.29723502304147464</v>
      </c>
      <c r="D38" s="195">
        <v>3.6866359447004608E-2</v>
      </c>
      <c r="E38" s="195">
        <v>0.11981566820276497</v>
      </c>
      <c r="F38" s="194">
        <v>1</v>
      </c>
      <c r="G38" s="196">
        <v>434</v>
      </c>
      <c r="H38" s="195">
        <v>0.14955203308063406</v>
      </c>
      <c r="M38" s="195">
        <v>0.499</v>
      </c>
      <c r="N38" s="195">
        <v>0.59199999999999997</v>
      </c>
      <c r="O38" s="195">
        <v>0.25600000000000001</v>
      </c>
      <c r="P38" s="195">
        <v>0.34200000000000003</v>
      </c>
      <c r="Q38" s="195">
        <v>2.3E-2</v>
      </c>
      <c r="R38" s="195">
        <v>5.8999999999999997E-2</v>
      </c>
      <c r="S38" s="195">
        <v>9.2999999999999999E-2</v>
      </c>
      <c r="T38" s="195">
        <v>0.154</v>
      </c>
      <c r="U38" s="195"/>
      <c r="V38" s="195"/>
      <c r="W38" s="195"/>
      <c r="X38" s="195"/>
      <c r="Y38" s="195"/>
      <c r="Z38" s="195"/>
      <c r="AA38" s="195"/>
      <c r="AB38" s="195"/>
      <c r="AC38" s="12"/>
    </row>
    <row r="39" spans="1:29" x14ac:dyDescent="0.25">
      <c r="A39" s="94" t="s">
        <v>2183</v>
      </c>
      <c r="B39" s="195">
        <v>0.51617250673854442</v>
      </c>
      <c r="C39" s="195">
        <v>0.35309973045822102</v>
      </c>
      <c r="D39" s="195">
        <v>3.2345013477088951E-2</v>
      </c>
      <c r="E39" s="195">
        <v>9.8382749326145547E-2</v>
      </c>
      <c r="F39" s="194">
        <v>1</v>
      </c>
      <c r="G39" s="196">
        <v>742</v>
      </c>
      <c r="H39" s="195">
        <v>0.17700381679389313</v>
      </c>
      <c r="M39" s="195">
        <v>0.48</v>
      </c>
      <c r="N39" s="195">
        <v>0.55200000000000005</v>
      </c>
      <c r="O39" s="195">
        <v>0.32</v>
      </c>
      <c r="P39" s="195">
        <v>0.38800000000000001</v>
      </c>
      <c r="Q39" s="195">
        <v>2.1999999999999999E-2</v>
      </c>
      <c r="R39" s="195">
        <v>4.8000000000000001E-2</v>
      </c>
      <c r="S39" s="195">
        <v>7.9000000000000001E-2</v>
      </c>
      <c r="T39" s="195">
        <v>0.122</v>
      </c>
      <c r="U39" s="195"/>
      <c r="V39" s="195"/>
      <c r="W39" s="195"/>
      <c r="X39" s="195"/>
      <c r="Y39" s="195"/>
      <c r="Z39" s="195"/>
      <c r="AA39" s="195"/>
      <c r="AB39" s="195"/>
      <c r="AC39" s="12"/>
    </row>
    <row r="40" spans="1:29" x14ac:dyDescent="0.25">
      <c r="A40" s="94" t="s">
        <v>2226</v>
      </c>
      <c r="B40" s="195">
        <v>0.7151639344262295</v>
      </c>
      <c r="C40" s="195">
        <v>0.19125683060109289</v>
      </c>
      <c r="D40" s="195">
        <v>3.9617486338797817E-2</v>
      </c>
      <c r="E40" s="195">
        <v>5.3961748633879779E-2</v>
      </c>
      <c r="F40" s="194">
        <v>1</v>
      </c>
      <c r="G40" s="196">
        <v>1464</v>
      </c>
      <c r="H40" s="195">
        <v>0.18195376584638329</v>
      </c>
      <c r="M40" s="195">
        <v>0.69199999999999995</v>
      </c>
      <c r="N40" s="195">
        <v>0.73799999999999999</v>
      </c>
      <c r="O40" s="195">
        <v>0.17199999999999999</v>
      </c>
      <c r="P40" s="195">
        <v>0.21199999999999999</v>
      </c>
      <c r="Q40" s="195">
        <v>3.1E-2</v>
      </c>
      <c r="R40" s="195">
        <v>5.0999999999999997E-2</v>
      </c>
      <c r="S40" s="195">
        <v>4.3999999999999997E-2</v>
      </c>
      <c r="T40" s="195">
        <v>6.7000000000000004E-2</v>
      </c>
      <c r="U40" s="195"/>
      <c r="V40" s="195"/>
      <c r="W40" s="195"/>
      <c r="X40" s="195"/>
      <c r="Y40" s="195"/>
      <c r="Z40" s="195"/>
      <c r="AA40" s="195"/>
      <c r="AB40" s="195"/>
      <c r="AC40" s="12"/>
    </row>
    <row r="41" spans="1:29" x14ac:dyDescent="0.25">
      <c r="A41" s="94" t="s">
        <v>2269</v>
      </c>
      <c r="B41" s="195">
        <v>0.6364764267990074</v>
      </c>
      <c r="C41" s="195">
        <v>0.18362282878411912</v>
      </c>
      <c r="D41" s="195">
        <v>6.4516129032258063E-2</v>
      </c>
      <c r="E41" s="195">
        <v>0.11538461538461539</v>
      </c>
      <c r="F41" s="194">
        <v>1</v>
      </c>
      <c r="G41" s="196">
        <v>806</v>
      </c>
      <c r="H41" s="195">
        <v>0.21908127208480566</v>
      </c>
      <c r="M41" s="195">
        <v>0.60299999999999998</v>
      </c>
      <c r="N41" s="195">
        <v>0.66900000000000004</v>
      </c>
      <c r="O41" s="195">
        <v>0.158</v>
      </c>
      <c r="P41" s="195">
        <v>0.21199999999999999</v>
      </c>
      <c r="Q41" s="195">
        <v>0.05</v>
      </c>
      <c r="R41" s="195">
        <v>8.4000000000000005E-2</v>
      </c>
      <c r="S41" s="195">
        <v>9.5000000000000001E-2</v>
      </c>
      <c r="T41" s="195">
        <v>0.13900000000000001</v>
      </c>
      <c r="U41" s="195"/>
      <c r="V41" s="195"/>
      <c r="W41" s="195"/>
      <c r="X41" s="195"/>
      <c r="Y41" s="195"/>
      <c r="Z41" s="195"/>
      <c r="AA41" s="195"/>
      <c r="AB41" s="195"/>
      <c r="AC41" s="12"/>
    </row>
    <row r="42" spans="1:29" x14ac:dyDescent="0.25">
      <c r="A42" s="94" t="s">
        <v>1582</v>
      </c>
      <c r="B42" s="195">
        <v>0.57499999999999996</v>
      </c>
      <c r="C42" s="195">
        <v>0.18124999999999999</v>
      </c>
      <c r="D42" s="195">
        <v>6.2500000000000003E-3</v>
      </c>
      <c r="E42" s="195">
        <v>0.23749999999999999</v>
      </c>
      <c r="F42" s="194">
        <v>1</v>
      </c>
      <c r="G42" s="196">
        <v>160</v>
      </c>
      <c r="H42" s="195">
        <v>4.6606466647247304E-2</v>
      </c>
      <c r="M42" s="195">
        <v>0.498</v>
      </c>
      <c r="N42" s="195">
        <v>0.64900000000000002</v>
      </c>
      <c r="O42" s="195">
        <v>0.129</v>
      </c>
      <c r="P42" s="195">
        <v>0.248</v>
      </c>
      <c r="Q42" s="195">
        <v>1E-3</v>
      </c>
      <c r="R42" s="195">
        <v>3.5000000000000003E-2</v>
      </c>
      <c r="S42" s="195">
        <v>0.17799999999999999</v>
      </c>
      <c r="T42" s="195">
        <v>0.309</v>
      </c>
      <c r="U42" s="195"/>
      <c r="V42" s="195"/>
      <c r="W42" s="195"/>
      <c r="X42" s="195"/>
      <c r="Y42" s="195"/>
      <c r="Z42" s="195"/>
      <c r="AA42" s="195"/>
      <c r="AB42" s="195"/>
      <c r="AC42" s="12"/>
    </row>
    <row r="43" spans="1:29" x14ac:dyDescent="0.25">
      <c r="A43" s="94" t="s">
        <v>1668</v>
      </c>
      <c r="B43" s="195">
        <v>0.64220183486238536</v>
      </c>
      <c r="C43" s="195">
        <v>7.3394495412844041E-2</v>
      </c>
      <c r="D43" s="195">
        <v>4.5871559633027525E-2</v>
      </c>
      <c r="E43" s="195">
        <v>0.23853211009174313</v>
      </c>
      <c r="F43" s="194">
        <v>1</v>
      </c>
      <c r="G43" s="196">
        <v>109</v>
      </c>
      <c r="H43" s="195">
        <v>6.3115228720324268E-2</v>
      </c>
      <c r="M43" s="195">
        <v>0.54900000000000004</v>
      </c>
      <c r="N43" s="195">
        <v>0.72599999999999998</v>
      </c>
      <c r="O43" s="195">
        <v>3.7999999999999999E-2</v>
      </c>
      <c r="P43" s="195">
        <v>0.13800000000000001</v>
      </c>
      <c r="Q43" s="195">
        <v>0.02</v>
      </c>
      <c r="R43" s="195">
        <v>0.10299999999999999</v>
      </c>
      <c r="S43" s="195">
        <v>0.16800000000000001</v>
      </c>
      <c r="T43" s="195">
        <v>0.32700000000000001</v>
      </c>
      <c r="U43" s="195"/>
      <c r="V43" s="195"/>
      <c r="W43" s="195"/>
      <c r="X43" s="195"/>
      <c r="Y43" s="195"/>
      <c r="Z43" s="195"/>
      <c r="AA43" s="195"/>
      <c r="AB43" s="195"/>
      <c r="AC43" s="12"/>
    </row>
    <row r="44" spans="1:29" x14ac:dyDescent="0.25">
      <c r="A44" s="94" t="s">
        <v>1711</v>
      </c>
      <c r="B44" s="195">
        <v>0.63725490196078427</v>
      </c>
      <c r="C44" s="195">
        <v>9.8039215686274508E-2</v>
      </c>
      <c r="D44" s="195">
        <v>0.11764705882352941</v>
      </c>
      <c r="E44" s="195">
        <v>0.14705882352941177</v>
      </c>
      <c r="F44" s="194">
        <v>1</v>
      </c>
      <c r="G44" s="196">
        <v>102</v>
      </c>
      <c r="H44" s="195">
        <v>7.4289876183539688E-2</v>
      </c>
      <c r="M44" s="195">
        <v>0.54100000000000004</v>
      </c>
      <c r="N44" s="195">
        <v>0.72399999999999998</v>
      </c>
      <c r="O44" s="195">
        <v>5.3999999999999999E-2</v>
      </c>
      <c r="P44" s="195">
        <v>0.17100000000000001</v>
      </c>
      <c r="Q44" s="195">
        <v>6.9000000000000006E-2</v>
      </c>
      <c r="R44" s="195">
        <v>0.19400000000000001</v>
      </c>
      <c r="S44" s="195">
        <v>9.0999999999999998E-2</v>
      </c>
      <c r="T44" s="195">
        <v>0.22900000000000001</v>
      </c>
      <c r="U44" s="195"/>
      <c r="V44" s="195"/>
      <c r="W44" s="195"/>
      <c r="X44" s="195"/>
      <c r="Y44" s="195"/>
      <c r="Z44" s="195"/>
      <c r="AA44" s="195"/>
      <c r="AB44" s="195"/>
      <c r="AC44" s="12"/>
    </row>
    <row r="45" spans="1:29" x14ac:dyDescent="0.25">
      <c r="A45" s="94" t="s">
        <v>1754</v>
      </c>
      <c r="B45" s="195">
        <v>0.59763313609467461</v>
      </c>
      <c r="C45" s="195">
        <v>5.9171597633136092E-2</v>
      </c>
      <c r="D45" s="195">
        <v>3.5502958579881658E-2</v>
      </c>
      <c r="E45" s="195">
        <v>0.30769230769230771</v>
      </c>
      <c r="F45" s="194">
        <v>1</v>
      </c>
      <c r="G45" s="196">
        <v>169</v>
      </c>
      <c r="H45" s="195">
        <v>8.3704804358593357E-2</v>
      </c>
      <c r="M45" s="195">
        <v>0.52200000000000002</v>
      </c>
      <c r="N45" s="195">
        <v>0.66900000000000004</v>
      </c>
      <c r="O45" s="195">
        <v>3.2000000000000001E-2</v>
      </c>
      <c r="P45" s="195">
        <v>0.105</v>
      </c>
      <c r="Q45" s="195">
        <v>1.6E-2</v>
      </c>
      <c r="R45" s="195">
        <v>7.4999999999999997E-2</v>
      </c>
      <c r="S45" s="195">
        <v>0.24299999999999999</v>
      </c>
      <c r="T45" s="195">
        <v>0.38100000000000001</v>
      </c>
      <c r="U45" s="195"/>
      <c r="V45" s="195"/>
      <c r="W45" s="195"/>
      <c r="X45" s="195"/>
      <c r="Y45" s="195"/>
      <c r="Z45" s="195"/>
      <c r="AA45" s="195"/>
      <c r="AB45" s="195"/>
      <c r="AC45" s="12"/>
    </row>
    <row r="46" spans="1:29" x14ac:dyDescent="0.25">
      <c r="A46" s="94" t="s">
        <v>1797</v>
      </c>
      <c r="B46" s="195">
        <v>0.61497326203208558</v>
      </c>
      <c r="C46" s="195">
        <v>5.3475935828877002E-3</v>
      </c>
      <c r="D46" s="195">
        <v>4.2780748663101602E-2</v>
      </c>
      <c r="E46" s="195">
        <v>0.33689839572192515</v>
      </c>
      <c r="F46" s="194">
        <v>1</v>
      </c>
      <c r="G46" s="196">
        <v>187</v>
      </c>
      <c r="H46" s="195">
        <v>9.6242923314462173E-2</v>
      </c>
      <c r="M46" s="195">
        <v>0.54400000000000004</v>
      </c>
      <c r="N46" s="195">
        <v>0.68200000000000005</v>
      </c>
      <c r="O46" s="195">
        <v>1E-3</v>
      </c>
      <c r="P46" s="195">
        <v>0.03</v>
      </c>
      <c r="Q46" s="195">
        <v>2.1999999999999999E-2</v>
      </c>
      <c r="R46" s="195">
        <v>8.2000000000000003E-2</v>
      </c>
      <c r="S46" s="195">
        <v>0.27300000000000002</v>
      </c>
      <c r="T46" s="195">
        <v>0.40699999999999997</v>
      </c>
      <c r="U46" s="195"/>
      <c r="V46" s="195"/>
      <c r="W46" s="195"/>
      <c r="X46" s="195"/>
      <c r="Y46" s="195"/>
      <c r="Z46" s="195"/>
      <c r="AA46" s="195"/>
      <c r="AB46" s="195"/>
      <c r="AC46" s="12"/>
    </row>
    <row r="47" spans="1:29" x14ac:dyDescent="0.25">
      <c r="A47" s="94" t="s">
        <v>1840</v>
      </c>
      <c r="B47" s="195">
        <v>0.76793248945147674</v>
      </c>
      <c r="C47" s="195">
        <v>8.4388185654008432E-3</v>
      </c>
      <c r="D47" s="195">
        <v>4.6413502109704644E-2</v>
      </c>
      <c r="E47" s="195">
        <v>0.17721518987341772</v>
      </c>
      <c r="F47" s="194">
        <v>1</v>
      </c>
      <c r="G47" s="196">
        <v>237</v>
      </c>
      <c r="H47" s="195">
        <v>0.1017167381974249</v>
      </c>
      <c r="M47" s="195">
        <v>0.71</v>
      </c>
      <c r="N47" s="195">
        <v>0.81699999999999995</v>
      </c>
      <c r="O47" s="195">
        <v>2E-3</v>
      </c>
      <c r="P47" s="195">
        <v>0.03</v>
      </c>
      <c r="Q47" s="195">
        <v>2.5999999999999999E-2</v>
      </c>
      <c r="R47" s="195">
        <v>8.1000000000000003E-2</v>
      </c>
      <c r="S47" s="195">
        <v>0.13400000000000001</v>
      </c>
      <c r="T47" s="195">
        <v>0.23100000000000001</v>
      </c>
      <c r="U47" s="195"/>
      <c r="V47" s="195"/>
      <c r="W47" s="195"/>
      <c r="X47" s="195"/>
      <c r="Y47" s="195"/>
      <c r="Z47" s="195"/>
      <c r="AA47" s="195"/>
      <c r="AB47" s="195"/>
      <c r="AC47" s="12"/>
    </row>
    <row r="48" spans="1:29" x14ac:dyDescent="0.25">
      <c r="A48" s="94" t="s">
        <v>2098</v>
      </c>
      <c r="B48" s="195">
        <v>0.63829787234042556</v>
      </c>
      <c r="C48" s="195">
        <v>7.2340425531914887E-2</v>
      </c>
      <c r="D48" s="195">
        <v>4.6808510638297871E-2</v>
      </c>
      <c r="E48" s="195">
        <v>0.24255319148936169</v>
      </c>
      <c r="F48" s="194">
        <v>1</v>
      </c>
      <c r="G48" s="196">
        <v>235</v>
      </c>
      <c r="H48" s="195">
        <v>6.4137554585152842E-2</v>
      </c>
      <c r="M48" s="195">
        <v>0.57499999999999996</v>
      </c>
      <c r="N48" s="195">
        <v>0.69699999999999995</v>
      </c>
      <c r="O48" s="195">
        <v>4.5999999999999999E-2</v>
      </c>
      <c r="P48" s="195">
        <v>0.113</v>
      </c>
      <c r="Q48" s="195">
        <v>2.5999999999999999E-2</v>
      </c>
      <c r="R48" s="195">
        <v>8.2000000000000003E-2</v>
      </c>
      <c r="S48" s="195">
        <v>0.192</v>
      </c>
      <c r="T48" s="195">
        <v>0.30099999999999999</v>
      </c>
      <c r="U48" s="195"/>
      <c r="V48" s="195"/>
      <c r="W48" s="195"/>
      <c r="X48" s="195"/>
      <c r="Y48" s="195"/>
      <c r="Z48" s="195"/>
      <c r="AA48" s="195"/>
      <c r="AB48" s="195"/>
      <c r="AC48" s="12"/>
    </row>
    <row r="49" spans="1:29" x14ac:dyDescent="0.25">
      <c r="A49" s="94" t="s">
        <v>2227</v>
      </c>
      <c r="B49" s="195">
        <v>0.68292682926829273</v>
      </c>
      <c r="C49" s="195">
        <v>9.1463414634146339E-2</v>
      </c>
      <c r="D49" s="195">
        <v>9.7560975609756101E-2</v>
      </c>
      <c r="E49" s="195">
        <v>0.12804878048780488</v>
      </c>
      <c r="F49" s="194">
        <v>1</v>
      </c>
      <c r="G49" s="196">
        <v>164</v>
      </c>
      <c r="H49" s="195">
        <v>5.9788552679547941E-2</v>
      </c>
      <c r="M49" s="195">
        <v>0.60799999999999998</v>
      </c>
      <c r="N49" s="195">
        <v>0.749</v>
      </c>
      <c r="O49" s="195">
        <v>5.6000000000000001E-2</v>
      </c>
      <c r="P49" s="195">
        <v>0.14499999999999999</v>
      </c>
      <c r="Q49" s="195">
        <v>6.0999999999999999E-2</v>
      </c>
      <c r="R49" s="195">
        <v>0.153</v>
      </c>
      <c r="S49" s="195">
        <v>8.5000000000000006E-2</v>
      </c>
      <c r="T49" s="195">
        <v>0.188</v>
      </c>
      <c r="U49" s="195"/>
      <c r="V49" s="195"/>
      <c r="W49" s="195"/>
      <c r="X49" s="195"/>
      <c r="Y49" s="195"/>
      <c r="Z49" s="195"/>
      <c r="AA49" s="195"/>
      <c r="AB49" s="195"/>
      <c r="AC49" s="12"/>
    </row>
    <row r="50" spans="1:29" x14ac:dyDescent="0.25">
      <c r="A50" s="94" t="s">
        <v>2270</v>
      </c>
      <c r="B50" s="195">
        <v>0.61111111111111116</v>
      </c>
      <c r="C50" s="195">
        <v>7.407407407407407E-2</v>
      </c>
      <c r="D50" s="195">
        <v>0.10185185185185185</v>
      </c>
      <c r="E50" s="195">
        <v>0.21296296296296297</v>
      </c>
      <c r="F50" s="194">
        <v>1</v>
      </c>
      <c r="G50" s="196">
        <v>108</v>
      </c>
      <c r="H50" s="195">
        <v>8.4705882352941173E-2</v>
      </c>
      <c r="M50" s="195">
        <v>0.51700000000000002</v>
      </c>
      <c r="N50" s="195">
        <v>0.69799999999999995</v>
      </c>
      <c r="O50" s="195">
        <v>3.7999999999999999E-2</v>
      </c>
      <c r="P50" s="195">
        <v>0.13900000000000001</v>
      </c>
      <c r="Q50" s="195">
        <v>5.8000000000000003E-2</v>
      </c>
      <c r="R50" s="195">
        <v>0.17299999999999999</v>
      </c>
      <c r="S50" s="195">
        <v>0.14599999999999999</v>
      </c>
      <c r="T50" s="195">
        <v>0.29899999999999999</v>
      </c>
      <c r="U50" s="195"/>
      <c r="V50" s="195"/>
      <c r="W50" s="195"/>
      <c r="X50" s="195"/>
      <c r="Y50" s="195"/>
      <c r="Z50" s="195"/>
      <c r="AA50" s="195"/>
      <c r="AB50" s="195"/>
      <c r="AC50" s="12"/>
    </row>
    <row r="51" spans="1:29" x14ac:dyDescent="0.25">
      <c r="A51" s="94" t="s">
        <v>1497</v>
      </c>
      <c r="B51" s="195">
        <v>0.45004344048653344</v>
      </c>
      <c r="C51" s="195">
        <v>0.11120764552562988</v>
      </c>
      <c r="D51" s="195">
        <v>3.996524761077324E-2</v>
      </c>
      <c r="E51" s="195">
        <v>0.39878366637706342</v>
      </c>
      <c r="F51" s="194">
        <v>1</v>
      </c>
      <c r="G51" s="196">
        <v>1151</v>
      </c>
      <c r="H51" s="195">
        <v>0.57492507492507494</v>
      </c>
      <c r="M51" s="195">
        <v>0.42199999999999999</v>
      </c>
      <c r="N51" s="195">
        <v>0.47899999999999998</v>
      </c>
      <c r="O51" s="195">
        <v>9.4E-2</v>
      </c>
      <c r="P51" s="195">
        <v>0.13100000000000001</v>
      </c>
      <c r="Q51" s="195">
        <v>0.03</v>
      </c>
      <c r="R51" s="195">
        <v>5.2999999999999999E-2</v>
      </c>
      <c r="S51" s="195">
        <v>0.371</v>
      </c>
      <c r="T51" s="195">
        <v>0.42699999999999999</v>
      </c>
      <c r="U51" s="195"/>
      <c r="V51" s="195"/>
      <c r="W51" s="195"/>
      <c r="X51" s="195"/>
      <c r="Y51" s="195"/>
      <c r="Z51" s="195"/>
      <c r="AA51" s="195"/>
      <c r="AB51" s="195"/>
      <c r="AC51" s="12"/>
    </row>
    <row r="52" spans="1:29" x14ac:dyDescent="0.25">
      <c r="A52" s="94" t="s">
        <v>1540</v>
      </c>
      <c r="B52" s="195">
        <v>0.38786516853932584</v>
      </c>
      <c r="C52" s="195">
        <v>0.14022471910112361</v>
      </c>
      <c r="D52" s="195">
        <v>5.7528089887640452E-2</v>
      </c>
      <c r="E52" s="195">
        <v>0.41438202247191014</v>
      </c>
      <c r="F52" s="194">
        <v>1</v>
      </c>
      <c r="G52" s="196">
        <v>2225</v>
      </c>
      <c r="H52" s="195">
        <v>0.6760862959586752</v>
      </c>
      <c r="M52" s="195">
        <v>0.36799999999999999</v>
      </c>
      <c r="N52" s="195">
        <v>0.40799999999999997</v>
      </c>
      <c r="O52" s="195">
        <v>0.126</v>
      </c>
      <c r="P52" s="195">
        <v>0.155</v>
      </c>
      <c r="Q52" s="195">
        <v>4.9000000000000002E-2</v>
      </c>
      <c r="R52" s="195">
        <v>6.8000000000000005E-2</v>
      </c>
      <c r="S52" s="195">
        <v>0.39400000000000002</v>
      </c>
      <c r="T52" s="195">
        <v>0.435</v>
      </c>
      <c r="U52" s="195"/>
      <c r="V52" s="195"/>
      <c r="W52" s="195"/>
      <c r="X52" s="195"/>
      <c r="Y52" s="195"/>
      <c r="Z52" s="195"/>
      <c r="AA52" s="195"/>
      <c r="AB52" s="195"/>
      <c r="AC52" s="12"/>
    </row>
    <row r="53" spans="1:29" x14ac:dyDescent="0.25">
      <c r="A53" s="94" t="s">
        <v>1583</v>
      </c>
      <c r="B53" s="195">
        <v>0.57828282828282829</v>
      </c>
      <c r="C53" s="195">
        <v>0.19083694083694083</v>
      </c>
      <c r="D53" s="195">
        <v>1.1904761904761904E-2</v>
      </c>
      <c r="E53" s="195">
        <v>0.21897546897546896</v>
      </c>
      <c r="F53" s="194">
        <v>1</v>
      </c>
      <c r="G53" s="196">
        <v>2772</v>
      </c>
      <c r="H53" s="195">
        <v>0.55718592964824121</v>
      </c>
      <c r="M53" s="195">
        <v>0.56000000000000005</v>
      </c>
      <c r="N53" s="195">
        <v>0.59699999999999998</v>
      </c>
      <c r="O53" s="195">
        <v>0.17699999999999999</v>
      </c>
      <c r="P53" s="195">
        <v>0.20599999999999999</v>
      </c>
      <c r="Q53" s="195">
        <v>8.0000000000000002E-3</v>
      </c>
      <c r="R53" s="195">
        <v>1.7000000000000001E-2</v>
      </c>
      <c r="S53" s="195">
        <v>0.20399999999999999</v>
      </c>
      <c r="T53" s="195">
        <v>0.23499999999999999</v>
      </c>
      <c r="U53" s="195"/>
      <c r="V53" s="195"/>
      <c r="W53" s="195"/>
      <c r="X53" s="195"/>
      <c r="Y53" s="195"/>
      <c r="Z53" s="195"/>
      <c r="AA53" s="195"/>
      <c r="AB53" s="195"/>
      <c r="AC53" s="12"/>
    </row>
    <row r="54" spans="1:29" x14ac:dyDescent="0.25">
      <c r="A54" s="94" t="s">
        <v>1626</v>
      </c>
      <c r="B54" s="195">
        <v>0.57407407407407407</v>
      </c>
      <c r="C54" s="195">
        <v>0.21296296296296297</v>
      </c>
      <c r="D54" s="195">
        <v>6.7460317460317457E-2</v>
      </c>
      <c r="E54" s="195">
        <v>0.14550264550264549</v>
      </c>
      <c r="F54" s="194">
        <v>1</v>
      </c>
      <c r="G54" s="196">
        <v>756</v>
      </c>
      <c r="H54" s="195">
        <v>0.66784452296819785</v>
      </c>
      <c r="M54" s="195">
        <v>0.53900000000000003</v>
      </c>
      <c r="N54" s="195">
        <v>0.60899999999999999</v>
      </c>
      <c r="O54" s="195">
        <v>0.185</v>
      </c>
      <c r="P54" s="195">
        <v>0.24399999999999999</v>
      </c>
      <c r="Q54" s="195">
        <v>5.1999999999999998E-2</v>
      </c>
      <c r="R54" s="195">
        <v>8.7999999999999995E-2</v>
      </c>
      <c r="S54" s="195">
        <v>0.122</v>
      </c>
      <c r="T54" s="195">
        <v>0.17199999999999999</v>
      </c>
      <c r="U54" s="195"/>
      <c r="V54" s="195"/>
      <c r="W54" s="195"/>
      <c r="X54" s="195"/>
      <c r="Y54" s="195"/>
      <c r="Z54" s="195"/>
      <c r="AA54" s="195"/>
      <c r="AB54" s="195"/>
      <c r="AC54" s="12"/>
    </row>
    <row r="55" spans="1:29" x14ac:dyDescent="0.25">
      <c r="A55" s="94" t="s">
        <v>1669</v>
      </c>
      <c r="B55" s="195">
        <v>0.71447368421052626</v>
      </c>
      <c r="C55" s="195">
        <v>0.11052631578947368</v>
      </c>
      <c r="D55" s="195">
        <v>4.736842105263158E-2</v>
      </c>
      <c r="E55" s="195">
        <v>0.12763157894736843</v>
      </c>
      <c r="F55" s="194">
        <v>1</v>
      </c>
      <c r="G55" s="196">
        <v>760</v>
      </c>
      <c r="H55" s="195">
        <v>0.5757575757575758</v>
      </c>
      <c r="M55" s="195">
        <v>0.68100000000000005</v>
      </c>
      <c r="N55" s="195">
        <v>0.745</v>
      </c>
      <c r="O55" s="195">
        <v>0.09</v>
      </c>
      <c r="P55" s="195">
        <v>0.13500000000000001</v>
      </c>
      <c r="Q55" s="195">
        <v>3.4000000000000002E-2</v>
      </c>
      <c r="R55" s="195">
        <v>6.5000000000000002E-2</v>
      </c>
      <c r="S55" s="195">
        <v>0.106</v>
      </c>
      <c r="T55" s="195">
        <v>0.153</v>
      </c>
      <c r="U55" s="195"/>
      <c r="V55" s="195"/>
      <c r="W55" s="195"/>
      <c r="X55" s="195"/>
      <c r="Y55" s="195"/>
      <c r="Z55" s="195"/>
      <c r="AA55" s="195"/>
      <c r="AB55" s="195"/>
      <c r="AC55" s="12"/>
    </row>
    <row r="56" spans="1:29" x14ac:dyDescent="0.25">
      <c r="A56" s="94" t="s">
        <v>1712</v>
      </c>
      <c r="B56" s="195">
        <v>0.46329113924050636</v>
      </c>
      <c r="C56" s="195">
        <v>0.20253164556962025</v>
      </c>
      <c r="D56" s="195">
        <v>3.0379746835443037E-2</v>
      </c>
      <c r="E56" s="195">
        <v>0.30379746835443039</v>
      </c>
      <c r="F56" s="194">
        <v>1</v>
      </c>
      <c r="G56" s="196">
        <v>790</v>
      </c>
      <c r="H56" s="195">
        <v>0.57706355003652299</v>
      </c>
      <c r="M56" s="195">
        <v>0.42899999999999999</v>
      </c>
      <c r="N56" s="195">
        <v>0.498</v>
      </c>
      <c r="O56" s="195">
        <v>0.17599999999999999</v>
      </c>
      <c r="P56" s="195">
        <v>0.23200000000000001</v>
      </c>
      <c r="Q56" s="195">
        <v>0.02</v>
      </c>
      <c r="R56" s="195">
        <v>4.4999999999999998E-2</v>
      </c>
      <c r="S56" s="195">
        <v>0.27300000000000002</v>
      </c>
      <c r="T56" s="195">
        <v>0.33700000000000002</v>
      </c>
      <c r="U56" s="195"/>
      <c r="V56" s="195"/>
      <c r="W56" s="195"/>
      <c r="X56" s="195"/>
      <c r="Y56" s="195"/>
      <c r="Z56" s="195"/>
      <c r="AA56" s="195"/>
      <c r="AB56" s="195"/>
      <c r="AC56" s="12"/>
    </row>
    <row r="57" spans="1:29" x14ac:dyDescent="0.25">
      <c r="A57" s="94" t="s">
        <v>1755</v>
      </c>
      <c r="B57" s="195">
        <v>0.71719858156028371</v>
      </c>
      <c r="C57" s="195">
        <v>8.5992907801418439E-2</v>
      </c>
      <c r="D57" s="195">
        <v>2.0390070921985817E-2</v>
      </c>
      <c r="E57" s="195">
        <v>0.17641843971631205</v>
      </c>
      <c r="F57" s="194">
        <v>1</v>
      </c>
      <c r="G57" s="196">
        <v>1128</v>
      </c>
      <c r="H57" s="195">
        <v>0.52908067542213888</v>
      </c>
      <c r="M57" s="195">
        <v>0.69</v>
      </c>
      <c r="N57" s="195">
        <v>0.74299999999999999</v>
      </c>
      <c r="O57" s="195">
        <v>7.0999999999999994E-2</v>
      </c>
      <c r="P57" s="195">
        <v>0.104</v>
      </c>
      <c r="Q57" s="195">
        <v>1.4E-2</v>
      </c>
      <c r="R57" s="195">
        <v>0.03</v>
      </c>
      <c r="S57" s="195">
        <v>0.155</v>
      </c>
      <c r="T57" s="195">
        <v>0.2</v>
      </c>
      <c r="U57" s="195"/>
      <c r="V57" s="195"/>
      <c r="W57" s="195"/>
      <c r="X57" s="195"/>
      <c r="Y57" s="195"/>
      <c r="Z57" s="195"/>
      <c r="AA57" s="195"/>
      <c r="AB57" s="195"/>
      <c r="AC57" s="12"/>
    </row>
    <row r="58" spans="1:29" x14ac:dyDescent="0.25">
      <c r="A58" s="94" t="s">
        <v>1798</v>
      </c>
      <c r="B58" s="195">
        <v>0.78564206268958547</v>
      </c>
      <c r="C58" s="195">
        <v>2.3255813953488372E-2</v>
      </c>
      <c r="D58" s="195">
        <v>2.2244691607684528E-2</v>
      </c>
      <c r="E58" s="195">
        <v>0.16885743174924167</v>
      </c>
      <c r="F58" s="194">
        <v>1</v>
      </c>
      <c r="G58" s="196">
        <v>989</v>
      </c>
      <c r="H58" s="195">
        <v>0.60415394013439216</v>
      </c>
      <c r="M58" s="195">
        <v>0.75900000000000001</v>
      </c>
      <c r="N58" s="195">
        <v>0.81</v>
      </c>
      <c r="O58" s="195">
        <v>1.6E-2</v>
      </c>
      <c r="P58" s="195">
        <v>3.5000000000000003E-2</v>
      </c>
      <c r="Q58" s="195">
        <v>1.4999999999999999E-2</v>
      </c>
      <c r="R58" s="195">
        <v>3.3000000000000002E-2</v>
      </c>
      <c r="S58" s="195">
        <v>0.14699999999999999</v>
      </c>
      <c r="T58" s="195">
        <v>0.193</v>
      </c>
      <c r="U58" s="195"/>
      <c r="V58" s="195"/>
      <c r="W58" s="195"/>
      <c r="X58" s="195"/>
      <c r="Y58" s="195"/>
      <c r="Z58" s="195"/>
      <c r="AA58" s="195"/>
      <c r="AB58" s="195"/>
      <c r="AC58" s="12"/>
    </row>
    <row r="59" spans="1:29" x14ac:dyDescent="0.25">
      <c r="A59" s="94" t="s">
        <v>1841</v>
      </c>
      <c r="B59" s="195">
        <v>0.7365684575389948</v>
      </c>
      <c r="C59" s="195">
        <v>3.4662045060658578E-2</v>
      </c>
      <c r="D59" s="195">
        <v>3.2062391681109186E-2</v>
      </c>
      <c r="E59" s="195">
        <v>0.19670710571923744</v>
      </c>
      <c r="F59" s="194">
        <v>1</v>
      </c>
      <c r="G59" s="196">
        <v>1154</v>
      </c>
      <c r="H59" s="195">
        <v>0.54102203469292076</v>
      </c>
      <c r="M59" s="195">
        <v>0.71</v>
      </c>
      <c r="N59" s="195">
        <v>0.76100000000000001</v>
      </c>
      <c r="O59" s="195">
        <v>2.5999999999999999E-2</v>
      </c>
      <c r="P59" s="195">
        <v>4.7E-2</v>
      </c>
      <c r="Q59" s="195">
        <v>2.3E-2</v>
      </c>
      <c r="R59" s="195">
        <v>4.3999999999999997E-2</v>
      </c>
      <c r="S59" s="195">
        <v>0.17499999999999999</v>
      </c>
      <c r="T59" s="195">
        <v>0.221</v>
      </c>
      <c r="U59" s="195"/>
      <c r="V59" s="195"/>
      <c r="W59" s="195"/>
      <c r="X59" s="195"/>
      <c r="Y59" s="195"/>
      <c r="Z59" s="195"/>
      <c r="AA59" s="195"/>
      <c r="AB59" s="195"/>
      <c r="AC59" s="12"/>
    </row>
    <row r="60" spans="1:29" x14ac:dyDescent="0.25">
      <c r="A60" s="94" t="s">
        <v>1884</v>
      </c>
      <c r="B60" s="195">
        <v>0.53719552337063858</v>
      </c>
      <c r="C60" s="195">
        <v>0.21000658327847269</v>
      </c>
      <c r="D60" s="195">
        <v>5.4641211323238972E-2</v>
      </c>
      <c r="E60" s="195">
        <v>0.19815668202764977</v>
      </c>
      <c r="F60" s="194">
        <v>1</v>
      </c>
      <c r="G60" s="196">
        <v>1519</v>
      </c>
      <c r="H60" s="195">
        <v>0.57822611343738106</v>
      </c>
      <c r="M60" s="195">
        <v>0.51200000000000001</v>
      </c>
      <c r="N60" s="195">
        <v>0.56200000000000006</v>
      </c>
      <c r="O60" s="195">
        <v>0.19</v>
      </c>
      <c r="P60" s="195">
        <v>0.23100000000000001</v>
      </c>
      <c r="Q60" s="195">
        <v>4.3999999999999997E-2</v>
      </c>
      <c r="R60" s="195">
        <v>6.7000000000000004E-2</v>
      </c>
      <c r="S60" s="195">
        <v>0.17899999999999999</v>
      </c>
      <c r="T60" s="195">
        <v>0.219</v>
      </c>
      <c r="U60" s="195"/>
      <c r="V60" s="195"/>
      <c r="W60" s="195"/>
      <c r="X60" s="195"/>
      <c r="Y60" s="195"/>
      <c r="Z60" s="195"/>
      <c r="AA60" s="195"/>
      <c r="AB60" s="195"/>
      <c r="AC60" s="12"/>
    </row>
    <row r="61" spans="1:29" x14ac:dyDescent="0.25">
      <c r="A61" s="94" t="s">
        <v>1927</v>
      </c>
      <c r="B61" s="195">
        <v>0.42365591397849461</v>
      </c>
      <c r="C61" s="195">
        <v>0.3881720430107527</v>
      </c>
      <c r="D61" s="195">
        <v>2.1505376344086023E-2</v>
      </c>
      <c r="E61" s="195">
        <v>0.16666666666666666</v>
      </c>
      <c r="F61" s="194">
        <v>1</v>
      </c>
      <c r="G61" s="196">
        <v>930</v>
      </c>
      <c r="H61" s="195">
        <v>0.54641598119858992</v>
      </c>
      <c r="M61" s="195">
        <v>0.39200000000000002</v>
      </c>
      <c r="N61" s="195">
        <v>0.45600000000000002</v>
      </c>
      <c r="O61" s="195">
        <v>0.35699999999999998</v>
      </c>
      <c r="P61" s="195">
        <v>0.42</v>
      </c>
      <c r="Q61" s="195">
        <v>1.4E-2</v>
      </c>
      <c r="R61" s="195">
        <v>3.3000000000000002E-2</v>
      </c>
      <c r="S61" s="195">
        <v>0.14399999999999999</v>
      </c>
      <c r="T61" s="195">
        <v>0.192</v>
      </c>
      <c r="U61" s="195"/>
      <c r="V61" s="195"/>
      <c r="W61" s="195"/>
      <c r="X61" s="195"/>
      <c r="Y61" s="195"/>
      <c r="Z61" s="195"/>
      <c r="AA61" s="195"/>
      <c r="AB61" s="195"/>
      <c r="AC61" s="12"/>
    </row>
    <row r="62" spans="1:29" x14ac:dyDescent="0.25">
      <c r="A62" s="94" t="s">
        <v>1970</v>
      </c>
      <c r="B62" s="195">
        <v>0.45159151193633951</v>
      </c>
      <c r="C62" s="195">
        <v>0.2460212201591512</v>
      </c>
      <c r="D62" s="195">
        <v>1.2599469496021221E-2</v>
      </c>
      <c r="E62" s="195">
        <v>0.28978779840848806</v>
      </c>
      <c r="F62" s="194">
        <v>1</v>
      </c>
      <c r="G62" s="196">
        <v>1508</v>
      </c>
      <c r="H62" s="195">
        <v>0.6397963512940178</v>
      </c>
      <c r="M62" s="195">
        <v>0.42699999999999999</v>
      </c>
      <c r="N62" s="195">
        <v>0.47699999999999998</v>
      </c>
      <c r="O62" s="195">
        <v>0.22500000000000001</v>
      </c>
      <c r="P62" s="195">
        <v>0.26800000000000002</v>
      </c>
      <c r="Q62" s="195">
        <v>8.0000000000000002E-3</v>
      </c>
      <c r="R62" s="195">
        <v>0.02</v>
      </c>
      <c r="S62" s="195">
        <v>0.26700000000000002</v>
      </c>
      <c r="T62" s="195">
        <v>0.313</v>
      </c>
      <c r="U62" s="195"/>
      <c r="V62" s="195"/>
      <c r="W62" s="195"/>
      <c r="X62" s="195"/>
      <c r="Y62" s="195"/>
      <c r="Z62" s="195"/>
      <c r="AA62" s="195"/>
      <c r="AB62" s="195"/>
      <c r="AC62" s="12"/>
    </row>
    <row r="63" spans="1:29" x14ac:dyDescent="0.25">
      <c r="A63" s="94" t="s">
        <v>2013</v>
      </c>
      <c r="B63" s="195">
        <v>0.7857142857142857</v>
      </c>
      <c r="C63" s="195">
        <v>2.7874564459930314E-2</v>
      </c>
      <c r="D63" s="195">
        <v>2.0905923344947737E-2</v>
      </c>
      <c r="E63" s="195">
        <v>0.16550522648083624</v>
      </c>
      <c r="F63" s="194">
        <v>1</v>
      </c>
      <c r="G63" s="196">
        <v>574</v>
      </c>
      <c r="H63" s="195">
        <v>0.59358841778697002</v>
      </c>
      <c r="M63" s="195">
        <v>0.75</v>
      </c>
      <c r="N63" s="195">
        <v>0.81699999999999995</v>
      </c>
      <c r="O63" s="195">
        <v>1.7000000000000001E-2</v>
      </c>
      <c r="P63" s="195">
        <v>4.4999999999999998E-2</v>
      </c>
      <c r="Q63" s="195">
        <v>1.2E-2</v>
      </c>
      <c r="R63" s="195">
        <v>3.5999999999999997E-2</v>
      </c>
      <c r="S63" s="195">
        <v>0.13700000000000001</v>
      </c>
      <c r="T63" s="195">
        <v>0.19800000000000001</v>
      </c>
      <c r="U63" s="195"/>
      <c r="V63" s="195"/>
      <c r="W63" s="195"/>
      <c r="X63" s="195"/>
      <c r="Y63" s="195"/>
      <c r="Z63" s="195"/>
      <c r="AA63" s="195"/>
      <c r="AB63" s="195"/>
      <c r="AC63" s="12"/>
    </row>
    <row r="64" spans="1:29" x14ac:dyDescent="0.25">
      <c r="A64" s="94" t="s">
        <v>2056</v>
      </c>
      <c r="B64" s="195">
        <v>0.49249530956848031</v>
      </c>
      <c r="C64" s="195">
        <v>0.24577861163227016</v>
      </c>
      <c r="D64" s="195">
        <v>4.5028142589118199E-2</v>
      </c>
      <c r="E64" s="195">
        <v>0.21669793621013134</v>
      </c>
      <c r="F64" s="194">
        <v>1</v>
      </c>
      <c r="G64" s="196">
        <v>1066</v>
      </c>
      <c r="H64" s="195">
        <v>0.67383059418457647</v>
      </c>
      <c r="M64" s="195">
        <v>0.46300000000000002</v>
      </c>
      <c r="N64" s="195">
        <v>0.52200000000000002</v>
      </c>
      <c r="O64" s="195">
        <v>0.221</v>
      </c>
      <c r="P64" s="195">
        <v>0.27300000000000002</v>
      </c>
      <c r="Q64" s="195">
        <v>3.4000000000000002E-2</v>
      </c>
      <c r="R64" s="195">
        <v>5.8999999999999997E-2</v>
      </c>
      <c r="S64" s="195">
        <v>0.193</v>
      </c>
      <c r="T64" s="195">
        <v>0.24199999999999999</v>
      </c>
      <c r="U64" s="195"/>
      <c r="V64" s="195"/>
      <c r="W64" s="195"/>
      <c r="X64" s="195"/>
      <c r="Y64" s="195"/>
      <c r="Z64" s="195"/>
      <c r="AA64" s="195"/>
      <c r="AB64" s="195"/>
      <c r="AC64" s="12"/>
    </row>
    <row r="65" spans="1:29" x14ac:dyDescent="0.25">
      <c r="A65" s="94" t="s">
        <v>2099</v>
      </c>
      <c r="B65" s="195">
        <v>0.539413680781759</v>
      </c>
      <c r="C65" s="195">
        <v>0.1465798045602606</v>
      </c>
      <c r="D65" s="195">
        <v>2.3452768729641693E-2</v>
      </c>
      <c r="E65" s="195">
        <v>0.29055374592833877</v>
      </c>
      <c r="F65" s="194">
        <v>1</v>
      </c>
      <c r="G65" s="196">
        <v>1535</v>
      </c>
      <c r="H65" s="195">
        <v>0.61970125151392819</v>
      </c>
      <c r="M65" s="195">
        <v>0.51400000000000001</v>
      </c>
      <c r="N65" s="195">
        <v>0.56399999999999995</v>
      </c>
      <c r="O65" s="195">
        <v>0.13</v>
      </c>
      <c r="P65" s="195">
        <v>0.16500000000000001</v>
      </c>
      <c r="Q65" s="195">
        <v>1.7000000000000001E-2</v>
      </c>
      <c r="R65" s="195">
        <v>3.2000000000000001E-2</v>
      </c>
      <c r="S65" s="195">
        <v>0.26800000000000002</v>
      </c>
      <c r="T65" s="195">
        <v>0.314</v>
      </c>
      <c r="U65" s="195"/>
      <c r="V65" s="195"/>
      <c r="W65" s="195"/>
      <c r="X65" s="195"/>
      <c r="Y65" s="195"/>
      <c r="Z65" s="195"/>
      <c r="AA65" s="195"/>
      <c r="AB65" s="195"/>
      <c r="AC65" s="12"/>
    </row>
    <row r="66" spans="1:29" x14ac:dyDescent="0.25">
      <c r="A66" s="94" t="s">
        <v>2142</v>
      </c>
      <c r="B66" s="195">
        <v>0.51181102362204722</v>
      </c>
      <c r="C66" s="195">
        <v>0.26071741032370954</v>
      </c>
      <c r="D66" s="195">
        <v>4.2869641294838147E-2</v>
      </c>
      <c r="E66" s="195">
        <v>0.18460192475940507</v>
      </c>
      <c r="F66" s="194">
        <v>1</v>
      </c>
      <c r="G66" s="196">
        <v>1143</v>
      </c>
      <c r="H66" s="195">
        <v>0.64177428411005055</v>
      </c>
      <c r="M66" s="195">
        <v>0.48299999999999998</v>
      </c>
      <c r="N66" s="195">
        <v>0.54100000000000004</v>
      </c>
      <c r="O66" s="195">
        <v>0.23599999999999999</v>
      </c>
      <c r="P66" s="195">
        <v>0.28699999999999998</v>
      </c>
      <c r="Q66" s="195">
        <v>3.3000000000000002E-2</v>
      </c>
      <c r="R66" s="195">
        <v>5.6000000000000001E-2</v>
      </c>
      <c r="S66" s="195">
        <v>0.16300000000000001</v>
      </c>
      <c r="T66" s="195">
        <v>0.20799999999999999</v>
      </c>
      <c r="U66" s="195"/>
      <c r="V66" s="195"/>
      <c r="W66" s="195"/>
      <c r="X66" s="195"/>
      <c r="Y66" s="195"/>
      <c r="Z66" s="195"/>
      <c r="AA66" s="195"/>
      <c r="AB66" s="195"/>
      <c r="AC66" s="12"/>
    </row>
    <row r="67" spans="1:29" x14ac:dyDescent="0.25">
      <c r="A67" s="94" t="s">
        <v>2185</v>
      </c>
      <c r="B67" s="195">
        <v>0.52584814216478193</v>
      </c>
      <c r="C67" s="195">
        <v>0.23505654281098545</v>
      </c>
      <c r="D67" s="195">
        <v>3.2310177705977383E-2</v>
      </c>
      <c r="E67" s="195">
        <v>0.20678513731825526</v>
      </c>
      <c r="F67" s="194">
        <v>1</v>
      </c>
      <c r="G67" s="196">
        <v>1238</v>
      </c>
      <c r="H67" s="195">
        <v>0.53201547056295662</v>
      </c>
      <c r="M67" s="195">
        <v>0.498</v>
      </c>
      <c r="N67" s="195">
        <v>0.55400000000000005</v>
      </c>
      <c r="O67" s="195">
        <v>0.21199999999999999</v>
      </c>
      <c r="P67" s="195">
        <v>0.25900000000000001</v>
      </c>
      <c r="Q67" s="195">
        <v>2.4E-2</v>
      </c>
      <c r="R67" s="195">
        <v>4.3999999999999997E-2</v>
      </c>
      <c r="S67" s="195">
        <v>0.185</v>
      </c>
      <c r="T67" s="195">
        <v>0.23</v>
      </c>
      <c r="U67" s="195"/>
      <c r="V67" s="195"/>
      <c r="W67" s="195"/>
      <c r="X67" s="195"/>
      <c r="Y67" s="195"/>
      <c r="Z67" s="195"/>
      <c r="AA67" s="195"/>
      <c r="AB67" s="195"/>
      <c r="AC67" s="12"/>
    </row>
    <row r="68" spans="1:29" x14ac:dyDescent="0.25">
      <c r="A68" s="94" t="s">
        <v>2228</v>
      </c>
      <c r="B68" s="195">
        <v>0.63612268080272627</v>
      </c>
      <c r="C68" s="195">
        <v>0.17531238167360849</v>
      </c>
      <c r="D68" s="195">
        <v>2.2340022718667172E-2</v>
      </c>
      <c r="E68" s="195">
        <v>0.1662249148049981</v>
      </c>
      <c r="F68" s="194">
        <v>1</v>
      </c>
      <c r="G68" s="196">
        <v>2641</v>
      </c>
      <c r="H68" s="195">
        <v>0.61647992530345475</v>
      </c>
      <c r="M68" s="195">
        <v>0.61799999999999999</v>
      </c>
      <c r="N68" s="195">
        <v>0.65400000000000003</v>
      </c>
      <c r="O68" s="195">
        <v>0.161</v>
      </c>
      <c r="P68" s="195">
        <v>0.19</v>
      </c>
      <c r="Q68" s="195">
        <v>1.7000000000000001E-2</v>
      </c>
      <c r="R68" s="195">
        <v>2.9000000000000001E-2</v>
      </c>
      <c r="S68" s="195">
        <v>0.153</v>
      </c>
      <c r="T68" s="195">
        <v>0.18099999999999999</v>
      </c>
      <c r="U68" s="195"/>
      <c r="V68" s="195"/>
      <c r="W68" s="195"/>
      <c r="X68" s="195"/>
      <c r="Y68" s="195"/>
      <c r="Z68" s="195"/>
      <c r="AA68" s="195"/>
      <c r="AB68" s="195"/>
      <c r="AC68" s="12"/>
    </row>
    <row r="69" spans="1:29" x14ac:dyDescent="0.25">
      <c r="A69" s="94" t="s">
        <v>2271</v>
      </c>
      <c r="B69" s="195">
        <v>0.6029411764705882</v>
      </c>
      <c r="C69" s="195">
        <v>0.16349480968858132</v>
      </c>
      <c r="D69" s="195">
        <v>2.162629757785467E-2</v>
      </c>
      <c r="E69" s="195">
        <v>0.21193771626297578</v>
      </c>
      <c r="F69" s="194">
        <v>1</v>
      </c>
      <c r="G69" s="196">
        <v>1156</v>
      </c>
      <c r="H69" s="195">
        <v>0.59312467932272961</v>
      </c>
      <c r="M69" s="195">
        <v>0.57399999999999995</v>
      </c>
      <c r="N69" s="195">
        <v>0.63100000000000001</v>
      </c>
      <c r="O69" s="195">
        <v>0.14299999999999999</v>
      </c>
      <c r="P69" s="195">
        <v>0.186</v>
      </c>
      <c r="Q69" s="195">
        <v>1.4999999999999999E-2</v>
      </c>
      <c r="R69" s="195">
        <v>3.2000000000000001E-2</v>
      </c>
      <c r="S69" s="195">
        <v>0.189</v>
      </c>
      <c r="T69" s="195">
        <v>0.23599999999999999</v>
      </c>
      <c r="U69" s="195"/>
      <c r="V69" s="195"/>
      <c r="W69" s="195"/>
      <c r="X69" s="195"/>
      <c r="Y69" s="195"/>
      <c r="Z69" s="195"/>
      <c r="AA69" s="195"/>
      <c r="AB69" s="195"/>
      <c r="AC69" s="12"/>
    </row>
    <row r="70" spans="1:29" x14ac:dyDescent="0.25">
      <c r="A70" s="94" t="s">
        <v>1498</v>
      </c>
      <c r="B70" s="195">
        <v>0.61254094525035097</v>
      </c>
      <c r="C70" s="195">
        <v>0.28638277959756669</v>
      </c>
      <c r="D70" s="195">
        <v>3.5563874590547495E-2</v>
      </c>
      <c r="E70" s="195">
        <v>6.5512400561534859E-2</v>
      </c>
      <c r="F70" s="194">
        <v>1</v>
      </c>
      <c r="G70" s="196">
        <v>2137</v>
      </c>
      <c r="H70" s="195">
        <v>0.5830832196452933</v>
      </c>
      <c r="M70" s="195">
        <v>0.59199999999999997</v>
      </c>
      <c r="N70" s="195">
        <v>0.63300000000000001</v>
      </c>
      <c r="O70" s="195">
        <v>0.26800000000000002</v>
      </c>
      <c r="P70" s="195">
        <v>0.30599999999999999</v>
      </c>
      <c r="Q70" s="195">
        <v>2.9000000000000001E-2</v>
      </c>
      <c r="R70" s="195">
        <v>4.3999999999999997E-2</v>
      </c>
      <c r="S70" s="195">
        <v>5.6000000000000001E-2</v>
      </c>
      <c r="T70" s="195">
        <v>7.6999999999999999E-2</v>
      </c>
      <c r="U70" s="195"/>
      <c r="V70" s="195"/>
      <c r="W70" s="195"/>
      <c r="X70" s="195"/>
      <c r="Y70" s="195"/>
      <c r="Z70" s="195"/>
      <c r="AA70" s="195"/>
      <c r="AB70" s="195"/>
      <c r="AC70" s="12"/>
    </row>
    <row r="71" spans="1:29" x14ac:dyDescent="0.25">
      <c r="A71" s="94" t="s">
        <v>1541</v>
      </c>
      <c r="B71" s="195">
        <v>0.48301193755739208</v>
      </c>
      <c r="C71" s="195">
        <v>0.26966636057545146</v>
      </c>
      <c r="D71" s="195">
        <v>0.14539332721150902</v>
      </c>
      <c r="E71" s="195">
        <v>0.10192837465564739</v>
      </c>
      <c r="F71" s="194">
        <v>1</v>
      </c>
      <c r="G71" s="196">
        <v>3267</v>
      </c>
      <c r="H71" s="195">
        <v>0.5544806517311609</v>
      </c>
      <c r="M71" s="195">
        <v>0.46600000000000003</v>
      </c>
      <c r="N71" s="195">
        <v>0.5</v>
      </c>
      <c r="O71" s="195">
        <v>0.255</v>
      </c>
      <c r="P71" s="195">
        <v>0.28499999999999998</v>
      </c>
      <c r="Q71" s="195">
        <v>0.13400000000000001</v>
      </c>
      <c r="R71" s="195">
        <v>0.158</v>
      </c>
      <c r="S71" s="195">
        <v>9.1999999999999998E-2</v>
      </c>
      <c r="T71" s="195">
        <v>0.113</v>
      </c>
      <c r="U71" s="195"/>
      <c r="V71" s="195"/>
      <c r="W71" s="195"/>
      <c r="X71" s="195"/>
      <c r="Y71" s="195"/>
      <c r="Z71" s="195"/>
      <c r="AA71" s="195"/>
      <c r="AB71" s="195"/>
      <c r="AC71" s="12"/>
    </row>
    <row r="72" spans="1:29" x14ac:dyDescent="0.25">
      <c r="A72" s="94" t="s">
        <v>1584</v>
      </c>
      <c r="B72" s="195">
        <v>0.60669375120913138</v>
      </c>
      <c r="C72" s="195">
        <v>0.33313987231572839</v>
      </c>
      <c r="D72" s="195">
        <v>4.6430644225188625E-3</v>
      </c>
      <c r="E72" s="195">
        <v>5.5523312052621399E-2</v>
      </c>
      <c r="F72" s="194">
        <v>1</v>
      </c>
      <c r="G72" s="196">
        <v>5169</v>
      </c>
      <c r="H72" s="195">
        <v>0.56634162375369779</v>
      </c>
      <c r="M72" s="195">
        <v>0.59299999999999997</v>
      </c>
      <c r="N72" s="195">
        <v>0.62</v>
      </c>
      <c r="O72" s="195">
        <v>0.32</v>
      </c>
      <c r="P72" s="195">
        <v>0.34599999999999997</v>
      </c>
      <c r="Q72" s="195">
        <v>3.0000000000000001E-3</v>
      </c>
      <c r="R72" s="195">
        <v>7.0000000000000001E-3</v>
      </c>
      <c r="S72" s="195">
        <v>0.05</v>
      </c>
      <c r="T72" s="195">
        <v>6.2E-2</v>
      </c>
      <c r="U72" s="195"/>
      <c r="V72" s="195"/>
      <c r="W72" s="195"/>
      <c r="X72" s="195"/>
      <c r="Y72" s="195"/>
      <c r="Z72" s="195"/>
      <c r="AA72" s="195"/>
      <c r="AB72" s="195"/>
      <c r="AC72" s="12"/>
    </row>
    <row r="73" spans="1:29" x14ac:dyDescent="0.25">
      <c r="A73" s="94" t="s">
        <v>1627</v>
      </c>
      <c r="B73" s="195">
        <v>0.4886807181889149</v>
      </c>
      <c r="C73" s="195">
        <v>0.38251366120218577</v>
      </c>
      <c r="D73" s="195">
        <v>6.5573770491803282E-2</v>
      </c>
      <c r="E73" s="195">
        <v>6.323185011709602E-2</v>
      </c>
      <c r="F73" s="194">
        <v>1</v>
      </c>
      <c r="G73" s="196">
        <v>1281</v>
      </c>
      <c r="H73" s="195">
        <v>0.56983985765124556</v>
      </c>
      <c r="M73" s="195">
        <v>0.46100000000000002</v>
      </c>
      <c r="N73" s="195">
        <v>0.51600000000000001</v>
      </c>
      <c r="O73" s="195">
        <v>0.35599999999999998</v>
      </c>
      <c r="P73" s="195">
        <v>0.40899999999999997</v>
      </c>
      <c r="Q73" s="195">
        <v>5.2999999999999999E-2</v>
      </c>
      <c r="R73" s="195">
        <v>0.08</v>
      </c>
      <c r="S73" s="195">
        <v>5.0999999999999997E-2</v>
      </c>
      <c r="T73" s="195">
        <v>7.8E-2</v>
      </c>
      <c r="U73" s="195"/>
      <c r="V73" s="195"/>
      <c r="W73" s="195"/>
      <c r="X73" s="195"/>
      <c r="Y73" s="195"/>
      <c r="Z73" s="195"/>
      <c r="AA73" s="195"/>
      <c r="AB73" s="195"/>
      <c r="AC73" s="12"/>
    </row>
    <row r="74" spans="1:29" x14ac:dyDescent="0.25">
      <c r="A74" s="94" t="s">
        <v>1670</v>
      </c>
      <c r="B74" s="195">
        <v>0.84055241682360327</v>
      </c>
      <c r="C74" s="195">
        <v>0.1224105461393597</v>
      </c>
      <c r="D74" s="195">
        <v>5.6497175141242938E-3</v>
      </c>
      <c r="E74" s="195">
        <v>3.1387319522912745E-2</v>
      </c>
      <c r="F74" s="194">
        <v>1</v>
      </c>
      <c r="G74" s="196">
        <v>1593</v>
      </c>
      <c r="H74" s="195">
        <v>0.5625</v>
      </c>
      <c r="M74" s="195">
        <v>0.82199999999999995</v>
      </c>
      <c r="N74" s="195">
        <v>0.85799999999999998</v>
      </c>
      <c r="O74" s="195">
        <v>0.107</v>
      </c>
      <c r="P74" s="195">
        <v>0.13900000000000001</v>
      </c>
      <c r="Q74" s="195">
        <v>3.0000000000000001E-3</v>
      </c>
      <c r="R74" s="195">
        <v>1.0999999999999999E-2</v>
      </c>
      <c r="S74" s="195">
        <v>2.4E-2</v>
      </c>
      <c r="T74" s="195">
        <v>4.1000000000000002E-2</v>
      </c>
      <c r="U74" s="195"/>
      <c r="V74" s="195"/>
      <c r="W74" s="195"/>
      <c r="X74" s="195"/>
      <c r="Y74" s="195"/>
      <c r="Z74" s="195"/>
      <c r="AA74" s="195"/>
      <c r="AB74" s="195"/>
      <c r="AC74" s="12"/>
    </row>
    <row r="75" spans="1:29" x14ac:dyDescent="0.25">
      <c r="A75" s="94" t="s">
        <v>1713</v>
      </c>
      <c r="B75" s="195">
        <v>0.55563480741797433</v>
      </c>
      <c r="C75" s="195">
        <v>0.3644793152639087</v>
      </c>
      <c r="D75" s="195">
        <v>2.710413694721826E-2</v>
      </c>
      <c r="E75" s="195">
        <v>5.2781740370898715E-2</v>
      </c>
      <c r="F75" s="194">
        <v>1</v>
      </c>
      <c r="G75" s="196">
        <v>1402</v>
      </c>
      <c r="H75" s="195">
        <v>0.59181089067116932</v>
      </c>
      <c r="M75" s="195">
        <v>0.53</v>
      </c>
      <c r="N75" s="195">
        <v>0.58099999999999996</v>
      </c>
      <c r="O75" s="195">
        <v>0.34</v>
      </c>
      <c r="P75" s="195">
        <v>0.39</v>
      </c>
      <c r="Q75" s="195">
        <v>0.02</v>
      </c>
      <c r="R75" s="195">
        <v>3.6999999999999998E-2</v>
      </c>
      <c r="S75" s="195">
        <v>4.2000000000000003E-2</v>
      </c>
      <c r="T75" s="195">
        <v>6.6000000000000003E-2</v>
      </c>
      <c r="U75" s="195"/>
      <c r="V75" s="195"/>
      <c r="W75" s="195"/>
      <c r="X75" s="195"/>
      <c r="Y75" s="195"/>
      <c r="Z75" s="195"/>
      <c r="AA75" s="195"/>
      <c r="AB75" s="195"/>
      <c r="AC75" s="12"/>
    </row>
    <row r="76" spans="1:29" x14ac:dyDescent="0.25">
      <c r="A76" s="94" t="s">
        <v>1756</v>
      </c>
      <c r="B76" s="195">
        <v>0.74667300380228141</v>
      </c>
      <c r="C76" s="195">
        <v>0.15922053231939162</v>
      </c>
      <c r="D76" s="195">
        <v>3.7072243346007602E-2</v>
      </c>
      <c r="E76" s="195">
        <v>5.7034220532319393E-2</v>
      </c>
      <c r="F76" s="194">
        <v>1</v>
      </c>
      <c r="G76" s="196">
        <v>2104</v>
      </c>
      <c r="H76" s="195">
        <v>0.60269263821254659</v>
      </c>
      <c r="M76" s="195">
        <v>0.72799999999999998</v>
      </c>
      <c r="N76" s="195">
        <v>0.76500000000000001</v>
      </c>
      <c r="O76" s="195">
        <v>0.14399999999999999</v>
      </c>
      <c r="P76" s="195">
        <v>0.17499999999999999</v>
      </c>
      <c r="Q76" s="195">
        <v>0.03</v>
      </c>
      <c r="R76" s="195">
        <v>4.5999999999999999E-2</v>
      </c>
      <c r="S76" s="195">
        <v>4.8000000000000001E-2</v>
      </c>
      <c r="T76" s="195">
        <v>6.8000000000000005E-2</v>
      </c>
      <c r="U76" s="195"/>
      <c r="V76" s="195"/>
      <c r="W76" s="195"/>
      <c r="X76" s="195"/>
      <c r="Y76" s="195"/>
      <c r="Z76" s="195"/>
      <c r="AA76" s="195"/>
      <c r="AB76" s="195"/>
      <c r="AC76" s="12"/>
    </row>
    <row r="77" spans="1:29" x14ac:dyDescent="0.25">
      <c r="A77" s="94" t="s">
        <v>1799</v>
      </c>
      <c r="B77" s="195">
        <v>0.90304536979490369</v>
      </c>
      <c r="C77" s="195">
        <v>1.8645121193287758E-2</v>
      </c>
      <c r="D77" s="195">
        <v>1.4916096954630205E-2</v>
      </c>
      <c r="E77" s="195">
        <v>6.3393412057178369E-2</v>
      </c>
      <c r="F77" s="194">
        <v>1</v>
      </c>
      <c r="G77" s="196">
        <v>1609</v>
      </c>
      <c r="H77" s="195">
        <v>0.56043190525949149</v>
      </c>
      <c r="M77" s="195">
        <v>0.88800000000000001</v>
      </c>
      <c r="N77" s="195">
        <v>0.91700000000000004</v>
      </c>
      <c r="O77" s="195">
        <v>1.2999999999999999E-2</v>
      </c>
      <c r="P77" s="195">
        <v>2.5999999999999999E-2</v>
      </c>
      <c r="Q77" s="195">
        <v>0.01</v>
      </c>
      <c r="R77" s="195">
        <v>2.1999999999999999E-2</v>
      </c>
      <c r="S77" s="195">
        <v>5.1999999999999998E-2</v>
      </c>
      <c r="T77" s="195">
        <v>7.5999999999999998E-2</v>
      </c>
      <c r="U77" s="195"/>
      <c r="V77" s="195"/>
      <c r="W77" s="195"/>
      <c r="X77" s="195"/>
      <c r="Y77" s="195"/>
      <c r="Z77" s="195"/>
      <c r="AA77" s="195"/>
      <c r="AB77" s="195"/>
      <c r="AC77" s="12"/>
    </row>
    <row r="78" spans="1:29" x14ac:dyDescent="0.25">
      <c r="A78" s="94" t="s">
        <v>1842</v>
      </c>
      <c r="B78" s="195">
        <v>0.88297872340425532</v>
      </c>
      <c r="C78" s="195">
        <v>4.905437352245863E-2</v>
      </c>
      <c r="D78" s="195">
        <v>1.3593380614657211E-2</v>
      </c>
      <c r="E78" s="195">
        <v>5.4373522458628844E-2</v>
      </c>
      <c r="F78" s="194">
        <v>1</v>
      </c>
      <c r="G78" s="196">
        <v>1692</v>
      </c>
      <c r="H78" s="195">
        <v>0.5386819484240688</v>
      </c>
      <c r="M78" s="195">
        <v>0.86699999999999999</v>
      </c>
      <c r="N78" s="195">
        <v>0.89700000000000002</v>
      </c>
      <c r="O78" s="195">
        <v>0.04</v>
      </c>
      <c r="P78" s="195">
        <v>0.06</v>
      </c>
      <c r="Q78" s="195">
        <v>8.9999999999999993E-3</v>
      </c>
      <c r="R78" s="195">
        <v>0.02</v>
      </c>
      <c r="S78" s="195">
        <v>4.4999999999999998E-2</v>
      </c>
      <c r="T78" s="195">
        <v>6.6000000000000003E-2</v>
      </c>
      <c r="U78" s="195"/>
      <c r="V78" s="195"/>
      <c r="W78" s="195"/>
      <c r="X78" s="195"/>
      <c r="Y78" s="195"/>
      <c r="Z78" s="195"/>
      <c r="AA78" s="195"/>
      <c r="AB78" s="195"/>
      <c r="AC78" s="12"/>
    </row>
    <row r="79" spans="1:29" x14ac:dyDescent="0.25">
      <c r="A79" s="94" t="s">
        <v>1885</v>
      </c>
      <c r="B79" s="195">
        <v>0.5405657444824371</v>
      </c>
      <c r="C79" s="195">
        <v>0.32421510724277275</v>
      </c>
      <c r="D79" s="195">
        <v>6.6521603978862295E-2</v>
      </c>
      <c r="E79" s="195">
        <v>6.8697544295927879E-2</v>
      </c>
      <c r="F79" s="194">
        <v>1</v>
      </c>
      <c r="G79" s="196">
        <v>3217</v>
      </c>
      <c r="H79" s="195">
        <v>0.58278985507246372</v>
      </c>
      <c r="M79" s="195">
        <v>0.52300000000000002</v>
      </c>
      <c r="N79" s="195">
        <v>0.55800000000000005</v>
      </c>
      <c r="O79" s="195">
        <v>0.308</v>
      </c>
      <c r="P79" s="195">
        <v>0.34100000000000003</v>
      </c>
      <c r="Q79" s="195">
        <v>5.8000000000000003E-2</v>
      </c>
      <c r="R79" s="195">
        <v>7.5999999999999998E-2</v>
      </c>
      <c r="S79" s="195">
        <v>0.06</v>
      </c>
      <c r="T79" s="195">
        <v>7.8E-2</v>
      </c>
      <c r="U79" s="195"/>
      <c r="V79" s="195"/>
      <c r="W79" s="195"/>
      <c r="X79" s="195"/>
      <c r="Y79" s="195"/>
      <c r="Z79" s="195"/>
      <c r="AA79" s="195"/>
      <c r="AB79" s="195"/>
      <c r="AC79" s="12"/>
    </row>
    <row r="80" spans="1:29" x14ac:dyDescent="0.25">
      <c r="A80" s="94" t="s">
        <v>1928</v>
      </c>
      <c r="B80" s="195">
        <v>0.39602319801159902</v>
      </c>
      <c r="C80" s="195">
        <v>0.54349627174813586</v>
      </c>
      <c r="D80" s="195">
        <v>9.1135045567522777E-3</v>
      </c>
      <c r="E80" s="195">
        <v>5.136702568351284E-2</v>
      </c>
      <c r="F80" s="194">
        <v>1</v>
      </c>
      <c r="G80" s="196">
        <v>1207</v>
      </c>
      <c r="H80" s="195">
        <v>0.51869359690588746</v>
      </c>
      <c r="M80" s="195">
        <v>0.36899999999999999</v>
      </c>
      <c r="N80" s="195">
        <v>0.42399999999999999</v>
      </c>
      <c r="O80" s="195">
        <v>0.51500000000000001</v>
      </c>
      <c r="P80" s="195">
        <v>0.57099999999999995</v>
      </c>
      <c r="Q80" s="195">
        <v>5.0000000000000001E-3</v>
      </c>
      <c r="R80" s="195">
        <v>1.6E-2</v>
      </c>
      <c r="S80" s="195">
        <v>0.04</v>
      </c>
      <c r="T80" s="195">
        <v>6.5000000000000002E-2</v>
      </c>
      <c r="U80" s="195"/>
      <c r="V80" s="195"/>
      <c r="W80" s="195"/>
      <c r="X80" s="195"/>
      <c r="Y80" s="195"/>
      <c r="Z80" s="195"/>
      <c r="AA80" s="195"/>
      <c r="AB80" s="195"/>
      <c r="AC80" s="12"/>
    </row>
    <row r="81" spans="1:29" x14ac:dyDescent="0.25">
      <c r="A81" s="94" t="s">
        <v>1971</v>
      </c>
      <c r="B81" s="195">
        <v>0.56164383561643838</v>
      </c>
      <c r="C81" s="195">
        <v>0.3567351598173516</v>
      </c>
      <c r="D81" s="195">
        <v>1.0844748858447488E-2</v>
      </c>
      <c r="E81" s="195">
        <v>7.0776255707762553E-2</v>
      </c>
      <c r="F81" s="194">
        <v>1</v>
      </c>
      <c r="G81" s="196">
        <v>1752</v>
      </c>
      <c r="H81" s="195">
        <v>0.54698719950046826</v>
      </c>
      <c r="M81" s="195">
        <v>0.53800000000000003</v>
      </c>
      <c r="N81" s="195">
        <v>0.58499999999999996</v>
      </c>
      <c r="O81" s="195">
        <v>0.33500000000000002</v>
      </c>
      <c r="P81" s="195">
        <v>0.379</v>
      </c>
      <c r="Q81" s="195">
        <v>7.0000000000000001E-3</v>
      </c>
      <c r="R81" s="195">
        <v>1.7000000000000001E-2</v>
      </c>
      <c r="S81" s="195">
        <v>0.06</v>
      </c>
      <c r="T81" s="195">
        <v>8.4000000000000005E-2</v>
      </c>
      <c r="U81" s="195"/>
      <c r="V81" s="195"/>
      <c r="W81" s="195"/>
      <c r="X81" s="195"/>
      <c r="Y81" s="195"/>
      <c r="Z81" s="195"/>
      <c r="AA81" s="195"/>
      <c r="AB81" s="195"/>
      <c r="AC81" s="12"/>
    </row>
    <row r="82" spans="1:29" x14ac:dyDescent="0.25">
      <c r="A82" s="94" t="s">
        <v>2014</v>
      </c>
      <c r="B82" s="195">
        <v>0.90975865687303248</v>
      </c>
      <c r="C82" s="195">
        <v>2.4134312696747113E-2</v>
      </c>
      <c r="D82" s="195">
        <v>1.2591815320041973E-2</v>
      </c>
      <c r="E82" s="195">
        <v>5.3515215110178385E-2</v>
      </c>
      <c r="F82" s="194">
        <v>1</v>
      </c>
      <c r="G82" s="196">
        <v>953</v>
      </c>
      <c r="H82" s="195">
        <v>0.55536130536130535</v>
      </c>
      <c r="M82" s="195">
        <v>0.89</v>
      </c>
      <c r="N82" s="195">
        <v>0.92600000000000005</v>
      </c>
      <c r="O82" s="195">
        <v>1.6E-2</v>
      </c>
      <c r="P82" s="195">
        <v>3.5999999999999997E-2</v>
      </c>
      <c r="Q82" s="195">
        <v>7.0000000000000001E-3</v>
      </c>
      <c r="R82" s="195">
        <v>2.1999999999999999E-2</v>
      </c>
      <c r="S82" s="195">
        <v>4.1000000000000002E-2</v>
      </c>
      <c r="T82" s="195">
        <v>7.0000000000000007E-2</v>
      </c>
      <c r="U82" s="195"/>
      <c r="V82" s="195"/>
      <c r="W82" s="195"/>
      <c r="X82" s="195"/>
      <c r="Y82" s="195"/>
      <c r="Z82" s="195"/>
      <c r="AA82" s="195"/>
      <c r="AB82" s="195"/>
      <c r="AC82" s="12"/>
    </row>
    <row r="83" spans="1:29" x14ac:dyDescent="0.25">
      <c r="A83" s="94" t="s">
        <v>2057</v>
      </c>
      <c r="B83" s="195">
        <v>0.4878575283324339</v>
      </c>
      <c r="C83" s="195">
        <v>0.31300593631948193</v>
      </c>
      <c r="D83" s="195">
        <v>0.11440906637884511</v>
      </c>
      <c r="E83" s="195">
        <v>8.4727468969239078E-2</v>
      </c>
      <c r="F83" s="194">
        <v>1</v>
      </c>
      <c r="G83" s="196">
        <v>1853</v>
      </c>
      <c r="H83" s="195">
        <v>0.6051600261267146</v>
      </c>
      <c r="M83" s="195">
        <v>0.46500000000000002</v>
      </c>
      <c r="N83" s="195">
        <v>0.51100000000000001</v>
      </c>
      <c r="O83" s="195">
        <v>0.29199999999999998</v>
      </c>
      <c r="P83" s="195">
        <v>0.33400000000000002</v>
      </c>
      <c r="Q83" s="195">
        <v>0.10100000000000001</v>
      </c>
      <c r="R83" s="195">
        <v>0.13</v>
      </c>
      <c r="S83" s="195">
        <v>7.2999999999999995E-2</v>
      </c>
      <c r="T83" s="195">
        <v>9.8000000000000004E-2</v>
      </c>
      <c r="U83" s="195"/>
      <c r="V83" s="195"/>
      <c r="W83" s="195"/>
      <c r="X83" s="195"/>
      <c r="Y83" s="195"/>
      <c r="Z83" s="195"/>
      <c r="AA83" s="195"/>
      <c r="AB83" s="195"/>
      <c r="AC83" s="12"/>
    </row>
    <row r="84" spans="1:29" x14ac:dyDescent="0.25">
      <c r="A84" s="94" t="s">
        <v>2100</v>
      </c>
      <c r="B84" s="195">
        <v>0.67273497036409824</v>
      </c>
      <c r="C84" s="195">
        <v>0.25910245554614736</v>
      </c>
      <c r="D84" s="195">
        <v>9.7375105842506353E-3</v>
      </c>
      <c r="E84" s="195">
        <v>5.8425063505503812E-2</v>
      </c>
      <c r="F84" s="194">
        <v>1</v>
      </c>
      <c r="G84" s="196">
        <v>2362</v>
      </c>
      <c r="H84" s="195">
        <v>0.54211613495524447</v>
      </c>
      <c r="M84" s="195">
        <v>0.65400000000000003</v>
      </c>
      <c r="N84" s="195">
        <v>0.69099999999999995</v>
      </c>
      <c r="O84" s="195">
        <v>0.24199999999999999</v>
      </c>
      <c r="P84" s="195">
        <v>0.27700000000000002</v>
      </c>
      <c r="Q84" s="195">
        <v>6.0000000000000001E-3</v>
      </c>
      <c r="R84" s="195">
        <v>1.4999999999999999E-2</v>
      </c>
      <c r="S84" s="195">
        <v>0.05</v>
      </c>
      <c r="T84" s="195">
        <v>6.9000000000000006E-2</v>
      </c>
      <c r="U84" s="195"/>
      <c r="V84" s="195"/>
      <c r="W84" s="195"/>
      <c r="X84" s="195"/>
      <c r="Y84" s="195"/>
      <c r="Z84" s="195"/>
      <c r="AA84" s="195"/>
      <c r="AB84" s="195"/>
      <c r="AC84" s="12"/>
    </row>
    <row r="85" spans="1:29" x14ac:dyDescent="0.25">
      <c r="A85" s="94" t="s">
        <v>2143</v>
      </c>
      <c r="B85" s="195">
        <v>0.57859778597785982</v>
      </c>
      <c r="C85" s="195">
        <v>0.32841328413284132</v>
      </c>
      <c r="D85" s="195">
        <v>2.1402214022140223E-2</v>
      </c>
      <c r="E85" s="195">
        <v>7.1586715867158673E-2</v>
      </c>
      <c r="F85" s="194">
        <v>1</v>
      </c>
      <c r="G85" s="196">
        <v>1355</v>
      </c>
      <c r="H85" s="195">
        <v>0.53388494877856585</v>
      </c>
      <c r="M85" s="195">
        <v>0.55200000000000005</v>
      </c>
      <c r="N85" s="195">
        <v>0.60499999999999998</v>
      </c>
      <c r="O85" s="195">
        <v>0.30399999999999999</v>
      </c>
      <c r="P85" s="195">
        <v>0.35399999999999998</v>
      </c>
      <c r="Q85" s="195">
        <v>1.4999999999999999E-2</v>
      </c>
      <c r="R85" s="195">
        <v>3.1E-2</v>
      </c>
      <c r="S85" s="195">
        <v>5.8999999999999997E-2</v>
      </c>
      <c r="T85" s="195">
        <v>8.6999999999999994E-2</v>
      </c>
      <c r="U85" s="195"/>
      <c r="V85" s="195"/>
      <c r="W85" s="195"/>
      <c r="X85" s="195"/>
      <c r="Y85" s="195"/>
      <c r="Z85" s="195"/>
      <c r="AA85" s="195"/>
      <c r="AB85" s="195"/>
      <c r="AC85" s="12"/>
    </row>
    <row r="86" spans="1:29" x14ac:dyDescent="0.25">
      <c r="A86" s="94" t="s">
        <v>2186</v>
      </c>
      <c r="B86" s="195">
        <v>0.45244794597636467</v>
      </c>
      <c r="C86" s="195">
        <v>0.43162633652222848</v>
      </c>
      <c r="D86" s="195">
        <v>3.4890264490714688E-2</v>
      </c>
      <c r="E86" s="195">
        <v>8.1035453010692177E-2</v>
      </c>
      <c r="F86" s="194">
        <v>1</v>
      </c>
      <c r="G86" s="196">
        <v>1777</v>
      </c>
      <c r="H86" s="195">
        <v>0.55392768079800503</v>
      </c>
      <c r="M86" s="195">
        <v>0.42899999999999999</v>
      </c>
      <c r="N86" s="195">
        <v>0.47599999999999998</v>
      </c>
      <c r="O86" s="195">
        <v>0.40899999999999997</v>
      </c>
      <c r="P86" s="195">
        <v>0.45500000000000002</v>
      </c>
      <c r="Q86" s="195">
        <v>2.7E-2</v>
      </c>
      <c r="R86" s="195">
        <v>4.3999999999999997E-2</v>
      </c>
      <c r="S86" s="195">
        <v>6.9000000000000006E-2</v>
      </c>
      <c r="T86" s="195">
        <v>9.5000000000000001E-2</v>
      </c>
      <c r="U86" s="195"/>
      <c r="V86" s="195"/>
      <c r="W86" s="195"/>
      <c r="X86" s="195"/>
      <c r="Y86" s="195"/>
      <c r="Z86" s="195"/>
      <c r="AA86" s="195"/>
      <c r="AB86" s="195"/>
      <c r="AC86" s="12"/>
    </row>
    <row r="87" spans="1:29" x14ac:dyDescent="0.25">
      <c r="A87" s="94" t="s">
        <v>2229</v>
      </c>
      <c r="B87" s="195">
        <v>0.65635074145712446</v>
      </c>
      <c r="C87" s="195">
        <v>0.27895981087470451</v>
      </c>
      <c r="D87" s="195">
        <v>1.203524607779927E-2</v>
      </c>
      <c r="E87" s="195">
        <v>5.2654201590371805E-2</v>
      </c>
      <c r="F87" s="194">
        <v>1</v>
      </c>
      <c r="G87" s="196">
        <v>4653</v>
      </c>
      <c r="H87" s="195">
        <v>0.55149934810951762</v>
      </c>
      <c r="M87" s="195">
        <v>0.64300000000000002</v>
      </c>
      <c r="N87" s="195">
        <v>0.67</v>
      </c>
      <c r="O87" s="195">
        <v>0.26600000000000001</v>
      </c>
      <c r="P87" s="195">
        <v>0.29199999999999998</v>
      </c>
      <c r="Q87" s="195">
        <v>8.9999999999999993E-3</v>
      </c>
      <c r="R87" s="195">
        <v>1.6E-2</v>
      </c>
      <c r="S87" s="195">
        <v>4.7E-2</v>
      </c>
      <c r="T87" s="195">
        <v>5.8999999999999997E-2</v>
      </c>
      <c r="U87" s="195"/>
      <c r="V87" s="195"/>
      <c r="W87" s="195"/>
      <c r="X87" s="195"/>
      <c r="Y87" s="195"/>
      <c r="Z87" s="195"/>
      <c r="AA87" s="195"/>
      <c r="AB87" s="195"/>
      <c r="AC87" s="12"/>
    </row>
    <row r="88" spans="1:29" x14ac:dyDescent="0.25">
      <c r="A88" s="94" t="s">
        <v>2272</v>
      </c>
      <c r="B88" s="195">
        <v>0.61347348303870042</v>
      </c>
      <c r="C88" s="195">
        <v>0.32202580028666983</v>
      </c>
      <c r="D88" s="195">
        <v>1.098901098901099E-2</v>
      </c>
      <c r="E88" s="195">
        <v>5.3511705685618728E-2</v>
      </c>
      <c r="F88" s="194">
        <v>1</v>
      </c>
      <c r="G88" s="196">
        <v>2093</v>
      </c>
      <c r="H88" s="195">
        <v>0.60438925786889974</v>
      </c>
      <c r="M88" s="195">
        <v>0.59199999999999997</v>
      </c>
      <c r="N88" s="195">
        <v>0.63400000000000001</v>
      </c>
      <c r="O88" s="195">
        <v>0.30199999999999999</v>
      </c>
      <c r="P88" s="195">
        <v>0.34200000000000003</v>
      </c>
      <c r="Q88" s="195">
        <v>7.0000000000000001E-3</v>
      </c>
      <c r="R88" s="195">
        <v>1.6E-2</v>
      </c>
      <c r="S88" s="195">
        <v>4.4999999999999998E-2</v>
      </c>
      <c r="T88" s="195">
        <v>6.4000000000000001E-2</v>
      </c>
      <c r="U88" s="195"/>
      <c r="V88" s="195"/>
      <c r="W88" s="195"/>
      <c r="X88" s="195"/>
      <c r="Y88" s="195"/>
      <c r="Z88" s="195"/>
      <c r="AA88" s="195"/>
      <c r="AB88" s="195"/>
      <c r="AC88" s="12"/>
    </row>
    <row r="89" spans="1:29" x14ac:dyDescent="0.25">
      <c r="A89" s="94" t="s">
        <v>1499</v>
      </c>
      <c r="B89" s="195">
        <v>0.65254237288135597</v>
      </c>
      <c r="C89" s="195">
        <v>0.1440677966101695</v>
      </c>
      <c r="D89" s="195">
        <v>4.2372881355932202E-2</v>
      </c>
      <c r="E89" s="195">
        <v>0.16101694915254236</v>
      </c>
      <c r="F89" s="194">
        <v>1</v>
      </c>
      <c r="G89" s="196">
        <v>118</v>
      </c>
      <c r="H89" s="195">
        <v>0.10163652024117141</v>
      </c>
      <c r="M89" s="195">
        <v>0.56299999999999994</v>
      </c>
      <c r="N89" s="195">
        <v>0.73199999999999998</v>
      </c>
      <c r="O89" s="195">
        <v>9.1999999999999998E-2</v>
      </c>
      <c r="P89" s="195">
        <v>0.219</v>
      </c>
      <c r="Q89" s="195">
        <v>1.7999999999999999E-2</v>
      </c>
      <c r="R89" s="195">
        <v>9.5000000000000001E-2</v>
      </c>
      <c r="S89" s="195">
        <v>0.106</v>
      </c>
      <c r="T89" s="195">
        <v>0.23799999999999999</v>
      </c>
      <c r="U89" s="195"/>
      <c r="V89" s="195"/>
      <c r="W89" s="195"/>
      <c r="X89" s="195"/>
      <c r="Y89" s="195"/>
      <c r="Z89" s="195"/>
      <c r="AA89" s="195"/>
      <c r="AB89" s="195"/>
      <c r="AC89" s="12"/>
    </row>
    <row r="90" spans="1:29" x14ac:dyDescent="0.25">
      <c r="A90" s="94" t="s">
        <v>1542</v>
      </c>
      <c r="B90" s="195">
        <v>0.54081632653061229</v>
      </c>
      <c r="C90" s="195">
        <v>0.25</v>
      </c>
      <c r="D90" s="195">
        <v>7.6530612244897961E-2</v>
      </c>
      <c r="E90" s="195">
        <v>0.1326530612244898</v>
      </c>
      <c r="F90" s="194">
        <v>1</v>
      </c>
      <c r="G90" s="196">
        <v>196</v>
      </c>
      <c r="H90" s="195">
        <v>9.9039919151086411E-2</v>
      </c>
      <c r="M90" s="195">
        <v>0.47099999999999997</v>
      </c>
      <c r="N90" s="195">
        <v>0.60899999999999999</v>
      </c>
      <c r="O90" s="195">
        <v>0.19500000000000001</v>
      </c>
      <c r="P90" s="195">
        <v>0.315</v>
      </c>
      <c r="Q90" s="195">
        <v>4.7E-2</v>
      </c>
      <c r="R90" s="195">
        <v>0.122</v>
      </c>
      <c r="S90" s="195">
        <v>9.1999999999999998E-2</v>
      </c>
      <c r="T90" s="195">
        <v>0.187</v>
      </c>
      <c r="U90" s="195"/>
      <c r="V90" s="195"/>
      <c r="W90" s="195"/>
      <c r="X90" s="195"/>
      <c r="Y90" s="195"/>
      <c r="Z90" s="195"/>
      <c r="AA90" s="195"/>
      <c r="AB90" s="195"/>
      <c r="AC90" s="12"/>
    </row>
    <row r="91" spans="1:29" x14ac:dyDescent="0.25">
      <c r="A91" s="94" t="s">
        <v>1585</v>
      </c>
      <c r="B91" s="195">
        <v>0.6228070175438597</v>
      </c>
      <c r="C91" s="195">
        <v>0.23245614035087719</v>
      </c>
      <c r="D91" s="195">
        <v>1.7543859649122806E-2</v>
      </c>
      <c r="E91" s="195">
        <v>0.12719298245614036</v>
      </c>
      <c r="F91" s="194">
        <v>1</v>
      </c>
      <c r="G91" s="196">
        <v>228</v>
      </c>
      <c r="H91" s="195">
        <v>9.9956159579131953E-2</v>
      </c>
      <c r="M91" s="195">
        <v>0.55800000000000005</v>
      </c>
      <c r="N91" s="195">
        <v>0.68300000000000005</v>
      </c>
      <c r="O91" s="195">
        <v>0.182</v>
      </c>
      <c r="P91" s="195">
        <v>0.29099999999999998</v>
      </c>
      <c r="Q91" s="195">
        <v>7.0000000000000001E-3</v>
      </c>
      <c r="R91" s="195">
        <v>4.3999999999999997E-2</v>
      </c>
      <c r="S91" s="195">
        <v>0.09</v>
      </c>
      <c r="T91" s="195">
        <v>0.17699999999999999</v>
      </c>
      <c r="U91" s="195"/>
      <c r="V91" s="195"/>
      <c r="W91" s="195"/>
      <c r="X91" s="195"/>
      <c r="Y91" s="195"/>
      <c r="Z91" s="195"/>
      <c r="AA91" s="195"/>
      <c r="AB91" s="195"/>
      <c r="AC91" s="12"/>
    </row>
    <row r="92" spans="1:29" x14ac:dyDescent="0.25">
      <c r="A92" s="94" t="s">
        <v>1757</v>
      </c>
      <c r="B92" s="195">
        <v>0.73076923076923073</v>
      </c>
      <c r="C92" s="195">
        <v>0.13461538461538461</v>
      </c>
      <c r="D92" s="195">
        <v>1.9230769230769232E-2</v>
      </c>
      <c r="E92" s="195">
        <v>0.11538461538461539</v>
      </c>
      <c r="F92" s="194">
        <v>1</v>
      </c>
      <c r="G92" s="196">
        <v>156</v>
      </c>
      <c r="H92" s="195">
        <v>0.12881915772089184</v>
      </c>
      <c r="M92" s="195">
        <v>0.65600000000000003</v>
      </c>
      <c r="N92" s="195">
        <v>0.79400000000000004</v>
      </c>
      <c r="O92" s="195">
        <v>0.09</v>
      </c>
      <c r="P92" s="195">
        <v>0.19700000000000001</v>
      </c>
      <c r="Q92" s="195">
        <v>7.0000000000000001E-3</v>
      </c>
      <c r="R92" s="195">
        <v>5.5E-2</v>
      </c>
      <c r="S92" s="195">
        <v>7.3999999999999996E-2</v>
      </c>
      <c r="T92" s="195">
        <v>0.17499999999999999</v>
      </c>
      <c r="U92" s="195"/>
      <c r="V92" s="195"/>
      <c r="W92" s="195"/>
      <c r="X92" s="195"/>
      <c r="Y92" s="195"/>
      <c r="Z92" s="195"/>
      <c r="AA92" s="195"/>
      <c r="AB92" s="195"/>
      <c r="AC92" s="12"/>
    </row>
    <row r="93" spans="1:29" x14ac:dyDescent="0.25">
      <c r="A93" s="94" t="s">
        <v>1800</v>
      </c>
      <c r="B93" s="195">
        <v>0.75229357798165142</v>
      </c>
      <c r="C93" s="195" t="s">
        <v>143</v>
      </c>
      <c r="D93" s="195">
        <v>3.669724770642202E-2</v>
      </c>
      <c r="E93" s="195">
        <v>0.21100917431192662</v>
      </c>
      <c r="F93" s="194">
        <v>1</v>
      </c>
      <c r="G93" s="196">
        <v>109</v>
      </c>
      <c r="H93" s="195">
        <v>0.10954773869346733</v>
      </c>
      <c r="M93" s="195">
        <v>0.66400000000000003</v>
      </c>
      <c r="N93" s="195">
        <v>0.82399999999999995</v>
      </c>
      <c r="O93" s="195" t="s">
        <v>143</v>
      </c>
      <c r="P93" s="195" t="s">
        <v>143</v>
      </c>
      <c r="Q93" s="195">
        <v>1.4E-2</v>
      </c>
      <c r="R93" s="195">
        <v>9.0999999999999998E-2</v>
      </c>
      <c r="S93" s="195">
        <v>0.14499999999999999</v>
      </c>
      <c r="T93" s="195">
        <v>0.29699999999999999</v>
      </c>
      <c r="U93" s="195"/>
      <c r="V93" s="195"/>
      <c r="W93" s="195"/>
      <c r="X93" s="195"/>
      <c r="Y93" s="195"/>
      <c r="Z93" s="195"/>
      <c r="AA93" s="195"/>
      <c r="AB93" s="195"/>
      <c r="AC93" s="12"/>
    </row>
    <row r="94" spans="1:29" x14ac:dyDescent="0.25">
      <c r="A94" s="94" t="s">
        <v>1843</v>
      </c>
      <c r="B94" s="195">
        <v>0.81415929203539827</v>
      </c>
      <c r="C94" s="195">
        <v>2.6548672566371681E-2</v>
      </c>
      <c r="D94" s="195">
        <v>2.6548672566371681E-2</v>
      </c>
      <c r="E94" s="195">
        <v>0.13274336283185842</v>
      </c>
      <c r="F94" s="194">
        <v>1</v>
      </c>
      <c r="G94" s="196">
        <v>113</v>
      </c>
      <c r="H94" s="195">
        <v>0.10731244064577398</v>
      </c>
      <c r="M94" s="195">
        <v>0.73299999999999998</v>
      </c>
      <c r="N94" s="195">
        <v>0.875</v>
      </c>
      <c r="O94" s="195">
        <v>8.9999999999999993E-3</v>
      </c>
      <c r="P94" s="195">
        <v>7.4999999999999997E-2</v>
      </c>
      <c r="Q94" s="195">
        <v>8.9999999999999993E-3</v>
      </c>
      <c r="R94" s="195">
        <v>7.4999999999999997E-2</v>
      </c>
      <c r="S94" s="195">
        <v>8.2000000000000003E-2</v>
      </c>
      <c r="T94" s="195">
        <v>0.20799999999999999</v>
      </c>
      <c r="U94" s="195"/>
      <c r="V94" s="195"/>
      <c r="W94" s="195"/>
      <c r="X94" s="195"/>
      <c r="Y94" s="195"/>
      <c r="Z94" s="195"/>
      <c r="AA94" s="195"/>
      <c r="AB94" s="195"/>
      <c r="AC94" s="12"/>
    </row>
    <row r="95" spans="1:29" x14ac:dyDescent="0.25">
      <c r="A95" s="94" t="s">
        <v>1886</v>
      </c>
      <c r="B95" s="195">
        <v>0.53205128205128205</v>
      </c>
      <c r="C95" s="195">
        <v>0.25</v>
      </c>
      <c r="D95" s="195">
        <v>7.6923076923076927E-2</v>
      </c>
      <c r="E95" s="195">
        <v>0.14102564102564102</v>
      </c>
      <c r="F95" s="194">
        <v>1</v>
      </c>
      <c r="G95" s="196">
        <v>156</v>
      </c>
      <c r="H95" s="195">
        <v>9.9110546378653117E-2</v>
      </c>
      <c r="M95" s="195">
        <v>0.45400000000000001</v>
      </c>
      <c r="N95" s="195">
        <v>0.60899999999999999</v>
      </c>
      <c r="O95" s="195">
        <v>0.189</v>
      </c>
      <c r="P95" s="195">
        <v>0.32300000000000001</v>
      </c>
      <c r="Q95" s="195">
        <v>4.4999999999999998E-2</v>
      </c>
      <c r="R95" s="195">
        <v>0.13</v>
      </c>
      <c r="S95" s="195">
        <v>9.5000000000000001E-2</v>
      </c>
      <c r="T95" s="195">
        <v>0.20399999999999999</v>
      </c>
      <c r="U95" s="195"/>
      <c r="V95" s="195"/>
      <c r="W95" s="195"/>
      <c r="X95" s="195"/>
      <c r="Y95" s="195"/>
      <c r="Z95" s="195"/>
      <c r="AA95" s="195"/>
      <c r="AB95" s="195"/>
      <c r="AC95" s="12"/>
    </row>
    <row r="96" spans="1:29" x14ac:dyDescent="0.25">
      <c r="A96" s="94" t="s">
        <v>1972</v>
      </c>
      <c r="B96" s="195">
        <v>0.6015625</v>
      </c>
      <c r="C96" s="195">
        <v>0.2421875</v>
      </c>
      <c r="D96" s="195">
        <v>7.8125E-3</v>
      </c>
      <c r="E96" s="195">
        <v>0.1484375</v>
      </c>
      <c r="F96" s="194">
        <v>1</v>
      </c>
      <c r="G96" s="196">
        <v>128</v>
      </c>
      <c r="H96" s="195">
        <v>9.6240601503759404E-2</v>
      </c>
      <c r="M96" s="195">
        <v>0.51500000000000001</v>
      </c>
      <c r="N96" s="195">
        <v>0.68200000000000005</v>
      </c>
      <c r="O96" s="195">
        <v>0.17599999999999999</v>
      </c>
      <c r="P96" s="195">
        <v>0.32300000000000001</v>
      </c>
      <c r="Q96" s="195">
        <v>1E-3</v>
      </c>
      <c r="R96" s="195">
        <v>4.2999999999999997E-2</v>
      </c>
      <c r="S96" s="195">
        <v>9.7000000000000003E-2</v>
      </c>
      <c r="T96" s="195">
        <v>0.22</v>
      </c>
      <c r="U96" s="195"/>
      <c r="V96" s="195"/>
      <c r="W96" s="195"/>
      <c r="X96" s="195"/>
      <c r="Y96" s="195"/>
      <c r="Z96" s="195"/>
      <c r="AA96" s="195"/>
      <c r="AB96" s="195"/>
      <c r="AC96" s="12"/>
    </row>
    <row r="97" spans="1:29" x14ac:dyDescent="0.25">
      <c r="A97" s="94" t="s">
        <v>2058</v>
      </c>
      <c r="B97" s="195">
        <v>0.4854368932038835</v>
      </c>
      <c r="C97" s="195">
        <v>0.29126213592233008</v>
      </c>
      <c r="D97" s="195">
        <v>4.8543689320388349E-2</v>
      </c>
      <c r="E97" s="195">
        <v>0.17475728155339806</v>
      </c>
      <c r="F97" s="194">
        <v>1</v>
      </c>
      <c r="G97" s="196">
        <v>103</v>
      </c>
      <c r="H97" s="195">
        <v>0.11825487944890931</v>
      </c>
      <c r="M97" s="195">
        <v>0.39100000000000001</v>
      </c>
      <c r="N97" s="195">
        <v>0.58099999999999996</v>
      </c>
      <c r="O97" s="195">
        <v>0.21199999999999999</v>
      </c>
      <c r="P97" s="195">
        <v>0.38500000000000001</v>
      </c>
      <c r="Q97" s="195">
        <v>2.1000000000000001E-2</v>
      </c>
      <c r="R97" s="195">
        <v>0.109</v>
      </c>
      <c r="S97" s="195">
        <v>0.113</v>
      </c>
      <c r="T97" s="195">
        <v>0.25900000000000001</v>
      </c>
      <c r="U97" s="195"/>
      <c r="V97" s="195"/>
      <c r="W97" s="195"/>
      <c r="X97" s="195"/>
      <c r="Y97" s="195"/>
      <c r="Z97" s="195"/>
      <c r="AA97" s="195"/>
      <c r="AB97" s="195"/>
      <c r="AC97" s="12"/>
    </row>
    <row r="98" spans="1:29" x14ac:dyDescent="0.25">
      <c r="A98" s="94" t="s">
        <v>2101</v>
      </c>
      <c r="B98" s="195">
        <v>0.69747899159663862</v>
      </c>
      <c r="C98" s="195">
        <v>0.10084033613445378</v>
      </c>
      <c r="D98" s="195">
        <v>8.4033613445378158E-2</v>
      </c>
      <c r="E98" s="195">
        <v>0.11764705882352941</v>
      </c>
      <c r="F98" s="194">
        <v>1</v>
      </c>
      <c r="G98" s="196">
        <v>119</v>
      </c>
      <c r="H98" s="195">
        <v>0.11947791164658635</v>
      </c>
      <c r="M98" s="195">
        <v>0.61</v>
      </c>
      <c r="N98" s="195">
        <v>0.77300000000000002</v>
      </c>
      <c r="O98" s="195">
        <v>5.8999999999999997E-2</v>
      </c>
      <c r="P98" s="195">
        <v>0.16800000000000001</v>
      </c>
      <c r="Q98" s="195">
        <v>4.5999999999999999E-2</v>
      </c>
      <c r="R98" s="195">
        <v>0.14799999999999999</v>
      </c>
      <c r="S98" s="195">
        <v>7.0999999999999994E-2</v>
      </c>
      <c r="T98" s="195">
        <v>0.188</v>
      </c>
      <c r="U98" s="195"/>
      <c r="V98" s="195"/>
      <c r="W98" s="195"/>
      <c r="X98" s="195"/>
      <c r="Y98" s="195"/>
      <c r="Z98" s="195"/>
      <c r="AA98" s="195"/>
      <c r="AB98" s="195"/>
      <c r="AC98" s="12"/>
    </row>
    <row r="99" spans="1:29" x14ac:dyDescent="0.25">
      <c r="A99" s="94" t="s">
        <v>2230</v>
      </c>
      <c r="B99" s="195">
        <v>0.66666666666666663</v>
      </c>
      <c r="C99" s="195">
        <v>0.21527777777777779</v>
      </c>
      <c r="D99" s="195">
        <v>3.8194444444444448E-2</v>
      </c>
      <c r="E99" s="195">
        <v>7.9861111111111105E-2</v>
      </c>
      <c r="F99" s="194">
        <v>1</v>
      </c>
      <c r="G99" s="196">
        <v>288</v>
      </c>
      <c r="H99" s="195">
        <v>0.11193159735717062</v>
      </c>
      <c r="M99" s="195">
        <v>0.61</v>
      </c>
      <c r="N99" s="195">
        <v>0.71899999999999997</v>
      </c>
      <c r="O99" s="195">
        <v>0.17199999999999999</v>
      </c>
      <c r="P99" s="195">
        <v>0.26600000000000001</v>
      </c>
      <c r="Q99" s="195">
        <v>2.1000000000000001E-2</v>
      </c>
      <c r="R99" s="195">
        <v>6.7000000000000004E-2</v>
      </c>
      <c r="S99" s="195">
        <v>5.3999999999999999E-2</v>
      </c>
      <c r="T99" s="195">
        <v>0.11700000000000001</v>
      </c>
      <c r="U99" s="195"/>
      <c r="V99" s="195"/>
      <c r="W99" s="195"/>
      <c r="X99" s="195"/>
      <c r="Y99" s="195"/>
      <c r="Z99" s="195"/>
      <c r="AA99" s="195"/>
      <c r="AB99" s="195"/>
      <c r="AC99" s="12"/>
    </row>
    <row r="100" spans="1:29" x14ac:dyDescent="0.25">
      <c r="A100" s="94" t="s">
        <v>2273</v>
      </c>
      <c r="B100" s="195">
        <v>0.66666666666666663</v>
      </c>
      <c r="C100" s="195">
        <v>0.15833333333333333</v>
      </c>
      <c r="D100" s="195">
        <v>0.05</v>
      </c>
      <c r="E100" s="195">
        <v>0.125</v>
      </c>
      <c r="F100" s="194">
        <v>1</v>
      </c>
      <c r="G100" s="196">
        <v>120</v>
      </c>
      <c r="H100" s="195">
        <v>0.10101010101010101</v>
      </c>
      <c r="M100" s="195">
        <v>0.57799999999999996</v>
      </c>
      <c r="N100" s="195">
        <v>0.745</v>
      </c>
      <c r="O100" s="195">
        <v>0.104</v>
      </c>
      <c r="P100" s="195">
        <v>0.23400000000000001</v>
      </c>
      <c r="Q100" s="195">
        <v>2.3E-2</v>
      </c>
      <c r="R100" s="195">
        <v>0.105</v>
      </c>
      <c r="S100" s="195">
        <v>7.6999999999999999E-2</v>
      </c>
      <c r="T100" s="195">
        <v>0.19600000000000001</v>
      </c>
      <c r="U100" s="195"/>
      <c r="V100" s="195"/>
      <c r="W100" s="195"/>
      <c r="X100" s="195"/>
      <c r="Y100" s="195"/>
      <c r="Z100" s="195"/>
      <c r="AA100" s="195"/>
      <c r="AB100" s="195"/>
      <c r="AC100" s="12"/>
    </row>
    <row r="101" spans="1:29" x14ac:dyDescent="0.25">
      <c r="A101" s="94" t="s">
        <v>1543</v>
      </c>
      <c r="B101" s="195">
        <v>0.375</v>
      </c>
      <c r="C101" s="195">
        <v>0.14374999999999999</v>
      </c>
      <c r="D101" s="195">
        <v>9.375E-2</v>
      </c>
      <c r="E101" s="195">
        <v>0.38750000000000001</v>
      </c>
      <c r="F101" s="194">
        <v>1</v>
      </c>
      <c r="G101" s="196">
        <v>160</v>
      </c>
      <c r="H101" s="195">
        <v>8.1603508950884879E-3</v>
      </c>
      <c r="M101" s="195">
        <v>0.30399999999999999</v>
      </c>
      <c r="N101" s="195">
        <v>0.45200000000000001</v>
      </c>
      <c r="O101" s="195">
        <v>9.8000000000000004E-2</v>
      </c>
      <c r="P101" s="195">
        <v>0.20599999999999999</v>
      </c>
      <c r="Q101" s="195">
        <v>5.8000000000000003E-2</v>
      </c>
      <c r="R101" s="195">
        <v>0.14899999999999999</v>
      </c>
      <c r="S101" s="195">
        <v>0.315</v>
      </c>
      <c r="T101" s="195">
        <v>0.46500000000000002</v>
      </c>
      <c r="U101" s="195"/>
      <c r="V101" s="195"/>
      <c r="W101" s="195"/>
      <c r="X101" s="195"/>
      <c r="Y101" s="195"/>
      <c r="Z101" s="195"/>
      <c r="AA101" s="195"/>
      <c r="AB101" s="195"/>
      <c r="AC101" s="12"/>
    </row>
    <row r="102" spans="1:29" x14ac:dyDescent="0.25">
      <c r="A102" s="94" t="s">
        <v>1586</v>
      </c>
      <c r="B102" s="195">
        <v>0.48125000000000001</v>
      </c>
      <c r="C102" s="195">
        <v>0.15</v>
      </c>
      <c r="D102" s="195">
        <v>1.8749999999999999E-2</v>
      </c>
      <c r="E102" s="195">
        <v>0.35</v>
      </c>
      <c r="F102" s="194">
        <v>1</v>
      </c>
      <c r="G102" s="196">
        <v>160</v>
      </c>
      <c r="H102" s="195">
        <v>5.5572922093709842E-3</v>
      </c>
      <c r="M102" s="195">
        <v>0.40500000000000003</v>
      </c>
      <c r="N102" s="195">
        <v>0.55800000000000005</v>
      </c>
      <c r="O102" s="195">
        <v>0.10299999999999999</v>
      </c>
      <c r="P102" s="195">
        <v>0.21299999999999999</v>
      </c>
      <c r="Q102" s="195">
        <v>6.0000000000000001E-3</v>
      </c>
      <c r="R102" s="195">
        <v>5.3999999999999999E-2</v>
      </c>
      <c r="S102" s="195">
        <v>0.28000000000000003</v>
      </c>
      <c r="T102" s="195">
        <v>0.42699999999999999</v>
      </c>
      <c r="U102" s="195"/>
      <c r="V102" s="195"/>
      <c r="W102" s="195"/>
      <c r="X102" s="195"/>
      <c r="Y102" s="195"/>
      <c r="Z102" s="195"/>
      <c r="AA102" s="195"/>
      <c r="AB102" s="195"/>
      <c r="AC102" s="12"/>
    </row>
    <row r="103" spans="1:29" x14ac:dyDescent="0.25">
      <c r="A103" s="94" t="s">
        <v>1801</v>
      </c>
      <c r="B103" s="195">
        <v>0.51260504201680668</v>
      </c>
      <c r="C103" s="195">
        <v>8.4033613445378148E-3</v>
      </c>
      <c r="D103" s="195">
        <v>8.4033613445378158E-2</v>
      </c>
      <c r="E103" s="195">
        <v>0.3949579831932773</v>
      </c>
      <c r="F103" s="194">
        <v>1</v>
      </c>
      <c r="G103" s="196">
        <v>119</v>
      </c>
      <c r="H103" s="195">
        <v>1.3189980048769675E-2</v>
      </c>
      <c r="M103" s="195">
        <v>0.42399999999999999</v>
      </c>
      <c r="N103" s="195">
        <v>0.60099999999999998</v>
      </c>
      <c r="O103" s="195">
        <v>1E-3</v>
      </c>
      <c r="P103" s="195">
        <v>4.5999999999999999E-2</v>
      </c>
      <c r="Q103" s="195">
        <v>4.5999999999999999E-2</v>
      </c>
      <c r="R103" s="195">
        <v>0.14799999999999999</v>
      </c>
      <c r="S103" s="195">
        <v>0.312</v>
      </c>
      <c r="T103" s="195">
        <v>0.48499999999999999</v>
      </c>
      <c r="U103" s="195"/>
      <c r="V103" s="195"/>
      <c r="W103" s="195"/>
      <c r="X103" s="195"/>
      <c r="Y103" s="195"/>
      <c r="Z103" s="195"/>
      <c r="AA103" s="195"/>
      <c r="AB103" s="195"/>
      <c r="AC103" s="12"/>
    </row>
    <row r="104" spans="1:29" x14ac:dyDescent="0.25">
      <c r="A104" s="94" t="s">
        <v>1844</v>
      </c>
      <c r="B104" s="195">
        <v>0.66423357664233573</v>
      </c>
      <c r="C104" s="195">
        <v>1.4598540145985401E-2</v>
      </c>
      <c r="D104" s="195">
        <v>5.8394160583941604E-2</v>
      </c>
      <c r="E104" s="195">
        <v>0.26277372262773724</v>
      </c>
      <c r="F104" s="194">
        <v>1</v>
      </c>
      <c r="G104" s="196">
        <v>137</v>
      </c>
      <c r="H104" s="195">
        <v>1.7922553636839349E-2</v>
      </c>
      <c r="M104" s="195">
        <v>0.58199999999999996</v>
      </c>
      <c r="N104" s="195">
        <v>0.73799999999999999</v>
      </c>
      <c r="O104" s="195">
        <v>4.0000000000000001E-3</v>
      </c>
      <c r="P104" s="195">
        <v>5.1999999999999998E-2</v>
      </c>
      <c r="Q104" s="195">
        <v>0.03</v>
      </c>
      <c r="R104" s="195">
        <v>0.111</v>
      </c>
      <c r="S104" s="195">
        <v>0.19600000000000001</v>
      </c>
      <c r="T104" s="195">
        <v>0.34200000000000003</v>
      </c>
      <c r="U104" s="195"/>
      <c r="V104" s="195"/>
      <c r="W104" s="195"/>
      <c r="X104" s="195"/>
      <c r="Y104" s="195"/>
      <c r="Z104" s="195"/>
      <c r="AA104" s="195"/>
      <c r="AB104" s="195"/>
      <c r="AC104" s="12"/>
    </row>
    <row r="105" spans="1:29" x14ac:dyDescent="0.25">
      <c r="A105" s="94" t="s">
        <v>1887</v>
      </c>
      <c r="B105" s="195">
        <v>0.40935672514619881</v>
      </c>
      <c r="C105" s="195">
        <v>9.9415204678362568E-2</v>
      </c>
      <c r="D105" s="195">
        <v>6.4327485380116955E-2</v>
      </c>
      <c r="E105" s="195">
        <v>0.42690058479532161</v>
      </c>
      <c r="F105" s="194">
        <v>1</v>
      </c>
      <c r="G105" s="196">
        <v>171</v>
      </c>
      <c r="H105" s="195">
        <v>9.5675040563979186E-3</v>
      </c>
      <c r="M105" s="195">
        <v>0.33800000000000002</v>
      </c>
      <c r="N105" s="195">
        <v>0.48399999999999999</v>
      </c>
      <c r="O105" s="195">
        <v>6.3E-2</v>
      </c>
      <c r="P105" s="195">
        <v>0.153</v>
      </c>
      <c r="Q105" s="195">
        <v>3.5999999999999997E-2</v>
      </c>
      <c r="R105" s="195">
        <v>0.112</v>
      </c>
      <c r="S105" s="195">
        <v>0.35499999999999998</v>
      </c>
      <c r="T105" s="195">
        <v>0.502</v>
      </c>
      <c r="U105" s="195"/>
      <c r="V105" s="195"/>
      <c r="W105" s="195"/>
      <c r="X105" s="195"/>
      <c r="Y105" s="195"/>
      <c r="Z105" s="195"/>
      <c r="AA105" s="195"/>
      <c r="AB105" s="195"/>
      <c r="AC105" s="12"/>
    </row>
    <row r="106" spans="1:29" x14ac:dyDescent="0.25">
      <c r="A106" s="94" t="s">
        <v>2059</v>
      </c>
      <c r="B106" s="195">
        <v>0.32236842105263158</v>
      </c>
      <c r="C106" s="195">
        <v>6.5789473684210523E-2</v>
      </c>
      <c r="D106" s="195">
        <v>2.6315789473684209E-2</v>
      </c>
      <c r="E106" s="195">
        <v>0.58552631578947367</v>
      </c>
      <c r="F106" s="194">
        <v>1</v>
      </c>
      <c r="G106" s="196">
        <v>152</v>
      </c>
      <c r="H106" s="195">
        <v>1.4350453172205438E-2</v>
      </c>
      <c r="M106" s="195">
        <v>0.253</v>
      </c>
      <c r="N106" s="195">
        <v>0.4</v>
      </c>
      <c r="O106" s="195">
        <v>3.5999999999999997E-2</v>
      </c>
      <c r="P106" s="195">
        <v>0.11700000000000001</v>
      </c>
      <c r="Q106" s="195">
        <v>0.01</v>
      </c>
      <c r="R106" s="195">
        <v>6.6000000000000003E-2</v>
      </c>
      <c r="S106" s="195">
        <v>0.50600000000000001</v>
      </c>
      <c r="T106" s="195">
        <v>0.66100000000000003</v>
      </c>
      <c r="U106" s="195"/>
      <c r="V106" s="195"/>
      <c r="W106" s="195"/>
      <c r="X106" s="195"/>
      <c r="Y106" s="195"/>
      <c r="Z106" s="195"/>
      <c r="AA106" s="195"/>
      <c r="AB106" s="195"/>
      <c r="AC106" s="12"/>
    </row>
    <row r="107" spans="1:29" x14ac:dyDescent="0.25">
      <c r="A107" s="94" t="s">
        <v>2102</v>
      </c>
      <c r="B107" s="195">
        <v>0.71584699453551914</v>
      </c>
      <c r="C107" s="195">
        <v>5.4644808743169397E-2</v>
      </c>
      <c r="D107" s="195">
        <v>1.6393442622950821E-2</v>
      </c>
      <c r="E107" s="195">
        <v>0.21311475409836064</v>
      </c>
      <c r="F107" s="194">
        <v>1</v>
      </c>
      <c r="G107" s="196">
        <v>183</v>
      </c>
      <c r="H107" s="195">
        <v>1.7021672402567203E-2</v>
      </c>
      <c r="M107" s="195">
        <v>0.64700000000000002</v>
      </c>
      <c r="N107" s="195">
        <v>0.77600000000000002</v>
      </c>
      <c r="O107" s="195">
        <v>0.03</v>
      </c>
      <c r="P107" s="195">
        <v>9.8000000000000004E-2</v>
      </c>
      <c r="Q107" s="195">
        <v>6.0000000000000001E-3</v>
      </c>
      <c r="R107" s="195">
        <v>4.7E-2</v>
      </c>
      <c r="S107" s="195">
        <v>0.16</v>
      </c>
      <c r="T107" s="195">
        <v>0.27800000000000002</v>
      </c>
      <c r="U107" s="195"/>
      <c r="V107" s="195"/>
      <c r="W107" s="195"/>
      <c r="X107" s="195"/>
      <c r="Y107" s="195"/>
      <c r="Z107" s="195"/>
      <c r="AA107" s="195"/>
      <c r="AB107" s="195"/>
      <c r="AC107" s="12"/>
    </row>
    <row r="108" spans="1:29" x14ac:dyDescent="0.25">
      <c r="A108" s="94" t="s">
        <v>2231</v>
      </c>
      <c r="B108" s="195">
        <v>0.46875</v>
      </c>
      <c r="C108" s="195">
        <v>0.15</v>
      </c>
      <c r="D108" s="195">
        <v>6.25E-2</v>
      </c>
      <c r="E108" s="195">
        <v>0.31874999999999998</v>
      </c>
      <c r="F108" s="194">
        <v>1</v>
      </c>
      <c r="G108" s="196">
        <v>160</v>
      </c>
      <c r="H108" s="195">
        <v>5.8394160583941602E-3</v>
      </c>
      <c r="M108" s="195">
        <v>0.39300000000000002</v>
      </c>
      <c r="N108" s="195">
        <v>0.54600000000000004</v>
      </c>
      <c r="O108" s="195">
        <v>0.10299999999999999</v>
      </c>
      <c r="P108" s="195">
        <v>0.21299999999999999</v>
      </c>
      <c r="Q108" s="195">
        <v>3.4000000000000002E-2</v>
      </c>
      <c r="R108" s="195">
        <v>0.111</v>
      </c>
      <c r="S108" s="195">
        <v>0.252</v>
      </c>
      <c r="T108" s="195">
        <v>0.39400000000000002</v>
      </c>
      <c r="U108" s="195"/>
      <c r="V108" s="195"/>
      <c r="W108" s="195"/>
      <c r="X108" s="195"/>
      <c r="Y108" s="195"/>
      <c r="Z108" s="195"/>
      <c r="AA108" s="195"/>
      <c r="AB108" s="195"/>
      <c r="AC108" s="12"/>
    </row>
    <row r="109" spans="1:29" x14ac:dyDescent="0.25">
      <c r="A109" s="94" t="s">
        <v>1501</v>
      </c>
      <c r="B109" s="195">
        <v>0.62637088733798607</v>
      </c>
      <c r="C109" s="195">
        <v>0.27567298105682952</v>
      </c>
      <c r="D109" s="195">
        <v>4.5862412761714856E-2</v>
      </c>
      <c r="E109" s="195">
        <v>5.209371884346959E-2</v>
      </c>
      <c r="F109" s="194">
        <v>1</v>
      </c>
      <c r="G109" s="196">
        <v>4012</v>
      </c>
      <c r="H109" s="195">
        <v>0.26434736772748235</v>
      </c>
      <c r="M109" s="195">
        <v>0.61099999999999999</v>
      </c>
      <c r="N109" s="195">
        <v>0.64100000000000001</v>
      </c>
      <c r="O109" s="195">
        <v>0.26200000000000001</v>
      </c>
      <c r="P109" s="195">
        <v>0.28999999999999998</v>
      </c>
      <c r="Q109" s="195">
        <v>0.04</v>
      </c>
      <c r="R109" s="195">
        <v>5.2999999999999999E-2</v>
      </c>
      <c r="S109" s="195">
        <v>4.5999999999999999E-2</v>
      </c>
      <c r="T109" s="195">
        <v>5.8999999999999997E-2</v>
      </c>
      <c r="U109" s="195"/>
      <c r="V109" s="195"/>
      <c r="W109" s="195"/>
      <c r="X109" s="195"/>
      <c r="Y109" s="195"/>
      <c r="Z109" s="195"/>
      <c r="AA109" s="195"/>
      <c r="AB109" s="195"/>
      <c r="AC109" s="12"/>
    </row>
    <row r="110" spans="1:29" x14ac:dyDescent="0.25">
      <c r="A110" s="94" t="s">
        <v>1544</v>
      </c>
      <c r="B110" s="195">
        <v>0.47025752629669931</v>
      </c>
      <c r="C110" s="195">
        <v>0.2807399347116431</v>
      </c>
      <c r="D110" s="195">
        <v>0.16213275299238303</v>
      </c>
      <c r="E110" s="195">
        <v>8.6869785999274571E-2</v>
      </c>
      <c r="F110" s="194">
        <v>1</v>
      </c>
      <c r="G110" s="196">
        <v>5514</v>
      </c>
      <c r="H110" s="195">
        <v>0.23948922863099376</v>
      </c>
      <c r="M110" s="195">
        <v>0.45700000000000002</v>
      </c>
      <c r="N110" s="195">
        <v>0.48299999999999998</v>
      </c>
      <c r="O110" s="195">
        <v>0.26900000000000002</v>
      </c>
      <c r="P110" s="195">
        <v>0.29299999999999998</v>
      </c>
      <c r="Q110" s="195">
        <v>0.153</v>
      </c>
      <c r="R110" s="195">
        <v>0.17199999999999999</v>
      </c>
      <c r="S110" s="195">
        <v>0.08</v>
      </c>
      <c r="T110" s="195">
        <v>9.5000000000000001E-2</v>
      </c>
      <c r="U110" s="195"/>
      <c r="V110" s="195"/>
      <c r="W110" s="195"/>
      <c r="X110" s="195"/>
      <c r="Y110" s="195"/>
      <c r="Z110" s="195"/>
      <c r="AA110" s="195"/>
      <c r="AB110" s="195"/>
      <c r="AC110" s="12"/>
    </row>
    <row r="111" spans="1:29" x14ac:dyDescent="0.25">
      <c r="A111" s="94" t="s">
        <v>1587</v>
      </c>
      <c r="B111" s="195">
        <v>0.64028441543303416</v>
      </c>
      <c r="C111" s="195">
        <v>0.30714535493647277</v>
      </c>
      <c r="D111" s="195">
        <v>4.8956754866534558E-3</v>
      </c>
      <c r="E111" s="195">
        <v>4.7674554143839608E-2</v>
      </c>
      <c r="F111" s="194">
        <v>1</v>
      </c>
      <c r="G111" s="196">
        <v>8579</v>
      </c>
      <c r="H111" s="195">
        <v>0.23515061809609955</v>
      </c>
      <c r="M111" s="195">
        <v>0.63</v>
      </c>
      <c r="N111" s="195">
        <v>0.65</v>
      </c>
      <c r="O111" s="195">
        <v>0.29699999999999999</v>
      </c>
      <c r="P111" s="195">
        <v>0.317</v>
      </c>
      <c r="Q111" s="195">
        <v>4.0000000000000001E-3</v>
      </c>
      <c r="R111" s="195">
        <v>7.0000000000000001E-3</v>
      </c>
      <c r="S111" s="195">
        <v>4.2999999999999997E-2</v>
      </c>
      <c r="T111" s="195">
        <v>5.1999999999999998E-2</v>
      </c>
      <c r="U111" s="195"/>
      <c r="V111" s="195"/>
      <c r="W111" s="195"/>
      <c r="X111" s="195"/>
      <c r="Y111" s="195"/>
      <c r="Z111" s="195"/>
      <c r="AA111" s="195"/>
      <c r="AB111" s="195"/>
      <c r="AC111" s="12"/>
    </row>
    <row r="112" spans="1:29" x14ac:dyDescent="0.25">
      <c r="A112" s="94" t="s">
        <v>1630</v>
      </c>
      <c r="B112" s="195">
        <v>0.51651507898516036</v>
      </c>
      <c r="C112" s="195">
        <v>0.38918142651986598</v>
      </c>
      <c r="D112" s="195">
        <v>3.9253231211105792E-2</v>
      </c>
      <c r="E112" s="195">
        <v>5.5050263283867883E-2</v>
      </c>
      <c r="F112" s="194">
        <v>1</v>
      </c>
      <c r="G112" s="196">
        <v>2089</v>
      </c>
      <c r="H112" s="195">
        <v>0.24628625324215986</v>
      </c>
      <c r="M112" s="195">
        <v>0.495</v>
      </c>
      <c r="N112" s="195">
        <v>0.53800000000000003</v>
      </c>
      <c r="O112" s="195">
        <v>0.36799999999999999</v>
      </c>
      <c r="P112" s="195">
        <v>0.41</v>
      </c>
      <c r="Q112" s="195">
        <v>3.2000000000000001E-2</v>
      </c>
      <c r="R112" s="195">
        <v>4.8000000000000001E-2</v>
      </c>
      <c r="S112" s="195">
        <v>4.5999999999999999E-2</v>
      </c>
      <c r="T112" s="195">
        <v>6.6000000000000003E-2</v>
      </c>
      <c r="U112" s="195"/>
      <c r="V112" s="195"/>
      <c r="W112" s="195"/>
      <c r="X112" s="195"/>
      <c r="Y112" s="195"/>
      <c r="Z112" s="195"/>
      <c r="AA112" s="195"/>
      <c r="AB112" s="195"/>
      <c r="AC112" s="12"/>
    </row>
    <row r="113" spans="1:29" x14ac:dyDescent="0.25">
      <c r="A113" s="94" t="s">
        <v>1673</v>
      </c>
      <c r="B113" s="195">
        <v>0.82391215941439611</v>
      </c>
      <c r="C113" s="195">
        <v>0.12810085400569338</v>
      </c>
      <c r="D113" s="195">
        <v>9.3533956893045948E-3</v>
      </c>
      <c r="E113" s="195">
        <v>3.8633590890605939E-2</v>
      </c>
      <c r="F113" s="194">
        <v>1</v>
      </c>
      <c r="G113" s="196">
        <v>2459</v>
      </c>
      <c r="H113" s="195">
        <v>0.24835875164124835</v>
      </c>
      <c r="M113" s="195">
        <v>0.80800000000000005</v>
      </c>
      <c r="N113" s="195">
        <v>0.83799999999999997</v>
      </c>
      <c r="O113" s="195">
        <v>0.115</v>
      </c>
      <c r="P113" s="195">
        <v>0.14199999999999999</v>
      </c>
      <c r="Q113" s="195">
        <v>6.0000000000000001E-3</v>
      </c>
      <c r="R113" s="195">
        <v>1.4E-2</v>
      </c>
      <c r="S113" s="195">
        <v>3.2000000000000001E-2</v>
      </c>
      <c r="T113" s="195">
        <v>4.7E-2</v>
      </c>
      <c r="U113" s="195"/>
      <c r="V113" s="195"/>
      <c r="W113" s="195"/>
      <c r="X113" s="195"/>
      <c r="Y113" s="195"/>
      <c r="Z113" s="195"/>
      <c r="AA113" s="195"/>
      <c r="AB113" s="195"/>
      <c r="AC113" s="12"/>
    </row>
    <row r="114" spans="1:29" x14ac:dyDescent="0.25">
      <c r="A114" s="94" t="s">
        <v>1716</v>
      </c>
      <c r="B114" s="195">
        <v>0.55003909304143861</v>
      </c>
      <c r="C114" s="195">
        <v>0.36317435496481626</v>
      </c>
      <c r="D114" s="195">
        <v>2.7365129007036748E-2</v>
      </c>
      <c r="E114" s="195">
        <v>5.9421422986708369E-2</v>
      </c>
      <c r="F114" s="194">
        <v>1</v>
      </c>
      <c r="G114" s="196">
        <v>2558</v>
      </c>
      <c r="H114" s="195">
        <v>0.25251727541954588</v>
      </c>
      <c r="M114" s="195">
        <v>0.53100000000000003</v>
      </c>
      <c r="N114" s="195">
        <v>0.56899999999999995</v>
      </c>
      <c r="O114" s="195">
        <v>0.34499999999999997</v>
      </c>
      <c r="P114" s="195">
        <v>0.38200000000000001</v>
      </c>
      <c r="Q114" s="195">
        <v>2.1999999999999999E-2</v>
      </c>
      <c r="R114" s="195">
        <v>3.4000000000000002E-2</v>
      </c>
      <c r="S114" s="195">
        <v>5.0999999999999997E-2</v>
      </c>
      <c r="T114" s="195">
        <v>6.9000000000000006E-2</v>
      </c>
      <c r="U114" s="195"/>
      <c r="V114" s="195"/>
      <c r="W114" s="195"/>
      <c r="X114" s="195"/>
      <c r="Y114" s="195"/>
      <c r="Z114" s="195"/>
      <c r="AA114" s="195"/>
      <c r="AB114" s="195"/>
      <c r="AC114" s="12"/>
    </row>
    <row r="115" spans="1:29" x14ac:dyDescent="0.25">
      <c r="A115" s="94" t="s">
        <v>1759</v>
      </c>
      <c r="B115" s="195">
        <v>0.76192959582790087</v>
      </c>
      <c r="C115" s="195">
        <v>0.14028683181225554</v>
      </c>
      <c r="D115" s="195">
        <v>3.8070404172099087E-2</v>
      </c>
      <c r="E115" s="195">
        <v>5.9713168187744456E-2</v>
      </c>
      <c r="F115" s="194">
        <v>1</v>
      </c>
      <c r="G115" s="196">
        <v>3835</v>
      </c>
      <c r="H115" s="195">
        <v>0.26120419561367664</v>
      </c>
      <c r="M115" s="195">
        <v>0.748</v>
      </c>
      <c r="N115" s="195">
        <v>0.77500000000000002</v>
      </c>
      <c r="O115" s="195">
        <v>0.13</v>
      </c>
      <c r="P115" s="195">
        <v>0.152</v>
      </c>
      <c r="Q115" s="195">
        <v>3.2000000000000001E-2</v>
      </c>
      <c r="R115" s="195">
        <v>4.4999999999999998E-2</v>
      </c>
      <c r="S115" s="195">
        <v>5.2999999999999999E-2</v>
      </c>
      <c r="T115" s="195">
        <v>6.8000000000000005E-2</v>
      </c>
      <c r="U115" s="195"/>
      <c r="V115" s="195"/>
      <c r="W115" s="195"/>
      <c r="X115" s="195"/>
      <c r="Y115" s="195"/>
      <c r="Z115" s="195"/>
      <c r="AA115" s="195"/>
      <c r="AB115" s="195"/>
      <c r="AC115" s="12"/>
    </row>
    <row r="116" spans="1:29" x14ac:dyDescent="0.25">
      <c r="A116" s="94" t="s">
        <v>1802</v>
      </c>
      <c r="B116" s="195">
        <v>0.88936877076411958</v>
      </c>
      <c r="C116" s="195">
        <v>1.9933554817275746E-2</v>
      </c>
      <c r="D116" s="195">
        <v>1.4285714285714285E-2</v>
      </c>
      <c r="E116" s="195">
        <v>7.6411960132890366E-2</v>
      </c>
      <c r="F116" s="194">
        <v>1</v>
      </c>
      <c r="G116" s="196">
        <v>3010</v>
      </c>
      <c r="H116" s="195">
        <v>0.281413612565445</v>
      </c>
      <c r="M116" s="195">
        <v>0.878</v>
      </c>
      <c r="N116" s="195">
        <v>0.9</v>
      </c>
      <c r="O116" s="195">
        <v>1.6E-2</v>
      </c>
      <c r="P116" s="195">
        <v>2.5999999999999999E-2</v>
      </c>
      <c r="Q116" s="195">
        <v>1.0999999999999999E-2</v>
      </c>
      <c r="R116" s="195">
        <v>1.9E-2</v>
      </c>
      <c r="S116" s="195">
        <v>6.7000000000000004E-2</v>
      </c>
      <c r="T116" s="195">
        <v>8.5999999999999993E-2</v>
      </c>
      <c r="U116" s="195"/>
      <c r="V116" s="195"/>
      <c r="W116" s="195"/>
      <c r="X116" s="195"/>
      <c r="Y116" s="195"/>
      <c r="Z116" s="195"/>
      <c r="AA116" s="195"/>
      <c r="AB116" s="195"/>
      <c r="AC116" s="12"/>
    </row>
    <row r="117" spans="1:29" x14ac:dyDescent="0.25">
      <c r="A117" s="94" t="s">
        <v>1845</v>
      </c>
      <c r="B117" s="195">
        <v>0.89636415688519899</v>
      </c>
      <c r="C117" s="195">
        <v>3.9507586601774981E-2</v>
      </c>
      <c r="D117" s="195">
        <v>1.3455482393358144E-2</v>
      </c>
      <c r="E117" s="195">
        <v>5.0672774119667904E-2</v>
      </c>
      <c r="F117" s="194">
        <v>1</v>
      </c>
      <c r="G117" s="196">
        <v>3493</v>
      </c>
      <c r="H117" s="195">
        <v>0.26739646329327105</v>
      </c>
      <c r="M117" s="195">
        <v>0.88600000000000001</v>
      </c>
      <c r="N117" s="195">
        <v>0.90600000000000003</v>
      </c>
      <c r="O117" s="195">
        <v>3.4000000000000002E-2</v>
      </c>
      <c r="P117" s="195">
        <v>4.5999999999999999E-2</v>
      </c>
      <c r="Q117" s="195">
        <v>0.01</v>
      </c>
      <c r="R117" s="195">
        <v>1.7999999999999999E-2</v>
      </c>
      <c r="S117" s="195">
        <v>4.3999999999999997E-2</v>
      </c>
      <c r="T117" s="195">
        <v>5.8000000000000003E-2</v>
      </c>
      <c r="U117" s="195"/>
      <c r="V117" s="195"/>
      <c r="W117" s="195"/>
      <c r="X117" s="195"/>
      <c r="Y117" s="195"/>
      <c r="Z117" s="195"/>
      <c r="AA117" s="195"/>
      <c r="AB117" s="195"/>
      <c r="AC117" s="12"/>
    </row>
    <row r="118" spans="1:29" x14ac:dyDescent="0.25">
      <c r="A118" s="94" t="s">
        <v>1888</v>
      </c>
      <c r="B118" s="195">
        <v>0.53579037068598212</v>
      </c>
      <c r="C118" s="195">
        <v>0.33191308052833407</v>
      </c>
      <c r="D118" s="195">
        <v>7.4563272262462718E-2</v>
      </c>
      <c r="E118" s="195">
        <v>5.7733276523221133E-2</v>
      </c>
      <c r="F118" s="194">
        <v>1</v>
      </c>
      <c r="G118" s="196">
        <v>4694</v>
      </c>
      <c r="H118" s="195">
        <v>0.23257196650646583</v>
      </c>
      <c r="M118" s="195">
        <v>0.52100000000000002</v>
      </c>
      <c r="N118" s="195">
        <v>0.55000000000000004</v>
      </c>
      <c r="O118" s="195">
        <v>0.31900000000000001</v>
      </c>
      <c r="P118" s="195">
        <v>0.34599999999999997</v>
      </c>
      <c r="Q118" s="195">
        <v>6.7000000000000004E-2</v>
      </c>
      <c r="R118" s="195">
        <v>8.2000000000000003E-2</v>
      </c>
      <c r="S118" s="195">
        <v>5.0999999999999997E-2</v>
      </c>
      <c r="T118" s="195">
        <v>6.5000000000000002E-2</v>
      </c>
      <c r="U118" s="195"/>
      <c r="V118" s="195"/>
      <c r="W118" s="195"/>
      <c r="X118" s="195"/>
      <c r="Y118" s="195"/>
      <c r="Z118" s="195"/>
      <c r="AA118" s="195"/>
      <c r="AB118" s="195"/>
      <c r="AC118" s="12"/>
    </row>
    <row r="119" spans="1:29" x14ac:dyDescent="0.25">
      <c r="A119" s="94" t="s">
        <v>1931</v>
      </c>
      <c r="B119" s="195">
        <v>0.34824281150159747</v>
      </c>
      <c r="C119" s="195">
        <v>0.60383386581469645</v>
      </c>
      <c r="D119" s="195">
        <v>2.1299254526091589E-3</v>
      </c>
      <c r="E119" s="195">
        <v>4.5793397231096912E-2</v>
      </c>
      <c r="F119" s="194">
        <v>1</v>
      </c>
      <c r="G119" s="196">
        <v>2817</v>
      </c>
      <c r="H119" s="195">
        <v>0.22750767242771766</v>
      </c>
      <c r="M119" s="195">
        <v>0.33100000000000002</v>
      </c>
      <c r="N119" s="195">
        <v>0.36599999999999999</v>
      </c>
      <c r="O119" s="195">
        <v>0.58599999999999997</v>
      </c>
      <c r="P119" s="195">
        <v>0.622</v>
      </c>
      <c r="Q119" s="195">
        <v>1E-3</v>
      </c>
      <c r="R119" s="195">
        <v>5.0000000000000001E-3</v>
      </c>
      <c r="S119" s="195">
        <v>3.9E-2</v>
      </c>
      <c r="T119" s="195">
        <v>5.3999999999999999E-2</v>
      </c>
      <c r="U119" s="195"/>
      <c r="V119" s="195"/>
      <c r="W119" s="195"/>
      <c r="X119" s="195"/>
      <c r="Y119" s="195"/>
      <c r="Z119" s="195"/>
      <c r="AA119" s="195"/>
      <c r="AB119" s="195"/>
      <c r="AC119" s="12"/>
    </row>
    <row r="120" spans="1:29" x14ac:dyDescent="0.25">
      <c r="A120" s="94" t="s">
        <v>1974</v>
      </c>
      <c r="B120" s="195">
        <v>0.57768635043562444</v>
      </c>
      <c r="C120" s="195">
        <v>0.35890609874152951</v>
      </c>
      <c r="D120" s="195">
        <v>1.016456921587609E-2</v>
      </c>
      <c r="E120" s="195">
        <v>5.324298160696999E-2</v>
      </c>
      <c r="F120" s="194">
        <v>1</v>
      </c>
      <c r="G120" s="196">
        <v>4132</v>
      </c>
      <c r="H120" s="195">
        <v>0.24265914963589383</v>
      </c>
      <c r="M120" s="195">
        <v>0.56299999999999994</v>
      </c>
      <c r="N120" s="195">
        <v>0.59299999999999997</v>
      </c>
      <c r="O120" s="195">
        <v>0.34399999999999997</v>
      </c>
      <c r="P120" s="195">
        <v>0.374</v>
      </c>
      <c r="Q120" s="195">
        <v>8.0000000000000002E-3</v>
      </c>
      <c r="R120" s="195">
        <v>1.4E-2</v>
      </c>
      <c r="S120" s="195">
        <v>4.7E-2</v>
      </c>
      <c r="T120" s="195">
        <v>6.0999999999999999E-2</v>
      </c>
      <c r="U120" s="195"/>
      <c r="V120" s="195"/>
      <c r="W120" s="195"/>
      <c r="X120" s="195"/>
      <c r="Y120" s="195"/>
      <c r="Z120" s="195"/>
      <c r="AA120" s="195"/>
      <c r="AB120" s="195"/>
      <c r="AC120" s="12"/>
    </row>
    <row r="121" spans="1:29" x14ac:dyDescent="0.25">
      <c r="A121" s="94" t="s">
        <v>2017</v>
      </c>
      <c r="B121" s="195">
        <v>0.90692395005675364</v>
      </c>
      <c r="C121" s="195">
        <v>9.6481271282633368E-3</v>
      </c>
      <c r="D121" s="195">
        <v>1.532349602724177E-2</v>
      </c>
      <c r="E121" s="195">
        <v>6.8104426787741201E-2</v>
      </c>
      <c r="F121" s="194">
        <v>1</v>
      </c>
      <c r="G121" s="196">
        <v>1762</v>
      </c>
      <c r="H121" s="195">
        <v>0.27182968219685283</v>
      </c>
      <c r="M121" s="195">
        <v>0.89200000000000002</v>
      </c>
      <c r="N121" s="195">
        <v>0.92</v>
      </c>
      <c r="O121" s="195">
        <v>6.0000000000000001E-3</v>
      </c>
      <c r="P121" s="195">
        <v>1.4999999999999999E-2</v>
      </c>
      <c r="Q121" s="195">
        <v>1.0999999999999999E-2</v>
      </c>
      <c r="R121" s="195">
        <v>2.1999999999999999E-2</v>
      </c>
      <c r="S121" s="195">
        <v>5.7000000000000002E-2</v>
      </c>
      <c r="T121" s="195">
        <v>8.1000000000000003E-2</v>
      </c>
      <c r="U121" s="195"/>
      <c r="V121" s="195"/>
      <c r="W121" s="195"/>
      <c r="X121" s="195"/>
      <c r="Y121" s="195"/>
      <c r="Z121" s="195"/>
      <c r="AA121" s="195"/>
      <c r="AB121" s="195"/>
      <c r="AC121" s="12"/>
    </row>
    <row r="122" spans="1:29" x14ac:dyDescent="0.25">
      <c r="A122" s="94" t="s">
        <v>2060</v>
      </c>
      <c r="B122" s="195">
        <v>0.5113803230543319</v>
      </c>
      <c r="C122" s="195">
        <v>0.27386196769456683</v>
      </c>
      <c r="D122" s="195">
        <v>0.11930983847283406</v>
      </c>
      <c r="E122" s="195">
        <v>9.544787077826726E-2</v>
      </c>
      <c r="F122" s="194">
        <v>1</v>
      </c>
      <c r="G122" s="196">
        <v>2724</v>
      </c>
      <c r="H122" s="195">
        <v>0.24890350877192982</v>
      </c>
      <c r="M122" s="195">
        <v>0.49299999999999999</v>
      </c>
      <c r="N122" s="195">
        <v>0.53</v>
      </c>
      <c r="O122" s="195">
        <v>0.25700000000000001</v>
      </c>
      <c r="P122" s="195">
        <v>0.29099999999999998</v>
      </c>
      <c r="Q122" s="195">
        <v>0.108</v>
      </c>
      <c r="R122" s="195">
        <v>0.13200000000000001</v>
      </c>
      <c r="S122" s="195">
        <v>8.5000000000000006E-2</v>
      </c>
      <c r="T122" s="195">
        <v>0.107</v>
      </c>
      <c r="U122" s="195"/>
      <c r="V122" s="195"/>
      <c r="W122" s="195"/>
      <c r="X122" s="195"/>
      <c r="Y122" s="195"/>
      <c r="Z122" s="195"/>
      <c r="AA122" s="195"/>
      <c r="AB122" s="195"/>
      <c r="AC122" s="12"/>
    </row>
    <row r="123" spans="1:29" x14ac:dyDescent="0.25">
      <c r="A123" s="94" t="s">
        <v>2103</v>
      </c>
      <c r="B123" s="195">
        <v>0.6992337164750958</v>
      </c>
      <c r="C123" s="195">
        <v>0.22222222222222221</v>
      </c>
      <c r="D123" s="195">
        <v>1.8678160919540231E-2</v>
      </c>
      <c r="E123" s="195">
        <v>5.9865900383141761E-2</v>
      </c>
      <c r="F123" s="194">
        <v>1</v>
      </c>
      <c r="G123" s="196">
        <v>4176</v>
      </c>
      <c r="H123" s="195">
        <v>0.23504249451229808</v>
      </c>
      <c r="M123" s="195">
        <v>0.68500000000000005</v>
      </c>
      <c r="N123" s="195">
        <v>0.71299999999999997</v>
      </c>
      <c r="O123" s="195">
        <v>0.21</v>
      </c>
      <c r="P123" s="195">
        <v>0.23499999999999999</v>
      </c>
      <c r="Q123" s="195">
        <v>1.4999999999999999E-2</v>
      </c>
      <c r="R123" s="195">
        <v>2.3E-2</v>
      </c>
      <c r="S123" s="195">
        <v>5.2999999999999999E-2</v>
      </c>
      <c r="T123" s="195">
        <v>6.7000000000000004E-2</v>
      </c>
      <c r="U123" s="195"/>
      <c r="V123" s="195"/>
      <c r="W123" s="195"/>
      <c r="X123" s="195"/>
      <c r="Y123" s="195"/>
      <c r="Z123" s="195"/>
      <c r="AA123" s="195"/>
      <c r="AB123" s="195"/>
      <c r="AC123" s="12"/>
    </row>
    <row r="124" spans="1:29" x14ac:dyDescent="0.25">
      <c r="A124" s="94" t="s">
        <v>2146</v>
      </c>
      <c r="B124" s="195">
        <v>0.55955993930197268</v>
      </c>
      <c r="C124" s="195">
        <v>0.32132018209408192</v>
      </c>
      <c r="D124" s="195">
        <v>2.314112291350531E-2</v>
      </c>
      <c r="E124" s="195">
        <v>9.5978755690440065E-2</v>
      </c>
      <c r="F124" s="194">
        <v>1</v>
      </c>
      <c r="G124" s="196">
        <v>2636</v>
      </c>
      <c r="H124" s="195">
        <v>0.22456977338558529</v>
      </c>
      <c r="M124" s="195">
        <v>0.54100000000000004</v>
      </c>
      <c r="N124" s="195">
        <v>0.57799999999999996</v>
      </c>
      <c r="O124" s="195">
        <v>0.30399999999999999</v>
      </c>
      <c r="P124" s="195">
        <v>0.33900000000000002</v>
      </c>
      <c r="Q124" s="195">
        <v>1.7999999999999999E-2</v>
      </c>
      <c r="R124" s="195">
        <v>0.03</v>
      </c>
      <c r="S124" s="195">
        <v>8.5000000000000006E-2</v>
      </c>
      <c r="T124" s="195">
        <v>0.108</v>
      </c>
      <c r="U124" s="195"/>
      <c r="V124" s="195"/>
      <c r="W124" s="195"/>
      <c r="X124" s="195"/>
      <c r="Y124" s="195"/>
      <c r="Z124" s="195"/>
      <c r="AA124" s="195"/>
      <c r="AB124" s="195"/>
      <c r="AC124" s="12"/>
    </row>
    <row r="125" spans="1:29" x14ac:dyDescent="0.25">
      <c r="A125" s="94" t="s">
        <v>2189</v>
      </c>
      <c r="B125" s="195">
        <v>0.49795186891961085</v>
      </c>
      <c r="C125" s="195">
        <v>0.41269841269841268</v>
      </c>
      <c r="D125" s="195">
        <v>2.5857654889912953E-2</v>
      </c>
      <c r="E125" s="195">
        <v>6.3492063492063489E-2</v>
      </c>
      <c r="F125" s="194">
        <v>1</v>
      </c>
      <c r="G125" s="196">
        <v>3906</v>
      </c>
      <c r="H125" s="195">
        <v>0.23884065060535647</v>
      </c>
      <c r="M125" s="195">
        <v>0.48199999999999998</v>
      </c>
      <c r="N125" s="195">
        <v>0.51400000000000001</v>
      </c>
      <c r="O125" s="195">
        <v>0.39700000000000002</v>
      </c>
      <c r="P125" s="195">
        <v>0.42799999999999999</v>
      </c>
      <c r="Q125" s="195">
        <v>2.1000000000000001E-2</v>
      </c>
      <c r="R125" s="195">
        <v>3.1E-2</v>
      </c>
      <c r="S125" s="195">
        <v>5.6000000000000001E-2</v>
      </c>
      <c r="T125" s="195">
        <v>7.1999999999999995E-2</v>
      </c>
      <c r="U125" s="195"/>
      <c r="V125" s="195"/>
      <c r="W125" s="195"/>
      <c r="X125" s="195"/>
      <c r="Y125" s="195"/>
      <c r="Z125" s="195"/>
      <c r="AA125" s="195"/>
      <c r="AB125" s="195"/>
      <c r="AC125" s="12"/>
    </row>
    <row r="126" spans="1:29" x14ac:dyDescent="0.25">
      <c r="A126" s="94" t="s">
        <v>2232</v>
      </c>
      <c r="B126" s="195">
        <v>0.65767263427109979</v>
      </c>
      <c r="C126" s="195">
        <v>0.28158567774936061</v>
      </c>
      <c r="D126" s="195">
        <v>1.4578005115089514E-2</v>
      </c>
      <c r="E126" s="195">
        <v>4.6163682864450127E-2</v>
      </c>
      <c r="F126" s="194">
        <v>1</v>
      </c>
      <c r="G126" s="196">
        <v>7820</v>
      </c>
      <c r="H126" s="195">
        <v>0.23948794903990445</v>
      </c>
      <c r="M126" s="195">
        <v>0.64700000000000002</v>
      </c>
      <c r="N126" s="195">
        <v>0.66800000000000004</v>
      </c>
      <c r="O126" s="195">
        <v>0.27200000000000002</v>
      </c>
      <c r="P126" s="195">
        <v>0.29199999999999998</v>
      </c>
      <c r="Q126" s="195">
        <v>1.2E-2</v>
      </c>
      <c r="R126" s="195">
        <v>1.7000000000000001E-2</v>
      </c>
      <c r="S126" s="195">
        <v>4.2000000000000003E-2</v>
      </c>
      <c r="T126" s="195">
        <v>5.0999999999999997E-2</v>
      </c>
      <c r="U126" s="195"/>
      <c r="V126" s="195"/>
      <c r="W126" s="195"/>
      <c r="X126" s="195"/>
      <c r="Y126" s="195"/>
      <c r="Z126" s="195"/>
      <c r="AA126" s="195"/>
      <c r="AB126" s="195"/>
      <c r="AC126" s="12"/>
    </row>
    <row r="127" spans="1:29" x14ac:dyDescent="0.25">
      <c r="A127" s="94" t="s">
        <v>2275</v>
      </c>
      <c r="B127" s="195">
        <v>0.62050805452292446</v>
      </c>
      <c r="C127" s="195">
        <v>0.27602230483271373</v>
      </c>
      <c r="D127" s="195">
        <v>2.5092936802973979E-2</v>
      </c>
      <c r="E127" s="195">
        <v>7.8376703841387854E-2</v>
      </c>
      <c r="F127" s="194">
        <v>1</v>
      </c>
      <c r="G127" s="196">
        <v>3228</v>
      </c>
      <c r="H127" s="195">
        <v>0.25477505919494869</v>
      </c>
      <c r="M127" s="195">
        <v>0.60399999999999998</v>
      </c>
      <c r="N127" s="195">
        <v>0.63700000000000001</v>
      </c>
      <c r="O127" s="195">
        <v>0.26100000000000001</v>
      </c>
      <c r="P127" s="195">
        <v>0.29199999999999998</v>
      </c>
      <c r="Q127" s="195">
        <v>0.02</v>
      </c>
      <c r="R127" s="195">
        <v>3.1E-2</v>
      </c>
      <c r="S127" s="195">
        <v>7.0000000000000007E-2</v>
      </c>
      <c r="T127" s="195">
        <v>8.7999999999999995E-2</v>
      </c>
      <c r="U127" s="195"/>
      <c r="V127" s="195"/>
      <c r="W127" s="195"/>
      <c r="X127" s="195"/>
      <c r="Y127" s="195"/>
      <c r="Z127" s="195"/>
      <c r="AA127" s="195"/>
      <c r="AB127" s="195"/>
      <c r="AC127" s="12"/>
    </row>
    <row r="128" spans="1:29" x14ac:dyDescent="0.25">
      <c r="A128" s="94" t="s">
        <v>1503</v>
      </c>
      <c r="B128" s="195">
        <v>0.68117647058823527</v>
      </c>
      <c r="C128" s="195">
        <v>0.1976470588235294</v>
      </c>
      <c r="D128" s="195">
        <v>4.3529411764705879E-2</v>
      </c>
      <c r="E128" s="195">
        <v>7.7647058823529416E-2</v>
      </c>
      <c r="F128" s="194">
        <v>1</v>
      </c>
      <c r="G128" s="196">
        <v>850</v>
      </c>
      <c r="H128" s="195">
        <v>4.6708429497747006E-2</v>
      </c>
      <c r="M128" s="195">
        <v>0.64900000000000002</v>
      </c>
      <c r="N128" s="195">
        <v>0.71199999999999997</v>
      </c>
      <c r="O128" s="195">
        <v>0.17199999999999999</v>
      </c>
      <c r="P128" s="195">
        <v>0.22600000000000001</v>
      </c>
      <c r="Q128" s="195">
        <v>3.2000000000000001E-2</v>
      </c>
      <c r="R128" s="195">
        <v>5.8999999999999997E-2</v>
      </c>
      <c r="S128" s="195">
        <v>6.0999999999999999E-2</v>
      </c>
      <c r="T128" s="195">
        <v>9.8000000000000004E-2</v>
      </c>
      <c r="U128" s="195"/>
      <c r="V128" s="195"/>
      <c r="W128" s="195"/>
      <c r="X128" s="195"/>
      <c r="Y128" s="195"/>
      <c r="Z128" s="195"/>
      <c r="AA128" s="195"/>
      <c r="AB128" s="195"/>
      <c r="AC128" s="12"/>
    </row>
    <row r="129" spans="1:29" x14ac:dyDescent="0.25">
      <c r="A129" s="94" t="s">
        <v>1546</v>
      </c>
      <c r="B129" s="195">
        <v>0.56789069171648165</v>
      </c>
      <c r="C129" s="195">
        <v>0.21178479931682323</v>
      </c>
      <c r="D129" s="195">
        <v>0.10333048676345004</v>
      </c>
      <c r="E129" s="195">
        <v>0.11699402220324509</v>
      </c>
      <c r="F129" s="194">
        <v>1</v>
      </c>
      <c r="G129" s="196">
        <v>1171</v>
      </c>
      <c r="H129" s="195">
        <v>4.0386273495430246E-2</v>
      </c>
      <c r="M129" s="195">
        <v>0.53900000000000003</v>
      </c>
      <c r="N129" s="195">
        <v>0.59599999999999997</v>
      </c>
      <c r="O129" s="195">
        <v>0.189</v>
      </c>
      <c r="P129" s="195">
        <v>0.23599999999999999</v>
      </c>
      <c r="Q129" s="195">
        <v>8.6999999999999994E-2</v>
      </c>
      <c r="R129" s="195">
        <v>0.122</v>
      </c>
      <c r="S129" s="195">
        <v>0.1</v>
      </c>
      <c r="T129" s="195">
        <v>0.13700000000000001</v>
      </c>
      <c r="U129" s="195"/>
      <c r="V129" s="195"/>
      <c r="W129" s="195"/>
      <c r="X129" s="195"/>
      <c r="Y129" s="195"/>
      <c r="Z129" s="195"/>
      <c r="AA129" s="195"/>
      <c r="AB129" s="195"/>
      <c r="AC129" s="12"/>
    </row>
    <row r="130" spans="1:29" x14ac:dyDescent="0.25">
      <c r="A130" s="94" t="s">
        <v>1589</v>
      </c>
      <c r="B130" s="195">
        <v>0.6835599505562423</v>
      </c>
      <c r="C130" s="195">
        <v>0.223114956736712</v>
      </c>
      <c r="D130" s="195">
        <v>9.270704573547589E-3</v>
      </c>
      <c r="E130" s="195">
        <v>8.4054388133498151E-2</v>
      </c>
      <c r="F130" s="194">
        <v>1</v>
      </c>
      <c r="G130" s="196">
        <v>1618</v>
      </c>
      <c r="H130" s="195">
        <v>3.5922825869763107E-2</v>
      </c>
      <c r="M130" s="195">
        <v>0.66</v>
      </c>
      <c r="N130" s="195">
        <v>0.70599999999999996</v>
      </c>
      <c r="O130" s="195">
        <v>0.20300000000000001</v>
      </c>
      <c r="P130" s="195">
        <v>0.24399999999999999</v>
      </c>
      <c r="Q130" s="195">
        <v>6.0000000000000001E-3</v>
      </c>
      <c r="R130" s="195">
        <v>1.4999999999999999E-2</v>
      </c>
      <c r="S130" s="195">
        <v>7.0999999999999994E-2</v>
      </c>
      <c r="T130" s="195">
        <v>9.9000000000000005E-2</v>
      </c>
      <c r="U130" s="195"/>
      <c r="V130" s="195"/>
      <c r="W130" s="195"/>
      <c r="X130" s="195"/>
      <c r="Y130" s="195"/>
      <c r="Z130" s="195"/>
      <c r="AA130" s="195"/>
      <c r="AB130" s="195"/>
      <c r="AC130" s="12"/>
    </row>
    <row r="131" spans="1:29" x14ac:dyDescent="0.25">
      <c r="A131" s="94" t="s">
        <v>1632</v>
      </c>
      <c r="B131" s="195">
        <v>0.56127450980392157</v>
      </c>
      <c r="C131" s="195">
        <v>0.29656862745098039</v>
      </c>
      <c r="D131" s="195">
        <v>3.9215686274509803E-2</v>
      </c>
      <c r="E131" s="195">
        <v>0.10294117647058823</v>
      </c>
      <c r="F131" s="194">
        <v>1</v>
      </c>
      <c r="G131" s="196">
        <v>408</v>
      </c>
      <c r="H131" s="195">
        <v>4.0464147575126452E-2</v>
      </c>
      <c r="M131" s="195">
        <v>0.51300000000000001</v>
      </c>
      <c r="N131" s="195">
        <v>0.60899999999999999</v>
      </c>
      <c r="O131" s="195">
        <v>0.254</v>
      </c>
      <c r="P131" s="195">
        <v>0.34300000000000003</v>
      </c>
      <c r="Q131" s="195">
        <v>2.4E-2</v>
      </c>
      <c r="R131" s="195">
        <v>6.3E-2</v>
      </c>
      <c r="S131" s="195">
        <v>7.6999999999999999E-2</v>
      </c>
      <c r="T131" s="195">
        <v>0.13600000000000001</v>
      </c>
      <c r="U131" s="195"/>
      <c r="V131" s="195"/>
      <c r="W131" s="195"/>
      <c r="X131" s="195"/>
      <c r="Y131" s="195"/>
      <c r="Z131" s="195"/>
      <c r="AA131" s="195"/>
      <c r="AB131" s="195"/>
      <c r="AC131" s="12"/>
    </row>
    <row r="132" spans="1:29" x14ac:dyDescent="0.25">
      <c r="A132" s="94" t="s">
        <v>1675</v>
      </c>
      <c r="B132" s="195">
        <v>0.83300589390962676</v>
      </c>
      <c r="C132" s="195">
        <v>8.0550098231827114E-2</v>
      </c>
      <c r="D132" s="195">
        <v>1.1787819253438114E-2</v>
      </c>
      <c r="E132" s="195">
        <v>7.4656188605108059E-2</v>
      </c>
      <c r="F132" s="194">
        <v>1</v>
      </c>
      <c r="G132" s="196">
        <v>509</v>
      </c>
      <c r="H132" s="195">
        <v>4.0969092079845462E-2</v>
      </c>
      <c r="M132" s="195">
        <v>0.79800000000000004</v>
      </c>
      <c r="N132" s="195">
        <v>0.86299999999999999</v>
      </c>
      <c r="O132" s="195">
        <v>0.06</v>
      </c>
      <c r="P132" s="195">
        <v>0.107</v>
      </c>
      <c r="Q132" s="195">
        <v>5.0000000000000001E-3</v>
      </c>
      <c r="R132" s="195">
        <v>2.5000000000000001E-2</v>
      </c>
      <c r="S132" s="195">
        <v>5.5E-2</v>
      </c>
      <c r="T132" s="195">
        <v>0.10100000000000001</v>
      </c>
      <c r="U132" s="195"/>
      <c r="V132" s="195"/>
      <c r="W132" s="195"/>
      <c r="X132" s="195"/>
      <c r="Y132" s="195"/>
      <c r="Z132" s="195"/>
      <c r="AA132" s="195"/>
      <c r="AB132" s="195"/>
      <c r="AC132" s="12"/>
    </row>
    <row r="133" spans="1:29" x14ac:dyDescent="0.25">
      <c r="A133" s="94" t="s">
        <v>1718</v>
      </c>
      <c r="B133" s="195">
        <v>0.65625</v>
      </c>
      <c r="C133" s="195">
        <v>0.24131944444444445</v>
      </c>
      <c r="D133" s="195">
        <v>3.125E-2</v>
      </c>
      <c r="E133" s="195">
        <v>7.1180555555555552E-2</v>
      </c>
      <c r="F133" s="194">
        <v>1</v>
      </c>
      <c r="G133" s="196">
        <v>576</v>
      </c>
      <c r="H133" s="195">
        <v>4.7158997871295232E-2</v>
      </c>
      <c r="M133" s="195">
        <v>0.61699999999999999</v>
      </c>
      <c r="N133" s="195">
        <v>0.69399999999999995</v>
      </c>
      <c r="O133" s="195">
        <v>0.20799999999999999</v>
      </c>
      <c r="P133" s="195">
        <v>0.27800000000000002</v>
      </c>
      <c r="Q133" s="195">
        <v>0.02</v>
      </c>
      <c r="R133" s="195">
        <v>4.9000000000000002E-2</v>
      </c>
      <c r="S133" s="195">
        <v>5.2999999999999999E-2</v>
      </c>
      <c r="T133" s="195">
        <v>9.5000000000000001E-2</v>
      </c>
      <c r="U133" s="195"/>
      <c r="V133" s="195"/>
      <c r="W133" s="195"/>
      <c r="X133" s="195"/>
      <c r="Y133" s="195"/>
      <c r="Z133" s="195"/>
      <c r="AA133" s="195"/>
      <c r="AB133" s="195"/>
      <c r="AC133" s="12"/>
    </row>
    <row r="134" spans="1:29" x14ac:dyDescent="0.25">
      <c r="A134" s="94" t="s">
        <v>1761</v>
      </c>
      <c r="B134" s="195">
        <v>0.76694411414982167</v>
      </c>
      <c r="C134" s="195">
        <v>0.11533888228299644</v>
      </c>
      <c r="D134" s="195">
        <v>2.8537455410225922E-2</v>
      </c>
      <c r="E134" s="195">
        <v>8.9179548156956001E-2</v>
      </c>
      <c r="F134" s="194">
        <v>1</v>
      </c>
      <c r="G134" s="196">
        <v>841</v>
      </c>
      <c r="H134" s="195">
        <v>4.835278560340367E-2</v>
      </c>
      <c r="M134" s="195">
        <v>0.73699999999999999</v>
      </c>
      <c r="N134" s="195">
        <v>0.79400000000000004</v>
      </c>
      <c r="O134" s="195">
        <v>9.5000000000000001E-2</v>
      </c>
      <c r="P134" s="195">
        <v>0.13900000000000001</v>
      </c>
      <c r="Q134" s="195">
        <v>1.9E-2</v>
      </c>
      <c r="R134" s="195">
        <v>4.2000000000000003E-2</v>
      </c>
      <c r="S134" s="195">
        <v>7.1999999999999995E-2</v>
      </c>
      <c r="T134" s="195">
        <v>0.11</v>
      </c>
      <c r="U134" s="195"/>
      <c r="V134" s="195"/>
      <c r="W134" s="195"/>
      <c r="X134" s="195"/>
      <c r="Y134" s="195"/>
      <c r="Z134" s="195"/>
      <c r="AA134" s="195"/>
      <c r="AB134" s="195"/>
      <c r="AC134" s="12"/>
    </row>
    <row r="135" spans="1:29" x14ac:dyDescent="0.25">
      <c r="A135" s="94" t="s">
        <v>1804</v>
      </c>
      <c r="B135" s="195">
        <v>0.83426028921023354</v>
      </c>
      <c r="C135" s="195">
        <v>1.2235817575083427E-2</v>
      </c>
      <c r="D135" s="195">
        <v>2.1134593993325918E-2</v>
      </c>
      <c r="E135" s="195">
        <v>0.13236929922135707</v>
      </c>
      <c r="F135" s="194">
        <v>1</v>
      </c>
      <c r="G135" s="196">
        <v>899</v>
      </c>
      <c r="H135" s="195">
        <v>5.7436749297214415E-2</v>
      </c>
      <c r="M135" s="195">
        <v>0.80900000000000005</v>
      </c>
      <c r="N135" s="195">
        <v>0.85699999999999998</v>
      </c>
      <c r="O135" s="195">
        <v>7.0000000000000001E-3</v>
      </c>
      <c r="P135" s="195">
        <v>2.1999999999999999E-2</v>
      </c>
      <c r="Q135" s="195">
        <v>1.4E-2</v>
      </c>
      <c r="R135" s="195">
        <v>3.3000000000000002E-2</v>
      </c>
      <c r="S135" s="195">
        <v>0.112</v>
      </c>
      <c r="T135" s="195">
        <v>0.156</v>
      </c>
      <c r="U135" s="195"/>
      <c r="V135" s="195"/>
      <c r="W135" s="195"/>
      <c r="X135" s="195"/>
      <c r="Y135" s="195"/>
      <c r="Z135" s="195"/>
      <c r="AA135" s="195"/>
      <c r="AB135" s="195"/>
      <c r="AC135" s="12"/>
    </row>
    <row r="136" spans="1:29" x14ac:dyDescent="0.25">
      <c r="A136" s="94" t="s">
        <v>1847</v>
      </c>
      <c r="B136" s="195">
        <v>0.84564498346196249</v>
      </c>
      <c r="C136" s="195">
        <v>2.7563395810363836E-2</v>
      </c>
      <c r="D136" s="195">
        <v>2.5358324145534728E-2</v>
      </c>
      <c r="E136" s="195">
        <v>0.10143329658213891</v>
      </c>
      <c r="F136" s="194">
        <v>1</v>
      </c>
      <c r="G136" s="196">
        <v>907</v>
      </c>
      <c r="H136" s="195">
        <v>4.7464545502119419E-2</v>
      </c>
      <c r="M136" s="195">
        <v>0.82099999999999995</v>
      </c>
      <c r="N136" s="195">
        <v>0.86799999999999999</v>
      </c>
      <c r="O136" s="195">
        <v>1.9E-2</v>
      </c>
      <c r="P136" s="195">
        <v>0.04</v>
      </c>
      <c r="Q136" s="195">
        <v>1.7000000000000001E-2</v>
      </c>
      <c r="R136" s="195">
        <v>3.7999999999999999E-2</v>
      </c>
      <c r="S136" s="195">
        <v>8.3000000000000004E-2</v>
      </c>
      <c r="T136" s="195">
        <v>0.123</v>
      </c>
      <c r="U136" s="195"/>
      <c r="V136" s="195"/>
      <c r="W136" s="195"/>
      <c r="X136" s="195"/>
      <c r="Y136" s="195"/>
      <c r="Z136" s="195"/>
      <c r="AA136" s="195"/>
      <c r="AB136" s="195"/>
      <c r="AC136" s="12"/>
    </row>
    <row r="137" spans="1:29" x14ac:dyDescent="0.25">
      <c r="A137" s="94" t="s">
        <v>1890</v>
      </c>
      <c r="B137" s="195">
        <v>0.59935205183585316</v>
      </c>
      <c r="C137" s="195">
        <v>0.23758099352051837</v>
      </c>
      <c r="D137" s="195">
        <v>7.4514038876889843E-2</v>
      </c>
      <c r="E137" s="195">
        <v>8.8552915766738655E-2</v>
      </c>
      <c r="F137" s="194">
        <v>1</v>
      </c>
      <c r="G137" s="196">
        <v>926</v>
      </c>
      <c r="H137" s="195">
        <v>4.1140927670161719E-2</v>
      </c>
      <c r="M137" s="195">
        <v>0.56699999999999995</v>
      </c>
      <c r="N137" s="195">
        <v>0.63</v>
      </c>
      <c r="O137" s="195">
        <v>0.21099999999999999</v>
      </c>
      <c r="P137" s="195">
        <v>0.26600000000000001</v>
      </c>
      <c r="Q137" s="195">
        <v>5.8999999999999997E-2</v>
      </c>
      <c r="R137" s="195">
        <v>9.2999999999999999E-2</v>
      </c>
      <c r="S137" s="195">
        <v>7.1999999999999995E-2</v>
      </c>
      <c r="T137" s="195">
        <v>0.109</v>
      </c>
      <c r="U137" s="195"/>
      <c r="V137" s="195"/>
      <c r="W137" s="195"/>
      <c r="X137" s="195"/>
      <c r="Y137" s="195"/>
      <c r="Z137" s="195"/>
      <c r="AA137" s="195"/>
      <c r="AB137" s="195"/>
      <c r="AC137" s="12"/>
    </row>
    <row r="138" spans="1:29" x14ac:dyDescent="0.25">
      <c r="A138" s="94" t="s">
        <v>1933</v>
      </c>
      <c r="B138" s="195">
        <v>0.45744680851063829</v>
      </c>
      <c r="C138" s="195">
        <v>0.45744680851063829</v>
      </c>
      <c r="D138" s="195">
        <v>1.0638297872340425E-2</v>
      </c>
      <c r="E138" s="195">
        <v>7.4468085106382975E-2</v>
      </c>
      <c r="F138" s="194">
        <v>1</v>
      </c>
      <c r="G138" s="196">
        <v>658</v>
      </c>
      <c r="H138" s="195">
        <v>4.5307443365695796E-2</v>
      </c>
      <c r="M138" s="195">
        <v>0.42</v>
      </c>
      <c r="N138" s="195">
        <v>0.496</v>
      </c>
      <c r="O138" s="195">
        <v>0.42</v>
      </c>
      <c r="P138" s="195">
        <v>0.496</v>
      </c>
      <c r="Q138" s="195">
        <v>5.0000000000000001E-3</v>
      </c>
      <c r="R138" s="195">
        <v>2.1999999999999999E-2</v>
      </c>
      <c r="S138" s="195">
        <v>5.7000000000000002E-2</v>
      </c>
      <c r="T138" s="195">
        <v>9.7000000000000003E-2</v>
      </c>
      <c r="U138" s="195"/>
      <c r="V138" s="195"/>
      <c r="W138" s="195"/>
      <c r="X138" s="195"/>
      <c r="Y138" s="195"/>
      <c r="Z138" s="195"/>
      <c r="AA138" s="195"/>
      <c r="AB138" s="195"/>
      <c r="AC138" s="12"/>
    </row>
    <row r="139" spans="1:29" x14ac:dyDescent="0.25">
      <c r="A139" s="94" t="s">
        <v>1976</v>
      </c>
      <c r="B139" s="195">
        <v>0.628755364806867</v>
      </c>
      <c r="C139" s="195">
        <v>0.27145922746781115</v>
      </c>
      <c r="D139" s="195">
        <v>1.1802575107296138E-2</v>
      </c>
      <c r="E139" s="195">
        <v>8.7982832618025753E-2</v>
      </c>
      <c r="F139" s="194">
        <v>1</v>
      </c>
      <c r="G139" s="196">
        <v>932</v>
      </c>
      <c r="H139" s="195">
        <v>4.3480289246559368E-2</v>
      </c>
      <c r="M139" s="195">
        <v>0.59699999999999998</v>
      </c>
      <c r="N139" s="195">
        <v>0.65900000000000003</v>
      </c>
      <c r="O139" s="195">
        <v>0.24399999999999999</v>
      </c>
      <c r="P139" s="195">
        <v>0.30099999999999999</v>
      </c>
      <c r="Q139" s="195">
        <v>7.0000000000000001E-3</v>
      </c>
      <c r="R139" s="195">
        <v>2.1000000000000001E-2</v>
      </c>
      <c r="S139" s="195">
        <v>7.0999999999999994E-2</v>
      </c>
      <c r="T139" s="195">
        <v>0.108</v>
      </c>
      <c r="U139" s="195"/>
      <c r="V139" s="195"/>
      <c r="W139" s="195"/>
      <c r="X139" s="195"/>
      <c r="Y139" s="195"/>
      <c r="Z139" s="195"/>
      <c r="AA139" s="195"/>
      <c r="AB139" s="195"/>
      <c r="AC139" s="12"/>
    </row>
    <row r="140" spans="1:29" x14ac:dyDescent="0.25">
      <c r="A140" s="94" t="s">
        <v>2019</v>
      </c>
      <c r="B140" s="195">
        <v>0.83460559796437661</v>
      </c>
      <c r="C140" s="195">
        <v>2.2900763358778626E-2</v>
      </c>
      <c r="D140" s="195">
        <v>3.3078880407124679E-2</v>
      </c>
      <c r="E140" s="195">
        <v>0.10941475826972011</v>
      </c>
      <c r="F140" s="194">
        <v>1</v>
      </c>
      <c r="G140" s="196">
        <v>393</v>
      </c>
      <c r="H140" s="195">
        <v>4.3315331202468867E-2</v>
      </c>
      <c r="M140" s="195">
        <v>0.79500000000000004</v>
      </c>
      <c r="N140" s="195">
        <v>0.86799999999999999</v>
      </c>
      <c r="O140" s="195">
        <v>1.2E-2</v>
      </c>
      <c r="P140" s="195">
        <v>4.2999999999999997E-2</v>
      </c>
      <c r="Q140" s="195">
        <v>1.9E-2</v>
      </c>
      <c r="R140" s="195">
        <v>5.6000000000000001E-2</v>
      </c>
      <c r="S140" s="195">
        <v>8.2000000000000003E-2</v>
      </c>
      <c r="T140" s="195">
        <v>0.14399999999999999</v>
      </c>
      <c r="U140" s="195"/>
      <c r="V140" s="195"/>
      <c r="W140" s="195"/>
      <c r="X140" s="195"/>
      <c r="Y140" s="195"/>
      <c r="Z140" s="195"/>
      <c r="AA140" s="195"/>
      <c r="AB140" s="195"/>
      <c r="AC140" s="12"/>
    </row>
    <row r="141" spans="1:29" x14ac:dyDescent="0.25">
      <c r="A141" s="94" t="s">
        <v>2062</v>
      </c>
      <c r="B141" s="195">
        <v>0.59298780487804881</v>
      </c>
      <c r="C141" s="195">
        <v>0.19817073170731708</v>
      </c>
      <c r="D141" s="195">
        <v>9.298780487804878E-2</v>
      </c>
      <c r="E141" s="195">
        <v>0.11585365853658537</v>
      </c>
      <c r="F141" s="194">
        <v>1</v>
      </c>
      <c r="G141" s="196">
        <v>656</v>
      </c>
      <c r="H141" s="195">
        <v>4.8470518693660411E-2</v>
      </c>
      <c r="M141" s="195">
        <v>0.55500000000000005</v>
      </c>
      <c r="N141" s="195">
        <v>0.63</v>
      </c>
      <c r="O141" s="195">
        <v>0.16900000000000001</v>
      </c>
      <c r="P141" s="195">
        <v>0.23</v>
      </c>
      <c r="Q141" s="195">
        <v>7.2999999999999995E-2</v>
      </c>
      <c r="R141" s="195">
        <v>0.11799999999999999</v>
      </c>
      <c r="S141" s="195">
        <v>9.4E-2</v>
      </c>
      <c r="T141" s="195">
        <v>0.14299999999999999</v>
      </c>
      <c r="U141" s="195"/>
      <c r="V141" s="195"/>
      <c r="W141" s="195"/>
      <c r="X141" s="195"/>
      <c r="Y141" s="195"/>
      <c r="Z141" s="195"/>
      <c r="AA141" s="195"/>
      <c r="AB141" s="195"/>
      <c r="AC141" s="12"/>
    </row>
    <row r="142" spans="1:29" x14ac:dyDescent="0.25">
      <c r="A142" s="94" t="s">
        <v>2105</v>
      </c>
      <c r="B142" s="195">
        <v>0.66492693110647183</v>
      </c>
      <c r="C142" s="195">
        <v>0.18580375782881003</v>
      </c>
      <c r="D142" s="195">
        <v>1.8789144050104383E-2</v>
      </c>
      <c r="E142" s="195">
        <v>0.13048016701461379</v>
      </c>
      <c r="F142" s="194">
        <v>1</v>
      </c>
      <c r="G142" s="196">
        <v>958</v>
      </c>
      <c r="H142" s="195">
        <v>4.1715654256477247E-2</v>
      </c>
      <c r="M142" s="195">
        <v>0.63400000000000001</v>
      </c>
      <c r="N142" s="195">
        <v>0.69399999999999995</v>
      </c>
      <c r="O142" s="195">
        <v>0.16200000000000001</v>
      </c>
      <c r="P142" s="195">
        <v>0.21199999999999999</v>
      </c>
      <c r="Q142" s="195">
        <v>1.2E-2</v>
      </c>
      <c r="R142" s="195">
        <v>0.03</v>
      </c>
      <c r="S142" s="195">
        <v>0.111</v>
      </c>
      <c r="T142" s="195">
        <v>0.153</v>
      </c>
      <c r="U142" s="195"/>
      <c r="V142" s="195"/>
      <c r="W142" s="195"/>
      <c r="X142" s="195"/>
      <c r="Y142" s="195"/>
      <c r="Z142" s="195"/>
      <c r="AA142" s="195"/>
      <c r="AB142" s="195"/>
      <c r="AC142" s="12"/>
    </row>
    <row r="143" spans="1:29" x14ac:dyDescent="0.25">
      <c r="A143" s="94" t="s">
        <v>2148</v>
      </c>
      <c r="B143" s="195">
        <v>0.58790170132325137</v>
      </c>
      <c r="C143" s="195">
        <v>0.27410207939508507</v>
      </c>
      <c r="D143" s="195">
        <v>2.4574669187145556E-2</v>
      </c>
      <c r="E143" s="195">
        <v>0.11342155009451796</v>
      </c>
      <c r="F143" s="194">
        <v>1</v>
      </c>
      <c r="G143" s="196">
        <v>529</v>
      </c>
      <c r="H143" s="195">
        <v>3.2741226712879865E-2</v>
      </c>
      <c r="M143" s="195">
        <v>0.54500000000000004</v>
      </c>
      <c r="N143" s="195">
        <v>0.629</v>
      </c>
      <c r="O143" s="195">
        <v>0.23799999999999999</v>
      </c>
      <c r="P143" s="195">
        <v>0.314</v>
      </c>
      <c r="Q143" s="195">
        <v>1.4E-2</v>
      </c>
      <c r="R143" s="195">
        <v>4.2000000000000003E-2</v>
      </c>
      <c r="S143" s="195">
        <v>8.8999999999999996E-2</v>
      </c>
      <c r="T143" s="195">
        <v>0.14299999999999999</v>
      </c>
      <c r="U143" s="195"/>
      <c r="V143" s="195"/>
      <c r="W143" s="195"/>
      <c r="X143" s="195"/>
      <c r="Y143" s="195"/>
      <c r="Z143" s="195"/>
      <c r="AA143" s="195"/>
      <c r="AB143" s="195"/>
      <c r="AC143" s="12"/>
    </row>
    <row r="144" spans="1:29" x14ac:dyDescent="0.25">
      <c r="A144" s="94" t="s">
        <v>2191</v>
      </c>
      <c r="B144" s="195">
        <v>0.57852193995381063</v>
      </c>
      <c r="C144" s="195">
        <v>0.30715935334872979</v>
      </c>
      <c r="D144" s="195">
        <v>3.0023094688221709E-2</v>
      </c>
      <c r="E144" s="195">
        <v>8.429561200923788E-2</v>
      </c>
      <c r="F144" s="194">
        <v>1</v>
      </c>
      <c r="G144" s="196">
        <v>866</v>
      </c>
      <c r="H144" s="195">
        <v>4.2438498480838971E-2</v>
      </c>
      <c r="M144" s="195">
        <v>0.54500000000000004</v>
      </c>
      <c r="N144" s="195">
        <v>0.61099999999999999</v>
      </c>
      <c r="O144" s="195">
        <v>0.27700000000000002</v>
      </c>
      <c r="P144" s="195">
        <v>0.33900000000000002</v>
      </c>
      <c r="Q144" s="195">
        <v>2.1000000000000001E-2</v>
      </c>
      <c r="R144" s="195">
        <v>4.3999999999999997E-2</v>
      </c>
      <c r="S144" s="195">
        <v>6.8000000000000005E-2</v>
      </c>
      <c r="T144" s="195">
        <v>0.105</v>
      </c>
      <c r="U144" s="195"/>
      <c r="V144" s="195"/>
      <c r="W144" s="195"/>
      <c r="X144" s="195"/>
      <c r="Y144" s="195"/>
      <c r="Z144" s="195"/>
      <c r="AA144" s="195"/>
      <c r="AB144" s="195"/>
      <c r="AC144" s="12"/>
    </row>
    <row r="145" spans="1:29" x14ac:dyDescent="0.25">
      <c r="A145" s="94" t="s">
        <v>2234</v>
      </c>
      <c r="B145" s="195">
        <v>0.70599613152804641</v>
      </c>
      <c r="C145" s="195">
        <v>0.22501611863313992</v>
      </c>
      <c r="D145" s="195">
        <v>1.4829142488716958E-2</v>
      </c>
      <c r="E145" s="195">
        <v>5.4158607350096713E-2</v>
      </c>
      <c r="F145" s="194">
        <v>1</v>
      </c>
      <c r="G145" s="196">
        <v>1551</v>
      </c>
      <c r="H145" s="195">
        <v>3.879730845236011E-2</v>
      </c>
      <c r="M145" s="195">
        <v>0.68300000000000005</v>
      </c>
      <c r="N145" s="195">
        <v>0.72799999999999998</v>
      </c>
      <c r="O145" s="195">
        <v>0.20499999999999999</v>
      </c>
      <c r="P145" s="195">
        <v>0.246</v>
      </c>
      <c r="Q145" s="195">
        <v>0.01</v>
      </c>
      <c r="R145" s="195">
        <v>2.1999999999999999E-2</v>
      </c>
      <c r="S145" s="195">
        <v>4.3999999999999997E-2</v>
      </c>
      <c r="T145" s="195">
        <v>6.7000000000000004E-2</v>
      </c>
      <c r="U145" s="195"/>
      <c r="V145" s="195"/>
      <c r="W145" s="195"/>
      <c r="X145" s="195"/>
      <c r="Y145" s="195"/>
      <c r="Z145" s="195"/>
      <c r="AA145" s="195"/>
      <c r="AB145" s="195"/>
      <c r="AC145" s="12"/>
    </row>
    <row r="146" spans="1:29" x14ac:dyDescent="0.25">
      <c r="A146" s="94" t="s">
        <v>2277</v>
      </c>
      <c r="B146" s="195">
        <v>0.45385450597176979</v>
      </c>
      <c r="C146" s="195">
        <v>0.17480998914223669</v>
      </c>
      <c r="D146" s="195">
        <v>0.15200868621064062</v>
      </c>
      <c r="E146" s="195">
        <v>0.21932681867535286</v>
      </c>
      <c r="F146" s="194">
        <v>1</v>
      </c>
      <c r="G146" s="196">
        <v>921</v>
      </c>
      <c r="H146" s="195">
        <v>5.7993829103960705E-2</v>
      </c>
      <c r="M146" s="195">
        <v>0.42199999999999999</v>
      </c>
      <c r="N146" s="195">
        <v>0.48599999999999999</v>
      </c>
      <c r="O146" s="195">
        <v>0.152</v>
      </c>
      <c r="P146" s="195">
        <v>0.20100000000000001</v>
      </c>
      <c r="Q146" s="195">
        <v>0.13</v>
      </c>
      <c r="R146" s="195">
        <v>0.17699999999999999</v>
      </c>
      <c r="S146" s="195">
        <v>0.19400000000000001</v>
      </c>
      <c r="T146" s="195">
        <v>0.247</v>
      </c>
      <c r="U146" s="195"/>
      <c r="V146" s="195"/>
      <c r="W146" s="195"/>
      <c r="X146" s="195"/>
      <c r="Y146" s="195"/>
      <c r="Z146" s="195"/>
      <c r="AA146" s="195"/>
      <c r="AB146" s="195"/>
      <c r="AC146" s="12"/>
    </row>
    <row r="147" spans="1:29" x14ac:dyDescent="0.25">
      <c r="A147" s="94" t="s">
        <v>1504</v>
      </c>
      <c r="B147" s="195">
        <v>0.68571428571428572</v>
      </c>
      <c r="C147" s="195">
        <v>0.16190476190476191</v>
      </c>
      <c r="D147" s="195">
        <v>4.7619047619047616E-2</v>
      </c>
      <c r="E147" s="195">
        <v>0.10476190476190476</v>
      </c>
      <c r="F147" s="194">
        <v>1</v>
      </c>
      <c r="G147" s="196">
        <v>105</v>
      </c>
      <c r="H147" s="195">
        <v>0.10670731707317073</v>
      </c>
      <c r="M147" s="195">
        <v>0.59199999999999997</v>
      </c>
      <c r="N147" s="195">
        <v>0.76700000000000002</v>
      </c>
      <c r="O147" s="195">
        <v>0.104</v>
      </c>
      <c r="P147" s="195">
        <v>0.24399999999999999</v>
      </c>
      <c r="Q147" s="195">
        <v>2.1000000000000001E-2</v>
      </c>
      <c r="R147" s="195">
        <v>0.107</v>
      </c>
      <c r="S147" s="195">
        <v>0.06</v>
      </c>
      <c r="T147" s="195">
        <v>0.17799999999999999</v>
      </c>
      <c r="U147" s="195"/>
      <c r="V147" s="195"/>
      <c r="W147" s="195"/>
      <c r="X147" s="195"/>
      <c r="Y147" s="195"/>
      <c r="Z147" s="195"/>
      <c r="AA147" s="195"/>
      <c r="AB147" s="195"/>
      <c r="AC147" s="12"/>
    </row>
    <row r="148" spans="1:29" x14ac:dyDescent="0.25">
      <c r="A148" s="94" t="s">
        <v>1547</v>
      </c>
      <c r="B148" s="195">
        <v>0.59322033898305082</v>
      </c>
      <c r="C148" s="195">
        <v>0.11864406779661017</v>
      </c>
      <c r="D148" s="195">
        <v>7.6271186440677971E-2</v>
      </c>
      <c r="E148" s="195">
        <v>0.21186440677966101</v>
      </c>
      <c r="F148" s="194">
        <v>1</v>
      </c>
      <c r="G148" s="196">
        <v>118</v>
      </c>
      <c r="H148" s="195">
        <v>9.5779220779220783E-2</v>
      </c>
      <c r="M148" s="195">
        <v>0.503</v>
      </c>
      <c r="N148" s="195">
        <v>0.67800000000000005</v>
      </c>
      <c r="O148" s="195">
        <v>7.1999999999999995E-2</v>
      </c>
      <c r="P148" s="195">
        <v>0.189</v>
      </c>
      <c r="Q148" s="195">
        <v>4.1000000000000002E-2</v>
      </c>
      <c r="R148" s="195">
        <v>0.13900000000000001</v>
      </c>
      <c r="S148" s="195">
        <v>0.14799999999999999</v>
      </c>
      <c r="T148" s="195">
        <v>0.29399999999999998</v>
      </c>
      <c r="U148" s="195"/>
      <c r="V148" s="195"/>
      <c r="W148" s="195"/>
      <c r="X148" s="195"/>
      <c r="Y148" s="195"/>
      <c r="Z148" s="195"/>
      <c r="AA148" s="195"/>
      <c r="AB148" s="195"/>
      <c r="AC148" s="12"/>
    </row>
    <row r="149" spans="1:29" x14ac:dyDescent="0.25">
      <c r="A149" s="94" t="s">
        <v>1590</v>
      </c>
      <c r="B149" s="195">
        <v>0.61842105263157898</v>
      </c>
      <c r="C149" s="195">
        <v>0.15789473684210525</v>
      </c>
      <c r="D149" s="195">
        <v>3.9473684210526314E-2</v>
      </c>
      <c r="E149" s="195">
        <v>0.18421052631578946</v>
      </c>
      <c r="F149" s="194">
        <v>1</v>
      </c>
      <c r="G149" s="196">
        <v>152</v>
      </c>
      <c r="H149" s="195">
        <v>9.3827160493827166E-2</v>
      </c>
      <c r="M149" s="195">
        <v>0.53900000000000003</v>
      </c>
      <c r="N149" s="195">
        <v>0.69199999999999995</v>
      </c>
      <c r="O149" s="195">
        <v>0.108</v>
      </c>
      <c r="P149" s="195">
        <v>0.224</v>
      </c>
      <c r="Q149" s="195">
        <v>1.7999999999999999E-2</v>
      </c>
      <c r="R149" s="195">
        <v>8.3000000000000004E-2</v>
      </c>
      <c r="S149" s="195">
        <v>0.13100000000000001</v>
      </c>
      <c r="T149" s="195">
        <v>0.253</v>
      </c>
      <c r="U149" s="195"/>
      <c r="V149" s="195"/>
      <c r="W149" s="195"/>
      <c r="X149" s="195"/>
      <c r="Y149" s="195"/>
      <c r="Z149" s="195"/>
      <c r="AA149" s="195"/>
      <c r="AB149" s="195"/>
      <c r="AC149" s="12"/>
    </row>
    <row r="150" spans="1:29" x14ac:dyDescent="0.25">
      <c r="A150" s="94" t="s">
        <v>1762</v>
      </c>
      <c r="B150" s="195">
        <v>0.64462809917355368</v>
      </c>
      <c r="C150" s="195">
        <v>0.10743801652892562</v>
      </c>
      <c r="D150" s="195">
        <v>5.7851239669421489E-2</v>
      </c>
      <c r="E150" s="195">
        <v>0.19008264462809918</v>
      </c>
      <c r="F150" s="194">
        <v>1</v>
      </c>
      <c r="G150" s="196">
        <v>121</v>
      </c>
      <c r="H150" s="195">
        <v>0.11308411214953271</v>
      </c>
      <c r="M150" s="195">
        <v>0.55600000000000005</v>
      </c>
      <c r="N150" s="195">
        <v>0.72399999999999998</v>
      </c>
      <c r="O150" s="195">
        <v>6.4000000000000001E-2</v>
      </c>
      <c r="P150" s="195">
        <v>0.17499999999999999</v>
      </c>
      <c r="Q150" s="195">
        <v>2.8000000000000001E-2</v>
      </c>
      <c r="R150" s="195">
        <v>0.115</v>
      </c>
      <c r="S150" s="195">
        <v>0.13</v>
      </c>
      <c r="T150" s="195">
        <v>0.26900000000000002</v>
      </c>
      <c r="U150" s="195"/>
      <c r="V150" s="195"/>
      <c r="W150" s="195"/>
      <c r="X150" s="195"/>
      <c r="Y150" s="195"/>
      <c r="Z150" s="195"/>
      <c r="AA150" s="195"/>
      <c r="AB150" s="195"/>
      <c r="AC150" s="12"/>
    </row>
    <row r="151" spans="1:29" x14ac:dyDescent="0.25">
      <c r="A151" s="94" t="s">
        <v>1805</v>
      </c>
      <c r="B151" s="195">
        <v>0.68965517241379315</v>
      </c>
      <c r="C151" s="195">
        <v>1.7241379310344827E-2</v>
      </c>
      <c r="D151" s="195">
        <v>6.0344827586206899E-2</v>
      </c>
      <c r="E151" s="195">
        <v>0.23275862068965517</v>
      </c>
      <c r="F151" s="194">
        <v>1</v>
      </c>
      <c r="G151" s="196">
        <v>116</v>
      </c>
      <c r="H151" s="195">
        <v>0.15696887686062247</v>
      </c>
      <c r="M151" s="195">
        <v>0.60099999999999998</v>
      </c>
      <c r="N151" s="195">
        <v>0.76700000000000002</v>
      </c>
      <c r="O151" s="195">
        <v>5.0000000000000001E-3</v>
      </c>
      <c r="P151" s="195">
        <v>6.0999999999999999E-2</v>
      </c>
      <c r="Q151" s="195">
        <v>0.03</v>
      </c>
      <c r="R151" s="195">
        <v>0.11899999999999999</v>
      </c>
      <c r="S151" s="195">
        <v>0.16500000000000001</v>
      </c>
      <c r="T151" s="195">
        <v>0.317</v>
      </c>
      <c r="U151" s="195"/>
      <c r="V151" s="195"/>
      <c r="W151" s="195"/>
      <c r="X151" s="195"/>
      <c r="Y151" s="195"/>
      <c r="Z151" s="195"/>
      <c r="AA151" s="195"/>
      <c r="AB151" s="195"/>
      <c r="AC151" s="12"/>
    </row>
    <row r="152" spans="1:29" x14ac:dyDescent="0.25">
      <c r="A152" s="94" t="s">
        <v>1848</v>
      </c>
      <c r="B152" s="195">
        <v>0.8288288288288288</v>
      </c>
      <c r="C152" s="195">
        <v>9.0090090090090089E-3</v>
      </c>
      <c r="D152" s="195">
        <v>2.7027027027027029E-2</v>
      </c>
      <c r="E152" s="195">
        <v>0.13513513513513514</v>
      </c>
      <c r="F152" s="194">
        <v>1</v>
      </c>
      <c r="G152" s="196">
        <v>111</v>
      </c>
      <c r="H152" s="195">
        <v>0.13074204946996468</v>
      </c>
      <c r="M152" s="195">
        <v>0.748</v>
      </c>
      <c r="N152" s="195">
        <v>0.88800000000000001</v>
      </c>
      <c r="O152" s="195">
        <v>2E-3</v>
      </c>
      <c r="P152" s="195">
        <v>4.9000000000000002E-2</v>
      </c>
      <c r="Q152" s="195">
        <v>8.9999999999999993E-3</v>
      </c>
      <c r="R152" s="195">
        <v>7.5999999999999998E-2</v>
      </c>
      <c r="S152" s="195">
        <v>8.4000000000000005E-2</v>
      </c>
      <c r="T152" s="195">
        <v>0.21099999999999999</v>
      </c>
      <c r="U152" s="195"/>
      <c r="V152" s="195"/>
      <c r="W152" s="195"/>
      <c r="X152" s="195"/>
      <c r="Y152" s="195"/>
      <c r="Z152" s="195"/>
      <c r="AA152" s="195"/>
      <c r="AB152" s="195"/>
      <c r="AC152" s="12"/>
    </row>
    <row r="153" spans="1:29" x14ac:dyDescent="0.25">
      <c r="A153" s="94" t="s">
        <v>1891</v>
      </c>
      <c r="B153" s="195">
        <v>0.64102564102564108</v>
      </c>
      <c r="C153" s="195">
        <v>0.15384615384615385</v>
      </c>
      <c r="D153" s="195" t="s">
        <v>143</v>
      </c>
      <c r="E153" s="195">
        <v>0.20512820512820512</v>
      </c>
      <c r="F153" s="194">
        <v>1</v>
      </c>
      <c r="G153" s="196">
        <v>117</v>
      </c>
      <c r="H153" s="195">
        <v>8.9108910891089105E-2</v>
      </c>
      <c r="M153" s="195">
        <v>0.55100000000000005</v>
      </c>
      <c r="N153" s="195">
        <v>0.72199999999999998</v>
      </c>
      <c r="O153" s="195">
        <v>0.1</v>
      </c>
      <c r="P153" s="195">
        <v>0.23</v>
      </c>
      <c r="Q153" s="195" t="s">
        <v>143</v>
      </c>
      <c r="R153" s="195" t="s">
        <v>143</v>
      </c>
      <c r="S153" s="195">
        <v>0.14199999999999999</v>
      </c>
      <c r="T153" s="195">
        <v>0.28699999999999998</v>
      </c>
      <c r="U153" s="195"/>
      <c r="V153" s="195"/>
      <c r="W153" s="195"/>
      <c r="X153" s="195"/>
      <c r="Y153" s="195"/>
      <c r="Z153" s="195"/>
      <c r="AA153" s="195"/>
      <c r="AB153" s="195"/>
      <c r="AC153" s="12"/>
    </row>
    <row r="154" spans="1:29" x14ac:dyDescent="0.25">
      <c r="A154" s="94" t="s">
        <v>2235</v>
      </c>
      <c r="B154" s="195">
        <v>0.71951219512195119</v>
      </c>
      <c r="C154" s="195">
        <v>0.1524390243902439</v>
      </c>
      <c r="D154" s="195">
        <v>7.3170731707317069E-2</v>
      </c>
      <c r="E154" s="195">
        <v>5.4878048780487805E-2</v>
      </c>
      <c r="F154" s="194">
        <v>1</v>
      </c>
      <c r="G154" s="196">
        <v>164</v>
      </c>
      <c r="H154" s="195">
        <v>9.1568955890563936E-2</v>
      </c>
      <c r="M154" s="195">
        <v>0.64600000000000002</v>
      </c>
      <c r="N154" s="195">
        <v>0.78300000000000003</v>
      </c>
      <c r="O154" s="195">
        <v>0.105</v>
      </c>
      <c r="P154" s="195">
        <v>0.215</v>
      </c>
      <c r="Q154" s="195">
        <v>4.2000000000000003E-2</v>
      </c>
      <c r="R154" s="195">
        <v>0.124</v>
      </c>
      <c r="S154" s="195">
        <v>2.9000000000000001E-2</v>
      </c>
      <c r="T154" s="195">
        <v>0.10100000000000001</v>
      </c>
      <c r="U154" s="195"/>
      <c r="V154" s="195"/>
      <c r="W154" s="195"/>
      <c r="X154" s="195"/>
      <c r="Y154" s="195"/>
      <c r="Z154" s="195"/>
      <c r="AA154" s="195"/>
      <c r="AB154" s="195"/>
      <c r="AC154" s="12"/>
    </row>
    <row r="155" spans="1:29" x14ac:dyDescent="0.25">
      <c r="A155" s="94" t="s">
        <v>1764</v>
      </c>
      <c r="B155" s="195">
        <v>0.60396039603960394</v>
      </c>
      <c r="C155" s="195">
        <v>5.9405940594059403E-2</v>
      </c>
      <c r="D155" s="195" t="s">
        <v>143</v>
      </c>
      <c r="E155" s="195">
        <v>0.33663366336633666</v>
      </c>
      <c r="F155" s="194">
        <v>1</v>
      </c>
      <c r="G155" s="196">
        <v>101</v>
      </c>
      <c r="H155" s="195">
        <v>7.9590228526398743E-2</v>
      </c>
      <c r="M155" s="195">
        <v>0.50600000000000001</v>
      </c>
      <c r="N155" s="195">
        <v>0.69399999999999995</v>
      </c>
      <c r="O155" s="195">
        <v>2.8000000000000001E-2</v>
      </c>
      <c r="P155" s="195">
        <v>0.124</v>
      </c>
      <c r="Q155" s="195" t="s">
        <v>143</v>
      </c>
      <c r="R155" s="195" t="s">
        <v>143</v>
      </c>
      <c r="S155" s="195">
        <v>0.252</v>
      </c>
      <c r="T155" s="195">
        <v>0.433</v>
      </c>
      <c r="U155" s="195"/>
      <c r="V155" s="195"/>
      <c r="W155" s="195"/>
      <c r="X155" s="195"/>
      <c r="Y155" s="195"/>
      <c r="Z155" s="195"/>
      <c r="AA155" s="195"/>
      <c r="AB155" s="195"/>
      <c r="AC155" s="12"/>
    </row>
    <row r="156" spans="1:29" x14ac:dyDescent="0.25">
      <c r="A156" s="94" t="s">
        <v>1807</v>
      </c>
      <c r="B156" s="195">
        <v>0.35338345864661652</v>
      </c>
      <c r="C156" s="195" t="s">
        <v>143</v>
      </c>
      <c r="D156" s="195">
        <v>6.7669172932330823E-2</v>
      </c>
      <c r="E156" s="195">
        <v>0.57894736842105265</v>
      </c>
      <c r="F156" s="194">
        <v>1</v>
      </c>
      <c r="G156" s="196">
        <v>133</v>
      </c>
      <c r="H156" s="195">
        <v>0.14301075268817204</v>
      </c>
      <c r="M156" s="195">
        <v>0.27700000000000002</v>
      </c>
      <c r="N156" s="195">
        <v>0.438</v>
      </c>
      <c r="O156" s="195" t="s">
        <v>143</v>
      </c>
      <c r="P156" s="195" t="s">
        <v>143</v>
      </c>
      <c r="Q156" s="195">
        <v>3.5999999999999997E-2</v>
      </c>
      <c r="R156" s="195">
        <v>0.124</v>
      </c>
      <c r="S156" s="195">
        <v>0.49399999999999999</v>
      </c>
      <c r="T156" s="195">
        <v>0.65900000000000003</v>
      </c>
      <c r="U156" s="195"/>
      <c r="V156" s="195"/>
      <c r="W156" s="195"/>
      <c r="X156" s="195"/>
      <c r="Y156" s="195"/>
      <c r="Z156" s="195"/>
      <c r="AA156" s="195"/>
      <c r="AB156" s="195"/>
      <c r="AC156" s="12"/>
    </row>
    <row r="157" spans="1:29" x14ac:dyDescent="0.25">
      <c r="A157" s="94" t="s">
        <v>1850</v>
      </c>
      <c r="B157" s="195">
        <v>0.64077669902912626</v>
      </c>
      <c r="C157" s="195">
        <v>1.9417475728155338E-2</v>
      </c>
      <c r="D157" s="195">
        <v>0.1553398058252427</v>
      </c>
      <c r="E157" s="195">
        <v>0.18446601941747573</v>
      </c>
      <c r="F157" s="194">
        <v>1</v>
      </c>
      <c r="G157" s="196">
        <v>103</v>
      </c>
      <c r="H157" s="195">
        <v>7.7153558052434457E-2</v>
      </c>
      <c r="M157" s="195">
        <v>0.54500000000000004</v>
      </c>
      <c r="N157" s="195">
        <v>0.72699999999999998</v>
      </c>
      <c r="O157" s="195">
        <v>5.0000000000000001E-3</v>
      </c>
      <c r="P157" s="195">
        <v>6.8000000000000005E-2</v>
      </c>
      <c r="Q157" s="195">
        <v>9.8000000000000004E-2</v>
      </c>
      <c r="R157" s="195">
        <v>0.23799999999999999</v>
      </c>
      <c r="S157" s="195">
        <v>0.121</v>
      </c>
      <c r="T157" s="195">
        <v>0.27</v>
      </c>
      <c r="U157" s="195"/>
      <c r="V157" s="195"/>
      <c r="W157" s="195"/>
      <c r="X157" s="195"/>
      <c r="Y157" s="195"/>
      <c r="Z157" s="195"/>
      <c r="AA157" s="195"/>
      <c r="AB157" s="195"/>
      <c r="AC157" s="12"/>
    </row>
    <row r="158" spans="1:29" x14ac:dyDescent="0.25">
      <c r="A158" s="94" t="s">
        <v>2237</v>
      </c>
      <c r="B158" s="195">
        <v>0.56034482758620685</v>
      </c>
      <c r="C158" s="195">
        <v>0.11206896551724138</v>
      </c>
      <c r="D158" s="195">
        <v>9.4827586206896547E-2</v>
      </c>
      <c r="E158" s="195">
        <v>0.23275862068965517</v>
      </c>
      <c r="F158" s="194">
        <v>1</v>
      </c>
      <c r="G158" s="196">
        <v>116</v>
      </c>
      <c r="H158" s="195">
        <v>5.1924798567591766E-2</v>
      </c>
      <c r="M158" s="195">
        <v>0.47</v>
      </c>
      <c r="N158" s="195">
        <v>0.64700000000000002</v>
      </c>
      <c r="O158" s="195">
        <v>6.7000000000000004E-2</v>
      </c>
      <c r="P158" s="195">
        <v>0.182</v>
      </c>
      <c r="Q158" s="195">
        <v>5.3999999999999999E-2</v>
      </c>
      <c r="R158" s="195">
        <v>0.16200000000000001</v>
      </c>
      <c r="S158" s="195">
        <v>0.16500000000000001</v>
      </c>
      <c r="T158" s="195">
        <v>0.317</v>
      </c>
      <c r="U158" s="195"/>
      <c r="V158" s="195"/>
      <c r="W158" s="195"/>
      <c r="X158" s="195"/>
      <c r="Y158" s="195"/>
      <c r="Z158" s="195"/>
      <c r="AA158" s="195"/>
      <c r="AB158" s="195"/>
      <c r="AC158" s="12"/>
    </row>
    <row r="159" spans="1:29" x14ac:dyDescent="0.25">
      <c r="A159" s="94" t="s">
        <v>2238</v>
      </c>
      <c r="B159" s="195">
        <v>0.66990291262135926</v>
      </c>
      <c r="C159" s="195">
        <v>0.1650485436893204</v>
      </c>
      <c r="D159" s="195">
        <v>7.7669902912621352E-2</v>
      </c>
      <c r="E159" s="195">
        <v>8.7378640776699032E-2</v>
      </c>
      <c r="F159" s="194">
        <v>1</v>
      </c>
      <c r="G159" s="196">
        <v>103</v>
      </c>
      <c r="H159" s="195">
        <v>6.3541024059222698E-2</v>
      </c>
      <c r="M159" s="195">
        <v>0.57399999999999995</v>
      </c>
      <c r="N159" s="195">
        <v>0.753</v>
      </c>
      <c r="O159" s="195">
        <v>0.106</v>
      </c>
      <c r="P159" s="195">
        <v>0.249</v>
      </c>
      <c r="Q159" s="195">
        <v>0.04</v>
      </c>
      <c r="R159" s="195">
        <v>0.14599999999999999</v>
      </c>
      <c r="S159" s="195">
        <v>4.7E-2</v>
      </c>
      <c r="T159" s="195">
        <v>0.158</v>
      </c>
      <c r="U159" s="195"/>
      <c r="V159" s="195"/>
      <c r="W159" s="195"/>
      <c r="X159" s="195"/>
      <c r="Y159" s="195"/>
      <c r="Z159" s="195"/>
      <c r="AA159" s="195"/>
      <c r="AB159" s="195"/>
      <c r="AC159" s="12"/>
    </row>
    <row r="160" spans="1:29" x14ac:dyDescent="0.25">
      <c r="A160" s="94" t="s">
        <v>1594</v>
      </c>
      <c r="B160" s="195">
        <v>0.57936507936507942</v>
      </c>
      <c r="C160" s="195">
        <v>0.18253968253968253</v>
      </c>
      <c r="D160" s="195">
        <v>3.1746031746031744E-2</v>
      </c>
      <c r="E160" s="195">
        <v>0.20634920634920634</v>
      </c>
      <c r="F160" s="194">
        <v>1</v>
      </c>
      <c r="G160" s="196">
        <v>126</v>
      </c>
      <c r="H160" s="195">
        <v>9.0974729241877259E-2</v>
      </c>
      <c r="M160" s="195">
        <v>0.49199999999999999</v>
      </c>
      <c r="N160" s="195">
        <v>0.66200000000000003</v>
      </c>
      <c r="O160" s="195">
        <v>0.125</v>
      </c>
      <c r="P160" s="195">
        <v>0.25900000000000001</v>
      </c>
      <c r="Q160" s="195">
        <v>1.2E-2</v>
      </c>
      <c r="R160" s="195">
        <v>7.9000000000000001E-2</v>
      </c>
      <c r="S160" s="195">
        <v>0.14499999999999999</v>
      </c>
      <c r="T160" s="195">
        <v>0.28499999999999998</v>
      </c>
      <c r="U160" s="195"/>
      <c r="V160" s="195"/>
      <c r="W160" s="195"/>
      <c r="X160" s="195"/>
      <c r="Y160" s="195"/>
      <c r="Z160" s="195"/>
      <c r="AA160" s="195"/>
      <c r="AB160" s="195"/>
      <c r="AC160" s="12"/>
    </row>
    <row r="161" spans="1:29" x14ac:dyDescent="0.25">
      <c r="A161" s="94" t="s">
        <v>2239</v>
      </c>
      <c r="B161" s="195">
        <v>0.60869565217391308</v>
      </c>
      <c r="C161" s="195">
        <v>0.13043478260869565</v>
      </c>
      <c r="D161" s="195">
        <v>7.9710144927536225E-2</v>
      </c>
      <c r="E161" s="195">
        <v>0.18115942028985507</v>
      </c>
      <c r="F161" s="194">
        <v>1</v>
      </c>
      <c r="G161" s="196">
        <v>138</v>
      </c>
      <c r="H161" s="195">
        <v>9.375E-2</v>
      </c>
      <c r="M161" s="195">
        <v>0.52500000000000002</v>
      </c>
      <c r="N161" s="195">
        <v>0.68600000000000005</v>
      </c>
      <c r="O161" s="195">
        <v>8.4000000000000005E-2</v>
      </c>
      <c r="P161" s="195">
        <v>0.19700000000000001</v>
      </c>
      <c r="Q161" s="195">
        <v>4.4999999999999998E-2</v>
      </c>
      <c r="R161" s="195">
        <v>0.13700000000000001</v>
      </c>
      <c r="S161" s="195">
        <v>0.126</v>
      </c>
      <c r="T161" s="195">
        <v>0.254</v>
      </c>
      <c r="U161" s="195"/>
      <c r="V161" s="195"/>
      <c r="W161" s="195"/>
      <c r="X161" s="195"/>
      <c r="Y161" s="195"/>
      <c r="Z161" s="195"/>
      <c r="AA161" s="195"/>
      <c r="AB161" s="195"/>
      <c r="AC161" s="12"/>
    </row>
    <row r="162" spans="1:29" x14ac:dyDescent="0.25">
      <c r="A162" s="94" t="s">
        <v>1595</v>
      </c>
      <c r="B162" s="195">
        <v>0.57499999999999996</v>
      </c>
      <c r="C162" s="195">
        <v>0.21666666666666667</v>
      </c>
      <c r="D162" s="195">
        <v>2.5000000000000001E-2</v>
      </c>
      <c r="E162" s="195">
        <v>0.18333333333333332</v>
      </c>
      <c r="F162" s="194">
        <v>1</v>
      </c>
      <c r="G162" s="196">
        <v>120</v>
      </c>
      <c r="H162" s="195">
        <v>5.4744525547445258E-2</v>
      </c>
      <c r="M162" s="195">
        <v>0.48599999999999999</v>
      </c>
      <c r="N162" s="195">
        <v>0.66</v>
      </c>
      <c r="O162" s="195">
        <v>0.152</v>
      </c>
      <c r="P162" s="195">
        <v>0.29899999999999999</v>
      </c>
      <c r="Q162" s="195">
        <v>8.9999999999999993E-3</v>
      </c>
      <c r="R162" s="195">
        <v>7.0999999999999994E-2</v>
      </c>
      <c r="S162" s="195">
        <v>0.124</v>
      </c>
      <c r="T162" s="195">
        <v>0.26200000000000001</v>
      </c>
      <c r="U162" s="195"/>
      <c r="V162" s="195"/>
      <c r="W162" s="195"/>
      <c r="X162" s="195"/>
      <c r="Y162" s="195"/>
      <c r="Z162" s="195"/>
      <c r="AA162" s="195"/>
      <c r="AB162" s="195"/>
      <c r="AC162" s="12"/>
    </row>
    <row r="163" spans="1:29" x14ac:dyDescent="0.25">
      <c r="A163" s="94" t="s">
        <v>1810</v>
      </c>
      <c r="B163" s="195">
        <v>0.58260869565217388</v>
      </c>
      <c r="C163" s="195">
        <v>8.6956521739130436E-3</v>
      </c>
      <c r="D163" s="195">
        <v>6.9565217391304349E-2</v>
      </c>
      <c r="E163" s="195">
        <v>0.33913043478260868</v>
      </c>
      <c r="F163" s="194">
        <v>1</v>
      </c>
      <c r="G163" s="196">
        <v>115</v>
      </c>
      <c r="H163" s="195">
        <v>9.3648208469055375E-2</v>
      </c>
      <c r="M163" s="195">
        <v>0.49099999999999999</v>
      </c>
      <c r="N163" s="195">
        <v>0.66900000000000004</v>
      </c>
      <c r="O163" s="195">
        <v>2E-3</v>
      </c>
      <c r="P163" s="195">
        <v>4.8000000000000001E-2</v>
      </c>
      <c r="Q163" s="195">
        <v>3.5999999999999997E-2</v>
      </c>
      <c r="R163" s="195">
        <v>0.13100000000000001</v>
      </c>
      <c r="S163" s="195">
        <v>0.25900000000000001</v>
      </c>
      <c r="T163" s="195">
        <v>0.43</v>
      </c>
      <c r="U163" s="195"/>
      <c r="V163" s="195"/>
      <c r="W163" s="195"/>
      <c r="X163" s="195"/>
      <c r="Y163" s="195"/>
      <c r="Z163" s="195"/>
      <c r="AA163" s="195"/>
      <c r="AB163" s="195"/>
      <c r="AC163" s="12"/>
    </row>
    <row r="164" spans="1:29" x14ac:dyDescent="0.25">
      <c r="A164" s="94" t="s">
        <v>2240</v>
      </c>
      <c r="B164" s="195">
        <v>0.60483870967741937</v>
      </c>
      <c r="C164" s="195">
        <v>0.19354838709677419</v>
      </c>
      <c r="D164" s="195">
        <v>8.0645161290322578E-2</v>
      </c>
      <c r="E164" s="195">
        <v>0.12096774193548387</v>
      </c>
      <c r="F164" s="194">
        <v>1</v>
      </c>
      <c r="G164" s="196">
        <v>124</v>
      </c>
      <c r="H164" s="195">
        <v>5.8380414312617701E-2</v>
      </c>
      <c r="M164" s="195">
        <v>0.51700000000000002</v>
      </c>
      <c r="N164" s="195">
        <v>0.68600000000000005</v>
      </c>
      <c r="O164" s="195">
        <v>0.13400000000000001</v>
      </c>
      <c r="P164" s="195">
        <v>0.27200000000000002</v>
      </c>
      <c r="Q164" s="195">
        <v>4.3999999999999997E-2</v>
      </c>
      <c r="R164" s="195">
        <v>0.14199999999999999</v>
      </c>
      <c r="S164" s="195">
        <v>7.4999999999999997E-2</v>
      </c>
      <c r="T164" s="195">
        <v>0.19</v>
      </c>
      <c r="U164" s="195"/>
      <c r="V164" s="195"/>
      <c r="W164" s="195"/>
      <c r="X164" s="195"/>
      <c r="Y164" s="195"/>
      <c r="Z164" s="195"/>
      <c r="AA164" s="195"/>
      <c r="AB164" s="195"/>
      <c r="AC164" s="12"/>
    </row>
    <row r="165" spans="1:29" x14ac:dyDescent="0.25">
      <c r="A165" s="94" t="s">
        <v>1510</v>
      </c>
      <c r="B165" s="195">
        <v>0.53846153846153844</v>
      </c>
      <c r="C165" s="195">
        <v>0.22115384615384615</v>
      </c>
      <c r="D165" s="195">
        <v>7.6923076923076927E-2</v>
      </c>
      <c r="E165" s="195">
        <v>0.16346153846153846</v>
      </c>
      <c r="F165" s="194">
        <v>1</v>
      </c>
      <c r="G165" s="196">
        <v>104</v>
      </c>
      <c r="H165" s="195">
        <v>0.16326530612244897</v>
      </c>
      <c r="M165" s="195">
        <v>0.443</v>
      </c>
      <c r="N165" s="195">
        <v>0.63100000000000001</v>
      </c>
      <c r="O165" s="195">
        <v>0.152</v>
      </c>
      <c r="P165" s="195">
        <v>0.31</v>
      </c>
      <c r="Q165" s="195">
        <v>3.9E-2</v>
      </c>
      <c r="R165" s="195">
        <v>0.14399999999999999</v>
      </c>
      <c r="S165" s="195">
        <v>0.105</v>
      </c>
      <c r="T165" s="195">
        <v>0.246</v>
      </c>
      <c r="U165" s="195"/>
      <c r="V165" s="195"/>
      <c r="W165" s="195"/>
      <c r="X165" s="195"/>
      <c r="Y165" s="195"/>
      <c r="Z165" s="195"/>
      <c r="AA165" s="195"/>
      <c r="AB165" s="195"/>
      <c r="AC165" s="12"/>
    </row>
    <row r="166" spans="1:29" x14ac:dyDescent="0.25">
      <c r="A166" s="94" t="s">
        <v>1553</v>
      </c>
      <c r="B166" s="195">
        <v>0.36257309941520466</v>
      </c>
      <c r="C166" s="195">
        <v>0.2807017543859649</v>
      </c>
      <c r="D166" s="195">
        <v>0.16374269005847952</v>
      </c>
      <c r="E166" s="195">
        <v>0.19298245614035087</v>
      </c>
      <c r="F166" s="194">
        <v>1</v>
      </c>
      <c r="G166" s="196">
        <v>171</v>
      </c>
      <c r="H166" s="195">
        <v>0.15981308411214953</v>
      </c>
      <c r="M166" s="195">
        <v>0.29399999999999998</v>
      </c>
      <c r="N166" s="195">
        <v>0.437</v>
      </c>
      <c r="O166" s="195">
        <v>0.219</v>
      </c>
      <c r="P166" s="195">
        <v>0.35199999999999998</v>
      </c>
      <c r="Q166" s="195">
        <v>0.11600000000000001</v>
      </c>
      <c r="R166" s="195">
        <v>0.22600000000000001</v>
      </c>
      <c r="S166" s="195">
        <v>0.14099999999999999</v>
      </c>
      <c r="T166" s="195">
        <v>0.25900000000000001</v>
      </c>
      <c r="U166" s="195"/>
      <c r="V166" s="195"/>
      <c r="W166" s="195"/>
      <c r="X166" s="195"/>
      <c r="Y166" s="195"/>
      <c r="Z166" s="195"/>
      <c r="AA166" s="195"/>
      <c r="AB166" s="195"/>
      <c r="AC166" s="12"/>
    </row>
    <row r="167" spans="1:29" x14ac:dyDescent="0.25">
      <c r="A167" s="94" t="s">
        <v>1596</v>
      </c>
      <c r="B167" s="195">
        <v>0.47328244274809161</v>
      </c>
      <c r="C167" s="195">
        <v>0.30916030534351147</v>
      </c>
      <c r="D167" s="195">
        <v>7.6335877862595417E-3</v>
      </c>
      <c r="E167" s="195">
        <v>0.20992366412213739</v>
      </c>
      <c r="F167" s="194">
        <v>1</v>
      </c>
      <c r="G167" s="196">
        <v>262</v>
      </c>
      <c r="H167" s="195">
        <v>0.158021712907117</v>
      </c>
      <c r="M167" s="195">
        <v>0.41399999999999998</v>
      </c>
      <c r="N167" s="195">
        <v>0.53400000000000003</v>
      </c>
      <c r="O167" s="195">
        <v>0.25600000000000001</v>
      </c>
      <c r="P167" s="195">
        <v>0.36799999999999999</v>
      </c>
      <c r="Q167" s="195">
        <v>2E-3</v>
      </c>
      <c r="R167" s="195">
        <v>2.7E-2</v>
      </c>
      <c r="S167" s="195">
        <v>0.16500000000000001</v>
      </c>
      <c r="T167" s="195">
        <v>0.26300000000000001</v>
      </c>
      <c r="U167" s="195"/>
      <c r="V167" s="195"/>
      <c r="W167" s="195"/>
      <c r="X167" s="195"/>
      <c r="Y167" s="195"/>
      <c r="Z167" s="195"/>
      <c r="AA167" s="195"/>
      <c r="AB167" s="195"/>
      <c r="AC167" s="12"/>
    </row>
    <row r="168" spans="1:29" x14ac:dyDescent="0.25">
      <c r="A168" s="94" t="s">
        <v>1768</v>
      </c>
      <c r="B168" s="195">
        <v>0.59482758620689657</v>
      </c>
      <c r="C168" s="195">
        <v>0.11206896551724138</v>
      </c>
      <c r="D168" s="195">
        <v>8.6206896551724144E-2</v>
      </c>
      <c r="E168" s="195">
        <v>0.20689655172413793</v>
      </c>
      <c r="F168" s="194">
        <v>1</v>
      </c>
      <c r="G168" s="196">
        <v>116</v>
      </c>
      <c r="H168" s="195">
        <v>0.1681159420289855</v>
      </c>
      <c r="M168" s="195">
        <v>0.504</v>
      </c>
      <c r="N168" s="195">
        <v>0.68</v>
      </c>
      <c r="O168" s="195">
        <v>6.7000000000000004E-2</v>
      </c>
      <c r="P168" s="195">
        <v>0.182</v>
      </c>
      <c r="Q168" s="195">
        <v>4.7E-2</v>
      </c>
      <c r="R168" s="195">
        <v>0.151</v>
      </c>
      <c r="S168" s="195">
        <v>0.14299999999999999</v>
      </c>
      <c r="T168" s="195">
        <v>0.28899999999999998</v>
      </c>
      <c r="U168" s="195"/>
      <c r="V168" s="195"/>
      <c r="W168" s="195"/>
      <c r="X168" s="195"/>
      <c r="Y168" s="195"/>
      <c r="Z168" s="195"/>
      <c r="AA168" s="195"/>
      <c r="AB168" s="195"/>
      <c r="AC168" s="12"/>
    </row>
    <row r="169" spans="1:29" x14ac:dyDescent="0.25">
      <c r="A169" s="94" t="s">
        <v>1811</v>
      </c>
      <c r="B169" s="195">
        <v>0.73750000000000004</v>
      </c>
      <c r="C169" s="195">
        <v>3.7499999999999999E-2</v>
      </c>
      <c r="D169" s="195">
        <v>6.2500000000000003E-3</v>
      </c>
      <c r="E169" s="195">
        <v>0.21875</v>
      </c>
      <c r="F169" s="194">
        <v>1</v>
      </c>
      <c r="G169" s="196">
        <v>160</v>
      </c>
      <c r="H169" s="195">
        <v>0.18475750577367206</v>
      </c>
      <c r="M169" s="195">
        <v>0.66400000000000003</v>
      </c>
      <c r="N169" s="195">
        <v>0.8</v>
      </c>
      <c r="O169" s="195">
        <v>1.7000000000000001E-2</v>
      </c>
      <c r="P169" s="195">
        <v>7.9000000000000001E-2</v>
      </c>
      <c r="Q169" s="195">
        <v>1E-3</v>
      </c>
      <c r="R169" s="195">
        <v>3.5000000000000003E-2</v>
      </c>
      <c r="S169" s="195">
        <v>0.16200000000000001</v>
      </c>
      <c r="T169" s="195">
        <v>0.28899999999999998</v>
      </c>
      <c r="U169" s="195"/>
      <c r="V169" s="195"/>
      <c r="W169" s="195"/>
      <c r="X169" s="195"/>
      <c r="Y169" s="195"/>
      <c r="Z169" s="195"/>
      <c r="AA169" s="195"/>
      <c r="AB169" s="195"/>
      <c r="AC169" s="12"/>
    </row>
    <row r="170" spans="1:29" x14ac:dyDescent="0.25">
      <c r="A170" s="94" t="s">
        <v>1854</v>
      </c>
      <c r="B170" s="195">
        <v>0.75624999999999998</v>
      </c>
      <c r="C170" s="195">
        <v>6.25E-2</v>
      </c>
      <c r="D170" s="195">
        <v>3.7499999999999999E-2</v>
      </c>
      <c r="E170" s="195">
        <v>0.14374999999999999</v>
      </c>
      <c r="F170" s="194">
        <v>1</v>
      </c>
      <c r="G170" s="196">
        <v>160</v>
      </c>
      <c r="H170" s="195">
        <v>0.17738359201773837</v>
      </c>
      <c r="M170" s="195">
        <v>0.68400000000000005</v>
      </c>
      <c r="N170" s="195">
        <v>0.81599999999999995</v>
      </c>
      <c r="O170" s="195">
        <v>3.4000000000000002E-2</v>
      </c>
      <c r="P170" s="195">
        <v>0.111</v>
      </c>
      <c r="Q170" s="195">
        <v>1.7000000000000001E-2</v>
      </c>
      <c r="R170" s="195">
        <v>7.9000000000000001E-2</v>
      </c>
      <c r="S170" s="195">
        <v>9.8000000000000004E-2</v>
      </c>
      <c r="T170" s="195">
        <v>0.20599999999999999</v>
      </c>
      <c r="U170" s="195"/>
      <c r="V170" s="195"/>
      <c r="W170" s="195"/>
      <c r="X170" s="195"/>
      <c r="Y170" s="195"/>
      <c r="Z170" s="195"/>
      <c r="AA170" s="195"/>
      <c r="AB170" s="195"/>
      <c r="AC170" s="12"/>
    </row>
    <row r="171" spans="1:29" x14ac:dyDescent="0.25">
      <c r="A171" s="94" t="s">
        <v>1897</v>
      </c>
      <c r="B171" s="195">
        <v>0.44360902255639095</v>
      </c>
      <c r="C171" s="195">
        <v>0.22556390977443608</v>
      </c>
      <c r="D171" s="195">
        <v>0.10526315789473684</v>
      </c>
      <c r="E171" s="195">
        <v>0.22556390977443608</v>
      </c>
      <c r="F171" s="194">
        <v>1</v>
      </c>
      <c r="G171" s="196">
        <v>133</v>
      </c>
      <c r="H171" s="195">
        <v>0.17477003942181341</v>
      </c>
      <c r="M171" s="195">
        <v>0.36199999999999999</v>
      </c>
      <c r="N171" s="195">
        <v>0.52800000000000002</v>
      </c>
      <c r="O171" s="195">
        <v>0.16300000000000001</v>
      </c>
      <c r="P171" s="195">
        <v>0.30399999999999999</v>
      </c>
      <c r="Q171" s="195">
        <v>6.4000000000000001E-2</v>
      </c>
      <c r="R171" s="195">
        <v>0.16900000000000001</v>
      </c>
      <c r="S171" s="195">
        <v>0.16300000000000001</v>
      </c>
      <c r="T171" s="195">
        <v>0.30399999999999999</v>
      </c>
      <c r="U171" s="195"/>
      <c r="V171" s="195"/>
      <c r="W171" s="195"/>
      <c r="X171" s="195"/>
      <c r="Y171" s="195"/>
      <c r="Z171" s="195"/>
      <c r="AA171" s="195"/>
      <c r="AB171" s="195"/>
      <c r="AC171" s="12"/>
    </row>
    <row r="172" spans="1:29" x14ac:dyDescent="0.25">
      <c r="A172" s="94" t="s">
        <v>1983</v>
      </c>
      <c r="B172" s="195">
        <v>0.42399999999999999</v>
      </c>
      <c r="C172" s="195">
        <v>0.36799999999999999</v>
      </c>
      <c r="D172" s="195">
        <v>2.4E-2</v>
      </c>
      <c r="E172" s="195">
        <v>0.184</v>
      </c>
      <c r="F172" s="194">
        <v>1</v>
      </c>
      <c r="G172" s="196">
        <v>125</v>
      </c>
      <c r="H172" s="195">
        <v>0.17655367231638419</v>
      </c>
      <c r="M172" s="195">
        <v>0.34100000000000003</v>
      </c>
      <c r="N172" s="195">
        <v>0.51200000000000001</v>
      </c>
      <c r="O172" s="195">
        <v>0.28899999999999998</v>
      </c>
      <c r="P172" s="195">
        <v>0.45500000000000002</v>
      </c>
      <c r="Q172" s="195">
        <v>8.0000000000000002E-3</v>
      </c>
      <c r="R172" s="195">
        <v>6.8000000000000005E-2</v>
      </c>
      <c r="S172" s="195">
        <v>0.126</v>
      </c>
      <c r="T172" s="195">
        <v>0.26100000000000001</v>
      </c>
      <c r="U172" s="195"/>
      <c r="V172" s="195"/>
      <c r="W172" s="195"/>
      <c r="X172" s="195"/>
      <c r="Y172" s="195"/>
      <c r="Z172" s="195"/>
      <c r="AA172" s="195"/>
      <c r="AB172" s="195"/>
      <c r="AC172" s="12"/>
    </row>
    <row r="173" spans="1:29" x14ac:dyDescent="0.25">
      <c r="A173" s="94" t="s">
        <v>2112</v>
      </c>
      <c r="B173" s="195">
        <v>0.61935483870967745</v>
      </c>
      <c r="C173" s="195">
        <v>0.2</v>
      </c>
      <c r="D173" s="195">
        <v>6.4516129032258064E-3</v>
      </c>
      <c r="E173" s="195">
        <v>0.17419354838709677</v>
      </c>
      <c r="F173" s="194">
        <v>1</v>
      </c>
      <c r="G173" s="196">
        <v>155</v>
      </c>
      <c r="H173" s="195">
        <v>0.19820971867007672</v>
      </c>
      <c r="M173" s="195">
        <v>0.54100000000000004</v>
      </c>
      <c r="N173" s="195">
        <v>0.69199999999999995</v>
      </c>
      <c r="O173" s="195">
        <v>0.14499999999999999</v>
      </c>
      <c r="P173" s="195">
        <v>0.27</v>
      </c>
      <c r="Q173" s="195">
        <v>1E-3</v>
      </c>
      <c r="R173" s="195">
        <v>3.5999999999999997E-2</v>
      </c>
      <c r="S173" s="195">
        <v>0.123</v>
      </c>
      <c r="T173" s="195">
        <v>0.24199999999999999</v>
      </c>
      <c r="U173" s="195"/>
      <c r="V173" s="195"/>
      <c r="W173" s="195"/>
      <c r="X173" s="195"/>
      <c r="Y173" s="195"/>
      <c r="Z173" s="195"/>
      <c r="AA173" s="195"/>
      <c r="AB173" s="195"/>
      <c r="AC173" s="12"/>
    </row>
    <row r="174" spans="1:29" x14ac:dyDescent="0.25">
      <c r="A174" s="94" t="s">
        <v>2198</v>
      </c>
      <c r="B174" s="195">
        <v>0.35922330097087379</v>
      </c>
      <c r="C174" s="195">
        <v>0.36893203883495146</v>
      </c>
      <c r="D174" s="195">
        <v>4.8543689320388349E-2</v>
      </c>
      <c r="E174" s="195">
        <v>0.22330097087378642</v>
      </c>
      <c r="F174" s="194">
        <v>1</v>
      </c>
      <c r="G174" s="196">
        <v>103</v>
      </c>
      <c r="H174" s="195">
        <v>0.15396113602391628</v>
      </c>
      <c r="M174" s="195">
        <v>0.27300000000000002</v>
      </c>
      <c r="N174" s="195">
        <v>0.45500000000000002</v>
      </c>
      <c r="O174" s="195">
        <v>0.28199999999999997</v>
      </c>
      <c r="P174" s="195">
        <v>0.46500000000000002</v>
      </c>
      <c r="Q174" s="195">
        <v>2.1000000000000001E-2</v>
      </c>
      <c r="R174" s="195">
        <v>0.109</v>
      </c>
      <c r="S174" s="195">
        <v>0.154</v>
      </c>
      <c r="T174" s="195">
        <v>0.313</v>
      </c>
      <c r="U174" s="195"/>
      <c r="V174" s="195"/>
      <c r="W174" s="195"/>
      <c r="X174" s="195"/>
      <c r="Y174" s="195"/>
      <c r="Z174" s="195"/>
      <c r="AA174" s="195"/>
      <c r="AB174" s="195"/>
      <c r="AC174" s="12"/>
    </row>
    <row r="175" spans="1:29" x14ac:dyDescent="0.25">
      <c r="A175" s="94" t="s">
        <v>2241</v>
      </c>
      <c r="B175" s="195">
        <v>0.58447488584474883</v>
      </c>
      <c r="C175" s="195">
        <v>0.25114155251141551</v>
      </c>
      <c r="D175" s="195">
        <v>2.7397260273972601E-2</v>
      </c>
      <c r="E175" s="195">
        <v>0.13698630136986301</v>
      </c>
      <c r="F175" s="194">
        <v>1</v>
      </c>
      <c r="G175" s="196">
        <v>219</v>
      </c>
      <c r="H175" s="195">
        <v>0.15166204986149584</v>
      </c>
      <c r="M175" s="195">
        <v>0.51800000000000002</v>
      </c>
      <c r="N175" s="195">
        <v>0.64800000000000002</v>
      </c>
      <c r="O175" s="195">
        <v>0.19800000000000001</v>
      </c>
      <c r="P175" s="195">
        <v>0.313</v>
      </c>
      <c r="Q175" s="195">
        <v>1.2999999999999999E-2</v>
      </c>
      <c r="R175" s="195">
        <v>5.8000000000000003E-2</v>
      </c>
      <c r="S175" s="195">
        <v>9.8000000000000004E-2</v>
      </c>
      <c r="T175" s="195">
        <v>0.189</v>
      </c>
      <c r="U175" s="195"/>
      <c r="V175" s="195"/>
      <c r="W175" s="195"/>
      <c r="X175" s="195"/>
      <c r="Y175" s="195"/>
      <c r="Z175" s="195"/>
      <c r="AA175" s="195"/>
      <c r="AB175" s="195"/>
      <c r="AC175" s="12"/>
    </row>
    <row r="176" spans="1:29" x14ac:dyDescent="0.25">
      <c r="A176" s="94" t="s">
        <v>2284</v>
      </c>
      <c r="B176" s="195">
        <v>0.55462184873949583</v>
      </c>
      <c r="C176" s="195">
        <v>0.23529411764705882</v>
      </c>
      <c r="D176" s="195">
        <v>1.680672268907563E-2</v>
      </c>
      <c r="E176" s="195">
        <v>0.19327731092436976</v>
      </c>
      <c r="F176" s="194">
        <v>1</v>
      </c>
      <c r="G176" s="196">
        <v>119</v>
      </c>
      <c r="H176" s="195">
        <v>0.18364197530864199</v>
      </c>
      <c r="M176" s="195">
        <v>0.46500000000000002</v>
      </c>
      <c r="N176" s="195">
        <v>0.64100000000000001</v>
      </c>
      <c r="O176" s="195">
        <v>0.16800000000000001</v>
      </c>
      <c r="P176" s="195">
        <v>0.31900000000000001</v>
      </c>
      <c r="Q176" s="195">
        <v>5.0000000000000001E-3</v>
      </c>
      <c r="R176" s="195">
        <v>5.8999999999999997E-2</v>
      </c>
      <c r="S176" s="195">
        <v>0.13200000000000001</v>
      </c>
      <c r="T176" s="195">
        <v>0.27300000000000002</v>
      </c>
      <c r="U176" s="195"/>
      <c r="V176" s="195"/>
      <c r="W176" s="195"/>
      <c r="X176" s="195"/>
      <c r="Y176" s="195"/>
      <c r="Z176" s="195"/>
      <c r="AA176" s="195"/>
      <c r="AB176" s="195"/>
      <c r="AC176" s="12"/>
    </row>
    <row r="177" spans="1:29" x14ac:dyDescent="0.25">
      <c r="A177" s="94" t="s">
        <v>1511</v>
      </c>
      <c r="B177" s="195">
        <v>0.65567765567765568</v>
      </c>
      <c r="C177" s="195">
        <v>0.21123321123321123</v>
      </c>
      <c r="D177" s="195">
        <v>4.0293040293040296E-2</v>
      </c>
      <c r="E177" s="195">
        <v>9.2796092796092799E-2</v>
      </c>
      <c r="F177" s="194">
        <v>1</v>
      </c>
      <c r="G177" s="196">
        <v>819</v>
      </c>
      <c r="H177" s="195">
        <v>0.25633802816901408</v>
      </c>
      <c r="M177" s="195">
        <v>0.622</v>
      </c>
      <c r="N177" s="195">
        <v>0.68700000000000006</v>
      </c>
      <c r="O177" s="195">
        <v>0.185</v>
      </c>
      <c r="P177" s="195">
        <v>0.24099999999999999</v>
      </c>
      <c r="Q177" s="195">
        <v>2.9000000000000001E-2</v>
      </c>
      <c r="R177" s="195">
        <v>5.6000000000000001E-2</v>
      </c>
      <c r="S177" s="195">
        <v>7.4999999999999997E-2</v>
      </c>
      <c r="T177" s="195">
        <v>0.115</v>
      </c>
      <c r="U177" s="195"/>
      <c r="V177" s="195"/>
      <c r="W177" s="195"/>
      <c r="X177" s="195"/>
      <c r="Y177" s="195"/>
      <c r="Z177" s="195"/>
      <c r="AA177" s="195"/>
      <c r="AB177" s="195"/>
      <c r="AC177" s="12"/>
    </row>
    <row r="178" spans="1:29" x14ac:dyDescent="0.25">
      <c r="A178" s="94" t="s">
        <v>1554</v>
      </c>
      <c r="B178" s="195">
        <v>0.49759615384615385</v>
      </c>
      <c r="C178" s="195">
        <v>0.22916666666666666</v>
      </c>
      <c r="D178" s="195">
        <v>0.10657051282051282</v>
      </c>
      <c r="E178" s="195">
        <v>0.16666666666666666</v>
      </c>
      <c r="F178" s="194">
        <v>1</v>
      </c>
      <c r="G178" s="196">
        <v>1248</v>
      </c>
      <c r="H178" s="195">
        <v>0.2608695652173913</v>
      </c>
      <c r="M178" s="195">
        <v>0.47</v>
      </c>
      <c r="N178" s="195">
        <v>0.52500000000000002</v>
      </c>
      <c r="O178" s="195">
        <v>0.20699999999999999</v>
      </c>
      <c r="P178" s="195">
        <v>0.253</v>
      </c>
      <c r="Q178" s="195">
        <v>9.0999999999999998E-2</v>
      </c>
      <c r="R178" s="195">
        <v>0.125</v>
      </c>
      <c r="S178" s="195">
        <v>0.14699999999999999</v>
      </c>
      <c r="T178" s="195">
        <v>0.188</v>
      </c>
      <c r="U178" s="195"/>
      <c r="V178" s="195"/>
      <c r="W178" s="195"/>
      <c r="X178" s="195"/>
      <c r="Y178" s="195"/>
      <c r="Z178" s="195"/>
      <c r="AA178" s="195"/>
      <c r="AB178" s="195"/>
      <c r="AC178" s="12"/>
    </row>
    <row r="179" spans="1:29" x14ac:dyDescent="0.25">
      <c r="A179" s="94" t="s">
        <v>1597</v>
      </c>
      <c r="B179" s="195">
        <v>0.628476084538376</v>
      </c>
      <c r="C179" s="195">
        <v>0.22413793103448276</v>
      </c>
      <c r="D179" s="195">
        <v>1.2791991101223582E-2</v>
      </c>
      <c r="E179" s="195">
        <v>0.13459399332591768</v>
      </c>
      <c r="F179" s="194">
        <v>1</v>
      </c>
      <c r="G179" s="196">
        <v>1798</v>
      </c>
      <c r="H179" s="195">
        <v>0.2335064935064935</v>
      </c>
      <c r="M179" s="195">
        <v>0.60599999999999998</v>
      </c>
      <c r="N179" s="195">
        <v>0.65100000000000002</v>
      </c>
      <c r="O179" s="195">
        <v>0.20499999999999999</v>
      </c>
      <c r="P179" s="195">
        <v>0.24399999999999999</v>
      </c>
      <c r="Q179" s="195">
        <v>8.9999999999999993E-3</v>
      </c>
      <c r="R179" s="195">
        <v>1.9E-2</v>
      </c>
      <c r="S179" s="195">
        <v>0.12</v>
      </c>
      <c r="T179" s="195">
        <v>0.151</v>
      </c>
      <c r="U179" s="195"/>
      <c r="V179" s="195"/>
      <c r="W179" s="195"/>
      <c r="X179" s="195"/>
      <c r="Y179" s="195"/>
      <c r="Z179" s="195"/>
      <c r="AA179" s="195"/>
      <c r="AB179" s="195"/>
      <c r="AC179" s="12"/>
    </row>
    <row r="180" spans="1:29" x14ac:dyDescent="0.25">
      <c r="A180" s="94" t="s">
        <v>1640</v>
      </c>
      <c r="B180" s="195">
        <v>0.55905511811023623</v>
      </c>
      <c r="C180" s="195">
        <v>0.28346456692913385</v>
      </c>
      <c r="D180" s="195">
        <v>5.1181102362204724E-2</v>
      </c>
      <c r="E180" s="195">
        <v>0.1062992125984252</v>
      </c>
      <c r="F180" s="194">
        <v>1</v>
      </c>
      <c r="G180" s="196">
        <v>508</v>
      </c>
      <c r="H180" s="195">
        <v>0.25074037512339586</v>
      </c>
      <c r="M180" s="195">
        <v>0.51600000000000001</v>
      </c>
      <c r="N180" s="195">
        <v>0.60199999999999998</v>
      </c>
      <c r="O180" s="195">
        <v>0.246</v>
      </c>
      <c r="P180" s="195">
        <v>0.32400000000000001</v>
      </c>
      <c r="Q180" s="195">
        <v>3.5000000000000003E-2</v>
      </c>
      <c r="R180" s="195">
        <v>7.3999999999999996E-2</v>
      </c>
      <c r="S180" s="195">
        <v>8.2000000000000003E-2</v>
      </c>
      <c r="T180" s="195">
        <v>0.13600000000000001</v>
      </c>
      <c r="U180" s="195"/>
      <c r="V180" s="195"/>
      <c r="W180" s="195"/>
      <c r="X180" s="195"/>
      <c r="Y180" s="195"/>
      <c r="Z180" s="195"/>
      <c r="AA180" s="195"/>
      <c r="AB180" s="195"/>
      <c r="AC180" s="12"/>
    </row>
    <row r="181" spans="1:29" x14ac:dyDescent="0.25">
      <c r="A181" s="94" t="s">
        <v>1683</v>
      </c>
      <c r="B181" s="195">
        <v>0.78723404255319152</v>
      </c>
      <c r="C181" s="195">
        <v>9.0909090909090912E-2</v>
      </c>
      <c r="D181" s="195">
        <v>2.321083172147002E-2</v>
      </c>
      <c r="E181" s="195">
        <v>9.8646034816247577E-2</v>
      </c>
      <c r="F181" s="194">
        <v>1</v>
      </c>
      <c r="G181" s="196">
        <v>517</v>
      </c>
      <c r="H181" s="195">
        <v>0.23111309789897183</v>
      </c>
      <c r="M181" s="195">
        <v>0.75</v>
      </c>
      <c r="N181" s="195">
        <v>0.82</v>
      </c>
      <c r="O181" s="195">
        <v>6.9000000000000006E-2</v>
      </c>
      <c r="P181" s="195">
        <v>0.11899999999999999</v>
      </c>
      <c r="Q181" s="195">
        <v>1.2999999999999999E-2</v>
      </c>
      <c r="R181" s="195">
        <v>0.04</v>
      </c>
      <c r="S181" s="195">
        <v>7.5999999999999998E-2</v>
      </c>
      <c r="T181" s="195">
        <v>0.127</v>
      </c>
      <c r="U181" s="195"/>
      <c r="V181" s="195"/>
      <c r="W181" s="195"/>
      <c r="X181" s="195"/>
      <c r="Y181" s="195"/>
      <c r="Z181" s="195"/>
      <c r="AA181" s="195"/>
      <c r="AB181" s="195"/>
      <c r="AC181" s="12"/>
    </row>
    <row r="182" spans="1:29" x14ac:dyDescent="0.25">
      <c r="A182" s="94" t="s">
        <v>1726</v>
      </c>
      <c r="B182" s="195">
        <v>0.64833333333333332</v>
      </c>
      <c r="C182" s="195">
        <v>0.23</v>
      </c>
      <c r="D182" s="195">
        <v>3.5000000000000003E-2</v>
      </c>
      <c r="E182" s="195">
        <v>8.666666666666667E-2</v>
      </c>
      <c r="F182" s="194">
        <v>1</v>
      </c>
      <c r="G182" s="196">
        <v>600</v>
      </c>
      <c r="H182" s="195">
        <v>0.28050490883590462</v>
      </c>
      <c r="M182" s="195">
        <v>0.60899999999999999</v>
      </c>
      <c r="N182" s="195">
        <v>0.68500000000000005</v>
      </c>
      <c r="O182" s="195">
        <v>0.19800000000000001</v>
      </c>
      <c r="P182" s="195">
        <v>0.26500000000000001</v>
      </c>
      <c r="Q182" s="195">
        <v>2.3E-2</v>
      </c>
      <c r="R182" s="195">
        <v>5.2999999999999999E-2</v>
      </c>
      <c r="S182" s="195">
        <v>6.7000000000000004E-2</v>
      </c>
      <c r="T182" s="195">
        <v>0.112</v>
      </c>
      <c r="U182" s="195"/>
      <c r="V182" s="195"/>
      <c r="W182" s="195"/>
      <c r="X182" s="195"/>
      <c r="Y182" s="195"/>
      <c r="Z182" s="195"/>
      <c r="AA182" s="195"/>
      <c r="AB182" s="195"/>
      <c r="AC182" s="12"/>
    </row>
    <row r="183" spans="1:29" x14ac:dyDescent="0.25">
      <c r="A183" s="94" t="s">
        <v>1769</v>
      </c>
      <c r="B183" s="195">
        <v>0.77126436781609198</v>
      </c>
      <c r="C183" s="195">
        <v>0.10574712643678161</v>
      </c>
      <c r="D183" s="195">
        <v>2.4137931034482758E-2</v>
      </c>
      <c r="E183" s="195">
        <v>9.8850574712643677E-2</v>
      </c>
      <c r="F183" s="194">
        <v>1</v>
      </c>
      <c r="G183" s="196">
        <v>870</v>
      </c>
      <c r="H183" s="195">
        <v>0.26968381897086174</v>
      </c>
      <c r="M183" s="195">
        <v>0.74199999999999999</v>
      </c>
      <c r="N183" s="195">
        <v>0.79800000000000004</v>
      </c>
      <c r="O183" s="195">
        <v>8.6999999999999994E-2</v>
      </c>
      <c r="P183" s="195">
        <v>0.128</v>
      </c>
      <c r="Q183" s="195">
        <v>1.6E-2</v>
      </c>
      <c r="R183" s="195">
        <v>3.6999999999999998E-2</v>
      </c>
      <c r="S183" s="195">
        <v>8.1000000000000003E-2</v>
      </c>
      <c r="T183" s="195">
        <v>0.12</v>
      </c>
      <c r="U183" s="195"/>
      <c r="V183" s="195"/>
      <c r="W183" s="195"/>
      <c r="X183" s="195"/>
      <c r="Y183" s="195"/>
      <c r="Z183" s="195"/>
      <c r="AA183" s="195"/>
      <c r="AB183" s="195"/>
      <c r="AC183" s="12"/>
    </row>
    <row r="184" spans="1:29" x14ac:dyDescent="0.25">
      <c r="A184" s="94" t="s">
        <v>1812</v>
      </c>
      <c r="B184" s="195">
        <v>0.78184991273996507</v>
      </c>
      <c r="C184" s="195">
        <v>1.3961605584642234E-2</v>
      </c>
      <c r="D184" s="195">
        <v>3.3158813263525308E-2</v>
      </c>
      <c r="E184" s="195">
        <v>0.17102966841186737</v>
      </c>
      <c r="F184" s="194">
        <v>1</v>
      </c>
      <c r="G184" s="196">
        <v>573</v>
      </c>
      <c r="H184" s="195">
        <v>0.23311635475996745</v>
      </c>
      <c r="M184" s="195">
        <v>0.746</v>
      </c>
      <c r="N184" s="195">
        <v>0.81399999999999995</v>
      </c>
      <c r="O184" s="195">
        <v>7.0000000000000001E-3</v>
      </c>
      <c r="P184" s="195">
        <v>2.7E-2</v>
      </c>
      <c r="Q184" s="195">
        <v>2.1000000000000001E-2</v>
      </c>
      <c r="R184" s="195">
        <v>5.0999999999999997E-2</v>
      </c>
      <c r="S184" s="195">
        <v>0.14199999999999999</v>
      </c>
      <c r="T184" s="195">
        <v>0.20399999999999999</v>
      </c>
      <c r="U184" s="195"/>
      <c r="V184" s="195"/>
      <c r="W184" s="195"/>
      <c r="X184" s="195"/>
      <c r="Y184" s="195"/>
      <c r="Z184" s="195"/>
      <c r="AA184" s="195"/>
      <c r="AB184" s="195"/>
      <c r="AC184" s="12"/>
    </row>
    <row r="185" spans="1:29" x14ac:dyDescent="0.25">
      <c r="A185" s="94" t="s">
        <v>1855</v>
      </c>
      <c r="B185" s="195">
        <v>0.81710914454277284</v>
      </c>
      <c r="C185" s="195">
        <v>1.7699115044247787E-2</v>
      </c>
      <c r="D185" s="195">
        <v>2.5073746312684365E-2</v>
      </c>
      <c r="E185" s="195">
        <v>0.14011799410029499</v>
      </c>
      <c r="F185" s="194">
        <v>1</v>
      </c>
      <c r="G185" s="196">
        <v>678</v>
      </c>
      <c r="H185" s="195">
        <v>0.23492723492723494</v>
      </c>
      <c r="M185" s="195">
        <v>0.78600000000000003</v>
      </c>
      <c r="N185" s="195">
        <v>0.84399999999999997</v>
      </c>
      <c r="O185" s="195">
        <v>0.01</v>
      </c>
      <c r="P185" s="195">
        <v>3.1E-2</v>
      </c>
      <c r="Q185" s="195">
        <v>1.6E-2</v>
      </c>
      <c r="R185" s="195">
        <v>0.04</v>
      </c>
      <c r="S185" s="195">
        <v>0.11600000000000001</v>
      </c>
      <c r="T185" s="195">
        <v>0.16800000000000001</v>
      </c>
      <c r="U185" s="195"/>
      <c r="V185" s="195"/>
      <c r="W185" s="195"/>
      <c r="X185" s="195"/>
      <c r="Y185" s="195"/>
      <c r="Z185" s="195"/>
      <c r="AA185" s="195"/>
      <c r="AB185" s="195"/>
      <c r="AC185" s="12"/>
    </row>
    <row r="186" spans="1:29" x14ac:dyDescent="0.25">
      <c r="A186" s="94" t="s">
        <v>1898</v>
      </c>
      <c r="B186" s="195">
        <v>0.51464063886424138</v>
      </c>
      <c r="C186" s="195">
        <v>0.27861579414374443</v>
      </c>
      <c r="D186" s="195">
        <v>6.6548358473824315E-2</v>
      </c>
      <c r="E186" s="195">
        <v>0.1401952085181899</v>
      </c>
      <c r="F186" s="194">
        <v>1</v>
      </c>
      <c r="G186" s="196">
        <v>1127</v>
      </c>
      <c r="H186" s="195">
        <v>0.24446854663774403</v>
      </c>
      <c r="M186" s="195">
        <v>0.48499999999999999</v>
      </c>
      <c r="N186" s="195">
        <v>0.54400000000000004</v>
      </c>
      <c r="O186" s="195">
        <v>0.253</v>
      </c>
      <c r="P186" s="195">
        <v>0.30599999999999999</v>
      </c>
      <c r="Q186" s="195">
        <v>5.2999999999999999E-2</v>
      </c>
      <c r="R186" s="195">
        <v>8.3000000000000004E-2</v>
      </c>
      <c r="S186" s="195">
        <v>0.121</v>
      </c>
      <c r="T186" s="195">
        <v>0.16200000000000001</v>
      </c>
      <c r="U186" s="195"/>
      <c r="V186" s="195"/>
      <c r="W186" s="195"/>
      <c r="X186" s="195"/>
      <c r="Y186" s="195"/>
      <c r="Z186" s="195"/>
      <c r="AA186" s="195"/>
      <c r="AB186" s="195"/>
      <c r="AC186" s="12"/>
    </row>
    <row r="187" spans="1:29" x14ac:dyDescent="0.25">
      <c r="A187" s="94" t="s">
        <v>1941</v>
      </c>
      <c r="B187" s="195">
        <v>0.39857142857142858</v>
      </c>
      <c r="C187" s="195">
        <v>0.51</v>
      </c>
      <c r="D187" s="195">
        <v>1.1428571428571429E-2</v>
      </c>
      <c r="E187" s="195">
        <v>0.08</v>
      </c>
      <c r="F187" s="194">
        <v>1</v>
      </c>
      <c r="G187" s="196">
        <v>700</v>
      </c>
      <c r="H187" s="195">
        <v>0.24743725698126545</v>
      </c>
      <c r="M187" s="195">
        <v>0.36299999999999999</v>
      </c>
      <c r="N187" s="195">
        <v>0.435</v>
      </c>
      <c r="O187" s="195">
        <v>0.47299999999999998</v>
      </c>
      <c r="P187" s="195">
        <v>0.54700000000000004</v>
      </c>
      <c r="Q187" s="195">
        <v>6.0000000000000001E-3</v>
      </c>
      <c r="R187" s="195">
        <v>2.1999999999999999E-2</v>
      </c>
      <c r="S187" s="195">
        <v>6.2E-2</v>
      </c>
      <c r="T187" s="195">
        <v>0.10199999999999999</v>
      </c>
      <c r="U187" s="195"/>
      <c r="V187" s="195"/>
      <c r="W187" s="195"/>
      <c r="X187" s="195"/>
      <c r="Y187" s="195"/>
      <c r="Z187" s="195"/>
      <c r="AA187" s="195"/>
      <c r="AB187" s="195"/>
      <c r="AC187" s="12"/>
    </row>
    <row r="188" spans="1:29" x14ac:dyDescent="0.25">
      <c r="A188" s="94" t="s">
        <v>1984</v>
      </c>
      <c r="B188" s="195">
        <v>0.5895765472312704</v>
      </c>
      <c r="C188" s="195">
        <v>0.28555917480998916</v>
      </c>
      <c r="D188" s="195">
        <v>1.4115092290988056E-2</v>
      </c>
      <c r="E188" s="195">
        <v>0.11074918566775244</v>
      </c>
      <c r="F188" s="194">
        <v>1</v>
      </c>
      <c r="G188" s="196">
        <v>921</v>
      </c>
      <c r="H188" s="195">
        <v>0.24527296937416779</v>
      </c>
      <c r="M188" s="195">
        <v>0.55700000000000005</v>
      </c>
      <c r="N188" s="195">
        <v>0.621</v>
      </c>
      <c r="O188" s="195">
        <v>0.25700000000000001</v>
      </c>
      <c r="P188" s="195">
        <v>0.316</v>
      </c>
      <c r="Q188" s="195">
        <v>8.0000000000000002E-3</v>
      </c>
      <c r="R188" s="195">
        <v>2.4E-2</v>
      </c>
      <c r="S188" s="195">
        <v>9.1999999999999998E-2</v>
      </c>
      <c r="T188" s="195">
        <v>0.13300000000000001</v>
      </c>
      <c r="U188" s="195"/>
      <c r="V188" s="195"/>
      <c r="W188" s="195"/>
      <c r="X188" s="195"/>
      <c r="Y188" s="195"/>
      <c r="Z188" s="195"/>
      <c r="AA188" s="195"/>
      <c r="AB188" s="195"/>
      <c r="AC188" s="12"/>
    </row>
    <row r="189" spans="1:29" x14ac:dyDescent="0.25">
      <c r="A189" s="94" t="s">
        <v>2027</v>
      </c>
      <c r="B189" s="195">
        <v>0.7441860465116279</v>
      </c>
      <c r="C189" s="195">
        <v>1.7441860465116279E-2</v>
      </c>
      <c r="D189" s="195">
        <v>2.616279069767442E-2</v>
      </c>
      <c r="E189" s="195">
        <v>0.21220930232558138</v>
      </c>
      <c r="F189" s="194">
        <v>1</v>
      </c>
      <c r="G189" s="196">
        <v>344</v>
      </c>
      <c r="H189" s="195">
        <v>0.23691460055096419</v>
      </c>
      <c r="M189" s="195">
        <v>0.69599999999999995</v>
      </c>
      <c r="N189" s="195">
        <v>0.78700000000000003</v>
      </c>
      <c r="O189" s="195">
        <v>8.0000000000000002E-3</v>
      </c>
      <c r="P189" s="195">
        <v>3.7999999999999999E-2</v>
      </c>
      <c r="Q189" s="195">
        <v>1.4E-2</v>
      </c>
      <c r="R189" s="195">
        <v>4.9000000000000002E-2</v>
      </c>
      <c r="S189" s="195">
        <v>0.17199999999999999</v>
      </c>
      <c r="T189" s="195">
        <v>0.25800000000000001</v>
      </c>
      <c r="U189" s="195"/>
      <c r="V189" s="195"/>
      <c r="W189" s="195"/>
      <c r="X189" s="195"/>
      <c r="Y189" s="195"/>
      <c r="Z189" s="195"/>
      <c r="AA189" s="195"/>
      <c r="AB189" s="195"/>
      <c r="AC189" s="12"/>
    </row>
    <row r="190" spans="1:29" x14ac:dyDescent="0.25">
      <c r="A190" s="94" t="s">
        <v>2070</v>
      </c>
      <c r="B190" s="195">
        <v>0.53678474114441421</v>
      </c>
      <c r="C190" s="195">
        <v>0.23433242506811988</v>
      </c>
      <c r="D190" s="195">
        <v>6.8119891008174394E-2</v>
      </c>
      <c r="E190" s="195">
        <v>0.16076294277929154</v>
      </c>
      <c r="F190" s="194">
        <v>1</v>
      </c>
      <c r="G190" s="196">
        <v>734</v>
      </c>
      <c r="H190" s="195">
        <v>0.27306547619047616</v>
      </c>
      <c r="M190" s="195">
        <v>0.501</v>
      </c>
      <c r="N190" s="195">
        <v>0.57299999999999995</v>
      </c>
      <c r="O190" s="195">
        <v>0.20499999999999999</v>
      </c>
      <c r="P190" s="195">
        <v>0.26600000000000001</v>
      </c>
      <c r="Q190" s="195">
        <v>5.1999999999999998E-2</v>
      </c>
      <c r="R190" s="195">
        <v>8.8999999999999996E-2</v>
      </c>
      <c r="S190" s="195">
        <v>0.13600000000000001</v>
      </c>
      <c r="T190" s="195">
        <v>0.189</v>
      </c>
      <c r="U190" s="195"/>
      <c r="V190" s="195"/>
      <c r="W190" s="195"/>
      <c r="X190" s="195"/>
      <c r="Y190" s="195"/>
      <c r="Z190" s="195"/>
      <c r="AA190" s="195"/>
      <c r="AB190" s="195"/>
      <c r="AC190" s="12"/>
    </row>
    <row r="191" spans="1:29" x14ac:dyDescent="0.25">
      <c r="A191" s="94" t="s">
        <v>2113</v>
      </c>
      <c r="B191" s="195">
        <v>0.68686868686868685</v>
      </c>
      <c r="C191" s="195">
        <v>0.16610549943883277</v>
      </c>
      <c r="D191" s="195">
        <v>1.3468013468013467E-2</v>
      </c>
      <c r="E191" s="195">
        <v>0.13355780022446689</v>
      </c>
      <c r="F191" s="194">
        <v>1</v>
      </c>
      <c r="G191" s="196">
        <v>891</v>
      </c>
      <c r="H191" s="195">
        <v>0.24370897155361052</v>
      </c>
      <c r="M191" s="195">
        <v>0.65600000000000003</v>
      </c>
      <c r="N191" s="195">
        <v>0.71599999999999997</v>
      </c>
      <c r="O191" s="195">
        <v>0.14299999999999999</v>
      </c>
      <c r="P191" s="195">
        <v>0.192</v>
      </c>
      <c r="Q191" s="195">
        <v>8.0000000000000002E-3</v>
      </c>
      <c r="R191" s="195">
        <v>2.3E-2</v>
      </c>
      <c r="S191" s="195">
        <v>0.113</v>
      </c>
      <c r="T191" s="195">
        <v>0.157</v>
      </c>
      <c r="U191" s="195"/>
      <c r="V191" s="195"/>
      <c r="W191" s="195"/>
      <c r="X191" s="195"/>
      <c r="Y191" s="195"/>
      <c r="Z191" s="195"/>
      <c r="AA191" s="195"/>
      <c r="AB191" s="195"/>
      <c r="AC191" s="12"/>
    </row>
    <row r="192" spans="1:29" x14ac:dyDescent="0.25">
      <c r="A192" s="94" t="s">
        <v>2156</v>
      </c>
      <c r="B192" s="195">
        <v>0.55679702048417135</v>
      </c>
      <c r="C192" s="195">
        <v>0.25884543761638734</v>
      </c>
      <c r="D192" s="195">
        <v>2.9795158286778398E-2</v>
      </c>
      <c r="E192" s="195">
        <v>0.15456238361266295</v>
      </c>
      <c r="F192" s="194">
        <v>1</v>
      </c>
      <c r="G192" s="196">
        <v>537</v>
      </c>
      <c r="H192" s="195">
        <v>0.22071516646115907</v>
      </c>
      <c r="M192" s="195">
        <v>0.51500000000000001</v>
      </c>
      <c r="N192" s="195">
        <v>0.59799999999999998</v>
      </c>
      <c r="O192" s="195">
        <v>0.224</v>
      </c>
      <c r="P192" s="195">
        <v>0.29799999999999999</v>
      </c>
      <c r="Q192" s="195">
        <v>1.7999999999999999E-2</v>
      </c>
      <c r="R192" s="195">
        <v>4.8000000000000001E-2</v>
      </c>
      <c r="S192" s="195">
        <v>0.126</v>
      </c>
      <c r="T192" s="195">
        <v>0.188</v>
      </c>
      <c r="U192" s="195"/>
      <c r="V192" s="195"/>
      <c r="W192" s="195"/>
      <c r="X192" s="195"/>
      <c r="Y192" s="195"/>
      <c r="Z192" s="195"/>
      <c r="AA192" s="195"/>
      <c r="AB192" s="195"/>
      <c r="AC192" s="12"/>
    </row>
    <row r="193" spans="1:29" x14ac:dyDescent="0.25">
      <c r="A193" s="94" t="s">
        <v>2199</v>
      </c>
      <c r="B193" s="195">
        <v>0.53157290470723306</v>
      </c>
      <c r="C193" s="195">
        <v>0.3111366245694604</v>
      </c>
      <c r="D193" s="195">
        <v>3.5591274397244549E-2</v>
      </c>
      <c r="E193" s="195">
        <v>0.12169919632606199</v>
      </c>
      <c r="F193" s="194">
        <v>1</v>
      </c>
      <c r="G193" s="196">
        <v>871</v>
      </c>
      <c r="H193" s="195">
        <v>0.24397759103641456</v>
      </c>
      <c r="M193" s="195">
        <v>0.498</v>
      </c>
      <c r="N193" s="195">
        <v>0.56499999999999995</v>
      </c>
      <c r="O193" s="195">
        <v>0.28100000000000003</v>
      </c>
      <c r="P193" s="195">
        <v>0.34300000000000003</v>
      </c>
      <c r="Q193" s="195">
        <v>2.5000000000000001E-2</v>
      </c>
      <c r="R193" s="195">
        <v>0.05</v>
      </c>
      <c r="S193" s="195">
        <v>0.10199999999999999</v>
      </c>
      <c r="T193" s="195">
        <v>0.14499999999999999</v>
      </c>
      <c r="U193" s="195"/>
      <c r="V193" s="195"/>
      <c r="W193" s="195"/>
      <c r="X193" s="195"/>
      <c r="Y193" s="195"/>
      <c r="Z193" s="195"/>
      <c r="AA193" s="195"/>
      <c r="AB193" s="195"/>
      <c r="AC193" s="12"/>
    </row>
    <row r="194" spans="1:29" x14ac:dyDescent="0.25">
      <c r="A194" s="94" t="s">
        <v>2242</v>
      </c>
      <c r="B194" s="195">
        <v>0.65067043048694428</v>
      </c>
      <c r="C194" s="195">
        <v>0.19830628087508823</v>
      </c>
      <c r="D194" s="195">
        <v>3.5991531404375443E-2</v>
      </c>
      <c r="E194" s="195">
        <v>0.1150317572335921</v>
      </c>
      <c r="F194" s="194">
        <v>1</v>
      </c>
      <c r="G194" s="196">
        <v>1417</v>
      </c>
      <c r="H194" s="195">
        <v>0.21453444360333082</v>
      </c>
      <c r="M194" s="195">
        <v>0.625</v>
      </c>
      <c r="N194" s="195">
        <v>0.67500000000000004</v>
      </c>
      <c r="O194" s="195">
        <v>0.17799999999999999</v>
      </c>
      <c r="P194" s="195">
        <v>0.22</v>
      </c>
      <c r="Q194" s="195">
        <v>2.7E-2</v>
      </c>
      <c r="R194" s="195">
        <v>4.7E-2</v>
      </c>
      <c r="S194" s="195">
        <v>9.9000000000000005E-2</v>
      </c>
      <c r="T194" s="195">
        <v>0.13300000000000001</v>
      </c>
      <c r="U194" s="195"/>
      <c r="V194" s="195"/>
      <c r="W194" s="195"/>
      <c r="X194" s="195"/>
      <c r="Y194" s="195"/>
      <c r="Z194" s="195"/>
      <c r="AA194" s="195"/>
      <c r="AB194" s="195"/>
      <c r="AC194" s="12"/>
    </row>
    <row r="195" spans="1:29" x14ac:dyDescent="0.25">
      <c r="A195" s="94" t="s">
        <v>2285</v>
      </c>
      <c r="B195" s="195">
        <v>0.64344746162927979</v>
      </c>
      <c r="C195" s="195">
        <v>0.18417945690672963</v>
      </c>
      <c r="D195" s="195">
        <v>2.9515938606847699E-2</v>
      </c>
      <c r="E195" s="195">
        <v>0.14285714285714285</v>
      </c>
      <c r="F195" s="194">
        <v>1</v>
      </c>
      <c r="G195" s="196">
        <v>847</v>
      </c>
      <c r="H195" s="195">
        <v>0.26093653727664817</v>
      </c>
      <c r="M195" s="195">
        <v>0.61099999999999999</v>
      </c>
      <c r="N195" s="195">
        <v>0.67500000000000004</v>
      </c>
      <c r="O195" s="195">
        <v>0.16</v>
      </c>
      <c r="P195" s="195">
        <v>0.21199999999999999</v>
      </c>
      <c r="Q195" s="195">
        <v>0.02</v>
      </c>
      <c r="R195" s="195">
        <v>4.2999999999999997E-2</v>
      </c>
      <c r="S195" s="195">
        <v>0.121</v>
      </c>
      <c r="T195" s="195">
        <v>0.16800000000000001</v>
      </c>
      <c r="U195" s="195"/>
      <c r="V195" s="195"/>
      <c r="W195" s="195"/>
      <c r="X195" s="195"/>
      <c r="Y195" s="195"/>
      <c r="Z195" s="195"/>
      <c r="AA195" s="195"/>
      <c r="AB195" s="195"/>
      <c r="AC195" s="12"/>
    </row>
    <row r="196" spans="1:29" x14ac:dyDescent="0.25">
      <c r="A196" s="94" t="s">
        <v>1512</v>
      </c>
      <c r="B196" s="195">
        <v>0.53934740882917465</v>
      </c>
      <c r="C196" s="195">
        <v>0.29942418426103645</v>
      </c>
      <c r="D196" s="195">
        <v>4.7984644913627639E-2</v>
      </c>
      <c r="E196" s="195">
        <v>0.11324376199616124</v>
      </c>
      <c r="F196" s="194">
        <v>1</v>
      </c>
      <c r="G196" s="196">
        <v>521</v>
      </c>
      <c r="H196" s="195">
        <v>0.51078431372549016</v>
      </c>
      <c r="M196" s="195">
        <v>0.496</v>
      </c>
      <c r="N196" s="195">
        <v>0.58199999999999996</v>
      </c>
      <c r="O196" s="195">
        <v>0.26200000000000001</v>
      </c>
      <c r="P196" s="195">
        <v>0.34</v>
      </c>
      <c r="Q196" s="195">
        <v>3.3000000000000002E-2</v>
      </c>
      <c r="R196" s="195">
        <v>7.0000000000000007E-2</v>
      </c>
      <c r="S196" s="195">
        <v>8.8999999999999996E-2</v>
      </c>
      <c r="T196" s="195">
        <v>0.14299999999999999</v>
      </c>
      <c r="U196" s="195"/>
      <c r="V196" s="195"/>
      <c r="W196" s="195"/>
      <c r="X196" s="195"/>
      <c r="Y196" s="195"/>
      <c r="Z196" s="195"/>
      <c r="AA196" s="195"/>
      <c r="AB196" s="195"/>
      <c r="AC196" s="12"/>
    </row>
    <row r="197" spans="1:29" x14ac:dyDescent="0.25">
      <c r="A197" s="94" t="s">
        <v>1555</v>
      </c>
      <c r="B197" s="195">
        <v>0.37991266375545851</v>
      </c>
      <c r="C197" s="195">
        <v>0.27729257641921395</v>
      </c>
      <c r="D197" s="195">
        <v>9.1703056768558958E-2</v>
      </c>
      <c r="E197" s="195">
        <v>0.25109170305676853</v>
      </c>
      <c r="F197" s="194">
        <v>1</v>
      </c>
      <c r="G197" s="196">
        <v>916</v>
      </c>
      <c r="H197" s="195">
        <v>0.51868629671574173</v>
      </c>
      <c r="M197" s="195">
        <v>0.34899999999999998</v>
      </c>
      <c r="N197" s="195">
        <v>0.41199999999999998</v>
      </c>
      <c r="O197" s="195">
        <v>0.249</v>
      </c>
      <c r="P197" s="195">
        <v>0.307</v>
      </c>
      <c r="Q197" s="195">
        <v>7.4999999999999997E-2</v>
      </c>
      <c r="R197" s="195">
        <v>0.112</v>
      </c>
      <c r="S197" s="195">
        <v>0.224</v>
      </c>
      <c r="T197" s="195">
        <v>0.28000000000000003</v>
      </c>
      <c r="U197" s="195"/>
      <c r="V197" s="195"/>
      <c r="W197" s="195"/>
      <c r="X197" s="195"/>
      <c r="Y197" s="195"/>
      <c r="Z197" s="195"/>
      <c r="AA197" s="195"/>
      <c r="AB197" s="195"/>
      <c r="AC197" s="12"/>
    </row>
    <row r="198" spans="1:29" x14ac:dyDescent="0.25">
      <c r="A198" s="94" t="s">
        <v>1598</v>
      </c>
      <c r="B198" s="195">
        <v>0.49858757062146891</v>
      </c>
      <c r="C198" s="195">
        <v>0.33898305084745761</v>
      </c>
      <c r="D198" s="195">
        <v>1.4830508474576272E-2</v>
      </c>
      <c r="E198" s="195">
        <v>0.14759887005649719</v>
      </c>
      <c r="F198" s="194">
        <v>1</v>
      </c>
      <c r="G198" s="196">
        <v>1416</v>
      </c>
      <c r="H198" s="195">
        <v>0.52366863905325445</v>
      </c>
      <c r="M198" s="195">
        <v>0.47299999999999998</v>
      </c>
      <c r="N198" s="195">
        <v>0.52500000000000002</v>
      </c>
      <c r="O198" s="195">
        <v>0.315</v>
      </c>
      <c r="P198" s="195">
        <v>0.36399999999999999</v>
      </c>
      <c r="Q198" s="195">
        <v>0.01</v>
      </c>
      <c r="R198" s="195">
        <v>2.3E-2</v>
      </c>
      <c r="S198" s="195">
        <v>0.13</v>
      </c>
      <c r="T198" s="195">
        <v>0.16700000000000001</v>
      </c>
      <c r="U198" s="195"/>
      <c r="V198" s="195"/>
      <c r="W198" s="195"/>
      <c r="X198" s="195"/>
      <c r="Y198" s="195"/>
      <c r="Z198" s="195"/>
      <c r="AA198" s="195"/>
      <c r="AB198" s="195"/>
      <c r="AC198" s="12"/>
    </row>
    <row r="199" spans="1:29" x14ac:dyDescent="0.25">
      <c r="A199" s="94" t="s">
        <v>1641</v>
      </c>
      <c r="B199" s="195">
        <v>0.37057220708446864</v>
      </c>
      <c r="C199" s="195">
        <v>0.42234332425068122</v>
      </c>
      <c r="D199" s="195">
        <v>8.1743869209809264E-2</v>
      </c>
      <c r="E199" s="195">
        <v>0.12534059945504086</v>
      </c>
      <c r="F199" s="194">
        <v>1</v>
      </c>
      <c r="G199" s="196">
        <v>367</v>
      </c>
      <c r="H199" s="195">
        <v>0.57343750000000004</v>
      </c>
      <c r="M199" s="195">
        <v>0.32300000000000001</v>
      </c>
      <c r="N199" s="195">
        <v>0.42099999999999999</v>
      </c>
      <c r="O199" s="195">
        <v>0.373</v>
      </c>
      <c r="P199" s="195">
        <v>0.47299999999999998</v>
      </c>
      <c r="Q199" s="195">
        <v>5.8000000000000003E-2</v>
      </c>
      <c r="R199" s="195">
        <v>0.114</v>
      </c>
      <c r="S199" s="195">
        <v>9.5000000000000001E-2</v>
      </c>
      <c r="T199" s="195">
        <v>0.16300000000000001</v>
      </c>
      <c r="U199" s="195"/>
      <c r="V199" s="195"/>
      <c r="W199" s="195"/>
      <c r="X199" s="195"/>
      <c r="Y199" s="195"/>
      <c r="Z199" s="195"/>
      <c r="AA199" s="195"/>
      <c r="AB199" s="195"/>
      <c r="AC199" s="12"/>
    </row>
    <row r="200" spans="1:29" x14ac:dyDescent="0.25">
      <c r="A200" s="94" t="s">
        <v>1684</v>
      </c>
      <c r="B200" s="195">
        <v>0.72911963882618513</v>
      </c>
      <c r="C200" s="195">
        <v>0.14672686230248308</v>
      </c>
      <c r="D200" s="195">
        <v>2.2573363431151242E-2</v>
      </c>
      <c r="E200" s="195">
        <v>0.10158013544018059</v>
      </c>
      <c r="F200" s="194">
        <v>1</v>
      </c>
      <c r="G200" s="196">
        <v>443</v>
      </c>
      <c r="H200" s="195">
        <v>0.52364066193853431</v>
      </c>
      <c r="M200" s="195">
        <v>0.68600000000000005</v>
      </c>
      <c r="N200" s="195">
        <v>0.76800000000000002</v>
      </c>
      <c r="O200" s="195">
        <v>0.11700000000000001</v>
      </c>
      <c r="P200" s="195">
        <v>0.183</v>
      </c>
      <c r="Q200" s="195">
        <v>1.2E-2</v>
      </c>
      <c r="R200" s="195">
        <v>4.1000000000000002E-2</v>
      </c>
      <c r="S200" s="195">
        <v>7.6999999999999999E-2</v>
      </c>
      <c r="T200" s="195">
        <v>0.13300000000000001</v>
      </c>
      <c r="U200" s="195"/>
      <c r="V200" s="195"/>
      <c r="W200" s="195"/>
      <c r="X200" s="195"/>
      <c r="Y200" s="195"/>
      <c r="Z200" s="195"/>
      <c r="AA200" s="195"/>
      <c r="AB200" s="195"/>
      <c r="AC200" s="12"/>
    </row>
    <row r="201" spans="1:29" x14ac:dyDescent="0.25">
      <c r="A201" s="94" t="s">
        <v>1727</v>
      </c>
      <c r="B201" s="195">
        <v>0.44415584415584414</v>
      </c>
      <c r="C201" s="195">
        <v>0.41298701298701301</v>
      </c>
      <c r="D201" s="195">
        <v>2.0779220779220779E-2</v>
      </c>
      <c r="E201" s="195">
        <v>0.12207792207792208</v>
      </c>
      <c r="F201" s="194">
        <v>1</v>
      </c>
      <c r="G201" s="196">
        <v>385</v>
      </c>
      <c r="H201" s="195">
        <v>0.57291666666666663</v>
      </c>
      <c r="M201" s="195">
        <v>0.39500000000000002</v>
      </c>
      <c r="N201" s="195">
        <v>0.49399999999999999</v>
      </c>
      <c r="O201" s="195">
        <v>0.36499999999999999</v>
      </c>
      <c r="P201" s="195">
        <v>0.46300000000000002</v>
      </c>
      <c r="Q201" s="195">
        <v>1.0999999999999999E-2</v>
      </c>
      <c r="R201" s="195">
        <v>0.04</v>
      </c>
      <c r="S201" s="195">
        <v>9.2999999999999999E-2</v>
      </c>
      <c r="T201" s="195">
        <v>0.159</v>
      </c>
      <c r="U201" s="195"/>
      <c r="V201" s="195"/>
      <c r="W201" s="195"/>
      <c r="X201" s="195"/>
      <c r="Y201" s="195"/>
      <c r="Z201" s="195"/>
      <c r="AA201" s="195"/>
      <c r="AB201" s="195"/>
      <c r="AC201" s="12"/>
    </row>
    <row r="202" spans="1:29" x14ac:dyDescent="0.25">
      <c r="A202" s="94" t="s">
        <v>1770</v>
      </c>
      <c r="B202" s="195">
        <v>0.64888123924268504</v>
      </c>
      <c r="C202" s="195">
        <v>0.19104991394148021</v>
      </c>
      <c r="D202" s="195">
        <v>3.098106712564544E-2</v>
      </c>
      <c r="E202" s="195">
        <v>0.12908777969018934</v>
      </c>
      <c r="F202" s="194">
        <v>1</v>
      </c>
      <c r="G202" s="196">
        <v>581</v>
      </c>
      <c r="H202" s="195">
        <v>0.55811719500480306</v>
      </c>
      <c r="M202" s="195">
        <v>0.60899999999999999</v>
      </c>
      <c r="N202" s="195">
        <v>0.68700000000000006</v>
      </c>
      <c r="O202" s="195">
        <v>0.161</v>
      </c>
      <c r="P202" s="195">
        <v>0.22500000000000001</v>
      </c>
      <c r="Q202" s="195">
        <v>0.02</v>
      </c>
      <c r="R202" s="195">
        <v>4.8000000000000001E-2</v>
      </c>
      <c r="S202" s="195">
        <v>0.104</v>
      </c>
      <c r="T202" s="195">
        <v>0.159</v>
      </c>
      <c r="U202" s="195"/>
      <c r="V202" s="195"/>
      <c r="W202" s="195"/>
      <c r="X202" s="195"/>
      <c r="Y202" s="195"/>
      <c r="Z202" s="195"/>
      <c r="AA202" s="195"/>
      <c r="AB202" s="195"/>
      <c r="AC202" s="12"/>
    </row>
    <row r="203" spans="1:29" x14ac:dyDescent="0.25">
      <c r="A203" s="94" t="s">
        <v>1813</v>
      </c>
      <c r="B203" s="195">
        <v>0.77396021699819173</v>
      </c>
      <c r="C203" s="195">
        <v>3.4358047016274866E-2</v>
      </c>
      <c r="D203" s="195">
        <v>2.7124773960216998E-2</v>
      </c>
      <c r="E203" s="195">
        <v>0.16455696202531644</v>
      </c>
      <c r="F203" s="194">
        <v>1</v>
      </c>
      <c r="G203" s="196">
        <v>553</v>
      </c>
      <c r="H203" s="195">
        <v>0.53898635477582846</v>
      </c>
      <c r="M203" s="195">
        <v>0.73699999999999999</v>
      </c>
      <c r="N203" s="195">
        <v>0.80700000000000005</v>
      </c>
      <c r="O203" s="195">
        <v>2.1999999999999999E-2</v>
      </c>
      <c r="P203" s="195">
        <v>5.2999999999999999E-2</v>
      </c>
      <c r="Q203" s="195">
        <v>1.7000000000000001E-2</v>
      </c>
      <c r="R203" s="195">
        <v>4.3999999999999997E-2</v>
      </c>
      <c r="S203" s="195">
        <v>0.13600000000000001</v>
      </c>
      <c r="T203" s="195">
        <v>0.19800000000000001</v>
      </c>
      <c r="U203" s="195"/>
      <c r="V203" s="195"/>
      <c r="W203" s="195"/>
      <c r="X203" s="195"/>
      <c r="Y203" s="195"/>
      <c r="Z203" s="195"/>
      <c r="AA203" s="195"/>
      <c r="AB203" s="195"/>
      <c r="AC203" s="12"/>
    </row>
    <row r="204" spans="1:29" x14ac:dyDescent="0.25">
      <c r="A204" s="94" t="s">
        <v>1856</v>
      </c>
      <c r="B204" s="195">
        <v>0.82982171799027549</v>
      </c>
      <c r="C204" s="195">
        <v>4.5380875202593193E-2</v>
      </c>
      <c r="D204" s="195">
        <v>3.0794165316045379E-2</v>
      </c>
      <c r="E204" s="195">
        <v>9.4003241491085895E-2</v>
      </c>
      <c r="F204" s="194">
        <v>1</v>
      </c>
      <c r="G204" s="196">
        <v>617</v>
      </c>
      <c r="H204" s="195">
        <v>0.53512575888985259</v>
      </c>
      <c r="M204" s="195">
        <v>0.79800000000000004</v>
      </c>
      <c r="N204" s="195">
        <v>0.85699999999999998</v>
      </c>
      <c r="O204" s="195">
        <v>3.2000000000000001E-2</v>
      </c>
      <c r="P204" s="195">
        <v>6.5000000000000002E-2</v>
      </c>
      <c r="Q204" s="195">
        <v>0.02</v>
      </c>
      <c r="R204" s="195">
        <v>4.8000000000000001E-2</v>
      </c>
      <c r="S204" s="195">
        <v>7.2999999999999995E-2</v>
      </c>
      <c r="T204" s="195">
        <v>0.12</v>
      </c>
      <c r="U204" s="195"/>
      <c r="V204" s="195"/>
      <c r="W204" s="195"/>
      <c r="X204" s="195"/>
      <c r="Y204" s="195"/>
      <c r="Z204" s="195"/>
      <c r="AA204" s="195"/>
      <c r="AB204" s="195"/>
      <c r="AC204" s="12"/>
    </row>
    <row r="205" spans="1:29" x14ac:dyDescent="0.25">
      <c r="A205" s="94" t="s">
        <v>1899</v>
      </c>
      <c r="B205" s="195">
        <v>0.39648173207036536</v>
      </c>
      <c r="C205" s="195">
        <v>0.34370771312584575</v>
      </c>
      <c r="D205" s="195">
        <v>5.6833558863328824E-2</v>
      </c>
      <c r="E205" s="195">
        <v>0.20297699594046009</v>
      </c>
      <c r="F205" s="194">
        <v>1</v>
      </c>
      <c r="G205" s="196">
        <v>739</v>
      </c>
      <c r="H205" s="195">
        <v>0.54458364038319829</v>
      </c>
      <c r="M205" s="195">
        <v>0.36199999999999999</v>
      </c>
      <c r="N205" s="195">
        <v>0.432</v>
      </c>
      <c r="O205" s="195">
        <v>0.31</v>
      </c>
      <c r="P205" s="195">
        <v>0.379</v>
      </c>
      <c r="Q205" s="195">
        <v>4.2000000000000003E-2</v>
      </c>
      <c r="R205" s="195">
        <v>7.5999999999999998E-2</v>
      </c>
      <c r="S205" s="195">
        <v>0.17599999999999999</v>
      </c>
      <c r="T205" s="195">
        <v>0.23300000000000001</v>
      </c>
      <c r="U205" s="195"/>
      <c r="V205" s="195"/>
      <c r="W205" s="195"/>
      <c r="X205" s="195"/>
      <c r="Y205" s="195"/>
      <c r="Z205" s="195"/>
      <c r="AA205" s="195"/>
      <c r="AB205" s="195"/>
      <c r="AC205" s="12"/>
    </row>
    <row r="206" spans="1:29" x14ac:dyDescent="0.25">
      <c r="A206" s="94" t="s">
        <v>1942</v>
      </c>
      <c r="B206" s="195">
        <v>0.28992628992628994</v>
      </c>
      <c r="C206" s="195">
        <v>0.58722358722358725</v>
      </c>
      <c r="D206" s="195">
        <v>7.3710073710073713E-3</v>
      </c>
      <c r="E206" s="195">
        <v>0.11547911547911548</v>
      </c>
      <c r="F206" s="194">
        <v>1</v>
      </c>
      <c r="G206" s="196">
        <v>407</v>
      </c>
      <c r="H206" s="195">
        <v>0.48279952550415184</v>
      </c>
      <c r="M206" s="195">
        <v>0.248</v>
      </c>
      <c r="N206" s="195">
        <v>0.33600000000000002</v>
      </c>
      <c r="O206" s="195">
        <v>0.53900000000000003</v>
      </c>
      <c r="P206" s="195">
        <v>0.63400000000000001</v>
      </c>
      <c r="Q206" s="195">
        <v>3.0000000000000001E-3</v>
      </c>
      <c r="R206" s="195">
        <v>2.1000000000000001E-2</v>
      </c>
      <c r="S206" s="195">
        <v>8.7999999999999995E-2</v>
      </c>
      <c r="T206" s="195">
        <v>0.15</v>
      </c>
      <c r="U206" s="195"/>
      <c r="V206" s="195"/>
      <c r="W206" s="195"/>
      <c r="X206" s="195"/>
      <c r="Y206" s="195"/>
      <c r="Z206" s="195"/>
      <c r="AA206" s="195"/>
      <c r="AB206" s="195"/>
      <c r="AC206" s="12"/>
    </row>
    <row r="207" spans="1:29" x14ac:dyDescent="0.25">
      <c r="A207" s="94" t="s">
        <v>1985</v>
      </c>
      <c r="B207" s="195">
        <v>0.46234676007005254</v>
      </c>
      <c r="C207" s="195">
        <v>0.36777583187390545</v>
      </c>
      <c r="D207" s="195">
        <v>1.4010507880910683E-2</v>
      </c>
      <c r="E207" s="195">
        <v>0.15586690017513136</v>
      </c>
      <c r="F207" s="194">
        <v>1</v>
      </c>
      <c r="G207" s="196">
        <v>571</v>
      </c>
      <c r="H207" s="195">
        <v>0.53464419475655434</v>
      </c>
      <c r="M207" s="195">
        <v>0.42199999999999999</v>
      </c>
      <c r="N207" s="195">
        <v>0.503</v>
      </c>
      <c r="O207" s="195">
        <v>0.32900000000000001</v>
      </c>
      <c r="P207" s="195">
        <v>0.40799999999999997</v>
      </c>
      <c r="Q207" s="195">
        <v>7.0000000000000001E-3</v>
      </c>
      <c r="R207" s="195">
        <v>2.7E-2</v>
      </c>
      <c r="S207" s="195">
        <v>0.128</v>
      </c>
      <c r="T207" s="195">
        <v>0.188</v>
      </c>
      <c r="U207" s="195"/>
      <c r="V207" s="195"/>
      <c r="W207" s="195"/>
      <c r="X207" s="195"/>
      <c r="Y207" s="195"/>
      <c r="Z207" s="195"/>
      <c r="AA207" s="195"/>
      <c r="AB207" s="195"/>
      <c r="AC207" s="12"/>
    </row>
    <row r="208" spans="1:29" x14ac:dyDescent="0.25">
      <c r="A208" s="94" t="s">
        <v>2028</v>
      </c>
      <c r="B208" s="195">
        <v>0.83161512027491413</v>
      </c>
      <c r="C208" s="195">
        <v>3.0927835051546393E-2</v>
      </c>
      <c r="D208" s="195">
        <v>3.4364261168384883E-2</v>
      </c>
      <c r="E208" s="195">
        <v>0.10309278350515463</v>
      </c>
      <c r="F208" s="194">
        <v>1</v>
      </c>
      <c r="G208" s="196">
        <v>291</v>
      </c>
      <c r="H208" s="195">
        <v>0.49914236706689535</v>
      </c>
      <c r="M208" s="195">
        <v>0.78400000000000003</v>
      </c>
      <c r="N208" s="195">
        <v>0.87</v>
      </c>
      <c r="O208" s="195">
        <v>1.6E-2</v>
      </c>
      <c r="P208" s="195">
        <v>5.8000000000000003E-2</v>
      </c>
      <c r="Q208" s="195">
        <v>1.9E-2</v>
      </c>
      <c r="R208" s="195">
        <v>6.2E-2</v>
      </c>
      <c r="S208" s="195">
        <v>7.2999999999999995E-2</v>
      </c>
      <c r="T208" s="195">
        <v>0.14299999999999999</v>
      </c>
      <c r="U208" s="195"/>
      <c r="V208" s="195"/>
      <c r="W208" s="195"/>
      <c r="X208" s="195"/>
      <c r="Y208" s="195"/>
      <c r="Z208" s="195"/>
      <c r="AA208" s="195"/>
      <c r="AB208" s="195"/>
      <c r="AC208" s="12"/>
    </row>
    <row r="209" spans="1:29" x14ac:dyDescent="0.25">
      <c r="A209" s="94" t="s">
        <v>2071</v>
      </c>
      <c r="B209" s="195">
        <v>0.36596736596736595</v>
      </c>
      <c r="C209" s="195">
        <v>0.40792540792540793</v>
      </c>
      <c r="D209" s="195">
        <v>4.195804195804196E-2</v>
      </c>
      <c r="E209" s="195">
        <v>0.18414918414918416</v>
      </c>
      <c r="F209" s="194">
        <v>1</v>
      </c>
      <c r="G209" s="196">
        <v>429</v>
      </c>
      <c r="H209" s="195">
        <v>0.58051420838971579</v>
      </c>
      <c r="M209" s="195">
        <v>0.32200000000000001</v>
      </c>
      <c r="N209" s="195">
        <v>0.41299999999999998</v>
      </c>
      <c r="O209" s="195">
        <v>0.36199999999999999</v>
      </c>
      <c r="P209" s="195">
        <v>0.45500000000000002</v>
      </c>
      <c r="Q209" s="195">
        <v>2.7E-2</v>
      </c>
      <c r="R209" s="195">
        <v>6.5000000000000002E-2</v>
      </c>
      <c r="S209" s="195">
        <v>0.15</v>
      </c>
      <c r="T209" s="195">
        <v>0.224</v>
      </c>
      <c r="U209" s="195"/>
      <c r="V209" s="195"/>
      <c r="W209" s="195"/>
      <c r="X209" s="195"/>
      <c r="Y209" s="195"/>
      <c r="Z209" s="195"/>
      <c r="AA209" s="195"/>
      <c r="AB209" s="195"/>
      <c r="AC209" s="12"/>
    </row>
    <row r="210" spans="1:29" x14ac:dyDescent="0.25">
      <c r="A210" s="94" t="s">
        <v>2114</v>
      </c>
      <c r="B210" s="195">
        <v>0.58034528552456843</v>
      </c>
      <c r="C210" s="195">
        <v>0.26162018592297476</v>
      </c>
      <c r="D210" s="195">
        <v>4.1168658698539175E-2</v>
      </c>
      <c r="E210" s="195">
        <v>0.11686586985391766</v>
      </c>
      <c r="F210" s="194">
        <v>1</v>
      </c>
      <c r="G210" s="196">
        <v>753</v>
      </c>
      <c r="H210" s="195">
        <v>0.52805049088359046</v>
      </c>
      <c r="M210" s="195">
        <v>0.54500000000000004</v>
      </c>
      <c r="N210" s="195">
        <v>0.61499999999999999</v>
      </c>
      <c r="O210" s="195">
        <v>0.23100000000000001</v>
      </c>
      <c r="P210" s="195">
        <v>0.29399999999999998</v>
      </c>
      <c r="Q210" s="195">
        <v>2.9000000000000001E-2</v>
      </c>
      <c r="R210" s="195">
        <v>5.8000000000000003E-2</v>
      </c>
      <c r="S210" s="195">
        <v>9.6000000000000002E-2</v>
      </c>
      <c r="T210" s="195">
        <v>0.14199999999999999</v>
      </c>
      <c r="U210" s="195"/>
      <c r="V210" s="195"/>
      <c r="W210" s="195"/>
      <c r="X210" s="195"/>
      <c r="Y210" s="195"/>
      <c r="Z210" s="195"/>
      <c r="AA210" s="195"/>
      <c r="AB210" s="195"/>
      <c r="AC210" s="12"/>
    </row>
    <row r="211" spans="1:29" x14ac:dyDescent="0.25">
      <c r="A211" s="94" t="s">
        <v>2157</v>
      </c>
      <c r="B211" s="195">
        <v>0.44630071599045346</v>
      </c>
      <c r="C211" s="195">
        <v>0.35799522673031026</v>
      </c>
      <c r="D211" s="195">
        <v>2.386634844868735E-2</v>
      </c>
      <c r="E211" s="195">
        <v>0.17183770883054891</v>
      </c>
      <c r="F211" s="194">
        <v>1</v>
      </c>
      <c r="G211" s="196">
        <v>419</v>
      </c>
      <c r="H211" s="195">
        <v>0.50787878787878793</v>
      </c>
      <c r="M211" s="195">
        <v>0.39900000000000002</v>
      </c>
      <c r="N211" s="195">
        <v>0.49399999999999999</v>
      </c>
      <c r="O211" s="195">
        <v>0.314</v>
      </c>
      <c r="P211" s="195">
        <v>0.40500000000000003</v>
      </c>
      <c r="Q211" s="195">
        <v>1.2999999999999999E-2</v>
      </c>
      <c r="R211" s="195">
        <v>4.2999999999999997E-2</v>
      </c>
      <c r="S211" s="195">
        <v>0.13900000000000001</v>
      </c>
      <c r="T211" s="195">
        <v>0.21099999999999999</v>
      </c>
      <c r="U211" s="195"/>
      <c r="V211" s="195"/>
      <c r="W211" s="195"/>
      <c r="X211" s="195"/>
      <c r="Y211" s="195"/>
      <c r="Z211" s="195"/>
      <c r="AA211" s="195"/>
      <c r="AB211" s="195"/>
      <c r="AC211" s="12"/>
    </row>
    <row r="212" spans="1:29" x14ac:dyDescent="0.25">
      <c r="A212" s="94" t="s">
        <v>2200</v>
      </c>
      <c r="B212" s="195">
        <v>0.379746835443038</v>
      </c>
      <c r="C212" s="195">
        <v>0.38132911392405061</v>
      </c>
      <c r="D212" s="195">
        <v>2.6898734177215191E-2</v>
      </c>
      <c r="E212" s="195">
        <v>0.21202531645569619</v>
      </c>
      <c r="F212" s="194">
        <v>1</v>
      </c>
      <c r="G212" s="196">
        <v>632</v>
      </c>
      <c r="H212" s="195">
        <v>0.56630824372759858</v>
      </c>
      <c r="M212" s="195">
        <v>0.34300000000000003</v>
      </c>
      <c r="N212" s="195">
        <v>0.41799999999999998</v>
      </c>
      <c r="O212" s="195">
        <v>0.34399999999999997</v>
      </c>
      <c r="P212" s="195">
        <v>0.42</v>
      </c>
      <c r="Q212" s="195">
        <v>1.7000000000000001E-2</v>
      </c>
      <c r="R212" s="195">
        <v>4.2999999999999997E-2</v>
      </c>
      <c r="S212" s="195">
        <v>0.182</v>
      </c>
      <c r="T212" s="195">
        <v>0.246</v>
      </c>
      <c r="U212" s="195"/>
      <c r="V212" s="195"/>
      <c r="W212" s="195"/>
      <c r="X212" s="195"/>
      <c r="Y212" s="195"/>
      <c r="Z212" s="195"/>
      <c r="AA212" s="195"/>
      <c r="AB212" s="195"/>
      <c r="AC212" s="12"/>
    </row>
    <row r="213" spans="1:29" x14ac:dyDescent="0.25">
      <c r="A213" s="94" t="s">
        <v>2243</v>
      </c>
      <c r="B213" s="195">
        <v>0.57612781954887216</v>
      </c>
      <c r="C213" s="195">
        <v>0.29793233082706766</v>
      </c>
      <c r="D213" s="195">
        <v>1.4097744360902255E-2</v>
      </c>
      <c r="E213" s="195">
        <v>0.1118421052631579</v>
      </c>
      <c r="F213" s="194">
        <v>1</v>
      </c>
      <c r="G213" s="196">
        <v>1064</v>
      </c>
      <c r="H213" s="195">
        <v>0.4935064935064935</v>
      </c>
      <c r="M213" s="195">
        <v>0.54600000000000004</v>
      </c>
      <c r="N213" s="195">
        <v>0.60499999999999998</v>
      </c>
      <c r="O213" s="195">
        <v>0.27100000000000002</v>
      </c>
      <c r="P213" s="195">
        <v>0.32600000000000001</v>
      </c>
      <c r="Q213" s="195">
        <v>8.9999999999999993E-3</v>
      </c>
      <c r="R213" s="195">
        <v>2.3E-2</v>
      </c>
      <c r="S213" s="195">
        <v>9.4E-2</v>
      </c>
      <c r="T213" s="195">
        <v>0.13200000000000001</v>
      </c>
      <c r="U213" s="195"/>
      <c r="V213" s="195"/>
      <c r="W213" s="195"/>
      <c r="X213" s="195"/>
      <c r="Y213" s="195"/>
      <c r="Z213" s="195"/>
      <c r="AA213" s="195"/>
      <c r="AB213" s="195"/>
      <c r="AC213" s="12"/>
    </row>
    <row r="214" spans="1:29" x14ac:dyDescent="0.25">
      <c r="A214" s="94" t="s">
        <v>2286</v>
      </c>
      <c r="B214" s="195">
        <v>0.50834879406307976</v>
      </c>
      <c r="C214" s="195">
        <v>0.3209647495361781</v>
      </c>
      <c r="D214" s="195">
        <v>1.2987012987012988E-2</v>
      </c>
      <c r="E214" s="195">
        <v>0.15769944341372913</v>
      </c>
      <c r="F214" s="194">
        <v>1</v>
      </c>
      <c r="G214" s="196">
        <v>539</v>
      </c>
      <c r="H214" s="195">
        <v>0.55739400206825229</v>
      </c>
      <c r="M214" s="195">
        <v>0.46600000000000003</v>
      </c>
      <c r="N214" s="195">
        <v>0.55000000000000004</v>
      </c>
      <c r="O214" s="195">
        <v>0.28299999999999997</v>
      </c>
      <c r="P214" s="195">
        <v>0.36199999999999999</v>
      </c>
      <c r="Q214" s="195">
        <v>6.0000000000000001E-3</v>
      </c>
      <c r="R214" s="195">
        <v>2.7E-2</v>
      </c>
      <c r="S214" s="195">
        <v>0.129</v>
      </c>
      <c r="T214" s="195">
        <v>0.191</v>
      </c>
      <c r="U214" s="195"/>
      <c r="V214" s="195"/>
      <c r="W214" s="195"/>
      <c r="X214" s="195"/>
      <c r="Y214" s="195"/>
      <c r="Z214" s="195"/>
      <c r="AA214" s="195"/>
      <c r="AB214" s="195"/>
      <c r="AC214" s="12"/>
    </row>
    <row r="215" spans="1:29" x14ac:dyDescent="0.25">
      <c r="A215" s="94" t="s">
        <v>1513</v>
      </c>
      <c r="B215" s="195">
        <v>0.65558912386706947</v>
      </c>
      <c r="C215" s="195">
        <v>0.24471299093655588</v>
      </c>
      <c r="D215" s="195">
        <v>1.812688821752266E-2</v>
      </c>
      <c r="E215" s="195">
        <v>8.1570996978851965E-2</v>
      </c>
      <c r="F215" s="194">
        <v>1</v>
      </c>
      <c r="G215" s="196">
        <v>331</v>
      </c>
      <c r="H215" s="195">
        <v>0.24072727272727273</v>
      </c>
      <c r="M215" s="195">
        <v>0.60299999999999998</v>
      </c>
      <c r="N215" s="195">
        <v>0.70499999999999996</v>
      </c>
      <c r="O215" s="195">
        <v>0.20100000000000001</v>
      </c>
      <c r="P215" s="195">
        <v>0.29399999999999998</v>
      </c>
      <c r="Q215" s="195">
        <v>8.0000000000000002E-3</v>
      </c>
      <c r="R215" s="195">
        <v>3.9E-2</v>
      </c>
      <c r="S215" s="195">
        <v>5.7000000000000002E-2</v>
      </c>
      <c r="T215" s="195">
        <v>0.11600000000000001</v>
      </c>
      <c r="U215" s="195"/>
      <c r="V215" s="195"/>
      <c r="W215" s="195"/>
      <c r="X215" s="195"/>
      <c r="Y215" s="195"/>
      <c r="Z215" s="195"/>
      <c r="AA215" s="195"/>
      <c r="AB215" s="195"/>
      <c r="AC215" s="12"/>
    </row>
    <row r="216" spans="1:29" x14ac:dyDescent="0.25">
      <c r="A216" s="94" t="s">
        <v>1556</v>
      </c>
      <c r="B216" s="195">
        <v>0.51543942992874114</v>
      </c>
      <c r="C216" s="195">
        <v>0.20902612826603326</v>
      </c>
      <c r="D216" s="195">
        <v>9.5011876484560567E-2</v>
      </c>
      <c r="E216" s="195">
        <v>0.18052256532066507</v>
      </c>
      <c r="F216" s="194">
        <v>1</v>
      </c>
      <c r="G216" s="196">
        <v>421</v>
      </c>
      <c r="H216" s="195">
        <v>0.206069505628977</v>
      </c>
      <c r="M216" s="195">
        <v>0.46800000000000003</v>
      </c>
      <c r="N216" s="195">
        <v>0.56299999999999994</v>
      </c>
      <c r="O216" s="195">
        <v>0.17299999999999999</v>
      </c>
      <c r="P216" s="195">
        <v>0.25</v>
      </c>
      <c r="Q216" s="195">
        <v>7.0999999999999994E-2</v>
      </c>
      <c r="R216" s="195">
        <v>0.127</v>
      </c>
      <c r="S216" s="195">
        <v>0.14699999999999999</v>
      </c>
      <c r="T216" s="195">
        <v>0.22</v>
      </c>
      <c r="U216" s="195"/>
      <c r="V216" s="195"/>
      <c r="W216" s="195"/>
      <c r="X216" s="195"/>
      <c r="Y216" s="195"/>
      <c r="Z216" s="195"/>
      <c r="AA216" s="195"/>
      <c r="AB216" s="195"/>
      <c r="AC216" s="12"/>
    </row>
    <row r="217" spans="1:29" x14ac:dyDescent="0.25">
      <c r="A217" s="94" t="s">
        <v>1599</v>
      </c>
      <c r="B217" s="195">
        <v>0.66203703703703709</v>
      </c>
      <c r="C217" s="195">
        <v>0.23148148148148148</v>
      </c>
      <c r="D217" s="195">
        <v>1.1574074074074073E-2</v>
      </c>
      <c r="E217" s="195">
        <v>9.4907407407407413E-2</v>
      </c>
      <c r="F217" s="194">
        <v>1</v>
      </c>
      <c r="G217" s="196">
        <v>432</v>
      </c>
      <c r="H217" s="195">
        <v>0.14414414414414414</v>
      </c>
      <c r="M217" s="195">
        <v>0.61599999999999999</v>
      </c>
      <c r="N217" s="195">
        <v>0.70499999999999996</v>
      </c>
      <c r="O217" s="195">
        <v>0.19400000000000001</v>
      </c>
      <c r="P217" s="195">
        <v>0.27400000000000002</v>
      </c>
      <c r="Q217" s="195">
        <v>5.0000000000000001E-3</v>
      </c>
      <c r="R217" s="195">
        <v>2.7E-2</v>
      </c>
      <c r="S217" s="195">
        <v>7.0999999999999994E-2</v>
      </c>
      <c r="T217" s="195">
        <v>0.126</v>
      </c>
      <c r="U217" s="195"/>
      <c r="V217" s="195"/>
      <c r="W217" s="195"/>
      <c r="X217" s="195"/>
      <c r="Y217" s="195"/>
      <c r="Z217" s="195"/>
      <c r="AA217" s="195"/>
      <c r="AB217" s="195"/>
      <c r="AC217" s="12"/>
    </row>
    <row r="218" spans="1:29" x14ac:dyDescent="0.25">
      <c r="A218" s="94" t="s">
        <v>1642</v>
      </c>
      <c r="B218" s="195">
        <v>0.59440559440559437</v>
      </c>
      <c r="C218" s="195">
        <v>0.23076923076923078</v>
      </c>
      <c r="D218" s="195">
        <v>7.6923076923076927E-2</v>
      </c>
      <c r="E218" s="195">
        <v>9.7902097902097904E-2</v>
      </c>
      <c r="F218" s="194">
        <v>1</v>
      </c>
      <c r="G218" s="196">
        <v>143</v>
      </c>
      <c r="H218" s="195">
        <v>0.14243027888446216</v>
      </c>
      <c r="M218" s="195">
        <v>0.51200000000000001</v>
      </c>
      <c r="N218" s="195">
        <v>0.67100000000000004</v>
      </c>
      <c r="O218" s="195">
        <v>0.16900000000000001</v>
      </c>
      <c r="P218" s="195">
        <v>0.30599999999999999</v>
      </c>
      <c r="Q218" s="195">
        <v>4.2999999999999997E-2</v>
      </c>
      <c r="R218" s="195">
        <v>0.13200000000000001</v>
      </c>
      <c r="S218" s="195">
        <v>5.8999999999999997E-2</v>
      </c>
      <c r="T218" s="195">
        <v>0.158</v>
      </c>
      <c r="U218" s="195"/>
      <c r="V218" s="195"/>
      <c r="W218" s="195"/>
      <c r="X218" s="195"/>
      <c r="Y218" s="195"/>
      <c r="Z218" s="195"/>
      <c r="AA218" s="195"/>
      <c r="AB218" s="195"/>
      <c r="AC218" s="12"/>
    </row>
    <row r="219" spans="1:29" x14ac:dyDescent="0.25">
      <c r="A219" s="94" t="s">
        <v>1685</v>
      </c>
      <c r="B219" s="195">
        <v>0.83870967741935487</v>
      </c>
      <c r="C219" s="195">
        <v>0.12903225806451613</v>
      </c>
      <c r="D219" s="195" t="s">
        <v>143</v>
      </c>
      <c r="E219" s="195">
        <v>3.2258064516129031E-2</v>
      </c>
      <c r="F219" s="194">
        <v>1</v>
      </c>
      <c r="G219" s="196">
        <v>124</v>
      </c>
      <c r="H219" s="195">
        <v>0.18155197657393851</v>
      </c>
      <c r="M219" s="195">
        <v>0.76400000000000001</v>
      </c>
      <c r="N219" s="195">
        <v>0.89300000000000002</v>
      </c>
      <c r="O219" s="195">
        <v>8.1000000000000003E-2</v>
      </c>
      <c r="P219" s="195">
        <v>0.19900000000000001</v>
      </c>
      <c r="Q219" s="195" t="s">
        <v>143</v>
      </c>
      <c r="R219" s="195" t="s">
        <v>143</v>
      </c>
      <c r="S219" s="195">
        <v>1.2999999999999999E-2</v>
      </c>
      <c r="T219" s="195">
        <v>0.08</v>
      </c>
      <c r="U219" s="195"/>
      <c r="V219" s="195"/>
      <c r="W219" s="195"/>
      <c r="X219" s="195"/>
      <c r="Y219" s="195"/>
      <c r="Z219" s="195"/>
      <c r="AA219" s="195"/>
      <c r="AB219" s="195"/>
      <c r="AC219" s="12"/>
    </row>
    <row r="220" spans="1:29" x14ac:dyDescent="0.25">
      <c r="A220" s="94" t="s">
        <v>1728</v>
      </c>
      <c r="B220" s="195">
        <v>0.60784313725490191</v>
      </c>
      <c r="C220" s="195">
        <v>0.31372549019607843</v>
      </c>
      <c r="D220" s="195">
        <v>3.4313725490196081E-2</v>
      </c>
      <c r="E220" s="195">
        <v>4.4117647058823532E-2</v>
      </c>
      <c r="F220" s="194">
        <v>1</v>
      </c>
      <c r="G220" s="196">
        <v>204</v>
      </c>
      <c r="H220" s="195">
        <v>0.23693379790940766</v>
      </c>
      <c r="M220" s="195">
        <v>0.53900000000000003</v>
      </c>
      <c r="N220" s="195">
        <v>0.67200000000000004</v>
      </c>
      <c r="O220" s="195">
        <v>0.254</v>
      </c>
      <c r="P220" s="195">
        <v>0.38</v>
      </c>
      <c r="Q220" s="195">
        <v>1.7000000000000001E-2</v>
      </c>
      <c r="R220" s="195">
        <v>6.9000000000000006E-2</v>
      </c>
      <c r="S220" s="195">
        <v>2.3E-2</v>
      </c>
      <c r="T220" s="195">
        <v>8.2000000000000003E-2</v>
      </c>
      <c r="U220" s="195"/>
      <c r="V220" s="195"/>
      <c r="W220" s="195"/>
      <c r="X220" s="195"/>
      <c r="Y220" s="195"/>
      <c r="Z220" s="195"/>
      <c r="AA220" s="195"/>
      <c r="AB220" s="195"/>
      <c r="AC220" s="12"/>
    </row>
    <row r="221" spans="1:29" x14ac:dyDescent="0.25">
      <c r="A221" s="94" t="s">
        <v>1771</v>
      </c>
      <c r="B221" s="195">
        <v>0.77016129032258063</v>
      </c>
      <c r="C221" s="195">
        <v>0.16129032258064516</v>
      </c>
      <c r="D221" s="195">
        <v>1.6129032258064516E-2</v>
      </c>
      <c r="E221" s="195">
        <v>5.2419354838709679E-2</v>
      </c>
      <c r="F221" s="194">
        <v>1</v>
      </c>
      <c r="G221" s="196">
        <v>248</v>
      </c>
      <c r="H221" s="195">
        <v>0.22005323868677906</v>
      </c>
      <c r="M221" s="195">
        <v>0.71399999999999997</v>
      </c>
      <c r="N221" s="195">
        <v>0.81799999999999995</v>
      </c>
      <c r="O221" s="195">
        <v>0.121</v>
      </c>
      <c r="P221" s="195">
        <v>0.21199999999999999</v>
      </c>
      <c r="Q221" s="195">
        <v>6.0000000000000001E-3</v>
      </c>
      <c r="R221" s="195">
        <v>4.1000000000000002E-2</v>
      </c>
      <c r="S221" s="195">
        <v>3.1E-2</v>
      </c>
      <c r="T221" s="195">
        <v>8.7999999999999995E-2</v>
      </c>
      <c r="U221" s="195"/>
      <c r="V221" s="195"/>
      <c r="W221" s="195"/>
      <c r="X221" s="195"/>
      <c r="Y221" s="195"/>
      <c r="Z221" s="195"/>
      <c r="AA221" s="195"/>
      <c r="AB221" s="195"/>
      <c r="AC221" s="12"/>
    </row>
    <row r="222" spans="1:29" x14ac:dyDescent="0.25">
      <c r="A222" s="94" t="s">
        <v>1814</v>
      </c>
      <c r="B222" s="195">
        <v>0.83431952662721898</v>
      </c>
      <c r="C222" s="195">
        <v>2.9585798816568046E-2</v>
      </c>
      <c r="D222" s="195">
        <v>5.9171597633136093E-3</v>
      </c>
      <c r="E222" s="195">
        <v>0.13017751479289941</v>
      </c>
      <c r="F222" s="194">
        <v>1</v>
      </c>
      <c r="G222" s="196">
        <v>169</v>
      </c>
      <c r="H222" s="195">
        <v>0.18777777777777777</v>
      </c>
      <c r="M222" s="195">
        <v>0.77100000000000002</v>
      </c>
      <c r="N222" s="195">
        <v>0.88300000000000001</v>
      </c>
      <c r="O222" s="195">
        <v>1.2999999999999999E-2</v>
      </c>
      <c r="P222" s="195">
        <v>6.7000000000000004E-2</v>
      </c>
      <c r="Q222" s="195">
        <v>1E-3</v>
      </c>
      <c r="R222" s="195">
        <v>3.3000000000000002E-2</v>
      </c>
      <c r="S222" s="195">
        <v>8.7999999999999995E-2</v>
      </c>
      <c r="T222" s="195">
        <v>0.189</v>
      </c>
      <c r="U222" s="195"/>
      <c r="V222" s="195"/>
      <c r="W222" s="195"/>
      <c r="X222" s="195"/>
      <c r="Y222" s="195"/>
      <c r="Z222" s="195"/>
      <c r="AA222" s="195"/>
      <c r="AB222" s="195"/>
      <c r="AC222" s="12"/>
    </row>
    <row r="223" spans="1:29" x14ac:dyDescent="0.25">
      <c r="A223" s="94" t="s">
        <v>1857</v>
      </c>
      <c r="B223" s="195">
        <v>0.83259911894273131</v>
      </c>
      <c r="C223" s="195">
        <v>3.9647577092511016E-2</v>
      </c>
      <c r="D223" s="195">
        <v>1.7621145374449341E-2</v>
      </c>
      <c r="E223" s="195">
        <v>0.11013215859030837</v>
      </c>
      <c r="F223" s="194">
        <v>1</v>
      </c>
      <c r="G223" s="196">
        <v>227</v>
      </c>
      <c r="H223" s="195">
        <v>0.20468890892696123</v>
      </c>
      <c r="M223" s="195">
        <v>0.77900000000000003</v>
      </c>
      <c r="N223" s="195">
        <v>0.876</v>
      </c>
      <c r="O223" s="195">
        <v>2.1000000000000001E-2</v>
      </c>
      <c r="P223" s="195">
        <v>7.3999999999999996E-2</v>
      </c>
      <c r="Q223" s="195">
        <v>7.0000000000000001E-3</v>
      </c>
      <c r="R223" s="195">
        <v>4.3999999999999997E-2</v>
      </c>
      <c r="S223" s="195">
        <v>7.5999999999999998E-2</v>
      </c>
      <c r="T223" s="195">
        <v>0.158</v>
      </c>
      <c r="U223" s="195"/>
      <c r="V223" s="195"/>
      <c r="W223" s="195"/>
      <c r="X223" s="195"/>
      <c r="Y223" s="195"/>
      <c r="Z223" s="195"/>
      <c r="AA223" s="195"/>
      <c r="AB223" s="195"/>
      <c r="AC223" s="12"/>
    </row>
    <row r="224" spans="1:29" x14ac:dyDescent="0.25">
      <c r="A224" s="94" t="s">
        <v>1900</v>
      </c>
      <c r="B224" s="195">
        <v>0.56956521739130439</v>
      </c>
      <c r="C224" s="195">
        <v>0.24347826086956523</v>
      </c>
      <c r="D224" s="195">
        <v>3.9130434782608699E-2</v>
      </c>
      <c r="E224" s="195">
        <v>0.14782608695652175</v>
      </c>
      <c r="F224" s="194">
        <v>1</v>
      </c>
      <c r="G224" s="196">
        <v>230</v>
      </c>
      <c r="H224" s="195">
        <v>0.16606498194945848</v>
      </c>
      <c r="M224" s="195">
        <v>0.505</v>
      </c>
      <c r="N224" s="195">
        <v>0.63200000000000001</v>
      </c>
      <c r="O224" s="195">
        <v>0.193</v>
      </c>
      <c r="P224" s="195">
        <v>0.30299999999999999</v>
      </c>
      <c r="Q224" s="195">
        <v>2.1000000000000001E-2</v>
      </c>
      <c r="R224" s="195">
        <v>7.2999999999999995E-2</v>
      </c>
      <c r="S224" s="195">
        <v>0.108</v>
      </c>
      <c r="T224" s="195">
        <v>0.19900000000000001</v>
      </c>
      <c r="U224" s="195"/>
      <c r="V224" s="195"/>
      <c r="W224" s="195"/>
      <c r="X224" s="195"/>
      <c r="Y224" s="195"/>
      <c r="Z224" s="195"/>
      <c r="AA224" s="195"/>
      <c r="AB224" s="195"/>
      <c r="AC224" s="12"/>
    </row>
    <row r="225" spans="1:29" x14ac:dyDescent="0.25">
      <c r="A225" s="94" t="s">
        <v>1943</v>
      </c>
      <c r="B225" s="195">
        <v>0.5</v>
      </c>
      <c r="C225" s="195">
        <v>0.46686746987951805</v>
      </c>
      <c r="D225" s="195">
        <v>3.0120481927710845E-3</v>
      </c>
      <c r="E225" s="195">
        <v>3.0120481927710843E-2</v>
      </c>
      <c r="F225" s="194">
        <v>1</v>
      </c>
      <c r="G225" s="196">
        <v>332</v>
      </c>
      <c r="H225" s="195">
        <v>0.28040540540540543</v>
      </c>
      <c r="M225" s="195">
        <v>0.44700000000000001</v>
      </c>
      <c r="N225" s="195">
        <v>0.55300000000000005</v>
      </c>
      <c r="O225" s="195">
        <v>0.41399999999999998</v>
      </c>
      <c r="P225" s="195">
        <v>0.52100000000000002</v>
      </c>
      <c r="Q225" s="195">
        <v>1E-3</v>
      </c>
      <c r="R225" s="195">
        <v>1.7000000000000001E-2</v>
      </c>
      <c r="S225" s="195">
        <v>1.6E-2</v>
      </c>
      <c r="T225" s="195">
        <v>5.5E-2</v>
      </c>
      <c r="U225" s="195"/>
      <c r="V225" s="195"/>
      <c r="W225" s="195"/>
      <c r="X225" s="195"/>
      <c r="Y225" s="195"/>
      <c r="Z225" s="195"/>
      <c r="AA225" s="195"/>
      <c r="AB225" s="195"/>
      <c r="AC225" s="12"/>
    </row>
    <row r="226" spans="1:29" x14ac:dyDescent="0.25">
      <c r="A226" s="94" t="s">
        <v>1986</v>
      </c>
      <c r="B226" s="195">
        <v>0.62100456621004563</v>
      </c>
      <c r="C226" s="195">
        <v>0.29908675799086759</v>
      </c>
      <c r="D226" s="195">
        <v>4.5662100456621002E-3</v>
      </c>
      <c r="E226" s="195">
        <v>7.5342465753424653E-2</v>
      </c>
      <c r="F226" s="194">
        <v>1</v>
      </c>
      <c r="G226" s="196">
        <v>438</v>
      </c>
      <c r="H226" s="195">
        <v>0.30888575458392104</v>
      </c>
      <c r="M226" s="195">
        <v>0.57499999999999996</v>
      </c>
      <c r="N226" s="195">
        <v>0.66500000000000004</v>
      </c>
      <c r="O226" s="195">
        <v>0.25800000000000001</v>
      </c>
      <c r="P226" s="195">
        <v>0.34399999999999997</v>
      </c>
      <c r="Q226" s="195">
        <v>1E-3</v>
      </c>
      <c r="R226" s="195">
        <v>1.6E-2</v>
      </c>
      <c r="S226" s="195">
        <v>5.3999999999999999E-2</v>
      </c>
      <c r="T226" s="195">
        <v>0.104</v>
      </c>
      <c r="U226" s="195"/>
      <c r="V226" s="195"/>
      <c r="W226" s="195"/>
      <c r="X226" s="195"/>
      <c r="Y226" s="195"/>
      <c r="Z226" s="195"/>
      <c r="AA226" s="195"/>
      <c r="AB226" s="195"/>
      <c r="AC226" s="12"/>
    </row>
    <row r="227" spans="1:29" x14ac:dyDescent="0.25">
      <c r="A227" s="94" t="s">
        <v>2072</v>
      </c>
      <c r="B227" s="195">
        <v>0.55909090909090908</v>
      </c>
      <c r="C227" s="195">
        <v>0.17727272727272728</v>
      </c>
      <c r="D227" s="195">
        <v>0.11818181818181818</v>
      </c>
      <c r="E227" s="195">
        <v>0.14545454545454545</v>
      </c>
      <c r="F227" s="194">
        <v>1</v>
      </c>
      <c r="G227" s="196">
        <v>220</v>
      </c>
      <c r="H227" s="195">
        <v>0.19642857142857142</v>
      </c>
      <c r="M227" s="195">
        <v>0.49299999999999999</v>
      </c>
      <c r="N227" s="195">
        <v>0.623</v>
      </c>
      <c r="O227" s="195">
        <v>0.13200000000000001</v>
      </c>
      <c r="P227" s="195">
        <v>0.23300000000000001</v>
      </c>
      <c r="Q227" s="195">
        <v>8.2000000000000003E-2</v>
      </c>
      <c r="R227" s="195">
        <v>0.16800000000000001</v>
      </c>
      <c r="S227" s="195">
        <v>0.105</v>
      </c>
      <c r="T227" s="195">
        <v>0.19800000000000001</v>
      </c>
      <c r="U227" s="195"/>
      <c r="V227" s="195"/>
      <c r="W227" s="195"/>
      <c r="X227" s="195"/>
      <c r="Y227" s="195"/>
      <c r="Z227" s="195"/>
      <c r="AA227" s="195"/>
      <c r="AB227" s="195"/>
      <c r="AC227" s="12"/>
    </row>
    <row r="228" spans="1:29" x14ac:dyDescent="0.25">
      <c r="A228" s="94" t="s">
        <v>2115</v>
      </c>
      <c r="B228" s="195">
        <v>0.65909090909090906</v>
      </c>
      <c r="C228" s="195">
        <v>0.18181818181818182</v>
      </c>
      <c r="D228" s="195">
        <v>1.8181818181818181E-2</v>
      </c>
      <c r="E228" s="195">
        <v>0.1409090909090909</v>
      </c>
      <c r="F228" s="194">
        <v>1</v>
      </c>
      <c r="G228" s="196">
        <v>220</v>
      </c>
      <c r="H228" s="195">
        <v>0.17929910350448247</v>
      </c>
      <c r="M228" s="195">
        <v>0.59399999999999997</v>
      </c>
      <c r="N228" s="195">
        <v>0.71899999999999997</v>
      </c>
      <c r="O228" s="195">
        <v>0.13600000000000001</v>
      </c>
      <c r="P228" s="195">
        <v>0.23799999999999999</v>
      </c>
      <c r="Q228" s="195">
        <v>7.0000000000000001E-3</v>
      </c>
      <c r="R228" s="195">
        <v>4.5999999999999999E-2</v>
      </c>
      <c r="S228" s="195">
        <v>0.10100000000000001</v>
      </c>
      <c r="T228" s="195">
        <v>0.193</v>
      </c>
      <c r="U228" s="195"/>
      <c r="V228" s="195"/>
      <c r="W228" s="195"/>
      <c r="X228" s="195"/>
      <c r="Y228" s="195"/>
      <c r="Z228" s="195"/>
      <c r="AA228" s="195"/>
      <c r="AB228" s="195"/>
      <c r="AC228" s="12"/>
    </row>
    <row r="229" spans="1:29" x14ac:dyDescent="0.25">
      <c r="A229" s="94" t="s">
        <v>2158</v>
      </c>
      <c r="B229" s="195">
        <v>0.62608695652173918</v>
      </c>
      <c r="C229" s="195">
        <v>0.24347826086956523</v>
      </c>
      <c r="D229" s="195">
        <v>3.0434782608695653E-2</v>
      </c>
      <c r="E229" s="195">
        <v>0.1</v>
      </c>
      <c r="F229" s="194">
        <v>1</v>
      </c>
      <c r="G229" s="196">
        <v>230</v>
      </c>
      <c r="H229" s="195">
        <v>0.23809523809523808</v>
      </c>
      <c r="M229" s="195">
        <v>0.56200000000000006</v>
      </c>
      <c r="N229" s="195">
        <v>0.68600000000000005</v>
      </c>
      <c r="O229" s="195">
        <v>0.193</v>
      </c>
      <c r="P229" s="195">
        <v>0.30299999999999999</v>
      </c>
      <c r="Q229" s="195">
        <v>1.4999999999999999E-2</v>
      </c>
      <c r="R229" s="195">
        <v>6.0999999999999999E-2</v>
      </c>
      <c r="S229" s="195">
        <v>6.8000000000000005E-2</v>
      </c>
      <c r="T229" s="195">
        <v>0.14599999999999999</v>
      </c>
      <c r="U229" s="195"/>
      <c r="V229" s="195"/>
      <c r="W229" s="195"/>
      <c r="X229" s="195"/>
      <c r="Y229" s="195"/>
      <c r="Z229" s="195"/>
      <c r="AA229" s="195"/>
      <c r="AB229" s="195"/>
      <c r="AC229" s="12"/>
    </row>
    <row r="230" spans="1:29" x14ac:dyDescent="0.25">
      <c r="A230" s="94" t="s">
        <v>2201</v>
      </c>
      <c r="B230" s="195">
        <v>0.60151802656546494</v>
      </c>
      <c r="C230" s="195">
        <v>0.31499051233396586</v>
      </c>
      <c r="D230" s="195">
        <v>2.2770398481973434E-2</v>
      </c>
      <c r="E230" s="195">
        <v>6.0721062618595827E-2</v>
      </c>
      <c r="F230" s="194">
        <v>1</v>
      </c>
      <c r="G230" s="196">
        <v>527</v>
      </c>
      <c r="H230" s="195">
        <v>0.35680433310765064</v>
      </c>
      <c r="M230" s="195">
        <v>0.55900000000000005</v>
      </c>
      <c r="N230" s="195">
        <v>0.64200000000000002</v>
      </c>
      <c r="O230" s="195">
        <v>0.27700000000000002</v>
      </c>
      <c r="P230" s="195">
        <v>0.35599999999999998</v>
      </c>
      <c r="Q230" s="195">
        <v>1.2999999999999999E-2</v>
      </c>
      <c r="R230" s="195">
        <v>3.9E-2</v>
      </c>
      <c r="S230" s="195">
        <v>4.2999999999999997E-2</v>
      </c>
      <c r="T230" s="195">
        <v>8.4000000000000005E-2</v>
      </c>
      <c r="U230" s="195"/>
      <c r="V230" s="195"/>
      <c r="W230" s="195"/>
      <c r="X230" s="195"/>
      <c r="Y230" s="195"/>
      <c r="Z230" s="195"/>
      <c r="AA230" s="195"/>
      <c r="AB230" s="195"/>
      <c r="AC230" s="12"/>
    </row>
    <row r="231" spans="1:29" x14ac:dyDescent="0.25">
      <c r="A231" s="94" t="s">
        <v>2244</v>
      </c>
      <c r="B231" s="195">
        <v>0.68144044321329644</v>
      </c>
      <c r="C231" s="195">
        <v>0.2077562326869806</v>
      </c>
      <c r="D231" s="195">
        <v>4.1551246537396121E-2</v>
      </c>
      <c r="E231" s="195">
        <v>6.9252077562326875E-2</v>
      </c>
      <c r="F231" s="194">
        <v>1</v>
      </c>
      <c r="G231" s="196">
        <v>361</v>
      </c>
      <c r="H231" s="195">
        <v>0.13151183970856101</v>
      </c>
      <c r="M231" s="195">
        <v>0.63200000000000001</v>
      </c>
      <c r="N231" s="195">
        <v>0.72699999999999998</v>
      </c>
      <c r="O231" s="195">
        <v>0.16900000000000001</v>
      </c>
      <c r="P231" s="195">
        <v>0.253</v>
      </c>
      <c r="Q231" s="195">
        <v>2.5000000000000001E-2</v>
      </c>
      <c r="R231" s="195">
        <v>6.7000000000000004E-2</v>
      </c>
      <c r="S231" s="195">
        <v>4.7E-2</v>
      </c>
      <c r="T231" s="195">
        <v>0.1</v>
      </c>
      <c r="U231" s="195"/>
      <c r="V231" s="195"/>
      <c r="W231" s="195"/>
      <c r="X231" s="195"/>
      <c r="Y231" s="195"/>
      <c r="Z231" s="195"/>
      <c r="AA231" s="195"/>
      <c r="AB231" s="195"/>
      <c r="AC231" s="12"/>
    </row>
    <row r="232" spans="1:29" x14ac:dyDescent="0.25">
      <c r="A232" s="94" t="s">
        <v>2287</v>
      </c>
      <c r="B232" s="195">
        <v>0.72268907563025209</v>
      </c>
      <c r="C232" s="195">
        <v>0.16806722689075632</v>
      </c>
      <c r="D232" s="195">
        <v>2.5210084033613446E-2</v>
      </c>
      <c r="E232" s="195">
        <v>8.4033613445378158E-2</v>
      </c>
      <c r="F232" s="194">
        <v>1</v>
      </c>
      <c r="G232" s="196">
        <v>238</v>
      </c>
      <c r="H232" s="195">
        <v>0.16026936026936026</v>
      </c>
      <c r="M232" s="195">
        <v>0.66300000000000003</v>
      </c>
      <c r="N232" s="195">
        <v>0.77600000000000002</v>
      </c>
      <c r="O232" s="195">
        <v>0.126</v>
      </c>
      <c r="P232" s="195">
        <v>0.221</v>
      </c>
      <c r="Q232" s="195">
        <v>1.2E-2</v>
      </c>
      <c r="R232" s="195">
        <v>5.3999999999999999E-2</v>
      </c>
      <c r="S232" s="195">
        <v>5.5E-2</v>
      </c>
      <c r="T232" s="195">
        <v>0.126</v>
      </c>
      <c r="U232" s="195"/>
      <c r="V232" s="195"/>
      <c r="W232" s="195"/>
      <c r="X232" s="195"/>
      <c r="Y232" s="195"/>
      <c r="Z232" s="195"/>
      <c r="AA232" s="195"/>
      <c r="AB232" s="195"/>
      <c r="AC232" s="12"/>
    </row>
    <row r="233" spans="1:29" x14ac:dyDescent="0.25">
      <c r="A233" s="94" t="s">
        <v>1514</v>
      </c>
      <c r="B233" s="195">
        <v>0.48936170212765956</v>
      </c>
      <c r="C233" s="195">
        <v>0.19148936170212766</v>
      </c>
      <c r="D233" s="195">
        <v>5.106382978723404E-2</v>
      </c>
      <c r="E233" s="195">
        <v>0.26808510638297872</v>
      </c>
      <c r="F233" s="194">
        <v>1</v>
      </c>
      <c r="G233" s="196">
        <v>235</v>
      </c>
      <c r="H233" s="195">
        <v>0.46812749003984061</v>
      </c>
      <c r="M233" s="195">
        <v>0.42599999999999999</v>
      </c>
      <c r="N233" s="195">
        <v>0.55300000000000005</v>
      </c>
      <c r="O233" s="195">
        <v>0.14599999999999999</v>
      </c>
      <c r="P233" s="195">
        <v>0.247</v>
      </c>
      <c r="Q233" s="195">
        <v>2.9000000000000001E-2</v>
      </c>
      <c r="R233" s="195">
        <v>8.6999999999999994E-2</v>
      </c>
      <c r="S233" s="195">
        <v>0.216</v>
      </c>
      <c r="T233" s="195">
        <v>0.32800000000000001</v>
      </c>
      <c r="U233" s="195"/>
      <c r="V233" s="195"/>
      <c r="W233" s="195"/>
      <c r="X233" s="195"/>
      <c r="Y233" s="195"/>
      <c r="Z233" s="195"/>
      <c r="AA233" s="195"/>
      <c r="AB233" s="195"/>
      <c r="AC233" s="12"/>
    </row>
    <row r="234" spans="1:29" x14ac:dyDescent="0.25">
      <c r="A234" s="94" t="s">
        <v>1557</v>
      </c>
      <c r="B234" s="195">
        <v>0.30829015544041449</v>
      </c>
      <c r="C234" s="195">
        <v>0.31347150259067358</v>
      </c>
      <c r="D234" s="195">
        <v>6.9948186528497408E-2</v>
      </c>
      <c r="E234" s="195">
        <v>0.30829015544041449</v>
      </c>
      <c r="F234" s="194">
        <v>1</v>
      </c>
      <c r="G234" s="196">
        <v>386</v>
      </c>
      <c r="H234" s="195">
        <v>0.48249999999999998</v>
      </c>
      <c r="M234" s="195">
        <v>0.26400000000000001</v>
      </c>
      <c r="N234" s="195">
        <v>0.35599999999999998</v>
      </c>
      <c r="O234" s="195">
        <v>0.26900000000000002</v>
      </c>
      <c r="P234" s="195">
        <v>0.36099999999999999</v>
      </c>
      <c r="Q234" s="195">
        <v>4.9000000000000002E-2</v>
      </c>
      <c r="R234" s="195">
        <v>0.1</v>
      </c>
      <c r="S234" s="195">
        <v>0.26400000000000001</v>
      </c>
      <c r="T234" s="195">
        <v>0.35599999999999998</v>
      </c>
      <c r="U234" s="195"/>
      <c r="V234" s="195"/>
      <c r="W234" s="195"/>
      <c r="X234" s="195"/>
      <c r="Y234" s="195"/>
      <c r="Z234" s="195"/>
      <c r="AA234" s="195"/>
      <c r="AB234" s="195"/>
      <c r="AC234" s="12"/>
    </row>
    <row r="235" spans="1:29" x14ac:dyDescent="0.25">
      <c r="A235" s="94" t="s">
        <v>1600</v>
      </c>
      <c r="B235" s="195">
        <v>0.37735849056603776</v>
      </c>
      <c r="C235" s="195">
        <v>0.30531732418524871</v>
      </c>
      <c r="D235" s="195">
        <v>2.0583190394511151E-2</v>
      </c>
      <c r="E235" s="195">
        <v>0.29674099485420241</v>
      </c>
      <c r="F235" s="194">
        <v>1</v>
      </c>
      <c r="G235" s="196">
        <v>583</v>
      </c>
      <c r="H235" s="195">
        <v>0.48142031379025596</v>
      </c>
      <c r="M235" s="195">
        <v>0.33900000000000002</v>
      </c>
      <c r="N235" s="195">
        <v>0.41699999999999998</v>
      </c>
      <c r="O235" s="195">
        <v>0.26900000000000002</v>
      </c>
      <c r="P235" s="195">
        <v>0.34399999999999997</v>
      </c>
      <c r="Q235" s="195">
        <v>1.2E-2</v>
      </c>
      <c r="R235" s="195">
        <v>3.5999999999999997E-2</v>
      </c>
      <c r="S235" s="195">
        <v>0.26100000000000001</v>
      </c>
      <c r="T235" s="195">
        <v>0.33500000000000002</v>
      </c>
      <c r="U235" s="195"/>
      <c r="V235" s="195"/>
      <c r="W235" s="195"/>
      <c r="X235" s="195"/>
      <c r="Y235" s="195"/>
      <c r="Z235" s="195"/>
      <c r="AA235" s="195"/>
      <c r="AB235" s="195"/>
      <c r="AC235" s="12"/>
    </row>
    <row r="236" spans="1:29" x14ac:dyDescent="0.25">
      <c r="A236" s="94" t="s">
        <v>1643</v>
      </c>
      <c r="B236" s="195">
        <v>0.3546099290780142</v>
      </c>
      <c r="C236" s="195">
        <v>0.41843971631205673</v>
      </c>
      <c r="D236" s="195">
        <v>4.9645390070921988E-2</v>
      </c>
      <c r="E236" s="195">
        <v>0.1773049645390071</v>
      </c>
      <c r="F236" s="194">
        <v>1</v>
      </c>
      <c r="G236" s="196">
        <v>141</v>
      </c>
      <c r="H236" s="195">
        <v>0.52416356877323422</v>
      </c>
      <c r="M236" s="195">
        <v>0.28000000000000003</v>
      </c>
      <c r="N236" s="195">
        <v>0.436</v>
      </c>
      <c r="O236" s="195">
        <v>0.34</v>
      </c>
      <c r="P236" s="195">
        <v>0.501</v>
      </c>
      <c r="Q236" s="195">
        <v>2.4E-2</v>
      </c>
      <c r="R236" s="195">
        <v>9.9000000000000005E-2</v>
      </c>
      <c r="S236" s="195">
        <v>0.123</v>
      </c>
      <c r="T236" s="195">
        <v>0.249</v>
      </c>
      <c r="U236" s="195"/>
      <c r="V236" s="195"/>
      <c r="W236" s="195"/>
      <c r="X236" s="195"/>
      <c r="Y236" s="195"/>
      <c r="Z236" s="195"/>
      <c r="AA236" s="195"/>
      <c r="AB236" s="195"/>
      <c r="AC236" s="12"/>
    </row>
    <row r="237" spans="1:29" x14ac:dyDescent="0.25">
      <c r="A237" s="94" t="s">
        <v>1686</v>
      </c>
      <c r="B237" s="195">
        <v>0.60843373493975905</v>
      </c>
      <c r="C237" s="195">
        <v>0.15060240963855423</v>
      </c>
      <c r="D237" s="195">
        <v>7.8313253012048195E-2</v>
      </c>
      <c r="E237" s="195">
        <v>0.16265060240963855</v>
      </c>
      <c r="F237" s="194">
        <v>1</v>
      </c>
      <c r="G237" s="196">
        <v>166</v>
      </c>
      <c r="H237" s="195">
        <v>0.44266666666666665</v>
      </c>
      <c r="M237" s="195">
        <v>0.53300000000000003</v>
      </c>
      <c r="N237" s="195">
        <v>0.67900000000000005</v>
      </c>
      <c r="O237" s="195">
        <v>0.104</v>
      </c>
      <c r="P237" s="195">
        <v>0.21299999999999999</v>
      </c>
      <c r="Q237" s="195">
        <v>4.5999999999999999E-2</v>
      </c>
      <c r="R237" s="195">
        <v>0.129</v>
      </c>
      <c r="S237" s="195">
        <v>0.114</v>
      </c>
      <c r="T237" s="195">
        <v>0.22600000000000001</v>
      </c>
      <c r="U237" s="195"/>
      <c r="V237" s="195"/>
      <c r="W237" s="195"/>
      <c r="X237" s="195"/>
      <c r="Y237" s="195"/>
      <c r="Z237" s="195"/>
      <c r="AA237" s="195"/>
      <c r="AB237" s="195"/>
      <c r="AC237" s="12"/>
    </row>
    <row r="238" spans="1:29" x14ac:dyDescent="0.25">
      <c r="A238" s="94" t="s">
        <v>1729</v>
      </c>
      <c r="B238" s="195">
        <v>0.38728323699421963</v>
      </c>
      <c r="C238" s="195">
        <v>0.32947976878612717</v>
      </c>
      <c r="D238" s="195">
        <v>1.7341040462427744E-2</v>
      </c>
      <c r="E238" s="195">
        <v>0.26589595375722541</v>
      </c>
      <c r="F238" s="194">
        <v>1</v>
      </c>
      <c r="G238" s="196">
        <v>173</v>
      </c>
      <c r="H238" s="195">
        <v>0.5562700964630225</v>
      </c>
      <c r="M238" s="195">
        <v>0.318</v>
      </c>
      <c r="N238" s="195">
        <v>0.46200000000000002</v>
      </c>
      <c r="O238" s="195">
        <v>0.26400000000000001</v>
      </c>
      <c r="P238" s="195">
        <v>0.40300000000000002</v>
      </c>
      <c r="Q238" s="195">
        <v>6.0000000000000001E-3</v>
      </c>
      <c r="R238" s="195">
        <v>0.05</v>
      </c>
      <c r="S238" s="195">
        <v>0.20599999999999999</v>
      </c>
      <c r="T238" s="195">
        <v>0.33600000000000002</v>
      </c>
      <c r="U238" s="195"/>
      <c r="V238" s="195"/>
      <c r="W238" s="195"/>
      <c r="X238" s="195"/>
      <c r="Y238" s="195"/>
      <c r="Z238" s="195"/>
      <c r="AA238" s="195"/>
      <c r="AB238" s="195"/>
      <c r="AC238" s="12"/>
    </row>
    <row r="239" spans="1:29" x14ac:dyDescent="0.25">
      <c r="A239" s="94" t="s">
        <v>1772</v>
      </c>
      <c r="B239" s="195">
        <v>0.63050847457627124</v>
      </c>
      <c r="C239" s="195">
        <v>0.13559322033898305</v>
      </c>
      <c r="D239" s="195">
        <v>3.0508474576271188E-2</v>
      </c>
      <c r="E239" s="195">
        <v>0.20338983050847459</v>
      </c>
      <c r="F239" s="194">
        <v>1</v>
      </c>
      <c r="G239" s="196">
        <v>295</v>
      </c>
      <c r="H239" s="195">
        <v>0.52584670231729058</v>
      </c>
      <c r="M239" s="195">
        <v>0.57399999999999995</v>
      </c>
      <c r="N239" s="195">
        <v>0.68400000000000005</v>
      </c>
      <c r="O239" s="195">
        <v>0.10100000000000001</v>
      </c>
      <c r="P239" s="195">
        <v>0.17899999999999999</v>
      </c>
      <c r="Q239" s="195">
        <v>1.6E-2</v>
      </c>
      <c r="R239" s="195">
        <v>5.7000000000000002E-2</v>
      </c>
      <c r="S239" s="195">
        <v>0.161</v>
      </c>
      <c r="T239" s="195">
        <v>0.253</v>
      </c>
      <c r="U239" s="195"/>
      <c r="V239" s="195"/>
      <c r="W239" s="195"/>
      <c r="X239" s="195"/>
      <c r="Y239" s="195"/>
      <c r="Z239" s="195"/>
      <c r="AA239" s="195"/>
      <c r="AB239" s="195"/>
      <c r="AC239" s="12"/>
    </row>
    <row r="240" spans="1:29" x14ac:dyDescent="0.25">
      <c r="A240" s="94" t="s">
        <v>1815</v>
      </c>
      <c r="B240" s="195">
        <v>0.66666666666666663</v>
      </c>
      <c r="C240" s="195">
        <v>3.9007092198581561E-2</v>
      </c>
      <c r="D240" s="195">
        <v>2.8368794326241134E-2</v>
      </c>
      <c r="E240" s="195">
        <v>0.26595744680851063</v>
      </c>
      <c r="F240" s="194">
        <v>1</v>
      </c>
      <c r="G240" s="196">
        <v>282</v>
      </c>
      <c r="H240" s="195">
        <v>0.46921797004991683</v>
      </c>
      <c r="M240" s="195">
        <v>0.61</v>
      </c>
      <c r="N240" s="195">
        <v>0.71899999999999997</v>
      </c>
      <c r="O240" s="195">
        <v>2.1999999999999999E-2</v>
      </c>
      <c r="P240" s="195">
        <v>6.8000000000000005E-2</v>
      </c>
      <c r="Q240" s="195">
        <v>1.4E-2</v>
      </c>
      <c r="R240" s="195">
        <v>5.5E-2</v>
      </c>
      <c r="S240" s="195">
        <v>0.218</v>
      </c>
      <c r="T240" s="195">
        <v>0.32</v>
      </c>
      <c r="U240" s="195"/>
      <c r="V240" s="195"/>
      <c r="W240" s="195"/>
      <c r="X240" s="195"/>
      <c r="Y240" s="195"/>
      <c r="Z240" s="195"/>
      <c r="AA240" s="195"/>
      <c r="AB240" s="195"/>
      <c r="AC240" s="12"/>
    </row>
    <row r="241" spans="1:29" x14ac:dyDescent="0.25">
      <c r="A241" s="94" t="s">
        <v>1858</v>
      </c>
      <c r="B241" s="195">
        <v>0.73538461538461541</v>
      </c>
      <c r="C241" s="195">
        <v>3.0769230769230771E-2</v>
      </c>
      <c r="D241" s="195">
        <v>6.7692307692307691E-2</v>
      </c>
      <c r="E241" s="195">
        <v>0.16615384615384615</v>
      </c>
      <c r="F241" s="194">
        <v>1</v>
      </c>
      <c r="G241" s="196">
        <v>325</v>
      </c>
      <c r="H241" s="195">
        <v>0.46099290780141844</v>
      </c>
      <c r="M241" s="195">
        <v>0.68500000000000005</v>
      </c>
      <c r="N241" s="195">
        <v>0.78</v>
      </c>
      <c r="O241" s="195">
        <v>1.7000000000000001E-2</v>
      </c>
      <c r="P241" s="195">
        <v>5.6000000000000001E-2</v>
      </c>
      <c r="Q241" s="195">
        <v>4.4999999999999998E-2</v>
      </c>
      <c r="R241" s="195">
        <v>0.1</v>
      </c>
      <c r="S241" s="195">
        <v>0.13</v>
      </c>
      <c r="T241" s="195">
        <v>0.21</v>
      </c>
      <c r="U241" s="195"/>
      <c r="V241" s="195"/>
      <c r="W241" s="195"/>
      <c r="X241" s="195"/>
      <c r="Y241" s="195"/>
      <c r="Z241" s="195"/>
      <c r="AA241" s="195"/>
      <c r="AB241" s="195"/>
      <c r="AC241" s="12"/>
    </row>
    <row r="242" spans="1:29" x14ac:dyDescent="0.25">
      <c r="A242" s="94" t="s">
        <v>1901</v>
      </c>
      <c r="B242" s="195">
        <v>0.33027522935779818</v>
      </c>
      <c r="C242" s="195">
        <v>0.40672782874617736</v>
      </c>
      <c r="D242" s="195">
        <v>3.9755351681957186E-2</v>
      </c>
      <c r="E242" s="195">
        <v>0.22324159021406728</v>
      </c>
      <c r="F242" s="194">
        <v>1</v>
      </c>
      <c r="G242" s="196">
        <v>327</v>
      </c>
      <c r="H242" s="195">
        <v>0.52998379254457051</v>
      </c>
      <c r="M242" s="195">
        <v>0.28199999999999997</v>
      </c>
      <c r="N242" s="195">
        <v>0.38300000000000001</v>
      </c>
      <c r="O242" s="195">
        <v>0.35499999999999998</v>
      </c>
      <c r="P242" s="195">
        <v>0.46100000000000002</v>
      </c>
      <c r="Q242" s="195">
        <v>2.3E-2</v>
      </c>
      <c r="R242" s="195">
        <v>6.7000000000000004E-2</v>
      </c>
      <c r="S242" s="195">
        <v>0.18099999999999999</v>
      </c>
      <c r="T242" s="195">
        <v>0.27100000000000002</v>
      </c>
      <c r="U242" s="195"/>
      <c r="V242" s="195"/>
      <c r="W242" s="195"/>
      <c r="X242" s="195"/>
      <c r="Y242" s="195"/>
      <c r="Z242" s="195"/>
      <c r="AA242" s="195"/>
      <c r="AB242" s="195"/>
      <c r="AC242" s="12"/>
    </row>
    <row r="243" spans="1:29" x14ac:dyDescent="0.25">
      <c r="A243" s="94" t="s">
        <v>1944</v>
      </c>
      <c r="B243" s="195">
        <v>0.32738095238095238</v>
      </c>
      <c r="C243" s="195">
        <v>0.47023809523809523</v>
      </c>
      <c r="D243" s="195">
        <v>1.1904761904761904E-2</v>
      </c>
      <c r="E243" s="195">
        <v>0.19047619047619047</v>
      </c>
      <c r="F243" s="194">
        <v>1</v>
      </c>
      <c r="G243" s="196">
        <v>168</v>
      </c>
      <c r="H243" s="195">
        <v>0.47592067988668557</v>
      </c>
      <c r="M243" s="195">
        <v>0.26100000000000001</v>
      </c>
      <c r="N243" s="195">
        <v>0.40200000000000002</v>
      </c>
      <c r="O243" s="195">
        <v>0.39600000000000002</v>
      </c>
      <c r="P243" s="195">
        <v>0.54600000000000004</v>
      </c>
      <c r="Q243" s="195">
        <v>3.0000000000000001E-3</v>
      </c>
      <c r="R243" s="195">
        <v>4.2000000000000003E-2</v>
      </c>
      <c r="S243" s="195">
        <v>0.13800000000000001</v>
      </c>
      <c r="T243" s="195">
        <v>0.25700000000000001</v>
      </c>
      <c r="U243" s="195"/>
      <c r="V243" s="195"/>
      <c r="W243" s="195"/>
      <c r="X243" s="195"/>
      <c r="Y243" s="195"/>
      <c r="Z243" s="195"/>
      <c r="AA243" s="195"/>
      <c r="AB243" s="195"/>
      <c r="AC243" s="12"/>
    </row>
    <row r="244" spans="1:29" x14ac:dyDescent="0.25">
      <c r="A244" s="94" t="s">
        <v>1987</v>
      </c>
      <c r="B244" s="195">
        <v>0.52293577981651373</v>
      </c>
      <c r="C244" s="195">
        <v>0.29051987767584098</v>
      </c>
      <c r="D244" s="195">
        <v>2.4464831804281346E-2</v>
      </c>
      <c r="E244" s="195">
        <v>0.1620795107033639</v>
      </c>
      <c r="F244" s="194">
        <v>1</v>
      </c>
      <c r="G244" s="196">
        <v>327</v>
      </c>
      <c r="H244" s="195">
        <v>0.52741935483870972</v>
      </c>
      <c r="M244" s="195">
        <v>0.46899999999999997</v>
      </c>
      <c r="N244" s="195">
        <v>0.57599999999999996</v>
      </c>
      <c r="O244" s="195">
        <v>0.24399999999999999</v>
      </c>
      <c r="P244" s="195">
        <v>0.34200000000000003</v>
      </c>
      <c r="Q244" s="195">
        <v>1.2E-2</v>
      </c>
      <c r="R244" s="195">
        <v>4.8000000000000001E-2</v>
      </c>
      <c r="S244" s="195">
        <v>0.126</v>
      </c>
      <c r="T244" s="195">
        <v>0.20599999999999999</v>
      </c>
      <c r="U244" s="195"/>
      <c r="V244" s="195"/>
      <c r="W244" s="195"/>
      <c r="X244" s="195"/>
      <c r="Y244" s="195"/>
      <c r="Z244" s="195"/>
      <c r="AA244" s="195"/>
      <c r="AB244" s="195"/>
      <c r="AC244" s="12"/>
    </row>
    <row r="245" spans="1:29" x14ac:dyDescent="0.25">
      <c r="A245" s="94" t="s">
        <v>2030</v>
      </c>
      <c r="B245" s="195">
        <v>0.69565217391304346</v>
      </c>
      <c r="C245" s="195">
        <v>1.4492753623188406E-2</v>
      </c>
      <c r="D245" s="195">
        <v>0.14492753623188406</v>
      </c>
      <c r="E245" s="195">
        <v>0.14492753623188406</v>
      </c>
      <c r="F245" s="194">
        <v>1</v>
      </c>
      <c r="G245" s="196">
        <v>138</v>
      </c>
      <c r="H245" s="195">
        <v>0.44805194805194803</v>
      </c>
      <c r="M245" s="195">
        <v>0.61399999999999999</v>
      </c>
      <c r="N245" s="195">
        <v>0.76600000000000001</v>
      </c>
      <c r="O245" s="195">
        <v>4.0000000000000001E-3</v>
      </c>
      <c r="P245" s="195">
        <v>5.0999999999999997E-2</v>
      </c>
      <c r="Q245" s="195">
        <v>9.6000000000000002E-2</v>
      </c>
      <c r="R245" s="195">
        <v>0.21299999999999999</v>
      </c>
      <c r="S245" s="195">
        <v>9.6000000000000002E-2</v>
      </c>
      <c r="T245" s="195">
        <v>0.21299999999999999</v>
      </c>
      <c r="U245" s="195"/>
      <c r="V245" s="195"/>
      <c r="W245" s="195"/>
      <c r="X245" s="195"/>
      <c r="Y245" s="195"/>
      <c r="Z245" s="195"/>
      <c r="AA245" s="195"/>
      <c r="AB245" s="195"/>
      <c r="AC245" s="12"/>
    </row>
    <row r="246" spans="1:29" x14ac:dyDescent="0.25">
      <c r="A246" s="94" t="s">
        <v>2073</v>
      </c>
      <c r="B246" s="195">
        <v>0.35682819383259912</v>
      </c>
      <c r="C246" s="195">
        <v>0.41409691629955947</v>
      </c>
      <c r="D246" s="195">
        <v>4.405286343612335E-2</v>
      </c>
      <c r="E246" s="195">
        <v>0.18502202643171806</v>
      </c>
      <c r="F246" s="194">
        <v>1</v>
      </c>
      <c r="G246" s="196">
        <v>227</v>
      </c>
      <c r="H246" s="195">
        <v>0.57908163265306123</v>
      </c>
      <c r="M246" s="195">
        <v>0.29699999999999999</v>
      </c>
      <c r="N246" s="195">
        <v>0.42099999999999999</v>
      </c>
      <c r="O246" s="195">
        <v>0.35199999999999998</v>
      </c>
      <c r="P246" s="195">
        <v>0.47899999999999998</v>
      </c>
      <c r="Q246" s="195">
        <v>2.4E-2</v>
      </c>
      <c r="R246" s="195">
        <v>7.9000000000000001E-2</v>
      </c>
      <c r="S246" s="195">
        <v>0.14000000000000001</v>
      </c>
      <c r="T246" s="195">
        <v>0.24099999999999999</v>
      </c>
      <c r="U246" s="195"/>
      <c r="V246" s="195"/>
      <c r="W246" s="195"/>
      <c r="X246" s="195"/>
      <c r="Y246" s="195"/>
      <c r="Z246" s="195"/>
      <c r="AA246" s="195"/>
      <c r="AB246" s="195"/>
      <c r="AC246" s="12"/>
    </row>
    <row r="247" spans="1:29" x14ac:dyDescent="0.25">
      <c r="A247" s="94" t="s">
        <v>2116</v>
      </c>
      <c r="B247" s="195">
        <v>0.47826086956521741</v>
      </c>
      <c r="C247" s="195">
        <v>0.21739130434782608</v>
      </c>
      <c r="D247" s="195">
        <v>0.1541501976284585</v>
      </c>
      <c r="E247" s="195">
        <v>0.15019762845849802</v>
      </c>
      <c r="F247" s="194">
        <v>1</v>
      </c>
      <c r="G247" s="196">
        <v>253</v>
      </c>
      <c r="H247" s="195">
        <v>0.43620689655172412</v>
      </c>
      <c r="M247" s="195">
        <v>0.41699999999999998</v>
      </c>
      <c r="N247" s="195">
        <v>0.54</v>
      </c>
      <c r="O247" s="195">
        <v>0.17100000000000001</v>
      </c>
      <c r="P247" s="195">
        <v>0.27200000000000002</v>
      </c>
      <c r="Q247" s="195">
        <v>0.115</v>
      </c>
      <c r="R247" s="195">
        <v>0.20399999999999999</v>
      </c>
      <c r="S247" s="195">
        <v>0.111</v>
      </c>
      <c r="T247" s="195">
        <v>0.19900000000000001</v>
      </c>
      <c r="U247" s="195"/>
      <c r="V247" s="195"/>
      <c r="W247" s="195"/>
      <c r="X247" s="195"/>
      <c r="Y247" s="195"/>
      <c r="Z247" s="195"/>
      <c r="AA247" s="195"/>
      <c r="AB247" s="195"/>
      <c r="AC247" s="12"/>
    </row>
    <row r="248" spans="1:29" x14ac:dyDescent="0.25">
      <c r="A248" s="94" t="s">
        <v>2159</v>
      </c>
      <c r="B248" s="195">
        <v>0.43216080402010049</v>
      </c>
      <c r="C248" s="195">
        <v>0.31155778894472363</v>
      </c>
      <c r="D248" s="195">
        <v>3.015075376884422E-2</v>
      </c>
      <c r="E248" s="195">
        <v>0.22613065326633167</v>
      </c>
      <c r="F248" s="194">
        <v>1</v>
      </c>
      <c r="G248" s="196">
        <v>199</v>
      </c>
      <c r="H248" s="195">
        <v>0.43449781659388648</v>
      </c>
      <c r="M248" s="195">
        <v>0.36499999999999999</v>
      </c>
      <c r="N248" s="195">
        <v>0.502</v>
      </c>
      <c r="O248" s="195">
        <v>0.251</v>
      </c>
      <c r="P248" s="195">
        <v>0.379</v>
      </c>
      <c r="Q248" s="195">
        <v>1.4E-2</v>
      </c>
      <c r="R248" s="195">
        <v>6.4000000000000001E-2</v>
      </c>
      <c r="S248" s="195">
        <v>0.17399999999999999</v>
      </c>
      <c r="T248" s="195">
        <v>0.28899999999999998</v>
      </c>
      <c r="U248" s="195"/>
      <c r="V248" s="195"/>
      <c r="W248" s="195"/>
      <c r="X248" s="195"/>
      <c r="Y248" s="195"/>
      <c r="Z248" s="195"/>
      <c r="AA248" s="195"/>
      <c r="AB248" s="195"/>
      <c r="AC248" s="12"/>
    </row>
    <row r="249" spans="1:29" x14ac:dyDescent="0.25">
      <c r="A249" s="94" t="s">
        <v>2202</v>
      </c>
      <c r="B249" s="195">
        <v>0.32472324723247231</v>
      </c>
      <c r="C249" s="195">
        <v>0.36162361623616235</v>
      </c>
      <c r="D249" s="195">
        <v>2.9520295202952029E-2</v>
      </c>
      <c r="E249" s="195">
        <v>0.28413284132841327</v>
      </c>
      <c r="F249" s="194">
        <v>1</v>
      </c>
      <c r="G249" s="196">
        <v>271</v>
      </c>
      <c r="H249" s="195">
        <v>0.5463709677419355</v>
      </c>
      <c r="M249" s="195">
        <v>0.27200000000000002</v>
      </c>
      <c r="N249" s="195">
        <v>0.38300000000000001</v>
      </c>
      <c r="O249" s="195">
        <v>0.307</v>
      </c>
      <c r="P249" s="195">
        <v>0.42</v>
      </c>
      <c r="Q249" s="195">
        <v>1.4999999999999999E-2</v>
      </c>
      <c r="R249" s="195">
        <v>5.7000000000000002E-2</v>
      </c>
      <c r="S249" s="195">
        <v>0.23400000000000001</v>
      </c>
      <c r="T249" s="195">
        <v>0.34100000000000003</v>
      </c>
      <c r="U249" s="195"/>
      <c r="V249" s="195"/>
      <c r="W249" s="195"/>
      <c r="X249" s="195"/>
      <c r="Y249" s="195"/>
      <c r="Z249" s="195"/>
      <c r="AA249" s="195"/>
      <c r="AB249" s="195"/>
      <c r="AC249" s="12"/>
    </row>
    <row r="250" spans="1:29" x14ac:dyDescent="0.25">
      <c r="A250" s="94" t="s">
        <v>2245</v>
      </c>
      <c r="B250" s="195">
        <v>0.56086956521739129</v>
      </c>
      <c r="C250" s="195">
        <v>0.28913043478260869</v>
      </c>
      <c r="D250" s="195">
        <v>1.9565217391304349E-2</v>
      </c>
      <c r="E250" s="195">
        <v>0.13043478260869565</v>
      </c>
      <c r="F250" s="194">
        <v>1</v>
      </c>
      <c r="G250" s="196">
        <v>460</v>
      </c>
      <c r="H250" s="195">
        <v>0.41780199818346958</v>
      </c>
      <c r="M250" s="195">
        <v>0.51500000000000001</v>
      </c>
      <c r="N250" s="195">
        <v>0.60599999999999998</v>
      </c>
      <c r="O250" s="195">
        <v>0.25</v>
      </c>
      <c r="P250" s="195">
        <v>0.33200000000000002</v>
      </c>
      <c r="Q250" s="195">
        <v>0.01</v>
      </c>
      <c r="R250" s="195">
        <v>3.6999999999999998E-2</v>
      </c>
      <c r="S250" s="195">
        <v>0.10299999999999999</v>
      </c>
      <c r="T250" s="195">
        <v>0.16400000000000001</v>
      </c>
      <c r="U250" s="195"/>
      <c r="V250" s="195"/>
      <c r="W250" s="195"/>
      <c r="X250" s="195"/>
      <c r="Y250" s="195"/>
      <c r="Z250" s="195"/>
      <c r="AA250" s="195"/>
      <c r="AB250" s="195"/>
      <c r="AC250" s="12"/>
    </row>
    <row r="251" spans="1:29" x14ac:dyDescent="0.25">
      <c r="A251" s="94" t="s">
        <v>2288</v>
      </c>
      <c r="B251" s="195">
        <v>0.42741935483870969</v>
      </c>
      <c r="C251" s="195">
        <v>0.30645161290322581</v>
      </c>
      <c r="D251" s="195">
        <v>4.0322580645161289E-3</v>
      </c>
      <c r="E251" s="195">
        <v>0.26209677419354838</v>
      </c>
      <c r="F251" s="194">
        <v>1</v>
      </c>
      <c r="G251" s="196">
        <v>248</v>
      </c>
      <c r="H251" s="195">
        <v>0.48627450980392156</v>
      </c>
      <c r="M251" s="195">
        <v>0.36699999999999999</v>
      </c>
      <c r="N251" s="195">
        <v>0.49</v>
      </c>
      <c r="O251" s="195">
        <v>0.252</v>
      </c>
      <c r="P251" s="195">
        <v>0.36599999999999999</v>
      </c>
      <c r="Q251" s="195">
        <v>1E-3</v>
      </c>
      <c r="R251" s="195">
        <v>2.1999999999999999E-2</v>
      </c>
      <c r="S251" s="195">
        <v>0.21099999999999999</v>
      </c>
      <c r="T251" s="195">
        <v>0.32</v>
      </c>
      <c r="U251" s="195"/>
      <c r="V251" s="195"/>
      <c r="W251" s="195"/>
      <c r="X251" s="195"/>
      <c r="Y251" s="195"/>
      <c r="Z251" s="195"/>
      <c r="AA251" s="195"/>
      <c r="AB251" s="195"/>
      <c r="AC251" s="12"/>
    </row>
    <row r="252" spans="1:29" x14ac:dyDescent="0.25">
      <c r="A252" s="94" t="s">
        <v>1515</v>
      </c>
      <c r="B252" s="195">
        <v>0.54449648711943799</v>
      </c>
      <c r="C252" s="195">
        <v>0.29625292740046838</v>
      </c>
      <c r="D252" s="195">
        <v>5.6206088992974239E-2</v>
      </c>
      <c r="E252" s="195">
        <v>0.10304449648711944</v>
      </c>
      <c r="F252" s="194">
        <v>1</v>
      </c>
      <c r="G252" s="196">
        <v>854</v>
      </c>
      <c r="H252" s="195">
        <v>0.45161290322580644</v>
      </c>
      <c r="M252" s="195">
        <v>0.51100000000000001</v>
      </c>
      <c r="N252" s="195">
        <v>0.57799999999999996</v>
      </c>
      <c r="O252" s="195">
        <v>0.26700000000000002</v>
      </c>
      <c r="P252" s="195">
        <v>0.32800000000000001</v>
      </c>
      <c r="Q252" s="195">
        <v>4.2999999999999997E-2</v>
      </c>
      <c r="R252" s="195">
        <v>7.3999999999999996E-2</v>
      </c>
      <c r="S252" s="195">
        <v>8.4000000000000005E-2</v>
      </c>
      <c r="T252" s="195">
        <v>0.125</v>
      </c>
      <c r="U252" s="195"/>
      <c r="V252" s="195"/>
      <c r="W252" s="195"/>
      <c r="X252" s="195"/>
      <c r="Y252" s="195"/>
      <c r="Z252" s="195"/>
      <c r="AA252" s="195"/>
      <c r="AB252" s="195"/>
      <c r="AC252" s="12"/>
    </row>
    <row r="253" spans="1:29" x14ac:dyDescent="0.25">
      <c r="A253" s="94" t="s">
        <v>1558</v>
      </c>
      <c r="B253" s="195">
        <v>0.38727782974742753</v>
      </c>
      <c r="C253" s="195">
        <v>0.29560336763330214</v>
      </c>
      <c r="D253" s="195">
        <v>0.15622076707202995</v>
      </c>
      <c r="E253" s="195">
        <v>0.16089803554724041</v>
      </c>
      <c r="F253" s="194">
        <v>1</v>
      </c>
      <c r="G253" s="196">
        <v>1069</v>
      </c>
      <c r="H253" s="195">
        <v>0.45181741335587489</v>
      </c>
      <c r="M253" s="195">
        <v>0.35899999999999999</v>
      </c>
      <c r="N253" s="195">
        <v>0.41699999999999998</v>
      </c>
      <c r="O253" s="195">
        <v>0.26900000000000002</v>
      </c>
      <c r="P253" s="195">
        <v>0.32400000000000001</v>
      </c>
      <c r="Q253" s="195">
        <v>0.13600000000000001</v>
      </c>
      <c r="R253" s="195">
        <v>0.17899999999999999</v>
      </c>
      <c r="S253" s="195">
        <v>0.14000000000000001</v>
      </c>
      <c r="T253" s="195">
        <v>0.184</v>
      </c>
      <c r="U253" s="195"/>
      <c r="V253" s="195"/>
      <c r="W253" s="195"/>
      <c r="X253" s="195"/>
      <c r="Y253" s="195"/>
      <c r="Z253" s="195"/>
      <c r="AA253" s="195"/>
      <c r="AB253" s="195"/>
      <c r="AC253" s="12"/>
    </row>
    <row r="254" spans="1:29" x14ac:dyDescent="0.25">
      <c r="A254" s="94" t="s">
        <v>1601</v>
      </c>
      <c r="B254" s="195">
        <v>0.53811991117690594</v>
      </c>
      <c r="C254" s="195">
        <v>0.33752775721687639</v>
      </c>
      <c r="D254" s="195">
        <v>8.142116950407105E-3</v>
      </c>
      <c r="E254" s="195">
        <v>0.11621021465581051</v>
      </c>
      <c r="F254" s="194">
        <v>1</v>
      </c>
      <c r="G254" s="196">
        <v>1351</v>
      </c>
      <c r="H254" s="195">
        <v>0.42685624012638229</v>
      </c>
      <c r="M254" s="195">
        <v>0.51100000000000001</v>
      </c>
      <c r="N254" s="195">
        <v>0.56499999999999995</v>
      </c>
      <c r="O254" s="195">
        <v>0.313</v>
      </c>
      <c r="P254" s="195">
        <v>0.36299999999999999</v>
      </c>
      <c r="Q254" s="195">
        <v>5.0000000000000001E-3</v>
      </c>
      <c r="R254" s="195">
        <v>1.4999999999999999E-2</v>
      </c>
      <c r="S254" s="195">
        <v>0.1</v>
      </c>
      <c r="T254" s="195">
        <v>0.13400000000000001</v>
      </c>
      <c r="U254" s="195"/>
      <c r="V254" s="195"/>
      <c r="W254" s="195"/>
      <c r="X254" s="195"/>
      <c r="Y254" s="195"/>
      <c r="Z254" s="195"/>
      <c r="AA254" s="195"/>
      <c r="AB254" s="195"/>
      <c r="AC254" s="12"/>
    </row>
    <row r="255" spans="1:29" x14ac:dyDescent="0.25">
      <c r="A255" s="94" t="s">
        <v>1644</v>
      </c>
      <c r="B255" s="195">
        <v>0.44736842105263158</v>
      </c>
      <c r="C255" s="195">
        <v>0.35745614035087719</v>
      </c>
      <c r="D255" s="195">
        <v>8.771929824561403E-2</v>
      </c>
      <c r="E255" s="195">
        <v>0.10745614035087719</v>
      </c>
      <c r="F255" s="194">
        <v>1</v>
      </c>
      <c r="G255" s="196">
        <v>456</v>
      </c>
      <c r="H255" s="195">
        <v>0.4994523548740416</v>
      </c>
      <c r="M255" s="195">
        <v>0.40200000000000002</v>
      </c>
      <c r="N255" s="195">
        <v>0.49299999999999999</v>
      </c>
      <c r="O255" s="195">
        <v>0.315</v>
      </c>
      <c r="P255" s="195">
        <v>0.40200000000000002</v>
      </c>
      <c r="Q255" s="195">
        <v>6.5000000000000002E-2</v>
      </c>
      <c r="R255" s="195">
        <v>0.11700000000000001</v>
      </c>
      <c r="S255" s="195">
        <v>8.2000000000000003E-2</v>
      </c>
      <c r="T255" s="195">
        <v>0.13900000000000001</v>
      </c>
      <c r="U255" s="195"/>
      <c r="V255" s="195"/>
      <c r="W255" s="195"/>
      <c r="X255" s="195"/>
      <c r="Y255" s="195"/>
      <c r="Z255" s="195"/>
      <c r="AA255" s="195"/>
      <c r="AB255" s="195"/>
      <c r="AC255" s="12"/>
    </row>
    <row r="256" spans="1:29" x14ac:dyDescent="0.25">
      <c r="A256" s="94" t="s">
        <v>1687</v>
      </c>
      <c r="B256" s="195">
        <v>0.78676470588235292</v>
      </c>
      <c r="C256" s="195">
        <v>0.15196078431372548</v>
      </c>
      <c r="D256" s="195">
        <v>1.4705882352941176E-2</v>
      </c>
      <c r="E256" s="195">
        <v>4.6568627450980393E-2</v>
      </c>
      <c r="F256" s="194">
        <v>1</v>
      </c>
      <c r="G256" s="196">
        <v>408</v>
      </c>
      <c r="H256" s="195">
        <v>0.45434298440979953</v>
      </c>
      <c r="M256" s="195">
        <v>0.74399999999999999</v>
      </c>
      <c r="N256" s="195">
        <v>0.82399999999999995</v>
      </c>
      <c r="O256" s="195">
        <v>0.12</v>
      </c>
      <c r="P256" s="195">
        <v>0.19</v>
      </c>
      <c r="Q256" s="195">
        <v>7.0000000000000001E-3</v>
      </c>
      <c r="R256" s="195">
        <v>3.2000000000000001E-2</v>
      </c>
      <c r="S256" s="195">
        <v>0.03</v>
      </c>
      <c r="T256" s="195">
        <v>7.1999999999999995E-2</v>
      </c>
      <c r="U256" s="195"/>
      <c r="V256" s="195"/>
      <c r="W256" s="195"/>
      <c r="X256" s="195"/>
      <c r="Y256" s="195"/>
      <c r="Z256" s="195"/>
      <c r="AA256" s="195"/>
      <c r="AB256" s="195"/>
      <c r="AC256" s="12"/>
    </row>
    <row r="257" spans="1:29" x14ac:dyDescent="0.25">
      <c r="A257" s="94" t="s">
        <v>1730</v>
      </c>
      <c r="B257" s="195">
        <v>0.51264755480607083</v>
      </c>
      <c r="C257" s="195">
        <v>0.38111298482293421</v>
      </c>
      <c r="D257" s="195">
        <v>2.3608768971332208E-2</v>
      </c>
      <c r="E257" s="195">
        <v>8.2630691399662726E-2</v>
      </c>
      <c r="F257" s="194">
        <v>1</v>
      </c>
      <c r="G257" s="196">
        <v>593</v>
      </c>
      <c r="H257" s="195">
        <v>0.49130074565037285</v>
      </c>
      <c r="M257" s="195">
        <v>0.47199999999999998</v>
      </c>
      <c r="N257" s="195">
        <v>0.55300000000000005</v>
      </c>
      <c r="O257" s="195">
        <v>0.34300000000000003</v>
      </c>
      <c r="P257" s="195">
        <v>0.42099999999999999</v>
      </c>
      <c r="Q257" s="195">
        <v>1.4E-2</v>
      </c>
      <c r="R257" s="195">
        <v>3.9E-2</v>
      </c>
      <c r="S257" s="195">
        <v>6.3E-2</v>
      </c>
      <c r="T257" s="195">
        <v>0.108</v>
      </c>
      <c r="U257" s="195"/>
      <c r="V257" s="195"/>
      <c r="W257" s="195"/>
      <c r="X257" s="195"/>
      <c r="Y257" s="195"/>
      <c r="Z257" s="195"/>
      <c r="AA257" s="195"/>
      <c r="AB257" s="195"/>
      <c r="AC257" s="12"/>
    </row>
    <row r="258" spans="1:29" x14ac:dyDescent="0.25">
      <c r="A258" s="94" t="s">
        <v>1773</v>
      </c>
      <c r="B258" s="195">
        <v>0.69525731584258321</v>
      </c>
      <c r="C258" s="195">
        <v>0.17255297679112008</v>
      </c>
      <c r="D258" s="195">
        <v>3.8345105953582238E-2</v>
      </c>
      <c r="E258" s="195">
        <v>9.3844601412714432E-2</v>
      </c>
      <c r="F258" s="194">
        <v>1</v>
      </c>
      <c r="G258" s="196">
        <v>991</v>
      </c>
      <c r="H258" s="195">
        <v>0.48270823185582074</v>
      </c>
      <c r="M258" s="195">
        <v>0.66600000000000004</v>
      </c>
      <c r="N258" s="195">
        <v>0.72299999999999998</v>
      </c>
      <c r="O258" s="195">
        <v>0.15</v>
      </c>
      <c r="P258" s="195">
        <v>0.19700000000000001</v>
      </c>
      <c r="Q258" s="195">
        <v>2.8000000000000001E-2</v>
      </c>
      <c r="R258" s="195">
        <v>5.1999999999999998E-2</v>
      </c>
      <c r="S258" s="195">
        <v>7.6999999999999999E-2</v>
      </c>
      <c r="T258" s="195">
        <v>0.114</v>
      </c>
      <c r="U258" s="195"/>
      <c r="V258" s="195"/>
      <c r="W258" s="195"/>
      <c r="X258" s="195"/>
      <c r="Y258" s="195"/>
      <c r="Z258" s="195"/>
      <c r="AA258" s="195"/>
      <c r="AB258" s="195"/>
      <c r="AC258" s="12"/>
    </row>
    <row r="259" spans="1:29" x14ac:dyDescent="0.25">
      <c r="A259" s="94" t="s">
        <v>1816</v>
      </c>
      <c r="B259" s="195">
        <v>0.83419023136246784</v>
      </c>
      <c r="C259" s="195">
        <v>2.6992287917737789E-2</v>
      </c>
      <c r="D259" s="195">
        <v>1.5424164524421594E-2</v>
      </c>
      <c r="E259" s="195">
        <v>0.12339331619537275</v>
      </c>
      <c r="F259" s="194">
        <v>1</v>
      </c>
      <c r="G259" s="196">
        <v>778</v>
      </c>
      <c r="H259" s="195">
        <v>0.47094430992736075</v>
      </c>
      <c r="M259" s="195">
        <v>0.80600000000000005</v>
      </c>
      <c r="N259" s="195">
        <v>0.85899999999999999</v>
      </c>
      <c r="O259" s="195">
        <v>1.7999999999999999E-2</v>
      </c>
      <c r="P259" s="195">
        <v>4.1000000000000002E-2</v>
      </c>
      <c r="Q259" s="195">
        <v>8.9999999999999993E-3</v>
      </c>
      <c r="R259" s="195">
        <v>2.7E-2</v>
      </c>
      <c r="S259" s="195">
        <v>0.10199999999999999</v>
      </c>
      <c r="T259" s="195">
        <v>0.14799999999999999</v>
      </c>
      <c r="U259" s="195"/>
      <c r="V259" s="195"/>
      <c r="W259" s="195"/>
      <c r="X259" s="195"/>
      <c r="Y259" s="195"/>
      <c r="Z259" s="195"/>
      <c r="AA259" s="195"/>
      <c r="AB259" s="195"/>
      <c r="AC259" s="12"/>
    </row>
    <row r="260" spans="1:29" x14ac:dyDescent="0.25">
      <c r="A260" s="94" t="s">
        <v>1859</v>
      </c>
      <c r="B260" s="195">
        <v>0.84025974025974026</v>
      </c>
      <c r="C260" s="195">
        <v>5.5844155844155842E-2</v>
      </c>
      <c r="D260" s="195">
        <v>1.6883116883116882E-2</v>
      </c>
      <c r="E260" s="195">
        <v>8.7012987012987014E-2</v>
      </c>
      <c r="F260" s="194">
        <v>1</v>
      </c>
      <c r="G260" s="196">
        <v>770</v>
      </c>
      <c r="H260" s="195">
        <v>0.43331457512661792</v>
      </c>
      <c r="M260" s="195">
        <v>0.81299999999999994</v>
      </c>
      <c r="N260" s="195">
        <v>0.86399999999999999</v>
      </c>
      <c r="O260" s="195">
        <v>4.2000000000000003E-2</v>
      </c>
      <c r="P260" s="195">
        <v>7.3999999999999996E-2</v>
      </c>
      <c r="Q260" s="195">
        <v>0.01</v>
      </c>
      <c r="R260" s="195">
        <v>2.9000000000000001E-2</v>
      </c>
      <c r="S260" s="195">
        <v>6.9000000000000006E-2</v>
      </c>
      <c r="T260" s="195">
        <v>0.109</v>
      </c>
      <c r="U260" s="195"/>
      <c r="V260" s="195"/>
      <c r="W260" s="195"/>
      <c r="X260" s="195"/>
      <c r="Y260" s="195"/>
      <c r="Z260" s="195"/>
      <c r="AA260" s="195"/>
      <c r="AB260" s="195"/>
      <c r="AC260" s="12"/>
    </row>
    <row r="261" spans="1:29" x14ac:dyDescent="0.25">
      <c r="A261" s="94" t="s">
        <v>1902</v>
      </c>
      <c r="B261" s="195">
        <v>0.49906716417910446</v>
      </c>
      <c r="C261" s="195">
        <v>0.32369402985074625</v>
      </c>
      <c r="D261" s="195">
        <v>8.4888059701492533E-2</v>
      </c>
      <c r="E261" s="195">
        <v>9.2350746268656719E-2</v>
      </c>
      <c r="F261" s="194">
        <v>1</v>
      </c>
      <c r="G261" s="196">
        <v>1072</v>
      </c>
      <c r="H261" s="195">
        <v>0.44407622203811103</v>
      </c>
      <c r="M261" s="195">
        <v>0.46899999999999997</v>
      </c>
      <c r="N261" s="195">
        <v>0.52900000000000003</v>
      </c>
      <c r="O261" s="195">
        <v>0.29599999999999999</v>
      </c>
      <c r="P261" s="195">
        <v>0.35199999999999998</v>
      </c>
      <c r="Q261" s="195">
        <v>7.0000000000000007E-2</v>
      </c>
      <c r="R261" s="195">
        <v>0.10299999999999999</v>
      </c>
      <c r="S261" s="195">
        <v>7.5999999999999998E-2</v>
      </c>
      <c r="T261" s="195">
        <v>0.111</v>
      </c>
      <c r="U261" s="195"/>
      <c r="V261" s="195"/>
      <c r="W261" s="195"/>
      <c r="X261" s="195"/>
      <c r="Y261" s="195"/>
      <c r="Z261" s="195"/>
      <c r="AA261" s="195"/>
      <c r="AB261" s="195"/>
      <c r="AC261" s="12"/>
    </row>
    <row r="262" spans="1:29" x14ac:dyDescent="0.25">
      <c r="A262" s="94" t="s">
        <v>1945</v>
      </c>
      <c r="B262" s="195">
        <v>0.3528138528138528</v>
      </c>
      <c r="C262" s="195">
        <v>0.59740259740259738</v>
      </c>
      <c r="D262" s="195">
        <v>2.1645021645021645E-3</v>
      </c>
      <c r="E262" s="195">
        <v>4.7619047619047616E-2</v>
      </c>
      <c r="F262" s="194">
        <v>1</v>
      </c>
      <c r="G262" s="196">
        <v>462</v>
      </c>
      <c r="H262" s="195">
        <v>0.35841737781225758</v>
      </c>
      <c r="M262" s="195">
        <v>0.311</v>
      </c>
      <c r="N262" s="195">
        <v>0.39700000000000002</v>
      </c>
      <c r="O262" s="195">
        <v>0.55200000000000005</v>
      </c>
      <c r="P262" s="195">
        <v>0.64100000000000001</v>
      </c>
      <c r="Q262" s="195">
        <v>0</v>
      </c>
      <c r="R262" s="195">
        <v>1.2E-2</v>
      </c>
      <c r="S262" s="195">
        <v>3.2000000000000001E-2</v>
      </c>
      <c r="T262" s="195">
        <v>7.0999999999999994E-2</v>
      </c>
      <c r="U262" s="195"/>
      <c r="V262" s="195"/>
      <c r="W262" s="195"/>
      <c r="X262" s="195"/>
      <c r="Y262" s="195"/>
      <c r="Z262" s="195"/>
      <c r="AA262" s="195"/>
      <c r="AB262" s="195"/>
      <c r="AC262" s="12"/>
    </row>
    <row r="263" spans="1:29" x14ac:dyDescent="0.25">
      <c r="A263" s="94" t="s">
        <v>1988</v>
      </c>
      <c r="B263" s="195">
        <v>0.52380952380952384</v>
      </c>
      <c r="C263" s="195">
        <v>0.38095238095238093</v>
      </c>
      <c r="D263" s="195">
        <v>7.7220077220077222E-3</v>
      </c>
      <c r="E263" s="195">
        <v>8.7516087516087512E-2</v>
      </c>
      <c r="F263" s="194">
        <v>1</v>
      </c>
      <c r="G263" s="196">
        <v>777</v>
      </c>
      <c r="H263" s="195">
        <v>0.45253348864298193</v>
      </c>
      <c r="M263" s="195">
        <v>0.48899999999999999</v>
      </c>
      <c r="N263" s="195">
        <v>0.55900000000000005</v>
      </c>
      <c r="O263" s="195">
        <v>0.34699999999999998</v>
      </c>
      <c r="P263" s="195">
        <v>0.41599999999999998</v>
      </c>
      <c r="Q263" s="195">
        <v>4.0000000000000001E-3</v>
      </c>
      <c r="R263" s="195">
        <v>1.7000000000000001E-2</v>
      </c>
      <c r="S263" s="195">
        <v>7.0000000000000007E-2</v>
      </c>
      <c r="T263" s="195">
        <v>0.109</v>
      </c>
      <c r="U263" s="195"/>
      <c r="V263" s="195"/>
      <c r="W263" s="195"/>
      <c r="X263" s="195"/>
      <c r="Y263" s="195"/>
      <c r="Z263" s="195"/>
      <c r="AA263" s="195"/>
      <c r="AB263" s="195"/>
      <c r="AC263" s="12"/>
    </row>
    <row r="264" spans="1:29" x14ac:dyDescent="0.25">
      <c r="A264" s="94" t="s">
        <v>2031</v>
      </c>
      <c r="B264" s="195">
        <v>0.88563829787234039</v>
      </c>
      <c r="C264" s="195">
        <v>2.6595744680851064E-2</v>
      </c>
      <c r="D264" s="195">
        <v>1.0638297872340425E-2</v>
      </c>
      <c r="E264" s="195">
        <v>7.7127659574468085E-2</v>
      </c>
      <c r="F264" s="194">
        <v>1</v>
      </c>
      <c r="G264" s="196">
        <v>376</v>
      </c>
      <c r="H264" s="195">
        <v>0.42533936651583709</v>
      </c>
      <c r="M264" s="195">
        <v>0.84899999999999998</v>
      </c>
      <c r="N264" s="195">
        <v>0.91400000000000003</v>
      </c>
      <c r="O264" s="195">
        <v>1.4999999999999999E-2</v>
      </c>
      <c r="P264" s="195">
        <v>4.8000000000000001E-2</v>
      </c>
      <c r="Q264" s="195">
        <v>4.0000000000000001E-3</v>
      </c>
      <c r="R264" s="195">
        <v>2.7E-2</v>
      </c>
      <c r="S264" s="195">
        <v>5.3999999999999999E-2</v>
      </c>
      <c r="T264" s="195">
        <v>0.109</v>
      </c>
      <c r="U264" s="195"/>
      <c r="V264" s="195"/>
      <c r="W264" s="195"/>
      <c r="X264" s="195"/>
      <c r="Y264" s="195"/>
      <c r="Z264" s="195"/>
      <c r="AA264" s="195"/>
      <c r="AB264" s="195"/>
      <c r="AC264" s="12"/>
    </row>
    <row r="265" spans="1:29" x14ac:dyDescent="0.25">
      <c r="A265" s="94" t="s">
        <v>2074</v>
      </c>
      <c r="B265" s="195">
        <v>0.40186915887850466</v>
      </c>
      <c r="C265" s="195">
        <v>0.35046728971962615</v>
      </c>
      <c r="D265" s="195">
        <v>0.1277258566978193</v>
      </c>
      <c r="E265" s="195">
        <v>0.11993769470404984</v>
      </c>
      <c r="F265" s="194">
        <v>1</v>
      </c>
      <c r="G265" s="196">
        <v>642</v>
      </c>
      <c r="H265" s="195">
        <v>0.481981981981982</v>
      </c>
      <c r="M265" s="195">
        <v>0.36499999999999999</v>
      </c>
      <c r="N265" s="195">
        <v>0.44</v>
      </c>
      <c r="O265" s="195">
        <v>0.315</v>
      </c>
      <c r="P265" s="195">
        <v>0.38800000000000001</v>
      </c>
      <c r="Q265" s="195">
        <v>0.104</v>
      </c>
      <c r="R265" s="195">
        <v>0.156</v>
      </c>
      <c r="S265" s="195">
        <v>9.7000000000000003E-2</v>
      </c>
      <c r="T265" s="195">
        <v>0.14699999999999999</v>
      </c>
      <c r="U265" s="195"/>
      <c r="V265" s="195"/>
      <c r="W265" s="195"/>
      <c r="X265" s="195"/>
      <c r="Y265" s="195"/>
      <c r="Z265" s="195"/>
      <c r="AA265" s="195"/>
      <c r="AB265" s="195"/>
      <c r="AC265" s="12"/>
    </row>
    <row r="266" spans="1:29" x14ac:dyDescent="0.25">
      <c r="A266" s="94" t="s">
        <v>2117</v>
      </c>
      <c r="B266" s="195">
        <v>0.66284074605451937</v>
      </c>
      <c r="C266" s="195">
        <v>0.24533715925394547</v>
      </c>
      <c r="D266" s="195">
        <v>1.721664275466284E-2</v>
      </c>
      <c r="E266" s="195">
        <v>7.4605451936872305E-2</v>
      </c>
      <c r="F266" s="194">
        <v>1</v>
      </c>
      <c r="G266" s="196">
        <v>697</v>
      </c>
      <c r="H266" s="195">
        <v>0.44058154235145386</v>
      </c>
      <c r="M266" s="195">
        <v>0.627</v>
      </c>
      <c r="N266" s="195">
        <v>0.69699999999999995</v>
      </c>
      <c r="O266" s="195">
        <v>0.215</v>
      </c>
      <c r="P266" s="195">
        <v>0.27900000000000003</v>
      </c>
      <c r="Q266" s="195">
        <v>0.01</v>
      </c>
      <c r="R266" s="195">
        <v>0.03</v>
      </c>
      <c r="S266" s="195">
        <v>5.7000000000000002E-2</v>
      </c>
      <c r="T266" s="195">
        <v>9.7000000000000003E-2</v>
      </c>
      <c r="U266" s="195"/>
      <c r="V266" s="195"/>
      <c r="W266" s="195"/>
      <c r="X266" s="195"/>
      <c r="Y266" s="195"/>
      <c r="Z266" s="195"/>
      <c r="AA266" s="195"/>
      <c r="AB266" s="195"/>
      <c r="AC266" s="12"/>
    </row>
    <row r="267" spans="1:29" x14ac:dyDescent="0.25">
      <c r="A267" s="94" t="s">
        <v>2160</v>
      </c>
      <c r="B267" s="195">
        <v>0.49084249084249082</v>
      </c>
      <c r="C267" s="195">
        <v>0.31501831501831501</v>
      </c>
      <c r="D267" s="195">
        <v>4.3956043956043959E-2</v>
      </c>
      <c r="E267" s="195">
        <v>0.15018315018315018</v>
      </c>
      <c r="F267" s="194">
        <v>1</v>
      </c>
      <c r="G267" s="196">
        <v>546</v>
      </c>
      <c r="H267" s="195">
        <v>0.47109577221742882</v>
      </c>
      <c r="M267" s="195">
        <v>0.44900000000000001</v>
      </c>
      <c r="N267" s="195">
        <v>0.53300000000000003</v>
      </c>
      <c r="O267" s="195">
        <v>0.27700000000000002</v>
      </c>
      <c r="P267" s="195">
        <v>0.35499999999999998</v>
      </c>
      <c r="Q267" s="195">
        <v>0.03</v>
      </c>
      <c r="R267" s="195">
        <v>6.5000000000000002E-2</v>
      </c>
      <c r="S267" s="195">
        <v>0.123</v>
      </c>
      <c r="T267" s="195">
        <v>0.183</v>
      </c>
      <c r="U267" s="195"/>
      <c r="V267" s="195"/>
      <c r="W267" s="195"/>
      <c r="X267" s="195"/>
      <c r="Y267" s="195"/>
      <c r="Z267" s="195"/>
      <c r="AA267" s="195"/>
      <c r="AB267" s="195"/>
      <c r="AC267" s="12"/>
    </row>
    <row r="268" spans="1:29" x14ac:dyDescent="0.25">
      <c r="A268" s="94" t="s">
        <v>2203</v>
      </c>
      <c r="B268" s="195">
        <v>0.45157384987893462</v>
      </c>
      <c r="C268" s="195">
        <v>0.42130750605326878</v>
      </c>
      <c r="D268" s="195">
        <v>3.5108958837772396E-2</v>
      </c>
      <c r="E268" s="195">
        <v>9.2009685230024216E-2</v>
      </c>
      <c r="F268" s="194">
        <v>1</v>
      </c>
      <c r="G268" s="196">
        <v>826</v>
      </c>
      <c r="H268" s="195">
        <v>0.47362385321100919</v>
      </c>
      <c r="M268" s="195">
        <v>0.41799999999999998</v>
      </c>
      <c r="N268" s="195">
        <v>0.48599999999999999</v>
      </c>
      <c r="O268" s="195">
        <v>0.38800000000000001</v>
      </c>
      <c r="P268" s="195">
        <v>0.45500000000000002</v>
      </c>
      <c r="Q268" s="195">
        <v>2.5000000000000001E-2</v>
      </c>
      <c r="R268" s="195">
        <v>0.05</v>
      </c>
      <c r="S268" s="195">
        <v>7.3999999999999996E-2</v>
      </c>
      <c r="T268" s="195">
        <v>0.114</v>
      </c>
      <c r="U268" s="195"/>
      <c r="V268" s="195"/>
      <c r="W268" s="195"/>
      <c r="X268" s="195"/>
      <c r="Y268" s="195"/>
      <c r="Z268" s="195"/>
      <c r="AA268" s="195"/>
      <c r="AB268" s="195"/>
      <c r="AC268" s="12"/>
    </row>
    <row r="269" spans="1:29" x14ac:dyDescent="0.25">
      <c r="A269" s="94" t="s">
        <v>2246</v>
      </c>
      <c r="B269" s="195">
        <v>0.60970608339029386</v>
      </c>
      <c r="C269" s="195">
        <v>0.29391660970608341</v>
      </c>
      <c r="D269" s="195">
        <v>1.77717019822283E-2</v>
      </c>
      <c r="E269" s="195">
        <v>7.8605604921394401E-2</v>
      </c>
      <c r="F269" s="194">
        <v>1</v>
      </c>
      <c r="G269" s="196">
        <v>1463</v>
      </c>
      <c r="H269" s="195">
        <v>0.41433021806853582</v>
      </c>
      <c r="M269" s="195">
        <v>0.58399999999999996</v>
      </c>
      <c r="N269" s="195">
        <v>0.63400000000000001</v>
      </c>
      <c r="O269" s="195">
        <v>0.27100000000000002</v>
      </c>
      <c r="P269" s="195">
        <v>0.318</v>
      </c>
      <c r="Q269" s="195">
        <v>1.2E-2</v>
      </c>
      <c r="R269" s="195">
        <v>2.5999999999999999E-2</v>
      </c>
      <c r="S269" s="195">
        <v>6.6000000000000003E-2</v>
      </c>
      <c r="T269" s="195">
        <v>9.4E-2</v>
      </c>
      <c r="U269" s="195"/>
      <c r="V269" s="195"/>
      <c r="W269" s="195"/>
      <c r="X269" s="195"/>
      <c r="Y269" s="195"/>
      <c r="Z269" s="195"/>
      <c r="AA269" s="195"/>
      <c r="AB269" s="195"/>
      <c r="AC269" s="12"/>
    </row>
    <row r="270" spans="1:29" x14ac:dyDescent="0.25">
      <c r="A270" s="94" t="s">
        <v>2289</v>
      </c>
      <c r="B270" s="195">
        <v>0.57887700534759357</v>
      </c>
      <c r="C270" s="195">
        <v>0.31283422459893045</v>
      </c>
      <c r="D270" s="195">
        <v>1.3368983957219251E-2</v>
      </c>
      <c r="E270" s="195">
        <v>9.4919786096256689E-2</v>
      </c>
      <c r="F270" s="194">
        <v>1</v>
      </c>
      <c r="G270" s="196">
        <v>748</v>
      </c>
      <c r="H270" s="195">
        <v>0.46662507797878977</v>
      </c>
      <c r="M270" s="195">
        <v>0.54300000000000004</v>
      </c>
      <c r="N270" s="195">
        <v>0.61399999999999999</v>
      </c>
      <c r="O270" s="195">
        <v>0.28100000000000003</v>
      </c>
      <c r="P270" s="195">
        <v>0.34699999999999998</v>
      </c>
      <c r="Q270" s="195">
        <v>7.0000000000000001E-3</v>
      </c>
      <c r="R270" s="195">
        <v>2.4E-2</v>
      </c>
      <c r="S270" s="195">
        <v>7.5999999999999998E-2</v>
      </c>
      <c r="T270" s="195">
        <v>0.11799999999999999</v>
      </c>
      <c r="U270" s="195"/>
      <c r="V270" s="195"/>
      <c r="W270" s="195"/>
      <c r="X270" s="195"/>
      <c r="Y270" s="195"/>
      <c r="Z270" s="195"/>
      <c r="AA270" s="195"/>
      <c r="AB270" s="195"/>
      <c r="AC270" s="12"/>
    </row>
    <row r="271" spans="1:29" x14ac:dyDescent="0.25">
      <c r="A271" s="94" t="s">
        <v>1516</v>
      </c>
      <c r="B271" s="195">
        <v>0.67319602477315277</v>
      </c>
      <c r="C271" s="195">
        <v>0.21057179893417832</v>
      </c>
      <c r="D271" s="195">
        <v>4.0184358346536081E-2</v>
      </c>
      <c r="E271" s="195">
        <v>7.6047817946132801E-2</v>
      </c>
      <c r="F271" s="194">
        <v>1</v>
      </c>
      <c r="G271" s="196">
        <v>6943</v>
      </c>
      <c r="H271" s="195">
        <v>0.35871867734435547</v>
      </c>
      <c r="M271" s="195">
        <v>0.66200000000000003</v>
      </c>
      <c r="N271" s="195">
        <v>0.68400000000000005</v>
      </c>
      <c r="O271" s="195">
        <v>0.20100000000000001</v>
      </c>
      <c r="P271" s="195">
        <v>0.22</v>
      </c>
      <c r="Q271" s="195">
        <v>3.5999999999999997E-2</v>
      </c>
      <c r="R271" s="195">
        <v>4.4999999999999998E-2</v>
      </c>
      <c r="S271" s="195">
        <v>7.0000000000000007E-2</v>
      </c>
      <c r="T271" s="195">
        <v>8.3000000000000004E-2</v>
      </c>
      <c r="U271" s="195"/>
      <c r="V271" s="195"/>
      <c r="W271" s="195"/>
      <c r="X271" s="195"/>
      <c r="Y271" s="195"/>
      <c r="Z271" s="195"/>
      <c r="AA271" s="195"/>
      <c r="AB271" s="195"/>
      <c r="AC271" s="12"/>
    </row>
    <row r="272" spans="1:29" x14ac:dyDescent="0.25">
      <c r="A272" s="94" t="s">
        <v>1559</v>
      </c>
      <c r="B272" s="195">
        <v>0.5123986095017381</v>
      </c>
      <c r="C272" s="195">
        <v>0.19837775202780997</v>
      </c>
      <c r="D272" s="195">
        <v>0.13279258400926999</v>
      </c>
      <c r="E272" s="195">
        <v>0.15643105446118191</v>
      </c>
      <c r="F272" s="194">
        <v>1</v>
      </c>
      <c r="G272" s="196">
        <v>8630</v>
      </c>
      <c r="H272" s="195">
        <v>0.36642323369565216</v>
      </c>
      <c r="M272" s="195">
        <v>0.502</v>
      </c>
      <c r="N272" s="195">
        <v>0.52300000000000002</v>
      </c>
      <c r="O272" s="195">
        <v>0.19</v>
      </c>
      <c r="P272" s="195">
        <v>0.20699999999999999</v>
      </c>
      <c r="Q272" s="195">
        <v>0.126</v>
      </c>
      <c r="R272" s="195">
        <v>0.14000000000000001</v>
      </c>
      <c r="S272" s="195">
        <v>0.14899999999999999</v>
      </c>
      <c r="T272" s="195">
        <v>0.16400000000000001</v>
      </c>
      <c r="U272" s="195"/>
      <c r="V272" s="195"/>
      <c r="W272" s="195"/>
      <c r="X272" s="195"/>
      <c r="Y272" s="195"/>
      <c r="Z272" s="195"/>
      <c r="AA272" s="195"/>
      <c r="AB272" s="195"/>
      <c r="AC272" s="12"/>
    </row>
    <row r="273" spans="1:29" x14ac:dyDescent="0.25">
      <c r="A273" s="94" t="s">
        <v>1602</v>
      </c>
      <c r="B273" s="195">
        <v>0.65198537539324886</v>
      </c>
      <c r="C273" s="195">
        <v>0.2573760734631409</v>
      </c>
      <c r="D273" s="195">
        <v>6.206955190885129E-3</v>
      </c>
      <c r="E273" s="195">
        <v>8.4431595952725105E-2</v>
      </c>
      <c r="F273" s="194">
        <v>1</v>
      </c>
      <c r="G273" s="196">
        <v>11761</v>
      </c>
      <c r="H273" s="195">
        <v>0.35595169637722829</v>
      </c>
      <c r="M273" s="195">
        <v>0.64300000000000002</v>
      </c>
      <c r="N273" s="195">
        <v>0.66100000000000003</v>
      </c>
      <c r="O273" s="195">
        <v>0.25</v>
      </c>
      <c r="P273" s="195">
        <v>0.26500000000000001</v>
      </c>
      <c r="Q273" s="195">
        <v>5.0000000000000001E-3</v>
      </c>
      <c r="R273" s="195">
        <v>8.0000000000000002E-3</v>
      </c>
      <c r="S273" s="195">
        <v>0.08</v>
      </c>
      <c r="T273" s="195">
        <v>0.09</v>
      </c>
      <c r="U273" s="195"/>
      <c r="V273" s="195"/>
      <c r="W273" s="195"/>
      <c r="X273" s="195"/>
      <c r="Y273" s="195"/>
      <c r="Z273" s="195"/>
      <c r="AA273" s="195"/>
      <c r="AB273" s="195"/>
      <c r="AC273" s="12"/>
    </row>
    <row r="274" spans="1:29" x14ac:dyDescent="0.25">
      <c r="A274" s="94" t="s">
        <v>1645</v>
      </c>
      <c r="B274" s="195">
        <v>0.5547290116896918</v>
      </c>
      <c r="C274" s="195">
        <v>0.28267800212539851</v>
      </c>
      <c r="D274" s="195">
        <v>8.8735387885228487E-2</v>
      </c>
      <c r="E274" s="195">
        <v>7.3857598299681193E-2</v>
      </c>
      <c r="F274" s="194">
        <v>1</v>
      </c>
      <c r="G274" s="196">
        <v>3764</v>
      </c>
      <c r="H274" s="195">
        <v>0.37989503431570448</v>
      </c>
      <c r="M274" s="195">
        <v>0.53900000000000003</v>
      </c>
      <c r="N274" s="195">
        <v>0.57099999999999995</v>
      </c>
      <c r="O274" s="195">
        <v>0.26900000000000002</v>
      </c>
      <c r="P274" s="195">
        <v>0.29699999999999999</v>
      </c>
      <c r="Q274" s="195">
        <v>0.08</v>
      </c>
      <c r="R274" s="195">
        <v>9.8000000000000004E-2</v>
      </c>
      <c r="S274" s="195">
        <v>6.6000000000000003E-2</v>
      </c>
      <c r="T274" s="195">
        <v>8.3000000000000004E-2</v>
      </c>
      <c r="U274" s="195"/>
      <c r="V274" s="195"/>
      <c r="W274" s="195"/>
      <c r="X274" s="195"/>
      <c r="Y274" s="195"/>
      <c r="Z274" s="195"/>
      <c r="AA274" s="195"/>
      <c r="AB274" s="195"/>
      <c r="AC274" s="12"/>
    </row>
    <row r="275" spans="1:29" x14ac:dyDescent="0.25">
      <c r="A275" s="94" t="s">
        <v>1688</v>
      </c>
      <c r="B275" s="195">
        <v>0.82958801498127344</v>
      </c>
      <c r="C275" s="195">
        <v>0.12011771000535046</v>
      </c>
      <c r="D275" s="195">
        <v>7.2231139646869984E-3</v>
      </c>
      <c r="E275" s="195">
        <v>4.307116104868914E-2</v>
      </c>
      <c r="F275" s="194">
        <v>1</v>
      </c>
      <c r="G275" s="196">
        <v>3738</v>
      </c>
      <c r="H275" s="195">
        <v>0.37316561844863733</v>
      </c>
      <c r="M275" s="195">
        <v>0.81699999999999995</v>
      </c>
      <c r="N275" s="195">
        <v>0.84099999999999997</v>
      </c>
      <c r="O275" s="195">
        <v>0.11</v>
      </c>
      <c r="P275" s="195">
        <v>0.13100000000000001</v>
      </c>
      <c r="Q275" s="195">
        <v>5.0000000000000001E-3</v>
      </c>
      <c r="R275" s="195">
        <v>0.01</v>
      </c>
      <c r="S275" s="195">
        <v>3.6999999999999998E-2</v>
      </c>
      <c r="T275" s="195">
        <v>0.05</v>
      </c>
      <c r="U275" s="195"/>
      <c r="V275" s="195"/>
      <c r="W275" s="195"/>
      <c r="X275" s="195"/>
      <c r="Y275" s="195"/>
      <c r="Z275" s="195"/>
      <c r="AA275" s="195"/>
      <c r="AB275" s="195"/>
      <c r="AC275" s="12"/>
    </row>
    <row r="276" spans="1:29" x14ac:dyDescent="0.25">
      <c r="A276" s="94" t="s">
        <v>1731</v>
      </c>
      <c r="B276" s="195">
        <v>0.63157894736842102</v>
      </c>
      <c r="C276" s="195">
        <v>0.27964761689631806</v>
      </c>
      <c r="D276" s="195">
        <v>2.7106392590919359E-2</v>
      </c>
      <c r="E276" s="195">
        <v>6.1667043144341543E-2</v>
      </c>
      <c r="F276" s="194">
        <v>1</v>
      </c>
      <c r="G276" s="196">
        <v>4427</v>
      </c>
      <c r="H276" s="195">
        <v>0.37491531165311653</v>
      </c>
      <c r="M276" s="195">
        <v>0.61699999999999999</v>
      </c>
      <c r="N276" s="195">
        <v>0.64600000000000002</v>
      </c>
      <c r="O276" s="195">
        <v>0.26700000000000002</v>
      </c>
      <c r="P276" s="195">
        <v>0.29299999999999998</v>
      </c>
      <c r="Q276" s="195">
        <v>2.3E-2</v>
      </c>
      <c r="R276" s="195">
        <v>3.2000000000000001E-2</v>
      </c>
      <c r="S276" s="195">
        <v>5.5E-2</v>
      </c>
      <c r="T276" s="195">
        <v>6.9000000000000006E-2</v>
      </c>
      <c r="U276" s="195"/>
      <c r="V276" s="195"/>
      <c r="W276" s="195"/>
      <c r="X276" s="195"/>
      <c r="Y276" s="195"/>
      <c r="Z276" s="195"/>
      <c r="AA276" s="195"/>
      <c r="AB276" s="195"/>
      <c r="AC276" s="12"/>
    </row>
    <row r="277" spans="1:29" x14ac:dyDescent="0.25">
      <c r="A277" s="94" t="s">
        <v>1774</v>
      </c>
      <c r="B277" s="195">
        <v>0.77617713752167539</v>
      </c>
      <c r="C277" s="195">
        <v>0.11337868480725624</v>
      </c>
      <c r="D277" s="195">
        <v>2.7077497665732961E-2</v>
      </c>
      <c r="E277" s="195">
        <v>8.3366680005335467E-2</v>
      </c>
      <c r="F277" s="194">
        <v>1</v>
      </c>
      <c r="G277" s="196">
        <v>7497</v>
      </c>
      <c r="H277" s="195">
        <v>0.37601564851038216</v>
      </c>
      <c r="M277" s="195">
        <v>0.76700000000000002</v>
      </c>
      <c r="N277" s="195">
        <v>0.78500000000000003</v>
      </c>
      <c r="O277" s="195">
        <v>0.106</v>
      </c>
      <c r="P277" s="195">
        <v>0.121</v>
      </c>
      <c r="Q277" s="195">
        <v>2.4E-2</v>
      </c>
      <c r="R277" s="195">
        <v>3.1E-2</v>
      </c>
      <c r="S277" s="195">
        <v>7.6999999999999999E-2</v>
      </c>
      <c r="T277" s="195">
        <v>0.09</v>
      </c>
      <c r="U277" s="195"/>
      <c r="V277" s="195"/>
      <c r="W277" s="195"/>
      <c r="X277" s="195"/>
      <c r="Y277" s="195"/>
      <c r="Z277" s="195"/>
      <c r="AA277" s="195"/>
      <c r="AB277" s="195"/>
      <c r="AC277" s="12"/>
    </row>
    <row r="278" spans="1:29" x14ac:dyDescent="0.25">
      <c r="A278" s="94" t="s">
        <v>1817</v>
      </c>
      <c r="B278" s="195">
        <v>0.86069176380661183</v>
      </c>
      <c r="C278" s="195">
        <v>1.8154022549206957E-2</v>
      </c>
      <c r="D278" s="195">
        <v>1.910949742021785E-2</v>
      </c>
      <c r="E278" s="195">
        <v>0.10204471622396331</v>
      </c>
      <c r="F278" s="194">
        <v>1</v>
      </c>
      <c r="G278" s="196">
        <v>5233</v>
      </c>
      <c r="H278" s="195">
        <v>0.40755451713395641</v>
      </c>
      <c r="M278" s="195">
        <v>0.85099999999999998</v>
      </c>
      <c r="N278" s="195">
        <v>0.87</v>
      </c>
      <c r="O278" s="195">
        <v>1.4999999999999999E-2</v>
      </c>
      <c r="P278" s="195">
        <v>2.1999999999999999E-2</v>
      </c>
      <c r="Q278" s="195">
        <v>1.6E-2</v>
      </c>
      <c r="R278" s="195">
        <v>2.3E-2</v>
      </c>
      <c r="S278" s="195">
        <v>9.4E-2</v>
      </c>
      <c r="T278" s="195">
        <v>0.111</v>
      </c>
      <c r="U278" s="195"/>
      <c r="V278" s="195"/>
      <c r="W278" s="195"/>
      <c r="X278" s="195"/>
      <c r="Y278" s="195"/>
      <c r="Z278" s="195"/>
      <c r="AA278" s="195"/>
      <c r="AB278" s="195"/>
      <c r="AC278" s="12"/>
    </row>
    <row r="279" spans="1:29" x14ac:dyDescent="0.25">
      <c r="A279" s="94" t="s">
        <v>1860</v>
      </c>
      <c r="B279" s="195">
        <v>0.85335589396503098</v>
      </c>
      <c r="C279" s="195">
        <v>4.0045121263395378E-2</v>
      </c>
      <c r="D279" s="195">
        <v>1.7484489565707841E-2</v>
      </c>
      <c r="E279" s="195">
        <v>8.9114495205865771E-2</v>
      </c>
      <c r="F279" s="194">
        <v>1</v>
      </c>
      <c r="G279" s="196">
        <v>5319</v>
      </c>
      <c r="H279" s="195">
        <v>0.39602412329685055</v>
      </c>
      <c r="M279" s="195">
        <v>0.84399999999999997</v>
      </c>
      <c r="N279" s="195">
        <v>0.86299999999999999</v>
      </c>
      <c r="O279" s="195">
        <v>3.5000000000000003E-2</v>
      </c>
      <c r="P279" s="195">
        <v>4.5999999999999999E-2</v>
      </c>
      <c r="Q279" s="195">
        <v>1.4E-2</v>
      </c>
      <c r="R279" s="195">
        <v>2.1000000000000001E-2</v>
      </c>
      <c r="S279" s="195">
        <v>8.2000000000000003E-2</v>
      </c>
      <c r="T279" s="195">
        <v>9.7000000000000003E-2</v>
      </c>
      <c r="U279" s="195"/>
      <c r="V279" s="195"/>
      <c r="W279" s="195"/>
      <c r="X279" s="195"/>
      <c r="Y279" s="195"/>
      <c r="Z279" s="195"/>
      <c r="AA279" s="195"/>
      <c r="AB279" s="195"/>
      <c r="AC279" s="12"/>
    </row>
    <row r="280" spans="1:29" x14ac:dyDescent="0.25">
      <c r="A280" s="94" t="s">
        <v>1903</v>
      </c>
      <c r="B280" s="195">
        <v>0.60173948220064721</v>
      </c>
      <c r="C280" s="195">
        <v>0.25718042071197411</v>
      </c>
      <c r="D280" s="195">
        <v>6.4522653721682852E-2</v>
      </c>
      <c r="E280" s="195">
        <v>7.6557443365695796E-2</v>
      </c>
      <c r="F280" s="194">
        <v>1</v>
      </c>
      <c r="G280" s="196">
        <v>9888</v>
      </c>
      <c r="H280" s="195">
        <v>0.36489777843383275</v>
      </c>
      <c r="M280" s="195">
        <v>0.59199999999999997</v>
      </c>
      <c r="N280" s="195">
        <v>0.61099999999999999</v>
      </c>
      <c r="O280" s="195">
        <v>0.249</v>
      </c>
      <c r="P280" s="195">
        <v>0.26600000000000001</v>
      </c>
      <c r="Q280" s="195">
        <v>0.06</v>
      </c>
      <c r="R280" s="195">
        <v>7.0000000000000007E-2</v>
      </c>
      <c r="S280" s="195">
        <v>7.0999999999999994E-2</v>
      </c>
      <c r="T280" s="195">
        <v>8.2000000000000003E-2</v>
      </c>
      <c r="U280" s="195"/>
      <c r="V280" s="195"/>
      <c r="W280" s="195"/>
      <c r="X280" s="195"/>
      <c r="Y280" s="195"/>
      <c r="Z280" s="195"/>
      <c r="AA280" s="195"/>
      <c r="AB280" s="195"/>
      <c r="AC280" s="12"/>
    </row>
    <row r="281" spans="1:29" x14ac:dyDescent="0.25">
      <c r="A281" s="94" t="s">
        <v>1946</v>
      </c>
      <c r="B281" s="195">
        <v>0.46143545795393681</v>
      </c>
      <c r="C281" s="195">
        <v>0.48527048741296197</v>
      </c>
      <c r="D281" s="195">
        <v>6.9630423138725226E-3</v>
      </c>
      <c r="E281" s="195">
        <v>4.6331012319228711E-2</v>
      </c>
      <c r="F281" s="194">
        <v>1</v>
      </c>
      <c r="G281" s="196">
        <v>3734</v>
      </c>
      <c r="H281" s="195">
        <v>0.34676820208023773</v>
      </c>
      <c r="M281" s="195">
        <v>0.44500000000000001</v>
      </c>
      <c r="N281" s="195">
        <v>0.47699999999999998</v>
      </c>
      <c r="O281" s="195">
        <v>0.46899999999999997</v>
      </c>
      <c r="P281" s="195">
        <v>0.501</v>
      </c>
      <c r="Q281" s="195">
        <v>5.0000000000000001E-3</v>
      </c>
      <c r="R281" s="195">
        <v>0.01</v>
      </c>
      <c r="S281" s="195">
        <v>0.04</v>
      </c>
      <c r="T281" s="195">
        <v>5.3999999999999999E-2</v>
      </c>
      <c r="U281" s="195"/>
      <c r="V281" s="195"/>
      <c r="W281" s="195"/>
      <c r="X281" s="195"/>
      <c r="Y281" s="195"/>
      <c r="Z281" s="195"/>
      <c r="AA281" s="195"/>
      <c r="AB281" s="195"/>
      <c r="AC281" s="12"/>
    </row>
    <row r="282" spans="1:29" x14ac:dyDescent="0.25">
      <c r="A282" s="94" t="s">
        <v>1989</v>
      </c>
      <c r="B282" s="195">
        <v>0.61420639479226502</v>
      </c>
      <c r="C282" s="195">
        <v>0.28757419107792459</v>
      </c>
      <c r="D282" s="195">
        <v>1.1296189929159487E-2</v>
      </c>
      <c r="E282" s="195">
        <v>8.6923224200650961E-2</v>
      </c>
      <c r="F282" s="194">
        <v>1</v>
      </c>
      <c r="G282" s="196">
        <v>5223</v>
      </c>
      <c r="H282" s="195">
        <v>0.37000566732785489</v>
      </c>
      <c r="M282" s="195">
        <v>0.60099999999999998</v>
      </c>
      <c r="N282" s="195">
        <v>0.627</v>
      </c>
      <c r="O282" s="195">
        <v>0.27500000000000002</v>
      </c>
      <c r="P282" s="195">
        <v>0.3</v>
      </c>
      <c r="Q282" s="195">
        <v>8.9999999999999993E-3</v>
      </c>
      <c r="R282" s="195">
        <v>1.4999999999999999E-2</v>
      </c>
      <c r="S282" s="195">
        <v>0.08</v>
      </c>
      <c r="T282" s="195">
        <v>9.5000000000000001E-2</v>
      </c>
      <c r="U282" s="195"/>
      <c r="V282" s="195"/>
      <c r="W282" s="195"/>
      <c r="X282" s="195"/>
      <c r="Y282" s="195"/>
      <c r="Z282" s="195"/>
      <c r="AA282" s="195"/>
      <c r="AB282" s="195"/>
      <c r="AC282" s="12"/>
    </row>
    <row r="283" spans="1:29" x14ac:dyDescent="0.25">
      <c r="A283" s="94" t="s">
        <v>2032</v>
      </c>
      <c r="B283" s="195">
        <v>0.87850775833608452</v>
      </c>
      <c r="C283" s="195">
        <v>1.6507098052162428E-2</v>
      </c>
      <c r="D283" s="195">
        <v>2.7071640805546384E-2</v>
      </c>
      <c r="E283" s="195">
        <v>7.7913502806206666E-2</v>
      </c>
      <c r="F283" s="194">
        <v>1</v>
      </c>
      <c r="G283" s="196">
        <v>3029</v>
      </c>
      <c r="H283" s="195">
        <v>0.38898163606010017</v>
      </c>
      <c r="M283" s="195">
        <v>0.86599999999999999</v>
      </c>
      <c r="N283" s="195">
        <v>0.89</v>
      </c>
      <c r="O283" s="195">
        <v>1.2999999999999999E-2</v>
      </c>
      <c r="P283" s="195">
        <v>2.1999999999999999E-2</v>
      </c>
      <c r="Q283" s="195">
        <v>2.1999999999999999E-2</v>
      </c>
      <c r="R283" s="195">
        <v>3.3000000000000002E-2</v>
      </c>
      <c r="S283" s="195">
        <v>6.9000000000000006E-2</v>
      </c>
      <c r="T283" s="195">
        <v>8.7999999999999995E-2</v>
      </c>
      <c r="U283" s="195"/>
      <c r="V283" s="195"/>
      <c r="W283" s="195"/>
      <c r="X283" s="195"/>
      <c r="Y283" s="195"/>
      <c r="Z283" s="195"/>
      <c r="AA283" s="195"/>
      <c r="AB283" s="195"/>
      <c r="AC283" s="12"/>
    </row>
    <row r="284" spans="1:29" x14ac:dyDescent="0.25">
      <c r="A284" s="94" t="s">
        <v>2075</v>
      </c>
      <c r="B284" s="195">
        <v>0.56091829356471434</v>
      </c>
      <c r="C284" s="195">
        <v>0.22288503253796096</v>
      </c>
      <c r="D284" s="195">
        <v>0.10394070860448301</v>
      </c>
      <c r="E284" s="195">
        <v>0.11225596529284165</v>
      </c>
      <c r="F284" s="194">
        <v>1</v>
      </c>
      <c r="G284" s="196">
        <v>5532</v>
      </c>
      <c r="H284" s="195">
        <v>0.395368782161235</v>
      </c>
      <c r="M284" s="195">
        <v>0.54800000000000004</v>
      </c>
      <c r="N284" s="195">
        <v>0.57399999999999995</v>
      </c>
      <c r="O284" s="195">
        <v>0.21199999999999999</v>
      </c>
      <c r="P284" s="195">
        <v>0.23400000000000001</v>
      </c>
      <c r="Q284" s="195">
        <v>9.6000000000000002E-2</v>
      </c>
      <c r="R284" s="195">
        <v>0.112</v>
      </c>
      <c r="S284" s="195">
        <v>0.104</v>
      </c>
      <c r="T284" s="195">
        <v>0.121</v>
      </c>
      <c r="U284" s="195"/>
      <c r="V284" s="195"/>
      <c r="W284" s="195"/>
      <c r="X284" s="195"/>
      <c r="Y284" s="195"/>
      <c r="Z284" s="195"/>
      <c r="AA284" s="195"/>
      <c r="AB284" s="195"/>
      <c r="AC284" s="12"/>
    </row>
    <row r="285" spans="1:29" x14ac:dyDescent="0.25">
      <c r="A285" s="94" t="s">
        <v>2118</v>
      </c>
      <c r="B285" s="195">
        <v>0.70208833856958053</v>
      </c>
      <c r="C285" s="195">
        <v>0.19146183699870634</v>
      </c>
      <c r="D285" s="195">
        <v>1.6263167621511736E-2</v>
      </c>
      <c r="E285" s="195">
        <v>9.0186656810201438E-2</v>
      </c>
      <c r="F285" s="194">
        <v>1</v>
      </c>
      <c r="G285" s="196">
        <v>5411</v>
      </c>
      <c r="H285" s="195">
        <v>0.35896245190394055</v>
      </c>
      <c r="M285" s="195">
        <v>0.69</v>
      </c>
      <c r="N285" s="195">
        <v>0.71399999999999997</v>
      </c>
      <c r="O285" s="195">
        <v>0.18099999999999999</v>
      </c>
      <c r="P285" s="195">
        <v>0.20200000000000001</v>
      </c>
      <c r="Q285" s="195">
        <v>1.2999999999999999E-2</v>
      </c>
      <c r="R285" s="195">
        <v>0.02</v>
      </c>
      <c r="S285" s="195">
        <v>8.3000000000000004E-2</v>
      </c>
      <c r="T285" s="195">
        <v>9.8000000000000004E-2</v>
      </c>
      <c r="U285" s="195"/>
      <c r="V285" s="195"/>
      <c r="W285" s="195"/>
      <c r="X285" s="195"/>
      <c r="Y285" s="195"/>
      <c r="Z285" s="195"/>
      <c r="AA285" s="195"/>
      <c r="AB285" s="195"/>
      <c r="AC285" s="12"/>
    </row>
    <row r="286" spans="1:29" x14ac:dyDescent="0.25">
      <c r="A286" s="94" t="s">
        <v>2161</v>
      </c>
      <c r="B286" s="195">
        <v>0.5793579357935793</v>
      </c>
      <c r="C286" s="195">
        <v>0.30903090309030901</v>
      </c>
      <c r="D286" s="195">
        <v>2.1002100210021003E-2</v>
      </c>
      <c r="E286" s="195">
        <v>9.060906090609061E-2</v>
      </c>
      <c r="F286" s="194">
        <v>1</v>
      </c>
      <c r="G286" s="196">
        <v>3333</v>
      </c>
      <c r="H286" s="195">
        <v>0.33844435418359059</v>
      </c>
      <c r="M286" s="195">
        <v>0.56299999999999994</v>
      </c>
      <c r="N286" s="195">
        <v>0.59599999999999997</v>
      </c>
      <c r="O286" s="195">
        <v>0.29399999999999998</v>
      </c>
      <c r="P286" s="195">
        <v>0.32500000000000001</v>
      </c>
      <c r="Q286" s="195">
        <v>1.7000000000000001E-2</v>
      </c>
      <c r="R286" s="195">
        <v>2.5999999999999999E-2</v>
      </c>
      <c r="S286" s="195">
        <v>8.1000000000000003E-2</v>
      </c>
      <c r="T286" s="195">
        <v>0.10100000000000001</v>
      </c>
      <c r="U286" s="195"/>
      <c r="V286" s="195"/>
      <c r="W286" s="195"/>
      <c r="X286" s="195"/>
      <c r="Y286" s="195"/>
      <c r="Z286" s="195"/>
      <c r="AA286" s="195"/>
      <c r="AB286" s="195"/>
      <c r="AC286" s="12"/>
    </row>
    <row r="287" spans="1:29" x14ac:dyDescent="0.25">
      <c r="A287" s="94" t="s">
        <v>2204</v>
      </c>
      <c r="B287" s="195">
        <v>0.54846198491004061</v>
      </c>
      <c r="C287" s="195">
        <v>0.33933062487908688</v>
      </c>
      <c r="D287" s="195">
        <v>3.3081834010446898E-2</v>
      </c>
      <c r="E287" s="195">
        <v>7.912555620042562E-2</v>
      </c>
      <c r="F287" s="194">
        <v>1</v>
      </c>
      <c r="G287" s="196">
        <v>5169</v>
      </c>
      <c r="H287" s="195">
        <v>0.36522292093549069</v>
      </c>
      <c r="M287" s="195">
        <v>0.53500000000000003</v>
      </c>
      <c r="N287" s="195">
        <v>0.56200000000000006</v>
      </c>
      <c r="O287" s="195">
        <v>0.32700000000000001</v>
      </c>
      <c r="P287" s="195">
        <v>0.35199999999999998</v>
      </c>
      <c r="Q287" s="195">
        <v>2.9000000000000001E-2</v>
      </c>
      <c r="R287" s="195">
        <v>3.7999999999999999E-2</v>
      </c>
      <c r="S287" s="195">
        <v>7.1999999999999995E-2</v>
      </c>
      <c r="T287" s="195">
        <v>8.6999999999999994E-2</v>
      </c>
      <c r="U287" s="195"/>
      <c r="V287" s="195"/>
      <c r="W287" s="195"/>
      <c r="X287" s="195"/>
      <c r="Y287" s="195"/>
      <c r="Z287" s="195"/>
      <c r="AA287" s="195"/>
      <c r="AB287" s="195"/>
      <c r="AC287" s="12"/>
    </row>
    <row r="288" spans="1:29" x14ac:dyDescent="0.25">
      <c r="A288" s="94" t="s">
        <v>2247</v>
      </c>
      <c r="B288" s="195">
        <v>0.72072641850379471</v>
      </c>
      <c r="C288" s="195">
        <v>0.20762558727864114</v>
      </c>
      <c r="D288" s="195">
        <v>1.4636790748102639E-2</v>
      </c>
      <c r="E288" s="195">
        <v>5.7011203469461508E-2</v>
      </c>
      <c r="F288" s="194">
        <v>1</v>
      </c>
      <c r="G288" s="196">
        <v>11068</v>
      </c>
      <c r="H288" s="195">
        <v>0.34245049504950498</v>
      </c>
      <c r="M288" s="195">
        <v>0.71199999999999997</v>
      </c>
      <c r="N288" s="195">
        <v>0.72899999999999998</v>
      </c>
      <c r="O288" s="195">
        <v>0.2</v>
      </c>
      <c r="P288" s="195">
        <v>0.215</v>
      </c>
      <c r="Q288" s="195">
        <v>1.2999999999999999E-2</v>
      </c>
      <c r="R288" s="195">
        <v>1.7000000000000001E-2</v>
      </c>
      <c r="S288" s="195">
        <v>5.2999999999999999E-2</v>
      </c>
      <c r="T288" s="195">
        <v>6.0999999999999999E-2</v>
      </c>
      <c r="U288" s="195"/>
      <c r="V288" s="195"/>
      <c r="W288" s="195"/>
      <c r="X288" s="195"/>
      <c r="Y288" s="195"/>
      <c r="Z288" s="195"/>
      <c r="AA288" s="195"/>
      <c r="AB288" s="195"/>
      <c r="AC288" s="12"/>
    </row>
    <row r="289" spans="1:29" x14ac:dyDescent="0.25">
      <c r="A289" s="94" t="s">
        <v>2290</v>
      </c>
      <c r="B289" s="195">
        <v>0.68477925285581964</v>
      </c>
      <c r="C289" s="195">
        <v>0.21410929299166409</v>
      </c>
      <c r="D289" s="195">
        <v>2.037665946279716E-2</v>
      </c>
      <c r="E289" s="195">
        <v>8.0734794689719044E-2</v>
      </c>
      <c r="F289" s="194">
        <v>1</v>
      </c>
      <c r="G289" s="196">
        <v>6478</v>
      </c>
      <c r="H289" s="195">
        <v>0.38099158971946129</v>
      </c>
      <c r="M289" s="195">
        <v>0.67300000000000004</v>
      </c>
      <c r="N289" s="195">
        <v>0.69599999999999995</v>
      </c>
      <c r="O289" s="195">
        <v>0.20399999999999999</v>
      </c>
      <c r="P289" s="195">
        <v>0.224</v>
      </c>
      <c r="Q289" s="195">
        <v>1.7000000000000001E-2</v>
      </c>
      <c r="R289" s="195">
        <v>2.4E-2</v>
      </c>
      <c r="S289" s="195">
        <v>7.3999999999999996E-2</v>
      </c>
      <c r="T289" s="195">
        <v>8.7999999999999995E-2</v>
      </c>
      <c r="U289" s="195"/>
      <c r="V289" s="195"/>
      <c r="W289" s="195"/>
      <c r="X289" s="195"/>
      <c r="Y289" s="195"/>
      <c r="Z289" s="195"/>
      <c r="AA289" s="195"/>
      <c r="AB289" s="195"/>
      <c r="AC289" s="12"/>
    </row>
    <row r="290" spans="1:29" x14ac:dyDescent="0.25">
      <c r="A290" s="94" t="s">
        <v>1518</v>
      </c>
      <c r="B290" s="195">
        <v>0.57037037037037042</v>
      </c>
      <c r="C290" s="195">
        <v>0.17037037037037037</v>
      </c>
      <c r="D290" s="195">
        <v>7.407407407407407E-2</v>
      </c>
      <c r="E290" s="195">
        <v>0.18518518518518517</v>
      </c>
      <c r="F290" s="194">
        <v>1</v>
      </c>
      <c r="G290" s="196">
        <v>135</v>
      </c>
      <c r="H290" s="195">
        <v>2.6887074287990441E-2</v>
      </c>
      <c r="M290" s="195">
        <v>0.48599999999999999</v>
      </c>
      <c r="N290" s="195">
        <v>0.65100000000000002</v>
      </c>
      <c r="O290" s="195">
        <v>0.11600000000000001</v>
      </c>
      <c r="P290" s="195">
        <v>0.24299999999999999</v>
      </c>
      <c r="Q290" s="195">
        <v>4.1000000000000002E-2</v>
      </c>
      <c r="R290" s="195">
        <v>0.13100000000000001</v>
      </c>
      <c r="S290" s="195">
        <v>0.129</v>
      </c>
      <c r="T290" s="195">
        <v>0.25900000000000001</v>
      </c>
      <c r="U290" s="195"/>
      <c r="V290" s="195"/>
      <c r="W290" s="195"/>
      <c r="X290" s="195"/>
      <c r="Y290" s="195"/>
      <c r="Z290" s="195"/>
      <c r="AA290" s="195"/>
      <c r="AB290" s="195"/>
      <c r="AC290" s="12"/>
    </row>
    <row r="291" spans="1:29" x14ac:dyDescent="0.25">
      <c r="A291" s="94" t="s">
        <v>1561</v>
      </c>
      <c r="B291" s="195">
        <v>0.5</v>
      </c>
      <c r="C291" s="195">
        <v>0.16</v>
      </c>
      <c r="D291" s="195">
        <v>0.1</v>
      </c>
      <c r="E291" s="195">
        <v>0.24</v>
      </c>
      <c r="F291" s="194">
        <v>1</v>
      </c>
      <c r="G291" s="196">
        <v>150</v>
      </c>
      <c r="H291" s="195">
        <v>2.1557918942224776E-2</v>
      </c>
      <c r="M291" s="195">
        <v>0.42099999999999999</v>
      </c>
      <c r="N291" s="195">
        <v>0.57899999999999996</v>
      </c>
      <c r="O291" s="195">
        <v>0.11</v>
      </c>
      <c r="P291" s="195">
        <v>0.22700000000000001</v>
      </c>
      <c r="Q291" s="195">
        <v>6.2E-2</v>
      </c>
      <c r="R291" s="195">
        <v>0.158</v>
      </c>
      <c r="S291" s="195">
        <v>0.17899999999999999</v>
      </c>
      <c r="T291" s="195">
        <v>0.314</v>
      </c>
      <c r="U291" s="195"/>
      <c r="V291" s="195"/>
      <c r="W291" s="195"/>
      <c r="X291" s="195"/>
      <c r="Y291" s="195"/>
      <c r="Z291" s="195"/>
      <c r="AA291" s="195"/>
      <c r="AB291" s="195"/>
      <c r="AC291" s="12"/>
    </row>
    <row r="292" spans="1:29" x14ac:dyDescent="0.25">
      <c r="A292" s="94" t="s">
        <v>1604</v>
      </c>
      <c r="B292" s="195">
        <v>0.52197802197802201</v>
      </c>
      <c r="C292" s="195">
        <v>0.13736263736263737</v>
      </c>
      <c r="D292" s="195">
        <v>2.197802197802198E-2</v>
      </c>
      <c r="E292" s="195">
        <v>0.31868131868131866</v>
      </c>
      <c r="F292" s="194">
        <v>1</v>
      </c>
      <c r="G292" s="196">
        <v>182</v>
      </c>
      <c r="H292" s="195">
        <v>1.5244157802160985E-2</v>
      </c>
      <c r="M292" s="195">
        <v>0.45</v>
      </c>
      <c r="N292" s="195">
        <v>0.59299999999999997</v>
      </c>
      <c r="O292" s="195">
        <v>9.5000000000000001E-2</v>
      </c>
      <c r="P292" s="195">
        <v>0.19500000000000001</v>
      </c>
      <c r="Q292" s="195">
        <v>8.9999999999999993E-3</v>
      </c>
      <c r="R292" s="195">
        <v>5.5E-2</v>
      </c>
      <c r="S292" s="195">
        <v>0.255</v>
      </c>
      <c r="T292" s="195">
        <v>0.39</v>
      </c>
      <c r="U292" s="195"/>
      <c r="V292" s="195"/>
      <c r="W292" s="195"/>
      <c r="X292" s="195"/>
      <c r="Y292" s="195"/>
      <c r="Z292" s="195"/>
      <c r="AA292" s="195"/>
      <c r="AB292" s="195"/>
      <c r="AC292" s="12"/>
    </row>
    <row r="293" spans="1:29" x14ac:dyDescent="0.25">
      <c r="A293" s="94" t="s">
        <v>1776</v>
      </c>
      <c r="B293" s="195">
        <v>0.60550458715596334</v>
      </c>
      <c r="C293" s="195">
        <v>9.1743119266055051E-2</v>
      </c>
      <c r="D293" s="195">
        <v>3.669724770642202E-2</v>
      </c>
      <c r="E293" s="195">
        <v>0.26605504587155965</v>
      </c>
      <c r="F293" s="194">
        <v>1</v>
      </c>
      <c r="G293" s="196">
        <v>109</v>
      </c>
      <c r="H293" s="195">
        <v>2.6834071885770555E-2</v>
      </c>
      <c r="M293" s="195">
        <v>0.51200000000000001</v>
      </c>
      <c r="N293" s="195">
        <v>0.69199999999999995</v>
      </c>
      <c r="O293" s="195">
        <v>5.0999999999999997E-2</v>
      </c>
      <c r="P293" s="195">
        <v>0.161</v>
      </c>
      <c r="Q293" s="195">
        <v>1.4E-2</v>
      </c>
      <c r="R293" s="195">
        <v>9.0999999999999998E-2</v>
      </c>
      <c r="S293" s="195">
        <v>0.192</v>
      </c>
      <c r="T293" s="195">
        <v>0.35599999999999998</v>
      </c>
      <c r="U293" s="195"/>
      <c r="V293" s="195"/>
      <c r="W293" s="195"/>
      <c r="X293" s="195"/>
      <c r="Y293" s="195"/>
      <c r="Z293" s="195"/>
      <c r="AA293" s="195"/>
      <c r="AB293" s="195"/>
      <c r="AC293" s="12"/>
    </row>
    <row r="294" spans="1:29" x14ac:dyDescent="0.25">
      <c r="A294" s="94" t="s">
        <v>1862</v>
      </c>
      <c r="B294" s="195">
        <v>0.75624999999999998</v>
      </c>
      <c r="C294" s="195">
        <v>1.8749999999999999E-2</v>
      </c>
      <c r="D294" s="195">
        <v>8.1250000000000003E-2</v>
      </c>
      <c r="E294" s="195">
        <v>0.14374999999999999</v>
      </c>
      <c r="F294" s="194">
        <v>1</v>
      </c>
      <c r="G294" s="196">
        <v>160</v>
      </c>
      <c r="H294" s="195">
        <v>4.0640081280162561E-2</v>
      </c>
      <c r="M294" s="195">
        <v>0.68400000000000005</v>
      </c>
      <c r="N294" s="195">
        <v>0.81599999999999995</v>
      </c>
      <c r="O294" s="195">
        <v>6.0000000000000001E-3</v>
      </c>
      <c r="P294" s="195">
        <v>5.3999999999999999E-2</v>
      </c>
      <c r="Q294" s="195">
        <v>4.8000000000000001E-2</v>
      </c>
      <c r="R294" s="195">
        <v>0.13400000000000001</v>
      </c>
      <c r="S294" s="195">
        <v>9.8000000000000004E-2</v>
      </c>
      <c r="T294" s="195">
        <v>0.20599999999999999</v>
      </c>
      <c r="U294" s="195"/>
      <c r="V294" s="195"/>
      <c r="W294" s="195"/>
      <c r="X294" s="195"/>
      <c r="Y294" s="195"/>
      <c r="Z294" s="195"/>
      <c r="AA294" s="195"/>
      <c r="AB294" s="195"/>
      <c r="AC294" s="12"/>
    </row>
    <row r="295" spans="1:29" x14ac:dyDescent="0.25">
      <c r="A295" s="94" t="s">
        <v>1905</v>
      </c>
      <c r="B295" s="195">
        <v>0.43801652892561982</v>
      </c>
      <c r="C295" s="195">
        <v>0.16528925619834711</v>
      </c>
      <c r="D295" s="195">
        <v>2.4793388429752067E-2</v>
      </c>
      <c r="E295" s="195">
        <v>0.37190082644628097</v>
      </c>
      <c r="F295" s="194">
        <v>1</v>
      </c>
      <c r="G295" s="196">
        <v>121</v>
      </c>
      <c r="H295" s="195">
        <v>2.2088353413654619E-2</v>
      </c>
      <c r="M295" s="195">
        <v>0.35299999999999998</v>
      </c>
      <c r="N295" s="195">
        <v>0.52700000000000002</v>
      </c>
      <c r="O295" s="195">
        <v>0.11</v>
      </c>
      <c r="P295" s="195">
        <v>0.24199999999999999</v>
      </c>
      <c r="Q295" s="195">
        <v>8.0000000000000002E-3</v>
      </c>
      <c r="R295" s="195">
        <v>7.0000000000000007E-2</v>
      </c>
      <c r="S295" s="195">
        <v>0.29099999999999998</v>
      </c>
      <c r="T295" s="195">
        <v>0.46100000000000002</v>
      </c>
      <c r="U295" s="195"/>
      <c r="V295" s="195"/>
      <c r="W295" s="195"/>
      <c r="X295" s="195"/>
      <c r="Y295" s="195"/>
      <c r="Z295" s="195"/>
      <c r="AA295" s="195"/>
      <c r="AB295" s="195"/>
      <c r="AC295" s="12"/>
    </row>
    <row r="296" spans="1:29" x14ac:dyDescent="0.25">
      <c r="A296" s="94" t="s">
        <v>1948</v>
      </c>
      <c r="B296" s="195">
        <v>0.35454545454545455</v>
      </c>
      <c r="C296" s="195">
        <v>0.4</v>
      </c>
      <c r="D296" s="195">
        <v>3.6363636363636362E-2</v>
      </c>
      <c r="E296" s="195">
        <v>0.20909090909090908</v>
      </c>
      <c r="F296" s="194">
        <v>1</v>
      </c>
      <c r="G296" s="196">
        <v>110</v>
      </c>
      <c r="H296" s="195">
        <v>2.021687189854806E-2</v>
      </c>
      <c r="M296" s="195">
        <v>0.27100000000000002</v>
      </c>
      <c r="N296" s="195">
        <v>0.44700000000000001</v>
      </c>
      <c r="O296" s="195">
        <v>0.313</v>
      </c>
      <c r="P296" s="195">
        <v>0.49299999999999999</v>
      </c>
      <c r="Q296" s="195">
        <v>1.4E-2</v>
      </c>
      <c r="R296" s="195">
        <v>0.09</v>
      </c>
      <c r="S296" s="195">
        <v>0.14399999999999999</v>
      </c>
      <c r="T296" s="195">
        <v>0.29399999999999998</v>
      </c>
      <c r="U296" s="195"/>
      <c r="V296" s="195"/>
      <c r="W296" s="195"/>
      <c r="X296" s="195"/>
      <c r="Y296" s="195"/>
      <c r="Z296" s="195"/>
      <c r="AA296" s="195"/>
      <c r="AB296" s="195"/>
      <c r="AC296" s="12"/>
    </row>
    <row r="297" spans="1:29" x14ac:dyDescent="0.25">
      <c r="A297" s="94" t="s">
        <v>1991</v>
      </c>
      <c r="B297" s="195">
        <v>0.54487179487179482</v>
      </c>
      <c r="C297" s="195">
        <v>0.22435897435897437</v>
      </c>
      <c r="D297" s="195">
        <v>1.282051282051282E-2</v>
      </c>
      <c r="E297" s="195">
        <v>0.21794871794871795</v>
      </c>
      <c r="F297" s="194">
        <v>1</v>
      </c>
      <c r="G297" s="196">
        <v>156</v>
      </c>
      <c r="H297" s="195">
        <v>2.5112685125563427E-2</v>
      </c>
      <c r="M297" s="195">
        <v>0.46700000000000003</v>
      </c>
      <c r="N297" s="195">
        <v>0.621</v>
      </c>
      <c r="O297" s="195">
        <v>0.16600000000000001</v>
      </c>
      <c r="P297" s="195">
        <v>0.29599999999999999</v>
      </c>
      <c r="Q297" s="195">
        <v>4.0000000000000001E-3</v>
      </c>
      <c r="R297" s="195">
        <v>4.5999999999999999E-2</v>
      </c>
      <c r="S297" s="195">
        <v>0.16</v>
      </c>
      <c r="T297" s="195">
        <v>0.28899999999999998</v>
      </c>
      <c r="U297" s="195"/>
      <c r="V297" s="195"/>
      <c r="W297" s="195"/>
      <c r="X297" s="195"/>
      <c r="Y297" s="195"/>
      <c r="Z297" s="195"/>
      <c r="AA297" s="195"/>
      <c r="AB297" s="195"/>
      <c r="AC297" s="12"/>
    </row>
    <row r="298" spans="1:29" x14ac:dyDescent="0.25">
      <c r="A298" s="94" t="s">
        <v>2120</v>
      </c>
      <c r="B298" s="195">
        <v>0.68715083798882681</v>
      </c>
      <c r="C298" s="195">
        <v>0.11173184357541899</v>
      </c>
      <c r="D298" s="195">
        <v>2.23463687150838E-2</v>
      </c>
      <c r="E298" s="195">
        <v>0.1787709497206704</v>
      </c>
      <c r="F298" s="194">
        <v>1</v>
      </c>
      <c r="G298" s="196">
        <v>179</v>
      </c>
      <c r="H298" s="195">
        <v>2.5126333520494103E-2</v>
      </c>
      <c r="M298" s="195">
        <v>0.61599999999999999</v>
      </c>
      <c r="N298" s="195">
        <v>0.751</v>
      </c>
      <c r="O298" s="195">
        <v>7.3999999999999996E-2</v>
      </c>
      <c r="P298" s="195">
        <v>0.16600000000000001</v>
      </c>
      <c r="Q298" s="195">
        <v>8.9999999999999993E-3</v>
      </c>
      <c r="R298" s="195">
        <v>5.6000000000000001E-2</v>
      </c>
      <c r="S298" s="195">
        <v>0.13</v>
      </c>
      <c r="T298" s="195">
        <v>0.24099999999999999</v>
      </c>
      <c r="U298" s="195"/>
      <c r="V298" s="195"/>
      <c r="W298" s="195"/>
      <c r="X298" s="195"/>
      <c r="Y298" s="195"/>
      <c r="Z298" s="195"/>
      <c r="AA298" s="195"/>
      <c r="AB298" s="195"/>
      <c r="AC298" s="12"/>
    </row>
    <row r="299" spans="1:29" x14ac:dyDescent="0.25">
      <c r="A299" s="94" t="s">
        <v>2206</v>
      </c>
      <c r="B299" s="195">
        <v>0.47435897435897434</v>
      </c>
      <c r="C299" s="195">
        <v>0.25</v>
      </c>
      <c r="D299" s="195">
        <v>5.128205128205128E-2</v>
      </c>
      <c r="E299" s="195">
        <v>0.22435897435897437</v>
      </c>
      <c r="F299" s="194">
        <v>1</v>
      </c>
      <c r="G299" s="196">
        <v>156</v>
      </c>
      <c r="H299" s="195">
        <v>2.2308022308022309E-2</v>
      </c>
      <c r="M299" s="195">
        <v>0.39800000000000002</v>
      </c>
      <c r="N299" s="195">
        <v>0.55200000000000005</v>
      </c>
      <c r="O299" s="195">
        <v>0.189</v>
      </c>
      <c r="P299" s="195">
        <v>0.32300000000000001</v>
      </c>
      <c r="Q299" s="195">
        <v>2.5999999999999999E-2</v>
      </c>
      <c r="R299" s="195">
        <v>9.8000000000000004E-2</v>
      </c>
      <c r="S299" s="195">
        <v>0.16600000000000001</v>
      </c>
      <c r="T299" s="195">
        <v>0.29599999999999999</v>
      </c>
      <c r="U299" s="195"/>
      <c r="V299" s="195"/>
      <c r="W299" s="195"/>
      <c r="X299" s="195"/>
      <c r="Y299" s="195"/>
      <c r="Z299" s="195"/>
      <c r="AA299" s="195"/>
      <c r="AB299" s="195"/>
      <c r="AC299" s="12"/>
    </row>
    <row r="300" spans="1:29" x14ac:dyDescent="0.25">
      <c r="A300" s="94" t="s">
        <v>2249</v>
      </c>
      <c r="B300" s="195">
        <v>0.64640883977900554</v>
      </c>
      <c r="C300" s="195">
        <v>0.17127071823204421</v>
      </c>
      <c r="D300" s="195">
        <v>4.4198895027624308E-2</v>
      </c>
      <c r="E300" s="195">
        <v>0.13812154696132597</v>
      </c>
      <c r="F300" s="194">
        <v>1</v>
      </c>
      <c r="G300" s="196">
        <v>181</v>
      </c>
      <c r="H300" s="195">
        <v>2.0610339330448646E-2</v>
      </c>
      <c r="M300" s="195">
        <v>0.57399999999999995</v>
      </c>
      <c r="N300" s="195">
        <v>0.71199999999999997</v>
      </c>
      <c r="O300" s="195">
        <v>0.123</v>
      </c>
      <c r="P300" s="195">
        <v>0.23300000000000001</v>
      </c>
      <c r="Q300" s="195">
        <v>2.3E-2</v>
      </c>
      <c r="R300" s="195">
        <v>8.5000000000000006E-2</v>
      </c>
      <c r="S300" s="195">
        <v>9.5000000000000001E-2</v>
      </c>
      <c r="T300" s="195">
        <v>0.19600000000000001</v>
      </c>
      <c r="U300" s="195"/>
      <c r="V300" s="195"/>
      <c r="W300" s="195"/>
      <c r="X300" s="195"/>
      <c r="Y300" s="195"/>
      <c r="Z300" s="195"/>
      <c r="AA300" s="195"/>
      <c r="AB300" s="195"/>
      <c r="AC300" s="12"/>
    </row>
    <row r="301" spans="1:29" x14ac:dyDescent="0.25">
      <c r="A301" s="94" t="s">
        <v>2292</v>
      </c>
      <c r="B301" s="195">
        <v>0.54455445544554459</v>
      </c>
      <c r="C301" s="195">
        <v>0.12871287128712872</v>
      </c>
      <c r="D301" s="195">
        <v>6.9306930693069313E-2</v>
      </c>
      <c r="E301" s="195">
        <v>0.25742574257425743</v>
      </c>
      <c r="F301" s="194">
        <v>1</v>
      </c>
      <c r="G301" s="196">
        <v>101</v>
      </c>
      <c r="H301" s="195">
        <v>2.6762056173820881E-2</v>
      </c>
      <c r="M301" s="195">
        <v>0.44800000000000001</v>
      </c>
      <c r="N301" s="195">
        <v>0.63800000000000001</v>
      </c>
      <c r="O301" s="195">
        <v>7.6999999999999999E-2</v>
      </c>
      <c r="P301" s="195">
        <v>0.20799999999999999</v>
      </c>
      <c r="Q301" s="195">
        <v>3.4000000000000002E-2</v>
      </c>
      <c r="R301" s="195">
        <v>0.13600000000000001</v>
      </c>
      <c r="S301" s="195">
        <v>0.182</v>
      </c>
      <c r="T301" s="195">
        <v>0.35</v>
      </c>
      <c r="U301" s="195"/>
      <c r="V301" s="195"/>
      <c r="W301" s="195"/>
      <c r="X301" s="195"/>
      <c r="Y301" s="195"/>
      <c r="Z301" s="195"/>
      <c r="AA301" s="195"/>
      <c r="AB301" s="195"/>
      <c r="AC301" s="12"/>
    </row>
    <row r="302" spans="1:29" x14ac:dyDescent="0.25">
      <c r="A302" s="94" t="s">
        <v>1519</v>
      </c>
      <c r="B302" s="195">
        <v>0.46718146718146719</v>
      </c>
      <c r="C302" s="195">
        <v>8.4942084942084939E-2</v>
      </c>
      <c r="D302" s="195">
        <v>2.7027027027027029E-2</v>
      </c>
      <c r="E302" s="195">
        <v>0.42084942084942084</v>
      </c>
      <c r="F302" s="194">
        <v>1</v>
      </c>
      <c r="G302" s="196">
        <v>259</v>
      </c>
      <c r="H302" s="195">
        <v>0.37865497076023391</v>
      </c>
      <c r="M302" s="195">
        <v>0.40699999999999997</v>
      </c>
      <c r="N302" s="195">
        <v>0.52800000000000002</v>
      </c>
      <c r="O302" s="195">
        <v>5.7000000000000002E-2</v>
      </c>
      <c r="P302" s="195">
        <v>0.125</v>
      </c>
      <c r="Q302" s="195">
        <v>1.2999999999999999E-2</v>
      </c>
      <c r="R302" s="195">
        <v>5.5E-2</v>
      </c>
      <c r="S302" s="195">
        <v>0.36199999999999999</v>
      </c>
      <c r="T302" s="195">
        <v>0.48199999999999998</v>
      </c>
      <c r="U302" s="195"/>
      <c r="V302" s="195"/>
      <c r="W302" s="195"/>
      <c r="X302" s="195"/>
      <c r="Y302" s="195"/>
      <c r="Z302" s="195"/>
      <c r="AA302" s="195"/>
      <c r="AB302" s="195"/>
      <c r="AC302" s="12"/>
    </row>
    <row r="303" spans="1:29" x14ac:dyDescent="0.25">
      <c r="A303" s="94" t="s">
        <v>1562</v>
      </c>
      <c r="B303" s="195">
        <v>0.45765472312703581</v>
      </c>
      <c r="C303" s="195">
        <v>0.13843648208469056</v>
      </c>
      <c r="D303" s="195">
        <v>6.3517915309446255E-2</v>
      </c>
      <c r="E303" s="195">
        <v>0.34039087947882735</v>
      </c>
      <c r="F303" s="194">
        <v>1</v>
      </c>
      <c r="G303" s="196">
        <v>614</v>
      </c>
      <c r="H303" s="195">
        <v>0.48194662480376765</v>
      </c>
      <c r="M303" s="195">
        <v>0.41899999999999998</v>
      </c>
      <c r="N303" s="195">
        <v>0.497</v>
      </c>
      <c r="O303" s="195">
        <v>0.113</v>
      </c>
      <c r="P303" s="195">
        <v>0.16800000000000001</v>
      </c>
      <c r="Q303" s="195">
        <v>4.7E-2</v>
      </c>
      <c r="R303" s="195">
        <v>8.5999999999999993E-2</v>
      </c>
      <c r="S303" s="195">
        <v>0.30399999999999999</v>
      </c>
      <c r="T303" s="195">
        <v>0.379</v>
      </c>
      <c r="U303" s="195"/>
      <c r="V303" s="195"/>
      <c r="W303" s="195"/>
      <c r="X303" s="195"/>
      <c r="Y303" s="195"/>
      <c r="Z303" s="195"/>
      <c r="AA303" s="195"/>
      <c r="AB303" s="195"/>
      <c r="AC303" s="12"/>
    </row>
    <row r="304" spans="1:29" x14ac:dyDescent="0.25">
      <c r="A304" s="94" t="s">
        <v>1605</v>
      </c>
      <c r="B304" s="195">
        <v>0.68433931484502442</v>
      </c>
      <c r="C304" s="195">
        <v>0.14437194127243066</v>
      </c>
      <c r="D304" s="195">
        <v>5.7096247960848291E-3</v>
      </c>
      <c r="E304" s="195">
        <v>0.16557911908646003</v>
      </c>
      <c r="F304" s="194">
        <v>1</v>
      </c>
      <c r="G304" s="196">
        <v>1226</v>
      </c>
      <c r="H304" s="195">
        <v>0.48516026909378712</v>
      </c>
      <c r="M304" s="195">
        <v>0.65800000000000003</v>
      </c>
      <c r="N304" s="195">
        <v>0.71</v>
      </c>
      <c r="O304" s="195">
        <v>0.126</v>
      </c>
      <c r="P304" s="195">
        <v>0.16500000000000001</v>
      </c>
      <c r="Q304" s="195">
        <v>3.0000000000000001E-3</v>
      </c>
      <c r="R304" s="195">
        <v>1.2E-2</v>
      </c>
      <c r="S304" s="195">
        <v>0.14599999999999999</v>
      </c>
      <c r="T304" s="195">
        <v>0.187</v>
      </c>
      <c r="U304" s="195"/>
      <c r="V304" s="195"/>
      <c r="W304" s="195"/>
      <c r="X304" s="195"/>
      <c r="Y304" s="195"/>
      <c r="Z304" s="195"/>
      <c r="AA304" s="195"/>
      <c r="AB304" s="195"/>
      <c r="AC304" s="12"/>
    </row>
    <row r="305" spans="1:29" x14ac:dyDescent="0.25">
      <c r="A305" s="94" t="s">
        <v>1648</v>
      </c>
      <c r="B305" s="195">
        <v>0.60893854748603349</v>
      </c>
      <c r="C305" s="195">
        <v>0.14525139664804471</v>
      </c>
      <c r="D305" s="195">
        <v>7.2625698324022353E-2</v>
      </c>
      <c r="E305" s="195">
        <v>0.17318435754189945</v>
      </c>
      <c r="F305" s="194">
        <v>1</v>
      </c>
      <c r="G305" s="196">
        <v>179</v>
      </c>
      <c r="H305" s="195">
        <v>0.40961098398169338</v>
      </c>
      <c r="M305" s="195">
        <v>0.53600000000000003</v>
      </c>
      <c r="N305" s="195">
        <v>0.67700000000000005</v>
      </c>
      <c r="O305" s="195">
        <v>0.10100000000000001</v>
      </c>
      <c r="P305" s="195">
        <v>0.20399999999999999</v>
      </c>
      <c r="Q305" s="195">
        <v>4.2999999999999997E-2</v>
      </c>
      <c r="R305" s="195">
        <v>0.12</v>
      </c>
      <c r="S305" s="195">
        <v>0.125</v>
      </c>
      <c r="T305" s="195">
        <v>0.23499999999999999</v>
      </c>
      <c r="U305" s="195"/>
      <c r="V305" s="195"/>
      <c r="W305" s="195"/>
      <c r="X305" s="195"/>
      <c r="Y305" s="195"/>
      <c r="Z305" s="195"/>
      <c r="AA305" s="195"/>
      <c r="AB305" s="195"/>
      <c r="AC305" s="12"/>
    </row>
    <row r="306" spans="1:29" x14ac:dyDescent="0.25">
      <c r="A306" s="94" t="s">
        <v>1691</v>
      </c>
      <c r="B306" s="195">
        <v>0.7142857142857143</v>
      </c>
      <c r="C306" s="195">
        <v>6.2857142857142861E-2</v>
      </c>
      <c r="D306" s="195">
        <v>7.4285714285714288E-2</v>
      </c>
      <c r="E306" s="195">
        <v>0.14857142857142858</v>
      </c>
      <c r="F306" s="194">
        <v>1</v>
      </c>
      <c r="G306" s="196">
        <v>175</v>
      </c>
      <c r="H306" s="195">
        <v>0.37634408602150538</v>
      </c>
      <c r="M306" s="195">
        <v>0.64300000000000002</v>
      </c>
      <c r="N306" s="195">
        <v>0.77600000000000002</v>
      </c>
      <c r="O306" s="195">
        <v>3.5000000000000003E-2</v>
      </c>
      <c r="P306" s="195">
        <v>0.109</v>
      </c>
      <c r="Q306" s="195">
        <v>4.3999999999999997E-2</v>
      </c>
      <c r="R306" s="195">
        <v>0.123</v>
      </c>
      <c r="S306" s="195">
        <v>0.10299999999999999</v>
      </c>
      <c r="T306" s="195">
        <v>0.20899999999999999</v>
      </c>
      <c r="U306" s="195"/>
      <c r="V306" s="195"/>
      <c r="W306" s="195"/>
      <c r="X306" s="195"/>
      <c r="Y306" s="195"/>
      <c r="Z306" s="195"/>
      <c r="AA306" s="195"/>
      <c r="AB306" s="195"/>
      <c r="AC306" s="12"/>
    </row>
    <row r="307" spans="1:29" x14ac:dyDescent="0.25">
      <c r="A307" s="94" t="s">
        <v>1734</v>
      </c>
      <c r="B307" s="195">
        <v>0.63636363636363635</v>
      </c>
      <c r="C307" s="195">
        <v>0.15151515151515152</v>
      </c>
      <c r="D307" s="195">
        <v>3.6363636363636362E-2</v>
      </c>
      <c r="E307" s="195">
        <v>0.17575757575757575</v>
      </c>
      <c r="F307" s="194">
        <v>1</v>
      </c>
      <c r="G307" s="196">
        <v>165</v>
      </c>
      <c r="H307" s="195">
        <v>0.43080939947780678</v>
      </c>
      <c r="M307" s="195">
        <v>0.56100000000000005</v>
      </c>
      <c r="N307" s="195">
        <v>0.70599999999999996</v>
      </c>
      <c r="O307" s="195">
        <v>0.105</v>
      </c>
      <c r="P307" s="195">
        <v>0.214</v>
      </c>
      <c r="Q307" s="195">
        <v>1.7000000000000001E-2</v>
      </c>
      <c r="R307" s="195">
        <v>7.6999999999999999E-2</v>
      </c>
      <c r="S307" s="195">
        <v>0.125</v>
      </c>
      <c r="T307" s="195">
        <v>0.24099999999999999</v>
      </c>
      <c r="U307" s="195"/>
      <c r="V307" s="195"/>
      <c r="W307" s="195"/>
      <c r="X307" s="195"/>
      <c r="Y307" s="195"/>
      <c r="Z307" s="195"/>
      <c r="AA307" s="195"/>
      <c r="AB307" s="195"/>
      <c r="AC307" s="12"/>
    </row>
    <row r="308" spans="1:29" x14ac:dyDescent="0.25">
      <c r="A308" s="94" t="s">
        <v>1777</v>
      </c>
      <c r="B308" s="195">
        <v>0.752</v>
      </c>
      <c r="C308" s="195">
        <v>6.4000000000000001E-2</v>
      </c>
      <c r="D308" s="195">
        <v>1.2E-2</v>
      </c>
      <c r="E308" s="195">
        <v>0.17199999999999999</v>
      </c>
      <c r="F308" s="194">
        <v>1</v>
      </c>
      <c r="G308" s="196">
        <v>250</v>
      </c>
      <c r="H308" s="195">
        <v>0.33602150537634407</v>
      </c>
      <c r="M308" s="195">
        <v>0.69499999999999995</v>
      </c>
      <c r="N308" s="195">
        <v>0.80100000000000005</v>
      </c>
      <c r="O308" s="195">
        <v>0.04</v>
      </c>
      <c r="P308" s="195">
        <v>0.10100000000000001</v>
      </c>
      <c r="Q308" s="195">
        <v>4.0000000000000001E-3</v>
      </c>
      <c r="R308" s="195">
        <v>3.5000000000000003E-2</v>
      </c>
      <c r="S308" s="195">
        <v>0.13</v>
      </c>
      <c r="T308" s="195">
        <v>0.224</v>
      </c>
      <c r="U308" s="195"/>
      <c r="V308" s="195"/>
      <c r="W308" s="195"/>
      <c r="X308" s="195"/>
      <c r="Y308" s="195"/>
      <c r="Z308" s="195"/>
      <c r="AA308" s="195"/>
      <c r="AB308" s="195"/>
      <c r="AC308" s="12"/>
    </row>
    <row r="309" spans="1:29" x14ac:dyDescent="0.25">
      <c r="A309" s="94" t="s">
        <v>1820</v>
      </c>
      <c r="B309" s="195">
        <v>0.75735294117647056</v>
      </c>
      <c r="C309" s="195">
        <v>2.2058823529411766E-2</v>
      </c>
      <c r="D309" s="195">
        <v>2.5735294117647058E-2</v>
      </c>
      <c r="E309" s="195">
        <v>0.19485294117647059</v>
      </c>
      <c r="F309" s="194">
        <v>1</v>
      </c>
      <c r="G309" s="196">
        <v>272</v>
      </c>
      <c r="H309" s="195">
        <v>0.42236024844720499</v>
      </c>
      <c r="M309" s="195">
        <v>0.70299999999999996</v>
      </c>
      <c r="N309" s="195">
        <v>0.80400000000000005</v>
      </c>
      <c r="O309" s="195">
        <v>0.01</v>
      </c>
      <c r="P309" s="195">
        <v>4.7E-2</v>
      </c>
      <c r="Q309" s="195">
        <v>1.2999999999999999E-2</v>
      </c>
      <c r="R309" s="195">
        <v>5.1999999999999998E-2</v>
      </c>
      <c r="S309" s="195">
        <v>0.152</v>
      </c>
      <c r="T309" s="195">
        <v>0.246</v>
      </c>
      <c r="U309" s="195"/>
      <c r="V309" s="195"/>
      <c r="W309" s="195"/>
      <c r="X309" s="195"/>
      <c r="Y309" s="195"/>
      <c r="Z309" s="195"/>
      <c r="AA309" s="195"/>
      <c r="AB309" s="195"/>
      <c r="AC309" s="12"/>
    </row>
    <row r="310" spans="1:29" x14ac:dyDescent="0.25">
      <c r="A310" s="94" t="s">
        <v>1863</v>
      </c>
      <c r="B310" s="195">
        <v>0.69718309859154926</v>
      </c>
      <c r="C310" s="195">
        <v>3.1690140845070422E-2</v>
      </c>
      <c r="D310" s="195">
        <v>3.1690140845070422E-2</v>
      </c>
      <c r="E310" s="195">
        <v>0.23943661971830985</v>
      </c>
      <c r="F310" s="194">
        <v>1</v>
      </c>
      <c r="G310" s="196">
        <v>284</v>
      </c>
      <c r="H310" s="195">
        <v>0.36178343949044584</v>
      </c>
      <c r="M310" s="195">
        <v>0.64100000000000001</v>
      </c>
      <c r="N310" s="195">
        <v>0.748</v>
      </c>
      <c r="O310" s="195">
        <v>1.7000000000000001E-2</v>
      </c>
      <c r="P310" s="195">
        <v>5.8999999999999997E-2</v>
      </c>
      <c r="Q310" s="195">
        <v>1.7000000000000001E-2</v>
      </c>
      <c r="R310" s="195">
        <v>5.8999999999999997E-2</v>
      </c>
      <c r="S310" s="195">
        <v>0.193</v>
      </c>
      <c r="T310" s="195">
        <v>0.29199999999999998</v>
      </c>
      <c r="U310" s="195"/>
      <c r="V310" s="195"/>
      <c r="W310" s="195"/>
      <c r="X310" s="195"/>
      <c r="Y310" s="195"/>
      <c r="Z310" s="195"/>
      <c r="AA310" s="195"/>
      <c r="AB310" s="195"/>
      <c r="AC310" s="12"/>
    </row>
    <row r="311" spans="1:29" x14ac:dyDescent="0.25">
      <c r="A311" s="94" t="s">
        <v>1906</v>
      </c>
      <c r="B311" s="195">
        <v>0.59052924791086348</v>
      </c>
      <c r="C311" s="195">
        <v>0.14763231197771587</v>
      </c>
      <c r="D311" s="195">
        <v>3.6211699164345405E-2</v>
      </c>
      <c r="E311" s="195">
        <v>0.22562674094707522</v>
      </c>
      <c r="F311" s="194">
        <v>1</v>
      </c>
      <c r="G311" s="196">
        <v>359</v>
      </c>
      <c r="H311" s="195">
        <v>0.34060721062618599</v>
      </c>
      <c r="M311" s="195">
        <v>0.53900000000000003</v>
      </c>
      <c r="N311" s="195">
        <v>0.64</v>
      </c>
      <c r="O311" s="195">
        <v>0.115</v>
      </c>
      <c r="P311" s="195">
        <v>0.188</v>
      </c>
      <c r="Q311" s="195">
        <v>2.1000000000000001E-2</v>
      </c>
      <c r="R311" s="195">
        <v>6.0999999999999999E-2</v>
      </c>
      <c r="S311" s="195">
        <v>0.185</v>
      </c>
      <c r="T311" s="195">
        <v>0.27200000000000002</v>
      </c>
      <c r="U311" s="195"/>
      <c r="V311" s="195"/>
      <c r="W311" s="195"/>
      <c r="X311" s="195"/>
      <c r="Y311" s="195"/>
      <c r="Z311" s="195"/>
      <c r="AA311" s="195"/>
      <c r="AB311" s="195"/>
      <c r="AC311" s="12"/>
    </row>
    <row r="312" spans="1:29" x14ac:dyDescent="0.25">
      <c r="A312" s="94" t="s">
        <v>1949</v>
      </c>
      <c r="B312" s="195">
        <v>0.54303278688524592</v>
      </c>
      <c r="C312" s="195">
        <v>0.29508196721311475</v>
      </c>
      <c r="D312" s="195">
        <v>1.6393442622950821E-2</v>
      </c>
      <c r="E312" s="195">
        <v>0.14549180327868852</v>
      </c>
      <c r="F312" s="194">
        <v>1</v>
      </c>
      <c r="G312" s="196">
        <v>488</v>
      </c>
      <c r="H312" s="195">
        <v>0.42582897033158812</v>
      </c>
      <c r="M312" s="195">
        <v>0.499</v>
      </c>
      <c r="N312" s="195">
        <v>0.58699999999999997</v>
      </c>
      <c r="O312" s="195">
        <v>0.25600000000000001</v>
      </c>
      <c r="P312" s="195">
        <v>0.33700000000000002</v>
      </c>
      <c r="Q312" s="195">
        <v>8.0000000000000002E-3</v>
      </c>
      <c r="R312" s="195">
        <v>3.2000000000000001E-2</v>
      </c>
      <c r="S312" s="195">
        <v>0.11700000000000001</v>
      </c>
      <c r="T312" s="195">
        <v>0.18</v>
      </c>
      <c r="U312" s="195"/>
      <c r="V312" s="195"/>
      <c r="W312" s="195"/>
      <c r="X312" s="195"/>
      <c r="Y312" s="195"/>
      <c r="Z312" s="195"/>
      <c r="AA312" s="195"/>
      <c r="AB312" s="195"/>
      <c r="AC312" s="12"/>
    </row>
    <row r="313" spans="1:29" x14ac:dyDescent="0.25">
      <c r="A313" s="94" t="s">
        <v>1992</v>
      </c>
      <c r="B313" s="195">
        <v>0.63213530655391126</v>
      </c>
      <c r="C313" s="195">
        <v>0.19238900634249473</v>
      </c>
      <c r="D313" s="195">
        <v>1.0570824524312896E-2</v>
      </c>
      <c r="E313" s="195">
        <v>0.16490486257928119</v>
      </c>
      <c r="F313" s="194">
        <v>1</v>
      </c>
      <c r="G313" s="196">
        <v>473</v>
      </c>
      <c r="H313" s="195">
        <v>0.53086419753086422</v>
      </c>
      <c r="M313" s="195">
        <v>0.58799999999999997</v>
      </c>
      <c r="N313" s="195">
        <v>0.67400000000000004</v>
      </c>
      <c r="O313" s="195">
        <v>0.159</v>
      </c>
      <c r="P313" s="195">
        <v>0.23</v>
      </c>
      <c r="Q313" s="195">
        <v>5.0000000000000001E-3</v>
      </c>
      <c r="R313" s="195">
        <v>2.5000000000000001E-2</v>
      </c>
      <c r="S313" s="195">
        <v>0.13400000000000001</v>
      </c>
      <c r="T313" s="195">
        <v>0.20100000000000001</v>
      </c>
      <c r="U313" s="195"/>
      <c r="V313" s="195"/>
      <c r="W313" s="195"/>
      <c r="X313" s="195"/>
      <c r="Y313" s="195"/>
      <c r="Z313" s="195"/>
      <c r="AA313" s="195"/>
      <c r="AB313" s="195"/>
      <c r="AC313" s="12"/>
    </row>
    <row r="314" spans="1:29" x14ac:dyDescent="0.25">
      <c r="A314" s="94" t="s">
        <v>2035</v>
      </c>
      <c r="B314" s="195">
        <v>0.75862068965517238</v>
      </c>
      <c r="C314" s="195">
        <v>2.2988505747126436E-2</v>
      </c>
      <c r="D314" s="195">
        <v>6.3218390804597707E-2</v>
      </c>
      <c r="E314" s="195">
        <v>0.15517241379310345</v>
      </c>
      <c r="F314" s="194">
        <v>1</v>
      </c>
      <c r="G314" s="196">
        <v>174</v>
      </c>
      <c r="H314" s="195">
        <v>0.4264705882352941</v>
      </c>
      <c r="M314" s="195">
        <v>0.69</v>
      </c>
      <c r="N314" s="195">
        <v>0.81599999999999995</v>
      </c>
      <c r="O314" s="195">
        <v>8.9999999999999993E-3</v>
      </c>
      <c r="P314" s="195">
        <v>5.8000000000000003E-2</v>
      </c>
      <c r="Q314" s="195">
        <v>3.5999999999999997E-2</v>
      </c>
      <c r="R314" s="195">
        <v>0.11</v>
      </c>
      <c r="S314" s="195">
        <v>0.109</v>
      </c>
      <c r="T314" s="195">
        <v>0.216</v>
      </c>
      <c r="U314" s="195"/>
      <c r="V314" s="195"/>
      <c r="W314" s="195"/>
      <c r="X314" s="195"/>
      <c r="Y314" s="195"/>
      <c r="Z314" s="195"/>
      <c r="AA314" s="195"/>
      <c r="AB314" s="195"/>
      <c r="AC314" s="12"/>
    </row>
    <row r="315" spans="1:29" x14ac:dyDescent="0.25">
      <c r="A315" s="94" t="s">
        <v>2078</v>
      </c>
      <c r="B315" s="195">
        <v>0.55820895522388059</v>
      </c>
      <c r="C315" s="195">
        <v>0.14925373134328357</v>
      </c>
      <c r="D315" s="195">
        <v>6.2686567164179099E-2</v>
      </c>
      <c r="E315" s="195">
        <v>0.2298507462686567</v>
      </c>
      <c r="F315" s="194">
        <v>1</v>
      </c>
      <c r="G315" s="196">
        <v>335</v>
      </c>
      <c r="H315" s="195">
        <v>0.51223241590214064</v>
      </c>
      <c r="M315" s="195">
        <v>0.505</v>
      </c>
      <c r="N315" s="195">
        <v>0.61</v>
      </c>
      <c r="O315" s="195">
        <v>0.115</v>
      </c>
      <c r="P315" s="195">
        <v>0.191</v>
      </c>
      <c r="Q315" s="195">
        <v>4.1000000000000002E-2</v>
      </c>
      <c r="R315" s="195">
        <v>9.4E-2</v>
      </c>
      <c r="S315" s="195">
        <v>0.188</v>
      </c>
      <c r="T315" s="195">
        <v>0.27800000000000002</v>
      </c>
      <c r="U315" s="195"/>
      <c r="V315" s="195"/>
      <c r="W315" s="195"/>
      <c r="X315" s="195"/>
      <c r="Y315" s="195"/>
      <c r="Z315" s="195"/>
      <c r="AA315" s="195"/>
      <c r="AB315" s="195"/>
      <c r="AC315" s="12"/>
    </row>
    <row r="316" spans="1:29" x14ac:dyDescent="0.25">
      <c r="A316" s="94" t="s">
        <v>2121</v>
      </c>
      <c r="B316" s="195">
        <v>0.54624277456647397</v>
      </c>
      <c r="C316" s="195">
        <v>0.13294797687861271</v>
      </c>
      <c r="D316" s="195">
        <v>2.6011560693641619E-2</v>
      </c>
      <c r="E316" s="195">
        <v>0.2947976878612717</v>
      </c>
      <c r="F316" s="194">
        <v>1</v>
      </c>
      <c r="G316" s="196">
        <v>346</v>
      </c>
      <c r="H316" s="195">
        <v>0.40658049353701525</v>
      </c>
      <c r="M316" s="195">
        <v>0.49399999999999999</v>
      </c>
      <c r="N316" s="195">
        <v>0.59799999999999998</v>
      </c>
      <c r="O316" s="195">
        <v>0.10100000000000001</v>
      </c>
      <c r="P316" s="195">
        <v>0.17299999999999999</v>
      </c>
      <c r="Q316" s="195">
        <v>1.4E-2</v>
      </c>
      <c r="R316" s="195">
        <v>4.9000000000000002E-2</v>
      </c>
      <c r="S316" s="195">
        <v>0.249</v>
      </c>
      <c r="T316" s="195">
        <v>0.34499999999999997</v>
      </c>
      <c r="U316" s="195"/>
      <c r="V316" s="195"/>
      <c r="W316" s="195"/>
      <c r="X316" s="195"/>
      <c r="Y316" s="195"/>
      <c r="Z316" s="195"/>
      <c r="AA316" s="195"/>
      <c r="AB316" s="195"/>
      <c r="AC316" s="12"/>
    </row>
    <row r="317" spans="1:29" x14ac:dyDescent="0.25">
      <c r="A317" s="94" t="s">
        <v>2164</v>
      </c>
      <c r="B317" s="195">
        <v>0.6063492063492063</v>
      </c>
      <c r="C317" s="195">
        <v>0.1873015873015873</v>
      </c>
      <c r="D317" s="195">
        <v>3.1746031746031744E-2</v>
      </c>
      <c r="E317" s="195">
        <v>0.17460317460317459</v>
      </c>
      <c r="F317" s="194">
        <v>1</v>
      </c>
      <c r="G317" s="196">
        <v>315</v>
      </c>
      <c r="H317" s="195">
        <v>0.4251012145748988</v>
      </c>
      <c r="M317" s="195">
        <v>0.55100000000000005</v>
      </c>
      <c r="N317" s="195">
        <v>0.65900000000000003</v>
      </c>
      <c r="O317" s="195">
        <v>0.14799999999999999</v>
      </c>
      <c r="P317" s="195">
        <v>0.23400000000000001</v>
      </c>
      <c r="Q317" s="195">
        <v>1.7000000000000001E-2</v>
      </c>
      <c r="R317" s="195">
        <v>5.7000000000000002E-2</v>
      </c>
      <c r="S317" s="195">
        <v>0.13700000000000001</v>
      </c>
      <c r="T317" s="195">
        <v>0.22</v>
      </c>
      <c r="U317" s="195"/>
      <c r="V317" s="195"/>
      <c r="W317" s="195"/>
      <c r="X317" s="195"/>
      <c r="Y317" s="195"/>
      <c r="Z317" s="195"/>
      <c r="AA317" s="195"/>
      <c r="AB317" s="195"/>
      <c r="AC317" s="12"/>
    </row>
    <row r="318" spans="1:29" x14ac:dyDescent="0.25">
      <c r="A318" s="94" t="s">
        <v>2207</v>
      </c>
      <c r="B318" s="195">
        <v>0.59834368530020698</v>
      </c>
      <c r="C318" s="195">
        <v>0.19875776397515527</v>
      </c>
      <c r="D318" s="195">
        <v>2.8985507246376812E-2</v>
      </c>
      <c r="E318" s="195">
        <v>0.17391304347826086</v>
      </c>
      <c r="F318" s="194">
        <v>1</v>
      </c>
      <c r="G318" s="196">
        <v>483</v>
      </c>
      <c r="H318" s="195">
        <v>0.41745894554883317</v>
      </c>
      <c r="M318" s="195">
        <v>0.55400000000000005</v>
      </c>
      <c r="N318" s="195">
        <v>0.64100000000000001</v>
      </c>
      <c r="O318" s="195">
        <v>0.16600000000000001</v>
      </c>
      <c r="P318" s="195">
        <v>0.23699999999999999</v>
      </c>
      <c r="Q318" s="195">
        <v>1.7000000000000001E-2</v>
      </c>
      <c r="R318" s="195">
        <v>4.8000000000000001E-2</v>
      </c>
      <c r="S318" s="195">
        <v>0.14299999999999999</v>
      </c>
      <c r="T318" s="195">
        <v>0.21</v>
      </c>
      <c r="U318" s="195"/>
      <c r="V318" s="195"/>
      <c r="W318" s="195"/>
      <c r="X318" s="195"/>
      <c r="Y318" s="195"/>
      <c r="Z318" s="195"/>
      <c r="AA318" s="195"/>
      <c r="AB318" s="195"/>
      <c r="AC318" s="12"/>
    </row>
    <row r="319" spans="1:29" x14ac:dyDescent="0.25">
      <c r="A319" s="94" t="s">
        <v>2250</v>
      </c>
      <c r="B319" s="195">
        <v>0.67914438502673802</v>
      </c>
      <c r="C319" s="195">
        <v>0.12121212121212122</v>
      </c>
      <c r="D319" s="195">
        <v>3.3868092691622102E-2</v>
      </c>
      <c r="E319" s="195">
        <v>0.16577540106951871</v>
      </c>
      <c r="F319" s="194">
        <v>1</v>
      </c>
      <c r="G319" s="196">
        <v>561</v>
      </c>
      <c r="H319" s="195">
        <v>0.37905405405405407</v>
      </c>
      <c r="M319" s="195">
        <v>0.63900000000000001</v>
      </c>
      <c r="N319" s="195">
        <v>0.71599999999999997</v>
      </c>
      <c r="O319" s="195">
        <v>9.7000000000000003E-2</v>
      </c>
      <c r="P319" s="195">
        <v>0.151</v>
      </c>
      <c r="Q319" s="195">
        <v>2.1999999999999999E-2</v>
      </c>
      <c r="R319" s="195">
        <v>5.1999999999999998E-2</v>
      </c>
      <c r="S319" s="195">
        <v>0.13700000000000001</v>
      </c>
      <c r="T319" s="195">
        <v>0.19900000000000001</v>
      </c>
      <c r="U319" s="195"/>
      <c r="V319" s="195"/>
      <c r="W319" s="195"/>
      <c r="X319" s="195"/>
      <c r="Y319" s="195"/>
      <c r="Z319" s="195"/>
      <c r="AA319" s="195"/>
      <c r="AB319" s="195"/>
      <c r="AC319" s="12"/>
    </row>
    <row r="320" spans="1:29" x14ac:dyDescent="0.25">
      <c r="A320" s="94" t="s">
        <v>2293</v>
      </c>
      <c r="B320" s="195">
        <v>0.67447306791569084</v>
      </c>
      <c r="C320" s="195">
        <v>0.11007025761124122</v>
      </c>
      <c r="D320" s="195">
        <v>9.3676814988290398E-3</v>
      </c>
      <c r="E320" s="195">
        <v>0.20608899297423888</v>
      </c>
      <c r="F320" s="194">
        <v>1</v>
      </c>
      <c r="G320" s="196">
        <v>427</v>
      </c>
      <c r="H320" s="195">
        <v>0.405893536121673</v>
      </c>
      <c r="M320" s="195">
        <v>0.629</v>
      </c>
      <c r="N320" s="195">
        <v>0.71699999999999997</v>
      </c>
      <c r="O320" s="195">
        <v>8.4000000000000005E-2</v>
      </c>
      <c r="P320" s="195">
        <v>0.14299999999999999</v>
      </c>
      <c r="Q320" s="195">
        <v>4.0000000000000001E-3</v>
      </c>
      <c r="R320" s="195">
        <v>2.4E-2</v>
      </c>
      <c r="S320" s="195">
        <v>0.17</v>
      </c>
      <c r="T320" s="195">
        <v>0.247</v>
      </c>
      <c r="U320" s="195"/>
      <c r="V320" s="195"/>
      <c r="W320" s="195"/>
      <c r="X320" s="195"/>
      <c r="Y320" s="195"/>
      <c r="Z320" s="195"/>
      <c r="AA320" s="195"/>
      <c r="AB320" s="195"/>
      <c r="AC320" s="12"/>
    </row>
    <row r="321" spans="1:29" x14ac:dyDescent="0.25">
      <c r="A321" s="94" t="s">
        <v>1520</v>
      </c>
      <c r="B321" s="195">
        <v>0.59090909090909094</v>
      </c>
      <c r="C321" s="195">
        <v>0.24715909090909091</v>
      </c>
      <c r="D321" s="195">
        <v>3.4090909090909088E-2</v>
      </c>
      <c r="E321" s="195">
        <v>0.12784090909090909</v>
      </c>
      <c r="F321" s="194">
        <v>1</v>
      </c>
      <c r="G321" s="196">
        <v>352</v>
      </c>
      <c r="H321" s="195">
        <v>0.35991820040899797</v>
      </c>
      <c r="M321" s="195">
        <v>0.53900000000000003</v>
      </c>
      <c r="N321" s="195">
        <v>0.64100000000000001</v>
      </c>
      <c r="O321" s="195">
        <v>0.20499999999999999</v>
      </c>
      <c r="P321" s="195">
        <v>0.29499999999999998</v>
      </c>
      <c r="Q321" s="195">
        <v>0.02</v>
      </c>
      <c r="R321" s="195">
        <v>5.8999999999999997E-2</v>
      </c>
      <c r="S321" s="195">
        <v>9.7000000000000003E-2</v>
      </c>
      <c r="T321" s="195">
        <v>0.16700000000000001</v>
      </c>
      <c r="U321" s="195"/>
      <c r="V321" s="195"/>
      <c r="W321" s="195"/>
      <c r="X321" s="195"/>
      <c r="Y321" s="195"/>
      <c r="Z321" s="195"/>
      <c r="AA321" s="195"/>
      <c r="AB321" s="195"/>
      <c r="AC321" s="12"/>
    </row>
    <row r="322" spans="1:29" x14ac:dyDescent="0.25">
      <c r="A322" s="94" t="s">
        <v>1563</v>
      </c>
      <c r="B322" s="195">
        <v>0.40301724137931033</v>
      </c>
      <c r="C322" s="195">
        <v>0.21120689655172414</v>
      </c>
      <c r="D322" s="195">
        <v>0.18103448275862069</v>
      </c>
      <c r="E322" s="195">
        <v>0.20474137931034483</v>
      </c>
      <c r="F322" s="194">
        <v>1</v>
      </c>
      <c r="G322" s="196">
        <v>464</v>
      </c>
      <c r="H322" s="195">
        <v>0.34167893961708395</v>
      </c>
      <c r="M322" s="195">
        <v>0.35899999999999999</v>
      </c>
      <c r="N322" s="195">
        <v>0.44800000000000001</v>
      </c>
      <c r="O322" s="195">
        <v>0.17699999999999999</v>
      </c>
      <c r="P322" s="195">
        <v>0.251</v>
      </c>
      <c r="Q322" s="195">
        <v>0.14899999999999999</v>
      </c>
      <c r="R322" s="195">
        <v>0.219</v>
      </c>
      <c r="S322" s="195">
        <v>0.17100000000000001</v>
      </c>
      <c r="T322" s="195">
        <v>0.24399999999999999</v>
      </c>
      <c r="U322" s="195"/>
      <c r="V322" s="195"/>
      <c r="W322" s="195"/>
      <c r="X322" s="195"/>
      <c r="Y322" s="195"/>
      <c r="Z322" s="195"/>
      <c r="AA322" s="195"/>
      <c r="AB322" s="195"/>
      <c r="AC322" s="12"/>
    </row>
    <row r="323" spans="1:29" x14ac:dyDescent="0.25">
      <c r="A323" s="94" t="s">
        <v>1606</v>
      </c>
      <c r="B323" s="195">
        <v>0.57236842105263153</v>
      </c>
      <c r="C323" s="195">
        <v>0.27302631578947367</v>
      </c>
      <c r="D323" s="195">
        <v>1.3157894736842105E-2</v>
      </c>
      <c r="E323" s="195">
        <v>0.14144736842105263</v>
      </c>
      <c r="F323" s="194">
        <v>1</v>
      </c>
      <c r="G323" s="196">
        <v>912</v>
      </c>
      <c r="H323" s="195">
        <v>0.3361592333210468</v>
      </c>
      <c r="M323" s="195">
        <v>0.54</v>
      </c>
      <c r="N323" s="195">
        <v>0.60399999999999998</v>
      </c>
      <c r="O323" s="195">
        <v>0.245</v>
      </c>
      <c r="P323" s="195">
        <v>0.30299999999999999</v>
      </c>
      <c r="Q323" s="195">
        <v>8.0000000000000002E-3</v>
      </c>
      <c r="R323" s="195">
        <v>2.3E-2</v>
      </c>
      <c r="S323" s="195">
        <v>0.12</v>
      </c>
      <c r="T323" s="195">
        <v>0.16600000000000001</v>
      </c>
      <c r="U323" s="195"/>
      <c r="V323" s="195"/>
      <c r="W323" s="195"/>
      <c r="X323" s="195"/>
      <c r="Y323" s="195"/>
      <c r="Z323" s="195"/>
      <c r="AA323" s="195"/>
      <c r="AB323" s="195"/>
      <c r="AC323" s="12"/>
    </row>
    <row r="324" spans="1:29" x14ac:dyDescent="0.25">
      <c r="A324" s="94" t="s">
        <v>1649</v>
      </c>
      <c r="B324" s="195">
        <v>0.47894736842105262</v>
      </c>
      <c r="C324" s="195">
        <v>0.32105263157894737</v>
      </c>
      <c r="D324" s="195">
        <v>0.12105263157894737</v>
      </c>
      <c r="E324" s="195">
        <v>7.8947368421052627E-2</v>
      </c>
      <c r="F324" s="194">
        <v>1</v>
      </c>
      <c r="G324" s="196">
        <v>190</v>
      </c>
      <c r="H324" s="195">
        <v>0.3392857142857143</v>
      </c>
      <c r="M324" s="195">
        <v>0.40899999999999997</v>
      </c>
      <c r="N324" s="195">
        <v>0.55000000000000004</v>
      </c>
      <c r="O324" s="195">
        <v>0.25900000000000001</v>
      </c>
      <c r="P324" s="195">
        <v>0.39</v>
      </c>
      <c r="Q324" s="195">
        <v>8.2000000000000003E-2</v>
      </c>
      <c r="R324" s="195">
        <v>0.17499999999999999</v>
      </c>
      <c r="S324" s="195">
        <v>4.8000000000000001E-2</v>
      </c>
      <c r="T324" s="195">
        <v>0.126</v>
      </c>
      <c r="U324" s="195"/>
      <c r="V324" s="195"/>
      <c r="W324" s="195"/>
      <c r="X324" s="195"/>
      <c r="Y324" s="195"/>
      <c r="Z324" s="195"/>
      <c r="AA324" s="195"/>
      <c r="AB324" s="195"/>
      <c r="AC324" s="12"/>
    </row>
    <row r="325" spans="1:29" x14ac:dyDescent="0.25">
      <c r="A325" s="94" t="s">
        <v>1692</v>
      </c>
      <c r="B325" s="195">
        <v>0.77288135593220342</v>
      </c>
      <c r="C325" s="195">
        <v>0.13898305084745763</v>
      </c>
      <c r="D325" s="195">
        <v>1.6949152542372881E-2</v>
      </c>
      <c r="E325" s="195">
        <v>7.1186440677966104E-2</v>
      </c>
      <c r="F325" s="194">
        <v>1</v>
      </c>
      <c r="G325" s="196">
        <v>295</v>
      </c>
      <c r="H325" s="195">
        <v>0.34064665127020788</v>
      </c>
      <c r="M325" s="195">
        <v>0.72199999999999998</v>
      </c>
      <c r="N325" s="195">
        <v>0.81699999999999995</v>
      </c>
      <c r="O325" s="195">
        <v>0.104</v>
      </c>
      <c r="P325" s="195">
        <v>0.183</v>
      </c>
      <c r="Q325" s="195">
        <v>7.0000000000000001E-3</v>
      </c>
      <c r="R325" s="195">
        <v>3.9E-2</v>
      </c>
      <c r="S325" s="195">
        <v>4.7E-2</v>
      </c>
      <c r="T325" s="195">
        <v>0.106</v>
      </c>
      <c r="U325" s="195"/>
      <c r="V325" s="195"/>
      <c r="W325" s="195"/>
      <c r="X325" s="195"/>
      <c r="Y325" s="195"/>
      <c r="Z325" s="195"/>
      <c r="AA325" s="195"/>
      <c r="AB325" s="195"/>
      <c r="AC325" s="12"/>
    </row>
    <row r="326" spans="1:29" x14ac:dyDescent="0.25">
      <c r="A326" s="94" t="s">
        <v>1735</v>
      </c>
      <c r="B326" s="195">
        <v>0.57205240174672489</v>
      </c>
      <c r="C326" s="195">
        <v>0.31004366812227074</v>
      </c>
      <c r="D326" s="195">
        <v>4.8034934497816595E-2</v>
      </c>
      <c r="E326" s="195">
        <v>6.9868995633187769E-2</v>
      </c>
      <c r="F326" s="194">
        <v>1</v>
      </c>
      <c r="G326" s="196">
        <v>229</v>
      </c>
      <c r="H326" s="195">
        <v>0.34592145015105741</v>
      </c>
      <c r="M326" s="195">
        <v>0.50700000000000001</v>
      </c>
      <c r="N326" s="195">
        <v>0.63400000000000001</v>
      </c>
      <c r="O326" s="195">
        <v>0.254</v>
      </c>
      <c r="P326" s="195">
        <v>0.373</v>
      </c>
      <c r="Q326" s="195">
        <v>2.7E-2</v>
      </c>
      <c r="R326" s="195">
        <v>8.4000000000000005E-2</v>
      </c>
      <c r="S326" s="195">
        <v>4.2999999999999997E-2</v>
      </c>
      <c r="T326" s="195">
        <v>0.11</v>
      </c>
      <c r="U326" s="195"/>
      <c r="V326" s="195"/>
      <c r="W326" s="195"/>
      <c r="X326" s="195"/>
      <c r="Y326" s="195"/>
      <c r="Z326" s="195"/>
      <c r="AA326" s="195"/>
      <c r="AB326" s="195"/>
      <c r="AC326" s="12"/>
    </row>
    <row r="327" spans="1:29" x14ac:dyDescent="0.25">
      <c r="A327" s="94" t="s">
        <v>1778</v>
      </c>
      <c r="B327" s="195">
        <v>0.75636363636363635</v>
      </c>
      <c r="C327" s="195">
        <v>8.727272727272728E-2</v>
      </c>
      <c r="D327" s="195">
        <v>2.181818181818182E-2</v>
      </c>
      <c r="E327" s="195">
        <v>0.13454545454545455</v>
      </c>
      <c r="F327" s="194">
        <v>1</v>
      </c>
      <c r="G327" s="196">
        <v>275</v>
      </c>
      <c r="H327" s="195">
        <v>0.29665587918015102</v>
      </c>
      <c r="M327" s="195">
        <v>0.70199999999999996</v>
      </c>
      <c r="N327" s="195">
        <v>0.80300000000000005</v>
      </c>
      <c r="O327" s="195">
        <v>5.8999999999999997E-2</v>
      </c>
      <c r="P327" s="195">
        <v>0.127</v>
      </c>
      <c r="Q327" s="195">
        <v>0.01</v>
      </c>
      <c r="R327" s="195">
        <v>4.7E-2</v>
      </c>
      <c r="S327" s="195">
        <v>9.9000000000000005E-2</v>
      </c>
      <c r="T327" s="195">
        <v>0.18</v>
      </c>
      <c r="U327" s="195"/>
      <c r="V327" s="195"/>
      <c r="W327" s="195"/>
      <c r="X327" s="195"/>
      <c r="Y327" s="195"/>
      <c r="Z327" s="195"/>
      <c r="AA327" s="195"/>
      <c r="AB327" s="195"/>
      <c r="AC327" s="12"/>
    </row>
    <row r="328" spans="1:29" x14ac:dyDescent="0.25">
      <c r="A328" s="94" t="s">
        <v>1821</v>
      </c>
      <c r="B328" s="195">
        <v>0.80681818181818177</v>
      </c>
      <c r="C328" s="195">
        <v>2.8409090909090908E-2</v>
      </c>
      <c r="D328" s="195">
        <v>1.4204545454545454E-2</v>
      </c>
      <c r="E328" s="195">
        <v>0.15056818181818182</v>
      </c>
      <c r="F328" s="194">
        <v>1</v>
      </c>
      <c r="G328" s="196">
        <v>352</v>
      </c>
      <c r="H328" s="195">
        <v>0.44221105527638194</v>
      </c>
      <c r="M328" s="195">
        <v>0.76200000000000001</v>
      </c>
      <c r="N328" s="195">
        <v>0.84499999999999997</v>
      </c>
      <c r="O328" s="195">
        <v>1.6E-2</v>
      </c>
      <c r="P328" s="195">
        <v>5.0999999999999997E-2</v>
      </c>
      <c r="Q328" s="195">
        <v>6.0000000000000001E-3</v>
      </c>
      <c r="R328" s="195">
        <v>3.3000000000000002E-2</v>
      </c>
      <c r="S328" s="195">
        <v>0.11700000000000001</v>
      </c>
      <c r="T328" s="195">
        <v>0.192</v>
      </c>
      <c r="U328" s="195"/>
      <c r="V328" s="195"/>
      <c r="W328" s="195"/>
      <c r="X328" s="195"/>
      <c r="Y328" s="195"/>
      <c r="Z328" s="195"/>
      <c r="AA328" s="195"/>
      <c r="AB328" s="195"/>
      <c r="AC328" s="12"/>
    </row>
    <row r="329" spans="1:29" x14ac:dyDescent="0.25">
      <c r="A329" s="94" t="s">
        <v>1864</v>
      </c>
      <c r="B329" s="195">
        <v>0.7978723404255319</v>
      </c>
      <c r="C329" s="195">
        <v>6.3829787234042548E-2</v>
      </c>
      <c r="D329" s="195">
        <v>1.4184397163120567E-2</v>
      </c>
      <c r="E329" s="195">
        <v>0.12411347517730496</v>
      </c>
      <c r="F329" s="194">
        <v>1</v>
      </c>
      <c r="G329" s="196">
        <v>282</v>
      </c>
      <c r="H329" s="195">
        <v>0.3770053475935829</v>
      </c>
      <c r="M329" s="195">
        <v>0.747</v>
      </c>
      <c r="N329" s="195">
        <v>0.84099999999999997</v>
      </c>
      <c r="O329" s="195">
        <v>4.1000000000000002E-2</v>
      </c>
      <c r="P329" s="195">
        <v>9.9000000000000005E-2</v>
      </c>
      <c r="Q329" s="195">
        <v>6.0000000000000001E-3</v>
      </c>
      <c r="R329" s="195">
        <v>3.5999999999999997E-2</v>
      </c>
      <c r="S329" s="195">
        <v>9.0999999999999998E-2</v>
      </c>
      <c r="T329" s="195">
        <v>0.16800000000000001</v>
      </c>
      <c r="U329" s="195"/>
      <c r="V329" s="195"/>
      <c r="W329" s="195"/>
      <c r="X329" s="195"/>
      <c r="Y329" s="195"/>
      <c r="Z329" s="195"/>
      <c r="AA329" s="195"/>
      <c r="AB329" s="195"/>
      <c r="AC329" s="12"/>
    </row>
    <row r="330" spans="1:29" x14ac:dyDescent="0.25">
      <c r="A330" s="94" t="s">
        <v>1907</v>
      </c>
      <c r="B330" s="195">
        <v>0.58317757009345794</v>
      </c>
      <c r="C330" s="195">
        <v>0.22990654205607478</v>
      </c>
      <c r="D330" s="195">
        <v>7.8504672897196259E-2</v>
      </c>
      <c r="E330" s="195">
        <v>0.10841121495327102</v>
      </c>
      <c r="F330" s="194">
        <v>1</v>
      </c>
      <c r="G330" s="196">
        <v>535</v>
      </c>
      <c r="H330" s="195">
        <v>0.32621951219512196</v>
      </c>
      <c r="M330" s="195">
        <v>0.54100000000000004</v>
      </c>
      <c r="N330" s="195">
        <v>0.624</v>
      </c>
      <c r="O330" s="195">
        <v>0.19600000000000001</v>
      </c>
      <c r="P330" s="195">
        <v>0.26700000000000002</v>
      </c>
      <c r="Q330" s="195">
        <v>5.8999999999999997E-2</v>
      </c>
      <c r="R330" s="195">
        <v>0.104</v>
      </c>
      <c r="S330" s="195">
        <v>8.5000000000000006E-2</v>
      </c>
      <c r="T330" s="195">
        <v>0.13800000000000001</v>
      </c>
      <c r="U330" s="195"/>
      <c r="V330" s="195"/>
      <c r="W330" s="195"/>
      <c r="X330" s="195"/>
      <c r="Y330" s="195"/>
      <c r="Z330" s="195"/>
      <c r="AA330" s="195"/>
      <c r="AB330" s="195"/>
      <c r="AC330" s="12"/>
    </row>
    <row r="331" spans="1:29" x14ac:dyDescent="0.25">
      <c r="A331" s="94" t="s">
        <v>1950</v>
      </c>
      <c r="B331" s="195">
        <v>0.40291262135922329</v>
      </c>
      <c r="C331" s="195">
        <v>0.50485436893203883</v>
      </c>
      <c r="D331" s="195">
        <v>9.7087378640776691E-3</v>
      </c>
      <c r="E331" s="195">
        <v>8.2524271844660199E-2</v>
      </c>
      <c r="F331" s="194">
        <v>1</v>
      </c>
      <c r="G331" s="196">
        <v>206</v>
      </c>
      <c r="H331" s="195">
        <v>0.24553039332538737</v>
      </c>
      <c r="M331" s="195">
        <v>0.33800000000000002</v>
      </c>
      <c r="N331" s="195">
        <v>0.47099999999999997</v>
      </c>
      <c r="O331" s="195">
        <v>0.437</v>
      </c>
      <c r="P331" s="195">
        <v>0.57199999999999995</v>
      </c>
      <c r="Q331" s="195">
        <v>3.0000000000000001E-3</v>
      </c>
      <c r="R331" s="195">
        <v>3.5000000000000003E-2</v>
      </c>
      <c r="S331" s="195">
        <v>5.1999999999999998E-2</v>
      </c>
      <c r="T331" s="195">
        <v>0.128</v>
      </c>
      <c r="U331" s="195"/>
      <c r="V331" s="195"/>
      <c r="W331" s="195"/>
      <c r="X331" s="195"/>
      <c r="Y331" s="195"/>
      <c r="Z331" s="195"/>
      <c r="AA331" s="195"/>
      <c r="AB331" s="195"/>
      <c r="AC331" s="12"/>
    </row>
    <row r="332" spans="1:29" x14ac:dyDescent="0.25">
      <c r="A332" s="94" t="s">
        <v>1993</v>
      </c>
      <c r="B332" s="195">
        <v>0.50140845070422535</v>
      </c>
      <c r="C332" s="195">
        <v>0.3295774647887324</v>
      </c>
      <c r="D332" s="195">
        <v>1.4084507042253521E-2</v>
      </c>
      <c r="E332" s="195">
        <v>0.15492957746478872</v>
      </c>
      <c r="F332" s="194">
        <v>1</v>
      </c>
      <c r="G332" s="196">
        <v>355</v>
      </c>
      <c r="H332" s="195">
        <v>0.32449725776965266</v>
      </c>
      <c r="M332" s="195">
        <v>0.45</v>
      </c>
      <c r="N332" s="195">
        <v>0.55300000000000005</v>
      </c>
      <c r="O332" s="195">
        <v>0.28299999999999997</v>
      </c>
      <c r="P332" s="195">
        <v>0.38</v>
      </c>
      <c r="Q332" s="195">
        <v>6.0000000000000001E-3</v>
      </c>
      <c r="R332" s="195">
        <v>3.3000000000000002E-2</v>
      </c>
      <c r="S332" s="195">
        <v>0.121</v>
      </c>
      <c r="T332" s="195">
        <v>0.19600000000000001</v>
      </c>
      <c r="U332" s="195"/>
      <c r="V332" s="195"/>
      <c r="W332" s="195"/>
      <c r="X332" s="195"/>
      <c r="Y332" s="195"/>
      <c r="Z332" s="195"/>
      <c r="AA332" s="195"/>
      <c r="AB332" s="195"/>
      <c r="AC332" s="12"/>
    </row>
    <row r="333" spans="1:29" x14ac:dyDescent="0.25">
      <c r="A333" s="94" t="s">
        <v>2036</v>
      </c>
      <c r="B333" s="195">
        <v>0.79220779220779225</v>
      </c>
      <c r="C333" s="195">
        <v>3.2467532467532464E-2</v>
      </c>
      <c r="D333" s="195">
        <v>2.5974025974025976E-2</v>
      </c>
      <c r="E333" s="195">
        <v>0.14935064935064934</v>
      </c>
      <c r="F333" s="194">
        <v>1</v>
      </c>
      <c r="G333" s="196">
        <v>154</v>
      </c>
      <c r="H333" s="195">
        <v>0.32083333333333336</v>
      </c>
      <c r="M333" s="195">
        <v>0.72099999999999997</v>
      </c>
      <c r="N333" s="195">
        <v>0.84899999999999998</v>
      </c>
      <c r="O333" s="195">
        <v>1.4E-2</v>
      </c>
      <c r="P333" s="195">
        <v>7.3999999999999996E-2</v>
      </c>
      <c r="Q333" s="195">
        <v>0.01</v>
      </c>
      <c r="R333" s="195">
        <v>6.5000000000000002E-2</v>
      </c>
      <c r="S333" s="195">
        <v>0.10199999999999999</v>
      </c>
      <c r="T333" s="195">
        <v>0.214</v>
      </c>
      <c r="U333" s="195"/>
      <c r="V333" s="195"/>
      <c r="W333" s="195"/>
      <c r="X333" s="195"/>
      <c r="Y333" s="195"/>
      <c r="Z333" s="195"/>
      <c r="AA333" s="195"/>
      <c r="AB333" s="195"/>
      <c r="AC333" s="12"/>
    </row>
    <row r="334" spans="1:29" x14ac:dyDescent="0.25">
      <c r="A334" s="94" t="s">
        <v>2079</v>
      </c>
      <c r="B334" s="195">
        <v>0.44150943396226416</v>
      </c>
      <c r="C334" s="195">
        <v>0.28301886792452829</v>
      </c>
      <c r="D334" s="195">
        <v>0.13584905660377358</v>
      </c>
      <c r="E334" s="195">
        <v>0.13962264150943396</v>
      </c>
      <c r="F334" s="194">
        <v>1</v>
      </c>
      <c r="G334" s="196">
        <v>265</v>
      </c>
      <c r="H334" s="195">
        <v>0.38517441860465118</v>
      </c>
      <c r="M334" s="195">
        <v>0.38300000000000001</v>
      </c>
      <c r="N334" s="195">
        <v>0.502</v>
      </c>
      <c r="O334" s="195">
        <v>0.23200000000000001</v>
      </c>
      <c r="P334" s="195">
        <v>0.34</v>
      </c>
      <c r="Q334" s="195">
        <v>0.1</v>
      </c>
      <c r="R334" s="195">
        <v>0.182</v>
      </c>
      <c r="S334" s="195">
        <v>0.10299999999999999</v>
      </c>
      <c r="T334" s="195">
        <v>0.187</v>
      </c>
      <c r="U334" s="195"/>
      <c r="V334" s="195"/>
      <c r="W334" s="195"/>
      <c r="X334" s="195"/>
      <c r="Y334" s="195"/>
      <c r="Z334" s="195"/>
      <c r="AA334" s="195"/>
      <c r="AB334" s="195"/>
      <c r="AC334" s="12"/>
    </row>
    <row r="335" spans="1:29" x14ac:dyDescent="0.25">
      <c r="A335" s="94" t="s">
        <v>2122</v>
      </c>
      <c r="B335" s="195">
        <v>0.60453400503778343</v>
      </c>
      <c r="C335" s="195">
        <v>0.21662468513853905</v>
      </c>
      <c r="D335" s="195">
        <v>2.5188916876574308E-2</v>
      </c>
      <c r="E335" s="195">
        <v>0.15365239294710328</v>
      </c>
      <c r="F335" s="194">
        <v>1</v>
      </c>
      <c r="G335" s="196">
        <v>397</v>
      </c>
      <c r="H335" s="195">
        <v>0.32540983606557378</v>
      </c>
      <c r="M335" s="195">
        <v>0.55600000000000005</v>
      </c>
      <c r="N335" s="195">
        <v>0.65100000000000002</v>
      </c>
      <c r="O335" s="195">
        <v>0.17899999999999999</v>
      </c>
      <c r="P335" s="195">
        <v>0.26</v>
      </c>
      <c r="Q335" s="195">
        <v>1.4E-2</v>
      </c>
      <c r="R335" s="195">
        <v>4.5999999999999999E-2</v>
      </c>
      <c r="S335" s="195">
        <v>0.122</v>
      </c>
      <c r="T335" s="195">
        <v>0.192</v>
      </c>
      <c r="U335" s="195"/>
      <c r="V335" s="195"/>
      <c r="W335" s="195"/>
      <c r="X335" s="195"/>
      <c r="Y335" s="195"/>
      <c r="Z335" s="195"/>
      <c r="AA335" s="195"/>
      <c r="AB335" s="195"/>
      <c r="AC335" s="12"/>
    </row>
    <row r="336" spans="1:29" x14ac:dyDescent="0.25">
      <c r="A336" s="94" t="s">
        <v>2165</v>
      </c>
      <c r="B336" s="195">
        <v>0.5</v>
      </c>
      <c r="C336" s="195">
        <v>0.27403846153846156</v>
      </c>
      <c r="D336" s="195">
        <v>3.3653846153846152E-2</v>
      </c>
      <c r="E336" s="195">
        <v>0.19230769230769232</v>
      </c>
      <c r="F336" s="194">
        <v>1</v>
      </c>
      <c r="G336" s="196">
        <v>208</v>
      </c>
      <c r="H336" s="195">
        <v>0.29295774647887324</v>
      </c>
      <c r="M336" s="195">
        <v>0.433</v>
      </c>
      <c r="N336" s="195">
        <v>0.56699999999999995</v>
      </c>
      <c r="O336" s="195">
        <v>0.218</v>
      </c>
      <c r="P336" s="195">
        <v>0.33800000000000002</v>
      </c>
      <c r="Q336" s="195">
        <v>1.6E-2</v>
      </c>
      <c r="R336" s="195">
        <v>6.8000000000000005E-2</v>
      </c>
      <c r="S336" s="195">
        <v>0.14499999999999999</v>
      </c>
      <c r="T336" s="195">
        <v>0.251</v>
      </c>
      <c r="U336" s="195"/>
      <c r="V336" s="195"/>
      <c r="W336" s="195"/>
      <c r="X336" s="195"/>
      <c r="Y336" s="195"/>
      <c r="Z336" s="195"/>
      <c r="AA336" s="195"/>
      <c r="AB336" s="195"/>
      <c r="AC336" s="12"/>
    </row>
    <row r="337" spans="1:29" x14ac:dyDescent="0.25">
      <c r="A337" s="94" t="s">
        <v>2208</v>
      </c>
      <c r="B337" s="195">
        <v>0.48379629629629628</v>
      </c>
      <c r="C337" s="195">
        <v>0.37268518518518517</v>
      </c>
      <c r="D337" s="195">
        <v>3.9351851851851853E-2</v>
      </c>
      <c r="E337" s="195">
        <v>0.10416666666666667</v>
      </c>
      <c r="F337" s="194">
        <v>1</v>
      </c>
      <c r="G337" s="196">
        <v>432</v>
      </c>
      <c r="H337" s="195">
        <v>0.30681818181818182</v>
      </c>
      <c r="M337" s="195">
        <v>0.437</v>
      </c>
      <c r="N337" s="195">
        <v>0.53100000000000003</v>
      </c>
      <c r="O337" s="195">
        <v>0.32800000000000001</v>
      </c>
      <c r="P337" s="195">
        <v>0.41899999999999998</v>
      </c>
      <c r="Q337" s="195">
        <v>2.5000000000000001E-2</v>
      </c>
      <c r="R337" s="195">
        <v>6.2E-2</v>
      </c>
      <c r="S337" s="195">
        <v>7.9000000000000001E-2</v>
      </c>
      <c r="T337" s="195">
        <v>0.13700000000000001</v>
      </c>
      <c r="U337" s="195"/>
      <c r="V337" s="195"/>
      <c r="W337" s="195"/>
      <c r="X337" s="195"/>
      <c r="Y337" s="195"/>
      <c r="Z337" s="195"/>
      <c r="AA337" s="195"/>
      <c r="AB337" s="195"/>
      <c r="AC337" s="12"/>
    </row>
    <row r="338" spans="1:29" x14ac:dyDescent="0.25">
      <c r="A338" s="94" t="s">
        <v>2251</v>
      </c>
      <c r="B338" s="195">
        <v>0.66852886405959033</v>
      </c>
      <c r="C338" s="195">
        <v>0.24394785847299813</v>
      </c>
      <c r="D338" s="195">
        <v>1.86219739292365E-2</v>
      </c>
      <c r="E338" s="195">
        <v>6.8901303538175043E-2</v>
      </c>
      <c r="F338" s="194">
        <v>1</v>
      </c>
      <c r="G338" s="196">
        <v>537</v>
      </c>
      <c r="H338" s="195">
        <v>0.33333333333333331</v>
      </c>
      <c r="M338" s="195">
        <v>0.628</v>
      </c>
      <c r="N338" s="195">
        <v>0.70699999999999996</v>
      </c>
      <c r="O338" s="195">
        <v>0.21</v>
      </c>
      <c r="P338" s="195">
        <v>0.28199999999999997</v>
      </c>
      <c r="Q338" s="195">
        <v>0.01</v>
      </c>
      <c r="R338" s="195">
        <v>3.4000000000000002E-2</v>
      </c>
      <c r="S338" s="195">
        <v>0.05</v>
      </c>
      <c r="T338" s="195">
        <v>9.4E-2</v>
      </c>
      <c r="U338" s="195"/>
      <c r="V338" s="195"/>
      <c r="W338" s="195"/>
      <c r="X338" s="195"/>
      <c r="Y338" s="195"/>
      <c r="Z338" s="195"/>
      <c r="AA338" s="195"/>
      <c r="AB338" s="195"/>
      <c r="AC338" s="12"/>
    </row>
    <row r="339" spans="1:29" x14ac:dyDescent="0.25">
      <c r="A339" s="94" t="s">
        <v>2294</v>
      </c>
      <c r="B339" s="195">
        <v>0.5864197530864198</v>
      </c>
      <c r="C339" s="195">
        <v>0.21604938271604937</v>
      </c>
      <c r="D339" s="195">
        <v>5.2469135802469133E-2</v>
      </c>
      <c r="E339" s="195">
        <v>0.14506172839506173</v>
      </c>
      <c r="F339" s="194">
        <v>1</v>
      </c>
      <c r="G339" s="196">
        <v>324</v>
      </c>
      <c r="H339" s="195">
        <v>0.39512195121951221</v>
      </c>
      <c r="M339" s="195">
        <v>0.53200000000000003</v>
      </c>
      <c r="N339" s="195">
        <v>0.63900000000000001</v>
      </c>
      <c r="O339" s="195">
        <v>0.17499999999999999</v>
      </c>
      <c r="P339" s="195">
        <v>0.26400000000000001</v>
      </c>
      <c r="Q339" s="195">
        <v>3.3000000000000002E-2</v>
      </c>
      <c r="R339" s="195">
        <v>8.2000000000000003E-2</v>
      </c>
      <c r="S339" s="195">
        <v>0.111</v>
      </c>
      <c r="T339" s="195">
        <v>0.188</v>
      </c>
      <c r="U339" s="195"/>
      <c r="V339" s="195"/>
      <c r="W339" s="195"/>
      <c r="X339" s="195"/>
      <c r="Y339" s="195"/>
      <c r="Z339" s="195"/>
      <c r="AA339" s="195"/>
      <c r="AB339" s="195"/>
      <c r="AC339" s="12"/>
    </row>
    <row r="340" spans="1:29" x14ac:dyDescent="0.25">
      <c r="A340" s="94" t="s">
        <v>1521</v>
      </c>
      <c r="B340" s="195">
        <v>0.57777777777777772</v>
      </c>
      <c r="C340" s="195">
        <v>0.23247863247863249</v>
      </c>
      <c r="D340" s="195">
        <v>5.6410256410256411E-2</v>
      </c>
      <c r="E340" s="195">
        <v>0.13333333333333333</v>
      </c>
      <c r="F340" s="194">
        <v>1</v>
      </c>
      <c r="G340" s="196">
        <v>585</v>
      </c>
      <c r="H340" s="195">
        <v>0.35390199637023595</v>
      </c>
      <c r="M340" s="195">
        <v>0.53700000000000003</v>
      </c>
      <c r="N340" s="195">
        <v>0.61699999999999999</v>
      </c>
      <c r="O340" s="195">
        <v>0.2</v>
      </c>
      <c r="P340" s="195">
        <v>0.26800000000000002</v>
      </c>
      <c r="Q340" s="195">
        <v>0.04</v>
      </c>
      <c r="R340" s="195">
        <v>7.8E-2</v>
      </c>
      <c r="S340" s="195">
        <v>0.108</v>
      </c>
      <c r="T340" s="195">
        <v>0.16300000000000001</v>
      </c>
      <c r="U340" s="195"/>
      <c r="V340" s="195"/>
      <c r="W340" s="195"/>
      <c r="X340" s="195"/>
      <c r="Y340" s="195"/>
      <c r="Z340" s="195"/>
      <c r="AA340" s="195"/>
      <c r="AB340" s="195"/>
      <c r="AC340" s="12"/>
    </row>
    <row r="341" spans="1:29" x14ac:dyDescent="0.25">
      <c r="A341" s="94" t="s">
        <v>1564</v>
      </c>
      <c r="B341" s="195">
        <v>0.44750795334040294</v>
      </c>
      <c r="C341" s="195">
        <v>0.23753976670201485</v>
      </c>
      <c r="D341" s="195">
        <v>0.12195121951219512</v>
      </c>
      <c r="E341" s="195">
        <v>0.19300106044538706</v>
      </c>
      <c r="F341" s="194">
        <v>1</v>
      </c>
      <c r="G341" s="196">
        <v>943</v>
      </c>
      <c r="H341" s="195">
        <v>0.31214829526646803</v>
      </c>
      <c r="M341" s="195">
        <v>0.41599999999999998</v>
      </c>
      <c r="N341" s="195">
        <v>0.47899999999999998</v>
      </c>
      <c r="O341" s="195">
        <v>0.21099999999999999</v>
      </c>
      <c r="P341" s="195">
        <v>0.26600000000000001</v>
      </c>
      <c r="Q341" s="195">
        <v>0.10299999999999999</v>
      </c>
      <c r="R341" s="195">
        <v>0.14399999999999999</v>
      </c>
      <c r="S341" s="195">
        <v>0.16900000000000001</v>
      </c>
      <c r="T341" s="195">
        <v>0.219</v>
      </c>
      <c r="U341" s="195"/>
      <c r="V341" s="195"/>
      <c r="W341" s="195"/>
      <c r="X341" s="195"/>
      <c r="Y341" s="195"/>
      <c r="Z341" s="195"/>
      <c r="AA341" s="195"/>
      <c r="AB341" s="195"/>
      <c r="AC341" s="12"/>
    </row>
    <row r="342" spans="1:29" x14ac:dyDescent="0.25">
      <c r="A342" s="94" t="s">
        <v>1607</v>
      </c>
      <c r="B342" s="195">
        <v>0.56969263759828448</v>
      </c>
      <c r="C342" s="195">
        <v>0.31093638313080774</v>
      </c>
      <c r="D342" s="195">
        <v>1.4295925661186561E-2</v>
      </c>
      <c r="E342" s="195">
        <v>0.10507505360972123</v>
      </c>
      <c r="F342" s="194">
        <v>1</v>
      </c>
      <c r="G342" s="196">
        <v>1399</v>
      </c>
      <c r="H342" s="195">
        <v>0.31838871187983614</v>
      </c>
      <c r="M342" s="195">
        <v>0.54400000000000004</v>
      </c>
      <c r="N342" s="195">
        <v>0.59499999999999997</v>
      </c>
      <c r="O342" s="195">
        <v>0.28699999999999998</v>
      </c>
      <c r="P342" s="195">
        <v>0.33600000000000002</v>
      </c>
      <c r="Q342" s="195">
        <v>8.9999999999999993E-3</v>
      </c>
      <c r="R342" s="195">
        <v>2.1999999999999999E-2</v>
      </c>
      <c r="S342" s="195">
        <v>0.09</v>
      </c>
      <c r="T342" s="195">
        <v>0.122</v>
      </c>
      <c r="U342" s="195"/>
      <c r="V342" s="195"/>
      <c r="W342" s="195"/>
      <c r="X342" s="195"/>
      <c r="Y342" s="195"/>
      <c r="Z342" s="195"/>
      <c r="AA342" s="195"/>
      <c r="AB342" s="195"/>
      <c r="AC342" s="12"/>
    </row>
    <row r="343" spans="1:29" x14ac:dyDescent="0.25">
      <c r="A343" s="94" t="s">
        <v>1650</v>
      </c>
      <c r="B343" s="195">
        <v>0.43440233236151604</v>
      </c>
      <c r="C343" s="195">
        <v>0.34402332361516036</v>
      </c>
      <c r="D343" s="195">
        <v>9.6209912536443148E-2</v>
      </c>
      <c r="E343" s="195">
        <v>0.12536443148688048</v>
      </c>
      <c r="F343" s="194">
        <v>1</v>
      </c>
      <c r="G343" s="196">
        <v>343</v>
      </c>
      <c r="H343" s="195">
        <v>0.31125226860254085</v>
      </c>
      <c r="M343" s="195">
        <v>0.38300000000000001</v>
      </c>
      <c r="N343" s="195">
        <v>0.48699999999999999</v>
      </c>
      <c r="O343" s="195">
        <v>0.29599999999999999</v>
      </c>
      <c r="P343" s="195">
        <v>0.39600000000000002</v>
      </c>
      <c r="Q343" s="195">
        <v>6.9000000000000006E-2</v>
      </c>
      <c r="R343" s="195">
        <v>0.13200000000000001</v>
      </c>
      <c r="S343" s="195">
        <v>9.4E-2</v>
      </c>
      <c r="T343" s="195">
        <v>0.16500000000000001</v>
      </c>
      <c r="U343" s="195"/>
      <c r="V343" s="195"/>
      <c r="W343" s="195"/>
      <c r="X343" s="195"/>
      <c r="Y343" s="195"/>
      <c r="Z343" s="195"/>
      <c r="AA343" s="195"/>
      <c r="AB343" s="195"/>
      <c r="AC343" s="12"/>
    </row>
    <row r="344" spans="1:29" x14ac:dyDescent="0.25">
      <c r="A344" s="94" t="s">
        <v>1693</v>
      </c>
      <c r="B344" s="195">
        <v>0.79318181818181821</v>
      </c>
      <c r="C344" s="195">
        <v>0.1</v>
      </c>
      <c r="D344" s="195">
        <v>2.2727272727272728E-2</v>
      </c>
      <c r="E344" s="195">
        <v>8.4090909090909091E-2</v>
      </c>
      <c r="F344" s="194">
        <v>1</v>
      </c>
      <c r="G344" s="196">
        <v>440</v>
      </c>
      <c r="H344" s="195">
        <v>0.38360941586748037</v>
      </c>
      <c r="M344" s="195">
        <v>0.753</v>
      </c>
      <c r="N344" s="195">
        <v>0.82799999999999996</v>
      </c>
      <c r="O344" s="195">
        <v>7.4999999999999997E-2</v>
      </c>
      <c r="P344" s="195">
        <v>0.13200000000000001</v>
      </c>
      <c r="Q344" s="195">
        <v>1.2E-2</v>
      </c>
      <c r="R344" s="195">
        <v>4.1000000000000002E-2</v>
      </c>
      <c r="S344" s="195">
        <v>6.2E-2</v>
      </c>
      <c r="T344" s="195">
        <v>0.114</v>
      </c>
      <c r="U344" s="195"/>
      <c r="V344" s="195"/>
      <c r="W344" s="195"/>
      <c r="X344" s="195"/>
      <c r="Y344" s="195"/>
      <c r="Z344" s="195"/>
      <c r="AA344" s="195"/>
      <c r="AB344" s="195"/>
      <c r="AC344" s="12"/>
    </row>
    <row r="345" spans="1:29" x14ac:dyDescent="0.25">
      <c r="A345" s="94" t="s">
        <v>1736</v>
      </c>
      <c r="B345" s="195">
        <v>0.49519230769230771</v>
      </c>
      <c r="C345" s="195">
        <v>0.34134615384615385</v>
      </c>
      <c r="D345" s="195">
        <v>2.403846153846154E-2</v>
      </c>
      <c r="E345" s="195">
        <v>0.13942307692307693</v>
      </c>
      <c r="F345" s="194">
        <v>1</v>
      </c>
      <c r="G345" s="196">
        <v>416</v>
      </c>
      <c r="H345" s="195">
        <v>0.35862068965517241</v>
      </c>
      <c r="M345" s="195">
        <v>0.44700000000000001</v>
      </c>
      <c r="N345" s="195">
        <v>0.54300000000000004</v>
      </c>
      <c r="O345" s="195">
        <v>0.29699999999999999</v>
      </c>
      <c r="P345" s="195">
        <v>0.38800000000000001</v>
      </c>
      <c r="Q345" s="195">
        <v>1.2999999999999999E-2</v>
      </c>
      <c r="R345" s="195">
        <v>4.3999999999999997E-2</v>
      </c>
      <c r="S345" s="195">
        <v>0.109</v>
      </c>
      <c r="T345" s="195">
        <v>0.17599999999999999</v>
      </c>
      <c r="U345" s="195"/>
      <c r="V345" s="195"/>
      <c r="W345" s="195"/>
      <c r="X345" s="195"/>
      <c r="Y345" s="195"/>
      <c r="Z345" s="195"/>
      <c r="AA345" s="195"/>
      <c r="AB345" s="195"/>
      <c r="AC345" s="12"/>
    </row>
    <row r="346" spans="1:29" x14ac:dyDescent="0.25">
      <c r="A346" s="94" t="s">
        <v>1779</v>
      </c>
      <c r="B346" s="195">
        <v>0.68810916179337234</v>
      </c>
      <c r="C346" s="195">
        <v>0.14035087719298245</v>
      </c>
      <c r="D346" s="195">
        <v>3.5087719298245612E-2</v>
      </c>
      <c r="E346" s="195">
        <v>0.1364522417153996</v>
      </c>
      <c r="F346" s="194">
        <v>1</v>
      </c>
      <c r="G346" s="196">
        <v>513</v>
      </c>
      <c r="H346" s="195">
        <v>0.33861386138613864</v>
      </c>
      <c r="M346" s="195">
        <v>0.64700000000000002</v>
      </c>
      <c r="N346" s="195">
        <v>0.72699999999999998</v>
      </c>
      <c r="O346" s="195">
        <v>0.113</v>
      </c>
      <c r="P346" s="195">
        <v>0.17299999999999999</v>
      </c>
      <c r="Q346" s="195">
        <v>2.1999999999999999E-2</v>
      </c>
      <c r="R346" s="195">
        <v>5.5E-2</v>
      </c>
      <c r="S346" s="195">
        <v>0.109</v>
      </c>
      <c r="T346" s="195">
        <v>0.16900000000000001</v>
      </c>
      <c r="U346" s="195"/>
      <c r="V346" s="195"/>
      <c r="W346" s="195"/>
      <c r="X346" s="195"/>
      <c r="Y346" s="195"/>
      <c r="Z346" s="195"/>
      <c r="AA346" s="195"/>
      <c r="AB346" s="195"/>
      <c r="AC346" s="12"/>
    </row>
    <row r="347" spans="1:29" x14ac:dyDescent="0.25">
      <c r="A347" s="94" t="s">
        <v>1822</v>
      </c>
      <c r="B347" s="195">
        <v>0.77059773828756062</v>
      </c>
      <c r="C347" s="195">
        <v>2.4232633279483037E-2</v>
      </c>
      <c r="D347" s="195">
        <v>1.9386106623586429E-2</v>
      </c>
      <c r="E347" s="195">
        <v>0.18578352180936994</v>
      </c>
      <c r="F347" s="194">
        <v>1</v>
      </c>
      <c r="G347" s="196">
        <v>619</v>
      </c>
      <c r="H347" s="195">
        <v>0.32510504201680673</v>
      </c>
      <c r="M347" s="195">
        <v>0.73599999999999999</v>
      </c>
      <c r="N347" s="195">
        <v>0.80200000000000005</v>
      </c>
      <c r="O347" s="195">
        <v>1.4999999999999999E-2</v>
      </c>
      <c r="P347" s="195">
        <v>0.04</v>
      </c>
      <c r="Q347" s="195">
        <v>1.0999999999999999E-2</v>
      </c>
      <c r="R347" s="195">
        <v>3.4000000000000002E-2</v>
      </c>
      <c r="S347" s="195">
        <v>0.157</v>
      </c>
      <c r="T347" s="195">
        <v>0.218</v>
      </c>
      <c r="U347" s="195"/>
      <c r="V347" s="195"/>
      <c r="W347" s="195"/>
      <c r="X347" s="195"/>
      <c r="Y347" s="195"/>
      <c r="Z347" s="195"/>
      <c r="AA347" s="195"/>
      <c r="AB347" s="195"/>
      <c r="AC347" s="12"/>
    </row>
    <row r="348" spans="1:29" x14ac:dyDescent="0.25">
      <c r="A348" s="94" t="s">
        <v>1865</v>
      </c>
      <c r="B348" s="195">
        <v>0.80894308943089432</v>
      </c>
      <c r="C348" s="195">
        <v>4.878048780487805E-2</v>
      </c>
      <c r="D348" s="195">
        <v>1.7615176151761516E-2</v>
      </c>
      <c r="E348" s="195">
        <v>0.12466124661246612</v>
      </c>
      <c r="F348" s="194">
        <v>1</v>
      </c>
      <c r="G348" s="196">
        <v>738</v>
      </c>
      <c r="H348" s="195">
        <v>0.3423005565862709</v>
      </c>
      <c r="M348" s="195">
        <v>0.77900000000000003</v>
      </c>
      <c r="N348" s="195">
        <v>0.83599999999999997</v>
      </c>
      <c r="O348" s="195">
        <v>3.5000000000000003E-2</v>
      </c>
      <c r="P348" s="195">
        <v>6.7000000000000004E-2</v>
      </c>
      <c r="Q348" s="195">
        <v>0.01</v>
      </c>
      <c r="R348" s="195">
        <v>0.03</v>
      </c>
      <c r="S348" s="195">
        <v>0.10299999999999999</v>
      </c>
      <c r="T348" s="195">
        <v>0.15</v>
      </c>
      <c r="U348" s="195"/>
      <c r="V348" s="195"/>
      <c r="W348" s="195"/>
      <c r="X348" s="195"/>
      <c r="Y348" s="195"/>
      <c r="Z348" s="195"/>
      <c r="AA348" s="195"/>
      <c r="AB348" s="195"/>
      <c r="AC348" s="12"/>
    </row>
    <row r="349" spans="1:29" x14ac:dyDescent="0.25">
      <c r="A349" s="94" t="s">
        <v>1908</v>
      </c>
      <c r="B349" s="195">
        <v>0.49736147757255939</v>
      </c>
      <c r="C349" s="195">
        <v>0.26253298153034299</v>
      </c>
      <c r="D349" s="195">
        <v>9.6306068601583111E-2</v>
      </c>
      <c r="E349" s="195">
        <v>0.14379947229551451</v>
      </c>
      <c r="F349" s="194">
        <v>1</v>
      </c>
      <c r="G349" s="196">
        <v>758</v>
      </c>
      <c r="H349" s="195">
        <v>0.35704192180876121</v>
      </c>
      <c r="M349" s="195">
        <v>0.46200000000000002</v>
      </c>
      <c r="N349" s="195">
        <v>0.53300000000000003</v>
      </c>
      <c r="O349" s="195">
        <v>0.23200000000000001</v>
      </c>
      <c r="P349" s="195">
        <v>0.29499999999999998</v>
      </c>
      <c r="Q349" s="195">
        <v>7.6999999999999999E-2</v>
      </c>
      <c r="R349" s="195">
        <v>0.11899999999999999</v>
      </c>
      <c r="S349" s="195">
        <v>0.121</v>
      </c>
      <c r="T349" s="195">
        <v>0.17100000000000001</v>
      </c>
      <c r="U349" s="195"/>
      <c r="V349" s="195"/>
      <c r="W349" s="195"/>
      <c r="X349" s="195"/>
      <c r="Y349" s="195"/>
      <c r="Z349" s="195"/>
      <c r="AA349" s="195"/>
      <c r="AB349" s="195"/>
      <c r="AC349" s="12"/>
    </row>
    <row r="350" spans="1:29" x14ac:dyDescent="0.25">
      <c r="A350" s="94" t="s">
        <v>1951</v>
      </c>
      <c r="B350" s="195">
        <v>0.343205574912892</v>
      </c>
      <c r="C350" s="195">
        <v>0.54529616724738672</v>
      </c>
      <c r="D350" s="195">
        <v>1.5679442508710801E-2</v>
      </c>
      <c r="E350" s="195">
        <v>9.5818815331010457E-2</v>
      </c>
      <c r="F350" s="194">
        <v>1</v>
      </c>
      <c r="G350" s="196">
        <v>574</v>
      </c>
      <c r="H350" s="195">
        <v>0.39723183391003458</v>
      </c>
      <c r="M350" s="195">
        <v>0.30599999999999999</v>
      </c>
      <c r="N350" s="195">
        <v>0.38300000000000001</v>
      </c>
      <c r="O350" s="195">
        <v>0.504</v>
      </c>
      <c r="P350" s="195">
        <v>0.58599999999999997</v>
      </c>
      <c r="Q350" s="195">
        <v>8.0000000000000002E-3</v>
      </c>
      <c r="R350" s="195">
        <v>0.03</v>
      </c>
      <c r="S350" s="195">
        <v>7.3999999999999996E-2</v>
      </c>
      <c r="T350" s="195">
        <v>0.123</v>
      </c>
      <c r="U350" s="195"/>
      <c r="V350" s="195"/>
      <c r="W350" s="195"/>
      <c r="X350" s="195"/>
      <c r="Y350" s="195"/>
      <c r="Z350" s="195"/>
      <c r="AA350" s="195"/>
      <c r="AB350" s="195"/>
      <c r="AC350" s="12"/>
    </row>
    <row r="351" spans="1:29" x14ac:dyDescent="0.25">
      <c r="A351" s="94" t="s">
        <v>1994</v>
      </c>
      <c r="B351" s="195">
        <v>0.54490291262135926</v>
      </c>
      <c r="C351" s="195">
        <v>0.30461165048543687</v>
      </c>
      <c r="D351" s="195">
        <v>1.6990291262135922E-2</v>
      </c>
      <c r="E351" s="195">
        <v>0.13349514563106796</v>
      </c>
      <c r="F351" s="194">
        <v>1</v>
      </c>
      <c r="G351" s="196">
        <v>824</v>
      </c>
      <c r="H351" s="195">
        <v>0.35904139433551197</v>
      </c>
      <c r="M351" s="195">
        <v>0.51100000000000001</v>
      </c>
      <c r="N351" s="195">
        <v>0.57899999999999996</v>
      </c>
      <c r="O351" s="195">
        <v>0.27400000000000002</v>
      </c>
      <c r="P351" s="195">
        <v>0.33700000000000002</v>
      </c>
      <c r="Q351" s="195">
        <v>0.01</v>
      </c>
      <c r="R351" s="195">
        <v>2.8000000000000001E-2</v>
      </c>
      <c r="S351" s="195">
        <v>0.112</v>
      </c>
      <c r="T351" s="195">
        <v>0.158</v>
      </c>
      <c r="U351" s="195"/>
      <c r="V351" s="195"/>
      <c r="W351" s="195"/>
      <c r="X351" s="195"/>
      <c r="Y351" s="195"/>
      <c r="Z351" s="195"/>
      <c r="AA351" s="195"/>
      <c r="AB351" s="195"/>
      <c r="AC351" s="12"/>
    </row>
    <row r="352" spans="1:29" x14ac:dyDescent="0.25">
      <c r="A352" s="94" t="s">
        <v>2037</v>
      </c>
      <c r="B352" s="195">
        <v>0.86005830903790093</v>
      </c>
      <c r="C352" s="195">
        <v>2.3323615160349854E-2</v>
      </c>
      <c r="D352" s="195">
        <v>1.7492711370262391E-2</v>
      </c>
      <c r="E352" s="195">
        <v>9.9125364431486881E-2</v>
      </c>
      <c r="F352" s="194">
        <v>1</v>
      </c>
      <c r="G352" s="196">
        <v>343</v>
      </c>
      <c r="H352" s="195">
        <v>0.33561643835616439</v>
      </c>
      <c r="M352" s="195">
        <v>0.81899999999999995</v>
      </c>
      <c r="N352" s="195">
        <v>0.89300000000000002</v>
      </c>
      <c r="O352" s="195">
        <v>1.2E-2</v>
      </c>
      <c r="P352" s="195">
        <v>4.4999999999999998E-2</v>
      </c>
      <c r="Q352" s="195">
        <v>8.0000000000000002E-3</v>
      </c>
      <c r="R352" s="195">
        <v>3.7999999999999999E-2</v>
      </c>
      <c r="S352" s="195">
        <v>7.1999999999999995E-2</v>
      </c>
      <c r="T352" s="195">
        <v>0.13500000000000001</v>
      </c>
      <c r="U352" s="195"/>
      <c r="V352" s="195"/>
      <c r="W352" s="195"/>
      <c r="X352" s="195"/>
      <c r="Y352" s="195"/>
      <c r="Z352" s="195"/>
      <c r="AA352" s="195"/>
      <c r="AB352" s="195"/>
      <c r="AC352" s="12"/>
    </row>
    <row r="353" spans="1:29" x14ac:dyDescent="0.25">
      <c r="A353" s="94" t="s">
        <v>2080</v>
      </c>
      <c r="B353" s="195">
        <v>0.4</v>
      </c>
      <c r="C353" s="195">
        <v>0.31683168316831684</v>
      </c>
      <c r="D353" s="195">
        <v>9.3069306930693069E-2</v>
      </c>
      <c r="E353" s="195">
        <v>0.1900990099009901</v>
      </c>
      <c r="F353" s="194">
        <v>1</v>
      </c>
      <c r="G353" s="196">
        <v>505</v>
      </c>
      <c r="H353" s="195">
        <v>0.32475884244372988</v>
      </c>
      <c r="M353" s="195">
        <v>0.35799999999999998</v>
      </c>
      <c r="N353" s="195">
        <v>0.443</v>
      </c>
      <c r="O353" s="195">
        <v>0.27800000000000002</v>
      </c>
      <c r="P353" s="195">
        <v>0.35899999999999999</v>
      </c>
      <c r="Q353" s="195">
        <v>7.0999999999999994E-2</v>
      </c>
      <c r="R353" s="195">
        <v>0.122</v>
      </c>
      <c r="S353" s="195">
        <v>0.158</v>
      </c>
      <c r="T353" s="195">
        <v>0.22700000000000001</v>
      </c>
      <c r="U353" s="195"/>
      <c r="V353" s="195"/>
      <c r="W353" s="195"/>
      <c r="X353" s="195"/>
      <c r="Y353" s="195"/>
      <c r="Z353" s="195"/>
      <c r="AA353" s="195"/>
      <c r="AB353" s="195"/>
      <c r="AC353" s="12"/>
    </row>
    <row r="354" spans="1:29" x14ac:dyDescent="0.25">
      <c r="A354" s="94" t="s">
        <v>2123</v>
      </c>
      <c r="B354" s="195">
        <v>0.57736389684813749</v>
      </c>
      <c r="C354" s="195">
        <v>0.19054441260744986</v>
      </c>
      <c r="D354" s="195">
        <v>3.4383954154727794E-2</v>
      </c>
      <c r="E354" s="195">
        <v>0.19770773638968481</v>
      </c>
      <c r="F354" s="194">
        <v>1</v>
      </c>
      <c r="G354" s="196">
        <v>698</v>
      </c>
      <c r="H354" s="195">
        <v>0.32091954022988506</v>
      </c>
      <c r="M354" s="195">
        <v>0.54</v>
      </c>
      <c r="N354" s="195">
        <v>0.61299999999999999</v>
      </c>
      <c r="O354" s="195">
        <v>0.16300000000000001</v>
      </c>
      <c r="P354" s="195">
        <v>0.221</v>
      </c>
      <c r="Q354" s="195">
        <v>2.3E-2</v>
      </c>
      <c r="R354" s="195">
        <v>5.0999999999999997E-2</v>
      </c>
      <c r="S354" s="195">
        <v>0.17</v>
      </c>
      <c r="T354" s="195">
        <v>0.22900000000000001</v>
      </c>
      <c r="U354" s="195"/>
      <c r="V354" s="195"/>
      <c r="W354" s="195"/>
      <c r="X354" s="195"/>
      <c r="Y354" s="195"/>
      <c r="Z354" s="195"/>
      <c r="AA354" s="195"/>
      <c r="AB354" s="195"/>
      <c r="AC354" s="12"/>
    </row>
    <row r="355" spans="1:29" x14ac:dyDescent="0.25">
      <c r="A355" s="94" t="s">
        <v>2166</v>
      </c>
      <c r="B355" s="195">
        <v>0.55214723926380371</v>
      </c>
      <c r="C355" s="195">
        <v>0.30470347648261759</v>
      </c>
      <c r="D355" s="195">
        <v>2.8629856850715747E-2</v>
      </c>
      <c r="E355" s="195">
        <v>0.11451942740286299</v>
      </c>
      <c r="F355" s="194">
        <v>1</v>
      </c>
      <c r="G355" s="196">
        <v>489</v>
      </c>
      <c r="H355" s="195">
        <v>0.33539094650205764</v>
      </c>
      <c r="M355" s="195">
        <v>0.50800000000000001</v>
      </c>
      <c r="N355" s="195">
        <v>0.59599999999999997</v>
      </c>
      <c r="O355" s="195">
        <v>0.26600000000000001</v>
      </c>
      <c r="P355" s="195">
        <v>0.34699999999999998</v>
      </c>
      <c r="Q355" s="195">
        <v>1.7000000000000001E-2</v>
      </c>
      <c r="R355" s="195">
        <v>4.7E-2</v>
      </c>
      <c r="S355" s="195">
        <v>8.8999999999999996E-2</v>
      </c>
      <c r="T355" s="195">
        <v>0.14599999999999999</v>
      </c>
      <c r="U355" s="195"/>
      <c r="V355" s="195"/>
      <c r="W355" s="195"/>
      <c r="X355" s="195"/>
      <c r="Y355" s="195"/>
      <c r="Z355" s="195"/>
      <c r="AA355" s="195"/>
      <c r="AB355" s="195"/>
      <c r="AC355" s="12"/>
    </row>
    <row r="356" spans="1:29" x14ac:dyDescent="0.25">
      <c r="A356" s="94" t="s">
        <v>2209</v>
      </c>
      <c r="B356" s="195">
        <v>0.43337334933973587</v>
      </c>
      <c r="C356" s="195">
        <v>0.37454981992797121</v>
      </c>
      <c r="D356" s="195">
        <v>4.561824729891957E-2</v>
      </c>
      <c r="E356" s="195">
        <v>0.14645858343337334</v>
      </c>
      <c r="F356" s="194">
        <v>1</v>
      </c>
      <c r="G356" s="196">
        <v>833</v>
      </c>
      <c r="H356" s="195">
        <v>0.37949886104783598</v>
      </c>
      <c r="M356" s="195">
        <v>0.4</v>
      </c>
      <c r="N356" s="195">
        <v>0.46700000000000003</v>
      </c>
      <c r="O356" s="195">
        <v>0.34200000000000003</v>
      </c>
      <c r="P356" s="195">
        <v>0.40799999999999997</v>
      </c>
      <c r="Q356" s="195">
        <v>3.3000000000000002E-2</v>
      </c>
      <c r="R356" s="195">
        <v>6.2E-2</v>
      </c>
      <c r="S356" s="195">
        <v>0.124</v>
      </c>
      <c r="T356" s="195">
        <v>0.17199999999999999</v>
      </c>
      <c r="U356" s="195"/>
      <c r="V356" s="195"/>
      <c r="W356" s="195"/>
      <c r="X356" s="195"/>
      <c r="Y356" s="195"/>
      <c r="Z356" s="195"/>
      <c r="AA356" s="195"/>
      <c r="AB356" s="195"/>
      <c r="AC356" s="12"/>
    </row>
    <row r="357" spans="1:29" x14ac:dyDescent="0.25">
      <c r="A357" s="94" t="s">
        <v>2252</v>
      </c>
      <c r="B357" s="195">
        <v>0.61421725239616609</v>
      </c>
      <c r="C357" s="195">
        <v>0.25</v>
      </c>
      <c r="D357" s="195">
        <v>2.2364217252396165E-2</v>
      </c>
      <c r="E357" s="195">
        <v>0.1134185303514377</v>
      </c>
      <c r="F357" s="194">
        <v>1</v>
      </c>
      <c r="G357" s="196">
        <v>1252</v>
      </c>
      <c r="H357" s="195">
        <v>0.32578714545927662</v>
      </c>
      <c r="M357" s="195">
        <v>0.58699999999999997</v>
      </c>
      <c r="N357" s="195">
        <v>0.64100000000000001</v>
      </c>
      <c r="O357" s="195">
        <v>0.22700000000000001</v>
      </c>
      <c r="P357" s="195">
        <v>0.27500000000000002</v>
      </c>
      <c r="Q357" s="195">
        <v>1.6E-2</v>
      </c>
      <c r="R357" s="195">
        <v>3.2000000000000001E-2</v>
      </c>
      <c r="S357" s="195">
        <v>9.7000000000000003E-2</v>
      </c>
      <c r="T357" s="195">
        <v>0.13200000000000001</v>
      </c>
      <c r="U357" s="195"/>
      <c r="V357" s="195"/>
      <c r="W357" s="195"/>
      <c r="X357" s="195"/>
      <c r="Y357" s="195"/>
      <c r="Z357" s="195"/>
      <c r="AA357" s="195"/>
      <c r="AB357" s="195"/>
      <c r="AC357" s="12"/>
    </row>
    <row r="358" spans="1:29" x14ac:dyDescent="0.25">
      <c r="A358" s="94" t="s">
        <v>2295</v>
      </c>
      <c r="B358" s="195">
        <v>0.57404021937842775</v>
      </c>
      <c r="C358" s="195">
        <v>0.23583180987202926</v>
      </c>
      <c r="D358" s="195">
        <v>2.376599634369287E-2</v>
      </c>
      <c r="E358" s="195">
        <v>0.1663619744058501</v>
      </c>
      <c r="F358" s="194">
        <v>1</v>
      </c>
      <c r="G358" s="196">
        <v>547</v>
      </c>
      <c r="H358" s="195">
        <v>0.35335917312661497</v>
      </c>
      <c r="M358" s="195">
        <v>0.53200000000000003</v>
      </c>
      <c r="N358" s="195">
        <v>0.61499999999999999</v>
      </c>
      <c r="O358" s="195">
        <v>0.20200000000000001</v>
      </c>
      <c r="P358" s="195">
        <v>0.27300000000000002</v>
      </c>
      <c r="Q358" s="195">
        <v>1.4E-2</v>
      </c>
      <c r="R358" s="195">
        <v>0.04</v>
      </c>
      <c r="S358" s="195">
        <v>0.13800000000000001</v>
      </c>
      <c r="T358" s="195">
        <v>0.2</v>
      </c>
      <c r="U358" s="195"/>
      <c r="V358" s="195"/>
      <c r="W358" s="195"/>
      <c r="X358" s="195"/>
      <c r="Y358" s="195"/>
      <c r="Z358" s="195"/>
      <c r="AA358" s="195"/>
      <c r="AB358" s="195"/>
      <c r="AC358" s="12"/>
    </row>
    <row r="359" spans="1:29" x14ac:dyDescent="0.25">
      <c r="A359" s="94" t="s">
        <v>1522</v>
      </c>
      <c r="B359" s="195">
        <v>0.5546697038724373</v>
      </c>
      <c r="C359" s="195">
        <v>0.23462414578587698</v>
      </c>
      <c r="D359" s="195">
        <v>7.289293849658314E-2</v>
      </c>
      <c r="E359" s="195">
        <v>0.13781321184510251</v>
      </c>
      <c r="F359" s="194">
        <v>1</v>
      </c>
      <c r="G359" s="196">
        <v>878</v>
      </c>
      <c r="H359" s="195">
        <v>0.24280973451327434</v>
      </c>
      <c r="M359" s="195">
        <v>0.52200000000000002</v>
      </c>
      <c r="N359" s="195">
        <v>0.58699999999999997</v>
      </c>
      <c r="O359" s="195">
        <v>0.20799999999999999</v>
      </c>
      <c r="P359" s="195">
        <v>0.26400000000000001</v>
      </c>
      <c r="Q359" s="195">
        <v>5.7000000000000002E-2</v>
      </c>
      <c r="R359" s="195">
        <v>9.1999999999999998E-2</v>
      </c>
      <c r="S359" s="195">
        <v>0.11700000000000001</v>
      </c>
      <c r="T359" s="195">
        <v>0.16200000000000001</v>
      </c>
      <c r="U359" s="195"/>
      <c r="V359" s="195"/>
      <c r="W359" s="195"/>
      <c r="X359" s="195"/>
      <c r="Y359" s="195"/>
      <c r="Z359" s="195"/>
      <c r="AA359" s="195"/>
      <c r="AB359" s="195"/>
      <c r="AC359" s="12"/>
    </row>
    <row r="360" spans="1:29" x14ac:dyDescent="0.25">
      <c r="A360" s="94" t="s">
        <v>1565</v>
      </c>
      <c r="B360" s="195">
        <v>0.42893401015228427</v>
      </c>
      <c r="C360" s="195">
        <v>0.24162436548223351</v>
      </c>
      <c r="D360" s="195">
        <v>0.12842639593908631</v>
      </c>
      <c r="E360" s="195">
        <v>0.20101522842639594</v>
      </c>
      <c r="F360" s="194">
        <v>1</v>
      </c>
      <c r="G360" s="196">
        <v>1970</v>
      </c>
      <c r="H360" s="195">
        <v>0.25357188827390914</v>
      </c>
      <c r="M360" s="195">
        <v>0.40699999999999997</v>
      </c>
      <c r="N360" s="195">
        <v>0.45100000000000001</v>
      </c>
      <c r="O360" s="195">
        <v>0.223</v>
      </c>
      <c r="P360" s="195">
        <v>0.26100000000000001</v>
      </c>
      <c r="Q360" s="195">
        <v>0.114</v>
      </c>
      <c r="R360" s="195">
        <v>0.14399999999999999</v>
      </c>
      <c r="S360" s="195">
        <v>0.184</v>
      </c>
      <c r="T360" s="195">
        <v>0.219</v>
      </c>
      <c r="U360" s="195"/>
      <c r="V360" s="195"/>
      <c r="W360" s="195"/>
      <c r="X360" s="195"/>
      <c r="Y360" s="195"/>
      <c r="Z360" s="195"/>
      <c r="AA360" s="195"/>
      <c r="AB360" s="195"/>
      <c r="AC360" s="12"/>
    </row>
    <row r="361" spans="1:29" x14ac:dyDescent="0.25">
      <c r="A361" s="94" t="s">
        <v>1608</v>
      </c>
      <c r="B361" s="195">
        <v>0.54918032786885251</v>
      </c>
      <c r="C361" s="195">
        <v>0.30590163934426229</v>
      </c>
      <c r="D361" s="195">
        <v>1.3770491803278689E-2</v>
      </c>
      <c r="E361" s="195">
        <v>0.13114754098360656</v>
      </c>
      <c r="F361" s="194">
        <v>1</v>
      </c>
      <c r="G361" s="196">
        <v>3050</v>
      </c>
      <c r="H361" s="195">
        <v>0.25747087624514603</v>
      </c>
      <c r="M361" s="195">
        <v>0.53100000000000003</v>
      </c>
      <c r="N361" s="195">
        <v>0.56699999999999995</v>
      </c>
      <c r="O361" s="195">
        <v>0.28999999999999998</v>
      </c>
      <c r="P361" s="195">
        <v>0.32200000000000001</v>
      </c>
      <c r="Q361" s="195">
        <v>0.01</v>
      </c>
      <c r="R361" s="195">
        <v>1.9E-2</v>
      </c>
      <c r="S361" s="195">
        <v>0.12</v>
      </c>
      <c r="T361" s="195">
        <v>0.14399999999999999</v>
      </c>
      <c r="U361" s="195"/>
      <c r="V361" s="195"/>
      <c r="W361" s="195"/>
      <c r="X361" s="195"/>
      <c r="Y361" s="195"/>
      <c r="Z361" s="195"/>
      <c r="AA361" s="195"/>
      <c r="AB361" s="195"/>
      <c r="AC361" s="12"/>
    </row>
    <row r="362" spans="1:29" x14ac:dyDescent="0.25">
      <c r="A362" s="94" t="s">
        <v>1651</v>
      </c>
      <c r="B362" s="195">
        <v>0.48291233283803864</v>
      </c>
      <c r="C362" s="195">
        <v>0.32838038632986627</v>
      </c>
      <c r="D362" s="195">
        <v>6.8350668647845461E-2</v>
      </c>
      <c r="E362" s="195">
        <v>0.12035661218424963</v>
      </c>
      <c r="F362" s="194">
        <v>1</v>
      </c>
      <c r="G362" s="196">
        <v>673</v>
      </c>
      <c r="H362" s="195">
        <v>0.26361143752448102</v>
      </c>
      <c r="M362" s="195">
        <v>0.44500000000000001</v>
      </c>
      <c r="N362" s="195">
        <v>0.52100000000000002</v>
      </c>
      <c r="O362" s="195">
        <v>0.29399999999999998</v>
      </c>
      <c r="P362" s="195">
        <v>0.36499999999999999</v>
      </c>
      <c r="Q362" s="195">
        <v>5.1999999999999998E-2</v>
      </c>
      <c r="R362" s="195">
        <v>0.09</v>
      </c>
      <c r="S362" s="195">
        <v>9.8000000000000004E-2</v>
      </c>
      <c r="T362" s="195">
        <v>0.14699999999999999</v>
      </c>
      <c r="U362" s="195"/>
      <c r="V362" s="195"/>
      <c r="W362" s="195"/>
      <c r="X362" s="195"/>
      <c r="Y362" s="195"/>
      <c r="Z362" s="195"/>
      <c r="AA362" s="195"/>
      <c r="AB362" s="195"/>
      <c r="AC362" s="12"/>
    </row>
    <row r="363" spans="1:29" x14ac:dyDescent="0.25">
      <c r="A363" s="94" t="s">
        <v>1694</v>
      </c>
      <c r="B363" s="195">
        <v>0.7626699629171817</v>
      </c>
      <c r="C363" s="195">
        <v>0.12113720642768851</v>
      </c>
      <c r="D363" s="195">
        <v>1.6069221260815822E-2</v>
      </c>
      <c r="E363" s="195">
        <v>0.10012360939431397</v>
      </c>
      <c r="F363" s="194">
        <v>1</v>
      </c>
      <c r="G363" s="196">
        <v>809</v>
      </c>
      <c r="H363" s="195">
        <v>0.25780752071383045</v>
      </c>
      <c r="M363" s="195">
        <v>0.73199999999999998</v>
      </c>
      <c r="N363" s="195">
        <v>0.79100000000000004</v>
      </c>
      <c r="O363" s="195">
        <v>0.1</v>
      </c>
      <c r="P363" s="195">
        <v>0.14499999999999999</v>
      </c>
      <c r="Q363" s="195">
        <v>8.9999999999999993E-3</v>
      </c>
      <c r="R363" s="195">
        <v>2.7E-2</v>
      </c>
      <c r="S363" s="195">
        <v>8.1000000000000003E-2</v>
      </c>
      <c r="T363" s="195">
        <v>0.123</v>
      </c>
      <c r="U363" s="195"/>
      <c r="V363" s="195"/>
      <c r="W363" s="195"/>
      <c r="X363" s="195"/>
      <c r="Y363" s="195"/>
      <c r="Z363" s="195"/>
      <c r="AA363" s="195"/>
      <c r="AB363" s="195"/>
      <c r="AC363" s="12"/>
    </row>
    <row r="364" spans="1:29" x14ac:dyDescent="0.25">
      <c r="A364" s="94" t="s">
        <v>1737</v>
      </c>
      <c r="B364" s="195">
        <v>0.4651898734177215</v>
      </c>
      <c r="C364" s="195">
        <v>0.36075949367088606</v>
      </c>
      <c r="D364" s="195">
        <v>3.7974683544303799E-2</v>
      </c>
      <c r="E364" s="195">
        <v>0.13607594936708861</v>
      </c>
      <c r="F364" s="194">
        <v>1</v>
      </c>
      <c r="G364" s="196">
        <v>632</v>
      </c>
      <c r="H364" s="195">
        <v>0.23643845866068089</v>
      </c>
      <c r="M364" s="195">
        <v>0.42699999999999999</v>
      </c>
      <c r="N364" s="195">
        <v>0.504</v>
      </c>
      <c r="O364" s="195">
        <v>0.32400000000000001</v>
      </c>
      <c r="P364" s="195">
        <v>0.39900000000000002</v>
      </c>
      <c r="Q364" s="195">
        <v>2.5999999999999999E-2</v>
      </c>
      <c r="R364" s="195">
        <v>5.6000000000000001E-2</v>
      </c>
      <c r="S364" s="195">
        <v>0.112</v>
      </c>
      <c r="T364" s="195">
        <v>0.16500000000000001</v>
      </c>
      <c r="U364" s="195"/>
      <c r="V364" s="195"/>
      <c r="W364" s="195"/>
      <c r="X364" s="195"/>
      <c r="Y364" s="195"/>
      <c r="Z364" s="195"/>
      <c r="AA364" s="195"/>
      <c r="AB364" s="195"/>
      <c r="AC364" s="12"/>
    </row>
    <row r="365" spans="1:29" x14ac:dyDescent="0.25">
      <c r="A365" s="94" t="s">
        <v>1780</v>
      </c>
      <c r="B365" s="195">
        <v>0.68186638388123011</v>
      </c>
      <c r="C365" s="195">
        <v>0.1357370095440085</v>
      </c>
      <c r="D365" s="195">
        <v>2.9692470837751856E-2</v>
      </c>
      <c r="E365" s="195">
        <v>0.15270413573700956</v>
      </c>
      <c r="F365" s="194">
        <v>1</v>
      </c>
      <c r="G365" s="196">
        <v>943</v>
      </c>
      <c r="H365" s="195">
        <v>0.25949367088607594</v>
      </c>
      <c r="M365" s="195">
        <v>0.65100000000000002</v>
      </c>
      <c r="N365" s="195">
        <v>0.71099999999999997</v>
      </c>
      <c r="O365" s="195">
        <v>0.115</v>
      </c>
      <c r="P365" s="195">
        <v>0.159</v>
      </c>
      <c r="Q365" s="195">
        <v>2.1000000000000001E-2</v>
      </c>
      <c r="R365" s="195">
        <v>4.2999999999999997E-2</v>
      </c>
      <c r="S365" s="195">
        <v>0.13100000000000001</v>
      </c>
      <c r="T365" s="195">
        <v>0.17699999999999999</v>
      </c>
      <c r="U365" s="195"/>
      <c r="V365" s="195"/>
      <c r="W365" s="195"/>
      <c r="X365" s="195"/>
      <c r="Y365" s="195"/>
      <c r="Z365" s="195"/>
      <c r="AA365" s="195"/>
      <c r="AB365" s="195"/>
      <c r="AC365" s="12"/>
    </row>
    <row r="366" spans="1:29" x14ac:dyDescent="0.25">
      <c r="A366" s="94" t="s">
        <v>1823</v>
      </c>
      <c r="B366" s="195">
        <v>0.77598710717163577</v>
      </c>
      <c r="C366" s="195">
        <v>2.2562449637389202E-2</v>
      </c>
      <c r="D366" s="195">
        <v>3.2232070910556E-2</v>
      </c>
      <c r="E366" s="195">
        <v>0.16921837228041903</v>
      </c>
      <c r="F366" s="194">
        <v>1</v>
      </c>
      <c r="G366" s="196">
        <v>1241</v>
      </c>
      <c r="H366" s="195">
        <v>0.29165687426556991</v>
      </c>
      <c r="M366" s="195">
        <v>0.752</v>
      </c>
      <c r="N366" s="195">
        <v>0.79800000000000004</v>
      </c>
      <c r="O366" s="195">
        <v>1.6E-2</v>
      </c>
      <c r="P366" s="195">
        <v>3.2000000000000001E-2</v>
      </c>
      <c r="Q366" s="195">
        <v>2.4E-2</v>
      </c>
      <c r="R366" s="195">
        <v>4.3999999999999997E-2</v>
      </c>
      <c r="S366" s="195">
        <v>0.14899999999999999</v>
      </c>
      <c r="T366" s="195">
        <v>0.191</v>
      </c>
      <c r="U366" s="195"/>
      <c r="V366" s="195"/>
      <c r="W366" s="195"/>
      <c r="X366" s="195"/>
      <c r="Y366" s="195"/>
      <c r="Z366" s="195"/>
      <c r="AA366" s="195"/>
      <c r="AB366" s="195"/>
      <c r="AC366" s="12"/>
    </row>
    <row r="367" spans="1:29" x14ac:dyDescent="0.25">
      <c r="A367" s="94" t="s">
        <v>1866</v>
      </c>
      <c r="B367" s="195">
        <v>0.78260869565217395</v>
      </c>
      <c r="C367" s="195">
        <v>4.3478260869565216E-2</v>
      </c>
      <c r="D367" s="195">
        <v>2.9748283752860413E-2</v>
      </c>
      <c r="E367" s="195">
        <v>0.14416475972540047</v>
      </c>
      <c r="F367" s="194">
        <v>1</v>
      </c>
      <c r="G367" s="196">
        <v>1311</v>
      </c>
      <c r="H367" s="195">
        <v>0.27421041623091402</v>
      </c>
      <c r="M367" s="195">
        <v>0.75900000000000001</v>
      </c>
      <c r="N367" s="195">
        <v>0.80400000000000005</v>
      </c>
      <c r="O367" s="195">
        <v>3.4000000000000002E-2</v>
      </c>
      <c r="P367" s="195">
        <v>5.6000000000000001E-2</v>
      </c>
      <c r="Q367" s="195">
        <v>2.1999999999999999E-2</v>
      </c>
      <c r="R367" s="195">
        <v>0.04</v>
      </c>
      <c r="S367" s="195">
        <v>0.126</v>
      </c>
      <c r="T367" s="195">
        <v>0.16400000000000001</v>
      </c>
      <c r="U367" s="195"/>
      <c r="V367" s="195"/>
      <c r="W367" s="195"/>
      <c r="X367" s="195"/>
      <c r="Y367" s="195"/>
      <c r="Z367" s="195"/>
      <c r="AA367" s="195"/>
      <c r="AB367" s="195"/>
      <c r="AC367" s="12"/>
    </row>
    <row r="368" spans="1:29" x14ac:dyDescent="0.25">
      <c r="A368" s="94" t="s">
        <v>1909</v>
      </c>
      <c r="B368" s="195">
        <v>0.46469401479488903</v>
      </c>
      <c r="C368" s="195">
        <v>0.28648285137861468</v>
      </c>
      <c r="D368" s="195">
        <v>8.2044384667115E-2</v>
      </c>
      <c r="E368" s="195">
        <v>0.16677874915938132</v>
      </c>
      <c r="F368" s="194">
        <v>1</v>
      </c>
      <c r="G368" s="196">
        <v>1487</v>
      </c>
      <c r="H368" s="195">
        <v>0.26914027149321268</v>
      </c>
      <c r="M368" s="195">
        <v>0.439</v>
      </c>
      <c r="N368" s="195">
        <v>0.49</v>
      </c>
      <c r="O368" s="195">
        <v>0.26400000000000001</v>
      </c>
      <c r="P368" s="195">
        <v>0.31</v>
      </c>
      <c r="Q368" s="195">
        <v>6.9000000000000006E-2</v>
      </c>
      <c r="R368" s="195">
        <v>9.7000000000000003E-2</v>
      </c>
      <c r="S368" s="195">
        <v>0.14899999999999999</v>
      </c>
      <c r="T368" s="195">
        <v>0.187</v>
      </c>
      <c r="U368" s="195"/>
      <c r="V368" s="195"/>
      <c r="W368" s="195"/>
      <c r="X368" s="195"/>
      <c r="Y368" s="195"/>
      <c r="Z368" s="195"/>
      <c r="AA368" s="195"/>
      <c r="AB368" s="195"/>
      <c r="AC368" s="12"/>
    </row>
    <row r="369" spans="1:29" x14ac:dyDescent="0.25">
      <c r="A369" s="94" t="s">
        <v>1952</v>
      </c>
      <c r="B369" s="195">
        <v>0.32661290322580644</v>
      </c>
      <c r="C369" s="195">
        <v>0.56552419354838712</v>
      </c>
      <c r="D369" s="195">
        <v>1.4112903225806451E-2</v>
      </c>
      <c r="E369" s="195">
        <v>9.375E-2</v>
      </c>
      <c r="F369" s="194">
        <v>1</v>
      </c>
      <c r="G369" s="196">
        <v>992</v>
      </c>
      <c r="H369" s="195">
        <v>0.25133012414492018</v>
      </c>
      <c r="M369" s="195">
        <v>0.29799999999999999</v>
      </c>
      <c r="N369" s="195">
        <v>0.35599999999999998</v>
      </c>
      <c r="O369" s="195">
        <v>0.53400000000000003</v>
      </c>
      <c r="P369" s="195">
        <v>0.59599999999999997</v>
      </c>
      <c r="Q369" s="195">
        <v>8.0000000000000002E-3</v>
      </c>
      <c r="R369" s="195">
        <v>2.4E-2</v>
      </c>
      <c r="S369" s="195">
        <v>7.6999999999999999E-2</v>
      </c>
      <c r="T369" s="195">
        <v>0.113</v>
      </c>
      <c r="U369" s="195"/>
      <c r="V369" s="195"/>
      <c r="W369" s="195"/>
      <c r="X369" s="195"/>
      <c r="Y369" s="195"/>
      <c r="Z369" s="195"/>
      <c r="AA369" s="195"/>
      <c r="AB369" s="195"/>
      <c r="AC369" s="12"/>
    </row>
    <row r="370" spans="1:29" x14ac:dyDescent="0.25">
      <c r="A370" s="94" t="s">
        <v>1995</v>
      </c>
      <c r="B370" s="195">
        <v>0.51721763085399453</v>
      </c>
      <c r="C370" s="195">
        <v>0.33677685950413222</v>
      </c>
      <c r="D370" s="195">
        <v>1.2396694214876033E-2</v>
      </c>
      <c r="E370" s="195">
        <v>0.13360881542699724</v>
      </c>
      <c r="F370" s="194">
        <v>1</v>
      </c>
      <c r="G370" s="196">
        <v>1452</v>
      </c>
      <c r="H370" s="195">
        <v>0.26143320129636299</v>
      </c>
      <c r="M370" s="195">
        <v>0.49199999999999999</v>
      </c>
      <c r="N370" s="195">
        <v>0.54300000000000004</v>
      </c>
      <c r="O370" s="195">
        <v>0.313</v>
      </c>
      <c r="P370" s="195">
        <v>0.36099999999999999</v>
      </c>
      <c r="Q370" s="195">
        <v>8.0000000000000002E-3</v>
      </c>
      <c r="R370" s="195">
        <v>0.02</v>
      </c>
      <c r="S370" s="195">
        <v>0.11700000000000001</v>
      </c>
      <c r="T370" s="195">
        <v>0.152</v>
      </c>
      <c r="U370" s="195"/>
      <c r="V370" s="195"/>
      <c r="W370" s="195"/>
      <c r="X370" s="195"/>
      <c r="Y370" s="195"/>
      <c r="Z370" s="195"/>
      <c r="AA370" s="195"/>
      <c r="AB370" s="195"/>
      <c r="AC370" s="12"/>
    </row>
    <row r="371" spans="1:29" x14ac:dyDescent="0.25">
      <c r="A371" s="94" t="s">
        <v>2038</v>
      </c>
      <c r="B371" s="195">
        <v>0.83966942148760326</v>
      </c>
      <c r="C371" s="195">
        <v>1.8181818181818181E-2</v>
      </c>
      <c r="D371" s="195">
        <v>2.809917355371901E-2</v>
      </c>
      <c r="E371" s="195">
        <v>0.1140495867768595</v>
      </c>
      <c r="F371" s="194">
        <v>1</v>
      </c>
      <c r="G371" s="196">
        <v>605</v>
      </c>
      <c r="H371" s="195">
        <v>0.25876817792985457</v>
      </c>
      <c r="M371" s="195">
        <v>0.80800000000000005</v>
      </c>
      <c r="N371" s="195">
        <v>0.86699999999999999</v>
      </c>
      <c r="O371" s="195">
        <v>0.01</v>
      </c>
      <c r="P371" s="195">
        <v>3.2000000000000001E-2</v>
      </c>
      <c r="Q371" s="195">
        <v>1.7999999999999999E-2</v>
      </c>
      <c r="R371" s="195">
        <v>4.4999999999999998E-2</v>
      </c>
      <c r="S371" s="195">
        <v>9.0999999999999998E-2</v>
      </c>
      <c r="T371" s="195">
        <v>0.14199999999999999</v>
      </c>
      <c r="U371" s="195"/>
      <c r="V371" s="195"/>
      <c r="W371" s="195"/>
      <c r="X371" s="195"/>
      <c r="Y371" s="195"/>
      <c r="Z371" s="195"/>
      <c r="AA371" s="195"/>
      <c r="AB371" s="195"/>
      <c r="AC371" s="12"/>
    </row>
    <row r="372" spans="1:29" x14ac:dyDescent="0.25">
      <c r="A372" s="94" t="s">
        <v>2081</v>
      </c>
      <c r="B372" s="195">
        <v>0.43810548977395047</v>
      </c>
      <c r="C372" s="195">
        <v>0.27556512378902043</v>
      </c>
      <c r="D372" s="195">
        <v>0.1108719052744887</v>
      </c>
      <c r="E372" s="195">
        <v>0.17545748116254037</v>
      </c>
      <c r="F372" s="194">
        <v>1</v>
      </c>
      <c r="G372" s="196">
        <v>929</v>
      </c>
      <c r="H372" s="195">
        <v>0.26865240023134762</v>
      </c>
      <c r="M372" s="195">
        <v>0.40699999999999997</v>
      </c>
      <c r="N372" s="195">
        <v>0.47</v>
      </c>
      <c r="O372" s="195">
        <v>0.248</v>
      </c>
      <c r="P372" s="195">
        <v>0.30499999999999999</v>
      </c>
      <c r="Q372" s="195">
        <v>9.1999999999999998E-2</v>
      </c>
      <c r="R372" s="195">
        <v>0.13300000000000001</v>
      </c>
      <c r="S372" s="195">
        <v>0.152</v>
      </c>
      <c r="T372" s="195">
        <v>0.20100000000000001</v>
      </c>
      <c r="U372" s="195"/>
      <c r="V372" s="195"/>
      <c r="W372" s="195"/>
      <c r="X372" s="195"/>
      <c r="Y372" s="195"/>
      <c r="Z372" s="195"/>
      <c r="AA372" s="195"/>
      <c r="AB372" s="195"/>
      <c r="AC372" s="12"/>
    </row>
    <row r="373" spans="1:29" x14ac:dyDescent="0.25">
      <c r="A373" s="94" t="s">
        <v>2124</v>
      </c>
      <c r="B373" s="195">
        <v>0.5971272229822161</v>
      </c>
      <c r="C373" s="195">
        <v>0.23119015047879618</v>
      </c>
      <c r="D373" s="195">
        <v>2.2571819425444596E-2</v>
      </c>
      <c r="E373" s="195">
        <v>0.1491108071135431</v>
      </c>
      <c r="F373" s="194">
        <v>1</v>
      </c>
      <c r="G373" s="196">
        <v>1462</v>
      </c>
      <c r="H373" s="195">
        <v>0.26228919985647647</v>
      </c>
      <c r="M373" s="195">
        <v>0.57199999999999995</v>
      </c>
      <c r="N373" s="195">
        <v>0.622</v>
      </c>
      <c r="O373" s="195">
        <v>0.21</v>
      </c>
      <c r="P373" s="195">
        <v>0.253</v>
      </c>
      <c r="Q373" s="195">
        <v>1.6E-2</v>
      </c>
      <c r="R373" s="195">
        <v>3.2000000000000001E-2</v>
      </c>
      <c r="S373" s="195">
        <v>0.13200000000000001</v>
      </c>
      <c r="T373" s="195">
        <v>0.16800000000000001</v>
      </c>
      <c r="U373" s="195"/>
      <c r="V373" s="195"/>
      <c r="W373" s="195"/>
      <c r="X373" s="195"/>
      <c r="Y373" s="195"/>
      <c r="Z373" s="195"/>
      <c r="AA373" s="195"/>
      <c r="AB373" s="195"/>
      <c r="AC373" s="12"/>
    </row>
    <row r="374" spans="1:29" x14ac:dyDescent="0.25">
      <c r="A374" s="94" t="s">
        <v>2167</v>
      </c>
      <c r="B374" s="195">
        <v>0.51413612565445022</v>
      </c>
      <c r="C374" s="195">
        <v>0.29842931937172773</v>
      </c>
      <c r="D374" s="195">
        <v>3.3507853403141365E-2</v>
      </c>
      <c r="E374" s="195">
        <v>0.15392670157068064</v>
      </c>
      <c r="F374" s="194">
        <v>1</v>
      </c>
      <c r="G374" s="196">
        <v>955</v>
      </c>
      <c r="H374" s="195">
        <v>0.25803836800864632</v>
      </c>
      <c r="M374" s="195">
        <v>0.48199999999999998</v>
      </c>
      <c r="N374" s="195">
        <v>0.54600000000000004</v>
      </c>
      <c r="O374" s="195">
        <v>0.27</v>
      </c>
      <c r="P374" s="195">
        <v>0.32800000000000001</v>
      </c>
      <c r="Q374" s="195">
        <v>2.4E-2</v>
      </c>
      <c r="R374" s="195">
        <v>4.7E-2</v>
      </c>
      <c r="S374" s="195">
        <v>0.13200000000000001</v>
      </c>
      <c r="T374" s="195">
        <v>0.17799999999999999</v>
      </c>
      <c r="U374" s="195"/>
      <c r="V374" s="195"/>
      <c r="W374" s="195"/>
      <c r="X374" s="195"/>
      <c r="Y374" s="195"/>
      <c r="Z374" s="195"/>
      <c r="AA374" s="195"/>
      <c r="AB374" s="195"/>
      <c r="AC374" s="12"/>
    </row>
    <row r="375" spans="1:29" x14ac:dyDescent="0.25">
      <c r="A375" s="94" t="s">
        <v>2210</v>
      </c>
      <c r="B375" s="195">
        <v>0.43037088873337997</v>
      </c>
      <c r="C375" s="195">
        <v>0.35829251224632608</v>
      </c>
      <c r="D375" s="195">
        <v>4.6885934219734082E-2</v>
      </c>
      <c r="E375" s="195">
        <v>0.16445066480055984</v>
      </c>
      <c r="F375" s="194">
        <v>1</v>
      </c>
      <c r="G375" s="196">
        <v>1429</v>
      </c>
      <c r="H375" s="195">
        <v>0.2683064213293278</v>
      </c>
      <c r="M375" s="195">
        <v>0.40500000000000003</v>
      </c>
      <c r="N375" s="195">
        <v>0.45600000000000002</v>
      </c>
      <c r="O375" s="195">
        <v>0.33400000000000002</v>
      </c>
      <c r="P375" s="195">
        <v>0.38400000000000001</v>
      </c>
      <c r="Q375" s="195">
        <v>3.6999999999999998E-2</v>
      </c>
      <c r="R375" s="195">
        <v>5.8999999999999997E-2</v>
      </c>
      <c r="S375" s="195">
        <v>0.14599999999999999</v>
      </c>
      <c r="T375" s="195">
        <v>0.185</v>
      </c>
      <c r="U375" s="195"/>
      <c r="V375" s="195"/>
      <c r="W375" s="195"/>
      <c r="X375" s="195"/>
      <c r="Y375" s="195"/>
      <c r="Z375" s="195"/>
      <c r="AA375" s="195"/>
      <c r="AB375" s="195"/>
      <c r="AC375" s="12"/>
    </row>
    <row r="376" spans="1:29" x14ac:dyDescent="0.25">
      <c r="A376" s="94" t="s">
        <v>2253</v>
      </c>
      <c r="B376" s="195">
        <v>0.62058570198105079</v>
      </c>
      <c r="C376" s="195">
        <v>0.26141257536606372</v>
      </c>
      <c r="D376" s="195">
        <v>2.4978466838931956E-2</v>
      </c>
      <c r="E376" s="195">
        <v>9.3023255813953487E-2</v>
      </c>
      <c r="F376" s="194">
        <v>1</v>
      </c>
      <c r="G376" s="196">
        <v>2322</v>
      </c>
      <c r="H376" s="195">
        <v>0.25067472741012631</v>
      </c>
      <c r="M376" s="195">
        <v>0.60099999999999998</v>
      </c>
      <c r="N376" s="195">
        <v>0.64</v>
      </c>
      <c r="O376" s="195">
        <v>0.24399999999999999</v>
      </c>
      <c r="P376" s="195">
        <v>0.28000000000000003</v>
      </c>
      <c r="Q376" s="195">
        <v>1.9E-2</v>
      </c>
      <c r="R376" s="195">
        <v>3.2000000000000001E-2</v>
      </c>
      <c r="S376" s="195">
        <v>8.2000000000000003E-2</v>
      </c>
      <c r="T376" s="195">
        <v>0.106</v>
      </c>
      <c r="U376" s="195"/>
      <c r="V376" s="195"/>
      <c r="W376" s="195"/>
      <c r="X376" s="195"/>
      <c r="Y376" s="195"/>
      <c r="Z376" s="195"/>
      <c r="AA376" s="195"/>
      <c r="AB376" s="195"/>
      <c r="AC376" s="12"/>
    </row>
    <row r="377" spans="1:29" x14ac:dyDescent="0.25">
      <c r="A377" s="94" t="s">
        <v>2296</v>
      </c>
      <c r="B377" s="195">
        <v>0.52626552053486153</v>
      </c>
      <c r="C377" s="195">
        <v>0.26552053486150906</v>
      </c>
      <c r="D377" s="195">
        <v>2.9608404966571154E-2</v>
      </c>
      <c r="E377" s="195">
        <v>0.17860553963705827</v>
      </c>
      <c r="F377" s="194">
        <v>1</v>
      </c>
      <c r="G377" s="196">
        <v>1047</v>
      </c>
      <c r="H377" s="195">
        <v>0.27005416559195256</v>
      </c>
      <c r="M377" s="195">
        <v>0.496</v>
      </c>
      <c r="N377" s="195">
        <v>0.55600000000000005</v>
      </c>
      <c r="O377" s="195">
        <v>0.24</v>
      </c>
      <c r="P377" s="195">
        <v>0.29299999999999998</v>
      </c>
      <c r="Q377" s="195">
        <v>2.1000000000000001E-2</v>
      </c>
      <c r="R377" s="195">
        <v>4.2000000000000003E-2</v>
      </c>
      <c r="S377" s="195">
        <v>0.157</v>
      </c>
      <c r="T377" s="195">
        <v>0.20300000000000001</v>
      </c>
      <c r="U377" s="195"/>
      <c r="V377" s="195"/>
      <c r="W377" s="195"/>
      <c r="X377" s="195"/>
      <c r="Y377" s="195"/>
      <c r="Z377" s="195"/>
      <c r="AA377" s="195"/>
      <c r="AB377" s="195"/>
      <c r="AC377" s="12"/>
    </row>
    <row r="378" spans="1:29" x14ac:dyDescent="0.25">
      <c r="A378" s="94" t="s">
        <v>1523</v>
      </c>
      <c r="B378" s="195">
        <v>0.62106703146374831</v>
      </c>
      <c r="C378" s="195">
        <v>0.27359781121751026</v>
      </c>
      <c r="D378" s="195">
        <v>4.9247606019151846E-2</v>
      </c>
      <c r="E378" s="195">
        <v>5.6087551299589603E-2</v>
      </c>
      <c r="F378" s="194">
        <v>1</v>
      </c>
      <c r="G378" s="196">
        <v>731</v>
      </c>
      <c r="H378" s="195">
        <v>0.2034511550236571</v>
      </c>
      <c r="M378" s="195">
        <v>0.58499999999999996</v>
      </c>
      <c r="N378" s="195">
        <v>0.65600000000000003</v>
      </c>
      <c r="O378" s="195">
        <v>0.24299999999999999</v>
      </c>
      <c r="P378" s="195">
        <v>0.307</v>
      </c>
      <c r="Q378" s="195">
        <v>3.5999999999999997E-2</v>
      </c>
      <c r="R378" s="195">
        <v>6.7000000000000004E-2</v>
      </c>
      <c r="S378" s="195">
        <v>4.2000000000000003E-2</v>
      </c>
      <c r="T378" s="195">
        <v>7.4999999999999997E-2</v>
      </c>
      <c r="U378" s="195"/>
      <c r="V378" s="195"/>
      <c r="W378" s="195"/>
      <c r="X378" s="195"/>
      <c r="Y378" s="195"/>
      <c r="Z378" s="195"/>
      <c r="AA378" s="195"/>
      <c r="AB378" s="195"/>
      <c r="AC378" s="12"/>
    </row>
    <row r="379" spans="1:29" x14ac:dyDescent="0.25">
      <c r="A379" s="94" t="s">
        <v>1566</v>
      </c>
      <c r="B379" s="195">
        <v>0.48515864892528149</v>
      </c>
      <c r="C379" s="195">
        <v>0.24667349027635618</v>
      </c>
      <c r="D379" s="195">
        <v>0.1586489252814739</v>
      </c>
      <c r="E379" s="195">
        <v>0.10951893551688843</v>
      </c>
      <c r="F379" s="194">
        <v>1</v>
      </c>
      <c r="G379" s="196">
        <v>977</v>
      </c>
      <c r="H379" s="195">
        <v>0.19044834307992203</v>
      </c>
      <c r="M379" s="195">
        <v>0.45400000000000001</v>
      </c>
      <c r="N379" s="195">
        <v>0.51600000000000001</v>
      </c>
      <c r="O379" s="195">
        <v>0.221</v>
      </c>
      <c r="P379" s="195">
        <v>0.27500000000000002</v>
      </c>
      <c r="Q379" s="195">
        <v>0.13700000000000001</v>
      </c>
      <c r="R379" s="195">
        <v>0.183</v>
      </c>
      <c r="S379" s="195">
        <v>9.0999999999999998E-2</v>
      </c>
      <c r="T379" s="195">
        <v>0.13100000000000001</v>
      </c>
      <c r="U379" s="195"/>
      <c r="V379" s="195"/>
      <c r="W379" s="195"/>
      <c r="X379" s="195"/>
      <c r="Y379" s="195"/>
      <c r="Z379" s="195"/>
      <c r="AA379" s="195"/>
      <c r="AB379" s="195"/>
      <c r="AC379" s="12"/>
    </row>
    <row r="380" spans="1:29" x14ac:dyDescent="0.25">
      <c r="A380" s="94" t="s">
        <v>1609</v>
      </c>
      <c r="B380" s="195">
        <v>0.60888888888888892</v>
      </c>
      <c r="C380" s="195">
        <v>0.32814814814814813</v>
      </c>
      <c r="D380" s="195">
        <v>5.185185185185185E-3</v>
      </c>
      <c r="E380" s="195">
        <v>5.7777777777777775E-2</v>
      </c>
      <c r="F380" s="194">
        <v>1</v>
      </c>
      <c r="G380" s="196">
        <v>1350</v>
      </c>
      <c r="H380" s="195">
        <v>0.19967460434846915</v>
      </c>
      <c r="M380" s="195">
        <v>0.58299999999999996</v>
      </c>
      <c r="N380" s="195">
        <v>0.63500000000000001</v>
      </c>
      <c r="O380" s="195">
        <v>0.30399999999999999</v>
      </c>
      <c r="P380" s="195">
        <v>0.35399999999999998</v>
      </c>
      <c r="Q380" s="195">
        <v>3.0000000000000001E-3</v>
      </c>
      <c r="R380" s="195">
        <v>1.0999999999999999E-2</v>
      </c>
      <c r="S380" s="195">
        <v>4.7E-2</v>
      </c>
      <c r="T380" s="195">
        <v>7.1999999999999995E-2</v>
      </c>
      <c r="U380" s="195"/>
      <c r="V380" s="195"/>
      <c r="W380" s="195"/>
      <c r="X380" s="195"/>
      <c r="Y380" s="195"/>
      <c r="Z380" s="195"/>
      <c r="AA380" s="195"/>
      <c r="AB380" s="195"/>
      <c r="AC380" s="12"/>
    </row>
    <row r="381" spans="1:29" x14ac:dyDescent="0.25">
      <c r="A381" s="94" t="s">
        <v>1652</v>
      </c>
      <c r="B381" s="195">
        <v>0.47394540942928037</v>
      </c>
      <c r="C381" s="195">
        <v>0.34243176178660051</v>
      </c>
      <c r="D381" s="195">
        <v>9.9255583126550875E-2</v>
      </c>
      <c r="E381" s="195">
        <v>8.4367245657568243E-2</v>
      </c>
      <c r="F381" s="194">
        <v>1</v>
      </c>
      <c r="G381" s="196">
        <v>403</v>
      </c>
      <c r="H381" s="195">
        <v>0.21772015126958402</v>
      </c>
      <c r="M381" s="195">
        <v>0.42599999999999999</v>
      </c>
      <c r="N381" s="195">
        <v>0.52300000000000002</v>
      </c>
      <c r="O381" s="195">
        <v>0.29799999999999999</v>
      </c>
      <c r="P381" s="195">
        <v>0.39</v>
      </c>
      <c r="Q381" s="195">
        <v>7.3999999999999996E-2</v>
      </c>
      <c r="R381" s="195">
        <v>0.13200000000000001</v>
      </c>
      <c r="S381" s="195">
        <v>6.0999999999999999E-2</v>
      </c>
      <c r="T381" s="195">
        <v>0.11600000000000001</v>
      </c>
      <c r="U381" s="195"/>
      <c r="V381" s="195"/>
      <c r="W381" s="195"/>
      <c r="X381" s="195"/>
      <c r="Y381" s="195"/>
      <c r="Z381" s="195"/>
      <c r="AA381" s="195"/>
      <c r="AB381" s="195"/>
      <c r="AC381" s="12"/>
    </row>
    <row r="382" spans="1:29" x14ac:dyDescent="0.25">
      <c r="A382" s="94" t="s">
        <v>1695</v>
      </c>
      <c r="B382" s="195">
        <v>0.80042918454935619</v>
      </c>
      <c r="C382" s="195">
        <v>0.15236051502145923</v>
      </c>
      <c r="D382" s="195">
        <v>2.1459227467811159E-3</v>
      </c>
      <c r="E382" s="195">
        <v>4.5064377682403435E-2</v>
      </c>
      <c r="F382" s="194">
        <v>1</v>
      </c>
      <c r="G382" s="196">
        <v>466</v>
      </c>
      <c r="H382" s="195">
        <v>0.20757238307349665</v>
      </c>
      <c r="M382" s="195">
        <v>0.76200000000000001</v>
      </c>
      <c r="N382" s="195">
        <v>0.83399999999999996</v>
      </c>
      <c r="O382" s="195">
        <v>0.123</v>
      </c>
      <c r="P382" s="195">
        <v>0.188</v>
      </c>
      <c r="Q382" s="195">
        <v>0</v>
      </c>
      <c r="R382" s="195">
        <v>1.2E-2</v>
      </c>
      <c r="S382" s="195">
        <v>0.03</v>
      </c>
      <c r="T382" s="195">
        <v>6.8000000000000005E-2</v>
      </c>
      <c r="U382" s="195"/>
      <c r="V382" s="195"/>
      <c r="W382" s="195"/>
      <c r="X382" s="195"/>
      <c r="Y382" s="195"/>
      <c r="Z382" s="195"/>
      <c r="AA382" s="195"/>
      <c r="AB382" s="195"/>
      <c r="AC382" s="12"/>
    </row>
    <row r="383" spans="1:29" x14ac:dyDescent="0.25">
      <c r="A383" s="94" t="s">
        <v>1738</v>
      </c>
      <c r="B383" s="195">
        <v>0.56419529837251359</v>
      </c>
      <c r="C383" s="195">
        <v>0.35081374321880648</v>
      </c>
      <c r="D383" s="195">
        <v>3.074141048824593E-2</v>
      </c>
      <c r="E383" s="195">
        <v>5.4249547920433995E-2</v>
      </c>
      <c r="F383" s="194">
        <v>1</v>
      </c>
      <c r="G383" s="196">
        <v>553</v>
      </c>
      <c r="H383" s="195">
        <v>0.21310211946050098</v>
      </c>
      <c r="M383" s="195">
        <v>0.52300000000000002</v>
      </c>
      <c r="N383" s="195">
        <v>0.60499999999999998</v>
      </c>
      <c r="O383" s="195">
        <v>0.312</v>
      </c>
      <c r="P383" s="195">
        <v>0.39100000000000001</v>
      </c>
      <c r="Q383" s="195">
        <v>1.9E-2</v>
      </c>
      <c r="R383" s="195">
        <v>4.9000000000000002E-2</v>
      </c>
      <c r="S383" s="195">
        <v>3.7999999999999999E-2</v>
      </c>
      <c r="T383" s="195">
        <v>7.5999999999999998E-2</v>
      </c>
      <c r="U383" s="195"/>
      <c r="V383" s="195"/>
      <c r="W383" s="195"/>
      <c r="X383" s="195"/>
      <c r="Y383" s="195"/>
      <c r="Z383" s="195"/>
      <c r="AA383" s="195"/>
      <c r="AB383" s="195"/>
      <c r="AC383" s="12"/>
    </row>
    <row r="384" spans="1:29" x14ac:dyDescent="0.25">
      <c r="A384" s="94" t="s">
        <v>1781</v>
      </c>
      <c r="B384" s="195">
        <v>0.75030012004801916</v>
      </c>
      <c r="C384" s="195">
        <v>0.12364945978391356</v>
      </c>
      <c r="D384" s="195">
        <v>4.441776710684274E-2</v>
      </c>
      <c r="E384" s="195">
        <v>8.1632653061224483E-2</v>
      </c>
      <c r="F384" s="194">
        <v>1</v>
      </c>
      <c r="G384" s="196">
        <v>833</v>
      </c>
      <c r="H384" s="195">
        <v>0.23307218802462226</v>
      </c>
      <c r="M384" s="195">
        <v>0.72</v>
      </c>
      <c r="N384" s="195">
        <v>0.77900000000000003</v>
      </c>
      <c r="O384" s="195">
        <v>0.10299999999999999</v>
      </c>
      <c r="P384" s="195">
        <v>0.14799999999999999</v>
      </c>
      <c r="Q384" s="195">
        <v>3.2000000000000001E-2</v>
      </c>
      <c r="R384" s="195">
        <v>6.0999999999999999E-2</v>
      </c>
      <c r="S384" s="195">
        <v>6.5000000000000002E-2</v>
      </c>
      <c r="T384" s="195">
        <v>0.10199999999999999</v>
      </c>
      <c r="U384" s="195"/>
      <c r="V384" s="195"/>
      <c r="W384" s="195"/>
      <c r="X384" s="195"/>
      <c r="Y384" s="195"/>
      <c r="Z384" s="195"/>
      <c r="AA384" s="195"/>
      <c r="AB384" s="195"/>
      <c r="AC384" s="12"/>
    </row>
    <row r="385" spans="1:29" x14ac:dyDescent="0.25">
      <c r="A385" s="94" t="s">
        <v>1824</v>
      </c>
      <c r="B385" s="195">
        <v>0.86187845303867405</v>
      </c>
      <c r="C385" s="195">
        <v>3.4990791896869246E-2</v>
      </c>
      <c r="D385" s="195">
        <v>1.841620626151013E-2</v>
      </c>
      <c r="E385" s="195">
        <v>8.4714548802946599E-2</v>
      </c>
      <c r="F385" s="194">
        <v>1</v>
      </c>
      <c r="G385" s="196">
        <v>543</v>
      </c>
      <c r="H385" s="195">
        <v>0.26068170907345173</v>
      </c>
      <c r="M385" s="195">
        <v>0.83</v>
      </c>
      <c r="N385" s="195">
        <v>0.88800000000000001</v>
      </c>
      <c r="O385" s="195">
        <v>2.3E-2</v>
      </c>
      <c r="P385" s="195">
        <v>5.3999999999999999E-2</v>
      </c>
      <c r="Q385" s="195">
        <v>0.01</v>
      </c>
      <c r="R385" s="195">
        <v>3.4000000000000002E-2</v>
      </c>
      <c r="S385" s="195">
        <v>6.4000000000000001E-2</v>
      </c>
      <c r="T385" s="195">
        <v>0.111</v>
      </c>
      <c r="U385" s="195"/>
      <c r="V385" s="195"/>
      <c r="W385" s="195"/>
      <c r="X385" s="195"/>
      <c r="Y385" s="195"/>
      <c r="Z385" s="195"/>
      <c r="AA385" s="195"/>
      <c r="AB385" s="195"/>
      <c r="AC385" s="12"/>
    </row>
    <row r="386" spans="1:29" x14ac:dyDescent="0.25">
      <c r="A386" s="94" t="s">
        <v>1867</v>
      </c>
      <c r="B386" s="195">
        <v>0.90582191780821919</v>
      </c>
      <c r="C386" s="195">
        <v>2.3972602739726026E-2</v>
      </c>
      <c r="D386" s="195">
        <v>1.0273972602739725E-2</v>
      </c>
      <c r="E386" s="195">
        <v>5.9931506849315065E-2</v>
      </c>
      <c r="F386" s="194">
        <v>1</v>
      </c>
      <c r="G386" s="196">
        <v>584</v>
      </c>
      <c r="H386" s="195">
        <v>0.24777259227831991</v>
      </c>
      <c r="M386" s="195">
        <v>0.879</v>
      </c>
      <c r="N386" s="195">
        <v>0.92700000000000005</v>
      </c>
      <c r="O386" s="195">
        <v>1.4E-2</v>
      </c>
      <c r="P386" s="195">
        <v>0.04</v>
      </c>
      <c r="Q386" s="195">
        <v>5.0000000000000001E-3</v>
      </c>
      <c r="R386" s="195">
        <v>2.1999999999999999E-2</v>
      </c>
      <c r="S386" s="195">
        <v>4.2999999999999997E-2</v>
      </c>
      <c r="T386" s="195">
        <v>8.2000000000000003E-2</v>
      </c>
      <c r="U386" s="195"/>
      <c r="V386" s="195"/>
      <c r="W386" s="195"/>
      <c r="X386" s="195"/>
      <c r="Y386" s="195"/>
      <c r="Z386" s="195"/>
      <c r="AA386" s="195"/>
      <c r="AB386" s="195"/>
      <c r="AC386" s="12"/>
    </row>
    <row r="387" spans="1:29" x14ac:dyDescent="0.25">
      <c r="A387" s="94" t="s">
        <v>1910</v>
      </c>
      <c r="B387" s="195">
        <v>0.49737532808398949</v>
      </c>
      <c r="C387" s="195">
        <v>0.33202099737532809</v>
      </c>
      <c r="D387" s="195">
        <v>9.1863517060367453E-2</v>
      </c>
      <c r="E387" s="195">
        <v>7.874015748031496E-2</v>
      </c>
      <c r="F387" s="194">
        <v>1</v>
      </c>
      <c r="G387" s="196">
        <v>762</v>
      </c>
      <c r="H387" s="195">
        <v>0.19423910272750447</v>
      </c>
      <c r="M387" s="195">
        <v>0.46200000000000002</v>
      </c>
      <c r="N387" s="195">
        <v>0.53300000000000003</v>
      </c>
      <c r="O387" s="195">
        <v>0.29899999999999999</v>
      </c>
      <c r="P387" s="195">
        <v>0.36599999999999999</v>
      </c>
      <c r="Q387" s="195">
        <v>7.2999999999999995E-2</v>
      </c>
      <c r="R387" s="195">
        <v>0.114</v>
      </c>
      <c r="S387" s="195">
        <v>6.2E-2</v>
      </c>
      <c r="T387" s="195">
        <v>0.1</v>
      </c>
      <c r="U387" s="195"/>
      <c r="V387" s="195"/>
      <c r="W387" s="195"/>
      <c r="X387" s="195"/>
      <c r="Y387" s="195"/>
      <c r="Z387" s="195"/>
      <c r="AA387" s="195"/>
      <c r="AB387" s="195"/>
      <c r="AC387" s="12"/>
    </row>
    <row r="388" spans="1:29" x14ac:dyDescent="0.25">
      <c r="A388" s="94" t="s">
        <v>1953</v>
      </c>
      <c r="B388" s="195">
        <v>0.35629921259842517</v>
      </c>
      <c r="C388" s="195">
        <v>0.57086614173228345</v>
      </c>
      <c r="D388" s="195">
        <v>7.874015748031496E-3</v>
      </c>
      <c r="E388" s="195">
        <v>6.4960629921259838E-2</v>
      </c>
      <c r="F388" s="194">
        <v>1</v>
      </c>
      <c r="G388" s="196">
        <v>508</v>
      </c>
      <c r="H388" s="195">
        <v>0.21078838174273859</v>
      </c>
      <c r="M388" s="195">
        <v>0.316</v>
      </c>
      <c r="N388" s="195">
        <v>0.39900000000000002</v>
      </c>
      <c r="O388" s="195">
        <v>0.52700000000000002</v>
      </c>
      <c r="P388" s="195">
        <v>0.61299999999999999</v>
      </c>
      <c r="Q388" s="195">
        <v>3.0000000000000001E-3</v>
      </c>
      <c r="R388" s="195">
        <v>0.02</v>
      </c>
      <c r="S388" s="195">
        <v>4.7E-2</v>
      </c>
      <c r="T388" s="195">
        <v>0.09</v>
      </c>
      <c r="U388" s="195"/>
      <c r="V388" s="195"/>
      <c r="W388" s="195"/>
      <c r="X388" s="195"/>
      <c r="Y388" s="195"/>
      <c r="Z388" s="195"/>
      <c r="AA388" s="195"/>
      <c r="AB388" s="195"/>
      <c r="AC388" s="12"/>
    </row>
    <row r="389" spans="1:29" x14ac:dyDescent="0.25">
      <c r="A389" s="94" t="s">
        <v>1996</v>
      </c>
      <c r="B389" s="195">
        <v>0.58149779735682816</v>
      </c>
      <c r="C389" s="195">
        <v>0.35095447870778268</v>
      </c>
      <c r="D389" s="195">
        <v>1.6152716593245228E-2</v>
      </c>
      <c r="E389" s="195">
        <v>5.1395007342143903E-2</v>
      </c>
      <c r="F389" s="194">
        <v>1</v>
      </c>
      <c r="G389" s="196">
        <v>681</v>
      </c>
      <c r="H389" s="195">
        <v>0.20432043204320433</v>
      </c>
      <c r="M389" s="195">
        <v>0.54400000000000004</v>
      </c>
      <c r="N389" s="195">
        <v>0.61799999999999999</v>
      </c>
      <c r="O389" s="195">
        <v>0.316</v>
      </c>
      <c r="P389" s="195">
        <v>0.38800000000000001</v>
      </c>
      <c r="Q389" s="195">
        <v>8.9999999999999993E-3</v>
      </c>
      <c r="R389" s="195">
        <v>2.9000000000000001E-2</v>
      </c>
      <c r="S389" s="195">
        <v>3.6999999999999998E-2</v>
      </c>
      <c r="T389" s="195">
        <v>7.0999999999999994E-2</v>
      </c>
      <c r="U389" s="195"/>
      <c r="V389" s="195"/>
      <c r="W389" s="195"/>
      <c r="X389" s="195"/>
      <c r="Y389" s="195"/>
      <c r="Z389" s="195"/>
      <c r="AA389" s="195"/>
      <c r="AB389" s="195"/>
      <c r="AC389" s="12"/>
    </row>
    <row r="390" spans="1:29" x14ac:dyDescent="0.25">
      <c r="A390" s="94" t="s">
        <v>2039</v>
      </c>
      <c r="B390" s="195">
        <v>0.91856677524429964</v>
      </c>
      <c r="C390" s="195">
        <v>1.9543973941368076E-2</v>
      </c>
      <c r="D390" s="195">
        <v>6.5146579804560263E-3</v>
      </c>
      <c r="E390" s="195">
        <v>5.5374592833876218E-2</v>
      </c>
      <c r="F390" s="194">
        <v>1</v>
      </c>
      <c r="G390" s="196">
        <v>307</v>
      </c>
      <c r="H390" s="195">
        <v>0.23346007604562738</v>
      </c>
      <c r="M390" s="195">
        <v>0.88300000000000001</v>
      </c>
      <c r="N390" s="195">
        <v>0.94399999999999995</v>
      </c>
      <c r="O390" s="195">
        <v>8.9999999999999993E-3</v>
      </c>
      <c r="P390" s="195">
        <v>4.2000000000000003E-2</v>
      </c>
      <c r="Q390" s="195">
        <v>2E-3</v>
      </c>
      <c r="R390" s="195">
        <v>2.3E-2</v>
      </c>
      <c r="S390" s="195">
        <v>3.5000000000000003E-2</v>
      </c>
      <c r="T390" s="195">
        <v>8.6999999999999994E-2</v>
      </c>
      <c r="U390" s="195"/>
      <c r="V390" s="195"/>
      <c r="W390" s="195"/>
      <c r="X390" s="195"/>
      <c r="Y390" s="195"/>
      <c r="Z390" s="195"/>
      <c r="AA390" s="195"/>
      <c r="AB390" s="195"/>
      <c r="AC390" s="12"/>
    </row>
    <row r="391" spans="1:29" x14ac:dyDescent="0.25">
      <c r="A391" s="94" t="s">
        <v>2082</v>
      </c>
      <c r="B391" s="195">
        <v>0.52610441767068272</v>
      </c>
      <c r="C391" s="195">
        <v>0.26104417670682734</v>
      </c>
      <c r="D391" s="195">
        <v>0.11044176706827309</v>
      </c>
      <c r="E391" s="195">
        <v>0.10240963855421686</v>
      </c>
      <c r="F391" s="194">
        <v>1</v>
      </c>
      <c r="G391" s="196">
        <v>498</v>
      </c>
      <c r="H391" s="195">
        <v>0.21899736147757257</v>
      </c>
      <c r="M391" s="195">
        <v>0.48199999999999998</v>
      </c>
      <c r="N391" s="195">
        <v>0.56999999999999995</v>
      </c>
      <c r="O391" s="195">
        <v>0.224</v>
      </c>
      <c r="P391" s="195">
        <v>0.30099999999999999</v>
      </c>
      <c r="Q391" s="195">
        <v>8.5999999999999993E-2</v>
      </c>
      <c r="R391" s="195">
        <v>0.14099999999999999</v>
      </c>
      <c r="S391" s="195">
        <v>7.9000000000000001E-2</v>
      </c>
      <c r="T391" s="195">
        <v>0.13200000000000001</v>
      </c>
      <c r="U391" s="195"/>
      <c r="V391" s="195"/>
      <c r="W391" s="195"/>
      <c r="X391" s="195"/>
      <c r="Y391" s="195"/>
      <c r="Z391" s="195"/>
      <c r="AA391" s="195"/>
      <c r="AB391" s="195"/>
      <c r="AC391" s="12"/>
    </row>
    <row r="392" spans="1:29" x14ac:dyDescent="0.25">
      <c r="A392" s="94" t="s">
        <v>2125</v>
      </c>
      <c r="B392" s="195">
        <v>0.67397660818713445</v>
      </c>
      <c r="C392" s="195">
        <v>0.26608187134502925</v>
      </c>
      <c r="D392" s="195">
        <v>1.4619883040935672E-2</v>
      </c>
      <c r="E392" s="195">
        <v>4.5321637426900582E-2</v>
      </c>
      <c r="F392" s="194">
        <v>1</v>
      </c>
      <c r="G392" s="196">
        <v>684</v>
      </c>
      <c r="H392" s="195">
        <v>0.18963127252564457</v>
      </c>
      <c r="M392" s="195">
        <v>0.63800000000000001</v>
      </c>
      <c r="N392" s="195">
        <v>0.70799999999999996</v>
      </c>
      <c r="O392" s="195">
        <v>0.23400000000000001</v>
      </c>
      <c r="P392" s="195">
        <v>0.3</v>
      </c>
      <c r="Q392" s="195">
        <v>8.0000000000000002E-3</v>
      </c>
      <c r="R392" s="195">
        <v>2.7E-2</v>
      </c>
      <c r="S392" s="195">
        <v>3.2000000000000001E-2</v>
      </c>
      <c r="T392" s="195">
        <v>6.4000000000000001E-2</v>
      </c>
      <c r="U392" s="195"/>
      <c r="V392" s="195"/>
      <c r="W392" s="195"/>
      <c r="X392" s="195"/>
      <c r="Y392" s="195"/>
      <c r="Z392" s="195"/>
      <c r="AA392" s="195"/>
      <c r="AB392" s="195"/>
      <c r="AC392" s="12"/>
    </row>
    <row r="393" spans="1:29" x14ac:dyDescent="0.25">
      <c r="A393" s="94" t="s">
        <v>2168</v>
      </c>
      <c r="B393" s="195">
        <v>0.49884526558891457</v>
      </c>
      <c r="C393" s="195">
        <v>0.394919168591224</v>
      </c>
      <c r="D393" s="195">
        <v>2.5404157043879907E-2</v>
      </c>
      <c r="E393" s="195">
        <v>8.0831408775981523E-2</v>
      </c>
      <c r="F393" s="194">
        <v>1</v>
      </c>
      <c r="G393" s="196">
        <v>433</v>
      </c>
      <c r="H393" s="195">
        <v>0.19227353463587921</v>
      </c>
      <c r="M393" s="195">
        <v>0.45200000000000001</v>
      </c>
      <c r="N393" s="195">
        <v>0.54600000000000004</v>
      </c>
      <c r="O393" s="195">
        <v>0.35</v>
      </c>
      <c r="P393" s="195">
        <v>0.442</v>
      </c>
      <c r="Q393" s="195">
        <v>1.4E-2</v>
      </c>
      <c r="R393" s="195">
        <v>4.4999999999999998E-2</v>
      </c>
      <c r="S393" s="195">
        <v>5.8999999999999997E-2</v>
      </c>
      <c r="T393" s="195">
        <v>0.11</v>
      </c>
      <c r="U393" s="195"/>
      <c r="V393" s="195"/>
      <c r="W393" s="195"/>
      <c r="X393" s="195"/>
      <c r="Y393" s="195"/>
      <c r="Z393" s="195"/>
      <c r="AA393" s="195"/>
      <c r="AB393" s="195"/>
      <c r="AC393" s="12"/>
    </row>
    <row r="394" spans="1:29" x14ac:dyDescent="0.25">
      <c r="A394" s="94" t="s">
        <v>2211</v>
      </c>
      <c r="B394" s="195">
        <v>0.48648648648648651</v>
      </c>
      <c r="C394" s="195">
        <v>0.41017488076311603</v>
      </c>
      <c r="D394" s="195">
        <v>2.2257551669316374E-2</v>
      </c>
      <c r="E394" s="195">
        <v>8.1081081081081086E-2</v>
      </c>
      <c r="F394" s="194">
        <v>1</v>
      </c>
      <c r="G394" s="196">
        <v>629</v>
      </c>
      <c r="H394" s="195">
        <v>0.19917669411019634</v>
      </c>
      <c r="M394" s="195">
        <v>0.44800000000000001</v>
      </c>
      <c r="N394" s="195">
        <v>0.52600000000000002</v>
      </c>
      <c r="O394" s="195">
        <v>0.372</v>
      </c>
      <c r="P394" s="195">
        <v>0.44900000000000001</v>
      </c>
      <c r="Q394" s="195">
        <v>1.2999999999999999E-2</v>
      </c>
      <c r="R394" s="195">
        <v>3.6999999999999998E-2</v>
      </c>
      <c r="S394" s="195">
        <v>6.2E-2</v>
      </c>
      <c r="T394" s="195">
        <v>0.105</v>
      </c>
      <c r="U394" s="195"/>
      <c r="V394" s="195"/>
      <c r="W394" s="195"/>
      <c r="X394" s="195"/>
      <c r="Y394" s="195"/>
      <c r="Z394" s="195"/>
      <c r="AA394" s="195"/>
      <c r="AB394" s="195"/>
      <c r="AC394" s="12"/>
    </row>
    <row r="395" spans="1:29" x14ac:dyDescent="0.25">
      <c r="A395" s="94" t="s">
        <v>2254</v>
      </c>
      <c r="B395" s="195">
        <v>0.67498314227916389</v>
      </c>
      <c r="C395" s="195">
        <v>0.27107215104517868</v>
      </c>
      <c r="D395" s="195">
        <v>1.5509103169251517E-2</v>
      </c>
      <c r="E395" s="195">
        <v>3.8435603506405937E-2</v>
      </c>
      <c r="F395" s="194">
        <v>1</v>
      </c>
      <c r="G395" s="196">
        <v>1483</v>
      </c>
      <c r="H395" s="195">
        <v>0.2057150783742544</v>
      </c>
      <c r="M395" s="195">
        <v>0.65100000000000002</v>
      </c>
      <c r="N395" s="195">
        <v>0.69799999999999995</v>
      </c>
      <c r="O395" s="195">
        <v>0.249</v>
      </c>
      <c r="P395" s="195">
        <v>0.29399999999999998</v>
      </c>
      <c r="Q395" s="195">
        <v>0.01</v>
      </c>
      <c r="R395" s="195">
        <v>2.3E-2</v>
      </c>
      <c r="S395" s="195">
        <v>0.03</v>
      </c>
      <c r="T395" s="195">
        <v>4.9000000000000002E-2</v>
      </c>
      <c r="U395" s="195"/>
      <c r="V395" s="195"/>
      <c r="W395" s="195"/>
      <c r="X395" s="195"/>
      <c r="Y395" s="195"/>
      <c r="Z395" s="195"/>
      <c r="AA395" s="195"/>
      <c r="AB395" s="195"/>
      <c r="AC395" s="12"/>
    </row>
    <row r="396" spans="1:29" x14ac:dyDescent="0.25">
      <c r="A396" s="94" t="s">
        <v>2297</v>
      </c>
      <c r="B396" s="195">
        <v>0.6115569823434992</v>
      </c>
      <c r="C396" s="195">
        <v>0.2857142857142857</v>
      </c>
      <c r="D396" s="195">
        <v>1.7656500802568219E-2</v>
      </c>
      <c r="E396" s="195">
        <v>8.5072231139646876E-2</v>
      </c>
      <c r="F396" s="194">
        <v>1</v>
      </c>
      <c r="G396" s="196">
        <v>623</v>
      </c>
      <c r="H396" s="195">
        <v>0.21475353326439159</v>
      </c>
      <c r="M396" s="195">
        <v>0.57299999999999995</v>
      </c>
      <c r="N396" s="195">
        <v>0.64900000000000002</v>
      </c>
      <c r="O396" s="195">
        <v>0.252</v>
      </c>
      <c r="P396" s="195">
        <v>0.32200000000000001</v>
      </c>
      <c r="Q396" s="195">
        <v>0.01</v>
      </c>
      <c r="R396" s="195">
        <v>3.1E-2</v>
      </c>
      <c r="S396" s="195">
        <v>6.6000000000000003E-2</v>
      </c>
      <c r="T396" s="195">
        <v>0.11</v>
      </c>
      <c r="U396" s="195"/>
      <c r="V396" s="195"/>
      <c r="W396" s="195"/>
      <c r="X396" s="195"/>
      <c r="Y396" s="195"/>
      <c r="Z396" s="195"/>
      <c r="AA396" s="195"/>
      <c r="AB396" s="195"/>
      <c r="AC396" s="12"/>
    </row>
    <row r="397" spans="1:29" x14ac:dyDescent="0.25">
      <c r="A397" s="94" t="s">
        <v>1524</v>
      </c>
      <c r="B397" s="195">
        <v>0.70297029702970293</v>
      </c>
      <c r="C397" s="195">
        <v>0.12871287128712872</v>
      </c>
      <c r="D397" s="195">
        <v>7.9207920792079209E-2</v>
      </c>
      <c r="E397" s="195">
        <v>8.9108910891089105E-2</v>
      </c>
      <c r="F397" s="194">
        <v>1</v>
      </c>
      <c r="G397" s="196">
        <v>101</v>
      </c>
      <c r="H397" s="195">
        <v>0.20570264765784113</v>
      </c>
      <c r="M397" s="195">
        <v>0.60799999999999998</v>
      </c>
      <c r="N397" s="195">
        <v>0.78300000000000003</v>
      </c>
      <c r="O397" s="195">
        <v>7.6999999999999999E-2</v>
      </c>
      <c r="P397" s="195">
        <v>0.20799999999999999</v>
      </c>
      <c r="Q397" s="195">
        <v>4.1000000000000002E-2</v>
      </c>
      <c r="R397" s="195">
        <v>0.14899999999999999</v>
      </c>
      <c r="S397" s="195">
        <v>4.8000000000000001E-2</v>
      </c>
      <c r="T397" s="195">
        <v>0.161</v>
      </c>
      <c r="U397" s="195"/>
      <c r="V397" s="195"/>
      <c r="W397" s="195"/>
      <c r="X397" s="195"/>
      <c r="Y397" s="195"/>
      <c r="Z397" s="195"/>
      <c r="AA397" s="195"/>
      <c r="AB397" s="195"/>
      <c r="AC397" s="12"/>
    </row>
    <row r="398" spans="1:29" x14ac:dyDescent="0.25">
      <c r="A398" s="94" t="s">
        <v>1567</v>
      </c>
      <c r="B398" s="195">
        <v>0.56666666666666665</v>
      </c>
      <c r="C398" s="195">
        <v>0.21666666666666667</v>
      </c>
      <c r="D398" s="195">
        <v>7.4999999999999997E-2</v>
      </c>
      <c r="E398" s="195">
        <v>0.14166666666666666</v>
      </c>
      <c r="F398" s="194">
        <v>1</v>
      </c>
      <c r="G398" s="196">
        <v>120</v>
      </c>
      <c r="H398" s="195">
        <v>0.16150740242261102</v>
      </c>
      <c r="M398" s="195">
        <v>0.47699999999999998</v>
      </c>
      <c r="N398" s="195">
        <v>0.65200000000000002</v>
      </c>
      <c r="O398" s="195">
        <v>0.152</v>
      </c>
      <c r="P398" s="195">
        <v>0.29899999999999999</v>
      </c>
      <c r="Q398" s="195">
        <v>0.04</v>
      </c>
      <c r="R398" s="195">
        <v>0.13600000000000001</v>
      </c>
      <c r="S398" s="195">
        <v>0.09</v>
      </c>
      <c r="T398" s="195">
        <v>0.215</v>
      </c>
      <c r="U398" s="195"/>
      <c r="V398" s="195"/>
      <c r="W398" s="195"/>
      <c r="X398" s="195"/>
      <c r="Y398" s="195"/>
      <c r="Z398" s="195"/>
      <c r="AA398" s="195"/>
      <c r="AB398" s="195"/>
      <c r="AC398" s="12"/>
    </row>
    <row r="399" spans="1:29" x14ac:dyDescent="0.25">
      <c r="A399" s="94" t="s">
        <v>1610</v>
      </c>
      <c r="B399" s="195">
        <v>0.60952380952380958</v>
      </c>
      <c r="C399" s="195">
        <v>0.23809523809523808</v>
      </c>
      <c r="D399" s="195">
        <v>1.4285714285714285E-2</v>
      </c>
      <c r="E399" s="195">
        <v>0.1380952380952381</v>
      </c>
      <c r="F399" s="194">
        <v>1</v>
      </c>
      <c r="G399" s="196">
        <v>210</v>
      </c>
      <c r="H399" s="195">
        <v>0.1600609756097561</v>
      </c>
      <c r="M399" s="195">
        <v>0.54200000000000004</v>
      </c>
      <c r="N399" s="195">
        <v>0.67300000000000004</v>
      </c>
      <c r="O399" s="195">
        <v>0.186</v>
      </c>
      <c r="P399" s="195">
        <v>0.3</v>
      </c>
      <c r="Q399" s="195">
        <v>5.0000000000000001E-3</v>
      </c>
      <c r="R399" s="195">
        <v>4.1000000000000002E-2</v>
      </c>
      <c r="S399" s="195">
        <v>9.8000000000000004E-2</v>
      </c>
      <c r="T399" s="195">
        <v>0.191</v>
      </c>
      <c r="U399" s="195"/>
      <c r="V399" s="195"/>
      <c r="W399" s="195"/>
      <c r="X399" s="195"/>
      <c r="Y399" s="195"/>
      <c r="Z399" s="195"/>
      <c r="AA399" s="195"/>
      <c r="AB399" s="195"/>
      <c r="AC399" s="12"/>
    </row>
    <row r="400" spans="1:29" x14ac:dyDescent="0.25">
      <c r="A400" s="94" t="s">
        <v>1653</v>
      </c>
      <c r="B400" s="195">
        <v>0.52427184466019416</v>
      </c>
      <c r="C400" s="195">
        <v>0.25242718446601942</v>
      </c>
      <c r="D400" s="195">
        <v>6.7961165048543687E-2</v>
      </c>
      <c r="E400" s="195">
        <v>0.1553398058252427</v>
      </c>
      <c r="F400" s="194">
        <v>1</v>
      </c>
      <c r="G400" s="196">
        <v>103</v>
      </c>
      <c r="H400" s="195">
        <v>0.21593291404612158</v>
      </c>
      <c r="M400" s="195">
        <v>0.42899999999999999</v>
      </c>
      <c r="N400" s="195">
        <v>0.61799999999999999</v>
      </c>
      <c r="O400" s="195">
        <v>0.17799999999999999</v>
      </c>
      <c r="P400" s="195">
        <v>0.34399999999999997</v>
      </c>
      <c r="Q400" s="195">
        <v>3.3000000000000002E-2</v>
      </c>
      <c r="R400" s="195">
        <v>0.13400000000000001</v>
      </c>
      <c r="S400" s="195">
        <v>9.8000000000000004E-2</v>
      </c>
      <c r="T400" s="195">
        <v>0.23799999999999999</v>
      </c>
      <c r="U400" s="195"/>
      <c r="V400" s="195"/>
      <c r="W400" s="195"/>
      <c r="X400" s="195"/>
      <c r="Y400" s="195"/>
      <c r="Z400" s="195"/>
      <c r="AA400" s="195"/>
      <c r="AB400" s="195"/>
      <c r="AC400" s="12"/>
    </row>
    <row r="401" spans="1:29" x14ac:dyDescent="0.25">
      <c r="A401" s="94" t="s">
        <v>1782</v>
      </c>
      <c r="B401" s="195">
        <v>0.79831932773109249</v>
      </c>
      <c r="C401" s="195">
        <v>9.2436974789915971E-2</v>
      </c>
      <c r="D401" s="195">
        <v>1.680672268907563E-2</v>
      </c>
      <c r="E401" s="195">
        <v>9.2436974789915971E-2</v>
      </c>
      <c r="F401" s="194">
        <v>1</v>
      </c>
      <c r="G401" s="196">
        <v>119</v>
      </c>
      <c r="H401" s="195">
        <v>0.20481927710843373</v>
      </c>
      <c r="M401" s="195">
        <v>0.71699999999999997</v>
      </c>
      <c r="N401" s="195">
        <v>0.86099999999999999</v>
      </c>
      <c r="O401" s="195">
        <v>5.1999999999999998E-2</v>
      </c>
      <c r="P401" s="195">
        <v>0.158</v>
      </c>
      <c r="Q401" s="195">
        <v>5.0000000000000001E-3</v>
      </c>
      <c r="R401" s="195">
        <v>5.8999999999999997E-2</v>
      </c>
      <c r="S401" s="195">
        <v>5.1999999999999998E-2</v>
      </c>
      <c r="T401" s="195">
        <v>0.158</v>
      </c>
      <c r="U401" s="195"/>
      <c r="V401" s="195"/>
      <c r="W401" s="195"/>
      <c r="X401" s="195"/>
      <c r="Y401" s="195"/>
      <c r="Z401" s="195"/>
      <c r="AA401" s="195"/>
      <c r="AB401" s="195"/>
      <c r="AC401" s="12"/>
    </row>
    <row r="402" spans="1:29" x14ac:dyDescent="0.25">
      <c r="A402" s="94" t="s">
        <v>1911</v>
      </c>
      <c r="B402" s="195">
        <v>0.42038216560509556</v>
      </c>
      <c r="C402" s="195">
        <v>0.26114649681528662</v>
      </c>
      <c r="D402" s="195">
        <v>0.12101910828025478</v>
      </c>
      <c r="E402" s="195">
        <v>0.19745222929936307</v>
      </c>
      <c r="F402" s="194">
        <v>1</v>
      </c>
      <c r="G402" s="196">
        <v>157</v>
      </c>
      <c r="H402" s="195">
        <v>0.18087557603686635</v>
      </c>
      <c r="M402" s="195">
        <v>0.34599999999999997</v>
      </c>
      <c r="N402" s="195">
        <v>0.499</v>
      </c>
      <c r="O402" s="195">
        <v>0.19900000000000001</v>
      </c>
      <c r="P402" s="195">
        <v>0.33500000000000002</v>
      </c>
      <c r="Q402" s="195">
        <v>7.9000000000000001E-2</v>
      </c>
      <c r="R402" s="195">
        <v>0.18099999999999999</v>
      </c>
      <c r="S402" s="195">
        <v>0.14299999999999999</v>
      </c>
      <c r="T402" s="195">
        <v>0.26700000000000002</v>
      </c>
      <c r="U402" s="195"/>
      <c r="V402" s="195"/>
      <c r="W402" s="195"/>
      <c r="X402" s="195"/>
      <c r="Y402" s="195"/>
      <c r="Z402" s="195"/>
      <c r="AA402" s="195"/>
      <c r="AB402" s="195"/>
      <c r="AC402" s="12"/>
    </row>
    <row r="403" spans="1:29" x14ac:dyDescent="0.25">
      <c r="A403" s="94" t="s">
        <v>1997</v>
      </c>
      <c r="B403" s="195">
        <v>0.58333333333333337</v>
      </c>
      <c r="C403" s="195">
        <v>0.26851851851851855</v>
      </c>
      <c r="D403" s="195">
        <v>3.7037037037037035E-2</v>
      </c>
      <c r="E403" s="195">
        <v>0.1111111111111111</v>
      </c>
      <c r="F403" s="194">
        <v>1</v>
      </c>
      <c r="G403" s="196">
        <v>108</v>
      </c>
      <c r="H403" s="195">
        <v>0.16718266253869968</v>
      </c>
      <c r="M403" s="195">
        <v>0.48899999999999999</v>
      </c>
      <c r="N403" s="195">
        <v>0.67200000000000004</v>
      </c>
      <c r="O403" s="195">
        <v>0.19400000000000001</v>
      </c>
      <c r="P403" s="195">
        <v>0.35899999999999999</v>
      </c>
      <c r="Q403" s="195">
        <v>1.4E-2</v>
      </c>
      <c r="R403" s="195">
        <v>9.0999999999999998E-2</v>
      </c>
      <c r="S403" s="195">
        <v>6.5000000000000002E-2</v>
      </c>
      <c r="T403" s="195">
        <v>0.184</v>
      </c>
      <c r="U403" s="195"/>
      <c r="V403" s="195"/>
      <c r="W403" s="195"/>
      <c r="X403" s="195"/>
      <c r="Y403" s="195"/>
      <c r="Z403" s="195"/>
      <c r="AA403" s="195"/>
      <c r="AB403" s="195"/>
      <c r="AC403" s="12"/>
    </row>
    <row r="404" spans="1:29" x14ac:dyDescent="0.25">
      <c r="A404" s="94" t="s">
        <v>2255</v>
      </c>
      <c r="B404" s="195">
        <v>0.66477272727272729</v>
      </c>
      <c r="C404" s="195">
        <v>0.1875</v>
      </c>
      <c r="D404" s="195">
        <v>5.6818181818181816E-2</v>
      </c>
      <c r="E404" s="195">
        <v>9.0909090909090912E-2</v>
      </c>
      <c r="F404" s="194">
        <v>1</v>
      </c>
      <c r="G404" s="196">
        <v>176</v>
      </c>
      <c r="H404" s="195">
        <v>0.14991482112436116</v>
      </c>
      <c r="M404" s="195">
        <v>0.59199999999999997</v>
      </c>
      <c r="N404" s="195">
        <v>0.73</v>
      </c>
      <c r="O404" s="195">
        <v>0.13700000000000001</v>
      </c>
      <c r="P404" s="195">
        <v>0.252</v>
      </c>
      <c r="Q404" s="195">
        <v>3.1E-2</v>
      </c>
      <c r="R404" s="195">
        <v>0.10100000000000001</v>
      </c>
      <c r="S404" s="195">
        <v>5.7000000000000002E-2</v>
      </c>
      <c r="T404" s="195">
        <v>0.14299999999999999</v>
      </c>
      <c r="U404" s="195"/>
      <c r="V404" s="195"/>
      <c r="W404" s="195"/>
      <c r="X404" s="195"/>
      <c r="Y404" s="195"/>
      <c r="Z404" s="195"/>
      <c r="AA404" s="195"/>
      <c r="AB404" s="195"/>
      <c r="AC404" s="12"/>
    </row>
    <row r="405" spans="1:29" x14ac:dyDescent="0.25">
      <c r="A405" s="94" t="s">
        <v>2298</v>
      </c>
      <c r="B405" s="195">
        <v>0.62913907284768211</v>
      </c>
      <c r="C405" s="195">
        <v>0.18543046357615894</v>
      </c>
      <c r="D405" s="195">
        <v>3.3112582781456956E-2</v>
      </c>
      <c r="E405" s="195">
        <v>0.15231788079470199</v>
      </c>
      <c r="F405" s="194">
        <v>1</v>
      </c>
      <c r="G405" s="196">
        <v>151</v>
      </c>
      <c r="H405" s="195">
        <v>0.24433656957928804</v>
      </c>
      <c r="M405" s="195">
        <v>0.55000000000000004</v>
      </c>
      <c r="N405" s="195">
        <v>0.70199999999999996</v>
      </c>
      <c r="O405" s="195">
        <v>0.13200000000000001</v>
      </c>
      <c r="P405" s="195">
        <v>0.255</v>
      </c>
      <c r="Q405" s="195">
        <v>1.4E-2</v>
      </c>
      <c r="R405" s="195">
        <v>7.4999999999999997E-2</v>
      </c>
      <c r="S405" s="195">
        <v>0.104</v>
      </c>
      <c r="T405" s="195">
        <v>0.218</v>
      </c>
      <c r="U405" s="195"/>
      <c r="V405" s="195"/>
      <c r="W405" s="195"/>
      <c r="X405" s="195"/>
      <c r="Y405" s="195"/>
      <c r="Z405" s="195"/>
      <c r="AA405" s="195"/>
      <c r="AB405" s="195"/>
      <c r="AC405" s="12"/>
    </row>
    <row r="406" spans="1:29" x14ac:dyDescent="0.25">
      <c r="A406" s="94" t="s">
        <v>1568</v>
      </c>
      <c r="B406" s="195">
        <v>0.34955752212389379</v>
      </c>
      <c r="C406" s="195">
        <v>0.12389380530973451</v>
      </c>
      <c r="D406" s="195">
        <v>7.9646017699115043E-2</v>
      </c>
      <c r="E406" s="195">
        <v>0.44690265486725661</v>
      </c>
      <c r="F406" s="194">
        <v>1</v>
      </c>
      <c r="G406" s="196">
        <v>226</v>
      </c>
      <c r="H406" s="195">
        <v>0.22420634920634921</v>
      </c>
      <c r="M406" s="195">
        <v>0.28999999999999998</v>
      </c>
      <c r="N406" s="195">
        <v>0.41399999999999998</v>
      </c>
      <c r="O406" s="195">
        <v>8.6999999999999994E-2</v>
      </c>
      <c r="P406" s="195">
        <v>0.17299999999999999</v>
      </c>
      <c r="Q406" s="195">
        <v>5.0999999999999997E-2</v>
      </c>
      <c r="R406" s="195">
        <v>0.122</v>
      </c>
      <c r="S406" s="195">
        <v>0.38400000000000001</v>
      </c>
      <c r="T406" s="195">
        <v>0.51200000000000001</v>
      </c>
      <c r="U406" s="195"/>
      <c r="V406" s="195"/>
      <c r="W406" s="195"/>
      <c r="X406" s="195"/>
      <c r="Y406" s="195"/>
      <c r="Z406" s="195"/>
      <c r="AA406" s="195"/>
      <c r="AB406" s="195"/>
      <c r="AC406" s="12"/>
    </row>
    <row r="407" spans="1:29" x14ac:dyDescent="0.25">
      <c r="A407" s="94" t="s">
        <v>1611</v>
      </c>
      <c r="B407" s="195">
        <v>0.54634146341463419</v>
      </c>
      <c r="C407" s="195">
        <v>0.19756097560975611</v>
      </c>
      <c r="D407" s="195">
        <v>1.9512195121951219E-2</v>
      </c>
      <c r="E407" s="195">
        <v>0.23658536585365852</v>
      </c>
      <c r="F407" s="194">
        <v>1</v>
      </c>
      <c r="G407" s="196">
        <v>410</v>
      </c>
      <c r="H407" s="195">
        <v>0.20696617869762746</v>
      </c>
      <c r="M407" s="195">
        <v>0.498</v>
      </c>
      <c r="N407" s="195">
        <v>0.59399999999999997</v>
      </c>
      <c r="O407" s="195">
        <v>0.16200000000000001</v>
      </c>
      <c r="P407" s="195">
        <v>0.23899999999999999</v>
      </c>
      <c r="Q407" s="195">
        <v>0.01</v>
      </c>
      <c r="R407" s="195">
        <v>3.7999999999999999E-2</v>
      </c>
      <c r="S407" s="195">
        <v>0.19800000000000001</v>
      </c>
      <c r="T407" s="195">
        <v>0.28000000000000003</v>
      </c>
      <c r="U407" s="195"/>
      <c r="V407" s="195"/>
      <c r="W407" s="195"/>
      <c r="X407" s="195"/>
      <c r="Y407" s="195"/>
      <c r="Z407" s="195"/>
      <c r="AA407" s="195"/>
      <c r="AB407" s="195"/>
      <c r="AC407" s="12"/>
    </row>
    <row r="408" spans="1:29" x14ac:dyDescent="0.25">
      <c r="A408" s="94" t="s">
        <v>1783</v>
      </c>
      <c r="B408" s="195">
        <v>0.6</v>
      </c>
      <c r="C408" s="195">
        <v>7.407407407407407E-2</v>
      </c>
      <c r="D408" s="195">
        <v>1.4814814814814815E-2</v>
      </c>
      <c r="E408" s="195">
        <v>0.31111111111111112</v>
      </c>
      <c r="F408" s="194">
        <v>1</v>
      </c>
      <c r="G408" s="196">
        <v>135</v>
      </c>
      <c r="H408" s="195">
        <v>0.17647058823529413</v>
      </c>
      <c r="M408" s="195">
        <v>0.51600000000000001</v>
      </c>
      <c r="N408" s="195">
        <v>0.67900000000000005</v>
      </c>
      <c r="O408" s="195">
        <v>4.1000000000000002E-2</v>
      </c>
      <c r="P408" s="195">
        <v>0.13100000000000001</v>
      </c>
      <c r="Q408" s="195">
        <v>4.0000000000000001E-3</v>
      </c>
      <c r="R408" s="195">
        <v>5.1999999999999998E-2</v>
      </c>
      <c r="S408" s="195">
        <v>0.23899999999999999</v>
      </c>
      <c r="T408" s="195">
        <v>0.39400000000000002</v>
      </c>
      <c r="U408" s="195"/>
      <c r="V408" s="195"/>
      <c r="W408" s="195"/>
      <c r="X408" s="195"/>
      <c r="Y408" s="195"/>
      <c r="Z408" s="195"/>
      <c r="AA408" s="195"/>
      <c r="AB408" s="195"/>
      <c r="AC408" s="12"/>
    </row>
    <row r="409" spans="1:29" x14ac:dyDescent="0.25">
      <c r="A409" s="94" t="s">
        <v>1826</v>
      </c>
      <c r="B409" s="195">
        <v>0.5</v>
      </c>
      <c r="C409" s="195">
        <v>9.6153846153846159E-3</v>
      </c>
      <c r="D409" s="195">
        <v>9.6153846153846159E-2</v>
      </c>
      <c r="E409" s="195">
        <v>0.39423076923076922</v>
      </c>
      <c r="F409" s="194">
        <v>1</v>
      </c>
      <c r="G409" s="196">
        <v>104</v>
      </c>
      <c r="H409" s="195">
        <v>0.24644549763033174</v>
      </c>
      <c r="M409" s="195">
        <v>0.40600000000000003</v>
      </c>
      <c r="N409" s="195">
        <v>0.59399999999999997</v>
      </c>
      <c r="O409" s="195">
        <v>2E-3</v>
      </c>
      <c r="P409" s="195">
        <v>5.1999999999999998E-2</v>
      </c>
      <c r="Q409" s="195">
        <v>5.2999999999999999E-2</v>
      </c>
      <c r="R409" s="195">
        <v>0.16800000000000001</v>
      </c>
      <c r="S409" s="195">
        <v>0.30599999999999999</v>
      </c>
      <c r="T409" s="195">
        <v>0.49</v>
      </c>
      <c r="U409" s="195"/>
      <c r="V409" s="195"/>
      <c r="W409" s="195"/>
      <c r="X409" s="195"/>
      <c r="Y409" s="195"/>
      <c r="Z409" s="195"/>
      <c r="AA409" s="195"/>
      <c r="AB409" s="195"/>
      <c r="AC409" s="12"/>
    </row>
    <row r="410" spans="1:29" x14ac:dyDescent="0.25">
      <c r="A410" s="94" t="s">
        <v>1869</v>
      </c>
      <c r="B410" s="195">
        <v>0.61344537815126055</v>
      </c>
      <c r="C410" s="195">
        <v>3.3613445378151259E-2</v>
      </c>
      <c r="D410" s="195">
        <v>1.680672268907563E-2</v>
      </c>
      <c r="E410" s="195">
        <v>0.33613445378151263</v>
      </c>
      <c r="F410" s="194">
        <v>1</v>
      </c>
      <c r="G410" s="196">
        <v>119</v>
      </c>
      <c r="H410" s="195">
        <v>0.17397660818713451</v>
      </c>
      <c r="M410" s="195">
        <v>0.52400000000000002</v>
      </c>
      <c r="N410" s="195">
        <v>0.69599999999999995</v>
      </c>
      <c r="O410" s="195">
        <v>1.2999999999999999E-2</v>
      </c>
      <c r="P410" s="195">
        <v>8.3000000000000004E-2</v>
      </c>
      <c r="Q410" s="195">
        <v>5.0000000000000001E-3</v>
      </c>
      <c r="R410" s="195">
        <v>5.8999999999999997E-2</v>
      </c>
      <c r="S410" s="195">
        <v>0.25800000000000001</v>
      </c>
      <c r="T410" s="195">
        <v>0.42499999999999999</v>
      </c>
      <c r="U410" s="195"/>
      <c r="V410" s="195"/>
      <c r="W410" s="195"/>
      <c r="X410" s="195"/>
      <c r="Y410" s="195"/>
      <c r="Z410" s="195"/>
      <c r="AA410" s="195"/>
      <c r="AB410" s="195"/>
      <c r="AC410" s="12"/>
    </row>
    <row r="411" spans="1:29" x14ac:dyDescent="0.25">
      <c r="A411" s="94" t="s">
        <v>1912</v>
      </c>
      <c r="B411" s="195">
        <v>0.39130434782608697</v>
      </c>
      <c r="C411" s="195">
        <v>0.20496894409937888</v>
      </c>
      <c r="D411" s="195">
        <v>4.9689440993788817E-2</v>
      </c>
      <c r="E411" s="195">
        <v>0.35403726708074534</v>
      </c>
      <c r="F411" s="194">
        <v>1</v>
      </c>
      <c r="G411" s="196">
        <v>161</v>
      </c>
      <c r="H411" s="195">
        <v>0.19304556354916066</v>
      </c>
      <c r="M411" s="195">
        <v>0.31900000000000001</v>
      </c>
      <c r="N411" s="195">
        <v>0.46800000000000003</v>
      </c>
      <c r="O411" s="195">
        <v>0.15</v>
      </c>
      <c r="P411" s="195">
        <v>0.27400000000000002</v>
      </c>
      <c r="Q411" s="195">
        <v>2.5000000000000001E-2</v>
      </c>
      <c r="R411" s="195">
        <v>9.5000000000000001E-2</v>
      </c>
      <c r="S411" s="195">
        <v>0.28399999999999997</v>
      </c>
      <c r="T411" s="195">
        <v>0.43099999999999999</v>
      </c>
      <c r="U411" s="195"/>
      <c r="V411" s="195"/>
      <c r="W411" s="195"/>
      <c r="X411" s="195"/>
      <c r="Y411" s="195"/>
      <c r="Z411" s="195"/>
      <c r="AA411" s="195"/>
      <c r="AB411" s="195"/>
      <c r="AC411" s="12"/>
    </row>
    <row r="412" spans="1:29" x14ac:dyDescent="0.25">
      <c r="A412" s="94" t="s">
        <v>1955</v>
      </c>
      <c r="B412" s="195">
        <v>0.45967741935483869</v>
      </c>
      <c r="C412" s="195">
        <v>0.29838709677419356</v>
      </c>
      <c r="D412" s="195">
        <v>7.2580645161290328E-2</v>
      </c>
      <c r="E412" s="195">
        <v>0.16935483870967741</v>
      </c>
      <c r="F412" s="194">
        <v>1</v>
      </c>
      <c r="G412" s="196">
        <v>124</v>
      </c>
      <c r="H412" s="195">
        <v>0.17464788732394365</v>
      </c>
      <c r="M412" s="195">
        <v>0.374</v>
      </c>
      <c r="N412" s="195">
        <v>0.54700000000000004</v>
      </c>
      <c r="O412" s="195">
        <v>0.22500000000000001</v>
      </c>
      <c r="P412" s="195">
        <v>0.38400000000000001</v>
      </c>
      <c r="Q412" s="195">
        <v>3.9E-2</v>
      </c>
      <c r="R412" s="195">
        <v>0.13200000000000001</v>
      </c>
      <c r="S412" s="195">
        <v>0.114</v>
      </c>
      <c r="T412" s="195">
        <v>0.245</v>
      </c>
      <c r="U412" s="195"/>
      <c r="V412" s="195"/>
      <c r="W412" s="195"/>
      <c r="X412" s="195"/>
      <c r="Y412" s="195"/>
      <c r="Z412" s="195"/>
      <c r="AA412" s="195"/>
      <c r="AB412" s="195"/>
      <c r="AC412" s="12"/>
    </row>
    <row r="413" spans="1:29" x14ac:dyDescent="0.25">
      <c r="A413" s="94" t="s">
        <v>1998</v>
      </c>
      <c r="B413" s="195">
        <v>0.36898395721925131</v>
      </c>
      <c r="C413" s="195">
        <v>0.31016042780748665</v>
      </c>
      <c r="D413" s="195">
        <v>2.1390374331550801E-2</v>
      </c>
      <c r="E413" s="195">
        <v>0.29946524064171121</v>
      </c>
      <c r="F413" s="194">
        <v>1</v>
      </c>
      <c r="G413" s="196">
        <v>187</v>
      </c>
      <c r="H413" s="195">
        <v>0.26790830945558741</v>
      </c>
      <c r="M413" s="195">
        <v>0.30299999999999999</v>
      </c>
      <c r="N413" s="195">
        <v>0.44</v>
      </c>
      <c r="O413" s="195">
        <v>0.248</v>
      </c>
      <c r="P413" s="195">
        <v>0.38</v>
      </c>
      <c r="Q413" s="195">
        <v>8.0000000000000002E-3</v>
      </c>
      <c r="R413" s="195">
        <v>5.3999999999999999E-2</v>
      </c>
      <c r="S413" s="195">
        <v>0.23799999999999999</v>
      </c>
      <c r="T413" s="195">
        <v>0.36899999999999999</v>
      </c>
      <c r="U413" s="195"/>
      <c r="V413" s="195"/>
      <c r="W413" s="195"/>
      <c r="X413" s="195"/>
      <c r="Y413" s="195"/>
      <c r="Z413" s="195"/>
      <c r="AA413" s="195"/>
      <c r="AB413" s="195"/>
      <c r="AC413" s="12"/>
    </row>
    <row r="414" spans="1:29" x14ac:dyDescent="0.25">
      <c r="A414" s="94" t="s">
        <v>2127</v>
      </c>
      <c r="B414" s="195">
        <v>0.52380952380952384</v>
      </c>
      <c r="C414" s="195">
        <v>0.11428571428571428</v>
      </c>
      <c r="D414" s="195">
        <v>2.8571428571428571E-2</v>
      </c>
      <c r="E414" s="195">
        <v>0.33333333333333331</v>
      </c>
      <c r="F414" s="194">
        <v>1</v>
      </c>
      <c r="G414" s="196">
        <v>105</v>
      </c>
      <c r="H414" s="195">
        <v>0.18551236749116609</v>
      </c>
      <c r="M414" s="195">
        <v>0.42899999999999999</v>
      </c>
      <c r="N414" s="195">
        <v>0.61699999999999999</v>
      </c>
      <c r="O414" s="195">
        <v>6.7000000000000004E-2</v>
      </c>
      <c r="P414" s="195">
        <v>0.189</v>
      </c>
      <c r="Q414" s="195">
        <v>0.01</v>
      </c>
      <c r="R414" s="195">
        <v>8.1000000000000003E-2</v>
      </c>
      <c r="S414" s="195">
        <v>0.25</v>
      </c>
      <c r="T414" s="195">
        <v>0.42799999999999999</v>
      </c>
      <c r="U414" s="195"/>
      <c r="V414" s="195"/>
      <c r="W414" s="195"/>
      <c r="X414" s="195"/>
      <c r="Y414" s="195"/>
      <c r="Z414" s="195"/>
      <c r="AA414" s="195"/>
      <c r="AB414" s="195"/>
      <c r="AC414" s="12"/>
    </row>
    <row r="415" spans="1:29" x14ac:dyDescent="0.25">
      <c r="A415" s="94" t="s">
        <v>2170</v>
      </c>
      <c r="B415" s="195">
        <v>0.40268456375838924</v>
      </c>
      <c r="C415" s="195">
        <v>0.26174496644295303</v>
      </c>
      <c r="D415" s="195">
        <v>5.3691275167785234E-2</v>
      </c>
      <c r="E415" s="195">
        <v>0.28187919463087246</v>
      </c>
      <c r="F415" s="194">
        <v>1</v>
      </c>
      <c r="G415" s="196">
        <v>149</v>
      </c>
      <c r="H415" s="195">
        <v>0.19866666666666666</v>
      </c>
      <c r="M415" s="195">
        <v>0.32700000000000001</v>
      </c>
      <c r="N415" s="195">
        <v>0.48299999999999998</v>
      </c>
      <c r="O415" s="195">
        <v>0.19800000000000001</v>
      </c>
      <c r="P415" s="195">
        <v>0.33800000000000002</v>
      </c>
      <c r="Q415" s="195">
        <v>2.7E-2</v>
      </c>
      <c r="R415" s="195">
        <v>0.10199999999999999</v>
      </c>
      <c r="S415" s="195">
        <v>0.216</v>
      </c>
      <c r="T415" s="195">
        <v>0.35899999999999999</v>
      </c>
      <c r="U415" s="195"/>
      <c r="V415" s="195"/>
      <c r="W415" s="195"/>
      <c r="X415" s="195"/>
      <c r="Y415" s="195"/>
      <c r="Z415" s="195"/>
      <c r="AA415" s="195"/>
      <c r="AB415" s="195"/>
      <c r="AC415" s="12"/>
    </row>
    <row r="416" spans="1:29" x14ac:dyDescent="0.25">
      <c r="A416" s="94" t="s">
        <v>2213</v>
      </c>
      <c r="B416" s="195">
        <v>0.42786069651741293</v>
      </c>
      <c r="C416" s="195">
        <v>0.22885572139303484</v>
      </c>
      <c r="D416" s="195">
        <v>2.9850746268656716E-2</v>
      </c>
      <c r="E416" s="195">
        <v>0.31343283582089554</v>
      </c>
      <c r="F416" s="194">
        <v>1</v>
      </c>
      <c r="G416" s="196">
        <v>201</v>
      </c>
      <c r="H416" s="195">
        <v>0.21943231441048036</v>
      </c>
      <c r="M416" s="195">
        <v>0.36099999999999999</v>
      </c>
      <c r="N416" s="195">
        <v>0.497</v>
      </c>
      <c r="O416" s="195">
        <v>0.17599999999999999</v>
      </c>
      <c r="P416" s="195">
        <v>0.29199999999999998</v>
      </c>
      <c r="Q416" s="195">
        <v>1.4E-2</v>
      </c>
      <c r="R416" s="195">
        <v>6.4000000000000001E-2</v>
      </c>
      <c r="S416" s="195">
        <v>0.253</v>
      </c>
      <c r="T416" s="195">
        <v>0.38100000000000001</v>
      </c>
      <c r="U416" s="195"/>
      <c r="V416" s="195"/>
      <c r="W416" s="195"/>
      <c r="X416" s="195"/>
      <c r="Y416" s="195"/>
      <c r="Z416" s="195"/>
      <c r="AA416" s="195"/>
      <c r="AB416" s="195"/>
      <c r="AC416" s="12"/>
    </row>
    <row r="417" spans="1:29" x14ac:dyDescent="0.25">
      <c r="A417" s="94" t="s">
        <v>2256</v>
      </c>
      <c r="B417" s="195">
        <v>0.5113122171945701</v>
      </c>
      <c r="C417" s="195">
        <v>0.15837104072398189</v>
      </c>
      <c r="D417" s="195">
        <v>6.7873303167420809E-2</v>
      </c>
      <c r="E417" s="195">
        <v>0.26244343891402716</v>
      </c>
      <c r="F417" s="194">
        <v>1</v>
      </c>
      <c r="G417" s="196">
        <v>221</v>
      </c>
      <c r="H417" s="195">
        <v>0.17415287628053586</v>
      </c>
      <c r="M417" s="195">
        <v>0.44600000000000001</v>
      </c>
      <c r="N417" s="195">
        <v>0.57599999999999996</v>
      </c>
      <c r="O417" s="195">
        <v>0.11600000000000001</v>
      </c>
      <c r="P417" s="195">
        <v>0.21199999999999999</v>
      </c>
      <c r="Q417" s="195">
        <v>4.2000000000000003E-2</v>
      </c>
      <c r="R417" s="195">
        <v>0.109</v>
      </c>
      <c r="S417" s="195">
        <v>0.20899999999999999</v>
      </c>
      <c r="T417" s="195">
        <v>0.32400000000000001</v>
      </c>
      <c r="U417" s="195"/>
      <c r="V417" s="195"/>
      <c r="W417" s="195"/>
      <c r="X417" s="195"/>
      <c r="Y417" s="195"/>
      <c r="Z417" s="195"/>
      <c r="AA417" s="195"/>
      <c r="AB417" s="195"/>
      <c r="AC417" s="12"/>
    </row>
    <row r="418" spans="1:29" x14ac:dyDescent="0.25">
      <c r="A418" s="94" t="s">
        <v>2299</v>
      </c>
      <c r="B418" s="195">
        <v>0.48507462686567165</v>
      </c>
      <c r="C418" s="195">
        <v>0.1044776119402985</v>
      </c>
      <c r="D418" s="195">
        <v>6.7164179104477612E-2</v>
      </c>
      <c r="E418" s="195">
        <v>0.34328358208955223</v>
      </c>
      <c r="F418" s="194">
        <v>1</v>
      </c>
      <c r="G418" s="196">
        <v>134</v>
      </c>
      <c r="H418" s="195">
        <v>0.22596964586846544</v>
      </c>
      <c r="M418" s="195">
        <v>0.40200000000000002</v>
      </c>
      <c r="N418" s="195">
        <v>0.56899999999999995</v>
      </c>
      <c r="O418" s="195">
        <v>6.3E-2</v>
      </c>
      <c r="P418" s="195">
        <v>0.16800000000000001</v>
      </c>
      <c r="Q418" s="195">
        <v>3.5999999999999997E-2</v>
      </c>
      <c r="R418" s="195">
        <v>0.123</v>
      </c>
      <c r="S418" s="195">
        <v>0.26800000000000002</v>
      </c>
      <c r="T418" s="195">
        <v>0.42699999999999999</v>
      </c>
      <c r="U418" s="195"/>
      <c r="V418" s="195"/>
      <c r="W418" s="195"/>
      <c r="X418" s="195"/>
      <c r="Y418" s="195"/>
      <c r="Z418" s="195"/>
      <c r="AA418" s="195"/>
      <c r="AB418" s="195"/>
      <c r="AC418" s="12"/>
    </row>
    <row r="419" spans="1:29" x14ac:dyDescent="0.25">
      <c r="A419" s="94" t="s">
        <v>1526</v>
      </c>
      <c r="B419" s="195">
        <v>0.60888888888888892</v>
      </c>
      <c r="C419" s="195">
        <v>0.24444444444444444</v>
      </c>
      <c r="D419" s="195">
        <v>7.1111111111111111E-2</v>
      </c>
      <c r="E419" s="195">
        <v>7.5555555555555556E-2</v>
      </c>
      <c r="F419" s="194">
        <v>1</v>
      </c>
      <c r="G419" s="196">
        <v>225</v>
      </c>
      <c r="H419" s="195">
        <v>0.35046728971962615</v>
      </c>
      <c r="M419" s="195">
        <v>0.54400000000000004</v>
      </c>
      <c r="N419" s="195">
        <v>0.67</v>
      </c>
      <c r="O419" s="195">
        <v>0.193</v>
      </c>
      <c r="P419" s="195">
        <v>0.30499999999999999</v>
      </c>
      <c r="Q419" s="195">
        <v>4.3999999999999997E-2</v>
      </c>
      <c r="R419" s="195">
        <v>0.112</v>
      </c>
      <c r="S419" s="195">
        <v>4.8000000000000001E-2</v>
      </c>
      <c r="T419" s="195">
        <v>0.11799999999999999</v>
      </c>
      <c r="U419" s="195"/>
      <c r="V419" s="195"/>
      <c r="W419" s="195"/>
      <c r="X419" s="195"/>
      <c r="Y419" s="195"/>
      <c r="Z419" s="195"/>
      <c r="AA419" s="195"/>
      <c r="AB419" s="195"/>
      <c r="AC419" s="12"/>
    </row>
    <row r="420" spans="1:29" x14ac:dyDescent="0.25">
      <c r="A420" s="94" t="s">
        <v>1569</v>
      </c>
      <c r="B420" s="195">
        <v>0.45849802371541504</v>
      </c>
      <c r="C420" s="195">
        <v>0.24901185770750989</v>
      </c>
      <c r="D420" s="195">
        <v>7.9051383399209488E-2</v>
      </c>
      <c r="E420" s="195">
        <v>0.2134387351778656</v>
      </c>
      <c r="F420" s="194">
        <v>1</v>
      </c>
      <c r="G420" s="196">
        <v>253</v>
      </c>
      <c r="H420" s="195">
        <v>0.29905437352245862</v>
      </c>
      <c r="M420" s="195">
        <v>0.39800000000000002</v>
      </c>
      <c r="N420" s="195">
        <v>0.52</v>
      </c>
      <c r="O420" s="195">
        <v>0.2</v>
      </c>
      <c r="P420" s="195">
        <v>0.30599999999999999</v>
      </c>
      <c r="Q420" s="195">
        <v>5.1999999999999998E-2</v>
      </c>
      <c r="R420" s="195">
        <v>0.11899999999999999</v>
      </c>
      <c r="S420" s="195">
        <v>0.16700000000000001</v>
      </c>
      <c r="T420" s="195">
        <v>0.26800000000000002</v>
      </c>
      <c r="U420" s="195"/>
      <c r="V420" s="195"/>
      <c r="W420" s="195"/>
      <c r="X420" s="195"/>
      <c r="Y420" s="195"/>
      <c r="Z420" s="195"/>
      <c r="AA420" s="195"/>
      <c r="AB420" s="195"/>
      <c r="AC420" s="12"/>
    </row>
    <row r="421" spans="1:29" x14ac:dyDescent="0.25">
      <c r="A421" s="94" t="s">
        <v>1612</v>
      </c>
      <c r="B421" s="195">
        <v>0.60215053763440862</v>
      </c>
      <c r="C421" s="195">
        <v>0.29301075268817206</v>
      </c>
      <c r="D421" s="195">
        <v>1.0752688172043012E-2</v>
      </c>
      <c r="E421" s="195">
        <v>9.4086021505376344E-2</v>
      </c>
      <c r="F421" s="194">
        <v>1</v>
      </c>
      <c r="G421" s="196">
        <v>372</v>
      </c>
      <c r="H421" s="195">
        <v>0.2983159582999198</v>
      </c>
      <c r="M421" s="195">
        <v>0.55200000000000005</v>
      </c>
      <c r="N421" s="195">
        <v>0.65100000000000002</v>
      </c>
      <c r="O421" s="195">
        <v>0.249</v>
      </c>
      <c r="P421" s="195">
        <v>0.34100000000000003</v>
      </c>
      <c r="Q421" s="195">
        <v>4.0000000000000001E-3</v>
      </c>
      <c r="R421" s="195">
        <v>2.7E-2</v>
      </c>
      <c r="S421" s="195">
        <v>6.8000000000000005E-2</v>
      </c>
      <c r="T421" s="195">
        <v>0.128</v>
      </c>
      <c r="U421" s="195"/>
      <c r="V421" s="195"/>
      <c r="W421" s="195"/>
      <c r="X421" s="195"/>
      <c r="Y421" s="195"/>
      <c r="Z421" s="195"/>
      <c r="AA421" s="195"/>
      <c r="AB421" s="195"/>
      <c r="AC421" s="12"/>
    </row>
    <row r="422" spans="1:29" x14ac:dyDescent="0.25">
      <c r="A422" s="94" t="s">
        <v>1698</v>
      </c>
      <c r="B422" s="195">
        <v>0.75609756097560976</v>
      </c>
      <c r="C422" s="195">
        <v>0.15447154471544716</v>
      </c>
      <c r="D422" s="195">
        <v>4.065040650406504E-2</v>
      </c>
      <c r="E422" s="195">
        <v>4.878048780487805E-2</v>
      </c>
      <c r="F422" s="194">
        <v>1</v>
      </c>
      <c r="G422" s="196">
        <v>123</v>
      </c>
      <c r="H422" s="195">
        <v>0.29567307692307693</v>
      </c>
      <c r="M422" s="195">
        <v>0.67300000000000004</v>
      </c>
      <c r="N422" s="195">
        <v>0.82299999999999995</v>
      </c>
      <c r="O422" s="195">
        <v>0.10100000000000001</v>
      </c>
      <c r="P422" s="195">
        <v>0.22900000000000001</v>
      </c>
      <c r="Q422" s="195">
        <v>1.7000000000000001E-2</v>
      </c>
      <c r="R422" s="195">
        <v>9.1999999999999998E-2</v>
      </c>
      <c r="S422" s="195">
        <v>2.3E-2</v>
      </c>
      <c r="T422" s="195">
        <v>0.10199999999999999</v>
      </c>
      <c r="U422" s="195"/>
      <c r="V422" s="195"/>
      <c r="W422" s="195"/>
      <c r="X422" s="195"/>
      <c r="Y422" s="195"/>
      <c r="Z422" s="195"/>
      <c r="AA422" s="195"/>
      <c r="AB422" s="195"/>
      <c r="AC422" s="12"/>
    </row>
    <row r="423" spans="1:29" x14ac:dyDescent="0.25">
      <c r="A423" s="94" t="s">
        <v>1741</v>
      </c>
      <c r="B423" s="195">
        <v>0.55882352941176472</v>
      </c>
      <c r="C423" s="195">
        <v>0.36764705882352944</v>
      </c>
      <c r="D423" s="195">
        <v>2.2058823529411766E-2</v>
      </c>
      <c r="E423" s="195">
        <v>5.1470588235294115E-2</v>
      </c>
      <c r="F423" s="194">
        <v>1</v>
      </c>
      <c r="G423" s="196">
        <v>136</v>
      </c>
      <c r="H423" s="195">
        <v>0.37673130193905818</v>
      </c>
      <c r="M423" s="195">
        <v>0.47499999999999998</v>
      </c>
      <c r="N423" s="195">
        <v>0.64</v>
      </c>
      <c r="O423" s="195">
        <v>0.29099999999999998</v>
      </c>
      <c r="P423" s="195">
        <v>0.45100000000000001</v>
      </c>
      <c r="Q423" s="195">
        <v>8.0000000000000002E-3</v>
      </c>
      <c r="R423" s="195">
        <v>6.3E-2</v>
      </c>
      <c r="S423" s="195">
        <v>2.5000000000000001E-2</v>
      </c>
      <c r="T423" s="195">
        <v>0.10199999999999999</v>
      </c>
      <c r="U423" s="195"/>
      <c r="V423" s="195"/>
      <c r="W423" s="195"/>
      <c r="X423" s="195"/>
      <c r="Y423" s="195"/>
      <c r="Z423" s="195"/>
      <c r="AA423" s="195"/>
      <c r="AB423" s="195"/>
      <c r="AC423" s="12"/>
    </row>
    <row r="424" spans="1:29" x14ac:dyDescent="0.25">
      <c r="A424" s="94" t="s">
        <v>1784</v>
      </c>
      <c r="B424" s="195">
        <v>0.74251497005988021</v>
      </c>
      <c r="C424" s="195">
        <v>0.11377245508982035</v>
      </c>
      <c r="D424" s="195">
        <v>4.1916167664670656E-2</v>
      </c>
      <c r="E424" s="195">
        <v>0.10179640718562874</v>
      </c>
      <c r="F424" s="194">
        <v>1</v>
      </c>
      <c r="G424" s="196">
        <v>167</v>
      </c>
      <c r="H424" s="195">
        <v>0.32301740812379109</v>
      </c>
      <c r="M424" s="195">
        <v>0.67100000000000004</v>
      </c>
      <c r="N424" s="195">
        <v>0.80300000000000005</v>
      </c>
      <c r="O424" s="195">
        <v>7.3999999999999996E-2</v>
      </c>
      <c r="P424" s="195">
        <v>0.17100000000000001</v>
      </c>
      <c r="Q424" s="195">
        <v>0.02</v>
      </c>
      <c r="R424" s="195">
        <v>8.4000000000000005E-2</v>
      </c>
      <c r="S424" s="195">
        <v>6.5000000000000002E-2</v>
      </c>
      <c r="T424" s="195">
        <v>0.157</v>
      </c>
      <c r="U424" s="195"/>
      <c r="V424" s="195"/>
      <c r="W424" s="195"/>
      <c r="X424" s="195"/>
      <c r="Y424" s="195"/>
      <c r="Z424" s="195"/>
      <c r="AA424" s="195"/>
      <c r="AB424" s="195"/>
      <c r="AC424" s="12"/>
    </row>
    <row r="425" spans="1:29" x14ac:dyDescent="0.25">
      <c r="A425" s="94" t="s">
        <v>1827</v>
      </c>
      <c r="B425" s="195">
        <v>0.8012048192771084</v>
      </c>
      <c r="C425" s="195">
        <v>3.0120481927710843E-2</v>
      </c>
      <c r="D425" s="195">
        <v>3.614457831325301E-2</v>
      </c>
      <c r="E425" s="195">
        <v>0.13253012048192772</v>
      </c>
      <c r="F425" s="194">
        <v>1</v>
      </c>
      <c r="G425" s="196">
        <v>166</v>
      </c>
      <c r="H425" s="195">
        <v>0.34511434511434513</v>
      </c>
      <c r="M425" s="195">
        <v>0.73399999999999999</v>
      </c>
      <c r="N425" s="195">
        <v>0.85499999999999998</v>
      </c>
      <c r="O425" s="195">
        <v>1.2999999999999999E-2</v>
      </c>
      <c r="P425" s="195">
        <v>6.9000000000000006E-2</v>
      </c>
      <c r="Q425" s="195">
        <v>1.7000000000000001E-2</v>
      </c>
      <c r="R425" s="195">
        <v>7.6999999999999999E-2</v>
      </c>
      <c r="S425" s="195">
        <v>8.8999999999999996E-2</v>
      </c>
      <c r="T425" s="195">
        <v>0.193</v>
      </c>
      <c r="U425" s="195"/>
      <c r="V425" s="195"/>
      <c r="W425" s="195"/>
      <c r="X425" s="195"/>
      <c r="Y425" s="195"/>
      <c r="Z425" s="195"/>
      <c r="AA425" s="195"/>
      <c r="AB425" s="195"/>
      <c r="AC425" s="12"/>
    </row>
    <row r="426" spans="1:29" x14ac:dyDescent="0.25">
      <c r="A426" s="94" t="s">
        <v>1870</v>
      </c>
      <c r="B426" s="195">
        <v>0.81447963800904977</v>
      </c>
      <c r="C426" s="195">
        <v>2.2624434389140271E-2</v>
      </c>
      <c r="D426" s="195">
        <v>4.5248868778280542E-2</v>
      </c>
      <c r="E426" s="195">
        <v>0.11764705882352941</v>
      </c>
      <c r="F426" s="194">
        <v>1</v>
      </c>
      <c r="G426" s="196">
        <v>221</v>
      </c>
      <c r="H426" s="195">
        <v>0.33333333333333331</v>
      </c>
      <c r="M426" s="195">
        <v>0.75800000000000001</v>
      </c>
      <c r="N426" s="195">
        <v>0.86</v>
      </c>
      <c r="O426" s="195">
        <v>0.01</v>
      </c>
      <c r="P426" s="195">
        <v>5.1999999999999998E-2</v>
      </c>
      <c r="Q426" s="195">
        <v>2.5000000000000001E-2</v>
      </c>
      <c r="R426" s="195">
        <v>8.1000000000000003E-2</v>
      </c>
      <c r="S426" s="195">
        <v>8.2000000000000003E-2</v>
      </c>
      <c r="T426" s="195">
        <v>0.16700000000000001</v>
      </c>
      <c r="U426" s="195"/>
      <c r="V426" s="195"/>
      <c r="W426" s="195"/>
      <c r="X426" s="195"/>
      <c r="Y426" s="195"/>
      <c r="Z426" s="195"/>
      <c r="AA426" s="195"/>
      <c r="AB426" s="195"/>
      <c r="AC426" s="12"/>
    </row>
    <row r="427" spans="1:29" x14ac:dyDescent="0.25">
      <c r="A427" s="94" t="s">
        <v>1913</v>
      </c>
      <c r="B427" s="195">
        <v>0.54385964912280704</v>
      </c>
      <c r="C427" s="195">
        <v>0.27485380116959063</v>
      </c>
      <c r="D427" s="195">
        <v>3.5087719298245612E-2</v>
      </c>
      <c r="E427" s="195">
        <v>0.14619883040935672</v>
      </c>
      <c r="F427" s="194">
        <v>1</v>
      </c>
      <c r="G427" s="196">
        <v>171</v>
      </c>
      <c r="H427" s="195">
        <v>0.29739130434782607</v>
      </c>
      <c r="M427" s="195">
        <v>0.46899999999999997</v>
      </c>
      <c r="N427" s="195">
        <v>0.61699999999999999</v>
      </c>
      <c r="O427" s="195">
        <v>0.21299999999999999</v>
      </c>
      <c r="P427" s="195">
        <v>0.34599999999999997</v>
      </c>
      <c r="Q427" s="195">
        <v>1.6E-2</v>
      </c>
      <c r="R427" s="195">
        <v>7.3999999999999996E-2</v>
      </c>
      <c r="S427" s="195">
        <v>0.10100000000000001</v>
      </c>
      <c r="T427" s="195">
        <v>0.20699999999999999</v>
      </c>
      <c r="U427" s="195"/>
      <c r="V427" s="195"/>
      <c r="W427" s="195"/>
      <c r="X427" s="195"/>
      <c r="Y427" s="195"/>
      <c r="Z427" s="195"/>
      <c r="AA427" s="195"/>
      <c r="AB427" s="195"/>
      <c r="AC427" s="12"/>
    </row>
    <row r="428" spans="1:29" x14ac:dyDescent="0.25">
      <c r="A428" s="94" t="s">
        <v>1956</v>
      </c>
      <c r="B428" s="195">
        <v>0.45555555555555555</v>
      </c>
      <c r="C428" s="195">
        <v>0.42777777777777776</v>
      </c>
      <c r="D428" s="195">
        <v>1.6666666666666666E-2</v>
      </c>
      <c r="E428" s="195">
        <v>0.1</v>
      </c>
      <c r="F428" s="194">
        <v>1</v>
      </c>
      <c r="G428" s="196">
        <v>180</v>
      </c>
      <c r="H428" s="195">
        <v>0.30201342281879195</v>
      </c>
      <c r="M428" s="195">
        <v>0.38400000000000001</v>
      </c>
      <c r="N428" s="195">
        <v>0.52800000000000002</v>
      </c>
      <c r="O428" s="195">
        <v>0.35799999999999998</v>
      </c>
      <c r="P428" s="195">
        <v>0.501</v>
      </c>
      <c r="Q428" s="195">
        <v>6.0000000000000001E-3</v>
      </c>
      <c r="R428" s="195">
        <v>4.8000000000000001E-2</v>
      </c>
      <c r="S428" s="195">
        <v>6.4000000000000001E-2</v>
      </c>
      <c r="T428" s="195">
        <v>0.153</v>
      </c>
      <c r="U428" s="195"/>
      <c r="V428" s="195"/>
      <c r="W428" s="195"/>
      <c r="X428" s="195"/>
      <c r="Y428" s="195"/>
      <c r="Z428" s="195"/>
      <c r="AA428" s="195"/>
      <c r="AB428" s="195"/>
      <c r="AC428" s="12"/>
    </row>
    <row r="429" spans="1:29" x14ac:dyDescent="0.25">
      <c r="A429" s="94" t="s">
        <v>1999</v>
      </c>
      <c r="B429" s="195">
        <v>0.56451612903225812</v>
      </c>
      <c r="C429" s="195">
        <v>0.30645161290322581</v>
      </c>
      <c r="D429" s="195">
        <v>8.0645161290322578E-3</v>
      </c>
      <c r="E429" s="195">
        <v>0.12096774193548387</v>
      </c>
      <c r="F429" s="194">
        <v>1</v>
      </c>
      <c r="G429" s="196">
        <v>248</v>
      </c>
      <c r="H429" s="195">
        <v>0.31194968553459118</v>
      </c>
      <c r="M429" s="195">
        <v>0.502</v>
      </c>
      <c r="N429" s="195">
        <v>0.625</v>
      </c>
      <c r="O429" s="195">
        <v>0.252</v>
      </c>
      <c r="P429" s="195">
        <v>0.36599999999999999</v>
      </c>
      <c r="Q429" s="195">
        <v>2E-3</v>
      </c>
      <c r="R429" s="195">
        <v>2.9000000000000001E-2</v>
      </c>
      <c r="S429" s="195">
        <v>8.5999999999999993E-2</v>
      </c>
      <c r="T429" s="195">
        <v>0.16700000000000001</v>
      </c>
      <c r="U429" s="195"/>
      <c r="V429" s="195"/>
      <c r="W429" s="195"/>
      <c r="X429" s="195"/>
      <c r="Y429" s="195"/>
      <c r="Z429" s="195"/>
      <c r="AA429" s="195"/>
      <c r="AB429" s="195"/>
      <c r="AC429" s="12"/>
    </row>
    <row r="430" spans="1:29" x14ac:dyDescent="0.25">
      <c r="A430" s="94" t="s">
        <v>2085</v>
      </c>
      <c r="B430" s="195">
        <v>0.45454545454545453</v>
      </c>
      <c r="C430" s="195">
        <v>0.29411764705882354</v>
      </c>
      <c r="D430" s="195">
        <v>8.0213903743315509E-2</v>
      </c>
      <c r="E430" s="195">
        <v>0.17112299465240641</v>
      </c>
      <c r="F430" s="194">
        <v>1</v>
      </c>
      <c r="G430" s="196">
        <v>187</v>
      </c>
      <c r="H430" s="195">
        <v>0.37777777777777777</v>
      </c>
      <c r="M430" s="195">
        <v>0.38500000000000001</v>
      </c>
      <c r="N430" s="195">
        <v>0.52600000000000002</v>
      </c>
      <c r="O430" s="195">
        <v>0.23300000000000001</v>
      </c>
      <c r="P430" s="195">
        <v>0.36299999999999999</v>
      </c>
      <c r="Q430" s="195">
        <v>4.9000000000000002E-2</v>
      </c>
      <c r="R430" s="195">
        <v>0.128</v>
      </c>
      <c r="S430" s="195">
        <v>0.124</v>
      </c>
      <c r="T430" s="195">
        <v>0.23200000000000001</v>
      </c>
      <c r="U430" s="195"/>
      <c r="V430" s="195"/>
      <c r="W430" s="195"/>
      <c r="X430" s="195"/>
      <c r="Y430" s="195"/>
      <c r="Z430" s="195"/>
      <c r="AA430" s="195"/>
      <c r="AB430" s="195"/>
      <c r="AC430" s="12"/>
    </row>
    <row r="431" spans="1:29" x14ac:dyDescent="0.25">
      <c r="A431" s="94" t="s">
        <v>2128</v>
      </c>
      <c r="B431" s="195">
        <v>0.7</v>
      </c>
      <c r="C431" s="195">
        <v>0.17222222222222222</v>
      </c>
      <c r="D431" s="195">
        <v>5.5555555555555558E-3</v>
      </c>
      <c r="E431" s="195">
        <v>0.12222222222222222</v>
      </c>
      <c r="F431" s="194">
        <v>1</v>
      </c>
      <c r="G431" s="196">
        <v>180</v>
      </c>
      <c r="H431" s="195">
        <v>0.27906976744186046</v>
      </c>
      <c r="M431" s="195">
        <v>0.629</v>
      </c>
      <c r="N431" s="195">
        <v>0.76200000000000001</v>
      </c>
      <c r="O431" s="195">
        <v>0.124</v>
      </c>
      <c r="P431" s="195">
        <v>0.23400000000000001</v>
      </c>
      <c r="Q431" s="195">
        <v>1E-3</v>
      </c>
      <c r="R431" s="195">
        <v>3.1E-2</v>
      </c>
      <c r="S431" s="195">
        <v>8.2000000000000003E-2</v>
      </c>
      <c r="T431" s="195">
        <v>0.17799999999999999</v>
      </c>
      <c r="U431" s="195"/>
      <c r="V431" s="195"/>
      <c r="W431" s="195"/>
      <c r="X431" s="195"/>
      <c r="Y431" s="195"/>
      <c r="Z431" s="195"/>
      <c r="AA431" s="195"/>
      <c r="AB431" s="195"/>
      <c r="AC431" s="12"/>
    </row>
    <row r="432" spans="1:29" x14ac:dyDescent="0.25">
      <c r="A432" s="94" t="s">
        <v>2171</v>
      </c>
      <c r="B432" s="195">
        <v>0.63414634146341464</v>
      </c>
      <c r="C432" s="195">
        <v>0.25203252032520324</v>
      </c>
      <c r="D432" s="195">
        <v>2.4390243902439025E-2</v>
      </c>
      <c r="E432" s="195">
        <v>8.943089430894309E-2</v>
      </c>
      <c r="F432" s="194">
        <v>1</v>
      </c>
      <c r="G432" s="196">
        <v>123</v>
      </c>
      <c r="H432" s="195">
        <v>0.31218274111675126</v>
      </c>
      <c r="M432" s="195">
        <v>0.54600000000000004</v>
      </c>
      <c r="N432" s="195">
        <v>0.71399999999999997</v>
      </c>
      <c r="O432" s="195">
        <v>0.184</v>
      </c>
      <c r="P432" s="195">
        <v>0.33500000000000002</v>
      </c>
      <c r="Q432" s="195">
        <v>8.0000000000000002E-3</v>
      </c>
      <c r="R432" s="195">
        <v>6.9000000000000006E-2</v>
      </c>
      <c r="S432" s="195">
        <v>5.0999999999999997E-2</v>
      </c>
      <c r="T432" s="195">
        <v>0.153</v>
      </c>
      <c r="U432" s="195"/>
      <c r="V432" s="195"/>
      <c r="W432" s="195"/>
      <c r="X432" s="195"/>
      <c r="Y432" s="195"/>
      <c r="Z432" s="195"/>
      <c r="AA432" s="195"/>
      <c r="AB432" s="195"/>
    </row>
    <row r="433" spans="1:29" x14ac:dyDescent="0.25">
      <c r="A433" s="94" t="s">
        <v>2214</v>
      </c>
      <c r="B433" s="195">
        <v>0.47079037800687284</v>
      </c>
      <c r="C433" s="195">
        <v>0.37457044673539519</v>
      </c>
      <c r="D433" s="195">
        <v>2.4054982817869417E-2</v>
      </c>
      <c r="E433" s="195">
        <v>0.13058419243986255</v>
      </c>
      <c r="F433" s="194">
        <v>1</v>
      </c>
      <c r="G433" s="196">
        <v>291</v>
      </c>
      <c r="H433" s="195">
        <v>0.35925925925925928</v>
      </c>
      <c r="M433" s="195">
        <v>0.41399999999999998</v>
      </c>
      <c r="N433" s="195">
        <v>0.52800000000000002</v>
      </c>
      <c r="O433" s="195">
        <v>0.32100000000000001</v>
      </c>
      <c r="P433" s="195">
        <v>0.43099999999999999</v>
      </c>
      <c r="Q433" s="195">
        <v>1.2E-2</v>
      </c>
      <c r="R433" s="195">
        <v>4.9000000000000002E-2</v>
      </c>
      <c r="S433" s="195">
        <v>9.7000000000000003E-2</v>
      </c>
      <c r="T433" s="195">
        <v>0.17399999999999999</v>
      </c>
      <c r="U433" s="195"/>
      <c r="V433" s="195"/>
      <c r="W433" s="195"/>
      <c r="X433" s="195"/>
      <c r="Y433" s="195"/>
      <c r="Z433" s="195"/>
      <c r="AA433" s="195"/>
      <c r="AB433" s="195"/>
      <c r="AC433" s="42"/>
    </row>
    <row r="434" spans="1:29" x14ac:dyDescent="0.25">
      <c r="A434" s="94" t="s">
        <v>2257</v>
      </c>
      <c r="B434" s="195">
        <v>0.67092651757188504</v>
      </c>
      <c r="C434" s="195">
        <v>0.25239616613418531</v>
      </c>
      <c r="D434" s="195">
        <v>9.5846645367412137E-3</v>
      </c>
      <c r="E434" s="195">
        <v>6.7092651757188496E-2</v>
      </c>
      <c r="F434" s="194">
        <v>1</v>
      </c>
      <c r="G434" s="196">
        <v>313</v>
      </c>
      <c r="H434" s="195">
        <v>0.26126878130217029</v>
      </c>
      <c r="M434" s="195">
        <v>0.61699999999999999</v>
      </c>
      <c r="N434" s="195">
        <v>0.72099999999999997</v>
      </c>
      <c r="O434" s="195">
        <v>0.20699999999999999</v>
      </c>
      <c r="P434" s="195">
        <v>0.30299999999999999</v>
      </c>
      <c r="Q434" s="195">
        <v>3.0000000000000001E-3</v>
      </c>
      <c r="R434" s="195">
        <v>2.8000000000000001E-2</v>
      </c>
      <c r="S434" s="195">
        <v>4.3999999999999997E-2</v>
      </c>
      <c r="T434" s="195">
        <v>0.1</v>
      </c>
      <c r="U434" s="195"/>
      <c r="V434" s="195"/>
      <c r="W434" s="195"/>
      <c r="X434" s="195"/>
      <c r="Y434" s="195"/>
      <c r="Z434" s="195"/>
      <c r="AA434" s="195"/>
      <c r="AB434" s="195"/>
      <c r="AC434" s="42"/>
    </row>
    <row r="435" spans="1:29" x14ac:dyDescent="0.25">
      <c r="A435" s="94" t="s">
        <v>2300</v>
      </c>
      <c r="B435" s="195">
        <v>0.6517857142857143</v>
      </c>
      <c r="C435" s="195">
        <v>0.1875</v>
      </c>
      <c r="D435" s="195">
        <v>2.6785714285714284E-2</v>
      </c>
      <c r="E435" s="195">
        <v>0.13392857142857142</v>
      </c>
      <c r="F435" s="194">
        <v>1</v>
      </c>
      <c r="G435" s="196">
        <v>112</v>
      </c>
      <c r="H435" s="195">
        <v>0.26858513189448441</v>
      </c>
      <c r="M435" s="195">
        <v>0.56000000000000005</v>
      </c>
      <c r="N435" s="195">
        <v>0.73399999999999999</v>
      </c>
      <c r="O435" s="195">
        <v>0.126</v>
      </c>
      <c r="P435" s="195">
        <v>0.27</v>
      </c>
      <c r="Q435" s="195">
        <v>8.9999999999999993E-3</v>
      </c>
      <c r="R435" s="195">
        <v>7.5999999999999998E-2</v>
      </c>
      <c r="S435" s="195">
        <v>8.3000000000000004E-2</v>
      </c>
      <c r="T435" s="195">
        <v>0.20899999999999999</v>
      </c>
      <c r="U435" s="195"/>
      <c r="V435" s="195"/>
      <c r="W435" s="195"/>
      <c r="X435" s="195"/>
      <c r="Y435" s="195"/>
      <c r="Z435" s="195"/>
      <c r="AA435" s="195"/>
      <c r="AB435" s="195"/>
      <c r="AC435" s="42"/>
    </row>
    <row r="436" spans="1:29" x14ac:dyDescent="0.25">
      <c r="A436" s="94" t="s">
        <v>1527</v>
      </c>
      <c r="B436" s="195">
        <v>0.59641728134878824</v>
      </c>
      <c r="C436" s="195">
        <v>0.2339304531085353</v>
      </c>
      <c r="D436" s="195">
        <v>6.5331928345626969E-2</v>
      </c>
      <c r="E436" s="195">
        <v>0.10432033719704953</v>
      </c>
      <c r="F436" s="194">
        <v>1</v>
      </c>
      <c r="G436" s="196">
        <v>949</v>
      </c>
      <c r="H436" s="195">
        <v>0.33415492957746479</v>
      </c>
      <c r="M436" s="195">
        <v>0.56499999999999995</v>
      </c>
      <c r="N436" s="195">
        <v>0.627</v>
      </c>
      <c r="O436" s="195">
        <v>0.20799999999999999</v>
      </c>
      <c r="P436" s="195">
        <v>0.26200000000000001</v>
      </c>
      <c r="Q436" s="195">
        <v>5.0999999999999997E-2</v>
      </c>
      <c r="R436" s="195">
        <v>8.3000000000000004E-2</v>
      </c>
      <c r="S436" s="195">
        <v>8.5999999999999993E-2</v>
      </c>
      <c r="T436" s="195">
        <v>0.125</v>
      </c>
      <c r="U436" s="195"/>
      <c r="V436" s="195"/>
      <c r="W436" s="195"/>
      <c r="X436" s="195"/>
      <c r="Y436" s="195"/>
      <c r="Z436" s="195"/>
      <c r="AA436" s="195"/>
      <c r="AB436" s="195"/>
      <c r="AC436" s="42"/>
    </row>
    <row r="437" spans="1:29" x14ac:dyDescent="0.25">
      <c r="A437" s="94" t="s">
        <v>1570</v>
      </c>
      <c r="B437" s="195">
        <v>0.4234113712374582</v>
      </c>
      <c r="C437" s="195">
        <v>0.24280936454849497</v>
      </c>
      <c r="D437" s="195">
        <v>0.16387959866220736</v>
      </c>
      <c r="E437" s="195">
        <v>0.16989966555183947</v>
      </c>
      <c r="F437" s="194">
        <v>1</v>
      </c>
      <c r="G437" s="196">
        <v>1495</v>
      </c>
      <c r="H437" s="195">
        <v>0.32129808725553405</v>
      </c>
      <c r="M437" s="195">
        <v>0.39900000000000002</v>
      </c>
      <c r="N437" s="195">
        <v>0.44900000000000001</v>
      </c>
      <c r="O437" s="195">
        <v>0.222</v>
      </c>
      <c r="P437" s="195">
        <v>0.26500000000000001</v>
      </c>
      <c r="Q437" s="195">
        <v>0.14599999999999999</v>
      </c>
      <c r="R437" s="195">
        <v>0.184</v>
      </c>
      <c r="S437" s="195">
        <v>0.152</v>
      </c>
      <c r="T437" s="195">
        <v>0.19</v>
      </c>
      <c r="U437" s="195"/>
      <c r="V437" s="195"/>
      <c r="W437" s="195"/>
      <c r="X437" s="195"/>
      <c r="Y437" s="195"/>
      <c r="Z437" s="195"/>
      <c r="AA437" s="195"/>
      <c r="AB437" s="195"/>
      <c r="AC437" s="42"/>
    </row>
    <row r="438" spans="1:29" x14ac:dyDescent="0.25">
      <c r="A438" s="94" t="s">
        <v>1613</v>
      </c>
      <c r="B438" s="195">
        <v>0.57327586206896552</v>
      </c>
      <c r="C438" s="195">
        <v>0.30890804597701149</v>
      </c>
      <c r="D438" s="195">
        <v>1.2452107279693486E-2</v>
      </c>
      <c r="E438" s="195">
        <v>0.1053639846743295</v>
      </c>
      <c r="F438" s="194">
        <v>1</v>
      </c>
      <c r="G438" s="196">
        <v>2088</v>
      </c>
      <c r="H438" s="195">
        <v>0.31497963493739628</v>
      </c>
      <c r="M438" s="195">
        <v>0.55200000000000005</v>
      </c>
      <c r="N438" s="195">
        <v>0.59399999999999997</v>
      </c>
      <c r="O438" s="195">
        <v>0.28899999999999998</v>
      </c>
      <c r="P438" s="195">
        <v>0.32900000000000001</v>
      </c>
      <c r="Q438" s="195">
        <v>8.9999999999999993E-3</v>
      </c>
      <c r="R438" s="195">
        <v>1.7999999999999999E-2</v>
      </c>
      <c r="S438" s="195">
        <v>9.2999999999999999E-2</v>
      </c>
      <c r="T438" s="195">
        <v>0.11899999999999999</v>
      </c>
      <c r="U438" s="195"/>
      <c r="V438" s="195"/>
      <c r="W438" s="195"/>
      <c r="X438" s="195"/>
      <c r="Y438" s="195"/>
      <c r="Z438" s="195"/>
      <c r="AA438" s="195"/>
      <c r="AB438" s="195"/>
      <c r="AC438" s="42"/>
    </row>
    <row r="439" spans="1:29" x14ac:dyDescent="0.25">
      <c r="A439" s="94" t="s">
        <v>1656</v>
      </c>
      <c r="B439" s="195">
        <v>0.48041237113402063</v>
      </c>
      <c r="C439" s="195">
        <v>0.33608247422680415</v>
      </c>
      <c r="D439" s="195">
        <v>6.5979381443298971E-2</v>
      </c>
      <c r="E439" s="195">
        <v>0.11752577319587629</v>
      </c>
      <c r="F439" s="194">
        <v>1</v>
      </c>
      <c r="G439" s="196">
        <v>485</v>
      </c>
      <c r="H439" s="195">
        <v>0.32183145321831452</v>
      </c>
      <c r="M439" s="195">
        <v>0.436</v>
      </c>
      <c r="N439" s="195">
        <v>0.52500000000000002</v>
      </c>
      <c r="O439" s="195">
        <v>0.29499999999999998</v>
      </c>
      <c r="P439" s="195">
        <v>0.379</v>
      </c>
      <c r="Q439" s="195">
        <v>4.7E-2</v>
      </c>
      <c r="R439" s="195">
        <v>9.1999999999999998E-2</v>
      </c>
      <c r="S439" s="195">
        <v>9.1999999999999998E-2</v>
      </c>
      <c r="T439" s="195">
        <v>0.14899999999999999</v>
      </c>
      <c r="U439" s="195"/>
      <c r="V439" s="195"/>
      <c r="W439" s="195"/>
      <c r="X439" s="195"/>
      <c r="Y439" s="195"/>
      <c r="Z439" s="195"/>
      <c r="AA439" s="195"/>
      <c r="AB439" s="195"/>
      <c r="AC439" s="42"/>
    </row>
    <row r="440" spans="1:29" x14ac:dyDescent="0.25">
      <c r="A440" s="94" t="s">
        <v>1699</v>
      </c>
      <c r="B440" s="195">
        <v>0.81293706293706292</v>
      </c>
      <c r="C440" s="195">
        <v>0.12237762237762238</v>
      </c>
      <c r="D440" s="195">
        <v>1.3986013986013986E-2</v>
      </c>
      <c r="E440" s="195">
        <v>5.0699300699300696E-2</v>
      </c>
      <c r="F440" s="194">
        <v>1</v>
      </c>
      <c r="G440" s="196">
        <v>572</v>
      </c>
      <c r="H440" s="195">
        <v>0.30377057886351566</v>
      </c>
      <c r="M440" s="195">
        <v>0.77900000000000003</v>
      </c>
      <c r="N440" s="195">
        <v>0.84299999999999997</v>
      </c>
      <c r="O440" s="195">
        <v>9.8000000000000004E-2</v>
      </c>
      <c r="P440" s="195">
        <v>0.152</v>
      </c>
      <c r="Q440" s="195">
        <v>7.0000000000000001E-3</v>
      </c>
      <c r="R440" s="195">
        <v>2.7E-2</v>
      </c>
      <c r="S440" s="195">
        <v>3.5999999999999997E-2</v>
      </c>
      <c r="T440" s="195">
        <v>7.1999999999999995E-2</v>
      </c>
      <c r="U440" s="195"/>
      <c r="V440" s="195"/>
      <c r="W440" s="195"/>
      <c r="X440" s="195"/>
      <c r="Y440" s="195"/>
      <c r="Z440" s="195"/>
      <c r="AA440" s="195"/>
      <c r="AB440" s="195"/>
      <c r="AC440" s="42"/>
    </row>
    <row r="441" spans="1:29" x14ac:dyDescent="0.25">
      <c r="A441" s="94" t="s">
        <v>1742</v>
      </c>
      <c r="B441" s="195">
        <v>0.54531001589825123</v>
      </c>
      <c r="C441" s="195">
        <v>0.30683624801271858</v>
      </c>
      <c r="D441" s="195">
        <v>3.6565977742448331E-2</v>
      </c>
      <c r="E441" s="195">
        <v>0.11128775834658187</v>
      </c>
      <c r="F441" s="194">
        <v>1</v>
      </c>
      <c r="G441" s="196">
        <v>629</v>
      </c>
      <c r="H441" s="195">
        <v>0.32042791645440655</v>
      </c>
      <c r="M441" s="195">
        <v>0.50600000000000001</v>
      </c>
      <c r="N441" s="195">
        <v>0.58399999999999996</v>
      </c>
      <c r="O441" s="195">
        <v>0.27200000000000002</v>
      </c>
      <c r="P441" s="195">
        <v>0.34399999999999997</v>
      </c>
      <c r="Q441" s="195">
        <v>2.4E-2</v>
      </c>
      <c r="R441" s="195">
        <v>5.3999999999999999E-2</v>
      </c>
      <c r="S441" s="195">
        <v>8.8999999999999996E-2</v>
      </c>
      <c r="T441" s="195">
        <v>0.13800000000000001</v>
      </c>
      <c r="U441" s="195"/>
      <c r="V441" s="195"/>
      <c r="W441" s="195"/>
      <c r="X441" s="195"/>
      <c r="Y441" s="195"/>
      <c r="Z441" s="195"/>
      <c r="AA441" s="195"/>
      <c r="AB441" s="195"/>
      <c r="AC441" s="42"/>
    </row>
    <row r="442" spans="1:29" x14ac:dyDescent="0.25">
      <c r="A442" s="94" t="s">
        <v>1785</v>
      </c>
      <c r="B442" s="195">
        <v>0.69825918762088979</v>
      </c>
      <c r="C442" s="195">
        <v>0.16344294003868473</v>
      </c>
      <c r="D442" s="195">
        <v>2.8046421663442941E-2</v>
      </c>
      <c r="E442" s="195">
        <v>0.1102514506769826</v>
      </c>
      <c r="F442" s="194">
        <v>1</v>
      </c>
      <c r="G442" s="196">
        <v>1034</v>
      </c>
      <c r="H442" s="195">
        <v>0.33582331925949982</v>
      </c>
      <c r="M442" s="195">
        <v>0.67</v>
      </c>
      <c r="N442" s="195">
        <v>0.72499999999999998</v>
      </c>
      <c r="O442" s="195">
        <v>0.14199999999999999</v>
      </c>
      <c r="P442" s="195">
        <v>0.187</v>
      </c>
      <c r="Q442" s="195">
        <v>0.02</v>
      </c>
      <c r="R442" s="195">
        <v>0.04</v>
      </c>
      <c r="S442" s="195">
        <v>9.2999999999999999E-2</v>
      </c>
      <c r="T442" s="195">
        <v>0.13100000000000001</v>
      </c>
      <c r="U442" s="195"/>
      <c r="V442" s="195"/>
      <c r="W442" s="195"/>
      <c r="X442" s="195"/>
      <c r="Y442" s="195"/>
      <c r="Z442" s="195"/>
      <c r="AA442" s="195"/>
      <c r="AB442" s="195"/>
      <c r="AC442" s="42"/>
    </row>
    <row r="443" spans="1:29" x14ac:dyDescent="0.25">
      <c r="A443" s="94" t="s">
        <v>1828</v>
      </c>
      <c r="B443" s="195">
        <v>0.79484029484029484</v>
      </c>
      <c r="C443" s="195">
        <v>2.334152334152334E-2</v>
      </c>
      <c r="D443" s="195">
        <v>3.0712530712530713E-2</v>
      </c>
      <c r="E443" s="195">
        <v>0.15110565110565111</v>
      </c>
      <c r="F443" s="194">
        <v>1</v>
      </c>
      <c r="G443" s="196">
        <v>814</v>
      </c>
      <c r="H443" s="195">
        <v>0.30927051671732525</v>
      </c>
      <c r="M443" s="195">
        <v>0.76600000000000001</v>
      </c>
      <c r="N443" s="195">
        <v>0.82099999999999995</v>
      </c>
      <c r="O443" s="195">
        <v>1.4999999999999999E-2</v>
      </c>
      <c r="P443" s="195">
        <v>3.5999999999999997E-2</v>
      </c>
      <c r="Q443" s="195">
        <v>2.1000000000000001E-2</v>
      </c>
      <c r="R443" s="195">
        <v>4.4999999999999998E-2</v>
      </c>
      <c r="S443" s="195">
        <v>0.128</v>
      </c>
      <c r="T443" s="195">
        <v>0.17699999999999999</v>
      </c>
      <c r="U443" s="195"/>
      <c r="V443" s="195"/>
      <c r="W443" s="195"/>
      <c r="X443" s="195"/>
      <c r="Y443" s="195"/>
      <c r="Z443" s="195"/>
      <c r="AA443" s="195"/>
      <c r="AB443" s="195"/>
      <c r="AC443" s="42"/>
    </row>
    <row r="444" spans="1:29" x14ac:dyDescent="0.25">
      <c r="A444" s="94" t="s">
        <v>1871</v>
      </c>
      <c r="B444" s="195">
        <v>0.83736263736263739</v>
      </c>
      <c r="C444" s="195">
        <v>4.1758241758241756E-2</v>
      </c>
      <c r="D444" s="195">
        <v>2.0879120879120878E-2</v>
      </c>
      <c r="E444" s="195">
        <v>0.1</v>
      </c>
      <c r="F444" s="194">
        <v>1</v>
      </c>
      <c r="G444" s="196">
        <v>910</v>
      </c>
      <c r="H444" s="195">
        <v>0.29354838709677417</v>
      </c>
      <c r="M444" s="195">
        <v>0.81200000000000006</v>
      </c>
      <c r="N444" s="195">
        <v>0.86</v>
      </c>
      <c r="O444" s="195">
        <v>3.1E-2</v>
      </c>
      <c r="P444" s="195">
        <v>5.7000000000000002E-2</v>
      </c>
      <c r="Q444" s="195">
        <v>1.2999999999999999E-2</v>
      </c>
      <c r="R444" s="195">
        <v>3.2000000000000001E-2</v>
      </c>
      <c r="S444" s="195">
        <v>8.2000000000000003E-2</v>
      </c>
      <c r="T444" s="195">
        <v>0.121</v>
      </c>
      <c r="U444" s="195"/>
      <c r="V444" s="195"/>
      <c r="W444" s="195"/>
      <c r="X444" s="195"/>
      <c r="Y444" s="195"/>
      <c r="Z444" s="195"/>
      <c r="AA444" s="195"/>
      <c r="AB444" s="195"/>
      <c r="AC444" s="42"/>
    </row>
    <row r="445" spans="1:29" x14ac:dyDescent="0.25">
      <c r="A445" s="94" t="s">
        <v>1914</v>
      </c>
      <c r="B445" s="195">
        <v>0.48324958123953099</v>
      </c>
      <c r="C445" s="195">
        <v>0.31825795644891125</v>
      </c>
      <c r="D445" s="195">
        <v>8.0402010050251257E-2</v>
      </c>
      <c r="E445" s="195">
        <v>0.11809045226130653</v>
      </c>
      <c r="F445" s="194">
        <v>1</v>
      </c>
      <c r="G445" s="196">
        <v>1194</v>
      </c>
      <c r="H445" s="195">
        <v>0.33314732142857145</v>
      </c>
      <c r="M445" s="195">
        <v>0.45500000000000002</v>
      </c>
      <c r="N445" s="195">
        <v>0.51200000000000001</v>
      </c>
      <c r="O445" s="195">
        <v>0.29199999999999998</v>
      </c>
      <c r="P445" s="195">
        <v>0.34499999999999997</v>
      </c>
      <c r="Q445" s="195">
        <v>6.6000000000000003E-2</v>
      </c>
      <c r="R445" s="195">
        <v>9.7000000000000003E-2</v>
      </c>
      <c r="S445" s="195">
        <v>0.10100000000000001</v>
      </c>
      <c r="T445" s="195">
        <v>0.13800000000000001</v>
      </c>
      <c r="U445" s="195"/>
      <c r="V445" s="195"/>
      <c r="W445" s="195"/>
      <c r="X445" s="195"/>
      <c r="Y445" s="195"/>
      <c r="Z445" s="195"/>
      <c r="AA445" s="195"/>
      <c r="AB445" s="195"/>
      <c r="AC445" s="42"/>
    </row>
    <row r="446" spans="1:29" x14ac:dyDescent="0.25">
      <c r="A446" s="94" t="s">
        <v>1957</v>
      </c>
      <c r="B446" s="195">
        <v>0.32902467685076381</v>
      </c>
      <c r="C446" s="195">
        <v>0.57931844888366624</v>
      </c>
      <c r="D446" s="195">
        <v>1.1750881316098707E-2</v>
      </c>
      <c r="E446" s="195">
        <v>7.9905992949471205E-2</v>
      </c>
      <c r="F446" s="194">
        <v>1</v>
      </c>
      <c r="G446" s="196">
        <v>851</v>
      </c>
      <c r="H446" s="195">
        <v>0.31103801169590645</v>
      </c>
      <c r="M446" s="195">
        <v>0.29799999999999999</v>
      </c>
      <c r="N446" s="195">
        <v>0.36099999999999999</v>
      </c>
      <c r="O446" s="195">
        <v>0.54600000000000004</v>
      </c>
      <c r="P446" s="195">
        <v>0.61199999999999999</v>
      </c>
      <c r="Q446" s="195">
        <v>6.0000000000000001E-3</v>
      </c>
      <c r="R446" s="195">
        <v>2.1000000000000001E-2</v>
      </c>
      <c r="S446" s="195">
        <v>6.4000000000000001E-2</v>
      </c>
      <c r="T446" s="195">
        <v>0.1</v>
      </c>
      <c r="U446" s="195"/>
      <c r="V446" s="195"/>
      <c r="W446" s="195"/>
      <c r="X446" s="195"/>
      <c r="Y446" s="195"/>
      <c r="Z446" s="195"/>
      <c r="AA446" s="195"/>
      <c r="AB446" s="195"/>
      <c r="AC446" s="42"/>
    </row>
    <row r="447" spans="1:29" x14ac:dyDescent="0.25">
      <c r="A447" s="94" t="s">
        <v>2000</v>
      </c>
      <c r="B447" s="195">
        <v>0.53577817531305905</v>
      </c>
      <c r="C447" s="195">
        <v>0.34168157423971379</v>
      </c>
      <c r="D447" s="195">
        <v>1.7889087656529516E-2</v>
      </c>
      <c r="E447" s="195">
        <v>0.10465116279069768</v>
      </c>
      <c r="F447" s="194">
        <v>1</v>
      </c>
      <c r="G447" s="196">
        <v>1118</v>
      </c>
      <c r="H447" s="195">
        <v>0.3205275229357798</v>
      </c>
      <c r="M447" s="195">
        <v>0.50600000000000001</v>
      </c>
      <c r="N447" s="195">
        <v>0.56499999999999995</v>
      </c>
      <c r="O447" s="195">
        <v>0.314</v>
      </c>
      <c r="P447" s="195">
        <v>0.37</v>
      </c>
      <c r="Q447" s="195">
        <v>1.2E-2</v>
      </c>
      <c r="R447" s="195">
        <v>2.7E-2</v>
      </c>
      <c r="S447" s="195">
        <v>8.7999999999999995E-2</v>
      </c>
      <c r="T447" s="195">
        <v>0.124</v>
      </c>
      <c r="U447" s="195"/>
      <c r="V447" s="195"/>
      <c r="W447" s="195"/>
      <c r="X447" s="195"/>
      <c r="Y447" s="195"/>
      <c r="Z447" s="195"/>
      <c r="AA447" s="195"/>
      <c r="AB447" s="195"/>
      <c r="AC447" s="42"/>
    </row>
    <row r="448" spans="1:29" x14ac:dyDescent="0.25">
      <c r="A448" s="94" t="s">
        <v>2043</v>
      </c>
      <c r="B448" s="195">
        <v>0.83101391650099399</v>
      </c>
      <c r="C448" s="195">
        <v>1.7892644135188866E-2</v>
      </c>
      <c r="D448" s="195">
        <v>2.584493041749503E-2</v>
      </c>
      <c r="E448" s="195">
        <v>0.12524850894632206</v>
      </c>
      <c r="F448" s="194">
        <v>1</v>
      </c>
      <c r="G448" s="196">
        <v>503</v>
      </c>
      <c r="H448" s="195">
        <v>0.30614729153986608</v>
      </c>
      <c r="M448" s="195">
        <v>0.79600000000000004</v>
      </c>
      <c r="N448" s="195">
        <v>0.86099999999999999</v>
      </c>
      <c r="O448" s="195">
        <v>8.9999999999999993E-3</v>
      </c>
      <c r="P448" s="195">
        <v>3.4000000000000002E-2</v>
      </c>
      <c r="Q448" s="195">
        <v>1.4999999999999999E-2</v>
      </c>
      <c r="R448" s="195">
        <v>4.3999999999999997E-2</v>
      </c>
      <c r="S448" s="195">
        <v>9.9000000000000005E-2</v>
      </c>
      <c r="T448" s="195">
        <v>0.157</v>
      </c>
      <c r="U448" s="195"/>
      <c r="V448" s="195"/>
      <c r="W448" s="195"/>
      <c r="X448" s="195"/>
      <c r="Y448" s="195"/>
      <c r="Z448" s="195"/>
      <c r="AA448" s="195"/>
      <c r="AB448" s="195"/>
      <c r="AC448" s="42"/>
    </row>
    <row r="449" spans="1:29" x14ac:dyDescent="0.25">
      <c r="A449" s="94" t="s">
        <v>2086</v>
      </c>
      <c r="B449" s="195">
        <v>0.42105263157894735</v>
      </c>
      <c r="C449" s="195">
        <v>0.29425837320574161</v>
      </c>
      <c r="D449" s="195">
        <v>0.12440191387559808</v>
      </c>
      <c r="E449" s="195">
        <v>0.16028708133971292</v>
      </c>
      <c r="F449" s="194">
        <v>1</v>
      </c>
      <c r="G449" s="196">
        <v>836</v>
      </c>
      <c r="H449" s="195">
        <v>0.35895234006011162</v>
      </c>
      <c r="M449" s="195">
        <v>0.38800000000000001</v>
      </c>
      <c r="N449" s="195">
        <v>0.45500000000000002</v>
      </c>
      <c r="O449" s="195">
        <v>0.26400000000000001</v>
      </c>
      <c r="P449" s="195">
        <v>0.32600000000000001</v>
      </c>
      <c r="Q449" s="195">
        <v>0.104</v>
      </c>
      <c r="R449" s="195">
        <v>0.14899999999999999</v>
      </c>
      <c r="S449" s="195">
        <v>0.13700000000000001</v>
      </c>
      <c r="T449" s="195">
        <v>0.187</v>
      </c>
      <c r="U449" s="195"/>
      <c r="V449" s="195"/>
      <c r="W449" s="195"/>
      <c r="X449" s="195"/>
      <c r="Y449" s="195"/>
      <c r="Z449" s="195"/>
      <c r="AA449" s="195"/>
      <c r="AB449" s="195"/>
      <c r="AC449" s="42"/>
    </row>
    <row r="450" spans="1:29" x14ac:dyDescent="0.25">
      <c r="A450" s="94" t="s">
        <v>2129</v>
      </c>
      <c r="B450" s="195">
        <v>0.66944734098018766</v>
      </c>
      <c r="C450" s="195">
        <v>0.20855057351407716</v>
      </c>
      <c r="D450" s="195">
        <v>1.9812304483837331E-2</v>
      </c>
      <c r="E450" s="195">
        <v>0.10218978102189781</v>
      </c>
      <c r="F450" s="194">
        <v>1</v>
      </c>
      <c r="G450" s="196">
        <v>959</v>
      </c>
      <c r="H450" s="195">
        <v>0.2875562218890555</v>
      </c>
      <c r="M450" s="195">
        <v>0.63900000000000001</v>
      </c>
      <c r="N450" s="195">
        <v>0.69799999999999995</v>
      </c>
      <c r="O450" s="195">
        <v>0.184</v>
      </c>
      <c r="P450" s="195">
        <v>0.23499999999999999</v>
      </c>
      <c r="Q450" s="195">
        <v>1.2999999999999999E-2</v>
      </c>
      <c r="R450" s="195">
        <v>3.1E-2</v>
      </c>
      <c r="S450" s="195">
        <v>8.5000000000000006E-2</v>
      </c>
      <c r="T450" s="195">
        <v>0.123</v>
      </c>
      <c r="U450" s="195"/>
      <c r="V450" s="195"/>
      <c r="W450" s="195"/>
      <c r="X450" s="195"/>
      <c r="Y450" s="195"/>
      <c r="Z450" s="195"/>
      <c r="AA450" s="195"/>
      <c r="AB450" s="195"/>
      <c r="AC450" s="42"/>
    </row>
    <row r="451" spans="1:29" x14ac:dyDescent="0.25">
      <c r="A451" s="94" t="s">
        <v>2172</v>
      </c>
      <c r="B451" s="195">
        <v>0.5488372093023256</v>
      </c>
      <c r="C451" s="195">
        <v>0.30077519379844964</v>
      </c>
      <c r="D451" s="195">
        <v>2.4806201550387597E-2</v>
      </c>
      <c r="E451" s="195">
        <v>0.12558139534883722</v>
      </c>
      <c r="F451" s="194">
        <v>1</v>
      </c>
      <c r="G451" s="196">
        <v>645</v>
      </c>
      <c r="H451" s="195">
        <v>0.30281690140845069</v>
      </c>
      <c r="M451" s="195">
        <v>0.51</v>
      </c>
      <c r="N451" s="195">
        <v>0.58699999999999997</v>
      </c>
      <c r="O451" s="195">
        <v>0.26700000000000002</v>
      </c>
      <c r="P451" s="195">
        <v>0.33700000000000002</v>
      </c>
      <c r="Q451" s="195">
        <v>1.4999999999999999E-2</v>
      </c>
      <c r="R451" s="195">
        <v>0.04</v>
      </c>
      <c r="S451" s="195">
        <v>0.10199999999999999</v>
      </c>
      <c r="T451" s="195">
        <v>0.153</v>
      </c>
      <c r="U451" s="195"/>
      <c r="V451" s="195"/>
      <c r="W451" s="195"/>
      <c r="X451" s="195"/>
      <c r="Y451" s="195"/>
      <c r="Z451" s="195"/>
      <c r="AA451" s="195"/>
      <c r="AB451" s="195"/>
      <c r="AC451" s="42"/>
    </row>
    <row r="452" spans="1:29" x14ac:dyDescent="0.25">
      <c r="A452" s="94" t="s">
        <v>2215</v>
      </c>
      <c r="B452" s="195">
        <v>0.4549808429118774</v>
      </c>
      <c r="C452" s="195">
        <v>0.39750957854406133</v>
      </c>
      <c r="D452" s="195">
        <v>4.0229885057471264E-2</v>
      </c>
      <c r="E452" s="195">
        <v>0.10727969348659004</v>
      </c>
      <c r="F452" s="194">
        <v>1</v>
      </c>
      <c r="G452" s="196">
        <v>1044</v>
      </c>
      <c r="H452" s="195">
        <v>0.31398496240601503</v>
      </c>
      <c r="M452" s="195">
        <v>0.42499999999999999</v>
      </c>
      <c r="N452" s="195">
        <v>0.48499999999999999</v>
      </c>
      <c r="O452" s="195">
        <v>0.36799999999999999</v>
      </c>
      <c r="P452" s="195">
        <v>0.42799999999999999</v>
      </c>
      <c r="Q452" s="195">
        <v>0.03</v>
      </c>
      <c r="R452" s="195">
        <v>5.3999999999999999E-2</v>
      </c>
      <c r="S452" s="195">
        <v>0.09</v>
      </c>
      <c r="T452" s="195">
        <v>0.128</v>
      </c>
      <c r="U452" s="195"/>
      <c r="V452" s="195"/>
      <c r="W452" s="195"/>
      <c r="X452" s="195"/>
      <c r="Y452" s="195"/>
      <c r="Z452" s="195"/>
      <c r="AA452" s="195"/>
      <c r="AB452" s="195"/>
      <c r="AC452" s="42"/>
    </row>
    <row r="453" spans="1:29" x14ac:dyDescent="0.25">
      <c r="A453" s="94" t="s">
        <v>2258</v>
      </c>
      <c r="B453" s="195">
        <v>0.6210916799152093</v>
      </c>
      <c r="C453" s="195">
        <v>0.26656067832538421</v>
      </c>
      <c r="D453" s="195">
        <v>2.1197668256491786E-2</v>
      </c>
      <c r="E453" s="195">
        <v>9.1149973502914677E-2</v>
      </c>
      <c r="F453" s="194">
        <v>1</v>
      </c>
      <c r="G453" s="196">
        <v>1887</v>
      </c>
      <c r="H453" s="195">
        <v>0.32607568688439609</v>
      </c>
      <c r="M453" s="195">
        <v>0.59899999999999998</v>
      </c>
      <c r="N453" s="195">
        <v>0.64300000000000002</v>
      </c>
      <c r="O453" s="195">
        <v>0.247</v>
      </c>
      <c r="P453" s="195">
        <v>0.28699999999999998</v>
      </c>
      <c r="Q453" s="195">
        <v>1.6E-2</v>
      </c>
      <c r="R453" s="195">
        <v>2.9000000000000001E-2</v>
      </c>
      <c r="S453" s="195">
        <v>7.9000000000000001E-2</v>
      </c>
      <c r="T453" s="195">
        <v>0.105</v>
      </c>
      <c r="U453" s="195"/>
      <c r="V453" s="195"/>
      <c r="W453" s="195"/>
      <c r="X453" s="195"/>
      <c r="Y453" s="195"/>
      <c r="Z453" s="195"/>
      <c r="AA453" s="195"/>
      <c r="AB453" s="195"/>
      <c r="AC453" s="42"/>
    </row>
    <row r="454" spans="1:29" x14ac:dyDescent="0.25">
      <c r="A454" s="94" t="s">
        <v>2301</v>
      </c>
      <c r="B454" s="195">
        <v>0.56004366812227069</v>
      </c>
      <c r="C454" s="195">
        <v>0.28493449781659391</v>
      </c>
      <c r="D454" s="195">
        <v>2.5109170305676855E-2</v>
      </c>
      <c r="E454" s="195">
        <v>0.12991266375545851</v>
      </c>
      <c r="F454" s="194">
        <v>1</v>
      </c>
      <c r="G454" s="196">
        <v>916</v>
      </c>
      <c r="H454" s="195">
        <v>0.34670704012112036</v>
      </c>
      <c r="M454" s="195">
        <v>0.52800000000000002</v>
      </c>
      <c r="N454" s="195">
        <v>0.59199999999999997</v>
      </c>
      <c r="O454" s="195">
        <v>0.25700000000000001</v>
      </c>
      <c r="P454" s="195">
        <v>0.315</v>
      </c>
      <c r="Q454" s="195">
        <v>1.7000000000000001E-2</v>
      </c>
      <c r="R454" s="195">
        <v>3.6999999999999998E-2</v>
      </c>
      <c r="S454" s="195">
        <v>0.11</v>
      </c>
      <c r="T454" s="195">
        <v>0.153</v>
      </c>
      <c r="U454" s="195"/>
      <c r="V454" s="195"/>
      <c r="W454" s="195"/>
      <c r="X454" s="195"/>
      <c r="Y454" s="195"/>
      <c r="Z454" s="195"/>
      <c r="AA454" s="195"/>
      <c r="AB454" s="195"/>
      <c r="AC454" s="42"/>
    </row>
    <row r="455" spans="1:29" x14ac:dyDescent="0.25">
      <c r="A455" s="94" t="s">
        <v>1528</v>
      </c>
      <c r="B455" s="195">
        <v>0.5714285714285714</v>
      </c>
      <c r="C455" s="195">
        <v>0.27433628318584069</v>
      </c>
      <c r="D455" s="195">
        <v>3.6662452591656132E-2</v>
      </c>
      <c r="E455" s="195">
        <v>0.11757269279393173</v>
      </c>
      <c r="F455" s="194">
        <v>1</v>
      </c>
      <c r="G455" s="196">
        <v>791</v>
      </c>
      <c r="H455" s="195">
        <v>0.2930715079659133</v>
      </c>
      <c r="M455" s="195">
        <v>0.53700000000000003</v>
      </c>
      <c r="N455" s="195">
        <v>0.60499999999999998</v>
      </c>
      <c r="O455" s="195">
        <v>0.24399999999999999</v>
      </c>
      <c r="P455" s="195">
        <v>0.30599999999999999</v>
      </c>
      <c r="Q455" s="195">
        <v>2.5999999999999999E-2</v>
      </c>
      <c r="R455" s="195">
        <v>5.1999999999999998E-2</v>
      </c>
      <c r="S455" s="195">
        <v>9.7000000000000003E-2</v>
      </c>
      <c r="T455" s="195">
        <v>0.14199999999999999</v>
      </c>
      <c r="U455" s="195"/>
      <c r="V455" s="195"/>
      <c r="W455" s="195"/>
      <c r="X455" s="195"/>
      <c r="Y455" s="195"/>
      <c r="Z455" s="195"/>
      <c r="AA455" s="195"/>
      <c r="AB455" s="195"/>
      <c r="AC455" s="42"/>
    </row>
    <row r="456" spans="1:29" x14ac:dyDescent="0.25">
      <c r="A456" s="94" t="s">
        <v>1571</v>
      </c>
      <c r="B456" s="195">
        <v>0.40572390572390571</v>
      </c>
      <c r="C456" s="195">
        <v>0.31902356902356904</v>
      </c>
      <c r="D456" s="195">
        <v>0.14309764309764308</v>
      </c>
      <c r="E456" s="195">
        <v>0.13215488215488216</v>
      </c>
      <c r="F456" s="194">
        <v>1</v>
      </c>
      <c r="G456" s="196">
        <v>1188</v>
      </c>
      <c r="H456" s="195">
        <v>0.28272251308900526</v>
      </c>
      <c r="M456" s="195">
        <v>0.378</v>
      </c>
      <c r="N456" s="195">
        <v>0.434</v>
      </c>
      <c r="O456" s="195">
        <v>0.29299999999999998</v>
      </c>
      <c r="P456" s="195">
        <v>0.34599999999999997</v>
      </c>
      <c r="Q456" s="195">
        <v>0.124</v>
      </c>
      <c r="R456" s="195">
        <v>0.16400000000000001</v>
      </c>
      <c r="S456" s="195">
        <v>0.114</v>
      </c>
      <c r="T456" s="195">
        <v>0.153</v>
      </c>
      <c r="U456" s="195"/>
      <c r="V456" s="195"/>
      <c r="W456" s="195"/>
      <c r="X456" s="195"/>
      <c r="Y456" s="195"/>
      <c r="Z456" s="195"/>
      <c r="AA456" s="195"/>
      <c r="AB456" s="195"/>
      <c r="AC456" s="42"/>
    </row>
    <row r="457" spans="1:29" x14ac:dyDescent="0.25">
      <c r="A457" s="94" t="s">
        <v>1614</v>
      </c>
      <c r="B457" s="195">
        <v>0.53714285714285714</v>
      </c>
      <c r="C457" s="195">
        <v>0.35012987012987012</v>
      </c>
      <c r="D457" s="195">
        <v>1.1428571428571429E-2</v>
      </c>
      <c r="E457" s="195">
        <v>0.1012987012987013</v>
      </c>
      <c r="F457" s="194">
        <v>1</v>
      </c>
      <c r="G457" s="196">
        <v>1925</v>
      </c>
      <c r="H457" s="195">
        <v>0.28438469493278179</v>
      </c>
      <c r="M457" s="195">
        <v>0.51500000000000001</v>
      </c>
      <c r="N457" s="195">
        <v>0.55900000000000005</v>
      </c>
      <c r="O457" s="195">
        <v>0.32900000000000001</v>
      </c>
      <c r="P457" s="195">
        <v>0.372</v>
      </c>
      <c r="Q457" s="195">
        <v>8.0000000000000002E-3</v>
      </c>
      <c r="R457" s="195">
        <v>1.7000000000000001E-2</v>
      </c>
      <c r="S457" s="195">
        <v>8.8999999999999996E-2</v>
      </c>
      <c r="T457" s="195">
        <v>0.11600000000000001</v>
      </c>
      <c r="U457" s="195"/>
      <c r="V457" s="195"/>
      <c r="W457" s="195"/>
      <c r="X457" s="195"/>
      <c r="Y457" s="195"/>
      <c r="Z457" s="195"/>
      <c r="AA457" s="195"/>
      <c r="AB457" s="195"/>
      <c r="AC457" s="42"/>
    </row>
    <row r="458" spans="1:29" x14ac:dyDescent="0.25">
      <c r="A458" s="94" t="s">
        <v>1657</v>
      </c>
      <c r="B458" s="195">
        <v>0.47028423772609818</v>
      </c>
      <c r="C458" s="195">
        <v>0.36692506459948321</v>
      </c>
      <c r="D458" s="195">
        <v>6.9767441860465115E-2</v>
      </c>
      <c r="E458" s="195">
        <v>9.3023255813953487E-2</v>
      </c>
      <c r="F458" s="194">
        <v>1</v>
      </c>
      <c r="G458" s="196">
        <v>387</v>
      </c>
      <c r="H458" s="195">
        <v>0.27942238267148012</v>
      </c>
      <c r="M458" s="195">
        <v>0.42099999999999999</v>
      </c>
      <c r="N458" s="195">
        <v>0.52</v>
      </c>
      <c r="O458" s="195">
        <v>0.32</v>
      </c>
      <c r="P458" s="195">
        <v>0.41599999999999998</v>
      </c>
      <c r="Q458" s="195">
        <v>4.8000000000000001E-2</v>
      </c>
      <c r="R458" s="195">
        <v>0.1</v>
      </c>
      <c r="S458" s="195">
        <v>6.8000000000000005E-2</v>
      </c>
      <c r="T458" s="195">
        <v>0.126</v>
      </c>
      <c r="U458" s="195"/>
      <c r="V458" s="195"/>
      <c r="W458" s="195"/>
      <c r="X458" s="195"/>
      <c r="Y458" s="195"/>
      <c r="Z458" s="195"/>
      <c r="AA458" s="195"/>
      <c r="AB458" s="195"/>
      <c r="AC458" s="42"/>
    </row>
    <row r="459" spans="1:29" x14ac:dyDescent="0.25">
      <c r="A459" s="94" t="s">
        <v>1700</v>
      </c>
      <c r="B459" s="195">
        <v>0.76271186440677963</v>
      </c>
      <c r="C459" s="195">
        <v>0.12052730696798493</v>
      </c>
      <c r="D459" s="195">
        <v>5.6497175141242938E-3</v>
      </c>
      <c r="E459" s="195">
        <v>0.1111111111111111</v>
      </c>
      <c r="F459" s="194">
        <v>1</v>
      </c>
      <c r="G459" s="196">
        <v>531</v>
      </c>
      <c r="H459" s="195">
        <v>0.28471849865951743</v>
      </c>
      <c r="M459" s="195">
        <v>0.72499999999999998</v>
      </c>
      <c r="N459" s="195">
        <v>0.79700000000000004</v>
      </c>
      <c r="O459" s="195">
        <v>9.6000000000000002E-2</v>
      </c>
      <c r="P459" s="195">
        <v>0.151</v>
      </c>
      <c r="Q459" s="195">
        <v>2E-3</v>
      </c>
      <c r="R459" s="195">
        <v>1.6E-2</v>
      </c>
      <c r="S459" s="195">
        <v>8.6999999999999994E-2</v>
      </c>
      <c r="T459" s="195">
        <v>0.14099999999999999</v>
      </c>
      <c r="U459" s="195"/>
      <c r="V459" s="195"/>
      <c r="W459" s="195"/>
      <c r="X459" s="195"/>
      <c r="Y459" s="195"/>
      <c r="Z459" s="195"/>
      <c r="AA459" s="195"/>
      <c r="AB459" s="195"/>
      <c r="AC459" s="42"/>
    </row>
    <row r="460" spans="1:29" x14ac:dyDescent="0.25">
      <c r="A460" s="94" t="s">
        <v>1743</v>
      </c>
      <c r="B460" s="195">
        <v>0.47145488029465932</v>
      </c>
      <c r="C460" s="195">
        <v>0.3296500920810313</v>
      </c>
      <c r="D460" s="195">
        <v>4.2357274401473299E-2</v>
      </c>
      <c r="E460" s="195">
        <v>0.15653775322283608</v>
      </c>
      <c r="F460" s="194">
        <v>1</v>
      </c>
      <c r="G460" s="196">
        <v>543</v>
      </c>
      <c r="H460" s="195">
        <v>0.28852284803400635</v>
      </c>
      <c r="M460" s="195">
        <v>0.43</v>
      </c>
      <c r="N460" s="195">
        <v>0.51300000000000001</v>
      </c>
      <c r="O460" s="195">
        <v>0.29099999999999998</v>
      </c>
      <c r="P460" s="195">
        <v>0.37</v>
      </c>
      <c r="Q460" s="195">
        <v>2.8000000000000001E-2</v>
      </c>
      <c r="R460" s="195">
        <v>6.3E-2</v>
      </c>
      <c r="S460" s="195">
        <v>0.128</v>
      </c>
      <c r="T460" s="195">
        <v>0.19</v>
      </c>
      <c r="U460" s="195"/>
      <c r="V460" s="195"/>
      <c r="W460" s="195"/>
      <c r="X460" s="195"/>
      <c r="Y460" s="195"/>
      <c r="Z460" s="195"/>
      <c r="AA460" s="195"/>
      <c r="AB460" s="195"/>
      <c r="AC460" s="42"/>
    </row>
    <row r="461" spans="1:29" x14ac:dyDescent="0.25">
      <c r="A461" s="94" t="s">
        <v>1786</v>
      </c>
      <c r="B461" s="195">
        <v>0.69605263157894737</v>
      </c>
      <c r="C461" s="195">
        <v>0.15394736842105264</v>
      </c>
      <c r="D461" s="195">
        <v>3.4210526315789476E-2</v>
      </c>
      <c r="E461" s="195">
        <v>0.11578947368421053</v>
      </c>
      <c r="F461" s="194">
        <v>1</v>
      </c>
      <c r="G461" s="196">
        <v>760</v>
      </c>
      <c r="H461" s="195">
        <v>0.27516292541636495</v>
      </c>
      <c r="M461" s="195">
        <v>0.66200000000000003</v>
      </c>
      <c r="N461" s="195">
        <v>0.72799999999999998</v>
      </c>
      <c r="O461" s="195">
        <v>0.13</v>
      </c>
      <c r="P461" s="195">
        <v>0.18099999999999999</v>
      </c>
      <c r="Q461" s="195">
        <v>2.3E-2</v>
      </c>
      <c r="R461" s="195">
        <v>0.05</v>
      </c>
      <c r="S461" s="195">
        <v>9.5000000000000001E-2</v>
      </c>
      <c r="T461" s="195">
        <v>0.14000000000000001</v>
      </c>
      <c r="U461" s="195"/>
      <c r="V461" s="195"/>
      <c r="W461" s="195"/>
      <c r="X461" s="195"/>
      <c r="Y461" s="195"/>
      <c r="Z461" s="195"/>
      <c r="AA461" s="195"/>
      <c r="AB461" s="195"/>
      <c r="AC461" s="42"/>
    </row>
    <row r="462" spans="1:29" x14ac:dyDescent="0.25">
      <c r="A462" s="94" t="s">
        <v>1829</v>
      </c>
      <c r="B462" s="195">
        <v>0.76427525622254755</v>
      </c>
      <c r="C462" s="195">
        <v>2.4890190336749635E-2</v>
      </c>
      <c r="D462" s="195">
        <v>2.9282576866764276E-2</v>
      </c>
      <c r="E462" s="195">
        <v>0.18155197657393851</v>
      </c>
      <c r="F462" s="194">
        <v>1</v>
      </c>
      <c r="G462" s="196">
        <v>683</v>
      </c>
      <c r="H462" s="195">
        <v>0.30181175430844015</v>
      </c>
      <c r="M462" s="195">
        <v>0.73099999999999998</v>
      </c>
      <c r="N462" s="195">
        <v>0.79500000000000004</v>
      </c>
      <c r="O462" s="195">
        <v>1.6E-2</v>
      </c>
      <c r="P462" s="195">
        <v>3.9E-2</v>
      </c>
      <c r="Q462" s="195">
        <v>1.9E-2</v>
      </c>
      <c r="R462" s="195">
        <v>4.4999999999999998E-2</v>
      </c>
      <c r="S462" s="195">
        <v>0.154</v>
      </c>
      <c r="T462" s="195">
        <v>0.21199999999999999</v>
      </c>
      <c r="U462" s="195"/>
      <c r="V462" s="195"/>
      <c r="W462" s="195"/>
      <c r="X462" s="195"/>
      <c r="Y462" s="195"/>
      <c r="Z462" s="195"/>
      <c r="AA462" s="195"/>
      <c r="AB462" s="195"/>
      <c r="AC462" s="42"/>
    </row>
    <row r="463" spans="1:29" x14ac:dyDescent="0.25">
      <c r="A463" s="94" t="s">
        <v>1872</v>
      </c>
      <c r="B463" s="195">
        <v>0.83169705469845723</v>
      </c>
      <c r="C463" s="195">
        <v>3.6465638148667601E-2</v>
      </c>
      <c r="D463" s="195">
        <v>3.7868162692847124E-2</v>
      </c>
      <c r="E463" s="195">
        <v>9.3969144460028048E-2</v>
      </c>
      <c r="F463" s="194">
        <v>1</v>
      </c>
      <c r="G463" s="196">
        <v>713</v>
      </c>
      <c r="H463" s="195">
        <v>0.27120578166603271</v>
      </c>
      <c r="M463" s="195">
        <v>0.80200000000000005</v>
      </c>
      <c r="N463" s="195">
        <v>0.85699999999999998</v>
      </c>
      <c r="O463" s="195">
        <v>2.5000000000000001E-2</v>
      </c>
      <c r="P463" s="195">
        <v>5.2999999999999999E-2</v>
      </c>
      <c r="Q463" s="195">
        <v>2.5999999999999999E-2</v>
      </c>
      <c r="R463" s="195">
        <v>5.5E-2</v>
      </c>
      <c r="S463" s="195">
        <v>7.4999999999999997E-2</v>
      </c>
      <c r="T463" s="195">
        <v>0.11799999999999999</v>
      </c>
      <c r="U463" s="195"/>
      <c r="V463" s="195"/>
      <c r="W463" s="195"/>
      <c r="X463" s="195"/>
      <c r="Y463" s="195"/>
      <c r="Z463" s="195"/>
      <c r="AA463" s="195"/>
      <c r="AB463" s="195"/>
      <c r="AC463" s="42"/>
    </row>
    <row r="464" spans="1:29" x14ac:dyDescent="0.25">
      <c r="A464" s="94" t="s">
        <v>1915</v>
      </c>
      <c r="B464" s="195">
        <v>0.47422680412371132</v>
      </c>
      <c r="C464" s="195">
        <v>0.35509736540664377</v>
      </c>
      <c r="D464" s="195">
        <v>7.1019473081328749E-2</v>
      </c>
      <c r="E464" s="195">
        <v>9.9656357388316158E-2</v>
      </c>
      <c r="F464" s="194">
        <v>1</v>
      </c>
      <c r="G464" s="196">
        <v>873</v>
      </c>
      <c r="H464" s="195">
        <v>0.27323943661971833</v>
      </c>
      <c r="M464" s="195">
        <v>0.441</v>
      </c>
      <c r="N464" s="195">
        <v>0.50700000000000001</v>
      </c>
      <c r="O464" s="195">
        <v>0.32400000000000001</v>
      </c>
      <c r="P464" s="195">
        <v>0.38700000000000001</v>
      </c>
      <c r="Q464" s="195">
        <v>5.6000000000000001E-2</v>
      </c>
      <c r="R464" s="195">
        <v>0.09</v>
      </c>
      <c r="S464" s="195">
        <v>8.2000000000000003E-2</v>
      </c>
      <c r="T464" s="195">
        <v>0.121</v>
      </c>
      <c r="U464" s="195"/>
      <c r="V464" s="195"/>
      <c r="W464" s="195"/>
      <c r="X464" s="195"/>
      <c r="Y464" s="195"/>
      <c r="Z464" s="195"/>
      <c r="AA464" s="195"/>
      <c r="AB464" s="195"/>
      <c r="AC464" s="42"/>
    </row>
    <row r="465" spans="1:29" x14ac:dyDescent="0.25">
      <c r="A465" s="94" t="s">
        <v>1958</v>
      </c>
      <c r="B465" s="195">
        <v>0.24926686217008798</v>
      </c>
      <c r="C465" s="195">
        <v>0.65542521994134895</v>
      </c>
      <c r="D465" s="195">
        <v>5.8651026392961877E-3</v>
      </c>
      <c r="E465" s="195">
        <v>8.9442815249266866E-2</v>
      </c>
      <c r="F465" s="194">
        <v>1</v>
      </c>
      <c r="G465" s="196">
        <v>682</v>
      </c>
      <c r="H465" s="195">
        <v>0.2925782925782926</v>
      </c>
      <c r="M465" s="195">
        <v>0.218</v>
      </c>
      <c r="N465" s="195">
        <v>0.28299999999999997</v>
      </c>
      <c r="O465" s="195">
        <v>0.61899999999999999</v>
      </c>
      <c r="P465" s="195">
        <v>0.69</v>
      </c>
      <c r="Q465" s="195">
        <v>2E-3</v>
      </c>
      <c r="R465" s="195">
        <v>1.4999999999999999E-2</v>
      </c>
      <c r="S465" s="195">
        <v>7.0000000000000007E-2</v>
      </c>
      <c r="T465" s="195">
        <v>0.113</v>
      </c>
      <c r="U465" s="195"/>
      <c r="V465" s="195"/>
      <c r="W465" s="195"/>
      <c r="X465" s="195"/>
      <c r="Y465" s="195"/>
      <c r="Z465" s="195"/>
      <c r="AA465" s="195"/>
      <c r="AB465" s="195"/>
      <c r="AC465" s="42"/>
    </row>
    <row r="466" spans="1:29" x14ac:dyDescent="0.25">
      <c r="A466" s="94" t="s">
        <v>2001</v>
      </c>
      <c r="B466" s="195">
        <v>0.4919724770642202</v>
      </c>
      <c r="C466" s="195">
        <v>0.36811926605504586</v>
      </c>
      <c r="D466" s="195">
        <v>1.834862385321101E-2</v>
      </c>
      <c r="E466" s="195">
        <v>0.12155963302752294</v>
      </c>
      <c r="F466" s="194">
        <v>1</v>
      </c>
      <c r="G466" s="196">
        <v>872</v>
      </c>
      <c r="H466" s="195">
        <v>0.28712545274942375</v>
      </c>
      <c r="M466" s="195">
        <v>0.45900000000000002</v>
      </c>
      <c r="N466" s="195">
        <v>0.52500000000000002</v>
      </c>
      <c r="O466" s="195">
        <v>0.33700000000000002</v>
      </c>
      <c r="P466" s="195">
        <v>0.40100000000000002</v>
      </c>
      <c r="Q466" s="195">
        <v>1.0999999999999999E-2</v>
      </c>
      <c r="R466" s="195">
        <v>0.03</v>
      </c>
      <c r="S466" s="195">
        <v>0.10199999999999999</v>
      </c>
      <c r="T466" s="195">
        <v>0.14499999999999999</v>
      </c>
      <c r="U466" s="195"/>
      <c r="V466" s="195"/>
      <c r="W466" s="195"/>
      <c r="X466" s="195"/>
      <c r="Y466" s="195"/>
      <c r="Z466" s="195"/>
      <c r="AA466" s="195"/>
      <c r="AB466" s="195"/>
      <c r="AC466" s="42"/>
    </row>
    <row r="467" spans="1:29" x14ac:dyDescent="0.25">
      <c r="A467" s="94" t="s">
        <v>2044</v>
      </c>
      <c r="B467" s="195">
        <v>0.85511363636363635</v>
      </c>
      <c r="C467" s="195">
        <v>1.7045454545454544E-2</v>
      </c>
      <c r="D467" s="195">
        <v>3.4090909090909088E-2</v>
      </c>
      <c r="E467" s="195">
        <v>9.375E-2</v>
      </c>
      <c r="F467" s="194">
        <v>1</v>
      </c>
      <c r="G467" s="196">
        <v>352</v>
      </c>
      <c r="H467" s="195">
        <v>0.29679595278246207</v>
      </c>
      <c r="M467" s="195">
        <v>0.81499999999999995</v>
      </c>
      <c r="N467" s="195">
        <v>0.88800000000000001</v>
      </c>
      <c r="O467" s="195">
        <v>8.0000000000000002E-3</v>
      </c>
      <c r="P467" s="195">
        <v>3.6999999999999998E-2</v>
      </c>
      <c r="Q467" s="195">
        <v>0.02</v>
      </c>
      <c r="R467" s="195">
        <v>5.8999999999999997E-2</v>
      </c>
      <c r="S467" s="195">
        <v>6.8000000000000005E-2</v>
      </c>
      <c r="T467" s="195">
        <v>0.129</v>
      </c>
      <c r="U467" s="195"/>
      <c r="V467" s="195"/>
      <c r="W467" s="195"/>
      <c r="X467" s="195"/>
      <c r="Y467" s="195"/>
      <c r="Z467" s="195"/>
      <c r="AA467" s="195"/>
      <c r="AB467" s="195"/>
      <c r="AC467" s="42"/>
    </row>
    <row r="468" spans="1:29" x14ac:dyDescent="0.25">
      <c r="A468" s="94" t="s">
        <v>2087</v>
      </c>
      <c r="B468" s="195">
        <v>0.4261744966442953</v>
      </c>
      <c r="C468" s="195">
        <v>0.35067114093959734</v>
      </c>
      <c r="D468" s="195">
        <v>9.3959731543624164E-2</v>
      </c>
      <c r="E468" s="195">
        <v>0.12919463087248323</v>
      </c>
      <c r="F468" s="194">
        <v>1</v>
      </c>
      <c r="G468" s="196">
        <v>596</v>
      </c>
      <c r="H468" s="195">
        <v>0.29636996519144704</v>
      </c>
      <c r="M468" s="195">
        <v>0.38700000000000001</v>
      </c>
      <c r="N468" s="195">
        <v>0.46600000000000003</v>
      </c>
      <c r="O468" s="195">
        <v>0.313</v>
      </c>
      <c r="P468" s="195">
        <v>0.39</v>
      </c>
      <c r="Q468" s="195">
        <v>7.2999999999999995E-2</v>
      </c>
      <c r="R468" s="195">
        <v>0.12</v>
      </c>
      <c r="S468" s="195">
        <v>0.105</v>
      </c>
      <c r="T468" s="195">
        <v>0.159</v>
      </c>
      <c r="U468" s="195"/>
      <c r="V468" s="195"/>
      <c r="W468" s="195"/>
      <c r="X468" s="195"/>
      <c r="Y468" s="195"/>
      <c r="Z468" s="195"/>
      <c r="AA468" s="195"/>
      <c r="AB468" s="195"/>
      <c r="AC468" s="42"/>
    </row>
    <row r="469" spans="1:29" x14ac:dyDescent="0.25">
      <c r="A469" s="94" t="s">
        <v>2130</v>
      </c>
      <c r="B469" s="195">
        <v>0.60061919504643968</v>
      </c>
      <c r="C469" s="195">
        <v>0.24148606811145512</v>
      </c>
      <c r="D469" s="195">
        <v>2.9927760577915376E-2</v>
      </c>
      <c r="E469" s="195">
        <v>0.12796697626418987</v>
      </c>
      <c r="F469" s="194">
        <v>1</v>
      </c>
      <c r="G469" s="196">
        <v>969</v>
      </c>
      <c r="H469" s="195">
        <v>0.30558183538315986</v>
      </c>
      <c r="M469" s="195">
        <v>0.56899999999999995</v>
      </c>
      <c r="N469" s="195">
        <v>0.63100000000000001</v>
      </c>
      <c r="O469" s="195">
        <v>0.216</v>
      </c>
      <c r="P469" s="195">
        <v>0.26900000000000002</v>
      </c>
      <c r="Q469" s="195">
        <v>2.1000000000000001E-2</v>
      </c>
      <c r="R469" s="195">
        <v>4.2999999999999997E-2</v>
      </c>
      <c r="S469" s="195">
        <v>0.108</v>
      </c>
      <c r="T469" s="195">
        <v>0.15</v>
      </c>
      <c r="U469" s="195"/>
      <c r="V469" s="195"/>
      <c r="W469" s="195"/>
      <c r="X469" s="195"/>
      <c r="Y469" s="195"/>
      <c r="Z469" s="195"/>
      <c r="AA469" s="195"/>
      <c r="AB469" s="195"/>
      <c r="AC469" s="42"/>
    </row>
    <row r="470" spans="1:29" x14ac:dyDescent="0.25">
      <c r="A470" s="94" t="s">
        <v>2173</v>
      </c>
      <c r="B470" s="195">
        <v>0.47474747474747475</v>
      </c>
      <c r="C470" s="195">
        <v>0.33501683501683499</v>
      </c>
      <c r="D470" s="195">
        <v>3.3670033670033669E-2</v>
      </c>
      <c r="E470" s="195">
        <v>0.15656565656565657</v>
      </c>
      <c r="F470" s="194">
        <v>1</v>
      </c>
      <c r="G470" s="196">
        <v>594</v>
      </c>
      <c r="H470" s="195">
        <v>0.26902173913043476</v>
      </c>
      <c r="M470" s="195">
        <v>0.435</v>
      </c>
      <c r="N470" s="195">
        <v>0.51500000000000001</v>
      </c>
      <c r="O470" s="195">
        <v>0.29799999999999999</v>
      </c>
      <c r="P470" s="195">
        <v>0.374</v>
      </c>
      <c r="Q470" s="195">
        <v>2.1999999999999999E-2</v>
      </c>
      <c r="R470" s="195">
        <v>5.0999999999999997E-2</v>
      </c>
      <c r="S470" s="195">
        <v>0.13</v>
      </c>
      <c r="T470" s="195">
        <v>0.188</v>
      </c>
      <c r="U470" s="195"/>
      <c r="V470" s="195"/>
      <c r="W470" s="195"/>
      <c r="X470" s="195"/>
      <c r="Y470" s="195"/>
      <c r="Z470" s="195"/>
      <c r="AA470" s="195"/>
      <c r="AB470" s="195"/>
      <c r="AC470" s="42"/>
    </row>
    <row r="471" spans="1:29" x14ac:dyDescent="0.25">
      <c r="A471" s="94" t="s">
        <v>2216</v>
      </c>
      <c r="B471" s="195">
        <v>0.39581151832460731</v>
      </c>
      <c r="C471" s="195">
        <v>0.44083769633507852</v>
      </c>
      <c r="D471" s="195">
        <v>4.0837696335078534E-2</v>
      </c>
      <c r="E471" s="195">
        <v>0.1225130890052356</v>
      </c>
      <c r="F471" s="194">
        <v>1</v>
      </c>
      <c r="G471" s="196">
        <v>955</v>
      </c>
      <c r="H471" s="195">
        <v>0.31016563819421888</v>
      </c>
      <c r="M471" s="195">
        <v>0.36499999999999999</v>
      </c>
      <c r="N471" s="195">
        <v>0.42699999999999999</v>
      </c>
      <c r="O471" s="195">
        <v>0.41</v>
      </c>
      <c r="P471" s="195">
        <v>0.47299999999999998</v>
      </c>
      <c r="Q471" s="195">
        <v>0.03</v>
      </c>
      <c r="R471" s="195">
        <v>5.5E-2</v>
      </c>
      <c r="S471" s="195">
        <v>0.10299999999999999</v>
      </c>
      <c r="T471" s="195">
        <v>0.14499999999999999</v>
      </c>
      <c r="U471" s="195"/>
      <c r="V471" s="195"/>
      <c r="W471" s="195"/>
      <c r="X471" s="195"/>
      <c r="Y471" s="195"/>
      <c r="Z471" s="195"/>
      <c r="AA471" s="195"/>
      <c r="AB471" s="195"/>
      <c r="AC471" s="42"/>
    </row>
    <row r="472" spans="1:29" x14ac:dyDescent="0.25">
      <c r="A472" s="94" t="s">
        <v>2259</v>
      </c>
      <c r="B472" s="195">
        <v>0.55074053757542507</v>
      </c>
      <c r="C472" s="195">
        <v>0.31212287438288533</v>
      </c>
      <c r="D472" s="195">
        <v>1.9747668678003292E-2</v>
      </c>
      <c r="E472" s="195">
        <v>0.11738891936368623</v>
      </c>
      <c r="F472" s="194">
        <v>1</v>
      </c>
      <c r="G472" s="196">
        <v>1823</v>
      </c>
      <c r="H472" s="195">
        <v>0.30222148541114058</v>
      </c>
      <c r="M472" s="195">
        <v>0.52800000000000002</v>
      </c>
      <c r="N472" s="195">
        <v>0.57299999999999995</v>
      </c>
      <c r="O472" s="195">
        <v>0.29099999999999998</v>
      </c>
      <c r="P472" s="195">
        <v>0.33400000000000002</v>
      </c>
      <c r="Q472" s="195">
        <v>1.4E-2</v>
      </c>
      <c r="R472" s="195">
        <v>2.7E-2</v>
      </c>
      <c r="S472" s="195">
        <v>0.10299999999999999</v>
      </c>
      <c r="T472" s="195">
        <v>0.13300000000000001</v>
      </c>
      <c r="U472" s="195"/>
      <c r="V472" s="195"/>
      <c r="W472" s="195"/>
      <c r="X472" s="195"/>
      <c r="Y472" s="195"/>
      <c r="Z472" s="195"/>
      <c r="AA472" s="195"/>
      <c r="AB472" s="195"/>
      <c r="AC472" s="42"/>
    </row>
    <row r="473" spans="1:29" x14ac:dyDescent="0.25">
      <c r="A473" s="94" t="s">
        <v>2302</v>
      </c>
      <c r="B473" s="195">
        <v>0.52914110429447858</v>
      </c>
      <c r="C473" s="195">
        <v>0.30981595092024539</v>
      </c>
      <c r="D473" s="195">
        <v>3.834355828220859E-2</v>
      </c>
      <c r="E473" s="195">
        <v>0.12269938650306748</v>
      </c>
      <c r="F473" s="194">
        <v>1</v>
      </c>
      <c r="G473" s="196">
        <v>652</v>
      </c>
      <c r="H473" s="195">
        <v>0.30157261794634599</v>
      </c>
      <c r="M473" s="195">
        <v>0.49099999999999999</v>
      </c>
      <c r="N473" s="195">
        <v>0.56699999999999995</v>
      </c>
      <c r="O473" s="195">
        <v>0.27600000000000002</v>
      </c>
      <c r="P473" s="195">
        <v>0.34599999999999997</v>
      </c>
      <c r="Q473" s="195">
        <v>2.5999999999999999E-2</v>
      </c>
      <c r="R473" s="195">
        <v>5.6000000000000001E-2</v>
      </c>
      <c r="S473" s="195">
        <v>0.1</v>
      </c>
      <c r="T473" s="195">
        <v>0.15</v>
      </c>
      <c r="U473" s="195"/>
      <c r="V473" s="195"/>
      <c r="W473" s="195"/>
      <c r="X473" s="195"/>
      <c r="Y473" s="195"/>
      <c r="Z473" s="195"/>
      <c r="AA473" s="195"/>
      <c r="AB473" s="195"/>
      <c r="AC473" s="42"/>
    </row>
    <row r="474" spans="1:29" x14ac:dyDescent="0.25">
      <c r="A474" s="94" t="s">
        <v>1529</v>
      </c>
      <c r="B474" s="195">
        <v>0.54287643484132342</v>
      </c>
      <c r="C474" s="195">
        <v>0.33288318703578662</v>
      </c>
      <c r="D474" s="195">
        <v>6.1444969615124918E-2</v>
      </c>
      <c r="E474" s="195">
        <v>6.2795408507765021E-2</v>
      </c>
      <c r="F474" s="194">
        <v>1</v>
      </c>
      <c r="G474" s="196">
        <v>1481</v>
      </c>
      <c r="H474" s="195">
        <v>0.47075651621106168</v>
      </c>
      <c r="M474" s="195">
        <v>0.51700000000000002</v>
      </c>
      <c r="N474" s="195">
        <v>0.56799999999999995</v>
      </c>
      <c r="O474" s="195">
        <v>0.309</v>
      </c>
      <c r="P474" s="195">
        <v>0.35699999999999998</v>
      </c>
      <c r="Q474" s="195">
        <v>0.05</v>
      </c>
      <c r="R474" s="195">
        <v>7.4999999999999997E-2</v>
      </c>
      <c r="S474" s="195">
        <v>5.1999999999999998E-2</v>
      </c>
      <c r="T474" s="195">
        <v>7.5999999999999998E-2</v>
      </c>
      <c r="U474" s="195"/>
      <c r="V474" s="195"/>
      <c r="W474" s="195"/>
      <c r="X474" s="195"/>
      <c r="Y474" s="195"/>
      <c r="Z474" s="195"/>
      <c r="AA474" s="195"/>
      <c r="AB474" s="195"/>
      <c r="AC474" s="42"/>
    </row>
    <row r="475" spans="1:29" x14ac:dyDescent="0.25">
      <c r="A475" s="94" t="s">
        <v>1572</v>
      </c>
      <c r="B475" s="195">
        <v>0.4048924504428511</v>
      </c>
      <c r="C475" s="195">
        <v>0.30662167861661749</v>
      </c>
      <c r="D475" s="195">
        <v>0.17756221003795866</v>
      </c>
      <c r="E475" s="195">
        <v>0.11092366090257276</v>
      </c>
      <c r="F475" s="194">
        <v>1</v>
      </c>
      <c r="G475" s="196">
        <v>2371</v>
      </c>
      <c r="H475" s="195">
        <v>0.46839193994468592</v>
      </c>
      <c r="M475" s="195">
        <v>0.38500000000000001</v>
      </c>
      <c r="N475" s="195">
        <v>0.42499999999999999</v>
      </c>
      <c r="O475" s="195">
        <v>0.28799999999999998</v>
      </c>
      <c r="P475" s="195">
        <v>0.32500000000000001</v>
      </c>
      <c r="Q475" s="195">
        <v>0.16300000000000001</v>
      </c>
      <c r="R475" s="195">
        <v>0.193</v>
      </c>
      <c r="S475" s="195">
        <v>9.9000000000000005E-2</v>
      </c>
      <c r="T475" s="195">
        <v>0.124</v>
      </c>
      <c r="U475" s="195"/>
      <c r="V475" s="195"/>
      <c r="W475" s="195"/>
      <c r="X475" s="195"/>
      <c r="Y475" s="195"/>
      <c r="Z475" s="195"/>
      <c r="AA475" s="195"/>
      <c r="AB475" s="195"/>
      <c r="AC475" s="42"/>
    </row>
    <row r="476" spans="1:29" x14ac:dyDescent="0.25">
      <c r="A476" s="94" t="s">
        <v>1615</v>
      </c>
      <c r="B476" s="195">
        <v>0.54893048128342248</v>
      </c>
      <c r="C476" s="195">
        <v>0.38850267379679143</v>
      </c>
      <c r="D476" s="195">
        <v>8.0213903743315516E-3</v>
      </c>
      <c r="E476" s="195">
        <v>5.4545454545454543E-2</v>
      </c>
      <c r="F476" s="194">
        <v>1</v>
      </c>
      <c r="G476" s="196">
        <v>3740</v>
      </c>
      <c r="H476" s="195">
        <v>0.45559751492264589</v>
      </c>
      <c r="M476" s="195">
        <v>0.53300000000000003</v>
      </c>
      <c r="N476" s="195">
        <v>0.56499999999999995</v>
      </c>
      <c r="O476" s="195">
        <v>0.373</v>
      </c>
      <c r="P476" s="195">
        <v>0.40400000000000003</v>
      </c>
      <c r="Q476" s="195">
        <v>6.0000000000000001E-3</v>
      </c>
      <c r="R476" s="195">
        <v>1.0999999999999999E-2</v>
      </c>
      <c r="S476" s="195">
        <v>4.8000000000000001E-2</v>
      </c>
      <c r="T476" s="195">
        <v>6.2E-2</v>
      </c>
      <c r="U476" s="195"/>
      <c r="V476" s="195"/>
      <c r="W476" s="195"/>
      <c r="X476" s="195"/>
      <c r="Y476" s="195"/>
      <c r="Z476" s="195"/>
      <c r="AA476" s="195"/>
      <c r="AB476" s="195"/>
      <c r="AC476" s="42"/>
    </row>
    <row r="477" spans="1:29" x14ac:dyDescent="0.25">
      <c r="A477" s="94" t="s">
        <v>1658</v>
      </c>
      <c r="B477" s="195">
        <v>0.38652849740932643</v>
      </c>
      <c r="C477" s="195">
        <v>0.45492227979274613</v>
      </c>
      <c r="D477" s="195">
        <v>9.0155440414507779E-2</v>
      </c>
      <c r="E477" s="195">
        <v>6.8393782383419685E-2</v>
      </c>
      <c r="F477" s="194">
        <v>1</v>
      </c>
      <c r="G477" s="196">
        <v>965</v>
      </c>
      <c r="H477" s="195">
        <v>0.51798174986580781</v>
      </c>
      <c r="M477" s="195">
        <v>0.35599999999999998</v>
      </c>
      <c r="N477" s="195">
        <v>0.41799999999999998</v>
      </c>
      <c r="O477" s="195">
        <v>0.42399999999999999</v>
      </c>
      <c r="P477" s="195">
        <v>0.48599999999999999</v>
      </c>
      <c r="Q477" s="195">
        <v>7.3999999999999996E-2</v>
      </c>
      <c r="R477" s="195">
        <v>0.11</v>
      </c>
      <c r="S477" s="195">
        <v>5.3999999999999999E-2</v>
      </c>
      <c r="T477" s="195">
        <v>8.5999999999999993E-2</v>
      </c>
      <c r="U477" s="195"/>
      <c r="V477" s="195"/>
      <c r="W477" s="195"/>
      <c r="X477" s="195"/>
      <c r="Y477" s="195"/>
      <c r="Z477" s="195"/>
      <c r="AA477" s="195"/>
      <c r="AB477" s="195"/>
      <c r="AC477" s="42"/>
    </row>
    <row r="478" spans="1:29" x14ac:dyDescent="0.25">
      <c r="A478" s="94" t="s">
        <v>1701</v>
      </c>
      <c r="B478" s="195">
        <v>0.78642384105960261</v>
      </c>
      <c r="C478" s="195">
        <v>0.16639072847682118</v>
      </c>
      <c r="D478" s="195">
        <v>7.4503311258278145E-3</v>
      </c>
      <c r="E478" s="195">
        <v>3.9735099337748346E-2</v>
      </c>
      <c r="F478" s="194">
        <v>1</v>
      </c>
      <c r="G478" s="196">
        <v>1208</v>
      </c>
      <c r="H478" s="195">
        <v>0.49125660837738916</v>
      </c>
      <c r="M478" s="195">
        <v>0.76200000000000001</v>
      </c>
      <c r="N478" s="195">
        <v>0.80900000000000005</v>
      </c>
      <c r="O478" s="195">
        <v>0.14599999999999999</v>
      </c>
      <c r="P478" s="195">
        <v>0.188</v>
      </c>
      <c r="Q478" s="195">
        <v>4.0000000000000001E-3</v>
      </c>
      <c r="R478" s="195">
        <v>1.4E-2</v>
      </c>
      <c r="S478" s="195">
        <v>0.03</v>
      </c>
      <c r="T478" s="195">
        <v>5.1999999999999998E-2</v>
      </c>
      <c r="U478" s="195"/>
      <c r="V478" s="195"/>
      <c r="W478" s="195"/>
      <c r="X478" s="195"/>
      <c r="Y478" s="195"/>
      <c r="Z478" s="195"/>
      <c r="AA478" s="195"/>
      <c r="AB478" s="195"/>
      <c r="AC478" s="42"/>
    </row>
    <row r="479" spans="1:29" x14ac:dyDescent="0.25">
      <c r="A479" s="94" t="s">
        <v>1744</v>
      </c>
      <c r="B479" s="195">
        <v>0.50188679245283019</v>
      </c>
      <c r="C479" s="195">
        <v>0.4188679245283019</v>
      </c>
      <c r="D479" s="195">
        <v>2.7358490566037737E-2</v>
      </c>
      <c r="E479" s="195">
        <v>5.1886792452830191E-2</v>
      </c>
      <c r="F479" s="194">
        <v>1</v>
      </c>
      <c r="G479" s="196">
        <v>1060</v>
      </c>
      <c r="H479" s="195">
        <v>0.47812359043752817</v>
      </c>
      <c r="M479" s="195">
        <v>0.47199999999999998</v>
      </c>
      <c r="N479" s="195">
        <v>0.53200000000000003</v>
      </c>
      <c r="O479" s="195">
        <v>0.39</v>
      </c>
      <c r="P479" s="195">
        <v>0.44900000000000001</v>
      </c>
      <c r="Q479" s="195">
        <v>1.9E-2</v>
      </c>
      <c r="R479" s="195">
        <v>3.9E-2</v>
      </c>
      <c r="S479" s="195">
        <v>0.04</v>
      </c>
      <c r="T479" s="195">
        <v>6.7000000000000004E-2</v>
      </c>
      <c r="U479" s="195"/>
      <c r="V479" s="195"/>
      <c r="W479" s="195"/>
      <c r="X479" s="195"/>
      <c r="Y479" s="195"/>
      <c r="Z479" s="195"/>
      <c r="AA479" s="195"/>
      <c r="AB479" s="195"/>
      <c r="AC479" s="42"/>
    </row>
    <row r="480" spans="1:29" x14ac:dyDescent="0.25">
      <c r="A480" s="94" t="s">
        <v>1787</v>
      </c>
      <c r="B480" s="195">
        <v>0.69836065573770489</v>
      </c>
      <c r="C480" s="195">
        <v>0.17901639344262296</v>
      </c>
      <c r="D480" s="195">
        <v>4.9836065573770495E-2</v>
      </c>
      <c r="E480" s="195">
        <v>7.2786885245901642E-2</v>
      </c>
      <c r="F480" s="194">
        <v>1</v>
      </c>
      <c r="G480" s="196">
        <v>1525</v>
      </c>
      <c r="H480" s="195">
        <v>0.51677397492375465</v>
      </c>
      <c r="M480" s="195">
        <v>0.67500000000000004</v>
      </c>
      <c r="N480" s="195">
        <v>0.72099999999999997</v>
      </c>
      <c r="O480" s="195">
        <v>0.161</v>
      </c>
      <c r="P480" s="195">
        <v>0.19900000000000001</v>
      </c>
      <c r="Q480" s="195">
        <v>0.04</v>
      </c>
      <c r="R480" s="195">
        <v>6.2E-2</v>
      </c>
      <c r="S480" s="195">
        <v>6.0999999999999999E-2</v>
      </c>
      <c r="T480" s="195">
        <v>8.6999999999999994E-2</v>
      </c>
      <c r="U480" s="195"/>
      <c r="V480" s="195"/>
      <c r="W480" s="195"/>
      <c r="X480" s="195"/>
      <c r="Y480" s="195"/>
      <c r="Z480" s="195"/>
      <c r="AA480" s="195"/>
      <c r="AB480" s="195"/>
      <c r="AC480" s="42"/>
    </row>
    <row r="481" spans="1:29" x14ac:dyDescent="0.25">
      <c r="A481" s="94" t="s">
        <v>1830</v>
      </c>
      <c r="B481" s="195">
        <v>0.87936046511627908</v>
      </c>
      <c r="C481" s="195">
        <v>3.1976744186046513E-2</v>
      </c>
      <c r="D481" s="195">
        <v>1.8895348837209301E-2</v>
      </c>
      <c r="E481" s="195">
        <v>6.9767441860465115E-2</v>
      </c>
      <c r="F481" s="194">
        <v>1</v>
      </c>
      <c r="G481" s="196">
        <v>1376</v>
      </c>
      <c r="H481" s="195">
        <v>0.49909321726514327</v>
      </c>
      <c r="M481" s="195">
        <v>0.86099999999999999</v>
      </c>
      <c r="N481" s="195">
        <v>0.89600000000000002</v>
      </c>
      <c r="O481" s="195">
        <v>2.4E-2</v>
      </c>
      <c r="P481" s="195">
        <v>4.2999999999999997E-2</v>
      </c>
      <c r="Q481" s="195">
        <v>1.2999999999999999E-2</v>
      </c>
      <c r="R481" s="195">
        <v>2.8000000000000001E-2</v>
      </c>
      <c r="S481" s="195">
        <v>5.7000000000000002E-2</v>
      </c>
      <c r="T481" s="195">
        <v>8.4000000000000005E-2</v>
      </c>
      <c r="U481" s="195"/>
      <c r="V481" s="195"/>
      <c r="W481" s="195"/>
      <c r="X481" s="195"/>
      <c r="Y481" s="195"/>
      <c r="Z481" s="195"/>
      <c r="AA481" s="195"/>
      <c r="AB481" s="195"/>
      <c r="AC481" s="42"/>
    </row>
    <row r="482" spans="1:29" x14ac:dyDescent="0.25">
      <c r="A482" s="94" t="s">
        <v>1873</v>
      </c>
      <c r="B482" s="195">
        <v>0.86350777934936351</v>
      </c>
      <c r="C482" s="195">
        <v>6.9306930693069313E-2</v>
      </c>
      <c r="D482" s="195">
        <v>1.768033946251768E-2</v>
      </c>
      <c r="E482" s="195">
        <v>4.9504950495049507E-2</v>
      </c>
      <c r="F482" s="194">
        <v>1</v>
      </c>
      <c r="G482" s="196">
        <v>1414</v>
      </c>
      <c r="H482" s="195">
        <v>0.45953851153721159</v>
      </c>
      <c r="M482" s="195">
        <v>0.84499999999999997</v>
      </c>
      <c r="N482" s="195">
        <v>0.88</v>
      </c>
      <c r="O482" s="195">
        <v>5.7000000000000002E-2</v>
      </c>
      <c r="P482" s="195">
        <v>8.4000000000000005E-2</v>
      </c>
      <c r="Q482" s="195">
        <v>1.2E-2</v>
      </c>
      <c r="R482" s="195">
        <v>2.5999999999999999E-2</v>
      </c>
      <c r="S482" s="195">
        <v>3.9E-2</v>
      </c>
      <c r="T482" s="195">
        <v>6.2E-2</v>
      </c>
      <c r="U482" s="195"/>
      <c r="V482" s="195"/>
      <c r="W482" s="195"/>
      <c r="X482" s="195"/>
      <c r="Y482" s="195"/>
      <c r="Z482" s="195"/>
      <c r="AA482" s="195"/>
      <c r="AB482" s="195"/>
      <c r="AC482" s="42"/>
    </row>
    <row r="483" spans="1:29" x14ac:dyDescent="0.25">
      <c r="A483" s="94" t="s">
        <v>1916</v>
      </c>
      <c r="B483" s="195">
        <v>0.47103274559193953</v>
      </c>
      <c r="C483" s="195">
        <v>0.3748110831234257</v>
      </c>
      <c r="D483" s="195">
        <v>8.7153652392947104E-2</v>
      </c>
      <c r="E483" s="195">
        <v>6.7002518891687651E-2</v>
      </c>
      <c r="F483" s="194">
        <v>1</v>
      </c>
      <c r="G483" s="196">
        <v>1985</v>
      </c>
      <c r="H483" s="195">
        <v>0.47239409804854832</v>
      </c>
      <c r="M483" s="195">
        <v>0.44900000000000001</v>
      </c>
      <c r="N483" s="195">
        <v>0.49299999999999999</v>
      </c>
      <c r="O483" s="195">
        <v>0.35399999999999998</v>
      </c>
      <c r="P483" s="195">
        <v>0.39600000000000002</v>
      </c>
      <c r="Q483" s="195">
        <v>7.5999999999999998E-2</v>
      </c>
      <c r="R483" s="195">
        <v>0.1</v>
      </c>
      <c r="S483" s="195">
        <v>5.7000000000000002E-2</v>
      </c>
      <c r="T483" s="195">
        <v>7.9000000000000001E-2</v>
      </c>
      <c r="U483" s="195"/>
      <c r="V483" s="195"/>
      <c r="W483" s="195"/>
      <c r="X483" s="195"/>
      <c r="Y483" s="195"/>
      <c r="Z483" s="195"/>
      <c r="AA483" s="195"/>
      <c r="AB483" s="195"/>
      <c r="AC483" s="42"/>
    </row>
    <row r="484" spans="1:29" x14ac:dyDescent="0.25">
      <c r="A484" s="94" t="s">
        <v>1959</v>
      </c>
      <c r="B484" s="195">
        <v>0.30208333333333331</v>
      </c>
      <c r="C484" s="195">
        <v>0.64670138888888884</v>
      </c>
      <c r="D484" s="195">
        <v>3.472222222222222E-3</v>
      </c>
      <c r="E484" s="195">
        <v>4.7743055555555552E-2</v>
      </c>
      <c r="F484" s="194">
        <v>1</v>
      </c>
      <c r="G484" s="196">
        <v>1152</v>
      </c>
      <c r="H484" s="195">
        <v>0.42921013412816694</v>
      </c>
      <c r="M484" s="195">
        <v>0.27600000000000002</v>
      </c>
      <c r="N484" s="195">
        <v>0.32900000000000001</v>
      </c>
      <c r="O484" s="195">
        <v>0.61899999999999999</v>
      </c>
      <c r="P484" s="195">
        <v>0.67400000000000004</v>
      </c>
      <c r="Q484" s="195">
        <v>1E-3</v>
      </c>
      <c r="R484" s="195">
        <v>8.9999999999999993E-3</v>
      </c>
      <c r="S484" s="195">
        <v>3.6999999999999998E-2</v>
      </c>
      <c r="T484" s="195">
        <v>6.2E-2</v>
      </c>
      <c r="U484" s="195"/>
      <c r="V484" s="195"/>
      <c r="W484" s="195"/>
      <c r="X484" s="195"/>
      <c r="Y484" s="195"/>
      <c r="Z484" s="195"/>
      <c r="AA484" s="195"/>
      <c r="AB484" s="195"/>
      <c r="AC484" s="42"/>
    </row>
    <row r="485" spans="1:29" x14ac:dyDescent="0.25">
      <c r="A485" s="94" t="s">
        <v>2002</v>
      </c>
      <c r="B485" s="195">
        <v>0.5137457044673539</v>
      </c>
      <c r="C485" s="195">
        <v>0.40263459335624285</v>
      </c>
      <c r="D485" s="195">
        <v>1.1454753722794959E-2</v>
      </c>
      <c r="E485" s="195">
        <v>7.2164948453608241E-2</v>
      </c>
      <c r="F485" s="194">
        <v>1</v>
      </c>
      <c r="G485" s="196">
        <v>1746</v>
      </c>
      <c r="H485" s="195">
        <v>0.47665847665847666</v>
      </c>
      <c r="M485" s="195">
        <v>0.49</v>
      </c>
      <c r="N485" s="195">
        <v>0.53700000000000003</v>
      </c>
      <c r="O485" s="195">
        <v>0.38</v>
      </c>
      <c r="P485" s="195">
        <v>0.42599999999999999</v>
      </c>
      <c r="Q485" s="195">
        <v>7.0000000000000001E-3</v>
      </c>
      <c r="R485" s="195">
        <v>1.7999999999999999E-2</v>
      </c>
      <c r="S485" s="195">
        <v>6.0999999999999999E-2</v>
      </c>
      <c r="T485" s="195">
        <v>8.5000000000000006E-2</v>
      </c>
      <c r="U485" s="195"/>
      <c r="V485" s="195"/>
      <c r="W485" s="195"/>
      <c r="X485" s="195"/>
      <c r="Y485" s="195"/>
      <c r="Z485" s="195"/>
      <c r="AA485" s="195"/>
      <c r="AB485" s="195"/>
      <c r="AC485" s="42"/>
    </row>
    <row r="486" spans="1:29" x14ac:dyDescent="0.25">
      <c r="A486" s="94" t="s">
        <v>2045</v>
      </c>
      <c r="B486" s="195">
        <v>0.91813602015113349</v>
      </c>
      <c r="C486" s="195">
        <v>2.1410579345088162E-2</v>
      </c>
      <c r="D486" s="195">
        <v>8.8161209068010078E-3</v>
      </c>
      <c r="E486" s="195">
        <v>5.163727959697733E-2</v>
      </c>
      <c r="F486" s="194">
        <v>1</v>
      </c>
      <c r="G486" s="196">
        <v>794</v>
      </c>
      <c r="H486" s="195">
        <v>0.50253164556962027</v>
      </c>
      <c r="M486" s="195">
        <v>0.89700000000000002</v>
      </c>
      <c r="N486" s="195">
        <v>0.93500000000000005</v>
      </c>
      <c r="O486" s="195">
        <v>1.2999999999999999E-2</v>
      </c>
      <c r="P486" s="195">
        <v>3.4000000000000002E-2</v>
      </c>
      <c r="Q486" s="195">
        <v>4.0000000000000001E-3</v>
      </c>
      <c r="R486" s="195">
        <v>1.7999999999999999E-2</v>
      </c>
      <c r="S486" s="195">
        <v>3.7999999999999999E-2</v>
      </c>
      <c r="T486" s="195">
        <v>6.9000000000000006E-2</v>
      </c>
      <c r="U486" s="195"/>
      <c r="V486" s="195"/>
      <c r="W486" s="195"/>
      <c r="X486" s="195"/>
      <c r="Y486" s="195"/>
      <c r="Z486" s="195"/>
      <c r="AA486" s="195"/>
      <c r="AB486" s="195"/>
      <c r="AC486" s="42"/>
    </row>
    <row r="487" spans="1:29" x14ac:dyDescent="0.25">
      <c r="A487" s="94" t="s">
        <v>2088</v>
      </c>
      <c r="B487" s="195">
        <v>0.37574404761904762</v>
      </c>
      <c r="C487" s="195">
        <v>0.35565476190476192</v>
      </c>
      <c r="D487" s="195">
        <v>0.13095238095238096</v>
      </c>
      <c r="E487" s="195">
        <v>0.13764880952380953</v>
      </c>
      <c r="F487" s="194">
        <v>1</v>
      </c>
      <c r="G487" s="196">
        <v>1344</v>
      </c>
      <c r="H487" s="195">
        <v>0.56140350877192979</v>
      </c>
      <c r="M487" s="195">
        <v>0.35</v>
      </c>
      <c r="N487" s="195">
        <v>0.40200000000000002</v>
      </c>
      <c r="O487" s="195">
        <v>0.33100000000000002</v>
      </c>
      <c r="P487" s="195">
        <v>0.38200000000000001</v>
      </c>
      <c r="Q487" s="195">
        <v>0.114</v>
      </c>
      <c r="R487" s="195">
        <v>0.15</v>
      </c>
      <c r="S487" s="195">
        <v>0.12</v>
      </c>
      <c r="T487" s="195">
        <v>0.157</v>
      </c>
      <c r="U487" s="195"/>
      <c r="V487" s="195"/>
      <c r="W487" s="195"/>
      <c r="X487" s="195"/>
      <c r="Y487" s="195"/>
      <c r="Z487" s="195"/>
      <c r="AA487" s="195"/>
      <c r="AB487" s="195"/>
      <c r="AC487" s="42"/>
    </row>
    <row r="488" spans="1:29" x14ac:dyDescent="0.25">
      <c r="A488" s="94" t="s">
        <v>2131</v>
      </c>
      <c r="B488" s="195">
        <v>0.64764397905759163</v>
      </c>
      <c r="C488" s="195">
        <v>0.27068062827225131</v>
      </c>
      <c r="D488" s="195">
        <v>9.4240837696335077E-3</v>
      </c>
      <c r="E488" s="195">
        <v>7.2251308900523559E-2</v>
      </c>
      <c r="F488" s="194">
        <v>1</v>
      </c>
      <c r="G488" s="196">
        <v>1910</v>
      </c>
      <c r="H488" s="195">
        <v>0.44647031323048153</v>
      </c>
      <c r="M488" s="195">
        <v>0.626</v>
      </c>
      <c r="N488" s="195">
        <v>0.66900000000000004</v>
      </c>
      <c r="O488" s="195">
        <v>0.251</v>
      </c>
      <c r="P488" s="195">
        <v>0.29099999999999998</v>
      </c>
      <c r="Q488" s="195">
        <v>6.0000000000000001E-3</v>
      </c>
      <c r="R488" s="195">
        <v>1.4999999999999999E-2</v>
      </c>
      <c r="S488" s="195">
        <v>6.0999999999999999E-2</v>
      </c>
      <c r="T488" s="195">
        <v>8.5000000000000006E-2</v>
      </c>
      <c r="U488" s="195"/>
      <c r="V488" s="195"/>
      <c r="W488" s="195"/>
      <c r="X488" s="195"/>
      <c r="Y488" s="195"/>
      <c r="Z488" s="195"/>
      <c r="AA488" s="195"/>
      <c r="AB488" s="195"/>
      <c r="AC488" s="42"/>
    </row>
    <row r="489" spans="1:29" x14ac:dyDescent="0.25">
      <c r="A489" s="94" t="s">
        <v>2174</v>
      </c>
      <c r="B489" s="195">
        <v>0.49690539345711759</v>
      </c>
      <c r="C489" s="195">
        <v>0.36162687886825817</v>
      </c>
      <c r="D489" s="195">
        <v>2.3872679045092837E-2</v>
      </c>
      <c r="E489" s="195">
        <v>0.11759504862953139</v>
      </c>
      <c r="F489" s="194">
        <v>1</v>
      </c>
      <c r="G489" s="196">
        <v>1131</v>
      </c>
      <c r="H489" s="195">
        <v>0.4353348729792148</v>
      </c>
      <c r="M489" s="195">
        <v>0.46800000000000003</v>
      </c>
      <c r="N489" s="195">
        <v>0.52600000000000002</v>
      </c>
      <c r="O489" s="195">
        <v>0.33400000000000002</v>
      </c>
      <c r="P489" s="195">
        <v>0.39</v>
      </c>
      <c r="Q489" s="195">
        <v>1.6E-2</v>
      </c>
      <c r="R489" s="195">
        <v>3.5000000000000003E-2</v>
      </c>
      <c r="S489" s="195">
        <v>0.1</v>
      </c>
      <c r="T489" s="195">
        <v>0.13800000000000001</v>
      </c>
      <c r="U489" s="195"/>
      <c r="V489" s="195"/>
      <c r="W489" s="195"/>
      <c r="X489" s="195"/>
      <c r="Y489" s="195"/>
      <c r="Z489" s="195"/>
      <c r="AA489" s="195"/>
      <c r="AB489" s="195"/>
      <c r="AC489" s="42"/>
    </row>
    <row r="490" spans="1:29" x14ac:dyDescent="0.25">
      <c r="A490" s="94" t="s">
        <v>2217</v>
      </c>
      <c r="B490" s="195">
        <v>0.38656452563347082</v>
      </c>
      <c r="C490" s="195">
        <v>0.4967589864466706</v>
      </c>
      <c r="D490" s="195">
        <v>3.358868591632292E-2</v>
      </c>
      <c r="E490" s="195">
        <v>8.3087802003535646E-2</v>
      </c>
      <c r="F490" s="194">
        <v>1</v>
      </c>
      <c r="G490" s="196">
        <v>1697</v>
      </c>
      <c r="H490" s="195">
        <v>0.46646509070918085</v>
      </c>
      <c r="M490" s="195">
        <v>0.36399999999999999</v>
      </c>
      <c r="N490" s="195">
        <v>0.41</v>
      </c>
      <c r="O490" s="195">
        <v>0.47299999999999998</v>
      </c>
      <c r="P490" s="195">
        <v>0.52100000000000002</v>
      </c>
      <c r="Q490" s="195">
        <v>2.5999999999999999E-2</v>
      </c>
      <c r="R490" s="195">
        <v>4.2999999999999997E-2</v>
      </c>
      <c r="S490" s="195">
        <v>7.0999999999999994E-2</v>
      </c>
      <c r="T490" s="195">
        <v>9.7000000000000003E-2</v>
      </c>
      <c r="U490" s="195"/>
      <c r="V490" s="195"/>
      <c r="W490" s="195"/>
      <c r="X490" s="195"/>
      <c r="Y490" s="195"/>
      <c r="Z490" s="195"/>
      <c r="AA490" s="195"/>
      <c r="AB490" s="195"/>
      <c r="AC490" s="42"/>
    </row>
    <row r="491" spans="1:29" x14ac:dyDescent="0.25">
      <c r="A491" s="94" t="s">
        <v>2260</v>
      </c>
      <c r="B491" s="195">
        <v>0.61957247828991313</v>
      </c>
      <c r="C491" s="195">
        <v>0.30293921175684702</v>
      </c>
      <c r="D491" s="195">
        <v>1.3694054776219105E-2</v>
      </c>
      <c r="E491" s="195">
        <v>6.3794255177020712E-2</v>
      </c>
      <c r="F491" s="194">
        <v>1</v>
      </c>
      <c r="G491" s="196">
        <v>2994</v>
      </c>
      <c r="H491" s="195">
        <v>0.43454281567489117</v>
      </c>
      <c r="M491" s="195">
        <v>0.60199999999999998</v>
      </c>
      <c r="N491" s="195">
        <v>0.63700000000000001</v>
      </c>
      <c r="O491" s="195">
        <v>0.28699999999999998</v>
      </c>
      <c r="P491" s="195">
        <v>0.32</v>
      </c>
      <c r="Q491" s="195">
        <v>0.01</v>
      </c>
      <c r="R491" s="195">
        <v>1.9E-2</v>
      </c>
      <c r="S491" s="195">
        <v>5.6000000000000001E-2</v>
      </c>
      <c r="T491" s="195">
        <v>7.2999999999999995E-2</v>
      </c>
      <c r="U491" s="195"/>
      <c r="V491" s="195"/>
      <c r="W491" s="195"/>
      <c r="X491" s="195"/>
      <c r="Y491" s="195"/>
      <c r="Z491" s="195"/>
      <c r="AA491" s="195"/>
      <c r="AB491" s="195"/>
      <c r="AC491" s="42"/>
    </row>
    <row r="492" spans="1:29" x14ac:dyDescent="0.25">
      <c r="A492" s="94" t="s">
        <v>2303</v>
      </c>
      <c r="B492" s="195">
        <v>0.53950953678474112</v>
      </c>
      <c r="C492" s="195">
        <v>0.35490463215258855</v>
      </c>
      <c r="D492" s="195">
        <v>1.4986376021798364E-2</v>
      </c>
      <c r="E492" s="195">
        <v>9.059945504087194E-2</v>
      </c>
      <c r="F492" s="194">
        <v>1</v>
      </c>
      <c r="G492" s="196">
        <v>1468</v>
      </c>
      <c r="H492" s="195">
        <v>0.51635596201195921</v>
      </c>
      <c r="M492" s="195">
        <v>0.51400000000000001</v>
      </c>
      <c r="N492" s="195">
        <v>0.56499999999999995</v>
      </c>
      <c r="O492" s="195">
        <v>0.33100000000000002</v>
      </c>
      <c r="P492" s="195">
        <v>0.38</v>
      </c>
      <c r="Q492" s="195">
        <v>0.01</v>
      </c>
      <c r="R492" s="195">
        <v>2.3E-2</v>
      </c>
      <c r="S492" s="195">
        <v>7.6999999999999999E-2</v>
      </c>
      <c r="T492" s="195">
        <v>0.106</v>
      </c>
      <c r="U492" s="195"/>
      <c r="V492" s="195"/>
      <c r="W492" s="195"/>
      <c r="X492" s="195"/>
      <c r="Y492" s="195"/>
      <c r="Z492" s="195"/>
      <c r="AA492" s="195"/>
      <c r="AB492" s="195"/>
      <c r="AC492" s="42"/>
    </row>
    <row r="493" spans="1:29" x14ac:dyDescent="0.25">
      <c r="A493" s="94" t="s">
        <v>1530</v>
      </c>
      <c r="B493" s="195">
        <v>0.68754163890739506</v>
      </c>
      <c r="C493" s="195">
        <v>0.17788141239173885</v>
      </c>
      <c r="D493" s="195">
        <v>3.9307128580946038E-2</v>
      </c>
      <c r="E493" s="195">
        <v>9.5269820119920051E-2</v>
      </c>
      <c r="F493" s="194">
        <v>1</v>
      </c>
      <c r="G493" s="196">
        <v>1501</v>
      </c>
      <c r="H493" s="195">
        <v>0.10327507912481079</v>
      </c>
      <c r="M493" s="195">
        <v>0.66400000000000003</v>
      </c>
      <c r="N493" s="195">
        <v>0.71</v>
      </c>
      <c r="O493" s="195">
        <v>0.159</v>
      </c>
      <c r="P493" s="195">
        <v>0.19800000000000001</v>
      </c>
      <c r="Q493" s="195">
        <v>3.1E-2</v>
      </c>
      <c r="R493" s="195">
        <v>0.05</v>
      </c>
      <c r="S493" s="195">
        <v>8.1000000000000003E-2</v>
      </c>
      <c r="T493" s="195">
        <v>0.111</v>
      </c>
      <c r="U493" s="195"/>
      <c r="V493" s="195"/>
      <c r="W493" s="195"/>
      <c r="X493" s="195"/>
      <c r="Y493" s="195"/>
      <c r="Z493" s="195"/>
      <c r="AA493" s="195"/>
      <c r="AB493" s="195"/>
      <c r="AC493" s="42"/>
    </row>
    <row r="494" spans="1:29" x14ac:dyDescent="0.25">
      <c r="A494" s="94" t="s">
        <v>1573</v>
      </c>
      <c r="B494" s="195">
        <v>0.49074975657254138</v>
      </c>
      <c r="C494" s="195">
        <v>0.25024342745861733</v>
      </c>
      <c r="D494" s="195">
        <v>0.10126582278481013</v>
      </c>
      <c r="E494" s="195">
        <v>0.15774099318403115</v>
      </c>
      <c r="F494" s="194">
        <v>1</v>
      </c>
      <c r="G494" s="196">
        <v>2054</v>
      </c>
      <c r="H494" s="195">
        <v>8.4363576621349648E-2</v>
      </c>
      <c r="M494" s="195">
        <v>0.46899999999999997</v>
      </c>
      <c r="N494" s="195">
        <v>0.51200000000000001</v>
      </c>
      <c r="O494" s="195">
        <v>0.23200000000000001</v>
      </c>
      <c r="P494" s="195">
        <v>0.26900000000000002</v>
      </c>
      <c r="Q494" s="195">
        <v>8.8999999999999996E-2</v>
      </c>
      <c r="R494" s="195">
        <v>0.115</v>
      </c>
      <c r="S494" s="195">
        <v>0.14299999999999999</v>
      </c>
      <c r="T494" s="195">
        <v>0.17399999999999999</v>
      </c>
      <c r="U494" s="195"/>
      <c r="V494" s="195"/>
      <c r="W494" s="195"/>
      <c r="X494" s="195"/>
      <c r="Y494" s="195"/>
      <c r="Z494" s="195"/>
      <c r="AA494" s="195"/>
      <c r="AB494" s="195"/>
      <c r="AC494" s="42"/>
    </row>
    <row r="495" spans="1:29" x14ac:dyDescent="0.25">
      <c r="A495" s="94" t="s">
        <v>1616</v>
      </c>
      <c r="B495" s="195">
        <v>0.61214461214461213</v>
      </c>
      <c r="C495" s="195">
        <v>0.24570024570024571</v>
      </c>
      <c r="D495" s="195">
        <v>1.368901368901369E-2</v>
      </c>
      <c r="E495" s="195">
        <v>0.12846612846612845</v>
      </c>
      <c r="F495" s="194">
        <v>1</v>
      </c>
      <c r="G495" s="196">
        <v>2849</v>
      </c>
      <c r="H495" s="195">
        <v>6.8094361719926388E-2</v>
      </c>
      <c r="M495" s="195">
        <v>0.59399999999999997</v>
      </c>
      <c r="N495" s="195">
        <v>0.63</v>
      </c>
      <c r="O495" s="195">
        <v>0.23</v>
      </c>
      <c r="P495" s="195">
        <v>0.26200000000000001</v>
      </c>
      <c r="Q495" s="195">
        <v>0.01</v>
      </c>
      <c r="R495" s="195">
        <v>1.9E-2</v>
      </c>
      <c r="S495" s="195">
        <v>0.11700000000000001</v>
      </c>
      <c r="T495" s="195">
        <v>0.14099999999999999</v>
      </c>
      <c r="U495" s="195"/>
      <c r="V495" s="195"/>
      <c r="W495" s="195"/>
      <c r="X495" s="195"/>
      <c r="Y495" s="195"/>
      <c r="Z495" s="195"/>
      <c r="AA495" s="195"/>
      <c r="AB495" s="195"/>
      <c r="AC495" s="42"/>
    </row>
    <row r="496" spans="1:29" x14ac:dyDescent="0.25">
      <c r="A496" s="94" t="s">
        <v>1659</v>
      </c>
      <c r="B496" s="195">
        <v>0.55327868852459017</v>
      </c>
      <c r="C496" s="195">
        <v>0.25956284153005466</v>
      </c>
      <c r="D496" s="195">
        <v>3.9617486338797817E-2</v>
      </c>
      <c r="E496" s="195">
        <v>0.14754098360655737</v>
      </c>
      <c r="F496" s="194">
        <v>1</v>
      </c>
      <c r="G496" s="196">
        <v>732</v>
      </c>
      <c r="H496" s="195">
        <v>7.883683360258481E-2</v>
      </c>
      <c r="M496" s="195">
        <v>0.51700000000000002</v>
      </c>
      <c r="N496" s="195">
        <v>0.58899999999999997</v>
      </c>
      <c r="O496" s="195">
        <v>0.22900000000000001</v>
      </c>
      <c r="P496" s="195">
        <v>0.29299999999999998</v>
      </c>
      <c r="Q496" s="195">
        <v>2.8000000000000001E-2</v>
      </c>
      <c r="R496" s="195">
        <v>5.6000000000000001E-2</v>
      </c>
      <c r="S496" s="195">
        <v>0.124</v>
      </c>
      <c r="T496" s="195">
        <v>0.17499999999999999</v>
      </c>
      <c r="U496" s="195"/>
      <c r="V496" s="195"/>
      <c r="W496" s="195"/>
      <c r="X496" s="195"/>
      <c r="Y496" s="195"/>
      <c r="Z496" s="195"/>
      <c r="AA496" s="195"/>
      <c r="AB496" s="195"/>
      <c r="AC496" s="42"/>
    </row>
    <row r="497" spans="1:29" x14ac:dyDescent="0.25">
      <c r="A497" s="94" t="s">
        <v>1702</v>
      </c>
      <c r="B497" s="195">
        <v>0.76930063578564944</v>
      </c>
      <c r="C497" s="195">
        <v>9.8092643051771122E-2</v>
      </c>
      <c r="D497" s="195">
        <v>9.9909173478655768E-3</v>
      </c>
      <c r="E497" s="195">
        <v>0.1226158038147139</v>
      </c>
      <c r="F497" s="194">
        <v>1</v>
      </c>
      <c r="G497" s="196">
        <v>1101</v>
      </c>
      <c r="H497" s="195">
        <v>8.9099295945617871E-2</v>
      </c>
      <c r="M497" s="195">
        <v>0.74399999999999999</v>
      </c>
      <c r="N497" s="195">
        <v>0.79300000000000004</v>
      </c>
      <c r="O497" s="195">
        <v>8.2000000000000003E-2</v>
      </c>
      <c r="P497" s="195">
        <v>0.11700000000000001</v>
      </c>
      <c r="Q497" s="195">
        <v>6.0000000000000001E-3</v>
      </c>
      <c r="R497" s="195">
        <v>1.7999999999999999E-2</v>
      </c>
      <c r="S497" s="195">
        <v>0.105</v>
      </c>
      <c r="T497" s="195">
        <v>0.14299999999999999</v>
      </c>
      <c r="U497" s="195"/>
      <c r="V497" s="195"/>
      <c r="W497" s="195"/>
      <c r="X497" s="195"/>
      <c r="Y497" s="195"/>
      <c r="Z497" s="195"/>
      <c r="AA497" s="195"/>
      <c r="AB497" s="195"/>
      <c r="AC497" s="42"/>
    </row>
    <row r="498" spans="1:29" x14ac:dyDescent="0.25">
      <c r="A498" s="94" t="s">
        <v>1745</v>
      </c>
      <c r="B498" s="195">
        <v>0.62203228869895533</v>
      </c>
      <c r="C498" s="195">
        <v>0.21462488129154797</v>
      </c>
      <c r="D498" s="195">
        <v>4.653371320037987E-2</v>
      </c>
      <c r="E498" s="195">
        <v>0.11680911680911681</v>
      </c>
      <c r="F498" s="194">
        <v>1</v>
      </c>
      <c r="G498" s="196">
        <v>1053</v>
      </c>
      <c r="H498" s="195">
        <v>0.10183752417794971</v>
      </c>
      <c r="M498" s="195">
        <v>0.59199999999999997</v>
      </c>
      <c r="N498" s="195">
        <v>0.65100000000000002</v>
      </c>
      <c r="O498" s="195">
        <v>0.191</v>
      </c>
      <c r="P498" s="195">
        <v>0.24</v>
      </c>
      <c r="Q498" s="195">
        <v>3.5000000000000003E-2</v>
      </c>
      <c r="R498" s="195">
        <v>6.0999999999999999E-2</v>
      </c>
      <c r="S498" s="195">
        <v>9.9000000000000005E-2</v>
      </c>
      <c r="T498" s="195">
        <v>0.13800000000000001</v>
      </c>
      <c r="U498" s="195"/>
      <c r="V498" s="195"/>
      <c r="W498" s="195"/>
      <c r="X498" s="195"/>
      <c r="Y498" s="195"/>
      <c r="Z498" s="195"/>
      <c r="AA498" s="195"/>
      <c r="AB498" s="195"/>
      <c r="AC498" s="42"/>
    </row>
    <row r="499" spans="1:29" x14ac:dyDescent="0.25">
      <c r="A499" s="94" t="s">
        <v>1788</v>
      </c>
      <c r="B499" s="195">
        <v>0.72132253711201078</v>
      </c>
      <c r="C499" s="195">
        <v>0.10458839406207827</v>
      </c>
      <c r="D499" s="195">
        <v>2.6990553306342781E-2</v>
      </c>
      <c r="E499" s="195">
        <v>0.14709851551956815</v>
      </c>
      <c r="F499" s="194">
        <v>1</v>
      </c>
      <c r="G499" s="196">
        <v>1482</v>
      </c>
      <c r="H499" s="195">
        <v>0.10266001662510391</v>
      </c>
      <c r="M499" s="195">
        <v>0.69799999999999995</v>
      </c>
      <c r="N499" s="195">
        <v>0.74399999999999999</v>
      </c>
      <c r="O499" s="195">
        <v>0.09</v>
      </c>
      <c r="P499" s="195">
        <v>0.121</v>
      </c>
      <c r="Q499" s="195">
        <v>0.02</v>
      </c>
      <c r="R499" s="195">
        <v>3.6999999999999998E-2</v>
      </c>
      <c r="S499" s="195">
        <v>0.13</v>
      </c>
      <c r="T499" s="195">
        <v>0.16600000000000001</v>
      </c>
      <c r="U499" s="195"/>
      <c r="V499" s="195"/>
      <c r="W499" s="195"/>
      <c r="X499" s="195"/>
      <c r="Y499" s="195"/>
      <c r="Z499" s="195"/>
      <c r="AA499" s="195"/>
      <c r="AB499" s="195"/>
      <c r="AC499" s="42"/>
    </row>
    <row r="500" spans="1:29" x14ac:dyDescent="0.25">
      <c r="A500" s="94" t="s">
        <v>1831</v>
      </c>
      <c r="B500" s="195">
        <v>0.76612276612276609</v>
      </c>
      <c r="C500" s="195">
        <v>1.7871017871017872E-2</v>
      </c>
      <c r="D500" s="195">
        <v>3.2634032634032632E-2</v>
      </c>
      <c r="E500" s="195">
        <v>0.18337218337218336</v>
      </c>
      <c r="F500" s="194">
        <v>1</v>
      </c>
      <c r="G500" s="196">
        <v>1287</v>
      </c>
      <c r="H500" s="195">
        <v>0.10039001560062402</v>
      </c>
      <c r="M500" s="195">
        <v>0.74199999999999999</v>
      </c>
      <c r="N500" s="195">
        <v>0.78800000000000003</v>
      </c>
      <c r="O500" s="195">
        <v>1.2E-2</v>
      </c>
      <c r="P500" s="195">
        <v>2.7E-2</v>
      </c>
      <c r="Q500" s="195">
        <v>2.4E-2</v>
      </c>
      <c r="R500" s="195">
        <v>4.3999999999999997E-2</v>
      </c>
      <c r="S500" s="195">
        <v>0.16300000000000001</v>
      </c>
      <c r="T500" s="195">
        <v>0.20499999999999999</v>
      </c>
      <c r="U500" s="195"/>
      <c r="V500" s="195"/>
      <c r="W500" s="195"/>
      <c r="X500" s="195"/>
      <c r="Y500" s="195"/>
      <c r="Z500" s="195"/>
      <c r="AA500" s="195"/>
      <c r="AB500" s="195"/>
      <c r="AC500" s="42"/>
    </row>
    <row r="501" spans="1:29" x14ac:dyDescent="0.25">
      <c r="A501" s="94" t="s">
        <v>1874</v>
      </c>
      <c r="B501" s="195">
        <v>0.80919825978868865</v>
      </c>
      <c r="C501" s="195">
        <v>3.5425730267246734E-2</v>
      </c>
      <c r="D501" s="195">
        <v>3.418272218769422E-2</v>
      </c>
      <c r="E501" s="195">
        <v>0.12119328775637042</v>
      </c>
      <c r="F501" s="194">
        <v>1</v>
      </c>
      <c r="G501" s="196">
        <v>1609</v>
      </c>
      <c r="H501" s="195">
        <v>0.10884123655550294</v>
      </c>
      <c r="M501" s="195">
        <v>0.78900000000000003</v>
      </c>
      <c r="N501" s="195">
        <v>0.82799999999999996</v>
      </c>
      <c r="O501" s="195">
        <v>2.7E-2</v>
      </c>
      <c r="P501" s="195">
        <v>4.5999999999999999E-2</v>
      </c>
      <c r="Q501" s="195">
        <v>2.5999999999999999E-2</v>
      </c>
      <c r="R501" s="195">
        <v>4.3999999999999997E-2</v>
      </c>
      <c r="S501" s="195">
        <v>0.106</v>
      </c>
      <c r="T501" s="195">
        <v>0.13800000000000001</v>
      </c>
      <c r="U501" s="195"/>
      <c r="V501" s="195"/>
      <c r="W501" s="195"/>
      <c r="X501" s="195"/>
      <c r="Y501" s="195"/>
      <c r="Z501" s="195"/>
      <c r="AA501" s="195"/>
      <c r="AB501" s="195"/>
      <c r="AC501" s="42"/>
    </row>
    <row r="502" spans="1:29" x14ac:dyDescent="0.25">
      <c r="A502" s="94" t="s">
        <v>1917</v>
      </c>
      <c r="B502" s="195">
        <v>0.46779900920028311</v>
      </c>
      <c r="C502" s="195">
        <v>0.27388535031847133</v>
      </c>
      <c r="D502" s="195">
        <v>7.9971691436659595E-2</v>
      </c>
      <c r="E502" s="195">
        <v>0.17834394904458598</v>
      </c>
      <c r="F502" s="194">
        <v>1</v>
      </c>
      <c r="G502" s="196">
        <v>1413</v>
      </c>
      <c r="H502" s="195">
        <v>8.0220279323265586E-2</v>
      </c>
      <c r="M502" s="195">
        <v>0.442</v>
      </c>
      <c r="N502" s="195">
        <v>0.49399999999999999</v>
      </c>
      <c r="O502" s="195">
        <v>0.251</v>
      </c>
      <c r="P502" s="195">
        <v>0.29799999999999999</v>
      </c>
      <c r="Q502" s="195">
        <v>6.7000000000000004E-2</v>
      </c>
      <c r="R502" s="195">
        <v>9.5000000000000001E-2</v>
      </c>
      <c r="S502" s="195">
        <v>0.159</v>
      </c>
      <c r="T502" s="195">
        <v>0.19900000000000001</v>
      </c>
      <c r="U502" s="195"/>
      <c r="V502" s="195"/>
      <c r="W502" s="195"/>
      <c r="X502" s="195"/>
      <c r="Y502" s="195"/>
      <c r="Z502" s="195"/>
      <c r="AA502" s="195"/>
      <c r="AB502" s="195"/>
      <c r="AC502" s="42"/>
    </row>
    <row r="503" spans="1:29" x14ac:dyDescent="0.25">
      <c r="A503" s="94" t="s">
        <v>1960</v>
      </c>
      <c r="B503" s="195">
        <v>0.41876046901172531</v>
      </c>
      <c r="C503" s="195">
        <v>0.50418760469011725</v>
      </c>
      <c r="D503" s="195">
        <v>9.212730318257957E-3</v>
      </c>
      <c r="E503" s="195">
        <v>6.78391959798995E-2</v>
      </c>
      <c r="F503" s="194">
        <v>1</v>
      </c>
      <c r="G503" s="196">
        <v>1194</v>
      </c>
      <c r="H503" s="195">
        <v>9.0571190169157254E-2</v>
      </c>
      <c r="M503" s="195">
        <v>0.39100000000000001</v>
      </c>
      <c r="N503" s="195">
        <v>0.44700000000000001</v>
      </c>
      <c r="O503" s="195">
        <v>0.47599999999999998</v>
      </c>
      <c r="P503" s="195">
        <v>0.53200000000000003</v>
      </c>
      <c r="Q503" s="195">
        <v>5.0000000000000001E-3</v>
      </c>
      <c r="R503" s="195">
        <v>1.6E-2</v>
      </c>
      <c r="S503" s="195">
        <v>5.5E-2</v>
      </c>
      <c r="T503" s="195">
        <v>8.4000000000000005E-2</v>
      </c>
      <c r="U503" s="195"/>
      <c r="V503" s="195"/>
      <c r="W503" s="195"/>
      <c r="X503" s="195"/>
      <c r="Y503" s="195"/>
      <c r="Z503" s="195"/>
      <c r="AA503" s="195"/>
      <c r="AB503" s="195"/>
      <c r="AC503" s="42"/>
    </row>
    <row r="504" spans="1:29" x14ac:dyDescent="0.25">
      <c r="A504" s="94" t="s">
        <v>2003</v>
      </c>
      <c r="B504" s="195">
        <v>0.5958049886621315</v>
      </c>
      <c r="C504" s="195">
        <v>0.27834467120181405</v>
      </c>
      <c r="D504" s="195">
        <v>1.5306122448979591E-2</v>
      </c>
      <c r="E504" s="195">
        <v>0.11054421768707483</v>
      </c>
      <c r="F504" s="194">
        <v>1</v>
      </c>
      <c r="G504" s="196">
        <v>1764</v>
      </c>
      <c r="H504" s="195">
        <v>9.3859742471001387E-2</v>
      </c>
      <c r="M504" s="195">
        <v>0.57299999999999995</v>
      </c>
      <c r="N504" s="195">
        <v>0.61799999999999999</v>
      </c>
      <c r="O504" s="195">
        <v>0.25800000000000001</v>
      </c>
      <c r="P504" s="195">
        <v>0.3</v>
      </c>
      <c r="Q504" s="195">
        <v>1.0999999999999999E-2</v>
      </c>
      <c r="R504" s="195">
        <v>2.1999999999999999E-2</v>
      </c>
      <c r="S504" s="195">
        <v>9.7000000000000003E-2</v>
      </c>
      <c r="T504" s="195">
        <v>0.126</v>
      </c>
      <c r="U504" s="195"/>
      <c r="V504" s="195"/>
      <c r="W504" s="195"/>
      <c r="X504" s="195"/>
      <c r="Y504" s="195"/>
      <c r="Z504" s="195"/>
      <c r="AA504" s="195"/>
      <c r="AB504" s="195"/>
      <c r="AC504" s="42"/>
    </row>
    <row r="505" spans="1:29" x14ac:dyDescent="0.25">
      <c r="A505" s="94" t="s">
        <v>2046</v>
      </c>
      <c r="B505" s="195">
        <v>0.77509529860228721</v>
      </c>
      <c r="C505" s="195">
        <v>8.8945362134688691E-3</v>
      </c>
      <c r="D505" s="195">
        <v>3.303684879288437E-2</v>
      </c>
      <c r="E505" s="195">
        <v>0.18297331639135958</v>
      </c>
      <c r="F505" s="194">
        <v>1</v>
      </c>
      <c r="G505" s="196">
        <v>787</v>
      </c>
      <c r="H505" s="195">
        <v>9.2577343841900958E-2</v>
      </c>
      <c r="M505" s="195">
        <v>0.745</v>
      </c>
      <c r="N505" s="195">
        <v>0.80300000000000005</v>
      </c>
      <c r="O505" s="195">
        <v>4.0000000000000001E-3</v>
      </c>
      <c r="P505" s="195">
        <v>1.7999999999999999E-2</v>
      </c>
      <c r="Q505" s="195">
        <v>2.3E-2</v>
      </c>
      <c r="R505" s="195">
        <v>4.8000000000000001E-2</v>
      </c>
      <c r="S505" s="195">
        <v>0.158</v>
      </c>
      <c r="T505" s="195">
        <v>0.21199999999999999</v>
      </c>
      <c r="U505" s="195"/>
      <c r="V505" s="195"/>
      <c r="W505" s="195"/>
      <c r="X505" s="195"/>
      <c r="Y505" s="195"/>
      <c r="Z505" s="195"/>
      <c r="AA505" s="195"/>
      <c r="AB505" s="195"/>
      <c r="AC505" s="42"/>
    </row>
    <row r="506" spans="1:29" x14ac:dyDescent="0.25">
      <c r="A506" s="94" t="s">
        <v>2089</v>
      </c>
      <c r="B506" s="195">
        <v>0.49456975772765244</v>
      </c>
      <c r="C506" s="195">
        <v>0.24477861319966582</v>
      </c>
      <c r="D506" s="195">
        <v>7.6023391812865493E-2</v>
      </c>
      <c r="E506" s="195">
        <v>0.1846282372598162</v>
      </c>
      <c r="F506" s="194">
        <v>1</v>
      </c>
      <c r="G506" s="196">
        <v>1197</v>
      </c>
      <c r="H506" s="195">
        <v>0.11251057430209606</v>
      </c>
      <c r="M506" s="195">
        <v>0.46600000000000003</v>
      </c>
      <c r="N506" s="195">
        <v>0.52300000000000002</v>
      </c>
      <c r="O506" s="195">
        <v>0.221</v>
      </c>
      <c r="P506" s="195">
        <v>0.27</v>
      </c>
      <c r="Q506" s="195">
        <v>6.2E-2</v>
      </c>
      <c r="R506" s="195">
        <v>9.1999999999999998E-2</v>
      </c>
      <c r="S506" s="195">
        <v>0.16400000000000001</v>
      </c>
      <c r="T506" s="195">
        <v>0.20799999999999999</v>
      </c>
      <c r="U506" s="195"/>
      <c r="V506" s="195"/>
      <c r="W506" s="195"/>
      <c r="X506" s="195"/>
      <c r="Y506" s="195"/>
      <c r="Z506" s="195"/>
      <c r="AA506" s="195"/>
      <c r="AB506" s="195"/>
      <c r="AC506" s="42"/>
    </row>
    <row r="507" spans="1:29" x14ac:dyDescent="0.25">
      <c r="A507" s="94" t="s">
        <v>2132</v>
      </c>
      <c r="B507" s="195">
        <v>0.6494907130017975</v>
      </c>
      <c r="C507" s="195">
        <v>0.17974835230677053</v>
      </c>
      <c r="D507" s="195">
        <v>2.037147992810066E-2</v>
      </c>
      <c r="E507" s="195">
        <v>0.15038945476333135</v>
      </c>
      <c r="F507" s="194">
        <v>1</v>
      </c>
      <c r="G507" s="196">
        <v>1669</v>
      </c>
      <c r="H507" s="195">
        <v>8.5695214623125904E-2</v>
      </c>
      <c r="M507" s="195">
        <v>0.626</v>
      </c>
      <c r="N507" s="195">
        <v>0.67200000000000004</v>
      </c>
      <c r="O507" s="195">
        <v>0.16200000000000001</v>
      </c>
      <c r="P507" s="195">
        <v>0.19900000000000001</v>
      </c>
      <c r="Q507" s="195">
        <v>1.4999999999999999E-2</v>
      </c>
      <c r="R507" s="195">
        <v>2.8000000000000001E-2</v>
      </c>
      <c r="S507" s="195">
        <v>0.13400000000000001</v>
      </c>
      <c r="T507" s="195">
        <v>0.16800000000000001</v>
      </c>
      <c r="U507" s="195"/>
      <c r="V507" s="195"/>
      <c r="W507" s="195"/>
      <c r="X507" s="195"/>
      <c r="Y507" s="195"/>
      <c r="Z507" s="195"/>
      <c r="AA507" s="195"/>
      <c r="AB507" s="195"/>
      <c r="AC507" s="42"/>
    </row>
    <row r="508" spans="1:29" x14ac:dyDescent="0.25">
      <c r="A508" s="94" t="s">
        <v>2175</v>
      </c>
      <c r="B508" s="195">
        <v>0.50294695481335949</v>
      </c>
      <c r="C508" s="195">
        <v>0.27799607072691551</v>
      </c>
      <c r="D508" s="195">
        <v>4.2239685658153239E-2</v>
      </c>
      <c r="E508" s="195">
        <v>0.17681728880157171</v>
      </c>
      <c r="F508" s="194">
        <v>1</v>
      </c>
      <c r="G508" s="196">
        <v>1018</v>
      </c>
      <c r="H508" s="195">
        <v>7.7644725802761036E-2</v>
      </c>
      <c r="M508" s="195">
        <v>0.47199999999999998</v>
      </c>
      <c r="N508" s="195">
        <v>0.53400000000000003</v>
      </c>
      <c r="O508" s="195">
        <v>0.251</v>
      </c>
      <c r="P508" s="195">
        <v>0.30599999999999999</v>
      </c>
      <c r="Q508" s="195">
        <v>3.2000000000000001E-2</v>
      </c>
      <c r="R508" s="195">
        <v>5.6000000000000001E-2</v>
      </c>
      <c r="S508" s="195">
        <v>0.155</v>
      </c>
      <c r="T508" s="195">
        <v>0.20100000000000001</v>
      </c>
      <c r="U508" s="195"/>
      <c r="V508" s="195"/>
      <c r="W508" s="195"/>
      <c r="X508" s="195"/>
      <c r="Y508" s="195"/>
      <c r="Z508" s="195"/>
      <c r="AA508" s="195"/>
      <c r="AB508" s="195"/>
      <c r="AC508" s="42"/>
    </row>
    <row r="509" spans="1:29" x14ac:dyDescent="0.25">
      <c r="A509" s="94" t="s">
        <v>2218</v>
      </c>
      <c r="B509" s="195">
        <v>0.55220417633410668</v>
      </c>
      <c r="C509" s="195">
        <v>0.30104408352668216</v>
      </c>
      <c r="D509" s="195">
        <v>3.5962877030162411E-2</v>
      </c>
      <c r="E509" s="195">
        <v>0.11078886310904873</v>
      </c>
      <c r="F509" s="194">
        <v>1</v>
      </c>
      <c r="G509" s="196">
        <v>1724</v>
      </c>
      <c r="H509" s="195">
        <v>9.2943015795999784E-2</v>
      </c>
      <c r="M509" s="195">
        <v>0.52900000000000003</v>
      </c>
      <c r="N509" s="195">
        <v>0.57599999999999996</v>
      </c>
      <c r="O509" s="195">
        <v>0.28000000000000003</v>
      </c>
      <c r="P509" s="195">
        <v>0.32300000000000001</v>
      </c>
      <c r="Q509" s="195">
        <v>2.8000000000000001E-2</v>
      </c>
      <c r="R509" s="195">
        <v>4.5999999999999999E-2</v>
      </c>
      <c r="S509" s="195">
        <v>9.7000000000000003E-2</v>
      </c>
      <c r="T509" s="195">
        <v>0.126</v>
      </c>
      <c r="U509" s="195"/>
      <c r="V509" s="195"/>
      <c r="W509" s="195"/>
      <c r="X509" s="195"/>
      <c r="Y509" s="195"/>
      <c r="Z509" s="195"/>
      <c r="AA509" s="195"/>
      <c r="AB509" s="195"/>
      <c r="AC509" s="42"/>
    </row>
    <row r="510" spans="1:29" x14ac:dyDescent="0.25">
      <c r="A510" s="94" t="s">
        <v>2261</v>
      </c>
      <c r="B510" s="195">
        <v>0.65866433871671759</v>
      </c>
      <c r="C510" s="195">
        <v>0.19336534264513314</v>
      </c>
      <c r="D510" s="195">
        <v>3.7538192928852028E-2</v>
      </c>
      <c r="E510" s="195">
        <v>0.11043212570929725</v>
      </c>
      <c r="F510" s="194">
        <v>1</v>
      </c>
      <c r="G510" s="196">
        <v>2291</v>
      </c>
      <c r="H510" s="195">
        <v>6.443356958038024E-2</v>
      </c>
      <c r="M510" s="195">
        <v>0.63900000000000001</v>
      </c>
      <c r="N510" s="195">
        <v>0.67800000000000005</v>
      </c>
      <c r="O510" s="195">
        <v>0.17799999999999999</v>
      </c>
      <c r="P510" s="195">
        <v>0.21</v>
      </c>
      <c r="Q510" s="195">
        <v>0.03</v>
      </c>
      <c r="R510" s="195">
        <v>4.5999999999999999E-2</v>
      </c>
      <c r="S510" s="195">
        <v>9.8000000000000004E-2</v>
      </c>
      <c r="T510" s="195">
        <v>0.124</v>
      </c>
      <c r="U510" s="195"/>
      <c r="V510" s="195"/>
      <c r="W510" s="195"/>
      <c r="X510" s="195"/>
      <c r="Y510" s="195"/>
      <c r="Z510" s="195"/>
      <c r="AA510" s="195"/>
      <c r="AB510" s="195"/>
      <c r="AC510" s="42"/>
    </row>
    <row r="511" spans="1:29" x14ac:dyDescent="0.25">
      <c r="A511" s="94" t="s">
        <v>2304</v>
      </c>
      <c r="B511" s="195">
        <v>0.61212516297262065</v>
      </c>
      <c r="C511" s="195">
        <v>0.15710560625814862</v>
      </c>
      <c r="D511" s="195">
        <v>0.1121251629726206</v>
      </c>
      <c r="E511" s="195">
        <v>0.11864406779661017</v>
      </c>
      <c r="F511" s="194">
        <v>1</v>
      </c>
      <c r="G511" s="196">
        <v>1534</v>
      </c>
      <c r="H511" s="195">
        <v>0.11180758017492712</v>
      </c>
      <c r="M511" s="195">
        <v>0.58699999999999997</v>
      </c>
      <c r="N511" s="195">
        <v>0.63600000000000001</v>
      </c>
      <c r="O511" s="195">
        <v>0.14000000000000001</v>
      </c>
      <c r="P511" s="195">
        <v>0.17599999999999999</v>
      </c>
      <c r="Q511" s="195">
        <v>9.7000000000000003E-2</v>
      </c>
      <c r="R511" s="195">
        <v>0.129</v>
      </c>
      <c r="S511" s="195">
        <v>0.10299999999999999</v>
      </c>
      <c r="T511" s="195">
        <v>0.13600000000000001</v>
      </c>
      <c r="U511" s="195"/>
      <c r="V511" s="195"/>
      <c r="W511" s="195"/>
      <c r="X511" s="195"/>
      <c r="Y511" s="195"/>
      <c r="Z511" s="195"/>
      <c r="AA511" s="195"/>
      <c r="AB511" s="195"/>
      <c r="AC511" s="42"/>
    </row>
    <row r="512" spans="1:29" x14ac:dyDescent="0.25">
      <c r="A512" s="94" t="s">
        <v>1532</v>
      </c>
      <c r="B512" s="195">
        <v>0.59740259740259738</v>
      </c>
      <c r="C512" s="195">
        <v>0.23376623376623376</v>
      </c>
      <c r="D512" s="195">
        <v>5.1948051948051951E-2</v>
      </c>
      <c r="E512" s="195">
        <v>0.11688311688311688</v>
      </c>
      <c r="F512" s="194">
        <v>1</v>
      </c>
      <c r="G512" s="196">
        <v>154</v>
      </c>
      <c r="H512" s="195">
        <v>0.18377088305489261</v>
      </c>
      <c r="M512" s="195">
        <v>0.51800000000000002</v>
      </c>
      <c r="N512" s="195">
        <v>0.67200000000000004</v>
      </c>
      <c r="O512" s="195">
        <v>0.17399999999999999</v>
      </c>
      <c r="P512" s="195">
        <v>0.307</v>
      </c>
      <c r="Q512" s="195">
        <v>2.7E-2</v>
      </c>
      <c r="R512" s="195">
        <v>9.9000000000000005E-2</v>
      </c>
      <c r="S512" s="195">
        <v>7.4999999999999997E-2</v>
      </c>
      <c r="T512" s="195">
        <v>0.17699999999999999</v>
      </c>
      <c r="U512" s="195"/>
      <c r="V512" s="195"/>
      <c r="W512" s="195"/>
      <c r="X512" s="195"/>
      <c r="Y512" s="195"/>
      <c r="Z512" s="195"/>
      <c r="AA512" s="195"/>
      <c r="AB512" s="195"/>
      <c r="AC512" s="42"/>
    </row>
    <row r="513" spans="1:29" x14ac:dyDescent="0.25">
      <c r="A513" s="94" t="s">
        <v>1575</v>
      </c>
      <c r="B513" s="195">
        <v>0.36102236421725242</v>
      </c>
      <c r="C513" s="195">
        <v>0.29073482428115016</v>
      </c>
      <c r="D513" s="195">
        <v>0.15015974440894569</v>
      </c>
      <c r="E513" s="195">
        <v>0.19808306709265175</v>
      </c>
      <c r="F513" s="194">
        <v>1</v>
      </c>
      <c r="G513" s="196">
        <v>313</v>
      </c>
      <c r="H513" s="195">
        <v>0.21394395078605605</v>
      </c>
      <c r="M513" s="195">
        <v>0.31</v>
      </c>
      <c r="N513" s="195">
        <v>0.41599999999999998</v>
      </c>
      <c r="O513" s="195">
        <v>0.24299999999999999</v>
      </c>
      <c r="P513" s="195">
        <v>0.34300000000000003</v>
      </c>
      <c r="Q513" s="195">
        <v>0.115</v>
      </c>
      <c r="R513" s="195">
        <v>0.19400000000000001</v>
      </c>
      <c r="S513" s="195">
        <v>0.158</v>
      </c>
      <c r="T513" s="195">
        <v>0.246</v>
      </c>
      <c r="U513" s="195"/>
      <c r="V513" s="195"/>
      <c r="W513" s="195"/>
      <c r="X513" s="195"/>
      <c r="Y513" s="195"/>
      <c r="Z513" s="195"/>
      <c r="AA513" s="195"/>
      <c r="AB513" s="195"/>
      <c r="AC513" s="42"/>
    </row>
    <row r="514" spans="1:29" x14ac:dyDescent="0.25">
      <c r="A514" s="94" t="s">
        <v>1618</v>
      </c>
      <c r="B514" s="195">
        <v>0.5</v>
      </c>
      <c r="C514" s="195">
        <v>0.33333333333333331</v>
      </c>
      <c r="D514" s="195">
        <v>7.8125E-3</v>
      </c>
      <c r="E514" s="195">
        <v>0.15885416666666666</v>
      </c>
      <c r="F514" s="194">
        <v>1</v>
      </c>
      <c r="G514" s="196">
        <v>384</v>
      </c>
      <c r="H514" s="195">
        <v>0.21476510067114093</v>
      </c>
      <c r="M514" s="195">
        <v>0.45</v>
      </c>
      <c r="N514" s="195">
        <v>0.55000000000000004</v>
      </c>
      <c r="O514" s="195">
        <v>0.28799999999999998</v>
      </c>
      <c r="P514" s="195">
        <v>0.38200000000000001</v>
      </c>
      <c r="Q514" s="195">
        <v>3.0000000000000001E-3</v>
      </c>
      <c r="R514" s="195">
        <v>2.3E-2</v>
      </c>
      <c r="S514" s="195">
        <v>0.126</v>
      </c>
      <c r="T514" s="195">
        <v>0.19900000000000001</v>
      </c>
      <c r="U514" s="195"/>
      <c r="V514" s="195"/>
      <c r="W514" s="195"/>
      <c r="X514" s="195"/>
      <c r="Y514" s="195"/>
      <c r="Z514" s="195"/>
      <c r="AA514" s="195"/>
      <c r="AB514" s="195"/>
      <c r="AC514" s="42"/>
    </row>
    <row r="515" spans="1:29" x14ac:dyDescent="0.25">
      <c r="A515" s="94" t="s">
        <v>1661</v>
      </c>
      <c r="B515" s="195">
        <v>0.40579710144927539</v>
      </c>
      <c r="C515" s="195">
        <v>0.34782608695652173</v>
      </c>
      <c r="D515" s="195">
        <v>5.0724637681159424E-2</v>
      </c>
      <c r="E515" s="195">
        <v>0.19565217391304349</v>
      </c>
      <c r="F515" s="194">
        <v>1</v>
      </c>
      <c r="G515" s="196">
        <v>138</v>
      </c>
      <c r="H515" s="195">
        <v>0.24511545293072823</v>
      </c>
      <c r="M515" s="195">
        <v>0.32700000000000001</v>
      </c>
      <c r="N515" s="195">
        <v>0.48899999999999999</v>
      </c>
      <c r="O515" s="195">
        <v>0.27300000000000002</v>
      </c>
      <c r="P515" s="195">
        <v>0.43</v>
      </c>
      <c r="Q515" s="195">
        <v>2.5000000000000001E-2</v>
      </c>
      <c r="R515" s="195">
        <v>0.10100000000000001</v>
      </c>
      <c r="S515" s="195">
        <v>0.13800000000000001</v>
      </c>
      <c r="T515" s="195">
        <v>0.27</v>
      </c>
      <c r="U515" s="195"/>
      <c r="V515" s="195"/>
      <c r="W515" s="195"/>
      <c r="X515" s="195"/>
      <c r="Y515" s="195"/>
      <c r="Z515" s="195"/>
      <c r="AA515" s="195"/>
      <c r="AB515" s="195"/>
      <c r="AC515" s="42"/>
    </row>
    <row r="516" spans="1:29" x14ac:dyDescent="0.25">
      <c r="A516" s="94" t="s">
        <v>1704</v>
      </c>
      <c r="B516" s="195">
        <v>0.66949152542372881</v>
      </c>
      <c r="C516" s="195">
        <v>0.13559322033898305</v>
      </c>
      <c r="D516" s="195">
        <v>3.3898305084745763E-2</v>
      </c>
      <c r="E516" s="195">
        <v>0.16101694915254236</v>
      </c>
      <c r="F516" s="194">
        <v>1</v>
      </c>
      <c r="G516" s="196">
        <v>118</v>
      </c>
      <c r="H516" s="195">
        <v>0.20701754385964913</v>
      </c>
      <c r="M516" s="195">
        <v>0.57999999999999996</v>
      </c>
      <c r="N516" s="195">
        <v>0.748</v>
      </c>
      <c r="O516" s="195">
        <v>8.5000000000000006E-2</v>
      </c>
      <c r="P516" s="195">
        <v>0.20899999999999999</v>
      </c>
      <c r="Q516" s="195">
        <v>1.2999999999999999E-2</v>
      </c>
      <c r="R516" s="195">
        <v>8.4000000000000005E-2</v>
      </c>
      <c r="S516" s="195">
        <v>0.106</v>
      </c>
      <c r="T516" s="195">
        <v>0.23799999999999999</v>
      </c>
      <c r="U516" s="195"/>
      <c r="V516" s="195"/>
      <c r="W516" s="195"/>
      <c r="X516" s="195"/>
      <c r="Y516" s="195"/>
      <c r="Z516" s="195"/>
      <c r="AA516" s="195"/>
      <c r="AB516" s="195"/>
      <c r="AC516" s="42"/>
    </row>
    <row r="517" spans="1:29" x14ac:dyDescent="0.25">
      <c r="A517" s="94" t="s">
        <v>1747</v>
      </c>
      <c r="B517" s="195">
        <v>0.51428571428571423</v>
      </c>
      <c r="C517" s="195">
        <v>0.2857142857142857</v>
      </c>
      <c r="D517" s="195">
        <v>2.8571428571428571E-2</v>
      </c>
      <c r="E517" s="195">
        <v>0.17142857142857143</v>
      </c>
      <c r="F517" s="194">
        <v>1</v>
      </c>
      <c r="G517" s="196">
        <v>105</v>
      </c>
      <c r="H517" s="195">
        <v>0.17918088737201365</v>
      </c>
      <c r="M517" s="195">
        <v>0.42</v>
      </c>
      <c r="N517" s="195">
        <v>0.60799999999999998</v>
      </c>
      <c r="O517" s="195">
        <v>0.20799999999999999</v>
      </c>
      <c r="P517" s="195">
        <v>0.378</v>
      </c>
      <c r="Q517" s="195">
        <v>0.01</v>
      </c>
      <c r="R517" s="195">
        <v>8.1000000000000003E-2</v>
      </c>
      <c r="S517" s="195">
        <v>0.111</v>
      </c>
      <c r="T517" s="195">
        <v>0.255</v>
      </c>
      <c r="U517" s="195"/>
      <c r="V517" s="195"/>
      <c r="W517" s="195"/>
      <c r="X517" s="195"/>
      <c r="Y517" s="195"/>
      <c r="Z517" s="195"/>
      <c r="AA517" s="195"/>
      <c r="AB517" s="195"/>
      <c r="AC517" s="42"/>
    </row>
    <row r="518" spans="1:29" x14ac:dyDescent="0.25">
      <c r="A518" s="94" t="s">
        <v>1790</v>
      </c>
      <c r="B518" s="195">
        <v>0.65968586387434558</v>
      </c>
      <c r="C518" s="195">
        <v>0.13089005235602094</v>
      </c>
      <c r="D518" s="195">
        <v>3.1413612565445025E-2</v>
      </c>
      <c r="E518" s="195">
        <v>0.17801047120418848</v>
      </c>
      <c r="F518" s="194">
        <v>1</v>
      </c>
      <c r="G518" s="196">
        <v>191</v>
      </c>
      <c r="H518" s="195">
        <v>0.23151515151515151</v>
      </c>
      <c r="M518" s="195">
        <v>0.59</v>
      </c>
      <c r="N518" s="195">
        <v>0.72299999999999998</v>
      </c>
      <c r="O518" s="195">
        <v>0.09</v>
      </c>
      <c r="P518" s="195">
        <v>0.186</v>
      </c>
      <c r="Q518" s="195">
        <v>1.4E-2</v>
      </c>
      <c r="R518" s="195">
        <v>6.7000000000000004E-2</v>
      </c>
      <c r="S518" s="195">
        <v>0.13</v>
      </c>
      <c r="T518" s="195">
        <v>0.23799999999999999</v>
      </c>
      <c r="U518" s="195"/>
      <c r="V518" s="195"/>
      <c r="W518" s="195"/>
      <c r="X518" s="195"/>
      <c r="Y518" s="195"/>
      <c r="Z518" s="195"/>
      <c r="AA518" s="195"/>
      <c r="AB518" s="195"/>
      <c r="AC518" s="42"/>
    </row>
    <row r="519" spans="1:29" x14ac:dyDescent="0.25">
      <c r="A519" s="94" t="s">
        <v>1833</v>
      </c>
      <c r="B519" s="195">
        <v>0.74637681159420288</v>
      </c>
      <c r="C519" s="195">
        <v>2.8985507246376812E-2</v>
      </c>
      <c r="D519" s="195">
        <v>1.4492753623188406E-2</v>
      </c>
      <c r="E519" s="195">
        <v>0.21014492753623187</v>
      </c>
      <c r="F519" s="194">
        <v>1</v>
      </c>
      <c r="G519" s="196">
        <v>138</v>
      </c>
      <c r="H519" s="195">
        <v>0.18852459016393441</v>
      </c>
      <c r="M519" s="195">
        <v>0.66800000000000004</v>
      </c>
      <c r="N519" s="195">
        <v>0.81200000000000006</v>
      </c>
      <c r="O519" s="195">
        <v>1.0999999999999999E-2</v>
      </c>
      <c r="P519" s="195">
        <v>7.1999999999999995E-2</v>
      </c>
      <c r="Q519" s="195">
        <v>4.0000000000000001E-3</v>
      </c>
      <c r="R519" s="195">
        <v>5.0999999999999997E-2</v>
      </c>
      <c r="S519" s="195">
        <v>0.15</v>
      </c>
      <c r="T519" s="195">
        <v>0.28599999999999998</v>
      </c>
      <c r="U519" s="195"/>
      <c r="V519" s="195"/>
      <c r="W519" s="195"/>
      <c r="X519" s="195"/>
      <c r="Y519" s="195"/>
      <c r="Z519" s="195"/>
      <c r="AA519" s="195"/>
      <c r="AB519" s="195"/>
      <c r="AC519" s="42"/>
    </row>
    <row r="520" spans="1:29" x14ac:dyDescent="0.25">
      <c r="A520" s="94" t="s">
        <v>1876</v>
      </c>
      <c r="B520" s="195">
        <v>0.77058823529411768</v>
      </c>
      <c r="C520" s="195">
        <v>4.1176470588235294E-2</v>
      </c>
      <c r="D520" s="195">
        <v>2.9411764705882353E-2</v>
      </c>
      <c r="E520" s="195">
        <v>0.1588235294117647</v>
      </c>
      <c r="F520" s="194">
        <v>1</v>
      </c>
      <c r="G520" s="196">
        <v>170</v>
      </c>
      <c r="H520" s="195">
        <v>0.19187358916478556</v>
      </c>
      <c r="M520" s="195">
        <v>0.70199999999999996</v>
      </c>
      <c r="N520" s="195">
        <v>0.82699999999999996</v>
      </c>
      <c r="O520" s="195">
        <v>0.02</v>
      </c>
      <c r="P520" s="195">
        <v>8.3000000000000004E-2</v>
      </c>
      <c r="Q520" s="195">
        <v>1.2999999999999999E-2</v>
      </c>
      <c r="R520" s="195">
        <v>6.7000000000000004E-2</v>
      </c>
      <c r="S520" s="195">
        <v>0.112</v>
      </c>
      <c r="T520" s="195">
        <v>0.221</v>
      </c>
      <c r="U520" s="195"/>
      <c r="V520" s="195"/>
      <c r="W520" s="195"/>
      <c r="X520" s="195"/>
      <c r="Y520" s="195"/>
      <c r="Z520" s="195"/>
      <c r="AA520" s="195"/>
      <c r="AB520" s="195"/>
      <c r="AC520" s="42"/>
    </row>
    <row r="521" spans="1:29" x14ac:dyDescent="0.25">
      <c r="A521" s="94" t="s">
        <v>1919</v>
      </c>
      <c r="B521" s="195">
        <v>0.43560606060606061</v>
      </c>
      <c r="C521" s="195">
        <v>0.31060606060606061</v>
      </c>
      <c r="D521" s="195">
        <v>7.1969696969696975E-2</v>
      </c>
      <c r="E521" s="195">
        <v>0.18181818181818182</v>
      </c>
      <c r="F521" s="194">
        <v>1</v>
      </c>
      <c r="G521" s="196">
        <v>264</v>
      </c>
      <c r="H521" s="195">
        <v>0.20512820512820512</v>
      </c>
      <c r="M521" s="195">
        <v>0.377</v>
      </c>
      <c r="N521" s="195">
        <v>0.496</v>
      </c>
      <c r="O521" s="195">
        <v>0.25800000000000001</v>
      </c>
      <c r="P521" s="195">
        <v>0.36899999999999999</v>
      </c>
      <c r="Q521" s="195">
        <v>4.7E-2</v>
      </c>
      <c r="R521" s="195">
        <v>0.11</v>
      </c>
      <c r="S521" s="195">
        <v>0.14000000000000001</v>
      </c>
      <c r="T521" s="195">
        <v>0.23300000000000001</v>
      </c>
      <c r="U521" s="195"/>
      <c r="V521" s="195"/>
      <c r="W521" s="195"/>
      <c r="X521" s="195"/>
      <c r="Y521" s="195"/>
      <c r="Z521" s="195"/>
      <c r="AA521" s="195"/>
      <c r="AB521" s="195"/>
      <c r="AC521" s="42"/>
    </row>
    <row r="522" spans="1:29" x14ac:dyDescent="0.25">
      <c r="A522" s="94" t="s">
        <v>1962</v>
      </c>
      <c r="B522" s="195">
        <v>0.29729729729729731</v>
      </c>
      <c r="C522" s="195">
        <v>0.58783783783783783</v>
      </c>
      <c r="D522" s="195" t="s">
        <v>143</v>
      </c>
      <c r="E522" s="195">
        <v>0.11486486486486487</v>
      </c>
      <c r="F522" s="194">
        <v>1</v>
      </c>
      <c r="G522" s="196">
        <v>148</v>
      </c>
      <c r="H522" s="195">
        <v>0.17896009673518742</v>
      </c>
      <c r="M522" s="195">
        <v>0.23</v>
      </c>
      <c r="N522" s="195">
        <v>0.375</v>
      </c>
      <c r="O522" s="195">
        <v>0.50700000000000001</v>
      </c>
      <c r="P522" s="195">
        <v>0.66400000000000003</v>
      </c>
      <c r="Q522" s="195" t="s">
        <v>143</v>
      </c>
      <c r="R522" s="195" t="s">
        <v>143</v>
      </c>
      <c r="S522" s="195">
        <v>7.2999999999999995E-2</v>
      </c>
      <c r="T522" s="195">
        <v>0.17599999999999999</v>
      </c>
      <c r="U522" s="195"/>
      <c r="V522" s="195"/>
      <c r="W522" s="195"/>
      <c r="X522" s="195"/>
      <c r="Y522" s="195"/>
      <c r="Z522" s="195"/>
      <c r="AA522" s="195"/>
      <c r="AB522" s="195"/>
      <c r="AC522" s="42"/>
    </row>
    <row r="523" spans="1:29" x14ac:dyDescent="0.25">
      <c r="A523" s="94" t="s">
        <v>2005</v>
      </c>
      <c r="B523" s="195">
        <v>0.50710900473933651</v>
      </c>
      <c r="C523" s="195">
        <v>0.33175355450236965</v>
      </c>
      <c r="D523" s="195">
        <v>1.8957345971563982E-2</v>
      </c>
      <c r="E523" s="195">
        <v>0.14218009478672985</v>
      </c>
      <c r="F523" s="194">
        <v>1</v>
      </c>
      <c r="G523" s="196">
        <v>211</v>
      </c>
      <c r="H523" s="195">
        <v>0.18284228769497402</v>
      </c>
      <c r="M523" s="195">
        <v>0.44</v>
      </c>
      <c r="N523" s="195">
        <v>0.57399999999999995</v>
      </c>
      <c r="O523" s="195">
        <v>0.27200000000000002</v>
      </c>
      <c r="P523" s="195">
        <v>0.39800000000000002</v>
      </c>
      <c r="Q523" s="195">
        <v>7.0000000000000001E-3</v>
      </c>
      <c r="R523" s="195">
        <v>4.8000000000000001E-2</v>
      </c>
      <c r="S523" s="195">
        <v>0.10100000000000001</v>
      </c>
      <c r="T523" s="195">
        <v>0.19600000000000001</v>
      </c>
      <c r="U523" s="195"/>
      <c r="V523" s="195"/>
      <c r="W523" s="195"/>
      <c r="X523" s="195"/>
      <c r="Y523" s="195"/>
      <c r="Z523" s="195"/>
      <c r="AA523" s="195"/>
      <c r="AB523" s="195"/>
      <c r="AC523" s="42"/>
    </row>
    <row r="524" spans="1:29" x14ac:dyDescent="0.25">
      <c r="A524" s="94" t="s">
        <v>2091</v>
      </c>
      <c r="B524" s="195">
        <v>0.42307692307692307</v>
      </c>
      <c r="C524" s="195">
        <v>0.25641025641025639</v>
      </c>
      <c r="D524" s="195">
        <v>0.13461538461538461</v>
      </c>
      <c r="E524" s="195">
        <v>0.1858974358974359</v>
      </c>
      <c r="F524" s="194">
        <v>1</v>
      </c>
      <c r="G524" s="196">
        <v>156</v>
      </c>
      <c r="H524" s="195">
        <v>0.23493975903614459</v>
      </c>
      <c r="M524" s="195">
        <v>0.34799999999999998</v>
      </c>
      <c r="N524" s="195">
        <v>0.502</v>
      </c>
      <c r="O524" s="195">
        <v>0.19400000000000001</v>
      </c>
      <c r="P524" s="195">
        <v>0.33</v>
      </c>
      <c r="Q524" s="195">
        <v>0.09</v>
      </c>
      <c r="R524" s="195">
        <v>0.19700000000000001</v>
      </c>
      <c r="S524" s="195">
        <v>0.13300000000000001</v>
      </c>
      <c r="T524" s="195">
        <v>0.254</v>
      </c>
      <c r="U524" s="195"/>
      <c r="V524" s="195"/>
      <c r="W524" s="195"/>
      <c r="X524" s="195"/>
      <c r="Y524" s="195"/>
      <c r="Z524" s="195"/>
      <c r="AA524" s="195"/>
      <c r="AB524" s="195"/>
      <c r="AC524" s="42"/>
    </row>
    <row r="525" spans="1:29" x14ac:dyDescent="0.25">
      <c r="A525" s="94" t="s">
        <v>2134</v>
      </c>
      <c r="B525" s="195">
        <v>0.5714285714285714</v>
      </c>
      <c r="C525" s="195">
        <v>0.20571428571428571</v>
      </c>
      <c r="D525" s="195">
        <v>5.7142857142857141E-2</v>
      </c>
      <c r="E525" s="195">
        <v>0.1657142857142857</v>
      </c>
      <c r="F525" s="194">
        <v>1</v>
      </c>
      <c r="G525" s="196">
        <v>175</v>
      </c>
      <c r="H525" s="195">
        <v>0.20301624129930396</v>
      </c>
      <c r="M525" s="195">
        <v>0.497</v>
      </c>
      <c r="N525" s="195">
        <v>0.64200000000000002</v>
      </c>
      <c r="O525" s="195">
        <v>0.152</v>
      </c>
      <c r="P525" s="195">
        <v>0.27200000000000002</v>
      </c>
      <c r="Q525" s="195">
        <v>3.1E-2</v>
      </c>
      <c r="R525" s="195">
        <v>0.10199999999999999</v>
      </c>
      <c r="S525" s="195">
        <v>0.11799999999999999</v>
      </c>
      <c r="T525" s="195">
        <v>0.22800000000000001</v>
      </c>
      <c r="U525" s="195"/>
      <c r="V525" s="195"/>
      <c r="W525" s="195"/>
      <c r="X525" s="195"/>
      <c r="Y525" s="195"/>
      <c r="Z525" s="195"/>
      <c r="AA525" s="195"/>
      <c r="AB525" s="195"/>
      <c r="AC525" s="42"/>
    </row>
    <row r="526" spans="1:29" x14ac:dyDescent="0.25">
      <c r="A526" s="94" t="s">
        <v>2177</v>
      </c>
      <c r="B526" s="195">
        <v>0.43055555555555558</v>
      </c>
      <c r="C526" s="195">
        <v>0.2361111111111111</v>
      </c>
      <c r="D526" s="195">
        <v>1.3888888888888888E-2</v>
      </c>
      <c r="E526" s="195">
        <v>0.31944444444444442</v>
      </c>
      <c r="F526" s="194">
        <v>1</v>
      </c>
      <c r="G526" s="196">
        <v>144</v>
      </c>
      <c r="H526" s="195">
        <v>0.16252821670428894</v>
      </c>
      <c r="M526" s="195">
        <v>0.35299999999999998</v>
      </c>
      <c r="N526" s="195">
        <v>0.51200000000000001</v>
      </c>
      <c r="O526" s="195">
        <v>0.17399999999999999</v>
      </c>
      <c r="P526" s="195">
        <v>0.312</v>
      </c>
      <c r="Q526" s="195">
        <v>4.0000000000000001E-3</v>
      </c>
      <c r="R526" s="195">
        <v>4.9000000000000002E-2</v>
      </c>
      <c r="S526" s="195">
        <v>0.249</v>
      </c>
      <c r="T526" s="195">
        <v>0.39900000000000002</v>
      </c>
      <c r="U526" s="195"/>
      <c r="V526" s="195"/>
      <c r="W526" s="195"/>
      <c r="X526" s="195"/>
      <c r="Y526" s="195"/>
      <c r="Z526" s="195"/>
      <c r="AA526" s="195"/>
      <c r="AB526" s="195"/>
      <c r="AC526" s="42"/>
    </row>
    <row r="527" spans="1:29" x14ac:dyDescent="0.25">
      <c r="A527" s="94" t="s">
        <v>2220</v>
      </c>
      <c r="B527" s="195">
        <v>0.46195652173913043</v>
      </c>
      <c r="C527" s="195">
        <v>0.35869565217391303</v>
      </c>
      <c r="D527" s="195">
        <v>4.3478260869565216E-2</v>
      </c>
      <c r="E527" s="195">
        <v>0.1358695652173913</v>
      </c>
      <c r="F527" s="194">
        <v>1</v>
      </c>
      <c r="G527" s="196">
        <v>184</v>
      </c>
      <c r="H527" s="195">
        <v>0.19679144385026737</v>
      </c>
      <c r="M527" s="195">
        <v>0.39100000000000001</v>
      </c>
      <c r="N527" s="195">
        <v>0.53400000000000003</v>
      </c>
      <c r="O527" s="195">
        <v>0.29299999999999998</v>
      </c>
      <c r="P527" s="195">
        <v>0.43</v>
      </c>
      <c r="Q527" s="195">
        <v>2.1999999999999999E-2</v>
      </c>
      <c r="R527" s="195">
        <v>8.3000000000000004E-2</v>
      </c>
      <c r="S527" s="195">
        <v>9.4E-2</v>
      </c>
      <c r="T527" s="195">
        <v>0.193</v>
      </c>
      <c r="U527" s="195"/>
      <c r="V527" s="195"/>
      <c r="W527" s="195"/>
      <c r="X527" s="195"/>
      <c r="Y527" s="195"/>
      <c r="Z527" s="195"/>
      <c r="AA527" s="195"/>
      <c r="AB527" s="195"/>
      <c r="AC527" s="42"/>
    </row>
    <row r="528" spans="1:29" x14ac:dyDescent="0.25">
      <c r="A528" s="94" t="s">
        <v>2263</v>
      </c>
      <c r="B528" s="195">
        <v>0.55623100303951367</v>
      </c>
      <c r="C528" s="195">
        <v>0.27051671732522797</v>
      </c>
      <c r="D528" s="195">
        <v>3.0395136778115502E-2</v>
      </c>
      <c r="E528" s="195">
        <v>0.14285714285714285</v>
      </c>
      <c r="F528" s="194">
        <v>1</v>
      </c>
      <c r="G528" s="196">
        <v>329</v>
      </c>
      <c r="H528" s="195">
        <v>0.19139034322280396</v>
      </c>
      <c r="M528" s="195">
        <v>0.502</v>
      </c>
      <c r="N528" s="195">
        <v>0.60899999999999999</v>
      </c>
      <c r="O528" s="195">
        <v>0.22500000000000001</v>
      </c>
      <c r="P528" s="195">
        <v>0.32100000000000001</v>
      </c>
      <c r="Q528" s="195">
        <v>1.7000000000000001E-2</v>
      </c>
      <c r="R528" s="195">
        <v>5.5E-2</v>
      </c>
      <c r="S528" s="195">
        <v>0.109</v>
      </c>
      <c r="T528" s="195">
        <v>0.185</v>
      </c>
      <c r="U528" s="195"/>
      <c r="V528" s="195"/>
      <c r="W528" s="195"/>
      <c r="X528" s="195"/>
      <c r="Y528" s="195"/>
      <c r="Z528" s="195"/>
      <c r="AA528" s="195"/>
      <c r="AB528" s="195"/>
      <c r="AC528" s="42"/>
    </row>
    <row r="529" spans="1:29" x14ac:dyDescent="0.25">
      <c r="A529" s="94" t="s">
        <v>2306</v>
      </c>
      <c r="B529" s="195">
        <v>0.55067567567567566</v>
      </c>
      <c r="C529" s="195">
        <v>0.23310810810810811</v>
      </c>
      <c r="D529" s="195">
        <v>4.0540540540540543E-2</v>
      </c>
      <c r="E529" s="195">
        <v>0.17567567567567569</v>
      </c>
      <c r="F529" s="194">
        <v>1</v>
      </c>
      <c r="G529" s="196">
        <v>296</v>
      </c>
      <c r="H529" s="195">
        <v>0.30801248699271594</v>
      </c>
      <c r="M529" s="195">
        <v>0.49399999999999999</v>
      </c>
      <c r="N529" s="195">
        <v>0.60599999999999998</v>
      </c>
      <c r="O529" s="195">
        <v>0.189</v>
      </c>
      <c r="P529" s="195">
        <v>0.28499999999999998</v>
      </c>
      <c r="Q529" s="195">
        <v>2.3E-2</v>
      </c>
      <c r="R529" s="195">
        <v>7.0000000000000007E-2</v>
      </c>
      <c r="S529" s="195">
        <v>0.13700000000000001</v>
      </c>
      <c r="T529" s="195">
        <v>0.223</v>
      </c>
      <c r="U529" s="195"/>
      <c r="V529" s="195"/>
      <c r="W529" s="195"/>
      <c r="X529" s="195"/>
      <c r="Y529" s="195"/>
      <c r="Z529" s="195"/>
      <c r="AA529" s="195"/>
      <c r="AB529" s="195"/>
      <c r="AC529" s="42"/>
    </row>
    <row r="530" spans="1:29" x14ac:dyDescent="0.25">
      <c r="A530" s="94" t="s">
        <v>1533</v>
      </c>
      <c r="B530" s="195">
        <v>0.6063618290258449</v>
      </c>
      <c r="C530" s="195">
        <v>0.28528827037773358</v>
      </c>
      <c r="D530" s="195">
        <v>5.4671968190854868E-2</v>
      </c>
      <c r="E530" s="195">
        <v>5.3677932405566599E-2</v>
      </c>
      <c r="F530" s="194">
        <v>1</v>
      </c>
      <c r="G530" s="196">
        <v>1006</v>
      </c>
      <c r="H530" s="195">
        <v>0.32619974059662776</v>
      </c>
      <c r="M530" s="195">
        <v>0.57599999999999996</v>
      </c>
      <c r="N530" s="195">
        <v>0.63600000000000001</v>
      </c>
      <c r="O530" s="195">
        <v>0.25800000000000001</v>
      </c>
      <c r="P530" s="195">
        <v>0.314</v>
      </c>
      <c r="Q530" s="195">
        <v>4.2000000000000003E-2</v>
      </c>
      <c r="R530" s="195">
        <v>7.0000000000000007E-2</v>
      </c>
      <c r="S530" s="195">
        <v>4.1000000000000002E-2</v>
      </c>
      <c r="T530" s="195">
        <v>6.9000000000000006E-2</v>
      </c>
      <c r="U530" s="195"/>
      <c r="V530" s="195"/>
      <c r="W530" s="195"/>
      <c r="X530" s="195"/>
      <c r="Y530" s="195"/>
      <c r="Z530" s="195"/>
      <c r="AA530" s="195"/>
      <c r="AB530" s="195"/>
      <c r="AC530" s="42"/>
    </row>
    <row r="531" spans="1:29" x14ac:dyDescent="0.25">
      <c r="A531" s="94" t="s">
        <v>1576</v>
      </c>
      <c r="B531" s="195">
        <v>0.47009202453987731</v>
      </c>
      <c r="C531" s="195">
        <v>0.27607361963190186</v>
      </c>
      <c r="D531" s="195">
        <v>0.14340490797546013</v>
      </c>
      <c r="E531" s="195">
        <v>0.11042944785276074</v>
      </c>
      <c r="F531" s="194">
        <v>1</v>
      </c>
      <c r="G531" s="196">
        <v>1304</v>
      </c>
      <c r="H531" s="195">
        <v>0.30346753548987665</v>
      </c>
      <c r="M531" s="195">
        <v>0.443</v>
      </c>
      <c r="N531" s="195">
        <v>0.497</v>
      </c>
      <c r="O531" s="195">
        <v>0.252</v>
      </c>
      <c r="P531" s="195">
        <v>0.30099999999999999</v>
      </c>
      <c r="Q531" s="195">
        <v>0.125</v>
      </c>
      <c r="R531" s="195">
        <v>0.16300000000000001</v>
      </c>
      <c r="S531" s="195">
        <v>9.5000000000000001E-2</v>
      </c>
      <c r="T531" s="195">
        <v>0.129</v>
      </c>
      <c r="U531" s="195"/>
      <c r="V531" s="195"/>
      <c r="W531" s="195"/>
      <c r="X531" s="195"/>
      <c r="Y531" s="195"/>
      <c r="Z531" s="195"/>
      <c r="AA531" s="195"/>
      <c r="AB531" s="195"/>
      <c r="AC531" s="42"/>
    </row>
    <row r="532" spans="1:29" x14ac:dyDescent="0.25">
      <c r="A532" s="94" t="s">
        <v>1619</v>
      </c>
      <c r="B532" s="195">
        <v>0.63460505104782372</v>
      </c>
      <c r="C532" s="195">
        <v>0.30897367006985493</v>
      </c>
      <c r="D532" s="195">
        <v>4.8361096184846852E-3</v>
      </c>
      <c r="E532" s="195">
        <v>5.1585169263836647E-2</v>
      </c>
      <c r="F532" s="194">
        <v>1</v>
      </c>
      <c r="G532" s="196">
        <v>1861</v>
      </c>
      <c r="H532" s="195">
        <v>0.31563772048846678</v>
      </c>
      <c r="M532" s="195">
        <v>0.61199999999999999</v>
      </c>
      <c r="N532" s="195">
        <v>0.65600000000000003</v>
      </c>
      <c r="O532" s="195">
        <v>0.28799999999999998</v>
      </c>
      <c r="P532" s="195">
        <v>0.33</v>
      </c>
      <c r="Q532" s="195">
        <v>3.0000000000000001E-3</v>
      </c>
      <c r="R532" s="195">
        <v>8.9999999999999993E-3</v>
      </c>
      <c r="S532" s="195">
        <v>4.2000000000000003E-2</v>
      </c>
      <c r="T532" s="195">
        <v>6.3E-2</v>
      </c>
      <c r="U532" s="195"/>
      <c r="V532" s="195"/>
      <c r="W532" s="195"/>
      <c r="X532" s="195"/>
      <c r="Y532" s="195"/>
      <c r="Z532" s="195"/>
      <c r="AA532" s="195"/>
      <c r="AB532" s="195"/>
      <c r="AC532" s="42"/>
    </row>
    <row r="533" spans="1:29" x14ac:dyDescent="0.25">
      <c r="A533" s="94" t="s">
        <v>1662</v>
      </c>
      <c r="B533" s="195">
        <v>0.47979797979797978</v>
      </c>
      <c r="C533" s="195">
        <v>0.32491582491582494</v>
      </c>
      <c r="D533" s="195">
        <v>0.10606060606060606</v>
      </c>
      <c r="E533" s="195">
        <v>8.9225589225589222E-2</v>
      </c>
      <c r="F533" s="194">
        <v>1</v>
      </c>
      <c r="G533" s="196">
        <v>594</v>
      </c>
      <c r="H533" s="195">
        <v>0.35590173756740562</v>
      </c>
      <c r="M533" s="195">
        <v>0.44</v>
      </c>
      <c r="N533" s="195">
        <v>0.52</v>
      </c>
      <c r="O533" s="195">
        <v>0.28799999999999998</v>
      </c>
      <c r="P533" s="195">
        <v>0.36399999999999999</v>
      </c>
      <c r="Q533" s="195">
        <v>8.4000000000000005E-2</v>
      </c>
      <c r="R533" s="195">
        <v>0.13300000000000001</v>
      </c>
      <c r="S533" s="195">
        <v>6.9000000000000006E-2</v>
      </c>
      <c r="T533" s="195">
        <v>0.115</v>
      </c>
      <c r="U533" s="195"/>
      <c r="V533" s="195"/>
      <c r="W533" s="195"/>
      <c r="X533" s="195"/>
      <c r="Y533" s="195"/>
      <c r="Z533" s="195"/>
      <c r="AA533" s="195"/>
      <c r="AB533" s="195"/>
      <c r="AC533" s="42"/>
    </row>
    <row r="534" spans="1:29" x14ac:dyDescent="0.25">
      <c r="A534" s="94" t="s">
        <v>1705</v>
      </c>
      <c r="B534" s="195">
        <v>0.79074446680080479</v>
      </c>
      <c r="C534" s="195">
        <v>0.1488933601609658</v>
      </c>
      <c r="D534" s="195">
        <v>8.0482897384305842E-3</v>
      </c>
      <c r="E534" s="195">
        <v>5.2313883299798795E-2</v>
      </c>
      <c r="F534" s="194">
        <v>1</v>
      </c>
      <c r="G534" s="196">
        <v>497</v>
      </c>
      <c r="H534" s="195">
        <v>0.3169642857142857</v>
      </c>
      <c r="M534" s="195">
        <v>0.753</v>
      </c>
      <c r="N534" s="195">
        <v>0.82399999999999995</v>
      </c>
      <c r="O534" s="195">
        <v>0.12</v>
      </c>
      <c r="P534" s="195">
        <v>0.183</v>
      </c>
      <c r="Q534" s="195">
        <v>3.0000000000000001E-3</v>
      </c>
      <c r="R534" s="195">
        <v>2.1000000000000001E-2</v>
      </c>
      <c r="S534" s="195">
        <v>3.5999999999999997E-2</v>
      </c>
      <c r="T534" s="195">
        <v>7.5999999999999998E-2</v>
      </c>
      <c r="U534" s="195"/>
      <c r="V534" s="195"/>
      <c r="W534" s="195"/>
      <c r="X534" s="195"/>
      <c r="Y534" s="195"/>
      <c r="Z534" s="195"/>
      <c r="AA534" s="195"/>
      <c r="AB534" s="195"/>
      <c r="AC534" s="42"/>
    </row>
    <row r="535" spans="1:29" x14ac:dyDescent="0.25">
      <c r="A535" s="94" t="s">
        <v>1748</v>
      </c>
      <c r="B535" s="195">
        <v>0.58883248730964466</v>
      </c>
      <c r="C535" s="195">
        <v>0.34010152284263961</v>
      </c>
      <c r="D535" s="195">
        <v>3.7225042301184431E-2</v>
      </c>
      <c r="E535" s="195">
        <v>3.3840947546531303E-2</v>
      </c>
      <c r="F535" s="194">
        <v>1</v>
      </c>
      <c r="G535" s="196">
        <v>591</v>
      </c>
      <c r="H535" s="195">
        <v>0.31945945945945947</v>
      </c>
      <c r="M535" s="195">
        <v>0.54900000000000004</v>
      </c>
      <c r="N535" s="195">
        <v>0.628</v>
      </c>
      <c r="O535" s="195">
        <v>0.30299999999999999</v>
      </c>
      <c r="P535" s="195">
        <v>0.379</v>
      </c>
      <c r="Q535" s="195">
        <v>2.5000000000000001E-2</v>
      </c>
      <c r="R535" s="195">
        <v>5.6000000000000001E-2</v>
      </c>
      <c r="S535" s="195">
        <v>2.1999999999999999E-2</v>
      </c>
      <c r="T535" s="195">
        <v>5.1999999999999998E-2</v>
      </c>
      <c r="U535" s="195"/>
      <c r="V535" s="195"/>
      <c r="W535" s="195"/>
      <c r="X535" s="195"/>
      <c r="Y535" s="195"/>
      <c r="Z535" s="195"/>
      <c r="AA535" s="195"/>
      <c r="AB535" s="195"/>
      <c r="AC535" s="42"/>
    </row>
    <row r="536" spans="1:29" x14ac:dyDescent="0.25">
      <c r="A536" s="94" t="s">
        <v>1791</v>
      </c>
      <c r="B536" s="195">
        <v>0.77613412228796841</v>
      </c>
      <c r="C536" s="195">
        <v>0.15187376725838264</v>
      </c>
      <c r="D536" s="195">
        <v>2.9585798816568046E-2</v>
      </c>
      <c r="E536" s="195">
        <v>4.2406311637080869E-2</v>
      </c>
      <c r="F536" s="194">
        <v>1</v>
      </c>
      <c r="G536" s="196">
        <v>1014</v>
      </c>
      <c r="H536" s="195">
        <v>0.3456032719836401</v>
      </c>
      <c r="M536" s="195">
        <v>0.749</v>
      </c>
      <c r="N536" s="195">
        <v>0.80100000000000005</v>
      </c>
      <c r="O536" s="195">
        <v>0.13100000000000001</v>
      </c>
      <c r="P536" s="195">
        <v>0.17499999999999999</v>
      </c>
      <c r="Q536" s="195">
        <v>2.1000000000000001E-2</v>
      </c>
      <c r="R536" s="195">
        <v>4.2000000000000003E-2</v>
      </c>
      <c r="S536" s="195">
        <v>3.2000000000000001E-2</v>
      </c>
      <c r="T536" s="195">
        <v>5.7000000000000002E-2</v>
      </c>
      <c r="U536" s="195"/>
      <c r="V536" s="195"/>
      <c r="W536" s="195"/>
      <c r="X536" s="195"/>
      <c r="Y536" s="195"/>
      <c r="Z536" s="195"/>
      <c r="AA536" s="195"/>
      <c r="AB536" s="195"/>
      <c r="AC536" s="42"/>
    </row>
    <row r="537" spans="1:29" x14ac:dyDescent="0.25">
      <c r="A537" s="94" t="s">
        <v>1834</v>
      </c>
      <c r="B537" s="195">
        <v>0.88790233074361824</v>
      </c>
      <c r="C537" s="195">
        <v>1.9977802441731411E-2</v>
      </c>
      <c r="D537" s="195">
        <v>1.8867924528301886E-2</v>
      </c>
      <c r="E537" s="195">
        <v>7.3251942286348501E-2</v>
      </c>
      <c r="F537" s="194">
        <v>1</v>
      </c>
      <c r="G537" s="196">
        <v>901</v>
      </c>
      <c r="H537" s="195">
        <v>0.37682977833542453</v>
      </c>
      <c r="M537" s="195">
        <v>0.86599999999999999</v>
      </c>
      <c r="N537" s="195">
        <v>0.90700000000000003</v>
      </c>
      <c r="O537" s="195">
        <v>1.2999999999999999E-2</v>
      </c>
      <c r="P537" s="195">
        <v>3.1E-2</v>
      </c>
      <c r="Q537" s="195">
        <v>1.2E-2</v>
      </c>
      <c r="R537" s="195">
        <v>0.03</v>
      </c>
      <c r="S537" s="195">
        <v>5.8000000000000003E-2</v>
      </c>
      <c r="T537" s="195">
        <v>9.1999999999999998E-2</v>
      </c>
      <c r="U537" s="195"/>
      <c r="V537" s="195"/>
      <c r="W537" s="195"/>
      <c r="X537" s="195"/>
      <c r="Y537" s="195"/>
      <c r="Z537" s="195"/>
      <c r="AA537" s="195"/>
      <c r="AB537" s="195"/>
      <c r="AC537" s="42"/>
    </row>
    <row r="538" spans="1:29" x14ac:dyDescent="0.25">
      <c r="A538" s="94" t="s">
        <v>1877</v>
      </c>
      <c r="B538" s="195">
        <v>0.88831835686777916</v>
      </c>
      <c r="C538" s="195">
        <v>5.0064184852374842E-2</v>
      </c>
      <c r="D538" s="195">
        <v>1.0269576379974325E-2</v>
      </c>
      <c r="E538" s="195">
        <v>5.1347881899871634E-2</v>
      </c>
      <c r="F538" s="194">
        <v>1</v>
      </c>
      <c r="G538" s="196">
        <v>779</v>
      </c>
      <c r="H538" s="195">
        <v>0.3326216908625107</v>
      </c>
      <c r="M538" s="195">
        <v>0.86399999999999999</v>
      </c>
      <c r="N538" s="195">
        <v>0.90900000000000003</v>
      </c>
      <c r="O538" s="195">
        <v>3.6999999999999998E-2</v>
      </c>
      <c r="P538" s="195">
        <v>6.8000000000000005E-2</v>
      </c>
      <c r="Q538" s="195">
        <v>5.0000000000000001E-3</v>
      </c>
      <c r="R538" s="195">
        <v>0.02</v>
      </c>
      <c r="S538" s="195">
        <v>3.7999999999999999E-2</v>
      </c>
      <c r="T538" s="195">
        <v>6.9000000000000006E-2</v>
      </c>
      <c r="U538" s="195"/>
      <c r="V538" s="195"/>
      <c r="W538" s="195"/>
      <c r="X538" s="195"/>
      <c r="Y538" s="195"/>
      <c r="Z538" s="195"/>
      <c r="AA538" s="195"/>
      <c r="AB538" s="195"/>
      <c r="AC538" s="42"/>
    </row>
    <row r="539" spans="1:29" x14ac:dyDescent="0.25">
      <c r="A539" s="94" t="s">
        <v>1920</v>
      </c>
      <c r="B539" s="195">
        <v>0.54912023460410553</v>
      </c>
      <c r="C539" s="195">
        <v>0.30791788856304986</v>
      </c>
      <c r="D539" s="195">
        <v>7.6246334310850442E-2</v>
      </c>
      <c r="E539" s="195">
        <v>6.6715542521994131E-2</v>
      </c>
      <c r="F539" s="194">
        <v>1</v>
      </c>
      <c r="G539" s="196">
        <v>1364</v>
      </c>
      <c r="H539" s="195">
        <v>0.31772653156300956</v>
      </c>
      <c r="M539" s="195">
        <v>0.52300000000000002</v>
      </c>
      <c r="N539" s="195">
        <v>0.57499999999999996</v>
      </c>
      <c r="O539" s="195">
        <v>0.28399999999999997</v>
      </c>
      <c r="P539" s="195">
        <v>0.33300000000000002</v>
      </c>
      <c r="Q539" s="195">
        <v>6.3E-2</v>
      </c>
      <c r="R539" s="195">
        <v>9.1999999999999998E-2</v>
      </c>
      <c r="S539" s="195">
        <v>5.5E-2</v>
      </c>
      <c r="T539" s="195">
        <v>8.1000000000000003E-2</v>
      </c>
      <c r="U539" s="195"/>
      <c r="V539" s="195"/>
      <c r="W539" s="195"/>
      <c r="X539" s="195"/>
      <c r="Y539" s="195"/>
      <c r="Z539" s="195"/>
      <c r="AA539" s="195"/>
      <c r="AB539" s="195"/>
      <c r="AC539" s="42"/>
    </row>
    <row r="540" spans="1:29" x14ac:dyDescent="0.25">
      <c r="A540" s="94" t="s">
        <v>1963</v>
      </c>
      <c r="B540" s="195">
        <v>0.4492481203007519</v>
      </c>
      <c r="C540" s="195">
        <v>0.50375939849624063</v>
      </c>
      <c r="D540" s="195">
        <v>7.5187969924812026E-3</v>
      </c>
      <c r="E540" s="195">
        <v>3.9473684210526314E-2</v>
      </c>
      <c r="F540" s="194">
        <v>1</v>
      </c>
      <c r="G540" s="196">
        <v>532</v>
      </c>
      <c r="H540" s="195">
        <v>0.28029504741833511</v>
      </c>
      <c r="M540" s="195">
        <v>0.40699999999999997</v>
      </c>
      <c r="N540" s="195">
        <v>0.49199999999999999</v>
      </c>
      <c r="O540" s="195">
        <v>0.46100000000000002</v>
      </c>
      <c r="P540" s="195">
        <v>0.54600000000000004</v>
      </c>
      <c r="Q540" s="195">
        <v>3.0000000000000001E-3</v>
      </c>
      <c r="R540" s="195">
        <v>1.9E-2</v>
      </c>
      <c r="S540" s="195">
        <v>2.5999999999999999E-2</v>
      </c>
      <c r="T540" s="195">
        <v>0.06</v>
      </c>
      <c r="U540" s="195"/>
      <c r="V540" s="195"/>
      <c r="W540" s="195"/>
      <c r="X540" s="195"/>
      <c r="Y540" s="195"/>
      <c r="Z540" s="195"/>
      <c r="AA540" s="195"/>
      <c r="AB540" s="195"/>
      <c r="AC540" s="42"/>
    </row>
    <row r="541" spans="1:29" x14ac:dyDescent="0.25">
      <c r="A541" s="94" t="s">
        <v>2006</v>
      </c>
      <c r="B541" s="195">
        <v>0.60629921259842523</v>
      </c>
      <c r="C541" s="195">
        <v>0.33989501312335957</v>
      </c>
      <c r="D541" s="195">
        <v>1.3123359580052493E-3</v>
      </c>
      <c r="E541" s="195">
        <v>5.2493438320209973E-2</v>
      </c>
      <c r="F541" s="194">
        <v>1</v>
      </c>
      <c r="G541" s="196">
        <v>762</v>
      </c>
      <c r="H541" s="195">
        <v>0.30800323362974941</v>
      </c>
      <c r="M541" s="195">
        <v>0.57099999999999995</v>
      </c>
      <c r="N541" s="195">
        <v>0.64</v>
      </c>
      <c r="O541" s="195">
        <v>0.307</v>
      </c>
      <c r="P541" s="195">
        <v>0.374</v>
      </c>
      <c r="Q541" s="195">
        <v>0</v>
      </c>
      <c r="R541" s="195">
        <v>7.0000000000000001E-3</v>
      </c>
      <c r="S541" s="195">
        <v>3.9E-2</v>
      </c>
      <c r="T541" s="195">
        <v>7.0999999999999994E-2</v>
      </c>
      <c r="U541" s="195"/>
      <c r="V541" s="195"/>
      <c r="W541" s="195"/>
      <c r="X541" s="195"/>
      <c r="Y541" s="195"/>
      <c r="Z541" s="195"/>
      <c r="AA541" s="195"/>
      <c r="AB541" s="195"/>
      <c r="AC541" s="42"/>
    </row>
    <row r="542" spans="1:29" x14ac:dyDescent="0.25">
      <c r="A542" s="94" t="s">
        <v>2049</v>
      </c>
      <c r="B542" s="195">
        <v>0.927734375</v>
      </c>
      <c r="C542" s="195">
        <v>7.8125E-3</v>
      </c>
      <c r="D542" s="195">
        <v>2.1484375E-2</v>
      </c>
      <c r="E542" s="195">
        <v>4.296875E-2</v>
      </c>
      <c r="F542" s="194">
        <v>1</v>
      </c>
      <c r="G542" s="196">
        <v>512</v>
      </c>
      <c r="H542" s="195">
        <v>0.3869992441421013</v>
      </c>
      <c r="M542" s="195">
        <v>0.90200000000000002</v>
      </c>
      <c r="N542" s="195">
        <v>0.94699999999999995</v>
      </c>
      <c r="O542" s="195">
        <v>3.0000000000000001E-3</v>
      </c>
      <c r="P542" s="195">
        <v>0.02</v>
      </c>
      <c r="Q542" s="195">
        <v>1.2E-2</v>
      </c>
      <c r="R542" s="195">
        <v>3.7999999999999999E-2</v>
      </c>
      <c r="S542" s="195">
        <v>2.9000000000000001E-2</v>
      </c>
      <c r="T542" s="195">
        <v>6.4000000000000001E-2</v>
      </c>
      <c r="U542" s="195"/>
      <c r="V542" s="195"/>
      <c r="W542" s="195"/>
      <c r="X542" s="195"/>
      <c r="Y542" s="195"/>
      <c r="Z542" s="195"/>
      <c r="AA542" s="195"/>
      <c r="AB542" s="195"/>
      <c r="AC542" s="42"/>
    </row>
    <row r="543" spans="1:29" x14ac:dyDescent="0.25">
      <c r="A543" s="94" t="s">
        <v>2092</v>
      </c>
      <c r="B543" s="195">
        <v>0.49882075471698112</v>
      </c>
      <c r="C543" s="195">
        <v>0.28183962264150941</v>
      </c>
      <c r="D543" s="195">
        <v>0.13679245283018868</v>
      </c>
      <c r="E543" s="195">
        <v>8.254716981132075E-2</v>
      </c>
      <c r="F543" s="194">
        <v>1</v>
      </c>
      <c r="G543" s="196">
        <v>848</v>
      </c>
      <c r="H543" s="195">
        <v>0.33228840125391851</v>
      </c>
      <c r="M543" s="195">
        <v>0.46500000000000002</v>
      </c>
      <c r="N543" s="195">
        <v>0.53200000000000003</v>
      </c>
      <c r="O543" s="195">
        <v>0.253</v>
      </c>
      <c r="P543" s="195">
        <v>0.313</v>
      </c>
      <c r="Q543" s="195">
        <v>0.115</v>
      </c>
      <c r="R543" s="195">
        <v>0.16200000000000001</v>
      </c>
      <c r="S543" s="195">
        <v>6.6000000000000003E-2</v>
      </c>
      <c r="T543" s="195">
        <v>0.10299999999999999</v>
      </c>
      <c r="U543" s="195"/>
      <c r="V543" s="195"/>
      <c r="W543" s="195"/>
      <c r="X543" s="195"/>
      <c r="Y543" s="195"/>
      <c r="Z543" s="195"/>
      <c r="AA543" s="195"/>
      <c r="AB543" s="195"/>
      <c r="AC543" s="42"/>
    </row>
    <row r="544" spans="1:29" x14ac:dyDescent="0.25">
      <c r="A544" s="94" t="s">
        <v>2135</v>
      </c>
      <c r="B544" s="195">
        <v>0.69121813031161472</v>
      </c>
      <c r="C544" s="195">
        <v>0.23229461756373937</v>
      </c>
      <c r="D544" s="195">
        <v>1.69971671388102E-2</v>
      </c>
      <c r="E544" s="195">
        <v>5.9490084985835696E-2</v>
      </c>
      <c r="F544" s="194">
        <v>1</v>
      </c>
      <c r="G544" s="196">
        <v>706</v>
      </c>
      <c r="H544" s="195">
        <v>0.30762527233115466</v>
      </c>
      <c r="M544" s="195">
        <v>0.65600000000000003</v>
      </c>
      <c r="N544" s="195">
        <v>0.72399999999999998</v>
      </c>
      <c r="O544" s="195">
        <v>0.20300000000000001</v>
      </c>
      <c r="P544" s="195">
        <v>0.26500000000000001</v>
      </c>
      <c r="Q544" s="195">
        <v>0.01</v>
      </c>
      <c r="R544" s="195">
        <v>2.9000000000000001E-2</v>
      </c>
      <c r="S544" s="195">
        <v>4.3999999999999997E-2</v>
      </c>
      <c r="T544" s="195">
        <v>7.9000000000000001E-2</v>
      </c>
      <c r="U544" s="195"/>
      <c r="V544" s="195"/>
      <c r="W544" s="195"/>
      <c r="X544" s="195"/>
      <c r="Y544" s="195"/>
      <c r="Z544" s="195"/>
      <c r="AA544" s="195"/>
      <c r="AB544" s="195"/>
      <c r="AC544" s="42"/>
    </row>
    <row r="545" spans="1:29" x14ac:dyDescent="0.25">
      <c r="A545" s="94" t="s">
        <v>2178</v>
      </c>
      <c r="B545" s="195">
        <v>0.55555555555555558</v>
      </c>
      <c r="C545" s="195">
        <v>0.3531746031746032</v>
      </c>
      <c r="D545" s="195">
        <v>1.984126984126984E-2</v>
      </c>
      <c r="E545" s="195">
        <v>7.1428571428571425E-2</v>
      </c>
      <c r="F545" s="194">
        <v>1</v>
      </c>
      <c r="G545" s="196">
        <v>504</v>
      </c>
      <c r="H545" s="195">
        <v>0.30361445783132529</v>
      </c>
      <c r="M545" s="195">
        <v>0.51200000000000001</v>
      </c>
      <c r="N545" s="195">
        <v>0.59799999999999998</v>
      </c>
      <c r="O545" s="195">
        <v>0.313</v>
      </c>
      <c r="P545" s="195">
        <v>0.39600000000000002</v>
      </c>
      <c r="Q545" s="195">
        <v>1.0999999999999999E-2</v>
      </c>
      <c r="R545" s="195">
        <v>3.5999999999999997E-2</v>
      </c>
      <c r="S545" s="195">
        <v>5.1999999999999998E-2</v>
      </c>
      <c r="T545" s="195">
        <v>9.7000000000000003E-2</v>
      </c>
      <c r="U545" s="195"/>
      <c r="V545" s="195"/>
      <c r="W545" s="195"/>
      <c r="X545" s="195"/>
      <c r="Y545" s="195"/>
      <c r="Z545" s="195"/>
      <c r="AA545" s="195"/>
      <c r="AB545" s="195"/>
      <c r="AC545" s="42"/>
    </row>
    <row r="546" spans="1:29" x14ac:dyDescent="0.25">
      <c r="A546" s="94" t="s">
        <v>2221</v>
      </c>
      <c r="B546" s="195">
        <v>0.51714285714285713</v>
      </c>
      <c r="C546" s="195">
        <v>0.37285714285714283</v>
      </c>
      <c r="D546" s="195">
        <v>0.03</v>
      </c>
      <c r="E546" s="195">
        <v>0.08</v>
      </c>
      <c r="F546" s="194">
        <v>1</v>
      </c>
      <c r="G546" s="196">
        <v>700</v>
      </c>
      <c r="H546" s="195">
        <v>0.28169014084507044</v>
      </c>
      <c r="M546" s="195">
        <v>0.48</v>
      </c>
      <c r="N546" s="195">
        <v>0.55400000000000005</v>
      </c>
      <c r="O546" s="195">
        <v>0.33800000000000002</v>
      </c>
      <c r="P546" s="195">
        <v>0.40899999999999997</v>
      </c>
      <c r="Q546" s="195">
        <v>0.02</v>
      </c>
      <c r="R546" s="195">
        <v>4.4999999999999998E-2</v>
      </c>
      <c r="S546" s="195">
        <v>6.2E-2</v>
      </c>
      <c r="T546" s="195">
        <v>0.10199999999999999</v>
      </c>
      <c r="U546" s="195"/>
      <c r="V546" s="195"/>
      <c r="W546" s="195"/>
      <c r="X546" s="195"/>
      <c r="Y546" s="195"/>
      <c r="Z546" s="195"/>
      <c r="AA546" s="195"/>
      <c r="AB546" s="195"/>
      <c r="AC546" s="42"/>
    </row>
    <row r="547" spans="1:29" x14ac:dyDescent="0.25">
      <c r="A547" s="94" t="s">
        <v>2264</v>
      </c>
      <c r="B547" s="195">
        <v>0.70295566502463058</v>
      </c>
      <c r="C547" s="195">
        <v>0.24236453201970443</v>
      </c>
      <c r="D547" s="195">
        <v>9.852216748768473E-3</v>
      </c>
      <c r="E547" s="195">
        <v>4.4827586206896551E-2</v>
      </c>
      <c r="F547" s="194">
        <v>1</v>
      </c>
      <c r="G547" s="196">
        <v>2030</v>
      </c>
      <c r="H547" s="195">
        <v>0.31798245614035087</v>
      </c>
      <c r="M547" s="195">
        <v>0.68300000000000005</v>
      </c>
      <c r="N547" s="195">
        <v>0.72199999999999998</v>
      </c>
      <c r="O547" s="195">
        <v>0.224</v>
      </c>
      <c r="P547" s="195">
        <v>0.26100000000000001</v>
      </c>
      <c r="Q547" s="195">
        <v>6.0000000000000001E-3</v>
      </c>
      <c r="R547" s="195">
        <v>1.4999999999999999E-2</v>
      </c>
      <c r="S547" s="195">
        <v>3.6999999999999998E-2</v>
      </c>
      <c r="T547" s="195">
        <v>5.5E-2</v>
      </c>
      <c r="U547" s="195"/>
      <c r="V547" s="195"/>
      <c r="W547" s="195"/>
      <c r="X547" s="195"/>
      <c r="Y547" s="195"/>
      <c r="Z547" s="195"/>
      <c r="AA547" s="195"/>
      <c r="AB547" s="195"/>
      <c r="AC547" s="42"/>
    </row>
    <row r="548" spans="1:29" x14ac:dyDescent="0.25">
      <c r="A548" s="94" t="s">
        <v>2307</v>
      </c>
      <c r="B548" s="195">
        <v>0.63236994219653175</v>
      </c>
      <c r="C548" s="195">
        <v>0.29595375722543354</v>
      </c>
      <c r="D548" s="195">
        <v>1.0404624277456647E-2</v>
      </c>
      <c r="E548" s="195">
        <v>6.1271676300578032E-2</v>
      </c>
      <c r="F548" s="194">
        <v>1</v>
      </c>
      <c r="G548" s="196">
        <v>865</v>
      </c>
      <c r="H548" s="195">
        <v>0.3425742574257426</v>
      </c>
      <c r="M548" s="195">
        <v>0.6</v>
      </c>
      <c r="N548" s="195">
        <v>0.66400000000000003</v>
      </c>
      <c r="O548" s="195">
        <v>0.26600000000000001</v>
      </c>
      <c r="P548" s="195">
        <v>0.32700000000000001</v>
      </c>
      <c r="Q548" s="195">
        <v>5.0000000000000001E-3</v>
      </c>
      <c r="R548" s="195">
        <v>0.02</v>
      </c>
      <c r="S548" s="195">
        <v>4.7E-2</v>
      </c>
      <c r="T548" s="195">
        <v>7.9000000000000001E-2</v>
      </c>
      <c r="U548" s="195"/>
      <c r="V548" s="195"/>
      <c r="W548" s="195"/>
      <c r="X548" s="195"/>
      <c r="Y548" s="195"/>
      <c r="Z548" s="195"/>
      <c r="AA548" s="195"/>
      <c r="AB548" s="195"/>
      <c r="AC548" s="42"/>
    </row>
    <row r="549" spans="1:29" x14ac:dyDescent="0.25">
      <c r="A549" s="94" t="s">
        <v>1620</v>
      </c>
      <c r="B549" s="195">
        <v>0.46103896103896103</v>
      </c>
      <c r="C549" s="195">
        <v>0.22727272727272727</v>
      </c>
      <c r="D549" s="195">
        <v>4.5454545454545456E-2</v>
      </c>
      <c r="E549" s="195">
        <v>0.26623376623376621</v>
      </c>
      <c r="F549" s="194">
        <v>1</v>
      </c>
      <c r="G549" s="196">
        <v>154</v>
      </c>
      <c r="H549" s="195">
        <v>8.1052631578947362E-2</v>
      </c>
      <c r="M549" s="195">
        <v>0.38400000000000001</v>
      </c>
      <c r="N549" s="195">
        <v>0.54</v>
      </c>
      <c r="O549" s="195">
        <v>0.16800000000000001</v>
      </c>
      <c r="P549" s="195">
        <v>0.3</v>
      </c>
      <c r="Q549" s="195">
        <v>2.1999999999999999E-2</v>
      </c>
      <c r="R549" s="195">
        <v>9.0999999999999998E-2</v>
      </c>
      <c r="S549" s="195">
        <v>0.20300000000000001</v>
      </c>
      <c r="T549" s="195">
        <v>0.34100000000000003</v>
      </c>
      <c r="U549" s="195"/>
      <c r="V549" s="195"/>
      <c r="W549" s="195"/>
      <c r="X549" s="195"/>
      <c r="Y549" s="195"/>
      <c r="Z549" s="195"/>
      <c r="AA549" s="195"/>
      <c r="AB549" s="195"/>
      <c r="AC549" s="42"/>
    </row>
    <row r="550" spans="1:29" x14ac:dyDescent="0.25">
      <c r="A550" s="94" t="s">
        <v>2136</v>
      </c>
      <c r="B550" s="195">
        <v>0.31683168316831684</v>
      </c>
      <c r="C550" s="195">
        <v>0.18811881188118812</v>
      </c>
      <c r="D550" s="195">
        <v>6.9306930693069313E-2</v>
      </c>
      <c r="E550" s="195">
        <v>0.42574257425742573</v>
      </c>
      <c r="F550" s="194">
        <v>1</v>
      </c>
      <c r="G550" s="196">
        <v>101</v>
      </c>
      <c r="H550" s="195">
        <v>0.10790598290598291</v>
      </c>
      <c r="M550" s="195">
        <v>0.23400000000000001</v>
      </c>
      <c r="N550" s="195">
        <v>0.41299999999999998</v>
      </c>
      <c r="O550" s="195">
        <v>0.124</v>
      </c>
      <c r="P550" s="195">
        <v>0.27500000000000002</v>
      </c>
      <c r="Q550" s="195">
        <v>3.4000000000000002E-2</v>
      </c>
      <c r="R550" s="195">
        <v>0.13600000000000001</v>
      </c>
      <c r="S550" s="195">
        <v>0.33400000000000002</v>
      </c>
      <c r="T550" s="195">
        <v>0.52300000000000002</v>
      </c>
      <c r="U550" s="195"/>
      <c r="V550" s="195"/>
      <c r="W550" s="195"/>
      <c r="X550" s="195"/>
      <c r="Y550" s="195"/>
      <c r="Z550" s="195"/>
      <c r="AA550" s="195"/>
      <c r="AB550" s="195"/>
      <c r="AC550" s="42"/>
    </row>
    <row r="551" spans="1:29" x14ac:dyDescent="0.25">
      <c r="A551" s="94" t="s">
        <v>2265</v>
      </c>
      <c r="B551" s="195">
        <v>0.5625</v>
      </c>
      <c r="C551" s="195">
        <v>0.2</v>
      </c>
      <c r="D551" s="195">
        <v>3.7499999999999999E-2</v>
      </c>
      <c r="E551" s="195">
        <v>0.2</v>
      </c>
      <c r="F551" s="194">
        <v>1</v>
      </c>
      <c r="G551" s="196">
        <v>160</v>
      </c>
      <c r="H551" s="195">
        <v>8.7671232876712329E-2</v>
      </c>
      <c r="M551" s="195">
        <v>0.48499999999999999</v>
      </c>
      <c r="N551" s="195">
        <v>0.63700000000000001</v>
      </c>
      <c r="O551" s="195">
        <v>0.14499999999999999</v>
      </c>
      <c r="P551" s="195">
        <v>0.26900000000000002</v>
      </c>
      <c r="Q551" s="195">
        <v>1.7000000000000001E-2</v>
      </c>
      <c r="R551" s="195">
        <v>7.9000000000000001E-2</v>
      </c>
      <c r="S551" s="195">
        <v>0.14499999999999999</v>
      </c>
      <c r="T551" s="195">
        <v>0.26900000000000002</v>
      </c>
      <c r="U551" s="195"/>
      <c r="V551" s="195"/>
      <c r="W551" s="195"/>
      <c r="X551" s="195"/>
      <c r="Y551" s="195"/>
      <c r="Z551" s="195"/>
      <c r="AA551" s="195"/>
      <c r="AB551" s="195"/>
      <c r="AC551" s="42"/>
    </row>
    <row r="552" spans="1:29" x14ac:dyDescent="0.25">
      <c r="A552" s="94" t="s">
        <v>2308</v>
      </c>
      <c r="B552" s="195">
        <v>0.41884816753926701</v>
      </c>
      <c r="C552" s="195">
        <v>0.17277486910994763</v>
      </c>
      <c r="D552" s="195">
        <v>0.1256544502617801</v>
      </c>
      <c r="E552" s="195">
        <v>0.28272251308900526</v>
      </c>
      <c r="F552" s="194">
        <v>1</v>
      </c>
      <c r="G552" s="196">
        <v>191</v>
      </c>
      <c r="H552" s="195">
        <v>0.25032765399737877</v>
      </c>
      <c r="M552" s="195">
        <v>0.35099999999999998</v>
      </c>
      <c r="N552" s="195">
        <v>0.49</v>
      </c>
      <c r="O552" s="195">
        <v>0.126</v>
      </c>
      <c r="P552" s="195">
        <v>0.23300000000000001</v>
      </c>
      <c r="Q552" s="195">
        <v>8.5999999999999993E-2</v>
      </c>
      <c r="R552" s="195">
        <v>0.18</v>
      </c>
      <c r="S552" s="195">
        <v>0.224</v>
      </c>
      <c r="T552" s="195">
        <v>0.35</v>
      </c>
      <c r="U552" s="195"/>
      <c r="V552" s="195"/>
      <c r="W552" s="195"/>
      <c r="X552" s="195"/>
      <c r="Y552" s="195"/>
      <c r="Z552" s="195"/>
      <c r="AA552" s="195"/>
      <c r="AB552" s="195"/>
      <c r="AC552" s="42"/>
    </row>
    <row r="553" spans="1:29" x14ac:dyDescent="0.25">
      <c r="A553" s="94" t="s">
        <v>1535</v>
      </c>
      <c r="B553" s="195">
        <v>0.63709677419354838</v>
      </c>
      <c r="C553" s="195">
        <v>0.15322580645161291</v>
      </c>
      <c r="D553" s="195">
        <v>3.6290322580645164E-2</v>
      </c>
      <c r="E553" s="195">
        <v>0.17338709677419356</v>
      </c>
      <c r="F553" s="194">
        <v>1</v>
      </c>
      <c r="G553" s="196">
        <v>248</v>
      </c>
      <c r="H553" s="195">
        <v>8.995284729778745E-2</v>
      </c>
      <c r="M553" s="195">
        <v>0.57599999999999996</v>
      </c>
      <c r="N553" s="195">
        <v>0.69399999999999995</v>
      </c>
      <c r="O553" s="195">
        <v>0.114</v>
      </c>
      <c r="P553" s="195">
        <v>0.20300000000000001</v>
      </c>
      <c r="Q553" s="195">
        <v>1.9E-2</v>
      </c>
      <c r="R553" s="195">
        <v>6.8000000000000005E-2</v>
      </c>
      <c r="S553" s="195">
        <v>0.13100000000000001</v>
      </c>
      <c r="T553" s="195">
        <v>0.22500000000000001</v>
      </c>
      <c r="U553" s="195"/>
      <c r="V553" s="195"/>
      <c r="W553" s="195"/>
      <c r="X553" s="195"/>
      <c r="Y553" s="195"/>
      <c r="Z553" s="195"/>
      <c r="AA553" s="195"/>
      <c r="AB553" s="195"/>
      <c r="AC553" s="42"/>
    </row>
    <row r="554" spans="1:29" x14ac:dyDescent="0.25">
      <c r="A554" s="94" t="s">
        <v>1578</v>
      </c>
      <c r="B554" s="195">
        <v>0.49537037037037035</v>
      </c>
      <c r="C554" s="195">
        <v>0.22222222222222221</v>
      </c>
      <c r="D554" s="195">
        <v>0.11342592592592593</v>
      </c>
      <c r="E554" s="195">
        <v>0.16898148148148148</v>
      </c>
      <c r="F554" s="194">
        <v>1</v>
      </c>
      <c r="G554" s="196">
        <v>432</v>
      </c>
      <c r="H554" s="195">
        <v>8.2176146090926383E-2</v>
      </c>
      <c r="M554" s="195">
        <v>0.44800000000000001</v>
      </c>
      <c r="N554" s="195">
        <v>0.54200000000000004</v>
      </c>
      <c r="O554" s="195">
        <v>0.186</v>
      </c>
      <c r="P554" s="195">
        <v>0.26400000000000001</v>
      </c>
      <c r="Q554" s="195">
        <v>8.6999999999999994E-2</v>
      </c>
      <c r="R554" s="195">
        <v>0.14699999999999999</v>
      </c>
      <c r="S554" s="195">
        <v>0.13700000000000001</v>
      </c>
      <c r="T554" s="195">
        <v>0.20699999999999999</v>
      </c>
      <c r="U554" s="195"/>
      <c r="V554" s="195"/>
      <c r="W554" s="195"/>
      <c r="X554" s="195"/>
      <c r="Y554" s="195"/>
      <c r="Z554" s="195"/>
      <c r="AA554" s="195"/>
      <c r="AB554" s="195"/>
      <c r="AC554" s="42"/>
    </row>
    <row r="555" spans="1:29" x14ac:dyDescent="0.25">
      <c r="A555" s="94" t="s">
        <v>1621</v>
      </c>
      <c r="B555" s="195">
        <v>0.60236220472440949</v>
      </c>
      <c r="C555" s="195">
        <v>0.19685039370078741</v>
      </c>
      <c r="D555" s="195">
        <v>5.905511811023622E-3</v>
      </c>
      <c r="E555" s="195">
        <v>0.19488188976377951</v>
      </c>
      <c r="F555" s="194">
        <v>1</v>
      </c>
      <c r="G555" s="196">
        <v>508</v>
      </c>
      <c r="H555" s="195">
        <v>6.7186880042322442E-2</v>
      </c>
      <c r="M555" s="195">
        <v>0.55900000000000005</v>
      </c>
      <c r="N555" s="195">
        <v>0.64400000000000002</v>
      </c>
      <c r="O555" s="195">
        <v>0.16500000000000001</v>
      </c>
      <c r="P555" s="195">
        <v>0.23400000000000001</v>
      </c>
      <c r="Q555" s="195">
        <v>2E-3</v>
      </c>
      <c r="R555" s="195">
        <v>1.7000000000000001E-2</v>
      </c>
      <c r="S555" s="195">
        <v>0.16300000000000001</v>
      </c>
      <c r="T555" s="195">
        <v>0.23200000000000001</v>
      </c>
      <c r="U555" s="195"/>
      <c r="V555" s="195"/>
      <c r="W555" s="195"/>
      <c r="X555" s="195"/>
      <c r="Y555" s="195"/>
      <c r="Z555" s="195"/>
      <c r="AA555" s="195"/>
      <c r="AB555" s="195"/>
      <c r="AC555" s="42"/>
    </row>
    <row r="556" spans="1:29" x14ac:dyDescent="0.25">
      <c r="A556" s="94" t="s">
        <v>1664</v>
      </c>
      <c r="B556" s="195">
        <v>0.53472222222222221</v>
      </c>
      <c r="C556" s="195">
        <v>0.27083333333333331</v>
      </c>
      <c r="D556" s="195">
        <v>2.7777777777777776E-2</v>
      </c>
      <c r="E556" s="195">
        <v>0.16666666666666666</v>
      </c>
      <c r="F556" s="194">
        <v>1</v>
      </c>
      <c r="G556" s="196">
        <v>144</v>
      </c>
      <c r="H556" s="195">
        <v>8.0267558528428096E-2</v>
      </c>
      <c r="M556" s="195">
        <v>0.45300000000000001</v>
      </c>
      <c r="N556" s="195">
        <v>0.61399999999999999</v>
      </c>
      <c r="O556" s="195">
        <v>0.20499999999999999</v>
      </c>
      <c r="P556" s="195">
        <v>0.34899999999999998</v>
      </c>
      <c r="Q556" s="195">
        <v>1.0999999999999999E-2</v>
      </c>
      <c r="R556" s="195">
        <v>6.9000000000000006E-2</v>
      </c>
      <c r="S556" s="195">
        <v>0.115</v>
      </c>
      <c r="T556" s="195">
        <v>0.23599999999999999</v>
      </c>
      <c r="U556" s="195"/>
      <c r="V556" s="195"/>
      <c r="W556" s="195"/>
      <c r="X556" s="195"/>
      <c r="Y556" s="195"/>
      <c r="Z556" s="195"/>
      <c r="AA556" s="195"/>
      <c r="AB556" s="195"/>
      <c r="AC556" s="42"/>
    </row>
    <row r="557" spans="1:29" x14ac:dyDescent="0.25">
      <c r="A557" s="94" t="s">
        <v>1707</v>
      </c>
      <c r="B557" s="195">
        <v>0.72375690607734811</v>
      </c>
      <c r="C557" s="195">
        <v>7.18232044198895E-2</v>
      </c>
      <c r="D557" s="195">
        <v>1.1049723756906077E-2</v>
      </c>
      <c r="E557" s="195">
        <v>0.19337016574585636</v>
      </c>
      <c r="F557" s="194">
        <v>1</v>
      </c>
      <c r="G557" s="196">
        <v>181</v>
      </c>
      <c r="H557" s="195">
        <v>8.9737233515121473E-2</v>
      </c>
      <c r="M557" s="195">
        <v>0.65400000000000003</v>
      </c>
      <c r="N557" s="195">
        <v>0.78400000000000003</v>
      </c>
      <c r="O557" s="195">
        <v>4.2000000000000003E-2</v>
      </c>
      <c r="P557" s="195">
        <v>0.11899999999999999</v>
      </c>
      <c r="Q557" s="195">
        <v>3.0000000000000001E-3</v>
      </c>
      <c r="R557" s="195">
        <v>3.9E-2</v>
      </c>
      <c r="S557" s="195">
        <v>0.14199999999999999</v>
      </c>
      <c r="T557" s="195">
        <v>0.25700000000000001</v>
      </c>
      <c r="U557" s="195"/>
      <c r="V557" s="195"/>
      <c r="W557" s="195"/>
      <c r="X557" s="195"/>
      <c r="Y557" s="195"/>
      <c r="Z557" s="195"/>
      <c r="AA557" s="195"/>
      <c r="AB557" s="195"/>
      <c r="AC557" s="42"/>
    </row>
    <row r="558" spans="1:29" x14ac:dyDescent="0.25">
      <c r="A558" s="94" t="s">
        <v>1750</v>
      </c>
      <c r="B558" s="195">
        <v>0.60869565217391308</v>
      </c>
      <c r="C558" s="195">
        <v>0.16304347826086957</v>
      </c>
      <c r="D558" s="195">
        <v>4.3478260869565216E-2</v>
      </c>
      <c r="E558" s="195">
        <v>0.18478260869565216</v>
      </c>
      <c r="F558" s="194">
        <v>1</v>
      </c>
      <c r="G558" s="196">
        <v>184</v>
      </c>
      <c r="H558" s="195">
        <v>8.5501858736059477E-2</v>
      </c>
      <c r="M558" s="195">
        <v>0.53700000000000003</v>
      </c>
      <c r="N558" s="195">
        <v>0.67600000000000005</v>
      </c>
      <c r="O558" s="195">
        <v>0.11700000000000001</v>
      </c>
      <c r="P558" s="195">
        <v>0.223</v>
      </c>
      <c r="Q558" s="195">
        <v>2.1999999999999999E-2</v>
      </c>
      <c r="R558" s="195">
        <v>8.3000000000000004E-2</v>
      </c>
      <c r="S558" s="195">
        <v>0.13500000000000001</v>
      </c>
      <c r="T558" s="195">
        <v>0.247</v>
      </c>
      <c r="U558" s="195"/>
      <c r="V558" s="195"/>
      <c r="W558" s="195"/>
      <c r="X558" s="195"/>
      <c r="Y558" s="195"/>
      <c r="Z558" s="195"/>
      <c r="AA558" s="195"/>
      <c r="AB558" s="195"/>
      <c r="AC558" s="42"/>
    </row>
    <row r="559" spans="1:29" x14ac:dyDescent="0.25">
      <c r="A559" s="94" t="s">
        <v>1793</v>
      </c>
      <c r="B559" s="195">
        <v>0.73776223776223782</v>
      </c>
      <c r="C559" s="195">
        <v>7.6923076923076927E-2</v>
      </c>
      <c r="D559" s="195">
        <v>4.5454545454545456E-2</v>
      </c>
      <c r="E559" s="195">
        <v>0.13986013986013987</v>
      </c>
      <c r="F559" s="194">
        <v>1</v>
      </c>
      <c r="G559" s="196">
        <v>286</v>
      </c>
      <c r="H559" s="195">
        <v>0.10149041873669269</v>
      </c>
      <c r="M559" s="195">
        <v>0.68400000000000005</v>
      </c>
      <c r="N559" s="195">
        <v>0.78500000000000003</v>
      </c>
      <c r="O559" s="195">
        <v>5.0999999999999997E-2</v>
      </c>
      <c r="P559" s="195">
        <v>0.114</v>
      </c>
      <c r="Q559" s="195">
        <v>2.7E-2</v>
      </c>
      <c r="R559" s="195">
        <v>7.5999999999999998E-2</v>
      </c>
      <c r="S559" s="195">
        <v>0.104</v>
      </c>
      <c r="T559" s="195">
        <v>0.185</v>
      </c>
      <c r="U559" s="195"/>
      <c r="V559" s="195"/>
      <c r="W559" s="195"/>
      <c r="X559" s="195"/>
      <c r="Y559" s="195"/>
      <c r="Z559" s="195"/>
      <c r="AA559" s="195"/>
      <c r="AB559" s="195"/>
      <c r="AC559" s="42"/>
    </row>
    <row r="560" spans="1:29" x14ac:dyDescent="0.25">
      <c r="A560" s="94" t="s">
        <v>1836</v>
      </c>
      <c r="B560" s="195">
        <v>0.69039145907473309</v>
      </c>
      <c r="C560" s="195">
        <v>1.0676156583629894E-2</v>
      </c>
      <c r="D560" s="195">
        <v>3.9145907473309607E-2</v>
      </c>
      <c r="E560" s="195">
        <v>0.2597864768683274</v>
      </c>
      <c r="F560" s="194">
        <v>1</v>
      </c>
      <c r="G560" s="196">
        <v>281</v>
      </c>
      <c r="H560" s="195">
        <v>0.1014074341392999</v>
      </c>
      <c r="M560" s="195">
        <v>0.63400000000000001</v>
      </c>
      <c r="N560" s="195">
        <v>0.74199999999999999</v>
      </c>
      <c r="O560" s="195">
        <v>4.0000000000000001E-3</v>
      </c>
      <c r="P560" s="195">
        <v>3.1E-2</v>
      </c>
      <c r="Q560" s="195">
        <v>2.1999999999999999E-2</v>
      </c>
      <c r="R560" s="195">
        <v>6.9000000000000006E-2</v>
      </c>
      <c r="S560" s="195">
        <v>0.21199999999999999</v>
      </c>
      <c r="T560" s="195">
        <v>0.314</v>
      </c>
      <c r="U560" s="195"/>
      <c r="V560" s="195"/>
      <c r="W560" s="195"/>
      <c r="X560" s="195"/>
      <c r="Y560" s="195"/>
      <c r="Z560" s="195"/>
      <c r="AA560" s="195"/>
      <c r="AB560" s="195"/>
      <c r="AC560" s="42"/>
    </row>
    <row r="561" spans="1:29" x14ac:dyDescent="0.25">
      <c r="A561" s="94" t="s">
        <v>1879</v>
      </c>
      <c r="B561" s="195">
        <v>0.80228136882129275</v>
      </c>
      <c r="C561" s="195">
        <v>2.6615969581749048E-2</v>
      </c>
      <c r="D561" s="195">
        <v>5.3231939163498096E-2</v>
      </c>
      <c r="E561" s="195">
        <v>0.11787072243346007</v>
      </c>
      <c r="F561" s="194">
        <v>1</v>
      </c>
      <c r="G561" s="196">
        <v>263</v>
      </c>
      <c r="H561" s="195">
        <v>8.7346396545998004E-2</v>
      </c>
      <c r="M561" s="195">
        <v>0.75</v>
      </c>
      <c r="N561" s="195">
        <v>0.84599999999999997</v>
      </c>
      <c r="O561" s="195">
        <v>1.2999999999999999E-2</v>
      </c>
      <c r="P561" s="195">
        <v>5.3999999999999999E-2</v>
      </c>
      <c r="Q561" s="195">
        <v>3.2000000000000001E-2</v>
      </c>
      <c r="R561" s="195">
        <v>8.6999999999999994E-2</v>
      </c>
      <c r="S561" s="195">
        <v>8.4000000000000005E-2</v>
      </c>
      <c r="T561" s="195">
        <v>0.16200000000000001</v>
      </c>
      <c r="U561" s="195"/>
      <c r="V561" s="195"/>
      <c r="W561" s="195"/>
      <c r="X561" s="195"/>
      <c r="Y561" s="195"/>
      <c r="Z561" s="195"/>
      <c r="AA561" s="195"/>
      <c r="AB561" s="195"/>
      <c r="AC561" s="42"/>
    </row>
    <row r="562" spans="1:29" x14ac:dyDescent="0.25">
      <c r="A562" s="94" t="s">
        <v>1922</v>
      </c>
      <c r="B562" s="195">
        <v>0.55511811023622049</v>
      </c>
      <c r="C562" s="195">
        <v>0.19685039370078741</v>
      </c>
      <c r="D562" s="195">
        <v>8.6614173228346455E-2</v>
      </c>
      <c r="E562" s="195">
        <v>0.16141732283464566</v>
      </c>
      <c r="F562" s="194">
        <v>1</v>
      </c>
      <c r="G562" s="196">
        <v>254</v>
      </c>
      <c r="H562" s="195">
        <v>7.1893574865553353E-2</v>
      </c>
      <c r="M562" s="195">
        <v>0.49399999999999999</v>
      </c>
      <c r="N562" s="195">
        <v>0.61499999999999999</v>
      </c>
      <c r="O562" s="195">
        <v>0.153</v>
      </c>
      <c r="P562" s="195">
        <v>0.25</v>
      </c>
      <c r="Q562" s="195">
        <v>5.8000000000000003E-2</v>
      </c>
      <c r="R562" s="195">
        <v>0.128</v>
      </c>
      <c r="S562" s="195">
        <v>0.121</v>
      </c>
      <c r="T562" s="195">
        <v>0.21199999999999999</v>
      </c>
      <c r="U562" s="195"/>
      <c r="V562" s="195"/>
      <c r="W562" s="195"/>
      <c r="X562" s="195"/>
      <c r="Y562" s="195"/>
      <c r="Z562" s="195"/>
      <c r="AA562" s="195"/>
      <c r="AB562" s="195"/>
      <c r="AC562" s="42"/>
    </row>
    <row r="563" spans="1:29" x14ac:dyDescent="0.25">
      <c r="A563" s="94" t="s">
        <v>1965</v>
      </c>
      <c r="B563" s="195">
        <v>0.36419753086419754</v>
      </c>
      <c r="C563" s="195">
        <v>0.51851851851851849</v>
      </c>
      <c r="D563" s="195">
        <v>2.4691358024691357E-2</v>
      </c>
      <c r="E563" s="195">
        <v>9.2592592592592587E-2</v>
      </c>
      <c r="F563" s="194">
        <v>1</v>
      </c>
      <c r="G563" s="196">
        <v>162</v>
      </c>
      <c r="H563" s="195">
        <v>6.1926605504587159E-2</v>
      </c>
      <c r="M563" s="195">
        <v>0.29399999999999998</v>
      </c>
      <c r="N563" s="195">
        <v>0.441</v>
      </c>
      <c r="O563" s="195">
        <v>0.442</v>
      </c>
      <c r="P563" s="195">
        <v>0.59399999999999997</v>
      </c>
      <c r="Q563" s="195">
        <v>0.01</v>
      </c>
      <c r="R563" s="195">
        <v>6.2E-2</v>
      </c>
      <c r="S563" s="195">
        <v>5.7000000000000002E-2</v>
      </c>
      <c r="T563" s="195">
        <v>0.14699999999999999</v>
      </c>
      <c r="U563" s="195"/>
      <c r="V563" s="195"/>
      <c r="W563" s="195"/>
      <c r="X563" s="195"/>
      <c r="Y563" s="195"/>
      <c r="Z563" s="195"/>
      <c r="AA563" s="195"/>
      <c r="AB563" s="195"/>
      <c r="AC563" s="42"/>
    </row>
    <row r="564" spans="1:29" x14ac:dyDescent="0.25">
      <c r="A564" s="94" t="s">
        <v>2008</v>
      </c>
      <c r="B564" s="195">
        <v>0.59420289855072461</v>
      </c>
      <c r="C564" s="195">
        <v>0.24637681159420291</v>
      </c>
      <c r="D564" s="195">
        <v>2.1739130434782608E-2</v>
      </c>
      <c r="E564" s="195">
        <v>0.13768115942028986</v>
      </c>
      <c r="F564" s="194">
        <v>1</v>
      </c>
      <c r="G564" s="196">
        <v>276</v>
      </c>
      <c r="H564" s="195">
        <v>7.8992558672009161E-2</v>
      </c>
      <c r="M564" s="195">
        <v>0.53500000000000003</v>
      </c>
      <c r="N564" s="195">
        <v>0.65</v>
      </c>
      <c r="O564" s="195">
        <v>0.19900000000000001</v>
      </c>
      <c r="P564" s="195">
        <v>0.3</v>
      </c>
      <c r="Q564" s="195">
        <v>0.01</v>
      </c>
      <c r="R564" s="195">
        <v>4.7E-2</v>
      </c>
      <c r="S564" s="195">
        <v>0.10199999999999999</v>
      </c>
      <c r="T564" s="195">
        <v>0.183</v>
      </c>
      <c r="U564" s="195"/>
      <c r="V564" s="195"/>
      <c r="W564" s="195"/>
      <c r="X564" s="195"/>
      <c r="Y564" s="195"/>
      <c r="Z564" s="195"/>
      <c r="AA564" s="195"/>
      <c r="AB564" s="195"/>
      <c r="AC564" s="42"/>
    </row>
    <row r="565" spans="1:29" x14ac:dyDescent="0.25">
      <c r="A565" s="94" t="s">
        <v>2051</v>
      </c>
      <c r="B565" s="195">
        <v>0.77536231884057971</v>
      </c>
      <c r="C565" s="195">
        <v>1.4492753623188406E-2</v>
      </c>
      <c r="D565" s="195">
        <v>2.1739130434782608E-2</v>
      </c>
      <c r="E565" s="195">
        <v>0.18840579710144928</v>
      </c>
      <c r="F565" s="194">
        <v>1</v>
      </c>
      <c r="G565" s="196">
        <v>138</v>
      </c>
      <c r="H565" s="195">
        <v>8.5981308411214957E-2</v>
      </c>
      <c r="M565" s="195">
        <v>0.69899999999999995</v>
      </c>
      <c r="N565" s="195">
        <v>0.83699999999999997</v>
      </c>
      <c r="O565" s="195">
        <v>4.0000000000000001E-3</v>
      </c>
      <c r="P565" s="195">
        <v>5.0999999999999997E-2</v>
      </c>
      <c r="Q565" s="195">
        <v>7.0000000000000001E-3</v>
      </c>
      <c r="R565" s="195">
        <v>6.2E-2</v>
      </c>
      <c r="S565" s="195">
        <v>0.13200000000000001</v>
      </c>
      <c r="T565" s="195">
        <v>0.26200000000000001</v>
      </c>
      <c r="U565" s="195"/>
      <c r="V565" s="195"/>
      <c r="W565" s="195"/>
      <c r="X565" s="195"/>
      <c r="Y565" s="195"/>
      <c r="Z565" s="195"/>
      <c r="AA565" s="195"/>
      <c r="AB565" s="195"/>
      <c r="AC565" s="42"/>
    </row>
    <row r="566" spans="1:29" x14ac:dyDescent="0.25">
      <c r="A566" s="94" t="s">
        <v>2094</v>
      </c>
      <c r="B566" s="195">
        <v>0.4785276073619632</v>
      </c>
      <c r="C566" s="195">
        <v>0.22699386503067484</v>
      </c>
      <c r="D566" s="195">
        <v>5.5214723926380369E-2</v>
      </c>
      <c r="E566" s="195">
        <v>0.2392638036809816</v>
      </c>
      <c r="F566" s="194">
        <v>1</v>
      </c>
      <c r="G566" s="196">
        <v>163</v>
      </c>
      <c r="H566" s="195">
        <v>7.5567918405192391E-2</v>
      </c>
      <c r="M566" s="195">
        <v>0.40300000000000002</v>
      </c>
      <c r="N566" s="195">
        <v>0.55500000000000005</v>
      </c>
      <c r="O566" s="195">
        <v>0.16900000000000001</v>
      </c>
      <c r="P566" s="195">
        <v>0.29699999999999999</v>
      </c>
      <c r="Q566" s="195">
        <v>2.9000000000000001E-2</v>
      </c>
      <c r="R566" s="195">
        <v>0.10199999999999999</v>
      </c>
      <c r="S566" s="195">
        <v>0.18</v>
      </c>
      <c r="T566" s="195">
        <v>0.31</v>
      </c>
      <c r="U566" s="195"/>
      <c r="V566" s="195"/>
      <c r="W566" s="195"/>
      <c r="X566" s="195"/>
      <c r="Y566" s="195"/>
      <c r="Z566" s="195"/>
      <c r="AA566" s="195"/>
      <c r="AB566" s="195"/>
      <c r="AC566" s="42"/>
    </row>
    <row r="567" spans="1:29" x14ac:dyDescent="0.25">
      <c r="A567" s="94" t="s">
        <v>2137</v>
      </c>
      <c r="B567" s="195">
        <v>0.66044776119402981</v>
      </c>
      <c r="C567" s="195">
        <v>0.1417910447761194</v>
      </c>
      <c r="D567" s="195">
        <v>3.7313432835820892E-2</v>
      </c>
      <c r="E567" s="195">
        <v>0.16044776119402984</v>
      </c>
      <c r="F567" s="194">
        <v>1</v>
      </c>
      <c r="G567" s="196">
        <v>268</v>
      </c>
      <c r="H567" s="195">
        <v>7.8546307151230954E-2</v>
      </c>
      <c r="M567" s="195">
        <v>0.60199999999999998</v>
      </c>
      <c r="N567" s="195">
        <v>0.71499999999999997</v>
      </c>
      <c r="O567" s="195">
        <v>0.105</v>
      </c>
      <c r="P567" s="195">
        <v>0.189</v>
      </c>
      <c r="Q567" s="195">
        <v>0.02</v>
      </c>
      <c r="R567" s="195">
        <v>6.7000000000000004E-2</v>
      </c>
      <c r="S567" s="195">
        <v>0.121</v>
      </c>
      <c r="T567" s="195">
        <v>0.20899999999999999</v>
      </c>
      <c r="U567" s="195"/>
      <c r="V567" s="195"/>
      <c r="W567" s="195"/>
      <c r="X567" s="195"/>
      <c r="Y567" s="195"/>
      <c r="Z567" s="195"/>
      <c r="AA567" s="195"/>
      <c r="AB567" s="195"/>
      <c r="AC567" s="42"/>
    </row>
    <row r="568" spans="1:29" x14ac:dyDescent="0.25">
      <c r="A568" s="94" t="s">
        <v>2180</v>
      </c>
      <c r="B568" s="195">
        <v>0.4972067039106145</v>
      </c>
      <c r="C568" s="195">
        <v>0.23463687150837989</v>
      </c>
      <c r="D568" s="195">
        <v>6.7039106145251395E-2</v>
      </c>
      <c r="E568" s="195">
        <v>0.2011173184357542</v>
      </c>
      <c r="F568" s="194">
        <v>1</v>
      </c>
      <c r="G568" s="196">
        <v>179</v>
      </c>
      <c r="H568" s="195">
        <v>7.9063604240282692E-2</v>
      </c>
      <c r="M568" s="195">
        <v>0.42499999999999999</v>
      </c>
      <c r="N568" s="195">
        <v>0.56999999999999995</v>
      </c>
      <c r="O568" s="195">
        <v>0.17899999999999999</v>
      </c>
      <c r="P568" s="195">
        <v>0.30199999999999999</v>
      </c>
      <c r="Q568" s="195">
        <v>3.9E-2</v>
      </c>
      <c r="R568" s="195">
        <v>0.114</v>
      </c>
      <c r="S568" s="195">
        <v>0.14899999999999999</v>
      </c>
      <c r="T568" s="195">
        <v>0.26600000000000001</v>
      </c>
      <c r="U568" s="195"/>
      <c r="V568" s="195"/>
      <c r="W568" s="195"/>
      <c r="X568" s="195"/>
      <c r="Y568" s="195"/>
      <c r="Z568" s="195"/>
      <c r="AA568" s="195"/>
      <c r="AB568" s="195"/>
      <c r="AC568" s="42"/>
    </row>
    <row r="569" spans="1:29" x14ac:dyDescent="0.25">
      <c r="A569" s="94" t="s">
        <v>2223</v>
      </c>
      <c r="B569" s="195">
        <v>0.53305785123966942</v>
      </c>
      <c r="C569" s="195">
        <v>0.27272727272727271</v>
      </c>
      <c r="D569" s="195">
        <v>5.3719008264462811E-2</v>
      </c>
      <c r="E569" s="195">
        <v>0.14049586776859505</v>
      </c>
      <c r="F569" s="194">
        <v>1</v>
      </c>
      <c r="G569" s="196">
        <v>242</v>
      </c>
      <c r="H569" s="195">
        <v>7.586206896551724E-2</v>
      </c>
      <c r="M569" s="195">
        <v>0.47</v>
      </c>
      <c r="N569" s="195">
        <v>0.59499999999999997</v>
      </c>
      <c r="O569" s="195">
        <v>0.22</v>
      </c>
      <c r="P569" s="195">
        <v>0.33200000000000002</v>
      </c>
      <c r="Q569" s="195">
        <v>3.2000000000000001E-2</v>
      </c>
      <c r="R569" s="195">
        <v>0.09</v>
      </c>
      <c r="S569" s="195">
        <v>0.10199999999999999</v>
      </c>
      <c r="T569" s="195">
        <v>0.19</v>
      </c>
      <c r="U569" s="195"/>
      <c r="V569" s="195"/>
      <c r="W569" s="195"/>
      <c r="X569" s="195"/>
      <c r="Y569" s="195"/>
      <c r="Z569" s="195"/>
      <c r="AA569" s="195"/>
      <c r="AB569" s="195"/>
      <c r="AC569" s="42"/>
    </row>
    <row r="570" spans="1:29" x14ac:dyDescent="0.25">
      <c r="A570" s="94" t="s">
        <v>2266</v>
      </c>
      <c r="B570" s="195">
        <v>0.61003861003861004</v>
      </c>
      <c r="C570" s="195">
        <v>0.22393822393822393</v>
      </c>
      <c r="D570" s="195">
        <v>3.0888030888030889E-2</v>
      </c>
      <c r="E570" s="195">
        <v>0.13513513513513514</v>
      </c>
      <c r="F570" s="194">
        <v>1</v>
      </c>
      <c r="G570" s="196">
        <v>518</v>
      </c>
      <c r="H570" s="195">
        <v>7.4031727883378584E-2</v>
      </c>
      <c r="M570" s="195">
        <v>0.56699999999999995</v>
      </c>
      <c r="N570" s="195">
        <v>0.65100000000000002</v>
      </c>
      <c r="O570" s="195">
        <v>0.19</v>
      </c>
      <c r="P570" s="195">
        <v>0.26200000000000001</v>
      </c>
      <c r="Q570" s="195">
        <v>1.9E-2</v>
      </c>
      <c r="R570" s="195">
        <v>0.05</v>
      </c>
      <c r="S570" s="195">
        <v>0.108</v>
      </c>
      <c r="T570" s="195">
        <v>0.16700000000000001</v>
      </c>
      <c r="U570" s="195"/>
      <c r="V570" s="195"/>
      <c r="W570" s="195"/>
      <c r="X570" s="195"/>
      <c r="Y570" s="195"/>
      <c r="Z570" s="195"/>
      <c r="AA570" s="195"/>
      <c r="AB570" s="195"/>
      <c r="AC570" s="42"/>
    </row>
    <row r="571" spans="1:29" x14ac:dyDescent="0.25">
      <c r="A571" s="94" t="s">
        <v>2309</v>
      </c>
      <c r="B571" s="195">
        <v>0.5423728813559322</v>
      </c>
      <c r="C571" s="195">
        <v>0.16101694915254236</v>
      </c>
      <c r="D571" s="195">
        <v>0.13135593220338984</v>
      </c>
      <c r="E571" s="195">
        <v>0.1652542372881356</v>
      </c>
      <c r="F571" s="194">
        <v>1</v>
      </c>
      <c r="G571" s="196">
        <v>236</v>
      </c>
      <c r="H571" s="195">
        <v>9.3465346534653465E-2</v>
      </c>
      <c r="M571" s="195">
        <v>0.47899999999999998</v>
      </c>
      <c r="N571" s="195">
        <v>0.60499999999999998</v>
      </c>
      <c r="O571" s="195">
        <v>0.12</v>
      </c>
      <c r="P571" s="195">
        <v>0.21299999999999999</v>
      </c>
      <c r="Q571" s="195">
        <v>9.4E-2</v>
      </c>
      <c r="R571" s="195">
        <v>0.18</v>
      </c>
      <c r="S571" s="195">
        <v>0.123</v>
      </c>
      <c r="T571" s="195">
        <v>0.218</v>
      </c>
      <c r="U571" s="195"/>
      <c r="V571" s="195"/>
      <c r="W571" s="195"/>
      <c r="X571" s="195"/>
      <c r="Y571" s="195"/>
      <c r="Z571" s="195"/>
      <c r="AA571" s="195"/>
      <c r="AB571" s="195"/>
      <c r="AC571" s="42"/>
    </row>
    <row r="572" spans="1:29" x14ac:dyDescent="0.25">
      <c r="B572" s="195"/>
      <c r="C572" s="195"/>
      <c r="D572" s="195"/>
      <c r="E572" s="195"/>
      <c r="F572" s="194"/>
      <c r="G572" s="196"/>
      <c r="H572" s="195"/>
      <c r="M572" s="195"/>
      <c r="N572" s="195"/>
      <c r="O572" s="195"/>
      <c r="P572" s="195"/>
      <c r="Q572" s="195"/>
      <c r="R572" s="195"/>
      <c r="S572" s="195"/>
      <c r="T572" s="195"/>
      <c r="U572" s="195"/>
      <c r="V572" s="195"/>
      <c r="W572" s="195"/>
      <c r="X572" s="195"/>
      <c r="Y572" s="195"/>
      <c r="Z572" s="195"/>
      <c r="AA572" s="195"/>
      <c r="AB572" s="195"/>
      <c r="AC572" s="42"/>
    </row>
    <row r="573" spans="1:29" x14ac:dyDescent="0.25">
      <c r="A573" s="94" t="s">
        <v>1451</v>
      </c>
      <c r="B573" s="195">
        <v>0.61198125326496955</v>
      </c>
      <c r="C573" s="195">
        <v>0.24277244951264809</v>
      </c>
      <c r="D573" s="195">
        <v>3.9523560764221324E-2</v>
      </c>
      <c r="E573" s="195">
        <v>0.10572273645816098</v>
      </c>
      <c r="F573" s="194">
        <v>1</v>
      </c>
      <c r="G573" s="200">
        <v>537907</v>
      </c>
      <c r="H573" s="195">
        <v>0.21747824740446586</v>
      </c>
      <c r="M573" s="195">
        <v>0.61099999999999999</v>
      </c>
      <c r="N573" s="195">
        <v>0.61299999999999999</v>
      </c>
      <c r="O573" s="195">
        <v>0.24199999999999999</v>
      </c>
      <c r="P573" s="195">
        <v>0.24399999999999999</v>
      </c>
      <c r="Q573" s="195">
        <v>3.9E-2</v>
      </c>
      <c r="R573" s="195">
        <v>0.04</v>
      </c>
      <c r="S573" s="195">
        <v>0.105</v>
      </c>
      <c r="T573" s="195">
        <v>0.107</v>
      </c>
      <c r="V573" s="195"/>
      <c r="W573" s="195"/>
      <c r="X573" s="195"/>
      <c r="Y573" s="195"/>
      <c r="Z573" s="195"/>
      <c r="AA573" s="195"/>
      <c r="AB573" s="195"/>
      <c r="AC573" s="42"/>
    </row>
    <row r="574" spans="1:29" x14ac:dyDescent="0.25">
      <c r="A574" s="94" t="s">
        <v>1452</v>
      </c>
      <c r="B574" s="195">
        <v>0.63616814650388454</v>
      </c>
      <c r="C574" s="195">
        <v>0.2133046614872364</v>
      </c>
      <c r="D574" s="195">
        <v>4.1065482796892344E-2</v>
      </c>
      <c r="E574" s="195">
        <v>0.10946170921198668</v>
      </c>
      <c r="F574" s="194">
        <v>1</v>
      </c>
      <c r="G574" s="200">
        <v>14416</v>
      </c>
      <c r="H574" s="195">
        <v>0.18228027362271929</v>
      </c>
      <c r="M574" s="195">
        <v>0.628</v>
      </c>
      <c r="N574" s="195">
        <v>0.64400000000000002</v>
      </c>
      <c r="O574" s="195">
        <v>0.20699999999999999</v>
      </c>
      <c r="P574" s="195">
        <v>0.22</v>
      </c>
      <c r="Q574" s="195">
        <v>3.7999999999999999E-2</v>
      </c>
      <c r="R574" s="195">
        <v>4.3999999999999997E-2</v>
      </c>
      <c r="S574" s="195">
        <v>0.104</v>
      </c>
      <c r="T574" s="195">
        <v>0.115</v>
      </c>
      <c r="U574" s="195"/>
      <c r="V574" s="195"/>
      <c r="W574" s="195"/>
      <c r="X574" s="195"/>
      <c r="Y574" s="195"/>
      <c r="Z574" s="195"/>
      <c r="AA574" s="195"/>
      <c r="AB574" s="195"/>
      <c r="AC574" s="42"/>
    </row>
    <row r="575" spans="1:29" x14ac:dyDescent="0.25">
      <c r="A575" s="94" t="s">
        <v>1453</v>
      </c>
      <c r="B575" s="195">
        <v>0.60738714090287282</v>
      </c>
      <c r="C575" s="195">
        <v>9.575923392612859E-2</v>
      </c>
      <c r="D575" s="195">
        <v>5.1983584131326949E-2</v>
      </c>
      <c r="E575" s="195">
        <v>0.24487004103967169</v>
      </c>
      <c r="F575" s="194">
        <v>1</v>
      </c>
      <c r="G575" s="200">
        <v>2193</v>
      </c>
      <c r="H575" s="195">
        <v>6.5291175419792777E-2</v>
      </c>
      <c r="M575" s="195">
        <v>0.58699999999999997</v>
      </c>
      <c r="N575" s="195">
        <v>0.628</v>
      </c>
      <c r="O575" s="195">
        <v>8.4000000000000005E-2</v>
      </c>
      <c r="P575" s="195">
        <v>0.109</v>
      </c>
      <c r="Q575" s="195">
        <v>4.2999999999999997E-2</v>
      </c>
      <c r="R575" s="195">
        <v>6.2E-2</v>
      </c>
      <c r="S575" s="195">
        <v>0.22700000000000001</v>
      </c>
      <c r="T575" s="195">
        <v>0.26300000000000001</v>
      </c>
      <c r="U575" s="195"/>
      <c r="V575" s="195"/>
      <c r="W575" s="195"/>
      <c r="X575" s="195"/>
      <c r="Y575" s="195"/>
      <c r="Z575" s="195"/>
      <c r="AA575" s="195"/>
      <c r="AB575" s="195"/>
      <c r="AC575" s="42"/>
    </row>
    <row r="576" spans="1:29" x14ac:dyDescent="0.25">
      <c r="A576" s="94" t="s">
        <v>1454</v>
      </c>
      <c r="B576" s="195">
        <v>0.56205312562412624</v>
      </c>
      <c r="C576" s="195">
        <v>0.17291791491911324</v>
      </c>
      <c r="D576" s="195">
        <v>3.1595765927701219E-2</v>
      </c>
      <c r="E576" s="195">
        <v>0.23343319352905931</v>
      </c>
      <c r="F576" s="194">
        <v>1</v>
      </c>
      <c r="G576" s="200">
        <v>25035</v>
      </c>
      <c r="H576" s="195">
        <v>0.59544762629626102</v>
      </c>
      <c r="M576" s="195">
        <v>0.55600000000000005</v>
      </c>
      <c r="N576" s="195">
        <v>0.56799999999999995</v>
      </c>
      <c r="O576" s="195">
        <v>0.16800000000000001</v>
      </c>
      <c r="P576" s="195">
        <v>0.17799999999999999</v>
      </c>
      <c r="Q576" s="195">
        <v>2.9000000000000001E-2</v>
      </c>
      <c r="R576" s="195">
        <v>3.4000000000000002E-2</v>
      </c>
      <c r="S576" s="195">
        <v>0.22800000000000001</v>
      </c>
      <c r="T576" s="195">
        <v>0.23899999999999999</v>
      </c>
    </row>
    <row r="577" spans="1:20" x14ac:dyDescent="0.25">
      <c r="A577" s="94" t="s">
        <v>1455</v>
      </c>
      <c r="B577" s="195">
        <v>0.62137139550583464</v>
      </c>
      <c r="C577" s="195">
        <v>0.2792458289131064</v>
      </c>
      <c r="D577" s="195">
        <v>3.5972610666409492E-2</v>
      </c>
      <c r="E577" s="195">
        <v>6.3410164914649431E-2</v>
      </c>
      <c r="F577" s="194">
        <v>1</v>
      </c>
      <c r="G577" s="200">
        <v>41476</v>
      </c>
      <c r="H577" s="195">
        <v>0.56455279241019773</v>
      </c>
      <c r="M577" s="195">
        <v>0.61699999999999999</v>
      </c>
      <c r="N577" s="195">
        <v>0.626</v>
      </c>
      <c r="O577" s="195">
        <v>0.27500000000000002</v>
      </c>
      <c r="P577" s="195">
        <v>0.28399999999999997</v>
      </c>
      <c r="Q577" s="195">
        <v>3.4000000000000002E-2</v>
      </c>
      <c r="R577" s="195">
        <v>3.7999999999999999E-2</v>
      </c>
      <c r="S577" s="195">
        <v>6.0999999999999999E-2</v>
      </c>
      <c r="T577" s="195">
        <v>6.6000000000000003E-2</v>
      </c>
    </row>
    <row r="578" spans="1:20" x14ac:dyDescent="0.25">
      <c r="A578" s="94" t="s">
        <v>1456</v>
      </c>
      <c r="B578" s="195">
        <v>0.63137755102040816</v>
      </c>
      <c r="C578" s="195">
        <v>0.19600340136054423</v>
      </c>
      <c r="D578" s="195">
        <v>3.9115646258503403E-2</v>
      </c>
      <c r="E578" s="195">
        <v>0.13350340136054423</v>
      </c>
      <c r="F578" s="194">
        <v>1</v>
      </c>
      <c r="G578" s="200">
        <v>2352</v>
      </c>
      <c r="H578" s="195">
        <v>0.10402016717526867</v>
      </c>
      <c r="M578" s="195">
        <v>0.61199999999999999</v>
      </c>
      <c r="N578" s="195">
        <v>0.65100000000000002</v>
      </c>
      <c r="O578" s="195">
        <v>0.18</v>
      </c>
      <c r="P578" s="195">
        <v>0.21299999999999999</v>
      </c>
      <c r="Q578" s="195">
        <v>3.2000000000000001E-2</v>
      </c>
      <c r="R578" s="195">
        <v>4.8000000000000001E-2</v>
      </c>
      <c r="S578" s="195">
        <v>0.12</v>
      </c>
      <c r="T578" s="195">
        <v>0.14799999999999999</v>
      </c>
    </row>
    <row r="579" spans="1:20" x14ac:dyDescent="0.25">
      <c r="A579" s="94" t="s">
        <v>1457</v>
      </c>
      <c r="B579" s="195">
        <v>0.46907216494845361</v>
      </c>
      <c r="C579" s="195">
        <v>0.10257731958762886</v>
      </c>
      <c r="D579" s="195">
        <v>6.5979381443298971E-2</v>
      </c>
      <c r="E579" s="195">
        <v>0.36237113402061855</v>
      </c>
      <c r="F579" s="194">
        <v>1</v>
      </c>
      <c r="G579" s="200">
        <v>1940</v>
      </c>
      <c r="H579" s="195">
        <v>8.8934527684309938E-3</v>
      </c>
      <c r="M579" s="195">
        <v>0.44700000000000001</v>
      </c>
      <c r="N579" s="195">
        <v>0.49099999999999999</v>
      </c>
      <c r="O579" s="195">
        <v>0.09</v>
      </c>
      <c r="P579" s="195">
        <v>0.11700000000000001</v>
      </c>
      <c r="Q579" s="195">
        <v>5.6000000000000001E-2</v>
      </c>
      <c r="R579" s="195">
        <v>7.8E-2</v>
      </c>
      <c r="S579" s="195">
        <v>0.34100000000000003</v>
      </c>
      <c r="T579" s="195">
        <v>0.38400000000000001</v>
      </c>
    </row>
    <row r="580" spans="1:20" x14ac:dyDescent="0.25">
      <c r="A580" s="94" t="s">
        <v>1458</v>
      </c>
      <c r="B580" s="195">
        <v>0.62906432111540767</v>
      </c>
      <c r="C580" s="195">
        <v>0.27322858232122432</v>
      </c>
      <c r="D580" s="195">
        <v>3.6980556614563474E-2</v>
      </c>
      <c r="E580" s="195">
        <v>6.0726539948804531E-2</v>
      </c>
      <c r="F580" s="194">
        <v>1</v>
      </c>
      <c r="G580" s="200">
        <v>73444</v>
      </c>
      <c r="H580" s="195">
        <v>0.24494478703570916</v>
      </c>
      <c r="M580" s="195">
        <v>0.626</v>
      </c>
      <c r="N580" s="195">
        <v>0.63300000000000001</v>
      </c>
      <c r="O580" s="195">
        <v>0.27</v>
      </c>
      <c r="P580" s="195">
        <v>0.27600000000000002</v>
      </c>
      <c r="Q580" s="195">
        <v>3.5999999999999997E-2</v>
      </c>
      <c r="R580" s="195">
        <v>3.7999999999999999E-2</v>
      </c>
      <c r="S580" s="195">
        <v>5.8999999999999997E-2</v>
      </c>
      <c r="T580" s="195">
        <v>6.2E-2</v>
      </c>
    </row>
    <row r="581" spans="1:20" x14ac:dyDescent="0.25">
      <c r="A581" s="94" t="s">
        <v>1459</v>
      </c>
      <c r="B581" s="195">
        <v>0.51700680272108845</v>
      </c>
      <c r="C581" s="195">
        <v>0.12018140589569161</v>
      </c>
      <c r="D581" s="195">
        <v>8.1632653061224483E-2</v>
      </c>
      <c r="E581" s="195">
        <v>0.28117913832199548</v>
      </c>
      <c r="F581" s="194">
        <v>1</v>
      </c>
      <c r="G581" s="200">
        <v>441</v>
      </c>
      <c r="H581" s="195">
        <v>9.3724098357171708E-3</v>
      </c>
      <c r="M581" s="195">
        <v>0.47</v>
      </c>
      <c r="N581" s="195">
        <v>0.56299999999999994</v>
      </c>
      <c r="O581" s="195">
        <v>9.2999999999999999E-2</v>
      </c>
      <c r="P581" s="195">
        <v>0.154</v>
      </c>
      <c r="Q581" s="195">
        <v>0.06</v>
      </c>
      <c r="R581" s="195">
        <v>0.111</v>
      </c>
      <c r="S581" s="195">
        <v>0.24099999999999999</v>
      </c>
      <c r="T581" s="195">
        <v>0.32500000000000001</v>
      </c>
    </row>
    <row r="582" spans="1:20" x14ac:dyDescent="0.25">
      <c r="A582" s="94" t="s">
        <v>1460</v>
      </c>
      <c r="B582" s="195">
        <v>0.65953367555198217</v>
      </c>
      <c r="C582" s="195">
        <v>0.19933205516729544</v>
      </c>
      <c r="D582" s="195">
        <v>4.0818850887500771E-2</v>
      </c>
      <c r="E582" s="195">
        <v>0.1003154183932216</v>
      </c>
      <c r="F582" s="194">
        <v>1</v>
      </c>
      <c r="G582" s="200">
        <v>16169</v>
      </c>
      <c r="H582" s="195">
        <v>4.3052123716610574E-2</v>
      </c>
      <c r="M582" s="195">
        <v>0.65200000000000002</v>
      </c>
      <c r="N582" s="195">
        <v>0.66700000000000004</v>
      </c>
      <c r="O582" s="195">
        <v>0.193</v>
      </c>
      <c r="P582" s="195">
        <v>0.20599999999999999</v>
      </c>
      <c r="Q582" s="195">
        <v>3.7999999999999999E-2</v>
      </c>
      <c r="R582" s="195">
        <v>4.3999999999999997E-2</v>
      </c>
      <c r="S582" s="195">
        <v>9.6000000000000002E-2</v>
      </c>
      <c r="T582" s="195">
        <v>0.105</v>
      </c>
    </row>
    <row r="583" spans="1:20" x14ac:dyDescent="0.25">
      <c r="A583" s="94" t="s">
        <v>1461</v>
      </c>
      <c r="B583" s="195">
        <v>0.67599067599067597</v>
      </c>
      <c r="C583" s="195">
        <v>0.12354312354312354</v>
      </c>
      <c r="D583" s="195">
        <v>3.787878787878788E-2</v>
      </c>
      <c r="E583" s="195">
        <v>0.16258741258741258</v>
      </c>
      <c r="F583" s="194">
        <v>1</v>
      </c>
      <c r="G583" s="200">
        <v>1716</v>
      </c>
      <c r="H583" s="195">
        <v>0.10410094637223975</v>
      </c>
      <c r="M583" s="195">
        <v>0.65300000000000002</v>
      </c>
      <c r="N583" s="195">
        <v>0.69799999999999995</v>
      </c>
      <c r="O583" s="195">
        <v>0.109</v>
      </c>
      <c r="P583" s="195">
        <v>0.14000000000000001</v>
      </c>
      <c r="Q583" s="195">
        <v>0.03</v>
      </c>
      <c r="R583" s="195">
        <v>4.8000000000000001E-2</v>
      </c>
      <c r="S583" s="195">
        <v>0.14599999999999999</v>
      </c>
      <c r="T583" s="195">
        <v>0.18099999999999999</v>
      </c>
    </row>
    <row r="584" spans="1:20" x14ac:dyDescent="0.25">
      <c r="A584" s="94" t="s">
        <v>1462</v>
      </c>
      <c r="B584" s="195">
        <v>0.5702614379084967</v>
      </c>
      <c r="C584" s="195">
        <v>0.12418300653594772</v>
      </c>
      <c r="D584" s="195">
        <v>5.0653594771241831E-2</v>
      </c>
      <c r="E584" s="195">
        <v>0.25490196078431371</v>
      </c>
      <c r="F584" s="194">
        <v>1</v>
      </c>
      <c r="G584" s="200">
        <v>612</v>
      </c>
      <c r="H584" s="195">
        <v>0.1221800758634458</v>
      </c>
      <c r="M584" s="195">
        <v>0.53100000000000003</v>
      </c>
      <c r="N584" s="195">
        <v>0.60899999999999999</v>
      </c>
      <c r="O584" s="195">
        <v>0.1</v>
      </c>
      <c r="P584" s="195">
        <v>0.153</v>
      </c>
      <c r="Q584" s="195">
        <v>3.5999999999999997E-2</v>
      </c>
      <c r="R584" s="195">
        <v>7.0999999999999994E-2</v>
      </c>
      <c r="S584" s="195">
        <v>0.222</v>
      </c>
      <c r="T584" s="195">
        <v>0.29099999999999998</v>
      </c>
    </row>
    <row r="585" spans="1:20" x14ac:dyDescent="0.25">
      <c r="A585" s="94" t="s">
        <v>1463</v>
      </c>
      <c r="B585" s="195">
        <v>0.51153212520593083</v>
      </c>
      <c r="C585" s="195">
        <v>8.4019769357495888E-2</v>
      </c>
      <c r="D585" s="195">
        <v>7.0840197693574955E-2</v>
      </c>
      <c r="E585" s="195">
        <v>0.33360790774299837</v>
      </c>
      <c r="F585" s="194">
        <v>1</v>
      </c>
      <c r="G585" s="200">
        <v>1214</v>
      </c>
      <c r="H585" s="195">
        <v>5.7842576710501241E-2</v>
      </c>
      <c r="M585" s="195">
        <v>0.48299999999999998</v>
      </c>
      <c r="N585" s="195">
        <v>0.54</v>
      </c>
      <c r="O585" s="195">
        <v>7.0000000000000007E-2</v>
      </c>
      <c r="P585" s="195">
        <v>0.10100000000000001</v>
      </c>
      <c r="Q585" s="195">
        <v>5.8000000000000003E-2</v>
      </c>
      <c r="R585" s="195">
        <v>8.6999999999999994E-2</v>
      </c>
      <c r="S585" s="195">
        <v>0.308</v>
      </c>
      <c r="T585" s="195">
        <v>0.36099999999999999</v>
      </c>
    </row>
    <row r="586" spans="1:20" x14ac:dyDescent="0.25">
      <c r="A586" s="94" t="s">
        <v>1464</v>
      </c>
      <c r="B586" s="195">
        <v>0.55270655270655267</v>
      </c>
      <c r="C586" s="195">
        <v>0.11585944919278253</v>
      </c>
      <c r="D586" s="195">
        <v>5.3181386514719847E-2</v>
      </c>
      <c r="E586" s="195">
        <v>0.27825261158594494</v>
      </c>
      <c r="F586" s="194">
        <v>1</v>
      </c>
      <c r="G586" s="200">
        <v>1053</v>
      </c>
      <c r="H586" s="195">
        <v>6.586189642231674E-2</v>
      </c>
      <c r="M586" s="195">
        <v>0.52300000000000002</v>
      </c>
      <c r="N586" s="195">
        <v>0.58199999999999996</v>
      </c>
      <c r="O586" s="195">
        <v>9.8000000000000004E-2</v>
      </c>
      <c r="P586" s="195">
        <v>0.13700000000000001</v>
      </c>
      <c r="Q586" s="195">
        <v>4.1000000000000002E-2</v>
      </c>
      <c r="R586" s="195">
        <v>6.8000000000000005E-2</v>
      </c>
      <c r="S586" s="195">
        <v>0.252</v>
      </c>
      <c r="T586" s="195">
        <v>0.30599999999999999</v>
      </c>
    </row>
    <row r="587" spans="1:20" x14ac:dyDescent="0.25">
      <c r="A587" s="94" t="s">
        <v>1465</v>
      </c>
      <c r="B587" s="195">
        <v>0.55420773313116001</v>
      </c>
      <c r="C587" s="195">
        <v>0.15314632297194844</v>
      </c>
      <c r="D587" s="195">
        <v>4.8521607278241091E-2</v>
      </c>
      <c r="E587" s="195">
        <v>0.24412433661865049</v>
      </c>
      <c r="F587" s="194">
        <v>1</v>
      </c>
      <c r="G587" s="200">
        <v>1319</v>
      </c>
      <c r="H587" s="195">
        <v>9.3698941535838604E-2</v>
      </c>
      <c r="M587" s="195">
        <v>0.52700000000000002</v>
      </c>
      <c r="N587" s="195">
        <v>0.58099999999999996</v>
      </c>
      <c r="O587" s="195">
        <v>0.13500000000000001</v>
      </c>
      <c r="P587" s="195">
        <v>0.17399999999999999</v>
      </c>
      <c r="Q587" s="195">
        <v>3.7999999999999999E-2</v>
      </c>
      <c r="R587" s="195">
        <v>6.0999999999999999E-2</v>
      </c>
      <c r="S587" s="195">
        <v>0.222</v>
      </c>
      <c r="T587" s="195">
        <v>0.26800000000000002</v>
      </c>
    </row>
    <row r="588" spans="1:20" x14ac:dyDescent="0.25">
      <c r="A588" s="94" t="s">
        <v>1466</v>
      </c>
      <c r="B588" s="195">
        <v>0.55342667649226229</v>
      </c>
      <c r="C588" s="195">
        <v>0.14296241709653648</v>
      </c>
      <c r="D588" s="195">
        <v>6.3375092114959466E-2</v>
      </c>
      <c r="E588" s="195">
        <v>0.24023581429624172</v>
      </c>
      <c r="F588" s="194">
        <v>1</v>
      </c>
      <c r="G588" s="200">
        <v>1357</v>
      </c>
      <c r="H588" s="195">
        <v>6.614027391918896E-2</v>
      </c>
      <c r="M588" s="195">
        <v>0.52700000000000002</v>
      </c>
      <c r="N588" s="195">
        <v>0.57999999999999996</v>
      </c>
      <c r="O588" s="195">
        <v>0.125</v>
      </c>
      <c r="P588" s="195">
        <v>0.16300000000000001</v>
      </c>
      <c r="Q588" s="195">
        <v>5.1999999999999998E-2</v>
      </c>
      <c r="R588" s="195">
        <v>7.8E-2</v>
      </c>
      <c r="S588" s="195">
        <v>0.218</v>
      </c>
      <c r="T588" s="195">
        <v>0.26400000000000001</v>
      </c>
    </row>
    <row r="589" spans="1:20" x14ac:dyDescent="0.25">
      <c r="A589" s="94" t="s">
        <v>1467</v>
      </c>
      <c r="B589" s="195">
        <v>0.52440604751619868</v>
      </c>
      <c r="C589" s="195">
        <v>0.23974082073434125</v>
      </c>
      <c r="D589" s="195">
        <v>4.9244060475161985E-2</v>
      </c>
      <c r="E589" s="195">
        <v>0.18660907127429804</v>
      </c>
      <c r="F589" s="194">
        <v>1</v>
      </c>
      <c r="G589" s="200">
        <v>2315</v>
      </c>
      <c r="H589" s="195">
        <v>0.16655874523347003</v>
      </c>
      <c r="M589" s="195">
        <v>0.504</v>
      </c>
      <c r="N589" s="195">
        <v>0.54500000000000004</v>
      </c>
      <c r="O589" s="195">
        <v>0.223</v>
      </c>
      <c r="P589" s="195">
        <v>0.25800000000000001</v>
      </c>
      <c r="Q589" s="195">
        <v>4.1000000000000002E-2</v>
      </c>
      <c r="R589" s="195">
        <v>5.8999999999999997E-2</v>
      </c>
      <c r="S589" s="195">
        <v>0.17100000000000001</v>
      </c>
      <c r="T589" s="195">
        <v>0.20300000000000001</v>
      </c>
    </row>
    <row r="590" spans="1:20" x14ac:dyDescent="0.25">
      <c r="A590" s="94" t="s">
        <v>1468</v>
      </c>
      <c r="B590" s="195">
        <v>0.62087499999999995</v>
      </c>
      <c r="C590" s="195">
        <v>0.21312500000000001</v>
      </c>
      <c r="D590" s="195">
        <v>3.7187499999999998E-2</v>
      </c>
      <c r="E590" s="195">
        <v>0.1288125</v>
      </c>
      <c r="F590" s="194">
        <v>1</v>
      </c>
      <c r="G590" s="200">
        <v>16000</v>
      </c>
      <c r="H590" s="195">
        <v>0.24429345751584092</v>
      </c>
      <c r="M590" s="195">
        <v>0.61299999999999999</v>
      </c>
      <c r="N590" s="195">
        <v>0.628</v>
      </c>
      <c r="O590" s="195">
        <v>0.20699999999999999</v>
      </c>
      <c r="P590" s="195">
        <v>0.22</v>
      </c>
      <c r="Q590" s="195">
        <v>3.4000000000000002E-2</v>
      </c>
      <c r="R590" s="195">
        <v>0.04</v>
      </c>
      <c r="S590" s="195">
        <v>0.124</v>
      </c>
      <c r="T590" s="195">
        <v>0.13400000000000001</v>
      </c>
    </row>
    <row r="591" spans="1:20" x14ac:dyDescent="0.25">
      <c r="A591" s="94" t="s">
        <v>1469</v>
      </c>
      <c r="B591" s="195">
        <v>0.52452117151936783</v>
      </c>
      <c r="C591" s="195">
        <v>0.29133384866443357</v>
      </c>
      <c r="D591" s="195">
        <v>3.3582410031778753E-2</v>
      </c>
      <c r="E591" s="195">
        <v>0.15056256978441981</v>
      </c>
      <c r="F591" s="194">
        <v>1</v>
      </c>
      <c r="G591" s="200">
        <v>11643</v>
      </c>
      <c r="H591" s="195">
        <v>0.53048113723346091</v>
      </c>
      <c r="M591" s="195">
        <v>0.51500000000000001</v>
      </c>
      <c r="N591" s="195">
        <v>0.53400000000000003</v>
      </c>
      <c r="O591" s="195">
        <v>0.28299999999999997</v>
      </c>
      <c r="P591" s="195">
        <v>0.3</v>
      </c>
      <c r="Q591" s="195">
        <v>0.03</v>
      </c>
      <c r="R591" s="195">
        <v>3.6999999999999998E-2</v>
      </c>
      <c r="S591" s="195">
        <v>0.14399999999999999</v>
      </c>
      <c r="T591" s="195">
        <v>0.157</v>
      </c>
    </row>
    <row r="592" spans="1:20" x14ac:dyDescent="0.25">
      <c r="A592" s="94" t="s">
        <v>1470</v>
      </c>
      <c r="B592" s="195">
        <v>0.64613899613899617</v>
      </c>
      <c r="C592" s="195">
        <v>0.23069498069498071</v>
      </c>
      <c r="D592" s="195">
        <v>3.1467181467181464E-2</v>
      </c>
      <c r="E592" s="195">
        <v>9.1698841698841696E-2</v>
      </c>
      <c r="F592" s="194">
        <v>1</v>
      </c>
      <c r="G592" s="200">
        <v>5180</v>
      </c>
      <c r="H592" s="195">
        <v>0.20213845313353626</v>
      </c>
      <c r="M592" s="195">
        <v>0.63300000000000001</v>
      </c>
      <c r="N592" s="195">
        <v>0.65900000000000003</v>
      </c>
      <c r="O592" s="195">
        <v>0.219</v>
      </c>
      <c r="P592" s="195">
        <v>0.24199999999999999</v>
      </c>
      <c r="Q592" s="195">
        <v>2.7E-2</v>
      </c>
      <c r="R592" s="195">
        <v>3.6999999999999998E-2</v>
      </c>
      <c r="S592" s="195">
        <v>8.4000000000000005E-2</v>
      </c>
      <c r="T592" s="195">
        <v>0.1</v>
      </c>
    </row>
    <row r="593" spans="1:20" x14ac:dyDescent="0.25">
      <c r="A593" s="94" t="s">
        <v>1471</v>
      </c>
      <c r="B593" s="195">
        <v>0.47175249807840125</v>
      </c>
      <c r="C593" s="195">
        <v>0.26383551114527287</v>
      </c>
      <c r="D593" s="195">
        <v>4.4004611837048423E-2</v>
      </c>
      <c r="E593" s="195">
        <v>0.22040737893927748</v>
      </c>
      <c r="F593" s="194">
        <v>1</v>
      </c>
      <c r="G593" s="200">
        <v>5204</v>
      </c>
      <c r="H593" s="195">
        <v>0.48319405756731659</v>
      </c>
      <c r="M593" s="195">
        <v>0.45800000000000002</v>
      </c>
      <c r="N593" s="195">
        <v>0.48499999999999999</v>
      </c>
      <c r="O593" s="195">
        <v>0.252</v>
      </c>
      <c r="P593" s="195">
        <v>0.27600000000000002</v>
      </c>
      <c r="Q593" s="195">
        <v>3.9E-2</v>
      </c>
      <c r="R593" s="195">
        <v>0.05</v>
      </c>
      <c r="S593" s="195">
        <v>0.20899999999999999</v>
      </c>
      <c r="T593" s="195">
        <v>0.23200000000000001</v>
      </c>
    </row>
    <row r="594" spans="1:20" x14ac:dyDescent="0.25">
      <c r="A594" s="94" t="s">
        <v>1472</v>
      </c>
      <c r="B594" s="195">
        <v>0.57423213925667049</v>
      </c>
      <c r="C594" s="195">
        <v>0.28362121110289668</v>
      </c>
      <c r="D594" s="195">
        <v>4.2610390483231397E-2</v>
      </c>
      <c r="E594" s="195">
        <v>9.953625915720142E-2</v>
      </c>
      <c r="F594" s="194">
        <v>1</v>
      </c>
      <c r="G594" s="200">
        <v>14879</v>
      </c>
      <c r="H594" s="195">
        <v>0.44847333996443317</v>
      </c>
      <c r="M594" s="195">
        <v>0.56599999999999995</v>
      </c>
      <c r="N594" s="195">
        <v>0.58199999999999996</v>
      </c>
      <c r="O594" s="195">
        <v>0.27600000000000002</v>
      </c>
      <c r="P594" s="195">
        <v>0.29099999999999998</v>
      </c>
      <c r="Q594" s="195">
        <v>3.9E-2</v>
      </c>
      <c r="R594" s="195">
        <v>4.5999999999999999E-2</v>
      </c>
      <c r="S594" s="195">
        <v>9.5000000000000001E-2</v>
      </c>
      <c r="T594" s="195">
        <v>0.104</v>
      </c>
    </row>
    <row r="595" spans="1:20" x14ac:dyDescent="0.25">
      <c r="A595" s="94" t="s">
        <v>1473</v>
      </c>
      <c r="B595" s="195">
        <v>0.66479595789183743</v>
      </c>
      <c r="C595" s="195">
        <v>0.21308004166056965</v>
      </c>
      <c r="D595" s="195">
        <v>3.7683878908906239E-2</v>
      </c>
      <c r="E595" s="195">
        <v>8.4440121538686658E-2</v>
      </c>
      <c r="F595" s="194">
        <v>1</v>
      </c>
      <c r="G595" s="200">
        <v>116177</v>
      </c>
      <c r="H595" s="195">
        <v>0.36759173419311564</v>
      </c>
      <c r="M595" s="195">
        <v>0.66200000000000003</v>
      </c>
      <c r="N595" s="195">
        <v>0.66800000000000004</v>
      </c>
      <c r="O595" s="195">
        <v>0.21099999999999999</v>
      </c>
      <c r="P595" s="195">
        <v>0.215</v>
      </c>
      <c r="Q595" s="195">
        <v>3.6999999999999998E-2</v>
      </c>
      <c r="R595" s="195">
        <v>3.9E-2</v>
      </c>
      <c r="S595" s="195">
        <v>8.3000000000000004E-2</v>
      </c>
      <c r="T595" s="195">
        <v>8.5999999999999993E-2</v>
      </c>
    </row>
    <row r="596" spans="1:20" x14ac:dyDescent="0.25">
      <c r="A596" s="94" t="s">
        <v>1474</v>
      </c>
      <c r="B596" s="195">
        <v>0.64189189189189189</v>
      </c>
      <c r="C596" s="195">
        <v>0.19594594594594594</v>
      </c>
      <c r="D596" s="195">
        <v>3.3783783783783786E-2</v>
      </c>
      <c r="E596" s="195">
        <v>0.12837837837837837</v>
      </c>
      <c r="F596" s="194">
        <v>1</v>
      </c>
      <c r="G596" s="200">
        <v>148</v>
      </c>
      <c r="H596" s="195">
        <v>5.7431121459060923E-2</v>
      </c>
      <c r="M596" s="195">
        <v>0.56200000000000006</v>
      </c>
      <c r="N596" s="195">
        <v>0.71499999999999997</v>
      </c>
      <c r="O596" s="195">
        <v>0.14000000000000001</v>
      </c>
      <c r="P596" s="195">
        <v>0.26700000000000002</v>
      </c>
      <c r="Q596" s="195">
        <v>1.4999999999999999E-2</v>
      </c>
      <c r="R596" s="195">
        <v>7.6999999999999999E-2</v>
      </c>
      <c r="S596" s="195">
        <v>8.4000000000000005E-2</v>
      </c>
      <c r="T596" s="195">
        <v>0.192</v>
      </c>
    </row>
    <row r="597" spans="1:20" x14ac:dyDescent="0.25">
      <c r="A597" s="94" t="s">
        <v>1475</v>
      </c>
      <c r="B597" s="195">
        <v>0.57130164371390491</v>
      </c>
      <c r="C597" s="195">
        <v>0.15726343847179031</v>
      </c>
      <c r="D597" s="195">
        <v>4.8422923145268769E-2</v>
      </c>
      <c r="E597" s="195">
        <v>0.22301199466903598</v>
      </c>
      <c r="F597" s="194">
        <v>1</v>
      </c>
      <c r="G597" s="200">
        <v>2251</v>
      </c>
      <c r="H597" s="195">
        <v>2.3194468773506168E-2</v>
      </c>
      <c r="M597" s="195">
        <v>0.55100000000000005</v>
      </c>
      <c r="N597" s="195">
        <v>0.59199999999999997</v>
      </c>
      <c r="O597" s="195">
        <v>0.14299999999999999</v>
      </c>
      <c r="P597" s="195">
        <v>0.17299999999999999</v>
      </c>
      <c r="Q597" s="195">
        <v>0.04</v>
      </c>
      <c r="R597" s="195">
        <v>5.8000000000000003E-2</v>
      </c>
      <c r="S597" s="195">
        <v>0.20599999999999999</v>
      </c>
      <c r="T597" s="195">
        <v>0.24099999999999999</v>
      </c>
    </row>
    <row r="598" spans="1:20" x14ac:dyDescent="0.25">
      <c r="A598" s="94" t="s">
        <v>1476</v>
      </c>
      <c r="B598" s="195">
        <v>0.62356127285037233</v>
      </c>
      <c r="C598" s="195">
        <v>0.14014895057549087</v>
      </c>
      <c r="D598" s="195">
        <v>2.9519295870006769E-2</v>
      </c>
      <c r="E598" s="195">
        <v>0.20677048070412998</v>
      </c>
      <c r="F598" s="194">
        <v>1</v>
      </c>
      <c r="G598" s="200">
        <v>7385</v>
      </c>
      <c r="H598" s="195">
        <v>0.42498705185014674</v>
      </c>
      <c r="M598" s="195">
        <v>0.61199999999999999</v>
      </c>
      <c r="N598" s="195">
        <v>0.63500000000000001</v>
      </c>
      <c r="O598" s="195">
        <v>0.13200000000000001</v>
      </c>
      <c r="P598" s="195">
        <v>0.14799999999999999</v>
      </c>
      <c r="Q598" s="195">
        <v>2.5999999999999999E-2</v>
      </c>
      <c r="R598" s="195">
        <v>3.4000000000000002E-2</v>
      </c>
      <c r="S598" s="195">
        <v>0.19800000000000001</v>
      </c>
      <c r="T598" s="195">
        <v>0.216</v>
      </c>
    </row>
    <row r="599" spans="1:20" x14ac:dyDescent="0.25">
      <c r="A599" s="94" t="s">
        <v>1477</v>
      </c>
      <c r="B599" s="195">
        <v>0.59107037256061501</v>
      </c>
      <c r="C599" s="195">
        <v>0.23477232406859846</v>
      </c>
      <c r="D599" s="195">
        <v>4.6126552335895916E-2</v>
      </c>
      <c r="E599" s="195">
        <v>0.12803075103489059</v>
      </c>
      <c r="F599" s="194">
        <v>1</v>
      </c>
      <c r="G599" s="200">
        <v>6764</v>
      </c>
      <c r="H599" s="195">
        <v>0.33621632369022764</v>
      </c>
      <c r="M599" s="195">
        <v>0.57899999999999996</v>
      </c>
      <c r="N599" s="195">
        <v>0.60299999999999998</v>
      </c>
      <c r="O599" s="195">
        <v>0.22500000000000001</v>
      </c>
      <c r="P599" s="195">
        <v>0.245</v>
      </c>
      <c r="Q599" s="195">
        <v>4.1000000000000002E-2</v>
      </c>
      <c r="R599" s="195">
        <v>5.0999999999999997E-2</v>
      </c>
      <c r="S599" s="195">
        <v>0.12</v>
      </c>
      <c r="T599" s="195">
        <v>0.13600000000000001</v>
      </c>
    </row>
    <row r="600" spans="1:20" x14ac:dyDescent="0.25">
      <c r="A600" s="94" t="s">
        <v>1478</v>
      </c>
      <c r="B600" s="195">
        <v>0.57141742725641631</v>
      </c>
      <c r="C600" s="195">
        <v>0.24877135501989234</v>
      </c>
      <c r="D600" s="195">
        <v>4.1344878695686094E-2</v>
      </c>
      <c r="E600" s="195">
        <v>0.13846633902800531</v>
      </c>
      <c r="F600" s="194">
        <v>1</v>
      </c>
      <c r="G600" s="200">
        <v>12819</v>
      </c>
      <c r="H600" s="195">
        <v>0.33992734215480896</v>
      </c>
      <c r="M600" s="195">
        <v>0.56299999999999994</v>
      </c>
      <c r="N600" s="195">
        <v>0.57999999999999996</v>
      </c>
      <c r="O600" s="195">
        <v>0.24099999999999999</v>
      </c>
      <c r="P600" s="195">
        <v>0.25600000000000001</v>
      </c>
      <c r="Q600" s="195">
        <v>3.7999999999999999E-2</v>
      </c>
      <c r="R600" s="195">
        <v>4.4999999999999998E-2</v>
      </c>
      <c r="S600" s="195">
        <v>0.13300000000000001</v>
      </c>
      <c r="T600" s="195">
        <v>0.14499999999999999</v>
      </c>
    </row>
    <row r="601" spans="1:20" x14ac:dyDescent="0.25">
      <c r="A601" s="94" t="s">
        <v>1479</v>
      </c>
      <c r="B601" s="195">
        <v>0.55926737503617641</v>
      </c>
      <c r="C601" s="195">
        <v>0.2537726878074999</v>
      </c>
      <c r="D601" s="195">
        <v>4.3163682970190596E-2</v>
      </c>
      <c r="E601" s="195">
        <v>0.14379625418613304</v>
      </c>
      <c r="F601" s="194">
        <v>1</v>
      </c>
      <c r="G601" s="200">
        <v>24187</v>
      </c>
      <c r="H601" s="195">
        <v>0.26055715947774377</v>
      </c>
      <c r="M601" s="195">
        <v>0.55300000000000005</v>
      </c>
      <c r="N601" s="195">
        <v>0.56599999999999995</v>
      </c>
      <c r="O601" s="195">
        <v>0.248</v>
      </c>
      <c r="P601" s="195">
        <v>0.25900000000000001</v>
      </c>
      <c r="Q601" s="195">
        <v>4.1000000000000002E-2</v>
      </c>
      <c r="R601" s="195">
        <v>4.5999999999999999E-2</v>
      </c>
      <c r="S601" s="195">
        <v>0.13900000000000001</v>
      </c>
      <c r="T601" s="195">
        <v>0.14799999999999999</v>
      </c>
    </row>
    <row r="602" spans="1:20" x14ac:dyDescent="0.25">
      <c r="A602" s="94" t="s">
        <v>1480</v>
      </c>
      <c r="B602" s="195">
        <v>0.62178111587982832</v>
      </c>
      <c r="C602" s="195">
        <v>0.27069282648681792</v>
      </c>
      <c r="D602" s="195">
        <v>3.9852851011649294E-2</v>
      </c>
      <c r="E602" s="195">
        <v>6.7673206621704479E-2</v>
      </c>
      <c r="F602" s="194">
        <v>1</v>
      </c>
      <c r="G602" s="200">
        <v>13048</v>
      </c>
      <c r="H602" s="195">
        <v>0.2085311086605616</v>
      </c>
      <c r="M602" s="195">
        <v>0.61299999999999999</v>
      </c>
      <c r="N602" s="195">
        <v>0.63</v>
      </c>
      <c r="O602" s="195">
        <v>0.26300000000000001</v>
      </c>
      <c r="P602" s="195">
        <v>0.27800000000000002</v>
      </c>
      <c r="Q602" s="195">
        <v>3.6999999999999998E-2</v>
      </c>
      <c r="R602" s="195">
        <v>4.2999999999999997E-2</v>
      </c>
      <c r="S602" s="195">
        <v>6.3E-2</v>
      </c>
      <c r="T602" s="195">
        <v>7.1999999999999995E-2</v>
      </c>
    </row>
    <row r="603" spans="1:20" x14ac:dyDescent="0.25">
      <c r="A603" s="94" t="s">
        <v>1481</v>
      </c>
      <c r="B603" s="195">
        <v>0.61740473738414003</v>
      </c>
      <c r="C603" s="195">
        <v>0.19464469618949537</v>
      </c>
      <c r="D603" s="195">
        <v>4.5314109165808442E-2</v>
      </c>
      <c r="E603" s="195">
        <v>0.14263645726055613</v>
      </c>
      <c r="F603" s="194">
        <v>1</v>
      </c>
      <c r="G603" s="200">
        <v>1942</v>
      </c>
      <c r="H603" s="195">
        <v>0.17824690224873796</v>
      </c>
      <c r="M603" s="195">
        <v>0.59599999999999997</v>
      </c>
      <c r="N603" s="195">
        <v>0.63900000000000001</v>
      </c>
      <c r="O603" s="195">
        <v>0.17799999999999999</v>
      </c>
      <c r="P603" s="195">
        <v>0.21299999999999999</v>
      </c>
      <c r="Q603" s="195">
        <v>3.6999999999999998E-2</v>
      </c>
      <c r="R603" s="195">
        <v>5.5E-2</v>
      </c>
      <c r="S603" s="195">
        <v>0.128</v>
      </c>
      <c r="T603" s="195">
        <v>0.159</v>
      </c>
    </row>
    <row r="604" spans="1:20" x14ac:dyDescent="0.25">
      <c r="A604" s="94" t="s">
        <v>1482</v>
      </c>
      <c r="B604" s="195">
        <v>0.47387518142235124</v>
      </c>
      <c r="C604" s="195">
        <v>0.16872278664731494</v>
      </c>
      <c r="D604" s="195">
        <v>4.5718432510885344E-2</v>
      </c>
      <c r="E604" s="195">
        <v>0.31168359941944845</v>
      </c>
      <c r="F604" s="194">
        <v>1</v>
      </c>
      <c r="G604" s="200">
        <v>2756</v>
      </c>
      <c r="H604" s="195">
        <v>0.20313997199086017</v>
      </c>
      <c r="M604" s="195">
        <v>0.45500000000000002</v>
      </c>
      <c r="N604" s="195">
        <v>0.49299999999999999</v>
      </c>
      <c r="O604" s="195">
        <v>0.155</v>
      </c>
      <c r="P604" s="195">
        <v>0.183</v>
      </c>
      <c r="Q604" s="195">
        <v>3.9E-2</v>
      </c>
      <c r="R604" s="195">
        <v>5.3999999999999999E-2</v>
      </c>
      <c r="S604" s="195">
        <v>0.29499999999999998</v>
      </c>
      <c r="T604" s="195">
        <v>0.32900000000000001</v>
      </c>
    </row>
    <row r="605" spans="1:20" x14ac:dyDescent="0.25">
      <c r="A605" s="94" t="s">
        <v>1483</v>
      </c>
      <c r="B605" s="195">
        <v>0.61273428886438808</v>
      </c>
      <c r="C605" s="195">
        <v>0.23980154355016539</v>
      </c>
      <c r="D605" s="195">
        <v>3.3627342888643878E-2</v>
      </c>
      <c r="E605" s="195">
        <v>0.11383682469680265</v>
      </c>
      <c r="F605" s="194">
        <v>1</v>
      </c>
      <c r="G605" s="200">
        <v>3628</v>
      </c>
      <c r="H605" s="195">
        <v>0.31069624047272415</v>
      </c>
      <c r="M605" s="195">
        <v>0.59699999999999998</v>
      </c>
      <c r="N605" s="195">
        <v>0.628</v>
      </c>
      <c r="O605" s="195">
        <v>0.22600000000000001</v>
      </c>
      <c r="P605" s="195">
        <v>0.254</v>
      </c>
      <c r="Q605" s="195">
        <v>2.8000000000000001E-2</v>
      </c>
      <c r="R605" s="195">
        <v>0.04</v>
      </c>
      <c r="S605" s="195">
        <v>0.104</v>
      </c>
      <c r="T605" s="195">
        <v>0.125</v>
      </c>
    </row>
    <row r="606" spans="1:20" x14ac:dyDescent="0.25">
      <c r="A606" s="94" t="s">
        <v>1484</v>
      </c>
      <c r="B606" s="195">
        <v>0.57847746843467696</v>
      </c>
      <c r="C606" s="195">
        <v>0.26229594801627132</v>
      </c>
      <c r="D606" s="195">
        <v>4.5010301653547469E-2</v>
      </c>
      <c r="E606" s="195">
        <v>0.11421628189550426</v>
      </c>
      <c r="F606" s="194">
        <v>1</v>
      </c>
      <c r="G606" s="200">
        <v>18929</v>
      </c>
      <c r="H606" s="195">
        <v>0.31928818419499028</v>
      </c>
      <c r="M606" s="195">
        <v>0.57099999999999995</v>
      </c>
      <c r="N606" s="195">
        <v>0.58499999999999996</v>
      </c>
      <c r="O606" s="195">
        <v>0.25600000000000001</v>
      </c>
      <c r="P606" s="195">
        <v>0.26900000000000002</v>
      </c>
      <c r="Q606" s="195">
        <v>4.2000000000000003E-2</v>
      </c>
      <c r="R606" s="195">
        <v>4.8000000000000001E-2</v>
      </c>
      <c r="S606" s="195">
        <v>0.11</v>
      </c>
      <c r="T606" s="195">
        <v>0.11899999999999999</v>
      </c>
    </row>
    <row r="607" spans="1:20" x14ac:dyDescent="0.25">
      <c r="A607" s="94" t="s">
        <v>1485</v>
      </c>
      <c r="B607" s="195">
        <v>0.54213606897853861</v>
      </c>
      <c r="C607" s="195">
        <v>0.29787903581093839</v>
      </c>
      <c r="D607" s="195">
        <v>4.0657058342249357E-2</v>
      </c>
      <c r="E607" s="195">
        <v>0.11932783686827365</v>
      </c>
      <c r="F607" s="194">
        <v>1</v>
      </c>
      <c r="G607" s="200">
        <v>15889</v>
      </c>
      <c r="H607" s="195">
        <v>0.2895859152875993</v>
      </c>
      <c r="M607" s="195">
        <v>0.53400000000000003</v>
      </c>
      <c r="N607" s="195">
        <v>0.55000000000000004</v>
      </c>
      <c r="O607" s="195">
        <v>0.29099999999999998</v>
      </c>
      <c r="P607" s="195">
        <v>0.30499999999999999</v>
      </c>
      <c r="Q607" s="195">
        <v>3.7999999999999999E-2</v>
      </c>
      <c r="R607" s="195">
        <v>4.3999999999999997E-2</v>
      </c>
      <c r="S607" s="195">
        <v>0.114</v>
      </c>
      <c r="T607" s="195">
        <v>0.124</v>
      </c>
    </row>
    <row r="608" spans="1:20" x14ac:dyDescent="0.25">
      <c r="A608" s="94" t="s">
        <v>1486</v>
      </c>
      <c r="B608" s="195">
        <v>0.56388508019514683</v>
      </c>
      <c r="C608" s="195">
        <v>0.32065304040049741</v>
      </c>
      <c r="D608" s="195">
        <v>4.2696342591116355E-2</v>
      </c>
      <c r="E608" s="195">
        <v>7.276553681323937E-2</v>
      </c>
      <c r="F608" s="194">
        <v>1</v>
      </c>
      <c r="G608" s="200">
        <v>31361</v>
      </c>
      <c r="H608" s="195">
        <v>0.47151598983626769</v>
      </c>
      <c r="M608" s="195">
        <v>0.55800000000000005</v>
      </c>
      <c r="N608" s="195">
        <v>0.56899999999999995</v>
      </c>
      <c r="O608" s="195">
        <v>0.316</v>
      </c>
      <c r="P608" s="195">
        <v>0.32600000000000001</v>
      </c>
      <c r="Q608" s="195">
        <v>4.1000000000000002E-2</v>
      </c>
      <c r="R608" s="195">
        <v>4.4999999999999998E-2</v>
      </c>
      <c r="S608" s="195">
        <v>7.0000000000000007E-2</v>
      </c>
      <c r="T608" s="195">
        <v>7.5999999999999998E-2</v>
      </c>
    </row>
    <row r="609" spans="1:20" x14ac:dyDescent="0.25">
      <c r="A609" s="94" t="s">
        <v>1487</v>
      </c>
      <c r="B609" s="195">
        <v>0.61778548427049784</v>
      </c>
      <c r="C609" s="195">
        <v>0.20545666867192752</v>
      </c>
      <c r="D609" s="195">
        <v>4.2358186772355706E-2</v>
      </c>
      <c r="E609" s="195">
        <v>0.13439966028521888</v>
      </c>
      <c r="F609" s="194">
        <v>1</v>
      </c>
      <c r="G609" s="200">
        <v>28259</v>
      </c>
      <c r="H609" s="195">
        <v>8.7250373590544758E-2</v>
      </c>
      <c r="M609" s="195">
        <v>0.61199999999999999</v>
      </c>
      <c r="N609" s="195">
        <v>0.623</v>
      </c>
      <c r="O609" s="195">
        <v>0.20100000000000001</v>
      </c>
      <c r="P609" s="195">
        <v>0.21</v>
      </c>
      <c r="Q609" s="195">
        <v>0.04</v>
      </c>
      <c r="R609" s="195">
        <v>4.4999999999999998E-2</v>
      </c>
      <c r="S609" s="195">
        <v>0.13</v>
      </c>
      <c r="T609" s="195">
        <v>0.13800000000000001</v>
      </c>
    </row>
    <row r="610" spans="1:20" x14ac:dyDescent="0.25">
      <c r="A610" s="94" t="s">
        <v>1488</v>
      </c>
      <c r="B610" s="195">
        <v>0.48411016949152541</v>
      </c>
      <c r="C610" s="195">
        <v>0.11228813559322035</v>
      </c>
      <c r="D610" s="195">
        <v>5.2966101694915252E-2</v>
      </c>
      <c r="E610" s="195">
        <v>0.35063559322033899</v>
      </c>
      <c r="F610" s="194">
        <v>1</v>
      </c>
      <c r="G610" s="200">
        <v>944</v>
      </c>
      <c r="H610" s="195">
        <v>0.21483841602184797</v>
      </c>
      <c r="M610" s="195">
        <v>0.45200000000000001</v>
      </c>
      <c r="N610" s="195">
        <v>0.51600000000000001</v>
      </c>
      <c r="O610" s="195">
        <v>9.4E-2</v>
      </c>
      <c r="P610" s="195">
        <v>0.13400000000000001</v>
      </c>
      <c r="Q610" s="195">
        <v>0.04</v>
      </c>
      <c r="R610" s="195">
        <v>6.9000000000000006E-2</v>
      </c>
      <c r="S610" s="195">
        <v>0.32100000000000001</v>
      </c>
      <c r="T610" s="195">
        <v>0.38200000000000001</v>
      </c>
    </row>
    <row r="611" spans="1:20" x14ac:dyDescent="0.25">
      <c r="A611" s="94" t="s">
        <v>1489</v>
      </c>
      <c r="B611" s="195">
        <v>0.52217414818820984</v>
      </c>
      <c r="C611" s="195">
        <v>0.25905895078420765</v>
      </c>
      <c r="D611" s="195">
        <v>4.7052460789616009E-2</v>
      </c>
      <c r="E611" s="195">
        <v>0.17171444023796648</v>
      </c>
      <c r="F611" s="194">
        <v>1</v>
      </c>
      <c r="G611" s="200">
        <v>3698</v>
      </c>
      <c r="H611" s="195">
        <v>0.20624651422197435</v>
      </c>
      <c r="M611" s="195">
        <v>0.50600000000000001</v>
      </c>
      <c r="N611" s="195">
        <v>0.53800000000000003</v>
      </c>
      <c r="O611" s="195">
        <v>0.245</v>
      </c>
      <c r="P611" s="195">
        <v>0.27300000000000002</v>
      </c>
      <c r="Q611" s="195">
        <v>4.1000000000000002E-2</v>
      </c>
      <c r="R611" s="195">
        <v>5.3999999999999999E-2</v>
      </c>
      <c r="S611" s="195">
        <v>0.16</v>
      </c>
      <c r="T611" s="195">
        <v>0.184</v>
      </c>
    </row>
    <row r="612" spans="1:20" x14ac:dyDescent="0.25">
      <c r="A612" s="94" t="s">
        <v>1490</v>
      </c>
      <c r="B612" s="195">
        <v>0.64254461715601607</v>
      </c>
      <c r="C612" s="195">
        <v>0.25572826712723085</v>
      </c>
      <c r="D612" s="195">
        <v>4.0472078295912491E-2</v>
      </c>
      <c r="E612" s="195">
        <v>6.1255037420840527E-2</v>
      </c>
      <c r="F612" s="194">
        <v>1</v>
      </c>
      <c r="G612" s="200">
        <v>17370</v>
      </c>
      <c r="H612" s="195">
        <v>0.32214391691394662</v>
      </c>
      <c r="M612" s="195">
        <v>0.63500000000000001</v>
      </c>
      <c r="N612" s="195">
        <v>0.65</v>
      </c>
      <c r="O612" s="195">
        <v>0.249</v>
      </c>
      <c r="P612" s="195">
        <v>0.26200000000000001</v>
      </c>
      <c r="Q612" s="195">
        <v>3.7999999999999999E-2</v>
      </c>
      <c r="R612" s="195">
        <v>4.3999999999999997E-2</v>
      </c>
      <c r="S612" s="195">
        <v>5.8000000000000003E-2</v>
      </c>
      <c r="T612" s="195">
        <v>6.5000000000000002E-2</v>
      </c>
    </row>
    <row r="613" spans="1:20" x14ac:dyDescent="0.25">
      <c r="A613" s="94" t="s">
        <v>1491</v>
      </c>
      <c r="B613" s="195">
        <v>0.48318042813455658</v>
      </c>
      <c r="C613" s="195">
        <v>0.19143730886850152</v>
      </c>
      <c r="D613" s="195">
        <v>6.9113149847094796E-2</v>
      </c>
      <c r="E613" s="195">
        <v>0.25626911314984707</v>
      </c>
      <c r="F613" s="194">
        <v>1</v>
      </c>
      <c r="G613" s="200">
        <v>1635</v>
      </c>
      <c r="H613" s="195">
        <v>9.7810480976310121E-2</v>
      </c>
      <c r="M613" s="195">
        <v>0.45900000000000002</v>
      </c>
      <c r="N613" s="195">
        <v>0.50700000000000001</v>
      </c>
      <c r="O613" s="195">
        <v>0.17299999999999999</v>
      </c>
      <c r="P613" s="195">
        <v>0.21099999999999999</v>
      </c>
      <c r="Q613" s="195">
        <v>5.8000000000000003E-2</v>
      </c>
      <c r="R613" s="195">
        <v>8.2000000000000003E-2</v>
      </c>
      <c r="S613" s="195">
        <v>0.23599999999999999</v>
      </c>
      <c r="T613" s="195">
        <v>0.27800000000000002</v>
      </c>
    </row>
    <row r="614" spans="1:20" x14ac:dyDescent="0.25">
      <c r="A614" s="94" t="s">
        <v>1492</v>
      </c>
      <c r="B614" s="195">
        <v>0.60487608301430584</v>
      </c>
      <c r="C614" s="195">
        <v>0.17912552891396333</v>
      </c>
      <c r="D614" s="195">
        <v>4.8156357042111624E-2</v>
      </c>
      <c r="E614" s="195">
        <v>0.16784203102961917</v>
      </c>
      <c r="F614" s="194">
        <v>1</v>
      </c>
      <c r="G614" s="200">
        <v>4963</v>
      </c>
      <c r="H614" s="195">
        <v>8.0137572459672859E-2</v>
      </c>
      <c r="M614" s="195">
        <v>0.59099999999999997</v>
      </c>
      <c r="N614" s="195">
        <v>0.61799999999999999</v>
      </c>
      <c r="O614" s="195">
        <v>0.16900000000000001</v>
      </c>
      <c r="P614" s="195">
        <v>0.19</v>
      </c>
      <c r="Q614" s="195">
        <v>4.2999999999999997E-2</v>
      </c>
      <c r="R614" s="195">
        <v>5.3999999999999999E-2</v>
      </c>
      <c r="S614" s="195">
        <v>0.158</v>
      </c>
      <c r="T614" s="195">
        <v>0.17799999999999999</v>
      </c>
    </row>
    <row r="615" spans="1:20" x14ac:dyDescent="0.25">
      <c r="A615" s="94" t="s">
        <v>1493</v>
      </c>
      <c r="B615" s="195">
        <v>0.60949464012251153</v>
      </c>
      <c r="C615" s="195">
        <v>0.18989280245022971</v>
      </c>
      <c r="D615" s="195">
        <v>3.8284839203675342E-2</v>
      </c>
      <c r="E615" s="195">
        <v>0.16232771822358347</v>
      </c>
      <c r="F615" s="194">
        <v>1</v>
      </c>
      <c r="G615" s="200">
        <v>653</v>
      </c>
      <c r="H615" s="195">
        <v>7.2636262513904343E-2</v>
      </c>
      <c r="M615" s="195">
        <v>0.57199999999999995</v>
      </c>
      <c r="N615" s="195">
        <v>0.64600000000000002</v>
      </c>
      <c r="O615" s="195">
        <v>0.16200000000000001</v>
      </c>
      <c r="P615" s="195">
        <v>0.222</v>
      </c>
      <c r="Q615" s="195">
        <v>2.5999999999999999E-2</v>
      </c>
      <c r="R615" s="195">
        <v>5.6000000000000001E-2</v>
      </c>
      <c r="S615" s="195">
        <v>0.13600000000000001</v>
      </c>
      <c r="T615" s="195">
        <v>0.193</v>
      </c>
    </row>
    <row r="616" spans="1:20" x14ac:dyDescent="0.25">
      <c r="B616" s="195"/>
      <c r="C616" s="195"/>
      <c r="D616" s="195"/>
      <c r="E616" s="195"/>
      <c r="F616" s="194"/>
      <c r="G616" s="200"/>
      <c r="H616" s="195"/>
      <c r="M616" s="195"/>
      <c r="N616" s="195"/>
      <c r="O616" s="195"/>
      <c r="P616" s="195"/>
      <c r="Q616" s="195"/>
      <c r="R616" s="195"/>
      <c r="S616" s="195"/>
      <c r="T616" s="195"/>
    </row>
    <row r="617" spans="1:20" customFormat="1" x14ac:dyDescent="0.25"/>
    <row r="618" spans="1:20" customFormat="1" x14ac:dyDescent="0.25"/>
    <row r="619" spans="1:20" customFormat="1" x14ac:dyDescent="0.25"/>
    <row r="620" spans="1:20" customFormat="1" x14ac:dyDescent="0.25"/>
    <row r="621" spans="1:20" customFormat="1" x14ac:dyDescent="0.25"/>
    <row r="622" spans="1:20" customFormat="1" x14ac:dyDescent="0.25"/>
    <row r="623" spans="1:20" customFormat="1" x14ac:dyDescent="0.25"/>
    <row r="624" spans="1:20"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breast">
    <tabColor rgb="FF009E49"/>
    <pageSetUpPr fitToPage="1"/>
  </sheetPr>
  <dimension ref="B1:AG537"/>
  <sheetViews>
    <sheetView showGridLines="0" zoomScaleNormal="100" zoomScaleSheetLayoutView="100" workbookViewId="0"/>
  </sheetViews>
  <sheetFormatPr defaultRowHeight="15" x14ac:dyDescent="0.25"/>
  <cols>
    <col min="1" max="1" width="1.7109375" style="84" customWidth="1"/>
    <col min="2" max="2" width="22.5703125" style="28" customWidth="1"/>
    <col min="3" max="3" width="1.7109375" style="109" customWidth="1"/>
    <col min="4" max="4" width="5.85546875" style="84" customWidth="1"/>
    <col min="5" max="5" width="66.140625" style="84" customWidth="1"/>
    <col min="6" max="12" width="5" style="84" customWidth="1"/>
    <col min="13" max="13" width="6.7109375" style="84" customWidth="1"/>
    <col min="14" max="14" width="9.140625" style="84"/>
    <col min="15" max="15" width="2.42578125" style="84" customWidth="1"/>
    <col min="16" max="16" width="5" style="84" customWidth="1"/>
    <col min="17" max="23" width="5" style="108" customWidth="1"/>
    <col min="24" max="24" width="9.140625" style="108"/>
    <col min="25" max="25" width="3.28515625" style="78" bestFit="1" customWidth="1"/>
    <col min="26" max="28" width="0.140625" style="78" customWidth="1"/>
    <col min="29" max="16384" width="9.140625" style="84"/>
  </cols>
  <sheetData>
    <row r="1" spans="2:28" ht="15.75" thickBot="1" x14ac:dyDescent="0.3">
      <c r="B1" s="84"/>
    </row>
    <row r="2" spans="2:28" ht="15.75" customHeight="1" x14ac:dyDescent="0.25">
      <c r="B2" s="84"/>
      <c r="D2" s="331" t="s">
        <v>329</v>
      </c>
      <c r="E2" s="332"/>
      <c r="F2" s="332"/>
      <c r="G2" s="332"/>
      <c r="H2" s="332"/>
      <c r="I2" s="332"/>
      <c r="J2" s="332"/>
      <c r="K2" s="332"/>
      <c r="L2" s="332"/>
      <c r="M2" s="332"/>
      <c r="N2" s="333"/>
    </row>
    <row r="3" spans="2:28" ht="15.75" customHeight="1" x14ac:dyDescent="0.25">
      <c r="B3" s="44" t="s">
        <v>49</v>
      </c>
      <c r="D3" s="334"/>
      <c r="E3" s="335"/>
      <c r="F3" s="335"/>
      <c r="G3" s="335"/>
      <c r="H3" s="335"/>
      <c r="I3" s="335"/>
      <c r="J3" s="335"/>
      <c r="K3" s="335"/>
      <c r="L3" s="335"/>
      <c r="M3" s="335"/>
      <c r="N3" s="336"/>
    </row>
    <row r="4" spans="2:28" s="87" customFormat="1" ht="15.75" customHeight="1" thickBot="1" x14ac:dyDescent="0.3">
      <c r="B4" s="44"/>
      <c r="C4" s="109"/>
      <c r="D4" s="337"/>
      <c r="E4" s="338"/>
      <c r="F4" s="338"/>
      <c r="G4" s="338"/>
      <c r="H4" s="338"/>
      <c r="I4" s="338"/>
      <c r="J4" s="338"/>
      <c r="K4" s="338"/>
      <c r="L4" s="338"/>
      <c r="M4" s="338"/>
      <c r="N4" s="339"/>
      <c r="Q4" s="108"/>
      <c r="R4" s="108"/>
      <c r="S4" s="108"/>
      <c r="T4" s="108"/>
      <c r="U4" s="108"/>
      <c r="V4" s="108"/>
      <c r="W4" s="108"/>
      <c r="X4" s="108"/>
      <c r="Y4" s="78"/>
      <c r="Z4" s="78"/>
      <c r="AA4" s="78"/>
      <c r="AB4" s="78"/>
    </row>
    <row r="5" spans="2:28" ht="15.75" customHeight="1" thickBot="1" x14ac:dyDescent="0.3">
      <c r="B5" s="84"/>
      <c r="D5" s="87"/>
      <c r="E5" s="87"/>
      <c r="F5" s="87"/>
      <c r="G5" s="87"/>
      <c r="H5" s="87"/>
      <c r="I5" s="87"/>
      <c r="J5" s="87"/>
      <c r="K5" s="87"/>
      <c r="L5" s="87"/>
      <c r="M5" s="87"/>
      <c r="V5" s="109"/>
    </row>
    <row r="6" spans="2:28" ht="347.25" customHeight="1" x14ac:dyDescent="0.25">
      <c r="B6" s="87"/>
      <c r="D6" s="399" t="s">
        <v>530</v>
      </c>
      <c r="E6" s="400"/>
      <c r="F6" s="400"/>
      <c r="G6" s="400"/>
      <c r="H6" s="400"/>
      <c r="I6" s="400"/>
      <c r="J6" s="400"/>
      <c r="K6" s="400"/>
      <c r="L6" s="400"/>
      <c r="M6" s="400"/>
      <c r="N6" s="401"/>
      <c r="T6" s="20"/>
    </row>
    <row r="7" spans="2:28" s="109" customFormat="1" ht="15" customHeight="1" thickBot="1" x14ac:dyDescent="0.3">
      <c r="D7" s="406" t="s">
        <v>556</v>
      </c>
      <c r="E7" s="407"/>
      <c r="F7" s="408" t="s">
        <v>505</v>
      </c>
      <c r="G7" s="408"/>
      <c r="H7" s="408"/>
      <c r="I7" s="408"/>
      <c r="J7" s="408"/>
      <c r="K7" s="408"/>
      <c r="L7" s="408"/>
      <c r="M7" s="408"/>
      <c r="N7" s="409"/>
      <c r="Y7" s="78"/>
      <c r="Z7" s="78"/>
      <c r="AA7" s="78"/>
      <c r="AB7" s="78"/>
    </row>
    <row r="8" spans="2:28" s="87" customFormat="1" x14ac:dyDescent="0.25">
      <c r="C8" s="109"/>
      <c r="Q8" s="108"/>
      <c r="R8" s="108"/>
      <c r="S8" s="108"/>
      <c r="T8" s="108"/>
      <c r="U8" s="108"/>
      <c r="V8" s="108"/>
      <c r="W8" s="108"/>
      <c r="X8" s="108"/>
      <c r="Y8" s="78"/>
      <c r="Z8" s="78"/>
      <c r="AA8" s="78"/>
      <c r="AB8" s="78"/>
    </row>
    <row r="9" spans="2:28" s="87" customFormat="1" ht="15" customHeight="1" x14ac:dyDescent="0.25">
      <c r="C9" s="109"/>
      <c r="D9" s="397" t="s">
        <v>303</v>
      </c>
      <c r="E9" s="397"/>
      <c r="F9" s="397"/>
      <c r="G9" s="397"/>
      <c r="H9" s="397"/>
      <c r="I9" s="397"/>
      <c r="J9" s="397"/>
      <c r="K9" s="397"/>
      <c r="L9" s="397"/>
      <c r="M9" s="397"/>
      <c r="N9" s="88"/>
      <c r="Q9" s="108"/>
      <c r="R9" s="108"/>
      <c r="S9" s="108"/>
      <c r="T9" s="108"/>
      <c r="U9" s="108"/>
      <c r="V9" s="108"/>
      <c r="W9" s="108"/>
      <c r="X9" s="108"/>
      <c r="Y9" s="78"/>
      <c r="Z9" s="78"/>
      <c r="AA9" s="78"/>
      <c r="AB9" s="78"/>
    </row>
    <row r="10" spans="2:28" s="87" customFormat="1" x14ac:dyDescent="0.25">
      <c r="C10" s="109"/>
      <c r="Q10" s="108"/>
      <c r="R10" s="108"/>
      <c r="S10" s="108"/>
      <c r="T10" s="108"/>
      <c r="U10" s="108"/>
      <c r="V10" s="108"/>
      <c r="W10" s="108"/>
      <c r="X10" s="108"/>
      <c r="Y10" s="78"/>
      <c r="Z10" s="78"/>
      <c r="AA10" s="78"/>
      <c r="AB10" s="78"/>
    </row>
    <row r="11" spans="2:28" s="87" customFormat="1" x14ac:dyDescent="0.25">
      <c r="C11" s="109"/>
      <c r="Q11" s="108"/>
      <c r="R11" s="108"/>
      <c r="S11" s="108"/>
      <c r="T11" s="108"/>
      <c r="U11" s="108"/>
      <c r="V11" s="108"/>
      <c r="W11" s="108"/>
      <c r="X11" s="108"/>
      <c r="Y11" s="78"/>
      <c r="Z11" s="78"/>
      <c r="AA11" s="78"/>
      <c r="AB11" s="78"/>
    </row>
    <row r="12" spans="2:28" s="87" customFormat="1" x14ac:dyDescent="0.25">
      <c r="C12" s="109"/>
      <c r="Q12" s="108"/>
      <c r="R12" s="108"/>
      <c r="S12" s="108"/>
      <c r="T12" s="108"/>
      <c r="U12" s="108"/>
      <c r="V12" s="108"/>
      <c r="W12" s="108"/>
      <c r="X12" s="108"/>
      <c r="Y12" s="78"/>
      <c r="Z12" s="78"/>
      <c r="AA12" s="78"/>
      <c r="AB12" s="78"/>
    </row>
    <row r="13" spans="2:28" s="87" customFormat="1" x14ac:dyDescent="0.25">
      <c r="C13" s="109"/>
      <c r="Q13" s="108"/>
      <c r="R13" s="108"/>
      <c r="S13" s="108"/>
      <c r="T13" s="108"/>
      <c r="U13" s="108"/>
      <c r="V13" s="108"/>
      <c r="W13" s="108"/>
      <c r="X13" s="108"/>
      <c r="Y13" s="78"/>
      <c r="Z13" s="78"/>
      <c r="AA13" s="78"/>
      <c r="AB13" s="78"/>
    </row>
    <row r="14" spans="2:28" s="87" customFormat="1" x14ac:dyDescent="0.25">
      <c r="C14" s="109"/>
      <c r="Q14" s="108"/>
      <c r="R14" s="108"/>
      <c r="S14" s="108"/>
      <c r="T14" s="108"/>
      <c r="U14" s="108"/>
      <c r="V14" s="108"/>
      <c r="W14" s="108"/>
      <c r="X14" s="108"/>
      <c r="Y14" s="78"/>
      <c r="Z14" s="78"/>
      <c r="AA14" s="78"/>
      <c r="AB14" s="78"/>
    </row>
    <row r="15" spans="2:28" s="87" customFormat="1" x14ac:dyDescent="0.25">
      <c r="C15" s="109"/>
      <c r="Q15" s="108"/>
      <c r="R15" s="108"/>
      <c r="S15" s="108"/>
      <c r="T15" s="108"/>
      <c r="U15" s="108"/>
      <c r="V15" s="108"/>
      <c r="W15" s="108"/>
      <c r="X15" s="108"/>
      <c r="Y15" s="78"/>
      <c r="Z15" s="78"/>
      <c r="AA15" s="78"/>
      <c r="AB15" s="78"/>
    </row>
    <row r="16" spans="2:28" s="87" customFormat="1" x14ac:dyDescent="0.25">
      <c r="C16" s="109"/>
      <c r="Q16" s="108"/>
      <c r="R16" s="108"/>
      <c r="S16" s="108"/>
      <c r="T16" s="108"/>
      <c r="U16" s="108"/>
      <c r="V16" s="108"/>
      <c r="W16" s="108"/>
      <c r="X16" s="108"/>
      <c r="Y16" s="78"/>
      <c r="Z16" s="78"/>
      <c r="AA16" s="78"/>
      <c r="AB16" s="78"/>
    </row>
    <row r="17" spans="3:28" s="87" customFormat="1" x14ac:dyDescent="0.25">
      <c r="C17" s="109"/>
      <c r="Q17" s="108"/>
      <c r="R17" s="108"/>
      <c r="S17" s="108"/>
      <c r="T17" s="108"/>
      <c r="U17" s="108"/>
      <c r="V17" s="108"/>
      <c r="W17" s="108"/>
      <c r="X17" s="108"/>
      <c r="Y17" s="78"/>
      <c r="Z17" s="78"/>
      <c r="AA17" s="78"/>
      <c r="AB17" s="78"/>
    </row>
    <row r="18" spans="3:28" s="87" customFormat="1" x14ac:dyDescent="0.25">
      <c r="C18" s="109"/>
      <c r="Q18" s="108"/>
      <c r="R18" s="108"/>
      <c r="S18" s="108"/>
      <c r="T18" s="108"/>
      <c r="U18" s="108"/>
      <c r="V18" s="108"/>
      <c r="W18" s="108"/>
      <c r="X18" s="108"/>
      <c r="Y18" s="78"/>
      <c r="Z18" s="78"/>
      <c r="AA18" s="78"/>
      <c r="AB18" s="78"/>
    </row>
    <row r="19" spans="3:28" s="87" customFormat="1" x14ac:dyDescent="0.25">
      <c r="C19" s="109"/>
      <c r="Q19" s="108"/>
      <c r="R19" s="108"/>
      <c r="S19" s="108"/>
      <c r="T19" s="108"/>
      <c r="U19" s="108"/>
      <c r="V19" s="108"/>
      <c r="W19" s="108"/>
      <c r="X19" s="108"/>
      <c r="Y19" s="78"/>
      <c r="Z19" s="78"/>
      <c r="AA19" s="78"/>
      <c r="AB19" s="78"/>
    </row>
    <row r="20" spans="3:28" s="87" customFormat="1" x14ac:dyDescent="0.25">
      <c r="C20" s="109"/>
      <c r="Q20" s="108"/>
      <c r="R20" s="108"/>
      <c r="S20" s="108"/>
      <c r="T20" s="108"/>
      <c r="U20" s="108"/>
      <c r="V20" s="108"/>
      <c r="W20" s="108"/>
      <c r="X20" s="108"/>
      <c r="Y20" s="78"/>
      <c r="Z20" s="78"/>
      <c r="AA20" s="78"/>
      <c r="AB20" s="78"/>
    </row>
    <row r="21" spans="3:28" s="87" customFormat="1" x14ac:dyDescent="0.25">
      <c r="C21" s="109"/>
      <c r="Q21" s="108"/>
      <c r="R21" s="108"/>
      <c r="S21" s="108"/>
      <c r="T21" s="108"/>
      <c r="U21" s="108"/>
      <c r="V21" s="108"/>
      <c r="W21" s="108"/>
      <c r="X21" s="108"/>
      <c r="Y21" s="78"/>
      <c r="Z21" s="78"/>
      <c r="AA21" s="78"/>
      <c r="AB21" s="78"/>
    </row>
    <row r="22" spans="3:28" s="87" customFormat="1" x14ac:dyDescent="0.25">
      <c r="C22" s="109"/>
      <c r="Q22" s="108"/>
      <c r="R22" s="108"/>
      <c r="S22" s="108"/>
      <c r="T22" s="108"/>
      <c r="U22" s="108"/>
      <c r="V22" s="108"/>
      <c r="W22" s="108"/>
      <c r="X22" s="108"/>
      <c r="Y22" s="78"/>
      <c r="Z22" s="78"/>
      <c r="AA22" s="78"/>
      <c r="AB22" s="78"/>
    </row>
    <row r="23" spans="3:28" s="87" customFormat="1" x14ac:dyDescent="0.25">
      <c r="C23" s="109"/>
      <c r="Q23" s="108"/>
      <c r="R23" s="108"/>
      <c r="S23" s="108"/>
      <c r="T23" s="108"/>
      <c r="U23" s="108"/>
      <c r="V23" s="108"/>
      <c r="W23" s="108"/>
      <c r="X23" s="108"/>
      <c r="Y23" s="78"/>
      <c r="Z23" s="78"/>
      <c r="AA23" s="78"/>
      <c r="AB23" s="78"/>
    </row>
    <row r="24" spans="3:28" s="87" customFormat="1" x14ac:dyDescent="0.25">
      <c r="C24" s="109"/>
      <c r="Q24" s="108"/>
      <c r="R24" s="108"/>
      <c r="S24" s="108"/>
      <c r="T24" s="108"/>
      <c r="U24" s="108"/>
      <c r="V24" s="108"/>
      <c r="W24" s="108"/>
      <c r="X24" s="108"/>
      <c r="Y24" s="78"/>
      <c r="Z24" s="78"/>
      <c r="AA24" s="78"/>
      <c r="AB24" s="78"/>
    </row>
    <row r="25" spans="3:28" s="87" customFormat="1" x14ac:dyDescent="0.25">
      <c r="C25" s="109"/>
      <c r="Q25" s="108"/>
      <c r="R25" s="108"/>
      <c r="S25" s="108"/>
      <c r="T25" s="108"/>
      <c r="U25" s="108"/>
      <c r="V25" s="108"/>
      <c r="W25" s="108"/>
      <c r="X25" s="108"/>
      <c r="Y25" s="78"/>
      <c r="Z25" s="78"/>
      <c r="AA25" s="78"/>
      <c r="AB25" s="78"/>
    </row>
    <row r="26" spans="3:28" s="87" customFormat="1" x14ac:dyDescent="0.25">
      <c r="C26" s="109"/>
      <c r="Q26" s="108"/>
      <c r="R26" s="108"/>
      <c r="S26" s="108"/>
      <c r="T26" s="108"/>
      <c r="U26" s="108"/>
      <c r="V26" s="108"/>
      <c r="W26" s="108"/>
      <c r="X26" s="108"/>
      <c r="Y26" s="78"/>
      <c r="Z26" s="78"/>
      <c r="AA26" s="78"/>
      <c r="AB26" s="78"/>
    </row>
    <row r="27" spans="3:28" s="87" customFormat="1" x14ac:dyDescent="0.25">
      <c r="C27" s="109"/>
      <c r="Q27" s="108"/>
      <c r="R27" s="108"/>
      <c r="S27" s="108"/>
      <c r="T27" s="108"/>
      <c r="U27" s="108"/>
      <c r="V27" s="108"/>
      <c r="W27" s="108"/>
      <c r="X27" s="108"/>
      <c r="Y27" s="78"/>
      <c r="Z27" s="78"/>
      <c r="AA27" s="78"/>
      <c r="AB27" s="78"/>
    </row>
    <row r="28" spans="3:28" s="87" customFormat="1" x14ac:dyDescent="0.25">
      <c r="C28" s="109"/>
      <c r="Q28" s="108"/>
      <c r="R28" s="108"/>
      <c r="S28" s="108"/>
      <c r="T28" s="108"/>
      <c r="U28" s="108"/>
      <c r="V28" s="108"/>
      <c r="W28" s="108"/>
      <c r="X28" s="108"/>
      <c r="Y28" s="78"/>
      <c r="Z28" s="78"/>
      <c r="AA28" s="78"/>
      <c r="AB28" s="78"/>
    </row>
    <row r="29" spans="3:28" s="87" customFormat="1" x14ac:dyDescent="0.25">
      <c r="C29" s="109"/>
      <c r="Q29" s="108"/>
      <c r="R29" s="108"/>
      <c r="S29" s="108"/>
      <c r="T29" s="108"/>
      <c r="U29" s="108"/>
      <c r="V29" s="108"/>
      <c r="W29" s="108"/>
      <c r="X29" s="108"/>
      <c r="Y29" s="78"/>
      <c r="Z29" s="78"/>
      <c r="AA29" s="78"/>
      <c r="AB29" s="78"/>
    </row>
    <row r="30" spans="3:28" s="87" customFormat="1" x14ac:dyDescent="0.25">
      <c r="C30" s="109"/>
      <c r="Q30" s="108"/>
      <c r="R30" s="108"/>
      <c r="S30" s="108"/>
      <c r="T30" s="108"/>
      <c r="U30" s="108"/>
      <c r="V30" s="108"/>
      <c r="W30" s="108"/>
      <c r="X30" s="108"/>
      <c r="Y30" s="78"/>
      <c r="Z30" s="78"/>
      <c r="AA30" s="78"/>
      <c r="AB30" s="78"/>
    </row>
    <row r="31" spans="3:28" s="87" customFormat="1" x14ac:dyDescent="0.25">
      <c r="C31" s="109"/>
      <c r="Q31" s="108"/>
      <c r="R31" s="108"/>
      <c r="S31" s="108"/>
      <c r="T31" s="108"/>
      <c r="U31" s="108"/>
      <c r="V31" s="108"/>
      <c r="W31" s="108"/>
      <c r="X31" s="108"/>
      <c r="Y31" s="78"/>
      <c r="Z31" s="78"/>
      <c r="AA31" s="78"/>
      <c r="AB31" s="78"/>
    </row>
    <row r="32" spans="3:28" s="87" customFormat="1" x14ac:dyDescent="0.25">
      <c r="C32" s="109"/>
      <c r="Q32" s="108"/>
      <c r="R32" s="108"/>
      <c r="S32" s="108"/>
      <c r="T32" s="108"/>
      <c r="U32" s="108"/>
      <c r="V32" s="108"/>
      <c r="W32" s="108"/>
      <c r="X32" s="108"/>
      <c r="Y32" s="78"/>
      <c r="Z32" s="78"/>
      <c r="AA32" s="78"/>
      <c r="AB32" s="78"/>
    </row>
    <row r="33" spans="3:28" s="109" customFormat="1" x14ac:dyDescent="0.25">
      <c r="Y33" s="78"/>
      <c r="Z33" s="78"/>
      <c r="AA33" s="78"/>
      <c r="AB33" s="78"/>
    </row>
    <row r="34" spans="3:28" s="109" customFormat="1" x14ac:dyDescent="0.25">
      <c r="Y34" s="78"/>
      <c r="Z34" s="78"/>
      <c r="AA34" s="78"/>
      <c r="AB34" s="78"/>
    </row>
    <row r="35" spans="3:28" s="87" customFormat="1" x14ac:dyDescent="0.25">
      <c r="C35" s="109"/>
      <c r="Q35" s="108"/>
      <c r="R35" s="108"/>
      <c r="S35" s="108"/>
      <c r="T35" s="108"/>
      <c r="U35" s="108"/>
      <c r="V35" s="108"/>
      <c r="W35" s="108"/>
      <c r="X35" s="108"/>
      <c r="Y35" s="78"/>
      <c r="Z35" s="78"/>
      <c r="AA35" s="78"/>
      <c r="AB35" s="78"/>
    </row>
    <row r="36" spans="3:28" s="87" customFormat="1" x14ac:dyDescent="0.25">
      <c r="C36" s="109"/>
      <c r="D36" s="397" t="s">
        <v>304</v>
      </c>
      <c r="E36" s="397"/>
      <c r="F36" s="397"/>
      <c r="G36" s="397"/>
      <c r="H36" s="397"/>
      <c r="I36" s="397"/>
      <c r="J36" s="397"/>
      <c r="K36" s="397"/>
      <c r="L36" s="397"/>
      <c r="M36" s="397"/>
      <c r="Q36" s="108"/>
      <c r="R36" s="108"/>
      <c r="S36" s="108"/>
      <c r="T36" s="108"/>
      <c r="U36" s="108"/>
      <c r="V36" s="108"/>
      <c r="W36" s="108"/>
      <c r="X36" s="108"/>
      <c r="Y36" s="78"/>
      <c r="Z36" s="78"/>
      <c r="AA36" s="78"/>
      <c r="AB36" s="78"/>
    </row>
    <row r="37" spans="3:28" s="87" customFormat="1" x14ac:dyDescent="0.25">
      <c r="C37" s="109"/>
      <c r="Q37" s="108"/>
      <c r="R37" s="108"/>
      <c r="S37" s="108"/>
      <c r="T37" s="108"/>
      <c r="U37" s="108"/>
      <c r="V37" s="108"/>
      <c r="W37" s="108"/>
      <c r="X37" s="108"/>
      <c r="Y37" s="78"/>
      <c r="Z37" s="78"/>
      <c r="AA37" s="78"/>
      <c r="AB37" s="78"/>
    </row>
    <row r="38" spans="3:28" s="87" customFormat="1" x14ac:dyDescent="0.25">
      <c r="C38" s="109"/>
      <c r="Q38" s="108"/>
      <c r="R38" s="108"/>
      <c r="S38" s="108"/>
      <c r="T38" s="108"/>
      <c r="U38" s="108"/>
      <c r="V38" s="108"/>
      <c r="W38" s="108"/>
      <c r="X38" s="108"/>
      <c r="Y38" s="78"/>
      <c r="Z38" s="78"/>
      <c r="AA38" s="78"/>
      <c r="AB38" s="78"/>
    </row>
    <row r="39" spans="3:28" s="87" customFormat="1" x14ac:dyDescent="0.25">
      <c r="C39" s="109"/>
      <c r="Q39" s="108"/>
      <c r="R39" s="108"/>
      <c r="S39" s="108"/>
      <c r="T39" s="108"/>
      <c r="U39" s="108"/>
      <c r="V39" s="108"/>
      <c r="W39" s="108"/>
      <c r="X39" s="108"/>
      <c r="Y39" s="78"/>
      <c r="Z39" s="78"/>
      <c r="AA39" s="78"/>
      <c r="AB39" s="78"/>
    </row>
    <row r="40" spans="3:28" s="87" customFormat="1" x14ac:dyDescent="0.25">
      <c r="C40" s="109"/>
      <c r="Q40" s="108"/>
      <c r="R40" s="108"/>
      <c r="S40" s="108"/>
      <c r="T40" s="108"/>
      <c r="U40" s="108"/>
      <c r="V40" s="108"/>
      <c r="W40" s="108"/>
      <c r="X40" s="108"/>
      <c r="Y40" s="78"/>
      <c r="Z40" s="78"/>
      <c r="AA40" s="78"/>
      <c r="AB40" s="78"/>
    </row>
    <row r="41" spans="3:28" s="87" customFormat="1" x14ac:dyDescent="0.25">
      <c r="C41" s="109"/>
      <c r="Q41" s="108"/>
      <c r="R41" s="108"/>
      <c r="S41" s="108"/>
      <c r="T41" s="108"/>
      <c r="U41" s="108"/>
      <c r="V41" s="108"/>
      <c r="W41" s="108"/>
      <c r="X41" s="108"/>
      <c r="Y41" s="78"/>
      <c r="Z41" s="78"/>
      <c r="AA41" s="78"/>
      <c r="AB41" s="78"/>
    </row>
    <row r="42" spans="3:28" s="87" customFormat="1" x14ac:dyDescent="0.25">
      <c r="C42" s="109"/>
      <c r="Q42" s="108"/>
      <c r="R42" s="108"/>
      <c r="S42" s="108"/>
      <c r="T42" s="108"/>
      <c r="U42" s="108"/>
      <c r="V42" s="108"/>
      <c r="W42" s="108"/>
      <c r="X42" s="108"/>
      <c r="Y42" s="78"/>
      <c r="Z42" s="78"/>
      <c r="AA42" s="78"/>
      <c r="AB42" s="78"/>
    </row>
    <row r="43" spans="3:28" s="87" customFormat="1" x14ac:dyDescent="0.25">
      <c r="C43" s="109"/>
      <c r="Q43" s="108"/>
      <c r="R43" s="108"/>
      <c r="S43" s="108"/>
      <c r="T43" s="108"/>
      <c r="U43" s="108"/>
      <c r="V43" s="108"/>
      <c r="W43" s="108"/>
      <c r="X43" s="108"/>
      <c r="Y43" s="78"/>
      <c r="Z43" s="78"/>
      <c r="AA43" s="78"/>
      <c r="AB43" s="78"/>
    </row>
    <row r="44" spans="3:28" s="87" customFormat="1" x14ac:dyDescent="0.25">
      <c r="C44" s="109"/>
      <c r="Q44" s="108"/>
      <c r="R44" s="108"/>
      <c r="S44" s="108"/>
      <c r="T44" s="108"/>
      <c r="U44" s="108"/>
      <c r="V44" s="108"/>
      <c r="W44" s="108"/>
      <c r="X44" s="108"/>
      <c r="Y44" s="78"/>
      <c r="Z44" s="78"/>
      <c r="AA44" s="78"/>
      <c r="AB44" s="78"/>
    </row>
    <row r="45" spans="3:28" s="87" customFormat="1" x14ac:dyDescent="0.25">
      <c r="C45" s="109"/>
      <c r="Q45" s="108"/>
      <c r="R45" s="108"/>
      <c r="S45" s="108"/>
      <c r="T45" s="108"/>
      <c r="U45" s="108"/>
      <c r="V45" s="108"/>
      <c r="W45" s="108"/>
      <c r="X45" s="108"/>
      <c r="Y45" s="78"/>
      <c r="Z45" s="78"/>
      <c r="AA45" s="78"/>
      <c r="AB45" s="78"/>
    </row>
    <row r="46" spans="3:28" s="87" customFormat="1" x14ac:dyDescent="0.25">
      <c r="C46" s="109"/>
      <c r="Q46" s="108"/>
      <c r="R46" s="108"/>
      <c r="S46" s="108"/>
      <c r="T46" s="108"/>
      <c r="U46" s="108"/>
      <c r="V46" s="108"/>
      <c r="W46" s="108"/>
      <c r="X46" s="108"/>
      <c r="Y46" s="78"/>
      <c r="Z46" s="78"/>
      <c r="AA46" s="78"/>
      <c r="AB46" s="78"/>
    </row>
    <row r="47" spans="3:28" s="87" customFormat="1" x14ac:dyDescent="0.25">
      <c r="C47" s="109"/>
      <c r="Q47" s="108"/>
      <c r="R47" s="108"/>
      <c r="S47" s="108"/>
      <c r="T47" s="108"/>
      <c r="U47" s="108"/>
      <c r="V47" s="108"/>
      <c r="W47" s="108"/>
      <c r="X47" s="108"/>
      <c r="Y47" s="78"/>
      <c r="Z47" s="78"/>
      <c r="AA47" s="78"/>
      <c r="AB47" s="78"/>
    </row>
    <row r="48" spans="3:28" s="87" customFormat="1" x14ac:dyDescent="0.25">
      <c r="C48" s="109"/>
      <c r="Q48" s="108"/>
      <c r="R48" s="108"/>
      <c r="S48" s="108"/>
      <c r="T48" s="108"/>
      <c r="U48" s="108"/>
      <c r="V48" s="108"/>
      <c r="W48" s="108"/>
      <c r="X48" s="108"/>
      <c r="Y48" s="78"/>
      <c r="Z48" s="78"/>
      <c r="AA48" s="78"/>
      <c r="AB48" s="78"/>
    </row>
    <row r="49" spans="3:28" s="87" customFormat="1" x14ac:dyDescent="0.25">
      <c r="C49" s="109"/>
      <c r="Q49" s="108"/>
      <c r="R49" s="108"/>
      <c r="S49" s="108"/>
      <c r="T49" s="108"/>
      <c r="U49" s="108"/>
      <c r="V49" s="108"/>
      <c r="W49" s="108"/>
      <c r="X49" s="108"/>
      <c r="Y49" s="78"/>
      <c r="Z49" s="78"/>
      <c r="AA49" s="78"/>
      <c r="AB49" s="78"/>
    </row>
    <row r="50" spans="3:28" s="87" customFormat="1" x14ac:dyDescent="0.25">
      <c r="C50" s="109"/>
      <c r="Q50" s="108"/>
      <c r="R50" s="108"/>
      <c r="S50" s="108"/>
      <c r="T50" s="108"/>
      <c r="U50" s="108"/>
      <c r="V50" s="108"/>
      <c r="W50" s="108"/>
      <c r="X50" s="108"/>
      <c r="Y50" s="78"/>
      <c r="Z50" s="78"/>
      <c r="AA50" s="78"/>
      <c r="AB50" s="78"/>
    </row>
    <row r="51" spans="3:28" s="87" customFormat="1" x14ac:dyDescent="0.25">
      <c r="C51" s="109"/>
      <c r="Q51" s="108"/>
      <c r="R51" s="108"/>
      <c r="S51" s="108"/>
      <c r="T51" s="108"/>
      <c r="U51" s="108"/>
      <c r="V51" s="108"/>
      <c r="W51" s="108"/>
      <c r="X51" s="108"/>
      <c r="Y51" s="78"/>
      <c r="Z51" s="78"/>
      <c r="AA51" s="78"/>
      <c r="AB51" s="78"/>
    </row>
    <row r="52" spans="3:28" s="87" customFormat="1" x14ac:dyDescent="0.25">
      <c r="C52" s="109"/>
      <c r="Q52" s="108"/>
      <c r="R52" s="108"/>
      <c r="S52" s="108"/>
      <c r="T52" s="108"/>
      <c r="U52" s="108"/>
      <c r="V52" s="108"/>
      <c r="W52" s="108"/>
      <c r="X52" s="108"/>
      <c r="Y52" s="78"/>
      <c r="Z52" s="78"/>
      <c r="AA52" s="78"/>
      <c r="AB52" s="78"/>
    </row>
    <row r="53" spans="3:28" s="87" customFormat="1" x14ac:dyDescent="0.25">
      <c r="C53" s="109"/>
      <c r="Q53" s="108"/>
      <c r="R53" s="108"/>
      <c r="S53" s="108"/>
      <c r="T53" s="108"/>
      <c r="U53" s="108"/>
      <c r="V53" s="108"/>
      <c r="W53" s="108"/>
      <c r="X53" s="108"/>
      <c r="Y53" s="78"/>
      <c r="Z53" s="78"/>
      <c r="AA53" s="78"/>
      <c r="AB53" s="78"/>
    </row>
    <row r="54" spans="3:28" s="87" customFormat="1" x14ac:dyDescent="0.25">
      <c r="C54" s="109"/>
      <c r="Q54" s="108"/>
      <c r="R54" s="108"/>
      <c r="S54" s="108"/>
      <c r="T54" s="108"/>
      <c r="U54" s="108"/>
      <c r="V54" s="108"/>
      <c r="W54" s="108"/>
      <c r="X54" s="108"/>
      <c r="Y54" s="78"/>
      <c r="Z54" s="78"/>
      <c r="AA54" s="78"/>
      <c r="AB54" s="78"/>
    </row>
    <row r="55" spans="3:28" s="87" customFormat="1" x14ac:dyDescent="0.25">
      <c r="C55" s="109"/>
      <c r="Q55" s="108"/>
      <c r="R55" s="108"/>
      <c r="S55" s="108"/>
      <c r="T55" s="108"/>
      <c r="U55" s="108"/>
      <c r="V55" s="108"/>
      <c r="W55" s="108"/>
      <c r="X55" s="108"/>
      <c r="Y55" s="78"/>
      <c r="Z55" s="78"/>
      <c r="AA55" s="78"/>
      <c r="AB55" s="78"/>
    </row>
    <row r="56" spans="3:28" s="87" customFormat="1" x14ac:dyDescent="0.25">
      <c r="C56" s="109"/>
      <c r="Q56" s="108"/>
      <c r="R56" s="108"/>
      <c r="S56" s="108"/>
      <c r="T56" s="108"/>
      <c r="U56" s="108"/>
      <c r="V56" s="108"/>
      <c r="W56" s="108"/>
      <c r="X56" s="108"/>
      <c r="Y56" s="78"/>
      <c r="Z56" s="78"/>
      <c r="AA56" s="78"/>
      <c r="AB56" s="78"/>
    </row>
    <row r="57" spans="3:28" s="87" customFormat="1" x14ac:dyDescent="0.25">
      <c r="C57" s="109"/>
      <c r="Q57" s="108"/>
      <c r="R57" s="108"/>
      <c r="S57" s="108"/>
      <c r="T57" s="108"/>
      <c r="U57" s="108"/>
      <c r="V57" s="108"/>
      <c r="W57" s="108"/>
      <c r="X57" s="108"/>
      <c r="Y57" s="78"/>
      <c r="Z57" s="78"/>
      <c r="AA57" s="78"/>
      <c r="AB57" s="78"/>
    </row>
    <row r="58" spans="3:28" s="87" customFormat="1" x14ac:dyDescent="0.25">
      <c r="C58" s="109"/>
      <c r="Q58" s="108"/>
      <c r="R58" s="108"/>
      <c r="S58" s="108"/>
      <c r="T58" s="108"/>
      <c r="U58" s="108"/>
      <c r="V58" s="108"/>
      <c r="W58" s="108"/>
      <c r="X58" s="108"/>
      <c r="Y58" s="78"/>
      <c r="Z58" s="78"/>
      <c r="AA58" s="78"/>
      <c r="AB58" s="78"/>
    </row>
    <row r="59" spans="3:28" s="87" customFormat="1" x14ac:dyDescent="0.25">
      <c r="C59" s="109"/>
      <c r="Q59" s="108"/>
      <c r="R59" s="108"/>
      <c r="S59" s="108"/>
      <c r="T59" s="108"/>
      <c r="U59" s="108"/>
      <c r="V59" s="108"/>
      <c r="W59" s="108"/>
      <c r="X59" s="108"/>
      <c r="Y59" s="78"/>
      <c r="Z59" s="78"/>
      <c r="AA59" s="78"/>
      <c r="AB59" s="78"/>
    </row>
    <row r="60" spans="3:28" s="109" customFormat="1" x14ac:dyDescent="0.25">
      <c r="Y60" s="78"/>
      <c r="Z60" s="78"/>
      <c r="AA60" s="78"/>
      <c r="AB60" s="78"/>
    </row>
    <row r="61" spans="3:28" s="109" customFormat="1" x14ac:dyDescent="0.25">
      <c r="Y61" s="78"/>
      <c r="Z61" s="78"/>
      <c r="AA61" s="78"/>
      <c r="AB61" s="78"/>
    </row>
    <row r="62" spans="3:28" s="87" customFormat="1" x14ac:dyDescent="0.25">
      <c r="C62" s="109"/>
      <c r="Q62" s="108"/>
      <c r="R62" s="108"/>
      <c r="S62" s="108"/>
      <c r="T62" s="108"/>
      <c r="U62" s="108"/>
      <c r="V62" s="108"/>
      <c r="W62" s="108"/>
      <c r="X62" s="108"/>
      <c r="Y62" s="78"/>
      <c r="Z62" s="78"/>
      <c r="AA62" s="78"/>
      <c r="AB62" s="78"/>
    </row>
    <row r="63" spans="3:28" s="87" customFormat="1" x14ac:dyDescent="0.25">
      <c r="C63" s="109"/>
      <c r="D63" s="397" t="s">
        <v>305</v>
      </c>
      <c r="E63" s="397"/>
      <c r="F63" s="397"/>
      <c r="G63" s="397"/>
      <c r="H63" s="397"/>
      <c r="I63" s="397"/>
      <c r="J63" s="397"/>
      <c r="K63" s="397"/>
      <c r="L63" s="397"/>
      <c r="M63" s="397"/>
      <c r="Q63" s="108"/>
      <c r="R63" s="108"/>
      <c r="S63" s="108"/>
      <c r="T63" s="108"/>
      <c r="U63" s="108"/>
      <c r="V63" s="108"/>
      <c r="W63" s="108"/>
      <c r="X63" s="108"/>
      <c r="Y63" s="78"/>
      <c r="Z63" s="78"/>
      <c r="AA63" s="78"/>
      <c r="AB63" s="78"/>
    </row>
    <row r="64" spans="3:28" s="87" customFormat="1" x14ac:dyDescent="0.25">
      <c r="C64" s="109"/>
      <c r="Q64" s="108"/>
      <c r="R64" s="108"/>
      <c r="S64" s="108"/>
      <c r="T64" s="108"/>
      <c r="U64" s="108"/>
      <c r="V64" s="108"/>
      <c r="W64" s="108"/>
      <c r="X64" s="108"/>
      <c r="Y64" s="78"/>
      <c r="Z64" s="78"/>
      <c r="AA64" s="78"/>
      <c r="AB64" s="78"/>
    </row>
    <row r="65" spans="3:28" s="87" customFormat="1" x14ac:dyDescent="0.25">
      <c r="C65" s="109"/>
      <c r="Q65" s="108"/>
      <c r="R65" s="108"/>
      <c r="S65" s="108"/>
      <c r="T65" s="108"/>
      <c r="U65" s="108"/>
      <c r="V65" s="108"/>
      <c r="W65" s="108"/>
      <c r="X65" s="108"/>
      <c r="Y65" s="78"/>
      <c r="Z65" s="78"/>
      <c r="AA65" s="78"/>
      <c r="AB65" s="78"/>
    </row>
    <row r="66" spans="3:28" s="87" customFormat="1" x14ac:dyDescent="0.25">
      <c r="C66" s="109"/>
      <c r="Q66" s="108"/>
      <c r="R66" s="108"/>
      <c r="S66" s="108"/>
      <c r="T66" s="108"/>
      <c r="U66" s="108"/>
      <c r="V66" s="108"/>
      <c r="W66" s="108"/>
      <c r="X66" s="108"/>
      <c r="Y66" s="78"/>
      <c r="Z66" s="78"/>
      <c r="AA66" s="78"/>
      <c r="AB66" s="78"/>
    </row>
    <row r="67" spans="3:28" s="87" customFormat="1" x14ac:dyDescent="0.25">
      <c r="C67" s="109"/>
      <c r="Q67" s="108"/>
      <c r="R67" s="108"/>
      <c r="S67" s="108"/>
      <c r="T67" s="108"/>
      <c r="U67" s="108"/>
      <c r="V67" s="108"/>
      <c r="W67" s="108"/>
      <c r="X67" s="108"/>
      <c r="Y67" s="78"/>
      <c r="Z67" s="78"/>
      <c r="AA67" s="78"/>
      <c r="AB67" s="78"/>
    </row>
    <row r="68" spans="3:28" s="87" customFormat="1" x14ac:dyDescent="0.25">
      <c r="C68" s="109"/>
      <c r="Q68" s="108"/>
      <c r="R68" s="108"/>
      <c r="S68" s="108"/>
      <c r="T68" s="108"/>
      <c r="U68" s="108"/>
      <c r="V68" s="108"/>
      <c r="W68" s="108"/>
      <c r="X68" s="108"/>
      <c r="Y68" s="78"/>
      <c r="Z68" s="78"/>
      <c r="AA68" s="78"/>
      <c r="AB68" s="78"/>
    </row>
    <row r="69" spans="3:28" s="87" customFormat="1" x14ac:dyDescent="0.25">
      <c r="C69" s="109"/>
      <c r="Q69" s="108"/>
      <c r="R69" s="108"/>
      <c r="S69" s="108"/>
      <c r="T69" s="108"/>
      <c r="U69" s="108"/>
      <c r="V69" s="108"/>
      <c r="W69" s="108"/>
      <c r="X69" s="108"/>
      <c r="Y69" s="78"/>
      <c r="Z69" s="78"/>
      <c r="AA69" s="78"/>
      <c r="AB69" s="78"/>
    </row>
    <row r="70" spans="3:28" s="87" customFormat="1" x14ac:dyDescent="0.25">
      <c r="C70" s="109"/>
      <c r="Q70" s="108"/>
      <c r="R70" s="108"/>
      <c r="S70" s="108"/>
      <c r="T70" s="108"/>
      <c r="U70" s="108"/>
      <c r="V70" s="108"/>
      <c r="W70" s="108"/>
      <c r="X70" s="108"/>
      <c r="Y70" s="78"/>
      <c r="Z70" s="78"/>
      <c r="AA70" s="78"/>
      <c r="AB70" s="78"/>
    </row>
    <row r="71" spans="3:28" s="87" customFormat="1" x14ac:dyDescent="0.25">
      <c r="C71" s="109"/>
      <c r="Q71" s="108"/>
      <c r="R71" s="108"/>
      <c r="S71" s="108"/>
      <c r="T71" s="108"/>
      <c r="U71" s="108"/>
      <c r="V71" s="108"/>
      <c r="W71" s="108"/>
      <c r="X71" s="108"/>
      <c r="Y71" s="78"/>
      <c r="Z71" s="78"/>
      <c r="AA71" s="78"/>
      <c r="AB71" s="78"/>
    </row>
    <row r="72" spans="3:28" s="87" customFormat="1" x14ac:dyDescent="0.25">
      <c r="C72" s="109"/>
      <c r="Q72" s="108"/>
      <c r="R72" s="108"/>
      <c r="S72" s="108"/>
      <c r="T72" s="108"/>
      <c r="U72" s="108"/>
      <c r="V72" s="108"/>
      <c r="W72" s="108"/>
      <c r="X72" s="108"/>
      <c r="Y72" s="78"/>
      <c r="Z72" s="78"/>
      <c r="AA72" s="78"/>
      <c r="AB72" s="78"/>
    </row>
    <row r="73" spans="3:28" s="87" customFormat="1" x14ac:dyDescent="0.25">
      <c r="C73" s="109"/>
      <c r="Q73" s="108"/>
      <c r="R73" s="108"/>
      <c r="S73" s="108"/>
      <c r="T73" s="108"/>
      <c r="U73" s="108"/>
      <c r="V73" s="108"/>
      <c r="W73" s="108"/>
      <c r="X73" s="108"/>
      <c r="Y73" s="78"/>
      <c r="Z73" s="78"/>
      <c r="AA73" s="78"/>
      <c r="AB73" s="78"/>
    </row>
    <row r="74" spans="3:28" s="87" customFormat="1" x14ac:dyDescent="0.25">
      <c r="C74" s="109"/>
      <c r="Q74" s="108"/>
      <c r="R74" s="108"/>
      <c r="S74" s="108"/>
      <c r="T74" s="108"/>
      <c r="U74" s="108"/>
      <c r="V74" s="108"/>
      <c r="W74" s="108"/>
      <c r="X74" s="108"/>
      <c r="Y74" s="78"/>
      <c r="Z74" s="78"/>
      <c r="AA74" s="78"/>
      <c r="AB74" s="78"/>
    </row>
    <row r="75" spans="3:28" s="87" customFormat="1" x14ac:dyDescent="0.25">
      <c r="C75" s="109"/>
      <c r="Q75" s="108"/>
      <c r="R75" s="108"/>
      <c r="S75" s="108"/>
      <c r="T75" s="108"/>
      <c r="U75" s="108"/>
      <c r="V75" s="108"/>
      <c r="W75" s="108"/>
      <c r="X75" s="108"/>
      <c r="Y75" s="78"/>
      <c r="Z75" s="78"/>
      <c r="AA75" s="78"/>
      <c r="AB75" s="78"/>
    </row>
    <row r="76" spans="3:28" s="87" customFormat="1" x14ac:dyDescent="0.25">
      <c r="C76" s="109"/>
      <c r="Q76" s="108"/>
      <c r="R76" s="108"/>
      <c r="S76" s="108"/>
      <c r="T76" s="108"/>
      <c r="U76" s="108"/>
      <c r="V76" s="108"/>
      <c r="W76" s="108"/>
      <c r="X76" s="108"/>
      <c r="Y76" s="78"/>
      <c r="Z76" s="78"/>
      <c r="AA76" s="78"/>
      <c r="AB76" s="78"/>
    </row>
    <row r="77" spans="3:28" s="87" customFormat="1" x14ac:dyDescent="0.25">
      <c r="C77" s="109"/>
      <c r="Q77" s="108"/>
      <c r="R77" s="108"/>
      <c r="S77" s="108"/>
      <c r="T77" s="108"/>
      <c r="U77" s="108"/>
      <c r="V77" s="108"/>
      <c r="W77" s="108"/>
      <c r="X77" s="108"/>
      <c r="Y77" s="78"/>
      <c r="Z77" s="78"/>
      <c r="AA77" s="78"/>
      <c r="AB77" s="78"/>
    </row>
    <row r="78" spans="3:28" s="87" customFormat="1" x14ac:dyDescent="0.25">
      <c r="C78" s="109"/>
      <c r="Q78" s="108"/>
      <c r="R78" s="108"/>
      <c r="S78" s="108"/>
      <c r="T78" s="108"/>
      <c r="U78" s="108"/>
      <c r="V78" s="108"/>
      <c r="W78" s="108"/>
      <c r="X78" s="108"/>
      <c r="Y78" s="78"/>
      <c r="Z78" s="78"/>
      <c r="AA78" s="78"/>
      <c r="AB78" s="78"/>
    </row>
    <row r="79" spans="3:28" s="87" customFormat="1" x14ac:dyDescent="0.25">
      <c r="C79" s="109"/>
      <c r="Q79" s="108"/>
      <c r="R79" s="108"/>
      <c r="S79" s="108"/>
      <c r="T79" s="108"/>
      <c r="U79" s="108"/>
      <c r="V79" s="108"/>
      <c r="W79" s="108"/>
      <c r="X79" s="108"/>
      <c r="Y79" s="78"/>
      <c r="Z79" s="78"/>
      <c r="AA79" s="78"/>
      <c r="AB79" s="78"/>
    </row>
    <row r="80" spans="3:28" s="87" customFormat="1" x14ac:dyDescent="0.25">
      <c r="C80" s="109"/>
      <c r="Q80" s="108"/>
      <c r="R80" s="108"/>
      <c r="S80" s="108"/>
      <c r="T80" s="108"/>
      <c r="U80" s="108"/>
      <c r="V80" s="108"/>
      <c r="W80" s="108"/>
      <c r="X80" s="108"/>
      <c r="Y80" s="78"/>
      <c r="Z80" s="78"/>
      <c r="AA80" s="78"/>
      <c r="AB80" s="78"/>
    </row>
    <row r="81" spans="3:28" s="87" customFormat="1" x14ac:dyDescent="0.25">
      <c r="C81" s="109"/>
      <c r="Q81" s="108"/>
      <c r="R81" s="108"/>
      <c r="S81" s="108"/>
      <c r="T81" s="108"/>
      <c r="U81" s="108"/>
      <c r="V81" s="108"/>
      <c r="W81" s="108"/>
      <c r="X81" s="108"/>
      <c r="Y81" s="78"/>
      <c r="Z81" s="78"/>
      <c r="AA81" s="78"/>
      <c r="AB81" s="78"/>
    </row>
    <row r="82" spans="3:28" s="87" customFormat="1" x14ac:dyDescent="0.25">
      <c r="C82" s="109"/>
      <c r="Q82" s="108"/>
      <c r="R82" s="108"/>
      <c r="S82" s="108"/>
      <c r="T82" s="108"/>
      <c r="U82" s="108"/>
      <c r="V82" s="108"/>
      <c r="W82" s="108"/>
      <c r="X82" s="108"/>
      <c r="Y82" s="78"/>
      <c r="Z82" s="78"/>
      <c r="AA82" s="78"/>
      <c r="AB82" s="78"/>
    </row>
    <row r="83" spans="3:28" s="87" customFormat="1" x14ac:dyDescent="0.25">
      <c r="C83" s="109"/>
      <c r="Q83" s="108"/>
      <c r="R83" s="108"/>
      <c r="S83" s="108"/>
      <c r="T83" s="108"/>
      <c r="U83" s="108"/>
      <c r="V83" s="108"/>
      <c r="W83" s="108"/>
      <c r="X83" s="108"/>
      <c r="Y83" s="78"/>
      <c r="Z83" s="78"/>
      <c r="AA83" s="78"/>
      <c r="AB83" s="78"/>
    </row>
    <row r="84" spans="3:28" s="87" customFormat="1" x14ac:dyDescent="0.25">
      <c r="C84" s="109"/>
      <c r="Q84" s="108"/>
      <c r="R84" s="108"/>
      <c r="S84" s="108"/>
      <c r="T84" s="108"/>
      <c r="U84" s="108"/>
      <c r="V84" s="108"/>
      <c r="W84" s="108"/>
      <c r="X84" s="108"/>
      <c r="Y84" s="78"/>
      <c r="Z84" s="78"/>
      <c r="AA84" s="78"/>
      <c r="AB84" s="78"/>
    </row>
    <row r="85" spans="3:28" s="87" customFormat="1" x14ac:dyDescent="0.25">
      <c r="C85" s="109"/>
      <c r="Q85" s="108"/>
      <c r="R85" s="108"/>
      <c r="S85" s="108"/>
      <c r="T85" s="108"/>
      <c r="U85" s="108"/>
      <c r="V85" s="108"/>
      <c r="W85" s="108"/>
      <c r="X85" s="108"/>
      <c r="Y85" s="78"/>
      <c r="Z85" s="78"/>
      <c r="AA85" s="78"/>
      <c r="AB85" s="78"/>
    </row>
    <row r="86" spans="3:28" s="87" customFormat="1" x14ac:dyDescent="0.25">
      <c r="C86" s="109"/>
      <c r="Q86" s="108"/>
      <c r="R86" s="108"/>
      <c r="S86" s="108"/>
      <c r="T86" s="108"/>
      <c r="U86" s="108"/>
      <c r="V86" s="108"/>
      <c r="W86" s="108"/>
      <c r="X86" s="108"/>
      <c r="Y86" s="78"/>
      <c r="Z86" s="78"/>
      <c r="AA86" s="78"/>
      <c r="AB86" s="78"/>
    </row>
    <row r="87" spans="3:28" s="109" customFormat="1" x14ac:dyDescent="0.25">
      <c r="Y87" s="78"/>
      <c r="Z87" s="78"/>
      <c r="AA87" s="78"/>
      <c r="AB87" s="78"/>
    </row>
    <row r="88" spans="3:28" s="109" customFormat="1" x14ac:dyDescent="0.25">
      <c r="Y88" s="78"/>
      <c r="Z88" s="78"/>
      <c r="AA88" s="78"/>
      <c r="AB88" s="78"/>
    </row>
    <row r="89" spans="3:28" s="87" customFormat="1" x14ac:dyDescent="0.25">
      <c r="C89" s="109"/>
      <c r="Q89" s="108"/>
      <c r="R89" s="108"/>
      <c r="S89" s="108"/>
      <c r="T89" s="108"/>
      <c r="U89" s="108"/>
      <c r="V89" s="108"/>
      <c r="W89" s="108"/>
      <c r="X89" s="108"/>
      <c r="Y89" s="78"/>
      <c r="Z89" s="78"/>
      <c r="AA89" s="78"/>
      <c r="AB89" s="78"/>
    </row>
    <row r="90" spans="3:28" s="87" customFormat="1" x14ac:dyDescent="0.25">
      <c r="C90" s="109"/>
      <c r="D90" s="397" t="s">
        <v>306</v>
      </c>
      <c r="E90" s="397"/>
      <c r="F90" s="397"/>
      <c r="G90" s="397"/>
      <c r="H90" s="397"/>
      <c r="I90" s="397"/>
      <c r="J90" s="397"/>
      <c r="K90" s="397"/>
      <c r="L90" s="397"/>
      <c r="M90" s="397"/>
      <c r="Q90" s="108"/>
      <c r="R90" s="108"/>
      <c r="S90" s="108"/>
      <c r="T90" s="108"/>
      <c r="U90" s="108"/>
      <c r="V90" s="108"/>
      <c r="W90" s="108"/>
      <c r="X90" s="108"/>
      <c r="Y90" s="78"/>
      <c r="Z90" s="78"/>
      <c r="AA90" s="78"/>
      <c r="AB90" s="78"/>
    </row>
    <row r="91" spans="3:28" s="87" customFormat="1" x14ac:dyDescent="0.25">
      <c r="C91" s="109"/>
      <c r="Q91" s="108"/>
      <c r="R91" s="108"/>
      <c r="S91" s="108"/>
      <c r="T91" s="108"/>
      <c r="U91" s="108"/>
      <c r="V91" s="108"/>
      <c r="W91" s="108"/>
      <c r="X91" s="108"/>
      <c r="Y91" s="78"/>
      <c r="Z91" s="78"/>
      <c r="AA91" s="78"/>
      <c r="AB91" s="78"/>
    </row>
    <row r="92" spans="3:28" s="87" customFormat="1" x14ac:dyDescent="0.25">
      <c r="C92" s="109"/>
      <c r="Q92" s="108"/>
      <c r="R92" s="108"/>
      <c r="S92" s="108"/>
      <c r="T92" s="108"/>
      <c r="U92" s="108"/>
      <c r="V92" s="108"/>
      <c r="W92" s="108"/>
      <c r="X92" s="108"/>
      <c r="Y92" s="78"/>
      <c r="Z92" s="78"/>
      <c r="AA92" s="78"/>
      <c r="AB92" s="78"/>
    </row>
    <row r="93" spans="3:28" s="87" customFormat="1" x14ac:dyDescent="0.25">
      <c r="C93" s="109"/>
      <c r="Q93" s="108"/>
      <c r="R93" s="108"/>
      <c r="S93" s="108"/>
      <c r="T93" s="108"/>
      <c r="U93" s="108"/>
      <c r="V93" s="108"/>
      <c r="W93" s="108"/>
      <c r="X93" s="108"/>
      <c r="Y93" s="78"/>
      <c r="Z93" s="78"/>
      <c r="AA93" s="78"/>
      <c r="AB93" s="78"/>
    </row>
    <row r="94" spans="3:28" s="87" customFormat="1" x14ac:dyDescent="0.25">
      <c r="C94" s="109"/>
      <c r="Q94" s="108"/>
      <c r="R94" s="108"/>
      <c r="S94" s="108"/>
      <c r="T94" s="108"/>
      <c r="U94" s="108"/>
      <c r="V94" s="108"/>
      <c r="W94" s="108"/>
      <c r="X94" s="108"/>
      <c r="Y94" s="78"/>
      <c r="Z94" s="78"/>
      <c r="AA94" s="78"/>
      <c r="AB94" s="78"/>
    </row>
    <row r="95" spans="3:28" s="87" customFormat="1" x14ac:dyDescent="0.25">
      <c r="C95" s="109"/>
      <c r="Q95" s="108"/>
      <c r="R95" s="108"/>
      <c r="S95" s="108"/>
      <c r="T95" s="108"/>
      <c r="U95" s="108"/>
      <c r="V95" s="108"/>
      <c r="W95" s="108"/>
      <c r="X95" s="108"/>
      <c r="Y95" s="78"/>
      <c r="Z95" s="78"/>
      <c r="AA95" s="78"/>
      <c r="AB95" s="78"/>
    </row>
    <row r="96" spans="3:28" s="87" customFormat="1" x14ac:dyDescent="0.25">
      <c r="C96" s="109"/>
      <c r="Q96" s="108"/>
      <c r="R96" s="108"/>
      <c r="S96" s="108"/>
      <c r="T96" s="108"/>
      <c r="U96" s="108"/>
      <c r="V96" s="108"/>
      <c r="W96" s="108"/>
      <c r="X96" s="108"/>
      <c r="Y96" s="78"/>
      <c r="Z96" s="78"/>
      <c r="AA96" s="78"/>
      <c r="AB96" s="78"/>
    </row>
    <row r="97" spans="3:28" s="87" customFormat="1" x14ac:dyDescent="0.25">
      <c r="C97" s="109"/>
      <c r="Q97" s="108"/>
      <c r="R97" s="108"/>
      <c r="S97" s="108"/>
      <c r="T97" s="108"/>
      <c r="U97" s="108"/>
      <c r="V97" s="108"/>
      <c r="W97" s="108"/>
      <c r="X97" s="108"/>
      <c r="Y97" s="78"/>
      <c r="Z97" s="78"/>
      <c r="AA97" s="78"/>
      <c r="AB97" s="78"/>
    </row>
    <row r="98" spans="3:28" s="87" customFormat="1" x14ac:dyDescent="0.25">
      <c r="C98" s="109"/>
      <c r="Q98" s="108"/>
      <c r="R98" s="108"/>
      <c r="S98" s="108"/>
      <c r="T98" s="108"/>
      <c r="U98" s="108"/>
      <c r="V98" s="108"/>
      <c r="W98" s="108"/>
      <c r="X98" s="108"/>
      <c r="Y98" s="78"/>
      <c r="Z98" s="78"/>
      <c r="AA98" s="78"/>
      <c r="AB98" s="78"/>
    </row>
    <row r="99" spans="3:28" s="87" customFormat="1" x14ac:dyDescent="0.25">
      <c r="C99" s="109"/>
      <c r="Q99" s="108"/>
      <c r="R99" s="108"/>
      <c r="S99" s="108"/>
      <c r="T99" s="108"/>
      <c r="U99" s="108"/>
      <c r="V99" s="108"/>
      <c r="W99" s="108"/>
      <c r="X99" s="108"/>
      <c r="Y99" s="78"/>
      <c r="Z99" s="78"/>
      <c r="AA99" s="78"/>
      <c r="AB99" s="78"/>
    </row>
    <row r="100" spans="3:28" s="87" customFormat="1" x14ac:dyDescent="0.25">
      <c r="C100" s="109"/>
      <c r="Q100" s="108"/>
      <c r="R100" s="108"/>
      <c r="S100" s="108"/>
      <c r="T100" s="108"/>
      <c r="U100" s="108"/>
      <c r="V100" s="108"/>
      <c r="W100" s="108"/>
      <c r="X100" s="108"/>
      <c r="Y100" s="78"/>
      <c r="Z100" s="78"/>
      <c r="AA100" s="78"/>
      <c r="AB100" s="78"/>
    </row>
    <row r="101" spans="3:28" s="87" customFormat="1" x14ac:dyDescent="0.25">
      <c r="C101" s="109"/>
      <c r="Q101" s="108"/>
      <c r="R101" s="108"/>
      <c r="S101" s="108"/>
      <c r="T101" s="108"/>
      <c r="U101" s="108"/>
      <c r="V101" s="108"/>
      <c r="W101" s="108"/>
      <c r="X101" s="108"/>
      <c r="Y101" s="78"/>
      <c r="Z101" s="78"/>
      <c r="AA101" s="78"/>
      <c r="AB101" s="78"/>
    </row>
    <row r="102" spans="3:28" s="87" customFormat="1" x14ac:dyDescent="0.25">
      <c r="C102" s="109"/>
      <c r="Q102" s="108"/>
      <c r="R102" s="108"/>
      <c r="S102" s="108"/>
      <c r="T102" s="108"/>
      <c r="U102" s="108"/>
      <c r="V102" s="108"/>
      <c r="W102" s="108"/>
      <c r="X102" s="108"/>
      <c r="Y102" s="78"/>
      <c r="Z102" s="78"/>
      <c r="AA102" s="78"/>
      <c r="AB102" s="78"/>
    </row>
    <row r="103" spans="3:28" s="87" customFormat="1" x14ac:dyDescent="0.25">
      <c r="C103" s="109"/>
      <c r="Q103" s="108"/>
      <c r="R103" s="108"/>
      <c r="S103" s="108"/>
      <c r="T103" s="108"/>
      <c r="U103" s="108"/>
      <c r="V103" s="108"/>
      <c r="W103" s="108"/>
      <c r="X103" s="108"/>
      <c r="Y103" s="78"/>
      <c r="Z103" s="78"/>
      <c r="AA103" s="78"/>
      <c r="AB103" s="78"/>
    </row>
    <row r="104" spans="3:28" s="87" customFormat="1" x14ac:dyDescent="0.25">
      <c r="C104" s="109"/>
      <c r="Q104" s="108"/>
      <c r="R104" s="108"/>
      <c r="S104" s="108"/>
      <c r="T104" s="108"/>
      <c r="U104" s="108"/>
      <c r="V104" s="108"/>
      <c r="W104" s="108"/>
      <c r="X104" s="108"/>
      <c r="Y104" s="78"/>
      <c r="Z104" s="78"/>
      <c r="AA104" s="78"/>
      <c r="AB104" s="78"/>
    </row>
    <row r="105" spans="3:28" s="87" customFormat="1" x14ac:dyDescent="0.25">
      <c r="C105" s="109"/>
      <c r="Q105" s="108"/>
      <c r="R105" s="108"/>
      <c r="S105" s="108"/>
      <c r="T105" s="108"/>
      <c r="U105" s="108"/>
      <c r="V105" s="108"/>
      <c r="W105" s="108"/>
      <c r="X105" s="108"/>
      <c r="Y105" s="78"/>
      <c r="Z105" s="78"/>
      <c r="AA105" s="78"/>
      <c r="AB105" s="78"/>
    </row>
    <row r="106" spans="3:28" s="87" customFormat="1" x14ac:dyDescent="0.25">
      <c r="C106" s="109"/>
      <c r="Q106" s="108"/>
      <c r="R106" s="108"/>
      <c r="S106" s="108"/>
      <c r="T106" s="108"/>
      <c r="U106" s="108"/>
      <c r="V106" s="108"/>
      <c r="W106" s="108"/>
      <c r="X106" s="108"/>
      <c r="Y106" s="78"/>
      <c r="Z106" s="78"/>
      <c r="AA106" s="78"/>
      <c r="AB106" s="78"/>
    </row>
    <row r="107" spans="3:28" s="87" customFormat="1" x14ac:dyDescent="0.25">
      <c r="C107" s="109"/>
      <c r="Q107" s="108"/>
      <c r="R107" s="108"/>
      <c r="S107" s="108"/>
      <c r="T107" s="108"/>
      <c r="U107" s="108"/>
      <c r="V107" s="108"/>
      <c r="W107" s="108"/>
      <c r="X107" s="108"/>
      <c r="Y107" s="78"/>
      <c r="Z107" s="78"/>
      <c r="AA107" s="78"/>
      <c r="AB107" s="78"/>
    </row>
    <row r="108" spans="3:28" s="87" customFormat="1" x14ac:dyDescent="0.25">
      <c r="C108" s="109"/>
      <c r="Q108" s="108"/>
      <c r="R108" s="108"/>
      <c r="S108" s="108"/>
      <c r="T108" s="108"/>
      <c r="U108" s="108"/>
      <c r="V108" s="108"/>
      <c r="W108" s="108"/>
      <c r="X108" s="108"/>
      <c r="Y108" s="78"/>
      <c r="Z108" s="78"/>
      <c r="AA108" s="78"/>
      <c r="AB108" s="78"/>
    </row>
    <row r="109" spans="3:28" s="87" customFormat="1" x14ac:dyDescent="0.25">
      <c r="C109" s="109"/>
      <c r="Q109" s="108"/>
      <c r="R109" s="108"/>
      <c r="S109" s="108"/>
      <c r="T109" s="108"/>
      <c r="U109" s="108"/>
      <c r="V109" s="108"/>
      <c r="W109" s="108"/>
      <c r="X109" s="108"/>
      <c r="Y109" s="78"/>
      <c r="Z109" s="78"/>
      <c r="AA109" s="78"/>
      <c r="AB109" s="78"/>
    </row>
    <row r="110" spans="3:28" s="87" customFormat="1" x14ac:dyDescent="0.25">
      <c r="C110" s="109"/>
      <c r="Q110" s="108"/>
      <c r="R110" s="108"/>
      <c r="S110" s="108"/>
      <c r="T110" s="108"/>
      <c r="U110" s="108"/>
      <c r="V110" s="108"/>
      <c r="W110" s="108"/>
      <c r="X110" s="108"/>
      <c r="Y110" s="78"/>
      <c r="Z110" s="78"/>
      <c r="AA110" s="78"/>
      <c r="AB110" s="78"/>
    </row>
    <row r="111" spans="3:28" s="87" customFormat="1" x14ac:dyDescent="0.25">
      <c r="C111" s="109"/>
      <c r="Q111" s="108"/>
      <c r="R111" s="108"/>
      <c r="S111" s="108"/>
      <c r="T111" s="108"/>
      <c r="U111" s="108"/>
      <c r="V111" s="108"/>
      <c r="W111" s="108"/>
      <c r="X111" s="108"/>
      <c r="Y111" s="78"/>
      <c r="Z111" s="78"/>
      <c r="AA111" s="78"/>
      <c r="AB111" s="78"/>
    </row>
    <row r="112" spans="3:28" s="87" customFormat="1" x14ac:dyDescent="0.25">
      <c r="C112" s="109"/>
      <c r="Q112" s="108"/>
      <c r="R112" s="108"/>
      <c r="S112" s="108"/>
      <c r="T112" s="108"/>
      <c r="U112" s="108"/>
      <c r="V112" s="108"/>
      <c r="W112" s="108"/>
      <c r="X112" s="108"/>
      <c r="Y112" s="78"/>
      <c r="Z112" s="78"/>
      <c r="AA112" s="78"/>
      <c r="AB112" s="78"/>
    </row>
    <row r="113" spans="2:33" s="87" customFormat="1" x14ac:dyDescent="0.25">
      <c r="C113" s="109"/>
      <c r="Q113" s="108"/>
      <c r="R113" s="108"/>
      <c r="S113" s="108"/>
      <c r="T113" s="108"/>
      <c r="U113" s="108"/>
      <c r="V113" s="108"/>
      <c r="W113" s="108"/>
      <c r="X113" s="108"/>
      <c r="Y113" s="78"/>
      <c r="Z113" s="78"/>
      <c r="AA113" s="78"/>
      <c r="AB113" s="78"/>
    </row>
    <row r="114" spans="2:33" s="109" customFormat="1" x14ac:dyDescent="0.25">
      <c r="Y114" s="78"/>
      <c r="Z114" s="78"/>
      <c r="AA114" s="78"/>
      <c r="AB114" s="78"/>
    </row>
    <row r="115" spans="2:33" s="109" customFormat="1" x14ac:dyDescent="0.25">
      <c r="Y115" s="78"/>
      <c r="Z115" s="78"/>
      <c r="AA115" s="78"/>
      <c r="AB115" s="78"/>
    </row>
    <row r="116" spans="2:33" s="87" customFormat="1" ht="15.75" thickBot="1" x14ac:dyDescent="0.3">
      <c r="C116" s="109"/>
      <c r="Q116" s="108"/>
      <c r="R116" s="108"/>
      <c r="S116" s="108"/>
      <c r="T116" s="108"/>
      <c r="U116" s="108"/>
      <c r="V116" s="108"/>
      <c r="W116" s="108"/>
      <c r="X116" s="108"/>
      <c r="Y116" s="78"/>
      <c r="Z116" s="78"/>
      <c r="AA116" s="78"/>
      <c r="AB116" s="78"/>
    </row>
    <row r="117" spans="2:33" s="40" customFormat="1" ht="36" customHeight="1" thickBot="1" x14ac:dyDescent="0.3">
      <c r="D117" s="389" t="s">
        <v>326</v>
      </c>
      <c r="E117" s="390"/>
      <c r="F117" s="390"/>
      <c r="G117" s="390"/>
      <c r="H117" s="390"/>
      <c r="I117" s="390"/>
      <c r="J117" s="390"/>
      <c r="K117" s="390"/>
      <c r="L117" s="390"/>
      <c r="M117" s="390"/>
      <c r="N117" s="391"/>
      <c r="P117" s="410" t="s">
        <v>325</v>
      </c>
      <c r="Q117" s="390"/>
      <c r="R117" s="390"/>
      <c r="S117" s="390"/>
      <c r="T117" s="390"/>
      <c r="U117" s="390"/>
      <c r="V117" s="390"/>
      <c r="W117" s="391"/>
      <c r="Y117" s="106"/>
      <c r="Z117" s="106"/>
      <c r="AA117" s="106"/>
      <c r="AB117" s="106"/>
    </row>
    <row r="118" spans="2:33" ht="114" thickBot="1" x14ac:dyDescent="0.3">
      <c r="B118" s="40"/>
      <c r="D118" s="354" t="s">
        <v>302</v>
      </c>
      <c r="E118" s="355"/>
      <c r="F118" s="284" t="s">
        <v>20</v>
      </c>
      <c r="G118" s="285"/>
      <c r="H118" s="285" t="s">
        <v>149</v>
      </c>
      <c r="I118" s="285"/>
      <c r="J118" s="285" t="s">
        <v>9</v>
      </c>
      <c r="K118" s="285"/>
      <c r="L118" s="285" t="s">
        <v>150</v>
      </c>
      <c r="M118" s="386"/>
      <c r="N118" s="56" t="s">
        <v>90</v>
      </c>
      <c r="P118" s="284" t="s">
        <v>20</v>
      </c>
      <c r="Q118" s="285"/>
      <c r="R118" s="285" t="s">
        <v>149</v>
      </c>
      <c r="S118" s="285"/>
      <c r="T118" s="285" t="s">
        <v>9</v>
      </c>
      <c r="U118" s="285"/>
      <c r="V118" s="285" t="s">
        <v>150</v>
      </c>
      <c r="W118" s="386"/>
      <c r="X118" s="107"/>
      <c r="Y118" s="164" t="s">
        <v>20</v>
      </c>
      <c r="Z118" s="164" t="s">
        <v>149</v>
      </c>
      <c r="AA118" s="164" t="s">
        <v>9</v>
      </c>
      <c r="AB118" s="164" t="s">
        <v>150</v>
      </c>
      <c r="AC118" s="101"/>
      <c r="AD118" s="107"/>
      <c r="AE118" s="107"/>
      <c r="AF118" s="107"/>
      <c r="AG118" s="107"/>
    </row>
    <row r="119" spans="2:33" s="91" customFormat="1" ht="15.75" x14ac:dyDescent="0.25">
      <c r="B119" s="28"/>
      <c r="C119" s="109"/>
      <c r="D119" s="318" t="s">
        <v>452</v>
      </c>
      <c r="E119" s="102" t="s">
        <v>40</v>
      </c>
      <c r="F119" s="398">
        <f>IF(OR(ISERROR(VLOOKUP($E119&amp;$D$118&amp;$D$119,'CCG data'!$A:$AD,'CCG data'!R$3,FALSE)),ISBLANK(VLOOKUP($E119&amp;$D$118&amp;$D$119,'CCG data'!$A:$AD,'CCG data'!R$3,FALSE))),"",VLOOKUP($E119&amp;$D$118&amp;$D$119,'CCG data'!$A:$AD,'CCG data'!R$3,FALSE))</f>
        <v>50.473946084279824</v>
      </c>
      <c r="G119" s="392"/>
      <c r="H119" s="392">
        <f>IF(OR(ISERROR(VLOOKUP($E119&amp;$D$118&amp;$D$119,'CCG data'!$A:$AD,'CCG data'!S$3,FALSE)),ISBLANK(VLOOKUP($E119&amp;$D$118&amp;$D$119,'CCG data'!$A:$AD,'CCG data'!S$3,FALSE))),"",VLOOKUP($E119&amp;$D$118&amp;$D$119,'CCG data'!$A:$AD,'CCG data'!S$3,FALSE))</f>
        <v>96.349322606117468</v>
      </c>
      <c r="I119" s="392"/>
      <c r="J119" s="392">
        <f>IF(OR(ISERROR(VLOOKUP($E119&amp;$D$118&amp;$D$119,'CCG data'!$A:$AD,'CCG data'!T$3,FALSE)),ISBLANK(VLOOKUP($E119&amp;$D$118&amp;$D$119,'CCG data'!$A:$AD,'CCG data'!T$3,FALSE))),"",VLOOKUP($E119&amp;$D$118&amp;$D$119,'CCG data'!$A:$AD,'CCG data'!T$3,FALSE))</f>
        <v>6.6669809507171331</v>
      </c>
      <c r="K119" s="392"/>
      <c r="L119" s="392">
        <f>IF(OR(ISERROR(VLOOKUP($E119&amp;$D$118&amp;$D$119,'CCG data'!$A:$AD,'CCG data'!U$3,FALSE)),ISBLANK(VLOOKUP($E119&amp;$D$118&amp;$D$119,'CCG data'!$A:$AD,'CCG data'!U$3,FALSE))),"",VLOOKUP($E119&amp;$D$118&amp;$D$119,'CCG data'!$A:$AD,'CCG data'!U$3,FALSE))</f>
        <v>11.477672757406966</v>
      </c>
      <c r="M119" s="393"/>
      <c r="N119" s="371">
        <f>IF(OR(ISERROR(VLOOKUP($E119&amp;$D$118&amp;$D$119,'CCG data'!$A:$AD,'CCG data'!G$3,FALSE)),ISBLANK(VLOOKUP($E119&amp;$D$118&amp;$D$119,'CCG data'!$A:$AD,'CCG data'!G$3,FALSE))),"",VLOOKUP($E119&amp;$D$118&amp;$D$119,'CCG data'!$A:$AD,'CCG data'!G$3,FALSE))</f>
        <v>375568</v>
      </c>
      <c r="P119" s="402">
        <f>IF(OR(ISERROR(VLOOKUP($E119&amp;$D$118&amp;$D$119,'CCG data'!$A:$AD,'CCG data'!B$3,FALSE)),ISBLANK(VLOOKUP($E119&amp;$D$118&amp;$D$119,'CCG data'!$A:$AD,'CCG data'!B$3,FALSE))),"",VLOOKUP($E119&amp;$D$118&amp;$D$119,'CCG data'!$A:$AD,'CCG data'!B$3,FALSE))</f>
        <v>0.29230924892429599</v>
      </c>
      <c r="Q119" s="290"/>
      <c r="R119" s="290">
        <f>IF(OR(ISERROR(VLOOKUP($E119&amp;$D$118&amp;$D$119,'CCG data'!$A:$AD,'CCG data'!C$3,FALSE)),ISBLANK(VLOOKUP($E119&amp;$D$118&amp;$D$119,'CCG data'!$A:$AD,'CCG data'!C$3,FALSE))),"",VLOOKUP($E119&amp;$D$118&amp;$D$119,'CCG data'!$A:$AD,'CCG data'!C$3,FALSE))</f>
        <v>0.59398031781195415</v>
      </c>
      <c r="S119" s="290"/>
      <c r="T119" s="290">
        <f>IF(OR(ISERROR(VLOOKUP($E119&amp;$D$118&amp;$D$119,'CCG data'!$A:$AD,'CCG data'!D$3,FALSE)),ISBLANK(VLOOKUP($E119&amp;$D$118&amp;$D$119,'CCG data'!$A:$AD,'CCG data'!D$3,FALSE))),"",VLOOKUP($E119&amp;$D$118&amp;$D$119,'CCG data'!$A:$AD,'CCG data'!D$3,FALSE))</f>
        <v>4.3052123716610574E-2</v>
      </c>
      <c r="U119" s="290"/>
      <c r="V119" s="290">
        <f>IF(OR(ISERROR(VLOOKUP($E119&amp;$D$118&amp;$D$119,'CCG data'!$A:$AD,'CCG data'!E$3,FALSE)),ISBLANK(VLOOKUP($E119&amp;$D$118&amp;$D$119,'CCG data'!$A:$AD,'CCG data'!E$3,FALSE))),"",VLOOKUP($E119&amp;$D$118&amp;$D$119,'CCG data'!$A:$AD,'CCG data'!E$3,FALSE))</f>
        <v>7.0658309547139267E-2</v>
      </c>
      <c r="W119" s="403"/>
      <c r="X119" s="108"/>
      <c r="Y119" s="165" t="str">
        <f>IFERROR(VLOOKUP($E119&amp;$D$119, Outliers!$A$4:$P$214,6,FALSE),"0")</f>
        <v>0</v>
      </c>
      <c r="Z119" s="165" t="str">
        <f>IFERROR(VLOOKUP($E119&amp;$D$119, Outliers!$A$4:$P$214,7,FALSE),"0")</f>
        <v>0</v>
      </c>
      <c r="AA119" s="165" t="str">
        <f>IFERROR(VLOOKUP($E119&amp;$D$119, Outliers!$A$4:$P$214,8,FALSE),"0")</f>
        <v>0</v>
      </c>
      <c r="AB119" s="165" t="str">
        <f>IFERROR(VLOOKUP($E119&amp;$D$119, Outliers!$A$4:$P$214,5,FALSE),"0")</f>
        <v>0</v>
      </c>
      <c r="AC119" s="40"/>
      <c r="AD119" s="78"/>
      <c r="AE119" s="151"/>
      <c r="AF119" s="78"/>
      <c r="AG119" s="78"/>
    </row>
    <row r="120" spans="2:33" s="91" customFormat="1" ht="16.5" thickBot="1" x14ac:dyDescent="0.3">
      <c r="B120" s="28"/>
      <c r="C120" s="109"/>
      <c r="D120" s="319"/>
      <c r="E120" s="103" t="s">
        <v>27</v>
      </c>
      <c r="F120" s="97">
        <f>IF(P119="","",VLOOKUP($E119&amp;$D$118&amp;$D$119,'CCG data'!$A:$AD,'CCG data'!W$3,FALSE))</f>
        <v>50.17536811386185</v>
      </c>
      <c r="G120" s="98">
        <f>IF(P119="","",VLOOKUP($E119&amp;$D$118&amp;$D$119,'CCG data'!$A:$AD,'CCG data'!X$3,FALSE))</f>
        <v>50.772524054697797</v>
      </c>
      <c r="H120" s="98">
        <f>IF(R119="","",VLOOKUP($E119&amp;$D$118&amp;$D$119,'CCG data'!$A:$AD,'CCG data'!Y$3,FALSE))</f>
        <v>95.949493487947734</v>
      </c>
      <c r="I120" s="98">
        <f>IF(R119="","",VLOOKUP($E119&amp;$D$118&amp;$D$119,'CCG data'!$A:$AD,'CCG data'!Z$3,FALSE))</f>
        <v>96.749151724287202</v>
      </c>
      <c r="J120" s="98">
        <f>IF(T119="","",VLOOKUP($E119&amp;$D$118&amp;$D$119,'CCG data'!$A:$AD,'CCG data'!AA$3,FALSE))</f>
        <v>6.5642163107419691</v>
      </c>
      <c r="K120" s="98">
        <f>IF(T119="","",VLOOKUP($E119&amp;$D$118&amp;$D$119,'CCG data'!$A:$AD,'CCG data'!AB$3,FALSE))</f>
        <v>6.7697455906922972</v>
      </c>
      <c r="L120" s="98">
        <f>IF(V119="","",VLOOKUP($E119&amp;$D$118&amp;$D$119,'CCG data'!$A:$AD,'CCG data'!AC$3,FALSE))</f>
        <v>11.339575835844837</v>
      </c>
      <c r="M120" s="99">
        <f>IF(V119="","",VLOOKUP($E119&amp;$D$118&amp;$D$119,'CCG data'!$A:$AD,'CCG data'!AD$3,FALSE))</f>
        <v>11.615769678969095</v>
      </c>
      <c r="N120" s="368"/>
      <c r="P120" s="146">
        <f>IF(P119="","",VLOOKUP($E119&amp;$D$118&amp;$D$119,'CCG data'!$A:$AD,'CCG data'!I$3,FALSE))</f>
        <v>0.29099999999999998</v>
      </c>
      <c r="Q120" s="3">
        <f>IF(P119="","",VLOOKUP($E119&amp;$D$118&amp;$D$119,'CCG data'!$A:$AD,'CCG data'!J$3,FALSE))</f>
        <v>0.29399999999999998</v>
      </c>
      <c r="R120" s="3">
        <f>IF(R119="","",VLOOKUP($E119&amp;$D$118&amp;$D$119,'CCG data'!$A:$AD,'CCG data'!K$3,FALSE))</f>
        <v>0.59199999999999997</v>
      </c>
      <c r="S120" s="3">
        <f>IF(R119="","",VLOOKUP($E119&amp;$D$118&amp;$D$119,'CCG data'!$A:$AD,'CCG data'!L$3,FALSE))</f>
        <v>0.59599999999999997</v>
      </c>
      <c r="T120" s="3">
        <f>IF(T119="","",VLOOKUP($E119&amp;$D$118&amp;$D$119,'CCG data'!$A:$AD,'CCG data'!M$3,FALSE))</f>
        <v>4.2000000000000003E-2</v>
      </c>
      <c r="U120" s="3">
        <f>IF(T119="","",VLOOKUP($E119&amp;$D$118&amp;$D$119,'CCG data'!$A:$AD,'CCG data'!N$3,FALSE))</f>
        <v>4.3999999999999997E-2</v>
      </c>
      <c r="V120" s="3">
        <f>IF(V119="","",VLOOKUP($E119&amp;$D$118&amp;$D$119,'CCG data'!$A:$AD,'CCG data'!O$3,FALSE))</f>
        <v>7.0000000000000007E-2</v>
      </c>
      <c r="W120" s="137">
        <f>IF(V119="","",VLOOKUP($E119&amp;$D$118&amp;$D$119,'CCG data'!$A:$AD,'CCG data'!P$3,FALSE))</f>
        <v>7.0999999999999994E-2</v>
      </c>
      <c r="X120" s="108"/>
      <c r="Y120" s="165" t="str">
        <f>IFERROR(VLOOKUP($E120&amp;$D$119, Outliers!$A$4:$P$214,2,FALSE),"0")</f>
        <v>0</v>
      </c>
      <c r="Z120" s="165" t="str">
        <f>IFERROR(VLOOKUP($E120&amp;$D$119, Outliers!$A$4:$P$214,3,FALSE),"0")</f>
        <v>0</v>
      </c>
      <c r="AA120" s="165" t="str">
        <f>IFERROR(VLOOKUP($E120&amp;$D$119, Outliers!$A$4:$P$214,4,FALSE),"0")</f>
        <v>0</v>
      </c>
      <c r="AB120" s="165" t="str">
        <f>IFERROR(VLOOKUP($E120&amp;$D$119, Outliers!$A$4:$P$214,5,FALSE),"0")</f>
        <v>0</v>
      </c>
      <c r="AC120" s="40"/>
      <c r="AD120" s="154"/>
      <c r="AE120" s="151"/>
      <c r="AF120" s="78"/>
      <c r="AG120" s="78"/>
    </row>
    <row r="121" spans="2:33" s="40" customFormat="1" ht="15.75" x14ac:dyDescent="0.25">
      <c r="B121" s="147"/>
      <c r="D121" s="319"/>
      <c r="E121" s="102" t="s">
        <v>388</v>
      </c>
      <c r="F121" s="394">
        <f>IF(OR(ISERROR(VLOOKUP($E121&amp;$D$118&amp;$D$119,'CCG data'!$A:$AD,'CCG data'!R$3,FALSE)),ISBLANK(VLOOKUP($E121&amp;$D$118&amp;$D$119,'CCG data'!$A:$AD,'CCG data'!R$3,FALSE))),"",VLOOKUP($E121&amp;$D$118&amp;$D$119,'CCG data'!$A:$AD,'CCG data'!R$3,FALSE))</f>
        <v>45.238750039257916</v>
      </c>
      <c r="G121" s="395"/>
      <c r="H121" s="395">
        <f>IF(OR(ISERROR(VLOOKUP($E121&amp;$D$118&amp;$D$119,'CCG data'!$A:$AD,'CCG data'!S$3,FALSE)),ISBLANK(VLOOKUP($E121&amp;$D$118&amp;$D$119,'CCG data'!$A:$AD,'CCG data'!S$3,FALSE))),"",VLOOKUP($E121&amp;$D$118&amp;$D$119,'CCG data'!$A:$AD,'CCG data'!S$3,FALSE))</f>
        <v>86.100592746748134</v>
      </c>
      <c r="I121" s="395"/>
      <c r="J121" s="395">
        <f>IF(OR(ISERROR(VLOOKUP($E121&amp;$D$118&amp;$D$119,'CCG data'!$A:$AD,'CCG data'!T$3,FALSE)),ISBLANK(VLOOKUP($E121&amp;$D$118&amp;$D$119,'CCG data'!$A:$AD,'CCG data'!T$3,FALSE))),"",VLOOKUP($E121&amp;$D$118&amp;$D$119,'CCG data'!$A:$AD,'CCG data'!T$3,FALSE))</f>
        <v>18.375953934205327</v>
      </c>
      <c r="K121" s="395"/>
      <c r="L121" s="395">
        <f>IF(OR(ISERROR(VLOOKUP($E121&amp;$D$118&amp;$D$119,'CCG data'!$A:$AD,'CCG data'!U$3,FALSE)),ISBLANK(VLOOKUP($E121&amp;$D$118&amp;$D$119,'CCG data'!$A:$AD,'CCG data'!U$3,FALSE))),"",VLOOKUP($E121&amp;$D$118&amp;$D$119,'CCG data'!$A:$AD,'CCG data'!U$3,FALSE))</f>
        <v>7.6111513536162372</v>
      </c>
      <c r="M121" s="396"/>
      <c r="N121" s="371">
        <f>IF(OR(ISERROR(VLOOKUP($E121&amp;$D$118&amp;$D$119,'CCG data'!$A:$AD,'CCG data'!G$3,FALSE)),ISBLANK(VLOOKUP($E121&amp;$D$118&amp;$D$119,'CCG data'!$A:$AD,'CCG data'!G$3,FALSE))),"",VLOOKUP($E121&amp;$D$118&amp;$D$119,'CCG data'!$A:$AD,'CCG data'!G$3,FALSE))</f>
        <v>1210</v>
      </c>
      <c r="P121" s="402">
        <f>IF(OR(ISERROR(VLOOKUP($E121&amp;$D$118&amp;$D$119,'CCG data'!$A:$AD,'CCG data'!B$3,FALSE)),ISBLANK(VLOOKUP($E121&amp;$D$118&amp;$D$119,'CCG data'!$A:$AD,'CCG data'!B$3,FALSE))),"",VLOOKUP($E121&amp;$D$118&amp;$D$119,'CCG data'!$A:$AD,'CCG data'!B$3,FALSE))</f>
        <v>0.27438016528925618</v>
      </c>
      <c r="Q121" s="290"/>
      <c r="R121" s="290">
        <f>IF(OR(ISERROR(VLOOKUP($E121&amp;$D$118&amp;$D$119,'CCG data'!$A:$AD,'CCG data'!C$3,FALSE)),ISBLANK(VLOOKUP($E121&amp;$D$118&amp;$D$119,'CCG data'!$A:$AD,'CCG data'!C$3,FALSE))),"",VLOOKUP($E121&amp;$D$118&amp;$D$119,'CCG data'!$A:$AD,'CCG data'!C$3,FALSE))</f>
        <v>0.55371900826446285</v>
      </c>
      <c r="S121" s="290"/>
      <c r="T121" s="290">
        <f>IF(OR(ISERROR(VLOOKUP($E121&amp;$D$118&amp;$D$119,'CCG data'!$A:$AD,'CCG data'!D$3,FALSE)),ISBLANK(VLOOKUP($E121&amp;$D$118&amp;$D$119,'CCG data'!$A:$AD,'CCG data'!D$3,FALSE))),"",VLOOKUP($E121&amp;$D$118&amp;$D$119,'CCG data'!$A:$AD,'CCG data'!D$3,FALSE))</f>
        <v>0.1231404958677686</v>
      </c>
      <c r="U121" s="290"/>
      <c r="V121" s="290">
        <f>IF(OR(ISERROR(VLOOKUP($E121&amp;$D$118&amp;$D$119,'CCG data'!$A:$AD,'CCG data'!E$3,FALSE)),ISBLANK(VLOOKUP($E121&amp;$D$118&amp;$D$119,'CCG data'!$A:$AD,'CCG data'!E$3,FALSE))),"",VLOOKUP($E121&amp;$D$118&amp;$D$119,'CCG data'!$A:$AD,'CCG data'!E$3,FALSE))</f>
        <v>4.8760330578512395E-2</v>
      </c>
      <c r="W121" s="403"/>
      <c r="X121" s="108"/>
      <c r="Y121" s="165">
        <f>IFERROR(VLOOKUP($E121&amp;$D$119, Outliers!$A$4:$P$214,2,FALSE),"0")</f>
        <v>0</v>
      </c>
      <c r="Z121" s="165">
        <f>IFERROR(VLOOKUP($E121&amp;$D$119, Outliers!$A$4:$P$214,3,FALSE),"0")</f>
        <v>0</v>
      </c>
      <c r="AA121" s="165">
        <f>IFERROR(VLOOKUP($E121&amp;$D$119, Outliers!$A$4:$P$214,4,FALSE),"0")</f>
        <v>1</v>
      </c>
      <c r="AB121" s="165">
        <f>IFERROR(VLOOKUP($E121&amp;$D$119, Outliers!$A$4:$P$214,5,FALSE),"0")</f>
        <v>1</v>
      </c>
      <c r="AD121" s="78"/>
      <c r="AE121" s="151"/>
      <c r="AF121" s="78"/>
      <c r="AG121" s="78"/>
    </row>
    <row r="122" spans="2:33" ht="15.75" x14ac:dyDescent="0.25">
      <c r="D122" s="319"/>
      <c r="E122" s="103" t="s">
        <v>27</v>
      </c>
      <c r="F122" s="95">
        <f>IF(P121="","",VLOOKUP($E121&amp;$D$118&amp;$D$119,'CCG data'!$A:$AD,'CCG data'!W$3,FALSE))</f>
        <v>40.372464076758547</v>
      </c>
      <c r="G122" s="96">
        <f>IF(P121="","",VLOOKUP($E121&amp;$D$118&amp;$D$119,'CCG data'!$A:$AD,'CCG data'!X$3,FALSE))</f>
        <v>50.105036001757284</v>
      </c>
      <c r="H122" s="96">
        <f>IF(R121="","",VLOOKUP($E121&amp;$D$118&amp;$D$119,'CCG data'!$A:$AD,'CCG data'!Y$3,FALSE))</f>
        <v>79.580934797055335</v>
      </c>
      <c r="I122" s="96">
        <f>IF(R121="","",VLOOKUP($E121&amp;$D$118&amp;$D$119,'CCG data'!$A:$AD,'CCG data'!Z$3,FALSE))</f>
        <v>92.620250696440934</v>
      </c>
      <c r="J122" s="96">
        <f>IF(T121="","",VLOOKUP($E121&amp;$D$118&amp;$D$119,'CCG data'!$A:$AD,'CCG data'!AA$3,FALSE))</f>
        <v>15.425336999759192</v>
      </c>
      <c r="K122" s="96">
        <f>IF(T121="","",VLOOKUP($E121&amp;$D$118&amp;$D$119,'CCG data'!$A:$AD,'CCG data'!AB$3,FALSE))</f>
        <v>21.326570868651462</v>
      </c>
      <c r="L122" s="96">
        <f>IF(V121="","",VLOOKUP($E121&amp;$D$118&amp;$D$119,'CCG data'!$A:$AD,'CCG data'!AC$3,FALSE))</f>
        <v>5.6690118417826953</v>
      </c>
      <c r="M122" s="96">
        <f>IF(V121="","",VLOOKUP($E121&amp;$D$118&amp;$D$119,'CCG data'!$A:$AD,'CCG data'!AD$3,FALSE))</f>
        <v>9.5532908654497781</v>
      </c>
      <c r="N122" s="368"/>
      <c r="P122" s="152">
        <f>IF(P121="","",VLOOKUP($E121&amp;$D$118&amp;$D$119,'CCG data'!$A:$AD,'CCG data'!I$3,FALSE))</f>
        <v>0.25</v>
      </c>
      <c r="Q122" s="15">
        <f>IF(P121="","",VLOOKUP($E121&amp;$D$118&amp;$D$119,'CCG data'!$A:$AD,'CCG data'!J$3,FALSE))</f>
        <v>0.3</v>
      </c>
      <c r="R122" s="15">
        <f>IF(R121="","",VLOOKUP($E121&amp;$D$118&amp;$D$119,'CCG data'!$A:$AD,'CCG data'!K$3,FALSE))</f>
        <v>0.52600000000000002</v>
      </c>
      <c r="S122" s="15">
        <f>IF(R121="","",VLOOKUP($E121&amp;$D$118&amp;$D$119,'CCG data'!$A:$AD,'CCG data'!L$3,FALSE))</f>
        <v>0.58199999999999996</v>
      </c>
      <c r="T122" s="15">
        <f>IF(T121="","",VLOOKUP($E121&amp;$D$118&amp;$D$119,'CCG data'!$A:$AD,'CCG data'!M$3,FALSE))</f>
        <v>0.106</v>
      </c>
      <c r="U122" s="15">
        <f>IF(T121="","",VLOOKUP($E121&amp;$D$118&amp;$D$119,'CCG data'!$A:$AD,'CCG data'!N$3,FALSE))</f>
        <v>0.14299999999999999</v>
      </c>
      <c r="V122" s="15">
        <f>IF(V121="","",VLOOKUP($E121&amp;$D$118&amp;$D$119,'CCG data'!$A:$AD,'CCG data'!O$3,FALSE))</f>
        <v>3.7999999999999999E-2</v>
      </c>
      <c r="W122" s="136">
        <f>IF(V121="","",VLOOKUP($E121&amp;$D$118&amp;$D$119,'CCG data'!$A:$AD,'CCG data'!P$3,FALSE))</f>
        <v>6.2E-2</v>
      </c>
      <c r="Y122" s="165" t="str">
        <f>IFERROR(VLOOKUP($E122&amp;$D$119, Outliers!$A$4:$P$214,2,FALSE),"0")</f>
        <v>0</v>
      </c>
      <c r="Z122" s="165" t="str">
        <f>IFERROR(VLOOKUP($E122&amp;$D$119, Outliers!$A$4:$P$214,3,FALSE),"0")</f>
        <v>0</v>
      </c>
      <c r="AA122" s="165" t="str">
        <f>IFERROR(VLOOKUP($E122&amp;$D$119, Outliers!$A$4:$P$214,4,FALSE),"0")</f>
        <v>0</v>
      </c>
      <c r="AB122" s="165" t="str">
        <f>IFERROR(VLOOKUP($E122&amp;$D$119, Outliers!$A$4:$P$214,5,FALSE),"0")</f>
        <v>0</v>
      </c>
      <c r="AD122" s="78"/>
      <c r="AE122" s="151"/>
      <c r="AF122" s="78"/>
      <c r="AG122" s="78"/>
    </row>
    <row r="123" spans="2:33" s="40" customFormat="1" ht="15.75" x14ac:dyDescent="0.25">
      <c r="B123" s="147"/>
      <c r="D123" s="319"/>
      <c r="E123" s="104" t="s">
        <v>151</v>
      </c>
      <c r="F123" s="394">
        <f>IF(OR(ISERROR(VLOOKUP($E123&amp;$D$118&amp;$D$119,'CCG data'!$A:$AD,'CCG data'!R$3,FALSE)),ISBLANK(VLOOKUP($E123&amp;$D$118&amp;$D$119,'CCG data'!$A:$AD,'CCG data'!R$3,FALSE))),"",VLOOKUP($E123&amp;$D$118&amp;$D$119,'CCG data'!$A:$AD,'CCG data'!R$3,FALSE))</f>
        <v>55.642817815724094</v>
      </c>
      <c r="G123" s="395"/>
      <c r="H123" s="395">
        <f>IF(OR(ISERROR(VLOOKUP($E123&amp;$D$118&amp;$D$119,'CCG data'!$A:$AD,'CCG data'!S$3,FALSE)),ISBLANK(VLOOKUP($E123&amp;$D$118&amp;$D$119,'CCG data'!$A:$AD,'CCG data'!S$3,FALSE))),"",VLOOKUP($E123&amp;$D$118&amp;$D$119,'CCG data'!$A:$AD,'CCG data'!S$3,FALSE))</f>
        <v>98.640613992579134</v>
      </c>
      <c r="I123" s="395"/>
      <c r="J123" s="395">
        <f>IF(OR(ISERROR(VLOOKUP($E123&amp;$D$118&amp;$D$119,'CCG data'!$A:$AD,'CCG data'!T$3,FALSE)),ISBLANK(VLOOKUP($E123&amp;$D$118&amp;$D$119,'CCG data'!$A:$AD,'CCG data'!T$3,FALSE))),"",VLOOKUP($E123&amp;$D$118&amp;$D$119,'CCG data'!$A:$AD,'CCG data'!T$3,FALSE))</f>
        <v>6.2074471042523349</v>
      </c>
      <c r="K123" s="395"/>
      <c r="L123" s="395">
        <f>IF(OR(ISERROR(VLOOKUP($E123&amp;$D$118&amp;$D$119,'CCG data'!$A:$AD,'CCG data'!U$3,FALSE)),ISBLANK(VLOOKUP($E123&amp;$D$118&amp;$D$119,'CCG data'!$A:$AD,'CCG data'!U$3,FALSE))),"",VLOOKUP($E123&amp;$D$118&amp;$D$119,'CCG data'!$A:$AD,'CCG data'!U$3,FALSE))</f>
        <v>10.379252895744521</v>
      </c>
      <c r="M123" s="396"/>
      <c r="N123" s="367">
        <f>IF(OR(ISERROR(VLOOKUP($E123&amp;$D$118&amp;$D$119,'CCG data'!$A:$AD,'CCG data'!G$3,FALSE)),ISBLANK(VLOOKUP($E123&amp;$D$118&amp;$D$119,'CCG data'!$A:$AD,'CCG data'!G$3,FALSE))),"",VLOOKUP($E123&amp;$D$118&amp;$D$119,'CCG data'!$A:$AD,'CCG data'!G$3,FALSE))</f>
        <v>891</v>
      </c>
      <c r="P123" s="404">
        <f>IF(OR(ISERROR(VLOOKUP($E123&amp;$D$118&amp;$D$119,'CCG data'!$A:$AD,'CCG data'!B$3,FALSE)),ISBLANK(VLOOKUP($E123&amp;$D$118&amp;$D$119,'CCG data'!$A:$AD,'CCG data'!B$3,FALSE))),"",VLOOKUP($E123&amp;$D$118&amp;$D$119,'CCG data'!$A:$AD,'CCG data'!B$3,FALSE))</f>
        <v>0.31762065095398428</v>
      </c>
      <c r="Q123" s="267"/>
      <c r="R123" s="267">
        <f>IF(OR(ISERROR(VLOOKUP($E123&amp;$D$118&amp;$D$119,'CCG data'!$A:$AD,'CCG data'!C$3,FALSE)),ISBLANK(VLOOKUP($E123&amp;$D$118&amp;$D$119,'CCG data'!$A:$AD,'CCG data'!C$3,FALSE))),"",VLOOKUP($E123&amp;$D$118&amp;$D$119,'CCG data'!$A:$AD,'CCG data'!C$3,FALSE))</f>
        <v>0.58361391694725029</v>
      </c>
      <c r="S123" s="267"/>
      <c r="T123" s="267">
        <f>IF(OR(ISERROR(VLOOKUP($E123&amp;$D$118&amp;$D$119,'CCG data'!$A:$AD,'CCG data'!D$3,FALSE)),ISBLANK(VLOOKUP($E123&amp;$D$118&amp;$D$119,'CCG data'!$A:$AD,'CCG data'!D$3,FALSE))),"",VLOOKUP($E123&amp;$D$118&amp;$D$119,'CCG data'!$A:$AD,'CCG data'!D$3,FALSE))</f>
        <v>3.7037037037037035E-2</v>
      </c>
      <c r="U123" s="267"/>
      <c r="V123" s="267">
        <f>IF(OR(ISERROR(VLOOKUP($E123&amp;$D$118&amp;$D$119,'CCG data'!$A:$AD,'CCG data'!E$3,FALSE)),ISBLANK(VLOOKUP($E123&amp;$D$118&amp;$D$119,'CCG data'!$A:$AD,'CCG data'!E$3,FALSE))),"",VLOOKUP($E123&amp;$D$118&amp;$D$119,'CCG data'!$A:$AD,'CCG data'!E$3,FALSE))</f>
        <v>6.1728395061728392E-2</v>
      </c>
      <c r="W123" s="405"/>
      <c r="X123" s="108"/>
      <c r="Y123" s="165">
        <f>IFERROR(VLOOKUP($E123&amp;$D$119, Outliers!$A$4:$P$214,2,FALSE),"0")</f>
        <v>0</v>
      </c>
      <c r="Z123" s="165">
        <f>IFERROR(VLOOKUP($E123&amp;$D$119, Outliers!$A$4:$P$214,3,FALSE),"0")</f>
        <v>0</v>
      </c>
      <c r="AA123" s="165">
        <f>IFERROR(VLOOKUP($E123&amp;$D$119, Outliers!$A$4:$P$214,4,FALSE),"0")</f>
        <v>0</v>
      </c>
      <c r="AB123" s="165">
        <f>IFERROR(VLOOKUP($E123&amp;$D$119, Outliers!$A$4:$P$214,5,FALSE),"0")</f>
        <v>0</v>
      </c>
      <c r="AD123" s="78"/>
      <c r="AE123" s="151"/>
      <c r="AF123" s="78"/>
      <c r="AG123" s="78"/>
    </row>
    <row r="124" spans="2:33" ht="15.75" x14ac:dyDescent="0.25">
      <c r="D124" s="319"/>
      <c r="E124" s="103" t="s">
        <v>27</v>
      </c>
      <c r="F124" s="95">
        <f>IF(P123="","",VLOOKUP($E123&amp;$D$118&amp;$D$119,'CCG data'!$A:$AD,'CCG data'!W$3,FALSE))</f>
        <v>49.159878316707392</v>
      </c>
      <c r="G124" s="96">
        <f>IF(P123="","",VLOOKUP($E123&amp;$D$118&amp;$D$119,'CCG data'!$A:$AD,'CCG data'!X$3,FALSE))</f>
        <v>62.125757314740795</v>
      </c>
      <c r="H124" s="96">
        <f>IF(R123="","",VLOOKUP($E123&amp;$D$118&amp;$D$119,'CCG data'!$A:$AD,'CCG data'!Y$3,FALSE))</f>
        <v>90.162286922486189</v>
      </c>
      <c r="I124" s="96">
        <f>IF(R123="","",VLOOKUP($E123&amp;$D$118&amp;$D$119,'CCG data'!$A:$AD,'CCG data'!Z$3,FALSE))</f>
        <v>107.11894106267208</v>
      </c>
      <c r="J124" s="96">
        <f>IF(T123="","",VLOOKUP($E123&amp;$D$118&amp;$D$119,'CCG data'!$A:$AD,'CCG data'!AA$3,FALSE))</f>
        <v>4.0895145351529631</v>
      </c>
      <c r="K124" s="96">
        <f>IF(T123="","",VLOOKUP($E123&amp;$D$118&amp;$D$119,'CCG data'!$A:$AD,'CCG data'!AB$3,FALSE))</f>
        <v>8.3253796733517067</v>
      </c>
      <c r="L124" s="96">
        <f>IF(V123="","",VLOOKUP($E123&amp;$D$118&amp;$D$119,'CCG data'!$A:$AD,'CCG data'!AC$3,FALSE))</f>
        <v>7.6361580728299137</v>
      </c>
      <c r="M124" s="96">
        <f>IF(V123="","",VLOOKUP($E123&amp;$D$118&amp;$D$119,'CCG data'!$A:$AD,'CCG data'!AD$3,FALSE))</f>
        <v>13.122347718659128</v>
      </c>
      <c r="N124" s="368"/>
      <c r="P124" s="152">
        <f>IF(P123="","",VLOOKUP($E123&amp;$D$118&amp;$D$119,'CCG data'!$A:$AD,'CCG data'!I$3,FALSE))</f>
        <v>0.28799999999999998</v>
      </c>
      <c r="Q124" s="15">
        <f>IF(P123="","",VLOOKUP($E123&amp;$D$118&amp;$D$119,'CCG data'!$A:$AD,'CCG data'!J$3,FALSE))</f>
        <v>0.34899999999999998</v>
      </c>
      <c r="R124" s="15">
        <f>IF(R123="","",VLOOKUP($E123&amp;$D$118&amp;$D$119,'CCG data'!$A:$AD,'CCG data'!K$3,FALSE))</f>
        <v>0.55100000000000005</v>
      </c>
      <c r="S124" s="15">
        <f>IF(R123="","",VLOOKUP($E123&amp;$D$118&amp;$D$119,'CCG data'!$A:$AD,'CCG data'!L$3,FALSE))</f>
        <v>0.61599999999999999</v>
      </c>
      <c r="T124" s="15">
        <f>IF(T123="","",VLOOKUP($E123&amp;$D$118&amp;$D$119,'CCG data'!$A:$AD,'CCG data'!M$3,FALSE))</f>
        <v>2.5999999999999999E-2</v>
      </c>
      <c r="U124" s="15">
        <f>IF(T123="","",VLOOKUP($E123&amp;$D$118&amp;$D$119,'CCG data'!$A:$AD,'CCG data'!N$3,FALSE))</f>
        <v>5.1999999999999998E-2</v>
      </c>
      <c r="V124" s="15">
        <f>IF(V123="","",VLOOKUP($E123&amp;$D$118&amp;$D$119,'CCG data'!$A:$AD,'CCG data'!O$3,FALSE))</f>
        <v>4.8000000000000001E-2</v>
      </c>
      <c r="W124" s="136">
        <f>IF(V123="","",VLOOKUP($E123&amp;$D$118&amp;$D$119,'CCG data'!$A:$AD,'CCG data'!P$3,FALSE))</f>
        <v>7.9000000000000001E-2</v>
      </c>
      <c r="Y124" s="165" t="str">
        <f>IFERROR(VLOOKUP($E124&amp;$D$119, Outliers!$A$4:$P$214,2,FALSE),"0")</f>
        <v>0</v>
      </c>
      <c r="Z124" s="165" t="str">
        <f>IFERROR(VLOOKUP($E124&amp;$D$119, Outliers!$A$4:$P$214,3,FALSE),"0")</f>
        <v>0</v>
      </c>
      <c r="AA124" s="165" t="str">
        <f>IFERROR(VLOOKUP($E124&amp;$D$119, Outliers!$A$4:$P$214,4,FALSE),"0")</f>
        <v>0</v>
      </c>
      <c r="AB124" s="165" t="str">
        <f>IFERROR(VLOOKUP($E124&amp;$D$119, Outliers!$A$4:$P$214,5,FALSE),"0")</f>
        <v>0</v>
      </c>
      <c r="AD124" s="78"/>
      <c r="AE124" s="151"/>
      <c r="AF124" s="78"/>
      <c r="AG124" s="78"/>
    </row>
    <row r="125" spans="2:33" s="40" customFormat="1" ht="15.75" x14ac:dyDescent="0.25">
      <c r="B125" s="147"/>
      <c r="D125" s="319"/>
      <c r="E125" s="104" t="s">
        <v>152</v>
      </c>
      <c r="F125" s="394">
        <f>IF(OR(ISERROR(VLOOKUP($E125&amp;$D$118&amp;$D$119,'CCG data'!$A:$AD,'CCG data'!R$3,FALSE)),ISBLANK(VLOOKUP($E125&amp;$D$118&amp;$D$119,'CCG data'!$A:$AD,'CCG data'!R$3,FALSE))),"",VLOOKUP($E125&amp;$D$118&amp;$D$119,'CCG data'!$A:$AD,'CCG data'!R$3,FALSE))</f>
        <v>55.577225182290931</v>
      </c>
      <c r="G125" s="395"/>
      <c r="H125" s="395">
        <f>IF(OR(ISERROR(VLOOKUP($E125&amp;$D$118&amp;$D$119,'CCG data'!$A:$AD,'CCG data'!S$3,FALSE)),ISBLANK(VLOOKUP($E125&amp;$D$118&amp;$D$119,'CCG data'!$A:$AD,'CCG data'!S$3,FALSE))),"",VLOOKUP($E125&amp;$D$118&amp;$D$119,'CCG data'!$A:$AD,'CCG data'!S$3,FALSE))</f>
        <v>95.072819711277759</v>
      </c>
      <c r="I125" s="395"/>
      <c r="J125" s="395">
        <f>IF(OR(ISERROR(VLOOKUP($E125&amp;$D$118&amp;$D$119,'CCG data'!$A:$AD,'CCG data'!T$3,FALSE)),ISBLANK(VLOOKUP($E125&amp;$D$118&amp;$D$119,'CCG data'!$A:$AD,'CCG data'!T$3,FALSE))),"",VLOOKUP($E125&amp;$D$118&amp;$D$119,'CCG data'!$A:$AD,'CCG data'!T$3,FALSE))</f>
        <v>6.6447362619181121</v>
      </c>
      <c r="K125" s="395"/>
      <c r="L125" s="395">
        <f>IF(OR(ISERROR(VLOOKUP($E125&amp;$D$118&amp;$D$119,'CCG data'!$A:$AD,'CCG data'!U$3,FALSE)),ISBLANK(VLOOKUP($E125&amp;$D$118&amp;$D$119,'CCG data'!$A:$AD,'CCG data'!U$3,FALSE))),"",VLOOKUP($E125&amp;$D$118&amp;$D$119,'CCG data'!$A:$AD,'CCG data'!U$3,FALSE))</f>
        <v>16.236293833257889</v>
      </c>
      <c r="M125" s="396"/>
      <c r="N125" s="367">
        <f>IF(OR(ISERROR(VLOOKUP($E125&amp;$D$118&amp;$D$119,'CCG data'!$A:$AD,'CCG data'!G$3,FALSE)),ISBLANK(VLOOKUP($E125&amp;$D$118&amp;$D$119,'CCG data'!$A:$AD,'CCG data'!G$3,FALSE))),"",VLOOKUP($E125&amp;$D$118&amp;$D$119,'CCG data'!$A:$AD,'CCG data'!G$3,FALSE))</f>
        <v>1468</v>
      </c>
      <c r="P125" s="404">
        <f>IF(OR(ISERROR(VLOOKUP($E125&amp;$D$118&amp;$D$119,'CCG data'!$A:$AD,'CCG data'!B$3,FALSE)),ISBLANK(VLOOKUP($E125&amp;$D$118&amp;$D$119,'CCG data'!$A:$AD,'CCG data'!B$3,FALSE))),"",VLOOKUP($E125&amp;$D$118&amp;$D$119,'CCG data'!$A:$AD,'CCG data'!B$3,FALSE))</f>
        <v>0.30994550408719346</v>
      </c>
      <c r="Q125" s="267"/>
      <c r="R125" s="267">
        <f>IF(OR(ISERROR(VLOOKUP($E125&amp;$D$118&amp;$D$119,'CCG data'!$A:$AD,'CCG data'!C$3,FALSE)),ISBLANK(VLOOKUP($E125&amp;$D$118&amp;$D$119,'CCG data'!$A:$AD,'CCG data'!C$3,FALSE))),"",VLOOKUP($E125&amp;$D$118&amp;$D$119,'CCG data'!$A:$AD,'CCG data'!C$3,FALSE))</f>
        <v>0.55381471389645776</v>
      </c>
      <c r="S125" s="267"/>
      <c r="T125" s="267">
        <f>IF(OR(ISERROR(VLOOKUP($E125&amp;$D$118&amp;$D$119,'CCG data'!$A:$AD,'CCG data'!D$3,FALSE)),ISBLANK(VLOOKUP($E125&amp;$D$118&amp;$D$119,'CCG data'!$A:$AD,'CCG data'!D$3,FALSE))),"",VLOOKUP($E125&amp;$D$118&amp;$D$119,'CCG data'!$A:$AD,'CCG data'!D$3,FALSE))</f>
        <v>3.8828337874659398E-2</v>
      </c>
      <c r="U125" s="267"/>
      <c r="V125" s="267">
        <f>IF(OR(ISERROR(VLOOKUP($E125&amp;$D$118&amp;$D$119,'CCG data'!$A:$AD,'CCG data'!E$3,FALSE)),ISBLANK(VLOOKUP($E125&amp;$D$118&amp;$D$119,'CCG data'!$A:$AD,'CCG data'!E$3,FALSE))),"",VLOOKUP($E125&amp;$D$118&amp;$D$119,'CCG data'!$A:$AD,'CCG data'!E$3,FALSE))</f>
        <v>9.7411444141689368E-2</v>
      </c>
      <c r="W125" s="405"/>
      <c r="X125" s="108"/>
      <c r="Y125" s="165">
        <f>IFERROR(VLOOKUP($E125&amp;$D$119, Outliers!$A$4:$P$214,2,FALSE),"0")</f>
        <v>0</v>
      </c>
      <c r="Z125" s="165">
        <f>IFERROR(VLOOKUP($E125&amp;$D$119, Outliers!$A$4:$P$214,3,FALSE),"0")</f>
        <v>0</v>
      </c>
      <c r="AA125" s="165">
        <f>IFERROR(VLOOKUP($E125&amp;$D$119, Outliers!$A$4:$P$214,4,FALSE),"0")</f>
        <v>0</v>
      </c>
      <c r="AB125" s="165">
        <f>IFERROR(VLOOKUP($E125&amp;$D$119, Outliers!$A$4:$P$214,5,FALSE),"0")</f>
        <v>1</v>
      </c>
      <c r="AD125" s="78"/>
      <c r="AE125" s="151"/>
      <c r="AF125" s="78"/>
      <c r="AG125" s="78"/>
    </row>
    <row r="126" spans="2:33" ht="15.75" x14ac:dyDescent="0.25">
      <c r="D126" s="319"/>
      <c r="E126" s="103" t="s">
        <v>27</v>
      </c>
      <c r="F126" s="95">
        <f>IF(P125="","",VLOOKUP($E125&amp;$D$118&amp;$D$119,'CCG data'!$A:$AD,'CCG data'!W$3,FALSE))</f>
        <v>50.470444194263749</v>
      </c>
      <c r="G126" s="96">
        <f>IF(P125="","",VLOOKUP($E125&amp;$D$118&amp;$D$119,'CCG data'!$A:$AD,'CCG data'!X$3,FALSE))</f>
        <v>60.684006170318114</v>
      </c>
      <c r="H126" s="96">
        <f>IF(R125="","",VLOOKUP($E125&amp;$D$118&amp;$D$119,'CCG data'!$A:$AD,'CCG data'!Y$3,FALSE))</f>
        <v>88.537494961802963</v>
      </c>
      <c r="I126" s="96">
        <f>IF(R125="","",VLOOKUP($E125&amp;$D$118&amp;$D$119,'CCG data'!$A:$AD,'CCG data'!Z$3,FALSE))</f>
        <v>101.60814446075256</v>
      </c>
      <c r="J126" s="96">
        <f>IF(T125="","",VLOOKUP($E125&amp;$D$118&amp;$D$119,'CCG data'!$A:$AD,'CCG data'!AA$3,FALSE))</f>
        <v>4.9197072980356147</v>
      </c>
      <c r="K126" s="96">
        <f>IF(T125="","",VLOOKUP($E125&amp;$D$118&amp;$D$119,'CCG data'!$A:$AD,'CCG data'!AB$3,FALSE))</f>
        <v>8.3697652258006094</v>
      </c>
      <c r="L126" s="96">
        <f>IF(V125="","",VLOOKUP($E125&amp;$D$118&amp;$D$119,'CCG data'!$A:$AD,'CCG data'!AC$3,FALSE))</f>
        <v>13.575109519180785</v>
      </c>
      <c r="M126" s="96">
        <f>IF(V125="","",VLOOKUP($E125&amp;$D$118&amp;$D$119,'CCG data'!$A:$AD,'CCG data'!AD$3,FALSE))</f>
        <v>18.897478147334994</v>
      </c>
      <c r="N126" s="368"/>
      <c r="P126" s="152">
        <f>IF(P125="","",VLOOKUP($E125&amp;$D$118&amp;$D$119,'CCG data'!$A:$AD,'CCG data'!I$3,FALSE))</f>
        <v>0.28699999999999998</v>
      </c>
      <c r="Q126" s="15">
        <f>IF(P125="","",VLOOKUP($E125&amp;$D$118&amp;$D$119,'CCG data'!$A:$AD,'CCG data'!J$3,FALSE))</f>
        <v>0.33400000000000002</v>
      </c>
      <c r="R126" s="15">
        <f>IF(R125="","",VLOOKUP($E125&amp;$D$118&amp;$D$119,'CCG data'!$A:$AD,'CCG data'!K$3,FALSE))</f>
        <v>0.52800000000000002</v>
      </c>
      <c r="S126" s="15">
        <f>IF(R125="","",VLOOKUP($E125&amp;$D$118&amp;$D$119,'CCG data'!$A:$AD,'CCG data'!L$3,FALSE))</f>
        <v>0.57899999999999996</v>
      </c>
      <c r="T126" s="15">
        <f>IF(T125="","",VLOOKUP($E125&amp;$D$118&amp;$D$119,'CCG data'!$A:$AD,'CCG data'!M$3,FALSE))</f>
        <v>0.03</v>
      </c>
      <c r="U126" s="15">
        <f>IF(T125="","",VLOOKUP($E125&amp;$D$118&amp;$D$119,'CCG data'!$A:$AD,'CCG data'!N$3,FALSE))</f>
        <v>0.05</v>
      </c>
      <c r="V126" s="15">
        <f>IF(V125="","",VLOOKUP($E125&amp;$D$118&amp;$D$119,'CCG data'!$A:$AD,'CCG data'!O$3,FALSE))</f>
        <v>8.3000000000000004E-2</v>
      </c>
      <c r="W126" s="136">
        <f>IF(V125="","",VLOOKUP($E125&amp;$D$118&amp;$D$119,'CCG data'!$A:$AD,'CCG data'!P$3,FALSE))</f>
        <v>0.114</v>
      </c>
      <c r="Y126" s="165" t="str">
        <f>IFERROR(VLOOKUP($E126&amp;$D$119, Outliers!$A$4:$P$214,2,FALSE),"0")</f>
        <v>0</v>
      </c>
      <c r="Z126" s="165" t="str">
        <f>IFERROR(VLOOKUP($E126&amp;$D$119, Outliers!$A$4:$P$214,3,FALSE),"0")</f>
        <v>0</v>
      </c>
      <c r="AA126" s="165" t="str">
        <f>IFERROR(VLOOKUP($E126&amp;$D$119, Outliers!$A$4:$P$214,4,FALSE),"0")</f>
        <v>0</v>
      </c>
      <c r="AB126" s="165" t="str">
        <f>IFERROR(VLOOKUP($E126&amp;$D$119, Outliers!$A$4:$P$214,5,FALSE),"0")</f>
        <v>0</v>
      </c>
      <c r="AD126" s="78"/>
      <c r="AE126" s="151"/>
      <c r="AF126" s="78"/>
      <c r="AG126" s="78"/>
    </row>
    <row r="127" spans="2:33" s="40" customFormat="1" ht="15.75" x14ac:dyDescent="0.25">
      <c r="B127" s="147"/>
      <c r="D127" s="319"/>
      <c r="E127" s="104" t="s">
        <v>488</v>
      </c>
      <c r="F127" s="394">
        <f>IF(OR(ISERROR(VLOOKUP($E127&amp;$D$118&amp;$D$119,'CCG data'!$A:$AD,'CCG data'!R$3,FALSE)),ISBLANK(VLOOKUP($E127&amp;$D$118&amp;$D$119,'CCG data'!$A:$AD,'CCG data'!R$3,FALSE))),"",VLOOKUP($E127&amp;$D$118&amp;$D$119,'CCG data'!$A:$AD,'CCG data'!R$3,FALSE))</f>
        <v>44.034395910351073</v>
      </c>
      <c r="G127" s="395"/>
      <c r="H127" s="395">
        <f>IF(OR(ISERROR(VLOOKUP($E127&amp;$D$118&amp;$D$119,'CCG data'!$A:$AD,'CCG data'!S$3,FALSE)),ISBLANK(VLOOKUP($E127&amp;$D$118&amp;$D$119,'CCG data'!$A:$AD,'CCG data'!S$3,FALSE))),"",VLOOKUP($E127&amp;$D$118&amp;$D$119,'CCG data'!$A:$AD,'CCG data'!S$3,FALSE))</f>
        <v>92.974332792300999</v>
      </c>
      <c r="I127" s="395"/>
      <c r="J127" s="395">
        <f>IF(OR(ISERROR(VLOOKUP($E127&amp;$D$118&amp;$D$119,'CCG data'!$A:$AD,'CCG data'!T$3,FALSE)),ISBLANK(VLOOKUP($E127&amp;$D$118&amp;$D$119,'CCG data'!$A:$AD,'CCG data'!T$3,FALSE))),"",VLOOKUP($E127&amp;$D$118&amp;$D$119,'CCG data'!$A:$AD,'CCG data'!T$3,FALSE))</f>
        <v>8.6816772544354492</v>
      </c>
      <c r="K127" s="395"/>
      <c r="L127" s="395">
        <f>IF(OR(ISERROR(VLOOKUP($E127&amp;$D$118&amp;$D$119,'CCG data'!$A:$AD,'CCG data'!U$3,FALSE)),ISBLANK(VLOOKUP($E127&amp;$D$118&amp;$D$119,'CCG data'!$A:$AD,'CCG data'!U$3,FALSE))),"",VLOOKUP($E127&amp;$D$118&amp;$D$119,'CCG data'!$A:$AD,'CCG data'!U$3,FALSE))</f>
        <v>9.7532003272907488</v>
      </c>
      <c r="M127" s="396"/>
      <c r="N127" s="367">
        <f>IF(OR(ISERROR(VLOOKUP($E127&amp;$D$118&amp;$D$119,'CCG data'!$A:$AD,'CCG data'!G$3,FALSE)),ISBLANK(VLOOKUP($E127&amp;$D$118&amp;$D$119,'CCG data'!$A:$AD,'CCG data'!G$3,FALSE))),"",VLOOKUP($E127&amp;$D$118&amp;$D$119,'CCG data'!$A:$AD,'CCG data'!G$3,FALSE))</f>
        <v>942</v>
      </c>
      <c r="P127" s="404">
        <f>IF(OR(ISERROR(VLOOKUP($E127&amp;$D$118&amp;$D$119,'CCG data'!$A:$AD,'CCG data'!B$3,FALSE)),ISBLANK(VLOOKUP($E127&amp;$D$118&amp;$D$119,'CCG data'!$A:$AD,'CCG data'!B$3,FALSE))),"",VLOOKUP($E127&amp;$D$118&amp;$D$119,'CCG data'!$A:$AD,'CCG data'!B$3,FALSE))</f>
        <v>0.23991507430997877</v>
      </c>
      <c r="Q127" s="267"/>
      <c r="R127" s="267">
        <f>IF(OR(ISERROR(VLOOKUP($E127&amp;$D$118&amp;$D$119,'CCG data'!$A:$AD,'CCG data'!C$3,FALSE)),ISBLANK(VLOOKUP($E127&amp;$D$118&amp;$D$119,'CCG data'!$A:$AD,'CCG data'!C$3,FALSE))),"",VLOOKUP($E127&amp;$D$118&amp;$D$119,'CCG data'!$A:$AD,'CCG data'!C$3,FALSE))</f>
        <v>0.63694267515923564</v>
      </c>
      <c r="S127" s="267"/>
      <c r="T127" s="267">
        <f>IF(OR(ISERROR(VLOOKUP($E127&amp;$D$118&amp;$D$119,'CCG data'!$A:$AD,'CCG data'!D$3,FALSE)),ISBLANK(VLOOKUP($E127&amp;$D$118&amp;$D$119,'CCG data'!$A:$AD,'CCG data'!D$3,FALSE))),"",VLOOKUP($E127&amp;$D$118&amp;$D$119,'CCG data'!$A:$AD,'CCG data'!D$3,FALSE))</f>
        <v>5.8386411889596604E-2</v>
      </c>
      <c r="U127" s="267"/>
      <c r="V127" s="267">
        <f>IF(OR(ISERROR(VLOOKUP($E127&amp;$D$118&amp;$D$119,'CCG data'!$A:$AD,'CCG data'!E$3,FALSE)),ISBLANK(VLOOKUP($E127&amp;$D$118&amp;$D$119,'CCG data'!$A:$AD,'CCG data'!E$3,FALSE))),"",VLOOKUP($E127&amp;$D$118&amp;$D$119,'CCG data'!$A:$AD,'CCG data'!E$3,FALSE))</f>
        <v>6.4755838641188959E-2</v>
      </c>
      <c r="W127" s="405"/>
      <c r="X127" s="108"/>
      <c r="Y127" s="165">
        <f>IFERROR(VLOOKUP($E127&amp;$D$119, Outliers!$A$4:$P$214,2,FALSE),"0")</f>
        <v>0</v>
      </c>
      <c r="Z127" s="165">
        <f>IFERROR(VLOOKUP($E127&amp;$D$119, Outliers!$A$4:$P$214,3,FALSE),"0")</f>
        <v>0</v>
      </c>
      <c r="AA127" s="165">
        <f>IFERROR(VLOOKUP($E127&amp;$D$119, Outliers!$A$4:$P$214,4,FALSE),"0")</f>
        <v>0</v>
      </c>
      <c r="AB127" s="165">
        <f>IFERROR(VLOOKUP($E127&amp;$D$119, Outliers!$A$4:$P$214,5,FALSE),"0")</f>
        <v>0</v>
      </c>
      <c r="AD127" s="78"/>
      <c r="AE127" s="151"/>
      <c r="AF127" s="78"/>
      <c r="AG127" s="78"/>
    </row>
    <row r="128" spans="2:33" ht="15.75" x14ac:dyDescent="0.25">
      <c r="D128" s="319"/>
      <c r="E128" s="103" t="s">
        <v>27</v>
      </c>
      <c r="F128" s="95">
        <f>IF(P127="","",VLOOKUP($E127&amp;$D$118&amp;$D$119,'CCG data'!$A:$AD,'CCG data'!W$3,FALSE))</f>
        <v>38.293311998212481</v>
      </c>
      <c r="G128" s="96">
        <f>IF(P127="","",VLOOKUP($E127&amp;$D$118&amp;$D$119,'CCG data'!$A:$AD,'CCG data'!X$3,FALSE))</f>
        <v>49.775479822489665</v>
      </c>
      <c r="H128" s="96">
        <f>IF(R127="","",VLOOKUP($E127&amp;$D$118&amp;$D$119,'CCG data'!$A:$AD,'CCG data'!Y$3,FALSE))</f>
        <v>85.53483675808387</v>
      </c>
      <c r="I128" s="96">
        <f>IF(R127="","",VLOOKUP($E127&amp;$D$118&amp;$D$119,'CCG data'!$A:$AD,'CCG data'!Z$3,FALSE))</f>
        <v>100.41382882651813</v>
      </c>
      <c r="J128" s="96">
        <f>IF(T127="","",VLOOKUP($E127&amp;$D$118&amp;$D$119,'CCG data'!$A:$AD,'CCG data'!AA$3,FALSE))</f>
        <v>6.3872284949663198</v>
      </c>
      <c r="K128" s="96">
        <f>IF(T127="","",VLOOKUP($E127&amp;$D$118&amp;$D$119,'CCG data'!$A:$AD,'CCG data'!AB$3,FALSE))</f>
        <v>10.97612601390458</v>
      </c>
      <c r="L128" s="96">
        <f>IF(V127="","",VLOOKUP($E127&amp;$D$118&amp;$D$119,'CCG data'!$A:$AD,'CCG data'!AC$3,FALSE))</f>
        <v>7.3056124223278065</v>
      </c>
      <c r="M128" s="96">
        <f>IF(V127="","",VLOOKUP($E127&amp;$D$118&amp;$D$119,'CCG data'!$A:$AD,'CCG data'!AD$3,FALSE))</f>
        <v>12.200788232253691</v>
      </c>
      <c r="N128" s="368"/>
      <c r="P128" s="152">
        <f>IF(P127="","",VLOOKUP($E127&amp;$D$118&amp;$D$119,'CCG data'!$A:$AD,'CCG data'!I$3,FALSE))</f>
        <v>0.214</v>
      </c>
      <c r="Q128" s="15">
        <f>IF(P127="","",VLOOKUP($E127&amp;$D$118&amp;$D$119,'CCG data'!$A:$AD,'CCG data'!J$3,FALSE))</f>
        <v>0.26800000000000002</v>
      </c>
      <c r="R128" s="15">
        <f>IF(R127="","",VLOOKUP($E127&amp;$D$118&amp;$D$119,'CCG data'!$A:$AD,'CCG data'!K$3,FALSE))</f>
        <v>0.60599999999999998</v>
      </c>
      <c r="S128" s="15">
        <f>IF(R127="","",VLOOKUP($E127&amp;$D$118&amp;$D$119,'CCG data'!$A:$AD,'CCG data'!L$3,FALSE))</f>
        <v>0.66700000000000004</v>
      </c>
      <c r="T128" s="15">
        <f>IF(T127="","",VLOOKUP($E127&amp;$D$118&amp;$D$119,'CCG data'!$A:$AD,'CCG data'!M$3,FALSE))</f>
        <v>4.4999999999999998E-2</v>
      </c>
      <c r="U128" s="15">
        <f>IF(T127="","",VLOOKUP($E127&amp;$D$118&amp;$D$119,'CCG data'!$A:$AD,'CCG data'!N$3,FALSE))</f>
        <v>7.4999999999999997E-2</v>
      </c>
      <c r="V128" s="15">
        <f>IF(V127="","",VLOOKUP($E127&amp;$D$118&amp;$D$119,'CCG data'!$A:$AD,'CCG data'!O$3,FALSE))</f>
        <v>5.0999999999999997E-2</v>
      </c>
      <c r="W128" s="136">
        <f>IF(V127="","",VLOOKUP($E127&amp;$D$118&amp;$D$119,'CCG data'!$A:$AD,'CCG data'!P$3,FALSE))</f>
        <v>8.2000000000000003E-2</v>
      </c>
      <c r="Y128" s="165" t="str">
        <f>IFERROR(VLOOKUP($E128&amp;$D$119, Outliers!$A$4:$P$214,2,FALSE),"0")</f>
        <v>0</v>
      </c>
      <c r="Z128" s="165" t="str">
        <f>IFERROR(VLOOKUP($E128&amp;$D$119, Outliers!$A$4:$P$214,3,FALSE),"0")</f>
        <v>0</v>
      </c>
      <c r="AA128" s="165" t="str">
        <f>IFERROR(VLOOKUP($E128&amp;$D$119, Outliers!$A$4:$P$214,4,FALSE),"0")</f>
        <v>0</v>
      </c>
      <c r="AB128" s="165" t="str">
        <f>IFERROR(VLOOKUP($E128&amp;$D$119, Outliers!$A$4:$P$214,5,FALSE),"0")</f>
        <v>0</v>
      </c>
      <c r="AD128" s="78"/>
      <c r="AE128" s="151"/>
      <c r="AF128" s="78"/>
      <c r="AG128" s="78"/>
    </row>
    <row r="129" spans="2:33" s="40" customFormat="1" ht="15.75" x14ac:dyDescent="0.25">
      <c r="B129" s="147"/>
      <c r="D129" s="319"/>
      <c r="E129" s="104" t="s">
        <v>153</v>
      </c>
      <c r="F129" s="394">
        <f>IF(OR(ISERROR(VLOOKUP($E129&amp;$D$118&amp;$D$119,'CCG data'!$A:$AD,'CCG data'!R$3,FALSE)),ISBLANK(VLOOKUP($E129&amp;$D$118&amp;$D$119,'CCG data'!$A:$AD,'CCG data'!R$3,FALSE))),"",VLOOKUP($E129&amp;$D$118&amp;$D$119,'CCG data'!$A:$AD,'CCG data'!R$3,FALSE))</f>
        <v>45.79967974036996</v>
      </c>
      <c r="G129" s="395"/>
      <c r="H129" s="395">
        <f>IF(OR(ISERROR(VLOOKUP($E129&amp;$D$118&amp;$D$119,'CCG data'!$A:$AD,'CCG data'!S$3,FALSE)),ISBLANK(VLOOKUP($E129&amp;$D$118&amp;$D$119,'CCG data'!$A:$AD,'CCG data'!S$3,FALSE))),"",VLOOKUP($E129&amp;$D$118&amp;$D$119,'CCG data'!$A:$AD,'CCG data'!S$3,FALSE))</f>
        <v>83.203505699024447</v>
      </c>
      <c r="I129" s="395"/>
      <c r="J129" s="395">
        <f>IF(OR(ISERROR(VLOOKUP($E129&amp;$D$118&amp;$D$119,'CCG data'!$A:$AD,'CCG data'!T$3,FALSE)),ISBLANK(VLOOKUP($E129&amp;$D$118&amp;$D$119,'CCG data'!$A:$AD,'CCG data'!T$3,FALSE))),"",VLOOKUP($E129&amp;$D$118&amp;$D$119,'CCG data'!$A:$AD,'CCG data'!T$3,FALSE))</f>
        <v>9.0865107072681841</v>
      </c>
      <c r="K129" s="395"/>
      <c r="L129" s="395">
        <f>IF(OR(ISERROR(VLOOKUP($E129&amp;$D$118&amp;$D$119,'CCG data'!$A:$AD,'CCG data'!U$3,FALSE)),ISBLANK(VLOOKUP($E129&amp;$D$118&amp;$D$119,'CCG data'!$A:$AD,'CCG data'!U$3,FALSE))),"",VLOOKUP($E129&amp;$D$118&amp;$D$119,'CCG data'!$A:$AD,'CCG data'!U$3,FALSE))</f>
        <v>25.281144702655631</v>
      </c>
      <c r="M129" s="396"/>
      <c r="N129" s="367">
        <f>IF(OR(ISERROR(VLOOKUP($E129&amp;$D$118&amp;$D$119,'CCG data'!$A:$AD,'CCG data'!G$3,FALSE)),ISBLANK(VLOOKUP($E129&amp;$D$118&amp;$D$119,'CCG data'!$A:$AD,'CCG data'!G$3,FALSE))),"",VLOOKUP($E129&amp;$D$118&amp;$D$119,'CCG data'!$A:$AD,'CCG data'!G$3,FALSE))</f>
        <v>2211</v>
      </c>
      <c r="P129" s="404">
        <f>IF(OR(ISERROR(VLOOKUP($E129&amp;$D$118&amp;$D$119,'CCG data'!$A:$AD,'CCG data'!B$3,FALSE)),ISBLANK(VLOOKUP($E129&amp;$D$118&amp;$D$119,'CCG data'!$A:$AD,'CCG data'!B$3,FALSE))),"",VLOOKUP($E129&amp;$D$118&amp;$D$119,'CCG data'!$A:$AD,'CCG data'!B$3,FALSE))</f>
        <v>0.25644504748982361</v>
      </c>
      <c r="Q129" s="267"/>
      <c r="R129" s="267">
        <f>IF(OR(ISERROR(VLOOKUP($E129&amp;$D$118&amp;$D$119,'CCG data'!$A:$AD,'CCG data'!C$3,FALSE)),ISBLANK(VLOOKUP($E129&amp;$D$118&amp;$D$119,'CCG data'!$A:$AD,'CCG data'!C$3,FALSE))),"",VLOOKUP($E129&amp;$D$118&amp;$D$119,'CCG data'!$A:$AD,'CCG data'!C$3,FALSE))</f>
        <v>0.52645861601085486</v>
      </c>
      <c r="S129" s="267"/>
      <c r="T129" s="267">
        <f>IF(OR(ISERROR(VLOOKUP($E129&amp;$D$118&amp;$D$119,'CCG data'!$A:$AD,'CCG data'!D$3,FALSE)),ISBLANK(VLOOKUP($E129&amp;$D$118&amp;$D$119,'CCG data'!$A:$AD,'CCG data'!D$3,FALSE))),"",VLOOKUP($E129&amp;$D$118&amp;$D$119,'CCG data'!$A:$AD,'CCG data'!D$3,FALSE))</f>
        <v>6.0606060606060608E-2</v>
      </c>
      <c r="U129" s="267"/>
      <c r="V129" s="267">
        <f>IF(OR(ISERROR(VLOOKUP($E129&amp;$D$118&amp;$D$119,'CCG data'!$A:$AD,'CCG data'!E$3,FALSE)),ISBLANK(VLOOKUP($E129&amp;$D$118&amp;$D$119,'CCG data'!$A:$AD,'CCG data'!E$3,FALSE))),"",VLOOKUP($E129&amp;$D$118&amp;$D$119,'CCG data'!$A:$AD,'CCG data'!E$3,FALSE))</f>
        <v>0.15649027589326098</v>
      </c>
      <c r="W129" s="405"/>
      <c r="X129" s="108"/>
      <c r="Y129" s="165">
        <f>IFERROR(VLOOKUP($E129&amp;$D$119, Outliers!$A$4:$P$214,2,FALSE),"0")</f>
        <v>0</v>
      </c>
      <c r="Z129" s="165">
        <f>IFERROR(VLOOKUP($E129&amp;$D$119, Outliers!$A$4:$P$214,3,FALSE),"0")</f>
        <v>1</v>
      </c>
      <c r="AA129" s="165">
        <f>IFERROR(VLOOKUP($E129&amp;$D$119, Outliers!$A$4:$P$214,4,FALSE),"0")</f>
        <v>1</v>
      </c>
      <c r="AB129" s="165">
        <f>IFERROR(VLOOKUP($E129&amp;$D$119, Outliers!$A$4:$P$214,5,FALSE),"0")</f>
        <v>1</v>
      </c>
      <c r="AD129" s="78"/>
      <c r="AE129" s="151"/>
      <c r="AF129" s="78"/>
      <c r="AG129" s="78"/>
    </row>
    <row r="130" spans="2:33" ht="15.75" x14ac:dyDescent="0.25">
      <c r="D130" s="319"/>
      <c r="E130" s="103" t="s">
        <v>27</v>
      </c>
      <c r="F130" s="95">
        <f>IF(P129="","",VLOOKUP($E129&amp;$D$118&amp;$D$119,'CCG data'!$A:$AD,'CCG data'!W$3,FALSE))</f>
        <v>42.029804455765714</v>
      </c>
      <c r="G130" s="96">
        <f>IF(P129="","",VLOOKUP($E129&amp;$D$118&amp;$D$119,'CCG data'!$A:$AD,'CCG data'!X$3,FALSE))</f>
        <v>49.569555024974207</v>
      </c>
      <c r="H130" s="96">
        <f>IF(R129="","",VLOOKUP($E129&amp;$D$118&amp;$D$119,'CCG data'!$A:$AD,'CCG data'!Y$3,FALSE))</f>
        <v>78.423579332739621</v>
      </c>
      <c r="I130" s="96">
        <f>IF(R129="","",VLOOKUP($E129&amp;$D$118&amp;$D$119,'CCG data'!$A:$AD,'CCG data'!Z$3,FALSE))</f>
        <v>87.983432065309273</v>
      </c>
      <c r="J130" s="96">
        <f>IF(T129="","",VLOOKUP($E129&amp;$D$118&amp;$D$119,'CCG data'!$A:$AD,'CCG data'!AA$3,FALSE))</f>
        <v>7.5479989663198603</v>
      </c>
      <c r="K130" s="96">
        <f>IF(T129="","",VLOOKUP($E129&amp;$D$118&amp;$D$119,'CCG data'!$A:$AD,'CCG data'!AB$3,FALSE))</f>
        <v>10.625022448216509</v>
      </c>
      <c r="L130" s="96">
        <f>IF(V129="","",VLOOKUP($E129&amp;$D$118&amp;$D$119,'CCG data'!$A:$AD,'CCG data'!AC$3,FALSE))</f>
        <v>22.617264094470425</v>
      </c>
      <c r="M130" s="96">
        <f>IF(V129="","",VLOOKUP($E129&amp;$D$118&amp;$D$119,'CCG data'!$A:$AD,'CCG data'!AD$3,FALSE))</f>
        <v>27.945025310840837</v>
      </c>
      <c r="N130" s="368"/>
      <c r="P130" s="152">
        <f>IF(P129="","",VLOOKUP($E129&amp;$D$118&amp;$D$119,'CCG data'!$A:$AD,'CCG data'!I$3,FALSE))</f>
        <v>0.23899999999999999</v>
      </c>
      <c r="Q130" s="15">
        <f>IF(P129="","",VLOOKUP($E129&amp;$D$118&amp;$D$119,'CCG data'!$A:$AD,'CCG data'!J$3,FALSE))</f>
        <v>0.27500000000000002</v>
      </c>
      <c r="R130" s="15">
        <f>IF(R129="","",VLOOKUP($E129&amp;$D$118&amp;$D$119,'CCG data'!$A:$AD,'CCG data'!K$3,FALSE))</f>
        <v>0.50600000000000001</v>
      </c>
      <c r="S130" s="15">
        <f>IF(R129="","",VLOOKUP($E129&amp;$D$118&amp;$D$119,'CCG data'!$A:$AD,'CCG data'!L$3,FALSE))</f>
        <v>0.54700000000000004</v>
      </c>
      <c r="T130" s="15">
        <f>IF(T129="","",VLOOKUP($E129&amp;$D$118&amp;$D$119,'CCG data'!$A:$AD,'CCG data'!M$3,FALSE))</f>
        <v>5.0999999999999997E-2</v>
      </c>
      <c r="U130" s="15">
        <f>IF(T129="","",VLOOKUP($E129&amp;$D$118&amp;$D$119,'CCG data'!$A:$AD,'CCG data'!N$3,FALSE))</f>
        <v>7.0999999999999994E-2</v>
      </c>
      <c r="V130" s="15">
        <f>IF(V129="","",VLOOKUP($E129&amp;$D$118&amp;$D$119,'CCG data'!$A:$AD,'CCG data'!O$3,FALSE))</f>
        <v>0.14199999999999999</v>
      </c>
      <c r="W130" s="136">
        <f>IF(V129="","",VLOOKUP($E129&amp;$D$118&amp;$D$119,'CCG data'!$A:$AD,'CCG data'!P$3,FALSE))</f>
        <v>0.17199999999999999</v>
      </c>
      <c r="Y130" s="165" t="str">
        <f>IFERROR(VLOOKUP($E130&amp;$D$119, Outliers!$A$4:$P$214,2,FALSE),"0")</f>
        <v>0</v>
      </c>
      <c r="Z130" s="165" t="str">
        <f>IFERROR(VLOOKUP($E130&amp;$D$119, Outliers!$A$4:$P$214,3,FALSE),"0")</f>
        <v>0</v>
      </c>
      <c r="AA130" s="165" t="str">
        <f>IFERROR(VLOOKUP($E130&amp;$D$119, Outliers!$A$4:$P$214,4,FALSE),"0")</f>
        <v>0</v>
      </c>
      <c r="AB130" s="165" t="str">
        <f>IFERROR(VLOOKUP($E130&amp;$D$119, Outliers!$A$4:$P$214,5,FALSE),"0")</f>
        <v>0</v>
      </c>
      <c r="AD130" s="78"/>
      <c r="AE130" s="151"/>
      <c r="AF130" s="78"/>
      <c r="AG130" s="78"/>
    </row>
    <row r="131" spans="2:33" s="40" customFormat="1" ht="15.75" x14ac:dyDescent="0.25">
      <c r="B131" s="147"/>
      <c r="D131" s="319"/>
      <c r="E131" s="104" t="s">
        <v>154</v>
      </c>
      <c r="F131" s="394">
        <f>IF(OR(ISERROR(VLOOKUP($E131&amp;$D$118&amp;$D$119,'CCG data'!$A:$AD,'CCG data'!R$3,FALSE)),ISBLANK(VLOOKUP($E131&amp;$D$118&amp;$D$119,'CCG data'!$A:$AD,'CCG data'!R$3,FALSE))),"",VLOOKUP($E131&amp;$D$118&amp;$D$119,'CCG data'!$A:$AD,'CCG data'!R$3,FALSE))</f>
        <v>47.428532117759922</v>
      </c>
      <c r="G131" s="395"/>
      <c r="H131" s="395">
        <f>IF(OR(ISERROR(VLOOKUP($E131&amp;$D$118&amp;$D$119,'CCG data'!$A:$AD,'CCG data'!S$3,FALSE)),ISBLANK(VLOOKUP($E131&amp;$D$118&amp;$D$119,'CCG data'!$A:$AD,'CCG data'!S$3,FALSE))),"",VLOOKUP($E131&amp;$D$118&amp;$D$119,'CCG data'!$A:$AD,'CCG data'!S$3,FALSE))</f>
        <v>87.036076414596408</v>
      </c>
      <c r="I131" s="395"/>
      <c r="J131" s="395">
        <f>IF(OR(ISERROR(VLOOKUP($E131&amp;$D$118&amp;$D$119,'CCG data'!$A:$AD,'CCG data'!T$3,FALSE)),ISBLANK(VLOOKUP($E131&amp;$D$118&amp;$D$119,'CCG data'!$A:$AD,'CCG data'!T$3,FALSE))),"",VLOOKUP($E131&amp;$D$118&amp;$D$119,'CCG data'!$A:$AD,'CCG data'!T$3,FALSE))</f>
        <v>7.3434500689263622</v>
      </c>
      <c r="K131" s="395"/>
      <c r="L131" s="395">
        <f>IF(OR(ISERROR(VLOOKUP($E131&amp;$D$118&amp;$D$119,'CCG data'!$A:$AD,'CCG data'!U$3,FALSE)),ISBLANK(VLOOKUP($E131&amp;$D$118&amp;$D$119,'CCG data'!$A:$AD,'CCG data'!U$3,FALSE))),"",VLOOKUP($E131&amp;$D$118&amp;$D$119,'CCG data'!$A:$AD,'CCG data'!U$3,FALSE))</f>
        <v>15.627953113679004</v>
      </c>
      <c r="M131" s="396"/>
      <c r="N131" s="367">
        <f>IF(OR(ISERROR(VLOOKUP($E131&amp;$D$118&amp;$D$119,'CCG data'!$A:$AD,'CCG data'!G$3,FALSE)),ISBLANK(VLOOKUP($E131&amp;$D$118&amp;$D$119,'CCG data'!$A:$AD,'CCG data'!G$3,FALSE))),"",VLOOKUP($E131&amp;$D$118&amp;$D$119,'CCG data'!$A:$AD,'CCG data'!G$3,FALSE))</f>
        <v>1649</v>
      </c>
      <c r="P131" s="404">
        <f>IF(OR(ISERROR(VLOOKUP($E131&amp;$D$118&amp;$D$119,'CCG data'!$A:$AD,'CCG data'!B$3,FALSE)),ISBLANK(VLOOKUP($E131&amp;$D$118&amp;$D$119,'CCG data'!$A:$AD,'CCG data'!B$3,FALSE))),"",VLOOKUP($E131&amp;$D$118&amp;$D$119,'CCG data'!$A:$AD,'CCG data'!B$3,FALSE))</f>
        <v>0.29472407519708915</v>
      </c>
      <c r="Q131" s="267"/>
      <c r="R131" s="267">
        <f>IF(OR(ISERROR(VLOOKUP($E131&amp;$D$118&amp;$D$119,'CCG data'!$A:$AD,'CCG data'!C$3,FALSE)),ISBLANK(VLOOKUP($E131&amp;$D$118&amp;$D$119,'CCG data'!$A:$AD,'CCG data'!C$3,FALSE))),"",VLOOKUP($E131&amp;$D$118&amp;$D$119,'CCG data'!$A:$AD,'CCG data'!C$3,FALSE))</f>
        <v>0.55730745906610069</v>
      </c>
      <c r="S131" s="267"/>
      <c r="T131" s="267">
        <f>IF(OR(ISERROR(VLOOKUP($E131&amp;$D$118&amp;$D$119,'CCG data'!$A:$AD,'CCG data'!D$3,FALSE)),ISBLANK(VLOOKUP($E131&amp;$D$118&amp;$D$119,'CCG data'!$A:$AD,'CCG data'!D$3,FALSE))),"",VLOOKUP($E131&amp;$D$118&amp;$D$119,'CCG data'!$A:$AD,'CCG data'!D$3,FALSE))</f>
        <v>4.8514251061249243E-2</v>
      </c>
      <c r="U131" s="267"/>
      <c r="V131" s="267">
        <f>IF(OR(ISERROR(VLOOKUP($E131&amp;$D$118&amp;$D$119,'CCG data'!$A:$AD,'CCG data'!E$3,FALSE)),ISBLANK(VLOOKUP($E131&amp;$D$118&amp;$D$119,'CCG data'!$A:$AD,'CCG data'!E$3,FALSE))),"",VLOOKUP($E131&amp;$D$118&amp;$D$119,'CCG data'!$A:$AD,'CCG data'!E$3,FALSE))</f>
        <v>9.945421467556094E-2</v>
      </c>
      <c r="W131" s="405"/>
      <c r="X131" s="108"/>
      <c r="Y131" s="165">
        <f>IFERROR(VLOOKUP($E131&amp;$D$119, Outliers!$A$4:$P$214,2,FALSE),"0")</f>
        <v>0</v>
      </c>
      <c r="Z131" s="165">
        <f>IFERROR(VLOOKUP($E131&amp;$D$119, Outliers!$A$4:$P$214,3,FALSE),"0")</f>
        <v>1</v>
      </c>
      <c r="AA131" s="165">
        <f>IFERROR(VLOOKUP($E131&amp;$D$119, Outliers!$A$4:$P$214,4,FALSE),"0")</f>
        <v>0</v>
      </c>
      <c r="AB131" s="165">
        <f>IFERROR(VLOOKUP($E131&amp;$D$119, Outliers!$A$4:$P$214,5,FALSE),"0")</f>
        <v>1</v>
      </c>
      <c r="AD131" s="78"/>
      <c r="AE131" s="151"/>
      <c r="AF131" s="78"/>
      <c r="AG131" s="78"/>
    </row>
    <row r="132" spans="2:33" ht="15.75" x14ac:dyDescent="0.25">
      <c r="D132" s="319"/>
      <c r="E132" s="103" t="s">
        <v>27</v>
      </c>
      <c r="F132" s="95">
        <f>IF(P131="","",VLOOKUP($E131&amp;$D$118&amp;$D$119,'CCG data'!$A:$AD,'CCG data'!W$3,FALSE))</f>
        <v>43.211784381502099</v>
      </c>
      <c r="G132" s="96">
        <f>IF(P131="","",VLOOKUP($E131&amp;$D$118&amp;$D$119,'CCG data'!$A:$AD,'CCG data'!X$3,FALSE))</f>
        <v>51.645279854017744</v>
      </c>
      <c r="H132" s="96">
        <f>IF(R131="","",VLOOKUP($E131&amp;$D$118&amp;$D$119,'CCG data'!$A:$AD,'CCG data'!Y$3,FALSE))</f>
        <v>81.408808136768812</v>
      </c>
      <c r="I132" s="96">
        <f>IF(R131="","",VLOOKUP($E131&amp;$D$118&amp;$D$119,'CCG data'!$A:$AD,'CCG data'!Z$3,FALSE))</f>
        <v>92.663344692424005</v>
      </c>
      <c r="J132" s="96">
        <f>IF(T131="","",VLOOKUP($E131&amp;$D$118&amp;$D$119,'CCG data'!$A:$AD,'CCG data'!AA$3,FALSE))</f>
        <v>5.7342456216638658</v>
      </c>
      <c r="K132" s="96">
        <f>IF(T131="","",VLOOKUP($E131&amp;$D$118&amp;$D$119,'CCG data'!$A:$AD,'CCG data'!AB$3,FALSE))</f>
        <v>8.9526545161888578</v>
      </c>
      <c r="L132" s="96">
        <f>IF(V131="","",VLOOKUP($E131&amp;$D$118&amp;$D$119,'CCG data'!$A:$AD,'CCG data'!AC$3,FALSE))</f>
        <v>13.236090409864639</v>
      </c>
      <c r="M132" s="96">
        <f>IF(V131="","",VLOOKUP($E131&amp;$D$118&amp;$D$119,'CCG data'!$A:$AD,'CCG data'!AD$3,FALSE))</f>
        <v>18.019815817493367</v>
      </c>
      <c r="N132" s="368"/>
      <c r="P132" s="152">
        <f>IF(P131="","",VLOOKUP($E131&amp;$D$118&amp;$D$119,'CCG data'!$A:$AD,'CCG data'!I$3,FALSE))</f>
        <v>0.27300000000000002</v>
      </c>
      <c r="Q132" s="15">
        <f>IF(P131="","",VLOOKUP($E131&amp;$D$118&amp;$D$119,'CCG data'!$A:$AD,'CCG data'!J$3,FALSE))</f>
        <v>0.317</v>
      </c>
      <c r="R132" s="15">
        <f>IF(R131="","",VLOOKUP($E131&amp;$D$118&amp;$D$119,'CCG data'!$A:$AD,'CCG data'!K$3,FALSE))</f>
        <v>0.53300000000000003</v>
      </c>
      <c r="S132" s="15">
        <f>IF(R131="","",VLOOKUP($E131&amp;$D$118&amp;$D$119,'CCG data'!$A:$AD,'CCG data'!L$3,FALSE))</f>
        <v>0.58099999999999996</v>
      </c>
      <c r="T132" s="15">
        <f>IF(T131="","",VLOOKUP($E131&amp;$D$118&amp;$D$119,'CCG data'!$A:$AD,'CCG data'!M$3,FALSE))</f>
        <v>3.9E-2</v>
      </c>
      <c r="U132" s="15">
        <f>IF(T131="","",VLOOKUP($E131&amp;$D$118&amp;$D$119,'CCG data'!$A:$AD,'CCG data'!N$3,FALSE))</f>
        <v>0.06</v>
      </c>
      <c r="V132" s="15">
        <f>IF(V131="","",VLOOKUP($E131&amp;$D$118&amp;$D$119,'CCG data'!$A:$AD,'CCG data'!O$3,FALSE))</f>
        <v>8.5999999999999993E-2</v>
      </c>
      <c r="W132" s="136">
        <f>IF(V131="","",VLOOKUP($E131&amp;$D$118&amp;$D$119,'CCG data'!$A:$AD,'CCG data'!P$3,FALSE))</f>
        <v>0.115</v>
      </c>
      <c r="Y132" s="165" t="str">
        <f>IFERROR(VLOOKUP($E132&amp;$D$119, Outliers!$A$4:$P$214,2,FALSE),"0")</f>
        <v>0</v>
      </c>
      <c r="Z132" s="165" t="str">
        <f>IFERROR(VLOOKUP($E132&amp;$D$119, Outliers!$A$4:$P$214,3,FALSE),"0")</f>
        <v>0</v>
      </c>
      <c r="AA132" s="165" t="str">
        <f>IFERROR(VLOOKUP($E132&amp;$D$119, Outliers!$A$4:$P$214,4,FALSE),"0")</f>
        <v>0</v>
      </c>
      <c r="AB132" s="165" t="str">
        <f>IFERROR(VLOOKUP($E132&amp;$D$119, Outliers!$A$4:$P$214,5,FALSE),"0")</f>
        <v>0</v>
      </c>
      <c r="AD132" s="78"/>
      <c r="AE132" s="151"/>
      <c r="AF132" s="78"/>
      <c r="AG132" s="78"/>
    </row>
    <row r="133" spans="2:33" s="40" customFormat="1" ht="15.75" x14ac:dyDescent="0.25">
      <c r="B133" s="147"/>
      <c r="D133" s="319"/>
      <c r="E133" s="104" t="s">
        <v>389</v>
      </c>
      <c r="F133" s="394">
        <f>IF(OR(ISERROR(VLOOKUP($E133&amp;$D$118&amp;$D$119,'CCG data'!$A:$AD,'CCG data'!R$3,FALSE)),ISBLANK(VLOOKUP($E133&amp;$D$118&amp;$D$119,'CCG data'!$A:$AD,'CCG data'!R$3,FALSE))),"",VLOOKUP($E133&amp;$D$118&amp;$D$119,'CCG data'!$A:$AD,'CCG data'!R$3,FALSE))</f>
        <v>43.400535849821338</v>
      </c>
      <c r="G133" s="395"/>
      <c r="H133" s="395">
        <f>IF(OR(ISERROR(VLOOKUP($E133&amp;$D$118&amp;$D$119,'CCG data'!$A:$AD,'CCG data'!S$3,FALSE)),ISBLANK(VLOOKUP($E133&amp;$D$118&amp;$D$119,'CCG data'!$A:$AD,'CCG data'!S$3,FALSE))),"",VLOOKUP($E133&amp;$D$118&amp;$D$119,'CCG data'!$A:$AD,'CCG data'!S$3,FALSE))</f>
        <v>93.77109742805554</v>
      </c>
      <c r="I133" s="395"/>
      <c r="J133" s="395">
        <f>IF(OR(ISERROR(VLOOKUP($E133&amp;$D$118&amp;$D$119,'CCG data'!$A:$AD,'CCG data'!T$3,FALSE)),ISBLANK(VLOOKUP($E133&amp;$D$118&amp;$D$119,'CCG data'!$A:$AD,'CCG data'!T$3,FALSE))),"",VLOOKUP($E133&amp;$D$118&amp;$D$119,'CCG data'!$A:$AD,'CCG data'!T$3,FALSE))</f>
        <v>5.6777732792362876</v>
      </c>
      <c r="K133" s="395"/>
      <c r="L133" s="395">
        <f>IF(OR(ISERROR(VLOOKUP($E133&amp;$D$118&amp;$D$119,'CCG data'!$A:$AD,'CCG data'!U$3,FALSE)),ISBLANK(VLOOKUP($E133&amp;$D$118&amp;$D$119,'CCG data'!$A:$AD,'CCG data'!U$3,FALSE))),"",VLOOKUP($E133&amp;$D$118&amp;$D$119,'CCG data'!$A:$AD,'CCG data'!U$3,FALSE))</f>
        <v>13.0375541041315</v>
      </c>
      <c r="M133" s="396"/>
      <c r="N133" s="367">
        <f>IF(OR(ISERROR(VLOOKUP($E133&amp;$D$118&amp;$D$119,'CCG data'!$A:$AD,'CCG data'!G$3,FALSE)),ISBLANK(VLOOKUP($E133&amp;$D$118&amp;$D$119,'CCG data'!$A:$AD,'CCG data'!G$3,FALSE))),"",VLOOKUP($E133&amp;$D$118&amp;$D$119,'CCG data'!$A:$AD,'CCG data'!G$3,FALSE))</f>
        <v>1734</v>
      </c>
      <c r="P133" s="404">
        <f>IF(OR(ISERROR(VLOOKUP($E133&amp;$D$118&amp;$D$119,'CCG data'!$A:$AD,'CCG data'!B$3,FALSE)),ISBLANK(VLOOKUP($E133&amp;$D$118&amp;$D$119,'CCG data'!$A:$AD,'CCG data'!B$3,FALSE))),"",VLOOKUP($E133&amp;$D$118&amp;$D$119,'CCG data'!$A:$AD,'CCG data'!B$3,FALSE))</f>
        <v>0.2635524798154556</v>
      </c>
      <c r="Q133" s="267"/>
      <c r="R133" s="267">
        <f>IF(OR(ISERROR(VLOOKUP($E133&amp;$D$118&amp;$D$119,'CCG data'!$A:$AD,'CCG data'!C$3,FALSE)),ISBLANK(VLOOKUP($E133&amp;$D$118&amp;$D$119,'CCG data'!$A:$AD,'CCG data'!C$3,FALSE))),"",VLOOKUP($E133&amp;$D$118&amp;$D$119,'CCG data'!$A:$AD,'CCG data'!C$3,FALSE))</f>
        <v>0.61303344867358711</v>
      </c>
      <c r="S133" s="267"/>
      <c r="T133" s="267">
        <f>IF(OR(ISERROR(VLOOKUP($E133&amp;$D$118&amp;$D$119,'CCG data'!$A:$AD,'CCG data'!D$3,FALSE)),ISBLANK(VLOOKUP($E133&amp;$D$118&amp;$D$119,'CCG data'!$A:$AD,'CCG data'!D$3,FALSE))),"",VLOOKUP($E133&amp;$D$118&amp;$D$119,'CCG data'!$A:$AD,'CCG data'!D$3,FALSE))</f>
        <v>3.9215686274509803E-2</v>
      </c>
      <c r="U133" s="267"/>
      <c r="V133" s="267">
        <f>IF(OR(ISERROR(VLOOKUP($E133&amp;$D$118&amp;$D$119,'CCG data'!$A:$AD,'CCG data'!E$3,FALSE)),ISBLANK(VLOOKUP($E133&amp;$D$118&amp;$D$119,'CCG data'!$A:$AD,'CCG data'!E$3,FALSE))),"",VLOOKUP($E133&amp;$D$118&amp;$D$119,'CCG data'!$A:$AD,'CCG data'!E$3,FALSE))</f>
        <v>8.4198385236447515E-2</v>
      </c>
      <c r="W133" s="405"/>
      <c r="X133" s="108"/>
      <c r="Y133" s="165">
        <f>IFERROR(VLOOKUP($E133&amp;$D$119, Outliers!$A$4:$P$214,2,FALSE),"0")</f>
        <v>1</v>
      </c>
      <c r="Z133" s="165">
        <f>IFERROR(VLOOKUP($E133&amp;$D$119, Outliers!$A$4:$P$214,3,FALSE),"0")</f>
        <v>0</v>
      </c>
      <c r="AA133" s="165">
        <f>IFERROR(VLOOKUP($E133&amp;$D$119, Outliers!$A$4:$P$214,4,FALSE),"0")</f>
        <v>0</v>
      </c>
      <c r="AB133" s="165">
        <f>IFERROR(VLOOKUP($E133&amp;$D$119, Outliers!$A$4:$P$214,5,FALSE),"0")</f>
        <v>0</v>
      </c>
      <c r="AD133" s="78"/>
      <c r="AE133" s="151"/>
      <c r="AF133" s="78"/>
      <c r="AG133" s="78"/>
    </row>
    <row r="134" spans="2:33" ht="15.75" x14ac:dyDescent="0.25">
      <c r="D134" s="319"/>
      <c r="E134" s="103" t="s">
        <v>27</v>
      </c>
      <c r="F134" s="95">
        <f>IF(P133="","",VLOOKUP($E133&amp;$D$118&amp;$D$119,'CCG data'!$A:$AD,'CCG data'!W$3,FALSE))</f>
        <v>39.421360634077807</v>
      </c>
      <c r="G134" s="96">
        <f>IF(P133="","",VLOOKUP($E133&amp;$D$118&amp;$D$119,'CCG data'!$A:$AD,'CCG data'!X$3,FALSE))</f>
        <v>47.379711065564869</v>
      </c>
      <c r="H134" s="96">
        <f>IF(R133="","",VLOOKUP($E133&amp;$D$118&amp;$D$119,'CCG data'!$A:$AD,'CCG data'!Y$3,FALSE))</f>
        <v>88.133962399219484</v>
      </c>
      <c r="I134" s="96">
        <f>IF(R133="","",VLOOKUP($E133&amp;$D$118&amp;$D$119,'CCG data'!$A:$AD,'CCG data'!Z$3,FALSE))</f>
        <v>99.408232456891596</v>
      </c>
      <c r="J134" s="96">
        <f>IF(T133="","",VLOOKUP($E133&amp;$D$118&amp;$D$119,'CCG data'!$A:$AD,'CCG data'!AA$3,FALSE))</f>
        <v>4.3282522339640082</v>
      </c>
      <c r="K134" s="96">
        <f>IF(T133="","",VLOOKUP($E133&amp;$D$118&amp;$D$119,'CCG data'!$A:$AD,'CCG data'!AB$3,FALSE))</f>
        <v>7.0272943245085671</v>
      </c>
      <c r="L134" s="96">
        <f>IF(V133="","",VLOOKUP($E133&amp;$D$118&amp;$D$119,'CCG data'!$A:$AD,'CCG data'!AC$3,FALSE))</f>
        <v>10.922722620419465</v>
      </c>
      <c r="M134" s="96">
        <f>IF(V133="","",VLOOKUP($E133&amp;$D$118&amp;$D$119,'CCG data'!$A:$AD,'CCG data'!AD$3,FALSE))</f>
        <v>15.152385587843535</v>
      </c>
      <c r="N134" s="368"/>
      <c r="P134" s="152">
        <f>IF(P133="","",VLOOKUP($E133&amp;$D$118&amp;$D$119,'CCG data'!$A:$AD,'CCG data'!I$3,FALSE))</f>
        <v>0.24299999999999999</v>
      </c>
      <c r="Q134" s="15">
        <f>IF(P133="","",VLOOKUP($E133&amp;$D$118&amp;$D$119,'CCG data'!$A:$AD,'CCG data'!J$3,FALSE))</f>
        <v>0.28499999999999998</v>
      </c>
      <c r="R134" s="15">
        <f>IF(R133="","",VLOOKUP($E133&amp;$D$118&amp;$D$119,'CCG data'!$A:$AD,'CCG data'!K$3,FALSE))</f>
        <v>0.59</v>
      </c>
      <c r="S134" s="15">
        <f>IF(R133="","",VLOOKUP($E133&amp;$D$118&amp;$D$119,'CCG data'!$A:$AD,'CCG data'!L$3,FALSE))</f>
        <v>0.63600000000000001</v>
      </c>
      <c r="T134" s="15">
        <f>IF(T133="","",VLOOKUP($E133&amp;$D$118&amp;$D$119,'CCG data'!$A:$AD,'CCG data'!M$3,FALSE))</f>
        <v>3.1E-2</v>
      </c>
      <c r="U134" s="15">
        <f>IF(T133="","",VLOOKUP($E133&amp;$D$118&amp;$D$119,'CCG data'!$A:$AD,'CCG data'!N$3,FALSE))</f>
        <v>4.9000000000000002E-2</v>
      </c>
      <c r="V134" s="15">
        <f>IF(V133="","",VLOOKUP($E133&amp;$D$118&amp;$D$119,'CCG data'!$A:$AD,'CCG data'!O$3,FALSE))</f>
        <v>7.1999999999999995E-2</v>
      </c>
      <c r="W134" s="136">
        <f>IF(V133="","",VLOOKUP($E133&amp;$D$118&amp;$D$119,'CCG data'!$A:$AD,'CCG data'!P$3,FALSE))</f>
        <v>9.8000000000000004E-2</v>
      </c>
      <c r="Y134" s="165" t="str">
        <f>IFERROR(VLOOKUP($E134&amp;$D$119, Outliers!$A$4:$P$214,2,FALSE),"0")</f>
        <v>0</v>
      </c>
      <c r="Z134" s="165" t="str">
        <f>IFERROR(VLOOKUP($E134&amp;$D$119, Outliers!$A$4:$P$214,3,FALSE),"0")</f>
        <v>0</v>
      </c>
      <c r="AA134" s="165" t="str">
        <f>IFERROR(VLOOKUP($E134&amp;$D$119, Outliers!$A$4:$P$214,4,FALSE),"0")</f>
        <v>0</v>
      </c>
      <c r="AB134" s="165" t="str">
        <f>IFERROR(VLOOKUP($E134&amp;$D$119, Outliers!$A$4:$P$214,5,FALSE),"0")</f>
        <v>0</v>
      </c>
      <c r="AD134" s="78"/>
      <c r="AE134" s="151"/>
      <c r="AF134" s="78"/>
      <c r="AG134" s="78"/>
    </row>
    <row r="135" spans="2:33" s="40" customFormat="1" ht="15.75" x14ac:dyDescent="0.25">
      <c r="B135" s="147"/>
      <c r="D135" s="319"/>
      <c r="E135" s="104" t="s">
        <v>155</v>
      </c>
      <c r="F135" s="394">
        <f>IF(OR(ISERROR(VLOOKUP($E135&amp;$D$118&amp;$D$119,'CCG data'!$A:$AD,'CCG data'!R$3,FALSE)),ISBLANK(VLOOKUP($E135&amp;$D$118&amp;$D$119,'CCG data'!$A:$AD,'CCG data'!R$3,FALSE))),"",VLOOKUP($E135&amp;$D$118&amp;$D$119,'CCG data'!$A:$AD,'CCG data'!R$3,FALSE))</f>
        <v>49.431715565674352</v>
      </c>
      <c r="G135" s="395"/>
      <c r="H135" s="395">
        <f>IF(OR(ISERROR(VLOOKUP($E135&amp;$D$118&amp;$D$119,'CCG data'!$A:$AD,'CCG data'!S$3,FALSE)),ISBLANK(VLOOKUP($E135&amp;$D$118&amp;$D$119,'CCG data'!$A:$AD,'CCG data'!S$3,FALSE))),"",VLOOKUP($E135&amp;$D$118&amp;$D$119,'CCG data'!$A:$AD,'CCG data'!S$3,FALSE))</f>
        <v>108.81732994057397</v>
      </c>
      <c r="I135" s="395"/>
      <c r="J135" s="395">
        <f>IF(OR(ISERROR(VLOOKUP($E135&amp;$D$118&amp;$D$119,'CCG data'!$A:$AD,'CCG data'!T$3,FALSE)),ISBLANK(VLOOKUP($E135&amp;$D$118&amp;$D$119,'CCG data'!$A:$AD,'CCG data'!T$3,FALSE))),"",VLOOKUP($E135&amp;$D$118&amp;$D$119,'CCG data'!$A:$AD,'CCG data'!T$3,FALSE))</f>
        <v>5.0959616132694254</v>
      </c>
      <c r="K135" s="395"/>
      <c r="L135" s="395">
        <f>IF(OR(ISERROR(VLOOKUP($E135&amp;$D$118&amp;$D$119,'CCG data'!$A:$AD,'CCG data'!U$3,FALSE)),ISBLANK(VLOOKUP($E135&amp;$D$118&amp;$D$119,'CCG data'!$A:$AD,'CCG data'!U$3,FALSE))),"",VLOOKUP($E135&amp;$D$118&amp;$D$119,'CCG data'!$A:$AD,'CCG data'!U$3,FALSE))</f>
        <v>6.8328523607014802</v>
      </c>
      <c r="M135" s="396"/>
      <c r="N135" s="367">
        <f>IF(OR(ISERROR(VLOOKUP($E135&amp;$D$118&amp;$D$119,'CCG data'!$A:$AD,'CCG data'!G$3,FALSE)),ISBLANK(VLOOKUP($E135&amp;$D$118&amp;$D$119,'CCG data'!$A:$AD,'CCG data'!G$3,FALSE))),"",VLOOKUP($E135&amp;$D$118&amp;$D$119,'CCG data'!$A:$AD,'CCG data'!G$3,FALSE))</f>
        <v>912</v>
      </c>
      <c r="P135" s="404">
        <f>IF(OR(ISERROR(VLOOKUP($E135&amp;$D$118&amp;$D$119,'CCG data'!$A:$AD,'CCG data'!B$3,FALSE)),ISBLANK(VLOOKUP($E135&amp;$D$118&amp;$D$119,'CCG data'!$A:$AD,'CCG data'!B$3,FALSE))),"",VLOOKUP($E135&amp;$D$118&amp;$D$119,'CCG data'!$A:$AD,'CCG data'!B$3,FALSE))</f>
        <v>0.28947368421052633</v>
      </c>
      <c r="Q135" s="267"/>
      <c r="R135" s="267">
        <f>IF(OR(ISERROR(VLOOKUP($E135&amp;$D$118&amp;$D$119,'CCG data'!$A:$AD,'CCG data'!C$3,FALSE)),ISBLANK(VLOOKUP($E135&amp;$D$118&amp;$D$119,'CCG data'!$A:$AD,'CCG data'!C$3,FALSE))),"",VLOOKUP($E135&amp;$D$118&amp;$D$119,'CCG data'!$A:$AD,'CCG data'!C$3,FALSE))</f>
        <v>0.63706140350877194</v>
      </c>
      <c r="S135" s="267"/>
      <c r="T135" s="267">
        <f>IF(OR(ISERROR(VLOOKUP($E135&amp;$D$118&amp;$D$119,'CCG data'!$A:$AD,'CCG data'!D$3,FALSE)),ISBLANK(VLOOKUP($E135&amp;$D$118&amp;$D$119,'CCG data'!$A:$AD,'CCG data'!D$3,FALSE))),"",VLOOKUP($E135&amp;$D$118&amp;$D$119,'CCG data'!$A:$AD,'CCG data'!D$3,FALSE))</f>
        <v>3.1798245614035089E-2</v>
      </c>
      <c r="U135" s="267"/>
      <c r="V135" s="267">
        <f>IF(OR(ISERROR(VLOOKUP($E135&amp;$D$118&amp;$D$119,'CCG data'!$A:$AD,'CCG data'!E$3,FALSE)),ISBLANK(VLOOKUP($E135&amp;$D$118&amp;$D$119,'CCG data'!$A:$AD,'CCG data'!E$3,FALSE))),"",VLOOKUP($E135&amp;$D$118&amp;$D$119,'CCG data'!$A:$AD,'CCG data'!E$3,FALSE))</f>
        <v>4.1666666666666664E-2</v>
      </c>
      <c r="W135" s="405"/>
      <c r="X135" s="108"/>
      <c r="Y135" s="165">
        <f>IFERROR(VLOOKUP($E135&amp;$D$119, Outliers!$A$4:$P$214,2,FALSE),"0")</f>
        <v>0</v>
      </c>
      <c r="Z135" s="165">
        <f>IFERROR(VLOOKUP($E135&amp;$D$119, Outliers!$A$4:$P$214,3,FALSE),"0")</f>
        <v>0</v>
      </c>
      <c r="AA135" s="165">
        <f>IFERROR(VLOOKUP($E135&amp;$D$119, Outliers!$A$4:$P$214,4,FALSE),"0")</f>
        <v>0</v>
      </c>
      <c r="AB135" s="165">
        <f>IFERROR(VLOOKUP($E135&amp;$D$119, Outliers!$A$4:$P$214,5,FALSE),"0")</f>
        <v>1</v>
      </c>
      <c r="AD135" s="78"/>
      <c r="AE135" s="151"/>
      <c r="AF135" s="78"/>
      <c r="AG135" s="78"/>
    </row>
    <row r="136" spans="2:33" ht="15.75" x14ac:dyDescent="0.25">
      <c r="D136" s="319"/>
      <c r="E136" s="103" t="s">
        <v>27</v>
      </c>
      <c r="F136" s="95">
        <f>IF(P135="","",VLOOKUP($E135&amp;$D$118&amp;$D$119,'CCG data'!$A:$AD,'CCG data'!W$3,FALSE))</f>
        <v>43.468784466442109</v>
      </c>
      <c r="G136" s="96">
        <f>IF(P135="","",VLOOKUP($E135&amp;$D$118&amp;$D$119,'CCG data'!$A:$AD,'CCG data'!X$3,FALSE))</f>
        <v>55.394646664906595</v>
      </c>
      <c r="H136" s="96">
        <f>IF(R135="","",VLOOKUP($E135&amp;$D$118&amp;$D$119,'CCG data'!$A:$AD,'CCG data'!Y$3,FALSE))</f>
        <v>99.968902976082376</v>
      </c>
      <c r="I136" s="96">
        <f>IF(R135="","",VLOOKUP($E135&amp;$D$118&amp;$D$119,'CCG data'!$A:$AD,'CCG data'!Z$3,FALSE))</f>
        <v>117.66575690506556</v>
      </c>
      <c r="J136" s="96">
        <f>IF(T135="","",VLOOKUP($E135&amp;$D$118&amp;$D$119,'CCG data'!$A:$AD,'CCG data'!AA$3,FALSE))</f>
        <v>3.2412208356472778</v>
      </c>
      <c r="K136" s="96">
        <f>IF(T135="","",VLOOKUP($E135&amp;$D$118&amp;$D$119,'CCG data'!$A:$AD,'CCG data'!AB$3,FALSE))</f>
        <v>6.950702390891573</v>
      </c>
      <c r="L136" s="96">
        <f>IF(V135="","",VLOOKUP($E135&amp;$D$118&amp;$D$119,'CCG data'!$A:$AD,'CCG data'!AC$3,FALSE))</f>
        <v>4.6603197208553073</v>
      </c>
      <c r="M136" s="96">
        <f>IF(V135="","",VLOOKUP($E135&amp;$D$118&amp;$D$119,'CCG data'!$A:$AD,'CCG data'!AD$3,FALSE))</f>
        <v>9.005385000547653</v>
      </c>
      <c r="N136" s="368"/>
      <c r="P136" s="152">
        <f>IF(P135="","",VLOOKUP($E135&amp;$D$118&amp;$D$119,'CCG data'!$A:$AD,'CCG data'!I$3,FALSE))</f>
        <v>0.26100000000000001</v>
      </c>
      <c r="Q136" s="15">
        <f>IF(P135="","",VLOOKUP($E135&amp;$D$118&amp;$D$119,'CCG data'!$A:$AD,'CCG data'!J$3,FALSE))</f>
        <v>0.32</v>
      </c>
      <c r="R136" s="15">
        <f>IF(R135="","",VLOOKUP($E135&amp;$D$118&amp;$D$119,'CCG data'!$A:$AD,'CCG data'!K$3,FALSE))</f>
        <v>0.60499999999999998</v>
      </c>
      <c r="S136" s="15">
        <f>IF(R135="","",VLOOKUP($E135&amp;$D$118&amp;$D$119,'CCG data'!$A:$AD,'CCG data'!L$3,FALSE))</f>
        <v>0.66800000000000004</v>
      </c>
      <c r="T136" s="15">
        <f>IF(T135="","",VLOOKUP($E135&amp;$D$118&amp;$D$119,'CCG data'!$A:$AD,'CCG data'!M$3,FALSE))</f>
        <v>2.1999999999999999E-2</v>
      </c>
      <c r="U136" s="15">
        <f>IF(T135="","",VLOOKUP($E135&amp;$D$118&amp;$D$119,'CCG data'!$A:$AD,'CCG data'!N$3,FALSE))</f>
        <v>4.4999999999999998E-2</v>
      </c>
      <c r="V136" s="15">
        <f>IF(V135="","",VLOOKUP($E135&amp;$D$118&amp;$D$119,'CCG data'!$A:$AD,'CCG data'!O$3,FALSE))</f>
        <v>3.1E-2</v>
      </c>
      <c r="W136" s="136">
        <f>IF(V135="","",VLOOKUP($E135&amp;$D$118&amp;$D$119,'CCG data'!$A:$AD,'CCG data'!P$3,FALSE))</f>
        <v>5.7000000000000002E-2</v>
      </c>
      <c r="Y136" s="165" t="str">
        <f>IFERROR(VLOOKUP($E136&amp;$D$119, Outliers!$A$4:$P$214,2,FALSE),"0")</f>
        <v>0</v>
      </c>
      <c r="Z136" s="165" t="str">
        <f>IFERROR(VLOOKUP($E136&amp;$D$119, Outliers!$A$4:$P$214,3,FALSE),"0")</f>
        <v>0</v>
      </c>
      <c r="AA136" s="165" t="str">
        <f>IFERROR(VLOOKUP($E136&amp;$D$119, Outliers!$A$4:$P$214,4,FALSE),"0")</f>
        <v>0</v>
      </c>
      <c r="AB136" s="165" t="str">
        <f>IFERROR(VLOOKUP($E136&amp;$D$119, Outliers!$A$4:$P$214,5,FALSE),"0")</f>
        <v>0</v>
      </c>
      <c r="AD136" s="78"/>
      <c r="AE136" s="151"/>
      <c r="AF136" s="78"/>
      <c r="AG136" s="78"/>
    </row>
    <row r="137" spans="2:33" s="40" customFormat="1" ht="15.75" x14ac:dyDescent="0.25">
      <c r="B137" s="147"/>
      <c r="D137" s="319"/>
      <c r="E137" s="104" t="s">
        <v>390</v>
      </c>
      <c r="F137" s="394">
        <f>IF(OR(ISERROR(VLOOKUP($E137&amp;$D$118&amp;$D$119,'CCG data'!$A:$AD,'CCG data'!R$3,FALSE)),ISBLANK(VLOOKUP($E137&amp;$D$118&amp;$D$119,'CCG data'!$A:$AD,'CCG data'!R$3,FALSE))),"",VLOOKUP($E137&amp;$D$118&amp;$D$119,'CCG data'!$A:$AD,'CCG data'!R$3,FALSE))</f>
        <v>48.375594455114211</v>
      </c>
      <c r="G137" s="395"/>
      <c r="H137" s="395">
        <f>IF(OR(ISERROR(VLOOKUP($E137&amp;$D$118&amp;$D$119,'CCG data'!$A:$AD,'CCG data'!S$3,FALSE)),ISBLANK(VLOOKUP($E137&amp;$D$118&amp;$D$119,'CCG data'!$A:$AD,'CCG data'!S$3,FALSE))),"",VLOOKUP($E137&amp;$D$118&amp;$D$119,'CCG data'!$A:$AD,'CCG data'!S$3,FALSE))</f>
        <v>105.79205365860862</v>
      </c>
      <c r="I137" s="395"/>
      <c r="J137" s="395">
        <f>IF(OR(ISERROR(VLOOKUP($E137&amp;$D$118&amp;$D$119,'CCG data'!$A:$AD,'CCG data'!T$3,FALSE)),ISBLANK(VLOOKUP($E137&amp;$D$118&amp;$D$119,'CCG data'!$A:$AD,'CCG data'!T$3,FALSE))),"",VLOOKUP($E137&amp;$D$118&amp;$D$119,'CCG data'!$A:$AD,'CCG data'!T$3,FALSE))</f>
        <v>8.0021224276742213</v>
      </c>
      <c r="K137" s="395"/>
      <c r="L137" s="395">
        <f>IF(OR(ISERROR(VLOOKUP($E137&amp;$D$118&amp;$D$119,'CCG data'!$A:$AD,'CCG data'!U$3,FALSE)),ISBLANK(VLOOKUP($E137&amp;$D$118&amp;$D$119,'CCG data'!$A:$AD,'CCG data'!U$3,FALSE))),"",VLOOKUP($E137&amp;$D$118&amp;$D$119,'CCG data'!$A:$AD,'CCG data'!U$3,FALSE))</f>
        <v>12.576387324066578</v>
      </c>
      <c r="M137" s="396"/>
      <c r="N137" s="367">
        <f>IF(OR(ISERROR(VLOOKUP($E137&amp;$D$118&amp;$D$119,'CCG data'!$A:$AD,'CCG data'!G$3,FALSE)),ISBLANK(VLOOKUP($E137&amp;$D$118&amp;$D$119,'CCG data'!$A:$AD,'CCG data'!G$3,FALSE))),"",VLOOKUP($E137&amp;$D$118&amp;$D$119,'CCG data'!$A:$AD,'CCG data'!G$3,FALSE))</f>
        <v>1395</v>
      </c>
      <c r="P137" s="404">
        <f>IF(OR(ISERROR(VLOOKUP($E137&amp;$D$118&amp;$D$119,'CCG data'!$A:$AD,'CCG data'!B$3,FALSE)),ISBLANK(VLOOKUP($E137&amp;$D$118&amp;$D$119,'CCG data'!$A:$AD,'CCG data'!B$3,FALSE))),"",VLOOKUP($E137&amp;$D$118&amp;$D$119,'CCG data'!$A:$AD,'CCG data'!B$3,FALSE))</f>
        <v>0.26021505376344084</v>
      </c>
      <c r="Q137" s="267"/>
      <c r="R137" s="267">
        <f>IF(OR(ISERROR(VLOOKUP($E137&amp;$D$118&amp;$D$119,'CCG data'!$A:$AD,'CCG data'!C$3,FALSE)),ISBLANK(VLOOKUP($E137&amp;$D$118&amp;$D$119,'CCG data'!$A:$AD,'CCG data'!C$3,FALSE))),"",VLOOKUP($E137&amp;$D$118&amp;$D$119,'CCG data'!$A:$AD,'CCG data'!C$3,FALSE))</f>
        <v>0.61146953405017923</v>
      </c>
      <c r="S137" s="267"/>
      <c r="T137" s="267">
        <f>IF(OR(ISERROR(VLOOKUP($E137&amp;$D$118&amp;$D$119,'CCG data'!$A:$AD,'CCG data'!D$3,FALSE)),ISBLANK(VLOOKUP($E137&amp;$D$118&amp;$D$119,'CCG data'!$A:$AD,'CCG data'!D$3,FALSE))),"",VLOOKUP($E137&amp;$D$118&amp;$D$119,'CCG data'!$A:$AD,'CCG data'!D$3,FALSE))</f>
        <v>5.3046594982078851E-2</v>
      </c>
      <c r="U137" s="267"/>
      <c r="V137" s="267">
        <f>IF(OR(ISERROR(VLOOKUP($E137&amp;$D$118&amp;$D$119,'CCG data'!$A:$AD,'CCG data'!E$3,FALSE)),ISBLANK(VLOOKUP($E137&amp;$D$118&amp;$D$119,'CCG data'!$A:$AD,'CCG data'!E$3,FALSE))),"",VLOOKUP($E137&amp;$D$118&amp;$D$119,'CCG data'!$A:$AD,'CCG data'!E$3,FALSE))</f>
        <v>7.5268817204301078E-2</v>
      </c>
      <c r="W137" s="405"/>
      <c r="X137" s="108"/>
      <c r="Y137" s="165">
        <f>IFERROR(VLOOKUP($E137&amp;$D$119, Outliers!$A$4:$P$214,2,FALSE),"0")</f>
        <v>0</v>
      </c>
      <c r="Z137" s="165">
        <f>IFERROR(VLOOKUP($E137&amp;$D$119, Outliers!$A$4:$P$214,3,FALSE),"0")</f>
        <v>0</v>
      </c>
      <c r="AA137" s="165">
        <f>IFERROR(VLOOKUP($E137&amp;$D$119, Outliers!$A$4:$P$214,4,FALSE),"0")</f>
        <v>0</v>
      </c>
      <c r="AB137" s="165">
        <f>IFERROR(VLOOKUP($E137&amp;$D$119, Outliers!$A$4:$P$214,5,FALSE),"0")</f>
        <v>0</v>
      </c>
      <c r="AD137" s="78"/>
      <c r="AE137" s="151"/>
      <c r="AF137" s="78"/>
      <c r="AG137" s="78"/>
    </row>
    <row r="138" spans="2:33" ht="15.75" x14ac:dyDescent="0.25">
      <c r="D138" s="319"/>
      <c r="E138" s="103" t="s">
        <v>27</v>
      </c>
      <c r="F138" s="95">
        <f>IF(P137="","",VLOOKUP($E137&amp;$D$118&amp;$D$119,'CCG data'!$A:$AD,'CCG data'!W$3,FALSE))</f>
        <v>43.399036413068579</v>
      </c>
      <c r="G138" s="96">
        <f>IF(P137="","",VLOOKUP($E137&amp;$D$118&amp;$D$119,'CCG data'!$A:$AD,'CCG data'!X$3,FALSE))</f>
        <v>53.352152497159842</v>
      </c>
      <c r="H138" s="96">
        <f>IF(R137="","",VLOOKUP($E137&amp;$D$118&amp;$D$119,'CCG data'!$A:$AD,'CCG data'!Y$3,FALSE))</f>
        <v>98.692441841516725</v>
      </c>
      <c r="I138" s="96">
        <f>IF(R137="","",VLOOKUP($E137&amp;$D$118&amp;$D$119,'CCG data'!$A:$AD,'CCG data'!Z$3,FALSE))</f>
        <v>112.89166547570052</v>
      </c>
      <c r="J138" s="96">
        <f>IF(T137="","",VLOOKUP($E137&amp;$D$118&amp;$D$119,'CCG data'!$A:$AD,'CCG data'!AA$3,FALSE))</f>
        <v>6.1788758668482906</v>
      </c>
      <c r="K138" s="96">
        <f>IF(T137="","",VLOOKUP($E137&amp;$D$118&amp;$D$119,'CCG data'!$A:$AD,'CCG data'!AB$3,FALSE))</f>
        <v>9.8253689885001521</v>
      </c>
      <c r="L138" s="96">
        <f>IF(V137="","",VLOOKUP($E137&amp;$D$118&amp;$D$119,'CCG data'!$A:$AD,'CCG data'!AC$3,FALSE))</f>
        <v>10.170821051897404</v>
      </c>
      <c r="M138" s="96">
        <f>IF(V137="","",VLOOKUP($E137&amp;$D$118&amp;$D$119,'CCG data'!$A:$AD,'CCG data'!AD$3,FALSE))</f>
        <v>14.981953596235753</v>
      </c>
      <c r="N138" s="368"/>
      <c r="P138" s="152">
        <f>IF(P137="","",VLOOKUP($E137&amp;$D$118&amp;$D$119,'CCG data'!$A:$AD,'CCG data'!I$3,FALSE))</f>
        <v>0.23799999999999999</v>
      </c>
      <c r="Q138" s="15">
        <f>IF(P137="","",VLOOKUP($E137&amp;$D$118&amp;$D$119,'CCG data'!$A:$AD,'CCG data'!J$3,FALSE))</f>
        <v>0.28399999999999997</v>
      </c>
      <c r="R138" s="15">
        <f>IF(R137="","",VLOOKUP($E137&amp;$D$118&amp;$D$119,'CCG data'!$A:$AD,'CCG data'!K$3,FALSE))</f>
        <v>0.58599999999999997</v>
      </c>
      <c r="S138" s="15">
        <f>IF(R137="","",VLOOKUP($E137&amp;$D$118&amp;$D$119,'CCG data'!$A:$AD,'CCG data'!L$3,FALSE))</f>
        <v>0.63700000000000001</v>
      </c>
      <c r="T138" s="15">
        <f>IF(T137="","",VLOOKUP($E137&amp;$D$118&amp;$D$119,'CCG data'!$A:$AD,'CCG data'!M$3,FALSE))</f>
        <v>4.2000000000000003E-2</v>
      </c>
      <c r="U138" s="15">
        <f>IF(T137="","",VLOOKUP($E137&amp;$D$118&amp;$D$119,'CCG data'!$A:$AD,'CCG data'!N$3,FALSE))</f>
        <v>6.6000000000000003E-2</v>
      </c>
      <c r="V138" s="15">
        <f>IF(V137="","",VLOOKUP($E137&amp;$D$118&amp;$D$119,'CCG data'!$A:$AD,'CCG data'!O$3,FALSE))</f>
        <v>6.3E-2</v>
      </c>
      <c r="W138" s="136">
        <f>IF(V137="","",VLOOKUP($E137&amp;$D$118&amp;$D$119,'CCG data'!$A:$AD,'CCG data'!P$3,FALSE))</f>
        <v>0.09</v>
      </c>
      <c r="Y138" s="165" t="str">
        <f>IFERROR(VLOOKUP($E138&amp;$D$119, Outliers!$A$4:$P$214,2,FALSE),"0")</f>
        <v>0</v>
      </c>
      <c r="Z138" s="165" t="str">
        <f>IFERROR(VLOOKUP($E138&amp;$D$119, Outliers!$A$4:$P$214,3,FALSE),"0")</f>
        <v>0</v>
      </c>
      <c r="AA138" s="165" t="str">
        <f>IFERROR(VLOOKUP($E138&amp;$D$119, Outliers!$A$4:$P$214,4,FALSE),"0")</f>
        <v>0</v>
      </c>
      <c r="AB138" s="165" t="str">
        <f>IFERROR(VLOOKUP($E138&amp;$D$119, Outliers!$A$4:$P$214,5,FALSE),"0")</f>
        <v>0</v>
      </c>
      <c r="AD138" s="78"/>
      <c r="AE138" s="151"/>
      <c r="AF138" s="78"/>
      <c r="AG138" s="78"/>
    </row>
    <row r="139" spans="2:33" s="40" customFormat="1" ht="15.75" x14ac:dyDescent="0.25">
      <c r="B139" s="147"/>
      <c r="D139" s="319"/>
      <c r="E139" s="104" t="s">
        <v>156</v>
      </c>
      <c r="F139" s="394">
        <f>IF(OR(ISERROR(VLOOKUP($E139&amp;$D$118&amp;$D$119,'CCG data'!$A:$AD,'CCG data'!R$3,FALSE)),ISBLANK(VLOOKUP($E139&amp;$D$118&amp;$D$119,'CCG data'!$A:$AD,'CCG data'!R$3,FALSE))),"",VLOOKUP($E139&amp;$D$118&amp;$D$119,'CCG data'!$A:$AD,'CCG data'!R$3,FALSE))</f>
        <v>54.796339087708326</v>
      </c>
      <c r="G139" s="395"/>
      <c r="H139" s="395">
        <f>IF(OR(ISERROR(VLOOKUP($E139&amp;$D$118&amp;$D$119,'CCG data'!$A:$AD,'CCG data'!S$3,FALSE)),ISBLANK(VLOOKUP($E139&amp;$D$118&amp;$D$119,'CCG data'!$A:$AD,'CCG data'!S$3,FALSE))),"",VLOOKUP($E139&amp;$D$118&amp;$D$119,'CCG data'!$A:$AD,'CCG data'!S$3,FALSE))</f>
        <v>99.953559875525173</v>
      </c>
      <c r="I139" s="395"/>
      <c r="J139" s="395">
        <f>IF(OR(ISERROR(VLOOKUP($E139&amp;$D$118&amp;$D$119,'CCG data'!$A:$AD,'CCG data'!T$3,FALSE)),ISBLANK(VLOOKUP($E139&amp;$D$118&amp;$D$119,'CCG data'!$A:$AD,'CCG data'!T$3,FALSE))),"",VLOOKUP($E139&amp;$D$118&amp;$D$119,'CCG data'!$A:$AD,'CCG data'!T$3,FALSE))</f>
        <v>5.693254254944053</v>
      </c>
      <c r="K139" s="395"/>
      <c r="L139" s="395">
        <f>IF(OR(ISERROR(VLOOKUP($E139&amp;$D$118&amp;$D$119,'CCG data'!$A:$AD,'CCG data'!U$3,FALSE)),ISBLANK(VLOOKUP($E139&amp;$D$118&amp;$D$119,'CCG data'!$A:$AD,'CCG data'!U$3,FALSE))),"",VLOOKUP($E139&amp;$D$118&amp;$D$119,'CCG data'!$A:$AD,'CCG data'!U$3,FALSE))</f>
        <v>11.299302260199863</v>
      </c>
      <c r="M139" s="396"/>
      <c r="N139" s="367">
        <f>IF(OR(ISERROR(VLOOKUP($E139&amp;$D$118&amp;$D$119,'CCG data'!$A:$AD,'CCG data'!G$3,FALSE)),ISBLANK(VLOOKUP($E139&amp;$D$118&amp;$D$119,'CCG data'!$A:$AD,'CCG data'!G$3,FALSE))),"",VLOOKUP($E139&amp;$D$118&amp;$D$119,'CCG data'!$A:$AD,'CCG data'!G$3,FALSE))</f>
        <v>3044</v>
      </c>
      <c r="P139" s="404">
        <f>IF(OR(ISERROR(VLOOKUP($E139&amp;$D$118&amp;$D$119,'CCG data'!$A:$AD,'CCG data'!B$3,FALSE)),ISBLANK(VLOOKUP($E139&amp;$D$118&amp;$D$119,'CCG data'!$A:$AD,'CCG data'!B$3,FALSE))),"",VLOOKUP($E139&amp;$D$118&amp;$D$119,'CCG data'!$A:$AD,'CCG data'!B$3,FALSE))</f>
        <v>0.30978975032851513</v>
      </c>
      <c r="Q139" s="267"/>
      <c r="R139" s="267">
        <f>IF(OR(ISERROR(VLOOKUP($E139&amp;$D$118&amp;$D$119,'CCG data'!$A:$AD,'CCG data'!C$3,FALSE)),ISBLANK(VLOOKUP($E139&amp;$D$118&amp;$D$119,'CCG data'!$A:$AD,'CCG data'!C$3,FALSE))),"",VLOOKUP($E139&amp;$D$118&amp;$D$119,'CCG data'!$A:$AD,'CCG data'!C$3,FALSE))</f>
        <v>0.58869908015768724</v>
      </c>
      <c r="S139" s="267"/>
      <c r="T139" s="267">
        <f>IF(OR(ISERROR(VLOOKUP($E139&amp;$D$118&amp;$D$119,'CCG data'!$A:$AD,'CCG data'!D$3,FALSE)),ISBLANK(VLOOKUP($E139&amp;$D$118&amp;$D$119,'CCG data'!$A:$AD,'CCG data'!D$3,FALSE))),"",VLOOKUP($E139&amp;$D$118&amp;$D$119,'CCG data'!$A:$AD,'CCG data'!D$3,FALSE))</f>
        <v>3.3508541392904073E-2</v>
      </c>
      <c r="U139" s="267"/>
      <c r="V139" s="267">
        <f>IF(OR(ISERROR(VLOOKUP($E139&amp;$D$118&amp;$D$119,'CCG data'!$A:$AD,'CCG data'!E$3,FALSE)),ISBLANK(VLOOKUP($E139&amp;$D$118&amp;$D$119,'CCG data'!$A:$AD,'CCG data'!E$3,FALSE))),"",VLOOKUP($E139&amp;$D$118&amp;$D$119,'CCG data'!$A:$AD,'CCG data'!E$3,FALSE))</f>
        <v>6.8002628120893555E-2</v>
      </c>
      <c r="W139" s="405"/>
      <c r="X139" s="108"/>
      <c r="Y139" s="165">
        <f>IFERROR(VLOOKUP($E139&amp;$D$119, Outliers!$A$4:$P$214,2,FALSE),"0")</f>
        <v>0</v>
      </c>
      <c r="Z139" s="165">
        <f>IFERROR(VLOOKUP($E139&amp;$D$119, Outliers!$A$4:$P$214,3,FALSE),"0")</f>
        <v>0</v>
      </c>
      <c r="AA139" s="165">
        <f>IFERROR(VLOOKUP($E139&amp;$D$119, Outliers!$A$4:$P$214,4,FALSE),"0")</f>
        <v>0</v>
      </c>
      <c r="AB139" s="165">
        <f>IFERROR(VLOOKUP($E139&amp;$D$119, Outliers!$A$4:$P$214,5,FALSE),"0")</f>
        <v>0</v>
      </c>
      <c r="AD139" s="78"/>
      <c r="AE139" s="151"/>
      <c r="AF139" s="78"/>
      <c r="AG139" s="78"/>
    </row>
    <row r="140" spans="2:33" ht="15.75" x14ac:dyDescent="0.25">
      <c r="D140" s="319"/>
      <c r="E140" s="103" t="s">
        <v>27</v>
      </c>
      <c r="F140" s="95">
        <f>IF(P139="","",VLOOKUP($E139&amp;$D$118&amp;$D$119,'CCG data'!$A:$AD,'CCG data'!W$3,FALSE))</f>
        <v>51.29888703418122</v>
      </c>
      <c r="G140" s="96">
        <f>IF(P139="","",VLOOKUP($E139&amp;$D$118&amp;$D$119,'CCG data'!$A:$AD,'CCG data'!X$3,FALSE))</f>
        <v>58.293791141235431</v>
      </c>
      <c r="H140" s="96">
        <f>IF(R139="","",VLOOKUP($E139&amp;$D$118&amp;$D$119,'CCG data'!$A:$AD,'CCG data'!Y$3,FALSE))</f>
        <v>95.32564528901591</v>
      </c>
      <c r="I140" s="96">
        <f>IF(R139="","",VLOOKUP($E139&amp;$D$118&amp;$D$119,'CCG data'!$A:$AD,'CCG data'!Z$3,FALSE))</f>
        <v>104.58147446203444</v>
      </c>
      <c r="J140" s="96">
        <f>IF(T139="","",VLOOKUP($E139&amp;$D$118&amp;$D$119,'CCG data'!$A:$AD,'CCG data'!AA$3,FALSE))</f>
        <v>4.5883705593774806</v>
      </c>
      <c r="K140" s="96">
        <f>IF(T139="","",VLOOKUP($E139&amp;$D$118&amp;$D$119,'CCG data'!$A:$AD,'CCG data'!AB$3,FALSE))</f>
        <v>6.7981379505106254</v>
      </c>
      <c r="L140" s="96">
        <f>IF(V139="","",VLOOKUP($E139&amp;$D$118&amp;$D$119,'CCG data'!$A:$AD,'CCG data'!AC$3,FALSE))</f>
        <v>9.7600048987074839</v>
      </c>
      <c r="M140" s="96">
        <f>IF(V139="","",VLOOKUP($E139&amp;$D$118&amp;$D$119,'CCG data'!$A:$AD,'CCG data'!AD$3,FALSE))</f>
        <v>12.838599621692241</v>
      </c>
      <c r="N140" s="368"/>
      <c r="P140" s="152">
        <f>IF(P139="","",VLOOKUP($E139&amp;$D$118&amp;$D$119,'CCG data'!$A:$AD,'CCG data'!I$3,FALSE))</f>
        <v>0.29399999999999998</v>
      </c>
      <c r="Q140" s="15">
        <f>IF(P139="","",VLOOKUP($E139&amp;$D$118&amp;$D$119,'CCG data'!$A:$AD,'CCG data'!J$3,FALSE))</f>
        <v>0.32600000000000001</v>
      </c>
      <c r="R140" s="15">
        <f>IF(R139="","",VLOOKUP($E139&amp;$D$118&amp;$D$119,'CCG data'!$A:$AD,'CCG data'!K$3,FALSE))</f>
        <v>0.57099999999999995</v>
      </c>
      <c r="S140" s="15">
        <f>IF(R139="","",VLOOKUP($E139&amp;$D$118&amp;$D$119,'CCG data'!$A:$AD,'CCG data'!L$3,FALSE))</f>
        <v>0.60599999999999998</v>
      </c>
      <c r="T140" s="15">
        <f>IF(T139="","",VLOOKUP($E139&amp;$D$118&amp;$D$119,'CCG data'!$A:$AD,'CCG data'!M$3,FALSE))</f>
        <v>2.8000000000000001E-2</v>
      </c>
      <c r="U140" s="15">
        <f>IF(T139="","",VLOOKUP($E139&amp;$D$118&amp;$D$119,'CCG data'!$A:$AD,'CCG data'!N$3,FALSE))</f>
        <v>4.1000000000000002E-2</v>
      </c>
      <c r="V140" s="15">
        <f>IF(V139="","",VLOOKUP($E139&amp;$D$118&amp;$D$119,'CCG data'!$A:$AD,'CCG data'!O$3,FALSE))</f>
        <v>0.06</v>
      </c>
      <c r="W140" s="136">
        <f>IF(V139="","",VLOOKUP($E139&amp;$D$118&amp;$D$119,'CCG data'!$A:$AD,'CCG data'!P$3,FALSE))</f>
        <v>7.8E-2</v>
      </c>
      <c r="Y140" s="165" t="str">
        <f>IFERROR(VLOOKUP($E140&amp;$D$119, Outliers!$A$4:$P$214,2,FALSE),"0")</f>
        <v>0</v>
      </c>
      <c r="Z140" s="165" t="str">
        <f>IFERROR(VLOOKUP($E140&amp;$D$119, Outliers!$A$4:$P$214,3,FALSE),"0")</f>
        <v>0</v>
      </c>
      <c r="AA140" s="165" t="str">
        <f>IFERROR(VLOOKUP($E140&amp;$D$119, Outliers!$A$4:$P$214,4,FALSE),"0")</f>
        <v>0</v>
      </c>
      <c r="AB140" s="165" t="str">
        <f>IFERROR(VLOOKUP($E140&amp;$D$119, Outliers!$A$4:$P$214,5,FALSE),"0")</f>
        <v>0</v>
      </c>
      <c r="AD140" s="78"/>
      <c r="AE140" s="151"/>
      <c r="AF140" s="78"/>
      <c r="AG140" s="78"/>
    </row>
    <row r="141" spans="2:33" s="40" customFormat="1" ht="15.75" x14ac:dyDescent="0.25">
      <c r="B141" s="147"/>
      <c r="D141" s="319"/>
      <c r="E141" s="104" t="s">
        <v>157</v>
      </c>
      <c r="F141" s="394">
        <f>IF(OR(ISERROR(VLOOKUP($E141&amp;$D$118&amp;$D$119,'CCG data'!$A:$AD,'CCG data'!R$3,FALSE)),ISBLANK(VLOOKUP($E141&amp;$D$118&amp;$D$119,'CCG data'!$A:$AD,'CCG data'!R$3,FALSE))),"",VLOOKUP($E141&amp;$D$118&amp;$D$119,'CCG data'!$A:$AD,'CCG data'!R$3,FALSE))</f>
        <v>48.229968123306854</v>
      </c>
      <c r="G141" s="395"/>
      <c r="H141" s="395">
        <f>IF(OR(ISERROR(VLOOKUP($E141&amp;$D$118&amp;$D$119,'CCG data'!$A:$AD,'CCG data'!S$3,FALSE)),ISBLANK(VLOOKUP($E141&amp;$D$118&amp;$D$119,'CCG data'!$A:$AD,'CCG data'!S$3,FALSE))),"",VLOOKUP($E141&amp;$D$118&amp;$D$119,'CCG data'!$A:$AD,'CCG data'!S$3,FALSE))</f>
        <v>90.542016208437786</v>
      </c>
      <c r="I141" s="395"/>
      <c r="J141" s="395">
        <f>IF(OR(ISERROR(VLOOKUP($E141&amp;$D$118&amp;$D$119,'CCG data'!$A:$AD,'CCG data'!T$3,FALSE)),ISBLANK(VLOOKUP($E141&amp;$D$118&amp;$D$119,'CCG data'!$A:$AD,'CCG data'!T$3,FALSE))),"",VLOOKUP($E141&amp;$D$118&amp;$D$119,'CCG data'!$A:$AD,'CCG data'!T$3,FALSE))</f>
        <v>6.0133641517988661</v>
      </c>
      <c r="K141" s="395"/>
      <c r="L141" s="395">
        <f>IF(OR(ISERROR(VLOOKUP($E141&amp;$D$118&amp;$D$119,'CCG data'!$A:$AD,'CCG data'!U$3,FALSE)),ISBLANK(VLOOKUP($E141&amp;$D$118&amp;$D$119,'CCG data'!$A:$AD,'CCG data'!U$3,FALSE))),"",VLOOKUP($E141&amp;$D$118&amp;$D$119,'CCG data'!$A:$AD,'CCG data'!U$3,FALSE))</f>
        <v>15.935727885387244</v>
      </c>
      <c r="M141" s="396"/>
      <c r="N141" s="367">
        <f>IF(OR(ISERROR(VLOOKUP($E141&amp;$D$118&amp;$D$119,'CCG data'!$A:$AD,'CCG data'!G$3,FALSE)),ISBLANK(VLOOKUP($E141&amp;$D$118&amp;$D$119,'CCG data'!$A:$AD,'CCG data'!G$3,FALSE))),"",VLOOKUP($E141&amp;$D$118&amp;$D$119,'CCG data'!$A:$AD,'CCG data'!G$3,FALSE))</f>
        <v>1601</v>
      </c>
      <c r="P141" s="404">
        <f>IF(OR(ISERROR(VLOOKUP($E141&amp;$D$118&amp;$D$119,'CCG data'!$A:$AD,'CCG data'!B$3,FALSE)),ISBLANK(VLOOKUP($E141&amp;$D$118&amp;$D$119,'CCG data'!$A:$AD,'CCG data'!B$3,FALSE))),"",VLOOKUP($E141&amp;$D$118&amp;$D$119,'CCG data'!$A:$AD,'CCG data'!B$3,FALSE))</f>
        <v>0.27795128044971895</v>
      </c>
      <c r="Q141" s="267"/>
      <c r="R141" s="267">
        <f>IF(OR(ISERROR(VLOOKUP($E141&amp;$D$118&amp;$D$119,'CCG data'!$A:$AD,'CCG data'!C$3,FALSE)),ISBLANK(VLOOKUP($E141&amp;$D$118&amp;$D$119,'CCG data'!$A:$AD,'CCG data'!C$3,FALSE))),"",VLOOKUP($E141&amp;$D$118&amp;$D$119,'CCG data'!$A:$AD,'CCG data'!C$3,FALSE))</f>
        <v>0.58026233603997501</v>
      </c>
      <c r="S141" s="267"/>
      <c r="T141" s="267">
        <f>IF(OR(ISERROR(VLOOKUP($E141&amp;$D$118&amp;$D$119,'CCG data'!$A:$AD,'CCG data'!D$3,FALSE)),ISBLANK(VLOOKUP($E141&amp;$D$118&amp;$D$119,'CCG data'!$A:$AD,'CCG data'!D$3,FALSE))),"",VLOOKUP($E141&amp;$D$118&amp;$D$119,'CCG data'!$A:$AD,'CCG data'!D$3,FALSE))</f>
        <v>4.0599625234228609E-2</v>
      </c>
      <c r="U141" s="267"/>
      <c r="V141" s="267">
        <f>IF(OR(ISERROR(VLOOKUP($E141&amp;$D$118&amp;$D$119,'CCG data'!$A:$AD,'CCG data'!E$3,FALSE)),ISBLANK(VLOOKUP($E141&amp;$D$118&amp;$D$119,'CCG data'!$A:$AD,'CCG data'!E$3,FALSE))),"",VLOOKUP($E141&amp;$D$118&amp;$D$119,'CCG data'!$A:$AD,'CCG data'!E$3,FALSE))</f>
        <v>0.10118675827607745</v>
      </c>
      <c r="W141" s="405"/>
      <c r="X141" s="108"/>
      <c r="Y141" s="165">
        <f>IFERROR(VLOOKUP($E141&amp;$D$119, Outliers!$A$4:$P$214,2,FALSE),"0")</f>
        <v>0</v>
      </c>
      <c r="Z141" s="165">
        <f>IFERROR(VLOOKUP($E141&amp;$D$119, Outliers!$A$4:$P$214,3,FALSE),"0")</f>
        <v>0</v>
      </c>
      <c r="AA141" s="165">
        <f>IFERROR(VLOOKUP($E141&amp;$D$119, Outliers!$A$4:$P$214,4,FALSE),"0")</f>
        <v>0</v>
      </c>
      <c r="AB141" s="165">
        <f>IFERROR(VLOOKUP($E141&amp;$D$119, Outliers!$A$4:$P$214,5,FALSE),"0")</f>
        <v>1</v>
      </c>
      <c r="AD141" s="78"/>
      <c r="AE141" s="151"/>
      <c r="AF141" s="78"/>
      <c r="AG141" s="78"/>
    </row>
    <row r="142" spans="2:33" ht="15.75" x14ac:dyDescent="0.25">
      <c r="D142" s="319"/>
      <c r="E142" s="103" t="s">
        <v>27</v>
      </c>
      <c r="F142" s="95">
        <f>IF(P141="","",VLOOKUP($E141&amp;$D$118&amp;$D$119,'CCG data'!$A:$AD,'CCG data'!W$3,FALSE))</f>
        <v>43.748781398363946</v>
      </c>
      <c r="G142" s="96">
        <f>IF(P141="","",VLOOKUP($E141&amp;$D$118&amp;$D$119,'CCG data'!$A:$AD,'CCG data'!X$3,FALSE))</f>
        <v>52.711154848249762</v>
      </c>
      <c r="H142" s="96">
        <f>IF(R141="","",VLOOKUP($E141&amp;$D$118&amp;$D$119,'CCG data'!$A:$AD,'CCG data'!Y$3,FALSE))</f>
        <v>84.719665311887297</v>
      </c>
      <c r="I142" s="96">
        <f>IF(R141="","",VLOOKUP($E141&amp;$D$118&amp;$D$119,'CCG data'!$A:$AD,'CCG data'!Z$3,FALSE))</f>
        <v>96.364367104988276</v>
      </c>
      <c r="J142" s="96">
        <f>IF(T141="","",VLOOKUP($E141&amp;$D$118&amp;$D$119,'CCG data'!$A:$AD,'CCG data'!AA$3,FALSE))</f>
        <v>4.5514667397478652</v>
      </c>
      <c r="K142" s="96">
        <f>IF(T141="","",VLOOKUP($E141&amp;$D$118&amp;$D$119,'CCG data'!$A:$AD,'CCG data'!AB$3,FALSE))</f>
        <v>7.475261563849867</v>
      </c>
      <c r="L142" s="96">
        <f>IF(V141="","",VLOOKUP($E141&amp;$D$118&amp;$D$119,'CCG data'!$A:$AD,'CCG data'!AC$3,FALSE))</f>
        <v>13.481750990746608</v>
      </c>
      <c r="M142" s="96">
        <f>IF(V141="","",VLOOKUP($E141&amp;$D$118&amp;$D$119,'CCG data'!$A:$AD,'CCG data'!AD$3,FALSE))</f>
        <v>18.389704780027881</v>
      </c>
      <c r="N142" s="368"/>
      <c r="P142" s="152">
        <f>IF(P141="","",VLOOKUP($E141&amp;$D$118&amp;$D$119,'CCG data'!$A:$AD,'CCG data'!I$3,FALSE))</f>
        <v>0.25700000000000001</v>
      </c>
      <c r="Q142" s="15">
        <f>IF(P141="","",VLOOKUP($E141&amp;$D$118&amp;$D$119,'CCG data'!$A:$AD,'CCG data'!J$3,FALSE))</f>
        <v>0.3</v>
      </c>
      <c r="R142" s="15">
        <f>IF(R141="","",VLOOKUP($E141&amp;$D$118&amp;$D$119,'CCG data'!$A:$AD,'CCG data'!K$3,FALSE))</f>
        <v>0.55600000000000005</v>
      </c>
      <c r="S142" s="15">
        <f>IF(R141="","",VLOOKUP($E141&amp;$D$118&amp;$D$119,'CCG data'!$A:$AD,'CCG data'!L$3,FALSE))</f>
        <v>0.60399999999999998</v>
      </c>
      <c r="T142" s="15">
        <f>IF(T141="","",VLOOKUP($E141&amp;$D$118&amp;$D$119,'CCG data'!$A:$AD,'CCG data'!M$3,FALSE))</f>
        <v>3.2000000000000001E-2</v>
      </c>
      <c r="U142" s="15">
        <f>IF(T141="","",VLOOKUP($E141&amp;$D$118&amp;$D$119,'CCG data'!$A:$AD,'CCG data'!N$3,FALSE))</f>
        <v>5.0999999999999997E-2</v>
      </c>
      <c r="V142" s="15">
        <f>IF(V141="","",VLOOKUP($E141&amp;$D$118&amp;$D$119,'CCG data'!$A:$AD,'CCG data'!O$3,FALSE))</f>
        <v>8.6999999999999994E-2</v>
      </c>
      <c r="W142" s="136">
        <f>IF(V141="","",VLOOKUP($E141&amp;$D$118&amp;$D$119,'CCG data'!$A:$AD,'CCG data'!P$3,FALSE))</f>
        <v>0.11700000000000001</v>
      </c>
      <c r="Y142" s="165" t="str">
        <f>IFERROR(VLOOKUP($E142&amp;$D$119, Outliers!$A$4:$P$214,2,FALSE),"0")</f>
        <v>0</v>
      </c>
      <c r="Z142" s="165" t="str">
        <f>IFERROR(VLOOKUP($E142&amp;$D$119, Outliers!$A$4:$P$214,3,FALSE),"0")</f>
        <v>0</v>
      </c>
      <c r="AA142" s="165" t="str">
        <f>IFERROR(VLOOKUP($E142&amp;$D$119, Outliers!$A$4:$P$214,4,FALSE),"0")</f>
        <v>0</v>
      </c>
      <c r="AB142" s="165" t="str">
        <f>IFERROR(VLOOKUP($E142&amp;$D$119, Outliers!$A$4:$P$214,5,FALSE),"0")</f>
        <v>0</v>
      </c>
      <c r="AD142" s="78"/>
      <c r="AE142" s="151"/>
      <c r="AF142" s="78"/>
      <c r="AG142" s="78"/>
    </row>
    <row r="143" spans="2:33" s="40" customFormat="1" ht="15.75" x14ac:dyDescent="0.25">
      <c r="B143" s="147"/>
      <c r="D143" s="319"/>
      <c r="E143" s="104" t="s">
        <v>391</v>
      </c>
      <c r="F143" s="394">
        <f>IF(OR(ISERROR(VLOOKUP($E143&amp;$D$118&amp;$D$119,'CCG data'!$A:$AD,'CCG data'!R$3,FALSE)),ISBLANK(VLOOKUP($E143&amp;$D$118&amp;$D$119,'CCG data'!$A:$AD,'CCG data'!R$3,FALSE))),"",VLOOKUP($E143&amp;$D$118&amp;$D$119,'CCG data'!$A:$AD,'CCG data'!R$3,FALSE))</f>
        <v>47.354498031925601</v>
      </c>
      <c r="G143" s="395"/>
      <c r="H143" s="395">
        <f>IF(OR(ISERROR(VLOOKUP($E143&amp;$D$118&amp;$D$119,'CCG data'!$A:$AD,'CCG data'!S$3,FALSE)),ISBLANK(VLOOKUP($E143&amp;$D$118&amp;$D$119,'CCG data'!$A:$AD,'CCG data'!S$3,FALSE))),"",VLOOKUP($E143&amp;$D$118&amp;$D$119,'CCG data'!$A:$AD,'CCG data'!S$3,FALSE))</f>
        <v>96.71097695086408</v>
      </c>
      <c r="I143" s="395"/>
      <c r="J143" s="395">
        <f>IF(OR(ISERROR(VLOOKUP($E143&amp;$D$118&amp;$D$119,'CCG data'!$A:$AD,'CCG data'!T$3,FALSE)),ISBLANK(VLOOKUP($E143&amp;$D$118&amp;$D$119,'CCG data'!$A:$AD,'CCG data'!T$3,FALSE))),"",VLOOKUP($E143&amp;$D$118&amp;$D$119,'CCG data'!$A:$AD,'CCG data'!T$3,FALSE))</f>
        <v>6.2229990426658288</v>
      </c>
      <c r="K143" s="395"/>
      <c r="L143" s="395">
        <f>IF(OR(ISERROR(VLOOKUP($E143&amp;$D$118&amp;$D$119,'CCG data'!$A:$AD,'CCG data'!U$3,FALSE)),ISBLANK(VLOOKUP($E143&amp;$D$118&amp;$D$119,'CCG data'!$A:$AD,'CCG data'!U$3,FALSE))),"",VLOOKUP($E143&amp;$D$118&amp;$D$119,'CCG data'!$A:$AD,'CCG data'!U$3,FALSE))</f>
        <v>7.7233294044837351</v>
      </c>
      <c r="M143" s="396"/>
      <c r="N143" s="367">
        <f>IF(OR(ISERROR(VLOOKUP($E143&amp;$D$118&amp;$D$119,'CCG data'!$A:$AD,'CCG data'!G$3,FALSE)),ISBLANK(VLOOKUP($E143&amp;$D$118&amp;$D$119,'CCG data'!$A:$AD,'CCG data'!G$3,FALSE))),"",VLOOKUP($E143&amp;$D$118&amp;$D$119,'CCG data'!$A:$AD,'CCG data'!G$3,FALSE))</f>
        <v>4173</v>
      </c>
      <c r="P143" s="404">
        <f>IF(OR(ISERROR(VLOOKUP($E143&amp;$D$118&amp;$D$119,'CCG data'!$A:$AD,'CCG data'!B$3,FALSE)),ISBLANK(VLOOKUP($E143&amp;$D$118&amp;$D$119,'CCG data'!$A:$AD,'CCG data'!B$3,FALSE))),"",VLOOKUP($E143&amp;$D$118&amp;$D$119,'CCG data'!$A:$AD,'CCG data'!B$3,FALSE))</f>
        <v>0.27294512341241312</v>
      </c>
      <c r="Q143" s="267"/>
      <c r="R143" s="267">
        <f>IF(OR(ISERROR(VLOOKUP($E143&amp;$D$118&amp;$D$119,'CCG data'!$A:$AD,'CCG data'!C$3,FALSE)),ISBLANK(VLOOKUP($E143&amp;$D$118&amp;$D$119,'CCG data'!$A:$AD,'CCG data'!C$3,FALSE))),"",VLOOKUP($E143&amp;$D$118&amp;$D$119,'CCG data'!$A:$AD,'CCG data'!C$3,FALSE))</f>
        <v>0.63383656841600766</v>
      </c>
      <c r="S143" s="267"/>
      <c r="T143" s="267">
        <f>IF(OR(ISERROR(VLOOKUP($E143&amp;$D$118&amp;$D$119,'CCG data'!$A:$AD,'CCG data'!D$3,FALSE)),ISBLANK(VLOOKUP($E143&amp;$D$118&amp;$D$119,'CCG data'!$A:$AD,'CCG data'!D$3,FALSE))),"",VLOOKUP($E143&amp;$D$118&amp;$D$119,'CCG data'!$A:$AD,'CCG data'!D$3,FALSE))</f>
        <v>4.28947999041457E-2</v>
      </c>
      <c r="U143" s="267"/>
      <c r="V143" s="267">
        <f>IF(OR(ISERROR(VLOOKUP($E143&amp;$D$118&amp;$D$119,'CCG data'!$A:$AD,'CCG data'!E$3,FALSE)),ISBLANK(VLOOKUP($E143&amp;$D$118&amp;$D$119,'CCG data'!$A:$AD,'CCG data'!E$3,FALSE))),"",VLOOKUP($E143&amp;$D$118&amp;$D$119,'CCG data'!$A:$AD,'CCG data'!E$3,FALSE))</f>
        <v>5.0323508267433502E-2</v>
      </c>
      <c r="W143" s="405"/>
      <c r="X143" s="108"/>
      <c r="Y143" s="165">
        <f>IFERROR(VLOOKUP($E143&amp;$D$119, Outliers!$A$4:$P$214,2,FALSE),"0")</f>
        <v>0</v>
      </c>
      <c r="Z143" s="165">
        <f>IFERROR(VLOOKUP($E143&amp;$D$119, Outliers!$A$4:$P$214,3,FALSE),"0")</f>
        <v>0</v>
      </c>
      <c r="AA143" s="165">
        <f>IFERROR(VLOOKUP($E143&amp;$D$119, Outliers!$A$4:$P$214,4,FALSE),"0")</f>
        <v>0</v>
      </c>
      <c r="AB143" s="165">
        <f>IFERROR(VLOOKUP($E143&amp;$D$119, Outliers!$A$4:$P$214,5,FALSE),"0")</f>
        <v>1</v>
      </c>
      <c r="AD143" s="78"/>
      <c r="AE143" s="151"/>
      <c r="AF143" s="78"/>
      <c r="AG143" s="78"/>
    </row>
    <row r="144" spans="2:33" ht="15.75" x14ac:dyDescent="0.25">
      <c r="D144" s="319"/>
      <c r="E144" s="103" t="s">
        <v>27</v>
      </c>
      <c r="F144" s="95">
        <f>IF(P143="","",VLOOKUP($E143&amp;$D$118&amp;$D$119,'CCG data'!$A:$AD,'CCG data'!W$3,FALSE))</f>
        <v>44.604353954675034</v>
      </c>
      <c r="G144" s="96">
        <f>IF(P143="","",VLOOKUP($E143&amp;$D$118&amp;$D$119,'CCG data'!$A:$AD,'CCG data'!X$3,FALSE))</f>
        <v>50.104642109176169</v>
      </c>
      <c r="H144" s="96">
        <f>IF(R143="","",VLOOKUP($E143&amp;$D$118&amp;$D$119,'CCG data'!$A:$AD,'CCG data'!Y$3,FALSE))</f>
        <v>93.025285259387616</v>
      </c>
      <c r="I144" s="96">
        <f>IF(R143="","",VLOOKUP($E143&amp;$D$118&amp;$D$119,'CCG data'!$A:$AD,'CCG data'!Z$3,FALSE))</f>
        <v>100.39666864234054</v>
      </c>
      <c r="J144" s="96">
        <f>IF(T143="","",VLOOKUP($E143&amp;$D$118&amp;$D$119,'CCG data'!$A:$AD,'CCG data'!AA$3,FALSE))</f>
        <v>5.3113466208024009</v>
      </c>
      <c r="K144" s="96">
        <f>IF(T143="","",VLOOKUP($E143&amp;$D$118&amp;$D$119,'CCG data'!$A:$AD,'CCG data'!AB$3,FALSE))</f>
        <v>7.1346514645292567</v>
      </c>
      <c r="L144" s="96">
        <f>IF(V143="","",VLOOKUP($E143&amp;$D$118&amp;$D$119,'CCG data'!$A:$AD,'CCG data'!AC$3,FALSE))</f>
        <v>6.6787270938876322</v>
      </c>
      <c r="M144" s="96">
        <f>IF(V143="","",VLOOKUP($E143&amp;$D$118&amp;$D$119,'CCG data'!$A:$AD,'CCG data'!AD$3,FALSE))</f>
        <v>8.7679317150798379</v>
      </c>
      <c r="N144" s="368"/>
      <c r="P144" s="152">
        <f>IF(P143="","",VLOOKUP($E143&amp;$D$118&amp;$D$119,'CCG data'!$A:$AD,'CCG data'!I$3,FALSE))</f>
        <v>0.26</v>
      </c>
      <c r="Q144" s="15">
        <f>IF(P143="","",VLOOKUP($E143&amp;$D$118&amp;$D$119,'CCG data'!$A:$AD,'CCG data'!J$3,FALSE))</f>
        <v>0.28699999999999998</v>
      </c>
      <c r="R144" s="15">
        <f>IF(R143="","",VLOOKUP($E143&amp;$D$118&amp;$D$119,'CCG data'!$A:$AD,'CCG data'!K$3,FALSE))</f>
        <v>0.61899999999999999</v>
      </c>
      <c r="S144" s="15">
        <f>IF(R143="","",VLOOKUP($E143&amp;$D$118&amp;$D$119,'CCG data'!$A:$AD,'CCG data'!L$3,FALSE))</f>
        <v>0.64800000000000002</v>
      </c>
      <c r="T144" s="15">
        <f>IF(T143="","",VLOOKUP($E143&amp;$D$118&amp;$D$119,'CCG data'!$A:$AD,'CCG data'!M$3,FALSE))</f>
        <v>3.6999999999999998E-2</v>
      </c>
      <c r="U144" s="15">
        <f>IF(T143="","",VLOOKUP($E143&amp;$D$118&amp;$D$119,'CCG data'!$A:$AD,'CCG data'!N$3,FALSE))</f>
        <v>4.9000000000000002E-2</v>
      </c>
      <c r="V144" s="15">
        <f>IF(V143="","",VLOOKUP($E143&amp;$D$118&amp;$D$119,'CCG data'!$A:$AD,'CCG data'!O$3,FALSE))</f>
        <v>4.3999999999999997E-2</v>
      </c>
      <c r="W144" s="136">
        <f>IF(V143="","",VLOOKUP($E143&amp;$D$118&amp;$D$119,'CCG data'!$A:$AD,'CCG data'!P$3,FALSE))</f>
        <v>5.7000000000000002E-2</v>
      </c>
      <c r="Y144" s="165" t="str">
        <f>IFERROR(VLOOKUP($E144&amp;$D$119, Outliers!$A$4:$P$214,2,FALSE),"0")</f>
        <v>0</v>
      </c>
      <c r="Z144" s="165" t="str">
        <f>IFERROR(VLOOKUP($E144&amp;$D$119, Outliers!$A$4:$P$214,3,FALSE),"0")</f>
        <v>0</v>
      </c>
      <c r="AA144" s="165" t="str">
        <f>IFERROR(VLOOKUP($E144&amp;$D$119, Outliers!$A$4:$P$214,4,FALSE),"0")</f>
        <v>0</v>
      </c>
      <c r="AB144" s="165" t="str">
        <f>IFERROR(VLOOKUP($E144&amp;$D$119, Outliers!$A$4:$P$214,5,FALSE),"0")</f>
        <v>0</v>
      </c>
      <c r="AD144" s="78"/>
      <c r="AE144" s="151"/>
      <c r="AF144" s="78"/>
      <c r="AG144" s="78"/>
    </row>
    <row r="145" spans="2:33" s="40" customFormat="1" ht="15.75" x14ac:dyDescent="0.25">
      <c r="B145" s="147"/>
      <c r="D145" s="319"/>
      <c r="E145" s="104" t="s">
        <v>392</v>
      </c>
      <c r="F145" s="394">
        <f>IF(OR(ISERROR(VLOOKUP($E145&amp;$D$118&amp;$D$119,'CCG data'!$A:$AD,'CCG data'!R$3,FALSE)),ISBLANK(VLOOKUP($E145&amp;$D$118&amp;$D$119,'CCG data'!$A:$AD,'CCG data'!R$3,FALSE))),"",VLOOKUP($E145&amp;$D$118&amp;$D$119,'CCG data'!$A:$AD,'CCG data'!R$3,FALSE))</f>
        <v>45.502773312295226</v>
      </c>
      <c r="G145" s="395"/>
      <c r="H145" s="395">
        <f>IF(OR(ISERROR(VLOOKUP($E145&amp;$D$118&amp;$D$119,'CCG data'!$A:$AD,'CCG data'!S$3,FALSE)),ISBLANK(VLOOKUP($E145&amp;$D$118&amp;$D$119,'CCG data'!$A:$AD,'CCG data'!S$3,FALSE))),"",VLOOKUP($E145&amp;$D$118&amp;$D$119,'CCG data'!$A:$AD,'CCG data'!S$3,FALSE))</f>
        <v>96.071142291391197</v>
      </c>
      <c r="I145" s="395"/>
      <c r="J145" s="395">
        <f>IF(OR(ISERROR(VLOOKUP($E145&amp;$D$118&amp;$D$119,'CCG data'!$A:$AD,'CCG data'!T$3,FALSE)),ISBLANK(VLOOKUP($E145&amp;$D$118&amp;$D$119,'CCG data'!$A:$AD,'CCG data'!T$3,FALSE))),"",VLOOKUP($E145&amp;$D$118&amp;$D$119,'CCG data'!$A:$AD,'CCG data'!T$3,FALSE))</f>
        <v>4.6172678235431555</v>
      </c>
      <c r="K145" s="395"/>
      <c r="L145" s="395">
        <f>IF(OR(ISERROR(VLOOKUP($E145&amp;$D$118&amp;$D$119,'CCG data'!$A:$AD,'CCG data'!U$3,FALSE)),ISBLANK(VLOOKUP($E145&amp;$D$118&amp;$D$119,'CCG data'!$A:$AD,'CCG data'!U$3,FALSE))),"",VLOOKUP($E145&amp;$D$118&amp;$D$119,'CCG data'!$A:$AD,'CCG data'!U$3,FALSE))</f>
        <v>7.2322002453910059</v>
      </c>
      <c r="M145" s="396"/>
      <c r="N145" s="367">
        <f>IF(OR(ISERROR(VLOOKUP($E145&amp;$D$118&amp;$D$119,'CCG data'!$A:$AD,'CCG data'!G$3,FALSE)),ISBLANK(VLOOKUP($E145&amp;$D$118&amp;$D$119,'CCG data'!$A:$AD,'CCG data'!G$3,FALSE))),"",VLOOKUP($E145&amp;$D$118&amp;$D$119,'CCG data'!$A:$AD,'CCG data'!G$3,FALSE))</f>
        <v>1049</v>
      </c>
      <c r="P145" s="404">
        <f>IF(OR(ISERROR(VLOOKUP($E145&amp;$D$118&amp;$D$119,'CCG data'!$A:$AD,'CCG data'!B$3,FALSE)),ISBLANK(VLOOKUP($E145&amp;$D$118&amp;$D$119,'CCG data'!$A:$AD,'CCG data'!B$3,FALSE))),"",VLOOKUP($E145&amp;$D$118&amp;$D$119,'CCG data'!$A:$AD,'CCG data'!B$3,FALSE))</f>
        <v>0.27550047664442329</v>
      </c>
      <c r="Q145" s="267"/>
      <c r="R145" s="267">
        <f>IF(OR(ISERROR(VLOOKUP($E145&amp;$D$118&amp;$D$119,'CCG data'!$A:$AD,'CCG data'!C$3,FALSE)),ISBLANK(VLOOKUP($E145&amp;$D$118&amp;$D$119,'CCG data'!$A:$AD,'CCG data'!C$3,FALSE))),"",VLOOKUP($E145&amp;$D$118&amp;$D$119,'CCG data'!$A:$AD,'CCG data'!C$3,FALSE))</f>
        <v>0.64442326024785512</v>
      </c>
      <c r="S145" s="267"/>
      <c r="T145" s="267">
        <f>IF(OR(ISERROR(VLOOKUP($E145&amp;$D$118&amp;$D$119,'CCG data'!$A:$AD,'CCG data'!D$3,FALSE)),ISBLANK(VLOOKUP($E145&amp;$D$118&amp;$D$119,'CCG data'!$A:$AD,'CCG data'!D$3,FALSE))),"",VLOOKUP($E145&amp;$D$118&amp;$D$119,'CCG data'!$A:$AD,'CCG data'!D$3,FALSE))</f>
        <v>3.2411820781696854E-2</v>
      </c>
      <c r="U145" s="267"/>
      <c r="V145" s="267">
        <f>IF(OR(ISERROR(VLOOKUP($E145&amp;$D$118&amp;$D$119,'CCG data'!$A:$AD,'CCG data'!E$3,FALSE)),ISBLANK(VLOOKUP($E145&amp;$D$118&amp;$D$119,'CCG data'!$A:$AD,'CCG data'!E$3,FALSE))),"",VLOOKUP($E145&amp;$D$118&amp;$D$119,'CCG data'!$A:$AD,'CCG data'!E$3,FALSE))</f>
        <v>4.7664442326024785E-2</v>
      </c>
      <c r="W145" s="405"/>
      <c r="X145" s="108"/>
      <c r="Y145" s="165">
        <f>IFERROR(VLOOKUP($E145&amp;$D$119, Outliers!$A$4:$P$214,2,FALSE),"0")</f>
        <v>0</v>
      </c>
      <c r="Z145" s="165">
        <f>IFERROR(VLOOKUP($E145&amp;$D$119, Outliers!$A$4:$P$214,3,FALSE),"0")</f>
        <v>0</v>
      </c>
      <c r="AA145" s="165">
        <f>IFERROR(VLOOKUP($E145&amp;$D$119, Outliers!$A$4:$P$214,4,FALSE),"0")</f>
        <v>0</v>
      </c>
      <c r="AB145" s="165">
        <f>IFERROR(VLOOKUP($E145&amp;$D$119, Outliers!$A$4:$P$214,5,FALSE),"0")</f>
        <v>1</v>
      </c>
      <c r="AD145" s="78"/>
      <c r="AE145" s="151"/>
      <c r="AF145" s="78"/>
      <c r="AG145" s="78"/>
    </row>
    <row r="146" spans="2:33" ht="15.75" x14ac:dyDescent="0.25">
      <c r="B146" s="148"/>
      <c r="D146" s="319"/>
      <c r="E146" s="103" t="s">
        <v>27</v>
      </c>
      <c r="F146" s="95">
        <f>IF(P145="","",VLOOKUP($E145&amp;$D$118&amp;$D$119,'CCG data'!$A:$AD,'CCG data'!W$3,FALSE))</f>
        <v>40.256571212760008</v>
      </c>
      <c r="G146" s="96">
        <f>IF(P145="","",VLOOKUP($E145&amp;$D$118&amp;$D$119,'CCG data'!$A:$AD,'CCG data'!X$3,FALSE))</f>
        <v>50.748975411830443</v>
      </c>
      <c r="H146" s="96">
        <f>IF(R145="","",VLOOKUP($E145&amp;$D$118&amp;$D$119,'CCG data'!$A:$AD,'CCG data'!Y$3,FALSE))</f>
        <v>88.828856180194009</v>
      </c>
      <c r="I146" s="96">
        <f>IF(R145="","",VLOOKUP($E145&amp;$D$118&amp;$D$119,'CCG data'!$A:$AD,'CCG data'!Z$3,FALSE))</f>
        <v>103.31342840258839</v>
      </c>
      <c r="J146" s="96">
        <f>IF(T145="","",VLOOKUP($E145&amp;$D$118&amp;$D$119,'CCG data'!$A:$AD,'CCG data'!AA$3,FALSE))</f>
        <v>3.0652322215782579</v>
      </c>
      <c r="K146" s="96">
        <f>IF(T145="","",VLOOKUP($E145&amp;$D$118&amp;$D$119,'CCG data'!$A:$AD,'CCG data'!AB$3,FALSE))</f>
        <v>6.169303425508053</v>
      </c>
      <c r="L146" s="96">
        <f>IF(V145="","",VLOOKUP($E145&amp;$D$118&amp;$D$119,'CCG data'!$A:$AD,'CCG data'!AC$3,FALSE))</f>
        <v>5.2275366135163281</v>
      </c>
      <c r="M146" s="96">
        <f>IF(V145="","",VLOOKUP($E145&amp;$D$118&amp;$D$119,'CCG data'!$A:$AD,'CCG data'!AD$3,FALSE))</f>
        <v>9.2368638772656837</v>
      </c>
      <c r="N146" s="368"/>
      <c r="P146" s="152">
        <f>IF(P145="","",VLOOKUP($E145&amp;$D$118&amp;$D$119,'CCG data'!$A:$AD,'CCG data'!I$3,FALSE))</f>
        <v>0.249</v>
      </c>
      <c r="Q146" s="15">
        <f>IF(P145="","",VLOOKUP($E145&amp;$D$118&amp;$D$119,'CCG data'!$A:$AD,'CCG data'!J$3,FALSE))</f>
        <v>0.30299999999999999</v>
      </c>
      <c r="R146" s="15">
        <f>IF(R145="","",VLOOKUP($E145&amp;$D$118&amp;$D$119,'CCG data'!$A:$AD,'CCG data'!K$3,FALSE))</f>
        <v>0.61499999999999999</v>
      </c>
      <c r="S146" s="15">
        <f>IF(R145="","",VLOOKUP($E145&amp;$D$118&amp;$D$119,'CCG data'!$A:$AD,'CCG data'!L$3,FALSE))</f>
        <v>0.67300000000000004</v>
      </c>
      <c r="T146" s="15">
        <f>IF(T145="","",VLOOKUP($E145&amp;$D$118&amp;$D$119,'CCG data'!$A:$AD,'CCG data'!M$3,FALSE))</f>
        <v>2.3E-2</v>
      </c>
      <c r="U146" s="15">
        <f>IF(T145="","",VLOOKUP($E145&amp;$D$118&amp;$D$119,'CCG data'!$A:$AD,'CCG data'!N$3,FALSE))</f>
        <v>4.4999999999999998E-2</v>
      </c>
      <c r="V146" s="15">
        <f>IF(V145="","",VLOOKUP($E145&amp;$D$118&amp;$D$119,'CCG data'!$A:$AD,'CCG data'!O$3,FALSE))</f>
        <v>3.5999999999999997E-2</v>
      </c>
      <c r="W146" s="136">
        <f>IF(V145="","",VLOOKUP($E145&amp;$D$118&amp;$D$119,'CCG data'!$A:$AD,'CCG data'!P$3,FALSE))</f>
        <v>6.2E-2</v>
      </c>
      <c r="Y146" s="165" t="str">
        <f>IFERROR(VLOOKUP($E146&amp;$D$119, Outliers!$A$4:$P$214,2,FALSE),"0")</f>
        <v>0</v>
      </c>
      <c r="Z146" s="165" t="str">
        <f>IFERROR(VLOOKUP($E146&amp;$D$119, Outliers!$A$4:$P$214,3,FALSE),"0")</f>
        <v>0</v>
      </c>
      <c r="AA146" s="165" t="str">
        <f>IFERROR(VLOOKUP($E146&amp;$D$119, Outliers!$A$4:$P$214,4,FALSE),"0")</f>
        <v>0</v>
      </c>
      <c r="AB146" s="165" t="str">
        <f>IFERROR(VLOOKUP($E146&amp;$D$119, Outliers!$A$4:$P$214,5,FALSE),"0")</f>
        <v>0</v>
      </c>
      <c r="AD146" s="78"/>
      <c r="AE146" s="151"/>
      <c r="AF146" s="78"/>
      <c r="AG146" s="78"/>
    </row>
    <row r="147" spans="2:33" s="40" customFormat="1" ht="15.75" x14ac:dyDescent="0.25">
      <c r="B147" s="149"/>
      <c r="C147" s="85"/>
      <c r="D147" s="319"/>
      <c r="E147" s="104" t="s">
        <v>393</v>
      </c>
      <c r="F147" s="394">
        <f>IF(OR(ISERROR(VLOOKUP($E147&amp;$D$118&amp;$D$119,'CCG data'!$A:$AD,'CCG data'!R$3,FALSE)),ISBLANK(VLOOKUP($E147&amp;$D$118&amp;$D$119,'CCG data'!$A:$AD,'CCG data'!R$3,FALSE))),"",VLOOKUP($E147&amp;$D$118&amp;$D$119,'CCG data'!$A:$AD,'CCG data'!R$3,FALSE))</f>
        <v>44.544938399281435</v>
      </c>
      <c r="G147" s="395"/>
      <c r="H147" s="395">
        <f>IF(OR(ISERROR(VLOOKUP($E147&amp;$D$118&amp;$D$119,'CCG data'!$A:$AD,'CCG data'!S$3,FALSE)),ISBLANK(VLOOKUP($E147&amp;$D$118&amp;$D$119,'CCG data'!$A:$AD,'CCG data'!S$3,FALSE))),"",VLOOKUP($E147&amp;$D$118&amp;$D$119,'CCG data'!$A:$AD,'CCG data'!S$3,FALSE))</f>
        <v>92.68086424606463</v>
      </c>
      <c r="I147" s="395"/>
      <c r="J147" s="395">
        <f>IF(OR(ISERROR(VLOOKUP($E147&amp;$D$118&amp;$D$119,'CCG data'!$A:$AD,'CCG data'!T$3,FALSE)),ISBLANK(VLOOKUP($E147&amp;$D$118&amp;$D$119,'CCG data'!$A:$AD,'CCG data'!T$3,FALSE))),"",VLOOKUP($E147&amp;$D$118&amp;$D$119,'CCG data'!$A:$AD,'CCG data'!T$3,FALSE))</f>
        <v>11.060346207565665</v>
      </c>
      <c r="K147" s="395"/>
      <c r="L147" s="395">
        <f>IF(OR(ISERROR(VLOOKUP($E147&amp;$D$118&amp;$D$119,'CCG data'!$A:$AD,'CCG data'!U$3,FALSE)),ISBLANK(VLOOKUP($E147&amp;$D$118&amp;$D$119,'CCG data'!$A:$AD,'CCG data'!U$3,FALSE))),"",VLOOKUP($E147&amp;$D$118&amp;$D$119,'CCG data'!$A:$AD,'CCG data'!U$3,FALSE))</f>
        <v>9.6806778160762814</v>
      </c>
      <c r="M147" s="396"/>
      <c r="N147" s="367">
        <f>IF(OR(ISERROR(VLOOKUP($E147&amp;$D$118&amp;$D$119,'CCG data'!$A:$AD,'CCG data'!G$3,FALSE)),ISBLANK(VLOOKUP($E147&amp;$D$118&amp;$D$119,'CCG data'!$A:$AD,'CCG data'!G$3,FALSE))),"",VLOOKUP($E147&amp;$D$118&amp;$D$119,'CCG data'!$A:$AD,'CCG data'!G$3,FALSE))</f>
        <v>862</v>
      </c>
      <c r="P147" s="404">
        <f>IF(OR(ISERROR(VLOOKUP($E147&amp;$D$118&amp;$D$119,'CCG data'!$A:$AD,'CCG data'!B$3,FALSE)),ISBLANK(VLOOKUP($E147&amp;$D$118&amp;$D$119,'CCG data'!$A:$AD,'CCG data'!B$3,FALSE))),"",VLOOKUP($E147&amp;$D$118&amp;$D$119,'CCG data'!$A:$AD,'CCG data'!B$3,FALSE))</f>
        <v>0.27378190255220419</v>
      </c>
      <c r="Q147" s="267"/>
      <c r="R147" s="267">
        <f>IF(OR(ISERROR(VLOOKUP($E147&amp;$D$118&amp;$D$119,'CCG data'!$A:$AD,'CCG data'!C$3,FALSE)),ISBLANK(VLOOKUP($E147&amp;$D$118&amp;$D$119,'CCG data'!$A:$AD,'CCG data'!C$3,FALSE))),"",VLOOKUP($E147&amp;$D$118&amp;$D$119,'CCG data'!$A:$AD,'CCG data'!C$3,FALSE))</f>
        <v>0.59280742459396751</v>
      </c>
      <c r="S147" s="267"/>
      <c r="T147" s="267">
        <f>IF(OR(ISERROR(VLOOKUP($E147&amp;$D$118&amp;$D$119,'CCG data'!$A:$AD,'CCG data'!D$3,FALSE)),ISBLANK(VLOOKUP($E147&amp;$D$118&amp;$D$119,'CCG data'!$A:$AD,'CCG data'!D$3,FALSE))),"",VLOOKUP($E147&amp;$D$118&amp;$D$119,'CCG data'!$A:$AD,'CCG data'!D$3,FALSE))</f>
        <v>7.0765661252900236E-2</v>
      </c>
      <c r="U147" s="267"/>
      <c r="V147" s="267">
        <f>IF(OR(ISERROR(VLOOKUP($E147&amp;$D$118&amp;$D$119,'CCG data'!$A:$AD,'CCG data'!E$3,FALSE)),ISBLANK(VLOOKUP($E147&amp;$D$118&amp;$D$119,'CCG data'!$A:$AD,'CCG data'!E$3,FALSE))),"",VLOOKUP($E147&amp;$D$118&amp;$D$119,'CCG data'!$A:$AD,'CCG data'!E$3,FALSE))</f>
        <v>6.2645011600928072E-2</v>
      </c>
      <c r="W147" s="405"/>
      <c r="X147" s="108"/>
      <c r="Y147" s="165">
        <f>IFERROR(VLOOKUP($E147&amp;$D$119, Outliers!$A$4:$P$214,2,FALSE),"0")</f>
        <v>0</v>
      </c>
      <c r="Z147" s="165">
        <f>IFERROR(VLOOKUP($E147&amp;$D$119, Outliers!$A$4:$P$214,3,FALSE),"0")</f>
        <v>0</v>
      </c>
      <c r="AA147" s="165">
        <f>IFERROR(VLOOKUP($E147&amp;$D$119, Outliers!$A$4:$P$214,4,FALSE),"0")</f>
        <v>1</v>
      </c>
      <c r="AB147" s="165">
        <f>IFERROR(VLOOKUP($E147&amp;$D$119, Outliers!$A$4:$P$214,5,FALSE),"0")</f>
        <v>0</v>
      </c>
      <c r="AD147" s="78"/>
      <c r="AE147" s="151"/>
      <c r="AF147" s="78"/>
      <c r="AG147" s="78"/>
    </row>
    <row r="148" spans="2:33" ht="15.75" x14ac:dyDescent="0.25">
      <c r="B148" s="150"/>
      <c r="D148" s="319"/>
      <c r="E148" s="103" t="s">
        <v>27</v>
      </c>
      <c r="F148" s="95">
        <f>IF(P147="","",VLOOKUP($E147&amp;$D$118&amp;$D$119,'CCG data'!$A:$AD,'CCG data'!W$3,FALSE))</f>
        <v>38.861666519769308</v>
      </c>
      <c r="G148" s="96">
        <f>IF(P147="","",VLOOKUP($E147&amp;$D$118&amp;$D$119,'CCG data'!$A:$AD,'CCG data'!X$3,FALSE))</f>
        <v>50.228210278793561</v>
      </c>
      <c r="H148" s="96">
        <f>IF(R147="","",VLOOKUP($E147&amp;$D$118&amp;$D$119,'CCG data'!$A:$AD,'CCG data'!Y$3,FALSE))</f>
        <v>84.644942550369805</v>
      </c>
      <c r="I148" s="96">
        <f>IF(R147="","",VLOOKUP($E147&amp;$D$118&amp;$D$119,'CCG data'!$A:$AD,'CCG data'!Z$3,FALSE))</f>
        <v>100.71678594175945</v>
      </c>
      <c r="J148" s="96">
        <f>IF(T147="","",VLOOKUP($E147&amp;$D$118&amp;$D$119,'CCG data'!$A:$AD,'CCG data'!AA$3,FALSE))</f>
        <v>8.2847270575527467</v>
      </c>
      <c r="K148" s="96">
        <f>IF(T147="","",VLOOKUP($E147&amp;$D$118&amp;$D$119,'CCG data'!$A:$AD,'CCG data'!AB$3,FALSE))</f>
        <v>13.835965357578583</v>
      </c>
      <c r="L148" s="96">
        <f>IF(V147="","",VLOOKUP($E147&amp;$D$118&amp;$D$119,'CCG data'!$A:$AD,'CCG data'!AC$3,FALSE))</f>
        <v>7.0986259723658192</v>
      </c>
      <c r="M148" s="96">
        <f>IF(V147="","",VLOOKUP($E147&amp;$D$118&amp;$D$119,'CCG data'!$A:$AD,'CCG data'!AD$3,FALSE))</f>
        <v>12.262729659786743</v>
      </c>
      <c r="N148" s="368"/>
      <c r="P148" s="152">
        <f>IF(P147="","",VLOOKUP($E147&amp;$D$118&amp;$D$119,'CCG data'!$A:$AD,'CCG data'!I$3,FALSE))</f>
        <v>0.245</v>
      </c>
      <c r="Q148" s="15">
        <f>IF(P147="","",VLOOKUP($E147&amp;$D$118&amp;$D$119,'CCG data'!$A:$AD,'CCG data'!J$3,FALSE))</f>
        <v>0.30499999999999999</v>
      </c>
      <c r="R148" s="15">
        <f>IF(R147="","",VLOOKUP($E147&amp;$D$118&amp;$D$119,'CCG data'!$A:$AD,'CCG data'!K$3,FALSE))</f>
        <v>0.56000000000000005</v>
      </c>
      <c r="S148" s="15">
        <f>IF(R147="","",VLOOKUP($E147&amp;$D$118&amp;$D$119,'CCG data'!$A:$AD,'CCG data'!L$3,FALSE))</f>
        <v>0.625</v>
      </c>
      <c r="T148" s="15">
        <f>IF(T147="","",VLOOKUP($E147&amp;$D$118&amp;$D$119,'CCG data'!$A:$AD,'CCG data'!M$3,FALSE))</f>
        <v>5.5E-2</v>
      </c>
      <c r="U148" s="15">
        <f>IF(T147="","",VLOOKUP($E147&amp;$D$118&amp;$D$119,'CCG data'!$A:$AD,'CCG data'!N$3,FALSE))</f>
        <v>0.09</v>
      </c>
      <c r="V148" s="15">
        <f>IF(V147="","",VLOOKUP($E147&amp;$D$118&amp;$D$119,'CCG data'!$A:$AD,'CCG data'!O$3,FALSE))</f>
        <v>4.8000000000000001E-2</v>
      </c>
      <c r="W148" s="136">
        <f>IF(V147="","",VLOOKUP($E147&amp;$D$118&amp;$D$119,'CCG data'!$A:$AD,'CCG data'!P$3,FALSE))</f>
        <v>8.1000000000000003E-2</v>
      </c>
      <c r="Y148" s="165" t="str">
        <f>IFERROR(VLOOKUP($E148&amp;$D$119, Outliers!$A$4:$P$214,2,FALSE),"0")</f>
        <v>0</v>
      </c>
      <c r="Z148" s="165" t="str">
        <f>IFERROR(VLOOKUP($E148&amp;$D$119, Outliers!$A$4:$P$214,3,FALSE),"0")</f>
        <v>0</v>
      </c>
      <c r="AA148" s="165" t="str">
        <f>IFERROR(VLOOKUP($E148&amp;$D$119, Outliers!$A$4:$P$214,4,FALSE),"0")</f>
        <v>0</v>
      </c>
      <c r="AB148" s="165" t="str">
        <f>IFERROR(VLOOKUP($E148&amp;$D$119, Outliers!$A$4:$P$214,5,FALSE),"0")</f>
        <v>0</v>
      </c>
      <c r="AD148" s="78"/>
      <c r="AE148" s="151"/>
      <c r="AF148" s="78"/>
      <c r="AG148" s="78"/>
    </row>
    <row r="149" spans="2:33" s="40" customFormat="1" ht="15.75" x14ac:dyDescent="0.25">
      <c r="B149" s="28"/>
      <c r="C149" s="109"/>
      <c r="D149" s="319"/>
      <c r="E149" s="104" t="s">
        <v>158</v>
      </c>
      <c r="F149" s="394">
        <f>IF(OR(ISERROR(VLOOKUP($E149&amp;$D$118&amp;$D$119,'CCG data'!$A:$AD,'CCG data'!R$3,FALSE)),ISBLANK(VLOOKUP($E149&amp;$D$118&amp;$D$119,'CCG data'!$A:$AD,'CCG data'!R$3,FALSE))),"",VLOOKUP($E149&amp;$D$118&amp;$D$119,'CCG data'!$A:$AD,'CCG data'!R$3,FALSE))</f>
        <v>53.333490318331691</v>
      </c>
      <c r="G149" s="395"/>
      <c r="H149" s="395">
        <f>IF(OR(ISERROR(VLOOKUP($E149&amp;$D$118&amp;$D$119,'CCG data'!$A:$AD,'CCG data'!S$3,FALSE)),ISBLANK(VLOOKUP($E149&amp;$D$118&amp;$D$119,'CCG data'!$A:$AD,'CCG data'!S$3,FALSE))),"",VLOOKUP($E149&amp;$D$118&amp;$D$119,'CCG data'!$A:$AD,'CCG data'!S$3,FALSE))</f>
        <v>102.23323857100597</v>
      </c>
      <c r="I149" s="395"/>
      <c r="J149" s="395">
        <f>IF(OR(ISERROR(VLOOKUP($E149&amp;$D$118&amp;$D$119,'CCG data'!$A:$AD,'CCG data'!T$3,FALSE)),ISBLANK(VLOOKUP($E149&amp;$D$118&amp;$D$119,'CCG data'!$A:$AD,'CCG data'!T$3,FALSE))),"",VLOOKUP($E149&amp;$D$118&amp;$D$119,'CCG data'!$A:$AD,'CCG data'!T$3,FALSE))</f>
        <v>10.149339344599772</v>
      </c>
      <c r="K149" s="395"/>
      <c r="L149" s="395">
        <f>IF(OR(ISERROR(VLOOKUP($E149&amp;$D$118&amp;$D$119,'CCG data'!$A:$AD,'CCG data'!U$3,FALSE)),ISBLANK(VLOOKUP($E149&amp;$D$118&amp;$D$119,'CCG data'!$A:$AD,'CCG data'!U$3,FALSE))),"",VLOOKUP($E149&amp;$D$118&amp;$D$119,'CCG data'!$A:$AD,'CCG data'!U$3,FALSE))</f>
        <v>5.1270005856346144</v>
      </c>
      <c r="M149" s="396"/>
      <c r="N149" s="367">
        <f>IF(OR(ISERROR(VLOOKUP($E149&amp;$D$118&amp;$D$119,'CCG data'!$A:$AD,'CCG data'!G$3,FALSE)),ISBLANK(VLOOKUP($E149&amp;$D$118&amp;$D$119,'CCG data'!$A:$AD,'CCG data'!G$3,FALSE))),"",VLOOKUP($E149&amp;$D$118&amp;$D$119,'CCG data'!$A:$AD,'CCG data'!G$3,FALSE))</f>
        <v>1152</v>
      </c>
      <c r="P149" s="404">
        <f>IF(OR(ISERROR(VLOOKUP($E149&amp;$D$118&amp;$D$119,'CCG data'!$A:$AD,'CCG data'!B$3,FALSE)),ISBLANK(VLOOKUP($E149&amp;$D$118&amp;$D$119,'CCG data'!$A:$AD,'CCG data'!B$3,FALSE))),"",VLOOKUP($E149&amp;$D$118&amp;$D$119,'CCG data'!$A:$AD,'CCG data'!B$3,FALSE))</f>
        <v>0.2951388888888889</v>
      </c>
      <c r="Q149" s="267"/>
      <c r="R149" s="267">
        <f>IF(OR(ISERROR(VLOOKUP($E149&amp;$D$118&amp;$D$119,'CCG data'!$A:$AD,'CCG data'!C$3,FALSE)),ISBLANK(VLOOKUP($E149&amp;$D$118&amp;$D$119,'CCG data'!$A:$AD,'CCG data'!C$3,FALSE))),"",VLOOKUP($E149&amp;$D$118&amp;$D$119,'CCG data'!$A:$AD,'CCG data'!C$3,FALSE))</f>
        <v>0.60590277777777779</v>
      </c>
      <c r="S149" s="267"/>
      <c r="T149" s="267">
        <f>IF(OR(ISERROR(VLOOKUP($E149&amp;$D$118&amp;$D$119,'CCG data'!$A:$AD,'CCG data'!D$3,FALSE)),ISBLANK(VLOOKUP($E149&amp;$D$118&amp;$D$119,'CCG data'!$A:$AD,'CCG data'!D$3,FALSE))),"",VLOOKUP($E149&amp;$D$118&amp;$D$119,'CCG data'!$A:$AD,'CCG data'!D$3,FALSE))</f>
        <v>6.5972222222222224E-2</v>
      </c>
      <c r="U149" s="267"/>
      <c r="V149" s="267">
        <f>IF(OR(ISERROR(VLOOKUP($E149&amp;$D$118&amp;$D$119,'CCG data'!$A:$AD,'CCG data'!E$3,FALSE)),ISBLANK(VLOOKUP($E149&amp;$D$118&amp;$D$119,'CCG data'!$A:$AD,'CCG data'!E$3,FALSE))),"",VLOOKUP($E149&amp;$D$118&amp;$D$119,'CCG data'!$A:$AD,'CCG data'!E$3,FALSE))</f>
        <v>3.2986111111111112E-2</v>
      </c>
      <c r="W149" s="405"/>
      <c r="X149" s="108"/>
      <c r="Y149" s="165">
        <f>IFERROR(VLOOKUP($E149&amp;$D$119, Outliers!$A$4:$P$214,2,FALSE),"0")</f>
        <v>0</v>
      </c>
      <c r="Z149" s="165">
        <f>IFERROR(VLOOKUP($E149&amp;$D$119, Outliers!$A$4:$P$214,3,FALSE),"0")</f>
        <v>0</v>
      </c>
      <c r="AA149" s="165">
        <f>IFERROR(VLOOKUP($E149&amp;$D$119, Outliers!$A$4:$P$214,4,FALSE),"0")</f>
        <v>1</v>
      </c>
      <c r="AB149" s="165">
        <f>IFERROR(VLOOKUP($E149&amp;$D$119, Outliers!$A$4:$P$214,5,FALSE),"0")</f>
        <v>1</v>
      </c>
      <c r="AD149" s="78"/>
      <c r="AE149" s="151"/>
      <c r="AF149" s="78"/>
      <c r="AG149" s="78"/>
    </row>
    <row r="150" spans="2:33" ht="15.75" x14ac:dyDescent="0.25">
      <c r="D150" s="319"/>
      <c r="E150" s="103" t="s">
        <v>27</v>
      </c>
      <c r="F150" s="95">
        <f>IF(P149="","",VLOOKUP($E149&amp;$D$118&amp;$D$119,'CCG data'!$A:$AD,'CCG data'!W$3,FALSE))</f>
        <v>47.664357667138638</v>
      </c>
      <c r="G150" s="96">
        <f>IF(P149="","",VLOOKUP($E149&amp;$D$118&amp;$D$119,'CCG data'!$A:$AD,'CCG data'!X$3,FALSE))</f>
        <v>59.002622969524744</v>
      </c>
      <c r="H150" s="96">
        <f>IF(R149="","",VLOOKUP($E149&amp;$D$118&amp;$D$119,'CCG data'!$A:$AD,'CCG data'!Y$3,FALSE))</f>
        <v>94.648851682806921</v>
      </c>
      <c r="I150" s="96">
        <f>IF(R149="","",VLOOKUP($E149&amp;$D$118&amp;$D$119,'CCG data'!$A:$AD,'CCG data'!Z$3,FALSE))</f>
        <v>109.81762545920502</v>
      </c>
      <c r="J150" s="96">
        <f>IF(T149="","",VLOOKUP($E149&amp;$D$118&amp;$D$119,'CCG data'!$A:$AD,'CCG data'!AA$3,FALSE))</f>
        <v>7.8674895732379042</v>
      </c>
      <c r="K150" s="96">
        <f>IF(T149="","",VLOOKUP($E149&amp;$D$118&amp;$D$119,'CCG data'!$A:$AD,'CCG data'!AB$3,FALSE))</f>
        <v>12.43118911596164</v>
      </c>
      <c r="L150" s="96">
        <f>IF(V149="","",VLOOKUP($E149&amp;$D$118&amp;$D$119,'CCG data'!$A:$AD,'CCG data'!AC$3,FALSE))</f>
        <v>3.4968503162004123</v>
      </c>
      <c r="M150" s="96">
        <f>IF(V149="","",VLOOKUP($E149&amp;$D$118&amp;$D$119,'CCG data'!$A:$AD,'CCG data'!AD$3,FALSE))</f>
        <v>6.7571508550688169</v>
      </c>
      <c r="N150" s="368"/>
      <c r="P150" s="152">
        <f>IF(P149="","",VLOOKUP($E149&amp;$D$118&amp;$D$119,'CCG data'!$A:$AD,'CCG data'!I$3,FALSE))</f>
        <v>0.27</v>
      </c>
      <c r="Q150" s="15">
        <f>IF(P149="","",VLOOKUP($E149&amp;$D$118&amp;$D$119,'CCG data'!$A:$AD,'CCG data'!J$3,FALSE))</f>
        <v>0.32200000000000001</v>
      </c>
      <c r="R150" s="15">
        <f>IF(R149="","",VLOOKUP($E149&amp;$D$118&amp;$D$119,'CCG data'!$A:$AD,'CCG data'!K$3,FALSE))</f>
        <v>0.57699999999999996</v>
      </c>
      <c r="S150" s="15">
        <f>IF(R149="","",VLOOKUP($E149&amp;$D$118&amp;$D$119,'CCG data'!$A:$AD,'CCG data'!L$3,FALSE))</f>
        <v>0.63400000000000001</v>
      </c>
      <c r="T150" s="15">
        <f>IF(T149="","",VLOOKUP($E149&amp;$D$118&amp;$D$119,'CCG data'!$A:$AD,'CCG data'!M$3,FALSE))</f>
        <v>5.2999999999999999E-2</v>
      </c>
      <c r="U150" s="15">
        <f>IF(T149="","",VLOOKUP($E149&amp;$D$118&amp;$D$119,'CCG data'!$A:$AD,'CCG data'!N$3,FALSE))</f>
        <v>8.2000000000000003E-2</v>
      </c>
      <c r="V150" s="15">
        <f>IF(V149="","",VLOOKUP($E149&amp;$D$118&amp;$D$119,'CCG data'!$A:$AD,'CCG data'!O$3,FALSE))</f>
        <v>2.4E-2</v>
      </c>
      <c r="W150" s="136">
        <f>IF(V149="","",VLOOKUP($E149&amp;$D$118&amp;$D$119,'CCG data'!$A:$AD,'CCG data'!P$3,FALSE))</f>
        <v>4.4999999999999998E-2</v>
      </c>
      <c r="Y150" s="165" t="str">
        <f>IFERROR(VLOOKUP($E150&amp;$D$119, Outliers!$A$4:$P$214,2,FALSE),"0")</f>
        <v>0</v>
      </c>
      <c r="Z150" s="165" t="str">
        <f>IFERROR(VLOOKUP($E150&amp;$D$119, Outliers!$A$4:$P$214,3,FALSE),"0")</f>
        <v>0</v>
      </c>
      <c r="AA150" s="165" t="str">
        <f>IFERROR(VLOOKUP($E150&amp;$D$119, Outliers!$A$4:$P$214,4,FALSE),"0")</f>
        <v>0</v>
      </c>
      <c r="AB150" s="165" t="str">
        <f>IFERROR(VLOOKUP($E150&amp;$D$119, Outliers!$A$4:$P$214,5,FALSE),"0")</f>
        <v>0</v>
      </c>
      <c r="AD150" s="78"/>
      <c r="AE150" s="151"/>
      <c r="AF150" s="78"/>
      <c r="AG150" s="78"/>
    </row>
    <row r="151" spans="2:33" s="40" customFormat="1" ht="15.75" x14ac:dyDescent="0.25">
      <c r="B151" s="147"/>
      <c r="D151" s="319"/>
      <c r="E151" s="104" t="s">
        <v>159</v>
      </c>
      <c r="F151" s="394">
        <f>IF(OR(ISERROR(VLOOKUP($E151&amp;$D$118&amp;$D$119,'CCG data'!$A:$AD,'CCG data'!R$3,FALSE)),ISBLANK(VLOOKUP($E151&amp;$D$118&amp;$D$119,'CCG data'!$A:$AD,'CCG data'!R$3,FALSE))),"",VLOOKUP($E151&amp;$D$118&amp;$D$119,'CCG data'!$A:$AD,'CCG data'!R$3,FALSE))</f>
        <v>51.361098651190041</v>
      </c>
      <c r="G151" s="395"/>
      <c r="H151" s="395">
        <f>IF(OR(ISERROR(VLOOKUP($E151&amp;$D$118&amp;$D$119,'CCG data'!$A:$AD,'CCG data'!S$3,FALSE)),ISBLANK(VLOOKUP($E151&amp;$D$118&amp;$D$119,'CCG data'!$A:$AD,'CCG data'!S$3,FALSE))),"",VLOOKUP($E151&amp;$D$118&amp;$D$119,'CCG data'!$A:$AD,'CCG data'!S$3,FALSE))</f>
        <v>89.577892515654028</v>
      </c>
      <c r="I151" s="395"/>
      <c r="J151" s="395">
        <f>IF(OR(ISERROR(VLOOKUP($E151&amp;$D$118&amp;$D$119,'CCG data'!$A:$AD,'CCG data'!T$3,FALSE)),ISBLANK(VLOOKUP($E151&amp;$D$118&amp;$D$119,'CCG data'!$A:$AD,'CCG data'!T$3,FALSE))),"",VLOOKUP($E151&amp;$D$118&amp;$D$119,'CCG data'!$A:$AD,'CCG data'!T$3,FALSE))</f>
        <v>6.3640264422512463</v>
      </c>
      <c r="K151" s="395"/>
      <c r="L151" s="395">
        <f>IF(OR(ISERROR(VLOOKUP($E151&amp;$D$118&amp;$D$119,'CCG data'!$A:$AD,'CCG data'!U$3,FALSE)),ISBLANK(VLOOKUP($E151&amp;$D$118&amp;$D$119,'CCG data'!$A:$AD,'CCG data'!U$3,FALSE))),"",VLOOKUP($E151&amp;$D$118&amp;$D$119,'CCG data'!$A:$AD,'CCG data'!U$3,FALSE))</f>
        <v>8.0304053887032616</v>
      </c>
      <c r="M151" s="396"/>
      <c r="N151" s="367">
        <f>IF(OR(ISERROR(VLOOKUP($E151&amp;$D$118&amp;$D$119,'CCG data'!$A:$AD,'CCG data'!G$3,FALSE)),ISBLANK(VLOOKUP($E151&amp;$D$118&amp;$D$119,'CCG data'!$A:$AD,'CCG data'!G$3,FALSE))),"",VLOOKUP($E151&amp;$D$118&amp;$D$119,'CCG data'!$A:$AD,'CCG data'!G$3,FALSE))</f>
        <v>1784</v>
      </c>
      <c r="P151" s="404">
        <f>IF(OR(ISERROR(VLOOKUP($E151&amp;$D$118&amp;$D$119,'CCG data'!$A:$AD,'CCG data'!B$3,FALSE)),ISBLANK(VLOOKUP($E151&amp;$D$118&amp;$D$119,'CCG data'!$A:$AD,'CCG data'!B$3,FALSE))),"",VLOOKUP($E151&amp;$D$118&amp;$D$119,'CCG data'!$A:$AD,'CCG data'!B$3,FALSE))</f>
        <v>0.32343049327354262</v>
      </c>
      <c r="Q151" s="267"/>
      <c r="R151" s="267">
        <f>IF(OR(ISERROR(VLOOKUP($E151&amp;$D$118&amp;$D$119,'CCG data'!$A:$AD,'CCG data'!C$3,FALSE)),ISBLANK(VLOOKUP($E151&amp;$D$118&amp;$D$119,'CCG data'!$A:$AD,'CCG data'!C$3,FALSE))),"",VLOOKUP($E151&amp;$D$118&amp;$D$119,'CCG data'!$A:$AD,'CCG data'!C$3,FALSE))</f>
        <v>0.58352017937219736</v>
      </c>
      <c r="S151" s="267"/>
      <c r="T151" s="267">
        <f>IF(OR(ISERROR(VLOOKUP($E151&amp;$D$118&amp;$D$119,'CCG data'!$A:$AD,'CCG data'!D$3,FALSE)),ISBLANK(VLOOKUP($E151&amp;$D$118&amp;$D$119,'CCG data'!$A:$AD,'CCG data'!D$3,FALSE))),"",VLOOKUP($E151&amp;$D$118&amp;$D$119,'CCG data'!$A:$AD,'CCG data'!D$3,FALSE))</f>
        <v>4.0919282511210762E-2</v>
      </c>
      <c r="U151" s="267"/>
      <c r="V151" s="267">
        <f>IF(OR(ISERROR(VLOOKUP($E151&amp;$D$118&amp;$D$119,'CCG data'!$A:$AD,'CCG data'!E$3,FALSE)),ISBLANK(VLOOKUP($E151&amp;$D$118&amp;$D$119,'CCG data'!$A:$AD,'CCG data'!E$3,FALSE))),"",VLOOKUP($E151&amp;$D$118&amp;$D$119,'CCG data'!$A:$AD,'CCG data'!E$3,FALSE))</f>
        <v>5.2130044843049325E-2</v>
      </c>
      <c r="W151" s="405"/>
      <c r="X151" s="108"/>
      <c r="Y151" s="165">
        <f>IFERROR(VLOOKUP($E151&amp;$D$119, Outliers!$A$4:$P$214,2,FALSE),"0")</f>
        <v>0</v>
      </c>
      <c r="Z151" s="165">
        <f>IFERROR(VLOOKUP($E151&amp;$D$119, Outliers!$A$4:$P$214,3,FALSE),"0")</f>
        <v>0</v>
      </c>
      <c r="AA151" s="165">
        <f>IFERROR(VLOOKUP($E151&amp;$D$119, Outliers!$A$4:$P$214,4,FALSE),"0")</f>
        <v>0</v>
      </c>
      <c r="AB151" s="165">
        <f>IFERROR(VLOOKUP($E151&amp;$D$119, Outliers!$A$4:$P$214,5,FALSE),"0")</f>
        <v>1</v>
      </c>
      <c r="AD151" s="78"/>
      <c r="AE151" s="151"/>
      <c r="AF151" s="78"/>
      <c r="AG151" s="78"/>
    </row>
    <row r="152" spans="2:33" ht="15.75" x14ac:dyDescent="0.25">
      <c r="D152" s="319"/>
      <c r="E152" s="103" t="s">
        <v>27</v>
      </c>
      <c r="F152" s="95">
        <f>IF(P151="","",VLOOKUP($E151&amp;$D$118&amp;$D$119,'CCG data'!$A:$AD,'CCG data'!W$3,FALSE))</f>
        <v>47.170245244014396</v>
      </c>
      <c r="G152" s="96">
        <f>IF(P151="","",VLOOKUP($E151&amp;$D$118&amp;$D$119,'CCG data'!$A:$AD,'CCG data'!X$3,FALSE))</f>
        <v>55.551952058365686</v>
      </c>
      <c r="H152" s="96">
        <f>IF(R151="","",VLOOKUP($E151&amp;$D$118&amp;$D$119,'CCG data'!$A:$AD,'CCG data'!Y$3,FALSE))</f>
        <v>84.136230710238721</v>
      </c>
      <c r="I152" s="96">
        <f>IF(R151="","",VLOOKUP($E151&amp;$D$118&amp;$D$119,'CCG data'!$A:$AD,'CCG data'!Z$3,FALSE))</f>
        <v>95.019554321069336</v>
      </c>
      <c r="J152" s="96">
        <f>IF(T151="","",VLOOKUP($E151&amp;$D$118&amp;$D$119,'CCG data'!$A:$AD,'CCG data'!AA$3,FALSE))</f>
        <v>4.9041146492995598</v>
      </c>
      <c r="K152" s="96">
        <f>IF(T151="","",VLOOKUP($E151&amp;$D$118&amp;$D$119,'CCG data'!$A:$AD,'CCG data'!AB$3,FALSE))</f>
        <v>7.8239382352029327</v>
      </c>
      <c r="L152" s="96">
        <f>IF(V151="","",VLOOKUP($E151&amp;$D$118&amp;$D$119,'CCG data'!$A:$AD,'CCG data'!AC$3,FALSE))</f>
        <v>6.3982854631743766</v>
      </c>
      <c r="M152" s="96">
        <f>IF(V151="","",VLOOKUP($E151&amp;$D$118&amp;$D$119,'CCG data'!$A:$AD,'CCG data'!AD$3,FALSE))</f>
        <v>9.6625253142321466</v>
      </c>
      <c r="N152" s="368"/>
      <c r="P152" s="152">
        <f>IF(P151="","",VLOOKUP($E151&amp;$D$118&amp;$D$119,'CCG data'!$A:$AD,'CCG data'!I$3,FALSE))</f>
        <v>0.30199999999999999</v>
      </c>
      <c r="Q152" s="15">
        <f>IF(P151="","",VLOOKUP($E151&amp;$D$118&amp;$D$119,'CCG data'!$A:$AD,'CCG data'!J$3,FALSE))</f>
        <v>0.34499999999999997</v>
      </c>
      <c r="R152" s="15">
        <f>IF(R151="","",VLOOKUP($E151&amp;$D$118&amp;$D$119,'CCG data'!$A:$AD,'CCG data'!K$3,FALSE))</f>
        <v>0.56000000000000005</v>
      </c>
      <c r="S152" s="15">
        <f>IF(R151="","",VLOOKUP($E151&amp;$D$118&amp;$D$119,'CCG data'!$A:$AD,'CCG data'!L$3,FALSE))</f>
        <v>0.60599999999999998</v>
      </c>
      <c r="T152" s="15">
        <f>IF(T151="","",VLOOKUP($E151&amp;$D$118&amp;$D$119,'CCG data'!$A:$AD,'CCG data'!M$3,FALSE))</f>
        <v>3.3000000000000002E-2</v>
      </c>
      <c r="U152" s="15">
        <f>IF(T151="","",VLOOKUP($E151&amp;$D$118&amp;$D$119,'CCG data'!$A:$AD,'CCG data'!N$3,FALSE))</f>
        <v>5.0999999999999997E-2</v>
      </c>
      <c r="V152" s="15">
        <f>IF(V151="","",VLOOKUP($E151&amp;$D$118&amp;$D$119,'CCG data'!$A:$AD,'CCG data'!O$3,FALSE))</f>
        <v>4.2999999999999997E-2</v>
      </c>
      <c r="W152" s="136">
        <f>IF(V151="","",VLOOKUP($E151&amp;$D$118&amp;$D$119,'CCG data'!$A:$AD,'CCG data'!P$3,FALSE))</f>
        <v>6.3E-2</v>
      </c>
      <c r="Y152" s="165" t="str">
        <f>IFERROR(VLOOKUP($E152&amp;$D$119, Outliers!$A$4:$P$214,2,FALSE),"0")</f>
        <v>0</v>
      </c>
      <c r="Z152" s="165" t="str">
        <f>IFERROR(VLOOKUP($E152&amp;$D$119, Outliers!$A$4:$P$214,3,FALSE),"0")</f>
        <v>0</v>
      </c>
      <c r="AA152" s="165" t="str">
        <f>IFERROR(VLOOKUP($E152&amp;$D$119, Outliers!$A$4:$P$214,4,FALSE),"0")</f>
        <v>0</v>
      </c>
      <c r="AB152" s="165" t="str">
        <f>IFERROR(VLOOKUP($E152&amp;$D$119, Outliers!$A$4:$P$214,5,FALSE),"0")</f>
        <v>0</v>
      </c>
      <c r="AD152" s="78"/>
      <c r="AE152" s="151"/>
      <c r="AF152" s="78"/>
      <c r="AG152" s="78"/>
    </row>
    <row r="153" spans="2:33" s="40" customFormat="1" ht="15.75" x14ac:dyDescent="0.25">
      <c r="B153" s="147"/>
      <c r="D153" s="319"/>
      <c r="E153" s="104" t="s">
        <v>394</v>
      </c>
      <c r="F153" s="394">
        <f>IF(OR(ISERROR(VLOOKUP($E153&amp;$D$118&amp;$D$119,'CCG data'!$A:$AD,'CCG data'!R$3,FALSE)),ISBLANK(VLOOKUP($E153&amp;$D$118&amp;$D$119,'CCG data'!$A:$AD,'CCG data'!R$3,FALSE))),"",VLOOKUP($E153&amp;$D$118&amp;$D$119,'CCG data'!$A:$AD,'CCG data'!R$3,FALSE))</f>
        <v>51.848742475226594</v>
      </c>
      <c r="G153" s="395"/>
      <c r="H153" s="395">
        <f>IF(OR(ISERROR(VLOOKUP($E153&amp;$D$118&amp;$D$119,'CCG data'!$A:$AD,'CCG data'!S$3,FALSE)),ISBLANK(VLOOKUP($E153&amp;$D$118&amp;$D$119,'CCG data'!$A:$AD,'CCG data'!S$3,FALSE))),"",VLOOKUP($E153&amp;$D$118&amp;$D$119,'CCG data'!$A:$AD,'CCG data'!S$3,FALSE))</f>
        <v>93.433665396106562</v>
      </c>
      <c r="I153" s="395"/>
      <c r="J153" s="395">
        <f>IF(OR(ISERROR(VLOOKUP($E153&amp;$D$118&amp;$D$119,'CCG data'!$A:$AD,'CCG data'!T$3,FALSE)),ISBLANK(VLOOKUP($E153&amp;$D$118&amp;$D$119,'CCG data'!$A:$AD,'CCG data'!T$3,FALSE))),"",VLOOKUP($E153&amp;$D$118&amp;$D$119,'CCG data'!$A:$AD,'CCG data'!T$3,FALSE))</f>
        <v>6.6643658120818587</v>
      </c>
      <c r="K153" s="395"/>
      <c r="L153" s="395">
        <f>IF(OR(ISERROR(VLOOKUP($E153&amp;$D$118&amp;$D$119,'CCG data'!$A:$AD,'CCG data'!U$3,FALSE)),ISBLANK(VLOOKUP($E153&amp;$D$118&amp;$D$119,'CCG data'!$A:$AD,'CCG data'!U$3,FALSE))),"",VLOOKUP($E153&amp;$D$118&amp;$D$119,'CCG data'!$A:$AD,'CCG data'!U$3,FALSE))</f>
        <v>19.264157999189145</v>
      </c>
      <c r="M153" s="396"/>
      <c r="N153" s="367">
        <f>IF(OR(ISERROR(VLOOKUP($E153&amp;$D$118&amp;$D$119,'CCG data'!$A:$AD,'CCG data'!G$3,FALSE)),ISBLANK(VLOOKUP($E153&amp;$D$118&amp;$D$119,'CCG data'!$A:$AD,'CCG data'!G$3,FALSE))),"",VLOOKUP($E153&amp;$D$118&amp;$D$119,'CCG data'!$A:$AD,'CCG data'!G$3,FALSE))</f>
        <v>891</v>
      </c>
      <c r="P153" s="404">
        <f>IF(OR(ISERROR(VLOOKUP($E153&amp;$D$118&amp;$D$119,'CCG data'!$A:$AD,'CCG data'!B$3,FALSE)),ISBLANK(VLOOKUP($E153&amp;$D$118&amp;$D$119,'CCG data'!$A:$AD,'CCG data'!B$3,FALSE))),"",VLOOKUP($E153&amp;$D$118&amp;$D$119,'CCG data'!$A:$AD,'CCG data'!B$3,FALSE))</f>
        <v>0.28619528619528617</v>
      </c>
      <c r="Q153" s="267"/>
      <c r="R153" s="267">
        <f>IF(OR(ISERROR(VLOOKUP($E153&amp;$D$118&amp;$D$119,'CCG data'!$A:$AD,'CCG data'!C$3,FALSE)),ISBLANK(VLOOKUP($E153&amp;$D$118&amp;$D$119,'CCG data'!$A:$AD,'CCG data'!C$3,FALSE))),"",VLOOKUP($E153&amp;$D$118&amp;$D$119,'CCG data'!$A:$AD,'CCG data'!C$3,FALSE))</f>
        <v>0.5544332210998878</v>
      </c>
      <c r="S153" s="267"/>
      <c r="T153" s="267">
        <f>IF(OR(ISERROR(VLOOKUP($E153&amp;$D$118&amp;$D$119,'CCG data'!$A:$AD,'CCG data'!D$3,FALSE)),ISBLANK(VLOOKUP($E153&amp;$D$118&amp;$D$119,'CCG data'!$A:$AD,'CCG data'!D$3,FALSE))),"",VLOOKUP($E153&amp;$D$118&amp;$D$119,'CCG data'!$A:$AD,'CCG data'!D$3,FALSE))</f>
        <v>3.8159371492704826E-2</v>
      </c>
      <c r="U153" s="267"/>
      <c r="V153" s="267">
        <f>IF(OR(ISERROR(VLOOKUP($E153&amp;$D$118&amp;$D$119,'CCG data'!$A:$AD,'CCG data'!E$3,FALSE)),ISBLANK(VLOOKUP($E153&amp;$D$118&amp;$D$119,'CCG data'!$A:$AD,'CCG data'!E$3,FALSE))),"",VLOOKUP($E153&amp;$D$118&amp;$D$119,'CCG data'!$A:$AD,'CCG data'!E$3,FALSE))</f>
        <v>0.12121212121212122</v>
      </c>
      <c r="W153" s="405"/>
      <c r="X153" s="108"/>
      <c r="Y153" s="165">
        <f>IFERROR(VLOOKUP($E153&amp;$D$119, Outliers!$A$4:$P$214,2,FALSE),"0")</f>
        <v>0</v>
      </c>
      <c r="Z153" s="165">
        <f>IFERROR(VLOOKUP($E153&amp;$D$119, Outliers!$A$4:$P$214,3,FALSE),"0")</f>
        <v>0</v>
      </c>
      <c r="AA153" s="165">
        <f>IFERROR(VLOOKUP($E153&amp;$D$119, Outliers!$A$4:$P$214,4,FALSE),"0")</f>
        <v>0</v>
      </c>
      <c r="AB153" s="165">
        <f>IFERROR(VLOOKUP($E153&amp;$D$119, Outliers!$A$4:$P$214,5,FALSE),"0")</f>
        <v>1</v>
      </c>
      <c r="AD153" s="78"/>
      <c r="AE153" s="151"/>
      <c r="AF153" s="78"/>
      <c r="AG153" s="78"/>
    </row>
    <row r="154" spans="2:33" ht="15.75" x14ac:dyDescent="0.25">
      <c r="D154" s="319"/>
      <c r="E154" s="103" t="s">
        <v>27</v>
      </c>
      <c r="F154" s="95">
        <f>IF(P153="","",VLOOKUP($E153&amp;$D$118&amp;$D$119,'CCG data'!$A:$AD,'CCG data'!W$3,FALSE))</f>
        <v>45.484829843186361</v>
      </c>
      <c r="G154" s="96">
        <f>IF(P153="","",VLOOKUP($E153&amp;$D$118&amp;$D$119,'CCG data'!$A:$AD,'CCG data'!X$3,FALSE))</f>
        <v>58.212655107266826</v>
      </c>
      <c r="H154" s="96">
        <f>IF(R153="","",VLOOKUP($E153&amp;$D$118&amp;$D$119,'CCG data'!$A:$AD,'CCG data'!Y$3,FALSE))</f>
        <v>85.194257878341716</v>
      </c>
      <c r="I154" s="96">
        <f>IF(R153="","",VLOOKUP($E153&amp;$D$118&amp;$D$119,'CCG data'!$A:$AD,'CCG data'!Z$3,FALSE))</f>
        <v>101.67307291387141</v>
      </c>
      <c r="J154" s="96">
        <f>IF(T153="","",VLOOKUP($E153&amp;$D$118&amp;$D$119,'CCG data'!$A:$AD,'CCG data'!AA$3,FALSE))</f>
        <v>4.424224369099333</v>
      </c>
      <c r="K154" s="96">
        <f>IF(T153="","",VLOOKUP($E153&amp;$D$118&amp;$D$119,'CCG data'!$A:$AD,'CCG data'!AB$3,FALSE))</f>
        <v>8.9045072550643845</v>
      </c>
      <c r="L154" s="96">
        <f>IF(V153="","",VLOOKUP($E153&amp;$D$118&amp;$D$119,'CCG data'!$A:$AD,'CCG data'!AC$3,FALSE))</f>
        <v>15.630916842384989</v>
      </c>
      <c r="M154" s="96">
        <f>IF(V153="","",VLOOKUP($E153&amp;$D$118&amp;$D$119,'CCG data'!$A:$AD,'CCG data'!AD$3,FALSE))</f>
        <v>22.897399155993302</v>
      </c>
      <c r="N154" s="368"/>
      <c r="P154" s="152">
        <f>IF(P153="","",VLOOKUP($E153&amp;$D$118&amp;$D$119,'CCG data'!$A:$AD,'CCG data'!I$3,FALSE))</f>
        <v>0.25700000000000001</v>
      </c>
      <c r="Q154" s="15">
        <f>IF(P153="","",VLOOKUP($E153&amp;$D$118&amp;$D$119,'CCG data'!$A:$AD,'CCG data'!J$3,FALSE))</f>
        <v>0.317</v>
      </c>
      <c r="R154" s="15">
        <f>IF(R153="","",VLOOKUP($E153&amp;$D$118&amp;$D$119,'CCG data'!$A:$AD,'CCG data'!K$3,FALSE))</f>
        <v>0.52200000000000002</v>
      </c>
      <c r="S154" s="15">
        <f>IF(R153="","",VLOOKUP($E153&amp;$D$118&amp;$D$119,'CCG data'!$A:$AD,'CCG data'!L$3,FALSE))</f>
        <v>0.58699999999999997</v>
      </c>
      <c r="T154" s="15">
        <f>IF(T153="","",VLOOKUP($E153&amp;$D$118&amp;$D$119,'CCG data'!$A:$AD,'CCG data'!M$3,FALSE))</f>
        <v>2.7E-2</v>
      </c>
      <c r="U154" s="15">
        <f>IF(T153="","",VLOOKUP($E153&amp;$D$118&amp;$D$119,'CCG data'!$A:$AD,'CCG data'!N$3,FALSE))</f>
        <v>5.2999999999999999E-2</v>
      </c>
      <c r="V154" s="15">
        <f>IF(V153="","",VLOOKUP($E153&amp;$D$118&amp;$D$119,'CCG data'!$A:$AD,'CCG data'!O$3,FALSE))</f>
        <v>0.10100000000000001</v>
      </c>
      <c r="W154" s="136">
        <f>IF(V153="","",VLOOKUP($E153&amp;$D$118&amp;$D$119,'CCG data'!$A:$AD,'CCG data'!P$3,FALSE))</f>
        <v>0.14399999999999999</v>
      </c>
      <c r="Y154" s="165" t="str">
        <f>IFERROR(VLOOKUP($E154&amp;$D$119, Outliers!$A$4:$P$214,2,FALSE),"0")</f>
        <v>0</v>
      </c>
      <c r="Z154" s="165" t="str">
        <f>IFERROR(VLOOKUP($E154&amp;$D$119, Outliers!$A$4:$P$214,3,FALSE),"0")</f>
        <v>0</v>
      </c>
      <c r="AA154" s="165" t="str">
        <f>IFERROR(VLOOKUP($E154&amp;$D$119, Outliers!$A$4:$P$214,4,FALSE),"0")</f>
        <v>0</v>
      </c>
      <c r="AB154" s="165" t="str">
        <f>IFERROR(VLOOKUP($E154&amp;$D$119, Outliers!$A$4:$P$214,5,FALSE),"0")</f>
        <v>0</v>
      </c>
      <c r="AD154" s="78"/>
      <c r="AE154" s="151"/>
      <c r="AF154" s="78"/>
      <c r="AG154" s="78"/>
    </row>
    <row r="155" spans="2:33" s="40" customFormat="1" ht="15.75" x14ac:dyDescent="0.25">
      <c r="B155" s="147"/>
      <c r="D155" s="319"/>
      <c r="E155" s="104" t="s">
        <v>160</v>
      </c>
      <c r="F155" s="394">
        <f>IF(OR(ISERROR(VLOOKUP($E155&amp;$D$118&amp;$D$119,'CCG data'!$A:$AD,'CCG data'!R$3,FALSE)),ISBLANK(VLOOKUP($E155&amp;$D$118&amp;$D$119,'CCG data'!$A:$AD,'CCG data'!R$3,FALSE))),"",VLOOKUP($E155&amp;$D$118&amp;$D$119,'CCG data'!$A:$AD,'CCG data'!R$3,FALSE))</f>
        <v>32.762615055297374</v>
      </c>
      <c r="G155" s="395"/>
      <c r="H155" s="395">
        <f>IF(OR(ISERROR(VLOOKUP($E155&amp;$D$118&amp;$D$119,'CCG data'!$A:$AD,'CCG data'!S$3,FALSE)),ISBLANK(VLOOKUP($E155&amp;$D$118&amp;$D$119,'CCG data'!$A:$AD,'CCG data'!S$3,FALSE))),"",VLOOKUP($E155&amp;$D$118&amp;$D$119,'CCG data'!$A:$AD,'CCG data'!S$3,FALSE))</f>
        <v>85.550568531048015</v>
      </c>
      <c r="I155" s="395"/>
      <c r="J155" s="395">
        <f>IF(OR(ISERROR(VLOOKUP($E155&amp;$D$118&amp;$D$119,'CCG data'!$A:$AD,'CCG data'!T$3,FALSE)),ISBLANK(VLOOKUP($E155&amp;$D$118&amp;$D$119,'CCG data'!$A:$AD,'CCG data'!T$3,FALSE))),"",VLOOKUP($E155&amp;$D$118&amp;$D$119,'CCG data'!$A:$AD,'CCG data'!T$3,FALSE))</f>
        <v>8.1689699672528793</v>
      </c>
      <c r="K155" s="395"/>
      <c r="L155" s="395">
        <f>IF(OR(ISERROR(VLOOKUP($E155&amp;$D$118&amp;$D$119,'CCG data'!$A:$AD,'CCG data'!U$3,FALSE)),ISBLANK(VLOOKUP($E155&amp;$D$118&amp;$D$119,'CCG data'!$A:$AD,'CCG data'!U$3,FALSE))),"",VLOOKUP($E155&amp;$D$118&amp;$D$119,'CCG data'!$A:$AD,'CCG data'!U$3,FALSE))</f>
        <v>3.753306980812138</v>
      </c>
      <c r="M155" s="396"/>
      <c r="N155" s="367">
        <f>IF(OR(ISERROR(VLOOKUP($E155&amp;$D$118&amp;$D$119,'CCG data'!$A:$AD,'CCG data'!G$3,FALSE)),ISBLANK(VLOOKUP($E155&amp;$D$118&amp;$D$119,'CCG data'!$A:$AD,'CCG data'!G$3,FALSE))),"",VLOOKUP($E155&amp;$D$118&amp;$D$119,'CCG data'!$A:$AD,'CCG data'!G$3,FALSE))</f>
        <v>233</v>
      </c>
      <c r="P155" s="404">
        <f>IF(OR(ISERROR(VLOOKUP($E155&amp;$D$118&amp;$D$119,'CCG data'!$A:$AD,'CCG data'!B$3,FALSE)),ISBLANK(VLOOKUP($E155&amp;$D$118&amp;$D$119,'CCG data'!$A:$AD,'CCG data'!B$3,FALSE))),"",VLOOKUP($E155&amp;$D$118&amp;$D$119,'CCG data'!$A:$AD,'CCG data'!B$3,FALSE))</f>
        <v>0.21888412017167383</v>
      </c>
      <c r="Q155" s="267"/>
      <c r="R155" s="267">
        <f>IF(OR(ISERROR(VLOOKUP($E155&amp;$D$118&amp;$D$119,'CCG data'!$A:$AD,'CCG data'!C$3,FALSE)),ISBLANK(VLOOKUP($E155&amp;$D$118&amp;$D$119,'CCG data'!$A:$AD,'CCG data'!C$3,FALSE))),"",VLOOKUP($E155&amp;$D$118&amp;$D$119,'CCG data'!$A:$AD,'CCG data'!C$3,FALSE))</f>
        <v>0.69098712446351929</v>
      </c>
      <c r="S155" s="267"/>
      <c r="T155" s="267">
        <f>IF(OR(ISERROR(VLOOKUP($E155&amp;$D$118&amp;$D$119,'CCG data'!$A:$AD,'CCG data'!D$3,FALSE)),ISBLANK(VLOOKUP($E155&amp;$D$118&amp;$D$119,'CCG data'!$A:$AD,'CCG data'!D$3,FALSE))),"",VLOOKUP($E155&amp;$D$118&amp;$D$119,'CCG data'!$A:$AD,'CCG data'!D$3,FALSE))</f>
        <v>6.0085836909871244E-2</v>
      </c>
      <c r="U155" s="267"/>
      <c r="V155" s="267">
        <f>IF(OR(ISERROR(VLOOKUP($E155&amp;$D$118&amp;$D$119,'CCG data'!$A:$AD,'CCG data'!E$3,FALSE)),ISBLANK(VLOOKUP($E155&amp;$D$118&amp;$D$119,'CCG data'!$A:$AD,'CCG data'!E$3,FALSE))),"",VLOOKUP($E155&amp;$D$118&amp;$D$119,'CCG data'!$A:$AD,'CCG data'!E$3,FALSE))</f>
        <v>3.0042918454935622E-2</v>
      </c>
      <c r="W155" s="405"/>
      <c r="X155" s="108"/>
      <c r="Y155" s="165">
        <f>IFERROR(VLOOKUP($E155&amp;$D$119, Outliers!$A$4:$P$214,2,FALSE),"0")</f>
        <v>1</v>
      </c>
      <c r="Z155" s="165">
        <f>IFERROR(VLOOKUP($E155&amp;$D$119, Outliers!$A$4:$P$214,3,FALSE),"0")</f>
        <v>0</v>
      </c>
      <c r="AA155" s="165">
        <f>IFERROR(VLOOKUP($E155&amp;$D$119, Outliers!$A$4:$P$214,4,FALSE),"0")</f>
        <v>0</v>
      </c>
      <c r="AB155" s="165">
        <f>IFERROR(VLOOKUP($E155&amp;$D$119, Outliers!$A$4:$P$214,5,FALSE),"0")</f>
        <v>1</v>
      </c>
      <c r="AD155" s="78"/>
      <c r="AE155" s="151"/>
      <c r="AF155" s="78"/>
      <c r="AG155" s="78"/>
    </row>
    <row r="156" spans="2:33" ht="15.75" x14ac:dyDescent="0.25">
      <c r="D156" s="319"/>
      <c r="E156" s="103" t="s">
        <v>27</v>
      </c>
      <c r="F156" s="95">
        <f>IF(P155="","",VLOOKUP($E155&amp;$D$118&amp;$D$119,'CCG data'!$A:$AD,'CCG data'!W$3,FALSE))</f>
        <v>23.770754932225984</v>
      </c>
      <c r="G156" s="96">
        <f>IF(P155="","",VLOOKUP($E155&amp;$D$118&amp;$D$119,'CCG data'!$A:$AD,'CCG data'!X$3,FALSE))</f>
        <v>41.754475178368764</v>
      </c>
      <c r="H156" s="96">
        <f>IF(R155="","",VLOOKUP($E155&amp;$D$118&amp;$D$119,'CCG data'!$A:$AD,'CCG data'!Y$3,FALSE))</f>
        <v>72.335603040525925</v>
      </c>
      <c r="I156" s="96">
        <f>IF(R155="","",VLOOKUP($E155&amp;$D$118&amp;$D$119,'CCG data'!$A:$AD,'CCG data'!Z$3,FALSE))</f>
        <v>98.765534021570105</v>
      </c>
      <c r="J156" s="96">
        <f>IF(T155="","",VLOOKUP($E155&amp;$D$118&amp;$D$119,'CCG data'!$A:$AD,'CCG data'!AA$3,FALSE))</f>
        <v>3.8898018124100089</v>
      </c>
      <c r="K156" s="96">
        <f>IF(T155="","",VLOOKUP($E155&amp;$D$118&amp;$D$119,'CCG data'!$A:$AD,'CCG data'!AB$3,FALSE))</f>
        <v>12.448138122095749</v>
      </c>
      <c r="L156" s="96">
        <f>IF(V155="","",VLOOKUP($E155&amp;$D$118&amp;$D$119,'CCG data'!$A:$AD,'CCG data'!AC$3,FALSE))</f>
        <v>0.9728182585248919</v>
      </c>
      <c r="M156" s="96">
        <f>IF(V155="","",VLOOKUP($E155&amp;$D$118&amp;$D$119,'CCG data'!$A:$AD,'CCG data'!AD$3,FALSE))</f>
        <v>6.5337957030993845</v>
      </c>
      <c r="N156" s="368"/>
      <c r="P156" s="152">
        <f>IF(P155="","",VLOOKUP($E155&amp;$D$118&amp;$D$119,'CCG data'!$A:$AD,'CCG data'!I$3,FALSE))</f>
        <v>0.17100000000000001</v>
      </c>
      <c r="Q156" s="15">
        <f>IF(P155="","",VLOOKUP($E155&amp;$D$118&amp;$D$119,'CCG data'!$A:$AD,'CCG data'!J$3,FALSE))</f>
        <v>0.27600000000000002</v>
      </c>
      <c r="R156" s="15">
        <f>IF(R155="","",VLOOKUP($E155&amp;$D$118&amp;$D$119,'CCG data'!$A:$AD,'CCG data'!K$3,FALSE))</f>
        <v>0.629</v>
      </c>
      <c r="S156" s="15">
        <f>IF(R155="","",VLOOKUP($E155&amp;$D$118&amp;$D$119,'CCG data'!$A:$AD,'CCG data'!L$3,FALSE))</f>
        <v>0.747</v>
      </c>
      <c r="T156" s="15">
        <f>IF(T155="","",VLOOKUP($E155&amp;$D$118&amp;$D$119,'CCG data'!$A:$AD,'CCG data'!M$3,FALSE))</f>
        <v>3.5999999999999997E-2</v>
      </c>
      <c r="U156" s="15">
        <f>IF(T155="","",VLOOKUP($E155&amp;$D$118&amp;$D$119,'CCG data'!$A:$AD,'CCG data'!N$3,FALSE))</f>
        <v>9.8000000000000004E-2</v>
      </c>
      <c r="V156" s="15">
        <f>IF(V155="","",VLOOKUP($E155&amp;$D$118&amp;$D$119,'CCG data'!$A:$AD,'CCG data'!O$3,FALSE))</f>
        <v>1.4999999999999999E-2</v>
      </c>
      <c r="W156" s="136">
        <f>IF(V155="","",VLOOKUP($E155&amp;$D$118&amp;$D$119,'CCG data'!$A:$AD,'CCG data'!P$3,FALSE))</f>
        <v>6.0999999999999999E-2</v>
      </c>
      <c r="Y156" s="165" t="str">
        <f>IFERROR(VLOOKUP($E156&amp;$D$119, Outliers!$A$4:$P$214,2,FALSE),"0")</f>
        <v>0</v>
      </c>
      <c r="Z156" s="165" t="str">
        <f>IFERROR(VLOOKUP($E156&amp;$D$119, Outliers!$A$4:$P$214,3,FALSE),"0")</f>
        <v>0</v>
      </c>
      <c r="AA156" s="165" t="str">
        <f>IFERROR(VLOOKUP($E156&amp;$D$119, Outliers!$A$4:$P$214,4,FALSE),"0")</f>
        <v>0</v>
      </c>
      <c r="AB156" s="165" t="str">
        <f>IFERROR(VLOOKUP($E156&amp;$D$119, Outliers!$A$4:$P$214,5,FALSE),"0")</f>
        <v>0</v>
      </c>
      <c r="AD156" s="78"/>
      <c r="AE156" s="151"/>
      <c r="AF156" s="78"/>
      <c r="AG156" s="78"/>
    </row>
    <row r="157" spans="2:33" s="40" customFormat="1" ht="15.75" x14ac:dyDescent="0.25">
      <c r="B157" s="147"/>
      <c r="D157" s="319"/>
      <c r="E157" s="104" t="s">
        <v>161</v>
      </c>
      <c r="F157" s="394">
        <f>IF(OR(ISERROR(VLOOKUP($E157&amp;$D$118&amp;$D$119,'CCG data'!$A:$AD,'CCG data'!R$3,FALSE)),ISBLANK(VLOOKUP($E157&amp;$D$118&amp;$D$119,'CCG data'!$A:$AD,'CCG data'!R$3,FALSE))),"",VLOOKUP($E157&amp;$D$118&amp;$D$119,'CCG data'!$A:$AD,'CCG data'!R$3,FALSE))</f>
        <v>46.702094614721382</v>
      </c>
      <c r="G157" s="395"/>
      <c r="H157" s="395">
        <f>IF(OR(ISERROR(VLOOKUP($E157&amp;$D$118&amp;$D$119,'CCG data'!$A:$AD,'CCG data'!S$3,FALSE)),ISBLANK(VLOOKUP($E157&amp;$D$118&amp;$D$119,'CCG data'!$A:$AD,'CCG data'!S$3,FALSE))),"",VLOOKUP($E157&amp;$D$118&amp;$D$119,'CCG data'!$A:$AD,'CCG data'!S$3,FALSE))</f>
        <v>90.576678063835445</v>
      </c>
      <c r="I157" s="395"/>
      <c r="J157" s="395">
        <f>IF(OR(ISERROR(VLOOKUP($E157&amp;$D$118&amp;$D$119,'CCG data'!$A:$AD,'CCG data'!T$3,FALSE)),ISBLANK(VLOOKUP($E157&amp;$D$118&amp;$D$119,'CCG data'!$A:$AD,'CCG data'!T$3,FALSE))),"",VLOOKUP($E157&amp;$D$118&amp;$D$119,'CCG data'!$A:$AD,'CCG data'!T$3,FALSE))</f>
        <v>7.7750899039055614</v>
      </c>
      <c r="K157" s="395"/>
      <c r="L157" s="395">
        <f>IF(OR(ISERROR(VLOOKUP($E157&amp;$D$118&amp;$D$119,'CCG data'!$A:$AD,'CCG data'!U$3,FALSE)),ISBLANK(VLOOKUP($E157&amp;$D$118&amp;$D$119,'CCG data'!$A:$AD,'CCG data'!U$3,FALSE))),"",VLOOKUP($E157&amp;$D$118&amp;$D$119,'CCG data'!$A:$AD,'CCG data'!U$3,FALSE))</f>
        <v>10.89893252633307</v>
      </c>
      <c r="M157" s="396"/>
      <c r="N157" s="367">
        <f>IF(OR(ISERROR(VLOOKUP($E157&amp;$D$118&amp;$D$119,'CCG data'!$A:$AD,'CCG data'!G$3,FALSE)),ISBLANK(VLOOKUP($E157&amp;$D$118&amp;$D$119,'CCG data'!$A:$AD,'CCG data'!G$3,FALSE))),"",VLOOKUP($E157&amp;$D$118&amp;$D$119,'CCG data'!$A:$AD,'CCG data'!G$3,FALSE))</f>
        <v>1999</v>
      </c>
      <c r="P157" s="404">
        <f>IF(OR(ISERROR(VLOOKUP($E157&amp;$D$118&amp;$D$119,'CCG data'!$A:$AD,'CCG data'!B$3,FALSE)),ISBLANK(VLOOKUP($E157&amp;$D$118&amp;$D$119,'CCG data'!$A:$AD,'CCG data'!B$3,FALSE))),"",VLOOKUP($E157&amp;$D$118&amp;$D$119,'CCG data'!$A:$AD,'CCG data'!B$3,FALSE))</f>
        <v>0.28214107053526766</v>
      </c>
      <c r="Q157" s="267"/>
      <c r="R157" s="267">
        <f>IF(OR(ISERROR(VLOOKUP($E157&amp;$D$118&amp;$D$119,'CCG data'!$A:$AD,'CCG data'!C$3,FALSE)),ISBLANK(VLOOKUP($E157&amp;$D$118&amp;$D$119,'CCG data'!$A:$AD,'CCG data'!C$3,FALSE))),"",VLOOKUP($E157&amp;$D$118&amp;$D$119,'CCG data'!$A:$AD,'CCG data'!C$3,FALSE))</f>
        <v>0.59679839919959976</v>
      </c>
      <c r="S157" s="267"/>
      <c r="T157" s="267">
        <f>IF(OR(ISERROR(VLOOKUP($E157&amp;$D$118&amp;$D$119,'CCG data'!$A:$AD,'CCG data'!D$3,FALSE)),ISBLANK(VLOOKUP($E157&amp;$D$118&amp;$D$119,'CCG data'!$A:$AD,'CCG data'!D$3,FALSE))),"",VLOOKUP($E157&amp;$D$118&amp;$D$119,'CCG data'!$A:$AD,'CCG data'!D$3,FALSE))</f>
        <v>5.0525262631315661E-2</v>
      </c>
      <c r="U157" s="267"/>
      <c r="V157" s="267">
        <f>IF(OR(ISERROR(VLOOKUP($E157&amp;$D$118&amp;$D$119,'CCG data'!$A:$AD,'CCG data'!E$3,FALSE)),ISBLANK(VLOOKUP($E157&amp;$D$118&amp;$D$119,'CCG data'!$A:$AD,'CCG data'!E$3,FALSE))),"",VLOOKUP($E157&amp;$D$118&amp;$D$119,'CCG data'!$A:$AD,'CCG data'!E$3,FALSE))</f>
        <v>7.0535267633816914E-2</v>
      </c>
      <c r="W157" s="405"/>
      <c r="X157" s="108"/>
      <c r="Y157" s="165">
        <f>IFERROR(VLOOKUP($E157&amp;$D$119, Outliers!$A$4:$P$214,2,FALSE),"0")</f>
        <v>0</v>
      </c>
      <c r="Z157" s="165">
        <f>IFERROR(VLOOKUP($E157&amp;$D$119, Outliers!$A$4:$P$214,3,FALSE),"0")</f>
        <v>0</v>
      </c>
      <c r="AA157" s="165">
        <f>IFERROR(VLOOKUP($E157&amp;$D$119, Outliers!$A$4:$P$214,4,FALSE),"0")</f>
        <v>0</v>
      </c>
      <c r="AB157" s="165">
        <f>IFERROR(VLOOKUP($E157&amp;$D$119, Outliers!$A$4:$P$214,5,FALSE),"0")</f>
        <v>0</v>
      </c>
      <c r="AD157" s="78"/>
      <c r="AE157" s="151"/>
      <c r="AF157" s="78"/>
      <c r="AG157" s="78"/>
    </row>
    <row r="158" spans="2:33" ht="15.75" x14ac:dyDescent="0.25">
      <c r="D158" s="319"/>
      <c r="E158" s="103" t="s">
        <v>27</v>
      </c>
      <c r="F158" s="95">
        <f>IF(P157="","",VLOOKUP($E157&amp;$D$118&amp;$D$119,'CCG data'!$A:$AD,'CCG data'!W$3,FALSE))</f>
        <v>42.847729262354825</v>
      </c>
      <c r="G158" s="96">
        <f>IF(P157="","",VLOOKUP($E157&amp;$D$118&amp;$D$119,'CCG data'!$A:$AD,'CCG data'!X$3,FALSE))</f>
        <v>50.556459967087939</v>
      </c>
      <c r="H158" s="96">
        <f>IF(R157="","",VLOOKUP($E157&amp;$D$118&amp;$D$119,'CCG data'!$A:$AD,'CCG data'!Y$3,FALSE))</f>
        <v>85.436806839144651</v>
      </c>
      <c r="I158" s="96">
        <f>IF(R157="","",VLOOKUP($E157&amp;$D$118&amp;$D$119,'CCG data'!$A:$AD,'CCG data'!Z$3,FALSE))</f>
        <v>95.716549288526238</v>
      </c>
      <c r="J158" s="96">
        <f>IF(T157="","",VLOOKUP($E157&amp;$D$118&amp;$D$119,'CCG data'!$A:$AD,'CCG data'!AA$3,FALSE))</f>
        <v>6.2587351960295621</v>
      </c>
      <c r="K158" s="96">
        <f>IF(T157="","",VLOOKUP($E157&amp;$D$118&amp;$D$119,'CCG data'!$A:$AD,'CCG data'!AB$3,FALSE))</f>
        <v>9.2914446117815608</v>
      </c>
      <c r="L158" s="96">
        <f>IF(V157="","",VLOOKUP($E157&amp;$D$118&amp;$D$119,'CCG data'!$A:$AD,'CCG data'!AC$3,FALSE))</f>
        <v>9.0999353612664198</v>
      </c>
      <c r="M158" s="96">
        <f>IF(V157="","",VLOOKUP($E157&amp;$D$118&amp;$D$119,'CCG data'!$A:$AD,'CCG data'!AD$3,FALSE))</f>
        <v>12.69792969139972</v>
      </c>
      <c r="N158" s="368"/>
      <c r="P158" s="152">
        <f>IF(P157="","",VLOOKUP($E157&amp;$D$118&amp;$D$119,'CCG data'!$A:$AD,'CCG data'!I$3,FALSE))</f>
        <v>0.26300000000000001</v>
      </c>
      <c r="Q158" s="15">
        <f>IF(P157="","",VLOOKUP($E157&amp;$D$118&amp;$D$119,'CCG data'!$A:$AD,'CCG data'!J$3,FALSE))</f>
        <v>0.30199999999999999</v>
      </c>
      <c r="R158" s="15">
        <f>IF(R157="","",VLOOKUP($E157&amp;$D$118&amp;$D$119,'CCG data'!$A:$AD,'CCG data'!K$3,FALSE))</f>
        <v>0.57499999999999996</v>
      </c>
      <c r="S158" s="15">
        <f>IF(R157="","",VLOOKUP($E157&amp;$D$118&amp;$D$119,'CCG data'!$A:$AD,'CCG data'!L$3,FALSE))</f>
        <v>0.61799999999999999</v>
      </c>
      <c r="T158" s="15">
        <f>IF(T157="","",VLOOKUP($E157&amp;$D$118&amp;$D$119,'CCG data'!$A:$AD,'CCG data'!M$3,FALSE))</f>
        <v>4.2000000000000003E-2</v>
      </c>
      <c r="U158" s="15">
        <f>IF(T157="","",VLOOKUP($E157&amp;$D$118&amp;$D$119,'CCG data'!$A:$AD,'CCG data'!N$3,FALSE))</f>
        <v>6.0999999999999999E-2</v>
      </c>
      <c r="V158" s="15">
        <f>IF(V157="","",VLOOKUP($E157&amp;$D$118&amp;$D$119,'CCG data'!$A:$AD,'CCG data'!O$3,FALSE))</f>
        <v>0.06</v>
      </c>
      <c r="W158" s="136">
        <f>IF(V157="","",VLOOKUP($E157&amp;$D$118&amp;$D$119,'CCG data'!$A:$AD,'CCG data'!P$3,FALSE))</f>
        <v>8.3000000000000004E-2</v>
      </c>
      <c r="Y158" s="165" t="str">
        <f>IFERROR(VLOOKUP($E158&amp;$D$119, Outliers!$A$4:$P$214,2,FALSE),"0")</f>
        <v>0</v>
      </c>
      <c r="Z158" s="165" t="str">
        <f>IFERROR(VLOOKUP($E158&amp;$D$119, Outliers!$A$4:$P$214,3,FALSE),"0")</f>
        <v>0</v>
      </c>
      <c r="AA158" s="165" t="str">
        <f>IFERROR(VLOOKUP($E158&amp;$D$119, Outliers!$A$4:$P$214,4,FALSE),"0")</f>
        <v>0</v>
      </c>
      <c r="AB158" s="165" t="str">
        <f>IFERROR(VLOOKUP($E158&amp;$D$119, Outliers!$A$4:$P$214,5,FALSE),"0")</f>
        <v>0</v>
      </c>
      <c r="AD158" s="78"/>
      <c r="AE158" s="151"/>
      <c r="AF158" s="78"/>
      <c r="AG158" s="78"/>
    </row>
    <row r="159" spans="2:33" s="40" customFormat="1" ht="15.75" x14ac:dyDescent="0.25">
      <c r="B159" s="147"/>
      <c r="D159" s="319"/>
      <c r="E159" s="104" t="s">
        <v>162</v>
      </c>
      <c r="F159" s="394">
        <f>IF(OR(ISERROR(VLOOKUP($E159&amp;$D$118&amp;$D$119,'CCG data'!$A:$AD,'CCG data'!R$3,FALSE)),ISBLANK(VLOOKUP($E159&amp;$D$118&amp;$D$119,'CCG data'!$A:$AD,'CCG data'!R$3,FALSE))),"",VLOOKUP($E159&amp;$D$118&amp;$D$119,'CCG data'!$A:$AD,'CCG data'!R$3,FALSE))</f>
        <v>39.593894936318875</v>
      </c>
      <c r="G159" s="395"/>
      <c r="H159" s="395">
        <f>IF(OR(ISERROR(VLOOKUP($E159&amp;$D$118&amp;$D$119,'CCG data'!$A:$AD,'CCG data'!S$3,FALSE)),ISBLANK(VLOOKUP($E159&amp;$D$118&amp;$D$119,'CCG data'!$A:$AD,'CCG data'!S$3,FALSE))),"",VLOOKUP($E159&amp;$D$118&amp;$D$119,'CCG data'!$A:$AD,'CCG data'!S$3,FALSE))</f>
        <v>77.268803252284471</v>
      </c>
      <c r="I159" s="395"/>
      <c r="J159" s="395">
        <f>IF(OR(ISERROR(VLOOKUP($E159&amp;$D$118&amp;$D$119,'CCG data'!$A:$AD,'CCG data'!T$3,FALSE)),ISBLANK(VLOOKUP($E159&amp;$D$118&amp;$D$119,'CCG data'!$A:$AD,'CCG data'!T$3,FALSE))),"",VLOOKUP($E159&amp;$D$118&amp;$D$119,'CCG data'!$A:$AD,'CCG data'!T$3,FALSE))</f>
        <v>7.1322723457906836</v>
      </c>
      <c r="K159" s="395"/>
      <c r="L159" s="395">
        <f>IF(OR(ISERROR(VLOOKUP($E159&amp;$D$118&amp;$D$119,'CCG data'!$A:$AD,'CCG data'!U$3,FALSE)),ISBLANK(VLOOKUP($E159&amp;$D$118&amp;$D$119,'CCG data'!$A:$AD,'CCG data'!U$3,FALSE))),"",VLOOKUP($E159&amp;$D$118&amp;$D$119,'CCG data'!$A:$AD,'CCG data'!U$3,FALSE))</f>
        <v>12.910598344304654</v>
      </c>
      <c r="M159" s="396"/>
      <c r="N159" s="367">
        <f>IF(OR(ISERROR(VLOOKUP($E159&amp;$D$118&amp;$D$119,'CCG data'!$A:$AD,'CCG data'!G$3,FALSE)),ISBLANK(VLOOKUP($E159&amp;$D$118&amp;$D$119,'CCG data'!$A:$AD,'CCG data'!G$3,FALSE))),"",VLOOKUP($E159&amp;$D$118&amp;$D$119,'CCG data'!$A:$AD,'CCG data'!G$3,FALSE))</f>
        <v>1381</v>
      </c>
      <c r="P159" s="404">
        <f>IF(OR(ISERROR(VLOOKUP($E159&amp;$D$118&amp;$D$119,'CCG data'!$A:$AD,'CCG data'!B$3,FALSE)),ISBLANK(VLOOKUP($E159&amp;$D$118&amp;$D$119,'CCG data'!$A:$AD,'CCG data'!B$3,FALSE))),"",VLOOKUP($E159&amp;$D$118&amp;$D$119,'CCG data'!$A:$AD,'CCG data'!B$3,FALSE))</f>
        <v>0.27009413468501087</v>
      </c>
      <c r="Q159" s="267"/>
      <c r="R159" s="267">
        <f>IF(OR(ISERROR(VLOOKUP($E159&amp;$D$118&amp;$D$119,'CCG data'!$A:$AD,'CCG data'!C$3,FALSE)),ISBLANK(VLOOKUP($E159&amp;$D$118&amp;$D$119,'CCG data'!$A:$AD,'CCG data'!C$3,FALSE))),"",VLOOKUP($E159&amp;$D$118&amp;$D$119,'CCG data'!$A:$AD,'CCG data'!C$3,FALSE))</f>
        <v>0.58001448225923247</v>
      </c>
      <c r="S159" s="267"/>
      <c r="T159" s="267">
        <f>IF(OR(ISERROR(VLOOKUP($E159&amp;$D$118&amp;$D$119,'CCG data'!$A:$AD,'CCG data'!D$3,FALSE)),ISBLANK(VLOOKUP($E159&amp;$D$118&amp;$D$119,'CCG data'!$A:$AD,'CCG data'!D$3,FALSE))),"",VLOOKUP($E159&amp;$D$118&amp;$D$119,'CCG data'!$A:$AD,'CCG data'!D$3,FALSE))</f>
        <v>4.9963794351918903E-2</v>
      </c>
      <c r="U159" s="267"/>
      <c r="V159" s="267">
        <f>IF(OR(ISERROR(VLOOKUP($E159&amp;$D$118&amp;$D$119,'CCG data'!$A:$AD,'CCG data'!E$3,FALSE)),ISBLANK(VLOOKUP($E159&amp;$D$118&amp;$D$119,'CCG data'!$A:$AD,'CCG data'!E$3,FALSE))),"",VLOOKUP($E159&amp;$D$118&amp;$D$119,'CCG data'!$A:$AD,'CCG data'!E$3,FALSE))</f>
        <v>9.9927588703837805E-2</v>
      </c>
      <c r="W159" s="405"/>
      <c r="X159" s="108"/>
      <c r="Y159" s="165">
        <f>IFERROR(VLOOKUP($E159&amp;$D$119, Outliers!$A$4:$P$214,2,FALSE),"0")</f>
        <v>1</v>
      </c>
      <c r="Z159" s="165">
        <f>IFERROR(VLOOKUP($E159&amp;$D$119, Outliers!$A$4:$P$214,3,FALSE),"0")</f>
        <v>1</v>
      </c>
      <c r="AA159" s="165">
        <f>IFERROR(VLOOKUP($E159&amp;$D$119, Outliers!$A$4:$P$214,4,FALSE),"0")</f>
        <v>0</v>
      </c>
      <c r="AB159" s="165">
        <f>IFERROR(VLOOKUP($E159&amp;$D$119, Outliers!$A$4:$P$214,5,FALSE),"0")</f>
        <v>0</v>
      </c>
      <c r="AD159" s="78"/>
      <c r="AE159" s="151"/>
      <c r="AF159" s="78"/>
      <c r="AG159" s="78"/>
    </row>
    <row r="160" spans="2:33" ht="15.75" x14ac:dyDescent="0.25">
      <c r="D160" s="319"/>
      <c r="E160" s="103" t="s">
        <v>27</v>
      </c>
      <c r="F160" s="95">
        <f>IF(P159="","",VLOOKUP($E159&amp;$D$118&amp;$D$119,'CCG data'!$A:$AD,'CCG data'!W$3,FALSE))</f>
        <v>35.575710364734306</v>
      </c>
      <c r="G160" s="96">
        <f>IF(P159="","",VLOOKUP($E159&amp;$D$118&amp;$D$119,'CCG data'!$A:$AD,'CCG data'!X$3,FALSE))</f>
        <v>43.612079507903445</v>
      </c>
      <c r="H160" s="96">
        <f>IF(R159="","",VLOOKUP($E159&amp;$D$118&amp;$D$119,'CCG data'!$A:$AD,'CCG data'!Y$3,FALSE))</f>
        <v>71.917691766598537</v>
      </c>
      <c r="I160" s="96">
        <f>IF(R159="","",VLOOKUP($E159&amp;$D$118&amp;$D$119,'CCG data'!$A:$AD,'CCG data'!Z$3,FALSE))</f>
        <v>82.619914737970404</v>
      </c>
      <c r="J160" s="96">
        <f>IF(T159="","",VLOOKUP($E159&amp;$D$118&amp;$D$119,'CCG data'!$A:$AD,'CCG data'!AA$3,FALSE))</f>
        <v>5.449367951846102</v>
      </c>
      <c r="K160" s="96">
        <f>IF(T159="","",VLOOKUP($E159&amp;$D$118&amp;$D$119,'CCG data'!$A:$AD,'CCG data'!AB$3,FALSE))</f>
        <v>8.8151767397352643</v>
      </c>
      <c r="L160" s="96">
        <f>IF(V159="","",VLOOKUP($E159&amp;$D$118&amp;$D$119,'CCG data'!$A:$AD,'CCG data'!AC$3,FALSE))</f>
        <v>10.756513037612539</v>
      </c>
      <c r="M160" s="96">
        <f>IF(V159="","",VLOOKUP($E159&amp;$D$118&amp;$D$119,'CCG data'!$A:$AD,'CCG data'!AD$3,FALSE))</f>
        <v>15.06468365099677</v>
      </c>
      <c r="N160" s="368"/>
      <c r="P160" s="152">
        <f>IF(P159="","",VLOOKUP($E159&amp;$D$118&amp;$D$119,'CCG data'!$A:$AD,'CCG data'!I$3,FALSE))</f>
        <v>0.247</v>
      </c>
      <c r="Q160" s="15">
        <f>IF(P159="","",VLOOKUP($E159&amp;$D$118&amp;$D$119,'CCG data'!$A:$AD,'CCG data'!J$3,FALSE))</f>
        <v>0.29399999999999998</v>
      </c>
      <c r="R160" s="15">
        <f>IF(R159="","",VLOOKUP($E159&amp;$D$118&amp;$D$119,'CCG data'!$A:$AD,'CCG data'!K$3,FALSE))</f>
        <v>0.55400000000000005</v>
      </c>
      <c r="S160" s="15">
        <f>IF(R159="","",VLOOKUP($E159&amp;$D$118&amp;$D$119,'CCG data'!$A:$AD,'CCG data'!L$3,FALSE))</f>
        <v>0.60599999999999998</v>
      </c>
      <c r="T160" s="15">
        <f>IF(T159="","",VLOOKUP($E159&amp;$D$118&amp;$D$119,'CCG data'!$A:$AD,'CCG data'!M$3,FALSE))</f>
        <v>0.04</v>
      </c>
      <c r="U160" s="15">
        <f>IF(T159="","",VLOOKUP($E159&amp;$D$118&amp;$D$119,'CCG data'!$A:$AD,'CCG data'!N$3,FALSE))</f>
        <v>6.3E-2</v>
      </c>
      <c r="V160" s="15">
        <f>IF(V159="","",VLOOKUP($E159&amp;$D$118&amp;$D$119,'CCG data'!$A:$AD,'CCG data'!O$3,FALSE))</f>
        <v>8.5000000000000006E-2</v>
      </c>
      <c r="W160" s="136">
        <f>IF(V159="","",VLOOKUP($E159&amp;$D$118&amp;$D$119,'CCG data'!$A:$AD,'CCG data'!P$3,FALSE))</f>
        <v>0.11700000000000001</v>
      </c>
      <c r="Y160" s="165" t="str">
        <f>IFERROR(VLOOKUP($E160&amp;$D$119, Outliers!$A$4:$P$214,2,FALSE),"0")</f>
        <v>0</v>
      </c>
      <c r="Z160" s="165" t="str">
        <f>IFERROR(VLOOKUP($E160&amp;$D$119, Outliers!$A$4:$P$214,3,FALSE),"0")</f>
        <v>0</v>
      </c>
      <c r="AA160" s="165" t="str">
        <f>IFERROR(VLOOKUP($E160&amp;$D$119, Outliers!$A$4:$P$214,4,FALSE),"0")</f>
        <v>0</v>
      </c>
      <c r="AB160" s="165" t="str">
        <f>IFERROR(VLOOKUP($E160&amp;$D$119, Outliers!$A$4:$P$214,5,FALSE),"0")</f>
        <v>0</v>
      </c>
      <c r="AD160" s="78"/>
      <c r="AE160" s="151"/>
      <c r="AF160" s="78"/>
      <c r="AG160" s="78"/>
    </row>
    <row r="161" spans="2:33" s="40" customFormat="1" ht="15.75" x14ac:dyDescent="0.25">
      <c r="B161" s="147"/>
      <c r="D161" s="319"/>
      <c r="E161" s="104" t="s">
        <v>489</v>
      </c>
      <c r="F161" s="394">
        <f>IF(OR(ISERROR(VLOOKUP($E161&amp;$D$118&amp;$D$119,'CCG data'!$A:$AD,'CCG data'!R$3,FALSE)),ISBLANK(VLOOKUP($E161&amp;$D$118&amp;$D$119,'CCG data'!$A:$AD,'CCG data'!R$3,FALSE))),"",VLOOKUP($E161&amp;$D$118&amp;$D$119,'CCG data'!$A:$AD,'CCG data'!R$3,FALSE))</f>
        <v>47.375820698804162</v>
      </c>
      <c r="G161" s="395"/>
      <c r="H161" s="395">
        <f>IF(OR(ISERROR(VLOOKUP($E161&amp;$D$118&amp;$D$119,'CCG data'!$A:$AD,'CCG data'!S$3,FALSE)),ISBLANK(VLOOKUP($E161&amp;$D$118&amp;$D$119,'CCG data'!$A:$AD,'CCG data'!S$3,FALSE))),"",VLOOKUP($E161&amp;$D$118&amp;$D$119,'CCG data'!$A:$AD,'CCG data'!S$3,FALSE))</f>
        <v>94.621915786625522</v>
      </c>
      <c r="I161" s="395"/>
      <c r="J161" s="395">
        <f>IF(OR(ISERROR(VLOOKUP($E161&amp;$D$118&amp;$D$119,'CCG data'!$A:$AD,'CCG data'!T$3,FALSE)),ISBLANK(VLOOKUP($E161&amp;$D$118&amp;$D$119,'CCG data'!$A:$AD,'CCG data'!T$3,FALSE))),"",VLOOKUP($E161&amp;$D$118&amp;$D$119,'CCG data'!$A:$AD,'CCG data'!T$3,FALSE))</f>
        <v>8.447768527863154</v>
      </c>
      <c r="K161" s="395"/>
      <c r="L161" s="395">
        <f>IF(OR(ISERROR(VLOOKUP($E161&amp;$D$118&amp;$D$119,'CCG data'!$A:$AD,'CCG data'!U$3,FALSE)),ISBLANK(VLOOKUP($E161&amp;$D$118&amp;$D$119,'CCG data'!$A:$AD,'CCG data'!U$3,FALSE))),"",VLOOKUP($E161&amp;$D$118&amp;$D$119,'CCG data'!$A:$AD,'CCG data'!U$3,FALSE))</f>
        <v>11.726848879740736</v>
      </c>
      <c r="M161" s="396"/>
      <c r="N161" s="367">
        <f>IF(OR(ISERROR(VLOOKUP($E161&amp;$D$118&amp;$D$119,'CCG data'!$A:$AD,'CCG data'!G$3,FALSE)),ISBLANK(VLOOKUP($E161&amp;$D$118&amp;$D$119,'CCG data'!$A:$AD,'CCG data'!G$3,FALSE))),"",VLOOKUP($E161&amp;$D$118&amp;$D$119,'CCG data'!$A:$AD,'CCG data'!G$3,FALSE))</f>
        <v>1634</v>
      </c>
      <c r="P161" s="404">
        <f>IF(OR(ISERROR(VLOOKUP($E161&amp;$D$118&amp;$D$119,'CCG data'!$A:$AD,'CCG data'!B$3,FALSE)),ISBLANK(VLOOKUP($E161&amp;$D$118&amp;$D$119,'CCG data'!$A:$AD,'CCG data'!B$3,FALSE))),"",VLOOKUP($E161&amp;$D$118&amp;$D$119,'CCG data'!$A:$AD,'CCG data'!B$3,FALSE))</f>
        <v>0.25520195838433291</v>
      </c>
      <c r="Q161" s="267"/>
      <c r="R161" s="267">
        <f>IF(OR(ISERROR(VLOOKUP($E161&amp;$D$118&amp;$D$119,'CCG data'!$A:$AD,'CCG data'!C$3,FALSE)),ISBLANK(VLOOKUP($E161&amp;$D$118&amp;$D$119,'CCG data'!$A:$AD,'CCG data'!C$3,FALSE))),"",VLOOKUP($E161&amp;$D$118&amp;$D$119,'CCG data'!$A:$AD,'CCG data'!C$3,FALSE))</f>
        <v>0.61321909424724608</v>
      </c>
      <c r="S161" s="267"/>
      <c r="T161" s="267">
        <f>IF(OR(ISERROR(VLOOKUP($E161&amp;$D$118&amp;$D$119,'CCG data'!$A:$AD,'CCG data'!D$3,FALSE)),ISBLANK(VLOOKUP($E161&amp;$D$118&amp;$D$119,'CCG data'!$A:$AD,'CCG data'!D$3,FALSE))),"",VLOOKUP($E161&amp;$D$118&amp;$D$119,'CCG data'!$A:$AD,'CCG data'!D$3,FALSE))</f>
        <v>5.7527539779681759E-2</v>
      </c>
      <c r="U161" s="267"/>
      <c r="V161" s="267">
        <f>IF(OR(ISERROR(VLOOKUP($E161&amp;$D$118&amp;$D$119,'CCG data'!$A:$AD,'CCG data'!E$3,FALSE)),ISBLANK(VLOOKUP($E161&amp;$D$118&amp;$D$119,'CCG data'!$A:$AD,'CCG data'!E$3,FALSE))),"",VLOOKUP($E161&amp;$D$118&amp;$D$119,'CCG data'!$A:$AD,'CCG data'!E$3,FALSE))</f>
        <v>7.4051407588739293E-2</v>
      </c>
      <c r="W161" s="405"/>
      <c r="X161" s="108"/>
      <c r="Y161" s="165">
        <f>IFERROR(VLOOKUP($E161&amp;$D$119, Outliers!$A$4:$P$214,2,FALSE),"0")</f>
        <v>0</v>
      </c>
      <c r="Z161" s="165">
        <f>IFERROR(VLOOKUP($E161&amp;$D$119, Outliers!$A$4:$P$214,3,FALSE),"0")</f>
        <v>0</v>
      </c>
      <c r="AA161" s="165">
        <f>IFERROR(VLOOKUP($E161&amp;$D$119, Outliers!$A$4:$P$214,4,FALSE),"0")</f>
        <v>0</v>
      </c>
      <c r="AB161" s="165">
        <f>IFERROR(VLOOKUP($E161&amp;$D$119, Outliers!$A$4:$P$214,5,FALSE),"0")</f>
        <v>0</v>
      </c>
      <c r="AD161" s="78"/>
      <c r="AE161" s="151"/>
      <c r="AF161" s="78"/>
      <c r="AG161" s="78"/>
    </row>
    <row r="162" spans="2:33" ht="15.75" x14ac:dyDescent="0.25">
      <c r="D162" s="319"/>
      <c r="E162" s="103" t="s">
        <v>27</v>
      </c>
      <c r="F162" s="95">
        <f>IF(P161="","",VLOOKUP($E161&amp;$D$118&amp;$D$119,'CCG data'!$A:$AD,'CCG data'!W$3,FALSE))</f>
        <v>42.828613013427031</v>
      </c>
      <c r="G162" s="96">
        <f>IF(P161="","",VLOOKUP($E161&amp;$D$118&amp;$D$119,'CCG data'!$A:$AD,'CCG data'!X$3,FALSE))</f>
        <v>51.923028384181293</v>
      </c>
      <c r="H162" s="96">
        <f>IF(R161="","",VLOOKUP($E161&amp;$D$118&amp;$D$119,'CCG data'!$A:$AD,'CCG data'!Y$3,FALSE))</f>
        <v>88.763044630366139</v>
      </c>
      <c r="I162" s="96">
        <f>IF(R161="","",VLOOKUP($E161&amp;$D$118&amp;$D$119,'CCG data'!$A:$AD,'CCG data'!Z$3,FALSE))</f>
        <v>100.4807869428849</v>
      </c>
      <c r="J162" s="96">
        <f>IF(T161="","",VLOOKUP($E161&amp;$D$118&amp;$D$119,'CCG data'!$A:$AD,'CCG data'!AA$3,FALSE))</f>
        <v>6.7399797710127265</v>
      </c>
      <c r="K162" s="96">
        <f>IF(T161="","",VLOOKUP($E161&amp;$D$118&amp;$D$119,'CCG data'!$A:$AD,'CCG data'!AB$3,FALSE))</f>
        <v>10.155557284713581</v>
      </c>
      <c r="L162" s="96">
        <f>IF(V161="","",VLOOKUP($E161&amp;$D$118&amp;$D$119,'CCG data'!$A:$AD,'CCG data'!AC$3,FALSE))</f>
        <v>9.637337624805113</v>
      </c>
      <c r="M162" s="96">
        <f>IF(V161="","",VLOOKUP($E161&amp;$D$118&amp;$D$119,'CCG data'!$A:$AD,'CCG data'!AD$3,FALSE))</f>
        <v>13.816360134676358</v>
      </c>
      <c r="N162" s="368"/>
      <c r="P162" s="152">
        <f>IF(P161="","",VLOOKUP($E161&amp;$D$118&amp;$D$119,'CCG data'!$A:$AD,'CCG data'!I$3,FALSE))</f>
        <v>0.23499999999999999</v>
      </c>
      <c r="Q162" s="15">
        <f>IF(P161="","",VLOOKUP($E161&amp;$D$118&amp;$D$119,'CCG data'!$A:$AD,'CCG data'!J$3,FALSE))</f>
        <v>0.27700000000000002</v>
      </c>
      <c r="R162" s="15">
        <f>IF(R161="","",VLOOKUP($E161&amp;$D$118&amp;$D$119,'CCG data'!$A:$AD,'CCG data'!K$3,FALSE))</f>
        <v>0.58899999999999997</v>
      </c>
      <c r="S162" s="15">
        <f>IF(R161="","",VLOOKUP($E161&amp;$D$118&amp;$D$119,'CCG data'!$A:$AD,'CCG data'!L$3,FALSE))</f>
        <v>0.63700000000000001</v>
      </c>
      <c r="T162" s="15">
        <f>IF(T161="","",VLOOKUP($E161&amp;$D$118&amp;$D$119,'CCG data'!$A:$AD,'CCG data'!M$3,FALSE))</f>
        <v>4.7E-2</v>
      </c>
      <c r="U162" s="15">
        <f>IF(T161="","",VLOOKUP($E161&amp;$D$118&amp;$D$119,'CCG data'!$A:$AD,'CCG data'!N$3,FALSE))</f>
        <v>7.0000000000000007E-2</v>
      </c>
      <c r="V162" s="15">
        <f>IF(V161="","",VLOOKUP($E161&amp;$D$118&amp;$D$119,'CCG data'!$A:$AD,'CCG data'!O$3,FALSE))</f>
        <v>6.2E-2</v>
      </c>
      <c r="W162" s="136">
        <f>IF(V161="","",VLOOKUP($E161&amp;$D$118&amp;$D$119,'CCG data'!$A:$AD,'CCG data'!P$3,FALSE))</f>
        <v>8.7999999999999995E-2</v>
      </c>
      <c r="Y162" s="165" t="str">
        <f>IFERROR(VLOOKUP($E162&amp;$D$119, Outliers!$A$4:$P$214,2,FALSE),"0")</f>
        <v>0</v>
      </c>
      <c r="Z162" s="165" t="str">
        <f>IFERROR(VLOOKUP($E162&amp;$D$119, Outliers!$A$4:$P$214,3,FALSE),"0")</f>
        <v>0</v>
      </c>
      <c r="AA162" s="165" t="str">
        <f>IFERROR(VLOOKUP($E162&amp;$D$119, Outliers!$A$4:$P$214,4,FALSE),"0")</f>
        <v>0</v>
      </c>
      <c r="AB162" s="165" t="str">
        <f>IFERROR(VLOOKUP($E162&amp;$D$119, Outliers!$A$4:$P$214,5,FALSE),"0")</f>
        <v>0</v>
      </c>
      <c r="AD162" s="78"/>
      <c r="AE162" s="151"/>
      <c r="AF162" s="78"/>
      <c r="AG162" s="78"/>
    </row>
    <row r="163" spans="2:33" s="40" customFormat="1" ht="15.75" x14ac:dyDescent="0.25">
      <c r="B163" s="147"/>
      <c r="D163" s="319"/>
      <c r="E163" s="104" t="s">
        <v>163</v>
      </c>
      <c r="F163" s="394">
        <f>IF(OR(ISERROR(VLOOKUP($E163&amp;$D$118&amp;$D$119,'CCG data'!$A:$AD,'CCG data'!R$3,FALSE)),ISBLANK(VLOOKUP($E163&amp;$D$118&amp;$D$119,'CCG data'!$A:$AD,'CCG data'!R$3,FALSE))),"",VLOOKUP($E163&amp;$D$118&amp;$D$119,'CCG data'!$A:$AD,'CCG data'!R$3,FALSE))</f>
        <v>53.193840714125194</v>
      </c>
      <c r="G163" s="395"/>
      <c r="H163" s="395">
        <f>IF(OR(ISERROR(VLOOKUP($E163&amp;$D$118&amp;$D$119,'CCG data'!$A:$AD,'CCG data'!S$3,FALSE)),ISBLANK(VLOOKUP($E163&amp;$D$118&amp;$D$119,'CCG data'!$A:$AD,'CCG data'!S$3,FALSE))),"",VLOOKUP($E163&amp;$D$118&amp;$D$119,'CCG data'!$A:$AD,'CCG data'!S$3,FALSE))</f>
        <v>103.77038355547438</v>
      </c>
      <c r="I163" s="395"/>
      <c r="J163" s="395">
        <f>IF(OR(ISERROR(VLOOKUP($E163&amp;$D$118&amp;$D$119,'CCG data'!$A:$AD,'CCG data'!T$3,FALSE)),ISBLANK(VLOOKUP($E163&amp;$D$118&amp;$D$119,'CCG data'!$A:$AD,'CCG data'!T$3,FALSE))),"",VLOOKUP($E163&amp;$D$118&amp;$D$119,'CCG data'!$A:$AD,'CCG data'!T$3,FALSE))</f>
        <v>8.6311215961976426</v>
      </c>
      <c r="K163" s="395"/>
      <c r="L163" s="395">
        <f>IF(OR(ISERROR(VLOOKUP($E163&amp;$D$118&amp;$D$119,'CCG data'!$A:$AD,'CCG data'!U$3,FALSE)),ISBLANK(VLOOKUP($E163&amp;$D$118&amp;$D$119,'CCG data'!$A:$AD,'CCG data'!U$3,FALSE))),"",VLOOKUP($E163&amp;$D$118&amp;$D$119,'CCG data'!$A:$AD,'CCG data'!U$3,FALSE))</f>
        <v>11.410847352620571</v>
      </c>
      <c r="M163" s="396"/>
      <c r="N163" s="367">
        <f>IF(OR(ISERROR(VLOOKUP($E163&amp;$D$118&amp;$D$119,'CCG data'!$A:$AD,'CCG data'!G$3,FALSE)),ISBLANK(VLOOKUP($E163&amp;$D$118&amp;$D$119,'CCG data'!$A:$AD,'CCG data'!G$3,FALSE))),"",VLOOKUP($E163&amp;$D$118&amp;$D$119,'CCG data'!$A:$AD,'CCG data'!G$3,FALSE))</f>
        <v>2709</v>
      </c>
      <c r="P163" s="404">
        <f>IF(OR(ISERROR(VLOOKUP($E163&amp;$D$118&amp;$D$119,'CCG data'!$A:$AD,'CCG data'!B$3,FALSE)),ISBLANK(VLOOKUP($E163&amp;$D$118&amp;$D$119,'CCG data'!$A:$AD,'CCG data'!B$3,FALSE))),"",VLOOKUP($E163&amp;$D$118&amp;$D$119,'CCG data'!$A:$AD,'CCG data'!B$3,FALSE))</f>
        <v>0.27168696936138798</v>
      </c>
      <c r="Q163" s="267"/>
      <c r="R163" s="267">
        <f>IF(OR(ISERROR(VLOOKUP($E163&amp;$D$118&amp;$D$119,'CCG data'!$A:$AD,'CCG data'!C$3,FALSE)),ISBLANK(VLOOKUP($E163&amp;$D$118&amp;$D$119,'CCG data'!$A:$AD,'CCG data'!C$3,FALSE))),"",VLOOKUP($E163&amp;$D$118&amp;$D$119,'CCG data'!$A:$AD,'CCG data'!C$3,FALSE))</f>
        <v>0.60760428202288663</v>
      </c>
      <c r="S163" s="267"/>
      <c r="T163" s="267">
        <f>IF(OR(ISERROR(VLOOKUP($E163&amp;$D$118&amp;$D$119,'CCG data'!$A:$AD,'CCG data'!D$3,FALSE)),ISBLANK(VLOOKUP($E163&amp;$D$118&amp;$D$119,'CCG data'!$A:$AD,'CCG data'!D$3,FALSE))),"",VLOOKUP($E163&amp;$D$118&amp;$D$119,'CCG data'!$A:$AD,'CCG data'!D$3,FALSE))</f>
        <v>5.4263565891472867E-2</v>
      </c>
      <c r="U163" s="267"/>
      <c r="V163" s="267">
        <f>IF(OR(ISERROR(VLOOKUP($E163&amp;$D$118&amp;$D$119,'CCG data'!$A:$AD,'CCG data'!E$3,FALSE)),ISBLANK(VLOOKUP($E163&amp;$D$118&amp;$D$119,'CCG data'!$A:$AD,'CCG data'!E$3,FALSE))),"",VLOOKUP($E163&amp;$D$118&amp;$D$119,'CCG data'!$A:$AD,'CCG data'!E$3,FALSE))</f>
        <v>6.6445182724252497E-2</v>
      </c>
      <c r="W163" s="405"/>
      <c r="X163" s="108"/>
      <c r="Y163" s="165">
        <f>IFERROR(VLOOKUP($E163&amp;$D$119, Outliers!$A$4:$P$214,2,FALSE),"0")</f>
        <v>0</v>
      </c>
      <c r="Z163" s="165">
        <f>IFERROR(VLOOKUP($E163&amp;$D$119, Outliers!$A$4:$P$214,3,FALSE),"0")</f>
        <v>0</v>
      </c>
      <c r="AA163" s="165">
        <f>IFERROR(VLOOKUP($E163&amp;$D$119, Outliers!$A$4:$P$214,4,FALSE),"0")</f>
        <v>0</v>
      </c>
      <c r="AB163" s="165">
        <f>IFERROR(VLOOKUP($E163&amp;$D$119, Outliers!$A$4:$P$214,5,FALSE),"0")</f>
        <v>0</v>
      </c>
      <c r="AD163" s="78"/>
      <c r="AE163" s="151"/>
      <c r="AF163" s="78"/>
      <c r="AG163" s="78"/>
    </row>
    <row r="164" spans="2:33" ht="15.75" x14ac:dyDescent="0.25">
      <c r="D164" s="319"/>
      <c r="E164" s="103" t="s">
        <v>27</v>
      </c>
      <c r="F164" s="95">
        <f>IF(P163="","",VLOOKUP($E163&amp;$D$118&amp;$D$119,'CCG data'!$A:$AD,'CCG data'!W$3,FALSE))</f>
        <v>49.350768788286707</v>
      </c>
      <c r="G164" s="96">
        <f>IF(P163="","",VLOOKUP($E163&amp;$D$118&amp;$D$119,'CCG data'!$A:$AD,'CCG data'!X$3,FALSE))</f>
        <v>57.036912639963681</v>
      </c>
      <c r="H164" s="96">
        <f>IF(R163="","",VLOOKUP($E163&amp;$D$118&amp;$D$119,'CCG data'!$A:$AD,'CCG data'!Y$3,FALSE))</f>
        <v>98.757188785809603</v>
      </c>
      <c r="I164" s="96">
        <f>IF(R163="","",VLOOKUP($E163&amp;$D$118&amp;$D$119,'CCG data'!$A:$AD,'CCG data'!Z$3,FALSE))</f>
        <v>108.78357832513916</v>
      </c>
      <c r="J164" s="96">
        <f>IF(T163="","",VLOOKUP($E163&amp;$D$118&amp;$D$119,'CCG data'!$A:$AD,'CCG data'!AA$3,FALSE))</f>
        <v>7.2358310906451742</v>
      </c>
      <c r="K164" s="96">
        <f>IF(T163="","",VLOOKUP($E163&amp;$D$118&amp;$D$119,'CCG data'!$A:$AD,'CCG data'!AB$3,FALSE))</f>
        <v>10.026412101750111</v>
      </c>
      <c r="L164" s="96">
        <f>IF(V163="","",VLOOKUP($E163&amp;$D$118&amp;$D$119,'CCG data'!$A:$AD,'CCG data'!AC$3,FALSE))</f>
        <v>9.7438392356801415</v>
      </c>
      <c r="M164" s="96">
        <f>IF(V163="","",VLOOKUP($E163&amp;$D$118&amp;$D$119,'CCG data'!$A:$AD,'CCG data'!AD$3,FALSE))</f>
        <v>13.077855469561001</v>
      </c>
      <c r="N164" s="368"/>
      <c r="P164" s="152">
        <f>IF(P163="","",VLOOKUP($E163&amp;$D$118&amp;$D$119,'CCG data'!$A:$AD,'CCG data'!I$3,FALSE))</f>
        <v>0.255</v>
      </c>
      <c r="Q164" s="15">
        <f>IF(P163="","",VLOOKUP($E163&amp;$D$118&amp;$D$119,'CCG data'!$A:$AD,'CCG data'!J$3,FALSE))</f>
        <v>0.28899999999999998</v>
      </c>
      <c r="R164" s="15">
        <f>IF(R163="","",VLOOKUP($E163&amp;$D$118&amp;$D$119,'CCG data'!$A:$AD,'CCG data'!K$3,FALSE))</f>
        <v>0.58899999999999997</v>
      </c>
      <c r="S164" s="15">
        <f>IF(R163="","",VLOOKUP($E163&amp;$D$118&amp;$D$119,'CCG data'!$A:$AD,'CCG data'!L$3,FALSE))</f>
        <v>0.626</v>
      </c>
      <c r="T164" s="15">
        <f>IF(T163="","",VLOOKUP($E163&amp;$D$118&amp;$D$119,'CCG data'!$A:$AD,'CCG data'!M$3,FALSE))</f>
        <v>4.5999999999999999E-2</v>
      </c>
      <c r="U164" s="15">
        <f>IF(T163="","",VLOOKUP($E163&amp;$D$118&amp;$D$119,'CCG data'!$A:$AD,'CCG data'!N$3,FALSE))</f>
        <v>6.3E-2</v>
      </c>
      <c r="V164" s="15">
        <f>IF(V163="","",VLOOKUP($E163&amp;$D$118&amp;$D$119,'CCG data'!$A:$AD,'CCG data'!O$3,FALSE))</f>
        <v>5.8000000000000003E-2</v>
      </c>
      <c r="W164" s="136">
        <f>IF(V163="","",VLOOKUP($E163&amp;$D$118&amp;$D$119,'CCG data'!$A:$AD,'CCG data'!P$3,FALSE))</f>
        <v>7.5999999999999998E-2</v>
      </c>
      <c r="Y164" s="165" t="str">
        <f>IFERROR(VLOOKUP($E164&amp;$D$119, Outliers!$A$4:$P$214,2,FALSE),"0")</f>
        <v>0</v>
      </c>
      <c r="Z164" s="165" t="str">
        <f>IFERROR(VLOOKUP($E164&amp;$D$119, Outliers!$A$4:$P$214,3,FALSE),"0")</f>
        <v>0</v>
      </c>
      <c r="AA164" s="165" t="str">
        <f>IFERROR(VLOOKUP($E164&amp;$D$119, Outliers!$A$4:$P$214,4,FALSE),"0")</f>
        <v>0</v>
      </c>
      <c r="AB164" s="165" t="str">
        <f>IFERROR(VLOOKUP($E164&amp;$D$119, Outliers!$A$4:$P$214,5,FALSE),"0")</f>
        <v>0</v>
      </c>
      <c r="AD164" s="78"/>
      <c r="AE164" s="151"/>
      <c r="AF164" s="78"/>
      <c r="AG164" s="78"/>
    </row>
    <row r="165" spans="2:33" s="40" customFormat="1" ht="15.75" x14ac:dyDescent="0.25">
      <c r="B165" s="147"/>
      <c r="D165" s="319"/>
      <c r="E165" s="104" t="s">
        <v>164</v>
      </c>
      <c r="F165" s="394">
        <f>IF(OR(ISERROR(VLOOKUP($E165&amp;$D$118&amp;$D$119,'CCG data'!$A:$AD,'CCG data'!R$3,FALSE)),ISBLANK(VLOOKUP($E165&amp;$D$118&amp;$D$119,'CCG data'!$A:$AD,'CCG data'!R$3,FALSE))),"",VLOOKUP($E165&amp;$D$118&amp;$D$119,'CCG data'!$A:$AD,'CCG data'!R$3,FALSE))</f>
        <v>51.683689684021516</v>
      </c>
      <c r="G165" s="395"/>
      <c r="H165" s="395">
        <f>IF(OR(ISERROR(VLOOKUP($E165&amp;$D$118&amp;$D$119,'CCG data'!$A:$AD,'CCG data'!S$3,FALSE)),ISBLANK(VLOOKUP($E165&amp;$D$118&amp;$D$119,'CCG data'!$A:$AD,'CCG data'!S$3,FALSE))),"",VLOOKUP($E165&amp;$D$118&amp;$D$119,'CCG data'!$A:$AD,'CCG data'!S$3,FALSE))</f>
        <v>89.059298194677567</v>
      </c>
      <c r="I165" s="395"/>
      <c r="J165" s="395">
        <f>IF(OR(ISERROR(VLOOKUP($E165&amp;$D$118&amp;$D$119,'CCG data'!$A:$AD,'CCG data'!T$3,FALSE)),ISBLANK(VLOOKUP($E165&amp;$D$118&amp;$D$119,'CCG data'!$A:$AD,'CCG data'!T$3,FALSE))),"",VLOOKUP($E165&amp;$D$118&amp;$D$119,'CCG data'!$A:$AD,'CCG data'!T$3,FALSE))</f>
        <v>5.4033499903289863</v>
      </c>
      <c r="K165" s="395"/>
      <c r="L165" s="395">
        <f>IF(OR(ISERROR(VLOOKUP($E165&amp;$D$118&amp;$D$119,'CCG data'!$A:$AD,'CCG data'!U$3,FALSE)),ISBLANK(VLOOKUP($E165&amp;$D$118&amp;$D$119,'CCG data'!$A:$AD,'CCG data'!U$3,FALSE))),"",VLOOKUP($E165&amp;$D$118&amp;$D$119,'CCG data'!$A:$AD,'CCG data'!U$3,FALSE))</f>
        <v>15.460420498561017</v>
      </c>
      <c r="M165" s="396"/>
      <c r="N165" s="367">
        <f>IF(OR(ISERROR(VLOOKUP($E165&amp;$D$118&amp;$D$119,'CCG data'!$A:$AD,'CCG data'!G$3,FALSE)),ISBLANK(VLOOKUP($E165&amp;$D$118&amp;$D$119,'CCG data'!$A:$AD,'CCG data'!G$3,FALSE))),"",VLOOKUP($E165&amp;$D$118&amp;$D$119,'CCG data'!$A:$AD,'CCG data'!G$3,FALSE))</f>
        <v>2283</v>
      </c>
      <c r="P165" s="404">
        <f>IF(OR(ISERROR(VLOOKUP($E165&amp;$D$118&amp;$D$119,'CCG data'!$A:$AD,'CCG data'!B$3,FALSE)),ISBLANK(VLOOKUP($E165&amp;$D$118&amp;$D$119,'CCG data'!$A:$AD,'CCG data'!B$3,FALSE))),"",VLOOKUP($E165&amp;$D$118&amp;$D$119,'CCG data'!$A:$AD,'CCG data'!B$3,FALSE))</f>
        <v>0.29347349978098991</v>
      </c>
      <c r="Q165" s="267"/>
      <c r="R165" s="267">
        <f>IF(OR(ISERROR(VLOOKUP($E165&amp;$D$118&amp;$D$119,'CCG data'!$A:$AD,'CCG data'!C$3,FALSE)),ISBLANK(VLOOKUP($E165&amp;$D$118&amp;$D$119,'CCG data'!$A:$AD,'CCG data'!C$3,FALSE))),"",VLOOKUP($E165&amp;$D$118&amp;$D$119,'CCG data'!$A:$AD,'CCG data'!C$3,FALSE))</f>
        <v>0.57074025405168638</v>
      </c>
      <c r="S165" s="267"/>
      <c r="T165" s="267">
        <f>IF(OR(ISERROR(VLOOKUP($E165&amp;$D$118&amp;$D$119,'CCG data'!$A:$AD,'CCG data'!D$3,FALSE)),ISBLANK(VLOOKUP($E165&amp;$D$118&amp;$D$119,'CCG data'!$A:$AD,'CCG data'!D$3,FALSE))),"",VLOOKUP($E165&amp;$D$118&amp;$D$119,'CCG data'!$A:$AD,'CCG data'!D$3,FALSE))</f>
        <v>3.8545773105562856E-2</v>
      </c>
      <c r="U165" s="267"/>
      <c r="V165" s="267">
        <f>IF(OR(ISERROR(VLOOKUP($E165&amp;$D$118&amp;$D$119,'CCG data'!$A:$AD,'CCG data'!E$3,FALSE)),ISBLANK(VLOOKUP($E165&amp;$D$118&amp;$D$119,'CCG data'!$A:$AD,'CCG data'!E$3,FALSE))),"",VLOOKUP($E165&amp;$D$118&amp;$D$119,'CCG data'!$A:$AD,'CCG data'!E$3,FALSE))</f>
        <v>9.724047306176084E-2</v>
      </c>
      <c r="W165" s="405"/>
      <c r="X165" s="108"/>
      <c r="Y165" s="165">
        <f>IFERROR(VLOOKUP($E165&amp;$D$119, Outliers!$A$4:$P$214,2,FALSE),"0")</f>
        <v>0</v>
      </c>
      <c r="Z165" s="165">
        <f>IFERROR(VLOOKUP($E165&amp;$D$119, Outliers!$A$4:$P$214,3,FALSE),"0")</f>
        <v>0</v>
      </c>
      <c r="AA165" s="165">
        <f>IFERROR(VLOOKUP($E165&amp;$D$119, Outliers!$A$4:$P$214,4,FALSE),"0")</f>
        <v>0</v>
      </c>
      <c r="AB165" s="165">
        <f>IFERROR(VLOOKUP($E165&amp;$D$119, Outliers!$A$4:$P$214,5,FALSE),"0")</f>
        <v>1</v>
      </c>
      <c r="AD165" s="78"/>
      <c r="AE165" s="151"/>
      <c r="AF165" s="78"/>
      <c r="AG165" s="78"/>
    </row>
    <row r="166" spans="2:33" ht="15.75" x14ac:dyDescent="0.25">
      <c r="D166" s="319"/>
      <c r="E166" s="103" t="s">
        <v>27</v>
      </c>
      <c r="F166" s="95">
        <f>IF(P165="","",VLOOKUP($E165&amp;$D$118&amp;$D$119,'CCG data'!$A:$AD,'CCG data'!W$3,FALSE))</f>
        <v>47.770128028191763</v>
      </c>
      <c r="G166" s="96">
        <f>IF(P165="","",VLOOKUP($E165&amp;$D$118&amp;$D$119,'CCG data'!$A:$AD,'CCG data'!X$3,FALSE))</f>
        <v>55.597251339851269</v>
      </c>
      <c r="H166" s="96">
        <f>IF(R165="","",VLOOKUP($E165&amp;$D$118&amp;$D$119,'CCG data'!$A:$AD,'CCG data'!Y$3,FALSE))</f>
        <v>84.223556083704807</v>
      </c>
      <c r="I166" s="96">
        <f>IF(R165="","",VLOOKUP($E165&amp;$D$118&amp;$D$119,'CCG data'!$A:$AD,'CCG data'!Z$3,FALSE))</f>
        <v>93.895040305650326</v>
      </c>
      <c r="J166" s="96">
        <f>IF(T165="","",VLOOKUP($E165&amp;$D$118&amp;$D$119,'CCG data'!$A:$AD,'CCG data'!AA$3,FALSE))</f>
        <v>4.2743918634439302</v>
      </c>
      <c r="K166" s="96">
        <f>IF(T165="","",VLOOKUP($E165&amp;$D$118&amp;$D$119,'CCG data'!$A:$AD,'CCG data'!AB$3,FALSE))</f>
        <v>6.5323081172140425</v>
      </c>
      <c r="L166" s="96">
        <f>IF(V165="","",VLOOKUP($E165&amp;$D$118&amp;$D$119,'CCG data'!$A:$AD,'CCG data'!AC$3,FALSE))</f>
        <v>13.426654951143224</v>
      </c>
      <c r="M166" s="96">
        <f>IF(V165="","",VLOOKUP($E165&amp;$D$118&amp;$D$119,'CCG data'!$A:$AD,'CCG data'!AD$3,FALSE))</f>
        <v>17.494186045978811</v>
      </c>
      <c r="N166" s="368"/>
      <c r="P166" s="152">
        <f>IF(P165="","",VLOOKUP($E165&amp;$D$118&amp;$D$119,'CCG data'!$A:$AD,'CCG data'!I$3,FALSE))</f>
        <v>0.27500000000000002</v>
      </c>
      <c r="Q166" s="15">
        <f>IF(P165="","",VLOOKUP($E165&amp;$D$118&amp;$D$119,'CCG data'!$A:$AD,'CCG data'!J$3,FALSE))</f>
        <v>0.312</v>
      </c>
      <c r="R166" s="15">
        <f>IF(R165="","",VLOOKUP($E165&amp;$D$118&amp;$D$119,'CCG data'!$A:$AD,'CCG data'!K$3,FALSE))</f>
        <v>0.55000000000000004</v>
      </c>
      <c r="S166" s="15">
        <f>IF(R165="","",VLOOKUP($E165&amp;$D$118&amp;$D$119,'CCG data'!$A:$AD,'CCG data'!L$3,FALSE))</f>
        <v>0.59099999999999997</v>
      </c>
      <c r="T166" s="15">
        <f>IF(T165="","",VLOOKUP($E165&amp;$D$118&amp;$D$119,'CCG data'!$A:$AD,'CCG data'!M$3,FALSE))</f>
        <v>3.1E-2</v>
      </c>
      <c r="U166" s="15">
        <f>IF(T165="","",VLOOKUP($E165&amp;$D$118&amp;$D$119,'CCG data'!$A:$AD,'CCG data'!N$3,FALSE))</f>
        <v>4.7E-2</v>
      </c>
      <c r="V166" s="15">
        <f>IF(V165="","",VLOOKUP($E165&amp;$D$118&amp;$D$119,'CCG data'!$A:$AD,'CCG data'!O$3,FALSE))</f>
        <v>8.5999999999999993E-2</v>
      </c>
      <c r="W166" s="136">
        <f>IF(V165="","",VLOOKUP($E165&amp;$D$118&amp;$D$119,'CCG data'!$A:$AD,'CCG data'!P$3,FALSE))</f>
        <v>0.11</v>
      </c>
      <c r="Y166" s="165" t="str">
        <f>IFERROR(VLOOKUP($E166&amp;$D$119, Outliers!$A$4:$P$214,2,FALSE),"0")</f>
        <v>0</v>
      </c>
      <c r="Z166" s="165" t="str">
        <f>IFERROR(VLOOKUP($E166&amp;$D$119, Outliers!$A$4:$P$214,3,FALSE),"0")</f>
        <v>0</v>
      </c>
      <c r="AA166" s="165" t="str">
        <f>IFERROR(VLOOKUP($E166&amp;$D$119, Outliers!$A$4:$P$214,4,FALSE),"0")</f>
        <v>0</v>
      </c>
      <c r="AB166" s="165" t="str">
        <f>IFERROR(VLOOKUP($E166&amp;$D$119, Outliers!$A$4:$P$214,5,FALSE),"0")</f>
        <v>0</v>
      </c>
      <c r="AD166" s="78"/>
      <c r="AE166" s="151"/>
      <c r="AF166" s="78"/>
      <c r="AG166" s="78"/>
    </row>
    <row r="167" spans="2:33" s="40" customFormat="1" ht="15.75" x14ac:dyDescent="0.25">
      <c r="B167" s="147"/>
      <c r="D167" s="319"/>
      <c r="E167" s="104" t="s">
        <v>165</v>
      </c>
      <c r="F167" s="394">
        <f>IF(OR(ISERROR(VLOOKUP($E167&amp;$D$118&amp;$D$119,'CCG data'!$A:$AD,'CCG data'!R$3,FALSE)),ISBLANK(VLOOKUP($E167&amp;$D$118&amp;$D$119,'CCG data'!$A:$AD,'CCG data'!R$3,FALSE))),"",VLOOKUP($E167&amp;$D$118&amp;$D$119,'CCG data'!$A:$AD,'CCG data'!R$3,FALSE))</f>
        <v>50.387926695508767</v>
      </c>
      <c r="G167" s="395"/>
      <c r="H167" s="395">
        <f>IF(OR(ISERROR(VLOOKUP($E167&amp;$D$118&amp;$D$119,'CCG data'!$A:$AD,'CCG data'!S$3,FALSE)),ISBLANK(VLOOKUP($E167&amp;$D$118&amp;$D$119,'CCG data'!$A:$AD,'CCG data'!S$3,FALSE))),"",VLOOKUP($E167&amp;$D$118&amp;$D$119,'CCG data'!$A:$AD,'CCG data'!S$3,FALSE))</f>
        <v>89.082258803327647</v>
      </c>
      <c r="I167" s="395"/>
      <c r="J167" s="395">
        <f>IF(OR(ISERROR(VLOOKUP($E167&amp;$D$118&amp;$D$119,'CCG data'!$A:$AD,'CCG data'!T$3,FALSE)),ISBLANK(VLOOKUP($E167&amp;$D$118&amp;$D$119,'CCG data'!$A:$AD,'CCG data'!T$3,FALSE))),"",VLOOKUP($E167&amp;$D$118&amp;$D$119,'CCG data'!$A:$AD,'CCG data'!T$3,FALSE))</f>
        <v>9.2469958609905181</v>
      </c>
      <c r="K167" s="395"/>
      <c r="L167" s="395">
        <f>IF(OR(ISERROR(VLOOKUP($E167&amp;$D$118&amp;$D$119,'CCG data'!$A:$AD,'CCG data'!U$3,FALSE)),ISBLANK(VLOOKUP($E167&amp;$D$118&amp;$D$119,'CCG data'!$A:$AD,'CCG data'!U$3,FALSE))),"",VLOOKUP($E167&amp;$D$118&amp;$D$119,'CCG data'!$A:$AD,'CCG data'!U$3,FALSE))</f>
        <v>9.3447640497637625</v>
      </c>
      <c r="M167" s="396"/>
      <c r="N167" s="367">
        <f>IF(OR(ISERROR(VLOOKUP($E167&amp;$D$118&amp;$D$119,'CCG data'!$A:$AD,'CCG data'!G$3,FALSE)),ISBLANK(VLOOKUP($E167&amp;$D$118&amp;$D$119,'CCG data'!$A:$AD,'CCG data'!G$3,FALSE))),"",VLOOKUP($E167&amp;$D$118&amp;$D$119,'CCG data'!$A:$AD,'CCG data'!G$3,FALSE))</f>
        <v>1275</v>
      </c>
      <c r="P167" s="404">
        <f>IF(OR(ISERROR(VLOOKUP($E167&amp;$D$118&amp;$D$119,'CCG data'!$A:$AD,'CCG data'!B$3,FALSE)),ISBLANK(VLOOKUP($E167&amp;$D$118&amp;$D$119,'CCG data'!$A:$AD,'CCG data'!B$3,FALSE))),"",VLOOKUP($E167&amp;$D$118&amp;$D$119,'CCG data'!$A:$AD,'CCG data'!B$3,FALSE))</f>
        <v>0.31137254901960787</v>
      </c>
      <c r="Q167" s="267"/>
      <c r="R167" s="267">
        <f>IF(OR(ISERROR(VLOOKUP($E167&amp;$D$118&amp;$D$119,'CCG data'!$A:$AD,'CCG data'!C$3,FALSE)),ISBLANK(VLOOKUP($E167&amp;$D$118&amp;$D$119,'CCG data'!$A:$AD,'CCG data'!C$3,FALSE))),"",VLOOKUP($E167&amp;$D$118&amp;$D$119,'CCG data'!$A:$AD,'CCG data'!C$3,FALSE))</f>
        <v>0.57019607843137254</v>
      </c>
      <c r="S167" s="267"/>
      <c r="T167" s="267">
        <f>IF(OR(ISERROR(VLOOKUP($E167&amp;$D$118&amp;$D$119,'CCG data'!$A:$AD,'CCG data'!D$3,FALSE)),ISBLANK(VLOOKUP($E167&amp;$D$118&amp;$D$119,'CCG data'!$A:$AD,'CCG data'!D$3,FALSE))),"",VLOOKUP($E167&amp;$D$118&amp;$D$119,'CCG data'!$A:$AD,'CCG data'!D$3,FALSE))</f>
        <v>5.8823529411764705E-2</v>
      </c>
      <c r="U167" s="267"/>
      <c r="V167" s="267">
        <f>IF(OR(ISERROR(VLOOKUP($E167&amp;$D$118&amp;$D$119,'CCG data'!$A:$AD,'CCG data'!E$3,FALSE)),ISBLANK(VLOOKUP($E167&amp;$D$118&amp;$D$119,'CCG data'!$A:$AD,'CCG data'!E$3,FALSE))),"",VLOOKUP($E167&amp;$D$118&amp;$D$119,'CCG data'!$A:$AD,'CCG data'!E$3,FALSE))</f>
        <v>5.9607843137254903E-2</v>
      </c>
      <c r="W167" s="405"/>
      <c r="X167" s="108"/>
      <c r="Y167" s="165">
        <f>IFERROR(VLOOKUP($E167&amp;$D$119, Outliers!$A$4:$P$214,2,FALSE),"0")</f>
        <v>0</v>
      </c>
      <c r="Z167" s="165">
        <f>IFERROR(VLOOKUP($E167&amp;$D$119, Outliers!$A$4:$P$214,3,FALSE),"0")</f>
        <v>0</v>
      </c>
      <c r="AA167" s="165">
        <f>IFERROR(VLOOKUP($E167&amp;$D$119, Outliers!$A$4:$P$214,4,FALSE),"0")</f>
        <v>0</v>
      </c>
      <c r="AB167" s="165">
        <f>IFERROR(VLOOKUP($E167&amp;$D$119, Outliers!$A$4:$P$214,5,FALSE),"0")</f>
        <v>0</v>
      </c>
      <c r="AD167" s="78"/>
      <c r="AE167" s="151"/>
      <c r="AF167" s="78"/>
      <c r="AG167" s="78"/>
    </row>
    <row r="168" spans="2:33" ht="15.75" x14ac:dyDescent="0.25">
      <c r="D168" s="319"/>
      <c r="E168" s="103" t="s">
        <v>27</v>
      </c>
      <c r="F168" s="95">
        <f>IF(P167="","",VLOOKUP($E167&amp;$D$118&amp;$D$119,'CCG data'!$A:$AD,'CCG data'!W$3,FALSE))</f>
        <v>45.431287499686739</v>
      </c>
      <c r="G168" s="96">
        <f>IF(P167="","",VLOOKUP($E167&amp;$D$118&amp;$D$119,'CCG data'!$A:$AD,'CCG data'!X$3,FALSE))</f>
        <v>55.344565891330795</v>
      </c>
      <c r="H168" s="96">
        <f>IF(R167="","",VLOOKUP($E167&amp;$D$118&amp;$D$119,'CCG data'!$A:$AD,'CCG data'!Y$3,FALSE))</f>
        <v>82.606657727225439</v>
      </c>
      <c r="I168" s="96">
        <f>IF(R167="","",VLOOKUP($E167&amp;$D$118&amp;$D$119,'CCG data'!$A:$AD,'CCG data'!Z$3,FALSE))</f>
        <v>95.557859879429856</v>
      </c>
      <c r="J168" s="96">
        <f>IF(T167="","",VLOOKUP($E167&amp;$D$118&amp;$D$119,'CCG data'!$A:$AD,'CCG data'!AA$3,FALSE))</f>
        <v>7.1542036855715319</v>
      </c>
      <c r="K168" s="96">
        <f>IF(T167="","",VLOOKUP($E167&amp;$D$118&amp;$D$119,'CCG data'!$A:$AD,'CCG data'!AB$3,FALSE))</f>
        <v>11.339788036409505</v>
      </c>
      <c r="L168" s="96">
        <f>IF(V167="","",VLOOKUP($E167&amp;$D$118&amp;$D$119,'CCG data'!$A:$AD,'CCG data'!AC$3,FALSE))</f>
        <v>7.2438048654864424</v>
      </c>
      <c r="M168" s="96">
        <f>IF(V167="","",VLOOKUP($E167&amp;$D$118&amp;$D$119,'CCG data'!$A:$AD,'CCG data'!AD$3,FALSE))</f>
        <v>11.445723234041083</v>
      </c>
      <c r="N168" s="368"/>
      <c r="P168" s="152">
        <f>IF(P167="","",VLOOKUP($E167&amp;$D$118&amp;$D$119,'CCG data'!$A:$AD,'CCG data'!I$3,FALSE))</f>
        <v>0.28699999999999998</v>
      </c>
      <c r="Q168" s="15">
        <f>IF(P167="","",VLOOKUP($E167&amp;$D$118&amp;$D$119,'CCG data'!$A:$AD,'CCG data'!J$3,FALSE))</f>
        <v>0.33700000000000002</v>
      </c>
      <c r="R168" s="15">
        <f>IF(R167="","",VLOOKUP($E167&amp;$D$118&amp;$D$119,'CCG data'!$A:$AD,'CCG data'!K$3,FALSE))</f>
        <v>0.54300000000000004</v>
      </c>
      <c r="S168" s="15">
        <f>IF(R167="","",VLOOKUP($E167&amp;$D$118&amp;$D$119,'CCG data'!$A:$AD,'CCG data'!L$3,FALSE))</f>
        <v>0.59699999999999998</v>
      </c>
      <c r="T168" s="15">
        <f>IF(T167="","",VLOOKUP($E167&amp;$D$118&amp;$D$119,'CCG data'!$A:$AD,'CCG data'!M$3,FALSE))</f>
        <v>4.7E-2</v>
      </c>
      <c r="U168" s="15">
        <f>IF(T167="","",VLOOKUP($E167&amp;$D$118&amp;$D$119,'CCG data'!$A:$AD,'CCG data'!N$3,FALSE))</f>
        <v>7.2999999999999995E-2</v>
      </c>
      <c r="V168" s="15">
        <f>IF(V167="","",VLOOKUP($E167&amp;$D$118&amp;$D$119,'CCG data'!$A:$AD,'CCG data'!O$3,FALSE))</f>
        <v>4.8000000000000001E-2</v>
      </c>
      <c r="W168" s="136">
        <f>IF(V167="","",VLOOKUP($E167&amp;$D$118&amp;$D$119,'CCG data'!$A:$AD,'CCG data'!P$3,FALSE))</f>
        <v>7.3999999999999996E-2</v>
      </c>
      <c r="Y168" s="165" t="str">
        <f>IFERROR(VLOOKUP($E168&amp;$D$119, Outliers!$A$4:$P$214,2,FALSE),"0")</f>
        <v>0</v>
      </c>
      <c r="Z168" s="165" t="str">
        <f>IFERROR(VLOOKUP($E168&amp;$D$119, Outliers!$A$4:$P$214,3,FALSE),"0")</f>
        <v>0</v>
      </c>
      <c r="AA168" s="165" t="str">
        <f>IFERROR(VLOOKUP($E168&amp;$D$119, Outliers!$A$4:$P$214,4,FALSE),"0")</f>
        <v>0</v>
      </c>
      <c r="AB168" s="165" t="str">
        <f>IFERROR(VLOOKUP($E168&amp;$D$119, Outliers!$A$4:$P$214,5,FALSE),"0")</f>
        <v>0</v>
      </c>
      <c r="AD168" s="78"/>
      <c r="AE168" s="151"/>
      <c r="AF168" s="78"/>
      <c r="AG168" s="78"/>
    </row>
    <row r="169" spans="2:33" s="40" customFormat="1" ht="15.75" x14ac:dyDescent="0.25">
      <c r="B169" s="147"/>
      <c r="D169" s="319"/>
      <c r="E169" s="104" t="s">
        <v>166</v>
      </c>
      <c r="F169" s="394">
        <f>IF(OR(ISERROR(VLOOKUP($E169&amp;$D$118&amp;$D$119,'CCG data'!$A:$AD,'CCG data'!R$3,FALSE)),ISBLANK(VLOOKUP($E169&amp;$D$118&amp;$D$119,'CCG data'!$A:$AD,'CCG data'!R$3,FALSE))),"",VLOOKUP($E169&amp;$D$118&amp;$D$119,'CCG data'!$A:$AD,'CCG data'!R$3,FALSE))</f>
        <v>43.578722899660839</v>
      </c>
      <c r="G169" s="395"/>
      <c r="H169" s="395">
        <f>IF(OR(ISERROR(VLOOKUP($E169&amp;$D$118&amp;$D$119,'CCG data'!$A:$AD,'CCG data'!S$3,FALSE)),ISBLANK(VLOOKUP($E169&amp;$D$118&amp;$D$119,'CCG data'!$A:$AD,'CCG data'!S$3,FALSE))),"",VLOOKUP($E169&amp;$D$118&amp;$D$119,'CCG data'!$A:$AD,'CCG data'!S$3,FALSE))</f>
        <v>87.392002091151326</v>
      </c>
      <c r="I169" s="395"/>
      <c r="J169" s="395">
        <f>IF(OR(ISERROR(VLOOKUP($E169&amp;$D$118&amp;$D$119,'CCG data'!$A:$AD,'CCG data'!T$3,FALSE)),ISBLANK(VLOOKUP($E169&amp;$D$118&amp;$D$119,'CCG data'!$A:$AD,'CCG data'!T$3,FALSE))),"",VLOOKUP($E169&amp;$D$118&amp;$D$119,'CCG data'!$A:$AD,'CCG data'!T$3,FALSE))</f>
        <v>8.1588919262326502</v>
      </c>
      <c r="K169" s="395"/>
      <c r="L169" s="395">
        <f>IF(OR(ISERROR(VLOOKUP($E169&amp;$D$118&amp;$D$119,'CCG data'!$A:$AD,'CCG data'!U$3,FALSE)),ISBLANK(VLOOKUP($E169&amp;$D$118&amp;$D$119,'CCG data'!$A:$AD,'CCG data'!U$3,FALSE))),"",VLOOKUP($E169&amp;$D$118&amp;$D$119,'CCG data'!$A:$AD,'CCG data'!U$3,FALSE))</f>
        <v>7.0805052452712332</v>
      </c>
      <c r="M169" s="396"/>
      <c r="N169" s="367">
        <f>IF(OR(ISERROR(VLOOKUP($E169&amp;$D$118&amp;$D$119,'CCG data'!$A:$AD,'CCG data'!G$3,FALSE)),ISBLANK(VLOOKUP($E169&amp;$D$118&amp;$D$119,'CCG data'!$A:$AD,'CCG data'!G$3,FALSE))),"",VLOOKUP($E169&amp;$D$118&amp;$D$119,'CCG data'!$A:$AD,'CCG data'!G$3,FALSE))</f>
        <v>1335</v>
      </c>
      <c r="P169" s="404">
        <f>IF(OR(ISERROR(VLOOKUP($E169&amp;$D$118&amp;$D$119,'CCG data'!$A:$AD,'CCG data'!B$3,FALSE)),ISBLANK(VLOOKUP($E169&amp;$D$118&amp;$D$119,'CCG data'!$A:$AD,'CCG data'!B$3,FALSE))),"",VLOOKUP($E169&amp;$D$118&amp;$D$119,'CCG data'!$A:$AD,'CCG data'!B$3,FALSE))</f>
        <v>0.28764044943820227</v>
      </c>
      <c r="Q169" s="267"/>
      <c r="R169" s="267">
        <f>IF(OR(ISERROR(VLOOKUP($E169&amp;$D$118&amp;$D$119,'CCG data'!$A:$AD,'CCG data'!C$3,FALSE)),ISBLANK(VLOOKUP($E169&amp;$D$118&amp;$D$119,'CCG data'!$A:$AD,'CCG data'!C$3,FALSE))),"",VLOOKUP($E169&amp;$D$118&amp;$D$119,'CCG data'!$A:$AD,'CCG data'!C$3,FALSE))</f>
        <v>0.60524344569288391</v>
      </c>
      <c r="S169" s="267"/>
      <c r="T169" s="267">
        <f>IF(OR(ISERROR(VLOOKUP($E169&amp;$D$118&amp;$D$119,'CCG data'!$A:$AD,'CCG data'!D$3,FALSE)),ISBLANK(VLOOKUP($E169&amp;$D$118&amp;$D$119,'CCG data'!$A:$AD,'CCG data'!D$3,FALSE))),"",VLOOKUP($E169&amp;$D$118&amp;$D$119,'CCG data'!$A:$AD,'CCG data'!D$3,FALSE))</f>
        <v>5.8426966292134834E-2</v>
      </c>
      <c r="U169" s="267"/>
      <c r="V169" s="267">
        <f>IF(OR(ISERROR(VLOOKUP($E169&amp;$D$118&amp;$D$119,'CCG data'!$A:$AD,'CCG data'!E$3,FALSE)),ISBLANK(VLOOKUP($E169&amp;$D$118&amp;$D$119,'CCG data'!$A:$AD,'CCG data'!E$3,FALSE))),"",VLOOKUP($E169&amp;$D$118&amp;$D$119,'CCG data'!$A:$AD,'CCG data'!E$3,FALSE))</f>
        <v>4.8689138576779027E-2</v>
      </c>
      <c r="W169" s="405"/>
      <c r="X169" s="108"/>
      <c r="Y169" s="165">
        <f>IFERROR(VLOOKUP($E169&amp;$D$119, Outliers!$A$4:$P$214,2,FALSE),"0")</f>
        <v>0</v>
      </c>
      <c r="Z169" s="165">
        <f>IFERROR(VLOOKUP($E169&amp;$D$119, Outliers!$A$4:$P$214,3,FALSE),"0")</f>
        <v>0</v>
      </c>
      <c r="AA169" s="165">
        <f>IFERROR(VLOOKUP($E169&amp;$D$119, Outliers!$A$4:$P$214,4,FALSE),"0")</f>
        <v>0</v>
      </c>
      <c r="AB169" s="165">
        <f>IFERROR(VLOOKUP($E169&amp;$D$119, Outliers!$A$4:$P$214,5,FALSE),"0")</f>
        <v>1</v>
      </c>
      <c r="AD169" s="78"/>
      <c r="AE169" s="151"/>
      <c r="AF169" s="78"/>
      <c r="AG169" s="78"/>
    </row>
    <row r="170" spans="2:33" ht="15.75" x14ac:dyDescent="0.25">
      <c r="D170" s="319"/>
      <c r="E170" s="103" t="s">
        <v>27</v>
      </c>
      <c r="F170" s="95">
        <f>IF(P169="","",VLOOKUP($E169&amp;$D$118&amp;$D$119,'CCG data'!$A:$AD,'CCG data'!W$3,FALSE))</f>
        <v>39.219942814186531</v>
      </c>
      <c r="G170" s="96">
        <f>IF(P169="","",VLOOKUP($E169&amp;$D$118&amp;$D$119,'CCG data'!$A:$AD,'CCG data'!X$3,FALSE))</f>
        <v>47.937502985135147</v>
      </c>
      <c r="H170" s="96">
        <f>IF(R169="","",VLOOKUP($E169&amp;$D$118&amp;$D$119,'CCG data'!$A:$AD,'CCG data'!Y$3,FALSE))</f>
        <v>81.366099877312266</v>
      </c>
      <c r="I170" s="96">
        <f>IF(R169="","",VLOOKUP($E169&amp;$D$118&amp;$D$119,'CCG data'!$A:$AD,'CCG data'!Z$3,FALSE))</f>
        <v>93.417904304990387</v>
      </c>
      <c r="J170" s="96">
        <f>IF(T169="","",VLOOKUP($E169&amp;$D$118&amp;$D$119,'CCG data'!$A:$AD,'CCG data'!AA$3,FALSE))</f>
        <v>6.3482192396130159</v>
      </c>
      <c r="K170" s="96">
        <f>IF(T169="","",VLOOKUP($E169&amp;$D$118&amp;$D$119,'CCG data'!$A:$AD,'CCG data'!AB$3,FALSE))</f>
        <v>9.9695646128522846</v>
      </c>
      <c r="L170" s="96">
        <f>IF(V169="","",VLOOKUP($E169&amp;$D$118&amp;$D$119,'CCG data'!$A:$AD,'CCG data'!AC$3,FALSE))</f>
        <v>5.3591772111159903</v>
      </c>
      <c r="M170" s="96">
        <f>IF(V169="","",VLOOKUP($E169&amp;$D$118&amp;$D$119,'CCG data'!$A:$AD,'CCG data'!AD$3,FALSE))</f>
        <v>8.8018332794264751</v>
      </c>
      <c r="N170" s="368"/>
      <c r="P170" s="152">
        <f>IF(P169="","",VLOOKUP($E169&amp;$D$118&amp;$D$119,'CCG data'!$A:$AD,'CCG data'!I$3,FALSE))</f>
        <v>0.26400000000000001</v>
      </c>
      <c r="Q170" s="15">
        <f>IF(P169="","",VLOOKUP($E169&amp;$D$118&amp;$D$119,'CCG data'!$A:$AD,'CCG data'!J$3,FALSE))</f>
        <v>0.313</v>
      </c>
      <c r="R170" s="15">
        <f>IF(R169="","",VLOOKUP($E169&amp;$D$118&amp;$D$119,'CCG data'!$A:$AD,'CCG data'!K$3,FALSE))</f>
        <v>0.57899999999999996</v>
      </c>
      <c r="S170" s="15">
        <f>IF(R169="","",VLOOKUP($E169&amp;$D$118&amp;$D$119,'CCG data'!$A:$AD,'CCG data'!L$3,FALSE))</f>
        <v>0.63100000000000001</v>
      </c>
      <c r="T170" s="15">
        <f>IF(T169="","",VLOOKUP($E169&amp;$D$118&amp;$D$119,'CCG data'!$A:$AD,'CCG data'!M$3,FALSE))</f>
        <v>4.7E-2</v>
      </c>
      <c r="U170" s="15">
        <f>IF(T169="","",VLOOKUP($E169&amp;$D$118&amp;$D$119,'CCG data'!$A:$AD,'CCG data'!N$3,FALSE))</f>
        <v>7.1999999999999995E-2</v>
      </c>
      <c r="V170" s="15">
        <f>IF(V169="","",VLOOKUP($E169&amp;$D$118&amp;$D$119,'CCG data'!$A:$AD,'CCG data'!O$3,FALSE))</f>
        <v>3.7999999999999999E-2</v>
      </c>
      <c r="W170" s="136">
        <f>IF(V169="","",VLOOKUP($E169&amp;$D$118&amp;$D$119,'CCG data'!$A:$AD,'CCG data'!P$3,FALSE))</f>
        <v>6.2E-2</v>
      </c>
      <c r="Y170" s="165" t="str">
        <f>IFERROR(VLOOKUP($E170&amp;$D$119, Outliers!$A$4:$P$214,2,FALSE),"0")</f>
        <v>0</v>
      </c>
      <c r="Z170" s="165" t="str">
        <f>IFERROR(VLOOKUP($E170&amp;$D$119, Outliers!$A$4:$P$214,3,FALSE),"0")</f>
        <v>0</v>
      </c>
      <c r="AA170" s="165" t="str">
        <f>IFERROR(VLOOKUP($E170&amp;$D$119, Outliers!$A$4:$P$214,4,FALSE),"0")</f>
        <v>0</v>
      </c>
      <c r="AB170" s="165" t="str">
        <f>IFERROR(VLOOKUP($E170&amp;$D$119, Outliers!$A$4:$P$214,5,FALSE),"0")</f>
        <v>0</v>
      </c>
      <c r="AD170" s="78"/>
      <c r="AE170" s="151"/>
      <c r="AF170" s="78"/>
      <c r="AG170" s="78"/>
    </row>
    <row r="171" spans="2:33" s="40" customFormat="1" ht="15.75" x14ac:dyDescent="0.25">
      <c r="B171" s="147"/>
      <c r="D171" s="319"/>
      <c r="E171" s="104" t="s">
        <v>395</v>
      </c>
      <c r="F171" s="394">
        <f>IF(OR(ISERROR(VLOOKUP($E171&amp;$D$118&amp;$D$119,'CCG data'!$A:$AD,'CCG data'!R$3,FALSE)),ISBLANK(VLOOKUP($E171&amp;$D$118&amp;$D$119,'CCG data'!$A:$AD,'CCG data'!R$3,FALSE))),"",VLOOKUP($E171&amp;$D$118&amp;$D$119,'CCG data'!$A:$AD,'CCG data'!R$3,FALSE))</f>
        <v>51.437273203478419</v>
      </c>
      <c r="G171" s="395"/>
      <c r="H171" s="395">
        <f>IF(OR(ISERROR(VLOOKUP($E171&amp;$D$118&amp;$D$119,'CCG data'!$A:$AD,'CCG data'!S$3,FALSE)),ISBLANK(VLOOKUP($E171&amp;$D$118&amp;$D$119,'CCG data'!$A:$AD,'CCG data'!S$3,FALSE))),"",VLOOKUP($E171&amp;$D$118&amp;$D$119,'CCG data'!$A:$AD,'CCG data'!S$3,FALSE))</f>
        <v>100.00466833404313</v>
      </c>
      <c r="I171" s="395"/>
      <c r="J171" s="395">
        <f>IF(OR(ISERROR(VLOOKUP($E171&amp;$D$118&amp;$D$119,'CCG data'!$A:$AD,'CCG data'!T$3,FALSE)),ISBLANK(VLOOKUP($E171&amp;$D$118&amp;$D$119,'CCG data'!$A:$AD,'CCG data'!T$3,FALSE))),"",VLOOKUP($E171&amp;$D$118&amp;$D$119,'CCG data'!$A:$AD,'CCG data'!T$3,FALSE))</f>
        <v>5.6056616293647892</v>
      </c>
      <c r="K171" s="395"/>
      <c r="L171" s="395">
        <f>IF(OR(ISERROR(VLOOKUP($E171&amp;$D$118&amp;$D$119,'CCG data'!$A:$AD,'CCG data'!U$3,FALSE)),ISBLANK(VLOOKUP($E171&amp;$D$118&amp;$D$119,'CCG data'!$A:$AD,'CCG data'!U$3,FALSE))),"",VLOOKUP($E171&amp;$D$118&amp;$D$119,'CCG data'!$A:$AD,'CCG data'!U$3,FALSE))</f>
        <v>9.6619477093332975</v>
      </c>
      <c r="M171" s="396"/>
      <c r="N171" s="367">
        <f>IF(OR(ISERROR(VLOOKUP($E171&amp;$D$118&amp;$D$119,'CCG data'!$A:$AD,'CCG data'!G$3,FALSE)),ISBLANK(VLOOKUP($E171&amp;$D$118&amp;$D$119,'CCG data'!$A:$AD,'CCG data'!G$3,FALSE))),"",VLOOKUP($E171&amp;$D$118&amp;$D$119,'CCG data'!$A:$AD,'CCG data'!G$3,FALSE))</f>
        <v>5814</v>
      </c>
      <c r="P171" s="404">
        <f>IF(OR(ISERROR(VLOOKUP($E171&amp;$D$118&amp;$D$119,'CCG data'!$A:$AD,'CCG data'!B$3,FALSE)),ISBLANK(VLOOKUP($E171&amp;$D$118&amp;$D$119,'CCG data'!$A:$AD,'CCG data'!B$3,FALSE))),"",VLOOKUP($E171&amp;$D$118&amp;$D$119,'CCG data'!$A:$AD,'CCG data'!B$3,FALSE))</f>
        <v>0.29686962504299963</v>
      </c>
      <c r="Q171" s="267"/>
      <c r="R171" s="267">
        <f>IF(OR(ISERROR(VLOOKUP($E171&amp;$D$118&amp;$D$119,'CCG data'!$A:$AD,'CCG data'!C$3,FALSE)),ISBLANK(VLOOKUP($E171&amp;$D$118&amp;$D$119,'CCG data'!$A:$AD,'CCG data'!C$3,FALSE))),"",VLOOKUP($E171&amp;$D$118&amp;$D$119,'CCG data'!$A:$AD,'CCG data'!C$3,FALSE))</f>
        <v>0.60835913312693501</v>
      </c>
      <c r="S171" s="267"/>
      <c r="T171" s="267">
        <f>IF(OR(ISERROR(VLOOKUP($E171&amp;$D$118&amp;$D$119,'CCG data'!$A:$AD,'CCG data'!D$3,FALSE)),ISBLANK(VLOOKUP($E171&amp;$D$118&amp;$D$119,'CCG data'!$A:$AD,'CCG data'!D$3,FALSE))),"",VLOOKUP($E171&amp;$D$118&amp;$D$119,'CCG data'!$A:$AD,'CCG data'!D$3,FALSE))</f>
        <v>3.543171654626763E-2</v>
      </c>
      <c r="U171" s="267"/>
      <c r="V171" s="267">
        <f>IF(OR(ISERROR(VLOOKUP($E171&amp;$D$118&amp;$D$119,'CCG data'!$A:$AD,'CCG data'!E$3,FALSE)),ISBLANK(VLOOKUP($E171&amp;$D$118&amp;$D$119,'CCG data'!$A:$AD,'CCG data'!E$3,FALSE))),"",VLOOKUP($E171&amp;$D$118&amp;$D$119,'CCG data'!$A:$AD,'CCG data'!E$3,FALSE))</f>
        <v>5.9339525283797732E-2</v>
      </c>
      <c r="W171" s="405"/>
      <c r="X171" s="108"/>
      <c r="Y171" s="165">
        <f>IFERROR(VLOOKUP($E171&amp;$D$119, Outliers!$A$4:$P$214,2,FALSE),"0")</f>
        <v>0</v>
      </c>
      <c r="Z171" s="165">
        <f>IFERROR(VLOOKUP($E171&amp;$D$119, Outliers!$A$4:$P$214,3,FALSE),"0")</f>
        <v>0</v>
      </c>
      <c r="AA171" s="165">
        <f>IFERROR(VLOOKUP($E171&amp;$D$119, Outliers!$A$4:$P$214,4,FALSE),"0")</f>
        <v>0</v>
      </c>
      <c r="AB171" s="165">
        <f>IFERROR(VLOOKUP($E171&amp;$D$119, Outliers!$A$4:$P$214,5,FALSE),"0")</f>
        <v>1</v>
      </c>
      <c r="AD171" s="78"/>
      <c r="AE171" s="151"/>
      <c r="AF171" s="78"/>
      <c r="AG171" s="78"/>
    </row>
    <row r="172" spans="2:33" ht="15.75" x14ac:dyDescent="0.25">
      <c r="D172" s="319"/>
      <c r="E172" s="103" t="s">
        <v>27</v>
      </c>
      <c r="F172" s="95">
        <f>IF(P171="","",VLOOKUP($E171&amp;$D$118&amp;$D$119,'CCG data'!$A:$AD,'CCG data'!W$3,FALSE))</f>
        <v>49.010587042978109</v>
      </c>
      <c r="G172" s="96">
        <f>IF(P171="","",VLOOKUP($E171&amp;$D$118&amp;$D$119,'CCG data'!$A:$AD,'CCG data'!X$3,FALSE))</f>
        <v>53.863959363978729</v>
      </c>
      <c r="H172" s="96">
        <f>IF(R171="","",VLOOKUP($E171&amp;$D$118&amp;$D$119,'CCG data'!$A:$AD,'CCG data'!Y$3,FALSE))</f>
        <v>96.708883770597907</v>
      </c>
      <c r="I172" s="96">
        <f>IF(R171="","",VLOOKUP($E171&amp;$D$118&amp;$D$119,'CCG data'!$A:$AD,'CCG data'!Z$3,FALSE))</f>
        <v>103.30045289748836</v>
      </c>
      <c r="J172" s="96">
        <f>IF(T171="","",VLOOKUP($E171&amp;$D$118&amp;$D$119,'CCG data'!$A:$AD,'CCG data'!AA$3,FALSE))</f>
        <v>4.8401543226360557</v>
      </c>
      <c r="K172" s="96">
        <f>IF(T171="","",VLOOKUP($E171&amp;$D$118&amp;$D$119,'CCG data'!$A:$AD,'CCG data'!AB$3,FALSE))</f>
        <v>6.3711689360935226</v>
      </c>
      <c r="L172" s="96">
        <f>IF(V171="","",VLOOKUP($E171&amp;$D$118&amp;$D$119,'CCG data'!$A:$AD,'CCG data'!AC$3,FALSE))</f>
        <v>8.6423914234071688</v>
      </c>
      <c r="M172" s="96">
        <f>IF(V171="","",VLOOKUP($E171&amp;$D$118&amp;$D$119,'CCG data'!$A:$AD,'CCG data'!AD$3,FALSE))</f>
        <v>10.681503995259426</v>
      </c>
      <c r="N172" s="368"/>
      <c r="P172" s="152">
        <f>IF(P171="","",VLOOKUP($E171&amp;$D$118&amp;$D$119,'CCG data'!$A:$AD,'CCG data'!I$3,FALSE))</f>
        <v>0.28499999999999998</v>
      </c>
      <c r="Q172" s="15">
        <f>IF(P171="","",VLOOKUP($E171&amp;$D$118&amp;$D$119,'CCG data'!$A:$AD,'CCG data'!J$3,FALSE))</f>
        <v>0.309</v>
      </c>
      <c r="R172" s="15">
        <f>IF(R171="","",VLOOKUP($E171&amp;$D$118&amp;$D$119,'CCG data'!$A:$AD,'CCG data'!K$3,FALSE))</f>
        <v>0.59599999999999997</v>
      </c>
      <c r="S172" s="15">
        <f>IF(R171="","",VLOOKUP($E171&amp;$D$118&amp;$D$119,'CCG data'!$A:$AD,'CCG data'!L$3,FALSE))</f>
        <v>0.621</v>
      </c>
      <c r="T172" s="15">
        <f>IF(T171="","",VLOOKUP($E171&amp;$D$118&amp;$D$119,'CCG data'!$A:$AD,'CCG data'!M$3,FALSE))</f>
        <v>3.1E-2</v>
      </c>
      <c r="U172" s="15">
        <f>IF(T171="","",VLOOKUP($E171&amp;$D$118&amp;$D$119,'CCG data'!$A:$AD,'CCG data'!N$3,FALSE))</f>
        <v>0.04</v>
      </c>
      <c r="V172" s="15">
        <f>IF(V171="","",VLOOKUP($E171&amp;$D$118&amp;$D$119,'CCG data'!$A:$AD,'CCG data'!O$3,FALSE))</f>
        <v>5.3999999999999999E-2</v>
      </c>
      <c r="W172" s="136">
        <f>IF(V171="","",VLOOKUP($E171&amp;$D$118&amp;$D$119,'CCG data'!$A:$AD,'CCG data'!P$3,FALSE))</f>
        <v>6.6000000000000003E-2</v>
      </c>
      <c r="Y172" s="165" t="str">
        <f>IFERROR(VLOOKUP($E172&amp;$D$119, Outliers!$A$4:$P$214,2,FALSE),"0")</f>
        <v>0</v>
      </c>
      <c r="Z172" s="165" t="str">
        <f>IFERROR(VLOOKUP($E172&amp;$D$119, Outliers!$A$4:$P$214,3,FALSE),"0")</f>
        <v>0</v>
      </c>
      <c r="AA172" s="165" t="str">
        <f>IFERROR(VLOOKUP($E172&amp;$D$119, Outliers!$A$4:$P$214,4,FALSE),"0")</f>
        <v>0</v>
      </c>
      <c r="AB172" s="165" t="str">
        <f>IFERROR(VLOOKUP($E172&amp;$D$119, Outliers!$A$4:$P$214,5,FALSE),"0")</f>
        <v>0</v>
      </c>
      <c r="AD172" s="78"/>
      <c r="AE172" s="151"/>
      <c r="AF172" s="78"/>
      <c r="AG172" s="78"/>
    </row>
    <row r="173" spans="2:33" s="40" customFormat="1" ht="15.75" x14ac:dyDescent="0.25">
      <c r="B173" s="147"/>
      <c r="D173" s="319"/>
      <c r="E173" s="104" t="s">
        <v>167</v>
      </c>
      <c r="F173" s="394">
        <f>IF(OR(ISERROR(VLOOKUP($E173&amp;$D$118&amp;$D$119,'CCG data'!$A:$AD,'CCG data'!R$3,FALSE)),ISBLANK(VLOOKUP($E173&amp;$D$118&amp;$D$119,'CCG data'!$A:$AD,'CCG data'!R$3,FALSE))),"",VLOOKUP($E173&amp;$D$118&amp;$D$119,'CCG data'!$A:$AD,'CCG data'!R$3,FALSE))</f>
        <v>35.612038564380391</v>
      </c>
      <c r="G173" s="395"/>
      <c r="H173" s="395">
        <f>IF(OR(ISERROR(VLOOKUP($E173&amp;$D$118&amp;$D$119,'CCG data'!$A:$AD,'CCG data'!S$3,FALSE)),ISBLANK(VLOOKUP($E173&amp;$D$118&amp;$D$119,'CCG data'!$A:$AD,'CCG data'!S$3,FALSE))),"",VLOOKUP($E173&amp;$D$118&amp;$D$119,'CCG data'!$A:$AD,'CCG data'!S$3,FALSE))</f>
        <v>93.307469681611849</v>
      </c>
      <c r="I173" s="395"/>
      <c r="J173" s="395">
        <f>IF(OR(ISERROR(VLOOKUP($E173&amp;$D$118&amp;$D$119,'CCG data'!$A:$AD,'CCG data'!T$3,FALSE)),ISBLANK(VLOOKUP($E173&amp;$D$118&amp;$D$119,'CCG data'!$A:$AD,'CCG data'!T$3,FALSE))),"",VLOOKUP($E173&amp;$D$118&amp;$D$119,'CCG data'!$A:$AD,'CCG data'!T$3,FALSE))</f>
        <v>11.501740301942842</v>
      </c>
      <c r="K173" s="395"/>
      <c r="L173" s="395">
        <f>IF(OR(ISERROR(VLOOKUP($E173&amp;$D$118&amp;$D$119,'CCG data'!$A:$AD,'CCG data'!U$3,FALSE)),ISBLANK(VLOOKUP($E173&amp;$D$118&amp;$D$119,'CCG data'!$A:$AD,'CCG data'!U$3,FALSE))),"",VLOOKUP($E173&amp;$D$118&amp;$D$119,'CCG data'!$A:$AD,'CCG data'!U$3,FALSE))</f>
        <v>25.570224734137181</v>
      </c>
      <c r="M173" s="396"/>
      <c r="N173" s="367">
        <f>IF(OR(ISERROR(VLOOKUP($E173&amp;$D$118&amp;$D$119,'CCG data'!$A:$AD,'CCG data'!G$3,FALSE)),ISBLANK(VLOOKUP($E173&amp;$D$118&amp;$D$119,'CCG data'!$A:$AD,'CCG data'!G$3,FALSE))),"",VLOOKUP($E173&amp;$D$118&amp;$D$119,'CCG data'!$A:$AD,'CCG data'!G$3,FALSE))</f>
        <v>1176</v>
      </c>
      <c r="P173" s="404">
        <f>IF(OR(ISERROR(VLOOKUP($E173&amp;$D$118&amp;$D$119,'CCG data'!$A:$AD,'CCG data'!B$3,FALSE)),ISBLANK(VLOOKUP($E173&amp;$D$118&amp;$D$119,'CCG data'!$A:$AD,'CCG data'!B$3,FALSE))),"",VLOOKUP($E173&amp;$D$118&amp;$D$119,'CCG data'!$A:$AD,'CCG data'!B$3,FALSE))</f>
        <v>0.19982993197278912</v>
      </c>
      <c r="Q173" s="267"/>
      <c r="R173" s="267">
        <f>IF(OR(ISERROR(VLOOKUP($E173&amp;$D$118&amp;$D$119,'CCG data'!$A:$AD,'CCG data'!C$3,FALSE)),ISBLANK(VLOOKUP($E173&amp;$D$118&amp;$D$119,'CCG data'!$A:$AD,'CCG data'!C$3,FALSE))),"",VLOOKUP($E173&amp;$D$118&amp;$D$119,'CCG data'!$A:$AD,'CCG data'!C$3,FALSE))</f>
        <v>0.57227891156462585</v>
      </c>
      <c r="S173" s="267"/>
      <c r="T173" s="267">
        <f>IF(OR(ISERROR(VLOOKUP($E173&amp;$D$118&amp;$D$119,'CCG data'!$A:$AD,'CCG data'!D$3,FALSE)),ISBLANK(VLOOKUP($E173&amp;$D$118&amp;$D$119,'CCG data'!$A:$AD,'CCG data'!D$3,FALSE))),"",VLOOKUP($E173&amp;$D$118&amp;$D$119,'CCG data'!$A:$AD,'CCG data'!D$3,FALSE))</f>
        <v>6.6326530612244902E-2</v>
      </c>
      <c r="U173" s="267"/>
      <c r="V173" s="267">
        <f>IF(OR(ISERROR(VLOOKUP($E173&amp;$D$118&amp;$D$119,'CCG data'!$A:$AD,'CCG data'!E$3,FALSE)),ISBLANK(VLOOKUP($E173&amp;$D$118&amp;$D$119,'CCG data'!$A:$AD,'CCG data'!E$3,FALSE))),"",VLOOKUP($E173&amp;$D$118&amp;$D$119,'CCG data'!$A:$AD,'CCG data'!E$3,FALSE))</f>
        <v>0.16156462585034015</v>
      </c>
      <c r="W173" s="405"/>
      <c r="X173" s="108"/>
      <c r="Y173" s="165">
        <f>IFERROR(VLOOKUP($E173&amp;$D$119, Outliers!$A$4:$P$214,2,FALSE),"0")</f>
        <v>1</v>
      </c>
      <c r="Z173" s="165">
        <f>IFERROR(VLOOKUP($E173&amp;$D$119, Outliers!$A$4:$P$214,3,FALSE),"0")</f>
        <v>0</v>
      </c>
      <c r="AA173" s="165">
        <f>IFERROR(VLOOKUP($E173&amp;$D$119, Outliers!$A$4:$P$214,4,FALSE),"0")</f>
        <v>1</v>
      </c>
      <c r="AB173" s="165">
        <f>IFERROR(VLOOKUP($E173&amp;$D$119, Outliers!$A$4:$P$214,5,FALSE),"0")</f>
        <v>1</v>
      </c>
      <c r="AD173" s="78"/>
      <c r="AE173" s="151"/>
      <c r="AF173" s="78"/>
      <c r="AG173" s="78"/>
    </row>
    <row r="174" spans="2:33" ht="15.75" x14ac:dyDescent="0.25">
      <c r="D174" s="319"/>
      <c r="E174" s="103" t="s">
        <v>27</v>
      </c>
      <c r="F174" s="95">
        <f>IF(P173="","",VLOOKUP($E173&amp;$D$118&amp;$D$119,'CCG data'!$A:$AD,'CCG data'!W$3,FALSE))</f>
        <v>31.058814995515792</v>
      </c>
      <c r="G174" s="96">
        <f>IF(P173="","",VLOOKUP($E173&amp;$D$118&amp;$D$119,'CCG data'!$A:$AD,'CCG data'!X$3,FALSE))</f>
        <v>40.165262133244987</v>
      </c>
      <c r="H174" s="96">
        <f>IF(R173="","",VLOOKUP($E173&amp;$D$118&amp;$D$119,'CCG data'!$A:$AD,'CCG data'!Y$3,FALSE))</f>
        <v>86.257861952856672</v>
      </c>
      <c r="I174" s="96">
        <f>IF(R173="","",VLOOKUP($E173&amp;$D$118&amp;$D$119,'CCG data'!$A:$AD,'CCG data'!Z$3,FALSE))</f>
        <v>100.35707741036703</v>
      </c>
      <c r="J174" s="96">
        <f>IF(T173="","",VLOOKUP($E173&amp;$D$118&amp;$D$119,'CCG data'!$A:$AD,'CCG data'!AA$3,FALSE))</f>
        <v>8.9492016482121421</v>
      </c>
      <c r="K174" s="96">
        <f>IF(T173="","",VLOOKUP($E173&amp;$D$118&amp;$D$119,'CCG data'!$A:$AD,'CCG data'!AB$3,FALSE))</f>
        <v>14.054278955673542</v>
      </c>
      <c r="L174" s="96">
        <f>IF(V173="","",VLOOKUP($E173&amp;$D$118&amp;$D$119,'CCG data'!$A:$AD,'CCG data'!AC$3,FALSE))</f>
        <v>21.934308946237127</v>
      </c>
      <c r="M174" s="96">
        <f>IF(V173="","",VLOOKUP($E173&amp;$D$118&amp;$D$119,'CCG data'!$A:$AD,'CCG data'!AD$3,FALSE))</f>
        <v>29.206140522037234</v>
      </c>
      <c r="N174" s="368"/>
      <c r="P174" s="152">
        <f>IF(P173="","",VLOOKUP($E173&amp;$D$118&amp;$D$119,'CCG data'!$A:$AD,'CCG data'!I$3,FALSE))</f>
        <v>0.17799999999999999</v>
      </c>
      <c r="Q174" s="15">
        <f>IF(P173="","",VLOOKUP($E173&amp;$D$118&amp;$D$119,'CCG data'!$A:$AD,'CCG data'!J$3,FALSE))</f>
        <v>0.224</v>
      </c>
      <c r="R174" s="15">
        <f>IF(R173="","",VLOOKUP($E173&amp;$D$118&amp;$D$119,'CCG data'!$A:$AD,'CCG data'!K$3,FALSE))</f>
        <v>0.54400000000000004</v>
      </c>
      <c r="S174" s="15">
        <f>IF(R173="","",VLOOKUP($E173&amp;$D$118&amp;$D$119,'CCG data'!$A:$AD,'CCG data'!L$3,FALSE))</f>
        <v>0.6</v>
      </c>
      <c r="T174" s="15">
        <f>IF(T173="","",VLOOKUP($E173&amp;$D$118&amp;$D$119,'CCG data'!$A:$AD,'CCG data'!M$3,FALSE))</f>
        <v>5.2999999999999999E-2</v>
      </c>
      <c r="U174" s="15">
        <f>IF(T173="","",VLOOKUP($E173&amp;$D$118&amp;$D$119,'CCG data'!$A:$AD,'CCG data'!N$3,FALSE))</f>
        <v>8.2000000000000003E-2</v>
      </c>
      <c r="V174" s="15">
        <f>IF(V173="","",VLOOKUP($E173&amp;$D$118&amp;$D$119,'CCG data'!$A:$AD,'CCG data'!O$3,FALSE))</f>
        <v>0.14199999999999999</v>
      </c>
      <c r="W174" s="136">
        <f>IF(V173="","",VLOOKUP($E173&amp;$D$118&amp;$D$119,'CCG data'!$A:$AD,'CCG data'!P$3,FALSE))</f>
        <v>0.184</v>
      </c>
      <c r="Y174" s="165" t="str">
        <f>IFERROR(VLOOKUP($E174&amp;$D$119, Outliers!$A$4:$P$214,2,FALSE),"0")</f>
        <v>0</v>
      </c>
      <c r="Z174" s="165" t="str">
        <f>IFERROR(VLOOKUP($E174&amp;$D$119, Outliers!$A$4:$P$214,3,FALSE),"0")</f>
        <v>0</v>
      </c>
      <c r="AA174" s="165" t="str">
        <f>IFERROR(VLOOKUP($E174&amp;$D$119, Outliers!$A$4:$P$214,4,FALSE),"0")</f>
        <v>0</v>
      </c>
      <c r="AB174" s="165" t="str">
        <f>IFERROR(VLOOKUP($E174&amp;$D$119, Outliers!$A$4:$P$214,5,FALSE),"0")</f>
        <v>0</v>
      </c>
      <c r="AD174" s="78"/>
      <c r="AE174" s="151"/>
      <c r="AF174" s="78"/>
      <c r="AG174" s="78"/>
    </row>
    <row r="175" spans="2:33" s="40" customFormat="1" ht="15.75" x14ac:dyDescent="0.25">
      <c r="B175" s="147"/>
      <c r="D175" s="319"/>
      <c r="E175" s="104" t="s">
        <v>168</v>
      </c>
      <c r="F175" s="394">
        <f>IF(OR(ISERROR(VLOOKUP($E175&amp;$D$118&amp;$D$119,'CCG data'!$A:$AD,'CCG data'!R$3,FALSE)),ISBLANK(VLOOKUP($E175&amp;$D$118&amp;$D$119,'CCG data'!$A:$AD,'CCG data'!R$3,FALSE))),"",VLOOKUP($E175&amp;$D$118&amp;$D$119,'CCG data'!$A:$AD,'CCG data'!R$3,FALSE))</f>
        <v>48.916085772108971</v>
      </c>
      <c r="G175" s="395"/>
      <c r="H175" s="395">
        <f>IF(OR(ISERROR(VLOOKUP($E175&amp;$D$118&amp;$D$119,'CCG data'!$A:$AD,'CCG data'!S$3,FALSE)),ISBLANK(VLOOKUP($E175&amp;$D$118&amp;$D$119,'CCG data'!$A:$AD,'CCG data'!S$3,FALSE))),"",VLOOKUP($E175&amp;$D$118&amp;$D$119,'CCG data'!$A:$AD,'CCG data'!S$3,FALSE))</f>
        <v>95.597538631265394</v>
      </c>
      <c r="I175" s="395"/>
      <c r="J175" s="395">
        <f>IF(OR(ISERROR(VLOOKUP($E175&amp;$D$118&amp;$D$119,'CCG data'!$A:$AD,'CCG data'!T$3,FALSE)),ISBLANK(VLOOKUP($E175&amp;$D$118&amp;$D$119,'CCG data'!$A:$AD,'CCG data'!T$3,FALSE))),"",VLOOKUP($E175&amp;$D$118&amp;$D$119,'CCG data'!$A:$AD,'CCG data'!T$3,FALSE))</f>
        <v>5.8617362543922287</v>
      </c>
      <c r="K175" s="395"/>
      <c r="L175" s="395">
        <f>IF(OR(ISERROR(VLOOKUP($E175&amp;$D$118&amp;$D$119,'CCG data'!$A:$AD,'CCG data'!U$3,FALSE)),ISBLANK(VLOOKUP($E175&amp;$D$118&amp;$D$119,'CCG data'!$A:$AD,'CCG data'!U$3,FALSE))),"",VLOOKUP($E175&amp;$D$118&amp;$D$119,'CCG data'!$A:$AD,'CCG data'!U$3,FALSE))</f>
        <v>7.264658950707708</v>
      </c>
      <c r="M175" s="396"/>
      <c r="N175" s="367">
        <f>IF(OR(ISERROR(VLOOKUP($E175&amp;$D$118&amp;$D$119,'CCG data'!$A:$AD,'CCG data'!G$3,FALSE)),ISBLANK(VLOOKUP($E175&amp;$D$118&amp;$D$119,'CCG data'!$A:$AD,'CCG data'!G$3,FALSE))),"",VLOOKUP($E175&amp;$D$118&amp;$D$119,'CCG data'!$A:$AD,'CCG data'!G$3,FALSE))</f>
        <v>923</v>
      </c>
      <c r="P175" s="404">
        <f>IF(OR(ISERROR(VLOOKUP($E175&amp;$D$118&amp;$D$119,'CCG data'!$A:$AD,'CCG data'!B$3,FALSE)),ISBLANK(VLOOKUP($E175&amp;$D$118&amp;$D$119,'CCG data'!$A:$AD,'CCG data'!B$3,FALSE))),"",VLOOKUP($E175&amp;$D$118&amp;$D$119,'CCG data'!$A:$AD,'CCG data'!B$3,FALSE))</f>
        <v>0.3087757313109426</v>
      </c>
      <c r="Q175" s="267"/>
      <c r="R175" s="267">
        <f>IF(OR(ISERROR(VLOOKUP($E175&amp;$D$118&amp;$D$119,'CCG data'!$A:$AD,'CCG data'!C$3,FALSE)),ISBLANK(VLOOKUP($E175&amp;$D$118&amp;$D$119,'CCG data'!$A:$AD,'CCG data'!C$3,FALSE))),"",VLOOKUP($E175&amp;$D$118&amp;$D$119,'CCG data'!$A:$AD,'CCG data'!C$3,FALSE))</f>
        <v>0.60780065005417117</v>
      </c>
      <c r="S175" s="267"/>
      <c r="T175" s="267">
        <f>IF(OR(ISERROR(VLOOKUP($E175&amp;$D$118&amp;$D$119,'CCG data'!$A:$AD,'CCG data'!D$3,FALSE)),ISBLANK(VLOOKUP($E175&amp;$D$118&amp;$D$119,'CCG data'!$A:$AD,'CCG data'!D$3,FALSE))),"",VLOOKUP($E175&amp;$D$118&amp;$D$119,'CCG data'!$A:$AD,'CCG data'!D$3,FALSE))</f>
        <v>3.5752979414951244E-2</v>
      </c>
      <c r="U175" s="267"/>
      <c r="V175" s="267">
        <f>IF(OR(ISERROR(VLOOKUP($E175&amp;$D$118&amp;$D$119,'CCG data'!$A:$AD,'CCG data'!E$3,FALSE)),ISBLANK(VLOOKUP($E175&amp;$D$118&amp;$D$119,'CCG data'!$A:$AD,'CCG data'!E$3,FALSE))),"",VLOOKUP($E175&amp;$D$118&amp;$D$119,'CCG data'!$A:$AD,'CCG data'!E$3,FALSE))</f>
        <v>4.7670639219934995E-2</v>
      </c>
      <c r="W175" s="405"/>
      <c r="X175" s="108"/>
      <c r="Y175" s="165">
        <f>IFERROR(VLOOKUP($E175&amp;$D$119, Outliers!$A$4:$P$214,2,FALSE),"0")</f>
        <v>0</v>
      </c>
      <c r="Z175" s="165">
        <f>IFERROR(VLOOKUP($E175&amp;$D$119, Outliers!$A$4:$P$214,3,FALSE),"0")</f>
        <v>0</v>
      </c>
      <c r="AA175" s="165">
        <f>IFERROR(VLOOKUP($E175&amp;$D$119, Outliers!$A$4:$P$214,4,FALSE),"0")</f>
        <v>0</v>
      </c>
      <c r="AB175" s="165">
        <f>IFERROR(VLOOKUP($E175&amp;$D$119, Outliers!$A$4:$P$214,5,FALSE),"0")</f>
        <v>1</v>
      </c>
      <c r="AD175" s="78"/>
      <c r="AE175" s="151"/>
      <c r="AF175" s="78"/>
      <c r="AG175" s="78"/>
    </row>
    <row r="176" spans="2:33" ht="15.75" x14ac:dyDescent="0.25">
      <c r="D176" s="319"/>
      <c r="E176" s="103" t="s">
        <v>27</v>
      </c>
      <c r="F176" s="95">
        <f>IF(P175="","",VLOOKUP($E175&amp;$D$118&amp;$D$119,'CCG data'!$A:$AD,'CCG data'!W$3,FALSE))</f>
        <v>43.236909623859624</v>
      </c>
      <c r="G176" s="96">
        <f>IF(P175="","",VLOOKUP($E175&amp;$D$118&amp;$D$119,'CCG data'!$A:$AD,'CCG data'!X$3,FALSE))</f>
        <v>54.595261920358318</v>
      </c>
      <c r="H176" s="96">
        <f>IF(R175="","",VLOOKUP($E175&amp;$D$118&amp;$D$119,'CCG data'!$A:$AD,'CCG data'!Y$3,FALSE))</f>
        <v>87.686721391980839</v>
      </c>
      <c r="I176" s="96">
        <f>IF(R175="","",VLOOKUP($E175&amp;$D$118&amp;$D$119,'CCG data'!$A:$AD,'CCG data'!Z$3,FALSE))</f>
        <v>103.50835587054995</v>
      </c>
      <c r="J176" s="96">
        <f>IF(T175="","",VLOOKUP($E175&amp;$D$118&amp;$D$119,'CCG data'!$A:$AD,'CCG data'!AA$3,FALSE))</f>
        <v>3.8617575326817715</v>
      </c>
      <c r="K176" s="96">
        <f>IF(T175="","",VLOOKUP($E175&amp;$D$118&amp;$D$119,'CCG data'!$A:$AD,'CCG data'!AB$3,FALSE))</f>
        <v>7.8617149761026859</v>
      </c>
      <c r="L176" s="96">
        <f>IF(V175="","",VLOOKUP($E175&amp;$D$118&amp;$D$119,'CCG data'!$A:$AD,'CCG data'!AC$3,FALSE))</f>
        <v>5.1180894043434773</v>
      </c>
      <c r="M176" s="96">
        <f>IF(V175="","",VLOOKUP($E175&amp;$D$118&amp;$D$119,'CCG data'!$A:$AD,'CCG data'!AD$3,FALSE))</f>
        <v>9.4112284970719386</v>
      </c>
      <c r="N176" s="368"/>
      <c r="P176" s="152">
        <f>IF(P175="","",VLOOKUP($E175&amp;$D$118&amp;$D$119,'CCG data'!$A:$AD,'CCG data'!I$3,FALSE))</f>
        <v>0.28000000000000003</v>
      </c>
      <c r="Q176" s="15">
        <f>IF(P175="","",VLOOKUP($E175&amp;$D$118&amp;$D$119,'CCG data'!$A:$AD,'CCG data'!J$3,FALSE))</f>
        <v>0.33900000000000002</v>
      </c>
      <c r="R176" s="15">
        <f>IF(R175="","",VLOOKUP($E175&amp;$D$118&amp;$D$119,'CCG data'!$A:$AD,'CCG data'!K$3,FALSE))</f>
        <v>0.57599999999999996</v>
      </c>
      <c r="S176" s="15">
        <f>IF(R175="","",VLOOKUP($E175&amp;$D$118&amp;$D$119,'CCG data'!$A:$AD,'CCG data'!L$3,FALSE))</f>
        <v>0.63900000000000001</v>
      </c>
      <c r="T176" s="15">
        <f>IF(T175="","",VLOOKUP($E175&amp;$D$118&amp;$D$119,'CCG data'!$A:$AD,'CCG data'!M$3,FALSE))</f>
        <v>2.5999999999999999E-2</v>
      </c>
      <c r="U176" s="15">
        <f>IF(T175="","",VLOOKUP($E175&amp;$D$118&amp;$D$119,'CCG data'!$A:$AD,'CCG data'!N$3,FALSE))</f>
        <v>0.05</v>
      </c>
      <c r="V176" s="15">
        <f>IF(V175="","",VLOOKUP($E175&amp;$D$118&amp;$D$119,'CCG data'!$A:$AD,'CCG data'!O$3,FALSE))</f>
        <v>3.5999999999999997E-2</v>
      </c>
      <c r="W176" s="136">
        <f>IF(V175="","",VLOOKUP($E175&amp;$D$118&amp;$D$119,'CCG data'!$A:$AD,'CCG data'!P$3,FALSE))</f>
        <v>6.3E-2</v>
      </c>
      <c r="Y176" s="165" t="str">
        <f>IFERROR(VLOOKUP($E176&amp;$D$119, Outliers!$A$4:$P$214,2,FALSE),"0")</f>
        <v>0</v>
      </c>
      <c r="Z176" s="165" t="str">
        <f>IFERROR(VLOOKUP($E176&amp;$D$119, Outliers!$A$4:$P$214,3,FALSE),"0")</f>
        <v>0</v>
      </c>
      <c r="AA176" s="165" t="str">
        <f>IFERROR(VLOOKUP($E176&amp;$D$119, Outliers!$A$4:$P$214,4,FALSE),"0")</f>
        <v>0</v>
      </c>
      <c r="AB176" s="165" t="str">
        <f>IFERROR(VLOOKUP($E176&amp;$D$119, Outliers!$A$4:$P$214,5,FALSE),"0")</f>
        <v>0</v>
      </c>
      <c r="AD176" s="78"/>
      <c r="AE176" s="151"/>
      <c r="AF176" s="78"/>
      <c r="AG176" s="78"/>
    </row>
    <row r="177" spans="4:33" ht="15.75" x14ac:dyDescent="0.25">
      <c r="D177" s="319"/>
      <c r="E177" s="104" t="s">
        <v>396</v>
      </c>
      <c r="F177" s="394">
        <f>IF(OR(ISERROR(VLOOKUP($E177&amp;$D$118&amp;$D$119,'CCG data'!$A:$AD,'CCG data'!R$3,FALSE)),ISBLANK(VLOOKUP($E177&amp;$D$118&amp;$D$119,'CCG data'!$A:$AD,'CCG data'!R$3,FALSE))),"",VLOOKUP($E177&amp;$D$118&amp;$D$119,'CCG data'!$A:$AD,'CCG data'!R$3,FALSE))</f>
        <v>50.688695409931171</v>
      </c>
      <c r="G177" s="395"/>
      <c r="H177" s="395">
        <f>IF(OR(ISERROR(VLOOKUP($E177&amp;$D$118&amp;$D$119,'CCG data'!$A:$AD,'CCG data'!S$3,FALSE)),ISBLANK(VLOOKUP($E177&amp;$D$118&amp;$D$119,'CCG data'!$A:$AD,'CCG data'!S$3,FALSE))),"",VLOOKUP($E177&amp;$D$118&amp;$D$119,'CCG data'!$A:$AD,'CCG data'!S$3,FALSE))</f>
        <v>89.170281263262382</v>
      </c>
      <c r="I177" s="395"/>
      <c r="J177" s="395">
        <f>IF(OR(ISERROR(VLOOKUP($E177&amp;$D$118&amp;$D$119,'CCG data'!$A:$AD,'CCG data'!T$3,FALSE)),ISBLANK(VLOOKUP($E177&amp;$D$118&amp;$D$119,'CCG data'!$A:$AD,'CCG data'!T$3,FALSE))),"",VLOOKUP($E177&amp;$D$118&amp;$D$119,'CCG data'!$A:$AD,'CCG data'!T$3,FALSE))</f>
        <v>5.8686708538255221</v>
      </c>
      <c r="K177" s="395"/>
      <c r="L177" s="395">
        <f>IF(OR(ISERROR(VLOOKUP($E177&amp;$D$118&amp;$D$119,'CCG data'!$A:$AD,'CCG data'!U$3,FALSE)),ISBLANK(VLOOKUP($E177&amp;$D$118&amp;$D$119,'CCG data'!$A:$AD,'CCG data'!U$3,FALSE))),"",VLOOKUP($E177&amp;$D$118&amp;$D$119,'CCG data'!$A:$AD,'CCG data'!U$3,FALSE))</f>
        <v>7.6940324717334114</v>
      </c>
      <c r="M177" s="396"/>
      <c r="N177" s="367">
        <f>IF(OR(ISERROR(VLOOKUP($E177&amp;$D$118&amp;$D$119,'CCG data'!$A:$AD,'CCG data'!G$3,FALSE)),ISBLANK(VLOOKUP($E177&amp;$D$118&amp;$D$119,'CCG data'!$A:$AD,'CCG data'!G$3,FALSE))),"",VLOOKUP($E177&amp;$D$118&amp;$D$119,'CCG data'!$A:$AD,'CCG data'!G$3,FALSE))</f>
        <v>1415</v>
      </c>
      <c r="P177" s="404">
        <f>IF(OR(ISERROR(VLOOKUP($E177&amp;$D$118&amp;$D$119,'CCG data'!$A:$AD,'CCG data'!B$3,FALSE)),ISBLANK(VLOOKUP($E177&amp;$D$118&amp;$D$119,'CCG data'!$A:$AD,'CCG data'!B$3,FALSE))),"",VLOOKUP($E177&amp;$D$118&amp;$D$119,'CCG data'!$A:$AD,'CCG data'!B$3,FALSE))</f>
        <v>0.31590106007067137</v>
      </c>
      <c r="Q177" s="267"/>
      <c r="R177" s="267">
        <f>IF(OR(ISERROR(VLOOKUP($E177&amp;$D$118&amp;$D$119,'CCG data'!$A:$AD,'CCG data'!C$3,FALSE)),ISBLANK(VLOOKUP($E177&amp;$D$118&amp;$D$119,'CCG data'!$A:$AD,'CCG data'!C$3,FALSE))),"",VLOOKUP($E177&amp;$D$118&amp;$D$119,'CCG data'!$A:$AD,'CCG data'!C$3,FALSE))</f>
        <v>0.58939929328621909</v>
      </c>
      <c r="S177" s="267"/>
      <c r="T177" s="267">
        <f>IF(OR(ISERROR(VLOOKUP($E177&amp;$D$118&amp;$D$119,'CCG data'!$A:$AD,'CCG data'!D$3,FALSE)),ISBLANK(VLOOKUP($E177&amp;$D$118&amp;$D$119,'CCG data'!$A:$AD,'CCG data'!D$3,FALSE))),"",VLOOKUP($E177&amp;$D$118&amp;$D$119,'CCG data'!$A:$AD,'CCG data'!D$3,FALSE))</f>
        <v>4.3816254416961131E-2</v>
      </c>
      <c r="U177" s="267"/>
      <c r="V177" s="267">
        <f>IF(OR(ISERROR(VLOOKUP($E177&amp;$D$118&amp;$D$119,'CCG data'!$A:$AD,'CCG data'!E$3,FALSE)),ISBLANK(VLOOKUP($E177&amp;$D$118&amp;$D$119,'CCG data'!$A:$AD,'CCG data'!E$3,FALSE))),"",VLOOKUP($E177&amp;$D$118&amp;$D$119,'CCG data'!$A:$AD,'CCG data'!E$3,FALSE))</f>
        <v>5.0883392226148412E-2</v>
      </c>
      <c r="W177" s="405"/>
      <c r="Y177" s="165">
        <f>IFERROR(VLOOKUP($E177&amp;$D$119, Outliers!$A$4:$P$214,2,FALSE),"0")</f>
        <v>0</v>
      </c>
      <c r="Z177" s="165">
        <f>IFERROR(VLOOKUP($E177&amp;$D$119, Outliers!$A$4:$P$214,3,FALSE),"0")</f>
        <v>0</v>
      </c>
      <c r="AA177" s="165">
        <f>IFERROR(VLOOKUP($E177&amp;$D$119, Outliers!$A$4:$P$214,4,FALSE),"0")</f>
        <v>0</v>
      </c>
      <c r="AB177" s="165">
        <f>IFERROR(VLOOKUP($E177&amp;$D$119, Outliers!$A$4:$P$214,5,FALSE),"0")</f>
        <v>1</v>
      </c>
      <c r="AD177" s="78"/>
      <c r="AE177" s="151"/>
      <c r="AF177" s="78"/>
      <c r="AG177" s="78"/>
    </row>
    <row r="178" spans="4:33" ht="15.75" x14ac:dyDescent="0.25">
      <c r="D178" s="319"/>
      <c r="E178" s="103" t="s">
        <v>27</v>
      </c>
      <c r="F178" s="95">
        <f>IF(P177="","",VLOOKUP($E177&amp;$D$118&amp;$D$119,'CCG data'!$A:$AD,'CCG data'!W$3,FALSE))</f>
        <v>45.989609082248066</v>
      </c>
      <c r="G178" s="96">
        <f>IF(P177="","",VLOOKUP($E177&amp;$D$118&amp;$D$119,'CCG data'!$A:$AD,'CCG data'!X$3,FALSE))</f>
        <v>55.387781737614276</v>
      </c>
      <c r="H178" s="96">
        <f>IF(R177="","",VLOOKUP($E177&amp;$D$118&amp;$D$119,'CCG data'!$A:$AD,'CCG data'!Y$3,FALSE))</f>
        <v>83.118361206536477</v>
      </c>
      <c r="I178" s="96">
        <f>IF(R177="","",VLOOKUP($E177&amp;$D$118&amp;$D$119,'CCG data'!$A:$AD,'CCG data'!Z$3,FALSE))</f>
        <v>95.222201319988287</v>
      </c>
      <c r="J178" s="96">
        <f>IF(T177="","",VLOOKUP($E177&amp;$D$118&amp;$D$119,'CCG data'!$A:$AD,'CCG data'!AA$3,FALSE))</f>
        <v>4.4078398440595326</v>
      </c>
      <c r="K178" s="96">
        <f>IF(T177="","",VLOOKUP($E177&amp;$D$118&amp;$D$119,'CCG data'!$A:$AD,'CCG data'!AB$3,FALSE))</f>
        <v>7.3295018635915117</v>
      </c>
      <c r="L178" s="96">
        <f>IF(V177="","",VLOOKUP($E177&amp;$D$118&amp;$D$119,'CCG data'!$A:$AD,'CCG data'!AC$3,FALSE))</f>
        <v>5.9168016434922297</v>
      </c>
      <c r="M178" s="96">
        <f>IF(V177="","",VLOOKUP($E177&amp;$D$118&amp;$D$119,'CCG data'!$A:$AD,'CCG data'!AD$3,FALSE))</f>
        <v>9.4712632999745932</v>
      </c>
      <c r="N178" s="368"/>
      <c r="P178" s="152">
        <f>IF(P177="","",VLOOKUP($E177&amp;$D$118&amp;$D$119,'CCG data'!$A:$AD,'CCG data'!I$3,FALSE))</f>
        <v>0.29199999999999998</v>
      </c>
      <c r="Q178" s="15">
        <f>IF(P177="","",VLOOKUP($E177&amp;$D$118&amp;$D$119,'CCG data'!$A:$AD,'CCG data'!J$3,FALSE))</f>
        <v>0.34100000000000003</v>
      </c>
      <c r="R178" s="15">
        <f>IF(R177="","",VLOOKUP($E177&amp;$D$118&amp;$D$119,'CCG data'!$A:$AD,'CCG data'!K$3,FALSE))</f>
        <v>0.56399999999999995</v>
      </c>
      <c r="S178" s="15">
        <f>IF(R177="","",VLOOKUP($E177&amp;$D$118&amp;$D$119,'CCG data'!$A:$AD,'CCG data'!L$3,FALSE))</f>
        <v>0.61499999999999999</v>
      </c>
      <c r="T178" s="15">
        <f>IF(T177="","",VLOOKUP($E177&amp;$D$118&amp;$D$119,'CCG data'!$A:$AD,'CCG data'!M$3,FALSE))</f>
        <v>3.4000000000000002E-2</v>
      </c>
      <c r="U178" s="15">
        <f>IF(T177="","",VLOOKUP($E177&amp;$D$118&amp;$D$119,'CCG data'!$A:$AD,'CCG data'!N$3,FALSE))</f>
        <v>5.6000000000000001E-2</v>
      </c>
      <c r="V178" s="15">
        <f>IF(V177="","",VLOOKUP($E177&amp;$D$118&amp;$D$119,'CCG data'!$A:$AD,'CCG data'!O$3,FALSE))</f>
        <v>4.1000000000000002E-2</v>
      </c>
      <c r="W178" s="136">
        <f>IF(V177="","",VLOOKUP($E177&amp;$D$118&amp;$D$119,'CCG data'!$A:$AD,'CCG data'!P$3,FALSE))</f>
        <v>6.4000000000000001E-2</v>
      </c>
      <c r="Y178" s="165" t="str">
        <f>IFERROR(VLOOKUP($E178&amp;$D$119, Outliers!$A$4:$P$214,2,FALSE),"0")</f>
        <v>0</v>
      </c>
      <c r="Z178" s="165" t="str">
        <f>IFERROR(VLOOKUP($E178&amp;$D$119, Outliers!$A$4:$P$214,3,FALSE),"0")</f>
        <v>0</v>
      </c>
      <c r="AA178" s="165" t="str">
        <f>IFERROR(VLOOKUP($E178&amp;$D$119, Outliers!$A$4:$P$214,4,FALSE),"0")</f>
        <v>0</v>
      </c>
      <c r="AB178" s="165" t="str">
        <f>IFERROR(VLOOKUP($E178&amp;$D$119, Outliers!$A$4:$P$214,5,FALSE),"0")</f>
        <v>0</v>
      </c>
      <c r="AD178" s="78"/>
      <c r="AE178" s="151"/>
      <c r="AF178" s="78"/>
      <c r="AG178" s="78"/>
    </row>
    <row r="179" spans="4:33" ht="15.75" x14ac:dyDescent="0.25">
      <c r="D179" s="319"/>
      <c r="E179" s="104" t="s">
        <v>490</v>
      </c>
      <c r="F179" s="394">
        <f>IF(OR(ISERROR(VLOOKUP($E179&amp;$D$118&amp;$D$119,'CCG data'!$A:$AD,'CCG data'!R$3,FALSE)),ISBLANK(VLOOKUP($E179&amp;$D$118&amp;$D$119,'CCG data'!$A:$AD,'CCG data'!R$3,FALSE))),"",VLOOKUP($E179&amp;$D$118&amp;$D$119,'CCG data'!$A:$AD,'CCG data'!R$3,FALSE))</f>
        <v>47.128698137405316</v>
      </c>
      <c r="G179" s="395"/>
      <c r="H179" s="395">
        <f>IF(OR(ISERROR(VLOOKUP($E179&amp;$D$118&amp;$D$119,'CCG data'!$A:$AD,'CCG data'!S$3,FALSE)),ISBLANK(VLOOKUP($E179&amp;$D$118&amp;$D$119,'CCG data'!$A:$AD,'CCG data'!S$3,FALSE))),"",VLOOKUP($E179&amp;$D$118&amp;$D$119,'CCG data'!$A:$AD,'CCG data'!S$3,FALSE))</f>
        <v>91.942831251391539</v>
      </c>
      <c r="I179" s="395"/>
      <c r="J179" s="395">
        <f>IF(OR(ISERROR(VLOOKUP($E179&amp;$D$118&amp;$D$119,'CCG data'!$A:$AD,'CCG data'!T$3,FALSE)),ISBLANK(VLOOKUP($E179&amp;$D$118&amp;$D$119,'CCG data'!$A:$AD,'CCG data'!T$3,FALSE))),"",VLOOKUP($E179&amp;$D$118&amp;$D$119,'CCG data'!$A:$AD,'CCG data'!T$3,FALSE))</f>
        <v>6.5704516825881143</v>
      </c>
      <c r="K179" s="395"/>
      <c r="L179" s="395">
        <f>IF(OR(ISERROR(VLOOKUP($E179&amp;$D$118&amp;$D$119,'CCG data'!$A:$AD,'CCG data'!U$3,FALSE)),ISBLANK(VLOOKUP($E179&amp;$D$118&amp;$D$119,'CCG data'!$A:$AD,'CCG data'!U$3,FALSE))),"",VLOOKUP($E179&amp;$D$118&amp;$D$119,'CCG data'!$A:$AD,'CCG data'!U$3,FALSE))</f>
        <v>14.656483197754595</v>
      </c>
      <c r="M179" s="396"/>
      <c r="N179" s="367">
        <f>IF(OR(ISERROR(VLOOKUP($E179&amp;$D$118&amp;$D$119,'CCG data'!$A:$AD,'CCG data'!G$3,FALSE)),ISBLANK(VLOOKUP($E179&amp;$D$118&amp;$D$119,'CCG data'!$A:$AD,'CCG data'!G$3,FALSE))),"",VLOOKUP($E179&amp;$D$118&amp;$D$119,'CCG data'!$A:$AD,'CCG data'!G$3,FALSE))</f>
        <v>1390</v>
      </c>
      <c r="P179" s="404">
        <f>IF(OR(ISERROR(VLOOKUP($E179&amp;$D$118&amp;$D$119,'CCG data'!$A:$AD,'CCG data'!B$3,FALSE)),ISBLANK(VLOOKUP($E179&amp;$D$118&amp;$D$119,'CCG data'!$A:$AD,'CCG data'!B$3,FALSE))),"",VLOOKUP($E179&amp;$D$118&amp;$D$119,'CCG data'!$A:$AD,'CCG data'!B$3,FALSE))</f>
        <v>0.29496402877697842</v>
      </c>
      <c r="Q179" s="267"/>
      <c r="R179" s="267">
        <f>IF(OR(ISERROR(VLOOKUP($E179&amp;$D$118&amp;$D$119,'CCG data'!$A:$AD,'CCG data'!C$3,FALSE)),ISBLANK(VLOOKUP($E179&amp;$D$118&amp;$D$119,'CCG data'!$A:$AD,'CCG data'!C$3,FALSE))),"",VLOOKUP($E179&amp;$D$118&amp;$D$119,'CCG data'!$A:$AD,'CCG data'!C$3,FALSE))</f>
        <v>0.57194244604316546</v>
      </c>
      <c r="S179" s="267"/>
      <c r="T179" s="267">
        <f>IF(OR(ISERROR(VLOOKUP($E179&amp;$D$118&amp;$D$119,'CCG data'!$A:$AD,'CCG data'!D$3,FALSE)),ISBLANK(VLOOKUP($E179&amp;$D$118&amp;$D$119,'CCG data'!$A:$AD,'CCG data'!D$3,FALSE))),"",VLOOKUP($E179&amp;$D$118&amp;$D$119,'CCG data'!$A:$AD,'CCG data'!D$3,FALSE))</f>
        <v>4.3884892086330937E-2</v>
      </c>
      <c r="U179" s="267"/>
      <c r="V179" s="267">
        <f>IF(OR(ISERROR(VLOOKUP($E179&amp;$D$118&amp;$D$119,'CCG data'!$A:$AD,'CCG data'!E$3,FALSE)),ISBLANK(VLOOKUP($E179&amp;$D$118&amp;$D$119,'CCG data'!$A:$AD,'CCG data'!E$3,FALSE))),"",VLOOKUP($E179&amp;$D$118&amp;$D$119,'CCG data'!$A:$AD,'CCG data'!E$3,FALSE))</f>
        <v>8.9208633093525183E-2</v>
      </c>
      <c r="W179" s="405"/>
      <c r="Y179" s="165">
        <f>IFERROR(VLOOKUP($E179&amp;$D$119, Outliers!$A$4:$P$214,2,FALSE),"0")</f>
        <v>0</v>
      </c>
      <c r="Z179" s="165">
        <f>IFERROR(VLOOKUP($E179&amp;$D$119, Outliers!$A$4:$P$214,3,FALSE),"0")</f>
        <v>0</v>
      </c>
      <c r="AA179" s="165">
        <f>IFERROR(VLOOKUP($E179&amp;$D$119, Outliers!$A$4:$P$214,4,FALSE),"0")</f>
        <v>0</v>
      </c>
      <c r="AB179" s="165">
        <f>IFERROR(VLOOKUP($E179&amp;$D$119, Outliers!$A$4:$P$214,5,FALSE),"0")</f>
        <v>0</v>
      </c>
      <c r="AD179" s="78"/>
      <c r="AE179" s="151"/>
      <c r="AF179" s="78"/>
      <c r="AG179" s="78"/>
    </row>
    <row r="180" spans="4:33" ht="15.75" x14ac:dyDescent="0.25">
      <c r="D180" s="319"/>
      <c r="E180" s="103" t="s">
        <v>27</v>
      </c>
      <c r="F180" s="95">
        <f>IF(P179="","",VLOOKUP($E179&amp;$D$118&amp;$D$119,'CCG data'!$A:$AD,'CCG data'!W$3,FALSE))</f>
        <v>42.566757957221114</v>
      </c>
      <c r="G180" s="96">
        <f>IF(P179="","",VLOOKUP($E179&amp;$D$118&amp;$D$119,'CCG data'!$A:$AD,'CCG data'!X$3,FALSE))</f>
        <v>51.690638317589517</v>
      </c>
      <c r="H180" s="96">
        <f>IF(R179="","",VLOOKUP($E179&amp;$D$118&amp;$D$119,'CCG data'!$A:$AD,'CCG data'!Y$3,FALSE))</f>
        <v>85.551513932242472</v>
      </c>
      <c r="I180" s="96">
        <f>IF(R179="","",VLOOKUP($E179&amp;$D$118&amp;$D$119,'CCG data'!$A:$AD,'CCG data'!Z$3,FALSE))</f>
        <v>98.334148570540606</v>
      </c>
      <c r="J180" s="96">
        <f>IF(T179="","",VLOOKUP($E179&amp;$D$118&amp;$D$119,'CCG data'!$A:$AD,'CCG data'!AA$3,FALSE))</f>
        <v>4.9215818215387941</v>
      </c>
      <c r="K180" s="96">
        <f>IF(T179="","",VLOOKUP($E179&amp;$D$118&amp;$D$119,'CCG data'!$A:$AD,'CCG data'!AB$3,FALSE))</f>
        <v>8.2193215436374345</v>
      </c>
      <c r="L180" s="96">
        <f>IF(V179="","",VLOOKUP($E179&amp;$D$118&amp;$D$119,'CCG data'!$A:$AD,'CCG data'!AC$3,FALSE))</f>
        <v>12.07674874819919</v>
      </c>
      <c r="M180" s="96">
        <f>IF(V179="","",VLOOKUP($E179&amp;$D$118&amp;$D$119,'CCG data'!$A:$AD,'CCG data'!AD$3,FALSE))</f>
        <v>17.236217647309999</v>
      </c>
      <c r="N180" s="368"/>
      <c r="P180" s="152">
        <f>IF(P179="","",VLOOKUP($E179&amp;$D$118&amp;$D$119,'CCG data'!$A:$AD,'CCG data'!I$3,FALSE))</f>
        <v>0.27200000000000002</v>
      </c>
      <c r="Q180" s="15">
        <f>IF(P179="","",VLOOKUP($E179&amp;$D$118&amp;$D$119,'CCG data'!$A:$AD,'CCG data'!J$3,FALSE))</f>
        <v>0.31900000000000001</v>
      </c>
      <c r="R180" s="15">
        <f>IF(R179="","",VLOOKUP($E179&amp;$D$118&amp;$D$119,'CCG data'!$A:$AD,'CCG data'!K$3,FALSE))</f>
        <v>0.54600000000000004</v>
      </c>
      <c r="S180" s="15">
        <f>IF(R179="","",VLOOKUP($E179&amp;$D$118&amp;$D$119,'CCG data'!$A:$AD,'CCG data'!L$3,FALSE))</f>
        <v>0.59799999999999998</v>
      </c>
      <c r="T180" s="15">
        <f>IF(T179="","",VLOOKUP($E179&amp;$D$118&amp;$D$119,'CCG data'!$A:$AD,'CCG data'!M$3,FALSE))</f>
        <v>3.4000000000000002E-2</v>
      </c>
      <c r="U180" s="15">
        <f>IF(T179="","",VLOOKUP($E179&amp;$D$118&amp;$D$119,'CCG data'!$A:$AD,'CCG data'!N$3,FALSE))</f>
        <v>5.6000000000000001E-2</v>
      </c>
      <c r="V180" s="15">
        <f>IF(V179="","",VLOOKUP($E179&amp;$D$118&amp;$D$119,'CCG data'!$A:$AD,'CCG data'!O$3,FALSE))</f>
        <v>7.4999999999999997E-2</v>
      </c>
      <c r="W180" s="136">
        <f>IF(V179="","",VLOOKUP($E179&amp;$D$118&amp;$D$119,'CCG data'!$A:$AD,'CCG data'!P$3,FALSE))</f>
        <v>0.105</v>
      </c>
      <c r="Y180" s="165" t="str">
        <f>IFERROR(VLOOKUP($E180&amp;$D$119, Outliers!$A$4:$P$214,2,FALSE),"0")</f>
        <v>0</v>
      </c>
      <c r="Z180" s="165" t="str">
        <f>IFERROR(VLOOKUP($E180&amp;$D$119, Outliers!$A$4:$P$214,3,FALSE),"0")</f>
        <v>0</v>
      </c>
      <c r="AA180" s="165" t="str">
        <f>IFERROR(VLOOKUP($E180&amp;$D$119, Outliers!$A$4:$P$214,4,FALSE),"0")</f>
        <v>0</v>
      </c>
      <c r="AB180" s="165" t="str">
        <f>IFERROR(VLOOKUP($E180&amp;$D$119, Outliers!$A$4:$P$214,5,FALSE),"0")</f>
        <v>0</v>
      </c>
      <c r="AD180" s="78"/>
      <c r="AE180" s="151"/>
      <c r="AF180" s="78"/>
      <c r="AG180" s="78"/>
    </row>
    <row r="181" spans="4:33" ht="15.75" x14ac:dyDescent="0.25">
      <c r="D181" s="319"/>
      <c r="E181" s="104" t="s">
        <v>169</v>
      </c>
      <c r="F181" s="394">
        <f>IF(OR(ISERROR(VLOOKUP($E181&amp;$D$118&amp;$D$119,'CCG data'!$A:$AD,'CCG data'!R$3,FALSE)),ISBLANK(VLOOKUP($E181&amp;$D$118&amp;$D$119,'CCG data'!$A:$AD,'CCG data'!R$3,FALSE))),"",VLOOKUP($E181&amp;$D$118&amp;$D$119,'CCG data'!$A:$AD,'CCG data'!R$3,FALSE))</f>
        <v>30.665712044319324</v>
      </c>
      <c r="G181" s="395"/>
      <c r="H181" s="395">
        <f>IF(OR(ISERROR(VLOOKUP($E181&amp;$D$118&amp;$D$119,'CCG data'!$A:$AD,'CCG data'!S$3,FALSE)),ISBLANK(VLOOKUP($E181&amp;$D$118&amp;$D$119,'CCG data'!$A:$AD,'CCG data'!S$3,FALSE))),"",VLOOKUP($E181&amp;$D$118&amp;$D$119,'CCG data'!$A:$AD,'CCG data'!S$3,FALSE))</f>
        <v>73.529247895034416</v>
      </c>
      <c r="I181" s="395"/>
      <c r="J181" s="395">
        <f>IF(OR(ISERROR(VLOOKUP($E181&amp;$D$118&amp;$D$119,'CCG data'!$A:$AD,'CCG data'!T$3,FALSE)),ISBLANK(VLOOKUP($E181&amp;$D$118&amp;$D$119,'CCG data'!$A:$AD,'CCG data'!T$3,FALSE))),"",VLOOKUP($E181&amp;$D$118&amp;$D$119,'CCG data'!$A:$AD,'CCG data'!T$3,FALSE))</f>
        <v>6.9372841330533657</v>
      </c>
      <c r="K181" s="395"/>
      <c r="L181" s="395">
        <f>IF(OR(ISERROR(VLOOKUP($E181&amp;$D$118&amp;$D$119,'CCG data'!$A:$AD,'CCG data'!U$3,FALSE)),ISBLANK(VLOOKUP($E181&amp;$D$118&amp;$D$119,'CCG data'!$A:$AD,'CCG data'!U$3,FALSE))),"",VLOOKUP($E181&amp;$D$118&amp;$D$119,'CCG data'!$A:$AD,'CCG data'!U$3,FALSE))</f>
        <v>56.054201030449285</v>
      </c>
      <c r="M181" s="396"/>
      <c r="N181" s="367">
        <f>IF(OR(ISERROR(VLOOKUP($E181&amp;$D$118&amp;$D$119,'CCG data'!$A:$AD,'CCG data'!G$3,FALSE)),ISBLANK(VLOOKUP($E181&amp;$D$118&amp;$D$119,'CCG data'!$A:$AD,'CCG data'!G$3,FALSE))),"",VLOOKUP($E181&amp;$D$118&amp;$D$119,'CCG data'!$A:$AD,'CCG data'!G$3,FALSE))</f>
        <v>930</v>
      </c>
      <c r="P181" s="404">
        <f>IF(OR(ISERROR(VLOOKUP($E181&amp;$D$118&amp;$D$119,'CCG data'!$A:$AD,'CCG data'!B$3,FALSE)),ISBLANK(VLOOKUP($E181&amp;$D$118&amp;$D$119,'CCG data'!$A:$AD,'CCG data'!B$3,FALSE))),"",VLOOKUP($E181&amp;$D$118&amp;$D$119,'CCG data'!$A:$AD,'CCG data'!B$3,FALSE))</f>
        <v>0.17096774193548386</v>
      </c>
      <c r="Q181" s="267"/>
      <c r="R181" s="267">
        <f>IF(OR(ISERROR(VLOOKUP($E181&amp;$D$118&amp;$D$119,'CCG data'!$A:$AD,'CCG data'!C$3,FALSE)),ISBLANK(VLOOKUP($E181&amp;$D$118&amp;$D$119,'CCG data'!$A:$AD,'CCG data'!C$3,FALSE))),"",VLOOKUP($E181&amp;$D$118&amp;$D$119,'CCG data'!$A:$AD,'CCG data'!C$3,FALSE))</f>
        <v>0.44946236559139785</v>
      </c>
      <c r="S181" s="267"/>
      <c r="T181" s="267">
        <f>IF(OR(ISERROR(VLOOKUP($E181&amp;$D$118&amp;$D$119,'CCG data'!$A:$AD,'CCG data'!D$3,FALSE)),ISBLANK(VLOOKUP($E181&amp;$D$118&amp;$D$119,'CCG data'!$A:$AD,'CCG data'!D$3,FALSE))),"",VLOOKUP($E181&amp;$D$118&amp;$D$119,'CCG data'!$A:$AD,'CCG data'!D$3,FALSE))</f>
        <v>3.9784946236559142E-2</v>
      </c>
      <c r="U181" s="267"/>
      <c r="V181" s="267">
        <f>IF(OR(ISERROR(VLOOKUP($E181&amp;$D$118&amp;$D$119,'CCG data'!$A:$AD,'CCG data'!E$3,FALSE)),ISBLANK(VLOOKUP($E181&amp;$D$118&amp;$D$119,'CCG data'!$A:$AD,'CCG data'!E$3,FALSE))),"",VLOOKUP($E181&amp;$D$118&amp;$D$119,'CCG data'!$A:$AD,'CCG data'!E$3,FALSE))</f>
        <v>0.33978494623655914</v>
      </c>
      <c r="W181" s="405"/>
      <c r="Y181" s="165">
        <f>IFERROR(VLOOKUP($E181&amp;$D$119, Outliers!$A$4:$P$214,2,FALSE),"0")</f>
        <v>1</v>
      </c>
      <c r="Z181" s="165">
        <f>IFERROR(VLOOKUP($E181&amp;$D$119, Outliers!$A$4:$P$214,3,FALSE),"0")</f>
        <v>1</v>
      </c>
      <c r="AA181" s="165">
        <f>IFERROR(VLOOKUP($E181&amp;$D$119, Outliers!$A$4:$P$214,4,FALSE),"0")</f>
        <v>0</v>
      </c>
      <c r="AB181" s="165">
        <f>IFERROR(VLOOKUP($E181&amp;$D$119, Outliers!$A$4:$P$214,5,FALSE),"0")</f>
        <v>1</v>
      </c>
      <c r="AD181" s="78"/>
      <c r="AE181" s="151"/>
      <c r="AF181" s="78"/>
      <c r="AG181" s="78"/>
    </row>
    <row r="182" spans="4:33" ht="15.75" x14ac:dyDescent="0.25">
      <c r="D182" s="319"/>
      <c r="E182" s="103" t="s">
        <v>27</v>
      </c>
      <c r="F182" s="95">
        <f>IF(P181="","",VLOOKUP($E181&amp;$D$118&amp;$D$119,'CCG data'!$A:$AD,'CCG data'!W$3,FALSE))</f>
        <v>25.899091697790332</v>
      </c>
      <c r="G182" s="96">
        <f>IF(P181="","",VLOOKUP($E181&amp;$D$118&amp;$D$119,'CCG data'!$A:$AD,'CCG data'!X$3,FALSE))</f>
        <v>35.432332390848316</v>
      </c>
      <c r="H182" s="96">
        <f>IF(R181="","",VLOOKUP($E181&amp;$D$118&amp;$D$119,'CCG data'!$A:$AD,'CCG data'!Y$3,FALSE))</f>
        <v>66.480239071101792</v>
      </c>
      <c r="I182" s="96">
        <f>IF(R181="","",VLOOKUP($E181&amp;$D$118&amp;$D$119,'CCG data'!$A:$AD,'CCG data'!Z$3,FALSE))</f>
        <v>80.57825671896704</v>
      </c>
      <c r="J182" s="96">
        <f>IF(T181="","",VLOOKUP($E181&amp;$D$118&amp;$D$119,'CCG data'!$A:$AD,'CCG data'!AA$3,FALSE))</f>
        <v>4.7019384602513119</v>
      </c>
      <c r="K182" s="96">
        <f>IF(T181="","",VLOOKUP($E181&amp;$D$118&amp;$D$119,'CCG data'!$A:$AD,'CCG data'!AB$3,FALSE))</f>
        <v>9.1726298058554185</v>
      </c>
      <c r="L182" s="96">
        <f>IF(V181="","",VLOOKUP($E181&amp;$D$118&amp;$D$119,'CCG data'!$A:$AD,'CCG data'!AC$3,FALSE))</f>
        <v>49.8737424996568</v>
      </c>
      <c r="M182" s="96">
        <f>IF(V181="","",VLOOKUP($E181&amp;$D$118&amp;$D$119,'CCG data'!$A:$AD,'CCG data'!AD$3,FALSE))</f>
        <v>62.23465956124177</v>
      </c>
      <c r="N182" s="368"/>
      <c r="P182" s="152">
        <f>IF(P181="","",VLOOKUP($E181&amp;$D$118&amp;$D$119,'CCG data'!$A:$AD,'CCG data'!I$3,FALSE))</f>
        <v>0.14799999999999999</v>
      </c>
      <c r="Q182" s="15">
        <f>IF(P181="","",VLOOKUP($E181&amp;$D$118&amp;$D$119,'CCG data'!$A:$AD,'CCG data'!J$3,FALSE))</f>
        <v>0.19700000000000001</v>
      </c>
      <c r="R182" s="15">
        <f>IF(R181="","",VLOOKUP($E181&amp;$D$118&amp;$D$119,'CCG data'!$A:$AD,'CCG data'!K$3,FALSE))</f>
        <v>0.41799999999999998</v>
      </c>
      <c r="S182" s="15">
        <f>IF(R181="","",VLOOKUP($E181&amp;$D$118&amp;$D$119,'CCG data'!$A:$AD,'CCG data'!L$3,FALSE))</f>
        <v>0.48199999999999998</v>
      </c>
      <c r="T182" s="15">
        <f>IF(T181="","",VLOOKUP($E181&amp;$D$118&amp;$D$119,'CCG data'!$A:$AD,'CCG data'!M$3,FALSE))</f>
        <v>2.9000000000000001E-2</v>
      </c>
      <c r="U182" s="15">
        <f>IF(T181="","",VLOOKUP($E181&amp;$D$118&amp;$D$119,'CCG data'!$A:$AD,'CCG data'!N$3,FALSE))</f>
        <v>5.3999999999999999E-2</v>
      </c>
      <c r="V182" s="15">
        <f>IF(V181="","",VLOOKUP($E181&amp;$D$118&amp;$D$119,'CCG data'!$A:$AD,'CCG data'!O$3,FALSE))</f>
        <v>0.31</v>
      </c>
      <c r="W182" s="136">
        <f>IF(V181="","",VLOOKUP($E181&amp;$D$118&amp;$D$119,'CCG data'!$A:$AD,'CCG data'!P$3,FALSE))</f>
        <v>0.371</v>
      </c>
      <c r="Y182" s="165" t="str">
        <f>IFERROR(VLOOKUP($E182&amp;$D$119, Outliers!$A$4:$P$214,2,FALSE),"0")</f>
        <v>0</v>
      </c>
      <c r="Z182" s="165" t="str">
        <f>IFERROR(VLOOKUP($E182&amp;$D$119, Outliers!$A$4:$P$214,3,FALSE),"0")</f>
        <v>0</v>
      </c>
      <c r="AA182" s="165" t="str">
        <f>IFERROR(VLOOKUP($E182&amp;$D$119, Outliers!$A$4:$P$214,4,FALSE),"0")</f>
        <v>0</v>
      </c>
      <c r="AB182" s="165" t="str">
        <f>IFERROR(VLOOKUP($E182&amp;$D$119, Outliers!$A$4:$P$214,5,FALSE),"0")</f>
        <v>0</v>
      </c>
      <c r="AD182" s="78"/>
      <c r="AE182" s="151"/>
      <c r="AF182" s="78"/>
      <c r="AG182" s="78"/>
    </row>
    <row r="183" spans="4:33" ht="15.75" x14ac:dyDescent="0.25">
      <c r="D183" s="319"/>
      <c r="E183" s="104" t="s">
        <v>170</v>
      </c>
      <c r="F183" s="394">
        <f>IF(OR(ISERROR(VLOOKUP($E183&amp;$D$118&amp;$D$119,'CCG data'!$A:$AD,'CCG data'!R$3,FALSE)),ISBLANK(VLOOKUP($E183&amp;$D$118&amp;$D$119,'CCG data'!$A:$AD,'CCG data'!R$3,FALSE))),"",VLOOKUP($E183&amp;$D$118&amp;$D$119,'CCG data'!$A:$AD,'CCG data'!R$3,FALSE))</f>
        <v>55.927690437711533</v>
      </c>
      <c r="G183" s="395"/>
      <c r="H183" s="395">
        <f>IF(OR(ISERROR(VLOOKUP($E183&amp;$D$118&amp;$D$119,'CCG data'!$A:$AD,'CCG data'!S$3,FALSE)),ISBLANK(VLOOKUP($E183&amp;$D$118&amp;$D$119,'CCG data'!$A:$AD,'CCG data'!S$3,FALSE))),"",VLOOKUP($E183&amp;$D$118&amp;$D$119,'CCG data'!$A:$AD,'CCG data'!S$3,FALSE))</f>
        <v>94.26225575472499</v>
      </c>
      <c r="I183" s="395"/>
      <c r="J183" s="395">
        <f>IF(OR(ISERROR(VLOOKUP($E183&amp;$D$118&amp;$D$119,'CCG data'!$A:$AD,'CCG data'!T$3,FALSE)),ISBLANK(VLOOKUP($E183&amp;$D$118&amp;$D$119,'CCG data'!$A:$AD,'CCG data'!T$3,FALSE))),"",VLOOKUP($E183&amp;$D$118&amp;$D$119,'CCG data'!$A:$AD,'CCG data'!T$3,FALSE))</f>
        <v>3.3277417226430188</v>
      </c>
      <c r="K183" s="395"/>
      <c r="L183" s="395">
        <f>IF(OR(ISERROR(VLOOKUP($E183&amp;$D$118&amp;$D$119,'CCG data'!$A:$AD,'CCG data'!U$3,FALSE)),ISBLANK(VLOOKUP($E183&amp;$D$118&amp;$D$119,'CCG data'!$A:$AD,'CCG data'!U$3,FALSE))),"",VLOOKUP($E183&amp;$D$118&amp;$D$119,'CCG data'!$A:$AD,'CCG data'!U$3,FALSE))</f>
        <v>23.216786057028621</v>
      </c>
      <c r="M183" s="396"/>
      <c r="N183" s="367">
        <f>IF(OR(ISERROR(VLOOKUP($E183&amp;$D$118&amp;$D$119,'CCG data'!$A:$AD,'CCG data'!G$3,FALSE)),ISBLANK(VLOOKUP($E183&amp;$D$118&amp;$D$119,'CCG data'!$A:$AD,'CCG data'!G$3,FALSE))),"",VLOOKUP($E183&amp;$D$118&amp;$D$119,'CCG data'!$A:$AD,'CCG data'!G$3,FALSE))</f>
        <v>2506</v>
      </c>
      <c r="P183" s="404">
        <f>IF(OR(ISERROR(VLOOKUP($E183&amp;$D$118&amp;$D$119,'CCG data'!$A:$AD,'CCG data'!B$3,FALSE)),ISBLANK(VLOOKUP($E183&amp;$D$118&amp;$D$119,'CCG data'!$A:$AD,'CCG data'!B$3,FALSE))),"",VLOOKUP($E183&amp;$D$118&amp;$D$119,'CCG data'!$A:$AD,'CCG data'!B$3,FALSE))</f>
        <v>0.30367118914604946</v>
      </c>
      <c r="Q183" s="267"/>
      <c r="R183" s="267">
        <f>IF(OR(ISERROR(VLOOKUP($E183&amp;$D$118&amp;$D$119,'CCG data'!$A:$AD,'CCG data'!C$3,FALSE)),ISBLANK(VLOOKUP($E183&amp;$D$118&amp;$D$119,'CCG data'!$A:$AD,'CCG data'!C$3,FALSE))),"",VLOOKUP($E183&amp;$D$118&amp;$D$119,'CCG data'!$A:$AD,'CCG data'!C$3,FALSE))</f>
        <v>0.54309656823623309</v>
      </c>
      <c r="S183" s="267"/>
      <c r="T183" s="267">
        <f>IF(OR(ISERROR(VLOOKUP($E183&amp;$D$118&amp;$D$119,'CCG data'!$A:$AD,'CCG data'!D$3,FALSE)),ISBLANK(VLOOKUP($E183&amp;$D$118&amp;$D$119,'CCG data'!$A:$AD,'CCG data'!D$3,FALSE))),"",VLOOKUP($E183&amp;$D$118&amp;$D$119,'CCG data'!$A:$AD,'CCG data'!D$3,FALSE))</f>
        <v>1.9553072625698324E-2</v>
      </c>
      <c r="U183" s="267"/>
      <c r="V183" s="267">
        <f>IF(OR(ISERROR(VLOOKUP($E183&amp;$D$118&amp;$D$119,'CCG data'!$A:$AD,'CCG data'!E$3,FALSE)),ISBLANK(VLOOKUP($E183&amp;$D$118&amp;$D$119,'CCG data'!$A:$AD,'CCG data'!E$3,FALSE))),"",VLOOKUP($E183&amp;$D$118&amp;$D$119,'CCG data'!$A:$AD,'CCG data'!E$3,FALSE))</f>
        <v>0.13367916999201915</v>
      </c>
      <c r="W183" s="405"/>
      <c r="Y183" s="165">
        <f>IFERROR(VLOOKUP($E183&amp;$D$119, Outliers!$A$4:$P$214,2,FALSE),"0")</f>
        <v>0</v>
      </c>
      <c r="Z183" s="165">
        <f>IFERROR(VLOOKUP($E183&amp;$D$119, Outliers!$A$4:$P$214,3,FALSE),"0")</f>
        <v>0</v>
      </c>
      <c r="AA183" s="165">
        <f>IFERROR(VLOOKUP($E183&amp;$D$119, Outliers!$A$4:$P$214,4,FALSE),"0")</f>
        <v>1</v>
      </c>
      <c r="AB183" s="165">
        <f>IFERROR(VLOOKUP($E183&amp;$D$119, Outliers!$A$4:$P$214,5,FALSE),"0")</f>
        <v>1</v>
      </c>
      <c r="AD183" s="78"/>
      <c r="AE183" s="151"/>
      <c r="AF183" s="78"/>
      <c r="AG183" s="78"/>
    </row>
    <row r="184" spans="4:33" ht="15.75" x14ac:dyDescent="0.25">
      <c r="D184" s="319"/>
      <c r="E184" s="103" t="s">
        <v>27</v>
      </c>
      <c r="F184" s="95">
        <f>IF(P183="","",VLOOKUP($E183&amp;$D$118&amp;$D$119,'CCG data'!$A:$AD,'CCG data'!W$3,FALSE))</f>
        <v>51.954031136532244</v>
      </c>
      <c r="G184" s="96">
        <f>IF(P183="","",VLOOKUP($E183&amp;$D$118&amp;$D$119,'CCG data'!$A:$AD,'CCG data'!X$3,FALSE))</f>
        <v>59.901349738890822</v>
      </c>
      <c r="H184" s="96">
        <f>IF(R183="","",VLOOKUP($E183&amp;$D$118&amp;$D$119,'CCG data'!$A:$AD,'CCG data'!Y$3,FALSE))</f>
        <v>89.254249792566483</v>
      </c>
      <c r="I184" s="96">
        <f>IF(R183="","",VLOOKUP($E183&amp;$D$118&amp;$D$119,'CCG data'!$A:$AD,'CCG data'!Z$3,FALSE))</f>
        <v>99.270261716883496</v>
      </c>
      <c r="J184" s="96">
        <f>IF(T183="","",VLOOKUP($E183&amp;$D$118&amp;$D$119,'CCG data'!$A:$AD,'CCG data'!AA$3,FALSE))</f>
        <v>2.3959740403029737</v>
      </c>
      <c r="K184" s="96">
        <f>IF(T183="","",VLOOKUP($E183&amp;$D$118&amp;$D$119,'CCG data'!$A:$AD,'CCG data'!AB$3,FALSE))</f>
        <v>4.2595094049830644</v>
      </c>
      <c r="L184" s="96">
        <f>IF(V183="","",VLOOKUP($E183&amp;$D$118&amp;$D$119,'CCG data'!$A:$AD,'CCG data'!AC$3,FALSE))</f>
        <v>20.730587745304767</v>
      </c>
      <c r="M184" s="96">
        <f>IF(V183="","",VLOOKUP($E183&amp;$D$118&amp;$D$119,'CCG data'!$A:$AD,'CCG data'!AD$3,FALSE))</f>
        <v>25.702984368752475</v>
      </c>
      <c r="N184" s="368"/>
      <c r="P184" s="152">
        <f>IF(P183="","",VLOOKUP($E183&amp;$D$118&amp;$D$119,'CCG data'!$A:$AD,'CCG data'!I$3,FALSE))</f>
        <v>0.28599999999999998</v>
      </c>
      <c r="Q184" s="15">
        <f>IF(P183="","",VLOOKUP($E183&amp;$D$118&amp;$D$119,'CCG data'!$A:$AD,'CCG data'!J$3,FALSE))</f>
        <v>0.32200000000000001</v>
      </c>
      <c r="R184" s="15">
        <f>IF(R183="","",VLOOKUP($E183&amp;$D$118&amp;$D$119,'CCG data'!$A:$AD,'CCG data'!K$3,FALSE))</f>
        <v>0.52400000000000002</v>
      </c>
      <c r="S184" s="15">
        <f>IF(R183="","",VLOOKUP($E183&amp;$D$118&amp;$D$119,'CCG data'!$A:$AD,'CCG data'!L$3,FALSE))</f>
        <v>0.56299999999999994</v>
      </c>
      <c r="T184" s="15">
        <f>IF(T183="","",VLOOKUP($E183&amp;$D$118&amp;$D$119,'CCG data'!$A:$AD,'CCG data'!M$3,FALSE))</f>
        <v>1.4999999999999999E-2</v>
      </c>
      <c r="U184" s="15">
        <f>IF(T183="","",VLOOKUP($E183&amp;$D$118&amp;$D$119,'CCG data'!$A:$AD,'CCG data'!N$3,FALSE))</f>
        <v>2.5999999999999999E-2</v>
      </c>
      <c r="V184" s="15">
        <f>IF(V183="","",VLOOKUP($E183&amp;$D$118&amp;$D$119,'CCG data'!$A:$AD,'CCG data'!O$3,FALSE))</f>
        <v>0.121</v>
      </c>
      <c r="W184" s="136">
        <f>IF(V183="","",VLOOKUP($E183&amp;$D$118&amp;$D$119,'CCG data'!$A:$AD,'CCG data'!P$3,FALSE))</f>
        <v>0.14799999999999999</v>
      </c>
      <c r="Y184" s="165" t="str">
        <f>IFERROR(VLOOKUP($E184&amp;$D$119, Outliers!$A$4:$P$214,2,FALSE),"0")</f>
        <v>0</v>
      </c>
      <c r="Z184" s="165" t="str">
        <f>IFERROR(VLOOKUP($E184&amp;$D$119, Outliers!$A$4:$P$214,3,FALSE),"0")</f>
        <v>0</v>
      </c>
      <c r="AA184" s="165" t="str">
        <f>IFERROR(VLOOKUP($E184&amp;$D$119, Outliers!$A$4:$P$214,4,FALSE),"0")</f>
        <v>0</v>
      </c>
      <c r="AB184" s="165" t="str">
        <f>IFERROR(VLOOKUP($E184&amp;$D$119, Outliers!$A$4:$P$214,5,FALSE),"0")</f>
        <v>0</v>
      </c>
      <c r="AD184" s="78"/>
      <c r="AE184" s="151"/>
      <c r="AF184" s="78"/>
      <c r="AG184" s="78"/>
    </row>
    <row r="185" spans="4:33" ht="15.75" x14ac:dyDescent="0.25">
      <c r="D185" s="319"/>
      <c r="E185" s="104" t="s">
        <v>397</v>
      </c>
      <c r="F185" s="394">
        <f>IF(OR(ISERROR(VLOOKUP($E185&amp;$D$118&amp;$D$119,'CCG data'!$A:$AD,'CCG data'!R$3,FALSE)),ISBLANK(VLOOKUP($E185&amp;$D$118&amp;$D$119,'CCG data'!$A:$AD,'CCG data'!R$3,FALSE))),"",VLOOKUP($E185&amp;$D$118&amp;$D$119,'CCG data'!$A:$AD,'CCG data'!R$3,FALSE))</f>
        <v>43.341631898260303</v>
      </c>
      <c r="G185" s="395"/>
      <c r="H185" s="395">
        <f>IF(OR(ISERROR(VLOOKUP($E185&amp;$D$118&amp;$D$119,'CCG data'!$A:$AD,'CCG data'!S$3,FALSE)),ISBLANK(VLOOKUP($E185&amp;$D$118&amp;$D$119,'CCG data'!$A:$AD,'CCG data'!S$3,FALSE))),"",VLOOKUP($E185&amp;$D$118&amp;$D$119,'CCG data'!$A:$AD,'CCG data'!S$3,FALSE))</f>
        <v>96.953151460693817</v>
      </c>
      <c r="I185" s="395"/>
      <c r="J185" s="395">
        <f>IF(OR(ISERROR(VLOOKUP($E185&amp;$D$118&amp;$D$119,'CCG data'!$A:$AD,'CCG data'!T$3,FALSE)),ISBLANK(VLOOKUP($E185&amp;$D$118&amp;$D$119,'CCG data'!$A:$AD,'CCG data'!T$3,FALSE))),"",VLOOKUP($E185&amp;$D$118&amp;$D$119,'CCG data'!$A:$AD,'CCG data'!T$3,FALSE))</f>
        <v>7.5199766227300833</v>
      </c>
      <c r="K185" s="395"/>
      <c r="L185" s="395">
        <f>IF(OR(ISERROR(VLOOKUP($E185&amp;$D$118&amp;$D$119,'CCG data'!$A:$AD,'CCG data'!U$3,FALSE)),ISBLANK(VLOOKUP($E185&amp;$D$118&amp;$D$119,'CCG data'!$A:$AD,'CCG data'!U$3,FALSE))),"",VLOOKUP($E185&amp;$D$118&amp;$D$119,'CCG data'!$A:$AD,'CCG data'!U$3,FALSE))</f>
        <v>8.5787282679859054</v>
      </c>
      <c r="M185" s="396"/>
      <c r="N185" s="367">
        <f>IF(OR(ISERROR(VLOOKUP($E185&amp;$D$118&amp;$D$119,'CCG data'!$A:$AD,'CCG data'!G$3,FALSE)),ISBLANK(VLOOKUP($E185&amp;$D$118&amp;$D$119,'CCG data'!$A:$AD,'CCG data'!G$3,FALSE))),"",VLOOKUP($E185&amp;$D$118&amp;$D$119,'CCG data'!$A:$AD,'CCG data'!G$3,FALSE))</f>
        <v>1151</v>
      </c>
      <c r="P185" s="404">
        <f>IF(OR(ISERROR(VLOOKUP($E185&amp;$D$118&amp;$D$119,'CCG data'!$A:$AD,'CCG data'!B$3,FALSE)),ISBLANK(VLOOKUP($E185&amp;$D$118&amp;$D$119,'CCG data'!$A:$AD,'CCG data'!B$3,FALSE))),"",VLOOKUP($E185&amp;$D$118&amp;$D$119,'CCG data'!$A:$AD,'CCG data'!B$3,FALSE))</f>
        <v>0.27888792354474368</v>
      </c>
      <c r="Q185" s="267"/>
      <c r="R185" s="267">
        <f>IF(OR(ISERROR(VLOOKUP($E185&amp;$D$118&amp;$D$119,'CCG data'!$A:$AD,'CCG data'!C$3,FALSE)),ISBLANK(VLOOKUP($E185&amp;$D$118&amp;$D$119,'CCG data'!$A:$AD,'CCG data'!C$3,FALSE))),"",VLOOKUP($E185&amp;$D$118&amp;$D$119,'CCG data'!$A:$AD,'CCG data'!C$3,FALSE))</f>
        <v>0.61772371850564722</v>
      </c>
      <c r="S185" s="267"/>
      <c r="T185" s="267">
        <f>IF(OR(ISERROR(VLOOKUP($E185&amp;$D$118&amp;$D$119,'CCG data'!$A:$AD,'CCG data'!D$3,FALSE)),ISBLANK(VLOOKUP($E185&amp;$D$118&amp;$D$119,'CCG data'!$A:$AD,'CCG data'!D$3,FALSE))),"",VLOOKUP($E185&amp;$D$118&amp;$D$119,'CCG data'!$A:$AD,'CCG data'!D$3,FALSE))</f>
        <v>4.6915725456125108E-2</v>
      </c>
      <c r="U185" s="267"/>
      <c r="V185" s="267">
        <f>IF(OR(ISERROR(VLOOKUP($E185&amp;$D$118&amp;$D$119,'CCG data'!$A:$AD,'CCG data'!E$3,FALSE)),ISBLANK(VLOOKUP($E185&amp;$D$118&amp;$D$119,'CCG data'!$A:$AD,'CCG data'!E$3,FALSE))),"",VLOOKUP($E185&amp;$D$118&amp;$D$119,'CCG data'!$A:$AD,'CCG data'!E$3,FALSE))</f>
        <v>5.6472632493483929E-2</v>
      </c>
      <c r="W185" s="405"/>
      <c r="Y185" s="165">
        <f>IFERROR(VLOOKUP($E185&amp;$D$119, Outliers!$A$4:$P$214,2,FALSE),"0")</f>
        <v>0</v>
      </c>
      <c r="Z185" s="165">
        <f>IFERROR(VLOOKUP($E185&amp;$D$119, Outliers!$A$4:$P$214,3,FALSE),"0")</f>
        <v>0</v>
      </c>
      <c r="AA185" s="165">
        <f>IFERROR(VLOOKUP($E185&amp;$D$119, Outliers!$A$4:$P$214,4,FALSE),"0")</f>
        <v>0</v>
      </c>
      <c r="AB185" s="165">
        <f>IFERROR(VLOOKUP($E185&amp;$D$119, Outliers!$A$4:$P$214,5,FALSE),"0")</f>
        <v>0</v>
      </c>
      <c r="AD185" s="78"/>
      <c r="AE185" s="151"/>
      <c r="AF185" s="78"/>
      <c r="AG185" s="78"/>
    </row>
    <row r="186" spans="4:33" ht="15.75" x14ac:dyDescent="0.25">
      <c r="D186" s="319"/>
      <c r="E186" s="103" t="s">
        <v>27</v>
      </c>
      <c r="F186" s="95">
        <f>IF(P185="","",VLOOKUP($E185&amp;$D$118&amp;$D$119,'CCG data'!$A:$AD,'CCG data'!W$3,FALSE))</f>
        <v>38.600207670936172</v>
      </c>
      <c r="G186" s="96">
        <f>IF(P185="","",VLOOKUP($E185&amp;$D$118&amp;$D$119,'CCG data'!$A:$AD,'CCG data'!X$3,FALSE))</f>
        <v>48.083056125584434</v>
      </c>
      <c r="H186" s="96">
        <f>IF(R185="","",VLOOKUP($E185&amp;$D$118&amp;$D$119,'CCG data'!$A:$AD,'CCG data'!Y$3,FALSE))</f>
        <v>89.826538039908925</v>
      </c>
      <c r="I186" s="96">
        <f>IF(R185="","",VLOOKUP($E185&amp;$D$118&amp;$D$119,'CCG data'!$A:$AD,'CCG data'!Z$3,FALSE))</f>
        <v>104.07976488147871</v>
      </c>
      <c r="J186" s="96">
        <f>IF(T185="","",VLOOKUP($E185&amp;$D$118&amp;$D$119,'CCG data'!$A:$AD,'CCG data'!AA$3,FALSE))</f>
        <v>5.514231790365673</v>
      </c>
      <c r="K186" s="96">
        <f>IF(T185="","",VLOOKUP($E185&amp;$D$118&amp;$D$119,'CCG data'!$A:$AD,'CCG data'!AB$3,FALSE))</f>
        <v>9.5257214550944944</v>
      </c>
      <c r="L186" s="96">
        <f>IF(V185="","",VLOOKUP($E185&amp;$D$118&amp;$D$119,'CCG data'!$A:$AD,'CCG data'!AC$3,FALSE))</f>
        <v>6.4931701116740648</v>
      </c>
      <c r="M186" s="96">
        <f>IF(V185="","",VLOOKUP($E185&amp;$D$118&amp;$D$119,'CCG data'!$A:$AD,'CCG data'!AD$3,FALSE))</f>
        <v>10.664286424297746</v>
      </c>
      <c r="N186" s="368"/>
      <c r="P186" s="152">
        <f>IF(P185="","",VLOOKUP($E185&amp;$D$118&amp;$D$119,'CCG data'!$A:$AD,'CCG data'!I$3,FALSE))</f>
        <v>0.254</v>
      </c>
      <c r="Q186" s="15">
        <f>IF(P185="","",VLOOKUP($E185&amp;$D$118&amp;$D$119,'CCG data'!$A:$AD,'CCG data'!J$3,FALSE))</f>
        <v>0.30499999999999999</v>
      </c>
      <c r="R186" s="15">
        <f>IF(R185="","",VLOOKUP($E185&amp;$D$118&amp;$D$119,'CCG data'!$A:$AD,'CCG data'!K$3,FALSE))</f>
        <v>0.58899999999999997</v>
      </c>
      <c r="S186" s="15">
        <f>IF(R185="","",VLOOKUP($E185&amp;$D$118&amp;$D$119,'CCG data'!$A:$AD,'CCG data'!L$3,FALSE))</f>
        <v>0.64500000000000002</v>
      </c>
      <c r="T186" s="15">
        <f>IF(T185="","",VLOOKUP($E185&amp;$D$118&amp;$D$119,'CCG data'!$A:$AD,'CCG data'!M$3,FALSE))</f>
        <v>3.5999999999999997E-2</v>
      </c>
      <c r="U186" s="15">
        <f>IF(T185="","",VLOOKUP($E185&amp;$D$118&amp;$D$119,'CCG data'!$A:$AD,'CCG data'!N$3,FALSE))</f>
        <v>6.0999999999999999E-2</v>
      </c>
      <c r="V186" s="15">
        <f>IF(V185="","",VLOOKUP($E185&amp;$D$118&amp;$D$119,'CCG data'!$A:$AD,'CCG data'!O$3,FALSE))</f>
        <v>4.4999999999999998E-2</v>
      </c>
      <c r="W186" s="136">
        <f>IF(V185="","",VLOOKUP($E185&amp;$D$118&amp;$D$119,'CCG data'!$A:$AD,'CCG data'!P$3,FALSE))</f>
        <v>7.0999999999999994E-2</v>
      </c>
      <c r="Y186" s="165" t="str">
        <f>IFERROR(VLOOKUP($E186&amp;$D$119, Outliers!$A$4:$P$214,2,FALSE),"0")</f>
        <v>0</v>
      </c>
      <c r="Z186" s="165" t="str">
        <f>IFERROR(VLOOKUP($E186&amp;$D$119, Outliers!$A$4:$P$214,3,FALSE),"0")</f>
        <v>0</v>
      </c>
      <c r="AA186" s="165" t="str">
        <f>IFERROR(VLOOKUP($E186&amp;$D$119, Outliers!$A$4:$P$214,4,FALSE),"0")</f>
        <v>0</v>
      </c>
      <c r="AB186" s="165" t="str">
        <f>IFERROR(VLOOKUP($E186&amp;$D$119, Outliers!$A$4:$P$214,5,FALSE),"0")</f>
        <v>0</v>
      </c>
      <c r="AD186" s="78"/>
      <c r="AE186" s="151"/>
      <c r="AF186" s="78"/>
      <c r="AG186" s="78"/>
    </row>
    <row r="187" spans="4:33" ht="15.75" x14ac:dyDescent="0.25">
      <c r="D187" s="319"/>
      <c r="E187" s="104" t="s">
        <v>398</v>
      </c>
      <c r="F187" s="394">
        <f>IF(OR(ISERROR(VLOOKUP($E187&amp;$D$118&amp;$D$119,'CCG data'!$A:$AD,'CCG data'!R$3,FALSE)),ISBLANK(VLOOKUP($E187&amp;$D$118&amp;$D$119,'CCG data'!$A:$AD,'CCG data'!R$3,FALSE))),"",VLOOKUP($E187&amp;$D$118&amp;$D$119,'CCG data'!$A:$AD,'CCG data'!R$3,FALSE))</f>
        <v>35.822114121743901</v>
      </c>
      <c r="G187" s="395"/>
      <c r="H187" s="395">
        <f>IF(OR(ISERROR(VLOOKUP($E187&amp;$D$118&amp;$D$119,'CCG data'!$A:$AD,'CCG data'!S$3,FALSE)),ISBLANK(VLOOKUP($E187&amp;$D$118&amp;$D$119,'CCG data'!$A:$AD,'CCG data'!S$3,FALSE))),"",VLOOKUP($E187&amp;$D$118&amp;$D$119,'CCG data'!$A:$AD,'CCG data'!S$3,FALSE))</f>
        <v>93.447683461405774</v>
      </c>
      <c r="I187" s="395"/>
      <c r="J187" s="395">
        <f>IF(OR(ISERROR(VLOOKUP($E187&amp;$D$118&amp;$D$119,'CCG data'!$A:$AD,'CCG data'!T$3,FALSE)),ISBLANK(VLOOKUP($E187&amp;$D$118&amp;$D$119,'CCG data'!$A:$AD,'CCG data'!T$3,FALSE))),"",VLOOKUP($E187&amp;$D$118&amp;$D$119,'CCG data'!$A:$AD,'CCG data'!T$3,FALSE))</f>
        <v>10.36507375611103</v>
      </c>
      <c r="K187" s="395"/>
      <c r="L187" s="395">
        <f>IF(OR(ISERROR(VLOOKUP($E187&amp;$D$118&amp;$D$119,'CCG data'!$A:$AD,'CCG data'!U$3,FALSE)),ISBLANK(VLOOKUP($E187&amp;$D$118&amp;$D$119,'CCG data'!$A:$AD,'CCG data'!U$3,FALSE))),"",VLOOKUP($E187&amp;$D$118&amp;$D$119,'CCG data'!$A:$AD,'CCG data'!U$3,FALSE))</f>
        <v>9.6977795203841595</v>
      </c>
      <c r="M187" s="396"/>
      <c r="N187" s="367">
        <f>IF(OR(ISERROR(VLOOKUP($E187&amp;$D$118&amp;$D$119,'CCG data'!$A:$AD,'CCG data'!G$3,FALSE)),ISBLANK(VLOOKUP($E187&amp;$D$118&amp;$D$119,'CCG data'!$A:$AD,'CCG data'!G$3,FALSE))),"",VLOOKUP($E187&amp;$D$118&amp;$D$119,'CCG data'!$A:$AD,'CCG data'!G$3,FALSE))</f>
        <v>1003</v>
      </c>
      <c r="P187" s="404">
        <f>IF(OR(ISERROR(VLOOKUP($E187&amp;$D$118&amp;$D$119,'CCG data'!$A:$AD,'CCG data'!B$3,FALSE)),ISBLANK(VLOOKUP($E187&amp;$D$118&amp;$D$119,'CCG data'!$A:$AD,'CCG data'!B$3,FALSE))),"",VLOOKUP($E187&amp;$D$118&amp;$D$119,'CCG data'!$A:$AD,'CCG data'!B$3,FALSE))</f>
        <v>0.21435692921236291</v>
      </c>
      <c r="Q187" s="267"/>
      <c r="R187" s="267">
        <f>IF(OR(ISERROR(VLOOKUP($E187&amp;$D$118&amp;$D$119,'CCG data'!$A:$AD,'CCG data'!C$3,FALSE)),ISBLANK(VLOOKUP($E187&amp;$D$118&amp;$D$119,'CCG data'!$A:$AD,'CCG data'!C$3,FALSE))),"",VLOOKUP($E187&amp;$D$118&amp;$D$119,'CCG data'!$A:$AD,'CCG data'!C$3,FALSE))</f>
        <v>0.65802592223330014</v>
      </c>
      <c r="S187" s="267"/>
      <c r="T187" s="267">
        <f>IF(OR(ISERROR(VLOOKUP($E187&amp;$D$118&amp;$D$119,'CCG data'!$A:$AD,'CCG data'!D$3,FALSE)),ISBLANK(VLOOKUP($E187&amp;$D$118&amp;$D$119,'CCG data'!$A:$AD,'CCG data'!D$3,FALSE))),"",VLOOKUP($E187&amp;$D$118&amp;$D$119,'CCG data'!$A:$AD,'CCG data'!D$3,FALSE))</f>
        <v>5.3838484546360914E-2</v>
      </c>
      <c r="U187" s="267"/>
      <c r="V187" s="267">
        <f>IF(OR(ISERROR(VLOOKUP($E187&amp;$D$118&amp;$D$119,'CCG data'!$A:$AD,'CCG data'!E$3,FALSE)),ISBLANK(VLOOKUP($E187&amp;$D$118&amp;$D$119,'CCG data'!$A:$AD,'CCG data'!E$3,FALSE))),"",VLOOKUP($E187&amp;$D$118&amp;$D$119,'CCG data'!$A:$AD,'CCG data'!E$3,FALSE))</f>
        <v>7.3778664007976072E-2</v>
      </c>
      <c r="W187" s="405"/>
      <c r="Y187" s="165">
        <f>IFERROR(VLOOKUP($E187&amp;$D$119, Outliers!$A$4:$P$214,2,FALSE),"0")</f>
        <v>1</v>
      </c>
      <c r="Z187" s="165">
        <f>IFERROR(VLOOKUP($E187&amp;$D$119, Outliers!$A$4:$P$214,3,FALSE),"0")</f>
        <v>0</v>
      </c>
      <c r="AA187" s="165">
        <f>IFERROR(VLOOKUP($E187&amp;$D$119, Outliers!$A$4:$P$214,4,FALSE),"0")</f>
        <v>1</v>
      </c>
      <c r="AB187" s="165">
        <f>IFERROR(VLOOKUP($E187&amp;$D$119, Outliers!$A$4:$P$214,5,FALSE),"0")</f>
        <v>0</v>
      </c>
      <c r="AD187" s="78"/>
      <c r="AE187" s="151"/>
      <c r="AF187" s="78"/>
      <c r="AG187" s="78"/>
    </row>
    <row r="188" spans="4:33" ht="15.75" x14ac:dyDescent="0.25">
      <c r="D188" s="319"/>
      <c r="E188" s="103" t="s">
        <v>27</v>
      </c>
      <c r="F188" s="95">
        <f>IF(P187="","",VLOOKUP($E187&amp;$D$118&amp;$D$119,'CCG data'!$A:$AD,'CCG data'!W$3,FALSE))</f>
        <v>31.03374022620055</v>
      </c>
      <c r="G188" s="96">
        <f>IF(P187="","",VLOOKUP($E187&amp;$D$118&amp;$D$119,'CCG data'!$A:$AD,'CCG data'!X$3,FALSE))</f>
        <v>40.610488017287253</v>
      </c>
      <c r="H188" s="96">
        <f>IF(R187="","",VLOOKUP($E187&amp;$D$118&amp;$D$119,'CCG data'!$A:$AD,'CCG data'!Y$3,FALSE))</f>
        <v>86.318289016319397</v>
      </c>
      <c r="I188" s="96">
        <f>IF(R187="","",VLOOKUP($E187&amp;$D$118&amp;$D$119,'CCG data'!$A:$AD,'CCG data'!Z$3,FALSE))</f>
        <v>100.57707790649215</v>
      </c>
      <c r="J188" s="96">
        <f>IF(T187="","",VLOOKUP($E187&amp;$D$118&amp;$D$119,'CCG data'!$A:$AD,'CCG data'!AA$3,FALSE))</f>
        <v>7.6004783103544336</v>
      </c>
      <c r="K188" s="96">
        <f>IF(T187="","",VLOOKUP($E187&amp;$D$118&amp;$D$119,'CCG data'!$A:$AD,'CCG data'!AB$3,FALSE))</f>
        <v>13.129669201867628</v>
      </c>
      <c r="L188" s="96">
        <f>IF(V187="","",VLOOKUP($E187&amp;$D$118&amp;$D$119,'CCG data'!$A:$AD,'CCG data'!AC$3,FALSE))</f>
        <v>7.4881853385906192</v>
      </c>
      <c r="M188" s="96">
        <f>IF(V187="","",VLOOKUP($E187&amp;$D$118&amp;$D$119,'CCG data'!$A:$AD,'CCG data'!AD$3,FALSE))</f>
        <v>11.907373702177701</v>
      </c>
      <c r="N188" s="368"/>
      <c r="P188" s="152">
        <f>IF(P187="","",VLOOKUP($E187&amp;$D$118&amp;$D$119,'CCG data'!$A:$AD,'CCG data'!I$3,FALSE))</f>
        <v>0.19</v>
      </c>
      <c r="Q188" s="15">
        <f>IF(P187="","",VLOOKUP($E187&amp;$D$118&amp;$D$119,'CCG data'!$A:$AD,'CCG data'!J$3,FALSE))</f>
        <v>0.24099999999999999</v>
      </c>
      <c r="R188" s="15">
        <f>IF(R187="","",VLOOKUP($E187&amp;$D$118&amp;$D$119,'CCG data'!$A:$AD,'CCG data'!K$3,FALSE))</f>
        <v>0.628</v>
      </c>
      <c r="S188" s="15">
        <f>IF(R187="","",VLOOKUP($E187&amp;$D$118&amp;$D$119,'CCG data'!$A:$AD,'CCG data'!L$3,FALSE))</f>
        <v>0.68700000000000006</v>
      </c>
      <c r="T188" s="15">
        <f>IF(T187="","",VLOOKUP($E187&amp;$D$118&amp;$D$119,'CCG data'!$A:$AD,'CCG data'!M$3,FALSE))</f>
        <v>4.1000000000000002E-2</v>
      </c>
      <c r="U188" s="15">
        <f>IF(T187="","",VLOOKUP($E187&amp;$D$118&amp;$D$119,'CCG data'!$A:$AD,'CCG data'!N$3,FALSE))</f>
        <v>7.0000000000000007E-2</v>
      </c>
      <c r="V188" s="15">
        <f>IF(V187="","",VLOOKUP($E187&amp;$D$118&amp;$D$119,'CCG data'!$A:$AD,'CCG data'!O$3,FALSE))</f>
        <v>5.8999999999999997E-2</v>
      </c>
      <c r="W188" s="136">
        <f>IF(V187="","",VLOOKUP($E187&amp;$D$118&amp;$D$119,'CCG data'!$A:$AD,'CCG data'!P$3,FALSE))</f>
        <v>9.1999999999999998E-2</v>
      </c>
      <c r="Y188" s="165" t="str">
        <f>IFERROR(VLOOKUP($E188&amp;$D$119, Outliers!$A$4:$P$214,2,FALSE),"0")</f>
        <v>0</v>
      </c>
      <c r="Z188" s="165" t="str">
        <f>IFERROR(VLOOKUP($E188&amp;$D$119, Outliers!$A$4:$P$214,3,FALSE),"0")</f>
        <v>0</v>
      </c>
      <c r="AA188" s="165" t="str">
        <f>IFERROR(VLOOKUP($E188&amp;$D$119, Outliers!$A$4:$P$214,4,FALSE),"0")</f>
        <v>0</v>
      </c>
      <c r="AB188" s="165" t="str">
        <f>IFERROR(VLOOKUP($E188&amp;$D$119, Outliers!$A$4:$P$214,5,FALSE),"0")</f>
        <v>0</v>
      </c>
      <c r="AD188" s="78"/>
      <c r="AE188" s="151"/>
      <c r="AF188" s="78"/>
      <c r="AG188" s="78"/>
    </row>
    <row r="189" spans="4:33" ht="15.75" x14ac:dyDescent="0.25">
      <c r="D189" s="319"/>
      <c r="E189" s="104" t="s">
        <v>171</v>
      </c>
      <c r="F189" s="394">
        <f>IF(OR(ISERROR(VLOOKUP($E189&amp;$D$118&amp;$D$119,'CCG data'!$A:$AD,'CCG data'!R$3,FALSE)),ISBLANK(VLOOKUP($E189&amp;$D$118&amp;$D$119,'CCG data'!$A:$AD,'CCG data'!R$3,FALSE))),"",VLOOKUP($E189&amp;$D$118&amp;$D$119,'CCG data'!$A:$AD,'CCG data'!R$3,FALSE))</f>
        <v>50.640526543647425</v>
      </c>
      <c r="G189" s="395"/>
      <c r="H189" s="395">
        <f>IF(OR(ISERROR(VLOOKUP($E189&amp;$D$118&amp;$D$119,'CCG data'!$A:$AD,'CCG data'!S$3,FALSE)),ISBLANK(VLOOKUP($E189&amp;$D$118&amp;$D$119,'CCG data'!$A:$AD,'CCG data'!S$3,FALSE))),"",VLOOKUP($E189&amp;$D$118&amp;$D$119,'CCG data'!$A:$AD,'CCG data'!S$3,FALSE))</f>
        <v>102.86502579409196</v>
      </c>
      <c r="I189" s="395"/>
      <c r="J189" s="395">
        <f>IF(OR(ISERROR(VLOOKUP($E189&amp;$D$118&amp;$D$119,'CCG data'!$A:$AD,'CCG data'!T$3,FALSE)),ISBLANK(VLOOKUP($E189&amp;$D$118&amp;$D$119,'CCG data'!$A:$AD,'CCG data'!T$3,FALSE))),"",VLOOKUP($E189&amp;$D$118&amp;$D$119,'CCG data'!$A:$AD,'CCG data'!T$3,FALSE))</f>
        <v>4.8387825326390157</v>
      </c>
      <c r="K189" s="395"/>
      <c r="L189" s="395">
        <f>IF(OR(ISERROR(VLOOKUP($E189&amp;$D$118&amp;$D$119,'CCG data'!$A:$AD,'CCG data'!U$3,FALSE)),ISBLANK(VLOOKUP($E189&amp;$D$118&amp;$D$119,'CCG data'!$A:$AD,'CCG data'!U$3,FALSE))),"",VLOOKUP($E189&amp;$D$118&amp;$D$119,'CCG data'!$A:$AD,'CCG data'!U$3,FALSE))</f>
        <v>14.641681059776245</v>
      </c>
      <c r="M189" s="396"/>
      <c r="N189" s="367">
        <f>IF(OR(ISERROR(VLOOKUP($E189&amp;$D$118&amp;$D$119,'CCG data'!$A:$AD,'CCG data'!G$3,FALSE)),ISBLANK(VLOOKUP($E189&amp;$D$118&amp;$D$119,'CCG data'!$A:$AD,'CCG data'!G$3,FALSE))),"",VLOOKUP($E189&amp;$D$118&amp;$D$119,'CCG data'!$A:$AD,'CCG data'!G$3,FALSE))</f>
        <v>4537</v>
      </c>
      <c r="P189" s="404">
        <f>IF(OR(ISERROR(VLOOKUP($E189&amp;$D$118&amp;$D$119,'CCG data'!$A:$AD,'CCG data'!B$3,FALSE)),ISBLANK(VLOOKUP($E189&amp;$D$118&amp;$D$119,'CCG data'!$A:$AD,'CCG data'!B$3,FALSE))),"",VLOOKUP($E189&amp;$D$118&amp;$D$119,'CCG data'!$A:$AD,'CCG data'!B$3,FALSE))</f>
        <v>0.27352876350011018</v>
      </c>
      <c r="Q189" s="267"/>
      <c r="R189" s="267">
        <f>IF(OR(ISERROR(VLOOKUP($E189&amp;$D$118&amp;$D$119,'CCG data'!$A:$AD,'CCG data'!C$3,FALSE)),ISBLANK(VLOOKUP($E189&amp;$D$118&amp;$D$119,'CCG data'!$A:$AD,'CCG data'!C$3,FALSE))),"",VLOOKUP($E189&amp;$D$118&amp;$D$119,'CCG data'!$A:$AD,'CCG data'!C$3,FALSE))</f>
        <v>0.607229446770994</v>
      </c>
      <c r="S189" s="267"/>
      <c r="T189" s="267">
        <f>IF(OR(ISERROR(VLOOKUP($E189&amp;$D$118&amp;$D$119,'CCG data'!$A:$AD,'CCG data'!D$3,FALSE)),ISBLANK(VLOOKUP($E189&amp;$D$118&amp;$D$119,'CCG data'!$A:$AD,'CCG data'!D$3,FALSE))),"",VLOOKUP($E189&amp;$D$118&amp;$D$119,'CCG data'!$A:$AD,'CCG data'!D$3,FALSE))</f>
        <v>3.4383954154727794E-2</v>
      </c>
      <c r="U189" s="267"/>
      <c r="V189" s="267">
        <f>IF(OR(ISERROR(VLOOKUP($E189&amp;$D$118&amp;$D$119,'CCG data'!$A:$AD,'CCG data'!E$3,FALSE)),ISBLANK(VLOOKUP($E189&amp;$D$118&amp;$D$119,'CCG data'!$A:$AD,'CCG data'!E$3,FALSE))),"",VLOOKUP($E189&amp;$D$118&amp;$D$119,'CCG data'!$A:$AD,'CCG data'!E$3,FALSE))</f>
        <v>8.4857835574167956E-2</v>
      </c>
      <c r="W189" s="405"/>
      <c r="Y189" s="165">
        <f>IFERROR(VLOOKUP($E189&amp;$D$119, Outliers!$A$4:$P$214,2,FALSE),"0")</f>
        <v>0</v>
      </c>
      <c r="Z189" s="165">
        <f>IFERROR(VLOOKUP($E189&amp;$D$119, Outliers!$A$4:$P$214,3,FALSE),"0")</f>
        <v>1</v>
      </c>
      <c r="AA189" s="165">
        <f>IFERROR(VLOOKUP($E189&amp;$D$119, Outliers!$A$4:$P$214,4,FALSE),"0")</f>
        <v>1</v>
      </c>
      <c r="AB189" s="165">
        <f>IFERROR(VLOOKUP($E189&amp;$D$119, Outliers!$A$4:$P$214,5,FALSE),"0")</f>
        <v>1</v>
      </c>
      <c r="AD189" s="78"/>
      <c r="AE189" s="151"/>
      <c r="AF189" s="78"/>
      <c r="AG189" s="78"/>
    </row>
    <row r="190" spans="4:33" ht="15.75" x14ac:dyDescent="0.25">
      <c r="D190" s="319"/>
      <c r="E190" s="103" t="s">
        <v>27</v>
      </c>
      <c r="F190" s="95">
        <f>IF(P189="","",VLOOKUP($E189&amp;$D$118&amp;$D$119,'CCG data'!$A:$AD,'CCG data'!W$3,FALSE))</f>
        <v>47.822997553475716</v>
      </c>
      <c r="G190" s="96">
        <f>IF(P189="","",VLOOKUP($E189&amp;$D$118&amp;$D$119,'CCG data'!$A:$AD,'CCG data'!X$3,FALSE))</f>
        <v>53.458055533819135</v>
      </c>
      <c r="H190" s="96">
        <f>IF(R189="","",VLOOKUP($E189&amp;$D$118&amp;$D$119,'CCG data'!$A:$AD,'CCG data'!Y$3,FALSE))</f>
        <v>99.023860386438443</v>
      </c>
      <c r="I190" s="96">
        <f>IF(R189="","",VLOOKUP($E189&amp;$D$118&amp;$D$119,'CCG data'!$A:$AD,'CCG data'!Z$3,FALSE))</f>
        <v>106.70619120174548</v>
      </c>
      <c r="J190" s="96">
        <f>IF(T189="","",VLOOKUP($E189&amp;$D$118&amp;$D$119,'CCG data'!$A:$AD,'CCG data'!AA$3,FALSE))</f>
        <v>4.0794537252955418</v>
      </c>
      <c r="K190" s="96">
        <f>IF(T189="","",VLOOKUP($E189&amp;$D$118&amp;$D$119,'CCG data'!$A:$AD,'CCG data'!AB$3,FALSE))</f>
        <v>5.5981113399824896</v>
      </c>
      <c r="L190" s="96">
        <f>IF(V189="","",VLOOKUP($E189&amp;$D$118&amp;$D$119,'CCG data'!$A:$AD,'CCG data'!AC$3,FALSE))</f>
        <v>13.179111100288319</v>
      </c>
      <c r="M190" s="96">
        <f>IF(V189="","",VLOOKUP($E189&amp;$D$118&amp;$D$119,'CCG data'!$A:$AD,'CCG data'!AD$3,FALSE))</f>
        <v>16.104251019264172</v>
      </c>
      <c r="N190" s="368"/>
      <c r="P190" s="152">
        <f>IF(P189="","",VLOOKUP($E189&amp;$D$118&amp;$D$119,'CCG data'!$A:$AD,'CCG data'!I$3,FALSE))</f>
        <v>0.26100000000000001</v>
      </c>
      <c r="Q190" s="15">
        <f>IF(P189="","",VLOOKUP($E189&amp;$D$118&amp;$D$119,'CCG data'!$A:$AD,'CCG data'!J$3,FALSE))</f>
        <v>0.28699999999999998</v>
      </c>
      <c r="R190" s="15">
        <f>IF(R189="","",VLOOKUP($E189&amp;$D$118&amp;$D$119,'CCG data'!$A:$AD,'CCG data'!K$3,FALSE))</f>
        <v>0.59299999999999997</v>
      </c>
      <c r="S190" s="15">
        <f>IF(R189="","",VLOOKUP($E189&amp;$D$118&amp;$D$119,'CCG data'!$A:$AD,'CCG data'!L$3,FALSE))</f>
        <v>0.621</v>
      </c>
      <c r="T190" s="15">
        <f>IF(T189="","",VLOOKUP($E189&amp;$D$118&amp;$D$119,'CCG data'!$A:$AD,'CCG data'!M$3,FALSE))</f>
        <v>2.9000000000000001E-2</v>
      </c>
      <c r="U190" s="15">
        <f>IF(T189="","",VLOOKUP($E189&amp;$D$118&amp;$D$119,'CCG data'!$A:$AD,'CCG data'!N$3,FALSE))</f>
        <v>0.04</v>
      </c>
      <c r="V190" s="15">
        <f>IF(V189="","",VLOOKUP($E189&amp;$D$118&amp;$D$119,'CCG data'!$A:$AD,'CCG data'!O$3,FALSE))</f>
        <v>7.6999999999999999E-2</v>
      </c>
      <c r="W190" s="136">
        <f>IF(V189="","",VLOOKUP($E189&amp;$D$118&amp;$D$119,'CCG data'!$A:$AD,'CCG data'!P$3,FALSE))</f>
        <v>9.2999999999999999E-2</v>
      </c>
      <c r="Y190" s="165" t="str">
        <f>IFERROR(VLOOKUP($E190&amp;$D$119, Outliers!$A$4:$P$214,2,FALSE),"0")</f>
        <v>0</v>
      </c>
      <c r="Z190" s="165" t="str">
        <f>IFERROR(VLOOKUP($E190&amp;$D$119, Outliers!$A$4:$P$214,3,FALSE),"0")</f>
        <v>0</v>
      </c>
      <c r="AA190" s="165" t="str">
        <f>IFERROR(VLOOKUP($E190&amp;$D$119, Outliers!$A$4:$P$214,4,FALSE),"0")</f>
        <v>0</v>
      </c>
      <c r="AB190" s="165" t="str">
        <f>IFERROR(VLOOKUP($E190&amp;$D$119, Outliers!$A$4:$P$214,5,FALSE),"0")</f>
        <v>0</v>
      </c>
      <c r="AD190" s="78"/>
      <c r="AE190" s="151"/>
      <c r="AF190" s="78"/>
      <c r="AG190" s="78"/>
    </row>
    <row r="191" spans="4:33" ht="15.75" x14ac:dyDescent="0.25">
      <c r="D191" s="319"/>
      <c r="E191" s="104" t="s">
        <v>172</v>
      </c>
      <c r="F191" s="394">
        <f>IF(OR(ISERROR(VLOOKUP($E191&amp;$D$118&amp;$D$119,'CCG data'!$A:$AD,'CCG data'!R$3,FALSE)),ISBLANK(VLOOKUP($E191&amp;$D$118&amp;$D$119,'CCG data'!$A:$AD,'CCG data'!R$3,FALSE))),"",VLOOKUP($E191&amp;$D$118&amp;$D$119,'CCG data'!$A:$AD,'CCG data'!R$3,FALSE))</f>
        <v>58.85052867424735</v>
      </c>
      <c r="G191" s="395"/>
      <c r="H191" s="395">
        <f>IF(OR(ISERROR(VLOOKUP($E191&amp;$D$118&amp;$D$119,'CCG data'!$A:$AD,'CCG data'!S$3,FALSE)),ISBLANK(VLOOKUP($E191&amp;$D$118&amp;$D$119,'CCG data'!$A:$AD,'CCG data'!S$3,FALSE))),"",VLOOKUP($E191&amp;$D$118&amp;$D$119,'CCG data'!$A:$AD,'CCG data'!S$3,FALSE))</f>
        <v>93.061182761168595</v>
      </c>
      <c r="I191" s="395"/>
      <c r="J191" s="395">
        <f>IF(OR(ISERROR(VLOOKUP($E191&amp;$D$118&amp;$D$119,'CCG data'!$A:$AD,'CCG data'!T$3,FALSE)),ISBLANK(VLOOKUP($E191&amp;$D$118&amp;$D$119,'CCG data'!$A:$AD,'CCG data'!T$3,FALSE))),"",VLOOKUP($E191&amp;$D$118&amp;$D$119,'CCG data'!$A:$AD,'CCG data'!T$3,FALSE))</f>
        <v>3.7797905051503924</v>
      </c>
      <c r="K191" s="395"/>
      <c r="L191" s="395">
        <f>IF(OR(ISERROR(VLOOKUP($E191&amp;$D$118&amp;$D$119,'CCG data'!$A:$AD,'CCG data'!U$3,FALSE)),ISBLANK(VLOOKUP($E191&amp;$D$118&amp;$D$119,'CCG data'!$A:$AD,'CCG data'!U$3,FALSE))),"",VLOOKUP($E191&amp;$D$118&amp;$D$119,'CCG data'!$A:$AD,'CCG data'!U$3,FALSE))</f>
        <v>8.0928862822024374</v>
      </c>
      <c r="M191" s="396"/>
      <c r="N191" s="367">
        <f>IF(OR(ISERROR(VLOOKUP($E191&amp;$D$118&amp;$D$119,'CCG data'!$A:$AD,'CCG data'!G$3,FALSE)),ISBLANK(VLOOKUP($E191&amp;$D$118&amp;$D$119,'CCG data'!$A:$AD,'CCG data'!G$3,FALSE))),"",VLOOKUP($E191&amp;$D$118&amp;$D$119,'CCG data'!$A:$AD,'CCG data'!G$3,FALSE))</f>
        <v>396</v>
      </c>
      <c r="P191" s="404">
        <f>IF(OR(ISERROR(VLOOKUP($E191&amp;$D$118&amp;$D$119,'CCG data'!$A:$AD,'CCG data'!B$3,FALSE)),ISBLANK(VLOOKUP($E191&amp;$D$118&amp;$D$119,'CCG data'!$A:$AD,'CCG data'!B$3,FALSE))),"",VLOOKUP($E191&amp;$D$118&amp;$D$119,'CCG data'!$A:$AD,'CCG data'!B$3,FALSE))</f>
        <v>0.35353535353535354</v>
      </c>
      <c r="Q191" s="267"/>
      <c r="R191" s="267">
        <f>IF(OR(ISERROR(VLOOKUP($E191&amp;$D$118&amp;$D$119,'CCG data'!$A:$AD,'CCG data'!C$3,FALSE)),ISBLANK(VLOOKUP($E191&amp;$D$118&amp;$D$119,'CCG data'!$A:$AD,'CCG data'!C$3,FALSE))),"",VLOOKUP($E191&amp;$D$118&amp;$D$119,'CCG data'!$A:$AD,'CCG data'!C$3,FALSE))</f>
        <v>0.5757575757575758</v>
      </c>
      <c r="S191" s="267"/>
      <c r="T191" s="267">
        <f>IF(OR(ISERROR(VLOOKUP($E191&amp;$D$118&amp;$D$119,'CCG data'!$A:$AD,'CCG data'!D$3,FALSE)),ISBLANK(VLOOKUP($E191&amp;$D$118&amp;$D$119,'CCG data'!$A:$AD,'CCG data'!D$3,FALSE))),"",VLOOKUP($E191&amp;$D$118&amp;$D$119,'CCG data'!$A:$AD,'CCG data'!D$3,FALSE))</f>
        <v>2.0202020202020204E-2</v>
      </c>
      <c r="U191" s="267"/>
      <c r="V191" s="267">
        <f>IF(OR(ISERROR(VLOOKUP($E191&amp;$D$118&amp;$D$119,'CCG data'!$A:$AD,'CCG data'!E$3,FALSE)),ISBLANK(VLOOKUP($E191&amp;$D$118&amp;$D$119,'CCG data'!$A:$AD,'CCG data'!E$3,FALSE))),"",VLOOKUP($E191&amp;$D$118&amp;$D$119,'CCG data'!$A:$AD,'CCG data'!E$3,FALSE))</f>
        <v>5.0505050505050504E-2</v>
      </c>
      <c r="W191" s="405"/>
      <c r="Y191" s="165">
        <f>IFERROR(VLOOKUP($E191&amp;$D$119, Outliers!$A$4:$P$214,2,FALSE),"0")</f>
        <v>0</v>
      </c>
      <c r="Z191" s="165">
        <f>IFERROR(VLOOKUP($E191&amp;$D$119, Outliers!$A$4:$P$214,3,FALSE),"0")</f>
        <v>0</v>
      </c>
      <c r="AA191" s="165">
        <f>IFERROR(VLOOKUP($E191&amp;$D$119, Outliers!$A$4:$P$214,4,FALSE),"0")</f>
        <v>0</v>
      </c>
      <c r="AB191" s="165">
        <f>IFERROR(VLOOKUP($E191&amp;$D$119, Outliers!$A$4:$P$214,5,FALSE),"0")</f>
        <v>0</v>
      </c>
      <c r="AD191" s="78"/>
      <c r="AE191" s="151"/>
      <c r="AF191" s="78"/>
      <c r="AG191" s="78"/>
    </row>
    <row r="192" spans="4:33" ht="15.75" x14ac:dyDescent="0.25">
      <c r="D192" s="319"/>
      <c r="E192" s="103" t="s">
        <v>27</v>
      </c>
      <c r="F192" s="95">
        <f>IF(P191="","",VLOOKUP($E191&amp;$D$118&amp;$D$119,'CCG data'!$A:$AD,'CCG data'!W$3,FALSE))</f>
        <v>49.101924832643057</v>
      </c>
      <c r="G192" s="96">
        <f>IF(P191="","",VLOOKUP($E191&amp;$D$118&amp;$D$119,'CCG data'!$A:$AD,'CCG data'!X$3,FALSE))</f>
        <v>68.599132515851636</v>
      </c>
      <c r="H192" s="96">
        <f>IF(R191="","",VLOOKUP($E191&amp;$D$118&amp;$D$119,'CCG data'!$A:$AD,'CCG data'!Y$3,FALSE))</f>
        <v>80.981453081285281</v>
      </c>
      <c r="I192" s="96">
        <f>IF(R191="","",VLOOKUP($E191&amp;$D$118&amp;$D$119,'CCG data'!$A:$AD,'CCG data'!Z$3,FALSE))</f>
        <v>105.14091244105191</v>
      </c>
      <c r="J192" s="96">
        <f>IF(T191="","",VLOOKUP($E191&amp;$D$118&amp;$D$119,'CCG data'!$A:$AD,'CCG data'!AA$3,FALSE))</f>
        <v>1.1605293174471516</v>
      </c>
      <c r="K192" s="96">
        <f>IF(T191="","",VLOOKUP($E191&amp;$D$118&amp;$D$119,'CCG data'!$A:$AD,'CCG data'!AB$3,FALSE))</f>
        <v>6.3990516928536332</v>
      </c>
      <c r="L192" s="96">
        <f>IF(V191="","",VLOOKUP($E191&amp;$D$118&amp;$D$119,'CCG data'!$A:$AD,'CCG data'!AC$3,FALSE))</f>
        <v>4.5460224854111191</v>
      </c>
      <c r="M192" s="96">
        <f>IF(V191="","",VLOOKUP($E191&amp;$D$118&amp;$D$119,'CCG data'!$A:$AD,'CCG data'!AD$3,FALSE))</f>
        <v>11.639750078993757</v>
      </c>
      <c r="N192" s="368"/>
      <c r="P192" s="152">
        <f>IF(P191="","",VLOOKUP($E191&amp;$D$118&amp;$D$119,'CCG data'!$A:$AD,'CCG data'!I$3,FALSE))</f>
        <v>0.308</v>
      </c>
      <c r="Q192" s="15">
        <f>IF(P191="","",VLOOKUP($E191&amp;$D$118&amp;$D$119,'CCG data'!$A:$AD,'CCG data'!J$3,FALSE))</f>
        <v>0.40200000000000002</v>
      </c>
      <c r="R192" s="15">
        <f>IF(R191="","",VLOOKUP($E191&amp;$D$118&amp;$D$119,'CCG data'!$A:$AD,'CCG data'!K$3,FALSE))</f>
        <v>0.52700000000000002</v>
      </c>
      <c r="S192" s="15">
        <f>IF(R191="","",VLOOKUP($E191&amp;$D$118&amp;$D$119,'CCG data'!$A:$AD,'CCG data'!L$3,FALSE))</f>
        <v>0.623</v>
      </c>
      <c r="T192" s="15">
        <f>IF(T191="","",VLOOKUP($E191&amp;$D$118&amp;$D$119,'CCG data'!$A:$AD,'CCG data'!M$3,FALSE))</f>
        <v>0.01</v>
      </c>
      <c r="U192" s="15">
        <f>IF(T191="","",VLOOKUP($E191&amp;$D$118&amp;$D$119,'CCG data'!$A:$AD,'CCG data'!N$3,FALSE))</f>
        <v>3.9E-2</v>
      </c>
      <c r="V192" s="15">
        <f>IF(V191="","",VLOOKUP($E191&amp;$D$118&amp;$D$119,'CCG data'!$A:$AD,'CCG data'!O$3,FALSE))</f>
        <v>3.3000000000000002E-2</v>
      </c>
      <c r="W192" s="136">
        <f>IF(V191="","",VLOOKUP($E191&amp;$D$118&amp;$D$119,'CCG data'!$A:$AD,'CCG data'!P$3,FALSE))</f>
        <v>7.6999999999999999E-2</v>
      </c>
      <c r="Y192" s="165" t="str">
        <f>IFERROR(VLOOKUP($E192&amp;$D$119, Outliers!$A$4:$P$214,2,FALSE),"0")</f>
        <v>0</v>
      </c>
      <c r="Z192" s="165" t="str">
        <f>IFERROR(VLOOKUP($E192&amp;$D$119, Outliers!$A$4:$P$214,3,FALSE),"0")</f>
        <v>0</v>
      </c>
      <c r="AA192" s="165" t="str">
        <f>IFERROR(VLOOKUP($E192&amp;$D$119, Outliers!$A$4:$P$214,4,FALSE),"0")</f>
        <v>0</v>
      </c>
      <c r="AB192" s="165" t="str">
        <f>IFERROR(VLOOKUP($E192&amp;$D$119, Outliers!$A$4:$P$214,5,FALSE),"0")</f>
        <v>0</v>
      </c>
      <c r="AD192" s="78"/>
      <c r="AE192" s="151"/>
      <c r="AF192" s="78"/>
      <c r="AG192" s="78"/>
    </row>
    <row r="193" spans="4:33" ht="15.75" x14ac:dyDescent="0.25">
      <c r="D193" s="319"/>
      <c r="E193" s="104" t="s">
        <v>399</v>
      </c>
      <c r="F193" s="394">
        <f>IF(OR(ISERROR(VLOOKUP($E193&amp;$D$118&amp;$D$119,'CCG data'!$A:$AD,'CCG data'!R$3,FALSE)),ISBLANK(VLOOKUP($E193&amp;$D$118&amp;$D$119,'CCG data'!$A:$AD,'CCG data'!R$3,FALSE))),"",VLOOKUP($E193&amp;$D$118&amp;$D$119,'CCG data'!$A:$AD,'CCG data'!R$3,FALSE))</f>
        <v>47.374483486452249</v>
      </c>
      <c r="G193" s="395"/>
      <c r="H193" s="395">
        <f>IF(OR(ISERROR(VLOOKUP($E193&amp;$D$118&amp;$D$119,'CCG data'!$A:$AD,'CCG data'!S$3,FALSE)),ISBLANK(VLOOKUP($E193&amp;$D$118&amp;$D$119,'CCG data'!$A:$AD,'CCG data'!S$3,FALSE))),"",VLOOKUP($E193&amp;$D$118&amp;$D$119,'CCG data'!$A:$AD,'CCG data'!S$3,FALSE))</f>
        <v>100.7480145192211</v>
      </c>
      <c r="I193" s="395"/>
      <c r="J193" s="395">
        <f>IF(OR(ISERROR(VLOOKUP($E193&amp;$D$118&amp;$D$119,'CCG data'!$A:$AD,'CCG data'!T$3,FALSE)),ISBLANK(VLOOKUP($E193&amp;$D$118&amp;$D$119,'CCG data'!$A:$AD,'CCG data'!T$3,FALSE))),"",VLOOKUP($E193&amp;$D$118&amp;$D$119,'CCG data'!$A:$AD,'CCG data'!T$3,FALSE))</f>
        <v>5.7759506206658147</v>
      </c>
      <c r="K193" s="395"/>
      <c r="L193" s="395">
        <f>IF(OR(ISERROR(VLOOKUP($E193&amp;$D$118&amp;$D$119,'CCG data'!$A:$AD,'CCG data'!U$3,FALSE)),ISBLANK(VLOOKUP($E193&amp;$D$118&amp;$D$119,'CCG data'!$A:$AD,'CCG data'!U$3,FALSE))),"",VLOOKUP($E193&amp;$D$118&amp;$D$119,'CCG data'!$A:$AD,'CCG data'!U$3,FALSE))</f>
        <v>11.048553632710082</v>
      </c>
      <c r="M193" s="396"/>
      <c r="N193" s="367">
        <f>IF(OR(ISERROR(VLOOKUP($E193&amp;$D$118&amp;$D$119,'CCG data'!$A:$AD,'CCG data'!G$3,FALSE)),ISBLANK(VLOOKUP($E193&amp;$D$118&amp;$D$119,'CCG data'!$A:$AD,'CCG data'!G$3,FALSE))),"",VLOOKUP($E193&amp;$D$118&amp;$D$119,'CCG data'!$A:$AD,'CCG data'!G$3,FALSE))</f>
        <v>2692</v>
      </c>
      <c r="P193" s="404">
        <f>IF(OR(ISERROR(VLOOKUP($E193&amp;$D$118&amp;$D$119,'CCG data'!$A:$AD,'CCG data'!B$3,FALSE)),ISBLANK(VLOOKUP($E193&amp;$D$118&amp;$D$119,'CCG data'!$A:$AD,'CCG data'!B$3,FALSE))),"",VLOOKUP($E193&amp;$D$118&amp;$D$119,'CCG data'!$A:$AD,'CCG data'!B$3,FALSE))</f>
        <v>0.27043090638930162</v>
      </c>
      <c r="Q193" s="267"/>
      <c r="R193" s="267">
        <f>IF(OR(ISERROR(VLOOKUP($E193&amp;$D$118&amp;$D$119,'CCG data'!$A:$AD,'CCG data'!C$3,FALSE)),ISBLANK(VLOOKUP($E193&amp;$D$118&amp;$D$119,'CCG data'!$A:$AD,'CCG data'!C$3,FALSE))),"",VLOOKUP($E193&amp;$D$118&amp;$D$119,'CCG data'!$A:$AD,'CCG data'!C$3,FALSE))</f>
        <v>0.62444279346210996</v>
      </c>
      <c r="S193" s="267"/>
      <c r="T193" s="267">
        <f>IF(OR(ISERROR(VLOOKUP($E193&amp;$D$118&amp;$D$119,'CCG data'!$A:$AD,'CCG data'!D$3,FALSE)),ISBLANK(VLOOKUP($E193&amp;$D$118&amp;$D$119,'CCG data'!$A:$AD,'CCG data'!D$3,FALSE))),"",VLOOKUP($E193&amp;$D$118&amp;$D$119,'CCG data'!$A:$AD,'CCG data'!D$3,FALSE))</f>
        <v>3.8632986627043092E-2</v>
      </c>
      <c r="U193" s="267"/>
      <c r="V193" s="267">
        <f>IF(OR(ISERROR(VLOOKUP($E193&amp;$D$118&amp;$D$119,'CCG data'!$A:$AD,'CCG data'!E$3,FALSE)),ISBLANK(VLOOKUP($E193&amp;$D$118&amp;$D$119,'CCG data'!$A:$AD,'CCG data'!E$3,FALSE))),"",VLOOKUP($E193&amp;$D$118&amp;$D$119,'CCG data'!$A:$AD,'CCG data'!E$3,FALSE))</f>
        <v>6.6493313521545319E-2</v>
      </c>
      <c r="W193" s="405"/>
      <c r="Y193" s="165">
        <f>IFERROR(VLOOKUP($E193&amp;$D$119, Outliers!$A$4:$P$214,2,FALSE),"0")</f>
        <v>0</v>
      </c>
      <c r="Z193" s="165">
        <f>IFERROR(VLOOKUP($E193&amp;$D$119, Outliers!$A$4:$P$214,3,FALSE),"0")</f>
        <v>0</v>
      </c>
      <c r="AA193" s="165">
        <f>IFERROR(VLOOKUP($E193&amp;$D$119, Outliers!$A$4:$P$214,4,FALSE),"0")</f>
        <v>0</v>
      </c>
      <c r="AB193" s="165">
        <f>IFERROR(VLOOKUP($E193&amp;$D$119, Outliers!$A$4:$P$214,5,FALSE),"0")</f>
        <v>0</v>
      </c>
      <c r="AD193" s="78"/>
      <c r="AE193" s="151"/>
      <c r="AF193" s="78"/>
      <c r="AG193" s="78"/>
    </row>
    <row r="194" spans="4:33" ht="15.75" x14ac:dyDescent="0.25">
      <c r="D194" s="319"/>
      <c r="E194" s="103" t="s">
        <v>27</v>
      </c>
      <c r="F194" s="95">
        <f>IF(P193="","",VLOOKUP($E193&amp;$D$118&amp;$D$119,'CCG data'!$A:$AD,'CCG data'!W$3,FALSE))</f>
        <v>43.933085742324721</v>
      </c>
      <c r="G194" s="96">
        <f>IF(P193="","",VLOOKUP($E193&amp;$D$118&amp;$D$119,'CCG data'!$A:$AD,'CCG data'!X$3,FALSE))</f>
        <v>50.815881230579777</v>
      </c>
      <c r="H194" s="96">
        <f>IF(R193="","",VLOOKUP($E193&amp;$D$118&amp;$D$119,'CCG data'!$A:$AD,'CCG data'!Y$3,FALSE))</f>
        <v>95.931767971472965</v>
      </c>
      <c r="I194" s="96">
        <f>IF(R193="","",VLOOKUP($E193&amp;$D$118&amp;$D$119,'CCG data'!$A:$AD,'CCG data'!Z$3,FALSE))</f>
        <v>105.56426106696924</v>
      </c>
      <c r="J194" s="96">
        <f>IF(T193="","",VLOOKUP($E193&amp;$D$118&amp;$D$119,'CCG data'!$A:$AD,'CCG data'!AA$3,FALSE))</f>
        <v>4.665848650441319</v>
      </c>
      <c r="K194" s="96">
        <f>IF(T193="","",VLOOKUP($E193&amp;$D$118&amp;$D$119,'CCG data'!$A:$AD,'CCG data'!AB$3,FALSE))</f>
        <v>6.8860525908903103</v>
      </c>
      <c r="L194" s="96">
        <f>IF(V193="","",VLOOKUP($E193&amp;$D$118&amp;$D$119,'CCG data'!$A:$AD,'CCG data'!AC$3,FALSE))</f>
        <v>9.4299705976991604</v>
      </c>
      <c r="M194" s="96">
        <f>IF(V193="","",VLOOKUP($E193&amp;$D$118&amp;$D$119,'CCG data'!$A:$AD,'CCG data'!AD$3,FALSE))</f>
        <v>12.667136667721003</v>
      </c>
      <c r="N194" s="368"/>
      <c r="P194" s="152">
        <f>IF(P193="","",VLOOKUP($E193&amp;$D$118&amp;$D$119,'CCG data'!$A:$AD,'CCG data'!I$3,FALSE))</f>
        <v>0.254</v>
      </c>
      <c r="Q194" s="15">
        <f>IF(P193="","",VLOOKUP($E193&amp;$D$118&amp;$D$119,'CCG data'!$A:$AD,'CCG data'!J$3,FALSE))</f>
        <v>0.28799999999999998</v>
      </c>
      <c r="R194" s="15">
        <f>IF(R193="","",VLOOKUP($E193&amp;$D$118&amp;$D$119,'CCG data'!$A:$AD,'CCG data'!K$3,FALSE))</f>
        <v>0.60599999999999998</v>
      </c>
      <c r="S194" s="15">
        <f>IF(R193="","",VLOOKUP($E193&amp;$D$118&amp;$D$119,'CCG data'!$A:$AD,'CCG data'!L$3,FALSE))</f>
        <v>0.64300000000000002</v>
      </c>
      <c r="T194" s="15">
        <f>IF(T193="","",VLOOKUP($E193&amp;$D$118&amp;$D$119,'CCG data'!$A:$AD,'CCG data'!M$3,FALSE))</f>
        <v>3.2000000000000001E-2</v>
      </c>
      <c r="U194" s="15">
        <f>IF(T193="","",VLOOKUP($E193&amp;$D$118&amp;$D$119,'CCG data'!$A:$AD,'CCG data'!N$3,FALSE))</f>
        <v>4.7E-2</v>
      </c>
      <c r="V194" s="15">
        <f>IF(V193="","",VLOOKUP($E193&amp;$D$118&amp;$D$119,'CCG data'!$A:$AD,'CCG data'!O$3,FALSE))</f>
        <v>5.8000000000000003E-2</v>
      </c>
      <c r="W194" s="136">
        <f>IF(V193="","",VLOOKUP($E193&amp;$D$118&amp;$D$119,'CCG data'!$A:$AD,'CCG data'!P$3,FALSE))</f>
        <v>7.6999999999999999E-2</v>
      </c>
      <c r="Y194" s="165" t="str">
        <f>IFERROR(VLOOKUP($E194&amp;$D$119, Outliers!$A$4:$P$214,2,FALSE),"0")</f>
        <v>0</v>
      </c>
      <c r="Z194" s="165" t="str">
        <f>IFERROR(VLOOKUP($E194&amp;$D$119, Outliers!$A$4:$P$214,3,FALSE),"0")</f>
        <v>0</v>
      </c>
      <c r="AA194" s="165" t="str">
        <f>IFERROR(VLOOKUP($E194&amp;$D$119, Outliers!$A$4:$P$214,4,FALSE),"0")</f>
        <v>0</v>
      </c>
      <c r="AB194" s="165" t="str">
        <f>IFERROR(VLOOKUP($E194&amp;$D$119, Outliers!$A$4:$P$214,5,FALSE),"0")</f>
        <v>0</v>
      </c>
      <c r="AD194" s="78"/>
      <c r="AE194" s="151"/>
      <c r="AF194" s="78"/>
      <c r="AG194" s="78"/>
    </row>
    <row r="195" spans="4:33" ht="15.75" x14ac:dyDescent="0.25">
      <c r="D195" s="319"/>
      <c r="E195" s="104" t="s">
        <v>173</v>
      </c>
      <c r="F195" s="394">
        <f>IF(OR(ISERROR(VLOOKUP($E195&amp;$D$118&amp;$D$119,'CCG data'!$A:$AD,'CCG data'!R$3,FALSE)),ISBLANK(VLOOKUP($E195&amp;$D$118&amp;$D$119,'CCG data'!$A:$AD,'CCG data'!R$3,FALSE))),"",VLOOKUP($E195&amp;$D$118&amp;$D$119,'CCG data'!$A:$AD,'CCG data'!R$3,FALSE))</f>
        <v>47.776861005353055</v>
      </c>
      <c r="G195" s="395"/>
      <c r="H195" s="395">
        <f>IF(OR(ISERROR(VLOOKUP($E195&amp;$D$118&amp;$D$119,'CCG data'!$A:$AD,'CCG data'!S$3,FALSE)),ISBLANK(VLOOKUP($E195&amp;$D$118&amp;$D$119,'CCG data'!$A:$AD,'CCG data'!S$3,FALSE))),"",VLOOKUP($E195&amp;$D$118&amp;$D$119,'CCG data'!$A:$AD,'CCG data'!S$3,FALSE))</f>
        <v>98.710220168795516</v>
      </c>
      <c r="I195" s="395"/>
      <c r="J195" s="395">
        <f>IF(OR(ISERROR(VLOOKUP($E195&amp;$D$118&amp;$D$119,'CCG data'!$A:$AD,'CCG data'!T$3,FALSE)),ISBLANK(VLOOKUP($E195&amp;$D$118&amp;$D$119,'CCG data'!$A:$AD,'CCG data'!T$3,FALSE))),"",VLOOKUP($E195&amp;$D$118&amp;$D$119,'CCG data'!$A:$AD,'CCG data'!T$3,FALSE))</f>
        <v>5.5392616661399714</v>
      </c>
      <c r="K195" s="395"/>
      <c r="L195" s="395">
        <f>IF(OR(ISERROR(VLOOKUP($E195&amp;$D$118&amp;$D$119,'CCG data'!$A:$AD,'CCG data'!U$3,FALSE)),ISBLANK(VLOOKUP($E195&amp;$D$118&amp;$D$119,'CCG data'!$A:$AD,'CCG data'!U$3,FALSE))),"",VLOOKUP($E195&amp;$D$118&amp;$D$119,'CCG data'!$A:$AD,'CCG data'!U$3,FALSE))</f>
        <v>13.064822247131742</v>
      </c>
      <c r="M195" s="396"/>
      <c r="N195" s="367">
        <f>IF(OR(ISERROR(VLOOKUP($E195&amp;$D$118&amp;$D$119,'CCG data'!$A:$AD,'CCG data'!G$3,FALSE)),ISBLANK(VLOOKUP($E195&amp;$D$118&amp;$D$119,'CCG data'!$A:$AD,'CCG data'!G$3,FALSE))),"",VLOOKUP($E195&amp;$D$118&amp;$D$119,'CCG data'!$A:$AD,'CCG data'!G$3,FALSE))</f>
        <v>665</v>
      </c>
      <c r="P195" s="404">
        <f>IF(OR(ISERROR(VLOOKUP($E195&amp;$D$118&amp;$D$119,'CCG data'!$A:$AD,'CCG data'!B$3,FALSE)),ISBLANK(VLOOKUP($E195&amp;$D$118&amp;$D$119,'CCG data'!$A:$AD,'CCG data'!B$3,FALSE))),"",VLOOKUP($E195&amp;$D$118&amp;$D$119,'CCG data'!$A:$AD,'CCG data'!B$3,FALSE))</f>
        <v>0.26165413533834586</v>
      </c>
      <c r="Q195" s="267"/>
      <c r="R195" s="267">
        <f>IF(OR(ISERROR(VLOOKUP($E195&amp;$D$118&amp;$D$119,'CCG data'!$A:$AD,'CCG data'!C$3,FALSE)),ISBLANK(VLOOKUP($E195&amp;$D$118&amp;$D$119,'CCG data'!$A:$AD,'CCG data'!C$3,FALSE))),"",VLOOKUP($E195&amp;$D$118&amp;$D$119,'CCG data'!$A:$AD,'CCG data'!C$3,FALSE))</f>
        <v>0.61954887218045118</v>
      </c>
      <c r="S195" s="267"/>
      <c r="T195" s="267">
        <f>IF(OR(ISERROR(VLOOKUP($E195&amp;$D$118&amp;$D$119,'CCG data'!$A:$AD,'CCG data'!D$3,FALSE)),ISBLANK(VLOOKUP($E195&amp;$D$118&amp;$D$119,'CCG data'!$A:$AD,'CCG data'!D$3,FALSE))),"",VLOOKUP($E195&amp;$D$118&amp;$D$119,'CCG data'!$A:$AD,'CCG data'!D$3,FALSE))</f>
        <v>3.6090225563909777E-2</v>
      </c>
      <c r="U195" s="267"/>
      <c r="V195" s="267">
        <f>IF(OR(ISERROR(VLOOKUP($E195&amp;$D$118&amp;$D$119,'CCG data'!$A:$AD,'CCG data'!E$3,FALSE)),ISBLANK(VLOOKUP($E195&amp;$D$118&amp;$D$119,'CCG data'!$A:$AD,'CCG data'!E$3,FALSE))),"",VLOOKUP($E195&amp;$D$118&amp;$D$119,'CCG data'!$A:$AD,'CCG data'!E$3,FALSE))</f>
        <v>8.2706766917293228E-2</v>
      </c>
      <c r="W195" s="405"/>
      <c r="Y195" s="165">
        <f>IFERROR(VLOOKUP($E195&amp;$D$119, Outliers!$A$4:$P$214,2,FALSE),"0")</f>
        <v>0</v>
      </c>
      <c r="Z195" s="165">
        <f>IFERROR(VLOOKUP($E195&amp;$D$119, Outliers!$A$4:$P$214,3,FALSE),"0")</f>
        <v>0</v>
      </c>
      <c r="AA195" s="165">
        <f>IFERROR(VLOOKUP($E195&amp;$D$119, Outliers!$A$4:$P$214,4,FALSE),"0")</f>
        <v>0</v>
      </c>
      <c r="AB195" s="165">
        <f>IFERROR(VLOOKUP($E195&amp;$D$119, Outliers!$A$4:$P$214,5,FALSE),"0")</f>
        <v>0</v>
      </c>
      <c r="AD195" s="78"/>
      <c r="AE195" s="151"/>
      <c r="AF195" s="78"/>
      <c r="AG195" s="78"/>
    </row>
    <row r="196" spans="4:33" ht="15.75" x14ac:dyDescent="0.25">
      <c r="D196" s="319"/>
      <c r="E196" s="103" t="s">
        <v>27</v>
      </c>
      <c r="F196" s="95">
        <f>IF(P195="","",VLOOKUP($E195&amp;$D$118&amp;$D$119,'CCG data'!$A:$AD,'CCG data'!W$3,FALSE))</f>
        <v>40.677830213479183</v>
      </c>
      <c r="G196" s="96">
        <f>IF(P195="","",VLOOKUP($E195&amp;$D$118&amp;$D$119,'CCG data'!$A:$AD,'CCG data'!X$3,FALSE))</f>
        <v>54.875891797226927</v>
      </c>
      <c r="H196" s="96">
        <f>IF(R195="","",VLOOKUP($E195&amp;$D$118&amp;$D$119,'CCG data'!$A:$AD,'CCG data'!Y$3,FALSE))</f>
        <v>89.178537310132455</v>
      </c>
      <c r="I196" s="96">
        <f>IF(R195="","",VLOOKUP($E195&amp;$D$118&amp;$D$119,'CCG data'!$A:$AD,'CCG data'!Z$3,FALSE))</f>
        <v>108.24190302745858</v>
      </c>
      <c r="J196" s="96">
        <f>IF(T195="","",VLOOKUP($E195&amp;$D$118&amp;$D$119,'CCG data'!$A:$AD,'CCG data'!AA$3,FALSE))</f>
        <v>3.3230954426189916</v>
      </c>
      <c r="K196" s="96">
        <f>IF(T195="","",VLOOKUP($E195&amp;$D$118&amp;$D$119,'CCG data'!$A:$AD,'CCG data'!AB$3,FALSE))</f>
        <v>7.7554278896609512</v>
      </c>
      <c r="L196" s="96">
        <f>IF(V195="","",VLOOKUP($E195&amp;$D$118&amp;$D$119,'CCG data'!$A:$AD,'CCG data'!AC$3,FALSE))</f>
        <v>9.6119681131795556</v>
      </c>
      <c r="M196" s="96">
        <f>IF(V195="","",VLOOKUP($E195&amp;$D$118&amp;$D$119,'CCG data'!$A:$AD,'CCG data'!AD$3,FALSE))</f>
        <v>16.51767638108393</v>
      </c>
      <c r="N196" s="368"/>
      <c r="P196" s="152">
        <f>IF(P195="","",VLOOKUP($E195&amp;$D$118&amp;$D$119,'CCG data'!$A:$AD,'CCG data'!I$3,FALSE))</f>
        <v>0.23</v>
      </c>
      <c r="Q196" s="15">
        <f>IF(P195="","",VLOOKUP($E195&amp;$D$118&amp;$D$119,'CCG data'!$A:$AD,'CCG data'!J$3,FALSE))</f>
        <v>0.29599999999999999</v>
      </c>
      <c r="R196" s="15">
        <f>IF(R195="","",VLOOKUP($E195&amp;$D$118&amp;$D$119,'CCG data'!$A:$AD,'CCG data'!K$3,FALSE))</f>
        <v>0.58199999999999996</v>
      </c>
      <c r="S196" s="15">
        <f>IF(R195="","",VLOOKUP($E195&amp;$D$118&amp;$D$119,'CCG data'!$A:$AD,'CCG data'!L$3,FALSE))</f>
        <v>0.65600000000000003</v>
      </c>
      <c r="T196" s="15">
        <f>IF(T195="","",VLOOKUP($E195&amp;$D$118&amp;$D$119,'CCG data'!$A:$AD,'CCG data'!M$3,FALSE))</f>
        <v>2.4E-2</v>
      </c>
      <c r="U196" s="15">
        <f>IF(T195="","",VLOOKUP($E195&amp;$D$118&amp;$D$119,'CCG data'!$A:$AD,'CCG data'!N$3,FALSE))</f>
        <v>5.2999999999999999E-2</v>
      </c>
      <c r="V196" s="15">
        <f>IF(V195="","",VLOOKUP($E195&amp;$D$118&amp;$D$119,'CCG data'!$A:$AD,'CCG data'!O$3,FALSE))</f>
        <v>6.4000000000000001E-2</v>
      </c>
      <c r="W196" s="136">
        <f>IF(V195="","",VLOOKUP($E195&amp;$D$118&amp;$D$119,'CCG data'!$A:$AD,'CCG data'!P$3,FALSE))</f>
        <v>0.106</v>
      </c>
      <c r="Y196" s="165" t="str">
        <f>IFERROR(VLOOKUP($E196&amp;$D$119, Outliers!$A$4:$P$214,2,FALSE),"0")</f>
        <v>0</v>
      </c>
      <c r="Z196" s="165" t="str">
        <f>IFERROR(VLOOKUP($E196&amp;$D$119, Outliers!$A$4:$P$214,3,FALSE),"0")</f>
        <v>0</v>
      </c>
      <c r="AA196" s="165" t="str">
        <f>IFERROR(VLOOKUP($E196&amp;$D$119, Outliers!$A$4:$P$214,4,FALSE),"0")</f>
        <v>0</v>
      </c>
      <c r="AB196" s="165" t="str">
        <f>IFERROR(VLOOKUP($E196&amp;$D$119, Outliers!$A$4:$P$214,5,FALSE),"0")</f>
        <v>0</v>
      </c>
      <c r="AD196" s="78"/>
      <c r="AE196" s="151"/>
      <c r="AF196" s="78"/>
      <c r="AG196" s="78"/>
    </row>
    <row r="197" spans="4:33" ht="15.75" x14ac:dyDescent="0.25">
      <c r="D197" s="319"/>
      <c r="E197" s="104" t="s">
        <v>174</v>
      </c>
      <c r="F197" s="394">
        <f>IF(OR(ISERROR(VLOOKUP($E197&amp;$D$118&amp;$D$119,'CCG data'!$A:$AD,'CCG data'!R$3,FALSE)),ISBLANK(VLOOKUP($E197&amp;$D$118&amp;$D$119,'CCG data'!$A:$AD,'CCG data'!R$3,FALSE))),"",VLOOKUP($E197&amp;$D$118&amp;$D$119,'CCG data'!$A:$AD,'CCG data'!R$3,FALSE))</f>
        <v>48.25357537050499</v>
      </c>
      <c r="G197" s="395"/>
      <c r="H197" s="395">
        <f>IF(OR(ISERROR(VLOOKUP($E197&amp;$D$118&amp;$D$119,'CCG data'!$A:$AD,'CCG data'!S$3,FALSE)),ISBLANK(VLOOKUP($E197&amp;$D$118&amp;$D$119,'CCG data'!$A:$AD,'CCG data'!S$3,FALSE))),"",VLOOKUP($E197&amp;$D$118&amp;$D$119,'CCG data'!$A:$AD,'CCG data'!S$3,FALSE))</f>
        <v>91.45097203966499</v>
      </c>
      <c r="I197" s="395"/>
      <c r="J197" s="395">
        <f>IF(OR(ISERROR(VLOOKUP($E197&amp;$D$118&amp;$D$119,'CCG data'!$A:$AD,'CCG data'!T$3,FALSE)),ISBLANK(VLOOKUP($E197&amp;$D$118&amp;$D$119,'CCG data'!$A:$AD,'CCG data'!T$3,FALSE))),"",VLOOKUP($E197&amp;$D$118&amp;$D$119,'CCG data'!$A:$AD,'CCG data'!T$3,FALSE))</f>
        <v>8.6173469070030979</v>
      </c>
      <c r="K197" s="395"/>
      <c r="L197" s="395">
        <f>IF(OR(ISERROR(VLOOKUP($E197&amp;$D$118&amp;$D$119,'CCG data'!$A:$AD,'CCG data'!U$3,FALSE)),ISBLANK(VLOOKUP($E197&amp;$D$118&amp;$D$119,'CCG data'!$A:$AD,'CCG data'!U$3,FALSE))),"",VLOOKUP($E197&amp;$D$118&amp;$D$119,'CCG data'!$A:$AD,'CCG data'!U$3,FALSE))</f>
        <v>11.113462886604497</v>
      </c>
      <c r="M197" s="396"/>
      <c r="N197" s="367">
        <f>IF(OR(ISERROR(VLOOKUP($E197&amp;$D$118&amp;$D$119,'CCG data'!$A:$AD,'CCG data'!G$3,FALSE)),ISBLANK(VLOOKUP($E197&amp;$D$118&amp;$D$119,'CCG data'!$A:$AD,'CCG data'!G$3,FALSE))),"",VLOOKUP($E197&amp;$D$118&amp;$D$119,'CCG data'!$A:$AD,'CCG data'!G$3,FALSE))</f>
        <v>2168</v>
      </c>
      <c r="P197" s="404">
        <f>IF(OR(ISERROR(VLOOKUP($E197&amp;$D$118&amp;$D$119,'CCG data'!$A:$AD,'CCG data'!B$3,FALSE)),ISBLANK(VLOOKUP($E197&amp;$D$118&amp;$D$119,'CCG data'!$A:$AD,'CCG data'!B$3,FALSE))),"",VLOOKUP($E197&amp;$D$118&amp;$D$119,'CCG data'!$A:$AD,'CCG data'!B$3,FALSE))</f>
        <v>0.28459409594095941</v>
      </c>
      <c r="Q197" s="267"/>
      <c r="R197" s="267">
        <f>IF(OR(ISERROR(VLOOKUP($E197&amp;$D$118&amp;$D$119,'CCG data'!$A:$AD,'CCG data'!C$3,FALSE)),ISBLANK(VLOOKUP($E197&amp;$D$118&amp;$D$119,'CCG data'!$A:$AD,'CCG data'!C$3,FALSE))),"",VLOOKUP($E197&amp;$D$118&amp;$D$119,'CCG data'!$A:$AD,'CCG data'!C$3,FALSE))</f>
        <v>0.58948339483394829</v>
      </c>
      <c r="S197" s="267"/>
      <c r="T197" s="267">
        <f>IF(OR(ISERROR(VLOOKUP($E197&amp;$D$118&amp;$D$119,'CCG data'!$A:$AD,'CCG data'!D$3,FALSE)),ISBLANK(VLOOKUP($E197&amp;$D$118&amp;$D$119,'CCG data'!$A:$AD,'CCG data'!D$3,FALSE))),"",VLOOKUP($E197&amp;$D$118&amp;$D$119,'CCG data'!$A:$AD,'CCG data'!D$3,FALSE))</f>
        <v>5.350553505535055E-2</v>
      </c>
      <c r="U197" s="267"/>
      <c r="V197" s="267">
        <f>IF(OR(ISERROR(VLOOKUP($E197&amp;$D$118&amp;$D$119,'CCG data'!$A:$AD,'CCG data'!E$3,FALSE)),ISBLANK(VLOOKUP($E197&amp;$D$118&amp;$D$119,'CCG data'!$A:$AD,'CCG data'!E$3,FALSE))),"",VLOOKUP($E197&amp;$D$118&amp;$D$119,'CCG data'!$A:$AD,'CCG data'!E$3,FALSE))</f>
        <v>7.2416974169741702E-2</v>
      </c>
      <c r="W197" s="405"/>
      <c r="Y197" s="165">
        <f>IFERROR(VLOOKUP($E197&amp;$D$119, Outliers!$A$4:$P$214,2,FALSE),"0")</f>
        <v>0</v>
      </c>
      <c r="Z197" s="165">
        <f>IFERROR(VLOOKUP($E197&amp;$D$119, Outliers!$A$4:$P$214,3,FALSE),"0")</f>
        <v>0</v>
      </c>
      <c r="AA197" s="165">
        <f>IFERROR(VLOOKUP($E197&amp;$D$119, Outliers!$A$4:$P$214,4,FALSE),"0")</f>
        <v>0</v>
      </c>
      <c r="AB197" s="165">
        <f>IFERROR(VLOOKUP($E197&amp;$D$119, Outliers!$A$4:$P$214,5,FALSE),"0")</f>
        <v>0</v>
      </c>
      <c r="AD197" s="78"/>
      <c r="AE197" s="151"/>
      <c r="AF197" s="78"/>
      <c r="AG197" s="78"/>
    </row>
    <row r="198" spans="4:33" ht="15.75" x14ac:dyDescent="0.25">
      <c r="D198" s="319"/>
      <c r="E198" s="103" t="s">
        <v>27</v>
      </c>
      <c r="F198" s="95">
        <f>IF(P197="","",VLOOKUP($E197&amp;$D$118&amp;$D$119,'CCG data'!$A:$AD,'CCG data'!W$3,FALSE))</f>
        <v>44.446048407654182</v>
      </c>
      <c r="G198" s="96">
        <f>IF(P197="","",VLOOKUP($E197&amp;$D$118&amp;$D$119,'CCG data'!$A:$AD,'CCG data'!X$3,FALSE))</f>
        <v>52.061102333355798</v>
      </c>
      <c r="H198" s="96">
        <f>IF(R197="","",VLOOKUP($E197&amp;$D$118&amp;$D$119,'CCG data'!$A:$AD,'CCG data'!Y$3,FALSE))</f>
        <v>86.437033911990142</v>
      </c>
      <c r="I198" s="96">
        <f>IF(R197="","",VLOOKUP($E197&amp;$D$118&amp;$D$119,'CCG data'!$A:$AD,'CCG data'!Z$3,FALSE))</f>
        <v>96.464910167339838</v>
      </c>
      <c r="J198" s="96">
        <f>IF(T197="","",VLOOKUP($E197&amp;$D$118&amp;$D$119,'CCG data'!$A:$AD,'CCG data'!AA$3,FALSE))</f>
        <v>7.0491497818798834</v>
      </c>
      <c r="K198" s="96">
        <f>IF(T197="","",VLOOKUP($E197&amp;$D$118&amp;$D$119,'CCG data'!$A:$AD,'CCG data'!AB$3,FALSE))</f>
        <v>10.185544032126312</v>
      </c>
      <c r="L198" s="96">
        <f>IF(V197="","",VLOOKUP($E197&amp;$D$118&amp;$D$119,'CCG data'!$A:$AD,'CCG data'!AC$3,FALSE))</f>
        <v>9.375039128324417</v>
      </c>
      <c r="M198" s="96">
        <f>IF(V197="","",VLOOKUP($E197&amp;$D$118&amp;$D$119,'CCG data'!$A:$AD,'CCG data'!AD$3,FALSE))</f>
        <v>12.851886644884576</v>
      </c>
      <c r="N198" s="368"/>
      <c r="P198" s="152">
        <f>IF(P197="","",VLOOKUP($E197&amp;$D$118&amp;$D$119,'CCG data'!$A:$AD,'CCG data'!I$3,FALSE))</f>
        <v>0.26600000000000001</v>
      </c>
      <c r="Q198" s="15">
        <f>IF(P197="","",VLOOKUP($E197&amp;$D$118&amp;$D$119,'CCG data'!$A:$AD,'CCG data'!J$3,FALSE))</f>
        <v>0.30399999999999999</v>
      </c>
      <c r="R198" s="15">
        <f>IF(R197="","",VLOOKUP($E197&amp;$D$118&amp;$D$119,'CCG data'!$A:$AD,'CCG data'!K$3,FALSE))</f>
        <v>0.56899999999999995</v>
      </c>
      <c r="S198" s="15">
        <f>IF(R197="","",VLOOKUP($E197&amp;$D$118&amp;$D$119,'CCG data'!$A:$AD,'CCG data'!L$3,FALSE))</f>
        <v>0.61</v>
      </c>
      <c r="T198" s="15">
        <f>IF(T197="","",VLOOKUP($E197&amp;$D$118&amp;$D$119,'CCG data'!$A:$AD,'CCG data'!M$3,FALSE))</f>
        <v>4.4999999999999998E-2</v>
      </c>
      <c r="U198" s="15">
        <f>IF(T197="","",VLOOKUP($E197&amp;$D$118&amp;$D$119,'CCG data'!$A:$AD,'CCG data'!N$3,FALSE))</f>
        <v>6.4000000000000001E-2</v>
      </c>
      <c r="V198" s="15">
        <f>IF(V197="","",VLOOKUP($E197&amp;$D$118&amp;$D$119,'CCG data'!$A:$AD,'CCG data'!O$3,FALSE))</f>
        <v>6.2E-2</v>
      </c>
      <c r="W198" s="136">
        <f>IF(V197="","",VLOOKUP($E197&amp;$D$118&amp;$D$119,'CCG data'!$A:$AD,'CCG data'!P$3,FALSE))</f>
        <v>8.4000000000000005E-2</v>
      </c>
      <c r="Y198" s="165" t="str">
        <f>IFERROR(VLOOKUP($E198&amp;$D$119, Outliers!$A$4:$P$214,2,FALSE),"0")</f>
        <v>0</v>
      </c>
      <c r="Z198" s="165" t="str">
        <f>IFERROR(VLOOKUP($E198&amp;$D$119, Outliers!$A$4:$P$214,3,FALSE),"0")</f>
        <v>0</v>
      </c>
      <c r="AA198" s="165" t="str">
        <f>IFERROR(VLOOKUP($E198&amp;$D$119, Outliers!$A$4:$P$214,4,FALSE),"0")</f>
        <v>0</v>
      </c>
      <c r="AB198" s="165" t="str">
        <f>IFERROR(VLOOKUP($E198&amp;$D$119, Outliers!$A$4:$P$214,5,FALSE),"0")</f>
        <v>0</v>
      </c>
      <c r="AD198" s="78"/>
      <c r="AE198" s="151"/>
      <c r="AF198" s="78"/>
      <c r="AG198" s="78"/>
    </row>
    <row r="199" spans="4:33" ht="15.75" x14ac:dyDescent="0.25">
      <c r="D199" s="319"/>
      <c r="E199" s="104" t="s">
        <v>175</v>
      </c>
      <c r="F199" s="394">
        <f>IF(OR(ISERROR(VLOOKUP($E199&amp;$D$118&amp;$D$119,'CCG data'!$A:$AD,'CCG data'!R$3,FALSE)),ISBLANK(VLOOKUP($E199&amp;$D$118&amp;$D$119,'CCG data'!$A:$AD,'CCG data'!R$3,FALSE))),"",VLOOKUP($E199&amp;$D$118&amp;$D$119,'CCG data'!$A:$AD,'CCG data'!R$3,FALSE))</f>
        <v>48.956815435281428</v>
      </c>
      <c r="G199" s="395"/>
      <c r="H199" s="395">
        <f>IF(OR(ISERROR(VLOOKUP($E199&amp;$D$118&amp;$D$119,'CCG data'!$A:$AD,'CCG data'!S$3,FALSE)),ISBLANK(VLOOKUP($E199&amp;$D$118&amp;$D$119,'CCG data'!$A:$AD,'CCG data'!S$3,FALSE))),"",VLOOKUP($E199&amp;$D$118&amp;$D$119,'CCG data'!$A:$AD,'CCG data'!S$3,FALSE))</f>
        <v>102.32417787251183</v>
      </c>
      <c r="I199" s="395"/>
      <c r="J199" s="395">
        <f>IF(OR(ISERROR(VLOOKUP($E199&amp;$D$118&amp;$D$119,'CCG data'!$A:$AD,'CCG data'!T$3,FALSE)),ISBLANK(VLOOKUP($E199&amp;$D$118&amp;$D$119,'CCG data'!$A:$AD,'CCG data'!T$3,FALSE))),"",VLOOKUP($E199&amp;$D$118&amp;$D$119,'CCG data'!$A:$AD,'CCG data'!T$3,FALSE))</f>
        <v>4.9885662166000726</v>
      </c>
      <c r="K199" s="395"/>
      <c r="L199" s="395">
        <f>IF(OR(ISERROR(VLOOKUP($E199&amp;$D$118&amp;$D$119,'CCG data'!$A:$AD,'CCG data'!U$3,FALSE)),ISBLANK(VLOOKUP($E199&amp;$D$118&amp;$D$119,'CCG data'!$A:$AD,'CCG data'!U$3,FALSE))),"",VLOOKUP($E199&amp;$D$118&amp;$D$119,'CCG data'!$A:$AD,'CCG data'!U$3,FALSE))</f>
        <v>7.3974922903595868</v>
      </c>
      <c r="M199" s="396"/>
      <c r="N199" s="367">
        <f>IF(OR(ISERROR(VLOOKUP($E199&amp;$D$118&amp;$D$119,'CCG data'!$A:$AD,'CCG data'!G$3,FALSE)),ISBLANK(VLOOKUP($E199&amp;$D$118&amp;$D$119,'CCG data'!$A:$AD,'CCG data'!G$3,FALSE))),"",VLOOKUP($E199&amp;$D$118&amp;$D$119,'CCG data'!$A:$AD,'CCG data'!G$3,FALSE))</f>
        <v>2562</v>
      </c>
      <c r="P199" s="404">
        <f>IF(OR(ISERROR(VLOOKUP($E199&amp;$D$118&amp;$D$119,'CCG data'!$A:$AD,'CCG data'!B$3,FALSE)),ISBLANK(VLOOKUP($E199&amp;$D$118&amp;$D$119,'CCG data'!$A:$AD,'CCG data'!B$3,FALSE))),"",VLOOKUP($E199&amp;$D$118&amp;$D$119,'CCG data'!$A:$AD,'CCG data'!B$3,FALSE))</f>
        <v>0.29469164715066354</v>
      </c>
      <c r="Q199" s="267"/>
      <c r="R199" s="267">
        <f>IF(OR(ISERROR(VLOOKUP($E199&amp;$D$118&amp;$D$119,'CCG data'!$A:$AD,'CCG data'!C$3,FALSE)),ISBLANK(VLOOKUP($E199&amp;$D$118&amp;$D$119,'CCG data'!$A:$AD,'CCG data'!C$3,FALSE))),"",VLOOKUP($E199&amp;$D$118&amp;$D$119,'CCG data'!$A:$AD,'CCG data'!C$3,FALSE))</f>
        <v>0.62646370023419207</v>
      </c>
      <c r="S199" s="267"/>
      <c r="T199" s="267">
        <f>IF(OR(ISERROR(VLOOKUP($E199&amp;$D$118&amp;$D$119,'CCG data'!$A:$AD,'CCG data'!D$3,FALSE)),ISBLANK(VLOOKUP($E199&amp;$D$118&amp;$D$119,'CCG data'!$A:$AD,'CCG data'!D$3,FALSE))),"",VLOOKUP($E199&amp;$D$118&amp;$D$119,'CCG data'!$A:$AD,'CCG data'!D$3,FALSE))</f>
        <v>3.2786885245901641E-2</v>
      </c>
      <c r="U199" s="267"/>
      <c r="V199" s="267">
        <f>IF(OR(ISERROR(VLOOKUP($E199&amp;$D$118&amp;$D$119,'CCG data'!$A:$AD,'CCG data'!E$3,FALSE)),ISBLANK(VLOOKUP($E199&amp;$D$118&amp;$D$119,'CCG data'!$A:$AD,'CCG data'!E$3,FALSE))),"",VLOOKUP($E199&amp;$D$118&amp;$D$119,'CCG data'!$A:$AD,'CCG data'!E$3,FALSE))</f>
        <v>4.6057767369242782E-2</v>
      </c>
      <c r="W199" s="405"/>
      <c r="Y199" s="165">
        <f>IFERROR(VLOOKUP($E199&amp;$D$119, Outliers!$A$4:$P$214,2,FALSE),"0")</f>
        <v>0</v>
      </c>
      <c r="Z199" s="165">
        <f>IFERROR(VLOOKUP($E199&amp;$D$119, Outliers!$A$4:$P$214,3,FALSE),"0")</f>
        <v>0</v>
      </c>
      <c r="AA199" s="165">
        <f>IFERROR(VLOOKUP($E199&amp;$D$119, Outliers!$A$4:$P$214,4,FALSE),"0")</f>
        <v>0</v>
      </c>
      <c r="AB199" s="165">
        <f>IFERROR(VLOOKUP($E199&amp;$D$119, Outliers!$A$4:$P$214,5,FALSE),"0")</f>
        <v>1</v>
      </c>
      <c r="AD199" s="78"/>
      <c r="AE199" s="151"/>
      <c r="AF199" s="78"/>
      <c r="AG199" s="78"/>
    </row>
    <row r="200" spans="4:33" ht="15.75" x14ac:dyDescent="0.25">
      <c r="D200" s="319"/>
      <c r="E200" s="103" t="s">
        <v>27</v>
      </c>
      <c r="F200" s="95">
        <f>IF(P199="","",VLOOKUP($E199&amp;$D$118&amp;$D$119,'CCG data'!$A:$AD,'CCG data'!W$3,FALSE))</f>
        <v>45.464642393611271</v>
      </c>
      <c r="G200" s="96">
        <f>IF(P199="","",VLOOKUP($E199&amp;$D$118&amp;$D$119,'CCG data'!$A:$AD,'CCG data'!X$3,FALSE))</f>
        <v>52.448988476951584</v>
      </c>
      <c r="H200" s="96">
        <f>IF(R199="","",VLOOKUP($E199&amp;$D$118&amp;$D$119,'CCG data'!$A:$AD,'CCG data'!Y$3,FALSE))</f>
        <v>97.318109037918632</v>
      </c>
      <c r="I200" s="96">
        <f>IF(R199="","",VLOOKUP($E199&amp;$D$118&amp;$D$119,'CCG data'!$A:$AD,'CCG data'!Z$3,FALSE))</f>
        <v>107.33024670710502</v>
      </c>
      <c r="J200" s="96">
        <f>IF(T199="","",VLOOKUP($E199&amp;$D$118&amp;$D$119,'CCG data'!$A:$AD,'CCG data'!AA$3,FALSE))</f>
        <v>3.9217437094128385</v>
      </c>
      <c r="K200" s="96">
        <f>IF(T199="","",VLOOKUP($E199&amp;$D$118&amp;$D$119,'CCG data'!$A:$AD,'CCG data'!AB$3,FALSE))</f>
        <v>6.0553887237873063</v>
      </c>
      <c r="L200" s="96">
        <f>IF(V199="","",VLOOKUP($E199&amp;$D$118&amp;$D$119,'CCG data'!$A:$AD,'CCG data'!AC$3,FALSE))</f>
        <v>6.0627433371932877</v>
      </c>
      <c r="M200" s="96">
        <f>IF(V199="","",VLOOKUP($E199&amp;$D$118&amp;$D$119,'CCG data'!$A:$AD,'CCG data'!AD$3,FALSE))</f>
        <v>8.7322412435258858</v>
      </c>
      <c r="N200" s="368"/>
      <c r="P200" s="152">
        <f>IF(P199="","",VLOOKUP($E199&amp;$D$118&amp;$D$119,'CCG data'!$A:$AD,'CCG data'!I$3,FALSE))</f>
        <v>0.27700000000000002</v>
      </c>
      <c r="Q200" s="15">
        <f>IF(P199="","",VLOOKUP($E199&amp;$D$118&amp;$D$119,'CCG data'!$A:$AD,'CCG data'!J$3,FALSE))</f>
        <v>0.313</v>
      </c>
      <c r="R200" s="15">
        <f>IF(R199="","",VLOOKUP($E199&amp;$D$118&amp;$D$119,'CCG data'!$A:$AD,'CCG data'!K$3,FALSE))</f>
        <v>0.60799999999999998</v>
      </c>
      <c r="S200" s="15">
        <f>IF(R199="","",VLOOKUP($E199&amp;$D$118&amp;$D$119,'CCG data'!$A:$AD,'CCG data'!L$3,FALSE))</f>
        <v>0.64500000000000002</v>
      </c>
      <c r="T200" s="15">
        <f>IF(T199="","",VLOOKUP($E199&amp;$D$118&amp;$D$119,'CCG data'!$A:$AD,'CCG data'!M$3,FALSE))</f>
        <v>2.7E-2</v>
      </c>
      <c r="U200" s="15">
        <f>IF(T199="","",VLOOKUP($E199&amp;$D$118&amp;$D$119,'CCG data'!$A:$AD,'CCG data'!N$3,FALSE))</f>
        <v>0.04</v>
      </c>
      <c r="V200" s="15">
        <f>IF(V199="","",VLOOKUP($E199&amp;$D$118&amp;$D$119,'CCG data'!$A:$AD,'CCG data'!O$3,FALSE))</f>
        <v>3.9E-2</v>
      </c>
      <c r="W200" s="136">
        <f>IF(V199="","",VLOOKUP($E199&amp;$D$118&amp;$D$119,'CCG data'!$A:$AD,'CCG data'!P$3,FALSE))</f>
        <v>5.5E-2</v>
      </c>
      <c r="Y200" s="165" t="str">
        <f>IFERROR(VLOOKUP($E200&amp;$D$119, Outliers!$A$4:$P$214,2,FALSE),"0")</f>
        <v>0</v>
      </c>
      <c r="Z200" s="165" t="str">
        <f>IFERROR(VLOOKUP($E200&amp;$D$119, Outliers!$A$4:$P$214,3,FALSE),"0")</f>
        <v>0</v>
      </c>
      <c r="AA200" s="165" t="str">
        <f>IFERROR(VLOOKUP($E200&amp;$D$119, Outliers!$A$4:$P$214,4,FALSE),"0")</f>
        <v>0</v>
      </c>
      <c r="AB200" s="165" t="str">
        <f>IFERROR(VLOOKUP($E200&amp;$D$119, Outliers!$A$4:$P$214,5,FALSE),"0")</f>
        <v>0</v>
      </c>
      <c r="AD200" s="78"/>
      <c r="AE200" s="151"/>
      <c r="AF200" s="78"/>
      <c r="AG200" s="78"/>
    </row>
    <row r="201" spans="4:33" ht="15.75" x14ac:dyDescent="0.25">
      <c r="D201" s="319"/>
      <c r="E201" s="104" t="s">
        <v>176</v>
      </c>
      <c r="F201" s="394">
        <f>IF(OR(ISERROR(VLOOKUP($E201&amp;$D$118&amp;$D$119,'CCG data'!$A:$AD,'CCG data'!R$3,FALSE)),ISBLANK(VLOOKUP($E201&amp;$D$118&amp;$D$119,'CCG data'!$A:$AD,'CCG data'!R$3,FALSE))),"",VLOOKUP($E201&amp;$D$118&amp;$D$119,'CCG data'!$A:$AD,'CCG data'!R$3,FALSE))</f>
        <v>48.737800426842718</v>
      </c>
      <c r="G201" s="395"/>
      <c r="H201" s="395">
        <f>IF(OR(ISERROR(VLOOKUP($E201&amp;$D$118&amp;$D$119,'CCG data'!$A:$AD,'CCG data'!S$3,FALSE)),ISBLANK(VLOOKUP($E201&amp;$D$118&amp;$D$119,'CCG data'!$A:$AD,'CCG data'!S$3,FALSE))),"",VLOOKUP($E201&amp;$D$118&amp;$D$119,'CCG data'!$A:$AD,'CCG data'!S$3,FALSE))</f>
        <v>92.524325241803638</v>
      </c>
      <c r="I201" s="395"/>
      <c r="J201" s="395">
        <f>IF(OR(ISERROR(VLOOKUP($E201&amp;$D$118&amp;$D$119,'CCG data'!$A:$AD,'CCG data'!T$3,FALSE)),ISBLANK(VLOOKUP($E201&amp;$D$118&amp;$D$119,'CCG data'!$A:$AD,'CCG data'!T$3,FALSE))),"",VLOOKUP($E201&amp;$D$118&amp;$D$119,'CCG data'!$A:$AD,'CCG data'!T$3,FALSE))</f>
        <v>6.4506696270534229</v>
      </c>
      <c r="K201" s="395"/>
      <c r="L201" s="395">
        <f>IF(OR(ISERROR(VLOOKUP($E201&amp;$D$118&amp;$D$119,'CCG data'!$A:$AD,'CCG data'!U$3,FALSE)),ISBLANK(VLOOKUP($E201&amp;$D$118&amp;$D$119,'CCG data'!$A:$AD,'CCG data'!U$3,FALSE))),"",VLOOKUP($E201&amp;$D$118&amp;$D$119,'CCG data'!$A:$AD,'CCG data'!U$3,FALSE))</f>
        <v>8.6123487446599825</v>
      </c>
      <c r="M201" s="396"/>
      <c r="N201" s="367">
        <f>IF(OR(ISERROR(VLOOKUP($E201&amp;$D$118&amp;$D$119,'CCG data'!$A:$AD,'CCG data'!G$3,FALSE)),ISBLANK(VLOOKUP($E201&amp;$D$118&amp;$D$119,'CCG data'!$A:$AD,'CCG data'!G$3,FALSE))),"",VLOOKUP($E201&amp;$D$118&amp;$D$119,'CCG data'!$A:$AD,'CCG data'!G$3,FALSE))</f>
        <v>744</v>
      </c>
      <c r="P201" s="404">
        <f>IF(OR(ISERROR(VLOOKUP($E201&amp;$D$118&amp;$D$119,'CCG data'!$A:$AD,'CCG data'!B$3,FALSE)),ISBLANK(VLOOKUP($E201&amp;$D$118&amp;$D$119,'CCG data'!$A:$AD,'CCG data'!B$3,FALSE))),"",VLOOKUP($E201&amp;$D$118&amp;$D$119,'CCG data'!$A:$AD,'CCG data'!B$3,FALSE))</f>
        <v>0.29973118279569894</v>
      </c>
      <c r="Q201" s="267"/>
      <c r="R201" s="267">
        <f>IF(OR(ISERROR(VLOOKUP($E201&amp;$D$118&amp;$D$119,'CCG data'!$A:$AD,'CCG data'!C$3,FALSE)),ISBLANK(VLOOKUP($E201&amp;$D$118&amp;$D$119,'CCG data'!$A:$AD,'CCG data'!C$3,FALSE))),"",VLOOKUP($E201&amp;$D$118&amp;$D$119,'CCG data'!$A:$AD,'CCG data'!C$3,FALSE))</f>
        <v>0.60080645161290325</v>
      </c>
      <c r="S201" s="267"/>
      <c r="T201" s="267">
        <f>IF(OR(ISERROR(VLOOKUP($E201&amp;$D$118&amp;$D$119,'CCG data'!$A:$AD,'CCG data'!D$3,FALSE)),ISBLANK(VLOOKUP($E201&amp;$D$118&amp;$D$119,'CCG data'!$A:$AD,'CCG data'!D$3,FALSE))),"",VLOOKUP($E201&amp;$D$118&amp;$D$119,'CCG data'!$A:$AD,'CCG data'!D$3,FALSE))</f>
        <v>4.4354838709677422E-2</v>
      </c>
      <c r="U201" s="267"/>
      <c r="V201" s="267">
        <f>IF(OR(ISERROR(VLOOKUP($E201&amp;$D$118&amp;$D$119,'CCG data'!$A:$AD,'CCG data'!E$3,FALSE)),ISBLANK(VLOOKUP($E201&amp;$D$118&amp;$D$119,'CCG data'!$A:$AD,'CCG data'!E$3,FALSE))),"",VLOOKUP($E201&amp;$D$118&amp;$D$119,'CCG data'!$A:$AD,'CCG data'!E$3,FALSE))</f>
        <v>5.510752688172043E-2</v>
      </c>
      <c r="W201" s="405"/>
      <c r="Y201" s="165">
        <f>IFERROR(VLOOKUP($E201&amp;$D$119, Outliers!$A$4:$P$214,2,FALSE),"0")</f>
        <v>0</v>
      </c>
      <c r="Z201" s="165">
        <f>IFERROR(VLOOKUP($E201&amp;$D$119, Outliers!$A$4:$P$214,3,FALSE),"0")</f>
        <v>0</v>
      </c>
      <c r="AA201" s="165">
        <f>IFERROR(VLOOKUP($E201&amp;$D$119, Outliers!$A$4:$P$214,4,FALSE),"0")</f>
        <v>0</v>
      </c>
      <c r="AB201" s="165">
        <f>IFERROR(VLOOKUP($E201&amp;$D$119, Outliers!$A$4:$P$214,5,FALSE),"0")</f>
        <v>0</v>
      </c>
      <c r="AD201" s="78"/>
      <c r="AE201" s="151"/>
      <c r="AF201" s="78"/>
      <c r="AG201" s="78"/>
    </row>
    <row r="202" spans="4:33" ht="15.75" x14ac:dyDescent="0.25">
      <c r="D202" s="319"/>
      <c r="E202" s="103" t="s">
        <v>27</v>
      </c>
      <c r="F202" s="95">
        <f>IF(P201="","",VLOOKUP($E201&amp;$D$118&amp;$D$119,'CCG data'!$A:$AD,'CCG data'!W$3,FALSE))</f>
        <v>42.340900375882555</v>
      </c>
      <c r="G202" s="96">
        <f>IF(P201="","",VLOOKUP($E201&amp;$D$118&amp;$D$119,'CCG data'!$A:$AD,'CCG data'!X$3,FALSE))</f>
        <v>55.13470047780288</v>
      </c>
      <c r="H202" s="96">
        <f>IF(R201="","",VLOOKUP($E201&amp;$D$118&amp;$D$119,'CCG data'!$A:$AD,'CCG data'!Y$3,FALSE))</f>
        <v>83.946874427461324</v>
      </c>
      <c r="I202" s="96">
        <f>IF(R201="","",VLOOKUP($E201&amp;$D$118&amp;$D$119,'CCG data'!$A:$AD,'CCG data'!Z$3,FALSE))</f>
        <v>101.10177605614595</v>
      </c>
      <c r="J202" s="96">
        <f>IF(T201="","",VLOOKUP($E201&amp;$D$118&amp;$D$119,'CCG data'!$A:$AD,'CCG data'!AA$3,FALSE))</f>
        <v>4.2497514289301552</v>
      </c>
      <c r="K202" s="96">
        <f>IF(T201="","",VLOOKUP($E201&amp;$D$118&amp;$D$119,'CCG data'!$A:$AD,'CCG data'!AB$3,FALSE))</f>
        <v>8.6515878251766907</v>
      </c>
      <c r="L202" s="96">
        <f>IF(V201="","",VLOOKUP($E201&amp;$D$118&amp;$D$119,'CCG data'!$A:$AD,'CCG data'!AC$3,FALSE))</f>
        <v>5.9761038564456621</v>
      </c>
      <c r="M202" s="96">
        <f>IF(V201="","",VLOOKUP($E201&amp;$D$118&amp;$D$119,'CCG data'!$A:$AD,'CCG data'!AD$3,FALSE))</f>
        <v>11.248593632874304</v>
      </c>
      <c r="N202" s="368"/>
      <c r="P202" s="152">
        <f>IF(P201="","",VLOOKUP($E201&amp;$D$118&amp;$D$119,'CCG data'!$A:$AD,'CCG data'!I$3,FALSE))</f>
        <v>0.26800000000000002</v>
      </c>
      <c r="Q202" s="15">
        <f>IF(P201="","",VLOOKUP($E201&amp;$D$118&amp;$D$119,'CCG data'!$A:$AD,'CCG data'!J$3,FALSE))</f>
        <v>0.33400000000000002</v>
      </c>
      <c r="R202" s="15">
        <f>IF(R201="","",VLOOKUP($E201&amp;$D$118&amp;$D$119,'CCG data'!$A:$AD,'CCG data'!K$3,FALSE))</f>
        <v>0.56499999999999995</v>
      </c>
      <c r="S202" s="15">
        <f>IF(R201="","",VLOOKUP($E201&amp;$D$118&amp;$D$119,'CCG data'!$A:$AD,'CCG data'!L$3,FALSE))</f>
        <v>0.63500000000000001</v>
      </c>
      <c r="T202" s="15">
        <f>IF(T201="","",VLOOKUP($E201&amp;$D$118&amp;$D$119,'CCG data'!$A:$AD,'CCG data'!M$3,FALSE))</f>
        <v>3.2000000000000001E-2</v>
      </c>
      <c r="U202" s="15">
        <f>IF(T201="","",VLOOKUP($E201&amp;$D$118&amp;$D$119,'CCG data'!$A:$AD,'CCG data'!N$3,FALSE))</f>
        <v>6.2E-2</v>
      </c>
      <c r="V202" s="15">
        <f>IF(V201="","",VLOOKUP($E201&amp;$D$118&amp;$D$119,'CCG data'!$A:$AD,'CCG data'!O$3,FALSE))</f>
        <v>4.1000000000000002E-2</v>
      </c>
      <c r="W202" s="136">
        <f>IF(V201="","",VLOOKUP($E201&amp;$D$118&amp;$D$119,'CCG data'!$A:$AD,'CCG data'!P$3,FALSE))</f>
        <v>7.3999999999999996E-2</v>
      </c>
      <c r="Y202" s="165" t="str">
        <f>IFERROR(VLOOKUP($E202&amp;$D$119, Outliers!$A$4:$P$214,2,FALSE),"0")</f>
        <v>0</v>
      </c>
      <c r="Z202" s="165" t="str">
        <f>IFERROR(VLOOKUP($E202&amp;$D$119, Outliers!$A$4:$P$214,3,FALSE),"0")</f>
        <v>0</v>
      </c>
      <c r="AA202" s="165" t="str">
        <f>IFERROR(VLOOKUP($E202&amp;$D$119, Outliers!$A$4:$P$214,4,FALSE),"0")</f>
        <v>0</v>
      </c>
      <c r="AB202" s="165" t="str">
        <f>IFERROR(VLOOKUP($E202&amp;$D$119, Outliers!$A$4:$P$214,5,FALSE),"0")</f>
        <v>0</v>
      </c>
      <c r="AD202" s="78"/>
      <c r="AE202" s="151"/>
      <c r="AF202" s="78"/>
      <c r="AG202" s="78"/>
    </row>
    <row r="203" spans="4:33" ht="15.75" x14ac:dyDescent="0.25">
      <c r="D203" s="319"/>
      <c r="E203" s="104" t="s">
        <v>400</v>
      </c>
      <c r="F203" s="394">
        <f>IF(OR(ISERROR(VLOOKUP($E203&amp;$D$118&amp;$D$119,'CCG data'!$A:$AD,'CCG data'!R$3,FALSE)),ISBLANK(VLOOKUP($E203&amp;$D$118&amp;$D$119,'CCG data'!$A:$AD,'CCG data'!R$3,FALSE))),"",VLOOKUP($E203&amp;$D$118&amp;$D$119,'CCG data'!$A:$AD,'CCG data'!R$3,FALSE))</f>
        <v>53.377182708788567</v>
      </c>
      <c r="G203" s="395"/>
      <c r="H203" s="395">
        <f>IF(OR(ISERROR(VLOOKUP($E203&amp;$D$118&amp;$D$119,'CCG data'!$A:$AD,'CCG data'!S$3,FALSE)),ISBLANK(VLOOKUP($E203&amp;$D$118&amp;$D$119,'CCG data'!$A:$AD,'CCG data'!S$3,FALSE))),"",VLOOKUP($E203&amp;$D$118&amp;$D$119,'CCG data'!$A:$AD,'CCG data'!S$3,FALSE))</f>
        <v>96.15894596604474</v>
      </c>
      <c r="I203" s="395"/>
      <c r="J203" s="395">
        <f>IF(OR(ISERROR(VLOOKUP($E203&amp;$D$118&amp;$D$119,'CCG data'!$A:$AD,'CCG data'!T$3,FALSE)),ISBLANK(VLOOKUP($E203&amp;$D$118&amp;$D$119,'CCG data'!$A:$AD,'CCG data'!T$3,FALSE))),"",VLOOKUP($E203&amp;$D$118&amp;$D$119,'CCG data'!$A:$AD,'CCG data'!T$3,FALSE))</f>
        <v>5.809041471669131</v>
      </c>
      <c r="K203" s="395"/>
      <c r="L203" s="395">
        <f>IF(OR(ISERROR(VLOOKUP($E203&amp;$D$118&amp;$D$119,'CCG data'!$A:$AD,'CCG data'!U$3,FALSE)),ISBLANK(VLOOKUP($E203&amp;$D$118&amp;$D$119,'CCG data'!$A:$AD,'CCG data'!U$3,FALSE))),"",VLOOKUP($E203&amp;$D$118&amp;$D$119,'CCG data'!$A:$AD,'CCG data'!U$3,FALSE))</f>
        <v>11.78728146379987</v>
      </c>
      <c r="M203" s="396"/>
      <c r="N203" s="367">
        <f>IF(OR(ISERROR(VLOOKUP($E203&amp;$D$118&amp;$D$119,'CCG data'!$A:$AD,'CCG data'!G$3,FALSE)),ISBLANK(VLOOKUP($E203&amp;$D$118&amp;$D$119,'CCG data'!$A:$AD,'CCG data'!G$3,FALSE))),"",VLOOKUP($E203&amp;$D$118&amp;$D$119,'CCG data'!$A:$AD,'CCG data'!G$3,FALSE))</f>
        <v>1755</v>
      </c>
      <c r="P203" s="404">
        <f>IF(OR(ISERROR(VLOOKUP($E203&amp;$D$118&amp;$D$119,'CCG data'!$A:$AD,'CCG data'!B$3,FALSE)),ISBLANK(VLOOKUP($E203&amp;$D$118&amp;$D$119,'CCG data'!$A:$AD,'CCG data'!B$3,FALSE))),"",VLOOKUP($E203&amp;$D$118&amp;$D$119,'CCG data'!$A:$AD,'CCG data'!B$3,FALSE))</f>
        <v>0.30883190883190881</v>
      </c>
      <c r="Q203" s="267"/>
      <c r="R203" s="267">
        <f>IF(OR(ISERROR(VLOOKUP($E203&amp;$D$118&amp;$D$119,'CCG data'!$A:$AD,'CCG data'!C$3,FALSE)),ISBLANK(VLOOKUP($E203&amp;$D$118&amp;$D$119,'CCG data'!$A:$AD,'CCG data'!C$3,FALSE))),"",VLOOKUP($E203&amp;$D$118&amp;$D$119,'CCG data'!$A:$AD,'CCG data'!C$3,FALSE))</f>
        <v>0.58347578347578344</v>
      </c>
      <c r="S203" s="267"/>
      <c r="T203" s="267">
        <f>IF(OR(ISERROR(VLOOKUP($E203&amp;$D$118&amp;$D$119,'CCG data'!$A:$AD,'CCG data'!D$3,FALSE)),ISBLANK(VLOOKUP($E203&amp;$D$118&amp;$D$119,'CCG data'!$A:$AD,'CCG data'!D$3,FALSE))),"",VLOOKUP($E203&amp;$D$118&amp;$D$119,'CCG data'!$A:$AD,'CCG data'!D$3,FALSE))</f>
        <v>3.5897435897435895E-2</v>
      </c>
      <c r="U203" s="267"/>
      <c r="V203" s="267">
        <f>IF(OR(ISERROR(VLOOKUP($E203&amp;$D$118&amp;$D$119,'CCG data'!$A:$AD,'CCG data'!E$3,FALSE)),ISBLANK(VLOOKUP($E203&amp;$D$118&amp;$D$119,'CCG data'!$A:$AD,'CCG data'!E$3,FALSE))),"",VLOOKUP($E203&amp;$D$118&amp;$D$119,'CCG data'!$A:$AD,'CCG data'!E$3,FALSE))</f>
        <v>7.179487179487179E-2</v>
      </c>
      <c r="W203" s="405"/>
      <c r="Y203" s="165">
        <f>IFERROR(VLOOKUP($E203&amp;$D$119, Outliers!$A$4:$P$214,2,FALSE),"0")</f>
        <v>0</v>
      </c>
      <c r="Z203" s="165">
        <f>IFERROR(VLOOKUP($E203&amp;$D$119, Outliers!$A$4:$P$214,3,FALSE),"0")</f>
        <v>0</v>
      </c>
      <c r="AA203" s="165">
        <f>IFERROR(VLOOKUP($E203&amp;$D$119, Outliers!$A$4:$P$214,4,FALSE),"0")</f>
        <v>0</v>
      </c>
      <c r="AB203" s="165">
        <f>IFERROR(VLOOKUP($E203&amp;$D$119, Outliers!$A$4:$P$214,5,FALSE),"0")</f>
        <v>0</v>
      </c>
      <c r="AD203" s="78"/>
      <c r="AE203" s="151"/>
      <c r="AF203" s="78"/>
      <c r="AG203" s="78"/>
    </row>
    <row r="204" spans="4:33" ht="15.75" x14ac:dyDescent="0.25">
      <c r="D204" s="319"/>
      <c r="E204" s="103" t="s">
        <v>27</v>
      </c>
      <c r="F204" s="95">
        <f>IF(P203="","",VLOOKUP($E203&amp;$D$118&amp;$D$119,'CCG data'!$A:$AD,'CCG data'!W$3,FALSE))</f>
        <v>48.883399928607382</v>
      </c>
      <c r="G204" s="96">
        <f>IF(P203="","",VLOOKUP($E203&amp;$D$118&amp;$D$119,'CCG data'!$A:$AD,'CCG data'!X$3,FALSE))</f>
        <v>57.870965488969752</v>
      </c>
      <c r="H204" s="96">
        <f>IF(R203="","",VLOOKUP($E203&amp;$D$118&amp;$D$119,'CCG data'!$A:$AD,'CCG data'!Y$3,FALSE))</f>
        <v>90.269210525624501</v>
      </c>
      <c r="I204" s="96">
        <f>IF(R203="","",VLOOKUP($E203&amp;$D$118&amp;$D$119,'CCG data'!$A:$AD,'CCG data'!Z$3,FALSE))</f>
        <v>102.04868140646498</v>
      </c>
      <c r="J204" s="96">
        <f>IF(T203="","",VLOOKUP($E203&amp;$D$118&amp;$D$119,'CCG data'!$A:$AD,'CCG data'!AA$3,FALSE))</f>
        <v>4.3745754232973937</v>
      </c>
      <c r="K204" s="96">
        <f>IF(T203="","",VLOOKUP($E203&amp;$D$118&amp;$D$119,'CCG data'!$A:$AD,'CCG data'!AB$3,FALSE))</f>
        <v>7.2435075200408683</v>
      </c>
      <c r="L204" s="96">
        <f>IF(V203="","",VLOOKUP($E203&amp;$D$118&amp;$D$119,'CCG data'!$A:$AD,'CCG data'!AC$3,FALSE))</f>
        <v>9.7290962550460538</v>
      </c>
      <c r="M204" s="96">
        <f>IF(V203="","",VLOOKUP($E203&amp;$D$118&amp;$D$119,'CCG data'!$A:$AD,'CCG data'!AD$3,FALSE))</f>
        <v>13.845466672553686</v>
      </c>
      <c r="N204" s="368"/>
      <c r="P204" s="152">
        <f>IF(P203="","",VLOOKUP($E203&amp;$D$118&amp;$D$119,'CCG data'!$A:$AD,'CCG data'!I$3,FALSE))</f>
        <v>0.28799999999999998</v>
      </c>
      <c r="Q204" s="15">
        <f>IF(P203="","",VLOOKUP($E203&amp;$D$118&amp;$D$119,'CCG data'!$A:$AD,'CCG data'!J$3,FALSE))</f>
        <v>0.33100000000000002</v>
      </c>
      <c r="R204" s="15">
        <f>IF(R203="","",VLOOKUP($E203&amp;$D$118&amp;$D$119,'CCG data'!$A:$AD,'CCG data'!K$3,FALSE))</f>
        <v>0.56000000000000005</v>
      </c>
      <c r="S204" s="15">
        <f>IF(R203="","",VLOOKUP($E203&amp;$D$118&amp;$D$119,'CCG data'!$A:$AD,'CCG data'!L$3,FALSE))</f>
        <v>0.60599999999999998</v>
      </c>
      <c r="T204" s="15">
        <f>IF(T203="","",VLOOKUP($E203&amp;$D$118&amp;$D$119,'CCG data'!$A:$AD,'CCG data'!M$3,FALSE))</f>
        <v>2.8000000000000001E-2</v>
      </c>
      <c r="U204" s="15">
        <f>IF(T203="","",VLOOKUP($E203&amp;$D$118&amp;$D$119,'CCG data'!$A:$AD,'CCG data'!N$3,FALSE))</f>
        <v>4.5999999999999999E-2</v>
      </c>
      <c r="V204" s="15">
        <f>IF(V203="","",VLOOKUP($E203&amp;$D$118&amp;$D$119,'CCG data'!$A:$AD,'CCG data'!O$3,FALSE))</f>
        <v>6.0999999999999999E-2</v>
      </c>
      <c r="W204" s="136">
        <f>IF(V203="","",VLOOKUP($E203&amp;$D$118&amp;$D$119,'CCG data'!$A:$AD,'CCG data'!P$3,FALSE))</f>
        <v>8.5000000000000006E-2</v>
      </c>
      <c r="Y204" s="165" t="str">
        <f>IFERROR(VLOOKUP($E204&amp;$D$119, Outliers!$A$4:$P$214,2,FALSE),"0")</f>
        <v>0</v>
      </c>
      <c r="Z204" s="165" t="str">
        <f>IFERROR(VLOOKUP($E204&amp;$D$119, Outliers!$A$4:$P$214,3,FALSE),"0")</f>
        <v>0</v>
      </c>
      <c r="AA204" s="165" t="str">
        <f>IFERROR(VLOOKUP($E204&amp;$D$119, Outliers!$A$4:$P$214,4,FALSE),"0")</f>
        <v>0</v>
      </c>
      <c r="AB204" s="165" t="str">
        <f>IFERROR(VLOOKUP($E204&amp;$D$119, Outliers!$A$4:$P$214,5,FALSE),"0")</f>
        <v>0</v>
      </c>
      <c r="AD204" s="78"/>
      <c r="AE204" s="151"/>
      <c r="AF204" s="78"/>
      <c r="AG204" s="78"/>
    </row>
    <row r="205" spans="4:33" ht="15.75" x14ac:dyDescent="0.25">
      <c r="D205" s="319"/>
      <c r="E205" s="104" t="s">
        <v>177</v>
      </c>
      <c r="F205" s="394">
        <f>IF(OR(ISERROR(VLOOKUP($E205&amp;$D$118&amp;$D$119,'CCG data'!$A:$AD,'CCG data'!R$3,FALSE)),ISBLANK(VLOOKUP($E205&amp;$D$118&amp;$D$119,'CCG data'!$A:$AD,'CCG data'!R$3,FALSE))),"",VLOOKUP($E205&amp;$D$118&amp;$D$119,'CCG data'!$A:$AD,'CCG data'!R$3,FALSE))</f>
        <v>48.295206050052727</v>
      </c>
      <c r="G205" s="395"/>
      <c r="H205" s="395">
        <f>IF(OR(ISERROR(VLOOKUP($E205&amp;$D$118&amp;$D$119,'CCG data'!$A:$AD,'CCG data'!S$3,FALSE)),ISBLANK(VLOOKUP($E205&amp;$D$118&amp;$D$119,'CCG data'!$A:$AD,'CCG data'!S$3,FALSE))),"",VLOOKUP($E205&amp;$D$118&amp;$D$119,'CCG data'!$A:$AD,'CCG data'!S$3,FALSE))</f>
        <v>104.55925540309993</v>
      </c>
      <c r="I205" s="395"/>
      <c r="J205" s="395">
        <f>IF(OR(ISERROR(VLOOKUP($E205&amp;$D$118&amp;$D$119,'CCG data'!$A:$AD,'CCG data'!T$3,FALSE)),ISBLANK(VLOOKUP($E205&amp;$D$118&amp;$D$119,'CCG data'!$A:$AD,'CCG data'!T$3,FALSE))),"",VLOOKUP($E205&amp;$D$118&amp;$D$119,'CCG data'!$A:$AD,'CCG data'!T$3,FALSE))</f>
        <v>6.1681094065076998</v>
      </c>
      <c r="K205" s="395"/>
      <c r="L205" s="395">
        <f>IF(OR(ISERROR(VLOOKUP($E205&amp;$D$118&amp;$D$119,'CCG data'!$A:$AD,'CCG data'!U$3,FALSE)),ISBLANK(VLOOKUP($E205&amp;$D$118&amp;$D$119,'CCG data'!$A:$AD,'CCG data'!U$3,FALSE))),"",VLOOKUP($E205&amp;$D$118&amp;$D$119,'CCG data'!$A:$AD,'CCG data'!U$3,FALSE))</f>
        <v>8.0388658770722241</v>
      </c>
      <c r="M205" s="396"/>
      <c r="N205" s="367">
        <f>IF(OR(ISERROR(VLOOKUP($E205&amp;$D$118&amp;$D$119,'CCG data'!$A:$AD,'CCG data'!G$3,FALSE)),ISBLANK(VLOOKUP($E205&amp;$D$118&amp;$D$119,'CCG data'!$A:$AD,'CCG data'!G$3,FALSE))),"",VLOOKUP($E205&amp;$D$118&amp;$D$119,'CCG data'!$A:$AD,'CCG data'!G$3,FALSE))</f>
        <v>2236</v>
      </c>
      <c r="P205" s="404">
        <f>IF(OR(ISERROR(VLOOKUP($E205&amp;$D$118&amp;$D$119,'CCG data'!$A:$AD,'CCG data'!B$3,FALSE)),ISBLANK(VLOOKUP($E205&amp;$D$118&amp;$D$119,'CCG data'!$A:$AD,'CCG data'!B$3,FALSE))),"",VLOOKUP($E205&amp;$D$118&amp;$D$119,'CCG data'!$A:$AD,'CCG data'!B$3,FALSE))</f>
        <v>0.28220035778175312</v>
      </c>
      <c r="Q205" s="267"/>
      <c r="R205" s="267">
        <f>IF(OR(ISERROR(VLOOKUP($E205&amp;$D$118&amp;$D$119,'CCG data'!$A:$AD,'CCG data'!C$3,FALSE)),ISBLANK(VLOOKUP($E205&amp;$D$118&amp;$D$119,'CCG data'!$A:$AD,'CCG data'!C$3,FALSE))),"",VLOOKUP($E205&amp;$D$118&amp;$D$119,'CCG data'!$A:$AD,'CCG data'!C$3,FALSE))</f>
        <v>0.62969588550983902</v>
      </c>
      <c r="S205" s="267"/>
      <c r="T205" s="267">
        <f>IF(OR(ISERROR(VLOOKUP($E205&amp;$D$118&amp;$D$119,'CCG data'!$A:$AD,'CCG data'!D$3,FALSE)),ISBLANK(VLOOKUP($E205&amp;$D$118&amp;$D$119,'CCG data'!$A:$AD,'CCG data'!D$3,FALSE))),"",VLOOKUP($E205&amp;$D$118&amp;$D$119,'CCG data'!$A:$AD,'CCG data'!D$3,FALSE))</f>
        <v>3.8908765652951698E-2</v>
      </c>
      <c r="U205" s="267"/>
      <c r="V205" s="267">
        <f>IF(OR(ISERROR(VLOOKUP($E205&amp;$D$118&amp;$D$119,'CCG data'!$A:$AD,'CCG data'!E$3,FALSE)),ISBLANK(VLOOKUP($E205&amp;$D$118&amp;$D$119,'CCG data'!$A:$AD,'CCG data'!E$3,FALSE))),"",VLOOKUP($E205&amp;$D$118&amp;$D$119,'CCG data'!$A:$AD,'CCG data'!E$3,FALSE))</f>
        <v>4.9194991055456175E-2</v>
      </c>
      <c r="W205" s="405"/>
      <c r="Y205" s="165">
        <f>IFERROR(VLOOKUP($E205&amp;$D$119, Outliers!$A$4:$P$214,2,FALSE),"0")</f>
        <v>0</v>
      </c>
      <c r="Z205" s="165">
        <f>IFERROR(VLOOKUP($E205&amp;$D$119, Outliers!$A$4:$P$214,3,FALSE),"0")</f>
        <v>0</v>
      </c>
      <c r="AA205" s="165">
        <f>IFERROR(VLOOKUP($E205&amp;$D$119, Outliers!$A$4:$P$214,4,FALSE),"0")</f>
        <v>0</v>
      </c>
      <c r="AB205" s="165">
        <f>IFERROR(VLOOKUP($E205&amp;$D$119, Outliers!$A$4:$P$214,5,FALSE),"0")</f>
        <v>1</v>
      </c>
      <c r="AD205" s="78"/>
      <c r="AE205" s="151"/>
      <c r="AF205" s="78"/>
      <c r="AG205" s="78"/>
    </row>
    <row r="206" spans="4:33" ht="15.75" x14ac:dyDescent="0.25">
      <c r="D206" s="319"/>
      <c r="E206" s="103" t="s">
        <v>27</v>
      </c>
      <c r="F206" s="95">
        <f>IF(P205="","",VLOOKUP($E205&amp;$D$118&amp;$D$119,'CCG data'!$A:$AD,'CCG data'!W$3,FALSE))</f>
        <v>44.526906529745595</v>
      </c>
      <c r="G206" s="96">
        <f>IF(P205="","",VLOOKUP($E205&amp;$D$118&amp;$D$119,'CCG data'!$A:$AD,'CCG data'!X$3,FALSE))</f>
        <v>52.063505570359858</v>
      </c>
      <c r="H206" s="96">
        <f>IF(R205="","",VLOOKUP($E205&amp;$D$118&amp;$D$119,'CCG data'!$A:$AD,'CCG data'!Y$3,FALSE))</f>
        <v>99.09768890548014</v>
      </c>
      <c r="I206" s="96">
        <f>IF(R205="","",VLOOKUP($E205&amp;$D$118&amp;$D$119,'CCG data'!$A:$AD,'CCG data'!Z$3,FALSE))</f>
        <v>110.02082190071971</v>
      </c>
      <c r="J206" s="96">
        <f>IF(T205="","",VLOOKUP($E205&amp;$D$118&amp;$D$119,'CCG data'!$A:$AD,'CCG data'!AA$3,FALSE))</f>
        <v>4.871979553958008</v>
      </c>
      <c r="K206" s="96">
        <f>IF(T205="","",VLOOKUP($E205&amp;$D$118&amp;$D$119,'CCG data'!$A:$AD,'CCG data'!AB$3,FALSE))</f>
        <v>7.4642392590573916</v>
      </c>
      <c r="L206" s="96">
        <f>IF(V205="","",VLOOKUP($E205&amp;$D$118&amp;$D$119,'CCG data'!$A:$AD,'CCG data'!AC$3,FALSE))</f>
        <v>6.5365733338169649</v>
      </c>
      <c r="M206" s="96">
        <f>IF(V205="","",VLOOKUP($E205&amp;$D$118&amp;$D$119,'CCG data'!$A:$AD,'CCG data'!AD$3,FALSE))</f>
        <v>9.5411584203274842</v>
      </c>
      <c r="N206" s="368"/>
      <c r="P206" s="152">
        <f>IF(P205="","",VLOOKUP($E205&amp;$D$118&amp;$D$119,'CCG data'!$A:$AD,'CCG data'!I$3,FALSE))</f>
        <v>0.26400000000000001</v>
      </c>
      <c r="Q206" s="15">
        <f>IF(P205="","",VLOOKUP($E205&amp;$D$118&amp;$D$119,'CCG data'!$A:$AD,'CCG data'!J$3,FALSE))</f>
        <v>0.30099999999999999</v>
      </c>
      <c r="R206" s="15">
        <f>IF(R205="","",VLOOKUP($E205&amp;$D$118&amp;$D$119,'CCG data'!$A:$AD,'CCG data'!K$3,FALSE))</f>
        <v>0.60899999999999999</v>
      </c>
      <c r="S206" s="15">
        <f>IF(R205="","",VLOOKUP($E205&amp;$D$118&amp;$D$119,'CCG data'!$A:$AD,'CCG data'!L$3,FALSE))</f>
        <v>0.64900000000000002</v>
      </c>
      <c r="T206" s="15">
        <f>IF(T205="","",VLOOKUP($E205&amp;$D$118&amp;$D$119,'CCG data'!$A:$AD,'CCG data'!M$3,FALSE))</f>
        <v>3.2000000000000001E-2</v>
      </c>
      <c r="U206" s="15">
        <f>IF(T205="","",VLOOKUP($E205&amp;$D$118&amp;$D$119,'CCG data'!$A:$AD,'CCG data'!N$3,FALSE))</f>
        <v>4.8000000000000001E-2</v>
      </c>
      <c r="V206" s="15">
        <f>IF(V205="","",VLOOKUP($E205&amp;$D$118&amp;$D$119,'CCG data'!$A:$AD,'CCG data'!O$3,FALSE))</f>
        <v>4.1000000000000002E-2</v>
      </c>
      <c r="W206" s="136">
        <f>IF(V205="","",VLOOKUP($E205&amp;$D$118&amp;$D$119,'CCG data'!$A:$AD,'CCG data'!P$3,FALSE))</f>
        <v>5.8999999999999997E-2</v>
      </c>
      <c r="Y206" s="165" t="str">
        <f>IFERROR(VLOOKUP($E206&amp;$D$119, Outliers!$A$4:$P$214,2,FALSE),"0")</f>
        <v>0</v>
      </c>
      <c r="Z206" s="165" t="str">
        <f>IFERROR(VLOOKUP($E206&amp;$D$119, Outliers!$A$4:$P$214,3,FALSE),"0")</f>
        <v>0</v>
      </c>
      <c r="AA206" s="165" t="str">
        <f>IFERROR(VLOOKUP($E206&amp;$D$119, Outliers!$A$4:$P$214,4,FALSE),"0")</f>
        <v>0</v>
      </c>
      <c r="AB206" s="165" t="str">
        <f>IFERROR(VLOOKUP($E206&amp;$D$119, Outliers!$A$4:$P$214,5,FALSE),"0")</f>
        <v>0</v>
      </c>
      <c r="AD206" s="78"/>
      <c r="AE206" s="151"/>
      <c r="AF206" s="78"/>
      <c r="AG206" s="78"/>
    </row>
    <row r="207" spans="4:33" ht="15.75" x14ac:dyDescent="0.25">
      <c r="D207" s="319"/>
      <c r="E207" s="104" t="s">
        <v>178</v>
      </c>
      <c r="F207" s="394">
        <f>IF(OR(ISERROR(VLOOKUP($E207&amp;$D$118&amp;$D$119,'CCG data'!$A:$AD,'CCG data'!R$3,FALSE)),ISBLANK(VLOOKUP($E207&amp;$D$118&amp;$D$119,'CCG data'!$A:$AD,'CCG data'!R$3,FALSE))),"",VLOOKUP($E207&amp;$D$118&amp;$D$119,'CCG data'!$A:$AD,'CCG data'!R$3,FALSE))</f>
        <v>57.846948898265602</v>
      </c>
      <c r="G207" s="395"/>
      <c r="H207" s="395">
        <f>IF(OR(ISERROR(VLOOKUP($E207&amp;$D$118&amp;$D$119,'CCG data'!$A:$AD,'CCG data'!S$3,FALSE)),ISBLANK(VLOOKUP($E207&amp;$D$118&amp;$D$119,'CCG data'!$A:$AD,'CCG data'!S$3,FALSE))),"",VLOOKUP($E207&amp;$D$118&amp;$D$119,'CCG data'!$A:$AD,'CCG data'!S$3,FALSE))</f>
        <v>103.63501858578238</v>
      </c>
      <c r="I207" s="395"/>
      <c r="J207" s="395">
        <f>IF(OR(ISERROR(VLOOKUP($E207&amp;$D$118&amp;$D$119,'CCG data'!$A:$AD,'CCG data'!T$3,FALSE)),ISBLANK(VLOOKUP($E207&amp;$D$118&amp;$D$119,'CCG data'!$A:$AD,'CCG data'!T$3,FALSE))),"",VLOOKUP($E207&amp;$D$118&amp;$D$119,'CCG data'!$A:$AD,'CCG data'!T$3,FALSE))</f>
        <v>6.8506278454119567</v>
      </c>
      <c r="K207" s="395"/>
      <c r="L207" s="395">
        <f>IF(OR(ISERROR(VLOOKUP($E207&amp;$D$118&amp;$D$119,'CCG data'!$A:$AD,'CCG data'!U$3,FALSE)),ISBLANK(VLOOKUP($E207&amp;$D$118&amp;$D$119,'CCG data'!$A:$AD,'CCG data'!U$3,FALSE))),"",VLOOKUP($E207&amp;$D$118&amp;$D$119,'CCG data'!$A:$AD,'CCG data'!U$3,FALSE))</f>
        <v>10.45779623983046</v>
      </c>
      <c r="M207" s="396"/>
      <c r="N207" s="367">
        <f>IF(OR(ISERROR(VLOOKUP($E207&amp;$D$118&amp;$D$119,'CCG data'!$A:$AD,'CCG data'!G$3,FALSE)),ISBLANK(VLOOKUP($E207&amp;$D$118&amp;$D$119,'CCG data'!$A:$AD,'CCG data'!G$3,FALSE))),"",VLOOKUP($E207&amp;$D$118&amp;$D$119,'CCG data'!$A:$AD,'CCG data'!G$3,FALSE))</f>
        <v>6829</v>
      </c>
      <c r="P207" s="404">
        <f>IF(OR(ISERROR(VLOOKUP($E207&amp;$D$118&amp;$D$119,'CCG data'!$A:$AD,'CCG data'!B$3,FALSE)),ISBLANK(VLOOKUP($E207&amp;$D$118&amp;$D$119,'CCG data'!$A:$AD,'CCG data'!B$3,FALSE))),"",VLOOKUP($E207&amp;$D$118&amp;$D$119,'CCG data'!$A:$AD,'CCG data'!B$3,FALSE))</f>
        <v>0.30355835407819592</v>
      </c>
      <c r="Q207" s="267"/>
      <c r="R207" s="267">
        <f>IF(OR(ISERROR(VLOOKUP($E207&amp;$D$118&amp;$D$119,'CCG data'!$A:$AD,'CCG data'!C$3,FALSE)),ISBLANK(VLOOKUP($E207&amp;$D$118&amp;$D$119,'CCG data'!$A:$AD,'CCG data'!C$3,FALSE))),"",VLOOKUP($E207&amp;$D$118&amp;$D$119,'CCG data'!$A:$AD,'CCG data'!C$3,FALSE))</f>
        <v>0.59013032654854303</v>
      </c>
      <c r="S207" s="267"/>
      <c r="T207" s="267">
        <f>IF(OR(ISERROR(VLOOKUP($E207&amp;$D$118&amp;$D$119,'CCG data'!$A:$AD,'CCG data'!D$3,FALSE)),ISBLANK(VLOOKUP($E207&amp;$D$118&amp;$D$119,'CCG data'!$A:$AD,'CCG data'!D$3,FALSE))),"",VLOOKUP($E207&amp;$D$118&amp;$D$119,'CCG data'!$A:$AD,'CCG data'!D$3,FALSE))</f>
        <v>4.7737589691023576E-2</v>
      </c>
      <c r="U207" s="267"/>
      <c r="V207" s="267">
        <f>IF(OR(ISERROR(VLOOKUP($E207&amp;$D$118&amp;$D$119,'CCG data'!$A:$AD,'CCG data'!E$3,FALSE)),ISBLANK(VLOOKUP($E207&amp;$D$118&amp;$D$119,'CCG data'!$A:$AD,'CCG data'!E$3,FALSE))),"",VLOOKUP($E207&amp;$D$118&amp;$D$119,'CCG data'!$A:$AD,'CCG data'!E$3,FALSE))</f>
        <v>5.8573729682237514E-2</v>
      </c>
      <c r="W207" s="405"/>
      <c r="Y207" s="165">
        <f>IFERROR(VLOOKUP($E207&amp;$D$119, Outliers!$A$4:$P$214,2,FALSE),"0")</f>
        <v>1</v>
      </c>
      <c r="Z207" s="165">
        <f>IFERROR(VLOOKUP($E207&amp;$D$119, Outliers!$A$4:$P$214,3,FALSE),"0")</f>
        <v>1</v>
      </c>
      <c r="AA207" s="165">
        <f>IFERROR(VLOOKUP($E207&amp;$D$119, Outliers!$A$4:$P$214,4,FALSE),"0")</f>
        <v>0</v>
      </c>
      <c r="AB207" s="165">
        <f>IFERROR(VLOOKUP($E207&amp;$D$119, Outliers!$A$4:$P$214,5,FALSE),"0")</f>
        <v>0</v>
      </c>
      <c r="AD207" s="78"/>
      <c r="AE207" s="151"/>
      <c r="AF207" s="78"/>
      <c r="AG207" s="78"/>
    </row>
    <row r="208" spans="4:33" ht="15.75" x14ac:dyDescent="0.25">
      <c r="D208" s="319"/>
      <c r="E208" s="103" t="s">
        <v>27</v>
      </c>
      <c r="F208" s="95">
        <f>IF(P207="","",VLOOKUP($E207&amp;$D$118&amp;$D$119,'CCG data'!$A:$AD,'CCG data'!W$3,FALSE))</f>
        <v>55.356733710155439</v>
      </c>
      <c r="G208" s="96">
        <f>IF(P207="","",VLOOKUP($E207&amp;$D$118&amp;$D$119,'CCG data'!$A:$AD,'CCG data'!X$3,FALSE))</f>
        <v>60.337164086375765</v>
      </c>
      <c r="H208" s="96">
        <f>IF(R207="","",VLOOKUP($E207&amp;$D$118&amp;$D$119,'CCG data'!$A:$AD,'CCG data'!Y$3,FALSE))</f>
        <v>100.43531256935235</v>
      </c>
      <c r="I208" s="96">
        <f>IF(R207="","",VLOOKUP($E207&amp;$D$118&amp;$D$119,'CCG data'!$A:$AD,'CCG data'!Z$3,FALSE))</f>
        <v>106.8347246022124</v>
      </c>
      <c r="J208" s="96">
        <f>IF(T207="","",VLOOKUP($E207&amp;$D$118&amp;$D$119,'CCG data'!$A:$AD,'CCG data'!AA$3,FALSE))</f>
        <v>6.1069623239053596</v>
      </c>
      <c r="K208" s="96">
        <f>IF(T207="","",VLOOKUP($E207&amp;$D$118&amp;$D$119,'CCG data'!$A:$AD,'CCG data'!AB$3,FALSE))</f>
        <v>7.5942933669185537</v>
      </c>
      <c r="L208" s="96">
        <f>IF(V207="","",VLOOKUP($E207&amp;$D$118&amp;$D$119,'CCG data'!$A:$AD,'CCG data'!AC$3,FALSE))</f>
        <v>9.4329322083270739</v>
      </c>
      <c r="M208" s="96">
        <f>IF(V207="","",VLOOKUP($E207&amp;$D$118&amp;$D$119,'CCG data'!$A:$AD,'CCG data'!AD$3,FALSE))</f>
        <v>11.482660271333845</v>
      </c>
      <c r="N208" s="368"/>
      <c r="P208" s="152">
        <f>IF(P207="","",VLOOKUP($E207&amp;$D$118&amp;$D$119,'CCG data'!$A:$AD,'CCG data'!I$3,FALSE))</f>
        <v>0.29299999999999998</v>
      </c>
      <c r="Q208" s="15">
        <f>IF(P207="","",VLOOKUP($E207&amp;$D$118&amp;$D$119,'CCG data'!$A:$AD,'CCG data'!J$3,FALSE))</f>
        <v>0.315</v>
      </c>
      <c r="R208" s="15">
        <f>IF(R207="","",VLOOKUP($E207&amp;$D$118&amp;$D$119,'CCG data'!$A:$AD,'CCG data'!K$3,FALSE))</f>
        <v>0.57799999999999996</v>
      </c>
      <c r="S208" s="15">
        <f>IF(R207="","",VLOOKUP($E207&amp;$D$118&amp;$D$119,'CCG data'!$A:$AD,'CCG data'!L$3,FALSE))</f>
        <v>0.60199999999999998</v>
      </c>
      <c r="T208" s="15">
        <f>IF(T207="","",VLOOKUP($E207&amp;$D$118&amp;$D$119,'CCG data'!$A:$AD,'CCG data'!M$3,FALSE))</f>
        <v>4.2999999999999997E-2</v>
      </c>
      <c r="U208" s="15">
        <f>IF(T207="","",VLOOKUP($E207&amp;$D$118&amp;$D$119,'CCG data'!$A:$AD,'CCG data'!N$3,FALSE))</f>
        <v>5.2999999999999999E-2</v>
      </c>
      <c r="V208" s="15">
        <f>IF(V207="","",VLOOKUP($E207&amp;$D$118&amp;$D$119,'CCG data'!$A:$AD,'CCG data'!O$3,FALSE))</f>
        <v>5.2999999999999999E-2</v>
      </c>
      <c r="W208" s="136">
        <f>IF(V207="","",VLOOKUP($E207&amp;$D$118&amp;$D$119,'CCG data'!$A:$AD,'CCG data'!P$3,FALSE))</f>
        <v>6.4000000000000001E-2</v>
      </c>
      <c r="Y208" s="165" t="str">
        <f>IFERROR(VLOOKUP($E208&amp;$D$119, Outliers!$A$4:$P$214,2,FALSE),"0")</f>
        <v>0</v>
      </c>
      <c r="Z208" s="165" t="str">
        <f>IFERROR(VLOOKUP($E208&amp;$D$119, Outliers!$A$4:$P$214,3,FALSE),"0")</f>
        <v>0</v>
      </c>
      <c r="AA208" s="165" t="str">
        <f>IFERROR(VLOOKUP($E208&amp;$D$119, Outliers!$A$4:$P$214,4,FALSE),"0")</f>
        <v>0</v>
      </c>
      <c r="AB208" s="165" t="str">
        <f>IFERROR(VLOOKUP($E208&amp;$D$119, Outliers!$A$4:$P$214,5,FALSE),"0")</f>
        <v>0</v>
      </c>
      <c r="AD208" s="78"/>
      <c r="AE208" s="151"/>
      <c r="AF208" s="78"/>
      <c r="AG208" s="78"/>
    </row>
    <row r="209" spans="4:33" ht="15.75" x14ac:dyDescent="0.25">
      <c r="D209" s="319"/>
      <c r="E209" s="104" t="s">
        <v>179</v>
      </c>
      <c r="F209" s="394">
        <f>IF(OR(ISERROR(VLOOKUP($E209&amp;$D$118&amp;$D$119,'CCG data'!$A:$AD,'CCG data'!R$3,FALSE)),ISBLANK(VLOOKUP($E209&amp;$D$118&amp;$D$119,'CCG data'!$A:$AD,'CCG data'!R$3,FALSE))),"",VLOOKUP($E209&amp;$D$118&amp;$D$119,'CCG data'!$A:$AD,'CCG data'!R$3,FALSE))</f>
        <v>51.932036633080287</v>
      </c>
      <c r="G209" s="395"/>
      <c r="H209" s="395">
        <f>IF(OR(ISERROR(VLOOKUP($E209&amp;$D$118&amp;$D$119,'CCG data'!$A:$AD,'CCG data'!S$3,FALSE)),ISBLANK(VLOOKUP($E209&amp;$D$118&amp;$D$119,'CCG data'!$A:$AD,'CCG data'!S$3,FALSE))),"",VLOOKUP($E209&amp;$D$118&amp;$D$119,'CCG data'!$A:$AD,'CCG data'!S$3,FALSE))</f>
        <v>108.32877405088273</v>
      </c>
      <c r="I209" s="395"/>
      <c r="J209" s="395">
        <f>IF(OR(ISERROR(VLOOKUP($E209&amp;$D$118&amp;$D$119,'CCG data'!$A:$AD,'CCG data'!T$3,FALSE)),ISBLANK(VLOOKUP($E209&amp;$D$118&amp;$D$119,'CCG data'!$A:$AD,'CCG data'!T$3,FALSE))),"",VLOOKUP($E209&amp;$D$118&amp;$D$119,'CCG data'!$A:$AD,'CCG data'!T$3,FALSE))</f>
        <v>6.5987955652927486</v>
      </c>
      <c r="K209" s="395"/>
      <c r="L209" s="395">
        <f>IF(OR(ISERROR(VLOOKUP($E209&amp;$D$118&amp;$D$119,'CCG data'!$A:$AD,'CCG data'!U$3,FALSE)),ISBLANK(VLOOKUP($E209&amp;$D$118&amp;$D$119,'CCG data'!$A:$AD,'CCG data'!U$3,FALSE))),"",VLOOKUP($E209&amp;$D$118&amp;$D$119,'CCG data'!$A:$AD,'CCG data'!U$3,FALSE))</f>
        <v>7.8432006895347595</v>
      </c>
      <c r="M209" s="396"/>
      <c r="N209" s="367">
        <f>IF(OR(ISERROR(VLOOKUP($E209&amp;$D$118&amp;$D$119,'CCG data'!$A:$AD,'CCG data'!G$3,FALSE)),ISBLANK(VLOOKUP($E209&amp;$D$118&amp;$D$119,'CCG data'!$A:$AD,'CCG data'!G$3,FALSE))),"",VLOOKUP($E209&amp;$D$118&amp;$D$119,'CCG data'!$A:$AD,'CCG data'!G$3,FALSE))</f>
        <v>2496</v>
      </c>
      <c r="P209" s="404">
        <f>IF(OR(ISERROR(VLOOKUP($E209&amp;$D$118&amp;$D$119,'CCG data'!$A:$AD,'CCG data'!B$3,FALSE)),ISBLANK(VLOOKUP($E209&amp;$D$118&amp;$D$119,'CCG data'!$A:$AD,'CCG data'!B$3,FALSE))),"",VLOOKUP($E209&amp;$D$118&amp;$D$119,'CCG data'!$A:$AD,'CCG data'!B$3,FALSE))</f>
        <v>0.28445512820512819</v>
      </c>
      <c r="Q209" s="267"/>
      <c r="R209" s="267">
        <f>IF(OR(ISERROR(VLOOKUP($E209&amp;$D$118&amp;$D$119,'CCG data'!$A:$AD,'CCG data'!C$3,FALSE)),ISBLANK(VLOOKUP($E209&amp;$D$118&amp;$D$119,'CCG data'!$A:$AD,'CCG data'!C$3,FALSE))),"",VLOOKUP($E209&amp;$D$118&amp;$D$119,'CCG data'!$A:$AD,'CCG data'!C$3,FALSE))</f>
        <v>0.62980769230769229</v>
      </c>
      <c r="S209" s="267"/>
      <c r="T209" s="267">
        <f>IF(OR(ISERROR(VLOOKUP($E209&amp;$D$118&amp;$D$119,'CCG data'!$A:$AD,'CCG data'!D$3,FALSE)),ISBLANK(VLOOKUP($E209&amp;$D$118&amp;$D$119,'CCG data'!$A:$AD,'CCG data'!D$3,FALSE))),"",VLOOKUP($E209&amp;$D$118&amp;$D$119,'CCG data'!$A:$AD,'CCG data'!D$3,FALSE))</f>
        <v>4.0865384615384616E-2</v>
      </c>
      <c r="U209" s="267"/>
      <c r="V209" s="267">
        <f>IF(OR(ISERROR(VLOOKUP($E209&amp;$D$118&amp;$D$119,'CCG data'!$A:$AD,'CCG data'!E$3,FALSE)),ISBLANK(VLOOKUP($E209&amp;$D$118&amp;$D$119,'CCG data'!$A:$AD,'CCG data'!E$3,FALSE))),"",VLOOKUP($E209&amp;$D$118&amp;$D$119,'CCG data'!$A:$AD,'CCG data'!E$3,FALSE))</f>
        <v>4.4871794871794872E-2</v>
      </c>
      <c r="W209" s="405"/>
      <c r="Y209" s="165">
        <f>IFERROR(VLOOKUP($E209&amp;$D$119, Outliers!$A$4:$P$214,2,FALSE),"0")</f>
        <v>0</v>
      </c>
      <c r="Z209" s="165">
        <f>IFERROR(VLOOKUP($E209&amp;$D$119, Outliers!$A$4:$P$214,3,FALSE),"0")</f>
        <v>1</v>
      </c>
      <c r="AA209" s="165">
        <f>IFERROR(VLOOKUP($E209&amp;$D$119, Outliers!$A$4:$P$214,4,FALSE),"0")</f>
        <v>0</v>
      </c>
      <c r="AB209" s="165">
        <f>IFERROR(VLOOKUP($E209&amp;$D$119, Outliers!$A$4:$P$214,5,FALSE),"0")</f>
        <v>1</v>
      </c>
      <c r="AD209" s="78"/>
      <c r="AE209" s="151"/>
      <c r="AF209" s="78"/>
      <c r="AG209" s="78"/>
    </row>
    <row r="210" spans="4:33" ht="15.75" x14ac:dyDescent="0.25">
      <c r="D210" s="319"/>
      <c r="E210" s="103" t="s">
        <v>27</v>
      </c>
      <c r="F210" s="95">
        <f>IF(P209="","",VLOOKUP($E209&amp;$D$118&amp;$D$119,'CCG data'!$A:$AD,'CCG data'!W$3,FALSE))</f>
        <v>48.112046406504227</v>
      </c>
      <c r="G210" s="96">
        <f>IF(P209="","",VLOOKUP($E209&amp;$D$118&amp;$D$119,'CCG data'!$A:$AD,'CCG data'!X$3,FALSE))</f>
        <v>55.752026859656347</v>
      </c>
      <c r="H210" s="96">
        <f>IF(R209="","",VLOOKUP($E209&amp;$D$118&amp;$D$119,'CCG data'!$A:$AD,'CCG data'!Y$3,FALSE))</f>
        <v>102.97359952891033</v>
      </c>
      <c r="I210" s="96">
        <f>IF(R209="","",VLOOKUP($E209&amp;$D$118&amp;$D$119,'CCG data'!$A:$AD,'CCG data'!Z$3,FALSE))</f>
        <v>113.68394857285513</v>
      </c>
      <c r="J210" s="96">
        <f>IF(T209="","",VLOOKUP($E209&amp;$D$118&amp;$D$119,'CCG data'!$A:$AD,'CCG data'!AA$3,FALSE))</f>
        <v>5.3181744470390706</v>
      </c>
      <c r="K210" s="96">
        <f>IF(T209="","",VLOOKUP($E209&amp;$D$118&amp;$D$119,'CCG data'!$A:$AD,'CCG data'!AB$3,FALSE))</f>
        <v>7.8794166835464265</v>
      </c>
      <c r="L210" s="96">
        <f>IF(V209="","",VLOOKUP($E209&amp;$D$118&amp;$D$119,'CCG data'!$A:$AD,'CCG data'!AC$3,FALSE))</f>
        <v>6.3906195940252095</v>
      </c>
      <c r="M210" s="96">
        <f>IF(V209="","",VLOOKUP($E209&amp;$D$118&amp;$D$119,'CCG data'!$A:$AD,'CCG data'!AD$3,FALSE))</f>
        <v>9.2957817850443103</v>
      </c>
      <c r="N210" s="368"/>
      <c r="P210" s="152">
        <f>IF(P209="","",VLOOKUP($E209&amp;$D$118&amp;$D$119,'CCG data'!$A:$AD,'CCG data'!I$3,FALSE))</f>
        <v>0.26700000000000002</v>
      </c>
      <c r="Q210" s="15">
        <f>IF(P209="","",VLOOKUP($E209&amp;$D$118&amp;$D$119,'CCG data'!$A:$AD,'CCG data'!J$3,FALSE))</f>
        <v>0.30199999999999999</v>
      </c>
      <c r="R210" s="15">
        <f>IF(R209="","",VLOOKUP($E209&amp;$D$118&amp;$D$119,'CCG data'!$A:$AD,'CCG data'!K$3,FALSE))</f>
        <v>0.61099999999999999</v>
      </c>
      <c r="S210" s="15">
        <f>IF(R209="","",VLOOKUP($E209&amp;$D$118&amp;$D$119,'CCG data'!$A:$AD,'CCG data'!L$3,FALSE))</f>
        <v>0.64900000000000002</v>
      </c>
      <c r="T210" s="15">
        <f>IF(T209="","",VLOOKUP($E209&amp;$D$118&amp;$D$119,'CCG data'!$A:$AD,'CCG data'!M$3,FALSE))</f>
        <v>3.4000000000000002E-2</v>
      </c>
      <c r="U210" s="15">
        <f>IF(T209="","",VLOOKUP($E209&amp;$D$118&amp;$D$119,'CCG data'!$A:$AD,'CCG data'!N$3,FALSE))</f>
        <v>4.9000000000000002E-2</v>
      </c>
      <c r="V210" s="15">
        <f>IF(V209="","",VLOOKUP($E209&amp;$D$118&amp;$D$119,'CCG data'!$A:$AD,'CCG data'!O$3,FALSE))</f>
        <v>3.6999999999999998E-2</v>
      </c>
      <c r="W210" s="136">
        <f>IF(V209="","",VLOOKUP($E209&amp;$D$118&amp;$D$119,'CCG data'!$A:$AD,'CCG data'!P$3,FALSE))</f>
        <v>5.3999999999999999E-2</v>
      </c>
      <c r="Y210" s="165" t="str">
        <f>IFERROR(VLOOKUP($E210&amp;$D$119, Outliers!$A$4:$P$214,2,FALSE),"0")</f>
        <v>0</v>
      </c>
      <c r="Z210" s="165" t="str">
        <f>IFERROR(VLOOKUP($E210&amp;$D$119, Outliers!$A$4:$P$214,3,FALSE),"0")</f>
        <v>0</v>
      </c>
      <c r="AA210" s="165" t="str">
        <f>IFERROR(VLOOKUP($E210&amp;$D$119, Outliers!$A$4:$P$214,4,FALSE),"0")</f>
        <v>0</v>
      </c>
      <c r="AB210" s="165" t="str">
        <f>IFERROR(VLOOKUP($E210&amp;$D$119, Outliers!$A$4:$P$214,5,FALSE),"0")</f>
        <v>0</v>
      </c>
      <c r="AD210" s="78"/>
      <c r="AE210" s="151"/>
      <c r="AF210" s="78"/>
      <c r="AG210" s="78"/>
    </row>
    <row r="211" spans="4:33" ht="15.75" x14ac:dyDescent="0.25">
      <c r="D211" s="319"/>
      <c r="E211" s="104" t="s">
        <v>401</v>
      </c>
      <c r="F211" s="394">
        <f>IF(OR(ISERROR(VLOOKUP($E211&amp;$D$118&amp;$D$119,'CCG data'!$A:$AD,'CCG data'!R$3,FALSE)),ISBLANK(VLOOKUP($E211&amp;$D$118&amp;$D$119,'CCG data'!$A:$AD,'CCG data'!R$3,FALSE))),"",VLOOKUP($E211&amp;$D$118&amp;$D$119,'CCG data'!$A:$AD,'CCG data'!R$3,FALSE))</f>
        <v>48.486986873519015</v>
      </c>
      <c r="G211" s="395"/>
      <c r="H211" s="395">
        <f>IF(OR(ISERROR(VLOOKUP($E211&amp;$D$118&amp;$D$119,'CCG data'!$A:$AD,'CCG data'!S$3,FALSE)),ISBLANK(VLOOKUP($E211&amp;$D$118&amp;$D$119,'CCG data'!$A:$AD,'CCG data'!S$3,FALSE))),"",VLOOKUP($E211&amp;$D$118&amp;$D$119,'CCG data'!$A:$AD,'CCG data'!S$3,FALSE))</f>
        <v>93.2243570529522</v>
      </c>
      <c r="I211" s="395"/>
      <c r="J211" s="395">
        <f>IF(OR(ISERROR(VLOOKUP($E211&amp;$D$118&amp;$D$119,'CCG data'!$A:$AD,'CCG data'!T$3,FALSE)),ISBLANK(VLOOKUP($E211&amp;$D$118&amp;$D$119,'CCG data'!$A:$AD,'CCG data'!T$3,FALSE))),"",VLOOKUP($E211&amp;$D$118&amp;$D$119,'CCG data'!$A:$AD,'CCG data'!T$3,FALSE))</f>
        <v>5.2491108104370294</v>
      </c>
      <c r="K211" s="395"/>
      <c r="L211" s="395">
        <f>IF(OR(ISERROR(VLOOKUP($E211&amp;$D$118&amp;$D$119,'CCG data'!$A:$AD,'CCG data'!U$3,FALSE)),ISBLANK(VLOOKUP($E211&amp;$D$118&amp;$D$119,'CCG data'!$A:$AD,'CCG data'!U$3,FALSE))),"",VLOOKUP($E211&amp;$D$118&amp;$D$119,'CCG data'!$A:$AD,'CCG data'!U$3,FALSE))</f>
        <v>5.9555832299523024</v>
      </c>
      <c r="M211" s="396"/>
      <c r="N211" s="367">
        <f>IF(OR(ISERROR(VLOOKUP($E211&amp;$D$118&amp;$D$119,'CCG data'!$A:$AD,'CCG data'!G$3,FALSE)),ISBLANK(VLOOKUP($E211&amp;$D$118&amp;$D$119,'CCG data'!$A:$AD,'CCG data'!G$3,FALSE))),"",VLOOKUP($E211&amp;$D$118&amp;$D$119,'CCG data'!$A:$AD,'CCG data'!G$3,FALSE))</f>
        <v>1993</v>
      </c>
      <c r="P211" s="404">
        <f>IF(OR(ISERROR(VLOOKUP($E211&amp;$D$118&amp;$D$119,'CCG data'!$A:$AD,'CCG data'!B$3,FALSE)),ISBLANK(VLOOKUP($E211&amp;$D$118&amp;$D$119,'CCG data'!$A:$AD,'CCG data'!B$3,FALSE))),"",VLOOKUP($E211&amp;$D$118&amp;$D$119,'CCG data'!$A:$AD,'CCG data'!B$3,FALSE))</f>
        <v>0.31560461615654789</v>
      </c>
      <c r="Q211" s="267"/>
      <c r="R211" s="267">
        <f>IF(OR(ISERROR(VLOOKUP($E211&amp;$D$118&amp;$D$119,'CCG data'!$A:$AD,'CCG data'!C$3,FALSE)),ISBLANK(VLOOKUP($E211&amp;$D$118&amp;$D$119,'CCG data'!$A:$AD,'CCG data'!C$3,FALSE))),"",VLOOKUP($E211&amp;$D$118&amp;$D$119,'CCG data'!$A:$AD,'CCG data'!C$3,FALSE))</f>
        <v>0.61013547415955849</v>
      </c>
      <c r="S211" s="267"/>
      <c r="T211" s="267">
        <f>IF(OR(ISERROR(VLOOKUP($E211&amp;$D$118&amp;$D$119,'CCG data'!$A:$AD,'CCG data'!D$3,FALSE)),ISBLANK(VLOOKUP($E211&amp;$D$118&amp;$D$119,'CCG data'!$A:$AD,'CCG data'!D$3,FALSE))),"",VLOOKUP($E211&amp;$D$118&amp;$D$119,'CCG data'!$A:$AD,'CCG data'!D$3,FALSE))</f>
        <v>3.5624686402408429E-2</v>
      </c>
      <c r="U211" s="267"/>
      <c r="V211" s="267">
        <f>IF(OR(ISERROR(VLOOKUP($E211&amp;$D$118&amp;$D$119,'CCG data'!$A:$AD,'CCG data'!E$3,FALSE)),ISBLANK(VLOOKUP($E211&amp;$D$118&amp;$D$119,'CCG data'!$A:$AD,'CCG data'!E$3,FALSE))),"",VLOOKUP($E211&amp;$D$118&amp;$D$119,'CCG data'!$A:$AD,'CCG data'!E$3,FALSE))</f>
        <v>3.86352232814852E-2</v>
      </c>
      <c r="W211" s="405"/>
      <c r="Y211" s="165">
        <f>IFERROR(VLOOKUP($E211&amp;$D$119, Outliers!$A$4:$P$214,2,FALSE),"0")</f>
        <v>0</v>
      </c>
      <c r="Z211" s="165">
        <f>IFERROR(VLOOKUP($E211&amp;$D$119, Outliers!$A$4:$P$214,3,FALSE),"0")</f>
        <v>0</v>
      </c>
      <c r="AA211" s="165">
        <f>IFERROR(VLOOKUP($E211&amp;$D$119, Outliers!$A$4:$P$214,4,FALSE),"0")</f>
        <v>0</v>
      </c>
      <c r="AB211" s="165">
        <f>IFERROR(VLOOKUP($E211&amp;$D$119, Outliers!$A$4:$P$214,5,FALSE),"0")</f>
        <v>1</v>
      </c>
      <c r="AD211" s="78"/>
      <c r="AE211" s="151"/>
      <c r="AF211" s="78"/>
      <c r="AG211" s="78"/>
    </row>
    <row r="212" spans="4:33" ht="15.75" x14ac:dyDescent="0.25">
      <c r="D212" s="319"/>
      <c r="E212" s="103" t="s">
        <v>27</v>
      </c>
      <c r="F212" s="95">
        <f>IF(P211="","",VLOOKUP($E211&amp;$D$118&amp;$D$119,'CCG data'!$A:$AD,'CCG data'!W$3,FALSE))</f>
        <v>44.697713438383801</v>
      </c>
      <c r="G212" s="96">
        <f>IF(P211="","",VLOOKUP($E211&amp;$D$118&amp;$D$119,'CCG data'!$A:$AD,'CCG data'!X$3,FALSE))</f>
        <v>52.27626030865423</v>
      </c>
      <c r="H212" s="96">
        <f>IF(R211="","",VLOOKUP($E211&amp;$D$118&amp;$D$119,'CCG data'!$A:$AD,'CCG data'!Y$3,FALSE))</f>
        <v>87.984509152413196</v>
      </c>
      <c r="I212" s="96">
        <f>IF(R211="","",VLOOKUP($E211&amp;$D$118&amp;$D$119,'CCG data'!$A:$AD,'CCG data'!Z$3,FALSE))</f>
        <v>98.464204953491205</v>
      </c>
      <c r="J212" s="96">
        <f>IF(T211="","",VLOOKUP($E211&amp;$D$118&amp;$D$119,'CCG data'!$A:$AD,'CCG data'!AA$3,FALSE))</f>
        <v>4.0281193178328962</v>
      </c>
      <c r="K212" s="96">
        <f>IF(T211="","",VLOOKUP($E211&amp;$D$118&amp;$D$119,'CCG data'!$A:$AD,'CCG data'!AB$3,FALSE))</f>
        <v>6.4701023030411626</v>
      </c>
      <c r="L212" s="96">
        <f>IF(V211="","",VLOOKUP($E211&amp;$D$118&amp;$D$119,'CCG data'!$A:$AD,'CCG data'!AC$3,FALSE))</f>
        <v>4.6253279017964175</v>
      </c>
      <c r="M212" s="96">
        <f>IF(V211="","",VLOOKUP($E211&amp;$D$118&amp;$D$119,'CCG data'!$A:$AD,'CCG data'!AD$3,FALSE))</f>
        <v>7.2858385581081873</v>
      </c>
      <c r="N212" s="368"/>
      <c r="P212" s="152">
        <f>IF(P211="","",VLOOKUP($E211&amp;$D$118&amp;$D$119,'CCG data'!$A:$AD,'CCG data'!I$3,FALSE))</f>
        <v>0.29599999999999999</v>
      </c>
      <c r="Q212" s="15">
        <f>IF(P211="","",VLOOKUP($E211&amp;$D$118&amp;$D$119,'CCG data'!$A:$AD,'CCG data'!J$3,FALSE))</f>
        <v>0.33600000000000002</v>
      </c>
      <c r="R212" s="15">
        <f>IF(R211="","",VLOOKUP($E211&amp;$D$118&amp;$D$119,'CCG data'!$A:$AD,'CCG data'!K$3,FALSE))</f>
        <v>0.58899999999999997</v>
      </c>
      <c r="S212" s="15">
        <f>IF(R211="","",VLOOKUP($E211&amp;$D$118&amp;$D$119,'CCG data'!$A:$AD,'CCG data'!L$3,FALSE))</f>
        <v>0.63100000000000001</v>
      </c>
      <c r="T212" s="15">
        <f>IF(T211="","",VLOOKUP($E211&amp;$D$118&amp;$D$119,'CCG data'!$A:$AD,'CCG data'!M$3,FALSE))</f>
        <v>2.8000000000000001E-2</v>
      </c>
      <c r="U212" s="15">
        <f>IF(T211="","",VLOOKUP($E211&amp;$D$118&amp;$D$119,'CCG data'!$A:$AD,'CCG data'!N$3,FALSE))</f>
        <v>4.4999999999999998E-2</v>
      </c>
      <c r="V212" s="15">
        <f>IF(V211="","",VLOOKUP($E211&amp;$D$118&amp;$D$119,'CCG data'!$A:$AD,'CCG data'!O$3,FALSE))</f>
        <v>3.1E-2</v>
      </c>
      <c r="W212" s="136">
        <f>IF(V211="","",VLOOKUP($E211&amp;$D$118&amp;$D$119,'CCG data'!$A:$AD,'CCG data'!P$3,FALSE))</f>
        <v>4.8000000000000001E-2</v>
      </c>
      <c r="Y212" s="165" t="str">
        <f>IFERROR(VLOOKUP($E212&amp;$D$119, Outliers!$A$4:$P$214,2,FALSE),"0")</f>
        <v>0</v>
      </c>
      <c r="Z212" s="165" t="str">
        <f>IFERROR(VLOOKUP($E212&amp;$D$119, Outliers!$A$4:$P$214,3,FALSE),"0")</f>
        <v>0</v>
      </c>
      <c r="AA212" s="165" t="str">
        <f>IFERROR(VLOOKUP($E212&amp;$D$119, Outliers!$A$4:$P$214,4,FALSE),"0")</f>
        <v>0</v>
      </c>
      <c r="AB212" s="165" t="str">
        <f>IFERROR(VLOOKUP($E212&amp;$D$119, Outliers!$A$4:$P$214,5,FALSE),"0")</f>
        <v>0</v>
      </c>
      <c r="AD212" s="78"/>
      <c r="AE212" s="151"/>
      <c r="AF212" s="78"/>
      <c r="AG212" s="78"/>
    </row>
    <row r="213" spans="4:33" ht="15.75" x14ac:dyDescent="0.25">
      <c r="D213" s="319"/>
      <c r="E213" s="104" t="s">
        <v>180</v>
      </c>
      <c r="F213" s="394">
        <f>IF(OR(ISERROR(VLOOKUP($E213&amp;$D$118&amp;$D$119,'CCG data'!$A:$AD,'CCG data'!R$3,FALSE)),ISBLANK(VLOOKUP($E213&amp;$D$118&amp;$D$119,'CCG data'!$A:$AD,'CCG data'!R$3,FALSE))),"",VLOOKUP($E213&amp;$D$118&amp;$D$119,'CCG data'!$A:$AD,'CCG data'!R$3,FALSE))</f>
        <v>40.628082866569265</v>
      </c>
      <c r="G213" s="395"/>
      <c r="H213" s="395">
        <f>IF(OR(ISERROR(VLOOKUP($E213&amp;$D$118&amp;$D$119,'CCG data'!$A:$AD,'CCG data'!S$3,FALSE)),ISBLANK(VLOOKUP($E213&amp;$D$118&amp;$D$119,'CCG data'!$A:$AD,'CCG data'!S$3,FALSE))),"",VLOOKUP($E213&amp;$D$118&amp;$D$119,'CCG data'!$A:$AD,'CCG data'!S$3,FALSE))</f>
        <v>93.627244867711568</v>
      </c>
      <c r="I213" s="395"/>
      <c r="J213" s="395">
        <f>IF(OR(ISERROR(VLOOKUP($E213&amp;$D$118&amp;$D$119,'CCG data'!$A:$AD,'CCG data'!T$3,FALSE)),ISBLANK(VLOOKUP($E213&amp;$D$118&amp;$D$119,'CCG data'!$A:$AD,'CCG data'!T$3,FALSE))),"",VLOOKUP($E213&amp;$D$118&amp;$D$119,'CCG data'!$A:$AD,'CCG data'!T$3,FALSE))</f>
        <v>9.9795228415301107</v>
      </c>
      <c r="K213" s="395"/>
      <c r="L213" s="395">
        <f>IF(OR(ISERROR(VLOOKUP($E213&amp;$D$118&amp;$D$119,'CCG data'!$A:$AD,'CCG data'!U$3,FALSE)),ISBLANK(VLOOKUP($E213&amp;$D$118&amp;$D$119,'CCG data'!$A:$AD,'CCG data'!U$3,FALSE))),"",VLOOKUP($E213&amp;$D$118&amp;$D$119,'CCG data'!$A:$AD,'CCG data'!U$3,FALSE))</f>
        <v>14.597694121394248</v>
      </c>
      <c r="M213" s="396"/>
      <c r="N213" s="367">
        <f>IF(OR(ISERROR(VLOOKUP($E213&amp;$D$118&amp;$D$119,'CCG data'!$A:$AD,'CCG data'!G$3,FALSE)),ISBLANK(VLOOKUP($E213&amp;$D$118&amp;$D$119,'CCG data'!$A:$AD,'CCG data'!G$3,FALSE))),"",VLOOKUP($E213&amp;$D$118&amp;$D$119,'CCG data'!$A:$AD,'CCG data'!G$3,FALSE))</f>
        <v>1766</v>
      </c>
      <c r="P213" s="404">
        <f>IF(OR(ISERROR(VLOOKUP($E213&amp;$D$118&amp;$D$119,'CCG data'!$A:$AD,'CCG data'!B$3,FALSE)),ISBLANK(VLOOKUP($E213&amp;$D$118&amp;$D$119,'CCG data'!$A:$AD,'CCG data'!B$3,FALSE))),"",VLOOKUP($E213&amp;$D$118&amp;$D$119,'CCG data'!$A:$AD,'CCG data'!B$3,FALSE))</f>
        <v>0.24122310305775765</v>
      </c>
      <c r="Q213" s="267"/>
      <c r="R213" s="267">
        <f>IF(OR(ISERROR(VLOOKUP($E213&amp;$D$118&amp;$D$119,'CCG data'!$A:$AD,'CCG data'!C$3,FALSE)),ISBLANK(VLOOKUP($E213&amp;$D$118&amp;$D$119,'CCG data'!$A:$AD,'CCG data'!C$3,FALSE))),"",VLOOKUP($E213&amp;$D$118&amp;$D$119,'CCG data'!$A:$AD,'CCG data'!C$3,FALSE))</f>
        <v>0.60305775764439407</v>
      </c>
      <c r="S213" s="267"/>
      <c r="T213" s="267">
        <f>IF(OR(ISERROR(VLOOKUP($E213&amp;$D$118&amp;$D$119,'CCG data'!$A:$AD,'CCG data'!D$3,FALSE)),ISBLANK(VLOOKUP($E213&amp;$D$118&amp;$D$119,'CCG data'!$A:$AD,'CCG data'!D$3,FALSE))),"",VLOOKUP($E213&amp;$D$118&amp;$D$119,'CCG data'!$A:$AD,'CCG data'!D$3,FALSE))</f>
        <v>5.8323895809739526E-2</v>
      </c>
      <c r="U213" s="267"/>
      <c r="V213" s="267">
        <f>IF(OR(ISERROR(VLOOKUP($E213&amp;$D$118&amp;$D$119,'CCG data'!$A:$AD,'CCG data'!E$3,FALSE)),ISBLANK(VLOOKUP($E213&amp;$D$118&amp;$D$119,'CCG data'!$A:$AD,'CCG data'!E$3,FALSE))),"",VLOOKUP($E213&amp;$D$118&amp;$D$119,'CCG data'!$A:$AD,'CCG data'!E$3,FALSE))</f>
        <v>9.7395243488108726E-2</v>
      </c>
      <c r="W213" s="405"/>
      <c r="Y213" s="165">
        <f>IFERROR(VLOOKUP($E213&amp;$D$119, Outliers!$A$4:$P$214,2,FALSE),"0")</f>
        <v>1</v>
      </c>
      <c r="Z213" s="165">
        <f>IFERROR(VLOOKUP($E213&amp;$D$119, Outliers!$A$4:$P$214,3,FALSE),"0")</f>
        <v>0</v>
      </c>
      <c r="AA213" s="165">
        <f>IFERROR(VLOOKUP($E213&amp;$D$119, Outliers!$A$4:$P$214,4,FALSE),"0")</f>
        <v>1</v>
      </c>
      <c r="AB213" s="165">
        <f>IFERROR(VLOOKUP($E213&amp;$D$119, Outliers!$A$4:$P$214,5,FALSE),"0")</f>
        <v>1</v>
      </c>
      <c r="AD213" s="78"/>
      <c r="AE213" s="151"/>
      <c r="AF213" s="78"/>
      <c r="AG213" s="78"/>
    </row>
    <row r="214" spans="4:33" ht="15.75" x14ac:dyDescent="0.25">
      <c r="D214" s="319"/>
      <c r="E214" s="103" t="s">
        <v>27</v>
      </c>
      <c r="F214" s="95">
        <f>IF(P213="","",VLOOKUP($E213&amp;$D$118&amp;$D$119,'CCG data'!$A:$AD,'CCG data'!W$3,FALSE))</f>
        <v>36.769946254912142</v>
      </c>
      <c r="G214" s="96">
        <f>IF(P213="","",VLOOKUP($E213&amp;$D$118&amp;$D$119,'CCG data'!$A:$AD,'CCG data'!X$3,FALSE))</f>
        <v>44.486219478226388</v>
      </c>
      <c r="H214" s="96">
        <f>IF(R213="","",VLOOKUP($E213&amp;$D$118&amp;$D$119,'CCG data'!$A:$AD,'CCG data'!Y$3,FALSE))</f>
        <v>88.004045114759748</v>
      </c>
      <c r="I214" s="96">
        <f>IF(R213="","",VLOOKUP($E213&amp;$D$118&amp;$D$119,'CCG data'!$A:$AD,'CCG data'!Z$3,FALSE))</f>
        <v>99.250444620663387</v>
      </c>
      <c r="J214" s="96">
        <f>IF(T213="","",VLOOKUP($E213&amp;$D$118&amp;$D$119,'CCG data'!$A:$AD,'CCG data'!AA$3,FALSE))</f>
        <v>8.0522320981077993</v>
      </c>
      <c r="K214" s="96">
        <f>IF(T213="","",VLOOKUP($E213&amp;$D$118&amp;$D$119,'CCG data'!$A:$AD,'CCG data'!AB$3,FALSE))</f>
        <v>11.906813584952422</v>
      </c>
      <c r="L214" s="96">
        <f>IF(V213="","",VLOOKUP($E213&amp;$D$118&amp;$D$119,'CCG data'!$A:$AD,'CCG data'!AC$3,FALSE))</f>
        <v>12.416089187402264</v>
      </c>
      <c r="M214" s="96">
        <f>IF(V213="","",VLOOKUP($E213&amp;$D$118&amp;$D$119,'CCG data'!$A:$AD,'CCG data'!AD$3,FALSE))</f>
        <v>16.779299055386232</v>
      </c>
      <c r="N214" s="368"/>
      <c r="P214" s="152">
        <f>IF(P213="","",VLOOKUP($E213&amp;$D$118&amp;$D$119,'CCG data'!$A:$AD,'CCG data'!I$3,FALSE))</f>
        <v>0.222</v>
      </c>
      <c r="Q214" s="15">
        <f>IF(P213="","",VLOOKUP($E213&amp;$D$118&amp;$D$119,'CCG data'!$A:$AD,'CCG data'!J$3,FALSE))</f>
        <v>0.26200000000000001</v>
      </c>
      <c r="R214" s="15">
        <f>IF(R213="","",VLOOKUP($E213&amp;$D$118&amp;$D$119,'CCG data'!$A:$AD,'CCG data'!K$3,FALSE))</f>
        <v>0.57999999999999996</v>
      </c>
      <c r="S214" s="15">
        <f>IF(R213="","",VLOOKUP($E213&amp;$D$118&amp;$D$119,'CCG data'!$A:$AD,'CCG data'!L$3,FALSE))</f>
        <v>0.626</v>
      </c>
      <c r="T214" s="15">
        <f>IF(T213="","",VLOOKUP($E213&amp;$D$118&amp;$D$119,'CCG data'!$A:$AD,'CCG data'!M$3,FALSE))</f>
        <v>4.8000000000000001E-2</v>
      </c>
      <c r="U214" s="15">
        <f>IF(T213="","",VLOOKUP($E213&amp;$D$118&amp;$D$119,'CCG data'!$A:$AD,'CCG data'!N$3,FALSE))</f>
        <v>7.0000000000000007E-2</v>
      </c>
      <c r="V214" s="15">
        <f>IF(V213="","",VLOOKUP($E213&amp;$D$118&amp;$D$119,'CCG data'!$A:$AD,'CCG data'!O$3,FALSE))</f>
        <v>8.4000000000000005E-2</v>
      </c>
      <c r="W214" s="136">
        <f>IF(V213="","",VLOOKUP($E213&amp;$D$118&amp;$D$119,'CCG data'!$A:$AD,'CCG data'!P$3,FALSE))</f>
        <v>0.112</v>
      </c>
      <c r="Y214" s="165" t="str">
        <f>IFERROR(VLOOKUP($E214&amp;$D$119, Outliers!$A$4:$P$214,2,FALSE),"0")</f>
        <v>0</v>
      </c>
      <c r="Z214" s="165" t="str">
        <f>IFERROR(VLOOKUP($E214&amp;$D$119, Outliers!$A$4:$P$214,3,FALSE),"0")</f>
        <v>0</v>
      </c>
      <c r="AA214" s="165" t="str">
        <f>IFERROR(VLOOKUP($E214&amp;$D$119, Outliers!$A$4:$P$214,4,FALSE),"0")</f>
        <v>0</v>
      </c>
      <c r="AB214" s="165" t="str">
        <f>IFERROR(VLOOKUP($E214&amp;$D$119, Outliers!$A$4:$P$214,5,FALSE),"0")</f>
        <v>0</v>
      </c>
      <c r="AD214" s="78"/>
      <c r="AE214" s="151"/>
      <c r="AF214" s="78"/>
      <c r="AG214" s="78"/>
    </row>
    <row r="215" spans="4:33" ht="15.75" x14ac:dyDescent="0.25">
      <c r="D215" s="319"/>
      <c r="E215" s="104" t="s">
        <v>402</v>
      </c>
      <c r="F215" s="394">
        <f>IF(OR(ISERROR(VLOOKUP($E215&amp;$D$118&amp;$D$119,'CCG data'!$A:$AD,'CCG data'!R$3,FALSE)),ISBLANK(VLOOKUP($E215&amp;$D$118&amp;$D$119,'CCG data'!$A:$AD,'CCG data'!R$3,FALSE))),"",VLOOKUP($E215&amp;$D$118&amp;$D$119,'CCG data'!$A:$AD,'CCG data'!R$3,FALSE))</f>
        <v>49.242086941705097</v>
      </c>
      <c r="G215" s="395"/>
      <c r="H215" s="395">
        <f>IF(OR(ISERROR(VLOOKUP($E215&amp;$D$118&amp;$D$119,'CCG data'!$A:$AD,'CCG data'!S$3,FALSE)),ISBLANK(VLOOKUP($E215&amp;$D$118&amp;$D$119,'CCG data'!$A:$AD,'CCG data'!S$3,FALSE))),"",VLOOKUP($E215&amp;$D$118&amp;$D$119,'CCG data'!$A:$AD,'CCG data'!S$3,FALSE))</f>
        <v>98.549640903661327</v>
      </c>
      <c r="I215" s="395"/>
      <c r="J215" s="395">
        <f>IF(OR(ISERROR(VLOOKUP($E215&amp;$D$118&amp;$D$119,'CCG data'!$A:$AD,'CCG data'!T$3,FALSE)),ISBLANK(VLOOKUP($E215&amp;$D$118&amp;$D$119,'CCG data'!$A:$AD,'CCG data'!T$3,FALSE))),"",VLOOKUP($E215&amp;$D$118&amp;$D$119,'CCG data'!$A:$AD,'CCG data'!T$3,FALSE))</f>
        <v>5.1551934790251153</v>
      </c>
      <c r="K215" s="395"/>
      <c r="L215" s="395">
        <f>IF(OR(ISERROR(VLOOKUP($E215&amp;$D$118&amp;$D$119,'CCG data'!$A:$AD,'CCG data'!U$3,FALSE)),ISBLANK(VLOOKUP($E215&amp;$D$118&amp;$D$119,'CCG data'!$A:$AD,'CCG data'!U$3,FALSE))),"",VLOOKUP($E215&amp;$D$118&amp;$D$119,'CCG data'!$A:$AD,'CCG data'!U$3,FALSE))</f>
        <v>17.352146395285988</v>
      </c>
      <c r="M215" s="396"/>
      <c r="N215" s="367">
        <f>IF(OR(ISERROR(VLOOKUP($E215&amp;$D$118&amp;$D$119,'CCG data'!$A:$AD,'CCG data'!G$3,FALSE)),ISBLANK(VLOOKUP($E215&amp;$D$118&amp;$D$119,'CCG data'!$A:$AD,'CCG data'!G$3,FALSE))),"",VLOOKUP($E215&amp;$D$118&amp;$D$119,'CCG data'!$A:$AD,'CCG data'!G$3,FALSE))</f>
        <v>3850</v>
      </c>
      <c r="P215" s="404">
        <f>IF(OR(ISERROR(VLOOKUP($E215&amp;$D$118&amp;$D$119,'CCG data'!$A:$AD,'CCG data'!B$3,FALSE)),ISBLANK(VLOOKUP($E215&amp;$D$118&amp;$D$119,'CCG data'!$A:$AD,'CCG data'!B$3,FALSE))),"",VLOOKUP($E215&amp;$D$118&amp;$D$119,'CCG data'!$A:$AD,'CCG data'!B$3,FALSE))</f>
        <v>0.27012987012987011</v>
      </c>
      <c r="Q215" s="267"/>
      <c r="R215" s="267">
        <f>IF(OR(ISERROR(VLOOKUP($E215&amp;$D$118&amp;$D$119,'CCG data'!$A:$AD,'CCG data'!C$3,FALSE)),ISBLANK(VLOOKUP($E215&amp;$D$118&amp;$D$119,'CCG data'!$A:$AD,'CCG data'!C$3,FALSE))),"",VLOOKUP($E215&amp;$D$118&amp;$D$119,'CCG data'!$A:$AD,'CCG data'!C$3,FALSE))</f>
        <v>0.59480519480519478</v>
      </c>
      <c r="S215" s="267"/>
      <c r="T215" s="267">
        <f>IF(OR(ISERROR(VLOOKUP($E215&amp;$D$118&amp;$D$119,'CCG data'!$A:$AD,'CCG data'!D$3,FALSE)),ISBLANK(VLOOKUP($E215&amp;$D$118&amp;$D$119,'CCG data'!$A:$AD,'CCG data'!D$3,FALSE))),"",VLOOKUP($E215&amp;$D$118&amp;$D$119,'CCG data'!$A:$AD,'CCG data'!D$3,FALSE))</f>
        <v>3.1428571428571431E-2</v>
      </c>
      <c r="U215" s="267"/>
      <c r="V215" s="267">
        <f>IF(OR(ISERROR(VLOOKUP($E215&amp;$D$118&amp;$D$119,'CCG data'!$A:$AD,'CCG data'!E$3,FALSE)),ISBLANK(VLOOKUP($E215&amp;$D$118&amp;$D$119,'CCG data'!$A:$AD,'CCG data'!E$3,FALSE))),"",VLOOKUP($E215&amp;$D$118&amp;$D$119,'CCG data'!$A:$AD,'CCG data'!E$3,FALSE))</f>
        <v>0.10363636363636364</v>
      </c>
      <c r="W215" s="405"/>
      <c r="Y215" s="165">
        <f>IFERROR(VLOOKUP($E215&amp;$D$119, Outliers!$A$4:$P$214,2,FALSE),"0")</f>
        <v>0</v>
      </c>
      <c r="Z215" s="165">
        <f>IFERROR(VLOOKUP($E215&amp;$D$119, Outliers!$A$4:$P$214,3,FALSE),"0")</f>
        <v>0</v>
      </c>
      <c r="AA215" s="165">
        <f>IFERROR(VLOOKUP($E215&amp;$D$119, Outliers!$A$4:$P$214,4,FALSE),"0")</f>
        <v>0</v>
      </c>
      <c r="AB215" s="165">
        <f>IFERROR(VLOOKUP($E215&amp;$D$119, Outliers!$A$4:$P$214,5,FALSE),"0")</f>
        <v>1</v>
      </c>
      <c r="AD215" s="78"/>
      <c r="AE215" s="151"/>
      <c r="AF215" s="78"/>
      <c r="AG215" s="78"/>
    </row>
    <row r="216" spans="4:33" ht="15.75" x14ac:dyDescent="0.25">
      <c r="D216" s="319"/>
      <c r="E216" s="103" t="s">
        <v>27</v>
      </c>
      <c r="F216" s="95">
        <f>IF(P215="","",VLOOKUP($E215&amp;$D$118&amp;$D$119,'CCG data'!$A:$AD,'CCG data'!W$3,FALSE))</f>
        <v>46.249299641332868</v>
      </c>
      <c r="G216" s="96">
        <f>IF(P215="","",VLOOKUP($E215&amp;$D$118&amp;$D$119,'CCG data'!$A:$AD,'CCG data'!X$3,FALSE))</f>
        <v>52.234874242077325</v>
      </c>
      <c r="H216" s="96">
        <f>IF(R215="","",VLOOKUP($E215&amp;$D$118&amp;$D$119,'CCG data'!$A:$AD,'CCG data'!Y$3,FALSE))</f>
        <v>94.513248535866225</v>
      </c>
      <c r="I216" s="96">
        <f>IF(R215="","",VLOOKUP($E215&amp;$D$118&amp;$D$119,'CCG data'!$A:$AD,'CCG data'!Z$3,FALSE))</f>
        <v>102.58603327145643</v>
      </c>
      <c r="J216" s="96">
        <f>IF(T215="","",VLOOKUP($E215&amp;$D$118&amp;$D$119,'CCG data'!$A:$AD,'CCG data'!AA$3,FALSE))</f>
        <v>4.2366317318533673</v>
      </c>
      <c r="K216" s="96">
        <f>IF(T215="","",VLOOKUP($E215&amp;$D$118&amp;$D$119,'CCG data'!$A:$AD,'CCG data'!AB$3,FALSE))</f>
        <v>6.0737552261968633</v>
      </c>
      <c r="L216" s="96">
        <f>IF(V215="","",VLOOKUP($E215&amp;$D$118&amp;$D$119,'CCG data'!$A:$AD,'CCG data'!AC$3,FALSE))</f>
        <v>15.649506416721936</v>
      </c>
      <c r="M216" s="96">
        <f>IF(V215="","",VLOOKUP($E215&amp;$D$118&amp;$D$119,'CCG data'!$A:$AD,'CCG data'!AD$3,FALSE))</f>
        <v>19.054786373850039</v>
      </c>
      <c r="N216" s="368"/>
      <c r="P216" s="152">
        <f>IF(P215="","",VLOOKUP($E215&amp;$D$118&amp;$D$119,'CCG data'!$A:$AD,'CCG data'!I$3,FALSE))</f>
        <v>0.25600000000000001</v>
      </c>
      <c r="Q216" s="15">
        <f>IF(P215="","",VLOOKUP($E215&amp;$D$118&amp;$D$119,'CCG data'!$A:$AD,'CCG data'!J$3,FALSE))</f>
        <v>0.28399999999999997</v>
      </c>
      <c r="R216" s="15">
        <f>IF(R215="","",VLOOKUP($E215&amp;$D$118&amp;$D$119,'CCG data'!$A:$AD,'CCG data'!K$3,FALSE))</f>
        <v>0.57899999999999996</v>
      </c>
      <c r="S216" s="15">
        <f>IF(R215="","",VLOOKUP($E215&amp;$D$118&amp;$D$119,'CCG data'!$A:$AD,'CCG data'!L$3,FALSE))</f>
        <v>0.61</v>
      </c>
      <c r="T216" s="15">
        <f>IF(T215="","",VLOOKUP($E215&amp;$D$118&amp;$D$119,'CCG data'!$A:$AD,'CCG data'!M$3,FALSE))</f>
        <v>2.5999999999999999E-2</v>
      </c>
      <c r="U216" s="15">
        <f>IF(T215="","",VLOOKUP($E215&amp;$D$118&amp;$D$119,'CCG data'!$A:$AD,'CCG data'!N$3,FALSE))</f>
        <v>3.6999999999999998E-2</v>
      </c>
      <c r="V216" s="15">
        <f>IF(V215="","",VLOOKUP($E215&amp;$D$118&amp;$D$119,'CCG data'!$A:$AD,'CCG data'!O$3,FALSE))</f>
        <v>9.4E-2</v>
      </c>
      <c r="W216" s="136">
        <f>IF(V215="","",VLOOKUP($E215&amp;$D$118&amp;$D$119,'CCG data'!$A:$AD,'CCG data'!P$3,FALSE))</f>
        <v>0.114</v>
      </c>
      <c r="Y216" s="165" t="str">
        <f>IFERROR(VLOOKUP($E216&amp;$D$119, Outliers!$A$4:$P$214,2,FALSE),"0")</f>
        <v>0</v>
      </c>
      <c r="Z216" s="165" t="str">
        <f>IFERROR(VLOOKUP($E216&amp;$D$119, Outliers!$A$4:$P$214,3,FALSE),"0")</f>
        <v>0</v>
      </c>
      <c r="AA216" s="165" t="str">
        <f>IFERROR(VLOOKUP($E216&amp;$D$119, Outliers!$A$4:$P$214,4,FALSE),"0")</f>
        <v>0</v>
      </c>
      <c r="AB216" s="165" t="str">
        <f>IFERROR(VLOOKUP($E216&amp;$D$119, Outliers!$A$4:$P$214,5,FALSE),"0")</f>
        <v>0</v>
      </c>
      <c r="AD216" s="78"/>
      <c r="AE216" s="151"/>
      <c r="AF216" s="78"/>
      <c r="AG216" s="78"/>
    </row>
    <row r="217" spans="4:33" ht="15.75" x14ac:dyDescent="0.25">
      <c r="D217" s="319"/>
      <c r="E217" s="104" t="s">
        <v>181</v>
      </c>
      <c r="F217" s="394">
        <f>IF(OR(ISERROR(VLOOKUP($E217&amp;$D$118&amp;$D$119,'CCG data'!$A:$AD,'CCG data'!R$3,FALSE)),ISBLANK(VLOOKUP($E217&amp;$D$118&amp;$D$119,'CCG data'!$A:$AD,'CCG data'!R$3,FALSE))),"",VLOOKUP($E217&amp;$D$118&amp;$D$119,'CCG data'!$A:$AD,'CCG data'!R$3,FALSE))</f>
        <v>47.493631255658421</v>
      </c>
      <c r="G217" s="395"/>
      <c r="H217" s="395">
        <f>IF(OR(ISERROR(VLOOKUP($E217&amp;$D$118&amp;$D$119,'CCG data'!$A:$AD,'CCG data'!S$3,FALSE)),ISBLANK(VLOOKUP($E217&amp;$D$118&amp;$D$119,'CCG data'!$A:$AD,'CCG data'!S$3,FALSE))),"",VLOOKUP($E217&amp;$D$118&amp;$D$119,'CCG data'!$A:$AD,'CCG data'!S$3,FALSE))</f>
        <v>93.494820696088112</v>
      </c>
      <c r="I217" s="395"/>
      <c r="J217" s="395">
        <f>IF(OR(ISERROR(VLOOKUP($E217&amp;$D$118&amp;$D$119,'CCG data'!$A:$AD,'CCG data'!T$3,FALSE)),ISBLANK(VLOOKUP($E217&amp;$D$118&amp;$D$119,'CCG data'!$A:$AD,'CCG data'!T$3,FALSE))),"",VLOOKUP($E217&amp;$D$118&amp;$D$119,'CCG data'!$A:$AD,'CCG data'!T$3,FALSE))</f>
        <v>7.5936577282842928</v>
      </c>
      <c r="K217" s="395"/>
      <c r="L217" s="395">
        <f>IF(OR(ISERROR(VLOOKUP($E217&amp;$D$118&amp;$D$119,'CCG data'!$A:$AD,'CCG data'!U$3,FALSE)),ISBLANK(VLOOKUP($E217&amp;$D$118&amp;$D$119,'CCG data'!$A:$AD,'CCG data'!U$3,FALSE))),"",VLOOKUP($E217&amp;$D$118&amp;$D$119,'CCG data'!$A:$AD,'CCG data'!U$3,FALSE))</f>
        <v>9.0790862067495084</v>
      </c>
      <c r="M217" s="396"/>
      <c r="N217" s="367">
        <f>IF(OR(ISERROR(VLOOKUP($E217&amp;$D$118&amp;$D$119,'CCG data'!$A:$AD,'CCG data'!G$3,FALSE)),ISBLANK(VLOOKUP($E217&amp;$D$118&amp;$D$119,'CCG data'!$A:$AD,'CCG data'!G$3,FALSE))),"",VLOOKUP($E217&amp;$D$118&amp;$D$119,'CCG data'!$A:$AD,'CCG data'!G$3,FALSE))</f>
        <v>2581</v>
      </c>
      <c r="P217" s="404">
        <f>IF(OR(ISERROR(VLOOKUP($E217&amp;$D$118&amp;$D$119,'CCG data'!$A:$AD,'CCG data'!B$3,FALSE)),ISBLANK(VLOOKUP($E217&amp;$D$118&amp;$D$119,'CCG data'!$A:$AD,'CCG data'!B$3,FALSE))),"",VLOOKUP($E217&amp;$D$118&amp;$D$119,'CCG data'!$A:$AD,'CCG data'!B$3,FALSE))</f>
        <v>0.29794653235180163</v>
      </c>
      <c r="Q217" s="267"/>
      <c r="R217" s="267">
        <f>IF(OR(ISERROR(VLOOKUP($E217&amp;$D$118&amp;$D$119,'CCG data'!$A:$AD,'CCG data'!C$3,FALSE)),ISBLANK(VLOOKUP($E217&amp;$D$118&amp;$D$119,'CCG data'!$A:$AD,'CCG data'!C$3,FALSE))),"",VLOOKUP($E217&amp;$D$118&amp;$D$119,'CCG data'!$A:$AD,'CCG data'!C$3,FALSE))</f>
        <v>0.59473072452537779</v>
      </c>
      <c r="S217" s="267"/>
      <c r="T217" s="267">
        <f>IF(OR(ISERROR(VLOOKUP($E217&amp;$D$118&amp;$D$119,'CCG data'!$A:$AD,'CCG data'!D$3,FALSE)),ISBLANK(VLOOKUP($E217&amp;$D$118&amp;$D$119,'CCG data'!$A:$AD,'CCG data'!D$3,FALSE))),"",VLOOKUP($E217&amp;$D$118&amp;$D$119,'CCG data'!$A:$AD,'CCG data'!D$3,FALSE))</f>
        <v>4.9593180937621079E-2</v>
      </c>
      <c r="U217" s="267"/>
      <c r="V217" s="267">
        <f>IF(OR(ISERROR(VLOOKUP($E217&amp;$D$118&amp;$D$119,'CCG data'!$A:$AD,'CCG data'!E$3,FALSE)),ISBLANK(VLOOKUP($E217&amp;$D$118&amp;$D$119,'CCG data'!$A:$AD,'CCG data'!E$3,FALSE))),"",VLOOKUP($E217&amp;$D$118&amp;$D$119,'CCG data'!$A:$AD,'CCG data'!E$3,FALSE))</f>
        <v>5.7729562185199534E-2</v>
      </c>
      <c r="W217" s="405"/>
      <c r="Y217" s="165">
        <f>IFERROR(VLOOKUP($E217&amp;$D$119, Outliers!$A$4:$P$214,2,FALSE),"0")</f>
        <v>0</v>
      </c>
      <c r="Z217" s="165">
        <f>IFERROR(VLOOKUP($E217&amp;$D$119, Outliers!$A$4:$P$214,3,FALSE),"0")</f>
        <v>0</v>
      </c>
      <c r="AA217" s="165">
        <f>IFERROR(VLOOKUP($E217&amp;$D$119, Outliers!$A$4:$P$214,4,FALSE),"0")</f>
        <v>0</v>
      </c>
      <c r="AB217" s="165">
        <f>IFERROR(VLOOKUP($E217&amp;$D$119, Outliers!$A$4:$P$214,5,FALSE),"0")</f>
        <v>0</v>
      </c>
      <c r="AD217" s="78"/>
      <c r="AE217" s="151"/>
      <c r="AF217" s="78"/>
      <c r="AG217" s="78"/>
    </row>
    <row r="218" spans="4:33" ht="15.75" x14ac:dyDescent="0.25">
      <c r="D218" s="319"/>
      <c r="E218" s="103" t="s">
        <v>27</v>
      </c>
      <c r="F218" s="95">
        <f>IF(P217="","",VLOOKUP($E217&amp;$D$118&amp;$D$119,'CCG data'!$A:$AD,'CCG data'!W$3,FALSE))</f>
        <v>44.136809528724463</v>
      </c>
      <c r="G218" s="96">
        <f>IF(P217="","",VLOOKUP($E217&amp;$D$118&amp;$D$119,'CCG data'!$A:$AD,'CCG data'!X$3,FALSE))</f>
        <v>50.85045298259238</v>
      </c>
      <c r="H218" s="96">
        <f>IF(R217="","",VLOOKUP($E217&amp;$D$118&amp;$D$119,'CCG data'!$A:$AD,'CCG data'!Y$3,FALSE))</f>
        <v>88.817583072149986</v>
      </c>
      <c r="I218" s="96">
        <f>IF(R217="","",VLOOKUP($E217&amp;$D$118&amp;$D$119,'CCG data'!$A:$AD,'CCG data'!Z$3,FALSE))</f>
        <v>98.172058320026238</v>
      </c>
      <c r="J218" s="96">
        <f>IF(T217="","",VLOOKUP($E217&amp;$D$118&amp;$D$119,'CCG data'!$A:$AD,'CCG data'!AA$3,FALSE))</f>
        <v>6.2781236442328261</v>
      </c>
      <c r="K218" s="96">
        <f>IF(T217="","",VLOOKUP($E217&amp;$D$118&amp;$D$119,'CCG data'!$A:$AD,'CCG data'!AB$3,FALSE))</f>
        <v>8.9091918123357594</v>
      </c>
      <c r="L218" s="96">
        <f>IF(V217="","",VLOOKUP($E217&amp;$D$118&amp;$D$119,'CCG data'!$A:$AD,'CCG data'!AC$3,FALSE))</f>
        <v>7.6212622697256958</v>
      </c>
      <c r="M218" s="96">
        <f>IF(V217="","",VLOOKUP($E217&amp;$D$118&amp;$D$119,'CCG data'!$A:$AD,'CCG data'!AD$3,FALSE))</f>
        <v>10.536910143773321</v>
      </c>
      <c r="N218" s="368"/>
      <c r="P218" s="152">
        <f>IF(P217="","",VLOOKUP($E217&amp;$D$118&amp;$D$119,'CCG data'!$A:$AD,'CCG data'!I$3,FALSE))</f>
        <v>0.28100000000000003</v>
      </c>
      <c r="Q218" s="15">
        <f>IF(P217="","",VLOOKUP($E217&amp;$D$118&amp;$D$119,'CCG data'!$A:$AD,'CCG data'!J$3,FALSE))</f>
        <v>0.316</v>
      </c>
      <c r="R218" s="15">
        <f>IF(R217="","",VLOOKUP($E217&amp;$D$118&amp;$D$119,'CCG data'!$A:$AD,'CCG data'!K$3,FALSE))</f>
        <v>0.57599999999999996</v>
      </c>
      <c r="S218" s="15">
        <f>IF(R217="","",VLOOKUP($E217&amp;$D$118&amp;$D$119,'CCG data'!$A:$AD,'CCG data'!L$3,FALSE))</f>
        <v>0.61399999999999999</v>
      </c>
      <c r="T218" s="15">
        <f>IF(T217="","",VLOOKUP($E217&amp;$D$118&amp;$D$119,'CCG data'!$A:$AD,'CCG data'!M$3,FALSE))</f>
        <v>4.2000000000000003E-2</v>
      </c>
      <c r="U218" s="15">
        <f>IF(T217="","",VLOOKUP($E217&amp;$D$118&amp;$D$119,'CCG data'!$A:$AD,'CCG data'!N$3,FALSE))</f>
        <v>5.8999999999999997E-2</v>
      </c>
      <c r="V218" s="15">
        <f>IF(V217="","",VLOOKUP($E217&amp;$D$118&amp;$D$119,'CCG data'!$A:$AD,'CCG data'!O$3,FALSE))</f>
        <v>4.9000000000000002E-2</v>
      </c>
      <c r="W218" s="136">
        <f>IF(V217="","",VLOOKUP($E217&amp;$D$118&amp;$D$119,'CCG data'!$A:$AD,'CCG data'!P$3,FALSE))</f>
        <v>6.7000000000000004E-2</v>
      </c>
      <c r="Y218" s="165" t="str">
        <f>IFERROR(VLOOKUP($E218&amp;$D$119, Outliers!$A$4:$P$214,2,FALSE),"0")</f>
        <v>0</v>
      </c>
      <c r="Z218" s="165" t="str">
        <f>IFERROR(VLOOKUP($E218&amp;$D$119, Outliers!$A$4:$P$214,3,FALSE),"0")</f>
        <v>0</v>
      </c>
      <c r="AA218" s="165" t="str">
        <f>IFERROR(VLOOKUP($E218&amp;$D$119, Outliers!$A$4:$P$214,4,FALSE),"0")</f>
        <v>0</v>
      </c>
      <c r="AB218" s="165" t="str">
        <f>IFERROR(VLOOKUP($E218&amp;$D$119, Outliers!$A$4:$P$214,5,FALSE),"0")</f>
        <v>0</v>
      </c>
      <c r="AD218" s="78"/>
      <c r="AE218" s="151"/>
      <c r="AF218" s="78"/>
      <c r="AG218" s="78"/>
    </row>
    <row r="219" spans="4:33" ht="15.75" x14ac:dyDescent="0.25">
      <c r="D219" s="319"/>
      <c r="E219" s="104" t="s">
        <v>403</v>
      </c>
      <c r="F219" s="394">
        <f>IF(OR(ISERROR(VLOOKUP($E219&amp;$D$118&amp;$D$119,'CCG data'!$A:$AD,'CCG data'!R$3,FALSE)),ISBLANK(VLOOKUP($E219&amp;$D$118&amp;$D$119,'CCG data'!$A:$AD,'CCG data'!R$3,FALSE))),"",VLOOKUP($E219&amp;$D$118&amp;$D$119,'CCG data'!$A:$AD,'CCG data'!R$3,FALSE))</f>
        <v>65.045944564691069</v>
      </c>
      <c r="G219" s="395"/>
      <c r="H219" s="395">
        <f>IF(OR(ISERROR(VLOOKUP($E219&amp;$D$118&amp;$D$119,'CCG data'!$A:$AD,'CCG data'!S$3,FALSE)),ISBLANK(VLOOKUP($E219&amp;$D$118&amp;$D$119,'CCG data'!$A:$AD,'CCG data'!S$3,FALSE))),"",VLOOKUP($E219&amp;$D$118&amp;$D$119,'CCG data'!$A:$AD,'CCG data'!S$3,FALSE))</f>
        <v>101.00770291244665</v>
      </c>
      <c r="I219" s="395"/>
      <c r="J219" s="395">
        <f>IF(OR(ISERROR(VLOOKUP($E219&amp;$D$118&amp;$D$119,'CCG data'!$A:$AD,'CCG data'!T$3,FALSE)),ISBLANK(VLOOKUP($E219&amp;$D$118&amp;$D$119,'CCG data'!$A:$AD,'CCG data'!T$3,FALSE))),"",VLOOKUP($E219&amp;$D$118&amp;$D$119,'CCG data'!$A:$AD,'CCG data'!T$3,FALSE))</f>
        <v>4.1500553678081022</v>
      </c>
      <c r="K219" s="395"/>
      <c r="L219" s="395">
        <f>IF(OR(ISERROR(VLOOKUP($E219&amp;$D$118&amp;$D$119,'CCG data'!$A:$AD,'CCG data'!U$3,FALSE)),ISBLANK(VLOOKUP($E219&amp;$D$118&amp;$D$119,'CCG data'!$A:$AD,'CCG data'!U$3,FALSE))),"",VLOOKUP($E219&amp;$D$118&amp;$D$119,'CCG data'!$A:$AD,'CCG data'!U$3,FALSE))</f>
        <v>9.9324944262955075</v>
      </c>
      <c r="M219" s="396"/>
      <c r="N219" s="367">
        <f>IF(OR(ISERROR(VLOOKUP($E219&amp;$D$118&amp;$D$119,'CCG data'!$A:$AD,'CCG data'!G$3,FALSE)),ISBLANK(VLOOKUP($E219&amp;$D$118&amp;$D$119,'CCG data'!$A:$AD,'CCG data'!G$3,FALSE))),"",VLOOKUP($E219&amp;$D$118&amp;$D$119,'CCG data'!$A:$AD,'CCG data'!G$3,FALSE))</f>
        <v>2696</v>
      </c>
      <c r="P219" s="404">
        <f>IF(OR(ISERROR(VLOOKUP($E219&amp;$D$118&amp;$D$119,'CCG data'!$A:$AD,'CCG data'!B$3,FALSE)),ISBLANK(VLOOKUP($E219&amp;$D$118&amp;$D$119,'CCG data'!$A:$AD,'CCG data'!B$3,FALSE))),"",VLOOKUP($E219&amp;$D$118&amp;$D$119,'CCG data'!$A:$AD,'CCG data'!B$3,FALSE))</f>
        <v>0.35051928783382791</v>
      </c>
      <c r="Q219" s="267"/>
      <c r="R219" s="267">
        <f>IF(OR(ISERROR(VLOOKUP($E219&amp;$D$118&amp;$D$119,'CCG data'!$A:$AD,'CCG data'!C$3,FALSE)),ISBLANK(VLOOKUP($E219&amp;$D$118&amp;$D$119,'CCG data'!$A:$AD,'CCG data'!C$3,FALSE))),"",VLOOKUP($E219&amp;$D$118&amp;$D$119,'CCG data'!$A:$AD,'CCG data'!C$3,FALSE))</f>
        <v>0.56973293768545996</v>
      </c>
      <c r="S219" s="267"/>
      <c r="T219" s="267">
        <f>IF(OR(ISERROR(VLOOKUP($E219&amp;$D$118&amp;$D$119,'CCG data'!$A:$AD,'CCG data'!D$3,FALSE)),ISBLANK(VLOOKUP($E219&amp;$D$118&amp;$D$119,'CCG data'!$A:$AD,'CCG data'!D$3,FALSE))),"",VLOOKUP($E219&amp;$D$118&amp;$D$119,'CCG data'!$A:$AD,'CCG data'!D$3,FALSE))</f>
        <v>2.4480712166172106E-2</v>
      </c>
      <c r="U219" s="267"/>
      <c r="V219" s="267">
        <f>IF(OR(ISERROR(VLOOKUP($E219&amp;$D$118&amp;$D$119,'CCG data'!$A:$AD,'CCG data'!E$3,FALSE)),ISBLANK(VLOOKUP($E219&amp;$D$118&amp;$D$119,'CCG data'!$A:$AD,'CCG data'!E$3,FALSE))),"",VLOOKUP($E219&amp;$D$118&amp;$D$119,'CCG data'!$A:$AD,'CCG data'!E$3,FALSE))</f>
        <v>5.5267062314540059E-2</v>
      </c>
      <c r="W219" s="405"/>
      <c r="Y219" s="165">
        <f>IFERROR(VLOOKUP($E219&amp;$D$119, Outliers!$A$4:$P$214,2,FALSE),"0")</f>
        <v>1</v>
      </c>
      <c r="Z219" s="165">
        <f>IFERROR(VLOOKUP($E219&amp;$D$119, Outliers!$A$4:$P$214,3,FALSE),"0")</f>
        <v>0</v>
      </c>
      <c r="AA219" s="165">
        <f>IFERROR(VLOOKUP($E219&amp;$D$119, Outliers!$A$4:$P$214,4,FALSE),"0")</f>
        <v>1</v>
      </c>
      <c r="AB219" s="165">
        <f>IFERROR(VLOOKUP($E219&amp;$D$119, Outliers!$A$4:$P$214,5,FALSE),"0")</f>
        <v>0</v>
      </c>
      <c r="AD219" s="78"/>
      <c r="AE219" s="151"/>
      <c r="AF219" s="78"/>
      <c r="AG219" s="78"/>
    </row>
    <row r="220" spans="4:33" ht="15.75" x14ac:dyDescent="0.25">
      <c r="D220" s="319"/>
      <c r="E220" s="103" t="s">
        <v>27</v>
      </c>
      <c r="F220" s="95">
        <f>IF(P219="","",VLOOKUP($E219&amp;$D$118&amp;$D$119,'CCG data'!$A:$AD,'CCG data'!W$3,FALSE))</f>
        <v>60.898692884372771</v>
      </c>
      <c r="G220" s="96">
        <f>IF(P219="","",VLOOKUP($E219&amp;$D$118&amp;$D$119,'CCG data'!$A:$AD,'CCG data'!X$3,FALSE))</f>
        <v>69.193196245009375</v>
      </c>
      <c r="H220" s="96">
        <f>IF(R219="","",VLOOKUP($E219&amp;$D$118&amp;$D$119,'CCG data'!$A:$AD,'CCG data'!Y$3,FALSE))</f>
        <v>95.956265712829861</v>
      </c>
      <c r="I220" s="96">
        <f>IF(R219="","",VLOOKUP($E219&amp;$D$118&amp;$D$119,'CCG data'!$A:$AD,'CCG data'!Z$3,FALSE))</f>
        <v>106.05914011206343</v>
      </c>
      <c r="J220" s="96">
        <f>IF(T219="","",VLOOKUP($E219&amp;$D$118&amp;$D$119,'CCG data'!$A:$AD,'CCG data'!AA$3,FALSE))</f>
        <v>3.1488158221823488</v>
      </c>
      <c r="K220" s="96">
        <f>IF(T219="","",VLOOKUP($E219&amp;$D$118&amp;$D$119,'CCG data'!$A:$AD,'CCG data'!AB$3,FALSE))</f>
        <v>5.1512949134338557</v>
      </c>
      <c r="L220" s="96">
        <f>IF(V219="","",VLOOKUP($E219&amp;$D$118&amp;$D$119,'CCG data'!$A:$AD,'CCG data'!AC$3,FALSE))</f>
        <v>8.337639195353356</v>
      </c>
      <c r="M220" s="96">
        <f>IF(V219="","",VLOOKUP($E219&amp;$D$118&amp;$D$119,'CCG data'!$A:$AD,'CCG data'!AD$3,FALSE))</f>
        <v>11.527349657237659</v>
      </c>
      <c r="N220" s="368"/>
      <c r="P220" s="152">
        <f>IF(P219="","",VLOOKUP($E219&amp;$D$118&amp;$D$119,'CCG data'!$A:$AD,'CCG data'!I$3,FALSE))</f>
        <v>0.33300000000000002</v>
      </c>
      <c r="Q220" s="15">
        <f>IF(P219="","",VLOOKUP($E219&amp;$D$118&amp;$D$119,'CCG data'!$A:$AD,'CCG data'!J$3,FALSE))</f>
        <v>0.36899999999999999</v>
      </c>
      <c r="R220" s="15">
        <f>IF(R219="","",VLOOKUP($E219&amp;$D$118&amp;$D$119,'CCG data'!$A:$AD,'CCG data'!K$3,FALSE))</f>
        <v>0.55100000000000005</v>
      </c>
      <c r="S220" s="15">
        <f>IF(R219="","",VLOOKUP($E219&amp;$D$118&amp;$D$119,'CCG data'!$A:$AD,'CCG data'!L$3,FALSE))</f>
        <v>0.58799999999999997</v>
      </c>
      <c r="T220" s="15">
        <f>IF(T219="","",VLOOKUP($E219&amp;$D$118&amp;$D$119,'CCG data'!$A:$AD,'CCG data'!M$3,FALSE))</f>
        <v>1.9E-2</v>
      </c>
      <c r="U220" s="15">
        <f>IF(T219="","",VLOOKUP($E219&amp;$D$118&amp;$D$119,'CCG data'!$A:$AD,'CCG data'!N$3,FALSE))</f>
        <v>3.1E-2</v>
      </c>
      <c r="V220" s="15">
        <f>IF(V219="","",VLOOKUP($E219&amp;$D$118&amp;$D$119,'CCG data'!$A:$AD,'CCG data'!O$3,FALSE))</f>
        <v>4.7E-2</v>
      </c>
      <c r="W220" s="136">
        <f>IF(V219="","",VLOOKUP($E219&amp;$D$118&amp;$D$119,'CCG data'!$A:$AD,'CCG data'!P$3,FALSE))</f>
        <v>6.5000000000000002E-2</v>
      </c>
      <c r="Y220" s="165" t="str">
        <f>IFERROR(VLOOKUP($E220&amp;$D$119, Outliers!$A$4:$P$214,2,FALSE),"0")</f>
        <v>0</v>
      </c>
      <c r="Z220" s="165" t="str">
        <f>IFERROR(VLOOKUP($E220&amp;$D$119, Outliers!$A$4:$P$214,3,FALSE),"0")</f>
        <v>0</v>
      </c>
      <c r="AA220" s="165" t="str">
        <f>IFERROR(VLOOKUP($E220&amp;$D$119, Outliers!$A$4:$P$214,4,FALSE),"0")</f>
        <v>0</v>
      </c>
      <c r="AB220" s="165" t="str">
        <f>IFERROR(VLOOKUP($E220&amp;$D$119, Outliers!$A$4:$P$214,5,FALSE),"0")</f>
        <v>0</v>
      </c>
      <c r="AD220" s="78"/>
      <c r="AE220" s="151"/>
      <c r="AF220" s="78"/>
      <c r="AG220" s="78"/>
    </row>
    <row r="221" spans="4:33" ht="15.75" x14ac:dyDescent="0.25">
      <c r="D221" s="319"/>
      <c r="E221" s="104" t="s">
        <v>404</v>
      </c>
      <c r="F221" s="394">
        <f>IF(OR(ISERROR(VLOOKUP($E221&amp;$D$118&amp;$D$119,'CCG data'!$A:$AD,'CCG data'!R$3,FALSE)),ISBLANK(VLOOKUP($E221&amp;$D$118&amp;$D$119,'CCG data'!$A:$AD,'CCG data'!R$3,FALSE))),"",VLOOKUP($E221&amp;$D$118&amp;$D$119,'CCG data'!$A:$AD,'CCG data'!R$3,FALSE))</f>
        <v>47.293705544550576</v>
      </c>
      <c r="G221" s="395"/>
      <c r="H221" s="395">
        <f>IF(OR(ISERROR(VLOOKUP($E221&amp;$D$118&amp;$D$119,'CCG data'!$A:$AD,'CCG data'!S$3,FALSE)),ISBLANK(VLOOKUP($E221&amp;$D$118&amp;$D$119,'CCG data'!$A:$AD,'CCG data'!S$3,FALSE))),"",VLOOKUP($E221&amp;$D$118&amp;$D$119,'CCG data'!$A:$AD,'CCG data'!S$3,FALSE))</f>
        <v>105.75647091697893</v>
      </c>
      <c r="I221" s="395"/>
      <c r="J221" s="395">
        <f>IF(OR(ISERROR(VLOOKUP($E221&amp;$D$118&amp;$D$119,'CCG data'!$A:$AD,'CCG data'!T$3,FALSE)),ISBLANK(VLOOKUP($E221&amp;$D$118&amp;$D$119,'CCG data'!$A:$AD,'CCG data'!T$3,FALSE))),"",VLOOKUP($E221&amp;$D$118&amp;$D$119,'CCG data'!$A:$AD,'CCG data'!T$3,FALSE))</f>
        <v>4.5226632767820014</v>
      </c>
      <c r="K221" s="395"/>
      <c r="L221" s="395">
        <f>IF(OR(ISERROR(VLOOKUP($E221&amp;$D$118&amp;$D$119,'CCG data'!$A:$AD,'CCG data'!U$3,FALSE)),ISBLANK(VLOOKUP($E221&amp;$D$118&amp;$D$119,'CCG data'!$A:$AD,'CCG data'!U$3,FALSE))),"",VLOOKUP($E221&amp;$D$118&amp;$D$119,'CCG data'!$A:$AD,'CCG data'!U$3,FALSE))</f>
        <v>8.6293878233024017</v>
      </c>
      <c r="M221" s="396"/>
      <c r="N221" s="367">
        <f>IF(OR(ISERROR(VLOOKUP($E221&amp;$D$118&amp;$D$119,'CCG data'!$A:$AD,'CCG data'!G$3,FALSE)),ISBLANK(VLOOKUP($E221&amp;$D$118&amp;$D$119,'CCG data'!$A:$AD,'CCG data'!G$3,FALSE))),"",VLOOKUP($E221&amp;$D$118&amp;$D$119,'CCG data'!$A:$AD,'CCG data'!G$3,FALSE))</f>
        <v>2690</v>
      </c>
      <c r="P221" s="404">
        <f>IF(OR(ISERROR(VLOOKUP($E221&amp;$D$118&amp;$D$119,'CCG data'!$A:$AD,'CCG data'!B$3,FALSE)),ISBLANK(VLOOKUP($E221&amp;$D$118&amp;$D$119,'CCG data'!$A:$AD,'CCG data'!B$3,FALSE))),"",VLOOKUP($E221&amp;$D$118&amp;$D$119,'CCG data'!$A:$AD,'CCG data'!B$3,FALSE))</f>
        <v>0.2866171003717472</v>
      </c>
      <c r="Q221" s="267"/>
      <c r="R221" s="267">
        <f>IF(OR(ISERROR(VLOOKUP($E221&amp;$D$118&amp;$D$119,'CCG data'!$A:$AD,'CCG data'!C$3,FALSE)),ISBLANK(VLOOKUP($E221&amp;$D$118&amp;$D$119,'CCG data'!$A:$AD,'CCG data'!C$3,FALSE))),"",VLOOKUP($E221&amp;$D$118&amp;$D$119,'CCG data'!$A:$AD,'CCG data'!C$3,FALSE))</f>
        <v>0.63308550185873602</v>
      </c>
      <c r="S221" s="267"/>
      <c r="T221" s="267">
        <f>IF(OR(ISERROR(VLOOKUP($E221&amp;$D$118&amp;$D$119,'CCG data'!$A:$AD,'CCG data'!D$3,FALSE)),ISBLANK(VLOOKUP($E221&amp;$D$118&amp;$D$119,'CCG data'!$A:$AD,'CCG data'!D$3,FALSE))),"",VLOOKUP($E221&amp;$D$118&amp;$D$119,'CCG data'!$A:$AD,'CCG data'!D$3,FALSE))</f>
        <v>2.9368029739776952E-2</v>
      </c>
      <c r="U221" s="267"/>
      <c r="V221" s="267">
        <f>IF(OR(ISERROR(VLOOKUP($E221&amp;$D$118&amp;$D$119,'CCG data'!$A:$AD,'CCG data'!E$3,FALSE)),ISBLANK(VLOOKUP($E221&amp;$D$118&amp;$D$119,'CCG data'!$A:$AD,'CCG data'!E$3,FALSE))),"",VLOOKUP($E221&amp;$D$118&amp;$D$119,'CCG data'!$A:$AD,'CCG data'!E$3,FALSE))</f>
        <v>5.0929368029739776E-2</v>
      </c>
      <c r="W221" s="405"/>
      <c r="Y221" s="165">
        <f>IFERROR(VLOOKUP($E221&amp;$D$119, Outliers!$A$4:$P$214,2,FALSE),"0")</f>
        <v>0</v>
      </c>
      <c r="Z221" s="165">
        <f>IFERROR(VLOOKUP($E221&amp;$D$119, Outliers!$A$4:$P$214,3,FALSE),"0")</f>
        <v>1</v>
      </c>
      <c r="AA221" s="165">
        <f>IFERROR(VLOOKUP($E221&amp;$D$119, Outliers!$A$4:$P$214,4,FALSE),"0")</f>
        <v>1</v>
      </c>
      <c r="AB221" s="165">
        <f>IFERROR(VLOOKUP($E221&amp;$D$119, Outliers!$A$4:$P$214,5,FALSE),"0")</f>
        <v>1</v>
      </c>
      <c r="AD221" s="78"/>
      <c r="AE221" s="151"/>
      <c r="AF221" s="78"/>
      <c r="AG221" s="78"/>
    </row>
    <row r="222" spans="4:33" ht="15.75" x14ac:dyDescent="0.25">
      <c r="D222" s="319"/>
      <c r="E222" s="103" t="s">
        <v>27</v>
      </c>
      <c r="F222" s="95">
        <f>IF(P221="","",VLOOKUP($E221&amp;$D$118&amp;$D$119,'CCG data'!$A:$AD,'CCG data'!W$3,FALSE))</f>
        <v>43.955352790454569</v>
      </c>
      <c r="G222" s="96">
        <f>IF(P221="","",VLOOKUP($E221&amp;$D$118&amp;$D$119,'CCG data'!$A:$AD,'CCG data'!X$3,FALSE))</f>
        <v>50.632058298646584</v>
      </c>
      <c r="H222" s="96">
        <f>IF(R221="","",VLOOKUP($E221&amp;$D$118&amp;$D$119,'CCG data'!$A:$AD,'CCG data'!Y$3,FALSE))</f>
        <v>100.73355743790212</v>
      </c>
      <c r="I222" s="96">
        <f>IF(R221="","",VLOOKUP($E221&amp;$D$118&amp;$D$119,'CCG data'!$A:$AD,'CCG data'!Z$3,FALSE))</f>
        <v>110.77938439605573</v>
      </c>
      <c r="J222" s="96">
        <f>IF(T221="","",VLOOKUP($E221&amp;$D$118&amp;$D$119,'CCG data'!$A:$AD,'CCG data'!AA$3,FALSE))</f>
        <v>3.5253381051787058</v>
      </c>
      <c r="K222" s="96">
        <f>IF(T221="","",VLOOKUP($E221&amp;$D$118&amp;$D$119,'CCG data'!$A:$AD,'CCG data'!AB$3,FALSE))</f>
        <v>5.5199884483852966</v>
      </c>
      <c r="L222" s="96">
        <f>IF(V221="","",VLOOKUP($E221&amp;$D$118&amp;$D$119,'CCG data'!$A:$AD,'CCG data'!AC$3,FALSE))</f>
        <v>7.1843614439261509</v>
      </c>
      <c r="M222" s="96">
        <f>IF(V221="","",VLOOKUP($E221&amp;$D$118&amp;$D$119,'CCG data'!$A:$AD,'CCG data'!AD$3,FALSE))</f>
        <v>10.074414202678653</v>
      </c>
      <c r="N222" s="368"/>
      <c r="P222" s="152">
        <f>IF(P221="","",VLOOKUP($E221&amp;$D$118&amp;$D$119,'CCG data'!$A:$AD,'CCG data'!I$3,FALSE))</f>
        <v>0.27</v>
      </c>
      <c r="Q222" s="15">
        <f>IF(P221="","",VLOOKUP($E221&amp;$D$118&amp;$D$119,'CCG data'!$A:$AD,'CCG data'!J$3,FALSE))</f>
        <v>0.30399999999999999</v>
      </c>
      <c r="R222" s="15">
        <f>IF(R221="","",VLOOKUP($E221&amp;$D$118&amp;$D$119,'CCG data'!$A:$AD,'CCG data'!K$3,FALSE))</f>
        <v>0.61499999999999999</v>
      </c>
      <c r="S222" s="15">
        <f>IF(R221="","",VLOOKUP($E221&amp;$D$118&amp;$D$119,'CCG data'!$A:$AD,'CCG data'!L$3,FALSE))</f>
        <v>0.65100000000000002</v>
      </c>
      <c r="T222" s="15">
        <f>IF(T221="","",VLOOKUP($E221&amp;$D$118&amp;$D$119,'CCG data'!$A:$AD,'CCG data'!M$3,FALSE))</f>
        <v>2.4E-2</v>
      </c>
      <c r="U222" s="15">
        <f>IF(T221="","",VLOOKUP($E221&amp;$D$118&amp;$D$119,'CCG data'!$A:$AD,'CCG data'!N$3,FALSE))</f>
        <v>3.5999999999999997E-2</v>
      </c>
      <c r="V222" s="15">
        <f>IF(V221="","",VLOOKUP($E221&amp;$D$118&amp;$D$119,'CCG data'!$A:$AD,'CCG data'!O$3,FALSE))</f>
        <v>4.2999999999999997E-2</v>
      </c>
      <c r="W222" s="136">
        <f>IF(V221="","",VLOOKUP($E221&amp;$D$118&amp;$D$119,'CCG data'!$A:$AD,'CCG data'!P$3,FALSE))</f>
        <v>0.06</v>
      </c>
      <c r="Y222" s="165" t="str">
        <f>IFERROR(VLOOKUP($E222&amp;$D$119, Outliers!$A$4:$P$214,2,FALSE),"0")</f>
        <v>0</v>
      </c>
      <c r="Z222" s="165" t="str">
        <f>IFERROR(VLOOKUP($E222&amp;$D$119, Outliers!$A$4:$P$214,3,FALSE),"0")</f>
        <v>0</v>
      </c>
      <c r="AA222" s="165" t="str">
        <f>IFERROR(VLOOKUP($E222&amp;$D$119, Outliers!$A$4:$P$214,4,FALSE),"0")</f>
        <v>0</v>
      </c>
      <c r="AB222" s="165" t="str">
        <f>IFERROR(VLOOKUP($E222&amp;$D$119, Outliers!$A$4:$P$214,5,FALSE),"0")</f>
        <v>0</v>
      </c>
      <c r="AD222" s="78"/>
      <c r="AE222" s="151"/>
      <c r="AF222" s="78"/>
      <c r="AG222" s="78"/>
    </row>
    <row r="223" spans="4:33" ht="15.75" x14ac:dyDescent="0.25">
      <c r="D223" s="319"/>
      <c r="E223" s="104" t="s">
        <v>182</v>
      </c>
      <c r="F223" s="394">
        <f>IF(OR(ISERROR(VLOOKUP($E223&amp;$D$118&amp;$D$119,'CCG data'!$A:$AD,'CCG data'!R$3,FALSE)),ISBLANK(VLOOKUP($E223&amp;$D$118&amp;$D$119,'CCG data'!$A:$AD,'CCG data'!R$3,FALSE))),"",VLOOKUP($E223&amp;$D$118&amp;$D$119,'CCG data'!$A:$AD,'CCG data'!R$3,FALSE))</f>
        <v>53.45979056562097</v>
      </c>
      <c r="G223" s="395"/>
      <c r="H223" s="395">
        <f>IF(OR(ISERROR(VLOOKUP($E223&amp;$D$118&amp;$D$119,'CCG data'!$A:$AD,'CCG data'!S$3,FALSE)),ISBLANK(VLOOKUP($E223&amp;$D$118&amp;$D$119,'CCG data'!$A:$AD,'CCG data'!S$3,FALSE))),"",VLOOKUP($E223&amp;$D$118&amp;$D$119,'CCG data'!$A:$AD,'CCG data'!S$3,FALSE))</f>
        <v>94.061425215676849</v>
      </c>
      <c r="I223" s="395"/>
      <c r="J223" s="395">
        <f>IF(OR(ISERROR(VLOOKUP($E223&amp;$D$118&amp;$D$119,'CCG data'!$A:$AD,'CCG data'!T$3,FALSE)),ISBLANK(VLOOKUP($E223&amp;$D$118&amp;$D$119,'CCG data'!$A:$AD,'CCG data'!T$3,FALSE))),"",VLOOKUP($E223&amp;$D$118&amp;$D$119,'CCG data'!$A:$AD,'CCG data'!T$3,FALSE))</f>
        <v>5.6225215082817668</v>
      </c>
      <c r="K223" s="395"/>
      <c r="L223" s="395">
        <f>IF(OR(ISERROR(VLOOKUP($E223&amp;$D$118&amp;$D$119,'CCG data'!$A:$AD,'CCG data'!U$3,FALSE)),ISBLANK(VLOOKUP($E223&amp;$D$118&amp;$D$119,'CCG data'!$A:$AD,'CCG data'!U$3,FALSE))),"",VLOOKUP($E223&amp;$D$118&amp;$D$119,'CCG data'!$A:$AD,'CCG data'!U$3,FALSE))</f>
        <v>8.3838915458741479</v>
      </c>
      <c r="M223" s="396"/>
      <c r="N223" s="367">
        <f>IF(OR(ISERROR(VLOOKUP($E223&amp;$D$118&amp;$D$119,'CCG data'!$A:$AD,'CCG data'!G$3,FALSE)),ISBLANK(VLOOKUP($E223&amp;$D$118&amp;$D$119,'CCG data'!$A:$AD,'CCG data'!G$3,FALSE))),"",VLOOKUP($E223&amp;$D$118&amp;$D$119,'CCG data'!$A:$AD,'CCG data'!G$3,FALSE))</f>
        <v>878</v>
      </c>
      <c r="P223" s="404">
        <f>IF(OR(ISERROR(VLOOKUP($E223&amp;$D$118&amp;$D$119,'CCG data'!$A:$AD,'CCG data'!B$3,FALSE)),ISBLANK(VLOOKUP($E223&amp;$D$118&amp;$D$119,'CCG data'!$A:$AD,'CCG data'!B$3,FALSE))),"",VLOOKUP($E223&amp;$D$118&amp;$D$119,'CCG data'!$A:$AD,'CCG data'!B$3,FALSE))</f>
        <v>0.32346241457858771</v>
      </c>
      <c r="Q223" s="267"/>
      <c r="R223" s="267">
        <f>IF(OR(ISERROR(VLOOKUP($E223&amp;$D$118&amp;$D$119,'CCG data'!$A:$AD,'CCG data'!C$3,FALSE)),ISBLANK(VLOOKUP($E223&amp;$D$118&amp;$D$119,'CCG data'!$A:$AD,'CCG data'!C$3,FALSE))),"",VLOOKUP($E223&amp;$D$118&amp;$D$119,'CCG data'!$A:$AD,'CCG data'!C$3,FALSE))</f>
        <v>0.58769931662870156</v>
      </c>
      <c r="S223" s="267"/>
      <c r="T223" s="267">
        <f>IF(OR(ISERROR(VLOOKUP($E223&amp;$D$118&amp;$D$119,'CCG data'!$A:$AD,'CCG data'!D$3,FALSE)),ISBLANK(VLOOKUP($E223&amp;$D$118&amp;$D$119,'CCG data'!$A:$AD,'CCG data'!D$3,FALSE))),"",VLOOKUP($E223&amp;$D$118&amp;$D$119,'CCG data'!$A:$AD,'CCG data'!D$3,FALSE))</f>
        <v>3.644646924829157E-2</v>
      </c>
      <c r="U223" s="267"/>
      <c r="V223" s="267">
        <f>IF(OR(ISERROR(VLOOKUP($E223&amp;$D$118&amp;$D$119,'CCG data'!$A:$AD,'CCG data'!E$3,FALSE)),ISBLANK(VLOOKUP($E223&amp;$D$118&amp;$D$119,'CCG data'!$A:$AD,'CCG data'!E$3,FALSE))),"",VLOOKUP($E223&amp;$D$118&amp;$D$119,'CCG data'!$A:$AD,'CCG data'!E$3,FALSE))</f>
        <v>5.2391799544419138E-2</v>
      </c>
      <c r="W223" s="405"/>
      <c r="Y223" s="165">
        <f>IFERROR(VLOOKUP($E223&amp;$D$119, Outliers!$A$4:$P$214,2,FALSE),"0")</f>
        <v>0</v>
      </c>
      <c r="Z223" s="165">
        <f>IFERROR(VLOOKUP($E223&amp;$D$119, Outliers!$A$4:$P$214,3,FALSE),"0")</f>
        <v>0</v>
      </c>
      <c r="AA223" s="165">
        <f>IFERROR(VLOOKUP($E223&amp;$D$119, Outliers!$A$4:$P$214,4,FALSE),"0")</f>
        <v>0</v>
      </c>
      <c r="AB223" s="165">
        <f>IFERROR(VLOOKUP($E223&amp;$D$119, Outliers!$A$4:$P$214,5,FALSE),"0")</f>
        <v>0</v>
      </c>
      <c r="AD223" s="78"/>
      <c r="AE223" s="151"/>
      <c r="AF223" s="78"/>
      <c r="AG223" s="78"/>
    </row>
    <row r="224" spans="4:33" ht="15.75" x14ac:dyDescent="0.25">
      <c r="D224" s="319"/>
      <c r="E224" s="103" t="s">
        <v>27</v>
      </c>
      <c r="F224" s="95">
        <f>IF(P223="","",VLOOKUP($E223&amp;$D$118&amp;$D$119,'CCG data'!$A:$AD,'CCG data'!W$3,FALSE))</f>
        <v>47.242170873992919</v>
      </c>
      <c r="G224" s="96">
        <f>IF(P223="","",VLOOKUP($E223&amp;$D$118&amp;$D$119,'CCG data'!$A:$AD,'CCG data'!X$3,FALSE))</f>
        <v>59.677410257249022</v>
      </c>
      <c r="H224" s="96">
        <f>IF(R223="","",VLOOKUP($E223&amp;$D$118&amp;$D$119,'CCG data'!$A:$AD,'CCG data'!Y$3,FALSE))</f>
        <v>85.945411441697445</v>
      </c>
      <c r="I224" s="96">
        <f>IF(R223="","",VLOOKUP($E223&amp;$D$118&amp;$D$119,'CCG data'!$A:$AD,'CCG data'!Z$3,FALSE))</f>
        <v>102.17743898965625</v>
      </c>
      <c r="J224" s="96">
        <f>IF(T223="","",VLOOKUP($E223&amp;$D$118&amp;$D$119,'CCG data'!$A:$AD,'CCG data'!AA$3,FALSE))</f>
        <v>3.6744171962038736</v>
      </c>
      <c r="K224" s="96">
        <f>IF(T223="","",VLOOKUP($E223&amp;$D$118&amp;$D$119,'CCG data'!$A:$AD,'CCG data'!AB$3,FALSE))</f>
        <v>7.5706258203596599</v>
      </c>
      <c r="L224" s="96">
        <f>IF(V223="","",VLOOKUP($E223&amp;$D$118&amp;$D$119,'CCG data'!$A:$AD,'CCG data'!AC$3,FALSE))</f>
        <v>5.9610623012343371</v>
      </c>
      <c r="M224" s="96">
        <f>IF(V223="","",VLOOKUP($E223&amp;$D$118&amp;$D$119,'CCG data'!$A:$AD,'CCG data'!AD$3,FALSE))</f>
        <v>10.806720790513959</v>
      </c>
      <c r="N224" s="368"/>
      <c r="P224" s="152">
        <f>IF(P223="","",VLOOKUP($E223&amp;$D$118&amp;$D$119,'CCG data'!$A:$AD,'CCG data'!I$3,FALSE))</f>
        <v>0.29299999999999998</v>
      </c>
      <c r="Q224" s="15">
        <f>IF(P223="","",VLOOKUP($E223&amp;$D$118&amp;$D$119,'CCG data'!$A:$AD,'CCG data'!J$3,FALSE))</f>
        <v>0.35499999999999998</v>
      </c>
      <c r="R224" s="15">
        <f>IF(R223="","",VLOOKUP($E223&amp;$D$118&amp;$D$119,'CCG data'!$A:$AD,'CCG data'!K$3,FALSE))</f>
        <v>0.55500000000000005</v>
      </c>
      <c r="S224" s="15">
        <f>IF(R223="","",VLOOKUP($E223&amp;$D$118&amp;$D$119,'CCG data'!$A:$AD,'CCG data'!L$3,FALSE))</f>
        <v>0.62</v>
      </c>
      <c r="T224" s="15">
        <f>IF(T223="","",VLOOKUP($E223&amp;$D$118&amp;$D$119,'CCG data'!$A:$AD,'CCG data'!M$3,FALSE))</f>
        <v>2.5999999999999999E-2</v>
      </c>
      <c r="U224" s="15">
        <f>IF(T223="","",VLOOKUP($E223&amp;$D$118&amp;$D$119,'CCG data'!$A:$AD,'CCG data'!N$3,FALSE))</f>
        <v>5.0999999999999997E-2</v>
      </c>
      <c r="V224" s="15">
        <f>IF(V223="","",VLOOKUP($E223&amp;$D$118&amp;$D$119,'CCG data'!$A:$AD,'CCG data'!O$3,FALSE))</f>
        <v>0.04</v>
      </c>
      <c r="W224" s="136">
        <f>IF(V223="","",VLOOKUP($E223&amp;$D$118&amp;$D$119,'CCG data'!$A:$AD,'CCG data'!P$3,FALSE))</f>
        <v>6.9000000000000006E-2</v>
      </c>
      <c r="Y224" s="165" t="str">
        <f>IFERROR(VLOOKUP($E224&amp;$D$119, Outliers!$A$4:$P$214,2,FALSE),"0")</f>
        <v>0</v>
      </c>
      <c r="Z224" s="165" t="str">
        <f>IFERROR(VLOOKUP($E224&amp;$D$119, Outliers!$A$4:$P$214,3,FALSE),"0")</f>
        <v>0</v>
      </c>
      <c r="AA224" s="165" t="str">
        <f>IFERROR(VLOOKUP($E224&amp;$D$119, Outliers!$A$4:$P$214,4,FALSE),"0")</f>
        <v>0</v>
      </c>
      <c r="AB224" s="165" t="str">
        <f>IFERROR(VLOOKUP($E224&amp;$D$119, Outliers!$A$4:$P$214,5,FALSE),"0")</f>
        <v>0</v>
      </c>
      <c r="AD224" s="78"/>
      <c r="AE224" s="151"/>
      <c r="AF224" s="78"/>
      <c r="AG224" s="78"/>
    </row>
    <row r="225" spans="4:33" ht="15.75" x14ac:dyDescent="0.25">
      <c r="D225" s="319"/>
      <c r="E225" s="104" t="s">
        <v>183</v>
      </c>
      <c r="F225" s="394">
        <f>IF(OR(ISERROR(VLOOKUP($E225&amp;$D$118&amp;$D$119,'CCG data'!$A:$AD,'CCG data'!R$3,FALSE)),ISBLANK(VLOOKUP($E225&amp;$D$118&amp;$D$119,'CCG data'!$A:$AD,'CCG data'!R$3,FALSE))),"",VLOOKUP($E225&amp;$D$118&amp;$D$119,'CCG data'!$A:$AD,'CCG data'!R$3,FALSE))</f>
        <v>53.03549065253852</v>
      </c>
      <c r="G225" s="395"/>
      <c r="H225" s="395">
        <f>IF(OR(ISERROR(VLOOKUP($E225&amp;$D$118&amp;$D$119,'CCG data'!$A:$AD,'CCG data'!S$3,FALSE)),ISBLANK(VLOOKUP($E225&amp;$D$118&amp;$D$119,'CCG data'!$A:$AD,'CCG data'!S$3,FALSE))),"",VLOOKUP($E225&amp;$D$118&amp;$D$119,'CCG data'!$A:$AD,'CCG data'!S$3,FALSE))</f>
        <v>90.67942164954502</v>
      </c>
      <c r="I225" s="395"/>
      <c r="J225" s="395">
        <f>IF(OR(ISERROR(VLOOKUP($E225&amp;$D$118&amp;$D$119,'CCG data'!$A:$AD,'CCG data'!T$3,FALSE)),ISBLANK(VLOOKUP($E225&amp;$D$118&amp;$D$119,'CCG data'!$A:$AD,'CCG data'!T$3,FALSE))),"",VLOOKUP($E225&amp;$D$118&amp;$D$119,'CCG data'!$A:$AD,'CCG data'!T$3,FALSE))</f>
        <v>5.4216734696857296</v>
      </c>
      <c r="K225" s="395"/>
      <c r="L225" s="395">
        <f>IF(OR(ISERROR(VLOOKUP($E225&amp;$D$118&amp;$D$119,'CCG data'!$A:$AD,'CCG data'!U$3,FALSE)),ISBLANK(VLOOKUP($E225&amp;$D$118&amp;$D$119,'CCG data'!$A:$AD,'CCG data'!U$3,FALSE))),"",VLOOKUP($E225&amp;$D$118&amp;$D$119,'CCG data'!$A:$AD,'CCG data'!U$3,FALSE))</f>
        <v>17.779073571847761</v>
      </c>
      <c r="M225" s="396"/>
      <c r="N225" s="367">
        <f>IF(OR(ISERROR(VLOOKUP($E225&amp;$D$118&amp;$D$119,'CCG data'!$A:$AD,'CCG data'!G$3,FALSE)),ISBLANK(VLOOKUP($E225&amp;$D$118&amp;$D$119,'CCG data'!$A:$AD,'CCG data'!G$3,FALSE))),"",VLOOKUP($E225&amp;$D$118&amp;$D$119,'CCG data'!$A:$AD,'CCG data'!G$3,FALSE))</f>
        <v>1282</v>
      </c>
      <c r="P225" s="404">
        <f>IF(OR(ISERROR(VLOOKUP($E225&amp;$D$118&amp;$D$119,'CCG data'!$A:$AD,'CCG data'!B$3,FALSE)),ISBLANK(VLOOKUP($E225&amp;$D$118&amp;$D$119,'CCG data'!$A:$AD,'CCG data'!B$3,FALSE))),"",VLOOKUP($E225&amp;$D$118&amp;$D$119,'CCG data'!$A:$AD,'CCG data'!B$3,FALSE))</f>
        <v>0.30031201248049921</v>
      </c>
      <c r="Q225" s="267"/>
      <c r="R225" s="267">
        <f>IF(OR(ISERROR(VLOOKUP($E225&amp;$D$118&amp;$D$119,'CCG data'!$A:$AD,'CCG data'!C$3,FALSE)),ISBLANK(VLOOKUP($E225&amp;$D$118&amp;$D$119,'CCG data'!$A:$AD,'CCG data'!C$3,FALSE))),"",VLOOKUP($E225&amp;$D$118&amp;$D$119,'CCG data'!$A:$AD,'CCG data'!C$3,FALSE))</f>
        <v>0.55382215288611547</v>
      </c>
      <c r="S225" s="267"/>
      <c r="T225" s="267">
        <f>IF(OR(ISERROR(VLOOKUP($E225&amp;$D$118&amp;$D$119,'CCG data'!$A:$AD,'CCG data'!D$3,FALSE)),ISBLANK(VLOOKUP($E225&amp;$D$118&amp;$D$119,'CCG data'!$A:$AD,'CCG data'!D$3,FALSE))),"",VLOOKUP($E225&amp;$D$118&amp;$D$119,'CCG data'!$A:$AD,'CCG data'!D$3,FALSE))</f>
        <v>3.6661466458658344E-2</v>
      </c>
      <c r="U225" s="267"/>
      <c r="V225" s="267">
        <f>IF(OR(ISERROR(VLOOKUP($E225&amp;$D$118&amp;$D$119,'CCG data'!$A:$AD,'CCG data'!E$3,FALSE)),ISBLANK(VLOOKUP($E225&amp;$D$118&amp;$D$119,'CCG data'!$A:$AD,'CCG data'!E$3,FALSE))),"",VLOOKUP($E225&amp;$D$118&amp;$D$119,'CCG data'!$A:$AD,'CCG data'!E$3,FALSE))</f>
        <v>0.10920436817472699</v>
      </c>
      <c r="W225" s="405"/>
      <c r="Y225" s="165">
        <f>IFERROR(VLOOKUP($E225&amp;$D$119, Outliers!$A$4:$P$214,2,FALSE),"0")</f>
        <v>0</v>
      </c>
      <c r="Z225" s="165">
        <f>IFERROR(VLOOKUP($E225&amp;$D$119, Outliers!$A$4:$P$214,3,FALSE),"0")</f>
        <v>0</v>
      </c>
      <c r="AA225" s="165">
        <f>IFERROR(VLOOKUP($E225&amp;$D$119, Outliers!$A$4:$P$214,4,FALSE),"0")</f>
        <v>0</v>
      </c>
      <c r="AB225" s="165">
        <f>IFERROR(VLOOKUP($E225&amp;$D$119, Outliers!$A$4:$P$214,5,FALSE),"0")</f>
        <v>1</v>
      </c>
      <c r="AD225" s="78"/>
      <c r="AE225" s="151"/>
      <c r="AF225" s="78"/>
      <c r="AG225" s="78"/>
    </row>
    <row r="226" spans="4:33" ht="15.75" x14ac:dyDescent="0.25">
      <c r="D226" s="319"/>
      <c r="E226" s="103" t="s">
        <v>27</v>
      </c>
      <c r="F226" s="95">
        <f>IF(P225="","",VLOOKUP($E225&amp;$D$118&amp;$D$119,'CCG data'!$A:$AD,'CCG data'!W$3,FALSE))</f>
        <v>47.73773043645231</v>
      </c>
      <c r="G226" s="96">
        <f>IF(P225="","",VLOOKUP($E225&amp;$D$118&amp;$D$119,'CCG data'!$A:$AD,'CCG data'!X$3,FALSE))</f>
        <v>58.333250868624731</v>
      </c>
      <c r="H226" s="96">
        <f>IF(R225="","",VLOOKUP($E225&amp;$D$118&amp;$D$119,'CCG data'!$A:$AD,'CCG data'!Y$3,FALSE))</f>
        <v>84.009271065999812</v>
      </c>
      <c r="I226" s="96">
        <f>IF(R225="","",VLOOKUP($E225&amp;$D$118&amp;$D$119,'CCG data'!$A:$AD,'CCG data'!Z$3,FALSE))</f>
        <v>97.349572233090228</v>
      </c>
      <c r="J226" s="96">
        <f>IF(T225="","",VLOOKUP($E225&amp;$D$118&amp;$D$119,'CCG data'!$A:$AD,'CCG data'!AA$3,FALSE))</f>
        <v>3.8716420547479933</v>
      </c>
      <c r="K226" s="96">
        <f>IF(T225="","",VLOOKUP($E225&amp;$D$118&amp;$D$119,'CCG data'!$A:$AD,'CCG data'!AB$3,FALSE))</f>
        <v>6.9717048846234659</v>
      </c>
      <c r="L226" s="96">
        <f>IF(V225="","",VLOOKUP($E225&amp;$D$118&amp;$D$119,'CCG data'!$A:$AD,'CCG data'!AC$3,FALSE))</f>
        <v>14.833965875669582</v>
      </c>
      <c r="M226" s="96">
        <f>IF(V225="","",VLOOKUP($E225&amp;$D$118&amp;$D$119,'CCG data'!$A:$AD,'CCG data'!AD$3,FALSE))</f>
        <v>20.724181268025937</v>
      </c>
      <c r="N226" s="368"/>
      <c r="P226" s="152">
        <f>IF(P225="","",VLOOKUP($E225&amp;$D$118&amp;$D$119,'CCG data'!$A:$AD,'CCG data'!I$3,FALSE))</f>
        <v>0.27600000000000002</v>
      </c>
      <c r="Q226" s="15">
        <f>IF(P225="","",VLOOKUP($E225&amp;$D$118&amp;$D$119,'CCG data'!$A:$AD,'CCG data'!J$3,FALSE))</f>
        <v>0.32600000000000001</v>
      </c>
      <c r="R226" s="15">
        <f>IF(R225="","",VLOOKUP($E225&amp;$D$118&amp;$D$119,'CCG data'!$A:$AD,'CCG data'!K$3,FALSE))</f>
        <v>0.52600000000000002</v>
      </c>
      <c r="S226" s="15">
        <f>IF(R225="","",VLOOKUP($E225&amp;$D$118&amp;$D$119,'CCG data'!$A:$AD,'CCG data'!L$3,FALSE))</f>
        <v>0.58099999999999996</v>
      </c>
      <c r="T226" s="15">
        <f>IF(T225="","",VLOOKUP($E225&amp;$D$118&amp;$D$119,'CCG data'!$A:$AD,'CCG data'!M$3,FALSE))</f>
        <v>2.8000000000000001E-2</v>
      </c>
      <c r="U226" s="15">
        <f>IF(T225="","",VLOOKUP($E225&amp;$D$118&amp;$D$119,'CCG data'!$A:$AD,'CCG data'!N$3,FALSE))</f>
        <v>4.8000000000000001E-2</v>
      </c>
      <c r="V226" s="15">
        <f>IF(V225="","",VLOOKUP($E225&amp;$D$118&amp;$D$119,'CCG data'!$A:$AD,'CCG data'!O$3,FALSE))</f>
        <v>9.2999999999999999E-2</v>
      </c>
      <c r="W226" s="136">
        <f>IF(V225="","",VLOOKUP($E225&amp;$D$118&amp;$D$119,'CCG data'!$A:$AD,'CCG data'!P$3,FALSE))</f>
        <v>0.127</v>
      </c>
      <c r="Y226" s="165" t="str">
        <f>IFERROR(VLOOKUP($E226&amp;$D$119, Outliers!$A$4:$P$214,2,FALSE),"0")</f>
        <v>0</v>
      </c>
      <c r="Z226" s="165" t="str">
        <f>IFERROR(VLOOKUP($E226&amp;$D$119, Outliers!$A$4:$P$214,3,FALSE),"0")</f>
        <v>0</v>
      </c>
      <c r="AA226" s="165" t="str">
        <f>IFERROR(VLOOKUP($E226&amp;$D$119, Outliers!$A$4:$P$214,4,FALSE),"0")</f>
        <v>0</v>
      </c>
      <c r="AB226" s="165" t="str">
        <f>IFERROR(VLOOKUP($E226&amp;$D$119, Outliers!$A$4:$P$214,5,FALSE),"0")</f>
        <v>0</v>
      </c>
      <c r="AD226" s="78"/>
      <c r="AE226" s="151"/>
      <c r="AF226" s="78"/>
      <c r="AG226" s="78"/>
    </row>
    <row r="227" spans="4:33" ht="15.75" x14ac:dyDescent="0.25">
      <c r="D227" s="319"/>
      <c r="E227" s="104" t="s">
        <v>405</v>
      </c>
      <c r="F227" s="394">
        <f>IF(OR(ISERROR(VLOOKUP($E227&amp;$D$118&amp;$D$119,'CCG data'!$A:$AD,'CCG data'!R$3,FALSE)),ISBLANK(VLOOKUP($E227&amp;$D$118&amp;$D$119,'CCG data'!$A:$AD,'CCG data'!R$3,FALSE))),"",VLOOKUP($E227&amp;$D$118&amp;$D$119,'CCG data'!$A:$AD,'CCG data'!R$3,FALSE))</f>
        <v>52.995306759940796</v>
      </c>
      <c r="G227" s="395"/>
      <c r="H227" s="395">
        <f>IF(OR(ISERROR(VLOOKUP($E227&amp;$D$118&amp;$D$119,'CCG data'!$A:$AD,'CCG data'!S$3,FALSE)),ISBLANK(VLOOKUP($E227&amp;$D$118&amp;$D$119,'CCG data'!$A:$AD,'CCG data'!S$3,FALSE))),"",VLOOKUP($E227&amp;$D$118&amp;$D$119,'CCG data'!$A:$AD,'CCG data'!S$3,FALSE))</f>
        <v>93.435682111009257</v>
      </c>
      <c r="I227" s="395"/>
      <c r="J227" s="395">
        <f>IF(OR(ISERROR(VLOOKUP($E227&amp;$D$118&amp;$D$119,'CCG data'!$A:$AD,'CCG data'!T$3,FALSE)),ISBLANK(VLOOKUP($E227&amp;$D$118&amp;$D$119,'CCG data'!$A:$AD,'CCG data'!T$3,FALSE))),"",VLOOKUP($E227&amp;$D$118&amp;$D$119,'CCG data'!$A:$AD,'CCG data'!T$3,FALSE))</f>
        <v>7.1069162709886067</v>
      </c>
      <c r="K227" s="395"/>
      <c r="L227" s="395">
        <f>IF(OR(ISERROR(VLOOKUP($E227&amp;$D$118&amp;$D$119,'CCG data'!$A:$AD,'CCG data'!U$3,FALSE)),ISBLANK(VLOOKUP($E227&amp;$D$118&amp;$D$119,'CCG data'!$A:$AD,'CCG data'!U$3,FALSE))),"",VLOOKUP($E227&amp;$D$118&amp;$D$119,'CCG data'!$A:$AD,'CCG data'!U$3,FALSE))</f>
        <v>10.600494121034584</v>
      </c>
      <c r="M227" s="396"/>
      <c r="N227" s="367">
        <f>IF(OR(ISERROR(VLOOKUP($E227&amp;$D$118&amp;$D$119,'CCG data'!$A:$AD,'CCG data'!G$3,FALSE)),ISBLANK(VLOOKUP($E227&amp;$D$118&amp;$D$119,'CCG data'!$A:$AD,'CCG data'!G$3,FALSE))),"",VLOOKUP($E227&amp;$D$118&amp;$D$119,'CCG data'!$A:$AD,'CCG data'!G$3,FALSE))</f>
        <v>1650</v>
      </c>
      <c r="P227" s="404">
        <f>IF(OR(ISERROR(VLOOKUP($E227&amp;$D$118&amp;$D$119,'CCG data'!$A:$AD,'CCG data'!B$3,FALSE)),ISBLANK(VLOOKUP($E227&amp;$D$118&amp;$D$119,'CCG data'!$A:$AD,'CCG data'!B$3,FALSE))),"",VLOOKUP($E227&amp;$D$118&amp;$D$119,'CCG data'!$A:$AD,'CCG data'!B$3,FALSE))</f>
        <v>0.28969696969696968</v>
      </c>
      <c r="Q227" s="267"/>
      <c r="R227" s="267">
        <f>IF(OR(ISERROR(VLOOKUP($E227&amp;$D$118&amp;$D$119,'CCG data'!$A:$AD,'CCG data'!C$3,FALSE)),ISBLANK(VLOOKUP($E227&amp;$D$118&amp;$D$119,'CCG data'!$A:$AD,'CCG data'!C$3,FALSE))),"",VLOOKUP($E227&amp;$D$118&amp;$D$119,'CCG data'!$A:$AD,'CCG data'!C$3,FALSE))</f>
        <v>0.5884848484848485</v>
      </c>
      <c r="S227" s="267"/>
      <c r="T227" s="267">
        <f>IF(OR(ISERROR(VLOOKUP($E227&amp;$D$118&amp;$D$119,'CCG data'!$A:$AD,'CCG data'!D$3,FALSE)),ISBLANK(VLOOKUP($E227&amp;$D$118&amp;$D$119,'CCG data'!$A:$AD,'CCG data'!D$3,FALSE))),"",VLOOKUP($E227&amp;$D$118&amp;$D$119,'CCG data'!$A:$AD,'CCG data'!D$3,FALSE))</f>
        <v>5.5757575757575756E-2</v>
      </c>
      <c r="U227" s="267"/>
      <c r="V227" s="267">
        <f>IF(OR(ISERROR(VLOOKUP($E227&amp;$D$118&amp;$D$119,'CCG data'!$A:$AD,'CCG data'!E$3,FALSE)),ISBLANK(VLOOKUP($E227&amp;$D$118&amp;$D$119,'CCG data'!$A:$AD,'CCG data'!E$3,FALSE))),"",VLOOKUP($E227&amp;$D$118&amp;$D$119,'CCG data'!$A:$AD,'CCG data'!E$3,FALSE))</f>
        <v>6.6060606060606056E-2</v>
      </c>
      <c r="W227" s="405"/>
      <c r="Y227" s="165">
        <f>IFERROR(VLOOKUP($E227&amp;$D$119, Outliers!$A$4:$P$214,2,FALSE),"0")</f>
        <v>0</v>
      </c>
      <c r="Z227" s="165">
        <f>IFERROR(VLOOKUP($E227&amp;$D$119, Outliers!$A$4:$P$214,3,FALSE),"0")</f>
        <v>0</v>
      </c>
      <c r="AA227" s="165">
        <f>IFERROR(VLOOKUP($E227&amp;$D$119, Outliers!$A$4:$P$214,4,FALSE),"0")</f>
        <v>0</v>
      </c>
      <c r="AB227" s="165">
        <f>IFERROR(VLOOKUP($E227&amp;$D$119, Outliers!$A$4:$P$214,5,FALSE),"0")</f>
        <v>0</v>
      </c>
      <c r="AD227" s="78"/>
      <c r="AE227" s="151"/>
      <c r="AF227" s="78"/>
      <c r="AG227" s="78"/>
    </row>
    <row r="228" spans="4:33" ht="15.75" x14ac:dyDescent="0.25">
      <c r="D228" s="319"/>
      <c r="E228" s="103" t="s">
        <v>27</v>
      </c>
      <c r="F228" s="95">
        <f>IF(P227="","",VLOOKUP($E227&amp;$D$118&amp;$D$119,'CCG data'!$A:$AD,'CCG data'!W$3,FALSE))</f>
        <v>48.244366894279111</v>
      </c>
      <c r="G228" s="96">
        <f>IF(P227="","",VLOOKUP($E227&amp;$D$118&amp;$D$119,'CCG data'!$A:$AD,'CCG data'!X$3,FALSE))</f>
        <v>57.746246625602481</v>
      </c>
      <c r="H228" s="96">
        <f>IF(R227="","",VLOOKUP($E227&amp;$D$118&amp;$D$119,'CCG data'!$A:$AD,'CCG data'!Y$3,FALSE))</f>
        <v>87.558634394313216</v>
      </c>
      <c r="I228" s="96">
        <f>IF(R227="","",VLOOKUP($E227&amp;$D$118&amp;$D$119,'CCG data'!$A:$AD,'CCG data'!Z$3,FALSE))</f>
        <v>99.312729827705297</v>
      </c>
      <c r="J228" s="96">
        <f>IF(T227="","",VLOOKUP($E227&amp;$D$118&amp;$D$119,'CCG data'!$A:$AD,'CCG data'!AA$3,FALSE))</f>
        <v>5.6546596786306838</v>
      </c>
      <c r="K228" s="96">
        <f>IF(T227="","",VLOOKUP($E227&amp;$D$118&amp;$D$119,'CCG data'!$A:$AD,'CCG data'!AB$3,FALSE))</f>
        <v>8.5591728633465287</v>
      </c>
      <c r="L228" s="96">
        <f>IF(V227="","",VLOOKUP($E227&amp;$D$118&amp;$D$119,'CCG data'!$A:$AD,'CCG data'!AC$3,FALSE))</f>
        <v>8.6104214675645796</v>
      </c>
      <c r="M228" s="96">
        <f>IF(V227="","",VLOOKUP($E227&amp;$D$118&amp;$D$119,'CCG data'!$A:$AD,'CCG data'!AD$3,FALSE))</f>
        <v>12.590566774504589</v>
      </c>
      <c r="N228" s="368"/>
      <c r="P228" s="152">
        <f>IF(P227="","",VLOOKUP($E227&amp;$D$118&amp;$D$119,'CCG data'!$A:$AD,'CCG data'!I$3,FALSE))</f>
        <v>0.26800000000000002</v>
      </c>
      <c r="Q228" s="15">
        <f>IF(P227="","",VLOOKUP($E227&amp;$D$118&amp;$D$119,'CCG data'!$A:$AD,'CCG data'!J$3,FALSE))</f>
        <v>0.312</v>
      </c>
      <c r="R228" s="15">
        <f>IF(R227="","",VLOOKUP($E227&amp;$D$118&amp;$D$119,'CCG data'!$A:$AD,'CCG data'!K$3,FALSE))</f>
        <v>0.56499999999999995</v>
      </c>
      <c r="S228" s="15">
        <f>IF(R227="","",VLOOKUP($E227&amp;$D$118&amp;$D$119,'CCG data'!$A:$AD,'CCG data'!L$3,FALSE))</f>
        <v>0.61199999999999999</v>
      </c>
      <c r="T228" s="15">
        <f>IF(T227="","",VLOOKUP($E227&amp;$D$118&amp;$D$119,'CCG data'!$A:$AD,'CCG data'!M$3,FALSE))</f>
        <v>4.5999999999999999E-2</v>
      </c>
      <c r="U228" s="15">
        <f>IF(T227="","",VLOOKUP($E227&amp;$D$118&amp;$D$119,'CCG data'!$A:$AD,'CCG data'!N$3,FALSE))</f>
        <v>6.8000000000000005E-2</v>
      </c>
      <c r="V228" s="15">
        <f>IF(V227="","",VLOOKUP($E227&amp;$D$118&amp;$D$119,'CCG data'!$A:$AD,'CCG data'!O$3,FALSE))</f>
        <v>5.5E-2</v>
      </c>
      <c r="W228" s="136">
        <f>IF(V227="","",VLOOKUP($E227&amp;$D$118&amp;$D$119,'CCG data'!$A:$AD,'CCG data'!P$3,FALSE))</f>
        <v>7.9000000000000001E-2</v>
      </c>
      <c r="Y228" s="165" t="str">
        <f>IFERROR(VLOOKUP($E228&amp;$D$119, Outliers!$A$4:$P$214,2,FALSE),"0")</f>
        <v>0</v>
      </c>
      <c r="Z228" s="165" t="str">
        <f>IFERROR(VLOOKUP($E228&amp;$D$119, Outliers!$A$4:$P$214,3,FALSE),"0")</f>
        <v>0</v>
      </c>
      <c r="AA228" s="165" t="str">
        <f>IFERROR(VLOOKUP($E228&amp;$D$119, Outliers!$A$4:$P$214,4,FALSE),"0")</f>
        <v>0</v>
      </c>
      <c r="AB228" s="165" t="str">
        <f>IFERROR(VLOOKUP($E228&amp;$D$119, Outliers!$A$4:$P$214,5,FALSE),"0")</f>
        <v>0</v>
      </c>
      <c r="AD228" s="78"/>
      <c r="AE228" s="151"/>
      <c r="AF228" s="78"/>
      <c r="AG228" s="78"/>
    </row>
    <row r="229" spans="4:33" ht="15.75" x14ac:dyDescent="0.25">
      <c r="D229" s="319"/>
      <c r="E229" s="104" t="s">
        <v>184</v>
      </c>
      <c r="F229" s="394">
        <f>IF(OR(ISERROR(VLOOKUP($E229&amp;$D$118&amp;$D$119,'CCG data'!$A:$AD,'CCG data'!R$3,FALSE)),ISBLANK(VLOOKUP($E229&amp;$D$118&amp;$D$119,'CCG data'!$A:$AD,'CCG data'!R$3,FALSE))),"",VLOOKUP($E229&amp;$D$118&amp;$D$119,'CCG data'!$A:$AD,'CCG data'!R$3,FALSE))</f>
        <v>58.639654396593407</v>
      </c>
      <c r="G229" s="395"/>
      <c r="H229" s="395">
        <f>IF(OR(ISERROR(VLOOKUP($E229&amp;$D$118&amp;$D$119,'CCG data'!$A:$AD,'CCG data'!S$3,FALSE)),ISBLANK(VLOOKUP($E229&amp;$D$118&amp;$D$119,'CCG data'!$A:$AD,'CCG data'!S$3,FALSE))),"",VLOOKUP($E229&amp;$D$118&amp;$D$119,'CCG data'!$A:$AD,'CCG data'!S$3,FALSE))</f>
        <v>90.450554728408008</v>
      </c>
      <c r="I229" s="395"/>
      <c r="J229" s="395">
        <f>IF(OR(ISERROR(VLOOKUP($E229&amp;$D$118&amp;$D$119,'CCG data'!$A:$AD,'CCG data'!T$3,FALSE)),ISBLANK(VLOOKUP($E229&amp;$D$118&amp;$D$119,'CCG data'!$A:$AD,'CCG data'!T$3,FALSE))),"",VLOOKUP($E229&amp;$D$118&amp;$D$119,'CCG data'!$A:$AD,'CCG data'!T$3,FALSE))</f>
        <v>7.3308810512773483</v>
      </c>
      <c r="K229" s="395"/>
      <c r="L229" s="395">
        <f>IF(OR(ISERROR(VLOOKUP($E229&amp;$D$118&amp;$D$119,'CCG data'!$A:$AD,'CCG data'!U$3,FALSE)),ISBLANK(VLOOKUP($E229&amp;$D$118&amp;$D$119,'CCG data'!$A:$AD,'CCG data'!U$3,FALSE))),"",VLOOKUP($E229&amp;$D$118&amp;$D$119,'CCG data'!$A:$AD,'CCG data'!U$3,FALSE))</f>
        <v>11.700323499648563</v>
      </c>
      <c r="M229" s="396"/>
      <c r="N229" s="367">
        <f>IF(OR(ISERROR(VLOOKUP($E229&amp;$D$118&amp;$D$119,'CCG data'!$A:$AD,'CCG data'!G$3,FALSE)),ISBLANK(VLOOKUP($E229&amp;$D$118&amp;$D$119,'CCG data'!$A:$AD,'CCG data'!G$3,FALSE))),"",VLOOKUP($E229&amp;$D$118&amp;$D$119,'CCG data'!$A:$AD,'CCG data'!G$3,FALSE))</f>
        <v>1660</v>
      </c>
      <c r="P229" s="404">
        <f>IF(OR(ISERROR(VLOOKUP($E229&amp;$D$118&amp;$D$119,'CCG data'!$A:$AD,'CCG data'!B$3,FALSE)),ISBLANK(VLOOKUP($E229&amp;$D$118&amp;$D$119,'CCG data'!$A:$AD,'CCG data'!B$3,FALSE))),"",VLOOKUP($E229&amp;$D$118&amp;$D$119,'CCG data'!$A:$AD,'CCG data'!B$3,FALSE))</f>
        <v>0.33795180722891566</v>
      </c>
      <c r="Q229" s="267"/>
      <c r="R229" s="267">
        <f>IF(OR(ISERROR(VLOOKUP($E229&amp;$D$118&amp;$D$119,'CCG data'!$A:$AD,'CCG data'!C$3,FALSE)),ISBLANK(VLOOKUP($E229&amp;$D$118&amp;$D$119,'CCG data'!$A:$AD,'CCG data'!C$3,FALSE))),"",VLOOKUP($E229&amp;$D$118&amp;$D$119,'CCG data'!$A:$AD,'CCG data'!C$3,FALSE))</f>
        <v>0.54277108433734944</v>
      </c>
      <c r="S229" s="267"/>
      <c r="T229" s="267">
        <f>IF(OR(ISERROR(VLOOKUP($E229&amp;$D$118&amp;$D$119,'CCG data'!$A:$AD,'CCG data'!D$3,FALSE)),ISBLANK(VLOOKUP($E229&amp;$D$118&amp;$D$119,'CCG data'!$A:$AD,'CCG data'!D$3,FALSE))),"",VLOOKUP($E229&amp;$D$118&amp;$D$119,'CCG data'!$A:$AD,'CCG data'!D$3,FALSE))</f>
        <v>4.9397590361445781E-2</v>
      </c>
      <c r="U229" s="267"/>
      <c r="V229" s="267">
        <f>IF(OR(ISERROR(VLOOKUP($E229&amp;$D$118&amp;$D$119,'CCG data'!$A:$AD,'CCG data'!E$3,FALSE)),ISBLANK(VLOOKUP($E229&amp;$D$118&amp;$D$119,'CCG data'!$A:$AD,'CCG data'!E$3,FALSE))),"",VLOOKUP($E229&amp;$D$118&amp;$D$119,'CCG data'!$A:$AD,'CCG data'!E$3,FALSE))</f>
        <v>6.9879518072289162E-2</v>
      </c>
      <c r="W229" s="405"/>
      <c r="Y229" s="165">
        <f>IFERROR(VLOOKUP($E229&amp;$D$119, Outliers!$A$4:$P$214,2,FALSE),"0")</f>
        <v>1</v>
      </c>
      <c r="Z229" s="165">
        <f>IFERROR(VLOOKUP($E229&amp;$D$119, Outliers!$A$4:$P$214,3,FALSE),"0")</f>
        <v>0</v>
      </c>
      <c r="AA229" s="165">
        <f>IFERROR(VLOOKUP($E229&amp;$D$119, Outliers!$A$4:$P$214,4,FALSE),"0")</f>
        <v>0</v>
      </c>
      <c r="AB229" s="165">
        <f>IFERROR(VLOOKUP($E229&amp;$D$119, Outliers!$A$4:$P$214,5,FALSE),"0")</f>
        <v>0</v>
      </c>
      <c r="AD229" s="78"/>
      <c r="AE229" s="151"/>
      <c r="AF229" s="78"/>
      <c r="AG229" s="78"/>
    </row>
    <row r="230" spans="4:33" ht="15.75" x14ac:dyDescent="0.25">
      <c r="D230" s="319"/>
      <c r="E230" s="103" t="s">
        <v>27</v>
      </c>
      <c r="F230" s="95">
        <f>IF(P229="","",VLOOKUP($E229&amp;$D$118&amp;$D$119,'CCG data'!$A:$AD,'CCG data'!W$3,FALSE))</f>
        <v>53.787148824294668</v>
      </c>
      <c r="G230" s="96">
        <f>IF(P229="","",VLOOKUP($E229&amp;$D$118&amp;$D$119,'CCG data'!$A:$AD,'CCG data'!X$3,FALSE))</f>
        <v>63.492159968892146</v>
      </c>
      <c r="H230" s="96">
        <f>IF(R229="","",VLOOKUP($E229&amp;$D$118&amp;$D$119,'CCG data'!$A:$AD,'CCG data'!Y$3,FALSE))</f>
        <v>84.544398772967227</v>
      </c>
      <c r="I230" s="96">
        <f>IF(R229="","",VLOOKUP($E229&amp;$D$118&amp;$D$119,'CCG data'!$A:$AD,'CCG data'!Z$3,FALSE))</f>
        <v>96.356710683848789</v>
      </c>
      <c r="J230" s="96">
        <f>IF(T229="","",VLOOKUP($E229&amp;$D$118&amp;$D$119,'CCG data'!$A:$AD,'CCG data'!AA$3,FALSE))</f>
        <v>5.7441427026245115</v>
      </c>
      <c r="K230" s="96">
        <f>IF(T229="","",VLOOKUP($E229&amp;$D$118&amp;$D$119,'CCG data'!$A:$AD,'CCG data'!AB$3,FALSE))</f>
        <v>8.9176193999301852</v>
      </c>
      <c r="L230" s="96">
        <f>IF(V229="","",VLOOKUP($E229&amp;$D$118&amp;$D$119,'CCG data'!$A:$AD,'CCG data'!AC$3,FALSE))</f>
        <v>9.5710818811813798</v>
      </c>
      <c r="M230" s="96">
        <f>IF(V229="","",VLOOKUP($E229&amp;$D$118&amp;$D$119,'CCG data'!$A:$AD,'CCG data'!AD$3,FALSE))</f>
        <v>13.829565118115747</v>
      </c>
      <c r="N230" s="368"/>
      <c r="P230" s="152">
        <f>IF(P229="","",VLOOKUP($E229&amp;$D$118&amp;$D$119,'CCG data'!$A:$AD,'CCG data'!I$3,FALSE))</f>
        <v>0.316</v>
      </c>
      <c r="Q230" s="15">
        <f>IF(P229="","",VLOOKUP($E229&amp;$D$118&amp;$D$119,'CCG data'!$A:$AD,'CCG data'!J$3,FALSE))</f>
        <v>0.36099999999999999</v>
      </c>
      <c r="R230" s="15">
        <f>IF(R229="","",VLOOKUP($E229&amp;$D$118&amp;$D$119,'CCG data'!$A:$AD,'CCG data'!K$3,FALSE))</f>
        <v>0.51900000000000002</v>
      </c>
      <c r="S230" s="15">
        <f>IF(R229="","",VLOOKUP($E229&amp;$D$118&amp;$D$119,'CCG data'!$A:$AD,'CCG data'!L$3,FALSE))</f>
        <v>0.56699999999999995</v>
      </c>
      <c r="T230" s="15">
        <f>IF(T229="","",VLOOKUP($E229&amp;$D$118&amp;$D$119,'CCG data'!$A:$AD,'CCG data'!M$3,FALSE))</f>
        <v>0.04</v>
      </c>
      <c r="U230" s="15">
        <f>IF(T229="","",VLOOKUP($E229&amp;$D$118&amp;$D$119,'CCG data'!$A:$AD,'CCG data'!N$3,FALSE))</f>
        <v>6.0999999999999999E-2</v>
      </c>
      <c r="V230" s="15">
        <f>IF(V229="","",VLOOKUP($E229&amp;$D$118&amp;$D$119,'CCG data'!$A:$AD,'CCG data'!O$3,FALSE))</f>
        <v>5.8999999999999997E-2</v>
      </c>
      <c r="W230" s="136">
        <f>IF(V229="","",VLOOKUP($E229&amp;$D$118&amp;$D$119,'CCG data'!$A:$AD,'CCG data'!P$3,FALSE))</f>
        <v>8.3000000000000004E-2</v>
      </c>
      <c r="Y230" s="165" t="str">
        <f>IFERROR(VLOOKUP($E230&amp;$D$119, Outliers!$A$4:$P$214,2,FALSE),"0")</f>
        <v>0</v>
      </c>
      <c r="Z230" s="165" t="str">
        <f>IFERROR(VLOOKUP($E230&amp;$D$119, Outliers!$A$4:$P$214,3,FALSE),"0")</f>
        <v>0</v>
      </c>
      <c r="AA230" s="165" t="str">
        <f>IFERROR(VLOOKUP($E230&amp;$D$119, Outliers!$A$4:$P$214,4,FALSE),"0")</f>
        <v>0</v>
      </c>
      <c r="AB230" s="165" t="str">
        <f>IFERROR(VLOOKUP($E230&amp;$D$119, Outliers!$A$4:$P$214,5,FALSE),"0")</f>
        <v>0</v>
      </c>
      <c r="AD230" s="78"/>
      <c r="AE230" s="151"/>
      <c r="AF230" s="78"/>
      <c r="AG230" s="78"/>
    </row>
    <row r="231" spans="4:33" ht="15.75" x14ac:dyDescent="0.25">
      <c r="D231" s="319"/>
      <c r="E231" s="104" t="s">
        <v>185</v>
      </c>
      <c r="F231" s="394">
        <f>IF(OR(ISERROR(VLOOKUP($E231&amp;$D$118&amp;$D$119,'CCG data'!$A:$AD,'CCG data'!R$3,FALSE)),ISBLANK(VLOOKUP($E231&amp;$D$118&amp;$D$119,'CCG data'!$A:$AD,'CCG data'!R$3,FALSE))),"",VLOOKUP($E231&amp;$D$118&amp;$D$119,'CCG data'!$A:$AD,'CCG data'!R$3,FALSE))</f>
        <v>44.026850374664313</v>
      </c>
      <c r="G231" s="395"/>
      <c r="H231" s="395">
        <f>IF(OR(ISERROR(VLOOKUP($E231&amp;$D$118&amp;$D$119,'CCG data'!$A:$AD,'CCG data'!S$3,FALSE)),ISBLANK(VLOOKUP($E231&amp;$D$118&amp;$D$119,'CCG data'!$A:$AD,'CCG data'!S$3,FALSE))),"",VLOOKUP($E231&amp;$D$118&amp;$D$119,'CCG data'!$A:$AD,'CCG data'!S$3,FALSE))</f>
        <v>85.945676063618166</v>
      </c>
      <c r="I231" s="395"/>
      <c r="J231" s="395">
        <f>IF(OR(ISERROR(VLOOKUP($E231&amp;$D$118&amp;$D$119,'CCG data'!$A:$AD,'CCG data'!T$3,FALSE)),ISBLANK(VLOOKUP($E231&amp;$D$118&amp;$D$119,'CCG data'!$A:$AD,'CCG data'!T$3,FALSE))),"",VLOOKUP($E231&amp;$D$118&amp;$D$119,'CCG data'!$A:$AD,'CCG data'!T$3,FALSE))</f>
        <v>9.4105822111700625</v>
      </c>
      <c r="K231" s="395"/>
      <c r="L231" s="395">
        <f>IF(OR(ISERROR(VLOOKUP($E231&amp;$D$118&amp;$D$119,'CCG data'!$A:$AD,'CCG data'!U$3,FALSE)),ISBLANK(VLOOKUP($E231&amp;$D$118&amp;$D$119,'CCG data'!$A:$AD,'CCG data'!U$3,FALSE))),"",VLOOKUP($E231&amp;$D$118&amp;$D$119,'CCG data'!$A:$AD,'CCG data'!U$3,FALSE))</f>
        <v>16.012829279483672</v>
      </c>
      <c r="M231" s="396"/>
      <c r="N231" s="367">
        <f>IF(OR(ISERROR(VLOOKUP($E231&amp;$D$118&amp;$D$119,'CCG data'!$A:$AD,'CCG data'!G$3,FALSE)),ISBLANK(VLOOKUP($E231&amp;$D$118&amp;$D$119,'CCG data'!$A:$AD,'CCG data'!G$3,FALSE))),"",VLOOKUP($E231&amp;$D$118&amp;$D$119,'CCG data'!$A:$AD,'CCG data'!G$3,FALSE))</f>
        <v>1776</v>
      </c>
      <c r="P231" s="404">
        <f>IF(OR(ISERROR(VLOOKUP($E231&amp;$D$118&amp;$D$119,'CCG data'!$A:$AD,'CCG data'!B$3,FALSE)),ISBLANK(VLOOKUP($E231&amp;$D$118&amp;$D$119,'CCG data'!$A:$AD,'CCG data'!B$3,FALSE))),"",VLOOKUP($E231&amp;$D$118&amp;$D$119,'CCG data'!$A:$AD,'CCG data'!B$3,FALSE))</f>
        <v>0.26126126126126126</v>
      </c>
      <c r="Q231" s="267"/>
      <c r="R231" s="267">
        <f>IF(OR(ISERROR(VLOOKUP($E231&amp;$D$118&amp;$D$119,'CCG data'!$A:$AD,'CCG data'!C$3,FALSE)),ISBLANK(VLOOKUP($E231&amp;$D$118&amp;$D$119,'CCG data'!$A:$AD,'CCG data'!C$3,FALSE))),"",VLOOKUP($E231&amp;$D$118&amp;$D$119,'CCG data'!$A:$AD,'CCG data'!C$3,FALSE))</f>
        <v>0.57207207207207211</v>
      </c>
      <c r="S231" s="267"/>
      <c r="T231" s="267">
        <f>IF(OR(ISERROR(VLOOKUP($E231&amp;$D$118&amp;$D$119,'CCG data'!$A:$AD,'CCG data'!D$3,FALSE)),ISBLANK(VLOOKUP($E231&amp;$D$118&amp;$D$119,'CCG data'!$A:$AD,'CCG data'!D$3,FALSE))),"",VLOOKUP($E231&amp;$D$118&amp;$D$119,'CCG data'!$A:$AD,'CCG data'!D$3,FALSE))</f>
        <v>6.0810810810810814E-2</v>
      </c>
      <c r="U231" s="267"/>
      <c r="V231" s="267">
        <f>IF(OR(ISERROR(VLOOKUP($E231&amp;$D$118&amp;$D$119,'CCG data'!$A:$AD,'CCG data'!E$3,FALSE)),ISBLANK(VLOOKUP($E231&amp;$D$118&amp;$D$119,'CCG data'!$A:$AD,'CCG data'!E$3,FALSE))),"",VLOOKUP($E231&amp;$D$118&amp;$D$119,'CCG data'!$A:$AD,'CCG data'!E$3,FALSE))</f>
        <v>0.10585585585585586</v>
      </c>
      <c r="W231" s="405"/>
      <c r="Y231" s="165">
        <f>IFERROR(VLOOKUP($E231&amp;$D$119, Outliers!$A$4:$P$214,2,FALSE),"0")</f>
        <v>0</v>
      </c>
      <c r="Z231" s="165">
        <f>IFERROR(VLOOKUP($E231&amp;$D$119, Outliers!$A$4:$P$214,3,FALSE),"0")</f>
        <v>1</v>
      </c>
      <c r="AA231" s="165">
        <f>IFERROR(VLOOKUP($E231&amp;$D$119, Outliers!$A$4:$P$214,4,FALSE),"0")</f>
        <v>1</v>
      </c>
      <c r="AB231" s="165">
        <f>IFERROR(VLOOKUP($E231&amp;$D$119, Outliers!$A$4:$P$214,5,FALSE),"0")</f>
        <v>1</v>
      </c>
      <c r="AD231" s="78"/>
      <c r="AE231" s="151"/>
      <c r="AF231" s="78"/>
      <c r="AG231" s="78"/>
    </row>
    <row r="232" spans="4:33" ht="15.75" x14ac:dyDescent="0.25">
      <c r="D232" s="319"/>
      <c r="E232" s="103" t="s">
        <v>27</v>
      </c>
      <c r="F232" s="95">
        <f>IF(P231="","",VLOOKUP($E231&amp;$D$118&amp;$D$119,'CCG data'!$A:$AD,'CCG data'!W$3,FALSE))</f>
        <v>40.020815748759375</v>
      </c>
      <c r="G232" s="96">
        <f>IF(P231="","",VLOOKUP($E231&amp;$D$118&amp;$D$119,'CCG data'!$A:$AD,'CCG data'!X$3,FALSE))</f>
        <v>48.032885000569252</v>
      </c>
      <c r="H232" s="96">
        <f>IF(R231="","",VLOOKUP($E231&amp;$D$118&amp;$D$119,'CCG data'!$A:$AD,'CCG data'!Y$3,FALSE))</f>
        <v>80.660818953099351</v>
      </c>
      <c r="I232" s="96">
        <f>IF(R231="","",VLOOKUP($E231&amp;$D$118&amp;$D$119,'CCG data'!$A:$AD,'CCG data'!Z$3,FALSE))</f>
        <v>91.23053317413698</v>
      </c>
      <c r="J232" s="96">
        <f>IF(T231="","",VLOOKUP($E231&amp;$D$118&amp;$D$119,'CCG data'!$A:$AD,'CCG data'!AA$3,FALSE))</f>
        <v>7.635736168039017</v>
      </c>
      <c r="K232" s="96">
        <f>IF(T231="","",VLOOKUP($E231&amp;$D$118&amp;$D$119,'CCG data'!$A:$AD,'CCG data'!AB$3,FALSE))</f>
        <v>11.185428254301108</v>
      </c>
      <c r="L232" s="96">
        <f>IF(V231="","",VLOOKUP($E231&amp;$D$118&amp;$D$119,'CCG data'!$A:$AD,'CCG data'!AC$3,FALSE))</f>
        <v>13.723832296908732</v>
      </c>
      <c r="M232" s="96">
        <f>IF(V231="","",VLOOKUP($E231&amp;$D$118&amp;$D$119,'CCG data'!$A:$AD,'CCG data'!AD$3,FALSE))</f>
        <v>18.301826262058611</v>
      </c>
      <c r="N232" s="368"/>
      <c r="P232" s="152">
        <f>IF(P231="","",VLOOKUP($E231&amp;$D$118&amp;$D$119,'CCG data'!$A:$AD,'CCG data'!I$3,FALSE))</f>
        <v>0.24099999999999999</v>
      </c>
      <c r="Q232" s="15">
        <f>IF(P231="","",VLOOKUP($E231&amp;$D$118&amp;$D$119,'CCG data'!$A:$AD,'CCG data'!J$3,FALSE))</f>
        <v>0.28199999999999997</v>
      </c>
      <c r="R232" s="15">
        <f>IF(R231="","",VLOOKUP($E231&amp;$D$118&amp;$D$119,'CCG data'!$A:$AD,'CCG data'!K$3,FALSE))</f>
        <v>0.54900000000000004</v>
      </c>
      <c r="S232" s="15">
        <f>IF(R231="","",VLOOKUP($E231&amp;$D$118&amp;$D$119,'CCG data'!$A:$AD,'CCG data'!L$3,FALSE))</f>
        <v>0.59499999999999997</v>
      </c>
      <c r="T232" s="15">
        <f>IF(T231="","",VLOOKUP($E231&amp;$D$118&amp;$D$119,'CCG data'!$A:$AD,'CCG data'!M$3,FALSE))</f>
        <v>5.0999999999999997E-2</v>
      </c>
      <c r="U232" s="15">
        <f>IF(T231="","",VLOOKUP($E231&amp;$D$118&amp;$D$119,'CCG data'!$A:$AD,'CCG data'!N$3,FALSE))</f>
        <v>7.2999999999999995E-2</v>
      </c>
      <c r="V232" s="15">
        <f>IF(V231="","",VLOOKUP($E231&amp;$D$118&amp;$D$119,'CCG data'!$A:$AD,'CCG data'!O$3,FALSE))</f>
        <v>9.1999999999999998E-2</v>
      </c>
      <c r="W232" s="136">
        <f>IF(V231="","",VLOOKUP($E231&amp;$D$118&amp;$D$119,'CCG data'!$A:$AD,'CCG data'!P$3,FALSE))</f>
        <v>0.121</v>
      </c>
      <c r="Y232" s="165" t="str">
        <f>IFERROR(VLOOKUP($E232&amp;$D$119, Outliers!$A$4:$P$214,2,FALSE),"0")</f>
        <v>0</v>
      </c>
      <c r="Z232" s="165" t="str">
        <f>IFERROR(VLOOKUP($E232&amp;$D$119, Outliers!$A$4:$P$214,3,FALSE),"0")</f>
        <v>0</v>
      </c>
      <c r="AA232" s="165" t="str">
        <f>IFERROR(VLOOKUP($E232&amp;$D$119, Outliers!$A$4:$P$214,4,FALSE),"0")</f>
        <v>0</v>
      </c>
      <c r="AB232" s="165" t="str">
        <f>IFERROR(VLOOKUP($E232&amp;$D$119, Outliers!$A$4:$P$214,5,FALSE),"0")</f>
        <v>0</v>
      </c>
      <c r="AD232" s="78"/>
      <c r="AE232" s="151"/>
      <c r="AF232" s="78"/>
      <c r="AG232" s="78"/>
    </row>
    <row r="233" spans="4:33" ht="15.75" x14ac:dyDescent="0.25">
      <c r="D233" s="319"/>
      <c r="E233" s="104" t="s">
        <v>186</v>
      </c>
      <c r="F233" s="394">
        <f>IF(OR(ISERROR(VLOOKUP($E233&amp;$D$118&amp;$D$119,'CCG data'!$A:$AD,'CCG data'!R$3,FALSE)),ISBLANK(VLOOKUP($E233&amp;$D$118&amp;$D$119,'CCG data'!$A:$AD,'CCG data'!R$3,FALSE))),"",VLOOKUP($E233&amp;$D$118&amp;$D$119,'CCG data'!$A:$AD,'CCG data'!R$3,FALSE))</f>
        <v>58.658076271476169</v>
      </c>
      <c r="G233" s="395"/>
      <c r="H233" s="395">
        <f>IF(OR(ISERROR(VLOOKUP($E233&amp;$D$118&amp;$D$119,'CCG data'!$A:$AD,'CCG data'!S$3,FALSE)),ISBLANK(VLOOKUP($E233&amp;$D$118&amp;$D$119,'CCG data'!$A:$AD,'CCG data'!S$3,FALSE))),"",VLOOKUP($E233&amp;$D$118&amp;$D$119,'CCG data'!$A:$AD,'CCG data'!S$3,FALSE))</f>
        <v>95.756950951862478</v>
      </c>
      <c r="I233" s="395"/>
      <c r="J233" s="395">
        <f>IF(OR(ISERROR(VLOOKUP($E233&amp;$D$118&amp;$D$119,'CCG data'!$A:$AD,'CCG data'!T$3,FALSE)),ISBLANK(VLOOKUP($E233&amp;$D$118&amp;$D$119,'CCG data'!$A:$AD,'CCG data'!T$3,FALSE))),"",VLOOKUP($E233&amp;$D$118&amp;$D$119,'CCG data'!$A:$AD,'CCG data'!T$3,FALSE))</f>
        <v>8.8284269427572575</v>
      </c>
      <c r="K233" s="395"/>
      <c r="L233" s="395">
        <f>IF(OR(ISERROR(VLOOKUP($E233&amp;$D$118&amp;$D$119,'CCG data'!$A:$AD,'CCG data'!U$3,FALSE)),ISBLANK(VLOOKUP($E233&amp;$D$118&amp;$D$119,'CCG data'!$A:$AD,'CCG data'!U$3,FALSE))),"",VLOOKUP($E233&amp;$D$118&amp;$D$119,'CCG data'!$A:$AD,'CCG data'!U$3,FALSE))</f>
        <v>6.6776989049178832</v>
      </c>
      <c r="M233" s="396"/>
      <c r="N233" s="367">
        <f>IF(OR(ISERROR(VLOOKUP($E233&amp;$D$118&amp;$D$119,'CCG data'!$A:$AD,'CCG data'!G$3,FALSE)),ISBLANK(VLOOKUP($E233&amp;$D$118&amp;$D$119,'CCG data'!$A:$AD,'CCG data'!G$3,FALSE))),"",VLOOKUP($E233&amp;$D$118&amp;$D$119,'CCG data'!$A:$AD,'CCG data'!G$3,FALSE))</f>
        <v>708</v>
      </c>
      <c r="P233" s="404">
        <f>IF(OR(ISERROR(VLOOKUP($E233&amp;$D$118&amp;$D$119,'CCG data'!$A:$AD,'CCG data'!B$3,FALSE)),ISBLANK(VLOOKUP($E233&amp;$D$118&amp;$D$119,'CCG data'!$A:$AD,'CCG data'!B$3,FALSE))),"",VLOOKUP($E233&amp;$D$118&amp;$D$119,'CCG data'!$A:$AD,'CCG data'!B$3,FALSE))</f>
        <v>0.33192090395480228</v>
      </c>
      <c r="Q233" s="267"/>
      <c r="R233" s="267">
        <f>IF(OR(ISERROR(VLOOKUP($E233&amp;$D$118&amp;$D$119,'CCG data'!$A:$AD,'CCG data'!C$3,FALSE)),ISBLANK(VLOOKUP($E233&amp;$D$118&amp;$D$119,'CCG data'!$A:$AD,'CCG data'!C$3,FALSE))),"",VLOOKUP($E233&amp;$D$118&amp;$D$119,'CCG data'!$A:$AD,'CCG data'!C$3,FALSE))</f>
        <v>0.57062146892655363</v>
      </c>
      <c r="S233" s="267"/>
      <c r="T233" s="267">
        <f>IF(OR(ISERROR(VLOOKUP($E233&amp;$D$118&amp;$D$119,'CCG data'!$A:$AD,'CCG data'!D$3,FALSE)),ISBLANK(VLOOKUP($E233&amp;$D$118&amp;$D$119,'CCG data'!$A:$AD,'CCG data'!D$3,FALSE))),"",VLOOKUP($E233&amp;$D$118&amp;$D$119,'CCG data'!$A:$AD,'CCG data'!D$3,FALSE))</f>
        <v>5.6497175141242938E-2</v>
      </c>
      <c r="U233" s="267"/>
      <c r="V233" s="267">
        <f>IF(OR(ISERROR(VLOOKUP($E233&amp;$D$118&amp;$D$119,'CCG data'!$A:$AD,'CCG data'!E$3,FALSE)),ISBLANK(VLOOKUP($E233&amp;$D$118&amp;$D$119,'CCG data'!$A:$AD,'CCG data'!E$3,FALSE))),"",VLOOKUP($E233&amp;$D$118&amp;$D$119,'CCG data'!$A:$AD,'CCG data'!E$3,FALSE))</f>
        <v>4.0960451977401127E-2</v>
      </c>
      <c r="W233" s="405"/>
      <c r="Y233" s="165">
        <f>IFERROR(VLOOKUP($E233&amp;$D$119, Outliers!$A$4:$P$214,2,FALSE),"0")</f>
        <v>0</v>
      </c>
      <c r="Z233" s="165">
        <f>IFERROR(VLOOKUP($E233&amp;$D$119, Outliers!$A$4:$P$214,3,FALSE),"0")</f>
        <v>0</v>
      </c>
      <c r="AA233" s="165">
        <f>IFERROR(VLOOKUP($E233&amp;$D$119, Outliers!$A$4:$P$214,4,FALSE),"0")</f>
        <v>0</v>
      </c>
      <c r="AB233" s="165">
        <f>IFERROR(VLOOKUP($E233&amp;$D$119, Outliers!$A$4:$P$214,5,FALSE),"0")</f>
        <v>0</v>
      </c>
      <c r="AD233" s="78"/>
      <c r="AE233" s="151"/>
      <c r="AF233" s="78"/>
      <c r="AG233" s="78"/>
    </row>
    <row r="234" spans="4:33" ht="15.75" x14ac:dyDescent="0.25">
      <c r="D234" s="319"/>
      <c r="E234" s="103" t="s">
        <v>27</v>
      </c>
      <c r="F234" s="95">
        <f>IF(P233="","",VLOOKUP($E233&amp;$D$118&amp;$D$119,'CCG data'!$A:$AD,'CCG data'!W$3,FALSE))</f>
        <v>51.158271538290165</v>
      </c>
      <c r="G234" s="96">
        <f>IF(P233="","",VLOOKUP($E233&amp;$D$118&amp;$D$119,'CCG data'!$A:$AD,'CCG data'!X$3,FALSE))</f>
        <v>66.157881004662173</v>
      </c>
      <c r="H234" s="96">
        <f>IF(R233="","",VLOOKUP($E233&amp;$D$118&amp;$D$119,'CCG data'!$A:$AD,'CCG data'!Y$3,FALSE))</f>
        <v>86.419341664877209</v>
      </c>
      <c r="I234" s="96">
        <f>IF(R233="","",VLOOKUP($E233&amp;$D$118&amp;$D$119,'CCG data'!$A:$AD,'CCG data'!Z$3,FALSE))</f>
        <v>105.09456023884775</v>
      </c>
      <c r="J234" s="96">
        <f>IF(T233="","",VLOOKUP($E233&amp;$D$118&amp;$D$119,'CCG data'!$A:$AD,'CCG data'!AA$3,FALSE))</f>
        <v>6.0924690877972871</v>
      </c>
      <c r="K234" s="96">
        <f>IF(T233="","",VLOOKUP($E233&amp;$D$118&amp;$D$119,'CCG data'!$A:$AD,'CCG data'!AB$3,FALSE))</f>
        <v>11.564384797717228</v>
      </c>
      <c r="L234" s="96">
        <f>IF(V233="","",VLOOKUP($E233&amp;$D$118&amp;$D$119,'CCG data'!$A:$AD,'CCG data'!AC$3,FALSE))</f>
        <v>4.2472644943871032</v>
      </c>
      <c r="M234" s="96">
        <f>IF(V233="","",VLOOKUP($E233&amp;$D$118&amp;$D$119,'CCG data'!$A:$AD,'CCG data'!AD$3,FALSE))</f>
        <v>9.1081333154486632</v>
      </c>
      <c r="N234" s="368"/>
      <c r="P234" s="152">
        <f>IF(P233="","",VLOOKUP($E233&amp;$D$118&amp;$D$119,'CCG data'!$A:$AD,'CCG data'!I$3,FALSE))</f>
        <v>0.29799999999999999</v>
      </c>
      <c r="Q234" s="15">
        <f>IF(P233="","",VLOOKUP($E233&amp;$D$118&amp;$D$119,'CCG data'!$A:$AD,'CCG data'!J$3,FALSE))</f>
        <v>0.36699999999999999</v>
      </c>
      <c r="R234" s="15">
        <f>IF(R233="","",VLOOKUP($E233&amp;$D$118&amp;$D$119,'CCG data'!$A:$AD,'CCG data'!K$3,FALSE))</f>
        <v>0.53400000000000003</v>
      </c>
      <c r="S234" s="15">
        <f>IF(R233="","",VLOOKUP($E233&amp;$D$118&amp;$D$119,'CCG data'!$A:$AD,'CCG data'!L$3,FALSE))</f>
        <v>0.60699999999999998</v>
      </c>
      <c r="T234" s="15">
        <f>IF(T233="","",VLOOKUP($E233&amp;$D$118&amp;$D$119,'CCG data'!$A:$AD,'CCG data'!M$3,FALSE))</f>
        <v>4.2000000000000003E-2</v>
      </c>
      <c r="U234" s="15">
        <f>IF(T233="","",VLOOKUP($E233&amp;$D$118&amp;$D$119,'CCG data'!$A:$AD,'CCG data'!N$3,FALSE))</f>
        <v>7.5999999999999998E-2</v>
      </c>
      <c r="V234" s="15">
        <f>IF(V233="","",VLOOKUP($E233&amp;$D$118&amp;$D$119,'CCG data'!$A:$AD,'CCG data'!O$3,FALSE))</f>
        <v>2.9000000000000001E-2</v>
      </c>
      <c r="W234" s="136">
        <f>IF(V233="","",VLOOKUP($E233&amp;$D$118&amp;$D$119,'CCG data'!$A:$AD,'CCG data'!P$3,FALSE))</f>
        <v>5.8000000000000003E-2</v>
      </c>
      <c r="Y234" s="165" t="str">
        <f>IFERROR(VLOOKUP($E234&amp;$D$119, Outliers!$A$4:$P$214,2,FALSE),"0")</f>
        <v>0</v>
      </c>
      <c r="Z234" s="165" t="str">
        <f>IFERROR(VLOOKUP($E234&amp;$D$119, Outliers!$A$4:$P$214,3,FALSE),"0")</f>
        <v>0</v>
      </c>
      <c r="AA234" s="165" t="str">
        <f>IFERROR(VLOOKUP($E234&amp;$D$119, Outliers!$A$4:$P$214,4,FALSE),"0")</f>
        <v>0</v>
      </c>
      <c r="AB234" s="165" t="str">
        <f>IFERROR(VLOOKUP($E234&amp;$D$119, Outliers!$A$4:$P$214,5,FALSE),"0")</f>
        <v>0</v>
      </c>
      <c r="AD234" s="78"/>
      <c r="AE234" s="151"/>
      <c r="AF234" s="78"/>
      <c r="AG234" s="78"/>
    </row>
    <row r="235" spans="4:33" ht="15.75" x14ac:dyDescent="0.25">
      <c r="D235" s="319"/>
      <c r="E235" s="104" t="s">
        <v>406</v>
      </c>
      <c r="F235" s="394">
        <f>IF(OR(ISERROR(VLOOKUP($E235&amp;$D$118&amp;$D$119,'CCG data'!$A:$AD,'CCG data'!R$3,FALSE)),ISBLANK(VLOOKUP($E235&amp;$D$118&amp;$D$119,'CCG data'!$A:$AD,'CCG data'!R$3,FALSE))),"",VLOOKUP($E235&amp;$D$118&amp;$D$119,'CCG data'!$A:$AD,'CCG data'!R$3,FALSE))</f>
        <v>58.478465616736614</v>
      </c>
      <c r="G235" s="395"/>
      <c r="H235" s="395">
        <f>IF(OR(ISERROR(VLOOKUP($E235&amp;$D$118&amp;$D$119,'CCG data'!$A:$AD,'CCG data'!S$3,FALSE)),ISBLANK(VLOOKUP($E235&amp;$D$118&amp;$D$119,'CCG data'!$A:$AD,'CCG data'!S$3,FALSE))),"",VLOOKUP($E235&amp;$D$118&amp;$D$119,'CCG data'!$A:$AD,'CCG data'!S$3,FALSE))</f>
        <v>108.01838215979573</v>
      </c>
      <c r="I235" s="395"/>
      <c r="J235" s="395">
        <f>IF(OR(ISERROR(VLOOKUP($E235&amp;$D$118&amp;$D$119,'CCG data'!$A:$AD,'CCG data'!T$3,FALSE)),ISBLANK(VLOOKUP($E235&amp;$D$118&amp;$D$119,'CCG data'!$A:$AD,'CCG data'!T$3,FALSE))),"",VLOOKUP($E235&amp;$D$118&amp;$D$119,'CCG data'!$A:$AD,'CCG data'!T$3,FALSE))</f>
        <v>8.0176168303152995</v>
      </c>
      <c r="K235" s="395"/>
      <c r="L235" s="395">
        <f>IF(OR(ISERROR(VLOOKUP($E235&amp;$D$118&amp;$D$119,'CCG data'!$A:$AD,'CCG data'!U$3,FALSE)),ISBLANK(VLOOKUP($E235&amp;$D$118&amp;$D$119,'CCG data'!$A:$AD,'CCG data'!U$3,FALSE))),"",VLOOKUP($E235&amp;$D$118&amp;$D$119,'CCG data'!$A:$AD,'CCG data'!U$3,FALSE))</f>
        <v>14.601133606455676</v>
      </c>
      <c r="M235" s="396"/>
      <c r="N235" s="367">
        <f>IF(OR(ISERROR(VLOOKUP($E235&amp;$D$118&amp;$D$119,'CCG data'!$A:$AD,'CCG data'!G$3,FALSE)),ISBLANK(VLOOKUP($E235&amp;$D$118&amp;$D$119,'CCG data'!$A:$AD,'CCG data'!G$3,FALSE))),"",VLOOKUP($E235&amp;$D$118&amp;$D$119,'CCG data'!$A:$AD,'CCG data'!G$3,FALSE))</f>
        <v>1750</v>
      </c>
      <c r="P235" s="404">
        <f>IF(OR(ISERROR(VLOOKUP($E235&amp;$D$118&amp;$D$119,'CCG data'!$A:$AD,'CCG data'!B$3,FALSE)),ISBLANK(VLOOKUP($E235&amp;$D$118&amp;$D$119,'CCG data'!$A:$AD,'CCG data'!B$3,FALSE))),"",VLOOKUP($E235&amp;$D$118&amp;$D$119,'CCG data'!$A:$AD,'CCG data'!B$3,FALSE))</f>
        <v>0.29942857142857143</v>
      </c>
      <c r="Q235" s="267"/>
      <c r="R235" s="267">
        <f>IF(OR(ISERROR(VLOOKUP($E235&amp;$D$118&amp;$D$119,'CCG data'!$A:$AD,'CCG data'!C$3,FALSE)),ISBLANK(VLOOKUP($E235&amp;$D$118&amp;$D$119,'CCG data'!$A:$AD,'CCG data'!C$3,FALSE))),"",VLOOKUP($E235&amp;$D$118&amp;$D$119,'CCG data'!$A:$AD,'CCG data'!C$3,FALSE))</f>
        <v>0.57714285714285718</v>
      </c>
      <c r="S235" s="267"/>
      <c r="T235" s="267">
        <f>IF(OR(ISERROR(VLOOKUP($E235&amp;$D$118&amp;$D$119,'CCG data'!$A:$AD,'CCG data'!D$3,FALSE)),ISBLANK(VLOOKUP($E235&amp;$D$118&amp;$D$119,'CCG data'!$A:$AD,'CCG data'!D$3,FALSE))),"",VLOOKUP($E235&amp;$D$118&amp;$D$119,'CCG data'!$A:$AD,'CCG data'!D$3,FALSE))</f>
        <v>4.5714285714285714E-2</v>
      </c>
      <c r="U235" s="267"/>
      <c r="V235" s="267">
        <f>IF(OR(ISERROR(VLOOKUP($E235&amp;$D$118&amp;$D$119,'CCG data'!$A:$AD,'CCG data'!E$3,FALSE)),ISBLANK(VLOOKUP($E235&amp;$D$118&amp;$D$119,'CCG data'!$A:$AD,'CCG data'!E$3,FALSE))),"",VLOOKUP($E235&amp;$D$118&amp;$D$119,'CCG data'!$A:$AD,'CCG data'!E$3,FALSE))</f>
        <v>7.7714285714285708E-2</v>
      </c>
      <c r="W235" s="405"/>
      <c r="Y235" s="165">
        <f>IFERROR(VLOOKUP($E235&amp;$D$119, Outliers!$A$4:$P$214,2,FALSE),"0")</f>
        <v>1</v>
      </c>
      <c r="Z235" s="165">
        <f>IFERROR(VLOOKUP($E235&amp;$D$119, Outliers!$A$4:$P$214,3,FALSE),"0")</f>
        <v>1</v>
      </c>
      <c r="AA235" s="165">
        <f>IFERROR(VLOOKUP($E235&amp;$D$119, Outliers!$A$4:$P$214,4,FALSE),"0")</f>
        <v>0</v>
      </c>
      <c r="AB235" s="165">
        <f>IFERROR(VLOOKUP($E235&amp;$D$119, Outliers!$A$4:$P$214,5,FALSE),"0")</f>
        <v>0</v>
      </c>
      <c r="AD235" s="78"/>
      <c r="AE235" s="151"/>
      <c r="AF235" s="78"/>
      <c r="AG235" s="78"/>
    </row>
    <row r="236" spans="4:33" ht="15.75" x14ac:dyDescent="0.25">
      <c r="D236" s="319"/>
      <c r="E236" s="103" t="s">
        <v>27</v>
      </c>
      <c r="F236" s="95">
        <f>IF(P235="","",VLOOKUP($E235&amp;$D$118&amp;$D$119,'CCG data'!$A:$AD,'CCG data'!W$3,FALSE))</f>
        <v>53.471364098344345</v>
      </c>
      <c r="G236" s="96">
        <f>IF(P235="","",VLOOKUP($E235&amp;$D$118&amp;$D$119,'CCG data'!$A:$AD,'CCG data'!X$3,FALSE))</f>
        <v>63.485567135128882</v>
      </c>
      <c r="H236" s="96">
        <f>IF(R235="","",VLOOKUP($E235&amp;$D$118&amp;$D$119,'CCG data'!$A:$AD,'CCG data'!Y$3,FALSE))</f>
        <v>101.35655972386219</v>
      </c>
      <c r="I236" s="96">
        <f>IF(R235="","",VLOOKUP($E235&amp;$D$118&amp;$D$119,'CCG data'!$A:$AD,'CCG data'!Z$3,FALSE))</f>
        <v>114.68020459572928</v>
      </c>
      <c r="J236" s="96">
        <f>IF(T235="","",VLOOKUP($E235&amp;$D$118&amp;$D$119,'CCG data'!$A:$AD,'CCG data'!AA$3,FALSE))</f>
        <v>6.2606790778024219</v>
      </c>
      <c r="K236" s="96">
        <f>IF(T235="","",VLOOKUP($E235&amp;$D$118&amp;$D$119,'CCG data'!$A:$AD,'CCG data'!AB$3,FALSE))</f>
        <v>9.774554582828177</v>
      </c>
      <c r="L236" s="96">
        <f>IF(V235="","",VLOOKUP($E235&amp;$D$118&amp;$D$119,'CCG data'!$A:$AD,'CCG data'!AC$3,FALSE))</f>
        <v>12.147141326571468</v>
      </c>
      <c r="M236" s="96">
        <f>IF(V235="","",VLOOKUP($E235&amp;$D$118&amp;$D$119,'CCG data'!$A:$AD,'CCG data'!AD$3,FALSE))</f>
        <v>17.055125886339884</v>
      </c>
      <c r="N236" s="368"/>
      <c r="P236" s="152">
        <f>IF(P235="","",VLOOKUP($E235&amp;$D$118&amp;$D$119,'CCG data'!$A:$AD,'CCG data'!I$3,FALSE))</f>
        <v>0.27800000000000002</v>
      </c>
      <c r="Q236" s="15">
        <f>IF(P235="","",VLOOKUP($E235&amp;$D$118&amp;$D$119,'CCG data'!$A:$AD,'CCG data'!J$3,FALSE))</f>
        <v>0.32100000000000001</v>
      </c>
      <c r="R236" s="15">
        <f>IF(R235="","",VLOOKUP($E235&amp;$D$118&amp;$D$119,'CCG data'!$A:$AD,'CCG data'!K$3,FALSE))</f>
        <v>0.55400000000000005</v>
      </c>
      <c r="S236" s="15">
        <f>IF(R235="","",VLOOKUP($E235&amp;$D$118&amp;$D$119,'CCG data'!$A:$AD,'CCG data'!L$3,FALSE))</f>
        <v>0.6</v>
      </c>
      <c r="T236" s="15">
        <f>IF(T235="","",VLOOKUP($E235&amp;$D$118&amp;$D$119,'CCG data'!$A:$AD,'CCG data'!M$3,FALSE))</f>
        <v>3.6999999999999998E-2</v>
      </c>
      <c r="U236" s="15">
        <f>IF(T235="","",VLOOKUP($E235&amp;$D$118&amp;$D$119,'CCG data'!$A:$AD,'CCG data'!N$3,FALSE))</f>
        <v>5.7000000000000002E-2</v>
      </c>
      <c r="V236" s="15">
        <f>IF(V235="","",VLOOKUP($E235&amp;$D$118&amp;$D$119,'CCG data'!$A:$AD,'CCG data'!O$3,FALSE))</f>
        <v>6.6000000000000003E-2</v>
      </c>
      <c r="W236" s="136">
        <f>IF(V235="","",VLOOKUP($E235&amp;$D$118&amp;$D$119,'CCG data'!$A:$AD,'CCG data'!P$3,FALSE))</f>
        <v>9.0999999999999998E-2</v>
      </c>
      <c r="Y236" s="165" t="str">
        <f>IFERROR(VLOOKUP($E236&amp;$D$119, Outliers!$A$4:$P$214,2,FALSE),"0")</f>
        <v>0</v>
      </c>
      <c r="Z236" s="165" t="str">
        <f>IFERROR(VLOOKUP($E236&amp;$D$119, Outliers!$A$4:$P$214,3,FALSE),"0")</f>
        <v>0</v>
      </c>
      <c r="AA236" s="165" t="str">
        <f>IFERROR(VLOOKUP($E236&amp;$D$119, Outliers!$A$4:$P$214,4,FALSE),"0")</f>
        <v>0</v>
      </c>
      <c r="AB236" s="165" t="str">
        <f>IFERROR(VLOOKUP($E236&amp;$D$119, Outliers!$A$4:$P$214,5,FALSE),"0")</f>
        <v>0</v>
      </c>
      <c r="AD236" s="78"/>
      <c r="AE236" s="151"/>
      <c r="AF236" s="78"/>
      <c r="AG236" s="78"/>
    </row>
    <row r="237" spans="4:33" ht="15.75" x14ac:dyDescent="0.25">
      <c r="D237" s="319"/>
      <c r="E237" s="104" t="s">
        <v>187</v>
      </c>
      <c r="F237" s="394">
        <f>IF(OR(ISERROR(VLOOKUP($E237&amp;$D$118&amp;$D$119,'CCG data'!$A:$AD,'CCG data'!R$3,FALSE)),ISBLANK(VLOOKUP($E237&amp;$D$118&amp;$D$119,'CCG data'!$A:$AD,'CCG data'!R$3,FALSE))),"",VLOOKUP($E237&amp;$D$118&amp;$D$119,'CCG data'!$A:$AD,'CCG data'!R$3,FALSE))</f>
        <v>49.339293716969962</v>
      </c>
      <c r="G237" s="395"/>
      <c r="H237" s="395">
        <f>IF(OR(ISERROR(VLOOKUP($E237&amp;$D$118&amp;$D$119,'CCG data'!$A:$AD,'CCG data'!S$3,FALSE)),ISBLANK(VLOOKUP($E237&amp;$D$118&amp;$D$119,'CCG data'!$A:$AD,'CCG data'!S$3,FALSE))),"",VLOOKUP($E237&amp;$D$118&amp;$D$119,'CCG data'!$A:$AD,'CCG data'!S$3,FALSE))</f>
        <v>102.81299901275823</v>
      </c>
      <c r="I237" s="395"/>
      <c r="J237" s="395">
        <f>IF(OR(ISERROR(VLOOKUP($E237&amp;$D$118&amp;$D$119,'CCG data'!$A:$AD,'CCG data'!T$3,FALSE)),ISBLANK(VLOOKUP($E237&amp;$D$118&amp;$D$119,'CCG data'!$A:$AD,'CCG data'!T$3,FALSE))),"",VLOOKUP($E237&amp;$D$118&amp;$D$119,'CCG data'!$A:$AD,'CCG data'!T$3,FALSE))</f>
        <v>7.5372095484383301</v>
      </c>
      <c r="K237" s="395"/>
      <c r="L237" s="395">
        <f>IF(OR(ISERROR(VLOOKUP($E237&amp;$D$118&amp;$D$119,'CCG data'!$A:$AD,'CCG data'!U$3,FALSE)),ISBLANK(VLOOKUP($E237&amp;$D$118&amp;$D$119,'CCG data'!$A:$AD,'CCG data'!U$3,FALSE))),"",VLOOKUP($E237&amp;$D$118&amp;$D$119,'CCG data'!$A:$AD,'CCG data'!U$3,FALSE))</f>
        <v>7.9341778390769848</v>
      </c>
      <c r="M237" s="396"/>
      <c r="N237" s="367">
        <f>IF(OR(ISERROR(VLOOKUP($E237&amp;$D$118&amp;$D$119,'CCG data'!$A:$AD,'CCG data'!G$3,FALSE)),ISBLANK(VLOOKUP($E237&amp;$D$118&amp;$D$119,'CCG data'!$A:$AD,'CCG data'!G$3,FALSE))),"",VLOOKUP($E237&amp;$D$118&amp;$D$119,'CCG data'!$A:$AD,'CCG data'!G$3,FALSE))</f>
        <v>1537</v>
      </c>
      <c r="P237" s="404">
        <f>IF(OR(ISERROR(VLOOKUP($E237&amp;$D$118&amp;$D$119,'CCG data'!$A:$AD,'CCG data'!B$3,FALSE)),ISBLANK(VLOOKUP($E237&amp;$D$118&amp;$D$119,'CCG data'!$A:$AD,'CCG data'!B$3,FALSE))),"",VLOOKUP($E237&amp;$D$118&amp;$D$119,'CCG data'!$A:$AD,'CCG data'!B$3,FALSE))</f>
        <v>0.2797657774886142</v>
      </c>
      <c r="Q237" s="267"/>
      <c r="R237" s="267">
        <f>IF(OR(ISERROR(VLOOKUP($E237&amp;$D$118&amp;$D$119,'CCG data'!$A:$AD,'CCG data'!C$3,FALSE)),ISBLANK(VLOOKUP($E237&amp;$D$118&amp;$D$119,'CCG data'!$A:$AD,'CCG data'!C$3,FALSE))),"",VLOOKUP($E237&amp;$D$118&amp;$D$119,'CCG data'!$A:$AD,'CCG data'!C$3,FALSE))</f>
        <v>0.62264150943396224</v>
      </c>
      <c r="S237" s="267"/>
      <c r="T237" s="267">
        <f>IF(OR(ISERROR(VLOOKUP($E237&amp;$D$118&amp;$D$119,'CCG data'!$A:$AD,'CCG data'!D$3,FALSE)),ISBLANK(VLOOKUP($E237&amp;$D$118&amp;$D$119,'CCG data'!$A:$AD,'CCG data'!D$3,FALSE))),"",VLOOKUP($E237&amp;$D$118&amp;$D$119,'CCG data'!$A:$AD,'CCG data'!D$3,FALSE))</f>
        <v>5.0748210800260249E-2</v>
      </c>
      <c r="U237" s="267"/>
      <c r="V237" s="267">
        <f>IF(OR(ISERROR(VLOOKUP($E237&amp;$D$118&amp;$D$119,'CCG data'!$A:$AD,'CCG data'!E$3,FALSE)),ISBLANK(VLOOKUP($E237&amp;$D$118&amp;$D$119,'CCG data'!$A:$AD,'CCG data'!E$3,FALSE))),"",VLOOKUP($E237&amp;$D$118&amp;$D$119,'CCG data'!$A:$AD,'CCG data'!E$3,FALSE))</f>
        <v>4.6844502277163302E-2</v>
      </c>
      <c r="W237" s="405"/>
      <c r="Y237" s="165">
        <f>IFERROR(VLOOKUP($E237&amp;$D$119, Outliers!$A$4:$P$214,2,FALSE),"0")</f>
        <v>0</v>
      </c>
      <c r="Z237" s="165">
        <f>IFERROR(VLOOKUP($E237&amp;$D$119, Outliers!$A$4:$P$214,3,FALSE),"0")</f>
        <v>0</v>
      </c>
      <c r="AA237" s="165">
        <f>IFERROR(VLOOKUP($E237&amp;$D$119, Outliers!$A$4:$P$214,4,FALSE),"0")</f>
        <v>0</v>
      </c>
      <c r="AB237" s="165">
        <f>IFERROR(VLOOKUP($E237&amp;$D$119, Outliers!$A$4:$P$214,5,FALSE),"0")</f>
        <v>1</v>
      </c>
      <c r="AD237" s="78"/>
      <c r="AE237" s="151"/>
      <c r="AF237" s="78"/>
      <c r="AG237" s="78"/>
    </row>
    <row r="238" spans="4:33" ht="15.75" x14ac:dyDescent="0.25">
      <c r="D238" s="319"/>
      <c r="E238" s="103" t="s">
        <v>27</v>
      </c>
      <c r="F238" s="95">
        <f>IF(P237="","",VLOOKUP($E237&amp;$D$118&amp;$D$119,'CCG data'!$A:$AD,'CCG data'!W$3,FALSE))</f>
        <v>44.675763748760531</v>
      </c>
      <c r="G238" s="96">
        <f>IF(P237="","",VLOOKUP($E237&amp;$D$118&amp;$D$119,'CCG data'!$A:$AD,'CCG data'!X$3,FALSE))</f>
        <v>54.002823685179393</v>
      </c>
      <c r="H238" s="96">
        <f>IF(R237="","",VLOOKUP($E237&amp;$D$118&amp;$D$119,'CCG data'!$A:$AD,'CCG data'!Y$3,FALSE))</f>
        <v>96.298993376651794</v>
      </c>
      <c r="I238" s="96">
        <f>IF(R237="","",VLOOKUP($E237&amp;$D$118&amp;$D$119,'CCG data'!$A:$AD,'CCG data'!Z$3,FALSE))</f>
        <v>109.32700464886466</v>
      </c>
      <c r="J238" s="96">
        <f>IF(T237="","",VLOOKUP($E237&amp;$D$118&amp;$D$119,'CCG data'!$A:$AD,'CCG data'!AA$3,FALSE))</f>
        <v>5.864504530884842</v>
      </c>
      <c r="K238" s="96">
        <f>IF(T237="","",VLOOKUP($E237&amp;$D$118&amp;$D$119,'CCG data'!$A:$AD,'CCG data'!AB$3,FALSE))</f>
        <v>9.2099145659918182</v>
      </c>
      <c r="L238" s="96">
        <f>IF(V237="","",VLOOKUP($E237&amp;$D$118&amp;$D$119,'CCG data'!$A:$AD,'CCG data'!AC$3,FALSE))</f>
        <v>6.101476261047539</v>
      </c>
      <c r="M238" s="96">
        <f>IF(V237="","",VLOOKUP($E237&amp;$D$118&amp;$D$119,'CCG data'!$A:$AD,'CCG data'!AD$3,FALSE))</f>
        <v>9.7668794171064306</v>
      </c>
      <c r="N238" s="368"/>
      <c r="P238" s="152">
        <f>IF(P237="","",VLOOKUP($E237&amp;$D$118&amp;$D$119,'CCG data'!$A:$AD,'CCG data'!I$3,FALSE))</f>
        <v>0.25800000000000001</v>
      </c>
      <c r="Q238" s="15">
        <f>IF(P237="","",VLOOKUP($E237&amp;$D$118&amp;$D$119,'CCG data'!$A:$AD,'CCG data'!J$3,FALSE))</f>
        <v>0.30299999999999999</v>
      </c>
      <c r="R238" s="15">
        <f>IF(R237="","",VLOOKUP($E237&amp;$D$118&amp;$D$119,'CCG data'!$A:$AD,'CCG data'!K$3,FALSE))</f>
        <v>0.59799999999999998</v>
      </c>
      <c r="S238" s="15">
        <f>IF(R237="","",VLOOKUP($E237&amp;$D$118&amp;$D$119,'CCG data'!$A:$AD,'CCG data'!L$3,FALSE))</f>
        <v>0.64700000000000002</v>
      </c>
      <c r="T238" s="15">
        <f>IF(T237="","",VLOOKUP($E237&amp;$D$118&amp;$D$119,'CCG data'!$A:$AD,'CCG data'!M$3,FALSE))</f>
        <v>4.1000000000000002E-2</v>
      </c>
      <c r="U238" s="15">
        <f>IF(T237="","",VLOOKUP($E237&amp;$D$118&amp;$D$119,'CCG data'!$A:$AD,'CCG data'!N$3,FALSE))</f>
        <v>6.3E-2</v>
      </c>
      <c r="V238" s="15">
        <f>IF(V237="","",VLOOKUP($E237&amp;$D$118&amp;$D$119,'CCG data'!$A:$AD,'CCG data'!O$3,FALSE))</f>
        <v>3.6999999999999998E-2</v>
      </c>
      <c r="W238" s="136">
        <f>IF(V237="","",VLOOKUP($E237&amp;$D$118&amp;$D$119,'CCG data'!$A:$AD,'CCG data'!P$3,FALSE))</f>
        <v>5.8999999999999997E-2</v>
      </c>
      <c r="Y238" s="165" t="str">
        <f>IFERROR(VLOOKUP($E238&amp;$D$119, Outliers!$A$4:$P$214,2,FALSE),"0")</f>
        <v>0</v>
      </c>
      <c r="Z238" s="165" t="str">
        <f>IFERROR(VLOOKUP($E238&amp;$D$119, Outliers!$A$4:$P$214,3,FALSE),"0")</f>
        <v>0</v>
      </c>
      <c r="AA238" s="165" t="str">
        <f>IFERROR(VLOOKUP($E238&amp;$D$119, Outliers!$A$4:$P$214,4,FALSE),"0")</f>
        <v>0</v>
      </c>
      <c r="AB238" s="165" t="str">
        <f>IFERROR(VLOOKUP($E238&amp;$D$119, Outliers!$A$4:$P$214,5,FALSE),"0")</f>
        <v>0</v>
      </c>
      <c r="AD238" s="78"/>
      <c r="AE238" s="151"/>
      <c r="AF238" s="78"/>
      <c r="AG238" s="78"/>
    </row>
    <row r="239" spans="4:33" ht="15.75" x14ac:dyDescent="0.25">
      <c r="D239" s="319"/>
      <c r="E239" s="104" t="s">
        <v>188</v>
      </c>
      <c r="F239" s="394">
        <f>IF(OR(ISERROR(VLOOKUP($E239&amp;$D$118&amp;$D$119,'CCG data'!$A:$AD,'CCG data'!R$3,FALSE)),ISBLANK(VLOOKUP($E239&amp;$D$118&amp;$D$119,'CCG data'!$A:$AD,'CCG data'!R$3,FALSE))),"",VLOOKUP($E239&amp;$D$118&amp;$D$119,'CCG data'!$A:$AD,'CCG data'!R$3,FALSE))</f>
        <v>54.827533722483238</v>
      </c>
      <c r="G239" s="395"/>
      <c r="H239" s="395">
        <f>IF(OR(ISERROR(VLOOKUP($E239&amp;$D$118&amp;$D$119,'CCG data'!$A:$AD,'CCG data'!S$3,FALSE)),ISBLANK(VLOOKUP($E239&amp;$D$118&amp;$D$119,'CCG data'!$A:$AD,'CCG data'!S$3,FALSE))),"",VLOOKUP($E239&amp;$D$118&amp;$D$119,'CCG data'!$A:$AD,'CCG data'!S$3,FALSE))</f>
        <v>93.922989195349459</v>
      </c>
      <c r="I239" s="395"/>
      <c r="J239" s="395">
        <f>IF(OR(ISERROR(VLOOKUP($E239&amp;$D$118&amp;$D$119,'CCG data'!$A:$AD,'CCG data'!T$3,FALSE)),ISBLANK(VLOOKUP($E239&amp;$D$118&amp;$D$119,'CCG data'!$A:$AD,'CCG data'!T$3,FALSE))),"",VLOOKUP($E239&amp;$D$118&amp;$D$119,'CCG data'!$A:$AD,'CCG data'!T$3,FALSE))</f>
        <v>5.6255033799303629</v>
      </c>
      <c r="K239" s="395"/>
      <c r="L239" s="395">
        <f>IF(OR(ISERROR(VLOOKUP($E239&amp;$D$118&amp;$D$119,'CCG data'!$A:$AD,'CCG data'!U$3,FALSE)),ISBLANK(VLOOKUP($E239&amp;$D$118&amp;$D$119,'CCG data'!$A:$AD,'CCG data'!U$3,FALSE))),"",VLOOKUP($E239&amp;$D$118&amp;$D$119,'CCG data'!$A:$AD,'CCG data'!U$3,FALSE))</f>
        <v>17.35791936656528</v>
      </c>
      <c r="M239" s="396"/>
      <c r="N239" s="367">
        <f>IF(OR(ISERROR(VLOOKUP($E239&amp;$D$118&amp;$D$119,'CCG data'!$A:$AD,'CCG data'!G$3,FALSE)),ISBLANK(VLOOKUP($E239&amp;$D$118&amp;$D$119,'CCG data'!$A:$AD,'CCG data'!G$3,FALSE))),"",VLOOKUP($E239&amp;$D$118&amp;$D$119,'CCG data'!$A:$AD,'CCG data'!G$3,FALSE))</f>
        <v>4857</v>
      </c>
      <c r="P239" s="404">
        <f>IF(OR(ISERROR(VLOOKUP($E239&amp;$D$118&amp;$D$119,'CCG data'!$A:$AD,'CCG data'!B$3,FALSE)),ISBLANK(VLOOKUP($E239&amp;$D$118&amp;$D$119,'CCG data'!$A:$AD,'CCG data'!B$3,FALSE))),"",VLOOKUP($E239&amp;$D$118&amp;$D$119,'CCG data'!$A:$AD,'CCG data'!B$3,FALSE))</f>
        <v>0.30656784023059502</v>
      </c>
      <c r="Q239" s="267"/>
      <c r="R239" s="267">
        <f>IF(OR(ISERROR(VLOOKUP($E239&amp;$D$118&amp;$D$119,'CCG data'!$A:$AD,'CCG data'!C$3,FALSE)),ISBLANK(VLOOKUP($E239&amp;$D$118&amp;$D$119,'CCG data'!$A:$AD,'CCG data'!C$3,FALSE))),"",VLOOKUP($E239&amp;$D$118&amp;$D$119,'CCG data'!$A:$AD,'CCG data'!C$3,FALSE))</f>
        <v>0.555692814494544</v>
      </c>
      <c r="S239" s="267"/>
      <c r="T239" s="267">
        <f>IF(OR(ISERROR(VLOOKUP($E239&amp;$D$118&amp;$D$119,'CCG data'!$A:$AD,'CCG data'!D$3,FALSE)),ISBLANK(VLOOKUP($E239&amp;$D$118&amp;$D$119,'CCG data'!$A:$AD,'CCG data'!D$3,FALSE))),"",VLOOKUP($E239&amp;$D$118&amp;$D$119,'CCG data'!$A:$AD,'CCG data'!D$3,FALSE))</f>
        <v>3.6030471484455429E-2</v>
      </c>
      <c r="U239" s="267"/>
      <c r="V239" s="267">
        <f>IF(OR(ISERROR(VLOOKUP($E239&amp;$D$118&amp;$D$119,'CCG data'!$A:$AD,'CCG data'!E$3,FALSE)),ISBLANK(VLOOKUP($E239&amp;$D$118&amp;$D$119,'CCG data'!$A:$AD,'CCG data'!E$3,FALSE))),"",VLOOKUP($E239&amp;$D$118&amp;$D$119,'CCG data'!$A:$AD,'CCG data'!E$3,FALSE))</f>
        <v>0.10170887379040559</v>
      </c>
      <c r="W239" s="405"/>
      <c r="Y239" s="165">
        <f>IFERROR(VLOOKUP($E239&amp;$D$119, Outliers!$A$4:$P$214,2,FALSE),"0")</f>
        <v>1</v>
      </c>
      <c r="Z239" s="165">
        <f>IFERROR(VLOOKUP($E239&amp;$D$119, Outliers!$A$4:$P$214,3,FALSE),"0")</f>
        <v>0</v>
      </c>
      <c r="AA239" s="165">
        <f>IFERROR(VLOOKUP($E239&amp;$D$119, Outliers!$A$4:$P$214,4,FALSE),"0")</f>
        <v>0</v>
      </c>
      <c r="AB239" s="165">
        <f>IFERROR(VLOOKUP($E239&amp;$D$119, Outliers!$A$4:$P$214,5,FALSE),"0")</f>
        <v>1</v>
      </c>
      <c r="AD239" s="78"/>
      <c r="AE239" s="151"/>
      <c r="AF239" s="78"/>
      <c r="AG239" s="78"/>
    </row>
    <row r="240" spans="4:33" ht="15.75" x14ac:dyDescent="0.25">
      <c r="D240" s="319"/>
      <c r="E240" s="103" t="s">
        <v>27</v>
      </c>
      <c r="F240" s="95">
        <f>IF(P239="","",VLOOKUP($E239&amp;$D$118&amp;$D$119,'CCG data'!$A:$AD,'CCG data'!W$3,FALSE))</f>
        <v>52.042647650365417</v>
      </c>
      <c r="G240" s="96">
        <f>IF(P239="","",VLOOKUP($E239&amp;$D$118&amp;$D$119,'CCG data'!$A:$AD,'CCG data'!X$3,FALSE))</f>
        <v>57.61241979460106</v>
      </c>
      <c r="H240" s="96">
        <f>IF(R239="","",VLOOKUP($E239&amp;$D$118&amp;$D$119,'CCG data'!$A:$AD,'CCG data'!Y$3,FALSE))</f>
        <v>90.37953735091817</v>
      </c>
      <c r="I240" s="96">
        <f>IF(R239="","",VLOOKUP($E239&amp;$D$118&amp;$D$119,'CCG data'!$A:$AD,'CCG data'!Z$3,FALSE))</f>
        <v>97.466441039780747</v>
      </c>
      <c r="J240" s="96">
        <f>IF(T239="","",VLOOKUP($E239&amp;$D$118&amp;$D$119,'CCG data'!$A:$AD,'CCG data'!AA$3,FALSE))</f>
        <v>4.7920171351308163</v>
      </c>
      <c r="K240" s="96">
        <f>IF(T239="","",VLOOKUP($E239&amp;$D$118&amp;$D$119,'CCG data'!$A:$AD,'CCG data'!AB$3,FALSE))</f>
        <v>6.4589896247299095</v>
      </c>
      <c r="L240" s="96">
        <f>IF(V239="","",VLOOKUP($E239&amp;$D$118&amp;$D$119,'CCG data'!$A:$AD,'CCG data'!AC$3,FALSE))</f>
        <v>15.827218727611287</v>
      </c>
      <c r="M240" s="96">
        <f>IF(V239="","",VLOOKUP($E239&amp;$D$118&amp;$D$119,'CCG data'!$A:$AD,'CCG data'!AD$3,FALSE))</f>
        <v>18.888620005519272</v>
      </c>
      <c r="N240" s="368"/>
      <c r="P240" s="152">
        <f>IF(P239="","",VLOOKUP($E239&amp;$D$118&amp;$D$119,'CCG data'!$A:$AD,'CCG data'!I$3,FALSE))</f>
        <v>0.29399999999999998</v>
      </c>
      <c r="Q240" s="15">
        <f>IF(P239="","",VLOOKUP($E239&amp;$D$118&amp;$D$119,'CCG data'!$A:$AD,'CCG data'!J$3,FALSE))</f>
        <v>0.32</v>
      </c>
      <c r="R240" s="15">
        <f>IF(R239="","",VLOOKUP($E239&amp;$D$118&amp;$D$119,'CCG data'!$A:$AD,'CCG data'!K$3,FALSE))</f>
        <v>0.54200000000000004</v>
      </c>
      <c r="S240" s="15">
        <f>IF(R239="","",VLOOKUP($E239&amp;$D$118&amp;$D$119,'CCG data'!$A:$AD,'CCG data'!L$3,FALSE))</f>
        <v>0.56999999999999995</v>
      </c>
      <c r="T240" s="15">
        <f>IF(T239="","",VLOOKUP($E239&amp;$D$118&amp;$D$119,'CCG data'!$A:$AD,'CCG data'!M$3,FALSE))</f>
        <v>3.1E-2</v>
      </c>
      <c r="U240" s="15">
        <f>IF(T239="","",VLOOKUP($E239&amp;$D$118&amp;$D$119,'CCG data'!$A:$AD,'CCG data'!N$3,FALSE))</f>
        <v>4.2000000000000003E-2</v>
      </c>
      <c r="V240" s="15">
        <f>IF(V239="","",VLOOKUP($E239&amp;$D$118&amp;$D$119,'CCG data'!$A:$AD,'CCG data'!O$3,FALSE))</f>
        <v>9.4E-2</v>
      </c>
      <c r="W240" s="136">
        <f>IF(V239="","",VLOOKUP($E239&amp;$D$118&amp;$D$119,'CCG data'!$A:$AD,'CCG data'!P$3,FALSE))</f>
        <v>0.111</v>
      </c>
      <c r="Y240" s="165" t="str">
        <f>IFERROR(VLOOKUP($E240&amp;$D$119, Outliers!$A$4:$P$214,2,FALSE),"0")</f>
        <v>0</v>
      </c>
      <c r="Z240" s="165" t="str">
        <f>IFERROR(VLOOKUP($E240&amp;$D$119, Outliers!$A$4:$P$214,3,FALSE),"0")</f>
        <v>0</v>
      </c>
      <c r="AA240" s="165" t="str">
        <f>IFERROR(VLOOKUP($E240&amp;$D$119, Outliers!$A$4:$P$214,4,FALSE),"0")</f>
        <v>0</v>
      </c>
      <c r="AB240" s="165" t="str">
        <f>IFERROR(VLOOKUP($E240&amp;$D$119, Outliers!$A$4:$P$214,5,FALSE),"0")</f>
        <v>0</v>
      </c>
      <c r="AD240" s="78"/>
      <c r="AE240" s="151"/>
      <c r="AF240" s="78"/>
      <c r="AG240" s="78"/>
    </row>
    <row r="241" spans="4:33" ht="15.75" x14ac:dyDescent="0.25">
      <c r="D241" s="319"/>
      <c r="E241" s="104" t="s">
        <v>491</v>
      </c>
      <c r="F241" s="394">
        <f>IF(OR(ISERROR(VLOOKUP($E241&amp;$D$118&amp;$D$119,'CCG data'!$A:$AD,'CCG data'!R$3,FALSE)),ISBLANK(VLOOKUP($E241&amp;$D$118&amp;$D$119,'CCG data'!$A:$AD,'CCG data'!R$3,FALSE))),"",VLOOKUP($E241&amp;$D$118&amp;$D$119,'CCG data'!$A:$AD,'CCG data'!R$3,FALSE))</f>
        <v>45.607286303924489</v>
      </c>
      <c r="G241" s="395"/>
      <c r="H241" s="395">
        <f>IF(OR(ISERROR(VLOOKUP($E241&amp;$D$118&amp;$D$119,'CCG data'!$A:$AD,'CCG data'!S$3,FALSE)),ISBLANK(VLOOKUP($E241&amp;$D$118&amp;$D$119,'CCG data'!$A:$AD,'CCG data'!S$3,FALSE))),"",VLOOKUP($E241&amp;$D$118&amp;$D$119,'CCG data'!$A:$AD,'CCG data'!S$3,FALSE))</f>
        <v>96.410669742227455</v>
      </c>
      <c r="I241" s="395"/>
      <c r="J241" s="395">
        <f>IF(OR(ISERROR(VLOOKUP($E241&amp;$D$118&amp;$D$119,'CCG data'!$A:$AD,'CCG data'!T$3,FALSE)),ISBLANK(VLOOKUP($E241&amp;$D$118&amp;$D$119,'CCG data'!$A:$AD,'CCG data'!T$3,FALSE))),"",VLOOKUP($E241&amp;$D$118&amp;$D$119,'CCG data'!$A:$AD,'CCG data'!T$3,FALSE))</f>
        <v>7.479908613913123</v>
      </c>
      <c r="K241" s="395"/>
      <c r="L241" s="395">
        <f>IF(OR(ISERROR(VLOOKUP($E241&amp;$D$118&amp;$D$119,'CCG data'!$A:$AD,'CCG data'!U$3,FALSE)),ISBLANK(VLOOKUP($E241&amp;$D$118&amp;$D$119,'CCG data'!$A:$AD,'CCG data'!U$3,FALSE))),"",VLOOKUP($E241&amp;$D$118&amp;$D$119,'CCG data'!$A:$AD,'CCG data'!U$3,FALSE))</f>
        <v>7.2555147785514551</v>
      </c>
      <c r="M241" s="396"/>
      <c r="N241" s="367">
        <f>IF(OR(ISERROR(VLOOKUP($E241&amp;$D$118&amp;$D$119,'CCG data'!$A:$AD,'CCG data'!G$3,FALSE)),ISBLANK(VLOOKUP($E241&amp;$D$118&amp;$D$119,'CCG data'!$A:$AD,'CCG data'!G$3,FALSE))),"",VLOOKUP($E241&amp;$D$118&amp;$D$119,'CCG data'!$A:$AD,'CCG data'!G$3,FALSE))</f>
        <v>1726</v>
      </c>
      <c r="P241" s="404">
        <f>IF(OR(ISERROR(VLOOKUP($E241&amp;$D$118&amp;$D$119,'CCG data'!$A:$AD,'CCG data'!B$3,FALSE)),ISBLANK(VLOOKUP($E241&amp;$D$118&amp;$D$119,'CCG data'!$A:$AD,'CCG data'!B$3,FALSE))),"",VLOOKUP($E241&amp;$D$118&amp;$D$119,'CCG data'!$A:$AD,'CCG data'!B$3,FALSE))</f>
        <v>0.27752027809965235</v>
      </c>
      <c r="Q241" s="267"/>
      <c r="R241" s="267">
        <f>IF(OR(ISERROR(VLOOKUP($E241&amp;$D$118&amp;$D$119,'CCG data'!$A:$AD,'CCG data'!C$3,FALSE)),ISBLANK(VLOOKUP($E241&amp;$D$118&amp;$D$119,'CCG data'!$A:$AD,'CCG data'!C$3,FALSE))),"",VLOOKUP($E241&amp;$D$118&amp;$D$119,'CCG data'!$A:$AD,'CCG data'!C$3,FALSE))</f>
        <v>0.62166859791425255</v>
      </c>
      <c r="S241" s="267"/>
      <c r="T241" s="267">
        <f>IF(OR(ISERROR(VLOOKUP($E241&amp;$D$118&amp;$D$119,'CCG data'!$A:$AD,'CCG data'!D$3,FALSE)),ISBLANK(VLOOKUP($E241&amp;$D$118&amp;$D$119,'CCG data'!$A:$AD,'CCG data'!D$3,FALSE))),"",VLOOKUP($E241&amp;$D$118&amp;$D$119,'CCG data'!$A:$AD,'CCG data'!D$3,FALSE))</f>
        <v>5.3881807647740441E-2</v>
      </c>
      <c r="U241" s="267"/>
      <c r="V241" s="267">
        <f>IF(OR(ISERROR(VLOOKUP($E241&amp;$D$118&amp;$D$119,'CCG data'!$A:$AD,'CCG data'!E$3,FALSE)),ISBLANK(VLOOKUP($E241&amp;$D$118&amp;$D$119,'CCG data'!$A:$AD,'CCG data'!E$3,FALSE))),"",VLOOKUP($E241&amp;$D$118&amp;$D$119,'CCG data'!$A:$AD,'CCG data'!E$3,FALSE))</f>
        <v>4.6929316338354579E-2</v>
      </c>
      <c r="W241" s="405"/>
      <c r="Y241" s="165">
        <f>IFERROR(VLOOKUP($E241&amp;$D$119, Outliers!$A$4:$P$214,2,FALSE),"0")</f>
        <v>0</v>
      </c>
      <c r="Z241" s="165">
        <f>IFERROR(VLOOKUP($E241&amp;$D$119, Outliers!$A$4:$P$214,3,FALSE),"0")</f>
        <v>0</v>
      </c>
      <c r="AA241" s="165">
        <f>IFERROR(VLOOKUP($E241&amp;$D$119, Outliers!$A$4:$P$214,4,FALSE),"0")</f>
        <v>0</v>
      </c>
      <c r="AB241" s="165">
        <f>IFERROR(VLOOKUP($E241&amp;$D$119, Outliers!$A$4:$P$214,5,FALSE),"0")</f>
        <v>1</v>
      </c>
      <c r="AD241" s="78"/>
      <c r="AE241" s="151"/>
      <c r="AF241" s="78"/>
      <c r="AG241" s="78"/>
    </row>
    <row r="242" spans="4:33" ht="15.75" x14ac:dyDescent="0.25">
      <c r="D242" s="319"/>
      <c r="E242" s="103" t="s">
        <v>27</v>
      </c>
      <c r="F242" s="95">
        <f>IF(P241="","",VLOOKUP($E241&amp;$D$118&amp;$D$119,'CCG data'!$A:$AD,'CCG data'!W$3,FALSE))</f>
        <v>41.522940107533927</v>
      </c>
      <c r="G242" s="96">
        <f>IF(P241="","",VLOOKUP($E241&amp;$D$118&amp;$D$119,'CCG data'!$A:$AD,'CCG data'!X$3,FALSE))</f>
        <v>49.691632500315052</v>
      </c>
      <c r="H242" s="96">
        <f>IF(R241="","",VLOOKUP($E241&amp;$D$118&amp;$D$119,'CCG data'!$A:$AD,'CCG data'!Y$3,FALSE))</f>
        <v>90.641925164139963</v>
      </c>
      <c r="I242" s="96">
        <f>IF(R241="","",VLOOKUP($E241&amp;$D$118&amp;$D$119,'CCG data'!$A:$AD,'CCG data'!Z$3,FALSE))</f>
        <v>102.17941432031495</v>
      </c>
      <c r="J242" s="96">
        <f>IF(T241="","",VLOOKUP($E241&amp;$D$118&amp;$D$119,'CCG data'!$A:$AD,'CCG data'!AA$3,FALSE))</f>
        <v>5.9596730468424433</v>
      </c>
      <c r="K242" s="96">
        <f>IF(T241="","",VLOOKUP($E241&amp;$D$118&amp;$D$119,'CCG data'!$A:$AD,'CCG data'!AB$3,FALSE))</f>
        <v>9.0001441809838028</v>
      </c>
      <c r="L242" s="96">
        <f>IF(V241="","",VLOOKUP($E241&amp;$D$118&amp;$D$119,'CCG data'!$A:$AD,'CCG data'!AC$3,FALSE))</f>
        <v>5.6754248934446938</v>
      </c>
      <c r="M242" s="96">
        <f>IF(V241="","",VLOOKUP($E241&amp;$D$118&amp;$D$119,'CCG data'!$A:$AD,'CCG data'!AD$3,FALSE))</f>
        <v>8.8356046636582164</v>
      </c>
      <c r="N242" s="368"/>
      <c r="P242" s="152">
        <f>IF(P241="","",VLOOKUP($E241&amp;$D$118&amp;$D$119,'CCG data'!$A:$AD,'CCG data'!I$3,FALSE))</f>
        <v>0.25700000000000001</v>
      </c>
      <c r="Q242" s="15">
        <f>IF(P241="","",VLOOKUP($E241&amp;$D$118&amp;$D$119,'CCG data'!$A:$AD,'CCG data'!J$3,FALSE))</f>
        <v>0.29899999999999999</v>
      </c>
      <c r="R242" s="15">
        <f>IF(R241="","",VLOOKUP($E241&amp;$D$118&amp;$D$119,'CCG data'!$A:$AD,'CCG data'!K$3,FALSE))</f>
        <v>0.59899999999999998</v>
      </c>
      <c r="S242" s="15">
        <f>IF(R241="","",VLOOKUP($E241&amp;$D$118&amp;$D$119,'CCG data'!$A:$AD,'CCG data'!L$3,FALSE))</f>
        <v>0.64400000000000002</v>
      </c>
      <c r="T242" s="15">
        <f>IF(T241="","",VLOOKUP($E241&amp;$D$118&amp;$D$119,'CCG data'!$A:$AD,'CCG data'!M$3,FALSE))</f>
        <v>4.3999999999999997E-2</v>
      </c>
      <c r="U242" s="15">
        <f>IF(T241="","",VLOOKUP($E241&amp;$D$118&amp;$D$119,'CCG data'!$A:$AD,'CCG data'!N$3,FALSE))</f>
        <v>6.6000000000000003E-2</v>
      </c>
      <c r="V242" s="15">
        <f>IF(V241="","",VLOOKUP($E241&amp;$D$118&amp;$D$119,'CCG data'!$A:$AD,'CCG data'!O$3,FALSE))</f>
        <v>3.7999999999999999E-2</v>
      </c>
      <c r="W242" s="136">
        <f>IF(V241="","",VLOOKUP($E241&amp;$D$118&amp;$D$119,'CCG data'!$A:$AD,'CCG data'!P$3,FALSE))</f>
        <v>5.8000000000000003E-2</v>
      </c>
      <c r="Y242" s="165" t="str">
        <f>IFERROR(VLOOKUP($E242&amp;$D$119, Outliers!$A$4:$P$214,2,FALSE),"0")</f>
        <v>0</v>
      </c>
      <c r="Z242" s="165" t="str">
        <f>IFERROR(VLOOKUP($E242&amp;$D$119, Outliers!$A$4:$P$214,3,FALSE),"0")</f>
        <v>0</v>
      </c>
      <c r="AA242" s="165" t="str">
        <f>IFERROR(VLOOKUP($E242&amp;$D$119, Outliers!$A$4:$P$214,4,FALSE),"0")</f>
        <v>0</v>
      </c>
      <c r="AB242" s="165" t="str">
        <f>IFERROR(VLOOKUP($E242&amp;$D$119, Outliers!$A$4:$P$214,5,FALSE),"0")</f>
        <v>0</v>
      </c>
      <c r="AD242" s="78"/>
      <c r="AE242" s="151"/>
      <c r="AF242" s="78"/>
      <c r="AG242" s="78"/>
    </row>
    <row r="243" spans="4:33" ht="15.75" x14ac:dyDescent="0.25">
      <c r="D243" s="319"/>
      <c r="E243" s="104" t="s">
        <v>189</v>
      </c>
      <c r="F243" s="394">
        <f>IF(OR(ISERROR(VLOOKUP($E243&amp;$D$118&amp;$D$119,'CCG data'!$A:$AD,'CCG data'!R$3,FALSE)),ISBLANK(VLOOKUP($E243&amp;$D$118&amp;$D$119,'CCG data'!$A:$AD,'CCG data'!R$3,FALSE))),"",VLOOKUP($E243&amp;$D$118&amp;$D$119,'CCG data'!$A:$AD,'CCG data'!R$3,FALSE))</f>
        <v>42.902524392762409</v>
      </c>
      <c r="G243" s="395"/>
      <c r="H243" s="395">
        <f>IF(OR(ISERROR(VLOOKUP($E243&amp;$D$118&amp;$D$119,'CCG data'!$A:$AD,'CCG data'!S$3,FALSE)),ISBLANK(VLOOKUP($E243&amp;$D$118&amp;$D$119,'CCG data'!$A:$AD,'CCG data'!S$3,FALSE))),"",VLOOKUP($E243&amp;$D$118&amp;$D$119,'CCG data'!$A:$AD,'CCG data'!S$3,FALSE))</f>
        <v>92.21360976763907</v>
      </c>
      <c r="I243" s="395"/>
      <c r="J243" s="395">
        <f>IF(OR(ISERROR(VLOOKUP($E243&amp;$D$118&amp;$D$119,'CCG data'!$A:$AD,'CCG data'!T$3,FALSE)),ISBLANK(VLOOKUP($E243&amp;$D$118&amp;$D$119,'CCG data'!$A:$AD,'CCG data'!T$3,FALSE))),"",VLOOKUP($E243&amp;$D$118&amp;$D$119,'CCG data'!$A:$AD,'CCG data'!T$3,FALSE))</f>
        <v>5.9307935899059103</v>
      </c>
      <c r="K243" s="395"/>
      <c r="L243" s="395">
        <f>IF(OR(ISERROR(VLOOKUP($E243&amp;$D$118&amp;$D$119,'CCG data'!$A:$AD,'CCG data'!U$3,FALSE)),ISBLANK(VLOOKUP($E243&amp;$D$118&amp;$D$119,'CCG data'!$A:$AD,'CCG data'!U$3,FALSE))),"",VLOOKUP($E243&amp;$D$118&amp;$D$119,'CCG data'!$A:$AD,'CCG data'!U$3,FALSE))</f>
        <v>9.0602052808293436</v>
      </c>
      <c r="M243" s="396"/>
      <c r="N243" s="367">
        <f>IF(OR(ISERROR(VLOOKUP($E243&amp;$D$118&amp;$D$119,'CCG data'!$A:$AD,'CCG data'!G$3,FALSE)),ISBLANK(VLOOKUP($E243&amp;$D$118&amp;$D$119,'CCG data'!$A:$AD,'CCG data'!G$3,FALSE))),"",VLOOKUP($E243&amp;$D$118&amp;$D$119,'CCG data'!$A:$AD,'CCG data'!G$3,FALSE))</f>
        <v>1517</v>
      </c>
      <c r="P243" s="404">
        <f>IF(OR(ISERROR(VLOOKUP($E243&amp;$D$118&amp;$D$119,'CCG data'!$A:$AD,'CCG data'!B$3,FALSE)),ISBLANK(VLOOKUP($E243&amp;$D$118&amp;$D$119,'CCG data'!$A:$AD,'CCG data'!B$3,FALSE))),"",VLOOKUP($E243&amp;$D$118&amp;$D$119,'CCG data'!$A:$AD,'CCG data'!B$3,FALSE))</f>
        <v>0.27818061964403429</v>
      </c>
      <c r="Q243" s="267"/>
      <c r="R243" s="267">
        <f>IF(OR(ISERROR(VLOOKUP($E243&amp;$D$118&amp;$D$119,'CCG data'!$A:$AD,'CCG data'!C$3,FALSE)),ISBLANK(VLOOKUP($E243&amp;$D$118&amp;$D$119,'CCG data'!$A:$AD,'CCG data'!C$3,FALSE))),"",VLOOKUP($E243&amp;$D$118&amp;$D$119,'CCG data'!$A:$AD,'CCG data'!C$3,FALSE))</f>
        <v>0.62030323005932764</v>
      </c>
      <c r="S243" s="267"/>
      <c r="T243" s="267">
        <f>IF(OR(ISERROR(VLOOKUP($E243&amp;$D$118&amp;$D$119,'CCG data'!$A:$AD,'CCG data'!D$3,FALSE)),ISBLANK(VLOOKUP($E243&amp;$D$118&amp;$D$119,'CCG data'!$A:$AD,'CCG data'!D$3,FALSE))),"",VLOOKUP($E243&amp;$D$118&amp;$D$119,'CCG data'!$A:$AD,'CCG data'!D$3,FALSE))</f>
        <v>4.0210942649967038E-2</v>
      </c>
      <c r="U243" s="267"/>
      <c r="V243" s="267">
        <f>IF(OR(ISERROR(VLOOKUP($E243&amp;$D$118&amp;$D$119,'CCG data'!$A:$AD,'CCG data'!E$3,FALSE)),ISBLANK(VLOOKUP($E243&amp;$D$118&amp;$D$119,'CCG data'!$A:$AD,'CCG data'!E$3,FALSE))),"",VLOOKUP($E243&amp;$D$118&amp;$D$119,'CCG data'!$A:$AD,'CCG data'!E$3,FALSE))</f>
        <v>6.1305207646671064E-2</v>
      </c>
      <c r="W243" s="405"/>
      <c r="Y243" s="165">
        <f>IFERROR(VLOOKUP($E243&amp;$D$119, Outliers!$A$4:$P$214,2,FALSE),"0")</f>
        <v>1</v>
      </c>
      <c r="Z243" s="165">
        <f>IFERROR(VLOOKUP($E243&amp;$D$119, Outliers!$A$4:$P$214,3,FALSE),"0")</f>
        <v>0</v>
      </c>
      <c r="AA243" s="165">
        <f>IFERROR(VLOOKUP($E243&amp;$D$119, Outliers!$A$4:$P$214,4,FALSE),"0")</f>
        <v>0</v>
      </c>
      <c r="AB243" s="165">
        <f>IFERROR(VLOOKUP($E243&amp;$D$119, Outliers!$A$4:$P$214,5,FALSE),"0")</f>
        <v>0</v>
      </c>
      <c r="AD243" s="78"/>
      <c r="AE243" s="151"/>
      <c r="AF243" s="78"/>
      <c r="AG243" s="78"/>
    </row>
    <row r="244" spans="4:33" ht="15.75" x14ac:dyDescent="0.25">
      <c r="D244" s="319"/>
      <c r="E244" s="103" t="s">
        <v>27</v>
      </c>
      <c r="F244" s="95">
        <f>IF(P243="","",VLOOKUP($E243&amp;$D$118&amp;$D$119,'CCG data'!$A:$AD,'CCG data'!W$3,FALSE))</f>
        <v>38.809138459633267</v>
      </c>
      <c r="G244" s="96">
        <f>IF(P243="","",VLOOKUP($E243&amp;$D$118&amp;$D$119,'CCG data'!$A:$AD,'CCG data'!X$3,FALSE))</f>
        <v>46.99591032589155</v>
      </c>
      <c r="H244" s="96">
        <f>IF(R243="","",VLOOKUP($E243&amp;$D$118&amp;$D$119,'CCG data'!$A:$AD,'CCG data'!Y$3,FALSE))</f>
        <v>86.321697346376766</v>
      </c>
      <c r="I244" s="96">
        <f>IF(R243="","",VLOOKUP($E243&amp;$D$118&amp;$D$119,'CCG data'!$A:$AD,'CCG data'!Z$3,FALSE))</f>
        <v>98.105522188901375</v>
      </c>
      <c r="J244" s="96">
        <f>IF(T243="","",VLOOKUP($E243&amp;$D$118&amp;$D$119,'CCG data'!$A:$AD,'CCG data'!AA$3,FALSE))</f>
        <v>4.4424473886218685</v>
      </c>
      <c r="K244" s="96">
        <f>IF(T243="","",VLOOKUP($E243&amp;$D$118&amp;$D$119,'CCG data'!$A:$AD,'CCG data'!AB$3,FALSE))</f>
        <v>7.4191397911899521</v>
      </c>
      <c r="L244" s="96">
        <f>IF(V243="","",VLOOKUP($E243&amp;$D$118&amp;$D$119,'CCG data'!$A:$AD,'CCG data'!AC$3,FALSE))</f>
        <v>7.2187862175992823</v>
      </c>
      <c r="M244" s="96">
        <f>IF(V243="","",VLOOKUP($E243&amp;$D$118&amp;$D$119,'CCG data'!$A:$AD,'CCG data'!AD$3,FALSE))</f>
        <v>10.901624344059405</v>
      </c>
      <c r="N244" s="368"/>
      <c r="P244" s="152">
        <f>IF(P243="","",VLOOKUP($E243&amp;$D$118&amp;$D$119,'CCG data'!$A:$AD,'CCG data'!I$3,FALSE))</f>
        <v>0.25600000000000001</v>
      </c>
      <c r="Q244" s="15">
        <f>IF(P243="","",VLOOKUP($E243&amp;$D$118&amp;$D$119,'CCG data'!$A:$AD,'CCG data'!J$3,FALSE))</f>
        <v>0.30099999999999999</v>
      </c>
      <c r="R244" s="15">
        <f>IF(R243="","",VLOOKUP($E243&amp;$D$118&amp;$D$119,'CCG data'!$A:$AD,'CCG data'!K$3,FALSE))</f>
        <v>0.59599999999999997</v>
      </c>
      <c r="S244" s="15">
        <f>IF(R243="","",VLOOKUP($E243&amp;$D$118&amp;$D$119,'CCG data'!$A:$AD,'CCG data'!L$3,FALSE))</f>
        <v>0.64400000000000002</v>
      </c>
      <c r="T244" s="15">
        <f>IF(T243="","",VLOOKUP($E243&amp;$D$118&amp;$D$119,'CCG data'!$A:$AD,'CCG data'!M$3,FALSE))</f>
        <v>3.1E-2</v>
      </c>
      <c r="U244" s="15">
        <f>IF(T243="","",VLOOKUP($E243&amp;$D$118&amp;$D$119,'CCG data'!$A:$AD,'CCG data'!N$3,FALSE))</f>
        <v>5.0999999999999997E-2</v>
      </c>
      <c r="V244" s="15">
        <f>IF(V243="","",VLOOKUP($E243&amp;$D$118&amp;$D$119,'CCG data'!$A:$AD,'CCG data'!O$3,FALSE))</f>
        <v>0.05</v>
      </c>
      <c r="W244" s="136">
        <f>IF(V243="","",VLOOKUP($E243&amp;$D$118&amp;$D$119,'CCG data'!$A:$AD,'CCG data'!P$3,FALSE))</f>
        <v>7.4999999999999997E-2</v>
      </c>
      <c r="Y244" s="165" t="str">
        <f>IFERROR(VLOOKUP($E244&amp;$D$119, Outliers!$A$4:$P$214,2,FALSE),"0")</f>
        <v>0</v>
      </c>
      <c r="Z244" s="165" t="str">
        <f>IFERROR(VLOOKUP($E244&amp;$D$119, Outliers!$A$4:$P$214,3,FALSE),"0")</f>
        <v>0</v>
      </c>
      <c r="AA244" s="165" t="str">
        <f>IFERROR(VLOOKUP($E244&amp;$D$119, Outliers!$A$4:$P$214,4,FALSE),"0")</f>
        <v>0</v>
      </c>
      <c r="AB244" s="165" t="str">
        <f>IFERROR(VLOOKUP($E244&amp;$D$119, Outliers!$A$4:$P$214,5,FALSE),"0")</f>
        <v>0</v>
      </c>
      <c r="AD244" s="78"/>
      <c r="AE244" s="151"/>
      <c r="AF244" s="78"/>
      <c r="AG244" s="78"/>
    </row>
    <row r="245" spans="4:33" ht="15.75" x14ac:dyDescent="0.25">
      <c r="D245" s="319"/>
      <c r="E245" s="104" t="s">
        <v>190</v>
      </c>
      <c r="F245" s="394">
        <f>IF(OR(ISERROR(VLOOKUP($E245&amp;$D$118&amp;$D$119,'CCG data'!$A:$AD,'CCG data'!R$3,FALSE)),ISBLANK(VLOOKUP($E245&amp;$D$118&amp;$D$119,'CCG data'!$A:$AD,'CCG data'!R$3,FALSE))),"",VLOOKUP($E245&amp;$D$118&amp;$D$119,'CCG data'!$A:$AD,'CCG data'!R$3,FALSE))</f>
        <v>47.656357858005777</v>
      </c>
      <c r="G245" s="395"/>
      <c r="H245" s="395">
        <f>IF(OR(ISERROR(VLOOKUP($E245&amp;$D$118&amp;$D$119,'CCG data'!$A:$AD,'CCG data'!S$3,FALSE)),ISBLANK(VLOOKUP($E245&amp;$D$118&amp;$D$119,'CCG data'!$A:$AD,'CCG data'!S$3,FALSE))),"",VLOOKUP($E245&amp;$D$118&amp;$D$119,'CCG data'!$A:$AD,'CCG data'!S$3,FALSE))</f>
        <v>99.960184875542097</v>
      </c>
      <c r="I245" s="395"/>
      <c r="J245" s="395">
        <f>IF(OR(ISERROR(VLOOKUP($E245&amp;$D$118&amp;$D$119,'CCG data'!$A:$AD,'CCG data'!T$3,FALSE)),ISBLANK(VLOOKUP($E245&amp;$D$118&amp;$D$119,'CCG data'!$A:$AD,'CCG data'!T$3,FALSE))),"",VLOOKUP($E245&amp;$D$118&amp;$D$119,'CCG data'!$A:$AD,'CCG data'!T$3,FALSE))</f>
        <v>5.5719014581321984</v>
      </c>
      <c r="K245" s="395"/>
      <c r="L245" s="395">
        <f>IF(OR(ISERROR(VLOOKUP($E245&amp;$D$118&amp;$D$119,'CCG data'!$A:$AD,'CCG data'!U$3,FALSE)),ISBLANK(VLOOKUP($E245&amp;$D$118&amp;$D$119,'CCG data'!$A:$AD,'CCG data'!U$3,FALSE))),"",VLOOKUP($E245&amp;$D$118&amp;$D$119,'CCG data'!$A:$AD,'CCG data'!U$3,FALSE))</f>
        <v>9.5584719065619357</v>
      </c>
      <c r="M245" s="396"/>
      <c r="N245" s="367">
        <f>IF(OR(ISERROR(VLOOKUP($E245&amp;$D$118&amp;$D$119,'CCG data'!$A:$AD,'CCG data'!G$3,FALSE)),ISBLANK(VLOOKUP($E245&amp;$D$118&amp;$D$119,'CCG data'!$A:$AD,'CCG data'!G$3,FALSE))),"",VLOOKUP($E245&amp;$D$118&amp;$D$119,'CCG data'!$A:$AD,'CCG data'!G$3,FALSE))</f>
        <v>1340</v>
      </c>
      <c r="P245" s="404">
        <f>IF(OR(ISERROR(VLOOKUP($E245&amp;$D$118&amp;$D$119,'CCG data'!$A:$AD,'CCG data'!B$3,FALSE)),ISBLANK(VLOOKUP($E245&amp;$D$118&amp;$D$119,'CCG data'!$A:$AD,'CCG data'!B$3,FALSE))),"",VLOOKUP($E245&amp;$D$118&amp;$D$119,'CCG data'!$A:$AD,'CCG data'!B$3,FALSE))</f>
        <v>0.28134328358208954</v>
      </c>
      <c r="Q245" s="267"/>
      <c r="R245" s="267">
        <f>IF(OR(ISERROR(VLOOKUP($E245&amp;$D$118&amp;$D$119,'CCG data'!$A:$AD,'CCG data'!C$3,FALSE)),ISBLANK(VLOOKUP($E245&amp;$D$118&amp;$D$119,'CCG data'!$A:$AD,'CCG data'!C$3,FALSE))),"",VLOOKUP($E245&amp;$D$118&amp;$D$119,'CCG data'!$A:$AD,'CCG data'!C$3,FALSE))</f>
        <v>0.62238805970149258</v>
      </c>
      <c r="S245" s="267"/>
      <c r="T245" s="267">
        <f>IF(OR(ISERROR(VLOOKUP($E245&amp;$D$118&amp;$D$119,'CCG data'!$A:$AD,'CCG data'!D$3,FALSE)),ISBLANK(VLOOKUP($E245&amp;$D$118&amp;$D$119,'CCG data'!$A:$AD,'CCG data'!D$3,FALSE))),"",VLOOKUP($E245&amp;$D$118&amp;$D$119,'CCG data'!$A:$AD,'CCG data'!D$3,FALSE))</f>
        <v>3.5820895522388062E-2</v>
      </c>
      <c r="U245" s="267"/>
      <c r="V245" s="267">
        <f>IF(OR(ISERROR(VLOOKUP($E245&amp;$D$118&amp;$D$119,'CCG data'!$A:$AD,'CCG data'!E$3,FALSE)),ISBLANK(VLOOKUP($E245&amp;$D$118&amp;$D$119,'CCG data'!$A:$AD,'CCG data'!E$3,FALSE))),"",VLOOKUP($E245&amp;$D$118&amp;$D$119,'CCG data'!$A:$AD,'CCG data'!E$3,FALSE))</f>
        <v>6.044776119402985E-2</v>
      </c>
      <c r="W245" s="405"/>
      <c r="Y245" s="165">
        <f>IFERROR(VLOOKUP($E245&amp;$D$119, Outliers!$A$4:$P$214,2,FALSE),"0")</f>
        <v>0</v>
      </c>
      <c r="Z245" s="165">
        <f>IFERROR(VLOOKUP($E245&amp;$D$119, Outliers!$A$4:$P$214,3,FALSE),"0")</f>
        <v>0</v>
      </c>
      <c r="AA245" s="165">
        <f>IFERROR(VLOOKUP($E245&amp;$D$119, Outliers!$A$4:$P$214,4,FALSE),"0")</f>
        <v>0</v>
      </c>
      <c r="AB245" s="165">
        <f>IFERROR(VLOOKUP($E245&amp;$D$119, Outliers!$A$4:$P$214,5,FALSE),"0")</f>
        <v>0</v>
      </c>
      <c r="AD245" s="78"/>
      <c r="AE245" s="151"/>
      <c r="AF245" s="78"/>
      <c r="AG245" s="78"/>
    </row>
    <row r="246" spans="4:33" ht="15.75" x14ac:dyDescent="0.25">
      <c r="D246" s="319"/>
      <c r="E246" s="103" t="s">
        <v>27</v>
      </c>
      <c r="F246" s="95">
        <f>IF(P245="","",VLOOKUP($E245&amp;$D$118&amp;$D$119,'CCG data'!$A:$AD,'CCG data'!W$3,FALSE))</f>
        <v>42.845680346374294</v>
      </c>
      <c r="G246" s="96">
        <f>IF(P245="","",VLOOKUP($E245&amp;$D$118&amp;$D$119,'CCG data'!$A:$AD,'CCG data'!X$3,FALSE))</f>
        <v>52.467035369637259</v>
      </c>
      <c r="H246" s="96">
        <f>IF(R245="","",VLOOKUP($E245&amp;$D$118&amp;$D$119,'CCG data'!$A:$AD,'CCG data'!Y$3,FALSE))</f>
        <v>93.175962159721649</v>
      </c>
      <c r="I246" s="96">
        <f>IF(R245="","",VLOOKUP($E245&amp;$D$118&amp;$D$119,'CCG data'!$A:$AD,'CCG data'!Z$3,FALSE))</f>
        <v>106.74440759136255</v>
      </c>
      <c r="J246" s="96">
        <f>IF(T245="","",VLOOKUP($E245&amp;$D$118&amp;$D$119,'CCG data'!$A:$AD,'CCG data'!AA$3,FALSE))</f>
        <v>3.9956014428243587</v>
      </c>
      <c r="K246" s="96">
        <f>IF(T245="","",VLOOKUP($E245&amp;$D$118&amp;$D$119,'CCG data'!$A:$AD,'CCG data'!AB$3,FALSE))</f>
        <v>7.1482014734400376</v>
      </c>
      <c r="L246" s="96">
        <f>IF(V245="","",VLOOKUP($E245&amp;$D$118&amp;$D$119,'CCG data'!$A:$AD,'CCG data'!AC$3,FALSE))</f>
        <v>7.4768491357995588</v>
      </c>
      <c r="M246" s="96">
        <f>IF(V245="","",VLOOKUP($E245&amp;$D$118&amp;$D$119,'CCG data'!$A:$AD,'CCG data'!AD$3,FALSE))</f>
        <v>11.640094677324313</v>
      </c>
      <c r="N246" s="368"/>
      <c r="P246" s="152">
        <f>IF(P245="","",VLOOKUP($E245&amp;$D$118&amp;$D$119,'CCG data'!$A:$AD,'CCG data'!I$3,FALSE))</f>
        <v>0.25800000000000001</v>
      </c>
      <c r="Q246" s="15">
        <f>IF(P245="","",VLOOKUP($E245&amp;$D$118&amp;$D$119,'CCG data'!$A:$AD,'CCG data'!J$3,FALSE))</f>
        <v>0.30599999999999999</v>
      </c>
      <c r="R246" s="15">
        <f>IF(R245="","",VLOOKUP($E245&amp;$D$118&amp;$D$119,'CCG data'!$A:$AD,'CCG data'!K$3,FALSE))</f>
        <v>0.59599999999999997</v>
      </c>
      <c r="S246" s="15">
        <f>IF(R245="","",VLOOKUP($E245&amp;$D$118&amp;$D$119,'CCG data'!$A:$AD,'CCG data'!L$3,FALSE))</f>
        <v>0.64800000000000002</v>
      </c>
      <c r="T246" s="15">
        <f>IF(T245="","",VLOOKUP($E245&amp;$D$118&amp;$D$119,'CCG data'!$A:$AD,'CCG data'!M$3,FALSE))</f>
        <v>2.7E-2</v>
      </c>
      <c r="U246" s="15">
        <f>IF(T245="","",VLOOKUP($E245&amp;$D$118&amp;$D$119,'CCG data'!$A:$AD,'CCG data'!N$3,FALSE))</f>
        <v>4.7E-2</v>
      </c>
      <c r="V246" s="15">
        <f>IF(V245="","",VLOOKUP($E245&amp;$D$118&amp;$D$119,'CCG data'!$A:$AD,'CCG data'!O$3,FALSE))</f>
        <v>4.9000000000000002E-2</v>
      </c>
      <c r="W246" s="136">
        <f>IF(V245="","",VLOOKUP($E245&amp;$D$118&amp;$D$119,'CCG data'!$A:$AD,'CCG data'!P$3,FALSE))</f>
        <v>7.4999999999999997E-2</v>
      </c>
      <c r="Y246" s="165" t="str">
        <f>IFERROR(VLOOKUP($E246&amp;$D$119, Outliers!$A$4:$P$214,2,FALSE),"0")</f>
        <v>0</v>
      </c>
      <c r="Z246" s="165" t="str">
        <f>IFERROR(VLOOKUP($E246&amp;$D$119, Outliers!$A$4:$P$214,3,FALSE),"0")</f>
        <v>0</v>
      </c>
      <c r="AA246" s="165" t="str">
        <f>IFERROR(VLOOKUP($E246&amp;$D$119, Outliers!$A$4:$P$214,4,FALSE),"0")</f>
        <v>0</v>
      </c>
      <c r="AB246" s="165" t="str">
        <f>IFERROR(VLOOKUP($E246&amp;$D$119, Outliers!$A$4:$P$214,5,FALSE),"0")</f>
        <v>0</v>
      </c>
      <c r="AD246" s="78"/>
      <c r="AE246" s="151"/>
      <c r="AF246" s="78"/>
      <c r="AG246" s="78"/>
    </row>
    <row r="247" spans="4:33" ht="15.75" x14ac:dyDescent="0.25">
      <c r="D247" s="319"/>
      <c r="E247" s="104" t="s">
        <v>191</v>
      </c>
      <c r="F247" s="394">
        <f>IF(OR(ISERROR(VLOOKUP($E247&amp;$D$118&amp;$D$119,'CCG data'!$A:$AD,'CCG data'!R$3,FALSE)),ISBLANK(VLOOKUP($E247&amp;$D$118&amp;$D$119,'CCG data'!$A:$AD,'CCG data'!R$3,FALSE))),"",VLOOKUP($E247&amp;$D$118&amp;$D$119,'CCG data'!$A:$AD,'CCG data'!R$3,FALSE))</f>
        <v>42.536843088736738</v>
      </c>
      <c r="G247" s="395"/>
      <c r="H247" s="395">
        <f>IF(OR(ISERROR(VLOOKUP($E247&amp;$D$118&amp;$D$119,'CCG data'!$A:$AD,'CCG data'!S$3,FALSE)),ISBLANK(VLOOKUP($E247&amp;$D$118&amp;$D$119,'CCG data'!$A:$AD,'CCG data'!S$3,FALSE))),"",VLOOKUP($E247&amp;$D$118&amp;$D$119,'CCG data'!$A:$AD,'CCG data'!S$3,FALSE))</f>
        <v>82.151692350360037</v>
      </c>
      <c r="I247" s="395"/>
      <c r="J247" s="395">
        <f>IF(OR(ISERROR(VLOOKUP($E247&amp;$D$118&amp;$D$119,'CCG data'!$A:$AD,'CCG data'!T$3,FALSE)),ISBLANK(VLOOKUP($E247&amp;$D$118&amp;$D$119,'CCG data'!$A:$AD,'CCG data'!T$3,FALSE))),"",VLOOKUP($E247&amp;$D$118&amp;$D$119,'CCG data'!$A:$AD,'CCG data'!T$3,FALSE))</f>
        <v>7.9260972165381176</v>
      </c>
      <c r="K247" s="395"/>
      <c r="L247" s="395">
        <f>IF(OR(ISERROR(VLOOKUP($E247&amp;$D$118&amp;$D$119,'CCG data'!$A:$AD,'CCG data'!U$3,FALSE)),ISBLANK(VLOOKUP($E247&amp;$D$118&amp;$D$119,'CCG data'!$A:$AD,'CCG data'!U$3,FALSE))),"",VLOOKUP($E247&amp;$D$118&amp;$D$119,'CCG data'!$A:$AD,'CCG data'!U$3,FALSE))</f>
        <v>19.422282111126304</v>
      </c>
      <c r="M247" s="396"/>
      <c r="N247" s="367">
        <f>IF(OR(ISERROR(VLOOKUP($E247&amp;$D$118&amp;$D$119,'CCG data'!$A:$AD,'CCG data'!G$3,FALSE)),ISBLANK(VLOOKUP($E247&amp;$D$118&amp;$D$119,'CCG data'!$A:$AD,'CCG data'!G$3,FALSE))),"",VLOOKUP($E247&amp;$D$118&amp;$D$119,'CCG data'!$A:$AD,'CCG data'!G$3,FALSE))</f>
        <v>1247</v>
      </c>
      <c r="P247" s="404">
        <f>IF(OR(ISERROR(VLOOKUP($E247&amp;$D$118&amp;$D$119,'CCG data'!$A:$AD,'CCG data'!B$3,FALSE)),ISBLANK(VLOOKUP($E247&amp;$D$118&amp;$D$119,'CCG data'!$A:$AD,'CCG data'!B$3,FALSE))),"",VLOOKUP($E247&amp;$D$118&amp;$D$119,'CCG data'!$A:$AD,'CCG data'!B$3,FALSE))</f>
        <v>0.25180433039294309</v>
      </c>
      <c r="Q247" s="267"/>
      <c r="R247" s="267">
        <f>IF(OR(ISERROR(VLOOKUP($E247&amp;$D$118&amp;$D$119,'CCG data'!$A:$AD,'CCG data'!C$3,FALSE)),ISBLANK(VLOOKUP($E247&amp;$D$118&amp;$D$119,'CCG data'!$A:$AD,'CCG data'!C$3,FALSE))),"",VLOOKUP($E247&amp;$D$118&amp;$D$119,'CCG data'!$A:$AD,'CCG data'!C$3,FALSE))</f>
        <v>0.5605453087409783</v>
      </c>
      <c r="S247" s="267"/>
      <c r="T247" s="267">
        <f>IF(OR(ISERROR(VLOOKUP($E247&amp;$D$118&amp;$D$119,'CCG data'!$A:$AD,'CCG data'!D$3,FALSE)),ISBLANK(VLOOKUP($E247&amp;$D$118&amp;$D$119,'CCG data'!$A:$AD,'CCG data'!D$3,FALSE))),"",VLOOKUP($E247&amp;$D$118&amp;$D$119,'CCG data'!$A:$AD,'CCG data'!D$3,FALSE))</f>
        <v>5.1323175621491579E-2</v>
      </c>
      <c r="U247" s="267"/>
      <c r="V247" s="267">
        <f>IF(OR(ISERROR(VLOOKUP($E247&amp;$D$118&amp;$D$119,'CCG data'!$A:$AD,'CCG data'!E$3,FALSE)),ISBLANK(VLOOKUP($E247&amp;$D$118&amp;$D$119,'CCG data'!$A:$AD,'CCG data'!E$3,FALSE))),"",VLOOKUP($E247&amp;$D$118&amp;$D$119,'CCG data'!$A:$AD,'CCG data'!E$3,FALSE))</f>
        <v>0.13632718524458701</v>
      </c>
      <c r="W247" s="405"/>
      <c r="Y247" s="165">
        <f>IFERROR(VLOOKUP($E247&amp;$D$119, Outliers!$A$4:$P$214,2,FALSE),"0")</f>
        <v>0</v>
      </c>
      <c r="Z247" s="165">
        <f>IFERROR(VLOOKUP($E247&amp;$D$119, Outliers!$A$4:$P$214,3,FALSE),"0")</f>
        <v>1</v>
      </c>
      <c r="AA247" s="165">
        <f>IFERROR(VLOOKUP($E247&amp;$D$119, Outliers!$A$4:$P$214,4,FALSE),"0")</f>
        <v>0</v>
      </c>
      <c r="AB247" s="165">
        <f>IFERROR(VLOOKUP($E247&amp;$D$119, Outliers!$A$4:$P$214,5,FALSE),"0")</f>
        <v>1</v>
      </c>
      <c r="AD247" s="78"/>
      <c r="AE247" s="151"/>
      <c r="AF247" s="78"/>
      <c r="AG247" s="78"/>
    </row>
    <row r="248" spans="4:33" ht="15.75" x14ac:dyDescent="0.25">
      <c r="D248" s="319"/>
      <c r="E248" s="103" t="s">
        <v>27</v>
      </c>
      <c r="F248" s="95">
        <f>IF(P247="","",VLOOKUP($E247&amp;$D$118&amp;$D$119,'CCG data'!$A:$AD,'CCG data'!W$3,FALSE))</f>
        <v>37.831876946503485</v>
      </c>
      <c r="G248" s="96">
        <f>IF(P247="","",VLOOKUP($E247&amp;$D$118&amp;$D$119,'CCG data'!$A:$AD,'CCG data'!X$3,FALSE))</f>
        <v>47.241809230969992</v>
      </c>
      <c r="H248" s="96">
        <f>IF(R247="","",VLOOKUP($E247&amp;$D$118&amp;$D$119,'CCG data'!$A:$AD,'CCG data'!Y$3,FALSE))</f>
        <v>76.061458091510445</v>
      </c>
      <c r="I248" s="96">
        <f>IF(R247="","",VLOOKUP($E247&amp;$D$118&amp;$D$119,'CCG data'!$A:$AD,'CCG data'!Z$3,FALSE))</f>
        <v>88.241926609209628</v>
      </c>
      <c r="J248" s="96">
        <f>IF(T247="","",VLOOKUP($E247&amp;$D$118&amp;$D$119,'CCG data'!$A:$AD,'CCG data'!AA$3,FALSE))</f>
        <v>5.9842033984862786</v>
      </c>
      <c r="K248" s="96">
        <f>IF(T247="","",VLOOKUP($E247&amp;$D$118&amp;$D$119,'CCG data'!$A:$AD,'CCG data'!AB$3,FALSE))</f>
        <v>9.8679910345899557</v>
      </c>
      <c r="L248" s="96">
        <f>IF(V247="","",VLOOKUP($E247&amp;$D$118&amp;$D$119,'CCG data'!$A:$AD,'CCG data'!AC$3,FALSE))</f>
        <v>16.502624876107213</v>
      </c>
      <c r="M248" s="96">
        <f>IF(V247="","",VLOOKUP($E247&amp;$D$118&amp;$D$119,'CCG data'!$A:$AD,'CCG data'!AD$3,FALSE))</f>
        <v>22.341939346145395</v>
      </c>
      <c r="N248" s="368"/>
      <c r="P248" s="152">
        <f>IF(P247="","",VLOOKUP($E247&amp;$D$118&amp;$D$119,'CCG data'!$A:$AD,'CCG data'!I$3,FALSE))</f>
        <v>0.22900000000000001</v>
      </c>
      <c r="Q248" s="15">
        <f>IF(P247="","",VLOOKUP($E247&amp;$D$118&amp;$D$119,'CCG data'!$A:$AD,'CCG data'!J$3,FALSE))</f>
        <v>0.27700000000000002</v>
      </c>
      <c r="R248" s="15">
        <f>IF(R247="","",VLOOKUP($E247&amp;$D$118&amp;$D$119,'CCG data'!$A:$AD,'CCG data'!K$3,FALSE))</f>
        <v>0.53300000000000003</v>
      </c>
      <c r="S248" s="15">
        <f>IF(R247="","",VLOOKUP($E247&amp;$D$118&amp;$D$119,'CCG data'!$A:$AD,'CCG data'!L$3,FALSE))</f>
        <v>0.58799999999999997</v>
      </c>
      <c r="T248" s="15">
        <f>IF(T247="","",VLOOKUP($E247&amp;$D$118&amp;$D$119,'CCG data'!$A:$AD,'CCG data'!M$3,FALSE))</f>
        <v>0.04</v>
      </c>
      <c r="U248" s="15">
        <f>IF(T247="","",VLOOKUP($E247&amp;$D$118&amp;$D$119,'CCG data'!$A:$AD,'CCG data'!N$3,FALSE))</f>
        <v>6.5000000000000002E-2</v>
      </c>
      <c r="V248" s="15">
        <f>IF(V247="","",VLOOKUP($E247&amp;$D$118&amp;$D$119,'CCG data'!$A:$AD,'CCG data'!O$3,FALSE))</f>
        <v>0.11799999999999999</v>
      </c>
      <c r="W248" s="136">
        <f>IF(V247="","",VLOOKUP($E247&amp;$D$118&amp;$D$119,'CCG data'!$A:$AD,'CCG data'!P$3,FALSE))</f>
        <v>0.156</v>
      </c>
      <c r="Y248" s="165" t="str">
        <f>IFERROR(VLOOKUP($E248&amp;$D$119, Outliers!$A$4:$P$214,2,FALSE),"0")</f>
        <v>0</v>
      </c>
      <c r="Z248" s="165" t="str">
        <f>IFERROR(VLOOKUP($E248&amp;$D$119, Outliers!$A$4:$P$214,3,FALSE),"0")</f>
        <v>0</v>
      </c>
      <c r="AA248" s="165" t="str">
        <f>IFERROR(VLOOKUP($E248&amp;$D$119, Outliers!$A$4:$P$214,4,FALSE),"0")</f>
        <v>0</v>
      </c>
      <c r="AB248" s="165" t="str">
        <f>IFERROR(VLOOKUP($E248&amp;$D$119, Outliers!$A$4:$P$214,5,FALSE),"0")</f>
        <v>0</v>
      </c>
      <c r="AD248" s="78"/>
      <c r="AE248" s="151"/>
      <c r="AF248" s="78"/>
      <c r="AG248" s="78"/>
    </row>
    <row r="249" spans="4:33" ht="15.75" x14ac:dyDescent="0.25">
      <c r="D249" s="319"/>
      <c r="E249" s="104" t="s">
        <v>407</v>
      </c>
      <c r="F249" s="394">
        <f>IF(OR(ISERROR(VLOOKUP($E249&amp;$D$118&amp;$D$119,'CCG data'!$A:$AD,'CCG data'!R$3,FALSE)),ISBLANK(VLOOKUP($E249&amp;$D$118&amp;$D$119,'CCG data'!$A:$AD,'CCG data'!R$3,FALSE))),"",VLOOKUP($E249&amp;$D$118&amp;$D$119,'CCG data'!$A:$AD,'CCG data'!R$3,FALSE))</f>
        <v>53.646184658757008</v>
      </c>
      <c r="G249" s="395"/>
      <c r="H249" s="395">
        <f>IF(OR(ISERROR(VLOOKUP($E249&amp;$D$118&amp;$D$119,'CCG data'!$A:$AD,'CCG data'!S$3,FALSE)),ISBLANK(VLOOKUP($E249&amp;$D$118&amp;$D$119,'CCG data'!$A:$AD,'CCG data'!S$3,FALSE))),"",VLOOKUP($E249&amp;$D$118&amp;$D$119,'CCG data'!$A:$AD,'CCG data'!S$3,FALSE))</f>
        <v>81.695345823338343</v>
      </c>
      <c r="I249" s="395"/>
      <c r="J249" s="395">
        <f>IF(OR(ISERROR(VLOOKUP($E249&amp;$D$118&amp;$D$119,'CCG data'!$A:$AD,'CCG data'!T$3,FALSE)),ISBLANK(VLOOKUP($E249&amp;$D$118&amp;$D$119,'CCG data'!$A:$AD,'CCG data'!T$3,FALSE))),"",VLOOKUP($E249&amp;$D$118&amp;$D$119,'CCG data'!$A:$AD,'CCG data'!T$3,FALSE))</f>
        <v>7.5782821145360453</v>
      </c>
      <c r="K249" s="395"/>
      <c r="L249" s="395">
        <f>IF(OR(ISERROR(VLOOKUP($E249&amp;$D$118&amp;$D$119,'CCG data'!$A:$AD,'CCG data'!U$3,FALSE)),ISBLANK(VLOOKUP($E249&amp;$D$118&amp;$D$119,'CCG data'!$A:$AD,'CCG data'!U$3,FALSE))),"",VLOOKUP($E249&amp;$D$118&amp;$D$119,'CCG data'!$A:$AD,'CCG data'!U$3,FALSE))</f>
        <v>30.600372018711028</v>
      </c>
      <c r="M249" s="396"/>
      <c r="N249" s="367">
        <f>IF(OR(ISERROR(VLOOKUP($E249&amp;$D$118&amp;$D$119,'CCG data'!$A:$AD,'CCG data'!G$3,FALSE)),ISBLANK(VLOOKUP($E249&amp;$D$118&amp;$D$119,'CCG data'!$A:$AD,'CCG data'!G$3,FALSE))),"",VLOOKUP($E249&amp;$D$118&amp;$D$119,'CCG data'!$A:$AD,'CCG data'!G$3,FALSE))</f>
        <v>1522</v>
      </c>
      <c r="P249" s="404">
        <f>IF(OR(ISERROR(VLOOKUP($E249&amp;$D$118&amp;$D$119,'CCG data'!$A:$AD,'CCG data'!B$3,FALSE)),ISBLANK(VLOOKUP($E249&amp;$D$118&amp;$D$119,'CCG data'!$A:$AD,'CCG data'!B$3,FALSE))),"",VLOOKUP($E249&amp;$D$118&amp;$D$119,'CCG data'!$A:$AD,'CCG data'!B$3,FALSE))</f>
        <v>0.29172141918528255</v>
      </c>
      <c r="Q249" s="267"/>
      <c r="R249" s="267">
        <f>IF(OR(ISERROR(VLOOKUP($E249&amp;$D$118&amp;$D$119,'CCG data'!$A:$AD,'CCG data'!C$3,FALSE)),ISBLANK(VLOOKUP($E249&amp;$D$118&amp;$D$119,'CCG data'!$A:$AD,'CCG data'!C$3,FALSE))),"",VLOOKUP($E249&amp;$D$118&amp;$D$119,'CCG data'!$A:$AD,'CCG data'!C$3,FALSE))</f>
        <v>0.48291721419185285</v>
      </c>
      <c r="S249" s="267"/>
      <c r="T249" s="267">
        <f>IF(OR(ISERROR(VLOOKUP($E249&amp;$D$118&amp;$D$119,'CCG data'!$A:$AD,'CCG data'!D$3,FALSE)),ISBLANK(VLOOKUP($E249&amp;$D$118&amp;$D$119,'CCG data'!$A:$AD,'CCG data'!D$3,FALSE))),"",VLOOKUP($E249&amp;$D$118&amp;$D$119,'CCG data'!$A:$AD,'CCG data'!D$3,FALSE))</f>
        <v>4.862023653088042E-2</v>
      </c>
      <c r="U249" s="267"/>
      <c r="V249" s="267">
        <f>IF(OR(ISERROR(VLOOKUP($E249&amp;$D$118&amp;$D$119,'CCG data'!$A:$AD,'CCG data'!E$3,FALSE)),ISBLANK(VLOOKUP($E249&amp;$D$118&amp;$D$119,'CCG data'!$A:$AD,'CCG data'!E$3,FALSE))),"",VLOOKUP($E249&amp;$D$118&amp;$D$119,'CCG data'!$A:$AD,'CCG data'!E$3,FALSE))</f>
        <v>0.17674113009198422</v>
      </c>
      <c r="W249" s="405"/>
      <c r="Y249" s="165">
        <f>IFERROR(VLOOKUP($E249&amp;$D$119, Outliers!$A$4:$P$214,2,FALSE),"0")</f>
        <v>0</v>
      </c>
      <c r="Z249" s="165">
        <f>IFERROR(VLOOKUP($E249&amp;$D$119, Outliers!$A$4:$P$214,3,FALSE),"0")</f>
        <v>1</v>
      </c>
      <c r="AA249" s="165">
        <f>IFERROR(VLOOKUP($E249&amp;$D$119, Outliers!$A$4:$P$214,4,FALSE),"0")</f>
        <v>0</v>
      </c>
      <c r="AB249" s="165">
        <f>IFERROR(VLOOKUP($E249&amp;$D$119, Outliers!$A$4:$P$214,5,FALSE),"0")</f>
        <v>1</v>
      </c>
      <c r="AD249" s="78"/>
      <c r="AE249" s="151"/>
      <c r="AF249" s="78"/>
      <c r="AG249" s="78"/>
    </row>
    <row r="250" spans="4:33" ht="15.75" x14ac:dyDescent="0.25">
      <c r="D250" s="319"/>
      <c r="E250" s="103" t="s">
        <v>27</v>
      </c>
      <c r="F250" s="95">
        <f>IF(P249="","",VLOOKUP($E249&amp;$D$118&amp;$D$119,'CCG data'!$A:$AD,'CCG data'!W$3,FALSE))</f>
        <v>48.656151557930528</v>
      </c>
      <c r="G250" s="96">
        <f>IF(P249="","",VLOOKUP($E249&amp;$D$118&amp;$D$119,'CCG data'!$A:$AD,'CCG data'!X$3,FALSE))</f>
        <v>58.636217759583488</v>
      </c>
      <c r="H250" s="96">
        <f>IF(R249="","",VLOOKUP($E249&amp;$D$118&amp;$D$119,'CCG data'!$A:$AD,'CCG data'!Y$3,FALSE))</f>
        <v>75.789124498391374</v>
      </c>
      <c r="I250" s="96">
        <f>IF(R249="","",VLOOKUP($E249&amp;$D$118&amp;$D$119,'CCG data'!$A:$AD,'CCG data'!Z$3,FALSE))</f>
        <v>87.601567148285312</v>
      </c>
      <c r="J250" s="96">
        <f>IF(T249="","",VLOOKUP($E249&amp;$D$118&amp;$D$119,'CCG data'!$A:$AD,'CCG data'!AA$3,FALSE))</f>
        <v>5.8516056074993523</v>
      </c>
      <c r="K250" s="96">
        <f>IF(T249="","",VLOOKUP($E249&amp;$D$118&amp;$D$119,'CCG data'!$A:$AD,'CCG data'!AB$3,FALSE))</f>
        <v>9.3049586215727373</v>
      </c>
      <c r="L250" s="96">
        <f>IF(V249="","",VLOOKUP($E249&amp;$D$118&amp;$D$119,'CCG data'!$A:$AD,'CCG data'!AC$3,FALSE))</f>
        <v>26.94352630197189</v>
      </c>
      <c r="M250" s="96">
        <f>IF(V249="","",VLOOKUP($E249&amp;$D$118&amp;$D$119,'CCG data'!$A:$AD,'CCG data'!AD$3,FALSE))</f>
        <v>34.257217735450169</v>
      </c>
      <c r="N250" s="368"/>
      <c r="P250" s="152">
        <f>IF(P249="","",VLOOKUP($E249&amp;$D$118&amp;$D$119,'CCG data'!$A:$AD,'CCG data'!I$3,FALSE))</f>
        <v>0.26900000000000002</v>
      </c>
      <c r="Q250" s="15">
        <f>IF(P249="","",VLOOKUP($E249&amp;$D$118&amp;$D$119,'CCG data'!$A:$AD,'CCG data'!J$3,FALSE))</f>
        <v>0.315</v>
      </c>
      <c r="R250" s="15">
        <f>IF(R249="","",VLOOKUP($E249&amp;$D$118&amp;$D$119,'CCG data'!$A:$AD,'CCG data'!K$3,FALSE))</f>
        <v>0.45800000000000002</v>
      </c>
      <c r="S250" s="15">
        <f>IF(R249="","",VLOOKUP($E249&amp;$D$118&amp;$D$119,'CCG data'!$A:$AD,'CCG data'!L$3,FALSE))</f>
        <v>0.50800000000000001</v>
      </c>
      <c r="T250" s="15">
        <f>IF(T249="","",VLOOKUP($E249&amp;$D$118&amp;$D$119,'CCG data'!$A:$AD,'CCG data'!M$3,FALSE))</f>
        <v>3.9E-2</v>
      </c>
      <c r="U250" s="15">
        <f>IF(T249="","",VLOOKUP($E249&amp;$D$118&amp;$D$119,'CCG data'!$A:$AD,'CCG data'!N$3,FALSE))</f>
        <v>6.0999999999999999E-2</v>
      </c>
      <c r="V250" s="15">
        <f>IF(V249="","",VLOOKUP($E249&amp;$D$118&amp;$D$119,'CCG data'!$A:$AD,'CCG data'!O$3,FALSE))</f>
        <v>0.158</v>
      </c>
      <c r="W250" s="136">
        <f>IF(V249="","",VLOOKUP($E249&amp;$D$118&amp;$D$119,'CCG data'!$A:$AD,'CCG data'!P$3,FALSE))</f>
        <v>0.19700000000000001</v>
      </c>
      <c r="Y250" s="165" t="str">
        <f>IFERROR(VLOOKUP($E250&amp;$D$119, Outliers!$A$4:$P$214,2,FALSE),"0")</f>
        <v>0</v>
      </c>
      <c r="Z250" s="165" t="str">
        <f>IFERROR(VLOOKUP($E250&amp;$D$119, Outliers!$A$4:$P$214,3,FALSE),"0")</f>
        <v>0</v>
      </c>
      <c r="AA250" s="165" t="str">
        <f>IFERROR(VLOOKUP($E250&amp;$D$119, Outliers!$A$4:$P$214,4,FALSE),"0")</f>
        <v>0</v>
      </c>
      <c r="AB250" s="165" t="str">
        <f>IFERROR(VLOOKUP($E250&amp;$D$119, Outliers!$A$4:$P$214,5,FALSE),"0")</f>
        <v>0</v>
      </c>
      <c r="AD250" s="78"/>
      <c r="AE250" s="151"/>
      <c r="AF250" s="78"/>
      <c r="AG250" s="78"/>
    </row>
    <row r="251" spans="4:33" ht="15.75" x14ac:dyDescent="0.25">
      <c r="D251" s="319"/>
      <c r="E251" s="104" t="s">
        <v>192</v>
      </c>
      <c r="F251" s="394">
        <f>IF(OR(ISERROR(VLOOKUP($E251&amp;$D$118&amp;$D$119,'CCG data'!$A:$AD,'CCG data'!R$3,FALSE)),ISBLANK(VLOOKUP($E251&amp;$D$118&amp;$D$119,'CCG data'!$A:$AD,'CCG data'!R$3,FALSE))),"",VLOOKUP($E251&amp;$D$118&amp;$D$119,'CCG data'!$A:$AD,'CCG data'!R$3,FALSE))</f>
        <v>53.494690483455159</v>
      </c>
      <c r="G251" s="395"/>
      <c r="H251" s="395">
        <f>IF(OR(ISERROR(VLOOKUP($E251&amp;$D$118&amp;$D$119,'CCG data'!$A:$AD,'CCG data'!S$3,FALSE)),ISBLANK(VLOOKUP($E251&amp;$D$118&amp;$D$119,'CCG data'!$A:$AD,'CCG data'!S$3,FALSE))),"",VLOOKUP($E251&amp;$D$118&amp;$D$119,'CCG data'!$A:$AD,'CCG data'!S$3,FALSE))</f>
        <v>99.630799060576877</v>
      </c>
      <c r="I251" s="395"/>
      <c r="J251" s="395">
        <f>IF(OR(ISERROR(VLOOKUP($E251&amp;$D$118&amp;$D$119,'CCG data'!$A:$AD,'CCG data'!T$3,FALSE)),ISBLANK(VLOOKUP($E251&amp;$D$118&amp;$D$119,'CCG data'!$A:$AD,'CCG data'!T$3,FALSE))),"",VLOOKUP($E251&amp;$D$118&amp;$D$119,'CCG data'!$A:$AD,'CCG data'!T$3,FALSE))</f>
        <v>8.1298103302160918</v>
      </c>
      <c r="K251" s="395"/>
      <c r="L251" s="395">
        <f>IF(OR(ISERROR(VLOOKUP($E251&amp;$D$118&amp;$D$119,'CCG data'!$A:$AD,'CCG data'!U$3,FALSE)),ISBLANK(VLOOKUP($E251&amp;$D$118&amp;$D$119,'CCG data'!$A:$AD,'CCG data'!U$3,FALSE))),"",VLOOKUP($E251&amp;$D$118&amp;$D$119,'CCG data'!$A:$AD,'CCG data'!U$3,FALSE))</f>
        <v>8.443895855573432</v>
      </c>
      <c r="M251" s="396"/>
      <c r="N251" s="367">
        <f>IF(OR(ISERROR(VLOOKUP($E251&amp;$D$118&amp;$D$119,'CCG data'!$A:$AD,'CCG data'!G$3,FALSE)),ISBLANK(VLOOKUP($E251&amp;$D$118&amp;$D$119,'CCG data'!$A:$AD,'CCG data'!G$3,FALSE))),"",VLOOKUP($E251&amp;$D$118&amp;$D$119,'CCG data'!$A:$AD,'CCG data'!G$3,FALSE))</f>
        <v>902</v>
      </c>
      <c r="P251" s="404">
        <f>IF(OR(ISERROR(VLOOKUP($E251&amp;$D$118&amp;$D$119,'CCG data'!$A:$AD,'CCG data'!B$3,FALSE)),ISBLANK(VLOOKUP($E251&amp;$D$118&amp;$D$119,'CCG data'!$A:$AD,'CCG data'!B$3,FALSE))),"",VLOOKUP($E251&amp;$D$118&amp;$D$119,'CCG data'!$A:$AD,'CCG data'!B$3,FALSE))</f>
        <v>0.32261640798226165</v>
      </c>
      <c r="Q251" s="267"/>
      <c r="R251" s="267">
        <f>IF(OR(ISERROR(VLOOKUP($E251&amp;$D$118&amp;$D$119,'CCG data'!$A:$AD,'CCG data'!C$3,FALSE)),ISBLANK(VLOOKUP($E251&amp;$D$118&amp;$D$119,'CCG data'!$A:$AD,'CCG data'!C$3,FALSE))),"",VLOOKUP($E251&amp;$D$118&amp;$D$119,'CCG data'!$A:$AD,'CCG data'!C$3,FALSE))</f>
        <v>0.58314855875831484</v>
      </c>
      <c r="S251" s="267"/>
      <c r="T251" s="267">
        <f>IF(OR(ISERROR(VLOOKUP($E251&amp;$D$118&amp;$D$119,'CCG data'!$A:$AD,'CCG data'!D$3,FALSE)),ISBLANK(VLOOKUP($E251&amp;$D$118&amp;$D$119,'CCG data'!$A:$AD,'CCG data'!D$3,FALSE))),"",VLOOKUP($E251&amp;$D$118&amp;$D$119,'CCG data'!$A:$AD,'CCG data'!D$3,FALSE))</f>
        <v>4.4345898004434593E-2</v>
      </c>
      <c r="U251" s="267"/>
      <c r="V251" s="267">
        <f>IF(OR(ISERROR(VLOOKUP($E251&amp;$D$118&amp;$D$119,'CCG data'!$A:$AD,'CCG data'!E$3,FALSE)),ISBLANK(VLOOKUP($E251&amp;$D$118&amp;$D$119,'CCG data'!$A:$AD,'CCG data'!E$3,FALSE))),"",VLOOKUP($E251&amp;$D$118&amp;$D$119,'CCG data'!$A:$AD,'CCG data'!E$3,FALSE))</f>
        <v>4.9889135254988913E-2</v>
      </c>
      <c r="W251" s="405"/>
      <c r="Y251" s="165">
        <f>IFERROR(VLOOKUP($E251&amp;$D$119, Outliers!$A$4:$P$214,2,FALSE),"0")</f>
        <v>0</v>
      </c>
      <c r="Z251" s="165">
        <f>IFERROR(VLOOKUP($E251&amp;$D$119, Outliers!$A$4:$P$214,3,FALSE),"0")</f>
        <v>0</v>
      </c>
      <c r="AA251" s="165">
        <f>IFERROR(VLOOKUP($E251&amp;$D$119, Outliers!$A$4:$P$214,4,FALSE),"0")</f>
        <v>0</v>
      </c>
      <c r="AB251" s="165">
        <f>IFERROR(VLOOKUP($E251&amp;$D$119, Outliers!$A$4:$P$214,5,FALSE),"0")</f>
        <v>0</v>
      </c>
      <c r="AD251" s="78"/>
      <c r="AE251" s="151"/>
      <c r="AF251" s="78"/>
      <c r="AG251" s="78"/>
    </row>
    <row r="252" spans="4:33" ht="15.75" x14ac:dyDescent="0.25">
      <c r="D252" s="319"/>
      <c r="E252" s="103" t="s">
        <v>27</v>
      </c>
      <c r="F252" s="95">
        <f>IF(P251="","",VLOOKUP($E251&amp;$D$118&amp;$D$119,'CCG data'!$A:$AD,'CCG data'!W$3,FALSE))</f>
        <v>47.348298469083304</v>
      </c>
      <c r="G252" s="96">
        <f>IF(P251="","",VLOOKUP($E251&amp;$D$118&amp;$D$119,'CCG data'!$A:$AD,'CCG data'!X$3,FALSE))</f>
        <v>59.641082497827014</v>
      </c>
      <c r="H252" s="96">
        <f>IF(R251="","",VLOOKUP($E251&amp;$D$118&amp;$D$119,'CCG data'!$A:$AD,'CCG data'!Y$3,FALSE))</f>
        <v>91.116344879579628</v>
      </c>
      <c r="I252" s="96">
        <f>IF(R251="","",VLOOKUP($E251&amp;$D$118&amp;$D$119,'CCG data'!$A:$AD,'CCG data'!Z$3,FALSE))</f>
        <v>108.14525324157412</v>
      </c>
      <c r="J252" s="96">
        <f>IF(T251="","",VLOOKUP($E251&amp;$D$118&amp;$D$119,'CCG data'!$A:$AD,'CCG data'!AA$3,FALSE))</f>
        <v>5.6103560065285425</v>
      </c>
      <c r="K252" s="96">
        <f>IF(T251="","",VLOOKUP($E251&amp;$D$118&amp;$D$119,'CCG data'!$A:$AD,'CCG data'!AB$3,FALSE))</f>
        <v>10.649264653903641</v>
      </c>
      <c r="L252" s="96">
        <f>IF(V251="","",VLOOKUP($E251&amp;$D$118&amp;$D$119,'CCG data'!$A:$AD,'CCG data'!AC$3,FALSE))</f>
        <v>5.9767621721826156</v>
      </c>
      <c r="M252" s="96">
        <f>IF(V251="","",VLOOKUP($E251&amp;$D$118&amp;$D$119,'CCG data'!$A:$AD,'CCG data'!AD$3,FALSE))</f>
        <v>10.911029538964248</v>
      </c>
      <c r="N252" s="368"/>
      <c r="P252" s="152">
        <f>IF(P251="","",VLOOKUP($E251&amp;$D$118&amp;$D$119,'CCG data'!$A:$AD,'CCG data'!I$3,FALSE))</f>
        <v>0.29299999999999998</v>
      </c>
      <c r="Q252" s="15">
        <f>IF(P251="","",VLOOKUP($E251&amp;$D$118&amp;$D$119,'CCG data'!$A:$AD,'CCG data'!J$3,FALSE))</f>
        <v>0.35399999999999998</v>
      </c>
      <c r="R252" s="15">
        <f>IF(R251="","",VLOOKUP($E251&amp;$D$118&amp;$D$119,'CCG data'!$A:$AD,'CCG data'!K$3,FALSE))</f>
        <v>0.55100000000000005</v>
      </c>
      <c r="S252" s="15">
        <f>IF(R251="","",VLOOKUP($E251&amp;$D$118&amp;$D$119,'CCG data'!$A:$AD,'CCG data'!L$3,FALSE))</f>
        <v>0.61499999999999999</v>
      </c>
      <c r="T252" s="15">
        <f>IF(T251="","",VLOOKUP($E251&amp;$D$118&amp;$D$119,'CCG data'!$A:$AD,'CCG data'!M$3,FALSE))</f>
        <v>3.3000000000000002E-2</v>
      </c>
      <c r="U252" s="15">
        <f>IF(T251="","",VLOOKUP($E251&amp;$D$118&amp;$D$119,'CCG data'!$A:$AD,'CCG data'!N$3,FALSE))</f>
        <v>0.06</v>
      </c>
      <c r="V252" s="15">
        <f>IF(V251="","",VLOOKUP($E251&amp;$D$118&amp;$D$119,'CCG data'!$A:$AD,'CCG data'!O$3,FALSE))</f>
        <v>3.6999999999999998E-2</v>
      </c>
      <c r="W252" s="136">
        <f>IF(V251="","",VLOOKUP($E251&amp;$D$118&amp;$D$119,'CCG data'!$A:$AD,'CCG data'!P$3,FALSE))</f>
        <v>6.6000000000000003E-2</v>
      </c>
      <c r="Y252" s="165" t="str">
        <f>IFERROR(VLOOKUP($E252&amp;$D$119, Outliers!$A$4:$P$214,2,FALSE),"0")</f>
        <v>0</v>
      </c>
      <c r="Z252" s="165" t="str">
        <f>IFERROR(VLOOKUP($E252&amp;$D$119, Outliers!$A$4:$P$214,3,FALSE),"0")</f>
        <v>0</v>
      </c>
      <c r="AA252" s="165" t="str">
        <f>IFERROR(VLOOKUP($E252&amp;$D$119, Outliers!$A$4:$P$214,4,FALSE),"0")</f>
        <v>0</v>
      </c>
      <c r="AB252" s="165" t="str">
        <f>IFERROR(VLOOKUP($E252&amp;$D$119, Outliers!$A$4:$P$214,5,FALSE),"0")</f>
        <v>0</v>
      </c>
      <c r="AD252" s="78"/>
      <c r="AE252" s="151"/>
      <c r="AF252" s="78"/>
      <c r="AG252" s="78"/>
    </row>
    <row r="253" spans="4:33" ht="15.75" x14ac:dyDescent="0.25">
      <c r="D253" s="319"/>
      <c r="E253" s="104" t="s">
        <v>408</v>
      </c>
      <c r="F253" s="394">
        <f>IF(OR(ISERROR(VLOOKUP($E253&amp;$D$118&amp;$D$119,'CCG data'!$A:$AD,'CCG data'!R$3,FALSE)),ISBLANK(VLOOKUP($E253&amp;$D$118&amp;$D$119,'CCG data'!$A:$AD,'CCG data'!R$3,FALSE))),"",VLOOKUP($E253&amp;$D$118&amp;$D$119,'CCG data'!$A:$AD,'CCG data'!R$3,FALSE))</f>
        <v>48.637939670786892</v>
      </c>
      <c r="G253" s="395"/>
      <c r="H253" s="395">
        <f>IF(OR(ISERROR(VLOOKUP($E253&amp;$D$118&amp;$D$119,'CCG data'!$A:$AD,'CCG data'!S$3,FALSE)),ISBLANK(VLOOKUP($E253&amp;$D$118&amp;$D$119,'CCG data'!$A:$AD,'CCG data'!S$3,FALSE))),"",VLOOKUP($E253&amp;$D$118&amp;$D$119,'CCG data'!$A:$AD,'CCG data'!S$3,FALSE))</f>
        <v>90.988328361474004</v>
      </c>
      <c r="I253" s="395"/>
      <c r="J253" s="395">
        <f>IF(OR(ISERROR(VLOOKUP($E253&amp;$D$118&amp;$D$119,'CCG data'!$A:$AD,'CCG data'!T$3,FALSE)),ISBLANK(VLOOKUP($E253&amp;$D$118&amp;$D$119,'CCG data'!$A:$AD,'CCG data'!T$3,FALSE))),"",VLOOKUP($E253&amp;$D$118&amp;$D$119,'CCG data'!$A:$AD,'CCG data'!T$3,FALSE))</f>
        <v>4.5030619462218198</v>
      </c>
      <c r="K253" s="395"/>
      <c r="L253" s="395">
        <f>IF(OR(ISERROR(VLOOKUP($E253&amp;$D$118&amp;$D$119,'CCG data'!$A:$AD,'CCG data'!U$3,FALSE)),ISBLANK(VLOOKUP($E253&amp;$D$118&amp;$D$119,'CCG data'!$A:$AD,'CCG data'!U$3,FALSE))),"",VLOOKUP($E253&amp;$D$118&amp;$D$119,'CCG data'!$A:$AD,'CCG data'!U$3,FALSE))</f>
        <v>4.8444503597574124</v>
      </c>
      <c r="M253" s="396"/>
      <c r="N253" s="367">
        <f>IF(OR(ISERROR(VLOOKUP($E253&amp;$D$118&amp;$D$119,'CCG data'!$A:$AD,'CCG data'!G$3,FALSE)),ISBLANK(VLOOKUP($E253&amp;$D$118&amp;$D$119,'CCG data'!$A:$AD,'CCG data'!G$3,FALSE))),"",VLOOKUP($E253&amp;$D$118&amp;$D$119,'CCG data'!$A:$AD,'CCG data'!G$3,FALSE))</f>
        <v>1129</v>
      </c>
      <c r="P253" s="404">
        <f>IF(OR(ISERROR(VLOOKUP($E253&amp;$D$118&amp;$D$119,'CCG data'!$A:$AD,'CCG data'!B$3,FALSE)),ISBLANK(VLOOKUP($E253&amp;$D$118&amp;$D$119,'CCG data'!$A:$AD,'CCG data'!B$3,FALSE))),"",VLOOKUP($E253&amp;$D$118&amp;$D$119,'CCG data'!$A:$AD,'CCG data'!B$3,FALSE))</f>
        <v>0.32772364924712133</v>
      </c>
      <c r="Q253" s="267"/>
      <c r="R253" s="267">
        <f>IF(OR(ISERROR(VLOOKUP($E253&amp;$D$118&amp;$D$119,'CCG data'!$A:$AD,'CCG data'!C$3,FALSE)),ISBLANK(VLOOKUP($E253&amp;$D$118&amp;$D$119,'CCG data'!$A:$AD,'CCG data'!C$3,FALSE))),"",VLOOKUP($E253&amp;$D$118&amp;$D$119,'CCG data'!$A:$AD,'CCG data'!C$3,FALSE))</f>
        <v>0.60673162090345434</v>
      </c>
      <c r="S253" s="267"/>
      <c r="T253" s="267">
        <f>IF(OR(ISERROR(VLOOKUP($E253&amp;$D$118&amp;$D$119,'CCG data'!$A:$AD,'CCG data'!D$3,FALSE)),ISBLANK(VLOOKUP($E253&amp;$D$118&amp;$D$119,'CCG data'!$A:$AD,'CCG data'!D$3,FALSE))),"",VLOOKUP($E253&amp;$D$118&amp;$D$119,'CCG data'!$A:$AD,'CCG data'!D$3,FALSE))</f>
        <v>3.2772364924712132E-2</v>
      </c>
      <c r="U253" s="267"/>
      <c r="V253" s="267">
        <f>IF(OR(ISERROR(VLOOKUP($E253&amp;$D$118&amp;$D$119,'CCG data'!$A:$AD,'CCG data'!E$3,FALSE)),ISBLANK(VLOOKUP($E253&amp;$D$118&amp;$D$119,'CCG data'!$A:$AD,'CCG data'!E$3,FALSE))),"",VLOOKUP($E253&amp;$D$118&amp;$D$119,'CCG data'!$A:$AD,'CCG data'!E$3,FALSE))</f>
        <v>3.2772364924712132E-2</v>
      </c>
      <c r="W253" s="405"/>
      <c r="Y253" s="165">
        <f>IFERROR(VLOOKUP($E253&amp;$D$119, Outliers!$A$4:$P$214,2,FALSE),"0")</f>
        <v>0</v>
      </c>
      <c r="Z253" s="165">
        <f>IFERROR(VLOOKUP($E253&amp;$D$119, Outliers!$A$4:$P$214,3,FALSE),"0")</f>
        <v>0</v>
      </c>
      <c r="AA253" s="165">
        <f>IFERROR(VLOOKUP($E253&amp;$D$119, Outliers!$A$4:$P$214,4,FALSE),"0")</f>
        <v>0</v>
      </c>
      <c r="AB253" s="165">
        <f>IFERROR(VLOOKUP($E253&amp;$D$119, Outliers!$A$4:$P$214,5,FALSE),"0")</f>
        <v>1</v>
      </c>
      <c r="AD253" s="78"/>
      <c r="AE253" s="151"/>
      <c r="AF253" s="78"/>
      <c r="AG253" s="78"/>
    </row>
    <row r="254" spans="4:33" ht="15.75" x14ac:dyDescent="0.25">
      <c r="D254" s="319"/>
      <c r="E254" s="103" t="s">
        <v>27</v>
      </c>
      <c r="F254" s="95">
        <f>IF(P253="","",VLOOKUP($E253&amp;$D$118&amp;$D$119,'CCG data'!$A:$AD,'CCG data'!W$3,FALSE))</f>
        <v>43.681950154325989</v>
      </c>
      <c r="G254" s="96">
        <f>IF(P253="","",VLOOKUP($E253&amp;$D$118&amp;$D$119,'CCG data'!$A:$AD,'CCG data'!X$3,FALSE))</f>
        <v>53.593929187247795</v>
      </c>
      <c r="H254" s="96">
        <f>IF(R253="","",VLOOKUP($E253&amp;$D$118&amp;$D$119,'CCG data'!$A:$AD,'CCG data'!Y$3,FALSE))</f>
        <v>84.174417124152498</v>
      </c>
      <c r="I254" s="96">
        <f>IF(R253="","",VLOOKUP($E253&amp;$D$118&amp;$D$119,'CCG data'!$A:$AD,'CCG data'!Z$3,FALSE))</f>
        <v>97.802239598795509</v>
      </c>
      <c r="J254" s="96">
        <f>IF(T253="","",VLOOKUP($E253&amp;$D$118&amp;$D$119,'CCG data'!$A:$AD,'CCG data'!AA$3,FALSE))</f>
        <v>3.0520762517067892</v>
      </c>
      <c r="K254" s="96">
        <f>IF(T253="","",VLOOKUP($E253&amp;$D$118&amp;$D$119,'CCG data'!$A:$AD,'CCG data'!AB$3,FALSE))</f>
        <v>5.9540476407368503</v>
      </c>
      <c r="L254" s="96">
        <f>IF(V253="","",VLOOKUP($E253&amp;$D$118&amp;$D$119,'CCG data'!$A:$AD,'CCG data'!AC$3,FALSE))</f>
        <v>3.2834618026948355</v>
      </c>
      <c r="M254" s="96">
        <f>IF(V253="","",VLOOKUP($E253&amp;$D$118&amp;$D$119,'CCG data'!$A:$AD,'CCG data'!AD$3,FALSE))</f>
        <v>6.405438916819989</v>
      </c>
      <c r="N254" s="368"/>
      <c r="P254" s="152">
        <f>IF(P253="","",VLOOKUP($E253&amp;$D$118&amp;$D$119,'CCG data'!$A:$AD,'CCG data'!I$3,FALSE))</f>
        <v>0.30099999999999999</v>
      </c>
      <c r="Q254" s="15">
        <f>IF(P253="","",VLOOKUP($E253&amp;$D$118&amp;$D$119,'CCG data'!$A:$AD,'CCG data'!J$3,FALSE))</f>
        <v>0.35599999999999998</v>
      </c>
      <c r="R254" s="15">
        <f>IF(R253="","",VLOOKUP($E253&amp;$D$118&amp;$D$119,'CCG data'!$A:$AD,'CCG data'!K$3,FALSE))</f>
        <v>0.57799999999999996</v>
      </c>
      <c r="S254" s="15">
        <f>IF(R253="","",VLOOKUP($E253&amp;$D$118&amp;$D$119,'CCG data'!$A:$AD,'CCG data'!L$3,FALSE))</f>
        <v>0.63500000000000001</v>
      </c>
      <c r="T254" s="15">
        <f>IF(T253="","",VLOOKUP($E253&amp;$D$118&amp;$D$119,'CCG data'!$A:$AD,'CCG data'!M$3,FALSE))</f>
        <v>2.4E-2</v>
      </c>
      <c r="U254" s="15">
        <f>IF(T253="","",VLOOKUP($E253&amp;$D$118&amp;$D$119,'CCG data'!$A:$AD,'CCG data'!N$3,FALSE))</f>
        <v>4.4999999999999998E-2</v>
      </c>
      <c r="V254" s="15">
        <f>IF(V253="","",VLOOKUP($E253&amp;$D$118&amp;$D$119,'CCG data'!$A:$AD,'CCG data'!O$3,FALSE))</f>
        <v>2.4E-2</v>
      </c>
      <c r="W254" s="136">
        <f>IF(V253="","",VLOOKUP($E253&amp;$D$118&amp;$D$119,'CCG data'!$A:$AD,'CCG data'!P$3,FALSE))</f>
        <v>4.4999999999999998E-2</v>
      </c>
      <c r="Y254" s="165" t="str">
        <f>IFERROR(VLOOKUP($E254&amp;$D$119, Outliers!$A$4:$P$214,2,FALSE),"0")</f>
        <v>0</v>
      </c>
      <c r="Z254" s="165" t="str">
        <f>IFERROR(VLOOKUP($E254&amp;$D$119, Outliers!$A$4:$P$214,3,FALSE),"0")</f>
        <v>0</v>
      </c>
      <c r="AA254" s="165" t="str">
        <f>IFERROR(VLOOKUP($E254&amp;$D$119, Outliers!$A$4:$P$214,4,FALSE),"0")</f>
        <v>0</v>
      </c>
      <c r="AB254" s="165" t="str">
        <f>IFERROR(VLOOKUP($E254&amp;$D$119, Outliers!$A$4:$P$214,5,FALSE),"0")</f>
        <v>0</v>
      </c>
      <c r="AD254" s="78"/>
      <c r="AE254" s="151"/>
      <c r="AF254" s="78"/>
      <c r="AG254" s="78"/>
    </row>
    <row r="255" spans="4:33" ht="15.75" x14ac:dyDescent="0.25">
      <c r="D255" s="319"/>
      <c r="E255" s="104" t="s">
        <v>409</v>
      </c>
      <c r="F255" s="394">
        <f>IF(OR(ISERROR(VLOOKUP($E255&amp;$D$118&amp;$D$119,'CCG data'!$A:$AD,'CCG data'!R$3,FALSE)),ISBLANK(VLOOKUP($E255&amp;$D$118&amp;$D$119,'CCG data'!$A:$AD,'CCG data'!R$3,FALSE))),"",VLOOKUP($E255&amp;$D$118&amp;$D$119,'CCG data'!$A:$AD,'CCG data'!R$3,FALSE))</f>
        <v>39.009626495096619</v>
      </c>
      <c r="G255" s="395"/>
      <c r="H255" s="395">
        <f>IF(OR(ISERROR(VLOOKUP($E255&amp;$D$118&amp;$D$119,'CCG data'!$A:$AD,'CCG data'!S$3,FALSE)),ISBLANK(VLOOKUP($E255&amp;$D$118&amp;$D$119,'CCG data'!$A:$AD,'CCG data'!S$3,FALSE))),"",VLOOKUP($E255&amp;$D$118&amp;$D$119,'CCG data'!$A:$AD,'CCG data'!S$3,FALSE))</f>
        <v>88.172660145164045</v>
      </c>
      <c r="I255" s="395"/>
      <c r="J255" s="395">
        <f>IF(OR(ISERROR(VLOOKUP($E255&amp;$D$118&amp;$D$119,'CCG data'!$A:$AD,'CCG data'!T$3,FALSE)),ISBLANK(VLOOKUP($E255&amp;$D$118&amp;$D$119,'CCG data'!$A:$AD,'CCG data'!T$3,FALSE))),"",VLOOKUP($E255&amp;$D$118&amp;$D$119,'CCG data'!$A:$AD,'CCG data'!T$3,FALSE))</f>
        <v>6.8156458429803184</v>
      </c>
      <c r="K255" s="395"/>
      <c r="L255" s="395">
        <f>IF(OR(ISERROR(VLOOKUP($E255&amp;$D$118&amp;$D$119,'CCG data'!$A:$AD,'CCG data'!U$3,FALSE)),ISBLANK(VLOOKUP($E255&amp;$D$118&amp;$D$119,'CCG data'!$A:$AD,'CCG data'!U$3,FALSE))),"",VLOOKUP($E255&amp;$D$118&amp;$D$119,'CCG data'!$A:$AD,'CCG data'!U$3,FALSE))</f>
        <v>24.269882716855587</v>
      </c>
      <c r="M255" s="396"/>
      <c r="N255" s="367">
        <f>IF(OR(ISERROR(VLOOKUP($E255&amp;$D$118&amp;$D$119,'CCG data'!$A:$AD,'CCG data'!G$3,FALSE)),ISBLANK(VLOOKUP($E255&amp;$D$118&amp;$D$119,'CCG data'!$A:$AD,'CCG data'!G$3,FALSE))),"",VLOOKUP($E255&amp;$D$118&amp;$D$119,'CCG data'!$A:$AD,'CCG data'!G$3,FALSE))</f>
        <v>881</v>
      </c>
      <c r="P255" s="404">
        <f>IF(OR(ISERROR(VLOOKUP($E255&amp;$D$118&amp;$D$119,'CCG data'!$A:$AD,'CCG data'!B$3,FALSE)),ISBLANK(VLOOKUP($E255&amp;$D$118&amp;$D$119,'CCG data'!$A:$AD,'CCG data'!B$3,FALSE))),"",VLOOKUP($E255&amp;$D$118&amp;$D$119,'CCG data'!$A:$AD,'CCG data'!B$3,FALSE))</f>
        <v>0.2213393870601589</v>
      </c>
      <c r="Q255" s="267"/>
      <c r="R255" s="267">
        <f>IF(OR(ISERROR(VLOOKUP($E255&amp;$D$118&amp;$D$119,'CCG data'!$A:$AD,'CCG data'!C$3,FALSE)),ISBLANK(VLOOKUP($E255&amp;$D$118&amp;$D$119,'CCG data'!$A:$AD,'CCG data'!C$3,FALSE))),"",VLOOKUP($E255&amp;$D$118&amp;$D$119,'CCG data'!$A:$AD,'CCG data'!C$3,FALSE))</f>
        <v>0.57207718501702609</v>
      </c>
      <c r="S255" s="267"/>
      <c r="T255" s="267">
        <f>IF(OR(ISERROR(VLOOKUP($E255&amp;$D$118&amp;$D$119,'CCG data'!$A:$AD,'CCG data'!D$3,FALSE)),ISBLANK(VLOOKUP($E255&amp;$D$118&amp;$D$119,'CCG data'!$A:$AD,'CCG data'!D$3,FALSE))),"",VLOOKUP($E255&amp;$D$118&amp;$D$119,'CCG data'!$A:$AD,'CCG data'!D$3,FALSE))</f>
        <v>4.0862656072644721E-2</v>
      </c>
      <c r="U255" s="267"/>
      <c r="V255" s="267">
        <f>IF(OR(ISERROR(VLOOKUP($E255&amp;$D$118&amp;$D$119,'CCG data'!$A:$AD,'CCG data'!E$3,FALSE)),ISBLANK(VLOOKUP($E255&amp;$D$118&amp;$D$119,'CCG data'!$A:$AD,'CCG data'!E$3,FALSE))),"",VLOOKUP($E255&amp;$D$118&amp;$D$119,'CCG data'!$A:$AD,'CCG data'!E$3,FALSE))</f>
        <v>0.16572077185017026</v>
      </c>
      <c r="W255" s="405"/>
      <c r="Y255" s="165">
        <f>IFERROR(VLOOKUP($E255&amp;$D$119, Outliers!$A$4:$P$214,2,FALSE),"0")</f>
        <v>1</v>
      </c>
      <c r="Z255" s="165">
        <f>IFERROR(VLOOKUP($E255&amp;$D$119, Outliers!$A$4:$P$214,3,FALSE),"0")</f>
        <v>0</v>
      </c>
      <c r="AA255" s="165">
        <f>IFERROR(VLOOKUP($E255&amp;$D$119, Outliers!$A$4:$P$214,4,FALSE),"0")</f>
        <v>0</v>
      </c>
      <c r="AB255" s="165">
        <f>IFERROR(VLOOKUP($E255&amp;$D$119, Outliers!$A$4:$P$214,5,FALSE),"0")</f>
        <v>1</v>
      </c>
      <c r="AD255" s="78"/>
      <c r="AE255" s="151"/>
      <c r="AF255" s="78"/>
      <c r="AG255" s="78"/>
    </row>
    <row r="256" spans="4:33" ht="15.75" x14ac:dyDescent="0.25">
      <c r="D256" s="319"/>
      <c r="E256" s="103" t="s">
        <v>27</v>
      </c>
      <c r="F256" s="95">
        <f>IF(P255="","",VLOOKUP($E255&amp;$D$118&amp;$D$119,'CCG data'!$A:$AD,'CCG data'!W$3,FALSE))</f>
        <v>33.534293237379778</v>
      </c>
      <c r="G256" s="96">
        <f>IF(P255="","",VLOOKUP($E255&amp;$D$118&amp;$D$119,'CCG data'!$A:$AD,'CCG data'!X$3,FALSE))</f>
        <v>44.484959752813459</v>
      </c>
      <c r="H256" s="96">
        <f>IF(R255="","",VLOOKUP($E255&amp;$D$118&amp;$D$119,'CCG data'!$A:$AD,'CCG data'!Y$3,FALSE))</f>
        <v>80.474716158478614</v>
      </c>
      <c r="I256" s="96">
        <f>IF(R255="","",VLOOKUP($E255&amp;$D$118&amp;$D$119,'CCG data'!$A:$AD,'CCG data'!Z$3,FALSE))</f>
        <v>95.870604131849475</v>
      </c>
      <c r="J256" s="96">
        <f>IF(T255="","",VLOOKUP($E255&amp;$D$118&amp;$D$119,'CCG data'!$A:$AD,'CCG data'!AA$3,FALSE))</f>
        <v>4.589201534273414</v>
      </c>
      <c r="K256" s="96">
        <f>IF(T255="","",VLOOKUP($E255&amp;$D$118&amp;$D$119,'CCG data'!$A:$AD,'CCG data'!AB$3,FALSE))</f>
        <v>9.0420901516872227</v>
      </c>
      <c r="L256" s="96">
        <f>IF(V255="","",VLOOKUP($E255&amp;$D$118&amp;$D$119,'CCG data'!$A:$AD,'CCG data'!AC$3,FALSE))</f>
        <v>20.333046737832518</v>
      </c>
      <c r="M256" s="96">
        <f>IF(V255="","",VLOOKUP($E255&amp;$D$118&amp;$D$119,'CCG data'!$A:$AD,'CCG data'!AD$3,FALSE))</f>
        <v>28.206718695878656</v>
      </c>
      <c r="N256" s="368"/>
      <c r="P256" s="152">
        <f>IF(P255="","",VLOOKUP($E255&amp;$D$118&amp;$D$119,'CCG data'!$A:$AD,'CCG data'!I$3,FALSE))</f>
        <v>0.19500000000000001</v>
      </c>
      <c r="Q256" s="15">
        <f>IF(P255="","",VLOOKUP($E255&amp;$D$118&amp;$D$119,'CCG data'!$A:$AD,'CCG data'!J$3,FALSE))</f>
        <v>0.25</v>
      </c>
      <c r="R256" s="15">
        <f>IF(R255="","",VLOOKUP($E255&amp;$D$118&amp;$D$119,'CCG data'!$A:$AD,'CCG data'!K$3,FALSE))</f>
        <v>0.53900000000000003</v>
      </c>
      <c r="S256" s="15">
        <f>IF(R255="","",VLOOKUP($E255&amp;$D$118&amp;$D$119,'CCG data'!$A:$AD,'CCG data'!L$3,FALSE))</f>
        <v>0.60399999999999998</v>
      </c>
      <c r="T256" s="15">
        <f>IF(T255="","",VLOOKUP($E255&amp;$D$118&amp;$D$119,'CCG data'!$A:$AD,'CCG data'!M$3,FALSE))</f>
        <v>0.03</v>
      </c>
      <c r="U256" s="15">
        <f>IF(T255="","",VLOOKUP($E255&amp;$D$118&amp;$D$119,'CCG data'!$A:$AD,'CCG data'!N$3,FALSE))</f>
        <v>5.6000000000000001E-2</v>
      </c>
      <c r="V256" s="15">
        <f>IF(V255="","",VLOOKUP($E255&amp;$D$118&amp;$D$119,'CCG data'!$A:$AD,'CCG data'!O$3,FALSE))</f>
        <v>0.14299999999999999</v>
      </c>
      <c r="W256" s="136">
        <f>IF(V255="","",VLOOKUP($E255&amp;$D$118&amp;$D$119,'CCG data'!$A:$AD,'CCG data'!P$3,FALSE))</f>
        <v>0.192</v>
      </c>
      <c r="Y256" s="165" t="str">
        <f>IFERROR(VLOOKUP($E256&amp;$D$119, Outliers!$A$4:$P$214,2,FALSE),"0")</f>
        <v>0</v>
      </c>
      <c r="Z256" s="165" t="str">
        <f>IFERROR(VLOOKUP($E256&amp;$D$119, Outliers!$A$4:$P$214,3,FALSE),"0")</f>
        <v>0</v>
      </c>
      <c r="AA256" s="165" t="str">
        <f>IFERROR(VLOOKUP($E256&amp;$D$119, Outliers!$A$4:$P$214,4,FALSE),"0")</f>
        <v>0</v>
      </c>
      <c r="AB256" s="165" t="str">
        <f>IFERROR(VLOOKUP($E256&amp;$D$119, Outliers!$A$4:$P$214,5,FALSE),"0")</f>
        <v>0</v>
      </c>
      <c r="AD256" s="78"/>
      <c r="AE256" s="151"/>
      <c r="AF256" s="78"/>
      <c r="AG256" s="78"/>
    </row>
    <row r="257" spans="4:33" ht="15.75" x14ac:dyDescent="0.25">
      <c r="D257" s="319"/>
      <c r="E257" s="104" t="s">
        <v>193</v>
      </c>
      <c r="F257" s="394">
        <f>IF(OR(ISERROR(VLOOKUP($E257&amp;$D$118&amp;$D$119,'CCG data'!$A:$AD,'CCG data'!R$3,FALSE)),ISBLANK(VLOOKUP($E257&amp;$D$118&amp;$D$119,'CCG data'!$A:$AD,'CCG data'!R$3,FALSE))),"",VLOOKUP($E257&amp;$D$118&amp;$D$119,'CCG data'!$A:$AD,'CCG data'!R$3,FALSE))</f>
        <v>48.554921534302643</v>
      </c>
      <c r="G257" s="395"/>
      <c r="H257" s="395">
        <f>IF(OR(ISERROR(VLOOKUP($E257&amp;$D$118&amp;$D$119,'CCG data'!$A:$AD,'CCG data'!S$3,FALSE)),ISBLANK(VLOOKUP($E257&amp;$D$118&amp;$D$119,'CCG data'!$A:$AD,'CCG data'!S$3,FALSE))),"",VLOOKUP($E257&amp;$D$118&amp;$D$119,'CCG data'!$A:$AD,'CCG data'!S$3,FALSE))</f>
        <v>93.401635224028823</v>
      </c>
      <c r="I257" s="395"/>
      <c r="J257" s="395">
        <f>IF(OR(ISERROR(VLOOKUP($E257&amp;$D$118&amp;$D$119,'CCG data'!$A:$AD,'CCG data'!T$3,FALSE)),ISBLANK(VLOOKUP($E257&amp;$D$118&amp;$D$119,'CCG data'!$A:$AD,'CCG data'!T$3,FALSE))),"",VLOOKUP($E257&amp;$D$118&amp;$D$119,'CCG data'!$A:$AD,'CCG data'!T$3,FALSE))</f>
        <v>10.127934515600268</v>
      </c>
      <c r="K257" s="395"/>
      <c r="L257" s="395">
        <f>IF(OR(ISERROR(VLOOKUP($E257&amp;$D$118&amp;$D$119,'CCG data'!$A:$AD,'CCG data'!U$3,FALSE)),ISBLANK(VLOOKUP($E257&amp;$D$118&amp;$D$119,'CCG data'!$A:$AD,'CCG data'!U$3,FALSE))),"",VLOOKUP($E257&amp;$D$118&amp;$D$119,'CCG data'!$A:$AD,'CCG data'!U$3,FALSE))</f>
        <v>10.645788778552498</v>
      </c>
      <c r="M257" s="396"/>
      <c r="N257" s="367">
        <f>IF(OR(ISERROR(VLOOKUP($E257&amp;$D$118&amp;$D$119,'CCG data'!$A:$AD,'CCG data'!G$3,FALSE)),ISBLANK(VLOOKUP($E257&amp;$D$118&amp;$D$119,'CCG data'!$A:$AD,'CCG data'!G$3,FALSE))),"",VLOOKUP($E257&amp;$D$118&amp;$D$119,'CCG data'!$A:$AD,'CCG data'!G$3,FALSE))</f>
        <v>842</v>
      </c>
      <c r="P257" s="404">
        <f>IF(OR(ISERROR(VLOOKUP($E257&amp;$D$118&amp;$D$119,'CCG data'!$A:$AD,'CCG data'!B$3,FALSE)),ISBLANK(VLOOKUP($E257&amp;$D$118&amp;$D$119,'CCG data'!$A:$AD,'CCG data'!B$3,FALSE))),"",VLOOKUP($E257&amp;$D$118&amp;$D$119,'CCG data'!$A:$AD,'CCG data'!B$3,FALSE))</f>
        <v>0.28978622327790976</v>
      </c>
      <c r="Q257" s="267"/>
      <c r="R257" s="267">
        <f>IF(OR(ISERROR(VLOOKUP($E257&amp;$D$118&amp;$D$119,'CCG data'!$A:$AD,'CCG data'!C$3,FALSE)),ISBLANK(VLOOKUP($E257&amp;$D$118&amp;$D$119,'CCG data'!$A:$AD,'CCG data'!C$3,FALSE))),"",VLOOKUP($E257&amp;$D$118&amp;$D$119,'CCG data'!$A:$AD,'CCG data'!C$3,FALSE))</f>
        <v>0.57838479809976251</v>
      </c>
      <c r="S257" s="267"/>
      <c r="T257" s="267">
        <f>IF(OR(ISERROR(VLOOKUP($E257&amp;$D$118&amp;$D$119,'CCG data'!$A:$AD,'CCG data'!D$3,FALSE)),ISBLANK(VLOOKUP($E257&amp;$D$118&amp;$D$119,'CCG data'!$A:$AD,'CCG data'!D$3,FALSE))),"",VLOOKUP($E257&amp;$D$118&amp;$D$119,'CCG data'!$A:$AD,'CCG data'!D$3,FALSE))</f>
        <v>6.6508313539192399E-2</v>
      </c>
      <c r="U257" s="267"/>
      <c r="V257" s="267">
        <f>IF(OR(ISERROR(VLOOKUP($E257&amp;$D$118&amp;$D$119,'CCG data'!$A:$AD,'CCG data'!E$3,FALSE)),ISBLANK(VLOOKUP($E257&amp;$D$118&amp;$D$119,'CCG data'!$A:$AD,'CCG data'!E$3,FALSE))),"",VLOOKUP($E257&amp;$D$118&amp;$D$119,'CCG data'!$A:$AD,'CCG data'!E$3,FALSE))</f>
        <v>6.5320665083135387E-2</v>
      </c>
      <c r="W257" s="405"/>
      <c r="Y257" s="165">
        <f>IFERROR(VLOOKUP($E257&amp;$D$119, Outliers!$A$4:$P$214,2,FALSE),"0")</f>
        <v>0</v>
      </c>
      <c r="Z257" s="165">
        <f>IFERROR(VLOOKUP($E257&amp;$D$119, Outliers!$A$4:$P$214,3,FALSE),"0")</f>
        <v>0</v>
      </c>
      <c r="AA257" s="165">
        <f>IFERROR(VLOOKUP($E257&amp;$D$119, Outliers!$A$4:$P$214,4,FALSE),"0")</f>
        <v>0</v>
      </c>
      <c r="AB257" s="165">
        <f>IFERROR(VLOOKUP($E257&amp;$D$119, Outliers!$A$4:$P$214,5,FALSE),"0")</f>
        <v>0</v>
      </c>
      <c r="AD257" s="78"/>
      <c r="AE257" s="151"/>
      <c r="AF257" s="78"/>
      <c r="AG257" s="78"/>
    </row>
    <row r="258" spans="4:33" ht="15.75" x14ac:dyDescent="0.25">
      <c r="D258" s="319"/>
      <c r="E258" s="103" t="s">
        <v>27</v>
      </c>
      <c r="F258" s="95">
        <f>IF(P257="","",VLOOKUP($E257&amp;$D$118&amp;$D$119,'CCG data'!$A:$AD,'CCG data'!W$3,FALSE))</f>
        <v>42.462437288836725</v>
      </c>
      <c r="G258" s="96">
        <f>IF(P257="","",VLOOKUP($E257&amp;$D$118&amp;$D$119,'CCG data'!$A:$AD,'CCG data'!X$3,FALSE))</f>
        <v>54.647405779768562</v>
      </c>
      <c r="H258" s="96">
        <f>IF(R257="","",VLOOKUP($E257&amp;$D$118&amp;$D$119,'CCG data'!$A:$AD,'CCG data'!Y$3,FALSE))</f>
        <v>85.106068316956978</v>
      </c>
      <c r="I258" s="96">
        <f>IF(R257="","",VLOOKUP($E257&amp;$D$118&amp;$D$119,'CCG data'!$A:$AD,'CCG data'!Z$3,FALSE))</f>
        <v>101.69720213110067</v>
      </c>
      <c r="J258" s="96">
        <f>IF(T257="","",VLOOKUP($E257&amp;$D$118&amp;$D$119,'CCG data'!$A:$AD,'CCG data'!AA$3,FALSE))</f>
        <v>7.4752662460861732</v>
      </c>
      <c r="K258" s="96">
        <f>IF(T257="","",VLOOKUP($E257&amp;$D$118&amp;$D$119,'CCG data'!$A:$AD,'CCG data'!AB$3,FALSE))</f>
        <v>12.780602785114363</v>
      </c>
      <c r="L258" s="96">
        <f>IF(V257="","",VLOOKUP($E257&amp;$D$118&amp;$D$119,'CCG data'!$A:$AD,'CCG data'!AC$3,FALSE))</f>
        <v>7.8322521610698725</v>
      </c>
      <c r="M258" s="96">
        <f>IF(V257="","",VLOOKUP($E257&amp;$D$118&amp;$D$119,'CCG data'!$A:$AD,'CCG data'!AD$3,FALSE))</f>
        <v>13.459325396035124</v>
      </c>
      <c r="N258" s="368"/>
      <c r="P258" s="152">
        <f>IF(P257="","",VLOOKUP($E257&amp;$D$118&amp;$D$119,'CCG data'!$A:$AD,'CCG data'!I$3,FALSE))</f>
        <v>0.26</v>
      </c>
      <c r="Q258" s="15">
        <f>IF(P257="","",VLOOKUP($E257&amp;$D$118&amp;$D$119,'CCG data'!$A:$AD,'CCG data'!J$3,FALSE))</f>
        <v>0.32100000000000001</v>
      </c>
      <c r="R258" s="15">
        <f>IF(R257="","",VLOOKUP($E257&amp;$D$118&amp;$D$119,'CCG data'!$A:$AD,'CCG data'!K$3,FALSE))</f>
        <v>0.54500000000000004</v>
      </c>
      <c r="S258" s="15">
        <f>IF(R257="","",VLOOKUP($E257&amp;$D$118&amp;$D$119,'CCG data'!$A:$AD,'CCG data'!L$3,FALSE))</f>
        <v>0.61099999999999999</v>
      </c>
      <c r="T258" s="15">
        <f>IF(T257="","",VLOOKUP($E257&amp;$D$118&amp;$D$119,'CCG data'!$A:$AD,'CCG data'!M$3,FALSE))</f>
        <v>5.1999999999999998E-2</v>
      </c>
      <c r="U258" s="15">
        <f>IF(T257="","",VLOOKUP($E257&amp;$D$118&amp;$D$119,'CCG data'!$A:$AD,'CCG data'!N$3,FALSE))</f>
        <v>8.5000000000000006E-2</v>
      </c>
      <c r="V258" s="15">
        <f>IF(V257="","",VLOOKUP($E257&amp;$D$118&amp;$D$119,'CCG data'!$A:$AD,'CCG data'!O$3,FALSE))</f>
        <v>5.0999999999999997E-2</v>
      </c>
      <c r="W258" s="136">
        <f>IF(V257="","",VLOOKUP($E257&amp;$D$118&amp;$D$119,'CCG data'!$A:$AD,'CCG data'!P$3,FALSE))</f>
        <v>8.4000000000000005E-2</v>
      </c>
      <c r="Y258" s="165" t="str">
        <f>IFERROR(VLOOKUP($E258&amp;$D$119, Outliers!$A$4:$P$214,2,FALSE),"0")</f>
        <v>0</v>
      </c>
      <c r="Z258" s="165" t="str">
        <f>IFERROR(VLOOKUP($E258&amp;$D$119, Outliers!$A$4:$P$214,3,FALSE),"0")</f>
        <v>0</v>
      </c>
      <c r="AA258" s="165" t="str">
        <f>IFERROR(VLOOKUP($E258&amp;$D$119, Outliers!$A$4:$P$214,4,FALSE),"0")</f>
        <v>0</v>
      </c>
      <c r="AB258" s="165" t="str">
        <f>IFERROR(VLOOKUP($E258&amp;$D$119, Outliers!$A$4:$P$214,5,FALSE),"0")</f>
        <v>0</v>
      </c>
      <c r="AD258" s="78"/>
      <c r="AE258" s="151"/>
      <c r="AF258" s="78"/>
      <c r="AG258" s="78"/>
    </row>
    <row r="259" spans="4:33" ht="15.75" x14ac:dyDescent="0.25">
      <c r="D259" s="319"/>
      <c r="E259" s="104" t="s">
        <v>194</v>
      </c>
      <c r="F259" s="394">
        <f>IF(OR(ISERROR(VLOOKUP($E259&amp;$D$118&amp;$D$119,'CCG data'!$A:$AD,'CCG data'!R$3,FALSE)),ISBLANK(VLOOKUP($E259&amp;$D$118&amp;$D$119,'CCG data'!$A:$AD,'CCG data'!R$3,FALSE))),"",VLOOKUP($E259&amp;$D$118&amp;$D$119,'CCG data'!$A:$AD,'CCG data'!R$3,FALSE))</f>
        <v>39.385682616970279</v>
      </c>
      <c r="G259" s="395"/>
      <c r="H259" s="395">
        <f>IF(OR(ISERROR(VLOOKUP($E259&amp;$D$118&amp;$D$119,'CCG data'!$A:$AD,'CCG data'!S$3,FALSE)),ISBLANK(VLOOKUP($E259&amp;$D$118&amp;$D$119,'CCG data'!$A:$AD,'CCG data'!S$3,FALSE))),"",VLOOKUP($E259&amp;$D$118&amp;$D$119,'CCG data'!$A:$AD,'CCG data'!S$3,FALSE))</f>
        <v>95.663535915478604</v>
      </c>
      <c r="I259" s="395"/>
      <c r="J259" s="395">
        <f>IF(OR(ISERROR(VLOOKUP($E259&amp;$D$118&amp;$D$119,'CCG data'!$A:$AD,'CCG data'!T$3,FALSE)),ISBLANK(VLOOKUP($E259&amp;$D$118&amp;$D$119,'CCG data'!$A:$AD,'CCG data'!T$3,FALSE))),"",VLOOKUP($E259&amp;$D$118&amp;$D$119,'CCG data'!$A:$AD,'CCG data'!T$3,FALSE))</f>
        <v>10.249058037583403</v>
      </c>
      <c r="K259" s="395"/>
      <c r="L259" s="395">
        <f>IF(OR(ISERROR(VLOOKUP($E259&amp;$D$118&amp;$D$119,'CCG data'!$A:$AD,'CCG data'!U$3,FALSE)),ISBLANK(VLOOKUP($E259&amp;$D$118&amp;$D$119,'CCG data'!$A:$AD,'CCG data'!U$3,FALSE))),"",VLOOKUP($E259&amp;$D$118&amp;$D$119,'CCG data'!$A:$AD,'CCG data'!U$3,FALSE))</f>
        <v>16.888663017349757</v>
      </c>
      <c r="M259" s="396"/>
      <c r="N259" s="367">
        <f>IF(OR(ISERROR(VLOOKUP($E259&amp;$D$118&amp;$D$119,'CCG data'!$A:$AD,'CCG data'!G$3,FALSE)),ISBLANK(VLOOKUP($E259&amp;$D$118&amp;$D$119,'CCG data'!$A:$AD,'CCG data'!G$3,FALSE))),"",VLOOKUP($E259&amp;$D$118&amp;$D$119,'CCG data'!$A:$AD,'CCG data'!G$3,FALSE))</f>
        <v>1261</v>
      </c>
      <c r="P259" s="404">
        <f>IF(OR(ISERROR(VLOOKUP($E259&amp;$D$118&amp;$D$119,'CCG data'!$A:$AD,'CCG data'!B$3,FALSE)),ISBLANK(VLOOKUP($E259&amp;$D$118&amp;$D$119,'CCG data'!$A:$AD,'CCG data'!B$3,FALSE))),"",VLOOKUP($E259&amp;$D$118&amp;$D$119,'CCG data'!$A:$AD,'CCG data'!B$3,FALSE))</f>
        <v>0.2260111022997621</v>
      </c>
      <c r="Q259" s="267"/>
      <c r="R259" s="267">
        <f>IF(OR(ISERROR(VLOOKUP($E259&amp;$D$118&amp;$D$119,'CCG data'!$A:$AD,'CCG data'!C$3,FALSE)),ISBLANK(VLOOKUP($E259&amp;$D$118&amp;$D$119,'CCG data'!$A:$AD,'CCG data'!C$3,FALSE))),"",VLOOKUP($E259&amp;$D$118&amp;$D$119,'CCG data'!$A:$AD,'CCG data'!C$3,FALSE))</f>
        <v>0.60824742268041232</v>
      </c>
      <c r="S259" s="267"/>
      <c r="T259" s="267">
        <f>IF(OR(ISERROR(VLOOKUP($E259&amp;$D$118&amp;$D$119,'CCG data'!$A:$AD,'CCG data'!D$3,FALSE)),ISBLANK(VLOOKUP($E259&amp;$D$118&amp;$D$119,'CCG data'!$A:$AD,'CCG data'!D$3,FALSE))),"",VLOOKUP($E259&amp;$D$118&amp;$D$119,'CCG data'!$A:$AD,'CCG data'!D$3,FALSE))</f>
        <v>5.471847739888977E-2</v>
      </c>
      <c r="U259" s="267"/>
      <c r="V259" s="267">
        <f>IF(OR(ISERROR(VLOOKUP($E259&amp;$D$118&amp;$D$119,'CCG data'!$A:$AD,'CCG data'!E$3,FALSE)),ISBLANK(VLOOKUP($E259&amp;$D$118&amp;$D$119,'CCG data'!$A:$AD,'CCG data'!E$3,FALSE))),"",VLOOKUP($E259&amp;$D$118&amp;$D$119,'CCG data'!$A:$AD,'CCG data'!E$3,FALSE))</f>
        <v>0.11102299762093576</v>
      </c>
      <c r="W259" s="405"/>
      <c r="Y259" s="165">
        <f>IFERROR(VLOOKUP($E259&amp;$D$119, Outliers!$A$4:$P$214,2,FALSE),"0")</f>
        <v>1</v>
      </c>
      <c r="Z259" s="165">
        <f>IFERROR(VLOOKUP($E259&amp;$D$119, Outliers!$A$4:$P$214,3,FALSE),"0")</f>
        <v>0</v>
      </c>
      <c r="AA259" s="165">
        <f>IFERROR(VLOOKUP($E259&amp;$D$119, Outliers!$A$4:$P$214,4,FALSE),"0")</f>
        <v>1</v>
      </c>
      <c r="AB259" s="165">
        <f>IFERROR(VLOOKUP($E259&amp;$D$119, Outliers!$A$4:$P$214,5,FALSE),"0")</f>
        <v>1</v>
      </c>
      <c r="AD259" s="78"/>
      <c r="AE259" s="151"/>
      <c r="AF259" s="78"/>
      <c r="AG259" s="78"/>
    </row>
    <row r="260" spans="4:33" ht="15.75" x14ac:dyDescent="0.25">
      <c r="D260" s="319"/>
      <c r="E260" s="103" t="s">
        <v>27</v>
      </c>
      <c r="F260" s="95">
        <f>IF(P259="","",VLOOKUP($E259&amp;$D$118&amp;$D$119,'CCG data'!$A:$AD,'CCG data'!W$3,FALSE))</f>
        <v>34.812989896974408</v>
      </c>
      <c r="G260" s="96">
        <f>IF(P259="","",VLOOKUP($E259&amp;$D$118&amp;$D$119,'CCG data'!$A:$AD,'CCG data'!X$3,FALSE))</f>
        <v>43.958375336966149</v>
      </c>
      <c r="H260" s="96">
        <f>IF(R259="","",VLOOKUP($E259&amp;$D$118&amp;$D$119,'CCG data'!$A:$AD,'CCG data'!Y$3,FALSE))</f>
        <v>88.893284157729184</v>
      </c>
      <c r="I260" s="96">
        <f>IF(R259="","",VLOOKUP($E259&amp;$D$118&amp;$D$119,'CCG data'!$A:$AD,'CCG data'!Z$3,FALSE))</f>
        <v>102.43378767322803</v>
      </c>
      <c r="J260" s="96">
        <f>IF(T259="","",VLOOKUP($E259&amp;$D$118&amp;$D$119,'CCG data'!$A:$AD,'CCG data'!AA$3,FALSE))</f>
        <v>7.8307285110305296</v>
      </c>
      <c r="K260" s="96">
        <f>IF(T259="","",VLOOKUP($E259&amp;$D$118&amp;$D$119,'CCG data'!$A:$AD,'CCG data'!AB$3,FALSE))</f>
        <v>12.667387564136277</v>
      </c>
      <c r="L260" s="96">
        <f>IF(V259="","",VLOOKUP($E259&amp;$D$118&amp;$D$119,'CCG data'!$A:$AD,'CCG data'!AC$3,FALSE))</f>
        <v>14.091052037815055</v>
      </c>
      <c r="M260" s="96">
        <f>IF(V259="","",VLOOKUP($E259&amp;$D$118&amp;$D$119,'CCG data'!$A:$AD,'CCG data'!AD$3,FALSE))</f>
        <v>19.686273996884459</v>
      </c>
      <c r="N260" s="368"/>
      <c r="P260" s="152">
        <f>IF(P259="","",VLOOKUP($E259&amp;$D$118&amp;$D$119,'CCG data'!$A:$AD,'CCG data'!I$3,FALSE))</f>
        <v>0.20399999999999999</v>
      </c>
      <c r="Q260" s="15">
        <f>IF(P259="","",VLOOKUP($E259&amp;$D$118&amp;$D$119,'CCG data'!$A:$AD,'CCG data'!J$3,FALSE))</f>
        <v>0.25</v>
      </c>
      <c r="R260" s="15">
        <f>IF(R259="","",VLOOKUP($E259&amp;$D$118&amp;$D$119,'CCG data'!$A:$AD,'CCG data'!K$3,FALSE))</f>
        <v>0.58099999999999996</v>
      </c>
      <c r="S260" s="15">
        <f>IF(R259="","",VLOOKUP($E259&amp;$D$118&amp;$D$119,'CCG data'!$A:$AD,'CCG data'!L$3,FALSE))</f>
        <v>0.63500000000000001</v>
      </c>
      <c r="T260" s="15">
        <f>IF(T259="","",VLOOKUP($E259&amp;$D$118&amp;$D$119,'CCG data'!$A:$AD,'CCG data'!M$3,FALSE))</f>
        <v>4.2999999999999997E-2</v>
      </c>
      <c r="U260" s="15">
        <f>IF(T259="","",VLOOKUP($E259&amp;$D$118&amp;$D$119,'CCG data'!$A:$AD,'CCG data'!N$3,FALSE))</f>
        <v>6.9000000000000006E-2</v>
      </c>
      <c r="V260" s="15">
        <f>IF(V259="","",VLOOKUP($E259&amp;$D$118&amp;$D$119,'CCG data'!$A:$AD,'CCG data'!O$3,FALSE))</f>
        <v>9.5000000000000001E-2</v>
      </c>
      <c r="W260" s="136">
        <f>IF(V259="","",VLOOKUP($E259&amp;$D$118&amp;$D$119,'CCG data'!$A:$AD,'CCG data'!P$3,FALSE))</f>
        <v>0.13</v>
      </c>
      <c r="Y260" s="165" t="str">
        <f>IFERROR(VLOOKUP($E260&amp;$D$119, Outliers!$A$4:$P$214,2,FALSE),"0")</f>
        <v>0</v>
      </c>
      <c r="Z260" s="165" t="str">
        <f>IFERROR(VLOOKUP($E260&amp;$D$119, Outliers!$A$4:$P$214,3,FALSE),"0")</f>
        <v>0</v>
      </c>
      <c r="AA260" s="165" t="str">
        <f>IFERROR(VLOOKUP($E260&amp;$D$119, Outliers!$A$4:$P$214,4,FALSE),"0")</f>
        <v>0</v>
      </c>
      <c r="AB260" s="165" t="str">
        <f>IFERROR(VLOOKUP($E260&amp;$D$119, Outliers!$A$4:$P$214,5,FALSE),"0")</f>
        <v>0</v>
      </c>
      <c r="AD260" s="78"/>
      <c r="AE260" s="151"/>
      <c r="AF260" s="78"/>
      <c r="AG260" s="78"/>
    </row>
    <row r="261" spans="4:33" ht="15.75" x14ac:dyDescent="0.25">
      <c r="D261" s="319"/>
      <c r="E261" s="104" t="s">
        <v>410</v>
      </c>
      <c r="F261" s="394">
        <f>IF(OR(ISERROR(VLOOKUP($E261&amp;$D$118&amp;$D$119,'CCG data'!$A:$AD,'CCG data'!R$3,FALSE)),ISBLANK(VLOOKUP($E261&amp;$D$118&amp;$D$119,'CCG data'!$A:$AD,'CCG data'!R$3,FALSE))),"",VLOOKUP($E261&amp;$D$118&amp;$D$119,'CCG data'!$A:$AD,'CCG data'!R$3,FALSE))</f>
        <v>50.452515838513705</v>
      </c>
      <c r="G261" s="395"/>
      <c r="H261" s="395">
        <f>IF(OR(ISERROR(VLOOKUP($E261&amp;$D$118&amp;$D$119,'CCG data'!$A:$AD,'CCG data'!S$3,FALSE)),ISBLANK(VLOOKUP($E261&amp;$D$118&amp;$D$119,'CCG data'!$A:$AD,'CCG data'!S$3,FALSE))),"",VLOOKUP($E261&amp;$D$118&amp;$D$119,'CCG data'!$A:$AD,'CCG data'!S$3,FALSE))</f>
        <v>104.64735721026635</v>
      </c>
      <c r="I261" s="395"/>
      <c r="J261" s="395">
        <f>IF(OR(ISERROR(VLOOKUP($E261&amp;$D$118&amp;$D$119,'CCG data'!$A:$AD,'CCG data'!T$3,FALSE)),ISBLANK(VLOOKUP($E261&amp;$D$118&amp;$D$119,'CCG data'!$A:$AD,'CCG data'!T$3,FALSE))),"",VLOOKUP($E261&amp;$D$118&amp;$D$119,'CCG data'!$A:$AD,'CCG data'!T$3,FALSE))</f>
        <v>5.2083755831363456</v>
      </c>
      <c r="K261" s="395"/>
      <c r="L261" s="395">
        <f>IF(OR(ISERROR(VLOOKUP($E261&amp;$D$118&amp;$D$119,'CCG data'!$A:$AD,'CCG data'!U$3,FALSE)),ISBLANK(VLOOKUP($E261&amp;$D$118&amp;$D$119,'CCG data'!$A:$AD,'CCG data'!U$3,FALSE))),"",VLOOKUP($E261&amp;$D$118&amp;$D$119,'CCG data'!$A:$AD,'CCG data'!U$3,FALSE))</f>
        <v>8.3931629179737968</v>
      </c>
      <c r="M261" s="396"/>
      <c r="N261" s="367">
        <f>IF(OR(ISERROR(VLOOKUP($E261&amp;$D$118&amp;$D$119,'CCG data'!$A:$AD,'CCG data'!G$3,FALSE)),ISBLANK(VLOOKUP($E261&amp;$D$118&amp;$D$119,'CCG data'!$A:$AD,'CCG data'!G$3,FALSE))),"",VLOOKUP($E261&amp;$D$118&amp;$D$119,'CCG data'!$A:$AD,'CCG data'!G$3,FALSE))</f>
        <v>1319</v>
      </c>
      <c r="P261" s="404">
        <f>IF(OR(ISERROR(VLOOKUP($E261&amp;$D$118&amp;$D$119,'CCG data'!$A:$AD,'CCG data'!B$3,FALSE)),ISBLANK(VLOOKUP($E261&amp;$D$118&amp;$D$119,'CCG data'!$A:$AD,'CCG data'!B$3,FALSE))),"",VLOOKUP($E261&amp;$D$118&amp;$D$119,'CCG data'!$A:$AD,'CCG data'!B$3,FALSE))</f>
        <v>0.28278999241849884</v>
      </c>
      <c r="Q261" s="267"/>
      <c r="R261" s="267">
        <f>IF(OR(ISERROR(VLOOKUP($E261&amp;$D$118&amp;$D$119,'CCG data'!$A:$AD,'CCG data'!C$3,FALSE)),ISBLANK(VLOOKUP($E261&amp;$D$118&amp;$D$119,'CCG data'!$A:$AD,'CCG data'!C$3,FALSE))),"",VLOOKUP($E261&amp;$D$118&amp;$D$119,'CCG data'!$A:$AD,'CCG data'!C$3,FALSE))</f>
        <v>0.63229719484457925</v>
      </c>
      <c r="S261" s="267"/>
      <c r="T261" s="267">
        <f>IF(OR(ISERROR(VLOOKUP($E261&amp;$D$118&amp;$D$119,'CCG data'!$A:$AD,'CCG data'!D$3,FALSE)),ISBLANK(VLOOKUP($E261&amp;$D$118&amp;$D$119,'CCG data'!$A:$AD,'CCG data'!D$3,FALSE))),"",VLOOKUP($E261&amp;$D$118&amp;$D$119,'CCG data'!$A:$AD,'CCG data'!D$3,FALSE))</f>
        <v>3.4116755117513269E-2</v>
      </c>
      <c r="U261" s="267"/>
      <c r="V261" s="267">
        <f>IF(OR(ISERROR(VLOOKUP($E261&amp;$D$118&amp;$D$119,'CCG data'!$A:$AD,'CCG data'!E$3,FALSE)),ISBLANK(VLOOKUP($E261&amp;$D$118&amp;$D$119,'CCG data'!$A:$AD,'CCG data'!E$3,FALSE))),"",VLOOKUP($E261&amp;$D$118&amp;$D$119,'CCG data'!$A:$AD,'CCG data'!E$3,FALSE))</f>
        <v>5.0796057619408641E-2</v>
      </c>
      <c r="W261" s="405"/>
      <c r="Y261" s="165">
        <f>IFERROR(VLOOKUP($E261&amp;$D$119, Outliers!$A$4:$P$214,2,FALSE),"0")</f>
        <v>0</v>
      </c>
      <c r="Z261" s="165">
        <f>IFERROR(VLOOKUP($E261&amp;$D$119, Outliers!$A$4:$P$214,3,FALSE),"0")</f>
        <v>0</v>
      </c>
      <c r="AA261" s="165">
        <f>IFERROR(VLOOKUP($E261&amp;$D$119, Outliers!$A$4:$P$214,4,FALSE),"0")</f>
        <v>0</v>
      </c>
      <c r="AB261" s="165">
        <f>IFERROR(VLOOKUP($E261&amp;$D$119, Outliers!$A$4:$P$214,5,FALSE),"0")</f>
        <v>0</v>
      </c>
      <c r="AD261" s="78"/>
      <c r="AE261" s="151"/>
      <c r="AF261" s="78"/>
      <c r="AG261" s="78"/>
    </row>
    <row r="262" spans="4:33" ht="15.75" x14ac:dyDescent="0.25">
      <c r="D262" s="319"/>
      <c r="E262" s="103" t="s">
        <v>27</v>
      </c>
      <c r="F262" s="95">
        <f>IF(P261="","",VLOOKUP($E261&amp;$D$118&amp;$D$119,'CCG data'!$A:$AD,'CCG data'!W$3,FALSE))</f>
        <v>45.332344633685274</v>
      </c>
      <c r="G262" s="96">
        <f>IF(P261="","",VLOOKUP($E261&amp;$D$118&amp;$D$119,'CCG data'!$A:$AD,'CCG data'!X$3,FALSE))</f>
        <v>55.572687043342135</v>
      </c>
      <c r="H262" s="96">
        <f>IF(R261="","",VLOOKUP($E261&amp;$D$118&amp;$D$119,'CCG data'!$A:$AD,'CCG data'!Y$3,FALSE))</f>
        <v>97.545019626353238</v>
      </c>
      <c r="I262" s="96">
        <f>IF(R261="","",VLOOKUP($E261&amp;$D$118&amp;$D$119,'CCG data'!$A:$AD,'CCG data'!Z$3,FALSE))</f>
        <v>111.74969479417946</v>
      </c>
      <c r="J262" s="96">
        <f>IF(T261="","",VLOOKUP($E261&amp;$D$118&amp;$D$119,'CCG data'!$A:$AD,'CCG data'!AA$3,FALSE))</f>
        <v>3.686594753920597</v>
      </c>
      <c r="K262" s="96">
        <f>IF(T261="","",VLOOKUP($E261&amp;$D$118&amp;$D$119,'CCG data'!$A:$AD,'CCG data'!AB$3,FALSE))</f>
        <v>6.7301564123520947</v>
      </c>
      <c r="L262" s="96">
        <f>IF(V261="","",VLOOKUP($E261&amp;$D$118&amp;$D$119,'CCG data'!$A:$AD,'CCG data'!AC$3,FALSE))</f>
        <v>6.3834023398154205</v>
      </c>
      <c r="M262" s="96">
        <f>IF(V261="","",VLOOKUP($E261&amp;$D$118&amp;$D$119,'CCG data'!$A:$AD,'CCG data'!AD$3,FALSE))</f>
        <v>10.402923496132173</v>
      </c>
      <c r="N262" s="368"/>
      <c r="P262" s="152">
        <f>IF(P261="","",VLOOKUP($E261&amp;$D$118&amp;$D$119,'CCG data'!$A:$AD,'CCG data'!I$3,FALSE))</f>
        <v>0.25900000000000001</v>
      </c>
      <c r="Q262" s="15">
        <f>IF(P261="","",VLOOKUP($E261&amp;$D$118&amp;$D$119,'CCG data'!$A:$AD,'CCG data'!J$3,FALSE))</f>
        <v>0.308</v>
      </c>
      <c r="R262" s="15">
        <f>IF(R261="","",VLOOKUP($E261&amp;$D$118&amp;$D$119,'CCG data'!$A:$AD,'CCG data'!K$3,FALSE))</f>
        <v>0.60599999999999998</v>
      </c>
      <c r="S262" s="15">
        <f>IF(R261="","",VLOOKUP($E261&amp;$D$118&amp;$D$119,'CCG data'!$A:$AD,'CCG data'!L$3,FALSE))</f>
        <v>0.65800000000000003</v>
      </c>
      <c r="T262" s="15">
        <f>IF(T261="","",VLOOKUP($E261&amp;$D$118&amp;$D$119,'CCG data'!$A:$AD,'CCG data'!M$3,FALSE))</f>
        <v>2.5999999999999999E-2</v>
      </c>
      <c r="U262" s="15">
        <f>IF(T261="","",VLOOKUP($E261&amp;$D$118&amp;$D$119,'CCG data'!$A:$AD,'CCG data'!N$3,FALSE))</f>
        <v>4.4999999999999998E-2</v>
      </c>
      <c r="V262" s="15">
        <f>IF(V261="","",VLOOKUP($E261&amp;$D$118&amp;$D$119,'CCG data'!$A:$AD,'CCG data'!O$3,FALSE))</f>
        <v>0.04</v>
      </c>
      <c r="W262" s="136">
        <f>IF(V261="","",VLOOKUP($E261&amp;$D$118&amp;$D$119,'CCG data'!$A:$AD,'CCG data'!P$3,FALSE))</f>
        <v>6.4000000000000001E-2</v>
      </c>
      <c r="Y262" s="165" t="str">
        <f>IFERROR(VLOOKUP($E262&amp;$D$119, Outliers!$A$4:$P$214,2,FALSE),"0")</f>
        <v>0</v>
      </c>
      <c r="Z262" s="165" t="str">
        <f>IFERROR(VLOOKUP($E262&amp;$D$119, Outliers!$A$4:$P$214,3,FALSE),"0")</f>
        <v>0</v>
      </c>
      <c r="AA262" s="165" t="str">
        <f>IFERROR(VLOOKUP($E262&amp;$D$119, Outliers!$A$4:$P$214,4,FALSE),"0")</f>
        <v>0</v>
      </c>
      <c r="AB262" s="165" t="str">
        <f>IFERROR(VLOOKUP($E262&amp;$D$119, Outliers!$A$4:$P$214,5,FALSE),"0")</f>
        <v>0</v>
      </c>
      <c r="AD262" s="78"/>
      <c r="AE262" s="151"/>
      <c r="AF262" s="78"/>
      <c r="AG262" s="78"/>
    </row>
    <row r="263" spans="4:33" ht="15.75" x14ac:dyDescent="0.25">
      <c r="D263" s="319"/>
      <c r="E263" s="104" t="s">
        <v>195</v>
      </c>
      <c r="F263" s="394">
        <f>IF(OR(ISERROR(VLOOKUP($E263&amp;$D$118&amp;$D$119,'CCG data'!$A:$AD,'CCG data'!R$3,FALSE)),ISBLANK(VLOOKUP($E263&amp;$D$118&amp;$D$119,'CCG data'!$A:$AD,'CCG data'!R$3,FALSE))),"",VLOOKUP($E263&amp;$D$118&amp;$D$119,'CCG data'!$A:$AD,'CCG data'!R$3,FALSE))</f>
        <v>44.599952962972147</v>
      </c>
      <c r="G263" s="395"/>
      <c r="H263" s="395">
        <f>IF(OR(ISERROR(VLOOKUP($E263&amp;$D$118&amp;$D$119,'CCG data'!$A:$AD,'CCG data'!S$3,FALSE)),ISBLANK(VLOOKUP($E263&amp;$D$118&amp;$D$119,'CCG data'!$A:$AD,'CCG data'!S$3,FALSE))),"",VLOOKUP($E263&amp;$D$118&amp;$D$119,'CCG data'!$A:$AD,'CCG data'!S$3,FALSE))</f>
        <v>82.958869441167167</v>
      </c>
      <c r="I263" s="395"/>
      <c r="J263" s="395">
        <f>IF(OR(ISERROR(VLOOKUP($E263&amp;$D$118&amp;$D$119,'CCG data'!$A:$AD,'CCG data'!T$3,FALSE)),ISBLANK(VLOOKUP($E263&amp;$D$118&amp;$D$119,'CCG data'!$A:$AD,'CCG data'!T$3,FALSE))),"",VLOOKUP($E263&amp;$D$118&amp;$D$119,'CCG data'!$A:$AD,'CCG data'!T$3,FALSE))</f>
        <v>5.376943348006078</v>
      </c>
      <c r="K263" s="395"/>
      <c r="L263" s="395">
        <f>IF(OR(ISERROR(VLOOKUP($E263&amp;$D$118&amp;$D$119,'CCG data'!$A:$AD,'CCG data'!U$3,FALSE)),ISBLANK(VLOOKUP($E263&amp;$D$118&amp;$D$119,'CCG data'!$A:$AD,'CCG data'!U$3,FALSE))),"",VLOOKUP($E263&amp;$D$118&amp;$D$119,'CCG data'!$A:$AD,'CCG data'!U$3,FALSE))</f>
        <v>19.613102640006378</v>
      </c>
      <c r="M263" s="396"/>
      <c r="N263" s="367">
        <f>IF(OR(ISERROR(VLOOKUP($E263&amp;$D$118&amp;$D$119,'CCG data'!$A:$AD,'CCG data'!G$3,FALSE)),ISBLANK(VLOOKUP($E263&amp;$D$118&amp;$D$119,'CCG data'!$A:$AD,'CCG data'!G$3,FALSE))),"",VLOOKUP($E263&amp;$D$118&amp;$D$119,'CCG data'!$A:$AD,'CCG data'!G$3,FALSE))</f>
        <v>1414</v>
      </c>
      <c r="P263" s="404">
        <f>IF(OR(ISERROR(VLOOKUP($E263&amp;$D$118&amp;$D$119,'CCG data'!$A:$AD,'CCG data'!B$3,FALSE)),ISBLANK(VLOOKUP($E263&amp;$D$118&amp;$D$119,'CCG data'!$A:$AD,'CCG data'!B$3,FALSE))),"",VLOOKUP($E263&amp;$D$118&amp;$D$119,'CCG data'!$A:$AD,'CCG data'!B$3,FALSE))</f>
        <v>0.27864214992927866</v>
      </c>
      <c r="Q263" s="267"/>
      <c r="R263" s="267">
        <f>IF(OR(ISERROR(VLOOKUP($E263&amp;$D$118&amp;$D$119,'CCG data'!$A:$AD,'CCG data'!C$3,FALSE)),ISBLANK(VLOOKUP($E263&amp;$D$118&amp;$D$119,'CCG data'!$A:$AD,'CCG data'!C$3,FALSE))),"",VLOOKUP($E263&amp;$D$118&amp;$D$119,'CCG data'!$A:$AD,'CCG data'!C$3,FALSE))</f>
        <v>0.55516265912305518</v>
      </c>
      <c r="S263" s="267"/>
      <c r="T263" s="267">
        <f>IF(OR(ISERROR(VLOOKUP($E263&amp;$D$118&amp;$D$119,'CCG data'!$A:$AD,'CCG data'!D$3,FALSE)),ISBLANK(VLOOKUP($E263&amp;$D$118&amp;$D$119,'CCG data'!$A:$AD,'CCG data'!D$3,FALSE))),"",VLOOKUP($E263&amp;$D$118&amp;$D$119,'CCG data'!$A:$AD,'CCG data'!D$3,FALSE))</f>
        <v>3.6067892503536071E-2</v>
      </c>
      <c r="U263" s="267"/>
      <c r="V263" s="267">
        <f>IF(OR(ISERROR(VLOOKUP($E263&amp;$D$118&amp;$D$119,'CCG data'!$A:$AD,'CCG data'!E$3,FALSE)),ISBLANK(VLOOKUP($E263&amp;$D$118&amp;$D$119,'CCG data'!$A:$AD,'CCG data'!E$3,FALSE))),"",VLOOKUP($E263&amp;$D$118&amp;$D$119,'CCG data'!$A:$AD,'CCG data'!E$3,FALSE))</f>
        <v>0.13012729844413012</v>
      </c>
      <c r="W263" s="405"/>
      <c r="Y263" s="165">
        <f>IFERROR(VLOOKUP($E263&amp;$D$119, Outliers!$A$4:$P$214,2,FALSE),"0")</f>
        <v>0</v>
      </c>
      <c r="Z263" s="165">
        <f>IFERROR(VLOOKUP($E263&amp;$D$119, Outliers!$A$4:$P$214,3,FALSE),"0")</f>
        <v>1</v>
      </c>
      <c r="AA263" s="165">
        <f>IFERROR(VLOOKUP($E263&amp;$D$119, Outliers!$A$4:$P$214,4,FALSE),"0")</f>
        <v>0</v>
      </c>
      <c r="AB263" s="165">
        <f>IFERROR(VLOOKUP($E263&amp;$D$119, Outliers!$A$4:$P$214,5,FALSE),"0")</f>
        <v>1</v>
      </c>
      <c r="AD263" s="78"/>
      <c r="AE263" s="151"/>
      <c r="AF263" s="78"/>
      <c r="AG263" s="78"/>
    </row>
    <row r="264" spans="4:33" ht="15.75" x14ac:dyDescent="0.25">
      <c r="D264" s="319"/>
      <c r="E264" s="103" t="s">
        <v>27</v>
      </c>
      <c r="F264" s="95">
        <f>IF(P263="","",VLOOKUP($E263&amp;$D$118&amp;$D$119,'CCG data'!$A:$AD,'CCG data'!W$3,FALSE))</f>
        <v>40.196003150156642</v>
      </c>
      <c r="G264" s="96">
        <f>IF(P263="","",VLOOKUP($E263&amp;$D$118&amp;$D$119,'CCG data'!$A:$AD,'CCG data'!X$3,FALSE))</f>
        <v>49.003902775787651</v>
      </c>
      <c r="H264" s="96">
        <f>IF(R263="","",VLOOKUP($E263&amp;$D$118&amp;$D$119,'CCG data'!$A:$AD,'CCG data'!Y$3,FALSE))</f>
        <v>77.155448562095231</v>
      </c>
      <c r="I264" s="96">
        <f>IF(R263="","",VLOOKUP($E263&amp;$D$118&amp;$D$119,'CCG data'!$A:$AD,'CCG data'!Z$3,FALSE))</f>
        <v>88.762290320239103</v>
      </c>
      <c r="J264" s="96">
        <f>IF(T263="","",VLOOKUP($E263&amp;$D$118&amp;$D$119,'CCG data'!$A:$AD,'CCG data'!AA$3,FALSE))</f>
        <v>3.9012149181067572</v>
      </c>
      <c r="K264" s="96">
        <f>IF(T263="","",VLOOKUP($E263&amp;$D$118&amp;$D$119,'CCG data'!$A:$AD,'CCG data'!AB$3,FALSE))</f>
        <v>6.8526717779053987</v>
      </c>
      <c r="L264" s="96">
        <f>IF(V263="","",VLOOKUP($E263&amp;$D$118&amp;$D$119,'CCG data'!$A:$AD,'CCG data'!AC$3,FALSE))</f>
        <v>16.779144304887247</v>
      </c>
      <c r="M264" s="96">
        <f>IF(V263="","",VLOOKUP($E263&amp;$D$118&amp;$D$119,'CCG data'!$A:$AD,'CCG data'!AD$3,FALSE))</f>
        <v>22.44706097512551</v>
      </c>
      <c r="N264" s="368"/>
      <c r="P264" s="152">
        <f>IF(P263="","",VLOOKUP($E263&amp;$D$118&amp;$D$119,'CCG data'!$A:$AD,'CCG data'!I$3,FALSE))</f>
        <v>0.25600000000000001</v>
      </c>
      <c r="Q264" s="15">
        <f>IF(P263="","",VLOOKUP($E263&amp;$D$118&amp;$D$119,'CCG data'!$A:$AD,'CCG data'!J$3,FALSE))</f>
        <v>0.30299999999999999</v>
      </c>
      <c r="R264" s="15">
        <f>IF(R263="","",VLOOKUP($E263&amp;$D$118&amp;$D$119,'CCG data'!$A:$AD,'CCG data'!K$3,FALSE))</f>
        <v>0.52900000000000003</v>
      </c>
      <c r="S264" s="15">
        <f>IF(R263="","",VLOOKUP($E263&amp;$D$118&amp;$D$119,'CCG data'!$A:$AD,'CCG data'!L$3,FALSE))</f>
        <v>0.58099999999999996</v>
      </c>
      <c r="T264" s="15">
        <f>IF(T263="","",VLOOKUP($E263&amp;$D$118&amp;$D$119,'CCG data'!$A:$AD,'CCG data'!M$3,FALSE))</f>
        <v>2.8000000000000001E-2</v>
      </c>
      <c r="U264" s="15">
        <f>IF(T263="","",VLOOKUP($E263&amp;$D$118&amp;$D$119,'CCG data'!$A:$AD,'CCG data'!N$3,FALSE))</f>
        <v>4.7E-2</v>
      </c>
      <c r="V264" s="15">
        <f>IF(V263="","",VLOOKUP($E263&amp;$D$118&amp;$D$119,'CCG data'!$A:$AD,'CCG data'!O$3,FALSE))</f>
        <v>0.114</v>
      </c>
      <c r="W264" s="136">
        <f>IF(V263="","",VLOOKUP($E263&amp;$D$118&amp;$D$119,'CCG data'!$A:$AD,'CCG data'!P$3,FALSE))</f>
        <v>0.14899999999999999</v>
      </c>
      <c r="Y264" s="165" t="str">
        <f>IFERROR(VLOOKUP($E264&amp;$D$119, Outliers!$A$4:$P$214,2,FALSE),"0")</f>
        <v>0</v>
      </c>
      <c r="Z264" s="165" t="str">
        <f>IFERROR(VLOOKUP($E264&amp;$D$119, Outliers!$A$4:$P$214,3,FALSE),"0")</f>
        <v>0</v>
      </c>
      <c r="AA264" s="165" t="str">
        <f>IFERROR(VLOOKUP($E264&amp;$D$119, Outliers!$A$4:$P$214,4,FALSE),"0")</f>
        <v>0</v>
      </c>
      <c r="AB264" s="165" t="str">
        <f>IFERROR(VLOOKUP($E264&amp;$D$119, Outliers!$A$4:$P$214,5,FALSE),"0")</f>
        <v>0</v>
      </c>
      <c r="AD264" s="78"/>
      <c r="AE264" s="151"/>
      <c r="AF264" s="78"/>
      <c r="AG264" s="78"/>
    </row>
    <row r="265" spans="4:33" ht="15.75" x14ac:dyDescent="0.25">
      <c r="D265" s="319"/>
      <c r="E265" s="104" t="s">
        <v>411</v>
      </c>
      <c r="F265" s="394">
        <f>IF(OR(ISERROR(VLOOKUP($E265&amp;$D$118&amp;$D$119,'CCG data'!$A:$AD,'CCG data'!R$3,FALSE)),ISBLANK(VLOOKUP($E265&amp;$D$118&amp;$D$119,'CCG data'!$A:$AD,'CCG data'!R$3,FALSE))),"",VLOOKUP($E265&amp;$D$118&amp;$D$119,'CCG data'!$A:$AD,'CCG data'!R$3,FALSE))</f>
        <v>47.660829798766216</v>
      </c>
      <c r="G265" s="395"/>
      <c r="H265" s="395">
        <f>IF(OR(ISERROR(VLOOKUP($E265&amp;$D$118&amp;$D$119,'CCG data'!$A:$AD,'CCG data'!S$3,FALSE)),ISBLANK(VLOOKUP($E265&amp;$D$118&amp;$D$119,'CCG data'!$A:$AD,'CCG data'!S$3,FALSE))),"",VLOOKUP($E265&amp;$D$118&amp;$D$119,'CCG data'!$A:$AD,'CCG data'!S$3,FALSE))</f>
        <v>98.566509545599118</v>
      </c>
      <c r="I265" s="395"/>
      <c r="J265" s="395">
        <f>IF(OR(ISERROR(VLOOKUP($E265&amp;$D$118&amp;$D$119,'CCG data'!$A:$AD,'CCG data'!T$3,FALSE)),ISBLANK(VLOOKUP($E265&amp;$D$118&amp;$D$119,'CCG data'!$A:$AD,'CCG data'!T$3,FALSE))),"",VLOOKUP($E265&amp;$D$118&amp;$D$119,'CCG data'!$A:$AD,'CCG data'!T$3,FALSE))</f>
        <v>4.7658358366166897</v>
      </c>
      <c r="K265" s="395"/>
      <c r="L265" s="395">
        <f>IF(OR(ISERROR(VLOOKUP($E265&amp;$D$118&amp;$D$119,'CCG data'!$A:$AD,'CCG data'!U$3,FALSE)),ISBLANK(VLOOKUP($E265&amp;$D$118&amp;$D$119,'CCG data'!$A:$AD,'CCG data'!U$3,FALSE))),"",VLOOKUP($E265&amp;$D$118&amp;$D$119,'CCG data'!$A:$AD,'CCG data'!U$3,FALSE))</f>
        <v>5.029292271694783</v>
      </c>
      <c r="M265" s="396"/>
      <c r="N265" s="367">
        <f>IF(OR(ISERROR(VLOOKUP($E265&amp;$D$118&amp;$D$119,'CCG data'!$A:$AD,'CCG data'!G$3,FALSE)),ISBLANK(VLOOKUP($E265&amp;$D$118&amp;$D$119,'CCG data'!$A:$AD,'CCG data'!G$3,FALSE))),"",VLOOKUP($E265&amp;$D$118&amp;$D$119,'CCG data'!$A:$AD,'CCG data'!G$3,FALSE))</f>
        <v>1928</v>
      </c>
      <c r="P265" s="404">
        <f>IF(OR(ISERROR(VLOOKUP($E265&amp;$D$118&amp;$D$119,'CCG data'!$A:$AD,'CCG data'!B$3,FALSE)),ISBLANK(VLOOKUP($E265&amp;$D$118&amp;$D$119,'CCG data'!$A:$AD,'CCG data'!B$3,FALSE))),"",VLOOKUP($E265&amp;$D$118&amp;$D$119,'CCG data'!$A:$AD,'CCG data'!B$3,FALSE))</f>
        <v>0.29616182572614108</v>
      </c>
      <c r="Q265" s="267"/>
      <c r="R265" s="267">
        <f>IF(OR(ISERROR(VLOOKUP($E265&amp;$D$118&amp;$D$119,'CCG data'!$A:$AD,'CCG data'!C$3,FALSE)),ISBLANK(VLOOKUP($E265&amp;$D$118&amp;$D$119,'CCG data'!$A:$AD,'CCG data'!C$3,FALSE))),"",VLOOKUP($E265&amp;$D$118&amp;$D$119,'CCG data'!$A:$AD,'CCG data'!C$3,FALSE))</f>
        <v>0.64056016597510368</v>
      </c>
      <c r="S265" s="267"/>
      <c r="T265" s="267">
        <f>IF(OR(ISERROR(VLOOKUP($E265&amp;$D$118&amp;$D$119,'CCG data'!$A:$AD,'CCG data'!D$3,FALSE)),ISBLANK(VLOOKUP($E265&amp;$D$118&amp;$D$119,'CCG data'!$A:$AD,'CCG data'!D$3,FALSE))),"",VLOOKUP($E265&amp;$D$118&amp;$D$119,'CCG data'!$A:$AD,'CCG data'!D$3,FALSE))</f>
        <v>3.0601659751037343E-2</v>
      </c>
      <c r="U265" s="267"/>
      <c r="V265" s="267">
        <f>IF(OR(ISERROR(VLOOKUP($E265&amp;$D$118&amp;$D$119,'CCG data'!$A:$AD,'CCG data'!E$3,FALSE)),ISBLANK(VLOOKUP($E265&amp;$D$118&amp;$D$119,'CCG data'!$A:$AD,'CCG data'!E$3,FALSE))),"",VLOOKUP($E265&amp;$D$118&amp;$D$119,'CCG data'!$A:$AD,'CCG data'!E$3,FALSE))</f>
        <v>3.2676348547717844E-2</v>
      </c>
      <c r="W265" s="405"/>
      <c r="Y265" s="165">
        <f>IFERROR(VLOOKUP($E265&amp;$D$119, Outliers!$A$4:$P$214,2,FALSE),"0")</f>
        <v>0</v>
      </c>
      <c r="Z265" s="165">
        <f>IFERROR(VLOOKUP($E265&amp;$D$119, Outliers!$A$4:$P$214,3,FALSE),"0")</f>
        <v>0</v>
      </c>
      <c r="AA265" s="165">
        <f>IFERROR(VLOOKUP($E265&amp;$D$119, Outliers!$A$4:$P$214,4,FALSE),"0")</f>
        <v>0</v>
      </c>
      <c r="AB265" s="165">
        <f>IFERROR(VLOOKUP($E265&amp;$D$119, Outliers!$A$4:$P$214,5,FALSE),"0")</f>
        <v>1</v>
      </c>
      <c r="AD265" s="78"/>
      <c r="AE265" s="151"/>
      <c r="AF265" s="78"/>
      <c r="AG265" s="78"/>
    </row>
    <row r="266" spans="4:33" ht="15.75" x14ac:dyDescent="0.25">
      <c r="D266" s="319"/>
      <c r="E266" s="103" t="s">
        <v>27</v>
      </c>
      <c r="F266" s="95">
        <f>IF(P265="","",VLOOKUP($E265&amp;$D$118&amp;$D$119,'CCG data'!$A:$AD,'CCG data'!W$3,FALSE))</f>
        <v>43.751524244047985</v>
      </c>
      <c r="G266" s="96">
        <f>IF(P265="","",VLOOKUP($E265&amp;$D$118&amp;$D$119,'CCG data'!$A:$AD,'CCG data'!X$3,FALSE))</f>
        <v>51.570135353484446</v>
      </c>
      <c r="H266" s="96">
        <f>IF(R265="","",VLOOKUP($E265&amp;$D$118&amp;$D$119,'CCG data'!$A:$AD,'CCG data'!Y$3,FALSE))</f>
        <v>93.069177494985681</v>
      </c>
      <c r="I266" s="96">
        <f>IF(R265="","",VLOOKUP($E265&amp;$D$118&amp;$D$119,'CCG data'!$A:$AD,'CCG data'!Z$3,FALSE))</f>
        <v>104.06384159621255</v>
      </c>
      <c r="J266" s="96">
        <f>IF(T265="","",VLOOKUP($E265&amp;$D$118&amp;$D$119,'CCG data'!$A:$AD,'CCG data'!AA$3,FALSE))</f>
        <v>3.5497362407509696</v>
      </c>
      <c r="K266" s="96">
        <f>IF(T265="","",VLOOKUP($E265&amp;$D$118&amp;$D$119,'CCG data'!$A:$AD,'CCG data'!AB$3,FALSE))</f>
        <v>5.9819354324824099</v>
      </c>
      <c r="L266" s="96">
        <f>IF(V265="","",VLOOKUP($E265&amp;$D$118&amp;$D$119,'CCG data'!$A:$AD,'CCG data'!AC$3,FALSE))</f>
        <v>3.7873749870155242</v>
      </c>
      <c r="M266" s="96">
        <f>IF(V265="","",VLOOKUP($E265&amp;$D$118&amp;$D$119,'CCG data'!$A:$AD,'CCG data'!AD$3,FALSE))</f>
        <v>6.2712095563740418</v>
      </c>
      <c r="N266" s="368"/>
      <c r="P266" s="152">
        <f>IF(P265="","",VLOOKUP($E265&amp;$D$118&amp;$D$119,'CCG data'!$A:$AD,'CCG data'!I$3,FALSE))</f>
        <v>0.27600000000000002</v>
      </c>
      <c r="Q266" s="15">
        <f>IF(P265="","",VLOOKUP($E265&amp;$D$118&amp;$D$119,'CCG data'!$A:$AD,'CCG data'!J$3,FALSE))</f>
        <v>0.317</v>
      </c>
      <c r="R266" s="15">
        <f>IF(R265="","",VLOOKUP($E265&amp;$D$118&amp;$D$119,'CCG data'!$A:$AD,'CCG data'!K$3,FALSE))</f>
        <v>0.61899999999999999</v>
      </c>
      <c r="S266" s="15">
        <f>IF(R265="","",VLOOKUP($E265&amp;$D$118&amp;$D$119,'CCG data'!$A:$AD,'CCG data'!L$3,FALSE))</f>
        <v>0.66200000000000003</v>
      </c>
      <c r="T266" s="15">
        <f>IF(T265="","",VLOOKUP($E265&amp;$D$118&amp;$D$119,'CCG data'!$A:$AD,'CCG data'!M$3,FALSE))</f>
        <v>2.4E-2</v>
      </c>
      <c r="U266" s="15">
        <f>IF(T265="","",VLOOKUP($E265&amp;$D$118&amp;$D$119,'CCG data'!$A:$AD,'CCG data'!N$3,FALSE))</f>
        <v>3.9E-2</v>
      </c>
      <c r="V266" s="15">
        <f>IF(V265="","",VLOOKUP($E265&amp;$D$118&amp;$D$119,'CCG data'!$A:$AD,'CCG data'!O$3,FALSE))</f>
        <v>2.5999999999999999E-2</v>
      </c>
      <c r="W266" s="136">
        <f>IF(V265="","",VLOOKUP($E265&amp;$D$118&amp;$D$119,'CCG data'!$A:$AD,'CCG data'!P$3,FALSE))</f>
        <v>4.2000000000000003E-2</v>
      </c>
      <c r="Y266" s="165" t="str">
        <f>IFERROR(VLOOKUP($E266&amp;$D$119, Outliers!$A$4:$P$214,2,FALSE),"0")</f>
        <v>0</v>
      </c>
      <c r="Z266" s="165" t="str">
        <f>IFERROR(VLOOKUP($E266&amp;$D$119, Outliers!$A$4:$P$214,3,FALSE),"0")</f>
        <v>0</v>
      </c>
      <c r="AA266" s="165" t="str">
        <f>IFERROR(VLOOKUP($E266&amp;$D$119, Outliers!$A$4:$P$214,4,FALSE),"0")</f>
        <v>0</v>
      </c>
      <c r="AB266" s="165" t="str">
        <f>IFERROR(VLOOKUP($E266&amp;$D$119, Outliers!$A$4:$P$214,5,FALSE),"0")</f>
        <v>0</v>
      </c>
      <c r="AD266" s="78"/>
      <c r="AE266" s="151"/>
      <c r="AF266" s="78"/>
      <c r="AG266" s="78"/>
    </row>
    <row r="267" spans="4:33" ht="15.75" x14ac:dyDescent="0.25">
      <c r="D267" s="319"/>
      <c r="E267" s="104" t="s">
        <v>492</v>
      </c>
      <c r="F267" s="394">
        <f>IF(OR(ISERROR(VLOOKUP($E267&amp;$D$118&amp;$D$119,'CCG data'!$A:$AD,'CCG data'!R$3,FALSE)),ISBLANK(VLOOKUP($E267&amp;$D$118&amp;$D$119,'CCG data'!$A:$AD,'CCG data'!R$3,FALSE))),"",VLOOKUP($E267&amp;$D$118&amp;$D$119,'CCG data'!$A:$AD,'CCG data'!R$3,FALSE))</f>
        <v>46.423992019372449</v>
      </c>
      <c r="G267" s="395"/>
      <c r="H267" s="395">
        <f>IF(OR(ISERROR(VLOOKUP($E267&amp;$D$118&amp;$D$119,'CCG data'!$A:$AD,'CCG data'!S$3,FALSE)),ISBLANK(VLOOKUP($E267&amp;$D$118&amp;$D$119,'CCG data'!$A:$AD,'CCG data'!S$3,FALSE))),"",VLOOKUP($E267&amp;$D$118&amp;$D$119,'CCG data'!$A:$AD,'CCG data'!S$3,FALSE))</f>
        <v>102.14861021276332</v>
      </c>
      <c r="I267" s="395"/>
      <c r="J267" s="395">
        <f>IF(OR(ISERROR(VLOOKUP($E267&amp;$D$118&amp;$D$119,'CCG data'!$A:$AD,'CCG data'!T$3,FALSE)),ISBLANK(VLOOKUP($E267&amp;$D$118&amp;$D$119,'CCG data'!$A:$AD,'CCG data'!T$3,FALSE))),"",VLOOKUP($E267&amp;$D$118&amp;$D$119,'CCG data'!$A:$AD,'CCG data'!T$3,FALSE))</f>
        <v>6.5678492552795662</v>
      </c>
      <c r="K267" s="395"/>
      <c r="L267" s="395">
        <f>IF(OR(ISERROR(VLOOKUP($E267&amp;$D$118&amp;$D$119,'CCG data'!$A:$AD,'CCG data'!U$3,FALSE)),ISBLANK(VLOOKUP($E267&amp;$D$118&amp;$D$119,'CCG data'!$A:$AD,'CCG data'!U$3,FALSE))),"",VLOOKUP($E267&amp;$D$118&amp;$D$119,'CCG data'!$A:$AD,'CCG data'!U$3,FALSE))</f>
        <v>8.197531815560934</v>
      </c>
      <c r="M267" s="396"/>
      <c r="N267" s="367">
        <f>IF(OR(ISERROR(VLOOKUP($E267&amp;$D$118&amp;$D$119,'CCG data'!$A:$AD,'CCG data'!G$3,FALSE)),ISBLANK(VLOOKUP($E267&amp;$D$118&amp;$D$119,'CCG data'!$A:$AD,'CCG data'!G$3,FALSE))),"",VLOOKUP($E267&amp;$D$118&amp;$D$119,'CCG data'!$A:$AD,'CCG data'!G$3,FALSE))</f>
        <v>1595</v>
      </c>
      <c r="P267" s="404">
        <f>IF(OR(ISERROR(VLOOKUP($E267&amp;$D$118&amp;$D$119,'CCG data'!$A:$AD,'CCG data'!B$3,FALSE)),ISBLANK(VLOOKUP($E267&amp;$D$118&amp;$D$119,'CCG data'!$A:$AD,'CCG data'!B$3,FALSE))),"",VLOOKUP($E267&amp;$D$118&amp;$D$119,'CCG data'!$A:$AD,'CCG data'!B$3,FALSE))</f>
        <v>0.26583072100313482</v>
      </c>
      <c r="Q267" s="267"/>
      <c r="R267" s="267">
        <f>IF(OR(ISERROR(VLOOKUP($E267&amp;$D$118&amp;$D$119,'CCG data'!$A:$AD,'CCG data'!C$3,FALSE)),ISBLANK(VLOOKUP($E267&amp;$D$118&amp;$D$119,'CCG data'!$A:$AD,'CCG data'!C$3,FALSE))),"",VLOOKUP($E267&amp;$D$118&amp;$D$119,'CCG data'!$A:$AD,'CCG data'!C$3,FALSE))</f>
        <v>0.6344827586206897</v>
      </c>
      <c r="S267" s="267"/>
      <c r="T267" s="267">
        <f>IF(OR(ISERROR(VLOOKUP($E267&amp;$D$118&amp;$D$119,'CCG data'!$A:$AD,'CCG data'!D$3,FALSE)),ISBLANK(VLOOKUP($E267&amp;$D$118&amp;$D$119,'CCG data'!$A:$AD,'CCG data'!D$3,FALSE))),"",VLOOKUP($E267&amp;$D$118&amp;$D$119,'CCG data'!$A:$AD,'CCG data'!D$3,FALSE))</f>
        <v>4.9529780564263326E-2</v>
      </c>
      <c r="U267" s="267"/>
      <c r="V267" s="267">
        <f>IF(OR(ISERROR(VLOOKUP($E267&amp;$D$118&amp;$D$119,'CCG data'!$A:$AD,'CCG data'!E$3,FALSE)),ISBLANK(VLOOKUP($E267&amp;$D$118&amp;$D$119,'CCG data'!$A:$AD,'CCG data'!E$3,FALSE))),"",VLOOKUP($E267&amp;$D$118&amp;$D$119,'CCG data'!$A:$AD,'CCG data'!E$3,FALSE))</f>
        <v>5.0156739811912224E-2</v>
      </c>
      <c r="W267" s="405"/>
      <c r="Y267" s="165">
        <f>IFERROR(VLOOKUP($E267&amp;$D$119, Outliers!$A$4:$P$214,2,FALSE),"0")</f>
        <v>0</v>
      </c>
      <c r="Z267" s="165">
        <f>IFERROR(VLOOKUP($E267&amp;$D$119, Outliers!$A$4:$P$214,3,FALSE),"0")</f>
        <v>0</v>
      </c>
      <c r="AA267" s="165">
        <f>IFERROR(VLOOKUP($E267&amp;$D$119, Outliers!$A$4:$P$214,4,FALSE),"0")</f>
        <v>0</v>
      </c>
      <c r="AB267" s="165">
        <f>IFERROR(VLOOKUP($E267&amp;$D$119, Outliers!$A$4:$P$214,5,FALSE),"0")</f>
        <v>0</v>
      </c>
      <c r="AD267" s="78"/>
      <c r="AE267" s="151"/>
      <c r="AF267" s="78"/>
      <c r="AG267" s="78"/>
    </row>
    <row r="268" spans="4:33" ht="15.75" x14ac:dyDescent="0.25">
      <c r="D268" s="319"/>
      <c r="E268" s="103" t="s">
        <v>27</v>
      </c>
      <c r="F268" s="95">
        <f>IF(P267="","",VLOOKUP($E267&amp;$D$118&amp;$D$119,'CCG data'!$A:$AD,'CCG data'!W$3,FALSE))</f>
        <v>42.005077241357363</v>
      </c>
      <c r="G268" s="96">
        <f>IF(P267="","",VLOOKUP($E267&amp;$D$118&amp;$D$119,'CCG data'!$A:$AD,'CCG data'!X$3,FALSE))</f>
        <v>50.842906797387535</v>
      </c>
      <c r="H268" s="96">
        <f>IF(R267="","",VLOOKUP($E267&amp;$D$118&amp;$D$119,'CCG data'!$A:$AD,'CCG data'!Y$3,FALSE))</f>
        <v>95.855022673451415</v>
      </c>
      <c r="I268" s="96">
        <f>IF(R267="","",VLOOKUP($E267&amp;$D$118&amp;$D$119,'CCG data'!$A:$AD,'CCG data'!Z$3,FALSE))</f>
        <v>108.44219775207522</v>
      </c>
      <c r="J268" s="96">
        <f>IF(T267="","",VLOOKUP($E267&amp;$D$118&amp;$D$119,'CCG data'!$A:$AD,'CCG data'!AA$3,FALSE))</f>
        <v>5.1195253397642428</v>
      </c>
      <c r="K268" s="96">
        <f>IF(T267="","",VLOOKUP($E267&amp;$D$118&amp;$D$119,'CCG data'!$A:$AD,'CCG data'!AB$3,FALSE))</f>
        <v>8.0161731707948896</v>
      </c>
      <c r="L268" s="96">
        <f>IF(V267="","",VLOOKUP($E267&amp;$D$118&amp;$D$119,'CCG data'!$A:$AD,'CCG data'!AC$3,FALSE))</f>
        <v>6.4011684536044058</v>
      </c>
      <c r="M268" s="96">
        <f>IF(V267="","",VLOOKUP($E267&amp;$D$118&amp;$D$119,'CCG data'!$A:$AD,'CCG data'!AD$3,FALSE))</f>
        <v>9.9938951775174623</v>
      </c>
      <c r="N268" s="368"/>
      <c r="P268" s="152">
        <f>IF(P267="","",VLOOKUP($E267&amp;$D$118&amp;$D$119,'CCG data'!$A:$AD,'CCG data'!I$3,FALSE))</f>
        <v>0.245</v>
      </c>
      <c r="Q268" s="15">
        <f>IF(P267="","",VLOOKUP($E267&amp;$D$118&amp;$D$119,'CCG data'!$A:$AD,'CCG data'!J$3,FALSE))</f>
        <v>0.28799999999999998</v>
      </c>
      <c r="R268" s="15">
        <f>IF(R267="","",VLOOKUP($E267&amp;$D$118&amp;$D$119,'CCG data'!$A:$AD,'CCG data'!K$3,FALSE))</f>
        <v>0.61099999999999999</v>
      </c>
      <c r="S268" s="15">
        <f>IF(R267="","",VLOOKUP($E267&amp;$D$118&amp;$D$119,'CCG data'!$A:$AD,'CCG data'!L$3,FALSE))</f>
        <v>0.65800000000000003</v>
      </c>
      <c r="T268" s="15">
        <f>IF(T267="","",VLOOKUP($E267&amp;$D$118&amp;$D$119,'CCG data'!$A:$AD,'CCG data'!M$3,FALSE))</f>
        <v>0.04</v>
      </c>
      <c r="U268" s="15">
        <f>IF(T267="","",VLOOKUP($E267&amp;$D$118&amp;$D$119,'CCG data'!$A:$AD,'CCG data'!N$3,FALSE))</f>
        <v>6.0999999999999999E-2</v>
      </c>
      <c r="V268" s="15">
        <f>IF(V267="","",VLOOKUP($E267&amp;$D$118&amp;$D$119,'CCG data'!$A:$AD,'CCG data'!O$3,FALSE))</f>
        <v>0.04</v>
      </c>
      <c r="W268" s="136">
        <f>IF(V267="","",VLOOKUP($E267&amp;$D$118&amp;$D$119,'CCG data'!$A:$AD,'CCG data'!P$3,FALSE))</f>
        <v>6.2E-2</v>
      </c>
      <c r="Y268" s="165" t="str">
        <f>IFERROR(VLOOKUP($E268&amp;$D$119, Outliers!$A$4:$P$214,2,FALSE),"0")</f>
        <v>0</v>
      </c>
      <c r="Z268" s="165" t="str">
        <f>IFERROR(VLOOKUP($E268&amp;$D$119, Outliers!$A$4:$P$214,3,FALSE),"0")</f>
        <v>0</v>
      </c>
      <c r="AA268" s="165" t="str">
        <f>IFERROR(VLOOKUP($E268&amp;$D$119, Outliers!$A$4:$P$214,4,FALSE),"0")</f>
        <v>0</v>
      </c>
      <c r="AB268" s="165" t="str">
        <f>IFERROR(VLOOKUP($E268&amp;$D$119, Outliers!$A$4:$P$214,5,FALSE),"0")</f>
        <v>0</v>
      </c>
      <c r="AD268" s="78"/>
      <c r="AE268" s="151"/>
      <c r="AF268" s="78"/>
      <c r="AG268" s="78"/>
    </row>
    <row r="269" spans="4:33" ht="15.75" x14ac:dyDescent="0.25">
      <c r="D269" s="319"/>
      <c r="E269" s="104" t="s">
        <v>196</v>
      </c>
      <c r="F269" s="394">
        <f>IF(OR(ISERROR(VLOOKUP($E269&amp;$D$118&amp;$D$119,'CCG data'!$A:$AD,'CCG data'!R$3,FALSE)),ISBLANK(VLOOKUP($E269&amp;$D$118&amp;$D$119,'CCG data'!$A:$AD,'CCG data'!R$3,FALSE))),"",VLOOKUP($E269&amp;$D$118&amp;$D$119,'CCG data'!$A:$AD,'CCG data'!R$3,FALSE))</f>
        <v>51.133618084170188</v>
      </c>
      <c r="G269" s="395"/>
      <c r="H269" s="395">
        <f>IF(OR(ISERROR(VLOOKUP($E269&amp;$D$118&amp;$D$119,'CCG data'!$A:$AD,'CCG data'!S$3,FALSE)),ISBLANK(VLOOKUP($E269&amp;$D$118&amp;$D$119,'CCG data'!$A:$AD,'CCG data'!S$3,FALSE))),"",VLOOKUP($E269&amp;$D$118&amp;$D$119,'CCG data'!$A:$AD,'CCG data'!S$3,FALSE))</f>
        <v>91.141445023200944</v>
      </c>
      <c r="I269" s="395"/>
      <c r="J269" s="395">
        <f>IF(OR(ISERROR(VLOOKUP($E269&amp;$D$118&amp;$D$119,'CCG data'!$A:$AD,'CCG data'!T$3,FALSE)),ISBLANK(VLOOKUP($E269&amp;$D$118&amp;$D$119,'CCG data'!$A:$AD,'CCG data'!T$3,FALSE))),"",VLOOKUP($E269&amp;$D$118&amp;$D$119,'CCG data'!$A:$AD,'CCG data'!T$3,FALSE))</f>
        <v>6.5734279519812358</v>
      </c>
      <c r="K269" s="395"/>
      <c r="L269" s="395">
        <f>IF(OR(ISERROR(VLOOKUP($E269&amp;$D$118&amp;$D$119,'CCG data'!$A:$AD,'CCG data'!U$3,FALSE)),ISBLANK(VLOOKUP($E269&amp;$D$118&amp;$D$119,'CCG data'!$A:$AD,'CCG data'!U$3,FALSE))),"",VLOOKUP($E269&amp;$D$118&amp;$D$119,'CCG data'!$A:$AD,'CCG data'!U$3,FALSE))</f>
        <v>11.22723711396319</v>
      </c>
      <c r="M269" s="396"/>
      <c r="N269" s="367">
        <f>IF(OR(ISERROR(VLOOKUP($E269&amp;$D$118&amp;$D$119,'CCG data'!$A:$AD,'CCG data'!G$3,FALSE)),ISBLANK(VLOOKUP($E269&amp;$D$118&amp;$D$119,'CCG data'!$A:$AD,'CCG data'!G$3,FALSE))),"",VLOOKUP($E269&amp;$D$118&amp;$D$119,'CCG data'!$A:$AD,'CCG data'!G$3,FALSE))</f>
        <v>1758</v>
      </c>
      <c r="P269" s="404">
        <f>IF(OR(ISERROR(VLOOKUP($E269&amp;$D$118&amp;$D$119,'CCG data'!$A:$AD,'CCG data'!B$3,FALSE)),ISBLANK(VLOOKUP($E269&amp;$D$118&amp;$D$119,'CCG data'!$A:$AD,'CCG data'!B$3,FALSE))),"",VLOOKUP($E269&amp;$D$118&amp;$D$119,'CCG data'!$A:$AD,'CCG data'!B$3,FALSE))</f>
        <v>0.29749715585893061</v>
      </c>
      <c r="Q269" s="267"/>
      <c r="R269" s="267">
        <f>IF(OR(ISERROR(VLOOKUP($E269&amp;$D$118&amp;$D$119,'CCG data'!$A:$AD,'CCG data'!C$3,FALSE)),ISBLANK(VLOOKUP($E269&amp;$D$118&amp;$D$119,'CCG data'!$A:$AD,'CCG data'!C$3,FALSE))),"",VLOOKUP($E269&amp;$D$118&amp;$D$119,'CCG data'!$A:$AD,'CCG data'!C$3,FALSE))</f>
        <v>0.58475540386803182</v>
      </c>
      <c r="S269" s="267"/>
      <c r="T269" s="267">
        <f>IF(OR(ISERROR(VLOOKUP($E269&amp;$D$118&amp;$D$119,'CCG data'!$A:$AD,'CCG data'!D$3,FALSE)),ISBLANK(VLOOKUP($E269&amp;$D$118&amp;$D$119,'CCG data'!$A:$AD,'CCG data'!D$3,FALSE))),"",VLOOKUP($E269&amp;$D$118&amp;$D$119,'CCG data'!$A:$AD,'CCG data'!D$3,FALSE))</f>
        <v>4.7212741751990896E-2</v>
      </c>
      <c r="U269" s="267"/>
      <c r="V269" s="267">
        <f>IF(OR(ISERROR(VLOOKUP($E269&amp;$D$118&amp;$D$119,'CCG data'!$A:$AD,'CCG data'!E$3,FALSE)),ISBLANK(VLOOKUP($E269&amp;$D$118&amp;$D$119,'CCG data'!$A:$AD,'CCG data'!E$3,FALSE))),"",VLOOKUP($E269&amp;$D$118&amp;$D$119,'CCG data'!$A:$AD,'CCG data'!E$3,FALSE))</f>
        <v>7.0534698521046643E-2</v>
      </c>
      <c r="W269" s="405"/>
      <c r="Y269" s="165">
        <f>IFERROR(VLOOKUP($E269&amp;$D$119, Outliers!$A$4:$P$214,2,FALSE),"0")</f>
        <v>0</v>
      </c>
      <c r="Z269" s="165">
        <f>IFERROR(VLOOKUP($E269&amp;$D$119, Outliers!$A$4:$P$214,3,FALSE),"0")</f>
        <v>0</v>
      </c>
      <c r="AA269" s="165">
        <f>IFERROR(VLOOKUP($E269&amp;$D$119, Outliers!$A$4:$P$214,4,FALSE),"0")</f>
        <v>0</v>
      </c>
      <c r="AB269" s="165">
        <f>IFERROR(VLOOKUP($E269&amp;$D$119, Outliers!$A$4:$P$214,5,FALSE),"0")</f>
        <v>0</v>
      </c>
      <c r="AD269" s="78"/>
      <c r="AE269" s="151"/>
      <c r="AF269" s="78"/>
      <c r="AG269" s="78"/>
    </row>
    <row r="270" spans="4:33" ht="15.75" x14ac:dyDescent="0.25">
      <c r="D270" s="319"/>
      <c r="E270" s="103" t="s">
        <v>27</v>
      </c>
      <c r="F270" s="95">
        <f>IF(P269="","",VLOOKUP($E269&amp;$D$118&amp;$D$119,'CCG data'!$A:$AD,'CCG data'!W$3,FALSE))</f>
        <v>46.751220754262093</v>
      </c>
      <c r="G270" s="96">
        <f>IF(P269="","",VLOOKUP($E269&amp;$D$118&amp;$D$119,'CCG data'!$A:$AD,'CCG data'!X$3,FALSE))</f>
        <v>55.516015414078282</v>
      </c>
      <c r="H270" s="96">
        <f>IF(R269="","",VLOOKUP($E269&amp;$D$118&amp;$D$119,'CCG data'!$A:$AD,'CCG data'!Y$3,FALSE))</f>
        <v>85.569902827712141</v>
      </c>
      <c r="I270" s="96">
        <f>IF(R269="","",VLOOKUP($E269&amp;$D$118&amp;$D$119,'CCG data'!$A:$AD,'CCG data'!Z$3,FALSE))</f>
        <v>96.712987218689747</v>
      </c>
      <c r="J270" s="96">
        <f>IF(T269="","",VLOOKUP($E269&amp;$D$118&amp;$D$119,'CCG data'!$A:$AD,'CCG data'!AA$3,FALSE))</f>
        <v>5.1592341406814946</v>
      </c>
      <c r="K270" s="96">
        <f>IF(T269="","",VLOOKUP($E269&amp;$D$118&amp;$D$119,'CCG data'!$A:$AD,'CCG data'!AB$3,FALSE))</f>
        <v>7.9876217632809769</v>
      </c>
      <c r="L270" s="96">
        <f>IF(V269="","",VLOOKUP($E269&amp;$D$118&amp;$D$119,'CCG data'!$A:$AD,'CCG data'!AC$3,FALSE))</f>
        <v>9.2510952274392064</v>
      </c>
      <c r="M270" s="96">
        <f>IF(V269="","",VLOOKUP($E269&amp;$D$118&amp;$D$119,'CCG data'!$A:$AD,'CCG data'!AD$3,FALSE))</f>
        <v>13.203379000487173</v>
      </c>
      <c r="N270" s="368"/>
      <c r="P270" s="152">
        <f>IF(P269="","",VLOOKUP($E269&amp;$D$118&amp;$D$119,'CCG data'!$A:$AD,'CCG data'!I$3,FALSE))</f>
        <v>0.27700000000000002</v>
      </c>
      <c r="Q270" s="15">
        <f>IF(P269="","",VLOOKUP($E269&amp;$D$118&amp;$D$119,'CCG data'!$A:$AD,'CCG data'!J$3,FALSE))</f>
        <v>0.31900000000000001</v>
      </c>
      <c r="R270" s="15">
        <f>IF(R269="","",VLOOKUP($E269&amp;$D$118&amp;$D$119,'CCG data'!$A:$AD,'CCG data'!K$3,FALSE))</f>
        <v>0.56200000000000006</v>
      </c>
      <c r="S270" s="15">
        <f>IF(R269="","",VLOOKUP($E269&amp;$D$118&amp;$D$119,'CCG data'!$A:$AD,'CCG data'!L$3,FALSE))</f>
        <v>0.60799999999999998</v>
      </c>
      <c r="T270" s="15">
        <f>IF(T269="","",VLOOKUP($E269&amp;$D$118&amp;$D$119,'CCG data'!$A:$AD,'CCG data'!M$3,FALSE))</f>
        <v>3.7999999999999999E-2</v>
      </c>
      <c r="U270" s="15">
        <f>IF(T269="","",VLOOKUP($E269&amp;$D$118&amp;$D$119,'CCG data'!$A:$AD,'CCG data'!N$3,FALSE))</f>
        <v>5.8000000000000003E-2</v>
      </c>
      <c r="V270" s="15">
        <f>IF(V269="","",VLOOKUP($E269&amp;$D$118&amp;$D$119,'CCG data'!$A:$AD,'CCG data'!O$3,FALSE))</f>
        <v>5.8999999999999997E-2</v>
      </c>
      <c r="W270" s="136">
        <f>IF(V269="","",VLOOKUP($E269&amp;$D$118&amp;$D$119,'CCG data'!$A:$AD,'CCG data'!P$3,FALSE))</f>
        <v>8.3000000000000004E-2</v>
      </c>
      <c r="Y270" s="165" t="str">
        <f>IFERROR(VLOOKUP($E270&amp;$D$119, Outliers!$A$4:$P$214,2,FALSE),"0")</f>
        <v>0</v>
      </c>
      <c r="Z270" s="165" t="str">
        <f>IFERROR(VLOOKUP($E270&amp;$D$119, Outliers!$A$4:$P$214,3,FALSE),"0")</f>
        <v>0</v>
      </c>
      <c r="AA270" s="165" t="str">
        <f>IFERROR(VLOOKUP($E270&amp;$D$119, Outliers!$A$4:$P$214,4,FALSE),"0")</f>
        <v>0</v>
      </c>
      <c r="AB270" s="165" t="str">
        <f>IFERROR(VLOOKUP($E270&amp;$D$119, Outliers!$A$4:$P$214,5,FALSE),"0")</f>
        <v>0</v>
      </c>
      <c r="AD270" s="78"/>
      <c r="AE270" s="151"/>
      <c r="AF270" s="78"/>
      <c r="AG270" s="78"/>
    </row>
    <row r="271" spans="4:33" ht="15.75" x14ac:dyDescent="0.25">
      <c r="D271" s="319"/>
      <c r="E271" s="104" t="s">
        <v>197</v>
      </c>
      <c r="F271" s="394">
        <f>IF(OR(ISERROR(VLOOKUP($E271&amp;$D$118&amp;$D$119,'CCG data'!$A:$AD,'CCG data'!R$3,FALSE)),ISBLANK(VLOOKUP($E271&amp;$D$118&amp;$D$119,'CCG data'!$A:$AD,'CCG data'!R$3,FALSE))),"",VLOOKUP($E271&amp;$D$118&amp;$D$119,'CCG data'!$A:$AD,'CCG data'!R$3,FALSE))</f>
        <v>54.349094254519933</v>
      </c>
      <c r="G271" s="395"/>
      <c r="H271" s="395">
        <f>IF(OR(ISERROR(VLOOKUP($E271&amp;$D$118&amp;$D$119,'CCG data'!$A:$AD,'CCG data'!S$3,FALSE)),ISBLANK(VLOOKUP($E271&amp;$D$118&amp;$D$119,'CCG data'!$A:$AD,'CCG data'!S$3,FALSE))),"",VLOOKUP($E271&amp;$D$118&amp;$D$119,'CCG data'!$A:$AD,'CCG data'!S$3,FALSE))</f>
        <v>100.30805485044147</v>
      </c>
      <c r="I271" s="395"/>
      <c r="J271" s="395">
        <f>IF(OR(ISERROR(VLOOKUP($E271&amp;$D$118&amp;$D$119,'CCG data'!$A:$AD,'CCG data'!T$3,FALSE)),ISBLANK(VLOOKUP($E271&amp;$D$118&amp;$D$119,'CCG data'!$A:$AD,'CCG data'!T$3,FALSE))),"",VLOOKUP($E271&amp;$D$118&amp;$D$119,'CCG data'!$A:$AD,'CCG data'!T$3,FALSE))</f>
        <v>3.9532295584575046</v>
      </c>
      <c r="K271" s="395"/>
      <c r="L271" s="395">
        <f>IF(OR(ISERROR(VLOOKUP($E271&amp;$D$118&amp;$D$119,'CCG data'!$A:$AD,'CCG data'!U$3,FALSE)),ISBLANK(VLOOKUP($E271&amp;$D$118&amp;$D$119,'CCG data'!$A:$AD,'CCG data'!U$3,FALSE))),"",VLOOKUP($E271&amp;$D$118&amp;$D$119,'CCG data'!$A:$AD,'CCG data'!U$3,FALSE))</f>
        <v>10.419574414788972</v>
      </c>
      <c r="M271" s="396"/>
      <c r="N271" s="367">
        <f>IF(OR(ISERROR(VLOOKUP($E271&amp;$D$118&amp;$D$119,'CCG data'!$A:$AD,'CCG data'!G$3,FALSE)),ISBLANK(VLOOKUP($E271&amp;$D$118&amp;$D$119,'CCG data'!$A:$AD,'CCG data'!G$3,FALSE))),"",VLOOKUP($E271&amp;$D$118&amp;$D$119,'CCG data'!$A:$AD,'CCG data'!G$3,FALSE))</f>
        <v>1583</v>
      </c>
      <c r="P271" s="404">
        <f>IF(OR(ISERROR(VLOOKUP($E271&amp;$D$118&amp;$D$119,'CCG data'!$A:$AD,'CCG data'!B$3,FALSE)),ISBLANK(VLOOKUP($E271&amp;$D$118&amp;$D$119,'CCG data'!$A:$AD,'CCG data'!B$3,FALSE))),"",VLOOKUP($E271&amp;$D$118&amp;$D$119,'CCG data'!$A:$AD,'CCG data'!B$3,FALSE))</f>
        <v>0.31648768161718255</v>
      </c>
      <c r="Q271" s="267"/>
      <c r="R271" s="267">
        <f>IF(OR(ISERROR(VLOOKUP($E271&amp;$D$118&amp;$D$119,'CCG data'!$A:$AD,'CCG data'!C$3,FALSE)),ISBLANK(VLOOKUP($E271&amp;$D$118&amp;$D$119,'CCG data'!$A:$AD,'CCG data'!C$3,FALSE))),"",VLOOKUP($E271&amp;$D$118&amp;$D$119,'CCG data'!$A:$AD,'CCG data'!C$3,FALSE))</f>
        <v>0.59444093493367023</v>
      </c>
      <c r="S271" s="267"/>
      <c r="T271" s="267">
        <f>IF(OR(ISERROR(VLOOKUP($E271&amp;$D$118&amp;$D$119,'CCG data'!$A:$AD,'CCG data'!D$3,FALSE)),ISBLANK(VLOOKUP($E271&amp;$D$118&amp;$D$119,'CCG data'!$A:$AD,'CCG data'!D$3,FALSE))),"",VLOOKUP($E271&amp;$D$118&amp;$D$119,'CCG data'!$A:$AD,'CCG data'!D$3,FALSE))</f>
        <v>2.7163613392293114E-2</v>
      </c>
      <c r="U271" s="267"/>
      <c r="V271" s="267">
        <f>IF(OR(ISERROR(VLOOKUP($E271&amp;$D$118&amp;$D$119,'CCG data'!$A:$AD,'CCG data'!E$3,FALSE)),ISBLANK(VLOOKUP($E271&amp;$D$118&amp;$D$119,'CCG data'!$A:$AD,'CCG data'!E$3,FALSE))),"",VLOOKUP($E271&amp;$D$118&amp;$D$119,'CCG data'!$A:$AD,'CCG data'!E$3,FALSE))</f>
        <v>6.1907770056854078E-2</v>
      </c>
      <c r="W271" s="405"/>
      <c r="Y271" s="165">
        <f>IFERROR(VLOOKUP($E271&amp;$D$119, Outliers!$A$4:$P$214,2,FALSE),"0")</f>
        <v>0</v>
      </c>
      <c r="Z271" s="165">
        <f>IFERROR(VLOOKUP($E271&amp;$D$119, Outliers!$A$4:$P$214,3,FALSE),"0")</f>
        <v>0</v>
      </c>
      <c r="AA271" s="165">
        <f>IFERROR(VLOOKUP($E271&amp;$D$119, Outliers!$A$4:$P$214,4,FALSE),"0")</f>
        <v>1</v>
      </c>
      <c r="AB271" s="165">
        <f>IFERROR(VLOOKUP($E271&amp;$D$119, Outliers!$A$4:$P$214,5,FALSE),"0")</f>
        <v>0</v>
      </c>
      <c r="AD271" s="78"/>
      <c r="AE271" s="151"/>
      <c r="AF271" s="78"/>
      <c r="AG271" s="78"/>
    </row>
    <row r="272" spans="4:33" ht="15.75" x14ac:dyDescent="0.25">
      <c r="D272" s="319"/>
      <c r="E272" s="103" t="s">
        <v>27</v>
      </c>
      <c r="F272" s="95">
        <f>IF(P271="","",VLOOKUP($E271&amp;$D$118&amp;$D$119,'CCG data'!$A:$AD,'CCG data'!W$3,FALSE))</f>
        <v>49.589942873370923</v>
      </c>
      <c r="G272" s="96">
        <f>IF(P271="","",VLOOKUP($E271&amp;$D$118&amp;$D$119,'CCG data'!$A:$AD,'CCG data'!X$3,FALSE))</f>
        <v>59.108245635668943</v>
      </c>
      <c r="H272" s="96">
        <f>IF(R271="","",VLOOKUP($E271&amp;$D$118&amp;$D$119,'CCG data'!$A:$AD,'CCG data'!Y$3,FALSE))</f>
        <v>93.898954547186875</v>
      </c>
      <c r="I272" s="96">
        <f>IF(R271="","",VLOOKUP($E271&amp;$D$118&amp;$D$119,'CCG data'!$A:$AD,'CCG data'!Z$3,FALSE))</f>
        <v>106.71715515369605</v>
      </c>
      <c r="J272" s="96">
        <f>IF(T271="","",VLOOKUP($E271&amp;$D$118&amp;$D$119,'CCG data'!$A:$AD,'CCG data'!AA$3,FALSE))</f>
        <v>2.7716203209692321</v>
      </c>
      <c r="K272" s="96">
        <f>IF(T271="","",VLOOKUP($E271&amp;$D$118&amp;$D$119,'CCG data'!$A:$AD,'CCG data'!AB$3,FALSE))</f>
        <v>5.1348387959457771</v>
      </c>
      <c r="L272" s="96">
        <f>IF(V271="","",VLOOKUP($E271&amp;$D$118&amp;$D$119,'CCG data'!$A:$AD,'CCG data'!AC$3,FALSE))</f>
        <v>8.356603931571934</v>
      </c>
      <c r="M272" s="96">
        <f>IF(V271="","",VLOOKUP($E271&amp;$D$118&amp;$D$119,'CCG data'!$A:$AD,'CCG data'!AD$3,FALSE))</f>
        <v>12.48254489800601</v>
      </c>
      <c r="N272" s="368"/>
      <c r="P272" s="152">
        <f>IF(P271="","",VLOOKUP($E271&amp;$D$118&amp;$D$119,'CCG data'!$A:$AD,'CCG data'!I$3,FALSE))</f>
        <v>0.29399999999999998</v>
      </c>
      <c r="Q272" s="15">
        <f>IF(P271="","",VLOOKUP($E271&amp;$D$118&amp;$D$119,'CCG data'!$A:$AD,'CCG data'!J$3,FALSE))</f>
        <v>0.34</v>
      </c>
      <c r="R272" s="15">
        <f>IF(R271="","",VLOOKUP($E271&amp;$D$118&amp;$D$119,'CCG data'!$A:$AD,'CCG data'!K$3,FALSE))</f>
        <v>0.56999999999999995</v>
      </c>
      <c r="S272" s="15">
        <f>IF(R271="","",VLOOKUP($E271&amp;$D$118&amp;$D$119,'CCG data'!$A:$AD,'CCG data'!L$3,FALSE))</f>
        <v>0.61799999999999999</v>
      </c>
      <c r="T272" s="15">
        <f>IF(T271="","",VLOOKUP($E271&amp;$D$118&amp;$D$119,'CCG data'!$A:$AD,'CCG data'!M$3,FALSE))</f>
        <v>0.02</v>
      </c>
      <c r="U272" s="15">
        <f>IF(T271="","",VLOOKUP($E271&amp;$D$118&amp;$D$119,'CCG data'!$A:$AD,'CCG data'!N$3,FALSE))</f>
        <v>3.5999999999999997E-2</v>
      </c>
      <c r="V272" s="15">
        <f>IF(V271="","",VLOOKUP($E271&amp;$D$118&amp;$D$119,'CCG data'!$A:$AD,'CCG data'!O$3,FALSE))</f>
        <v>5.0999999999999997E-2</v>
      </c>
      <c r="W272" s="136">
        <f>IF(V271="","",VLOOKUP($E271&amp;$D$118&amp;$D$119,'CCG data'!$A:$AD,'CCG data'!P$3,FALSE))</f>
        <v>7.4999999999999997E-2</v>
      </c>
      <c r="Y272" s="165" t="str">
        <f>IFERROR(VLOOKUP($E272&amp;$D$119, Outliers!$A$4:$P$214,2,FALSE),"0")</f>
        <v>0</v>
      </c>
      <c r="Z272" s="165" t="str">
        <f>IFERROR(VLOOKUP($E272&amp;$D$119, Outliers!$A$4:$P$214,3,FALSE),"0")</f>
        <v>0</v>
      </c>
      <c r="AA272" s="165" t="str">
        <f>IFERROR(VLOOKUP($E272&amp;$D$119, Outliers!$A$4:$P$214,4,FALSE),"0")</f>
        <v>0</v>
      </c>
      <c r="AB272" s="165" t="str">
        <f>IFERROR(VLOOKUP($E272&amp;$D$119, Outliers!$A$4:$P$214,5,FALSE),"0")</f>
        <v>0</v>
      </c>
      <c r="AD272" s="78"/>
      <c r="AE272" s="151"/>
      <c r="AF272" s="78"/>
      <c r="AG272" s="78"/>
    </row>
    <row r="273" spans="4:33" ht="15.75" x14ac:dyDescent="0.25">
      <c r="D273" s="319"/>
      <c r="E273" s="104" t="s">
        <v>198</v>
      </c>
      <c r="F273" s="394">
        <f>IF(OR(ISERROR(VLOOKUP($E273&amp;$D$118&amp;$D$119,'CCG data'!$A:$AD,'CCG data'!R$3,FALSE)),ISBLANK(VLOOKUP($E273&amp;$D$118&amp;$D$119,'CCG data'!$A:$AD,'CCG data'!R$3,FALSE))),"",VLOOKUP($E273&amp;$D$118&amp;$D$119,'CCG data'!$A:$AD,'CCG data'!R$3,FALSE))</f>
        <v>47.849006550056835</v>
      </c>
      <c r="G273" s="395"/>
      <c r="H273" s="395">
        <f>IF(OR(ISERROR(VLOOKUP($E273&amp;$D$118&amp;$D$119,'CCG data'!$A:$AD,'CCG data'!S$3,FALSE)),ISBLANK(VLOOKUP($E273&amp;$D$118&amp;$D$119,'CCG data'!$A:$AD,'CCG data'!S$3,FALSE))),"",VLOOKUP($E273&amp;$D$118&amp;$D$119,'CCG data'!$A:$AD,'CCG data'!S$3,FALSE))</f>
        <v>96.072948669742814</v>
      </c>
      <c r="I273" s="395"/>
      <c r="J273" s="395">
        <f>IF(OR(ISERROR(VLOOKUP($E273&amp;$D$118&amp;$D$119,'CCG data'!$A:$AD,'CCG data'!T$3,FALSE)),ISBLANK(VLOOKUP($E273&amp;$D$118&amp;$D$119,'CCG data'!$A:$AD,'CCG data'!T$3,FALSE))),"",VLOOKUP($E273&amp;$D$118&amp;$D$119,'CCG data'!$A:$AD,'CCG data'!T$3,FALSE))</f>
        <v>4.5658085559262638</v>
      </c>
      <c r="K273" s="395"/>
      <c r="L273" s="395">
        <f>IF(OR(ISERROR(VLOOKUP($E273&amp;$D$118&amp;$D$119,'CCG data'!$A:$AD,'CCG data'!U$3,FALSE)),ISBLANK(VLOOKUP($E273&amp;$D$118&amp;$D$119,'CCG data'!$A:$AD,'CCG data'!U$3,FALSE))),"",VLOOKUP($E273&amp;$D$118&amp;$D$119,'CCG data'!$A:$AD,'CCG data'!U$3,FALSE))</f>
        <v>13.268746014579834</v>
      </c>
      <c r="M273" s="396"/>
      <c r="N273" s="367">
        <f>IF(OR(ISERROR(VLOOKUP($E273&amp;$D$118&amp;$D$119,'CCG data'!$A:$AD,'CCG data'!G$3,FALSE)),ISBLANK(VLOOKUP($E273&amp;$D$118&amp;$D$119,'CCG data'!$A:$AD,'CCG data'!G$3,FALSE))),"",VLOOKUP($E273&amp;$D$118&amp;$D$119,'CCG data'!$A:$AD,'CCG data'!G$3,FALSE))</f>
        <v>3848</v>
      </c>
      <c r="P273" s="404">
        <f>IF(OR(ISERROR(VLOOKUP($E273&amp;$D$118&amp;$D$119,'CCG data'!$A:$AD,'CCG data'!B$3,FALSE)),ISBLANK(VLOOKUP($E273&amp;$D$118&amp;$D$119,'CCG data'!$A:$AD,'CCG data'!B$3,FALSE))),"",VLOOKUP($E273&amp;$D$118&amp;$D$119,'CCG data'!$A:$AD,'CCG data'!B$3,FALSE))</f>
        <v>0.27442827442827444</v>
      </c>
      <c r="Q273" s="267"/>
      <c r="R273" s="267">
        <f>IF(OR(ISERROR(VLOOKUP($E273&amp;$D$118&amp;$D$119,'CCG data'!$A:$AD,'CCG data'!C$3,FALSE)),ISBLANK(VLOOKUP($E273&amp;$D$118&amp;$D$119,'CCG data'!$A:$AD,'CCG data'!C$3,FALSE))),"",VLOOKUP($E273&amp;$D$118&amp;$D$119,'CCG data'!$A:$AD,'CCG data'!C$3,FALSE))</f>
        <v>0.6104469854469855</v>
      </c>
      <c r="S273" s="267"/>
      <c r="T273" s="267">
        <f>IF(OR(ISERROR(VLOOKUP($E273&amp;$D$118&amp;$D$119,'CCG data'!$A:$AD,'CCG data'!D$3,FALSE)),ISBLANK(VLOOKUP($E273&amp;$D$118&amp;$D$119,'CCG data'!$A:$AD,'CCG data'!D$3,FALSE))),"",VLOOKUP($E273&amp;$D$118&amp;$D$119,'CCG data'!$A:$AD,'CCG data'!D$3,FALSE))</f>
        <v>3.0405405405405407E-2</v>
      </c>
      <c r="U273" s="267"/>
      <c r="V273" s="267">
        <f>IF(OR(ISERROR(VLOOKUP($E273&amp;$D$118&amp;$D$119,'CCG data'!$A:$AD,'CCG data'!E$3,FALSE)),ISBLANK(VLOOKUP($E273&amp;$D$118&amp;$D$119,'CCG data'!$A:$AD,'CCG data'!E$3,FALSE))),"",VLOOKUP($E273&amp;$D$118&amp;$D$119,'CCG data'!$A:$AD,'CCG data'!E$3,FALSE))</f>
        <v>8.4719334719334724E-2</v>
      </c>
      <c r="W273" s="405"/>
      <c r="Y273" s="165">
        <f>IFERROR(VLOOKUP($E273&amp;$D$119, Outliers!$A$4:$P$214,2,FALSE),"0")</f>
        <v>0</v>
      </c>
      <c r="Z273" s="165">
        <f>IFERROR(VLOOKUP($E273&amp;$D$119, Outliers!$A$4:$P$214,3,FALSE),"0")</f>
        <v>0</v>
      </c>
      <c r="AA273" s="165">
        <f>IFERROR(VLOOKUP($E273&amp;$D$119, Outliers!$A$4:$P$214,4,FALSE),"0")</f>
        <v>1</v>
      </c>
      <c r="AB273" s="165">
        <f>IFERROR(VLOOKUP($E273&amp;$D$119, Outliers!$A$4:$P$214,5,FALSE),"0")</f>
        <v>0</v>
      </c>
      <c r="AD273" s="78"/>
      <c r="AE273" s="151"/>
      <c r="AF273" s="78"/>
      <c r="AG273" s="78"/>
    </row>
    <row r="274" spans="4:33" ht="15.75" x14ac:dyDescent="0.25">
      <c r="D274" s="319"/>
      <c r="E274" s="103" t="s">
        <v>27</v>
      </c>
      <c r="F274" s="95">
        <f>IF(P273="","",VLOOKUP($E273&amp;$D$118&amp;$D$119,'CCG data'!$A:$AD,'CCG data'!W$3,FALSE))</f>
        <v>44.963001826574924</v>
      </c>
      <c r="G274" s="96">
        <f>IF(P273="","",VLOOKUP($E273&amp;$D$118&amp;$D$119,'CCG data'!$A:$AD,'CCG data'!X$3,FALSE))</f>
        <v>50.735011273538746</v>
      </c>
      <c r="H274" s="96">
        <f>IF(R273="","",VLOOKUP($E273&amp;$D$118&amp;$D$119,'CCG data'!$A:$AD,'CCG data'!Y$3,FALSE))</f>
        <v>92.187728065512474</v>
      </c>
      <c r="I274" s="96">
        <f>IF(R273="","",VLOOKUP($E273&amp;$D$118&amp;$D$119,'CCG data'!$A:$AD,'CCG data'!Z$3,FALSE))</f>
        <v>99.958169273973155</v>
      </c>
      <c r="J274" s="96">
        <f>IF(T273="","",VLOOKUP($E273&amp;$D$118&amp;$D$119,'CCG data'!$A:$AD,'CCG data'!AA$3,FALSE))</f>
        <v>3.7384746213058819</v>
      </c>
      <c r="K274" s="96">
        <f>IF(T273="","",VLOOKUP($E273&amp;$D$118&amp;$D$119,'CCG data'!$A:$AD,'CCG data'!AB$3,FALSE))</f>
        <v>5.3931424905466461</v>
      </c>
      <c r="L274" s="96">
        <f>IF(V273="","",VLOOKUP($E273&amp;$D$118&amp;$D$119,'CCG data'!$A:$AD,'CCG data'!AC$3,FALSE))</f>
        <v>11.828365782674576</v>
      </c>
      <c r="M274" s="96">
        <f>IF(V273="","",VLOOKUP($E273&amp;$D$118&amp;$D$119,'CCG data'!$A:$AD,'CCG data'!AD$3,FALSE))</f>
        <v>14.709126246485093</v>
      </c>
      <c r="N274" s="368"/>
      <c r="P274" s="152">
        <f>IF(P273="","",VLOOKUP($E273&amp;$D$118&amp;$D$119,'CCG data'!$A:$AD,'CCG data'!I$3,FALSE))</f>
        <v>0.26100000000000001</v>
      </c>
      <c r="Q274" s="15">
        <f>IF(P273="","",VLOOKUP($E273&amp;$D$118&amp;$D$119,'CCG data'!$A:$AD,'CCG data'!J$3,FALSE))</f>
        <v>0.28899999999999998</v>
      </c>
      <c r="R274" s="15">
        <f>IF(R273="","",VLOOKUP($E273&amp;$D$118&amp;$D$119,'CCG data'!$A:$AD,'CCG data'!K$3,FALSE))</f>
        <v>0.59499999999999997</v>
      </c>
      <c r="S274" s="15">
        <f>IF(R273="","",VLOOKUP($E273&amp;$D$118&amp;$D$119,'CCG data'!$A:$AD,'CCG data'!L$3,FALSE))</f>
        <v>0.626</v>
      </c>
      <c r="T274" s="15">
        <f>IF(T273="","",VLOOKUP($E273&amp;$D$118&amp;$D$119,'CCG data'!$A:$AD,'CCG data'!M$3,FALSE))</f>
        <v>2.5000000000000001E-2</v>
      </c>
      <c r="U274" s="15">
        <f>IF(T273="","",VLOOKUP($E273&amp;$D$118&amp;$D$119,'CCG data'!$A:$AD,'CCG data'!N$3,FALSE))</f>
        <v>3.5999999999999997E-2</v>
      </c>
      <c r="V274" s="15">
        <f>IF(V273="","",VLOOKUP($E273&amp;$D$118&amp;$D$119,'CCG data'!$A:$AD,'CCG data'!O$3,FALSE))</f>
        <v>7.5999999999999998E-2</v>
      </c>
      <c r="W274" s="136">
        <f>IF(V273="","",VLOOKUP($E273&amp;$D$118&amp;$D$119,'CCG data'!$A:$AD,'CCG data'!P$3,FALSE))</f>
        <v>9.4E-2</v>
      </c>
      <c r="Y274" s="165" t="str">
        <f>IFERROR(VLOOKUP($E274&amp;$D$119, Outliers!$A$4:$P$214,2,FALSE),"0")</f>
        <v>0</v>
      </c>
      <c r="Z274" s="165" t="str">
        <f>IFERROR(VLOOKUP($E274&amp;$D$119, Outliers!$A$4:$P$214,3,FALSE),"0")</f>
        <v>0</v>
      </c>
      <c r="AA274" s="165" t="str">
        <f>IFERROR(VLOOKUP($E274&amp;$D$119, Outliers!$A$4:$P$214,4,FALSE),"0")</f>
        <v>0</v>
      </c>
      <c r="AB274" s="165" t="str">
        <f>IFERROR(VLOOKUP($E274&amp;$D$119, Outliers!$A$4:$P$214,5,FALSE),"0")</f>
        <v>0</v>
      </c>
      <c r="AD274" s="78"/>
      <c r="AE274" s="151"/>
      <c r="AF274" s="78"/>
      <c r="AG274" s="78"/>
    </row>
    <row r="275" spans="4:33" ht="15.75" x14ac:dyDescent="0.25">
      <c r="D275" s="319"/>
      <c r="E275" s="104" t="s">
        <v>493</v>
      </c>
      <c r="F275" s="394">
        <f>IF(OR(ISERROR(VLOOKUP($E275&amp;$D$118&amp;$D$119,'CCG data'!$A:$AD,'CCG data'!R$3,FALSE)),ISBLANK(VLOOKUP($E275&amp;$D$118&amp;$D$119,'CCG data'!$A:$AD,'CCG data'!R$3,FALSE))),"",VLOOKUP($E275&amp;$D$118&amp;$D$119,'CCG data'!$A:$AD,'CCG data'!R$3,FALSE))</f>
        <v>51.370573930290433</v>
      </c>
      <c r="G275" s="395"/>
      <c r="H275" s="395">
        <f>IF(OR(ISERROR(VLOOKUP($E275&amp;$D$118&amp;$D$119,'CCG data'!$A:$AD,'CCG data'!S$3,FALSE)),ISBLANK(VLOOKUP($E275&amp;$D$118&amp;$D$119,'CCG data'!$A:$AD,'CCG data'!S$3,FALSE))),"",VLOOKUP($E275&amp;$D$118&amp;$D$119,'CCG data'!$A:$AD,'CCG data'!S$3,FALSE))</f>
        <v>88.611873605244384</v>
      </c>
      <c r="I275" s="395"/>
      <c r="J275" s="395">
        <f>IF(OR(ISERROR(VLOOKUP($E275&amp;$D$118&amp;$D$119,'CCG data'!$A:$AD,'CCG data'!T$3,FALSE)),ISBLANK(VLOOKUP($E275&amp;$D$118&amp;$D$119,'CCG data'!$A:$AD,'CCG data'!T$3,FALSE))),"",VLOOKUP($E275&amp;$D$118&amp;$D$119,'CCG data'!$A:$AD,'CCG data'!T$3,FALSE))</f>
        <v>7.5732971489395027</v>
      </c>
      <c r="K275" s="395"/>
      <c r="L275" s="395">
        <f>IF(OR(ISERROR(VLOOKUP($E275&amp;$D$118&amp;$D$119,'CCG data'!$A:$AD,'CCG data'!U$3,FALSE)),ISBLANK(VLOOKUP($E275&amp;$D$118&amp;$D$119,'CCG data'!$A:$AD,'CCG data'!U$3,FALSE))),"",VLOOKUP($E275&amp;$D$118&amp;$D$119,'CCG data'!$A:$AD,'CCG data'!U$3,FALSE))</f>
        <v>9.8069812738869651</v>
      </c>
      <c r="M275" s="396"/>
      <c r="N275" s="367">
        <f>IF(OR(ISERROR(VLOOKUP($E275&amp;$D$118&amp;$D$119,'CCG data'!$A:$AD,'CCG data'!G$3,FALSE)),ISBLANK(VLOOKUP($E275&amp;$D$118&amp;$D$119,'CCG data'!$A:$AD,'CCG data'!G$3,FALSE))),"",VLOOKUP($E275&amp;$D$118&amp;$D$119,'CCG data'!$A:$AD,'CCG data'!G$3,FALSE))</f>
        <v>1361</v>
      </c>
      <c r="P275" s="404">
        <f>IF(OR(ISERROR(VLOOKUP($E275&amp;$D$118&amp;$D$119,'CCG data'!$A:$AD,'CCG data'!B$3,FALSE)),ISBLANK(VLOOKUP($E275&amp;$D$118&amp;$D$119,'CCG data'!$A:$AD,'CCG data'!B$3,FALSE))),"",VLOOKUP($E275&amp;$D$118&amp;$D$119,'CCG data'!$A:$AD,'CCG data'!B$3,FALSE))</f>
        <v>0.31888317413666423</v>
      </c>
      <c r="Q275" s="267"/>
      <c r="R275" s="267">
        <f>IF(OR(ISERROR(VLOOKUP($E275&amp;$D$118&amp;$D$119,'CCG data'!$A:$AD,'CCG data'!C$3,FALSE)),ISBLANK(VLOOKUP($E275&amp;$D$118&amp;$D$119,'CCG data'!$A:$AD,'CCG data'!C$3,FALSE))),"",VLOOKUP($E275&amp;$D$118&amp;$D$119,'CCG data'!$A:$AD,'CCG data'!C$3,FALSE))</f>
        <v>0.56796473181484208</v>
      </c>
      <c r="S275" s="267"/>
      <c r="T275" s="267">
        <f>IF(OR(ISERROR(VLOOKUP($E275&amp;$D$118&amp;$D$119,'CCG data'!$A:$AD,'CCG data'!D$3,FALSE)),ISBLANK(VLOOKUP($E275&amp;$D$118&amp;$D$119,'CCG data'!$A:$AD,'CCG data'!D$3,FALSE))),"",VLOOKUP($E275&amp;$D$118&amp;$D$119,'CCG data'!$A:$AD,'CCG data'!D$3,FALSE))</f>
        <v>4.8493754592211606E-2</v>
      </c>
      <c r="U275" s="267"/>
      <c r="V275" s="267">
        <f>IF(OR(ISERROR(VLOOKUP($E275&amp;$D$118&amp;$D$119,'CCG data'!$A:$AD,'CCG data'!E$3,FALSE)),ISBLANK(VLOOKUP($E275&amp;$D$118&amp;$D$119,'CCG data'!$A:$AD,'CCG data'!E$3,FALSE))),"",VLOOKUP($E275&amp;$D$118&amp;$D$119,'CCG data'!$A:$AD,'CCG data'!E$3,FALSE))</f>
        <v>6.4658339456282146E-2</v>
      </c>
      <c r="W275" s="405"/>
      <c r="Y275" s="165">
        <f>IFERROR(VLOOKUP($E275&amp;$D$119, Outliers!$A$4:$P$214,2,FALSE),"0")</f>
        <v>0</v>
      </c>
      <c r="Z275" s="165">
        <f>IFERROR(VLOOKUP($E275&amp;$D$119, Outliers!$A$4:$P$214,3,FALSE),"0")</f>
        <v>0</v>
      </c>
      <c r="AA275" s="165">
        <f>IFERROR(VLOOKUP($E275&amp;$D$119, Outliers!$A$4:$P$214,4,FALSE),"0")</f>
        <v>0</v>
      </c>
      <c r="AB275" s="165">
        <f>IFERROR(VLOOKUP($E275&amp;$D$119, Outliers!$A$4:$P$214,5,FALSE),"0")</f>
        <v>0</v>
      </c>
      <c r="AD275" s="78"/>
      <c r="AE275" s="151"/>
      <c r="AF275" s="78"/>
      <c r="AG275" s="78"/>
    </row>
    <row r="276" spans="4:33" ht="15.75" x14ac:dyDescent="0.25">
      <c r="D276" s="319"/>
      <c r="E276" s="103" t="s">
        <v>27</v>
      </c>
      <c r="F276" s="95">
        <f>IF(P275="","",VLOOKUP($E275&amp;$D$118&amp;$D$119,'CCG data'!$A:$AD,'CCG data'!W$3,FALSE))</f>
        <v>46.537475673309864</v>
      </c>
      <c r="G276" s="96">
        <f>IF(P275="","",VLOOKUP($E275&amp;$D$118&amp;$D$119,'CCG data'!$A:$AD,'CCG data'!X$3,FALSE))</f>
        <v>56.203672187271003</v>
      </c>
      <c r="H276" s="96">
        <f>IF(R275="","",VLOOKUP($E275&amp;$D$118&amp;$D$119,'CCG data'!$A:$AD,'CCG data'!Y$3,FALSE))</f>
        <v>82.365064369016508</v>
      </c>
      <c r="I276" s="96">
        <f>IF(R275="","",VLOOKUP($E275&amp;$D$118&amp;$D$119,'CCG data'!$A:$AD,'CCG data'!Z$3,FALSE))</f>
        <v>94.858682841472259</v>
      </c>
      <c r="J276" s="96">
        <f>IF(T275="","",VLOOKUP($E275&amp;$D$118&amp;$D$119,'CCG data'!$A:$AD,'CCG data'!AA$3,FALSE))</f>
        <v>5.7461686110622168</v>
      </c>
      <c r="K276" s="96">
        <f>IF(T275="","",VLOOKUP($E275&amp;$D$118&amp;$D$119,'CCG data'!$A:$AD,'CCG data'!AB$3,FALSE))</f>
        <v>9.4004256868167886</v>
      </c>
      <c r="L276" s="96">
        <f>IF(V275="","",VLOOKUP($E275&amp;$D$118&amp;$D$119,'CCG data'!$A:$AD,'CCG data'!AC$3,FALSE))</f>
        <v>7.7579429496657824</v>
      </c>
      <c r="M276" s="96">
        <f>IF(V275="","",VLOOKUP($E275&amp;$D$118&amp;$D$119,'CCG data'!$A:$AD,'CCG data'!AD$3,FALSE))</f>
        <v>11.856019598108148</v>
      </c>
      <c r="N276" s="368"/>
      <c r="P276" s="152">
        <f>IF(P275="","",VLOOKUP($E275&amp;$D$118&amp;$D$119,'CCG data'!$A:$AD,'CCG data'!I$3,FALSE))</f>
        <v>0.29499999999999998</v>
      </c>
      <c r="Q276" s="15">
        <f>IF(P275="","",VLOOKUP($E275&amp;$D$118&amp;$D$119,'CCG data'!$A:$AD,'CCG data'!J$3,FALSE))</f>
        <v>0.34399999999999997</v>
      </c>
      <c r="R276" s="15">
        <f>IF(R275="","",VLOOKUP($E275&amp;$D$118&amp;$D$119,'CCG data'!$A:$AD,'CCG data'!K$3,FALSE))</f>
        <v>0.54100000000000004</v>
      </c>
      <c r="S276" s="15">
        <f>IF(R275="","",VLOOKUP($E275&amp;$D$118&amp;$D$119,'CCG data'!$A:$AD,'CCG data'!L$3,FALSE))</f>
        <v>0.59399999999999997</v>
      </c>
      <c r="T276" s="15">
        <f>IF(T275="","",VLOOKUP($E275&amp;$D$118&amp;$D$119,'CCG data'!$A:$AD,'CCG data'!M$3,FALSE))</f>
        <v>3.7999999999999999E-2</v>
      </c>
      <c r="U276" s="15">
        <f>IF(T275="","",VLOOKUP($E275&amp;$D$118&amp;$D$119,'CCG data'!$A:$AD,'CCG data'!N$3,FALSE))</f>
        <v>6.0999999999999999E-2</v>
      </c>
      <c r="V276" s="15">
        <f>IF(V275="","",VLOOKUP($E275&amp;$D$118&amp;$D$119,'CCG data'!$A:$AD,'CCG data'!O$3,FALSE))</f>
        <v>5.2999999999999999E-2</v>
      </c>
      <c r="W276" s="136">
        <f>IF(V275="","",VLOOKUP($E275&amp;$D$118&amp;$D$119,'CCG data'!$A:$AD,'CCG data'!P$3,FALSE))</f>
        <v>7.9000000000000001E-2</v>
      </c>
      <c r="Y276" s="165" t="str">
        <f>IFERROR(VLOOKUP($E276&amp;$D$119, Outliers!$A$4:$P$214,2,FALSE),"0")</f>
        <v>0</v>
      </c>
      <c r="Z276" s="165" t="str">
        <f>IFERROR(VLOOKUP($E276&amp;$D$119, Outliers!$A$4:$P$214,3,FALSE),"0")</f>
        <v>0</v>
      </c>
      <c r="AA276" s="165" t="str">
        <f>IFERROR(VLOOKUP($E276&amp;$D$119, Outliers!$A$4:$P$214,4,FALSE),"0")</f>
        <v>0</v>
      </c>
      <c r="AB276" s="165" t="str">
        <f>IFERROR(VLOOKUP($E276&amp;$D$119, Outliers!$A$4:$P$214,5,FALSE),"0")</f>
        <v>0</v>
      </c>
      <c r="AD276" s="78"/>
      <c r="AE276" s="151"/>
      <c r="AF276" s="78"/>
      <c r="AG276" s="78"/>
    </row>
    <row r="277" spans="4:33" ht="15.75" x14ac:dyDescent="0.25">
      <c r="D277" s="319"/>
      <c r="E277" s="104" t="s">
        <v>199</v>
      </c>
      <c r="F277" s="394">
        <f>IF(OR(ISERROR(VLOOKUP($E277&amp;$D$118&amp;$D$119,'CCG data'!$A:$AD,'CCG data'!R$3,FALSE)),ISBLANK(VLOOKUP($E277&amp;$D$118&amp;$D$119,'CCG data'!$A:$AD,'CCG data'!R$3,FALSE))),"",VLOOKUP($E277&amp;$D$118&amp;$D$119,'CCG data'!$A:$AD,'CCG data'!R$3,FALSE))</f>
        <v>52.73164628885187</v>
      </c>
      <c r="G277" s="395"/>
      <c r="H277" s="395">
        <f>IF(OR(ISERROR(VLOOKUP($E277&amp;$D$118&amp;$D$119,'CCG data'!$A:$AD,'CCG data'!S$3,FALSE)),ISBLANK(VLOOKUP($E277&amp;$D$118&amp;$D$119,'CCG data'!$A:$AD,'CCG data'!S$3,FALSE))),"",VLOOKUP($E277&amp;$D$118&amp;$D$119,'CCG data'!$A:$AD,'CCG data'!S$3,FALSE))</f>
        <v>99.073400856596024</v>
      </c>
      <c r="I277" s="395"/>
      <c r="J277" s="395">
        <f>IF(OR(ISERROR(VLOOKUP($E277&amp;$D$118&amp;$D$119,'CCG data'!$A:$AD,'CCG data'!T$3,FALSE)),ISBLANK(VLOOKUP($E277&amp;$D$118&amp;$D$119,'CCG data'!$A:$AD,'CCG data'!T$3,FALSE))),"",VLOOKUP($E277&amp;$D$118&amp;$D$119,'CCG data'!$A:$AD,'CCG data'!T$3,FALSE))</f>
        <v>7.2846767982717857</v>
      </c>
      <c r="K277" s="395"/>
      <c r="L277" s="395">
        <f>IF(OR(ISERROR(VLOOKUP($E277&amp;$D$118&amp;$D$119,'CCG data'!$A:$AD,'CCG data'!U$3,FALSE)),ISBLANK(VLOOKUP($E277&amp;$D$118&amp;$D$119,'CCG data'!$A:$AD,'CCG data'!U$3,FALSE))),"",VLOOKUP($E277&amp;$D$118&amp;$D$119,'CCG data'!$A:$AD,'CCG data'!U$3,FALSE))</f>
        <v>15.549407497452192</v>
      </c>
      <c r="M277" s="396"/>
      <c r="N277" s="367">
        <f>IF(OR(ISERROR(VLOOKUP($E277&amp;$D$118&amp;$D$119,'CCG data'!$A:$AD,'CCG data'!G$3,FALSE)),ISBLANK(VLOOKUP($E277&amp;$D$118&amp;$D$119,'CCG data'!$A:$AD,'CCG data'!G$3,FALSE))),"",VLOOKUP($E277&amp;$D$118&amp;$D$119,'CCG data'!$A:$AD,'CCG data'!G$3,FALSE))</f>
        <v>1481</v>
      </c>
      <c r="P277" s="404">
        <f>IF(OR(ISERROR(VLOOKUP($E277&amp;$D$118&amp;$D$119,'CCG data'!$A:$AD,'CCG data'!B$3,FALSE)),ISBLANK(VLOOKUP($E277&amp;$D$118&amp;$D$119,'CCG data'!$A:$AD,'CCG data'!B$3,FALSE))),"",VLOOKUP($E277&amp;$D$118&amp;$D$119,'CCG data'!$A:$AD,'CCG data'!B$3,FALSE))</f>
        <v>0.29507089804186359</v>
      </c>
      <c r="Q277" s="267"/>
      <c r="R277" s="267">
        <f>IF(OR(ISERROR(VLOOKUP($E277&amp;$D$118&amp;$D$119,'CCG data'!$A:$AD,'CCG data'!C$3,FALSE)),ISBLANK(VLOOKUP($E277&amp;$D$118&amp;$D$119,'CCG data'!$A:$AD,'CCG data'!C$3,FALSE))),"",VLOOKUP($E277&amp;$D$118&amp;$D$119,'CCG data'!$A:$AD,'CCG data'!C$3,FALSE))</f>
        <v>0.57056043214044561</v>
      </c>
      <c r="S277" s="267"/>
      <c r="T277" s="267">
        <f>IF(OR(ISERROR(VLOOKUP($E277&amp;$D$118&amp;$D$119,'CCG data'!$A:$AD,'CCG data'!D$3,FALSE)),ISBLANK(VLOOKUP($E277&amp;$D$118&amp;$D$119,'CCG data'!$A:$AD,'CCG data'!D$3,FALSE))),"",VLOOKUP($E277&amp;$D$118&amp;$D$119,'CCG data'!$A:$AD,'CCG data'!D$3,FALSE))</f>
        <v>4.4564483457123563E-2</v>
      </c>
      <c r="U277" s="267"/>
      <c r="V277" s="267">
        <f>IF(OR(ISERROR(VLOOKUP($E277&amp;$D$118&amp;$D$119,'CCG data'!$A:$AD,'CCG data'!E$3,FALSE)),ISBLANK(VLOOKUP($E277&amp;$D$118&amp;$D$119,'CCG data'!$A:$AD,'CCG data'!E$3,FALSE))),"",VLOOKUP($E277&amp;$D$118&amp;$D$119,'CCG data'!$A:$AD,'CCG data'!E$3,FALSE))</f>
        <v>8.9804186360567181E-2</v>
      </c>
      <c r="W277" s="405"/>
      <c r="Y277" s="165">
        <f>IFERROR(VLOOKUP($E277&amp;$D$119, Outliers!$A$4:$P$214,2,FALSE),"0")</f>
        <v>0</v>
      </c>
      <c r="Z277" s="165">
        <f>IFERROR(VLOOKUP($E277&amp;$D$119, Outliers!$A$4:$P$214,3,FALSE),"0")</f>
        <v>0</v>
      </c>
      <c r="AA277" s="165">
        <f>IFERROR(VLOOKUP($E277&amp;$D$119, Outliers!$A$4:$P$214,4,FALSE),"0")</f>
        <v>0</v>
      </c>
      <c r="AB277" s="165">
        <f>IFERROR(VLOOKUP($E277&amp;$D$119, Outliers!$A$4:$P$214,5,FALSE),"0")</f>
        <v>1</v>
      </c>
      <c r="AD277" s="78"/>
      <c r="AE277" s="151"/>
      <c r="AF277" s="78"/>
      <c r="AG277" s="78"/>
    </row>
    <row r="278" spans="4:33" ht="15.75" x14ac:dyDescent="0.25">
      <c r="D278" s="319"/>
      <c r="E278" s="103" t="s">
        <v>27</v>
      </c>
      <c r="F278" s="95">
        <f>IF(P277="","",VLOOKUP($E277&amp;$D$118&amp;$D$119,'CCG data'!$A:$AD,'CCG data'!W$3,FALSE))</f>
        <v>47.787552699534352</v>
      </c>
      <c r="G278" s="96">
        <f>IF(P277="","",VLOOKUP($E277&amp;$D$118&amp;$D$119,'CCG data'!$A:$AD,'CCG data'!X$3,FALSE))</f>
        <v>57.675739878169388</v>
      </c>
      <c r="H278" s="96">
        <f>IF(R277="","",VLOOKUP($E277&amp;$D$118&amp;$D$119,'CCG data'!$A:$AD,'CCG data'!Y$3,FALSE))</f>
        <v>92.39327279826108</v>
      </c>
      <c r="I278" s="96">
        <f>IF(R277="","",VLOOKUP($E277&amp;$D$118&amp;$D$119,'CCG data'!$A:$AD,'CCG data'!Z$3,FALSE))</f>
        <v>105.75352891493097</v>
      </c>
      <c r="J278" s="96">
        <f>IF(T277="","",VLOOKUP($E277&amp;$D$118&amp;$D$119,'CCG data'!$A:$AD,'CCG data'!AA$3,FALSE))</f>
        <v>5.5271806106042067</v>
      </c>
      <c r="K278" s="96">
        <f>IF(T277="","",VLOOKUP($E277&amp;$D$118&amp;$D$119,'CCG data'!$A:$AD,'CCG data'!AB$3,FALSE))</f>
        <v>9.0421729859393647</v>
      </c>
      <c r="L278" s="96">
        <f>IF(V277="","",VLOOKUP($E277&amp;$D$118&amp;$D$119,'CCG data'!$A:$AD,'CCG data'!AC$3,FALSE))</f>
        <v>12.906730430250349</v>
      </c>
      <c r="M278" s="96">
        <f>IF(V277="","",VLOOKUP($E277&amp;$D$118&amp;$D$119,'CCG data'!$A:$AD,'CCG data'!AD$3,FALSE))</f>
        <v>18.192084564654035</v>
      </c>
      <c r="N278" s="368"/>
      <c r="P278" s="152">
        <f>IF(P277="","",VLOOKUP($E277&amp;$D$118&amp;$D$119,'CCG data'!$A:$AD,'CCG data'!I$3,FALSE))</f>
        <v>0.27200000000000002</v>
      </c>
      <c r="Q278" s="15">
        <f>IF(P277="","",VLOOKUP($E277&amp;$D$118&amp;$D$119,'CCG data'!$A:$AD,'CCG data'!J$3,FALSE))</f>
        <v>0.31900000000000001</v>
      </c>
      <c r="R278" s="15">
        <f>IF(R277="","",VLOOKUP($E277&amp;$D$118&amp;$D$119,'CCG data'!$A:$AD,'CCG data'!K$3,FALSE))</f>
        <v>0.54500000000000004</v>
      </c>
      <c r="S278" s="15">
        <f>IF(R277="","",VLOOKUP($E277&amp;$D$118&amp;$D$119,'CCG data'!$A:$AD,'CCG data'!L$3,FALSE))</f>
        <v>0.59599999999999997</v>
      </c>
      <c r="T278" s="15">
        <f>IF(T277="","",VLOOKUP($E277&amp;$D$118&amp;$D$119,'CCG data'!$A:$AD,'CCG data'!M$3,FALSE))</f>
        <v>3.5000000000000003E-2</v>
      </c>
      <c r="U278" s="15">
        <f>IF(T277="","",VLOOKUP($E277&amp;$D$118&amp;$D$119,'CCG data'!$A:$AD,'CCG data'!N$3,FALSE))</f>
        <v>5.6000000000000001E-2</v>
      </c>
      <c r="V278" s="15">
        <f>IF(V277="","",VLOOKUP($E277&amp;$D$118&amp;$D$119,'CCG data'!$A:$AD,'CCG data'!O$3,FALSE))</f>
        <v>7.5999999999999998E-2</v>
      </c>
      <c r="W278" s="136">
        <f>IF(V277="","",VLOOKUP($E277&amp;$D$118&amp;$D$119,'CCG data'!$A:$AD,'CCG data'!P$3,FALSE))</f>
        <v>0.105</v>
      </c>
      <c r="Y278" s="165" t="str">
        <f>IFERROR(VLOOKUP($E278&amp;$D$119, Outliers!$A$4:$P$214,2,FALSE),"0")</f>
        <v>0</v>
      </c>
      <c r="Z278" s="165" t="str">
        <f>IFERROR(VLOOKUP($E278&amp;$D$119, Outliers!$A$4:$P$214,3,FALSE),"0")</f>
        <v>0</v>
      </c>
      <c r="AA278" s="165" t="str">
        <f>IFERROR(VLOOKUP($E278&amp;$D$119, Outliers!$A$4:$P$214,4,FALSE),"0")</f>
        <v>0</v>
      </c>
      <c r="AB278" s="165" t="str">
        <f>IFERROR(VLOOKUP($E278&amp;$D$119, Outliers!$A$4:$P$214,5,FALSE),"0")</f>
        <v>0</v>
      </c>
      <c r="AD278" s="78"/>
      <c r="AE278" s="151"/>
      <c r="AF278" s="78"/>
      <c r="AG278" s="78"/>
    </row>
    <row r="279" spans="4:33" ht="15.75" x14ac:dyDescent="0.25">
      <c r="D279" s="319"/>
      <c r="E279" s="104" t="s">
        <v>200</v>
      </c>
      <c r="F279" s="394">
        <f>IF(OR(ISERROR(VLOOKUP($E279&amp;$D$118&amp;$D$119,'CCG data'!$A:$AD,'CCG data'!R$3,FALSE)),ISBLANK(VLOOKUP($E279&amp;$D$118&amp;$D$119,'CCG data'!$A:$AD,'CCG data'!R$3,FALSE))),"",VLOOKUP($E279&amp;$D$118&amp;$D$119,'CCG data'!$A:$AD,'CCG data'!R$3,FALSE))</f>
        <v>47.647552651014955</v>
      </c>
      <c r="G279" s="395"/>
      <c r="H279" s="395">
        <f>IF(OR(ISERROR(VLOOKUP($E279&amp;$D$118&amp;$D$119,'CCG data'!$A:$AD,'CCG data'!S$3,FALSE)),ISBLANK(VLOOKUP($E279&amp;$D$118&amp;$D$119,'CCG data'!$A:$AD,'CCG data'!S$3,FALSE))),"",VLOOKUP($E279&amp;$D$118&amp;$D$119,'CCG data'!$A:$AD,'CCG data'!S$3,FALSE))</f>
        <v>90.784227551687209</v>
      </c>
      <c r="I279" s="395"/>
      <c r="J279" s="395">
        <f>IF(OR(ISERROR(VLOOKUP($E279&amp;$D$118&amp;$D$119,'CCG data'!$A:$AD,'CCG data'!T$3,FALSE)),ISBLANK(VLOOKUP($E279&amp;$D$118&amp;$D$119,'CCG data'!$A:$AD,'CCG data'!T$3,FALSE))),"",VLOOKUP($E279&amp;$D$118&amp;$D$119,'CCG data'!$A:$AD,'CCG data'!T$3,FALSE))</f>
        <v>9.6106418072167017</v>
      </c>
      <c r="K279" s="395"/>
      <c r="L279" s="395">
        <f>IF(OR(ISERROR(VLOOKUP($E279&amp;$D$118&amp;$D$119,'CCG data'!$A:$AD,'CCG data'!U$3,FALSE)),ISBLANK(VLOOKUP($E279&amp;$D$118&amp;$D$119,'CCG data'!$A:$AD,'CCG data'!U$3,FALSE))),"",VLOOKUP($E279&amp;$D$118&amp;$D$119,'CCG data'!$A:$AD,'CCG data'!U$3,FALSE))</f>
        <v>11.640373348027559</v>
      </c>
      <c r="M279" s="396"/>
      <c r="N279" s="367">
        <f>IF(OR(ISERROR(VLOOKUP($E279&amp;$D$118&amp;$D$119,'CCG data'!$A:$AD,'CCG data'!G$3,FALSE)),ISBLANK(VLOOKUP($E279&amp;$D$118&amp;$D$119,'CCG data'!$A:$AD,'CCG data'!G$3,FALSE))),"",VLOOKUP($E279&amp;$D$118&amp;$D$119,'CCG data'!$A:$AD,'CCG data'!G$3,FALSE))</f>
        <v>1597</v>
      </c>
      <c r="P279" s="404">
        <f>IF(OR(ISERROR(VLOOKUP($E279&amp;$D$118&amp;$D$119,'CCG data'!$A:$AD,'CCG data'!B$3,FALSE)),ISBLANK(VLOOKUP($E279&amp;$D$118&amp;$D$119,'CCG data'!$A:$AD,'CCG data'!B$3,FALSE))),"",VLOOKUP($E279&amp;$D$118&amp;$D$119,'CCG data'!$A:$AD,'CCG data'!B$3,FALSE))</f>
        <v>0.27802128991859737</v>
      </c>
      <c r="Q279" s="267"/>
      <c r="R279" s="267">
        <f>IF(OR(ISERROR(VLOOKUP($E279&amp;$D$118&amp;$D$119,'CCG data'!$A:$AD,'CCG data'!C$3,FALSE)),ISBLANK(VLOOKUP($E279&amp;$D$118&amp;$D$119,'CCG data'!$A:$AD,'CCG data'!C$3,FALSE))),"",VLOOKUP($E279&amp;$D$118&amp;$D$119,'CCG data'!$A:$AD,'CCG data'!C$3,FALSE))</f>
        <v>0.5848465873512837</v>
      </c>
      <c r="S279" s="267"/>
      <c r="T279" s="267">
        <f>IF(OR(ISERROR(VLOOKUP($E279&amp;$D$118&amp;$D$119,'CCG data'!$A:$AD,'CCG data'!D$3,FALSE)),ISBLANK(VLOOKUP($E279&amp;$D$118&amp;$D$119,'CCG data'!$A:$AD,'CCG data'!D$3,FALSE))),"",VLOOKUP($E279&amp;$D$118&amp;$D$119,'CCG data'!$A:$AD,'CCG data'!D$3,FALSE))</f>
        <v>6.1365059486537255E-2</v>
      </c>
      <c r="U279" s="267"/>
      <c r="V279" s="267">
        <f>IF(OR(ISERROR(VLOOKUP($E279&amp;$D$118&amp;$D$119,'CCG data'!$A:$AD,'CCG data'!E$3,FALSE)),ISBLANK(VLOOKUP($E279&amp;$D$118&amp;$D$119,'CCG data'!$A:$AD,'CCG data'!E$3,FALSE))),"",VLOOKUP($E279&amp;$D$118&amp;$D$119,'CCG data'!$A:$AD,'CCG data'!E$3,FALSE))</f>
        <v>7.576706324358172E-2</v>
      </c>
      <c r="W279" s="405"/>
      <c r="Y279" s="165">
        <f>IFERROR(VLOOKUP($E279&amp;$D$119, Outliers!$A$4:$P$214,2,FALSE),"0")</f>
        <v>0</v>
      </c>
      <c r="Z279" s="165">
        <f>IFERROR(VLOOKUP($E279&amp;$D$119, Outliers!$A$4:$P$214,3,FALSE),"0")</f>
        <v>0</v>
      </c>
      <c r="AA279" s="165">
        <f>IFERROR(VLOOKUP($E279&amp;$D$119, Outliers!$A$4:$P$214,4,FALSE),"0")</f>
        <v>1</v>
      </c>
      <c r="AB279" s="165">
        <f>IFERROR(VLOOKUP($E279&amp;$D$119, Outliers!$A$4:$P$214,5,FALSE),"0")</f>
        <v>0</v>
      </c>
      <c r="AD279" s="78"/>
      <c r="AE279" s="151"/>
      <c r="AF279" s="78"/>
      <c r="AG279" s="78"/>
    </row>
    <row r="280" spans="4:33" ht="15.75" x14ac:dyDescent="0.25">
      <c r="D280" s="319"/>
      <c r="E280" s="103" t="s">
        <v>27</v>
      </c>
      <c r="F280" s="95">
        <f>IF(P279="","",VLOOKUP($E279&amp;$D$118&amp;$D$119,'CCG data'!$A:$AD,'CCG data'!W$3,FALSE))</f>
        <v>43.215497204493552</v>
      </c>
      <c r="G280" s="96">
        <f>IF(P279="","",VLOOKUP($E279&amp;$D$118&amp;$D$119,'CCG data'!$A:$AD,'CCG data'!X$3,FALSE))</f>
        <v>52.079608097536358</v>
      </c>
      <c r="H280" s="96">
        <f>IF(R279="","",VLOOKUP($E279&amp;$D$118&amp;$D$119,'CCG data'!$A:$AD,'CCG data'!Y$3,FALSE))</f>
        <v>84.961948240677316</v>
      </c>
      <c r="I280" s="96">
        <f>IF(R279="","",VLOOKUP($E279&amp;$D$118&amp;$D$119,'CCG data'!$A:$AD,'CCG data'!Z$3,FALSE))</f>
        <v>96.606506862697103</v>
      </c>
      <c r="J280" s="96">
        <f>IF(T279="","",VLOOKUP($E279&amp;$D$118&amp;$D$119,'CCG data'!$A:$AD,'CCG data'!AA$3,FALSE))</f>
        <v>7.7078318090540989</v>
      </c>
      <c r="K280" s="96">
        <f>IF(T279="","",VLOOKUP($E279&amp;$D$118&amp;$D$119,'CCG data'!$A:$AD,'CCG data'!AB$3,FALSE))</f>
        <v>11.513451805379304</v>
      </c>
      <c r="L280" s="96">
        <f>IF(V279="","",VLOOKUP($E279&amp;$D$118&amp;$D$119,'CCG data'!$A:$AD,'CCG data'!AC$3,FALSE))</f>
        <v>9.5662704605608297</v>
      </c>
      <c r="M280" s="96">
        <f>IF(V279="","",VLOOKUP($E279&amp;$D$118&amp;$D$119,'CCG data'!$A:$AD,'CCG data'!AD$3,FALSE))</f>
        <v>13.714476235494288</v>
      </c>
      <c r="N280" s="368"/>
      <c r="P280" s="152">
        <f>IF(P279="","",VLOOKUP($E279&amp;$D$118&amp;$D$119,'CCG data'!$A:$AD,'CCG data'!I$3,FALSE))</f>
        <v>0.25700000000000001</v>
      </c>
      <c r="Q280" s="15">
        <f>IF(P279="","",VLOOKUP($E279&amp;$D$118&amp;$D$119,'CCG data'!$A:$AD,'CCG data'!J$3,FALSE))</f>
        <v>0.30099999999999999</v>
      </c>
      <c r="R280" s="15">
        <f>IF(R279="","",VLOOKUP($E279&amp;$D$118&amp;$D$119,'CCG data'!$A:$AD,'CCG data'!K$3,FALSE))</f>
        <v>0.56100000000000005</v>
      </c>
      <c r="S280" s="15">
        <f>IF(R279="","",VLOOKUP($E279&amp;$D$118&amp;$D$119,'CCG data'!$A:$AD,'CCG data'!L$3,FALSE))</f>
        <v>0.60899999999999999</v>
      </c>
      <c r="T280" s="15">
        <f>IF(T279="","",VLOOKUP($E279&amp;$D$118&amp;$D$119,'CCG data'!$A:$AD,'CCG data'!M$3,FALSE))</f>
        <v>5.0999999999999997E-2</v>
      </c>
      <c r="U280" s="15">
        <f>IF(T279="","",VLOOKUP($E279&amp;$D$118&amp;$D$119,'CCG data'!$A:$AD,'CCG data'!N$3,FALSE))</f>
        <v>7.3999999999999996E-2</v>
      </c>
      <c r="V280" s="15">
        <f>IF(V279="","",VLOOKUP($E279&amp;$D$118&amp;$D$119,'CCG data'!$A:$AD,'CCG data'!O$3,FALSE))</f>
        <v>6.4000000000000001E-2</v>
      </c>
      <c r="W280" s="136">
        <f>IF(V279="","",VLOOKUP($E279&amp;$D$118&amp;$D$119,'CCG data'!$A:$AD,'CCG data'!P$3,FALSE))</f>
        <v>0.09</v>
      </c>
      <c r="Y280" s="165" t="str">
        <f>IFERROR(VLOOKUP($E280&amp;$D$119, Outliers!$A$4:$P$214,2,FALSE),"0")</f>
        <v>0</v>
      </c>
      <c r="Z280" s="165" t="str">
        <f>IFERROR(VLOOKUP($E280&amp;$D$119, Outliers!$A$4:$P$214,3,FALSE),"0")</f>
        <v>0</v>
      </c>
      <c r="AA280" s="165" t="str">
        <f>IFERROR(VLOOKUP($E280&amp;$D$119, Outliers!$A$4:$P$214,4,FALSE),"0")</f>
        <v>0</v>
      </c>
      <c r="AB280" s="165" t="str">
        <f>IFERROR(VLOOKUP($E280&amp;$D$119, Outliers!$A$4:$P$214,5,FALSE),"0")</f>
        <v>0</v>
      </c>
      <c r="AD280" s="78"/>
      <c r="AE280" s="151"/>
      <c r="AF280" s="78"/>
      <c r="AG280" s="78"/>
    </row>
    <row r="281" spans="4:33" ht="15.75" x14ac:dyDescent="0.25">
      <c r="D281" s="319"/>
      <c r="E281" s="104" t="s">
        <v>412</v>
      </c>
      <c r="F281" s="394">
        <f>IF(OR(ISERROR(VLOOKUP($E281&amp;$D$118&amp;$D$119,'CCG data'!$A:$AD,'CCG data'!R$3,FALSE)),ISBLANK(VLOOKUP($E281&amp;$D$118&amp;$D$119,'CCG data'!$A:$AD,'CCG data'!R$3,FALSE))),"",VLOOKUP($E281&amp;$D$118&amp;$D$119,'CCG data'!$A:$AD,'CCG data'!R$3,FALSE))</f>
        <v>50.89952766393197</v>
      </c>
      <c r="G281" s="395"/>
      <c r="H281" s="395">
        <f>IF(OR(ISERROR(VLOOKUP($E281&amp;$D$118&amp;$D$119,'CCG data'!$A:$AD,'CCG data'!S$3,FALSE)),ISBLANK(VLOOKUP($E281&amp;$D$118&amp;$D$119,'CCG data'!$A:$AD,'CCG data'!S$3,FALSE))),"",VLOOKUP($E281&amp;$D$118&amp;$D$119,'CCG data'!$A:$AD,'CCG data'!S$3,FALSE))</f>
        <v>94.60085463348193</v>
      </c>
      <c r="I281" s="395"/>
      <c r="J281" s="395">
        <f>IF(OR(ISERROR(VLOOKUP($E281&amp;$D$118&amp;$D$119,'CCG data'!$A:$AD,'CCG data'!T$3,FALSE)),ISBLANK(VLOOKUP($E281&amp;$D$118&amp;$D$119,'CCG data'!$A:$AD,'CCG data'!T$3,FALSE))),"",VLOOKUP($E281&amp;$D$118&amp;$D$119,'CCG data'!$A:$AD,'CCG data'!T$3,FALSE))</f>
        <v>5.8079171654839499</v>
      </c>
      <c r="K281" s="395"/>
      <c r="L281" s="395">
        <f>IF(OR(ISERROR(VLOOKUP($E281&amp;$D$118&amp;$D$119,'CCG data'!$A:$AD,'CCG data'!U$3,FALSE)),ISBLANK(VLOOKUP($E281&amp;$D$118&amp;$D$119,'CCG data'!$A:$AD,'CCG data'!U$3,FALSE))),"",VLOOKUP($E281&amp;$D$118&amp;$D$119,'CCG data'!$A:$AD,'CCG data'!U$3,FALSE))</f>
        <v>16.886454195680983</v>
      </c>
      <c r="M281" s="396"/>
      <c r="N281" s="367">
        <f>IF(OR(ISERROR(VLOOKUP($E281&amp;$D$118&amp;$D$119,'CCG data'!$A:$AD,'CCG data'!G$3,FALSE)),ISBLANK(VLOOKUP($E281&amp;$D$118&amp;$D$119,'CCG data'!$A:$AD,'CCG data'!G$3,FALSE))),"",VLOOKUP($E281&amp;$D$118&amp;$D$119,'CCG data'!$A:$AD,'CCG data'!G$3,FALSE))</f>
        <v>1734</v>
      </c>
      <c r="P281" s="404">
        <f>IF(OR(ISERROR(VLOOKUP($E281&amp;$D$118&amp;$D$119,'CCG data'!$A:$AD,'CCG data'!B$3,FALSE)),ISBLANK(VLOOKUP($E281&amp;$D$118&amp;$D$119,'CCG data'!$A:$AD,'CCG data'!B$3,FALSE))),"",VLOOKUP($E281&amp;$D$118&amp;$D$119,'CCG data'!$A:$AD,'CCG data'!B$3,FALSE))</f>
        <v>0.28662053056516723</v>
      </c>
      <c r="Q281" s="267"/>
      <c r="R281" s="267">
        <f>IF(OR(ISERROR(VLOOKUP($E281&amp;$D$118&amp;$D$119,'CCG data'!$A:$AD,'CCG data'!C$3,FALSE)),ISBLANK(VLOOKUP($E281&amp;$D$118&amp;$D$119,'CCG data'!$A:$AD,'CCG data'!C$3,FALSE))),"",VLOOKUP($E281&amp;$D$118&amp;$D$119,'CCG data'!$A:$AD,'CCG data'!C$3,FALSE))</f>
        <v>0.5743944636678201</v>
      </c>
      <c r="S281" s="267"/>
      <c r="T281" s="267">
        <f>IF(OR(ISERROR(VLOOKUP($E281&amp;$D$118&amp;$D$119,'CCG data'!$A:$AD,'CCG data'!D$3,FALSE)),ISBLANK(VLOOKUP($E281&amp;$D$118&amp;$D$119,'CCG data'!$A:$AD,'CCG data'!D$3,FALSE))),"",VLOOKUP($E281&amp;$D$118&amp;$D$119,'CCG data'!$A:$AD,'CCG data'!D$3,FALSE))</f>
        <v>3.8062283737024222E-2</v>
      </c>
      <c r="U281" s="267"/>
      <c r="V281" s="267">
        <f>IF(OR(ISERROR(VLOOKUP($E281&amp;$D$118&amp;$D$119,'CCG data'!$A:$AD,'CCG data'!E$3,FALSE)),ISBLANK(VLOOKUP($E281&amp;$D$118&amp;$D$119,'CCG data'!$A:$AD,'CCG data'!E$3,FALSE))),"",VLOOKUP($E281&amp;$D$118&amp;$D$119,'CCG data'!$A:$AD,'CCG data'!E$3,FALSE))</f>
        <v>0.10092272202998846</v>
      </c>
      <c r="W281" s="405"/>
      <c r="Y281" s="165">
        <f>IFERROR(VLOOKUP($E281&amp;$D$119, Outliers!$A$4:$P$214,2,FALSE),"0")</f>
        <v>0</v>
      </c>
      <c r="Z281" s="165">
        <f>IFERROR(VLOOKUP($E281&amp;$D$119, Outliers!$A$4:$P$214,3,FALSE),"0")</f>
        <v>0</v>
      </c>
      <c r="AA281" s="165">
        <f>IFERROR(VLOOKUP($E281&amp;$D$119, Outliers!$A$4:$P$214,4,FALSE),"0")</f>
        <v>0</v>
      </c>
      <c r="AB281" s="165">
        <f>IFERROR(VLOOKUP($E281&amp;$D$119, Outliers!$A$4:$P$214,5,FALSE),"0")</f>
        <v>1</v>
      </c>
      <c r="AD281" s="78"/>
      <c r="AE281" s="151"/>
      <c r="AF281" s="78"/>
      <c r="AG281" s="78"/>
    </row>
    <row r="282" spans="4:33" ht="15.75" x14ac:dyDescent="0.25">
      <c r="D282" s="319"/>
      <c r="E282" s="103" t="s">
        <v>27</v>
      </c>
      <c r="F282" s="95">
        <f>IF(P281="","",VLOOKUP($E281&amp;$D$118&amp;$D$119,'CCG data'!$A:$AD,'CCG data'!W$3,FALSE))</f>
        <v>46.424542197393976</v>
      </c>
      <c r="G282" s="96">
        <f>IF(P281="","",VLOOKUP($E281&amp;$D$118&amp;$D$119,'CCG data'!$A:$AD,'CCG data'!X$3,FALSE))</f>
        <v>55.374513130469964</v>
      </c>
      <c r="H282" s="96">
        <f>IF(R281="","",VLOOKUP($E281&amp;$D$118&amp;$D$119,'CCG data'!$A:$AD,'CCG data'!Y$3,FALSE))</f>
        <v>88.725670774727249</v>
      </c>
      <c r="I282" s="96">
        <f>IF(R281="","",VLOOKUP($E281&amp;$D$118&amp;$D$119,'CCG data'!$A:$AD,'CCG data'!Z$3,FALSE))</f>
        <v>100.47603849223661</v>
      </c>
      <c r="J282" s="96">
        <f>IF(T281="","",VLOOKUP($E281&amp;$D$118&amp;$D$119,'CCG data'!$A:$AD,'CCG data'!AA$3,FALSE))</f>
        <v>4.4067030060515462</v>
      </c>
      <c r="K282" s="96">
        <f>IF(T281="","",VLOOKUP($E281&amp;$D$118&amp;$D$119,'CCG data'!$A:$AD,'CCG data'!AB$3,FALSE))</f>
        <v>7.2091313249163536</v>
      </c>
      <c r="L282" s="96">
        <f>IF(V281="","",VLOOKUP($E281&amp;$D$118&amp;$D$119,'CCG data'!$A:$AD,'CCG data'!AC$3,FALSE))</f>
        <v>14.384522129343496</v>
      </c>
      <c r="M282" s="96">
        <f>IF(V281="","",VLOOKUP($E281&amp;$D$118&amp;$D$119,'CCG data'!$A:$AD,'CCG data'!AD$3,FALSE))</f>
        <v>19.388386262018468</v>
      </c>
      <c r="N282" s="368"/>
      <c r="P282" s="152">
        <f>IF(P281="","",VLOOKUP($E281&amp;$D$118&amp;$D$119,'CCG data'!$A:$AD,'CCG data'!I$3,FALSE))</f>
        <v>0.26600000000000001</v>
      </c>
      <c r="Q282" s="15">
        <f>IF(P281="","",VLOOKUP($E281&amp;$D$118&amp;$D$119,'CCG data'!$A:$AD,'CCG data'!J$3,FALSE))</f>
        <v>0.308</v>
      </c>
      <c r="R282" s="15">
        <f>IF(R281="","",VLOOKUP($E281&amp;$D$118&amp;$D$119,'CCG data'!$A:$AD,'CCG data'!K$3,FALSE))</f>
        <v>0.55100000000000005</v>
      </c>
      <c r="S282" s="15">
        <f>IF(R281="","",VLOOKUP($E281&amp;$D$118&amp;$D$119,'CCG data'!$A:$AD,'CCG data'!L$3,FALSE))</f>
        <v>0.59699999999999998</v>
      </c>
      <c r="T282" s="15">
        <f>IF(T281="","",VLOOKUP($E281&amp;$D$118&amp;$D$119,'CCG data'!$A:$AD,'CCG data'!M$3,FALSE))</f>
        <v>0.03</v>
      </c>
      <c r="U282" s="15">
        <f>IF(T281="","",VLOOKUP($E281&amp;$D$118&amp;$D$119,'CCG data'!$A:$AD,'CCG data'!N$3,FALSE))</f>
        <v>4.8000000000000001E-2</v>
      </c>
      <c r="V282" s="15">
        <f>IF(V281="","",VLOOKUP($E281&amp;$D$118&amp;$D$119,'CCG data'!$A:$AD,'CCG data'!O$3,FALSE))</f>
        <v>8.7999999999999995E-2</v>
      </c>
      <c r="W282" s="136">
        <f>IF(V281="","",VLOOKUP($E281&amp;$D$118&amp;$D$119,'CCG data'!$A:$AD,'CCG data'!P$3,FALSE))</f>
        <v>0.11600000000000001</v>
      </c>
      <c r="Y282" s="165" t="str">
        <f>IFERROR(VLOOKUP($E282&amp;$D$119, Outliers!$A$4:$P$214,2,FALSE),"0")</f>
        <v>0</v>
      </c>
      <c r="Z282" s="165" t="str">
        <f>IFERROR(VLOOKUP($E282&amp;$D$119, Outliers!$A$4:$P$214,3,FALSE),"0")</f>
        <v>0</v>
      </c>
      <c r="AA282" s="165" t="str">
        <f>IFERROR(VLOOKUP($E282&amp;$D$119, Outliers!$A$4:$P$214,4,FALSE),"0")</f>
        <v>0</v>
      </c>
      <c r="AB282" s="165" t="str">
        <f>IFERROR(VLOOKUP($E282&amp;$D$119, Outliers!$A$4:$P$214,5,FALSE),"0")</f>
        <v>0</v>
      </c>
      <c r="AD282" s="78"/>
      <c r="AE282" s="151"/>
      <c r="AF282" s="78"/>
      <c r="AG282" s="78"/>
    </row>
    <row r="283" spans="4:33" ht="15.75" x14ac:dyDescent="0.25">
      <c r="D283" s="319"/>
      <c r="E283" s="104" t="s">
        <v>201</v>
      </c>
      <c r="F283" s="394">
        <f>IF(OR(ISERROR(VLOOKUP($E283&amp;$D$118&amp;$D$119,'CCG data'!$A:$AD,'CCG data'!R$3,FALSE)),ISBLANK(VLOOKUP($E283&amp;$D$118&amp;$D$119,'CCG data'!$A:$AD,'CCG data'!R$3,FALSE))),"",VLOOKUP($E283&amp;$D$118&amp;$D$119,'CCG data'!$A:$AD,'CCG data'!R$3,FALSE))</f>
        <v>49.669451750001784</v>
      </c>
      <c r="G283" s="395"/>
      <c r="H283" s="395">
        <f>IF(OR(ISERROR(VLOOKUP($E283&amp;$D$118&amp;$D$119,'CCG data'!$A:$AD,'CCG data'!S$3,FALSE)),ISBLANK(VLOOKUP($E283&amp;$D$118&amp;$D$119,'CCG data'!$A:$AD,'CCG data'!S$3,FALSE))),"",VLOOKUP($E283&amp;$D$118&amp;$D$119,'CCG data'!$A:$AD,'CCG data'!S$3,FALSE))</f>
        <v>97.947824047443873</v>
      </c>
      <c r="I283" s="395"/>
      <c r="J283" s="395">
        <f>IF(OR(ISERROR(VLOOKUP($E283&amp;$D$118&amp;$D$119,'CCG data'!$A:$AD,'CCG data'!T$3,FALSE)),ISBLANK(VLOOKUP($E283&amp;$D$118&amp;$D$119,'CCG data'!$A:$AD,'CCG data'!T$3,FALSE))),"",VLOOKUP($E283&amp;$D$118&amp;$D$119,'CCG data'!$A:$AD,'CCG data'!T$3,FALSE))</f>
        <v>9.1241511942274602</v>
      </c>
      <c r="K283" s="395"/>
      <c r="L283" s="395">
        <f>IF(OR(ISERROR(VLOOKUP($E283&amp;$D$118&amp;$D$119,'CCG data'!$A:$AD,'CCG data'!U$3,FALSE)),ISBLANK(VLOOKUP($E283&amp;$D$118&amp;$D$119,'CCG data'!$A:$AD,'CCG data'!U$3,FALSE))),"",VLOOKUP($E283&amp;$D$118&amp;$D$119,'CCG data'!$A:$AD,'CCG data'!U$3,FALSE))</f>
        <v>13.122719682683293</v>
      </c>
      <c r="M283" s="396"/>
      <c r="N283" s="367">
        <f>IF(OR(ISERROR(VLOOKUP($E283&amp;$D$118&amp;$D$119,'CCG data'!$A:$AD,'CCG data'!G$3,FALSE)),ISBLANK(VLOOKUP($E283&amp;$D$118&amp;$D$119,'CCG data'!$A:$AD,'CCG data'!G$3,FALSE))),"",VLOOKUP($E283&amp;$D$118&amp;$D$119,'CCG data'!$A:$AD,'CCG data'!G$3,FALSE))</f>
        <v>1405</v>
      </c>
      <c r="P283" s="404">
        <f>IF(OR(ISERROR(VLOOKUP($E283&amp;$D$118&amp;$D$119,'CCG data'!$A:$AD,'CCG data'!B$3,FALSE)),ISBLANK(VLOOKUP($E283&amp;$D$118&amp;$D$119,'CCG data'!$A:$AD,'CCG data'!B$3,FALSE))),"",VLOOKUP($E283&amp;$D$118&amp;$D$119,'CCG data'!$A:$AD,'CCG data'!B$3,FALSE))</f>
        <v>0.28113879003558717</v>
      </c>
      <c r="Q283" s="267"/>
      <c r="R283" s="267">
        <f>IF(OR(ISERROR(VLOOKUP($E283&amp;$D$118&amp;$D$119,'CCG data'!$A:$AD,'CCG data'!C$3,FALSE)),ISBLANK(VLOOKUP($E283&amp;$D$118&amp;$D$119,'CCG data'!$A:$AD,'CCG data'!C$3,FALSE))),"",VLOOKUP($E283&amp;$D$118&amp;$D$119,'CCG data'!$A:$AD,'CCG data'!C$3,FALSE))</f>
        <v>0.58718861209964412</v>
      </c>
      <c r="S283" s="267"/>
      <c r="T283" s="267">
        <f>IF(OR(ISERROR(VLOOKUP($E283&amp;$D$118&amp;$D$119,'CCG data'!$A:$AD,'CCG data'!D$3,FALSE)),ISBLANK(VLOOKUP($E283&amp;$D$118&amp;$D$119,'CCG data'!$A:$AD,'CCG data'!D$3,FALSE))),"",VLOOKUP($E283&amp;$D$118&amp;$D$119,'CCG data'!$A:$AD,'CCG data'!D$3,FALSE))</f>
        <v>4.9822064056939501E-2</v>
      </c>
      <c r="U283" s="267"/>
      <c r="V283" s="267">
        <f>IF(OR(ISERROR(VLOOKUP($E283&amp;$D$118&amp;$D$119,'CCG data'!$A:$AD,'CCG data'!E$3,FALSE)),ISBLANK(VLOOKUP($E283&amp;$D$118&amp;$D$119,'CCG data'!$A:$AD,'CCG data'!E$3,FALSE))),"",VLOOKUP($E283&amp;$D$118&amp;$D$119,'CCG data'!$A:$AD,'CCG data'!E$3,FALSE))</f>
        <v>8.1850533807829182E-2</v>
      </c>
      <c r="W283" s="405"/>
      <c r="Y283" s="165">
        <f>IFERROR(VLOOKUP($E283&amp;$D$119, Outliers!$A$4:$P$214,2,FALSE),"0")</f>
        <v>0</v>
      </c>
      <c r="Z283" s="165">
        <f>IFERROR(VLOOKUP($E283&amp;$D$119, Outliers!$A$4:$P$214,3,FALSE),"0")</f>
        <v>0</v>
      </c>
      <c r="AA283" s="165">
        <f>IFERROR(VLOOKUP($E283&amp;$D$119, Outliers!$A$4:$P$214,4,FALSE),"0")</f>
        <v>0</v>
      </c>
      <c r="AB283" s="165">
        <f>IFERROR(VLOOKUP($E283&amp;$D$119, Outliers!$A$4:$P$214,5,FALSE),"0")</f>
        <v>0</v>
      </c>
      <c r="AD283" s="78"/>
      <c r="AE283" s="151"/>
      <c r="AF283" s="78"/>
      <c r="AG283" s="78"/>
    </row>
    <row r="284" spans="4:33" ht="15.75" x14ac:dyDescent="0.25">
      <c r="D284" s="319"/>
      <c r="E284" s="103" t="s">
        <v>27</v>
      </c>
      <c r="F284" s="95">
        <f>IF(P283="","",VLOOKUP($E283&amp;$D$118&amp;$D$119,'CCG data'!$A:$AD,'CCG data'!W$3,FALSE))</f>
        <v>44.771134724184087</v>
      </c>
      <c r="G284" s="96">
        <f>IF(P283="","",VLOOKUP($E283&amp;$D$118&amp;$D$119,'CCG data'!$A:$AD,'CCG data'!X$3,FALSE))</f>
        <v>54.567768775819481</v>
      </c>
      <c r="H284" s="96">
        <f>IF(R283="","",VLOOKUP($E283&amp;$D$118&amp;$D$119,'CCG data'!$A:$AD,'CCG data'!Y$3,FALSE))</f>
        <v>91.26401722191693</v>
      </c>
      <c r="I284" s="96">
        <f>IF(R283="","",VLOOKUP($E283&amp;$D$118&amp;$D$119,'CCG data'!$A:$AD,'CCG data'!Z$3,FALSE))</f>
        <v>104.63163087297082</v>
      </c>
      <c r="J284" s="96">
        <f>IF(T283="","",VLOOKUP($E283&amp;$D$118&amp;$D$119,'CCG data'!$A:$AD,'CCG data'!AA$3,FALSE))</f>
        <v>6.9866836717537462</v>
      </c>
      <c r="K284" s="96">
        <f>IF(T283="","",VLOOKUP($E283&amp;$D$118&amp;$D$119,'CCG data'!$A:$AD,'CCG data'!AB$3,FALSE))</f>
        <v>11.261618716701175</v>
      </c>
      <c r="L284" s="96">
        <f>IF(V283="","",VLOOKUP($E283&amp;$D$118&amp;$D$119,'CCG data'!$A:$AD,'CCG data'!AC$3,FALSE))</f>
        <v>10.724267839230066</v>
      </c>
      <c r="M284" s="96">
        <f>IF(V283="","",VLOOKUP($E283&amp;$D$118&amp;$D$119,'CCG data'!$A:$AD,'CCG data'!AD$3,FALSE))</f>
        <v>15.52117152613652</v>
      </c>
      <c r="N284" s="368"/>
      <c r="P284" s="152">
        <f>IF(P283="","",VLOOKUP($E283&amp;$D$118&amp;$D$119,'CCG data'!$A:$AD,'CCG data'!I$3,FALSE))</f>
        <v>0.25800000000000001</v>
      </c>
      <c r="Q284" s="15">
        <f>IF(P283="","",VLOOKUP($E283&amp;$D$118&amp;$D$119,'CCG data'!$A:$AD,'CCG data'!J$3,FALSE))</f>
        <v>0.30499999999999999</v>
      </c>
      <c r="R284" s="15">
        <f>IF(R283="","",VLOOKUP($E283&amp;$D$118&amp;$D$119,'CCG data'!$A:$AD,'CCG data'!K$3,FALSE))</f>
        <v>0.56100000000000005</v>
      </c>
      <c r="S284" s="15">
        <f>IF(R283="","",VLOOKUP($E283&amp;$D$118&amp;$D$119,'CCG data'!$A:$AD,'CCG data'!L$3,FALSE))</f>
        <v>0.61299999999999999</v>
      </c>
      <c r="T284" s="15">
        <f>IF(T283="","",VLOOKUP($E283&amp;$D$118&amp;$D$119,'CCG data'!$A:$AD,'CCG data'!M$3,FALSE))</f>
        <v>0.04</v>
      </c>
      <c r="U284" s="15">
        <f>IF(T283="","",VLOOKUP($E283&amp;$D$118&amp;$D$119,'CCG data'!$A:$AD,'CCG data'!N$3,FALSE))</f>
        <v>6.2E-2</v>
      </c>
      <c r="V284" s="15">
        <f>IF(V283="","",VLOOKUP($E283&amp;$D$118&amp;$D$119,'CCG data'!$A:$AD,'CCG data'!O$3,FALSE))</f>
        <v>6.9000000000000006E-2</v>
      </c>
      <c r="W284" s="136">
        <f>IF(V283="","",VLOOKUP($E283&amp;$D$118&amp;$D$119,'CCG data'!$A:$AD,'CCG data'!P$3,FALSE))</f>
        <v>9.7000000000000003E-2</v>
      </c>
      <c r="Y284" s="165" t="str">
        <f>IFERROR(VLOOKUP($E284&amp;$D$119, Outliers!$A$4:$P$214,2,FALSE),"0")</f>
        <v>0</v>
      </c>
      <c r="Z284" s="165" t="str">
        <f>IFERROR(VLOOKUP($E284&amp;$D$119, Outliers!$A$4:$P$214,3,FALSE),"0")</f>
        <v>0</v>
      </c>
      <c r="AA284" s="165" t="str">
        <f>IFERROR(VLOOKUP($E284&amp;$D$119, Outliers!$A$4:$P$214,4,FALSE),"0")</f>
        <v>0</v>
      </c>
      <c r="AB284" s="165" t="str">
        <f>IFERROR(VLOOKUP($E284&amp;$D$119, Outliers!$A$4:$P$214,5,FALSE),"0")</f>
        <v>0</v>
      </c>
      <c r="AD284" s="78"/>
      <c r="AE284" s="151"/>
      <c r="AF284" s="78"/>
      <c r="AG284" s="78"/>
    </row>
    <row r="285" spans="4:33" ht="15.75" x14ac:dyDescent="0.25">
      <c r="D285" s="319"/>
      <c r="E285" s="104" t="s">
        <v>202</v>
      </c>
      <c r="F285" s="394">
        <f>IF(OR(ISERROR(VLOOKUP($E285&amp;$D$118&amp;$D$119,'CCG data'!$A:$AD,'CCG data'!R$3,FALSE)),ISBLANK(VLOOKUP($E285&amp;$D$118&amp;$D$119,'CCG data'!$A:$AD,'CCG data'!R$3,FALSE))),"",VLOOKUP($E285&amp;$D$118&amp;$D$119,'CCG data'!$A:$AD,'CCG data'!R$3,FALSE))</f>
        <v>48.109056911700982</v>
      </c>
      <c r="G285" s="395"/>
      <c r="H285" s="395">
        <f>IF(OR(ISERROR(VLOOKUP($E285&amp;$D$118&amp;$D$119,'CCG data'!$A:$AD,'CCG data'!S$3,FALSE)),ISBLANK(VLOOKUP($E285&amp;$D$118&amp;$D$119,'CCG data'!$A:$AD,'CCG data'!S$3,FALSE))),"",VLOOKUP($E285&amp;$D$118&amp;$D$119,'CCG data'!$A:$AD,'CCG data'!S$3,FALSE))</f>
        <v>93.93237623430521</v>
      </c>
      <c r="I285" s="395"/>
      <c r="J285" s="395">
        <f>IF(OR(ISERROR(VLOOKUP($E285&amp;$D$118&amp;$D$119,'CCG data'!$A:$AD,'CCG data'!T$3,FALSE)),ISBLANK(VLOOKUP($E285&amp;$D$118&amp;$D$119,'CCG data'!$A:$AD,'CCG data'!T$3,FALSE))),"",VLOOKUP($E285&amp;$D$118&amp;$D$119,'CCG data'!$A:$AD,'CCG data'!T$3,FALSE))</f>
        <v>7.7200244004329903</v>
      </c>
      <c r="K285" s="395"/>
      <c r="L285" s="395">
        <f>IF(OR(ISERROR(VLOOKUP($E285&amp;$D$118&amp;$D$119,'CCG data'!$A:$AD,'CCG data'!U$3,FALSE)),ISBLANK(VLOOKUP($E285&amp;$D$118&amp;$D$119,'CCG data'!$A:$AD,'CCG data'!U$3,FALSE))),"",VLOOKUP($E285&amp;$D$118&amp;$D$119,'CCG data'!$A:$AD,'CCG data'!U$3,FALSE))</f>
        <v>4.9710087867902031</v>
      </c>
      <c r="M285" s="396"/>
      <c r="N285" s="367">
        <f>IF(OR(ISERROR(VLOOKUP($E285&amp;$D$118&amp;$D$119,'CCG data'!$A:$AD,'CCG data'!G$3,FALSE)),ISBLANK(VLOOKUP($E285&amp;$D$118&amp;$D$119,'CCG data'!$A:$AD,'CCG data'!G$3,FALSE))),"",VLOOKUP($E285&amp;$D$118&amp;$D$119,'CCG data'!$A:$AD,'CCG data'!G$3,FALSE))</f>
        <v>1527</v>
      </c>
      <c r="P285" s="404">
        <f>IF(OR(ISERROR(VLOOKUP($E285&amp;$D$118&amp;$D$119,'CCG data'!$A:$AD,'CCG data'!B$3,FALSE)),ISBLANK(VLOOKUP($E285&amp;$D$118&amp;$D$119,'CCG data'!$A:$AD,'CCG data'!B$3,FALSE))),"",VLOOKUP($E285&amp;$D$118&amp;$D$119,'CCG data'!$A:$AD,'CCG data'!B$3,FALSE))</f>
        <v>0.29535036018336608</v>
      </c>
      <c r="Q285" s="267"/>
      <c r="R285" s="267">
        <f>IF(OR(ISERROR(VLOOKUP($E285&amp;$D$118&amp;$D$119,'CCG data'!$A:$AD,'CCG data'!C$3,FALSE)),ISBLANK(VLOOKUP($E285&amp;$D$118&amp;$D$119,'CCG data'!$A:$AD,'CCG data'!C$3,FALSE))),"",VLOOKUP($E285&amp;$D$118&amp;$D$119,'CCG data'!$A:$AD,'CCG data'!C$3,FALSE))</f>
        <v>0.62082514734774064</v>
      </c>
      <c r="S285" s="267"/>
      <c r="T285" s="267">
        <f>IF(OR(ISERROR(VLOOKUP($E285&amp;$D$118&amp;$D$119,'CCG data'!$A:$AD,'CCG data'!D$3,FALSE)),ISBLANK(VLOOKUP($E285&amp;$D$118&amp;$D$119,'CCG data'!$A:$AD,'CCG data'!D$3,FALSE))),"",VLOOKUP($E285&amp;$D$118&amp;$D$119,'CCG data'!$A:$AD,'CCG data'!D$3,FALSE))</f>
        <v>5.1080550098231828E-2</v>
      </c>
      <c r="U285" s="267"/>
      <c r="V285" s="267">
        <f>IF(OR(ISERROR(VLOOKUP($E285&amp;$D$118&amp;$D$119,'CCG data'!$A:$AD,'CCG data'!E$3,FALSE)),ISBLANK(VLOOKUP($E285&amp;$D$118&amp;$D$119,'CCG data'!$A:$AD,'CCG data'!E$3,FALSE))),"",VLOOKUP($E285&amp;$D$118&amp;$D$119,'CCG data'!$A:$AD,'CCG data'!E$3,FALSE))</f>
        <v>3.274394237066143E-2</v>
      </c>
      <c r="W285" s="405"/>
      <c r="Y285" s="165">
        <f>IFERROR(VLOOKUP($E285&amp;$D$119, Outliers!$A$4:$P$214,2,FALSE),"0")</f>
        <v>0</v>
      </c>
      <c r="Z285" s="165">
        <f>IFERROR(VLOOKUP($E285&amp;$D$119, Outliers!$A$4:$P$214,3,FALSE),"0")</f>
        <v>0</v>
      </c>
      <c r="AA285" s="165">
        <f>IFERROR(VLOOKUP($E285&amp;$D$119, Outliers!$A$4:$P$214,4,FALSE),"0")</f>
        <v>0</v>
      </c>
      <c r="AB285" s="165">
        <f>IFERROR(VLOOKUP($E285&amp;$D$119, Outliers!$A$4:$P$214,5,FALSE),"0")</f>
        <v>1</v>
      </c>
      <c r="AD285" s="78"/>
      <c r="AE285" s="151"/>
      <c r="AF285" s="78"/>
      <c r="AG285" s="78"/>
    </row>
    <row r="286" spans="4:33" ht="15.75" x14ac:dyDescent="0.25">
      <c r="D286" s="319"/>
      <c r="E286" s="103" t="s">
        <v>27</v>
      </c>
      <c r="F286" s="95">
        <f>IF(P285="","",VLOOKUP($E285&amp;$D$118&amp;$D$119,'CCG data'!$A:$AD,'CCG data'!W$3,FALSE))</f>
        <v>43.668937563712809</v>
      </c>
      <c r="G286" s="96">
        <f>IF(P285="","",VLOOKUP($E285&amp;$D$118&amp;$D$119,'CCG data'!$A:$AD,'CCG data'!X$3,FALSE))</f>
        <v>52.549176259689155</v>
      </c>
      <c r="H286" s="96">
        <f>IF(R285="","",VLOOKUP($E285&amp;$D$118&amp;$D$119,'CCG data'!$A:$AD,'CCG data'!Y$3,FALSE))</f>
        <v>87.95284399692882</v>
      </c>
      <c r="I286" s="96">
        <f>IF(R285="","",VLOOKUP($E285&amp;$D$118&amp;$D$119,'CCG data'!$A:$AD,'CCG data'!Z$3,FALSE))</f>
        <v>99.911908471681599</v>
      </c>
      <c r="J286" s="96">
        <f>IF(T285="","",VLOOKUP($E285&amp;$D$118&amp;$D$119,'CCG data'!$A:$AD,'CCG data'!AA$3,FALSE))</f>
        <v>6.0067479594303403</v>
      </c>
      <c r="K286" s="96">
        <f>IF(T285="","",VLOOKUP($E285&amp;$D$118&amp;$D$119,'CCG data'!$A:$AD,'CCG data'!AB$3,FALSE))</f>
        <v>9.4333008414356403</v>
      </c>
      <c r="L286" s="96">
        <f>IF(V285="","",VLOOKUP($E285&amp;$D$118&amp;$D$119,'CCG data'!$A:$AD,'CCG data'!AC$3,FALSE))</f>
        <v>3.5931154499791154</v>
      </c>
      <c r="M286" s="96">
        <f>IF(V285="","",VLOOKUP($E285&amp;$D$118&amp;$D$119,'CCG data'!$A:$AD,'CCG data'!AD$3,FALSE))</f>
        <v>6.3489021236012908</v>
      </c>
      <c r="N286" s="368"/>
      <c r="P286" s="152">
        <f>IF(P285="","",VLOOKUP($E285&amp;$D$118&amp;$D$119,'CCG data'!$A:$AD,'CCG data'!I$3,FALSE))</f>
        <v>0.27300000000000002</v>
      </c>
      <c r="Q286" s="15">
        <f>IF(P285="","",VLOOKUP($E285&amp;$D$118&amp;$D$119,'CCG data'!$A:$AD,'CCG data'!J$3,FALSE))</f>
        <v>0.31900000000000001</v>
      </c>
      <c r="R286" s="15">
        <f>IF(R285="","",VLOOKUP($E285&amp;$D$118&amp;$D$119,'CCG data'!$A:$AD,'CCG data'!K$3,FALSE))</f>
        <v>0.59599999999999997</v>
      </c>
      <c r="S286" s="15">
        <f>IF(R285="","",VLOOKUP($E285&amp;$D$118&amp;$D$119,'CCG data'!$A:$AD,'CCG data'!L$3,FALSE))</f>
        <v>0.64500000000000002</v>
      </c>
      <c r="T286" s="15">
        <f>IF(T285="","",VLOOKUP($E285&amp;$D$118&amp;$D$119,'CCG data'!$A:$AD,'CCG data'!M$3,FALSE))</f>
        <v>4.1000000000000002E-2</v>
      </c>
      <c r="U286" s="15">
        <f>IF(T285="","",VLOOKUP($E285&amp;$D$118&amp;$D$119,'CCG data'!$A:$AD,'CCG data'!N$3,FALSE))</f>
        <v>6.3E-2</v>
      </c>
      <c r="V286" s="15">
        <f>IF(V285="","",VLOOKUP($E285&amp;$D$118&amp;$D$119,'CCG data'!$A:$AD,'CCG data'!O$3,FALSE))</f>
        <v>2.5000000000000001E-2</v>
      </c>
      <c r="W286" s="136">
        <f>IF(V285="","",VLOOKUP($E285&amp;$D$118&amp;$D$119,'CCG data'!$A:$AD,'CCG data'!P$3,FALSE))</f>
        <v>4.2999999999999997E-2</v>
      </c>
      <c r="Y286" s="165" t="str">
        <f>IFERROR(VLOOKUP($E286&amp;$D$119, Outliers!$A$4:$P$214,2,FALSE),"0")</f>
        <v>0</v>
      </c>
      <c r="Z286" s="165" t="str">
        <f>IFERROR(VLOOKUP($E286&amp;$D$119, Outliers!$A$4:$P$214,3,FALSE),"0")</f>
        <v>0</v>
      </c>
      <c r="AA286" s="165" t="str">
        <f>IFERROR(VLOOKUP($E286&amp;$D$119, Outliers!$A$4:$P$214,4,FALSE),"0")</f>
        <v>0</v>
      </c>
      <c r="AB286" s="165" t="str">
        <f>IFERROR(VLOOKUP($E286&amp;$D$119, Outliers!$A$4:$P$214,5,FALSE),"0")</f>
        <v>0</v>
      </c>
      <c r="AD286" s="78"/>
      <c r="AE286" s="151"/>
      <c r="AF286" s="78"/>
      <c r="AG286" s="78"/>
    </row>
    <row r="287" spans="4:33" ht="15.75" x14ac:dyDescent="0.25">
      <c r="D287" s="319"/>
      <c r="E287" s="104" t="s">
        <v>413</v>
      </c>
      <c r="F287" s="394">
        <f>IF(OR(ISERROR(VLOOKUP($E287&amp;$D$118&amp;$D$119,'CCG data'!$A:$AD,'CCG data'!R$3,FALSE)),ISBLANK(VLOOKUP($E287&amp;$D$118&amp;$D$119,'CCG data'!$A:$AD,'CCG data'!R$3,FALSE))),"",VLOOKUP($E287&amp;$D$118&amp;$D$119,'CCG data'!$A:$AD,'CCG data'!R$3,FALSE))</f>
        <v>51.652179626551607</v>
      </c>
      <c r="G287" s="395"/>
      <c r="H287" s="395">
        <f>IF(OR(ISERROR(VLOOKUP($E287&amp;$D$118&amp;$D$119,'CCG data'!$A:$AD,'CCG data'!S$3,FALSE)),ISBLANK(VLOOKUP($E287&amp;$D$118&amp;$D$119,'CCG data'!$A:$AD,'CCG data'!S$3,FALSE))),"",VLOOKUP($E287&amp;$D$118&amp;$D$119,'CCG data'!$A:$AD,'CCG data'!S$3,FALSE))</f>
        <v>92.411191206961803</v>
      </c>
      <c r="I287" s="395"/>
      <c r="J287" s="395">
        <f>IF(OR(ISERROR(VLOOKUP($E287&amp;$D$118&amp;$D$119,'CCG data'!$A:$AD,'CCG data'!T$3,FALSE)),ISBLANK(VLOOKUP($E287&amp;$D$118&amp;$D$119,'CCG data'!$A:$AD,'CCG data'!T$3,FALSE))),"",VLOOKUP($E287&amp;$D$118&amp;$D$119,'CCG data'!$A:$AD,'CCG data'!T$3,FALSE))</f>
        <v>4.910537326667141</v>
      </c>
      <c r="K287" s="395"/>
      <c r="L287" s="395">
        <f>IF(OR(ISERROR(VLOOKUP($E287&amp;$D$118&amp;$D$119,'CCG data'!$A:$AD,'CCG data'!U$3,FALSE)),ISBLANK(VLOOKUP($E287&amp;$D$118&amp;$D$119,'CCG data'!$A:$AD,'CCG data'!U$3,FALSE))),"",VLOOKUP($E287&amp;$D$118&amp;$D$119,'CCG data'!$A:$AD,'CCG data'!U$3,FALSE))</f>
        <v>10.131645907823406</v>
      </c>
      <c r="M287" s="396"/>
      <c r="N287" s="367">
        <f>IF(OR(ISERROR(VLOOKUP($E287&amp;$D$118&amp;$D$119,'CCG data'!$A:$AD,'CCG data'!G$3,FALSE)),ISBLANK(VLOOKUP($E287&amp;$D$118&amp;$D$119,'CCG data'!$A:$AD,'CCG data'!G$3,FALSE))),"",VLOOKUP($E287&amp;$D$118&amp;$D$119,'CCG data'!$A:$AD,'CCG data'!G$3,FALSE))</f>
        <v>2971</v>
      </c>
      <c r="P287" s="404">
        <f>IF(OR(ISERROR(VLOOKUP($E287&amp;$D$118&amp;$D$119,'CCG data'!$A:$AD,'CCG data'!B$3,FALSE)),ISBLANK(VLOOKUP($E287&amp;$D$118&amp;$D$119,'CCG data'!$A:$AD,'CCG data'!B$3,FALSE))),"",VLOOKUP($E287&amp;$D$118&amp;$D$119,'CCG data'!$A:$AD,'CCG data'!B$3,FALSE))</f>
        <v>0.31571861326152811</v>
      </c>
      <c r="Q287" s="267"/>
      <c r="R287" s="267">
        <f>IF(OR(ISERROR(VLOOKUP($E287&amp;$D$118&amp;$D$119,'CCG data'!$A:$AD,'CCG data'!C$3,FALSE)),ISBLANK(VLOOKUP($E287&amp;$D$118&amp;$D$119,'CCG data'!$A:$AD,'CCG data'!C$3,FALSE))),"",VLOOKUP($E287&amp;$D$118&amp;$D$119,'CCG data'!$A:$AD,'CCG data'!C$3,FALSE))</f>
        <v>0.58667115449343654</v>
      </c>
      <c r="S287" s="267"/>
      <c r="T287" s="267">
        <f>IF(OR(ISERROR(VLOOKUP($E287&amp;$D$118&amp;$D$119,'CCG data'!$A:$AD,'CCG data'!D$3,FALSE)),ISBLANK(VLOOKUP($E287&amp;$D$118&amp;$D$119,'CCG data'!$A:$AD,'CCG data'!D$3,FALSE))),"",VLOOKUP($E287&amp;$D$118&amp;$D$119,'CCG data'!$A:$AD,'CCG data'!D$3,FALSE))</f>
        <v>3.399528778189162E-2</v>
      </c>
      <c r="U287" s="267"/>
      <c r="V287" s="267">
        <f>IF(OR(ISERROR(VLOOKUP($E287&amp;$D$118&amp;$D$119,'CCG data'!$A:$AD,'CCG data'!E$3,FALSE)),ISBLANK(VLOOKUP($E287&amp;$D$118&amp;$D$119,'CCG data'!$A:$AD,'CCG data'!E$3,FALSE))),"",VLOOKUP($E287&amp;$D$118&amp;$D$119,'CCG data'!$A:$AD,'CCG data'!E$3,FALSE))</f>
        <v>6.3614944463143724E-2</v>
      </c>
      <c r="W287" s="405"/>
      <c r="Y287" s="165">
        <f>IFERROR(VLOOKUP($E287&amp;$D$119, Outliers!$A$4:$P$214,2,FALSE),"0")</f>
        <v>0</v>
      </c>
      <c r="Z287" s="165">
        <f>IFERROR(VLOOKUP($E287&amp;$D$119, Outliers!$A$4:$P$214,3,FALSE),"0")</f>
        <v>0</v>
      </c>
      <c r="AA287" s="165">
        <f>IFERROR(VLOOKUP($E287&amp;$D$119, Outliers!$A$4:$P$214,4,FALSE),"0")</f>
        <v>1</v>
      </c>
      <c r="AB287" s="165">
        <f>IFERROR(VLOOKUP($E287&amp;$D$119, Outliers!$A$4:$P$214,5,FALSE),"0")</f>
        <v>0</v>
      </c>
      <c r="AD287" s="78"/>
      <c r="AE287" s="151"/>
      <c r="AF287" s="78"/>
      <c r="AG287" s="78"/>
    </row>
    <row r="288" spans="4:33" ht="15.75" x14ac:dyDescent="0.25">
      <c r="D288" s="319"/>
      <c r="E288" s="103" t="s">
        <v>27</v>
      </c>
      <c r="F288" s="95">
        <f>IF(P287="","",VLOOKUP($E287&amp;$D$118&amp;$D$119,'CCG data'!$A:$AD,'CCG data'!W$3,FALSE))</f>
        <v>48.346632868084519</v>
      </c>
      <c r="G288" s="96">
        <f>IF(P287="","",VLOOKUP($E287&amp;$D$118&amp;$D$119,'CCG data'!$A:$AD,'CCG data'!X$3,FALSE))</f>
        <v>54.957726385018695</v>
      </c>
      <c r="H288" s="96">
        <f>IF(R287="","",VLOOKUP($E287&amp;$D$118&amp;$D$119,'CCG data'!$A:$AD,'CCG data'!Y$3,FALSE))</f>
        <v>88.072767683183315</v>
      </c>
      <c r="I288" s="96">
        <f>IF(R287="","",VLOOKUP($E287&amp;$D$118&amp;$D$119,'CCG data'!$A:$AD,'CCG data'!Z$3,FALSE))</f>
        <v>96.749614730740291</v>
      </c>
      <c r="J288" s="96">
        <f>IF(T287="","",VLOOKUP($E287&amp;$D$118&amp;$D$119,'CCG data'!$A:$AD,'CCG data'!AA$3,FALSE))</f>
        <v>3.9528485429333049</v>
      </c>
      <c r="K288" s="96">
        <f>IF(T287="","",VLOOKUP($E287&amp;$D$118&amp;$D$119,'CCG data'!$A:$AD,'CCG data'!AB$3,FALSE))</f>
        <v>5.8682261104009772</v>
      </c>
      <c r="L288" s="96">
        <f>IF(V287="","",VLOOKUP($E287&amp;$D$118&amp;$D$119,'CCG data'!$A:$AD,'CCG data'!AC$3,FALSE))</f>
        <v>8.6871870633361521</v>
      </c>
      <c r="M288" s="96">
        <f>IF(V287="","",VLOOKUP($E287&amp;$D$118&amp;$D$119,'CCG data'!$A:$AD,'CCG data'!AD$3,FALSE))</f>
        <v>11.576104752310661</v>
      </c>
      <c r="N288" s="368"/>
      <c r="P288" s="152">
        <f>IF(P287="","",VLOOKUP($E287&amp;$D$118&amp;$D$119,'CCG data'!$A:$AD,'CCG data'!I$3,FALSE))</f>
        <v>0.29899999999999999</v>
      </c>
      <c r="Q288" s="15">
        <f>IF(P287="","",VLOOKUP($E287&amp;$D$118&amp;$D$119,'CCG data'!$A:$AD,'CCG data'!J$3,FALSE))</f>
        <v>0.33300000000000002</v>
      </c>
      <c r="R288" s="15">
        <f>IF(R287="","",VLOOKUP($E287&amp;$D$118&amp;$D$119,'CCG data'!$A:$AD,'CCG data'!K$3,FALSE))</f>
        <v>0.56899999999999995</v>
      </c>
      <c r="S288" s="15">
        <f>IF(R287="","",VLOOKUP($E287&amp;$D$118&amp;$D$119,'CCG data'!$A:$AD,'CCG data'!L$3,FALSE))</f>
        <v>0.60399999999999998</v>
      </c>
      <c r="T288" s="15">
        <f>IF(T287="","",VLOOKUP($E287&amp;$D$118&amp;$D$119,'CCG data'!$A:$AD,'CCG data'!M$3,FALSE))</f>
        <v>2.8000000000000001E-2</v>
      </c>
      <c r="U288" s="15">
        <f>IF(T287="","",VLOOKUP($E287&amp;$D$118&amp;$D$119,'CCG data'!$A:$AD,'CCG data'!N$3,FALSE))</f>
        <v>4.1000000000000002E-2</v>
      </c>
      <c r="V288" s="15">
        <f>IF(V287="","",VLOOKUP($E287&amp;$D$118&amp;$D$119,'CCG data'!$A:$AD,'CCG data'!O$3,FALSE))</f>
        <v>5.5E-2</v>
      </c>
      <c r="W288" s="136">
        <f>IF(V287="","",VLOOKUP($E287&amp;$D$118&amp;$D$119,'CCG data'!$A:$AD,'CCG data'!P$3,FALSE))</f>
        <v>7.2999999999999995E-2</v>
      </c>
      <c r="Y288" s="165" t="str">
        <f>IFERROR(VLOOKUP($E288&amp;$D$119, Outliers!$A$4:$P$214,2,FALSE),"0")</f>
        <v>0</v>
      </c>
      <c r="Z288" s="165" t="str">
        <f>IFERROR(VLOOKUP($E288&amp;$D$119, Outliers!$A$4:$P$214,3,FALSE),"0")</f>
        <v>0</v>
      </c>
      <c r="AA288" s="165" t="str">
        <f>IFERROR(VLOOKUP($E288&amp;$D$119, Outliers!$A$4:$P$214,4,FALSE),"0")</f>
        <v>0</v>
      </c>
      <c r="AB288" s="165" t="str">
        <f>IFERROR(VLOOKUP($E288&amp;$D$119, Outliers!$A$4:$P$214,5,FALSE),"0")</f>
        <v>0</v>
      </c>
      <c r="AD288" s="78"/>
      <c r="AE288" s="151"/>
      <c r="AF288" s="78"/>
      <c r="AG288" s="78"/>
    </row>
    <row r="289" spans="4:33" ht="15.75" x14ac:dyDescent="0.25">
      <c r="D289" s="319"/>
      <c r="E289" s="104" t="s">
        <v>414</v>
      </c>
      <c r="F289" s="394">
        <f>IF(OR(ISERROR(VLOOKUP($E289&amp;$D$118&amp;$D$119,'CCG data'!$A:$AD,'CCG data'!R$3,FALSE)),ISBLANK(VLOOKUP($E289&amp;$D$118&amp;$D$119,'CCG data'!$A:$AD,'CCG data'!R$3,FALSE))),"",VLOOKUP($E289&amp;$D$118&amp;$D$119,'CCG data'!$A:$AD,'CCG data'!R$3,FALSE))</f>
        <v>59.761515374736987</v>
      </c>
      <c r="G289" s="395"/>
      <c r="H289" s="395">
        <f>IF(OR(ISERROR(VLOOKUP($E289&amp;$D$118&amp;$D$119,'CCG data'!$A:$AD,'CCG data'!S$3,FALSE)),ISBLANK(VLOOKUP($E289&amp;$D$118&amp;$D$119,'CCG data'!$A:$AD,'CCG data'!S$3,FALSE))),"",VLOOKUP($E289&amp;$D$118&amp;$D$119,'CCG data'!$A:$AD,'CCG data'!S$3,FALSE))</f>
        <v>101.19881942607007</v>
      </c>
      <c r="I289" s="395"/>
      <c r="J289" s="395">
        <f>IF(OR(ISERROR(VLOOKUP($E289&amp;$D$118&amp;$D$119,'CCG data'!$A:$AD,'CCG data'!T$3,FALSE)),ISBLANK(VLOOKUP($E289&amp;$D$118&amp;$D$119,'CCG data'!$A:$AD,'CCG data'!T$3,FALSE))),"",VLOOKUP($E289&amp;$D$118&amp;$D$119,'CCG data'!$A:$AD,'CCG data'!T$3,FALSE))</f>
        <v>6.2397524755868687</v>
      </c>
      <c r="K289" s="395"/>
      <c r="L289" s="395">
        <f>IF(OR(ISERROR(VLOOKUP($E289&amp;$D$118&amp;$D$119,'CCG data'!$A:$AD,'CCG data'!U$3,FALSE)),ISBLANK(VLOOKUP($E289&amp;$D$118&amp;$D$119,'CCG data'!$A:$AD,'CCG data'!U$3,FALSE))),"",VLOOKUP($E289&amp;$D$118&amp;$D$119,'CCG data'!$A:$AD,'CCG data'!U$3,FALSE))</f>
        <v>9.6140735431937081</v>
      </c>
      <c r="M289" s="396"/>
      <c r="N289" s="367">
        <f>IF(OR(ISERROR(VLOOKUP($E289&amp;$D$118&amp;$D$119,'CCG data'!$A:$AD,'CCG data'!G$3,FALSE)),ISBLANK(VLOOKUP($E289&amp;$D$118&amp;$D$119,'CCG data'!$A:$AD,'CCG data'!G$3,FALSE))),"",VLOOKUP($E289&amp;$D$118&amp;$D$119,'CCG data'!$A:$AD,'CCG data'!G$3,FALSE))</f>
        <v>1347</v>
      </c>
      <c r="P289" s="404">
        <f>IF(OR(ISERROR(VLOOKUP($E289&amp;$D$118&amp;$D$119,'CCG data'!$A:$AD,'CCG data'!B$3,FALSE)),ISBLANK(VLOOKUP($E289&amp;$D$118&amp;$D$119,'CCG data'!$A:$AD,'CCG data'!B$3,FALSE))),"",VLOOKUP($E289&amp;$D$118&amp;$D$119,'CCG data'!$A:$AD,'CCG data'!B$3,FALSE))</f>
        <v>0.32665181885671862</v>
      </c>
      <c r="Q289" s="267"/>
      <c r="R289" s="267">
        <f>IF(OR(ISERROR(VLOOKUP($E289&amp;$D$118&amp;$D$119,'CCG data'!$A:$AD,'CCG data'!C$3,FALSE)),ISBLANK(VLOOKUP($E289&amp;$D$118&amp;$D$119,'CCG data'!$A:$AD,'CCG data'!C$3,FALSE))),"",VLOOKUP($E289&amp;$D$118&amp;$D$119,'CCG data'!$A:$AD,'CCG data'!C$3,FALSE))</f>
        <v>0.57386785449146249</v>
      </c>
      <c r="S289" s="267"/>
      <c r="T289" s="267">
        <f>IF(OR(ISERROR(VLOOKUP($E289&amp;$D$118&amp;$D$119,'CCG data'!$A:$AD,'CCG data'!D$3,FALSE)),ISBLANK(VLOOKUP($E289&amp;$D$118&amp;$D$119,'CCG data'!$A:$AD,'CCG data'!D$3,FALSE))),"",VLOOKUP($E289&amp;$D$118&amp;$D$119,'CCG data'!$A:$AD,'CCG data'!D$3,FALSE))</f>
        <v>4.2316258351893093E-2</v>
      </c>
      <c r="U289" s="267"/>
      <c r="V289" s="267">
        <f>IF(OR(ISERROR(VLOOKUP($E289&amp;$D$118&amp;$D$119,'CCG data'!$A:$AD,'CCG data'!E$3,FALSE)),ISBLANK(VLOOKUP($E289&amp;$D$118&amp;$D$119,'CCG data'!$A:$AD,'CCG data'!E$3,FALSE))),"",VLOOKUP($E289&amp;$D$118&amp;$D$119,'CCG data'!$A:$AD,'CCG data'!E$3,FALSE))</f>
        <v>5.7164068299925763E-2</v>
      </c>
      <c r="W289" s="405"/>
      <c r="Y289" s="165">
        <f>IFERROR(VLOOKUP($E289&amp;$D$119, Outliers!$A$4:$P$214,2,FALSE),"0")</f>
        <v>1</v>
      </c>
      <c r="Z289" s="165">
        <f>IFERROR(VLOOKUP($E289&amp;$D$119, Outliers!$A$4:$P$214,3,FALSE),"0")</f>
        <v>0</v>
      </c>
      <c r="AA289" s="165">
        <f>IFERROR(VLOOKUP($E289&amp;$D$119, Outliers!$A$4:$P$214,4,FALSE),"0")</f>
        <v>0</v>
      </c>
      <c r="AB289" s="165">
        <f>IFERROR(VLOOKUP($E289&amp;$D$119, Outliers!$A$4:$P$214,5,FALSE),"0")</f>
        <v>0</v>
      </c>
      <c r="AD289" s="78"/>
      <c r="AE289" s="151"/>
      <c r="AF289" s="78"/>
      <c r="AG289" s="78"/>
    </row>
    <row r="290" spans="4:33" ht="15.75" x14ac:dyDescent="0.25">
      <c r="D290" s="319"/>
      <c r="E290" s="103" t="s">
        <v>27</v>
      </c>
      <c r="F290" s="95">
        <f>IF(P289="","",VLOOKUP($E289&amp;$D$118&amp;$D$119,'CCG data'!$A:$AD,'CCG data'!W$3,FALSE))</f>
        <v>54.17743919446616</v>
      </c>
      <c r="G290" s="96">
        <f>IF(P289="","",VLOOKUP($E289&amp;$D$118&amp;$D$119,'CCG data'!$A:$AD,'CCG data'!X$3,FALSE))</f>
        <v>65.345591555007815</v>
      </c>
      <c r="H290" s="96">
        <f>IF(R289="","",VLOOKUP($E289&amp;$D$118&amp;$D$119,'CCG data'!$A:$AD,'CCG data'!Y$3,FALSE))</f>
        <v>94.06467707961238</v>
      </c>
      <c r="I290" s="96">
        <f>IF(R289="","",VLOOKUP($E289&amp;$D$118&amp;$D$119,'CCG data'!$A:$AD,'CCG data'!Z$3,FALSE))</f>
        <v>108.33296177252777</v>
      </c>
      <c r="J290" s="96">
        <f>IF(T289="","",VLOOKUP($E289&amp;$D$118&amp;$D$119,'CCG data'!$A:$AD,'CCG data'!AA$3,FALSE))</f>
        <v>4.6198606810045311</v>
      </c>
      <c r="K290" s="96">
        <f>IF(T289="","",VLOOKUP($E289&amp;$D$118&amp;$D$119,'CCG data'!$A:$AD,'CCG data'!AB$3,FALSE))</f>
        <v>7.8596442701692064</v>
      </c>
      <c r="L290" s="96">
        <f>IF(V289="","",VLOOKUP($E289&amp;$D$118&amp;$D$119,'CCG data'!$A:$AD,'CCG data'!AC$3,FALSE))</f>
        <v>7.4666478315025984</v>
      </c>
      <c r="M290" s="96">
        <f>IF(V289="","",VLOOKUP($E289&amp;$D$118&amp;$D$119,'CCG data'!$A:$AD,'CCG data'!AD$3,FALSE))</f>
        <v>11.761499254884818</v>
      </c>
      <c r="N290" s="368"/>
      <c r="P290" s="152">
        <f>IF(P289="","",VLOOKUP($E289&amp;$D$118&amp;$D$119,'CCG data'!$A:$AD,'CCG data'!I$3,FALSE))</f>
        <v>0.30199999999999999</v>
      </c>
      <c r="Q290" s="15">
        <f>IF(P289="","",VLOOKUP($E289&amp;$D$118&amp;$D$119,'CCG data'!$A:$AD,'CCG data'!J$3,FALSE))</f>
        <v>0.35199999999999998</v>
      </c>
      <c r="R290" s="15">
        <f>IF(R289="","",VLOOKUP($E289&amp;$D$118&amp;$D$119,'CCG data'!$A:$AD,'CCG data'!K$3,FALSE))</f>
        <v>0.54700000000000004</v>
      </c>
      <c r="S290" s="15">
        <f>IF(R289="","",VLOOKUP($E289&amp;$D$118&amp;$D$119,'CCG data'!$A:$AD,'CCG data'!L$3,FALSE))</f>
        <v>0.6</v>
      </c>
      <c r="T290" s="15">
        <f>IF(T289="","",VLOOKUP($E289&amp;$D$118&amp;$D$119,'CCG data'!$A:$AD,'CCG data'!M$3,FALSE))</f>
        <v>3.3000000000000002E-2</v>
      </c>
      <c r="U290" s="15">
        <f>IF(T289="","",VLOOKUP($E289&amp;$D$118&amp;$D$119,'CCG data'!$A:$AD,'CCG data'!N$3,FALSE))</f>
        <v>5.3999999999999999E-2</v>
      </c>
      <c r="V290" s="15">
        <f>IF(V289="","",VLOOKUP($E289&amp;$D$118&amp;$D$119,'CCG data'!$A:$AD,'CCG data'!O$3,FALSE))</f>
        <v>4.5999999999999999E-2</v>
      </c>
      <c r="W290" s="136">
        <f>IF(V289="","",VLOOKUP($E289&amp;$D$118&amp;$D$119,'CCG data'!$A:$AD,'CCG data'!P$3,FALSE))</f>
        <v>7.0999999999999994E-2</v>
      </c>
      <c r="Y290" s="165" t="str">
        <f>IFERROR(VLOOKUP($E290&amp;$D$119, Outliers!$A$4:$P$214,2,FALSE),"0")</f>
        <v>0</v>
      </c>
      <c r="Z290" s="165" t="str">
        <f>IFERROR(VLOOKUP($E290&amp;$D$119, Outliers!$A$4:$P$214,3,FALSE),"0")</f>
        <v>0</v>
      </c>
      <c r="AA290" s="165" t="str">
        <f>IFERROR(VLOOKUP($E290&amp;$D$119, Outliers!$A$4:$P$214,4,FALSE),"0")</f>
        <v>0</v>
      </c>
      <c r="AB290" s="165" t="str">
        <f>IFERROR(VLOOKUP($E290&amp;$D$119, Outliers!$A$4:$P$214,5,FALSE),"0")</f>
        <v>0</v>
      </c>
      <c r="AD290" s="78"/>
      <c r="AE290" s="151"/>
      <c r="AF290" s="78"/>
      <c r="AG290" s="78"/>
    </row>
    <row r="291" spans="4:33" ht="15.75" x14ac:dyDescent="0.25">
      <c r="D291" s="319"/>
      <c r="E291" s="104" t="s">
        <v>203</v>
      </c>
      <c r="F291" s="394">
        <f>IF(OR(ISERROR(VLOOKUP($E291&amp;$D$118&amp;$D$119,'CCG data'!$A:$AD,'CCG data'!R$3,FALSE)),ISBLANK(VLOOKUP($E291&amp;$D$118&amp;$D$119,'CCG data'!$A:$AD,'CCG data'!R$3,FALSE))),"",VLOOKUP($E291&amp;$D$118&amp;$D$119,'CCG data'!$A:$AD,'CCG data'!R$3,FALSE))</f>
        <v>39.375224928157458</v>
      </c>
      <c r="G291" s="395"/>
      <c r="H291" s="395">
        <f>IF(OR(ISERROR(VLOOKUP($E291&amp;$D$118&amp;$D$119,'CCG data'!$A:$AD,'CCG data'!S$3,FALSE)),ISBLANK(VLOOKUP($E291&amp;$D$118&amp;$D$119,'CCG data'!$A:$AD,'CCG data'!S$3,FALSE))),"",VLOOKUP($E291&amp;$D$118&amp;$D$119,'CCG data'!$A:$AD,'CCG data'!S$3,FALSE))</f>
        <v>102.63675057152959</v>
      </c>
      <c r="I291" s="395"/>
      <c r="J291" s="395">
        <f>IF(OR(ISERROR(VLOOKUP($E291&amp;$D$118&amp;$D$119,'CCG data'!$A:$AD,'CCG data'!T$3,FALSE)),ISBLANK(VLOOKUP($E291&amp;$D$118&amp;$D$119,'CCG data'!$A:$AD,'CCG data'!T$3,FALSE))),"",VLOOKUP($E291&amp;$D$118&amp;$D$119,'CCG data'!$A:$AD,'CCG data'!T$3,FALSE))</f>
        <v>9.8738294965133377</v>
      </c>
      <c r="K291" s="395"/>
      <c r="L291" s="395">
        <f>IF(OR(ISERROR(VLOOKUP($E291&amp;$D$118&amp;$D$119,'CCG data'!$A:$AD,'CCG data'!U$3,FALSE)),ISBLANK(VLOOKUP($E291&amp;$D$118&amp;$D$119,'CCG data'!$A:$AD,'CCG data'!U$3,FALSE))),"",VLOOKUP($E291&amp;$D$118&amp;$D$119,'CCG data'!$A:$AD,'CCG data'!U$3,FALSE))</f>
        <v>13.984248405854839</v>
      </c>
      <c r="M291" s="396"/>
      <c r="N291" s="367">
        <f>IF(OR(ISERROR(VLOOKUP($E291&amp;$D$118&amp;$D$119,'CCG data'!$A:$AD,'CCG data'!G$3,FALSE)),ISBLANK(VLOOKUP($E291&amp;$D$118&amp;$D$119,'CCG data'!$A:$AD,'CCG data'!G$3,FALSE))),"",VLOOKUP($E291&amp;$D$118&amp;$D$119,'CCG data'!$A:$AD,'CCG data'!G$3,FALSE))</f>
        <v>998</v>
      </c>
      <c r="P291" s="404">
        <f>IF(OR(ISERROR(VLOOKUP($E291&amp;$D$118&amp;$D$119,'CCG data'!$A:$AD,'CCG data'!B$3,FALSE)),ISBLANK(VLOOKUP($E291&amp;$D$118&amp;$D$119,'CCG data'!$A:$AD,'CCG data'!B$3,FALSE))),"",VLOOKUP($E291&amp;$D$118&amp;$D$119,'CCG data'!$A:$AD,'CCG data'!B$3,FALSE))</f>
        <v>0.21543086172344689</v>
      </c>
      <c r="Q291" s="267"/>
      <c r="R291" s="267">
        <f>IF(OR(ISERROR(VLOOKUP($E291&amp;$D$118&amp;$D$119,'CCG data'!$A:$AD,'CCG data'!C$3,FALSE)),ISBLANK(VLOOKUP($E291&amp;$D$118&amp;$D$119,'CCG data'!$A:$AD,'CCG data'!C$3,FALSE))),"",VLOOKUP($E291&amp;$D$118&amp;$D$119,'CCG data'!$A:$AD,'CCG data'!C$3,FALSE))</f>
        <v>0.64529058116232463</v>
      </c>
      <c r="S291" s="267"/>
      <c r="T291" s="267">
        <f>IF(OR(ISERROR(VLOOKUP($E291&amp;$D$118&amp;$D$119,'CCG data'!$A:$AD,'CCG data'!D$3,FALSE)),ISBLANK(VLOOKUP($E291&amp;$D$118&amp;$D$119,'CCG data'!$A:$AD,'CCG data'!D$3,FALSE))),"",VLOOKUP($E291&amp;$D$118&amp;$D$119,'CCG data'!$A:$AD,'CCG data'!D$3,FALSE))</f>
        <v>5.1102204408817638E-2</v>
      </c>
      <c r="U291" s="267"/>
      <c r="V291" s="267">
        <f>IF(OR(ISERROR(VLOOKUP($E291&amp;$D$118&amp;$D$119,'CCG data'!$A:$AD,'CCG data'!E$3,FALSE)),ISBLANK(VLOOKUP($E291&amp;$D$118&amp;$D$119,'CCG data'!$A:$AD,'CCG data'!E$3,FALSE))),"",VLOOKUP($E291&amp;$D$118&amp;$D$119,'CCG data'!$A:$AD,'CCG data'!E$3,FALSE))</f>
        <v>8.8176352705410826E-2</v>
      </c>
      <c r="W291" s="405"/>
      <c r="Y291" s="165">
        <f>IFERROR(VLOOKUP($E291&amp;$D$119, Outliers!$A$4:$P$214,2,FALSE),"0")</f>
        <v>1</v>
      </c>
      <c r="Z291" s="165">
        <f>IFERROR(VLOOKUP($E291&amp;$D$119, Outliers!$A$4:$P$214,3,FALSE),"0")</f>
        <v>0</v>
      </c>
      <c r="AA291" s="165">
        <f>IFERROR(VLOOKUP($E291&amp;$D$119, Outliers!$A$4:$P$214,4,FALSE),"0")</f>
        <v>0</v>
      </c>
      <c r="AB291" s="165">
        <f>IFERROR(VLOOKUP($E291&amp;$D$119, Outliers!$A$4:$P$214,5,FALSE),"0")</f>
        <v>0</v>
      </c>
      <c r="AD291" s="78"/>
      <c r="AE291" s="151"/>
      <c r="AF291" s="78"/>
      <c r="AG291" s="78"/>
    </row>
    <row r="292" spans="4:33" ht="15.75" x14ac:dyDescent="0.25">
      <c r="D292" s="319"/>
      <c r="E292" s="103" t="s">
        <v>27</v>
      </c>
      <c r="F292" s="95">
        <f>IF(P291="","",VLOOKUP($E291&amp;$D$118&amp;$D$119,'CCG data'!$A:$AD,'CCG data'!W$3,FALSE))</f>
        <v>34.111903546946962</v>
      </c>
      <c r="G292" s="96">
        <f>IF(P291="","",VLOOKUP($E291&amp;$D$118&amp;$D$119,'CCG data'!$A:$AD,'CCG data'!X$3,FALSE))</f>
        <v>44.638546309367953</v>
      </c>
      <c r="H292" s="96">
        <f>IF(R291="","",VLOOKUP($E291&amp;$D$118&amp;$D$119,'CCG data'!$A:$AD,'CCG data'!Y$3,FALSE))</f>
        <v>94.70961963510662</v>
      </c>
      <c r="I292" s="96">
        <f>IF(R291="","",VLOOKUP($E291&amp;$D$118&amp;$D$119,'CCG data'!$A:$AD,'CCG data'!Z$3,FALSE))</f>
        <v>110.56388150795256</v>
      </c>
      <c r="J292" s="96">
        <f>IF(T291="","",VLOOKUP($E291&amp;$D$118&amp;$D$119,'CCG data'!$A:$AD,'CCG data'!AA$3,FALSE))</f>
        <v>7.1639086442903741</v>
      </c>
      <c r="K292" s="96">
        <f>IF(T291="","",VLOOKUP($E291&amp;$D$118&amp;$D$119,'CCG data'!$A:$AD,'CCG data'!AB$3,FALSE))</f>
        <v>12.583750348736302</v>
      </c>
      <c r="L292" s="96">
        <f>IF(V291="","",VLOOKUP($E291&amp;$D$118&amp;$D$119,'CCG data'!$A:$AD,'CCG data'!AC$3,FALSE))</f>
        <v>11.062425663588245</v>
      </c>
      <c r="M292" s="96">
        <f>IF(V291="","",VLOOKUP($E291&amp;$D$118&amp;$D$119,'CCG data'!$A:$AD,'CCG data'!AD$3,FALSE))</f>
        <v>16.906071148121434</v>
      </c>
      <c r="N292" s="368"/>
      <c r="P292" s="152">
        <f>IF(P291="","",VLOOKUP($E291&amp;$D$118&amp;$D$119,'CCG data'!$A:$AD,'CCG data'!I$3,FALSE))</f>
        <v>0.191</v>
      </c>
      <c r="Q292" s="15">
        <f>IF(P291="","",VLOOKUP($E291&amp;$D$118&amp;$D$119,'CCG data'!$A:$AD,'CCG data'!J$3,FALSE))</f>
        <v>0.24199999999999999</v>
      </c>
      <c r="R292" s="15">
        <f>IF(R291="","",VLOOKUP($E291&amp;$D$118&amp;$D$119,'CCG data'!$A:$AD,'CCG data'!K$3,FALSE))</f>
        <v>0.61499999999999999</v>
      </c>
      <c r="S292" s="15">
        <f>IF(R291="","",VLOOKUP($E291&amp;$D$118&amp;$D$119,'CCG data'!$A:$AD,'CCG data'!L$3,FALSE))</f>
        <v>0.67400000000000004</v>
      </c>
      <c r="T292" s="15">
        <f>IF(T291="","",VLOOKUP($E291&amp;$D$118&amp;$D$119,'CCG data'!$A:$AD,'CCG data'!M$3,FALSE))</f>
        <v>3.9E-2</v>
      </c>
      <c r="U292" s="15">
        <f>IF(T291="","",VLOOKUP($E291&amp;$D$118&amp;$D$119,'CCG data'!$A:$AD,'CCG data'!N$3,FALSE))</f>
        <v>6.7000000000000004E-2</v>
      </c>
      <c r="V292" s="15">
        <f>IF(V291="","",VLOOKUP($E291&amp;$D$118&amp;$D$119,'CCG data'!$A:$AD,'CCG data'!O$3,FALSE))</f>
        <v>7.1999999999999995E-2</v>
      </c>
      <c r="W292" s="136">
        <f>IF(V291="","",VLOOKUP($E291&amp;$D$118&amp;$D$119,'CCG data'!$A:$AD,'CCG data'!P$3,FALSE))</f>
        <v>0.107</v>
      </c>
      <c r="Y292" s="165" t="str">
        <f>IFERROR(VLOOKUP($E292&amp;$D$119, Outliers!$A$4:$P$214,2,FALSE),"0")</f>
        <v>0</v>
      </c>
      <c r="Z292" s="165" t="str">
        <f>IFERROR(VLOOKUP($E292&amp;$D$119, Outliers!$A$4:$P$214,3,FALSE),"0")</f>
        <v>0</v>
      </c>
      <c r="AA292" s="165" t="str">
        <f>IFERROR(VLOOKUP($E292&amp;$D$119, Outliers!$A$4:$P$214,4,FALSE),"0")</f>
        <v>0</v>
      </c>
      <c r="AB292" s="165" t="str">
        <f>IFERROR(VLOOKUP($E292&amp;$D$119, Outliers!$A$4:$P$214,5,FALSE),"0")</f>
        <v>0</v>
      </c>
      <c r="AD292" s="78"/>
      <c r="AE292" s="151"/>
      <c r="AF292" s="78"/>
      <c r="AG292" s="78"/>
    </row>
    <row r="293" spans="4:33" ht="15.75" x14ac:dyDescent="0.25">
      <c r="D293" s="319"/>
      <c r="E293" s="104" t="s">
        <v>204</v>
      </c>
      <c r="F293" s="394">
        <f>IF(OR(ISERROR(VLOOKUP($E293&amp;$D$118&amp;$D$119,'CCG data'!$A:$AD,'CCG data'!R$3,FALSE)),ISBLANK(VLOOKUP($E293&amp;$D$118&amp;$D$119,'CCG data'!$A:$AD,'CCG data'!R$3,FALSE))),"",VLOOKUP($E293&amp;$D$118&amp;$D$119,'CCG data'!$A:$AD,'CCG data'!R$3,FALSE))</f>
        <v>54.944435468832417</v>
      </c>
      <c r="G293" s="395"/>
      <c r="H293" s="395">
        <f>IF(OR(ISERROR(VLOOKUP($E293&amp;$D$118&amp;$D$119,'CCG data'!$A:$AD,'CCG data'!S$3,FALSE)),ISBLANK(VLOOKUP($E293&amp;$D$118&amp;$D$119,'CCG data'!$A:$AD,'CCG data'!S$3,FALSE))),"",VLOOKUP($E293&amp;$D$118&amp;$D$119,'CCG data'!$A:$AD,'CCG data'!S$3,FALSE))</f>
        <v>97.308716055080239</v>
      </c>
      <c r="I293" s="395"/>
      <c r="J293" s="395">
        <f>IF(OR(ISERROR(VLOOKUP($E293&amp;$D$118&amp;$D$119,'CCG data'!$A:$AD,'CCG data'!T$3,FALSE)),ISBLANK(VLOOKUP($E293&amp;$D$118&amp;$D$119,'CCG data'!$A:$AD,'CCG data'!T$3,FALSE))),"",VLOOKUP($E293&amp;$D$118&amp;$D$119,'CCG data'!$A:$AD,'CCG data'!T$3,FALSE))</f>
        <v>6.3686792934584222</v>
      </c>
      <c r="K293" s="395"/>
      <c r="L293" s="395">
        <f>IF(OR(ISERROR(VLOOKUP($E293&amp;$D$118&amp;$D$119,'CCG data'!$A:$AD,'CCG data'!U$3,FALSE)),ISBLANK(VLOOKUP($E293&amp;$D$118&amp;$D$119,'CCG data'!$A:$AD,'CCG data'!U$3,FALSE))),"",VLOOKUP($E293&amp;$D$118&amp;$D$119,'CCG data'!$A:$AD,'CCG data'!U$3,FALSE))</f>
        <v>9.4901030132187767</v>
      </c>
      <c r="M293" s="396"/>
      <c r="N293" s="367">
        <f>IF(OR(ISERROR(VLOOKUP($E293&amp;$D$118&amp;$D$119,'CCG data'!$A:$AD,'CCG data'!G$3,FALSE)),ISBLANK(VLOOKUP($E293&amp;$D$118&amp;$D$119,'CCG data'!$A:$AD,'CCG data'!G$3,FALSE))),"",VLOOKUP($E293&amp;$D$118&amp;$D$119,'CCG data'!$A:$AD,'CCG data'!G$3,FALSE))</f>
        <v>4693</v>
      </c>
      <c r="P293" s="404">
        <f>IF(OR(ISERROR(VLOOKUP($E293&amp;$D$118&amp;$D$119,'CCG data'!$A:$AD,'CCG data'!B$3,FALSE)),ISBLANK(VLOOKUP($E293&amp;$D$118&amp;$D$119,'CCG data'!$A:$AD,'CCG data'!B$3,FALSE))),"",VLOOKUP($E293&amp;$D$118&amp;$D$119,'CCG data'!$A:$AD,'CCG data'!B$3,FALSE))</f>
        <v>0.32537822288514812</v>
      </c>
      <c r="Q293" s="267"/>
      <c r="R293" s="267">
        <f>IF(OR(ISERROR(VLOOKUP($E293&amp;$D$118&amp;$D$119,'CCG data'!$A:$AD,'CCG data'!C$3,FALSE)),ISBLANK(VLOOKUP($E293&amp;$D$118&amp;$D$119,'CCG data'!$A:$AD,'CCG data'!C$3,FALSE))),"",VLOOKUP($E293&amp;$D$118&amp;$D$119,'CCG data'!$A:$AD,'CCG data'!C$3,FALSE))</f>
        <v>0.5731941189004901</v>
      </c>
      <c r="S293" s="267"/>
      <c r="T293" s="267">
        <f>IF(OR(ISERROR(VLOOKUP($E293&amp;$D$118&amp;$D$119,'CCG data'!$A:$AD,'CCG data'!D$3,FALSE)),ISBLANK(VLOOKUP($E293&amp;$D$118&amp;$D$119,'CCG data'!$A:$AD,'CCG data'!D$3,FALSE))),"",VLOOKUP($E293&amp;$D$118&amp;$D$119,'CCG data'!$A:$AD,'CCG data'!D$3,FALSE))</f>
        <v>4.3042829746430852E-2</v>
      </c>
      <c r="U293" s="267"/>
      <c r="V293" s="267">
        <f>IF(OR(ISERROR(VLOOKUP($E293&amp;$D$118&amp;$D$119,'CCG data'!$A:$AD,'CCG data'!E$3,FALSE)),ISBLANK(VLOOKUP($E293&amp;$D$118&amp;$D$119,'CCG data'!$A:$AD,'CCG data'!E$3,FALSE))),"",VLOOKUP($E293&amp;$D$118&amp;$D$119,'CCG data'!$A:$AD,'CCG data'!E$3,FALSE))</f>
        <v>5.8384828467930958E-2</v>
      </c>
      <c r="W293" s="405"/>
      <c r="Y293" s="165">
        <f>IFERROR(VLOOKUP($E293&amp;$D$119, Outliers!$A$4:$P$214,2,FALSE),"0")</f>
        <v>1</v>
      </c>
      <c r="Z293" s="165">
        <f>IFERROR(VLOOKUP($E293&amp;$D$119, Outliers!$A$4:$P$214,3,FALSE),"0")</f>
        <v>0</v>
      </c>
      <c r="AA293" s="165">
        <f>IFERROR(VLOOKUP($E293&amp;$D$119, Outliers!$A$4:$P$214,4,FALSE),"0")</f>
        <v>0</v>
      </c>
      <c r="AB293" s="165">
        <f>IFERROR(VLOOKUP($E293&amp;$D$119, Outliers!$A$4:$P$214,5,FALSE),"0")</f>
        <v>1</v>
      </c>
      <c r="AD293" s="78"/>
      <c r="AE293" s="151"/>
      <c r="AF293" s="78"/>
      <c r="AG293" s="78"/>
    </row>
    <row r="294" spans="4:33" ht="15.75" x14ac:dyDescent="0.25">
      <c r="D294" s="319"/>
      <c r="E294" s="103" t="s">
        <v>27</v>
      </c>
      <c r="F294" s="95">
        <f>IF(P293="","",VLOOKUP($E293&amp;$D$118&amp;$D$119,'CCG data'!$A:$AD,'CCG data'!W$3,FALSE))</f>
        <v>52.188555688854905</v>
      </c>
      <c r="G294" s="96">
        <f>IF(P293="","",VLOOKUP($E293&amp;$D$118&amp;$D$119,'CCG data'!$A:$AD,'CCG data'!X$3,FALSE))</f>
        <v>57.700315248809929</v>
      </c>
      <c r="H294" s="96">
        <f>IF(R293="","",VLOOKUP($E293&amp;$D$118&amp;$D$119,'CCG data'!$A:$AD,'CCG data'!Y$3,FALSE))</f>
        <v>93.631393939470144</v>
      </c>
      <c r="I294" s="96">
        <f>IF(R293="","",VLOOKUP($E293&amp;$D$118&amp;$D$119,'CCG data'!$A:$AD,'CCG data'!Z$3,FALSE))</f>
        <v>100.98603817069034</v>
      </c>
      <c r="J294" s="96">
        <f>IF(T293="","",VLOOKUP($E293&amp;$D$118&amp;$D$119,'CCG data'!$A:$AD,'CCG data'!AA$3,FALSE))</f>
        <v>5.4904058191042306</v>
      </c>
      <c r="K294" s="96">
        <f>IF(T293="","",VLOOKUP($E293&amp;$D$118&amp;$D$119,'CCG data'!$A:$AD,'CCG data'!AB$3,FALSE))</f>
        <v>7.2469527678126138</v>
      </c>
      <c r="L294" s="96">
        <f>IF(V293="","",VLOOKUP($E293&amp;$D$118&amp;$D$119,'CCG data'!$A:$AD,'CCG data'!AC$3,FALSE))</f>
        <v>8.3663995571588856</v>
      </c>
      <c r="M294" s="96">
        <f>IF(V293="","",VLOOKUP($E293&amp;$D$118&amp;$D$119,'CCG data'!$A:$AD,'CCG data'!AD$3,FALSE))</f>
        <v>10.613806469278668</v>
      </c>
      <c r="N294" s="368"/>
      <c r="P294" s="152">
        <f>IF(P293="","",VLOOKUP($E293&amp;$D$118&amp;$D$119,'CCG data'!$A:$AD,'CCG data'!I$3,FALSE))</f>
        <v>0.312</v>
      </c>
      <c r="Q294" s="15">
        <f>IF(P293="","",VLOOKUP($E293&amp;$D$118&amp;$D$119,'CCG data'!$A:$AD,'CCG data'!J$3,FALSE))</f>
        <v>0.33900000000000002</v>
      </c>
      <c r="R294" s="15">
        <f>IF(R293="","",VLOOKUP($E293&amp;$D$118&amp;$D$119,'CCG data'!$A:$AD,'CCG data'!K$3,FALSE))</f>
        <v>0.55900000000000005</v>
      </c>
      <c r="S294" s="15">
        <f>IF(R293="","",VLOOKUP($E293&amp;$D$118&amp;$D$119,'CCG data'!$A:$AD,'CCG data'!L$3,FALSE))</f>
        <v>0.58699999999999997</v>
      </c>
      <c r="T294" s="15">
        <f>IF(T293="","",VLOOKUP($E293&amp;$D$118&amp;$D$119,'CCG data'!$A:$AD,'CCG data'!M$3,FALSE))</f>
        <v>3.7999999999999999E-2</v>
      </c>
      <c r="U294" s="15">
        <f>IF(T293="","",VLOOKUP($E293&amp;$D$118&amp;$D$119,'CCG data'!$A:$AD,'CCG data'!N$3,FALSE))</f>
        <v>4.9000000000000002E-2</v>
      </c>
      <c r="V294" s="15">
        <f>IF(V293="","",VLOOKUP($E293&amp;$D$118&amp;$D$119,'CCG data'!$A:$AD,'CCG data'!O$3,FALSE))</f>
        <v>5.1999999999999998E-2</v>
      </c>
      <c r="W294" s="136">
        <f>IF(V293="","",VLOOKUP($E293&amp;$D$118&amp;$D$119,'CCG data'!$A:$AD,'CCG data'!P$3,FALSE))</f>
        <v>6.5000000000000002E-2</v>
      </c>
      <c r="Y294" s="165" t="str">
        <f>IFERROR(VLOOKUP($E294&amp;$D$119, Outliers!$A$4:$P$214,2,FALSE),"0")</f>
        <v>0</v>
      </c>
      <c r="Z294" s="165" t="str">
        <f>IFERROR(VLOOKUP($E294&amp;$D$119, Outliers!$A$4:$P$214,3,FALSE),"0")</f>
        <v>0</v>
      </c>
      <c r="AA294" s="165" t="str">
        <f>IFERROR(VLOOKUP($E294&amp;$D$119, Outliers!$A$4:$P$214,4,FALSE),"0")</f>
        <v>0</v>
      </c>
      <c r="AB294" s="165" t="str">
        <f>IFERROR(VLOOKUP($E294&amp;$D$119, Outliers!$A$4:$P$214,5,FALSE),"0")</f>
        <v>0</v>
      </c>
      <c r="AD294" s="78"/>
      <c r="AE294" s="151"/>
      <c r="AF294" s="78"/>
      <c r="AG294" s="78"/>
    </row>
    <row r="295" spans="4:33" ht="15.75" x14ac:dyDescent="0.25">
      <c r="D295" s="319"/>
      <c r="E295" s="104" t="s">
        <v>205</v>
      </c>
      <c r="F295" s="394">
        <f>IF(OR(ISERROR(VLOOKUP($E295&amp;$D$118&amp;$D$119,'CCG data'!$A:$AD,'CCG data'!R$3,FALSE)),ISBLANK(VLOOKUP($E295&amp;$D$118&amp;$D$119,'CCG data'!$A:$AD,'CCG data'!R$3,FALSE))),"",VLOOKUP($E295&amp;$D$118&amp;$D$119,'CCG data'!$A:$AD,'CCG data'!R$3,FALSE))</f>
        <v>51.620745246970543</v>
      </c>
      <c r="G295" s="395"/>
      <c r="H295" s="395">
        <f>IF(OR(ISERROR(VLOOKUP($E295&amp;$D$118&amp;$D$119,'CCG data'!$A:$AD,'CCG data'!S$3,FALSE)),ISBLANK(VLOOKUP($E295&amp;$D$118&amp;$D$119,'CCG data'!$A:$AD,'CCG data'!S$3,FALSE))),"",VLOOKUP($E295&amp;$D$118&amp;$D$119,'CCG data'!$A:$AD,'CCG data'!S$3,FALSE))</f>
        <v>94.075607530956162</v>
      </c>
      <c r="I295" s="395"/>
      <c r="J295" s="395">
        <f>IF(OR(ISERROR(VLOOKUP($E295&amp;$D$118&amp;$D$119,'CCG data'!$A:$AD,'CCG data'!T$3,FALSE)),ISBLANK(VLOOKUP($E295&amp;$D$118&amp;$D$119,'CCG data'!$A:$AD,'CCG data'!T$3,FALSE))),"",VLOOKUP($E295&amp;$D$118&amp;$D$119,'CCG data'!$A:$AD,'CCG data'!T$3,FALSE))</f>
        <v>5.2363540106455444</v>
      </c>
      <c r="K295" s="395"/>
      <c r="L295" s="395">
        <f>IF(OR(ISERROR(VLOOKUP($E295&amp;$D$118&amp;$D$119,'CCG data'!$A:$AD,'CCG data'!U$3,FALSE)),ISBLANK(VLOOKUP($E295&amp;$D$118&amp;$D$119,'CCG data'!$A:$AD,'CCG data'!U$3,FALSE))),"",VLOOKUP($E295&amp;$D$118&amp;$D$119,'CCG data'!$A:$AD,'CCG data'!U$3,FALSE))</f>
        <v>17.530380673991317</v>
      </c>
      <c r="M295" s="396"/>
      <c r="N295" s="367">
        <f>IF(OR(ISERROR(VLOOKUP($E295&amp;$D$118&amp;$D$119,'CCG data'!$A:$AD,'CCG data'!G$3,FALSE)),ISBLANK(VLOOKUP($E295&amp;$D$118&amp;$D$119,'CCG data'!$A:$AD,'CCG data'!G$3,FALSE))),"",VLOOKUP($E295&amp;$D$118&amp;$D$119,'CCG data'!$A:$AD,'CCG data'!G$3,FALSE))</f>
        <v>1016</v>
      </c>
      <c r="P295" s="404">
        <f>IF(OR(ISERROR(VLOOKUP($E295&amp;$D$118&amp;$D$119,'CCG data'!$A:$AD,'CCG data'!B$3,FALSE)),ISBLANK(VLOOKUP($E295&amp;$D$118&amp;$D$119,'CCG data'!$A:$AD,'CCG data'!B$3,FALSE))),"",VLOOKUP($E295&amp;$D$118&amp;$D$119,'CCG data'!$A:$AD,'CCG data'!B$3,FALSE))</f>
        <v>0.27854330708661418</v>
      </c>
      <c r="Q295" s="267"/>
      <c r="R295" s="267">
        <f>IF(OR(ISERROR(VLOOKUP($E295&amp;$D$118&amp;$D$119,'CCG data'!$A:$AD,'CCG data'!C$3,FALSE)),ISBLANK(VLOOKUP($E295&amp;$D$118&amp;$D$119,'CCG data'!$A:$AD,'CCG data'!C$3,FALSE))),"",VLOOKUP($E295&amp;$D$118&amp;$D$119,'CCG data'!$A:$AD,'CCG data'!C$3,FALSE))</f>
        <v>0.57677165354330706</v>
      </c>
      <c r="S295" s="267"/>
      <c r="T295" s="267">
        <f>IF(OR(ISERROR(VLOOKUP($E295&amp;$D$118&amp;$D$119,'CCG data'!$A:$AD,'CCG data'!D$3,FALSE)),ISBLANK(VLOOKUP($E295&amp;$D$118&amp;$D$119,'CCG data'!$A:$AD,'CCG data'!D$3,FALSE))),"",VLOOKUP($E295&amp;$D$118&amp;$D$119,'CCG data'!$A:$AD,'CCG data'!D$3,FALSE))</f>
        <v>3.1496062992125984E-2</v>
      </c>
      <c r="U295" s="267"/>
      <c r="V295" s="267">
        <f>IF(OR(ISERROR(VLOOKUP($E295&amp;$D$118&amp;$D$119,'CCG data'!$A:$AD,'CCG data'!E$3,FALSE)),ISBLANK(VLOOKUP($E295&amp;$D$118&amp;$D$119,'CCG data'!$A:$AD,'CCG data'!E$3,FALSE))),"",VLOOKUP($E295&amp;$D$118&amp;$D$119,'CCG data'!$A:$AD,'CCG data'!E$3,FALSE))</f>
        <v>0.11318897637795275</v>
      </c>
      <c r="W295" s="405"/>
      <c r="Y295" s="165">
        <f>IFERROR(VLOOKUP($E295&amp;$D$119, Outliers!$A$4:$P$214,2,FALSE),"0")</f>
        <v>0</v>
      </c>
      <c r="Z295" s="165">
        <f>IFERROR(VLOOKUP($E295&amp;$D$119, Outliers!$A$4:$P$214,3,FALSE),"0")</f>
        <v>0</v>
      </c>
      <c r="AA295" s="165">
        <f>IFERROR(VLOOKUP($E295&amp;$D$119, Outliers!$A$4:$P$214,4,FALSE),"0")</f>
        <v>0</v>
      </c>
      <c r="AB295" s="165">
        <f>IFERROR(VLOOKUP($E295&amp;$D$119, Outliers!$A$4:$P$214,5,FALSE),"0")</f>
        <v>1</v>
      </c>
      <c r="AD295" s="78"/>
      <c r="AE295" s="151"/>
      <c r="AF295" s="78"/>
      <c r="AG295" s="78"/>
    </row>
    <row r="296" spans="4:33" ht="15.75" x14ac:dyDescent="0.25">
      <c r="D296" s="319"/>
      <c r="E296" s="103" t="s">
        <v>27</v>
      </c>
      <c r="F296" s="95">
        <f>IF(P295="","",VLOOKUP($E295&amp;$D$118&amp;$D$119,'CCG data'!$A:$AD,'CCG data'!W$3,FALSE))</f>
        <v>45.606417046724474</v>
      </c>
      <c r="G296" s="96">
        <f>IF(P295="","",VLOOKUP($E295&amp;$D$118&amp;$D$119,'CCG data'!$A:$AD,'CCG data'!X$3,FALSE))</f>
        <v>57.635073447216612</v>
      </c>
      <c r="H296" s="96">
        <f>IF(R295="","",VLOOKUP($E295&amp;$D$118&amp;$D$119,'CCG data'!$A:$AD,'CCG data'!Y$3,FALSE))</f>
        <v>86.458601578538122</v>
      </c>
      <c r="I296" s="96">
        <f>IF(R295="","",VLOOKUP($E295&amp;$D$118&amp;$D$119,'CCG data'!$A:$AD,'CCG data'!Z$3,FALSE))</f>
        <v>101.6926134833742</v>
      </c>
      <c r="J296" s="96">
        <f>IF(T295="","",VLOOKUP($E295&amp;$D$118&amp;$D$119,'CCG data'!$A:$AD,'CCG data'!AA$3,FALSE))</f>
        <v>3.4220499101313333</v>
      </c>
      <c r="K296" s="96">
        <f>IF(T295="","",VLOOKUP($E295&amp;$D$118&amp;$D$119,'CCG data'!$A:$AD,'CCG data'!AB$3,FALSE))</f>
        <v>7.0506581111597555</v>
      </c>
      <c r="L296" s="96">
        <f>IF(V295="","",VLOOKUP($E295&amp;$D$118&amp;$D$119,'CCG data'!$A:$AD,'CCG data'!AC$3,FALSE))</f>
        <v>14.326336477310441</v>
      </c>
      <c r="M296" s="96">
        <f>IF(V295="","",VLOOKUP($E295&amp;$D$118&amp;$D$119,'CCG data'!$A:$AD,'CCG data'!AD$3,FALSE))</f>
        <v>20.734424870672193</v>
      </c>
      <c r="N296" s="368"/>
      <c r="P296" s="152">
        <f>IF(P295="","",VLOOKUP($E295&amp;$D$118&amp;$D$119,'CCG data'!$A:$AD,'CCG data'!I$3,FALSE))</f>
        <v>0.252</v>
      </c>
      <c r="Q296" s="15">
        <f>IF(P295="","",VLOOKUP($E295&amp;$D$118&amp;$D$119,'CCG data'!$A:$AD,'CCG data'!J$3,FALSE))</f>
        <v>0.307</v>
      </c>
      <c r="R296" s="15">
        <f>IF(R295="","",VLOOKUP($E295&amp;$D$118&amp;$D$119,'CCG data'!$A:$AD,'CCG data'!K$3,FALSE))</f>
        <v>0.54600000000000004</v>
      </c>
      <c r="S296" s="15">
        <f>IF(R295="","",VLOOKUP($E295&amp;$D$118&amp;$D$119,'CCG data'!$A:$AD,'CCG data'!L$3,FALSE))</f>
        <v>0.60699999999999998</v>
      </c>
      <c r="T296" s="15">
        <f>IF(T295="","",VLOOKUP($E295&amp;$D$118&amp;$D$119,'CCG data'!$A:$AD,'CCG data'!M$3,FALSE))</f>
        <v>2.1999999999999999E-2</v>
      </c>
      <c r="U296" s="15">
        <f>IF(T295="","",VLOOKUP($E295&amp;$D$118&amp;$D$119,'CCG data'!$A:$AD,'CCG data'!N$3,FALSE))</f>
        <v>4.3999999999999997E-2</v>
      </c>
      <c r="V296" s="15">
        <f>IF(V295="","",VLOOKUP($E295&amp;$D$118&amp;$D$119,'CCG data'!$A:$AD,'CCG data'!O$3,FALSE))</f>
        <v>9.5000000000000001E-2</v>
      </c>
      <c r="W296" s="136">
        <f>IF(V295="","",VLOOKUP($E295&amp;$D$118&amp;$D$119,'CCG data'!$A:$AD,'CCG data'!P$3,FALSE))</f>
        <v>0.13400000000000001</v>
      </c>
      <c r="Y296" s="165" t="str">
        <f>IFERROR(VLOOKUP($E296&amp;$D$119, Outliers!$A$4:$P$214,2,FALSE),"0")</f>
        <v>0</v>
      </c>
      <c r="Z296" s="165" t="str">
        <f>IFERROR(VLOOKUP($E296&amp;$D$119, Outliers!$A$4:$P$214,3,FALSE),"0")</f>
        <v>0</v>
      </c>
      <c r="AA296" s="165" t="str">
        <f>IFERROR(VLOOKUP($E296&amp;$D$119, Outliers!$A$4:$P$214,4,FALSE),"0")</f>
        <v>0</v>
      </c>
      <c r="AB296" s="165" t="str">
        <f>IFERROR(VLOOKUP($E296&amp;$D$119, Outliers!$A$4:$P$214,5,FALSE),"0")</f>
        <v>0</v>
      </c>
      <c r="AD296" s="78"/>
      <c r="AE296" s="151"/>
      <c r="AF296" s="78"/>
      <c r="AG296" s="78"/>
    </row>
    <row r="297" spans="4:33" ht="15.75" x14ac:dyDescent="0.25">
      <c r="D297" s="319"/>
      <c r="E297" s="104" t="s">
        <v>206</v>
      </c>
      <c r="F297" s="394">
        <f>IF(OR(ISERROR(VLOOKUP($E297&amp;$D$118&amp;$D$119,'CCG data'!$A:$AD,'CCG data'!R$3,FALSE)),ISBLANK(VLOOKUP($E297&amp;$D$118&amp;$D$119,'CCG data'!$A:$AD,'CCG data'!R$3,FALSE))),"",VLOOKUP($E297&amp;$D$118&amp;$D$119,'CCG data'!$A:$AD,'CCG data'!R$3,FALSE))</f>
        <v>45.201060804040395</v>
      </c>
      <c r="G297" s="395"/>
      <c r="H297" s="395">
        <f>IF(OR(ISERROR(VLOOKUP($E297&amp;$D$118&amp;$D$119,'CCG data'!$A:$AD,'CCG data'!S$3,FALSE)),ISBLANK(VLOOKUP($E297&amp;$D$118&amp;$D$119,'CCG data'!$A:$AD,'CCG data'!S$3,FALSE))),"",VLOOKUP($E297&amp;$D$118&amp;$D$119,'CCG data'!$A:$AD,'CCG data'!S$3,FALSE))</f>
        <v>101.24273352412251</v>
      </c>
      <c r="I297" s="395"/>
      <c r="J297" s="395">
        <f>IF(OR(ISERROR(VLOOKUP($E297&amp;$D$118&amp;$D$119,'CCG data'!$A:$AD,'CCG data'!T$3,FALSE)),ISBLANK(VLOOKUP($E297&amp;$D$118&amp;$D$119,'CCG data'!$A:$AD,'CCG data'!T$3,FALSE))),"",VLOOKUP($E297&amp;$D$118&amp;$D$119,'CCG data'!$A:$AD,'CCG data'!T$3,FALSE))</f>
        <v>7.9212021128380625</v>
      </c>
      <c r="K297" s="395"/>
      <c r="L297" s="395">
        <f>IF(OR(ISERROR(VLOOKUP($E297&amp;$D$118&amp;$D$119,'CCG data'!$A:$AD,'CCG data'!U$3,FALSE)),ISBLANK(VLOOKUP($E297&amp;$D$118&amp;$D$119,'CCG data'!$A:$AD,'CCG data'!U$3,FALSE))),"",VLOOKUP($E297&amp;$D$118&amp;$D$119,'CCG data'!$A:$AD,'CCG data'!U$3,FALSE))</f>
        <v>6.5749935861018773</v>
      </c>
      <c r="M297" s="396"/>
      <c r="N297" s="367">
        <f>IF(OR(ISERROR(VLOOKUP($E297&amp;$D$118&amp;$D$119,'CCG data'!$A:$AD,'CCG data'!G$3,FALSE)),ISBLANK(VLOOKUP($E297&amp;$D$118&amp;$D$119,'CCG data'!$A:$AD,'CCG data'!G$3,FALSE))),"",VLOOKUP($E297&amp;$D$118&amp;$D$119,'CCG data'!$A:$AD,'CCG data'!G$3,FALSE))</f>
        <v>1045</v>
      </c>
      <c r="P297" s="404">
        <f>IF(OR(ISERROR(VLOOKUP($E297&amp;$D$118&amp;$D$119,'CCG data'!$A:$AD,'CCG data'!B$3,FALSE)),ISBLANK(VLOOKUP($E297&amp;$D$118&amp;$D$119,'CCG data'!$A:$AD,'CCG data'!B$3,FALSE))),"",VLOOKUP($E297&amp;$D$118&amp;$D$119,'CCG data'!$A:$AD,'CCG data'!B$3,FALSE))</f>
        <v>0.26985645933014352</v>
      </c>
      <c r="Q297" s="267"/>
      <c r="R297" s="267">
        <f>IF(OR(ISERROR(VLOOKUP($E297&amp;$D$118&amp;$D$119,'CCG data'!$A:$AD,'CCG data'!C$3,FALSE)),ISBLANK(VLOOKUP($E297&amp;$D$118&amp;$D$119,'CCG data'!$A:$AD,'CCG data'!C$3,FALSE))),"",VLOOKUP($E297&amp;$D$118&amp;$D$119,'CCG data'!$A:$AD,'CCG data'!C$3,FALSE))</f>
        <v>0.64019138755980864</v>
      </c>
      <c r="S297" s="267"/>
      <c r="T297" s="267">
        <f>IF(OR(ISERROR(VLOOKUP($E297&amp;$D$118&amp;$D$119,'CCG data'!$A:$AD,'CCG data'!D$3,FALSE)),ISBLANK(VLOOKUP($E297&amp;$D$118&amp;$D$119,'CCG data'!$A:$AD,'CCG data'!D$3,FALSE))),"",VLOOKUP($E297&amp;$D$118&amp;$D$119,'CCG data'!$A:$AD,'CCG data'!D$3,FALSE))</f>
        <v>4.8803827751196169E-2</v>
      </c>
      <c r="U297" s="267"/>
      <c r="V297" s="267">
        <f>IF(OR(ISERROR(VLOOKUP($E297&amp;$D$118&amp;$D$119,'CCG data'!$A:$AD,'CCG data'!E$3,FALSE)),ISBLANK(VLOOKUP($E297&amp;$D$118&amp;$D$119,'CCG data'!$A:$AD,'CCG data'!E$3,FALSE))),"",VLOOKUP($E297&amp;$D$118&amp;$D$119,'CCG data'!$A:$AD,'CCG data'!E$3,FALSE))</f>
        <v>4.1148325358851677E-2</v>
      </c>
      <c r="W297" s="405"/>
      <c r="Y297" s="165">
        <f>IFERROR(VLOOKUP($E297&amp;$D$119, Outliers!$A$4:$P$214,2,FALSE),"0")</f>
        <v>0</v>
      </c>
      <c r="Z297" s="165">
        <f>IFERROR(VLOOKUP($E297&amp;$D$119, Outliers!$A$4:$P$214,3,FALSE),"0")</f>
        <v>0</v>
      </c>
      <c r="AA297" s="165">
        <f>IFERROR(VLOOKUP($E297&amp;$D$119, Outliers!$A$4:$P$214,4,FALSE),"0")</f>
        <v>0</v>
      </c>
      <c r="AB297" s="165">
        <f>IFERROR(VLOOKUP($E297&amp;$D$119, Outliers!$A$4:$P$214,5,FALSE),"0")</f>
        <v>1</v>
      </c>
      <c r="AD297" s="78"/>
      <c r="AE297" s="151"/>
      <c r="AF297" s="78"/>
      <c r="AG297" s="78"/>
    </row>
    <row r="298" spans="4:33" ht="15.75" x14ac:dyDescent="0.25">
      <c r="D298" s="319"/>
      <c r="E298" s="103" t="s">
        <v>27</v>
      </c>
      <c r="F298" s="95">
        <f>IF(P297="","",VLOOKUP($E297&amp;$D$118&amp;$D$119,'CCG data'!$A:$AD,'CCG data'!W$3,FALSE))</f>
        <v>39.92536016318936</v>
      </c>
      <c r="G298" s="96">
        <f>IF(P297="","",VLOOKUP($E297&amp;$D$118&amp;$D$119,'CCG data'!$A:$AD,'CCG data'!X$3,FALSE))</f>
        <v>50.47676144489143</v>
      </c>
      <c r="H298" s="96">
        <f>IF(R297="","",VLOOKUP($E297&amp;$D$118&amp;$D$119,'CCG data'!$A:$AD,'CCG data'!Y$3,FALSE))</f>
        <v>93.570763894860391</v>
      </c>
      <c r="I298" s="96">
        <f>IF(R297="","",VLOOKUP($E297&amp;$D$118&amp;$D$119,'CCG data'!$A:$AD,'CCG data'!Z$3,FALSE))</f>
        <v>108.91470315338464</v>
      </c>
      <c r="J298" s="96">
        <f>IF(T297="","",VLOOKUP($E297&amp;$D$118&amp;$D$119,'CCG data'!$A:$AD,'CCG data'!AA$3,FALSE))</f>
        <v>5.7471894070451874</v>
      </c>
      <c r="K298" s="96">
        <f>IF(T297="","",VLOOKUP($E297&amp;$D$118&amp;$D$119,'CCG data'!$A:$AD,'CCG data'!AB$3,FALSE))</f>
        <v>10.095214818630938</v>
      </c>
      <c r="L298" s="96">
        <f>IF(V297="","",VLOOKUP($E297&amp;$D$118&amp;$D$119,'CCG data'!$A:$AD,'CCG data'!AC$3,FALSE))</f>
        <v>4.6097464273217774</v>
      </c>
      <c r="M298" s="96">
        <f>IF(V297="","",VLOOKUP($E297&amp;$D$118&amp;$D$119,'CCG data'!$A:$AD,'CCG data'!AD$3,FALSE))</f>
        <v>8.5402407448819773</v>
      </c>
      <c r="N298" s="368"/>
      <c r="P298" s="152">
        <f>IF(P297="","",VLOOKUP($E297&amp;$D$118&amp;$D$119,'CCG data'!$A:$AD,'CCG data'!I$3,FALSE))</f>
        <v>0.24399999999999999</v>
      </c>
      <c r="Q298" s="15">
        <f>IF(P297="","",VLOOKUP($E297&amp;$D$118&amp;$D$119,'CCG data'!$A:$AD,'CCG data'!J$3,FALSE))</f>
        <v>0.29799999999999999</v>
      </c>
      <c r="R298" s="15">
        <f>IF(R297="","",VLOOKUP($E297&amp;$D$118&amp;$D$119,'CCG data'!$A:$AD,'CCG data'!K$3,FALSE))</f>
        <v>0.61099999999999999</v>
      </c>
      <c r="S298" s="15">
        <f>IF(R297="","",VLOOKUP($E297&amp;$D$118&amp;$D$119,'CCG data'!$A:$AD,'CCG data'!L$3,FALSE))</f>
        <v>0.66900000000000004</v>
      </c>
      <c r="T298" s="15">
        <f>IF(T297="","",VLOOKUP($E297&amp;$D$118&amp;$D$119,'CCG data'!$A:$AD,'CCG data'!M$3,FALSE))</f>
        <v>3.6999999999999998E-2</v>
      </c>
      <c r="U298" s="15">
        <f>IF(T297="","",VLOOKUP($E297&amp;$D$118&amp;$D$119,'CCG data'!$A:$AD,'CCG data'!N$3,FALSE))</f>
        <v>6.4000000000000001E-2</v>
      </c>
      <c r="V298" s="15">
        <f>IF(V297="","",VLOOKUP($E297&amp;$D$118&amp;$D$119,'CCG data'!$A:$AD,'CCG data'!O$3,FALSE))</f>
        <v>3.1E-2</v>
      </c>
      <c r="W298" s="136">
        <f>IF(V297="","",VLOOKUP($E297&amp;$D$118&amp;$D$119,'CCG data'!$A:$AD,'CCG data'!P$3,FALSE))</f>
        <v>5.5E-2</v>
      </c>
      <c r="Y298" s="165" t="str">
        <f>IFERROR(VLOOKUP($E298&amp;$D$119, Outliers!$A$4:$P$214,2,FALSE),"0")</f>
        <v>0</v>
      </c>
      <c r="Z298" s="165" t="str">
        <f>IFERROR(VLOOKUP($E298&amp;$D$119, Outliers!$A$4:$P$214,3,FALSE),"0")</f>
        <v>0</v>
      </c>
      <c r="AA298" s="165" t="str">
        <f>IFERROR(VLOOKUP($E298&amp;$D$119, Outliers!$A$4:$P$214,4,FALSE),"0")</f>
        <v>0</v>
      </c>
      <c r="AB298" s="165" t="str">
        <f>IFERROR(VLOOKUP($E298&amp;$D$119, Outliers!$A$4:$P$214,5,FALSE),"0")</f>
        <v>0</v>
      </c>
      <c r="AD298" s="78"/>
      <c r="AE298" s="151"/>
      <c r="AF298" s="78"/>
      <c r="AG298" s="78"/>
    </row>
    <row r="299" spans="4:33" ht="15.75" x14ac:dyDescent="0.25">
      <c r="D299" s="319"/>
      <c r="E299" s="104" t="s">
        <v>207</v>
      </c>
      <c r="F299" s="394">
        <f>IF(OR(ISERROR(VLOOKUP($E299&amp;$D$118&amp;$D$119,'CCG data'!$A:$AD,'CCG data'!R$3,FALSE)),ISBLANK(VLOOKUP($E299&amp;$D$118&amp;$D$119,'CCG data'!$A:$AD,'CCG data'!R$3,FALSE))),"",VLOOKUP($E299&amp;$D$118&amp;$D$119,'CCG data'!$A:$AD,'CCG data'!R$3,FALSE))</f>
        <v>42.591245230126837</v>
      </c>
      <c r="G299" s="395"/>
      <c r="H299" s="395">
        <f>IF(OR(ISERROR(VLOOKUP($E299&amp;$D$118&amp;$D$119,'CCG data'!$A:$AD,'CCG data'!S$3,FALSE)),ISBLANK(VLOOKUP($E299&amp;$D$118&amp;$D$119,'CCG data'!$A:$AD,'CCG data'!S$3,FALSE))),"",VLOOKUP($E299&amp;$D$118&amp;$D$119,'CCG data'!$A:$AD,'CCG data'!S$3,FALSE))</f>
        <v>96.218952599731495</v>
      </c>
      <c r="I299" s="395"/>
      <c r="J299" s="395">
        <f>IF(OR(ISERROR(VLOOKUP($E299&amp;$D$118&amp;$D$119,'CCG data'!$A:$AD,'CCG data'!T$3,FALSE)),ISBLANK(VLOOKUP($E299&amp;$D$118&amp;$D$119,'CCG data'!$A:$AD,'CCG data'!T$3,FALSE))),"",VLOOKUP($E299&amp;$D$118&amp;$D$119,'CCG data'!$A:$AD,'CCG data'!T$3,FALSE))</f>
        <v>8.5802906584944729</v>
      </c>
      <c r="K299" s="395"/>
      <c r="L299" s="395">
        <f>IF(OR(ISERROR(VLOOKUP($E299&amp;$D$118&amp;$D$119,'CCG data'!$A:$AD,'CCG data'!U$3,FALSE)),ISBLANK(VLOOKUP($E299&amp;$D$118&amp;$D$119,'CCG data'!$A:$AD,'CCG data'!U$3,FALSE))),"",VLOOKUP($E299&amp;$D$118&amp;$D$119,'CCG data'!$A:$AD,'CCG data'!U$3,FALSE))</f>
        <v>10.550583058197624</v>
      </c>
      <c r="M299" s="396"/>
      <c r="N299" s="367">
        <f>IF(OR(ISERROR(VLOOKUP($E299&amp;$D$118&amp;$D$119,'CCG data'!$A:$AD,'CCG data'!G$3,FALSE)),ISBLANK(VLOOKUP($E299&amp;$D$118&amp;$D$119,'CCG data'!$A:$AD,'CCG data'!G$3,FALSE))),"",VLOOKUP($E299&amp;$D$118&amp;$D$119,'CCG data'!$A:$AD,'CCG data'!G$3,FALSE))</f>
        <v>1329</v>
      </c>
      <c r="P299" s="404">
        <f>IF(OR(ISERROR(VLOOKUP($E299&amp;$D$118&amp;$D$119,'CCG data'!$A:$AD,'CCG data'!B$3,FALSE)),ISBLANK(VLOOKUP($E299&amp;$D$118&amp;$D$119,'CCG data'!$A:$AD,'CCG data'!B$3,FALSE))),"",VLOOKUP($E299&amp;$D$118&amp;$D$119,'CCG data'!$A:$AD,'CCG data'!B$3,FALSE))</f>
        <v>0.23401053423626786</v>
      </c>
      <c r="Q299" s="267"/>
      <c r="R299" s="267">
        <f>IF(OR(ISERROR(VLOOKUP($E299&amp;$D$118&amp;$D$119,'CCG data'!$A:$AD,'CCG data'!C$3,FALSE)),ISBLANK(VLOOKUP($E299&amp;$D$118&amp;$D$119,'CCG data'!$A:$AD,'CCG data'!C$3,FALSE))),"",VLOOKUP($E299&amp;$D$118&amp;$D$119,'CCG data'!$A:$AD,'CCG data'!C$3,FALSE))</f>
        <v>0.64484574868322042</v>
      </c>
      <c r="S299" s="267"/>
      <c r="T299" s="267">
        <f>IF(OR(ISERROR(VLOOKUP($E299&amp;$D$118&amp;$D$119,'CCG data'!$A:$AD,'CCG data'!D$3,FALSE)),ISBLANK(VLOOKUP($E299&amp;$D$118&amp;$D$119,'CCG data'!$A:$AD,'CCG data'!D$3,FALSE))),"",VLOOKUP($E299&amp;$D$118&amp;$D$119,'CCG data'!$A:$AD,'CCG data'!D$3,FALSE))</f>
        <v>4.6651617757712566E-2</v>
      </c>
      <c r="U299" s="267"/>
      <c r="V299" s="267">
        <f>IF(OR(ISERROR(VLOOKUP($E299&amp;$D$118&amp;$D$119,'CCG data'!$A:$AD,'CCG data'!E$3,FALSE)),ISBLANK(VLOOKUP($E299&amp;$D$118&amp;$D$119,'CCG data'!$A:$AD,'CCG data'!E$3,FALSE))),"",VLOOKUP($E299&amp;$D$118&amp;$D$119,'CCG data'!$A:$AD,'CCG data'!E$3,FALSE))</f>
        <v>7.4492099322799099E-2</v>
      </c>
      <c r="W299" s="405"/>
      <c r="Y299" s="165">
        <f>IFERROR(VLOOKUP($E299&amp;$D$119, Outliers!$A$4:$P$214,2,FALSE),"0")</f>
        <v>0</v>
      </c>
      <c r="Z299" s="165">
        <f>IFERROR(VLOOKUP($E299&amp;$D$119, Outliers!$A$4:$P$214,3,FALSE),"0")</f>
        <v>0</v>
      </c>
      <c r="AA299" s="165">
        <f>IFERROR(VLOOKUP($E299&amp;$D$119, Outliers!$A$4:$P$214,4,FALSE),"0")</f>
        <v>0</v>
      </c>
      <c r="AB299" s="165">
        <f>IFERROR(VLOOKUP($E299&amp;$D$119, Outliers!$A$4:$P$214,5,FALSE),"0")</f>
        <v>0</v>
      </c>
      <c r="AD299" s="78"/>
      <c r="AE299" s="151"/>
      <c r="AF299" s="78"/>
      <c r="AG299" s="78"/>
    </row>
    <row r="300" spans="4:33" ht="15.75" x14ac:dyDescent="0.25">
      <c r="D300" s="319"/>
      <c r="E300" s="103" t="s">
        <v>27</v>
      </c>
      <c r="F300" s="95">
        <f>IF(P299="","",VLOOKUP($E299&amp;$D$118&amp;$D$119,'CCG data'!$A:$AD,'CCG data'!W$3,FALSE))</f>
        <v>37.857594457745599</v>
      </c>
      <c r="G300" s="96">
        <f>IF(P299="","",VLOOKUP($E299&amp;$D$118&amp;$D$119,'CCG data'!$A:$AD,'CCG data'!X$3,FALSE))</f>
        <v>47.324896002508076</v>
      </c>
      <c r="H300" s="96">
        <f>IF(R299="","",VLOOKUP($E299&amp;$D$118&amp;$D$119,'CCG data'!$A:$AD,'CCG data'!Y$3,FALSE))</f>
        <v>89.776870052876944</v>
      </c>
      <c r="I300" s="96">
        <f>IF(R299="","",VLOOKUP($E299&amp;$D$118&amp;$D$119,'CCG data'!$A:$AD,'CCG data'!Z$3,FALSE))</f>
        <v>102.66103514658604</v>
      </c>
      <c r="J300" s="96">
        <f>IF(T299="","",VLOOKUP($E299&amp;$D$118&amp;$D$119,'CCG data'!$A:$AD,'CCG data'!AA$3,FALSE))</f>
        <v>6.4444825719728742</v>
      </c>
      <c r="K300" s="96">
        <f>IF(T299="","",VLOOKUP($E299&amp;$D$118&amp;$D$119,'CCG data'!$A:$AD,'CCG data'!AB$3,FALSE))</f>
        <v>10.716098745016073</v>
      </c>
      <c r="L300" s="96">
        <f>IF(V299="","",VLOOKUP($E299&amp;$D$118&amp;$D$119,'CCG data'!$A:$AD,'CCG data'!AC$3,FALSE))</f>
        <v>8.4722510086793523</v>
      </c>
      <c r="M300" s="96">
        <f>IF(V299="","",VLOOKUP($E299&amp;$D$118&amp;$D$119,'CCG data'!$A:$AD,'CCG data'!AD$3,FALSE))</f>
        <v>12.628915107715896</v>
      </c>
      <c r="N300" s="368"/>
      <c r="P300" s="152">
        <f>IF(P299="","",VLOOKUP($E299&amp;$D$118&amp;$D$119,'CCG data'!$A:$AD,'CCG data'!I$3,FALSE))</f>
        <v>0.21199999999999999</v>
      </c>
      <c r="Q300" s="15">
        <f>IF(P299="","",VLOOKUP($E299&amp;$D$118&amp;$D$119,'CCG data'!$A:$AD,'CCG data'!J$3,FALSE))</f>
        <v>0.25800000000000001</v>
      </c>
      <c r="R300" s="15">
        <f>IF(R299="","",VLOOKUP($E299&amp;$D$118&amp;$D$119,'CCG data'!$A:$AD,'CCG data'!K$3,FALSE))</f>
        <v>0.61899999999999999</v>
      </c>
      <c r="S300" s="15">
        <f>IF(R299="","",VLOOKUP($E299&amp;$D$118&amp;$D$119,'CCG data'!$A:$AD,'CCG data'!L$3,FALSE))</f>
        <v>0.67</v>
      </c>
      <c r="T300" s="15">
        <f>IF(T299="","",VLOOKUP($E299&amp;$D$118&amp;$D$119,'CCG data'!$A:$AD,'CCG data'!M$3,FALSE))</f>
        <v>3.6999999999999998E-2</v>
      </c>
      <c r="U300" s="15">
        <f>IF(T299="","",VLOOKUP($E299&amp;$D$118&amp;$D$119,'CCG data'!$A:$AD,'CCG data'!N$3,FALSE))</f>
        <v>5.8999999999999997E-2</v>
      </c>
      <c r="V300" s="15">
        <f>IF(V299="","",VLOOKUP($E299&amp;$D$118&amp;$D$119,'CCG data'!$A:$AD,'CCG data'!O$3,FALSE))</f>
        <v>6.2E-2</v>
      </c>
      <c r="W300" s="136">
        <f>IF(V299="","",VLOOKUP($E299&amp;$D$118&amp;$D$119,'CCG data'!$A:$AD,'CCG data'!P$3,FALSE))</f>
        <v>0.09</v>
      </c>
      <c r="Y300" s="165" t="str">
        <f>IFERROR(VLOOKUP($E300&amp;$D$119, Outliers!$A$4:$P$214,2,FALSE),"0")</f>
        <v>0</v>
      </c>
      <c r="Z300" s="165" t="str">
        <f>IFERROR(VLOOKUP($E300&amp;$D$119, Outliers!$A$4:$P$214,3,FALSE),"0")</f>
        <v>0</v>
      </c>
      <c r="AA300" s="165" t="str">
        <f>IFERROR(VLOOKUP($E300&amp;$D$119, Outliers!$A$4:$P$214,4,FALSE),"0")</f>
        <v>0</v>
      </c>
      <c r="AB300" s="165" t="str">
        <f>IFERROR(VLOOKUP($E300&amp;$D$119, Outliers!$A$4:$P$214,5,FALSE),"0")</f>
        <v>0</v>
      </c>
      <c r="AD300" s="78"/>
      <c r="AE300" s="151"/>
      <c r="AF300" s="78"/>
      <c r="AG300" s="78"/>
    </row>
    <row r="301" spans="4:33" ht="15.75" x14ac:dyDescent="0.25">
      <c r="D301" s="319"/>
      <c r="E301" s="104" t="s">
        <v>208</v>
      </c>
      <c r="F301" s="394">
        <f>IF(OR(ISERROR(VLOOKUP($E301&amp;$D$118&amp;$D$119,'CCG data'!$A:$AD,'CCG data'!R$3,FALSE)),ISBLANK(VLOOKUP($E301&amp;$D$118&amp;$D$119,'CCG data'!$A:$AD,'CCG data'!R$3,FALSE))),"",VLOOKUP($E301&amp;$D$118&amp;$D$119,'CCG data'!$A:$AD,'CCG data'!R$3,FALSE))</f>
        <v>50.479184910084655</v>
      </c>
      <c r="G301" s="395"/>
      <c r="H301" s="395">
        <f>IF(OR(ISERROR(VLOOKUP($E301&amp;$D$118&amp;$D$119,'CCG data'!$A:$AD,'CCG data'!S$3,FALSE)),ISBLANK(VLOOKUP($E301&amp;$D$118&amp;$D$119,'CCG data'!$A:$AD,'CCG data'!S$3,FALSE))),"",VLOOKUP($E301&amp;$D$118&amp;$D$119,'CCG data'!$A:$AD,'CCG data'!S$3,FALSE))</f>
        <v>97.873173641083667</v>
      </c>
      <c r="I301" s="395"/>
      <c r="J301" s="395">
        <f>IF(OR(ISERROR(VLOOKUP($E301&amp;$D$118&amp;$D$119,'CCG data'!$A:$AD,'CCG data'!T$3,FALSE)),ISBLANK(VLOOKUP($E301&amp;$D$118&amp;$D$119,'CCG data'!$A:$AD,'CCG data'!T$3,FALSE))),"",VLOOKUP($E301&amp;$D$118&amp;$D$119,'CCG data'!$A:$AD,'CCG data'!T$3,FALSE))</f>
        <v>6.0312970963703432</v>
      </c>
      <c r="K301" s="395"/>
      <c r="L301" s="395">
        <f>IF(OR(ISERROR(VLOOKUP($E301&amp;$D$118&amp;$D$119,'CCG data'!$A:$AD,'CCG data'!U$3,FALSE)),ISBLANK(VLOOKUP($E301&amp;$D$118&amp;$D$119,'CCG data'!$A:$AD,'CCG data'!U$3,FALSE))),"",VLOOKUP($E301&amp;$D$118&amp;$D$119,'CCG data'!$A:$AD,'CCG data'!U$3,FALSE))</f>
        <v>11.596341642776954</v>
      </c>
      <c r="M301" s="396"/>
      <c r="N301" s="367">
        <f>IF(OR(ISERROR(VLOOKUP($E301&amp;$D$118&amp;$D$119,'CCG data'!$A:$AD,'CCG data'!G$3,FALSE)),ISBLANK(VLOOKUP($E301&amp;$D$118&amp;$D$119,'CCG data'!$A:$AD,'CCG data'!G$3,FALSE))),"",VLOOKUP($E301&amp;$D$118&amp;$D$119,'CCG data'!$A:$AD,'CCG data'!G$3,FALSE))</f>
        <v>1528</v>
      </c>
      <c r="P301" s="404">
        <f>IF(OR(ISERROR(VLOOKUP($E301&amp;$D$118&amp;$D$119,'CCG data'!$A:$AD,'CCG data'!B$3,FALSE)),ISBLANK(VLOOKUP($E301&amp;$D$118&amp;$D$119,'CCG data'!$A:$AD,'CCG data'!B$3,FALSE))),"",VLOOKUP($E301&amp;$D$118&amp;$D$119,'CCG data'!$A:$AD,'CCG data'!B$3,FALSE))</f>
        <v>0.28534031413612565</v>
      </c>
      <c r="Q301" s="267"/>
      <c r="R301" s="267">
        <f>IF(OR(ISERROR(VLOOKUP($E301&amp;$D$118&amp;$D$119,'CCG data'!$A:$AD,'CCG data'!C$3,FALSE)),ISBLANK(VLOOKUP($E301&amp;$D$118&amp;$D$119,'CCG data'!$A:$AD,'CCG data'!C$3,FALSE))),"",VLOOKUP($E301&amp;$D$118&amp;$D$119,'CCG data'!$A:$AD,'CCG data'!C$3,FALSE))</f>
        <v>0.60209424083769636</v>
      </c>
      <c r="S301" s="267"/>
      <c r="T301" s="267">
        <f>IF(OR(ISERROR(VLOOKUP($E301&amp;$D$118&amp;$D$119,'CCG data'!$A:$AD,'CCG data'!D$3,FALSE)),ISBLANK(VLOOKUP($E301&amp;$D$118&amp;$D$119,'CCG data'!$A:$AD,'CCG data'!D$3,FALSE))),"",VLOOKUP($E301&amp;$D$118&amp;$D$119,'CCG data'!$A:$AD,'CCG data'!D$3,FALSE))</f>
        <v>4.253926701570681E-2</v>
      </c>
      <c r="U301" s="267"/>
      <c r="V301" s="267">
        <f>IF(OR(ISERROR(VLOOKUP($E301&amp;$D$118&amp;$D$119,'CCG data'!$A:$AD,'CCG data'!E$3,FALSE)),ISBLANK(VLOOKUP($E301&amp;$D$118&amp;$D$119,'CCG data'!$A:$AD,'CCG data'!E$3,FALSE))),"",VLOOKUP($E301&amp;$D$118&amp;$D$119,'CCG data'!$A:$AD,'CCG data'!E$3,FALSE))</f>
        <v>7.0026178010471202E-2</v>
      </c>
      <c r="W301" s="405"/>
      <c r="Y301" s="165">
        <f>IFERROR(VLOOKUP($E301&amp;$D$119, Outliers!$A$4:$P$214,2,FALSE),"0")</f>
        <v>0</v>
      </c>
      <c r="Z301" s="165">
        <f>IFERROR(VLOOKUP($E301&amp;$D$119, Outliers!$A$4:$P$214,3,FALSE),"0")</f>
        <v>0</v>
      </c>
      <c r="AA301" s="165">
        <f>IFERROR(VLOOKUP($E301&amp;$D$119, Outliers!$A$4:$P$214,4,FALSE),"0")</f>
        <v>0</v>
      </c>
      <c r="AB301" s="165">
        <f>IFERROR(VLOOKUP($E301&amp;$D$119, Outliers!$A$4:$P$214,5,FALSE),"0")</f>
        <v>0</v>
      </c>
      <c r="AD301" s="78"/>
      <c r="AE301" s="151"/>
      <c r="AF301" s="78"/>
      <c r="AG301" s="78"/>
    </row>
    <row r="302" spans="4:33" ht="15.75" x14ac:dyDescent="0.25">
      <c r="D302" s="319"/>
      <c r="E302" s="103" t="s">
        <v>27</v>
      </c>
      <c r="F302" s="95">
        <f>IF(P301="","",VLOOKUP($E301&amp;$D$118&amp;$D$119,'CCG data'!$A:$AD,'CCG data'!W$3,FALSE))</f>
        <v>45.740856474069695</v>
      </c>
      <c r="G302" s="96">
        <f>IF(P301="","",VLOOKUP($E301&amp;$D$118&amp;$D$119,'CCG data'!$A:$AD,'CCG data'!X$3,FALSE))</f>
        <v>55.217513346099615</v>
      </c>
      <c r="H302" s="96">
        <f>IF(R301="","",VLOOKUP($E301&amp;$D$118&amp;$D$119,'CCG data'!$A:$AD,'CCG data'!Y$3,FALSE))</f>
        <v>91.548679003399499</v>
      </c>
      <c r="I302" s="96">
        <f>IF(R301="","",VLOOKUP($E301&amp;$D$118&amp;$D$119,'CCG data'!$A:$AD,'CCG data'!Z$3,FALSE))</f>
        <v>104.19766827876784</v>
      </c>
      <c r="J302" s="96">
        <f>IF(T301="","",VLOOKUP($E301&amp;$D$118&amp;$D$119,'CCG data'!$A:$AD,'CCG data'!AA$3,FALSE))</f>
        <v>4.5650400405995031</v>
      </c>
      <c r="K302" s="96">
        <f>IF(T301="","",VLOOKUP($E301&amp;$D$118&amp;$D$119,'CCG data'!$A:$AD,'CCG data'!AB$3,FALSE))</f>
        <v>7.4975541521411833</v>
      </c>
      <c r="L302" s="96">
        <f>IF(V301="","",VLOOKUP($E301&amp;$D$118&amp;$D$119,'CCG data'!$A:$AD,'CCG data'!AC$3,FALSE))</f>
        <v>9.3990627480965596</v>
      </c>
      <c r="M302" s="96">
        <f>IF(V301="","",VLOOKUP($E301&amp;$D$118&amp;$D$119,'CCG data'!$A:$AD,'CCG data'!AD$3,FALSE))</f>
        <v>13.793620537457349</v>
      </c>
      <c r="N302" s="368"/>
      <c r="P302" s="152">
        <f>IF(P301="","",VLOOKUP($E301&amp;$D$118&amp;$D$119,'CCG data'!$A:$AD,'CCG data'!I$3,FALSE))</f>
        <v>0.26300000000000001</v>
      </c>
      <c r="Q302" s="15">
        <f>IF(P301="","",VLOOKUP($E301&amp;$D$118&amp;$D$119,'CCG data'!$A:$AD,'CCG data'!J$3,FALSE))</f>
        <v>0.308</v>
      </c>
      <c r="R302" s="15">
        <f>IF(R301="","",VLOOKUP($E301&amp;$D$118&amp;$D$119,'CCG data'!$A:$AD,'CCG data'!K$3,FALSE))</f>
        <v>0.57699999999999996</v>
      </c>
      <c r="S302" s="15">
        <f>IF(R301="","",VLOOKUP($E301&amp;$D$118&amp;$D$119,'CCG data'!$A:$AD,'CCG data'!L$3,FALSE))</f>
        <v>0.626</v>
      </c>
      <c r="T302" s="15">
        <f>IF(T301="","",VLOOKUP($E301&amp;$D$118&amp;$D$119,'CCG data'!$A:$AD,'CCG data'!M$3,FALSE))</f>
        <v>3.4000000000000002E-2</v>
      </c>
      <c r="U302" s="15">
        <f>IF(T301="","",VLOOKUP($E301&amp;$D$118&amp;$D$119,'CCG data'!$A:$AD,'CCG data'!N$3,FALSE))</f>
        <v>5.3999999999999999E-2</v>
      </c>
      <c r="V302" s="15">
        <f>IF(V301="","",VLOOKUP($E301&amp;$D$118&amp;$D$119,'CCG data'!$A:$AD,'CCG data'!O$3,FALSE))</f>
        <v>5.8000000000000003E-2</v>
      </c>
      <c r="W302" s="136">
        <f>IF(V301="","",VLOOKUP($E301&amp;$D$118&amp;$D$119,'CCG data'!$A:$AD,'CCG data'!P$3,FALSE))</f>
        <v>8.4000000000000005E-2</v>
      </c>
      <c r="Y302" s="165" t="str">
        <f>IFERROR(VLOOKUP($E302&amp;$D$119, Outliers!$A$4:$P$214,2,FALSE),"0")</f>
        <v>0</v>
      </c>
      <c r="Z302" s="165" t="str">
        <f>IFERROR(VLOOKUP($E302&amp;$D$119, Outliers!$A$4:$P$214,3,FALSE),"0")</f>
        <v>0</v>
      </c>
      <c r="AA302" s="165" t="str">
        <f>IFERROR(VLOOKUP($E302&amp;$D$119, Outliers!$A$4:$P$214,4,FALSE),"0")</f>
        <v>0</v>
      </c>
      <c r="AB302" s="165" t="str">
        <f>IFERROR(VLOOKUP($E302&amp;$D$119, Outliers!$A$4:$P$214,5,FALSE),"0")</f>
        <v>0</v>
      </c>
      <c r="AD302" s="78"/>
      <c r="AE302" s="151"/>
      <c r="AF302" s="78"/>
      <c r="AG302" s="78"/>
    </row>
    <row r="303" spans="4:33" ht="15.75" x14ac:dyDescent="0.25">
      <c r="D303" s="319"/>
      <c r="E303" s="104" t="s">
        <v>415</v>
      </c>
      <c r="F303" s="394">
        <f>IF(OR(ISERROR(VLOOKUP($E303&amp;$D$118&amp;$D$119,'CCG data'!$A:$AD,'CCG data'!R$3,FALSE)),ISBLANK(VLOOKUP($E303&amp;$D$118&amp;$D$119,'CCG data'!$A:$AD,'CCG data'!R$3,FALSE))),"",VLOOKUP($E303&amp;$D$118&amp;$D$119,'CCG data'!$A:$AD,'CCG data'!R$3,FALSE))</f>
        <v>52.743035253457123</v>
      </c>
      <c r="G303" s="395"/>
      <c r="H303" s="395">
        <f>IF(OR(ISERROR(VLOOKUP($E303&amp;$D$118&amp;$D$119,'CCG data'!$A:$AD,'CCG data'!S$3,FALSE)),ISBLANK(VLOOKUP($E303&amp;$D$118&amp;$D$119,'CCG data'!$A:$AD,'CCG data'!S$3,FALSE))),"",VLOOKUP($E303&amp;$D$118&amp;$D$119,'CCG data'!$A:$AD,'CCG data'!S$3,FALSE))</f>
        <v>93.967243819325802</v>
      </c>
      <c r="I303" s="395"/>
      <c r="J303" s="395">
        <f>IF(OR(ISERROR(VLOOKUP($E303&amp;$D$118&amp;$D$119,'CCG data'!$A:$AD,'CCG data'!T$3,FALSE)),ISBLANK(VLOOKUP($E303&amp;$D$118&amp;$D$119,'CCG data'!$A:$AD,'CCG data'!T$3,FALSE))),"",VLOOKUP($E303&amp;$D$118&amp;$D$119,'CCG data'!$A:$AD,'CCG data'!T$3,FALSE))</f>
        <v>6.7015429718497845</v>
      </c>
      <c r="K303" s="395"/>
      <c r="L303" s="395">
        <f>IF(OR(ISERROR(VLOOKUP($E303&amp;$D$118&amp;$D$119,'CCG data'!$A:$AD,'CCG data'!U$3,FALSE)),ISBLANK(VLOOKUP($E303&amp;$D$118&amp;$D$119,'CCG data'!$A:$AD,'CCG data'!U$3,FALSE))),"",VLOOKUP($E303&amp;$D$118&amp;$D$119,'CCG data'!$A:$AD,'CCG data'!U$3,FALSE))</f>
        <v>6.9930121364730624</v>
      </c>
      <c r="M303" s="396"/>
      <c r="N303" s="367">
        <f>IF(OR(ISERROR(VLOOKUP($E303&amp;$D$118&amp;$D$119,'CCG data'!$A:$AD,'CCG data'!G$3,FALSE)),ISBLANK(VLOOKUP($E303&amp;$D$118&amp;$D$119,'CCG data'!$A:$AD,'CCG data'!G$3,FALSE))),"",VLOOKUP($E303&amp;$D$118&amp;$D$119,'CCG data'!$A:$AD,'CCG data'!G$3,FALSE))</f>
        <v>1428</v>
      </c>
      <c r="P303" s="404">
        <f>IF(OR(ISERROR(VLOOKUP($E303&amp;$D$118&amp;$D$119,'CCG data'!$A:$AD,'CCG data'!B$3,FALSE)),ISBLANK(VLOOKUP($E303&amp;$D$118&amp;$D$119,'CCG data'!$A:$AD,'CCG data'!B$3,FALSE))),"",VLOOKUP($E303&amp;$D$118&amp;$D$119,'CCG data'!$A:$AD,'CCG data'!B$3,FALSE))</f>
        <v>0.31092436974789917</v>
      </c>
      <c r="Q303" s="267"/>
      <c r="R303" s="267">
        <f>IF(OR(ISERROR(VLOOKUP($E303&amp;$D$118&amp;$D$119,'CCG data'!$A:$AD,'CCG data'!C$3,FALSE)),ISBLANK(VLOOKUP($E303&amp;$D$118&amp;$D$119,'CCG data'!$A:$AD,'CCG data'!C$3,FALSE))),"",VLOOKUP($E303&amp;$D$118&amp;$D$119,'CCG data'!$A:$AD,'CCG data'!C$3,FALSE))</f>
        <v>0.60224089635854339</v>
      </c>
      <c r="S303" s="267"/>
      <c r="T303" s="267">
        <f>IF(OR(ISERROR(VLOOKUP($E303&amp;$D$118&amp;$D$119,'CCG data'!$A:$AD,'CCG data'!D$3,FALSE)),ISBLANK(VLOOKUP($E303&amp;$D$118&amp;$D$119,'CCG data'!$A:$AD,'CCG data'!D$3,FALSE))),"",VLOOKUP($E303&amp;$D$118&amp;$D$119,'CCG data'!$A:$AD,'CCG data'!D$3,FALSE))</f>
        <v>4.2717086834733894E-2</v>
      </c>
      <c r="U303" s="267"/>
      <c r="V303" s="267">
        <f>IF(OR(ISERROR(VLOOKUP($E303&amp;$D$118&amp;$D$119,'CCG data'!$A:$AD,'CCG data'!E$3,FALSE)),ISBLANK(VLOOKUP($E303&amp;$D$118&amp;$D$119,'CCG data'!$A:$AD,'CCG data'!E$3,FALSE))),"",VLOOKUP($E303&amp;$D$118&amp;$D$119,'CCG data'!$A:$AD,'CCG data'!E$3,FALSE))</f>
        <v>4.4117647058823532E-2</v>
      </c>
      <c r="W303" s="405"/>
      <c r="Y303" s="165">
        <f>IFERROR(VLOOKUP($E303&amp;$D$119, Outliers!$A$4:$P$214,2,FALSE),"0")</f>
        <v>0</v>
      </c>
      <c r="Z303" s="165">
        <f>IFERROR(VLOOKUP($E303&amp;$D$119, Outliers!$A$4:$P$214,3,FALSE),"0")</f>
        <v>0</v>
      </c>
      <c r="AA303" s="165">
        <f>IFERROR(VLOOKUP($E303&amp;$D$119, Outliers!$A$4:$P$214,4,FALSE),"0")</f>
        <v>0</v>
      </c>
      <c r="AB303" s="165">
        <f>IFERROR(VLOOKUP($E303&amp;$D$119, Outliers!$A$4:$P$214,5,FALSE),"0")</f>
        <v>1</v>
      </c>
      <c r="AD303" s="78"/>
      <c r="AE303" s="151"/>
      <c r="AF303" s="78"/>
      <c r="AG303" s="78"/>
    </row>
    <row r="304" spans="4:33" ht="15.75" x14ac:dyDescent="0.25">
      <c r="D304" s="319"/>
      <c r="E304" s="103" t="s">
        <v>27</v>
      </c>
      <c r="F304" s="95">
        <f>IF(P303="","",VLOOKUP($E303&amp;$D$118&amp;$D$119,'CCG data'!$A:$AD,'CCG data'!W$3,FALSE))</f>
        <v>47.8370108376118</v>
      </c>
      <c r="G304" s="96">
        <f>IF(P303="","",VLOOKUP($E303&amp;$D$118&amp;$D$119,'CCG data'!$A:$AD,'CCG data'!X$3,FALSE))</f>
        <v>57.649059669302446</v>
      </c>
      <c r="H304" s="96">
        <f>IF(R303="","",VLOOKUP($E303&amp;$D$118&amp;$D$119,'CCG data'!$A:$AD,'CCG data'!Y$3,FALSE))</f>
        <v>87.686901238044442</v>
      </c>
      <c r="I304" s="96">
        <f>IF(R303="","",VLOOKUP($E303&amp;$D$118&amp;$D$119,'CCG data'!$A:$AD,'CCG data'!Z$3,FALSE))</f>
        <v>100.24758640060716</v>
      </c>
      <c r="J304" s="96">
        <f>IF(T303="","",VLOOKUP($E303&amp;$D$118&amp;$D$119,'CCG data'!$A:$AD,'CCG data'!AA$3,FALSE))</f>
        <v>5.0197754522601121</v>
      </c>
      <c r="K304" s="96">
        <f>IF(T303="","",VLOOKUP($E303&amp;$D$118&amp;$D$119,'CCG data'!$A:$AD,'CCG data'!AB$3,FALSE))</f>
        <v>8.3833104914394578</v>
      </c>
      <c r="L304" s="96">
        <f>IF(V303="","",VLOOKUP($E303&amp;$D$118&amp;$D$119,'CCG data'!$A:$AD,'CCG data'!AC$3,FALSE))</f>
        <v>5.2661801738257372</v>
      </c>
      <c r="M304" s="96">
        <f>IF(V303="","",VLOOKUP($E303&amp;$D$118&amp;$D$119,'CCG data'!$A:$AD,'CCG data'!AD$3,FALSE))</f>
        <v>8.7198440991203867</v>
      </c>
      <c r="N304" s="368"/>
      <c r="P304" s="152">
        <f>IF(P303="","",VLOOKUP($E303&amp;$D$118&amp;$D$119,'CCG data'!$A:$AD,'CCG data'!I$3,FALSE))</f>
        <v>0.28699999999999998</v>
      </c>
      <c r="Q304" s="15">
        <f>IF(P303="","",VLOOKUP($E303&amp;$D$118&amp;$D$119,'CCG data'!$A:$AD,'CCG data'!J$3,FALSE))</f>
        <v>0.33500000000000002</v>
      </c>
      <c r="R304" s="15">
        <f>IF(R303="","",VLOOKUP($E303&amp;$D$118&amp;$D$119,'CCG data'!$A:$AD,'CCG data'!K$3,FALSE))</f>
        <v>0.57699999999999996</v>
      </c>
      <c r="S304" s="15">
        <f>IF(R303="","",VLOOKUP($E303&amp;$D$118&amp;$D$119,'CCG data'!$A:$AD,'CCG data'!L$3,FALSE))</f>
        <v>0.627</v>
      </c>
      <c r="T304" s="15">
        <f>IF(T303="","",VLOOKUP($E303&amp;$D$118&amp;$D$119,'CCG data'!$A:$AD,'CCG data'!M$3,FALSE))</f>
        <v>3.3000000000000002E-2</v>
      </c>
      <c r="U304" s="15">
        <f>IF(T303="","",VLOOKUP($E303&amp;$D$118&amp;$D$119,'CCG data'!$A:$AD,'CCG data'!N$3,FALSE))</f>
        <v>5.3999999999999999E-2</v>
      </c>
      <c r="V304" s="15">
        <f>IF(V303="","",VLOOKUP($E303&amp;$D$118&amp;$D$119,'CCG data'!$A:$AD,'CCG data'!O$3,FALSE))</f>
        <v>3.5000000000000003E-2</v>
      </c>
      <c r="W304" s="136">
        <f>IF(V303="","",VLOOKUP($E303&amp;$D$118&amp;$D$119,'CCG data'!$A:$AD,'CCG data'!P$3,FALSE))</f>
        <v>5.6000000000000001E-2</v>
      </c>
      <c r="Y304" s="165" t="str">
        <f>IFERROR(VLOOKUP($E304&amp;$D$119, Outliers!$A$4:$P$214,2,FALSE),"0")</f>
        <v>0</v>
      </c>
      <c r="Z304" s="165" t="str">
        <f>IFERROR(VLOOKUP($E304&amp;$D$119, Outliers!$A$4:$P$214,3,FALSE),"0")</f>
        <v>0</v>
      </c>
      <c r="AA304" s="165" t="str">
        <f>IFERROR(VLOOKUP($E304&amp;$D$119, Outliers!$A$4:$P$214,4,FALSE),"0")</f>
        <v>0</v>
      </c>
      <c r="AB304" s="165" t="str">
        <f>IFERROR(VLOOKUP($E304&amp;$D$119, Outliers!$A$4:$P$214,5,FALSE),"0")</f>
        <v>0</v>
      </c>
      <c r="AD304" s="78"/>
      <c r="AE304" s="151"/>
      <c r="AF304" s="78"/>
      <c r="AG304" s="78"/>
    </row>
    <row r="305" spans="4:33" ht="15.75" x14ac:dyDescent="0.25">
      <c r="D305" s="319"/>
      <c r="E305" s="104" t="s">
        <v>209</v>
      </c>
      <c r="F305" s="394">
        <f>IF(OR(ISERROR(VLOOKUP($E305&amp;$D$118&amp;$D$119,'CCG data'!$A:$AD,'CCG data'!R$3,FALSE)),ISBLANK(VLOOKUP($E305&amp;$D$118&amp;$D$119,'CCG data'!$A:$AD,'CCG data'!R$3,FALSE))),"",VLOOKUP($E305&amp;$D$118&amp;$D$119,'CCG data'!$A:$AD,'CCG data'!R$3,FALSE))</f>
        <v>54.923753144452213</v>
      </c>
      <c r="G305" s="395"/>
      <c r="H305" s="395">
        <f>IF(OR(ISERROR(VLOOKUP($E305&amp;$D$118&amp;$D$119,'CCG data'!$A:$AD,'CCG data'!S$3,FALSE)),ISBLANK(VLOOKUP($E305&amp;$D$118&amp;$D$119,'CCG data'!$A:$AD,'CCG data'!S$3,FALSE))),"",VLOOKUP($E305&amp;$D$118&amp;$D$119,'CCG data'!$A:$AD,'CCG data'!S$3,FALSE))</f>
        <v>103.64122113156689</v>
      </c>
      <c r="I305" s="395"/>
      <c r="J305" s="395">
        <f>IF(OR(ISERROR(VLOOKUP($E305&amp;$D$118&amp;$D$119,'CCG data'!$A:$AD,'CCG data'!T$3,FALSE)),ISBLANK(VLOOKUP($E305&amp;$D$118&amp;$D$119,'CCG data'!$A:$AD,'CCG data'!T$3,FALSE))),"",VLOOKUP($E305&amp;$D$118&amp;$D$119,'CCG data'!$A:$AD,'CCG data'!T$3,FALSE))</f>
        <v>7.4272204790062339</v>
      </c>
      <c r="K305" s="395"/>
      <c r="L305" s="395">
        <f>IF(OR(ISERROR(VLOOKUP($E305&amp;$D$118&amp;$D$119,'CCG data'!$A:$AD,'CCG data'!U$3,FALSE)),ISBLANK(VLOOKUP($E305&amp;$D$118&amp;$D$119,'CCG data'!$A:$AD,'CCG data'!U$3,FALSE))),"",VLOOKUP($E305&amp;$D$118&amp;$D$119,'CCG data'!$A:$AD,'CCG data'!U$3,FALSE))</f>
        <v>6.1064899004646422</v>
      </c>
      <c r="M305" s="396"/>
      <c r="N305" s="367">
        <f>IF(OR(ISERROR(VLOOKUP($E305&amp;$D$118&amp;$D$119,'CCG data'!$A:$AD,'CCG data'!G$3,FALSE)),ISBLANK(VLOOKUP($E305&amp;$D$118&amp;$D$119,'CCG data'!$A:$AD,'CCG data'!G$3,FALSE))),"",VLOOKUP($E305&amp;$D$118&amp;$D$119,'CCG data'!$A:$AD,'CCG data'!G$3,FALSE))</f>
        <v>1981</v>
      </c>
      <c r="P305" s="404">
        <f>IF(OR(ISERROR(VLOOKUP($E305&amp;$D$118&amp;$D$119,'CCG data'!$A:$AD,'CCG data'!B$3,FALSE)),ISBLANK(VLOOKUP($E305&amp;$D$118&amp;$D$119,'CCG data'!$A:$AD,'CCG data'!B$3,FALSE))),"",VLOOKUP($E305&amp;$D$118&amp;$D$119,'CCG data'!$A:$AD,'CCG data'!B$3,FALSE))</f>
        <v>0.29883897021706207</v>
      </c>
      <c r="Q305" s="267"/>
      <c r="R305" s="267">
        <f>IF(OR(ISERROR(VLOOKUP($E305&amp;$D$118&amp;$D$119,'CCG data'!$A:$AD,'CCG data'!C$3,FALSE)),ISBLANK(VLOOKUP($E305&amp;$D$118&amp;$D$119,'CCG data'!$A:$AD,'CCG data'!C$3,FALSE))),"",VLOOKUP($E305&amp;$D$118&amp;$D$119,'CCG data'!$A:$AD,'CCG data'!C$3,FALSE))</f>
        <v>0.61837455830388688</v>
      </c>
      <c r="S305" s="267"/>
      <c r="T305" s="267">
        <f>IF(OR(ISERROR(VLOOKUP($E305&amp;$D$118&amp;$D$119,'CCG data'!$A:$AD,'CCG data'!D$3,FALSE)),ISBLANK(VLOOKUP($E305&amp;$D$118&amp;$D$119,'CCG data'!$A:$AD,'CCG data'!D$3,FALSE))),"",VLOOKUP($E305&amp;$D$118&amp;$D$119,'CCG data'!$A:$AD,'CCG data'!D$3,FALSE))</f>
        <v>4.5431600201918221E-2</v>
      </c>
      <c r="U305" s="267"/>
      <c r="V305" s="267">
        <f>IF(OR(ISERROR(VLOOKUP($E305&amp;$D$118&amp;$D$119,'CCG data'!$A:$AD,'CCG data'!E$3,FALSE)),ISBLANK(VLOOKUP($E305&amp;$D$118&amp;$D$119,'CCG data'!$A:$AD,'CCG data'!E$3,FALSE))),"",VLOOKUP($E305&amp;$D$118&amp;$D$119,'CCG data'!$A:$AD,'CCG data'!E$3,FALSE))</f>
        <v>3.7354871277132759E-2</v>
      </c>
      <c r="W305" s="405"/>
      <c r="Y305" s="165">
        <f>IFERROR(VLOOKUP($E305&amp;$D$119, Outliers!$A$4:$P$214,2,FALSE),"0")</f>
        <v>0</v>
      </c>
      <c r="Z305" s="165">
        <f>IFERROR(VLOOKUP($E305&amp;$D$119, Outliers!$A$4:$P$214,3,FALSE),"0")</f>
        <v>0</v>
      </c>
      <c r="AA305" s="165">
        <f>IFERROR(VLOOKUP($E305&amp;$D$119, Outliers!$A$4:$P$214,4,FALSE),"0")</f>
        <v>0</v>
      </c>
      <c r="AB305" s="165">
        <f>IFERROR(VLOOKUP($E305&amp;$D$119, Outliers!$A$4:$P$214,5,FALSE),"0")</f>
        <v>1</v>
      </c>
      <c r="AD305" s="78"/>
      <c r="AE305" s="151"/>
      <c r="AF305" s="78"/>
      <c r="AG305" s="78"/>
    </row>
    <row r="306" spans="4:33" ht="15.75" x14ac:dyDescent="0.25">
      <c r="D306" s="319"/>
      <c r="E306" s="103" t="s">
        <v>27</v>
      </c>
      <c r="F306" s="95">
        <f>IF(P305="","",VLOOKUP($E305&amp;$D$118&amp;$D$119,'CCG data'!$A:$AD,'CCG data'!W$3,FALSE))</f>
        <v>50.499342540433098</v>
      </c>
      <c r="G306" s="96">
        <f>IF(P305="","",VLOOKUP($E305&amp;$D$118&amp;$D$119,'CCG data'!$A:$AD,'CCG data'!X$3,FALSE))</f>
        <v>59.348163748471329</v>
      </c>
      <c r="H306" s="96">
        <f>IF(R305="","",VLOOKUP($E305&amp;$D$118&amp;$D$119,'CCG data'!$A:$AD,'CCG data'!Y$3,FALSE))</f>
        <v>97.837312748199153</v>
      </c>
      <c r="I306" s="96">
        <f>IF(R305="","",VLOOKUP($E305&amp;$D$118&amp;$D$119,'CCG data'!$A:$AD,'CCG data'!Z$3,FALSE))</f>
        <v>109.44512951493464</v>
      </c>
      <c r="J306" s="96">
        <f>IF(T305="","",VLOOKUP($E305&amp;$D$118&amp;$D$119,'CCG data'!$A:$AD,'CCG data'!AA$3,FALSE))</f>
        <v>5.8927408303430093</v>
      </c>
      <c r="K306" s="96">
        <f>IF(T305="","",VLOOKUP($E305&amp;$D$118&amp;$D$119,'CCG data'!$A:$AD,'CCG data'!AB$3,FALSE))</f>
        <v>8.9617001276694594</v>
      </c>
      <c r="L306" s="96">
        <f>IF(V305="","",VLOOKUP($E305&amp;$D$118&amp;$D$119,'CCG data'!$A:$AD,'CCG data'!AC$3,FALSE))</f>
        <v>4.7151544378583328</v>
      </c>
      <c r="M306" s="96">
        <f>IF(V305="","",VLOOKUP($E305&amp;$D$118&amp;$D$119,'CCG data'!$A:$AD,'CCG data'!AD$3,FALSE))</f>
        <v>7.4978253630709517</v>
      </c>
      <c r="N306" s="368"/>
      <c r="P306" s="152">
        <f>IF(P305="","",VLOOKUP($E305&amp;$D$118&amp;$D$119,'CCG data'!$A:$AD,'CCG data'!I$3,FALSE))</f>
        <v>0.27900000000000003</v>
      </c>
      <c r="Q306" s="15">
        <f>IF(P305="","",VLOOKUP($E305&amp;$D$118&amp;$D$119,'CCG data'!$A:$AD,'CCG data'!J$3,FALSE))</f>
        <v>0.31900000000000001</v>
      </c>
      <c r="R306" s="15">
        <f>IF(R305="","",VLOOKUP($E305&amp;$D$118&amp;$D$119,'CCG data'!$A:$AD,'CCG data'!K$3,FALSE))</f>
        <v>0.59699999999999998</v>
      </c>
      <c r="S306" s="15">
        <f>IF(R305="","",VLOOKUP($E305&amp;$D$118&amp;$D$119,'CCG data'!$A:$AD,'CCG data'!L$3,FALSE))</f>
        <v>0.64</v>
      </c>
      <c r="T306" s="15">
        <f>IF(T305="","",VLOOKUP($E305&amp;$D$118&amp;$D$119,'CCG data'!$A:$AD,'CCG data'!M$3,FALSE))</f>
        <v>3.6999999999999998E-2</v>
      </c>
      <c r="U306" s="15">
        <f>IF(T305="","",VLOOKUP($E305&amp;$D$118&amp;$D$119,'CCG data'!$A:$AD,'CCG data'!N$3,FALSE))</f>
        <v>5.6000000000000001E-2</v>
      </c>
      <c r="V306" s="15">
        <f>IF(V305="","",VLOOKUP($E305&amp;$D$118&amp;$D$119,'CCG data'!$A:$AD,'CCG data'!O$3,FALSE))</f>
        <v>0.03</v>
      </c>
      <c r="W306" s="136">
        <f>IF(V305="","",VLOOKUP($E305&amp;$D$118&amp;$D$119,'CCG data'!$A:$AD,'CCG data'!P$3,FALSE))</f>
        <v>4.7E-2</v>
      </c>
      <c r="Y306" s="165" t="str">
        <f>IFERROR(VLOOKUP($E306&amp;$D$119, Outliers!$A$4:$P$214,2,FALSE),"0")</f>
        <v>0</v>
      </c>
      <c r="Z306" s="165" t="str">
        <f>IFERROR(VLOOKUP($E306&amp;$D$119, Outliers!$A$4:$P$214,3,FALSE),"0")</f>
        <v>0</v>
      </c>
      <c r="AA306" s="165" t="str">
        <f>IFERROR(VLOOKUP($E306&amp;$D$119, Outliers!$A$4:$P$214,4,FALSE),"0")</f>
        <v>0</v>
      </c>
      <c r="AB306" s="165" t="str">
        <f>IFERROR(VLOOKUP($E306&amp;$D$119, Outliers!$A$4:$P$214,5,FALSE),"0")</f>
        <v>0</v>
      </c>
      <c r="AD306" s="78"/>
      <c r="AE306" s="151"/>
      <c r="AF306" s="78"/>
      <c r="AG306" s="78"/>
    </row>
    <row r="307" spans="4:33" ht="15.75" x14ac:dyDescent="0.25">
      <c r="D307" s="319"/>
      <c r="E307" s="104" t="s">
        <v>210</v>
      </c>
      <c r="F307" s="394">
        <f>IF(OR(ISERROR(VLOOKUP($E307&amp;$D$118&amp;$D$119,'CCG data'!$A:$AD,'CCG data'!R$3,FALSE)),ISBLANK(VLOOKUP($E307&amp;$D$118&amp;$D$119,'CCG data'!$A:$AD,'CCG data'!R$3,FALSE))),"",VLOOKUP($E307&amp;$D$118&amp;$D$119,'CCG data'!$A:$AD,'CCG data'!R$3,FALSE))</f>
        <v>48.444363411343097</v>
      </c>
      <c r="G307" s="395"/>
      <c r="H307" s="395">
        <f>IF(OR(ISERROR(VLOOKUP($E307&amp;$D$118&amp;$D$119,'CCG data'!$A:$AD,'CCG data'!S$3,FALSE)),ISBLANK(VLOOKUP($E307&amp;$D$118&amp;$D$119,'CCG data'!$A:$AD,'CCG data'!S$3,FALSE))),"",VLOOKUP($E307&amp;$D$118&amp;$D$119,'CCG data'!$A:$AD,'CCG data'!S$3,FALSE))</f>
        <v>89.23554340041315</v>
      </c>
      <c r="I307" s="395"/>
      <c r="J307" s="395">
        <f>IF(OR(ISERROR(VLOOKUP($E307&amp;$D$118&amp;$D$119,'CCG data'!$A:$AD,'CCG data'!T$3,FALSE)),ISBLANK(VLOOKUP($E307&amp;$D$118&amp;$D$119,'CCG data'!$A:$AD,'CCG data'!T$3,FALSE))),"",VLOOKUP($E307&amp;$D$118&amp;$D$119,'CCG data'!$A:$AD,'CCG data'!T$3,FALSE))</f>
        <v>6.7475489152575445</v>
      </c>
      <c r="K307" s="395"/>
      <c r="L307" s="395">
        <f>IF(OR(ISERROR(VLOOKUP($E307&amp;$D$118&amp;$D$119,'CCG data'!$A:$AD,'CCG data'!U$3,FALSE)),ISBLANK(VLOOKUP($E307&amp;$D$118&amp;$D$119,'CCG data'!$A:$AD,'CCG data'!U$3,FALSE))),"",VLOOKUP($E307&amp;$D$118&amp;$D$119,'CCG data'!$A:$AD,'CCG data'!U$3,FALSE))</f>
        <v>6.0386131690630425</v>
      </c>
      <c r="M307" s="396"/>
      <c r="N307" s="367">
        <f>IF(OR(ISERROR(VLOOKUP($E307&amp;$D$118&amp;$D$119,'CCG data'!$A:$AD,'CCG data'!G$3,FALSE)),ISBLANK(VLOOKUP($E307&amp;$D$118&amp;$D$119,'CCG data'!$A:$AD,'CCG data'!G$3,FALSE))),"",VLOOKUP($E307&amp;$D$118&amp;$D$119,'CCG data'!$A:$AD,'CCG data'!G$3,FALSE))</f>
        <v>1628</v>
      </c>
      <c r="P307" s="404">
        <f>IF(OR(ISERROR(VLOOKUP($E307&amp;$D$118&amp;$D$119,'CCG data'!$A:$AD,'CCG data'!B$3,FALSE)),ISBLANK(VLOOKUP($E307&amp;$D$118&amp;$D$119,'CCG data'!$A:$AD,'CCG data'!B$3,FALSE))),"",VLOOKUP($E307&amp;$D$118&amp;$D$119,'CCG data'!$A:$AD,'CCG data'!B$3,FALSE))</f>
        <v>0.300982800982801</v>
      </c>
      <c r="Q307" s="267"/>
      <c r="R307" s="267">
        <f>IF(OR(ISERROR(VLOOKUP($E307&amp;$D$118&amp;$D$119,'CCG data'!$A:$AD,'CCG data'!C$3,FALSE)),ISBLANK(VLOOKUP($E307&amp;$D$118&amp;$D$119,'CCG data'!$A:$AD,'CCG data'!C$3,FALSE))),"",VLOOKUP($E307&amp;$D$118&amp;$D$119,'CCG data'!$A:$AD,'CCG data'!C$3,FALSE))</f>
        <v>0.61302211302211307</v>
      </c>
      <c r="S307" s="267"/>
      <c r="T307" s="267">
        <f>IF(OR(ISERROR(VLOOKUP($E307&amp;$D$118&amp;$D$119,'CCG data'!$A:$AD,'CCG data'!D$3,FALSE)),ISBLANK(VLOOKUP($E307&amp;$D$118&amp;$D$119,'CCG data'!$A:$AD,'CCG data'!D$3,FALSE))),"",VLOOKUP($E307&amp;$D$118&amp;$D$119,'CCG data'!$A:$AD,'CCG data'!D$3,FALSE))</f>
        <v>4.6068796068796068E-2</v>
      </c>
      <c r="U307" s="267"/>
      <c r="V307" s="267">
        <f>IF(OR(ISERROR(VLOOKUP($E307&amp;$D$118&amp;$D$119,'CCG data'!$A:$AD,'CCG data'!E$3,FALSE)),ISBLANK(VLOOKUP($E307&amp;$D$118&amp;$D$119,'CCG data'!$A:$AD,'CCG data'!E$3,FALSE))),"",VLOOKUP($E307&amp;$D$118&amp;$D$119,'CCG data'!$A:$AD,'CCG data'!E$3,FALSE))</f>
        <v>3.9926289926289923E-2</v>
      </c>
      <c r="W307" s="405"/>
      <c r="Y307" s="165">
        <f>IFERROR(VLOOKUP($E307&amp;$D$119, Outliers!$A$4:$P$214,2,FALSE),"0")</f>
        <v>0</v>
      </c>
      <c r="Z307" s="165">
        <f>IFERROR(VLOOKUP($E307&amp;$D$119, Outliers!$A$4:$P$214,3,FALSE),"0")</f>
        <v>0</v>
      </c>
      <c r="AA307" s="165">
        <f>IFERROR(VLOOKUP($E307&amp;$D$119, Outliers!$A$4:$P$214,4,FALSE),"0")</f>
        <v>0</v>
      </c>
      <c r="AB307" s="165">
        <f>IFERROR(VLOOKUP($E307&amp;$D$119, Outliers!$A$4:$P$214,5,FALSE),"0")</f>
        <v>1</v>
      </c>
      <c r="AD307" s="78"/>
      <c r="AE307" s="151"/>
      <c r="AF307" s="78"/>
      <c r="AG307" s="78"/>
    </row>
    <row r="308" spans="4:33" ht="15.75" x14ac:dyDescent="0.25">
      <c r="D308" s="319"/>
      <c r="E308" s="103" t="s">
        <v>27</v>
      </c>
      <c r="F308" s="95">
        <f>IF(P307="","",VLOOKUP($E307&amp;$D$118&amp;$D$119,'CCG data'!$A:$AD,'CCG data'!W$3,FALSE))</f>
        <v>44.154916622393571</v>
      </c>
      <c r="G308" s="96">
        <f>IF(P307="","",VLOOKUP($E307&amp;$D$118&amp;$D$119,'CCG data'!$A:$AD,'CCG data'!X$3,FALSE))</f>
        <v>52.733810200292623</v>
      </c>
      <c r="H308" s="96">
        <f>IF(R307="","",VLOOKUP($E307&amp;$D$118&amp;$D$119,'CCG data'!$A:$AD,'CCG data'!Y$3,FALSE))</f>
        <v>83.699127932358692</v>
      </c>
      <c r="I308" s="96">
        <f>IF(R307="","",VLOOKUP($E307&amp;$D$118&amp;$D$119,'CCG data'!$A:$AD,'CCG data'!Z$3,FALSE))</f>
        <v>94.771958868467607</v>
      </c>
      <c r="J308" s="96">
        <f>IF(T307="","",VLOOKUP($E307&amp;$D$118&amp;$D$119,'CCG data'!$A:$AD,'CCG data'!AA$3,FALSE))</f>
        <v>5.2204348356806536</v>
      </c>
      <c r="K308" s="96">
        <f>IF(T307="","",VLOOKUP($E307&amp;$D$118&amp;$D$119,'CCG data'!$A:$AD,'CCG data'!AB$3,FALSE))</f>
        <v>8.2746629948344363</v>
      </c>
      <c r="L308" s="96">
        <f>IF(V307="","",VLOOKUP($E307&amp;$D$118&amp;$D$119,'CCG data'!$A:$AD,'CCG data'!AC$3,FALSE))</f>
        <v>4.5705775169082408</v>
      </c>
      <c r="M308" s="96">
        <f>IF(V307="","",VLOOKUP($E307&amp;$D$118&amp;$D$119,'CCG data'!$A:$AD,'CCG data'!AD$3,FALSE))</f>
        <v>7.5066488212178442</v>
      </c>
      <c r="N308" s="368"/>
      <c r="P308" s="152">
        <f>IF(P307="","",VLOOKUP($E307&amp;$D$118&amp;$D$119,'CCG data'!$A:$AD,'CCG data'!I$3,FALSE))</f>
        <v>0.27900000000000003</v>
      </c>
      <c r="Q308" s="15">
        <f>IF(P307="","",VLOOKUP($E307&amp;$D$118&amp;$D$119,'CCG data'!$A:$AD,'CCG data'!J$3,FALSE))</f>
        <v>0.32400000000000001</v>
      </c>
      <c r="R308" s="15">
        <f>IF(R307="","",VLOOKUP($E307&amp;$D$118&amp;$D$119,'CCG data'!$A:$AD,'CCG data'!K$3,FALSE))</f>
        <v>0.58899999999999997</v>
      </c>
      <c r="S308" s="15">
        <f>IF(R307="","",VLOOKUP($E307&amp;$D$118&amp;$D$119,'CCG data'!$A:$AD,'CCG data'!L$3,FALSE))</f>
        <v>0.63600000000000001</v>
      </c>
      <c r="T308" s="15">
        <f>IF(T307="","",VLOOKUP($E307&amp;$D$118&amp;$D$119,'CCG data'!$A:$AD,'CCG data'!M$3,FALSE))</f>
        <v>3.6999999999999998E-2</v>
      </c>
      <c r="U308" s="15">
        <f>IF(T307="","",VLOOKUP($E307&amp;$D$118&amp;$D$119,'CCG data'!$A:$AD,'CCG data'!N$3,FALSE))</f>
        <v>5.7000000000000002E-2</v>
      </c>
      <c r="V308" s="15">
        <f>IF(V307="","",VLOOKUP($E307&amp;$D$118&amp;$D$119,'CCG data'!$A:$AD,'CCG data'!O$3,FALSE))</f>
        <v>3.1E-2</v>
      </c>
      <c r="W308" s="136">
        <f>IF(V307="","",VLOOKUP($E307&amp;$D$118&amp;$D$119,'CCG data'!$A:$AD,'CCG data'!P$3,FALSE))</f>
        <v>5.0999999999999997E-2</v>
      </c>
      <c r="Y308" s="165" t="str">
        <f>IFERROR(VLOOKUP($E308&amp;$D$119, Outliers!$A$4:$P$214,2,FALSE),"0")</f>
        <v>0</v>
      </c>
      <c r="Z308" s="165" t="str">
        <f>IFERROR(VLOOKUP($E308&amp;$D$119, Outliers!$A$4:$P$214,3,FALSE),"0")</f>
        <v>0</v>
      </c>
      <c r="AA308" s="165" t="str">
        <f>IFERROR(VLOOKUP($E308&amp;$D$119, Outliers!$A$4:$P$214,4,FALSE),"0")</f>
        <v>0</v>
      </c>
      <c r="AB308" s="165" t="str">
        <f>IFERROR(VLOOKUP($E308&amp;$D$119, Outliers!$A$4:$P$214,5,FALSE),"0")</f>
        <v>0</v>
      </c>
      <c r="AD308" s="78"/>
      <c r="AE308" s="151"/>
      <c r="AF308" s="78"/>
      <c r="AG308" s="78"/>
    </row>
    <row r="309" spans="4:33" ht="15.75" x14ac:dyDescent="0.25">
      <c r="D309" s="319"/>
      <c r="E309" s="104" t="s">
        <v>211</v>
      </c>
      <c r="F309" s="394">
        <f>IF(OR(ISERROR(VLOOKUP($E309&amp;$D$118&amp;$D$119,'CCG data'!$A:$AD,'CCG data'!R$3,FALSE)),ISBLANK(VLOOKUP($E309&amp;$D$118&amp;$D$119,'CCG data'!$A:$AD,'CCG data'!R$3,FALSE))),"",VLOOKUP($E309&amp;$D$118&amp;$D$119,'CCG data'!$A:$AD,'CCG data'!R$3,FALSE))</f>
        <v>38.127354891234532</v>
      </c>
      <c r="G309" s="395"/>
      <c r="H309" s="395">
        <f>IF(OR(ISERROR(VLOOKUP($E309&amp;$D$118&amp;$D$119,'CCG data'!$A:$AD,'CCG data'!S$3,FALSE)),ISBLANK(VLOOKUP($E309&amp;$D$118&amp;$D$119,'CCG data'!$A:$AD,'CCG data'!S$3,FALSE))),"",VLOOKUP($E309&amp;$D$118&amp;$D$119,'CCG data'!$A:$AD,'CCG data'!S$3,FALSE))</f>
        <v>92.537261352592466</v>
      </c>
      <c r="I309" s="395"/>
      <c r="J309" s="395">
        <f>IF(OR(ISERROR(VLOOKUP($E309&amp;$D$118&amp;$D$119,'CCG data'!$A:$AD,'CCG data'!T$3,FALSE)),ISBLANK(VLOOKUP($E309&amp;$D$118&amp;$D$119,'CCG data'!$A:$AD,'CCG data'!T$3,FALSE))),"",VLOOKUP($E309&amp;$D$118&amp;$D$119,'CCG data'!$A:$AD,'CCG data'!T$3,FALSE))</f>
        <v>6.3752071654520961</v>
      </c>
      <c r="K309" s="395"/>
      <c r="L309" s="395">
        <f>IF(OR(ISERROR(VLOOKUP($E309&amp;$D$118&amp;$D$119,'CCG data'!$A:$AD,'CCG data'!U$3,FALSE)),ISBLANK(VLOOKUP($E309&amp;$D$118&amp;$D$119,'CCG data'!$A:$AD,'CCG data'!U$3,FALSE))),"",VLOOKUP($E309&amp;$D$118&amp;$D$119,'CCG data'!$A:$AD,'CCG data'!U$3,FALSE))</f>
        <v>14.940878050293412</v>
      </c>
      <c r="M309" s="396"/>
      <c r="N309" s="367">
        <f>IF(OR(ISERROR(VLOOKUP($E309&amp;$D$118&amp;$D$119,'CCG data'!$A:$AD,'CCG data'!G$3,FALSE)),ISBLANK(VLOOKUP($E309&amp;$D$118&amp;$D$119,'CCG data'!$A:$AD,'CCG data'!G$3,FALSE))),"",VLOOKUP($E309&amp;$D$118&amp;$D$119,'CCG data'!$A:$AD,'CCG data'!G$3,FALSE))</f>
        <v>1386</v>
      </c>
      <c r="P309" s="404">
        <f>IF(OR(ISERROR(VLOOKUP($E309&amp;$D$118&amp;$D$119,'CCG data'!$A:$AD,'CCG data'!B$3,FALSE)),ISBLANK(VLOOKUP($E309&amp;$D$118&amp;$D$119,'CCG data'!$A:$AD,'CCG data'!B$3,FALSE))),"",VLOOKUP($E309&amp;$D$118&amp;$D$119,'CCG data'!$A:$AD,'CCG data'!B$3,FALSE))</f>
        <v>0.22005772005772006</v>
      </c>
      <c r="Q309" s="267"/>
      <c r="R309" s="267">
        <f>IF(OR(ISERROR(VLOOKUP($E309&amp;$D$118&amp;$D$119,'CCG data'!$A:$AD,'CCG data'!C$3,FALSE)),ISBLANK(VLOOKUP($E309&amp;$D$118&amp;$D$119,'CCG data'!$A:$AD,'CCG data'!C$3,FALSE))),"",VLOOKUP($E309&amp;$D$118&amp;$D$119,'CCG data'!$A:$AD,'CCG data'!C$3,FALSE))</f>
        <v>0.63419913419913421</v>
      </c>
      <c r="S309" s="267"/>
      <c r="T309" s="267">
        <f>IF(OR(ISERROR(VLOOKUP($E309&amp;$D$118&amp;$D$119,'CCG data'!$A:$AD,'CCG data'!D$3,FALSE)),ISBLANK(VLOOKUP($E309&amp;$D$118&amp;$D$119,'CCG data'!$A:$AD,'CCG data'!D$3,FALSE))),"",VLOOKUP($E309&amp;$D$118&amp;$D$119,'CCG data'!$A:$AD,'CCG data'!D$3,FALSE))</f>
        <v>3.896103896103896E-2</v>
      </c>
      <c r="U309" s="267"/>
      <c r="V309" s="267">
        <f>IF(OR(ISERROR(VLOOKUP($E309&amp;$D$118&amp;$D$119,'CCG data'!$A:$AD,'CCG data'!E$3,FALSE)),ISBLANK(VLOOKUP($E309&amp;$D$118&amp;$D$119,'CCG data'!$A:$AD,'CCG data'!E$3,FALSE))),"",VLOOKUP($E309&amp;$D$118&amp;$D$119,'CCG data'!$A:$AD,'CCG data'!E$3,FALSE))</f>
        <v>0.10678210678210678</v>
      </c>
      <c r="W309" s="405"/>
      <c r="Y309" s="165">
        <f>IFERROR(VLOOKUP($E309&amp;$D$119, Outliers!$A$4:$P$214,2,FALSE),"0")</f>
        <v>1</v>
      </c>
      <c r="Z309" s="165">
        <f>IFERROR(VLOOKUP($E309&amp;$D$119, Outliers!$A$4:$P$214,3,FALSE),"0")</f>
        <v>0</v>
      </c>
      <c r="AA309" s="165">
        <f>IFERROR(VLOOKUP($E309&amp;$D$119, Outliers!$A$4:$P$214,4,FALSE),"0")</f>
        <v>0</v>
      </c>
      <c r="AB309" s="165">
        <f>IFERROR(VLOOKUP($E309&amp;$D$119, Outliers!$A$4:$P$214,5,FALSE),"0")</f>
        <v>1</v>
      </c>
      <c r="AD309" s="78"/>
      <c r="AE309" s="151"/>
      <c r="AF309" s="78"/>
      <c r="AG309" s="78"/>
    </row>
    <row r="310" spans="4:33" ht="15.75" x14ac:dyDescent="0.25">
      <c r="D310" s="319"/>
      <c r="E310" s="103" t="s">
        <v>27</v>
      </c>
      <c r="F310" s="95">
        <f>IF(P309="","",VLOOKUP($E309&amp;$D$118&amp;$D$119,'CCG data'!$A:$AD,'CCG data'!W$3,FALSE))</f>
        <v>33.848349550341666</v>
      </c>
      <c r="G310" s="96">
        <f>IF(P309="","",VLOOKUP($E309&amp;$D$118&amp;$D$119,'CCG data'!$A:$AD,'CCG data'!X$3,FALSE))</f>
        <v>42.406360232127398</v>
      </c>
      <c r="H310" s="96">
        <f>IF(R309="","",VLOOKUP($E309&amp;$D$118&amp;$D$119,'CCG data'!$A:$AD,'CCG data'!Y$3,FALSE))</f>
        <v>86.419700807979126</v>
      </c>
      <c r="I310" s="96">
        <f>IF(R309="","",VLOOKUP($E309&amp;$D$118&amp;$D$119,'CCG data'!$A:$AD,'CCG data'!Z$3,FALSE))</f>
        <v>98.654821897205807</v>
      </c>
      <c r="J310" s="96">
        <f>IF(T309="","",VLOOKUP($E309&amp;$D$118&amp;$D$119,'CCG data'!$A:$AD,'CCG data'!AA$3,FALSE))</f>
        <v>4.6747977800415548</v>
      </c>
      <c r="K310" s="96">
        <f>IF(T309="","",VLOOKUP($E309&amp;$D$118&amp;$D$119,'CCG data'!$A:$AD,'CCG data'!AB$3,FALSE))</f>
        <v>8.0756165508626374</v>
      </c>
      <c r="L310" s="96">
        <f>IF(V309="","",VLOOKUP($E309&amp;$D$118&amp;$D$119,'CCG data'!$A:$AD,'CCG data'!AC$3,FALSE))</f>
        <v>12.533738133790756</v>
      </c>
      <c r="M310" s="96">
        <f>IF(V309="","",VLOOKUP($E309&amp;$D$118&amp;$D$119,'CCG data'!$A:$AD,'CCG data'!AD$3,FALSE))</f>
        <v>17.348017966796068</v>
      </c>
      <c r="N310" s="368"/>
      <c r="P310" s="152">
        <f>IF(P309="","",VLOOKUP($E309&amp;$D$118&amp;$D$119,'CCG data'!$A:$AD,'CCG data'!I$3,FALSE))</f>
        <v>0.19900000000000001</v>
      </c>
      <c r="Q310" s="15">
        <f>IF(P309="","",VLOOKUP($E309&amp;$D$118&amp;$D$119,'CCG data'!$A:$AD,'CCG data'!J$3,FALSE))</f>
        <v>0.24299999999999999</v>
      </c>
      <c r="R310" s="15">
        <f>IF(R309="","",VLOOKUP($E309&amp;$D$118&amp;$D$119,'CCG data'!$A:$AD,'CCG data'!K$3,FALSE))</f>
        <v>0.60899999999999999</v>
      </c>
      <c r="S310" s="15">
        <f>IF(R309="","",VLOOKUP($E309&amp;$D$118&amp;$D$119,'CCG data'!$A:$AD,'CCG data'!L$3,FALSE))</f>
        <v>0.65900000000000003</v>
      </c>
      <c r="T310" s="15">
        <f>IF(T309="","",VLOOKUP($E309&amp;$D$118&amp;$D$119,'CCG data'!$A:$AD,'CCG data'!M$3,FALSE))</f>
        <v>0.03</v>
      </c>
      <c r="U310" s="15">
        <f>IF(T309="","",VLOOKUP($E309&amp;$D$118&amp;$D$119,'CCG data'!$A:$AD,'CCG data'!N$3,FALSE))</f>
        <v>0.05</v>
      </c>
      <c r="V310" s="15">
        <f>IF(V309="","",VLOOKUP($E309&amp;$D$118&amp;$D$119,'CCG data'!$A:$AD,'CCG data'!O$3,FALSE))</f>
        <v>9.1999999999999998E-2</v>
      </c>
      <c r="W310" s="136">
        <f>IF(V309="","",VLOOKUP($E309&amp;$D$118&amp;$D$119,'CCG data'!$A:$AD,'CCG data'!P$3,FALSE))</f>
        <v>0.124</v>
      </c>
      <c r="Y310" s="165" t="str">
        <f>IFERROR(VLOOKUP($E310&amp;$D$119, Outliers!$A$4:$P$214,2,FALSE),"0")</f>
        <v>0</v>
      </c>
      <c r="Z310" s="165" t="str">
        <f>IFERROR(VLOOKUP($E310&amp;$D$119, Outliers!$A$4:$P$214,3,FALSE),"0")</f>
        <v>0</v>
      </c>
      <c r="AA310" s="165" t="str">
        <f>IFERROR(VLOOKUP($E310&amp;$D$119, Outliers!$A$4:$P$214,4,FALSE),"0")</f>
        <v>0</v>
      </c>
      <c r="AB310" s="165" t="str">
        <f>IFERROR(VLOOKUP($E310&amp;$D$119, Outliers!$A$4:$P$214,5,FALSE),"0")</f>
        <v>0</v>
      </c>
      <c r="AD310" s="78"/>
      <c r="AE310" s="151"/>
      <c r="AF310" s="78"/>
      <c r="AG310" s="78"/>
    </row>
    <row r="311" spans="4:33" ht="15.75" x14ac:dyDescent="0.25">
      <c r="D311" s="319"/>
      <c r="E311" s="104" t="s">
        <v>212</v>
      </c>
      <c r="F311" s="394">
        <f>IF(OR(ISERROR(VLOOKUP($E311&amp;$D$118&amp;$D$119,'CCG data'!$A:$AD,'CCG data'!R$3,FALSE)),ISBLANK(VLOOKUP($E311&amp;$D$118&amp;$D$119,'CCG data'!$A:$AD,'CCG data'!R$3,FALSE))),"",VLOOKUP($E311&amp;$D$118&amp;$D$119,'CCG data'!$A:$AD,'CCG data'!R$3,FALSE))</f>
        <v>52.583423354790447</v>
      </c>
      <c r="G311" s="395"/>
      <c r="H311" s="395">
        <f>IF(OR(ISERROR(VLOOKUP($E311&amp;$D$118&amp;$D$119,'CCG data'!$A:$AD,'CCG data'!S$3,FALSE)),ISBLANK(VLOOKUP($E311&amp;$D$118&amp;$D$119,'CCG data'!$A:$AD,'CCG data'!S$3,FALSE))),"",VLOOKUP($E311&amp;$D$118&amp;$D$119,'CCG data'!$A:$AD,'CCG data'!S$3,FALSE))</f>
        <v>95.484676351443284</v>
      </c>
      <c r="I311" s="395"/>
      <c r="J311" s="395">
        <f>IF(OR(ISERROR(VLOOKUP($E311&amp;$D$118&amp;$D$119,'CCG data'!$A:$AD,'CCG data'!T$3,FALSE)),ISBLANK(VLOOKUP($E311&amp;$D$118&amp;$D$119,'CCG data'!$A:$AD,'CCG data'!T$3,FALSE))),"",VLOOKUP($E311&amp;$D$118&amp;$D$119,'CCG data'!$A:$AD,'CCG data'!T$3,FALSE))</f>
        <v>6.1307648673801349</v>
      </c>
      <c r="K311" s="395"/>
      <c r="L311" s="395">
        <f>IF(OR(ISERROR(VLOOKUP($E311&amp;$D$118&amp;$D$119,'CCG data'!$A:$AD,'CCG data'!U$3,FALSE)),ISBLANK(VLOOKUP($E311&amp;$D$118&amp;$D$119,'CCG data'!$A:$AD,'CCG data'!U$3,FALSE))),"",VLOOKUP($E311&amp;$D$118&amp;$D$119,'CCG data'!$A:$AD,'CCG data'!U$3,FALSE))</f>
        <v>6.5949063224703464</v>
      </c>
      <c r="M311" s="396"/>
      <c r="N311" s="367">
        <f>IF(OR(ISERROR(VLOOKUP($E311&amp;$D$118&amp;$D$119,'CCG data'!$A:$AD,'CCG data'!G$3,FALSE)),ISBLANK(VLOOKUP($E311&amp;$D$118&amp;$D$119,'CCG data'!$A:$AD,'CCG data'!G$3,FALSE))),"",VLOOKUP($E311&amp;$D$118&amp;$D$119,'CCG data'!$A:$AD,'CCG data'!G$3,FALSE))</f>
        <v>1954</v>
      </c>
      <c r="P311" s="404">
        <f>IF(OR(ISERROR(VLOOKUP($E311&amp;$D$118&amp;$D$119,'CCG data'!$A:$AD,'CCG data'!B$3,FALSE)),ISBLANK(VLOOKUP($E311&amp;$D$118&amp;$D$119,'CCG data'!$A:$AD,'CCG data'!B$3,FALSE))),"",VLOOKUP($E311&amp;$D$118&amp;$D$119,'CCG data'!$A:$AD,'CCG data'!B$3,FALSE))</f>
        <v>0.33316274309109517</v>
      </c>
      <c r="Q311" s="267"/>
      <c r="R311" s="267">
        <f>IF(OR(ISERROR(VLOOKUP($E311&amp;$D$118&amp;$D$119,'CCG data'!$A:$AD,'CCG data'!C$3,FALSE)),ISBLANK(VLOOKUP($E311&amp;$D$118&amp;$D$119,'CCG data'!$A:$AD,'CCG data'!C$3,FALSE))),"",VLOOKUP($E311&amp;$D$118&amp;$D$119,'CCG data'!$A:$AD,'CCG data'!C$3,FALSE))</f>
        <v>0.58597748208802458</v>
      </c>
      <c r="S311" s="267"/>
      <c r="T311" s="267">
        <f>IF(OR(ISERROR(VLOOKUP($E311&amp;$D$118&amp;$D$119,'CCG data'!$A:$AD,'CCG data'!D$3,FALSE)),ISBLANK(VLOOKUP($E311&amp;$D$118&amp;$D$119,'CCG data'!$A:$AD,'CCG data'!D$3,FALSE))),"",VLOOKUP($E311&amp;$D$118&amp;$D$119,'CCG data'!$A:$AD,'CCG data'!D$3,FALSE))</f>
        <v>4.0429887410440124E-2</v>
      </c>
      <c r="U311" s="267"/>
      <c r="V311" s="267">
        <f>IF(OR(ISERROR(VLOOKUP($E311&amp;$D$118&amp;$D$119,'CCG data'!$A:$AD,'CCG data'!E$3,FALSE)),ISBLANK(VLOOKUP($E311&amp;$D$118&amp;$D$119,'CCG data'!$A:$AD,'CCG data'!E$3,FALSE))),"",VLOOKUP($E311&amp;$D$118&amp;$D$119,'CCG data'!$A:$AD,'CCG data'!E$3,FALSE))</f>
        <v>4.0429887410440124E-2</v>
      </c>
      <c r="W311" s="405"/>
      <c r="Y311" s="165">
        <f>IFERROR(VLOOKUP($E311&amp;$D$119, Outliers!$A$4:$P$214,2,FALSE),"0")</f>
        <v>0</v>
      </c>
      <c r="Z311" s="165">
        <f>IFERROR(VLOOKUP($E311&amp;$D$119, Outliers!$A$4:$P$214,3,FALSE),"0")</f>
        <v>0</v>
      </c>
      <c r="AA311" s="165">
        <f>IFERROR(VLOOKUP($E311&amp;$D$119, Outliers!$A$4:$P$214,4,FALSE),"0")</f>
        <v>0</v>
      </c>
      <c r="AB311" s="165">
        <f>IFERROR(VLOOKUP($E311&amp;$D$119, Outliers!$A$4:$P$214,5,FALSE),"0")</f>
        <v>1</v>
      </c>
      <c r="AD311" s="78"/>
      <c r="AE311" s="151"/>
      <c r="AF311" s="78"/>
      <c r="AG311" s="78"/>
    </row>
    <row r="312" spans="4:33" ht="15.75" x14ac:dyDescent="0.25">
      <c r="D312" s="319"/>
      <c r="E312" s="103" t="s">
        <v>27</v>
      </c>
      <c r="F312" s="95">
        <f>IF(P311="","",VLOOKUP($E311&amp;$D$118&amp;$D$119,'CCG data'!$A:$AD,'CCG data'!W$3,FALSE))</f>
        <v>48.54404593184389</v>
      </c>
      <c r="G312" s="96">
        <f>IF(P311="","",VLOOKUP($E311&amp;$D$118&amp;$D$119,'CCG data'!$A:$AD,'CCG data'!X$3,FALSE))</f>
        <v>56.622800777737005</v>
      </c>
      <c r="H312" s="96">
        <f>IF(R311="","",VLOOKUP($E311&amp;$D$118&amp;$D$119,'CCG data'!$A:$AD,'CCG data'!Y$3,FALSE))</f>
        <v>89.953888395991299</v>
      </c>
      <c r="I312" s="96">
        <f>IF(R311="","",VLOOKUP($E311&amp;$D$118&amp;$D$119,'CCG data'!$A:$AD,'CCG data'!Z$3,FALSE))</f>
        <v>101.01546430689527</v>
      </c>
      <c r="J312" s="96">
        <f>IF(T311="","",VLOOKUP($E311&amp;$D$118&amp;$D$119,'CCG data'!$A:$AD,'CCG data'!AA$3,FALSE))</f>
        <v>4.7788255897406362</v>
      </c>
      <c r="K312" s="96">
        <f>IF(T311="","",VLOOKUP($E311&amp;$D$118&amp;$D$119,'CCG data'!$A:$AD,'CCG data'!AB$3,FALSE))</f>
        <v>7.4827041450196337</v>
      </c>
      <c r="L312" s="96">
        <f>IF(V311="","",VLOOKUP($E311&amp;$D$118&amp;$D$119,'CCG data'!$A:$AD,'CCG data'!AC$3,FALSE))</f>
        <v>5.1406158574845691</v>
      </c>
      <c r="M312" s="96">
        <f>IF(V311="","",VLOOKUP($E311&amp;$D$118&amp;$D$119,'CCG data'!$A:$AD,'CCG data'!AD$3,FALSE))</f>
        <v>8.0491967874561237</v>
      </c>
      <c r="N312" s="368"/>
      <c r="P312" s="152">
        <f>IF(P311="","",VLOOKUP($E311&amp;$D$118&amp;$D$119,'CCG data'!$A:$AD,'CCG data'!I$3,FALSE))</f>
        <v>0.313</v>
      </c>
      <c r="Q312" s="15">
        <f>IF(P311="","",VLOOKUP($E311&amp;$D$118&amp;$D$119,'CCG data'!$A:$AD,'CCG data'!J$3,FALSE))</f>
        <v>0.35399999999999998</v>
      </c>
      <c r="R312" s="15">
        <f>IF(R311="","",VLOOKUP($E311&amp;$D$118&amp;$D$119,'CCG data'!$A:$AD,'CCG data'!K$3,FALSE))</f>
        <v>0.56399999999999995</v>
      </c>
      <c r="S312" s="15">
        <f>IF(R311="","",VLOOKUP($E311&amp;$D$118&amp;$D$119,'CCG data'!$A:$AD,'CCG data'!L$3,FALSE))</f>
        <v>0.60799999999999998</v>
      </c>
      <c r="T312" s="15">
        <f>IF(T311="","",VLOOKUP($E311&amp;$D$118&amp;$D$119,'CCG data'!$A:$AD,'CCG data'!M$3,FALSE))</f>
        <v>3.3000000000000002E-2</v>
      </c>
      <c r="U312" s="15">
        <f>IF(T311="","",VLOOKUP($E311&amp;$D$118&amp;$D$119,'CCG data'!$A:$AD,'CCG data'!N$3,FALSE))</f>
        <v>0.05</v>
      </c>
      <c r="V312" s="15">
        <f>IF(V311="","",VLOOKUP($E311&amp;$D$118&amp;$D$119,'CCG data'!$A:$AD,'CCG data'!O$3,FALSE))</f>
        <v>3.3000000000000002E-2</v>
      </c>
      <c r="W312" s="136">
        <f>IF(V311="","",VLOOKUP($E311&amp;$D$118&amp;$D$119,'CCG data'!$A:$AD,'CCG data'!P$3,FALSE))</f>
        <v>0.05</v>
      </c>
      <c r="Y312" s="165" t="str">
        <f>IFERROR(VLOOKUP($E312&amp;$D$119, Outliers!$A$4:$P$214,2,FALSE),"0")</f>
        <v>0</v>
      </c>
      <c r="Z312" s="165" t="str">
        <f>IFERROR(VLOOKUP($E312&amp;$D$119, Outliers!$A$4:$P$214,3,FALSE),"0")</f>
        <v>0</v>
      </c>
      <c r="AA312" s="165" t="str">
        <f>IFERROR(VLOOKUP($E312&amp;$D$119, Outliers!$A$4:$P$214,4,FALSE),"0")</f>
        <v>0</v>
      </c>
      <c r="AB312" s="165" t="str">
        <f>IFERROR(VLOOKUP($E312&amp;$D$119, Outliers!$A$4:$P$214,5,FALSE),"0")</f>
        <v>0</v>
      </c>
      <c r="AD312" s="78"/>
      <c r="AE312" s="151"/>
      <c r="AF312" s="78"/>
      <c r="AG312" s="78"/>
    </row>
    <row r="313" spans="4:33" ht="15.75" x14ac:dyDescent="0.25">
      <c r="D313" s="319"/>
      <c r="E313" s="104" t="s">
        <v>213</v>
      </c>
      <c r="F313" s="394">
        <f>IF(OR(ISERROR(VLOOKUP($E313&amp;$D$118&amp;$D$119,'CCG data'!$A:$AD,'CCG data'!R$3,FALSE)),ISBLANK(VLOOKUP($E313&amp;$D$118&amp;$D$119,'CCG data'!$A:$AD,'CCG data'!R$3,FALSE))),"",VLOOKUP($E313&amp;$D$118&amp;$D$119,'CCG data'!$A:$AD,'CCG data'!R$3,FALSE))</f>
        <v>57.597127253726363</v>
      </c>
      <c r="G313" s="395"/>
      <c r="H313" s="395">
        <f>IF(OR(ISERROR(VLOOKUP($E313&amp;$D$118&amp;$D$119,'CCG data'!$A:$AD,'CCG data'!S$3,FALSE)),ISBLANK(VLOOKUP($E313&amp;$D$118&amp;$D$119,'CCG data'!$A:$AD,'CCG data'!S$3,FALSE))),"",VLOOKUP($E313&amp;$D$118&amp;$D$119,'CCG data'!$A:$AD,'CCG data'!S$3,FALSE))</f>
        <v>100.48750139903053</v>
      </c>
      <c r="I313" s="395"/>
      <c r="J313" s="395">
        <f>IF(OR(ISERROR(VLOOKUP($E313&amp;$D$118&amp;$D$119,'CCG data'!$A:$AD,'CCG data'!T$3,FALSE)),ISBLANK(VLOOKUP($E313&amp;$D$118&amp;$D$119,'CCG data'!$A:$AD,'CCG data'!T$3,FALSE))),"",VLOOKUP($E313&amp;$D$118&amp;$D$119,'CCG data'!$A:$AD,'CCG data'!T$3,FALSE))</f>
        <v>5.8715576314578204</v>
      </c>
      <c r="K313" s="395"/>
      <c r="L313" s="395">
        <f>IF(OR(ISERROR(VLOOKUP($E313&amp;$D$118&amp;$D$119,'CCG data'!$A:$AD,'CCG data'!U$3,FALSE)),ISBLANK(VLOOKUP($E313&amp;$D$118&amp;$D$119,'CCG data'!$A:$AD,'CCG data'!U$3,FALSE))),"",VLOOKUP($E313&amp;$D$118&amp;$D$119,'CCG data'!$A:$AD,'CCG data'!U$3,FALSE))</f>
        <v>8.8623386283638865</v>
      </c>
      <c r="M313" s="396"/>
      <c r="N313" s="367">
        <f>IF(OR(ISERROR(VLOOKUP($E313&amp;$D$118&amp;$D$119,'CCG data'!$A:$AD,'CCG data'!G$3,FALSE)),ISBLANK(VLOOKUP($E313&amp;$D$118&amp;$D$119,'CCG data'!$A:$AD,'CCG data'!G$3,FALSE))),"",VLOOKUP($E313&amp;$D$118&amp;$D$119,'CCG data'!$A:$AD,'CCG data'!G$3,FALSE))</f>
        <v>1763</v>
      </c>
      <c r="P313" s="404">
        <f>IF(OR(ISERROR(VLOOKUP($E313&amp;$D$118&amp;$D$119,'CCG data'!$A:$AD,'CCG data'!B$3,FALSE)),ISBLANK(VLOOKUP($E313&amp;$D$118&amp;$D$119,'CCG data'!$A:$AD,'CCG data'!B$3,FALSE))),"",VLOOKUP($E313&amp;$D$118&amp;$D$119,'CCG data'!$A:$AD,'CCG data'!B$3,FALSE))</f>
        <v>0.32558139534883723</v>
      </c>
      <c r="Q313" s="267"/>
      <c r="R313" s="267">
        <f>IF(OR(ISERROR(VLOOKUP($E313&amp;$D$118&amp;$D$119,'CCG data'!$A:$AD,'CCG data'!C$3,FALSE)),ISBLANK(VLOOKUP($E313&amp;$D$118&amp;$D$119,'CCG data'!$A:$AD,'CCG data'!C$3,FALSE))),"",VLOOKUP($E313&amp;$D$118&amp;$D$119,'CCG data'!$A:$AD,'CCG data'!C$3,FALSE))</f>
        <v>0.58650028360748718</v>
      </c>
      <c r="S313" s="267"/>
      <c r="T313" s="267">
        <f>IF(OR(ISERROR(VLOOKUP($E313&amp;$D$118&amp;$D$119,'CCG data'!$A:$AD,'CCG data'!D$3,FALSE)),ISBLANK(VLOOKUP($E313&amp;$D$118&amp;$D$119,'CCG data'!$A:$AD,'CCG data'!D$3,FALSE))),"",VLOOKUP($E313&amp;$D$118&amp;$D$119,'CCG data'!$A:$AD,'CCG data'!D$3,FALSE))</f>
        <v>3.5734543391945546E-2</v>
      </c>
      <c r="U313" s="267"/>
      <c r="V313" s="267">
        <f>IF(OR(ISERROR(VLOOKUP($E313&amp;$D$118&amp;$D$119,'CCG data'!$A:$AD,'CCG data'!E$3,FALSE)),ISBLANK(VLOOKUP($E313&amp;$D$118&amp;$D$119,'CCG data'!$A:$AD,'CCG data'!E$3,FALSE))),"",VLOOKUP($E313&amp;$D$118&amp;$D$119,'CCG data'!$A:$AD,'CCG data'!E$3,FALSE))</f>
        <v>5.2183777651730004E-2</v>
      </c>
      <c r="W313" s="405"/>
      <c r="Y313" s="165">
        <f>IFERROR(VLOOKUP($E313&amp;$D$119, Outliers!$A$4:$P$214,2,FALSE),"0")</f>
        <v>1</v>
      </c>
      <c r="Z313" s="165">
        <f>IFERROR(VLOOKUP($E313&amp;$D$119, Outliers!$A$4:$P$214,3,FALSE),"0")</f>
        <v>0</v>
      </c>
      <c r="AA313" s="165">
        <f>IFERROR(VLOOKUP($E313&amp;$D$119, Outliers!$A$4:$P$214,4,FALSE),"0")</f>
        <v>0</v>
      </c>
      <c r="AB313" s="165">
        <f>IFERROR(VLOOKUP($E313&amp;$D$119, Outliers!$A$4:$P$214,5,FALSE),"0")</f>
        <v>0</v>
      </c>
      <c r="AD313" s="78"/>
      <c r="AE313" s="151"/>
      <c r="AF313" s="78"/>
      <c r="AG313" s="78"/>
    </row>
    <row r="314" spans="4:33" ht="15.75" x14ac:dyDescent="0.25">
      <c r="D314" s="319"/>
      <c r="E314" s="103" t="s">
        <v>27</v>
      </c>
      <c r="F314" s="95">
        <f>IF(P313="","",VLOOKUP($E313&amp;$D$118&amp;$D$119,'CCG data'!$A:$AD,'CCG data'!W$3,FALSE))</f>
        <v>52.885174273954533</v>
      </c>
      <c r="G314" s="96">
        <f>IF(P313="","",VLOOKUP($E313&amp;$D$118&amp;$D$119,'CCG data'!$A:$AD,'CCG data'!X$3,FALSE))</f>
        <v>62.309080233498193</v>
      </c>
      <c r="H314" s="96">
        <f>IF(R313="","",VLOOKUP($E313&amp;$D$118&amp;$D$119,'CCG data'!$A:$AD,'CCG data'!Y$3,FALSE))</f>
        <v>94.362476624249922</v>
      </c>
      <c r="I314" s="96">
        <f>IF(R313="","",VLOOKUP($E313&amp;$D$118&amp;$D$119,'CCG data'!$A:$AD,'CCG data'!Z$3,FALSE))</f>
        <v>106.61252617381115</v>
      </c>
      <c r="J314" s="96">
        <f>IF(T313="","",VLOOKUP($E313&amp;$D$118&amp;$D$119,'CCG data'!$A:$AD,'CCG data'!AA$3,FALSE))</f>
        <v>4.4216540433252103</v>
      </c>
      <c r="K314" s="96">
        <f>IF(T313="","",VLOOKUP($E313&amp;$D$118&amp;$D$119,'CCG data'!$A:$AD,'CCG data'!AB$3,FALSE))</f>
        <v>7.3214612195904305</v>
      </c>
      <c r="L314" s="96">
        <f>IF(V313="","",VLOOKUP($E313&amp;$D$118&amp;$D$119,'CCG data'!$A:$AD,'CCG data'!AC$3,FALSE))</f>
        <v>7.0513717890205845</v>
      </c>
      <c r="M314" s="96">
        <f>IF(V313="","",VLOOKUP($E313&amp;$D$118&amp;$D$119,'CCG data'!$A:$AD,'CCG data'!AD$3,FALSE))</f>
        <v>10.673305467707188</v>
      </c>
      <c r="N314" s="368"/>
      <c r="P314" s="152">
        <f>IF(P313="","",VLOOKUP($E313&amp;$D$118&amp;$D$119,'CCG data'!$A:$AD,'CCG data'!I$3,FALSE))</f>
        <v>0.30399999999999999</v>
      </c>
      <c r="Q314" s="15">
        <f>IF(P313="","",VLOOKUP($E313&amp;$D$118&amp;$D$119,'CCG data'!$A:$AD,'CCG data'!J$3,FALSE))</f>
        <v>0.34799999999999998</v>
      </c>
      <c r="R314" s="15">
        <f>IF(R313="","",VLOOKUP($E313&amp;$D$118&amp;$D$119,'CCG data'!$A:$AD,'CCG data'!K$3,FALSE))</f>
        <v>0.56299999999999994</v>
      </c>
      <c r="S314" s="15">
        <f>IF(R313="","",VLOOKUP($E313&amp;$D$118&amp;$D$119,'CCG data'!$A:$AD,'CCG data'!L$3,FALSE))</f>
        <v>0.60899999999999999</v>
      </c>
      <c r="T314" s="15">
        <f>IF(T313="","",VLOOKUP($E313&amp;$D$118&amp;$D$119,'CCG data'!$A:$AD,'CCG data'!M$3,FALSE))</f>
        <v>2.8000000000000001E-2</v>
      </c>
      <c r="U314" s="15">
        <f>IF(T313="","",VLOOKUP($E313&amp;$D$118&amp;$D$119,'CCG data'!$A:$AD,'CCG data'!N$3,FALSE))</f>
        <v>4.4999999999999998E-2</v>
      </c>
      <c r="V314" s="15">
        <f>IF(V313="","",VLOOKUP($E313&amp;$D$118&amp;$D$119,'CCG data'!$A:$AD,'CCG data'!O$3,FALSE))</f>
        <v>4.2999999999999997E-2</v>
      </c>
      <c r="W314" s="136">
        <f>IF(V313="","",VLOOKUP($E313&amp;$D$118&amp;$D$119,'CCG data'!$A:$AD,'CCG data'!P$3,FALSE))</f>
        <v>6.4000000000000001E-2</v>
      </c>
      <c r="Y314" s="165" t="str">
        <f>IFERROR(VLOOKUP($E314&amp;$D$119, Outliers!$A$4:$P$214,2,FALSE),"0")</f>
        <v>0</v>
      </c>
      <c r="Z314" s="165" t="str">
        <f>IFERROR(VLOOKUP($E314&amp;$D$119, Outliers!$A$4:$P$214,3,FALSE),"0")</f>
        <v>0</v>
      </c>
      <c r="AA314" s="165" t="str">
        <f>IFERROR(VLOOKUP($E314&amp;$D$119, Outliers!$A$4:$P$214,4,FALSE),"0")</f>
        <v>0</v>
      </c>
      <c r="AB314" s="165" t="str">
        <f>IFERROR(VLOOKUP($E314&amp;$D$119, Outliers!$A$4:$P$214,5,FALSE),"0")</f>
        <v>0</v>
      </c>
      <c r="AD314" s="78"/>
      <c r="AE314" s="151"/>
      <c r="AF314" s="78"/>
      <c r="AG314" s="78"/>
    </row>
    <row r="315" spans="4:33" ht="15.75" x14ac:dyDescent="0.25">
      <c r="D315" s="319"/>
      <c r="E315" s="104" t="s">
        <v>214</v>
      </c>
      <c r="F315" s="394">
        <f>IF(OR(ISERROR(VLOOKUP($E315&amp;$D$118&amp;$D$119,'CCG data'!$A:$AD,'CCG data'!R$3,FALSE)),ISBLANK(VLOOKUP($E315&amp;$D$118&amp;$D$119,'CCG data'!$A:$AD,'CCG data'!R$3,FALSE))),"",VLOOKUP($E315&amp;$D$118&amp;$D$119,'CCG data'!$A:$AD,'CCG data'!R$3,FALSE))</f>
        <v>45.536101437084497</v>
      </c>
      <c r="G315" s="395"/>
      <c r="H315" s="395">
        <f>IF(OR(ISERROR(VLOOKUP($E315&amp;$D$118&amp;$D$119,'CCG data'!$A:$AD,'CCG data'!S$3,FALSE)),ISBLANK(VLOOKUP($E315&amp;$D$118&amp;$D$119,'CCG data'!$A:$AD,'CCG data'!S$3,FALSE))),"",VLOOKUP($E315&amp;$D$118&amp;$D$119,'CCG data'!$A:$AD,'CCG data'!S$3,FALSE))</f>
        <v>99.995184595129729</v>
      </c>
      <c r="I315" s="395"/>
      <c r="J315" s="395">
        <f>IF(OR(ISERROR(VLOOKUP($E315&amp;$D$118&amp;$D$119,'CCG data'!$A:$AD,'CCG data'!T$3,FALSE)),ISBLANK(VLOOKUP($E315&amp;$D$118&amp;$D$119,'CCG data'!$A:$AD,'CCG data'!T$3,FALSE))),"",VLOOKUP($E315&amp;$D$118&amp;$D$119,'CCG data'!$A:$AD,'CCG data'!T$3,FALSE))</f>
        <v>7.5983046790383071</v>
      </c>
      <c r="K315" s="395"/>
      <c r="L315" s="395">
        <f>IF(OR(ISERROR(VLOOKUP($E315&amp;$D$118&amp;$D$119,'CCG data'!$A:$AD,'CCG data'!U$3,FALSE)),ISBLANK(VLOOKUP($E315&amp;$D$118&amp;$D$119,'CCG data'!$A:$AD,'CCG data'!U$3,FALSE))),"",VLOOKUP($E315&amp;$D$118&amp;$D$119,'CCG data'!$A:$AD,'CCG data'!U$3,FALSE))</f>
        <v>8.9405062257561063</v>
      </c>
      <c r="M315" s="396"/>
      <c r="N315" s="367">
        <f>IF(OR(ISERROR(VLOOKUP($E315&amp;$D$118&amp;$D$119,'CCG data'!$A:$AD,'CCG data'!G$3,FALSE)),ISBLANK(VLOOKUP($E315&amp;$D$118&amp;$D$119,'CCG data'!$A:$AD,'CCG data'!G$3,FALSE))),"",VLOOKUP($E315&amp;$D$118&amp;$D$119,'CCG data'!$A:$AD,'CCG data'!G$3,FALSE))</f>
        <v>2930</v>
      </c>
      <c r="P315" s="404">
        <f>IF(OR(ISERROR(VLOOKUP($E315&amp;$D$118&amp;$D$119,'CCG data'!$A:$AD,'CCG data'!B$3,FALSE)),ISBLANK(VLOOKUP($E315&amp;$D$118&amp;$D$119,'CCG data'!$A:$AD,'CCG data'!B$3,FALSE))),"",VLOOKUP($E315&amp;$D$118&amp;$D$119,'CCG data'!$A:$AD,'CCG data'!B$3,FALSE))</f>
        <v>0.26860068259385667</v>
      </c>
      <c r="Q315" s="267"/>
      <c r="R315" s="267">
        <f>IF(OR(ISERROR(VLOOKUP($E315&amp;$D$118&amp;$D$119,'CCG data'!$A:$AD,'CCG data'!C$3,FALSE)),ISBLANK(VLOOKUP($E315&amp;$D$118&amp;$D$119,'CCG data'!$A:$AD,'CCG data'!C$3,FALSE))),"",VLOOKUP($E315&amp;$D$118&amp;$D$119,'CCG data'!$A:$AD,'CCG data'!C$3,FALSE))</f>
        <v>0.62764505119453928</v>
      </c>
      <c r="S315" s="267"/>
      <c r="T315" s="267">
        <f>IF(OR(ISERROR(VLOOKUP($E315&amp;$D$118&amp;$D$119,'CCG data'!$A:$AD,'CCG data'!D$3,FALSE)),ISBLANK(VLOOKUP($E315&amp;$D$118&amp;$D$119,'CCG data'!$A:$AD,'CCG data'!D$3,FALSE))),"",VLOOKUP($E315&amp;$D$118&amp;$D$119,'CCG data'!$A:$AD,'CCG data'!D$3,FALSE))</f>
        <v>4.778156996587031E-2</v>
      </c>
      <c r="U315" s="267"/>
      <c r="V315" s="267">
        <f>IF(OR(ISERROR(VLOOKUP($E315&amp;$D$118&amp;$D$119,'CCG data'!$A:$AD,'CCG data'!E$3,FALSE)),ISBLANK(VLOOKUP($E315&amp;$D$118&amp;$D$119,'CCG data'!$A:$AD,'CCG data'!E$3,FALSE))),"",VLOOKUP($E315&amp;$D$118&amp;$D$119,'CCG data'!$A:$AD,'CCG data'!E$3,FALSE))</f>
        <v>5.597269624573379E-2</v>
      </c>
      <c r="W315" s="405"/>
      <c r="Y315" s="165">
        <f>IFERROR(VLOOKUP($E315&amp;$D$119, Outliers!$A$4:$P$214,2,FALSE),"0")</f>
        <v>0</v>
      </c>
      <c r="Z315" s="165">
        <f>IFERROR(VLOOKUP($E315&amp;$D$119, Outliers!$A$4:$P$214,3,FALSE),"0")</f>
        <v>0</v>
      </c>
      <c r="AA315" s="165">
        <f>IFERROR(VLOOKUP($E315&amp;$D$119, Outliers!$A$4:$P$214,4,FALSE),"0")</f>
        <v>0</v>
      </c>
      <c r="AB315" s="165">
        <f>IFERROR(VLOOKUP($E315&amp;$D$119, Outliers!$A$4:$P$214,5,FALSE),"0")</f>
        <v>1</v>
      </c>
      <c r="AD315" s="78"/>
      <c r="AE315" s="151"/>
      <c r="AF315" s="78"/>
      <c r="AG315" s="78"/>
    </row>
    <row r="316" spans="4:33" ht="15.75" x14ac:dyDescent="0.25">
      <c r="D316" s="319"/>
      <c r="E316" s="103" t="s">
        <v>27</v>
      </c>
      <c r="F316" s="95">
        <f>IF(P315="","",VLOOKUP($E315&amp;$D$118&amp;$D$119,'CCG data'!$A:$AD,'CCG data'!W$3,FALSE))</f>
        <v>42.354655474810528</v>
      </c>
      <c r="G316" s="96">
        <f>IF(P315="","",VLOOKUP($E315&amp;$D$118&amp;$D$119,'CCG data'!$A:$AD,'CCG data'!X$3,FALSE))</f>
        <v>48.717547399358466</v>
      </c>
      <c r="H316" s="96">
        <f>IF(R315="","",VLOOKUP($E315&amp;$D$118&amp;$D$119,'CCG data'!$A:$AD,'CCG data'!Y$3,FALSE))</f>
        <v>95.42488896682778</v>
      </c>
      <c r="I316" s="96">
        <f>IF(R315="","",VLOOKUP($E315&amp;$D$118&amp;$D$119,'CCG data'!$A:$AD,'CCG data'!Z$3,FALSE))</f>
        <v>104.56548022343168</v>
      </c>
      <c r="J316" s="96">
        <f>IF(T315="","",VLOOKUP($E315&amp;$D$118&amp;$D$119,'CCG data'!$A:$AD,'CCG data'!AA$3,FALSE))</f>
        <v>6.3396437315085947</v>
      </c>
      <c r="K316" s="96">
        <f>IF(T315="","",VLOOKUP($E315&amp;$D$118&amp;$D$119,'CCG data'!$A:$AD,'CCG data'!AB$3,FALSE))</f>
        <v>8.8569656265680194</v>
      </c>
      <c r="L316" s="96">
        <f>IF(V315="","",VLOOKUP($E315&amp;$D$118&amp;$D$119,'CCG data'!$A:$AD,'CCG data'!AC$3,FALSE))</f>
        <v>7.5721591851005687</v>
      </c>
      <c r="M316" s="96">
        <f>IF(V315="","",VLOOKUP($E315&amp;$D$118&amp;$D$119,'CCG data'!$A:$AD,'CCG data'!AD$3,FALSE))</f>
        <v>10.308853266411644</v>
      </c>
      <c r="N316" s="368"/>
      <c r="P316" s="152">
        <f>IF(P315="","",VLOOKUP($E315&amp;$D$118&amp;$D$119,'CCG data'!$A:$AD,'CCG data'!I$3,FALSE))</f>
        <v>0.253</v>
      </c>
      <c r="Q316" s="15">
        <f>IF(P315="","",VLOOKUP($E315&amp;$D$118&amp;$D$119,'CCG data'!$A:$AD,'CCG data'!J$3,FALSE))</f>
        <v>0.28499999999999998</v>
      </c>
      <c r="R316" s="15">
        <f>IF(R315="","",VLOOKUP($E315&amp;$D$118&amp;$D$119,'CCG data'!$A:$AD,'CCG data'!K$3,FALSE))</f>
        <v>0.61</v>
      </c>
      <c r="S316" s="15">
        <f>IF(R315="","",VLOOKUP($E315&amp;$D$118&amp;$D$119,'CCG data'!$A:$AD,'CCG data'!L$3,FALSE))</f>
        <v>0.64500000000000002</v>
      </c>
      <c r="T316" s="15">
        <f>IF(T315="","",VLOOKUP($E315&amp;$D$118&amp;$D$119,'CCG data'!$A:$AD,'CCG data'!M$3,FALSE))</f>
        <v>4.1000000000000002E-2</v>
      </c>
      <c r="U316" s="15">
        <f>IF(T315="","",VLOOKUP($E315&amp;$D$118&amp;$D$119,'CCG data'!$A:$AD,'CCG data'!N$3,FALSE))</f>
        <v>5.6000000000000001E-2</v>
      </c>
      <c r="V316" s="15">
        <f>IF(V315="","",VLOOKUP($E315&amp;$D$118&amp;$D$119,'CCG data'!$A:$AD,'CCG data'!O$3,FALSE))</f>
        <v>4.8000000000000001E-2</v>
      </c>
      <c r="W316" s="136">
        <f>IF(V315="","",VLOOKUP($E315&amp;$D$118&amp;$D$119,'CCG data'!$A:$AD,'CCG data'!P$3,FALSE))</f>
        <v>6.5000000000000002E-2</v>
      </c>
      <c r="Y316" s="165" t="str">
        <f>IFERROR(VLOOKUP($E316&amp;$D$119, Outliers!$A$4:$P$214,2,FALSE),"0")</f>
        <v>0</v>
      </c>
      <c r="Z316" s="165" t="str">
        <f>IFERROR(VLOOKUP($E316&amp;$D$119, Outliers!$A$4:$P$214,3,FALSE),"0")</f>
        <v>0</v>
      </c>
      <c r="AA316" s="165" t="str">
        <f>IFERROR(VLOOKUP($E316&amp;$D$119, Outliers!$A$4:$P$214,4,FALSE),"0")</f>
        <v>0</v>
      </c>
      <c r="AB316" s="165" t="str">
        <f>IFERROR(VLOOKUP($E316&amp;$D$119, Outliers!$A$4:$P$214,5,FALSE),"0")</f>
        <v>0</v>
      </c>
      <c r="AD316" s="78"/>
      <c r="AE316" s="151"/>
      <c r="AF316" s="78"/>
      <c r="AG316" s="78"/>
    </row>
    <row r="317" spans="4:33" ht="15.75" x14ac:dyDescent="0.25">
      <c r="D317" s="319"/>
      <c r="E317" s="104" t="s">
        <v>215</v>
      </c>
      <c r="F317" s="394">
        <f>IF(OR(ISERROR(VLOOKUP($E317&amp;$D$118&amp;$D$119,'CCG data'!$A:$AD,'CCG data'!R$3,FALSE)),ISBLANK(VLOOKUP($E317&amp;$D$118&amp;$D$119,'CCG data'!$A:$AD,'CCG data'!R$3,FALSE))),"",VLOOKUP($E317&amp;$D$118&amp;$D$119,'CCG data'!$A:$AD,'CCG data'!R$3,FALSE))</f>
        <v>48.590302533790336</v>
      </c>
      <c r="G317" s="395"/>
      <c r="H317" s="395">
        <f>IF(OR(ISERROR(VLOOKUP($E317&amp;$D$118&amp;$D$119,'CCG data'!$A:$AD,'CCG data'!S$3,FALSE)),ISBLANK(VLOOKUP($E317&amp;$D$118&amp;$D$119,'CCG data'!$A:$AD,'CCG data'!S$3,FALSE))),"",VLOOKUP($E317&amp;$D$118&amp;$D$119,'CCG data'!$A:$AD,'CCG data'!S$3,FALSE))</f>
        <v>93.411106019624455</v>
      </c>
      <c r="I317" s="395"/>
      <c r="J317" s="395">
        <f>IF(OR(ISERROR(VLOOKUP($E317&amp;$D$118&amp;$D$119,'CCG data'!$A:$AD,'CCG data'!T$3,FALSE)),ISBLANK(VLOOKUP($E317&amp;$D$118&amp;$D$119,'CCG data'!$A:$AD,'CCG data'!T$3,FALSE))),"",VLOOKUP($E317&amp;$D$118&amp;$D$119,'CCG data'!$A:$AD,'CCG data'!T$3,FALSE))</f>
        <v>7.812881796769263</v>
      </c>
      <c r="K317" s="395"/>
      <c r="L317" s="395">
        <f>IF(OR(ISERROR(VLOOKUP($E317&amp;$D$118&amp;$D$119,'CCG data'!$A:$AD,'CCG data'!U$3,FALSE)),ISBLANK(VLOOKUP($E317&amp;$D$118&amp;$D$119,'CCG data'!$A:$AD,'CCG data'!U$3,FALSE))),"",VLOOKUP($E317&amp;$D$118&amp;$D$119,'CCG data'!$A:$AD,'CCG data'!U$3,FALSE))</f>
        <v>6.4687459285712681</v>
      </c>
      <c r="M317" s="396"/>
      <c r="N317" s="367">
        <f>IF(OR(ISERROR(VLOOKUP($E317&amp;$D$118&amp;$D$119,'CCG data'!$A:$AD,'CCG data'!G$3,FALSE)),ISBLANK(VLOOKUP($E317&amp;$D$118&amp;$D$119,'CCG data'!$A:$AD,'CCG data'!G$3,FALSE))),"",VLOOKUP($E317&amp;$D$118&amp;$D$119,'CCG data'!$A:$AD,'CCG data'!G$3,FALSE))</f>
        <v>1052</v>
      </c>
      <c r="P317" s="404">
        <f>IF(OR(ISERROR(VLOOKUP($E317&amp;$D$118&amp;$D$119,'CCG data'!$A:$AD,'CCG data'!B$3,FALSE)),ISBLANK(VLOOKUP($E317&amp;$D$118&amp;$D$119,'CCG data'!$A:$AD,'CCG data'!B$3,FALSE))),"",VLOOKUP($E317&amp;$D$118&amp;$D$119,'CCG data'!$A:$AD,'CCG data'!B$3,FALSE))</f>
        <v>0.28992395437262358</v>
      </c>
      <c r="Q317" s="267"/>
      <c r="R317" s="267">
        <f>IF(OR(ISERROR(VLOOKUP($E317&amp;$D$118&amp;$D$119,'CCG data'!$A:$AD,'CCG data'!C$3,FALSE)),ISBLANK(VLOOKUP($E317&amp;$D$118&amp;$D$119,'CCG data'!$A:$AD,'CCG data'!C$3,FALSE))),"",VLOOKUP($E317&amp;$D$118&amp;$D$119,'CCG data'!$A:$AD,'CCG data'!C$3,FALSE))</f>
        <v>0.61882129277566544</v>
      </c>
      <c r="S317" s="267"/>
      <c r="T317" s="267">
        <f>IF(OR(ISERROR(VLOOKUP($E317&amp;$D$118&amp;$D$119,'CCG data'!$A:$AD,'CCG data'!D$3,FALSE)),ISBLANK(VLOOKUP($E317&amp;$D$118&amp;$D$119,'CCG data'!$A:$AD,'CCG data'!D$3,FALSE))),"",VLOOKUP($E317&amp;$D$118&amp;$D$119,'CCG data'!$A:$AD,'CCG data'!D$3,FALSE))</f>
        <v>4.7528517110266157E-2</v>
      </c>
      <c r="U317" s="267"/>
      <c r="V317" s="267">
        <f>IF(OR(ISERROR(VLOOKUP($E317&amp;$D$118&amp;$D$119,'CCG data'!$A:$AD,'CCG data'!E$3,FALSE)),ISBLANK(VLOOKUP($E317&amp;$D$118&amp;$D$119,'CCG data'!$A:$AD,'CCG data'!E$3,FALSE))),"",VLOOKUP($E317&amp;$D$118&amp;$D$119,'CCG data'!$A:$AD,'CCG data'!E$3,FALSE))</f>
        <v>4.3726235741444866E-2</v>
      </c>
      <c r="W317" s="405"/>
      <c r="Y317" s="165">
        <f>IFERROR(VLOOKUP($E317&amp;$D$119, Outliers!$A$4:$P$214,2,FALSE),"0")</f>
        <v>0</v>
      </c>
      <c r="Z317" s="165">
        <f>IFERROR(VLOOKUP($E317&amp;$D$119, Outliers!$A$4:$P$214,3,FALSE),"0")</f>
        <v>0</v>
      </c>
      <c r="AA317" s="165">
        <f>IFERROR(VLOOKUP($E317&amp;$D$119, Outliers!$A$4:$P$214,4,FALSE),"0")</f>
        <v>0</v>
      </c>
      <c r="AB317" s="165">
        <f>IFERROR(VLOOKUP($E317&amp;$D$119, Outliers!$A$4:$P$214,5,FALSE),"0")</f>
        <v>1</v>
      </c>
      <c r="AD317" s="78"/>
      <c r="AE317" s="151"/>
      <c r="AF317" s="78"/>
      <c r="AG317" s="78"/>
    </row>
    <row r="318" spans="4:33" ht="15.75" x14ac:dyDescent="0.25">
      <c r="D318" s="319"/>
      <c r="E318" s="103" t="s">
        <v>27</v>
      </c>
      <c r="F318" s="95">
        <f>IF(P317="","",VLOOKUP($E317&amp;$D$118&amp;$D$119,'CCG data'!$A:$AD,'CCG data'!W$3,FALSE))</f>
        <v>43.137048180037901</v>
      </c>
      <c r="G318" s="96">
        <f>IF(P317="","",VLOOKUP($E317&amp;$D$118&amp;$D$119,'CCG data'!$A:$AD,'CCG data'!X$3,FALSE))</f>
        <v>54.043556887542771</v>
      </c>
      <c r="H318" s="96">
        <f>IF(R317="","",VLOOKUP($E317&amp;$D$118&amp;$D$119,'CCG data'!$A:$AD,'CCG data'!Y$3,FALSE))</f>
        <v>86.235409029295965</v>
      </c>
      <c r="I318" s="96">
        <f>IF(R317="","",VLOOKUP($E317&amp;$D$118&amp;$D$119,'CCG data'!$A:$AD,'CCG data'!Z$3,FALSE))</f>
        <v>100.58680300995294</v>
      </c>
      <c r="J318" s="96">
        <f>IF(T317="","",VLOOKUP($E317&amp;$D$118&amp;$D$119,'CCG data'!$A:$AD,'CCG data'!AA$3,FALSE))</f>
        <v>5.6472614507203058</v>
      </c>
      <c r="K318" s="96">
        <f>IF(T317="","",VLOOKUP($E317&amp;$D$118&amp;$D$119,'CCG data'!$A:$AD,'CCG data'!AB$3,FALSE))</f>
        <v>9.9785021428182201</v>
      </c>
      <c r="L318" s="96">
        <f>IF(V317="","",VLOOKUP($E317&amp;$D$118&amp;$D$119,'CCG data'!$A:$AD,'CCG data'!AC$3,FALSE))</f>
        <v>4.5993674035592225</v>
      </c>
      <c r="M318" s="96">
        <f>IF(V317="","",VLOOKUP($E317&amp;$D$118&amp;$D$119,'CCG data'!$A:$AD,'CCG data'!AD$3,FALSE))</f>
        <v>8.3381244535833137</v>
      </c>
      <c r="N318" s="368"/>
      <c r="P318" s="152">
        <f>IF(P317="","",VLOOKUP($E317&amp;$D$118&amp;$D$119,'CCG data'!$A:$AD,'CCG data'!I$3,FALSE))</f>
        <v>0.26300000000000001</v>
      </c>
      <c r="Q318" s="15">
        <f>IF(P317="","",VLOOKUP($E317&amp;$D$118&amp;$D$119,'CCG data'!$A:$AD,'CCG data'!J$3,FALSE))</f>
        <v>0.318</v>
      </c>
      <c r="R318" s="15">
        <f>IF(R317="","",VLOOKUP($E317&amp;$D$118&amp;$D$119,'CCG data'!$A:$AD,'CCG data'!K$3,FALSE))</f>
        <v>0.58899999999999997</v>
      </c>
      <c r="S318" s="15">
        <f>IF(R317="","",VLOOKUP($E317&amp;$D$118&amp;$D$119,'CCG data'!$A:$AD,'CCG data'!L$3,FALSE))</f>
        <v>0.64800000000000002</v>
      </c>
      <c r="T318" s="15">
        <f>IF(T317="","",VLOOKUP($E317&amp;$D$118&amp;$D$119,'CCG data'!$A:$AD,'CCG data'!M$3,FALSE))</f>
        <v>3.5999999999999997E-2</v>
      </c>
      <c r="U318" s="15">
        <f>IF(T317="","",VLOOKUP($E317&amp;$D$118&amp;$D$119,'CCG data'!$A:$AD,'CCG data'!N$3,FALSE))</f>
        <v>6.2E-2</v>
      </c>
      <c r="V318" s="15">
        <f>IF(V317="","",VLOOKUP($E317&amp;$D$118&amp;$D$119,'CCG data'!$A:$AD,'CCG data'!O$3,FALSE))</f>
        <v>3.3000000000000002E-2</v>
      </c>
      <c r="W318" s="136">
        <f>IF(V317="","",VLOOKUP($E317&amp;$D$118&amp;$D$119,'CCG data'!$A:$AD,'CCG data'!P$3,FALSE))</f>
        <v>5.8000000000000003E-2</v>
      </c>
      <c r="Y318" s="165" t="str">
        <f>IFERROR(VLOOKUP($E318&amp;$D$119, Outliers!$A$4:$P$214,2,FALSE),"0")</f>
        <v>0</v>
      </c>
      <c r="Z318" s="165" t="str">
        <f>IFERROR(VLOOKUP($E318&amp;$D$119, Outliers!$A$4:$P$214,3,FALSE),"0")</f>
        <v>0</v>
      </c>
      <c r="AA318" s="165" t="str">
        <f>IFERROR(VLOOKUP($E318&amp;$D$119, Outliers!$A$4:$P$214,4,FALSE),"0")</f>
        <v>0</v>
      </c>
      <c r="AB318" s="165" t="str">
        <f>IFERROR(VLOOKUP($E318&amp;$D$119, Outliers!$A$4:$P$214,5,FALSE),"0")</f>
        <v>0</v>
      </c>
      <c r="AD318" s="78"/>
      <c r="AE318" s="151"/>
      <c r="AF318" s="78"/>
      <c r="AG318" s="78"/>
    </row>
    <row r="319" spans="4:33" ht="15.75" x14ac:dyDescent="0.25">
      <c r="D319" s="319"/>
      <c r="E319" s="104" t="s">
        <v>494</v>
      </c>
      <c r="F319" s="394">
        <f>IF(OR(ISERROR(VLOOKUP($E319&amp;$D$118&amp;$D$119,'CCG data'!$A:$AD,'CCG data'!R$3,FALSE)),ISBLANK(VLOOKUP($E319&amp;$D$118&amp;$D$119,'CCG data'!$A:$AD,'CCG data'!R$3,FALSE))),"",VLOOKUP($E319&amp;$D$118&amp;$D$119,'CCG data'!$A:$AD,'CCG data'!R$3,FALSE))</f>
        <v>45.430520841311285</v>
      </c>
      <c r="G319" s="395"/>
      <c r="H319" s="395">
        <f>IF(OR(ISERROR(VLOOKUP($E319&amp;$D$118&amp;$D$119,'CCG data'!$A:$AD,'CCG data'!S$3,FALSE)),ISBLANK(VLOOKUP($E319&amp;$D$118&amp;$D$119,'CCG data'!$A:$AD,'CCG data'!S$3,FALSE))),"",VLOOKUP($E319&amp;$D$118&amp;$D$119,'CCG data'!$A:$AD,'CCG data'!S$3,FALSE))</f>
        <v>103.18273058323462</v>
      </c>
      <c r="I319" s="395"/>
      <c r="J319" s="395">
        <f>IF(OR(ISERROR(VLOOKUP($E319&amp;$D$118&amp;$D$119,'CCG data'!$A:$AD,'CCG data'!T$3,FALSE)),ISBLANK(VLOOKUP($E319&amp;$D$118&amp;$D$119,'CCG data'!$A:$AD,'CCG data'!T$3,FALSE))),"",VLOOKUP($E319&amp;$D$118&amp;$D$119,'CCG data'!$A:$AD,'CCG data'!T$3,FALSE))</f>
        <v>8.5819439663576205</v>
      </c>
      <c r="K319" s="395"/>
      <c r="L319" s="395">
        <f>IF(OR(ISERROR(VLOOKUP($E319&amp;$D$118&amp;$D$119,'CCG data'!$A:$AD,'CCG data'!U$3,FALSE)),ISBLANK(VLOOKUP($E319&amp;$D$118&amp;$D$119,'CCG data'!$A:$AD,'CCG data'!U$3,FALSE))),"",VLOOKUP($E319&amp;$D$118&amp;$D$119,'CCG data'!$A:$AD,'CCG data'!U$3,FALSE))</f>
        <v>7.658407944386858</v>
      </c>
      <c r="M319" s="396"/>
      <c r="N319" s="367">
        <f>IF(OR(ISERROR(VLOOKUP($E319&amp;$D$118&amp;$D$119,'CCG data'!$A:$AD,'CCG data'!G$3,FALSE)),ISBLANK(VLOOKUP($E319&amp;$D$118&amp;$D$119,'CCG data'!$A:$AD,'CCG data'!G$3,FALSE))),"",VLOOKUP($E319&amp;$D$118&amp;$D$119,'CCG data'!$A:$AD,'CCG data'!G$3,FALSE))</f>
        <v>2369</v>
      </c>
      <c r="P319" s="404">
        <f>IF(OR(ISERROR(VLOOKUP($E319&amp;$D$118&amp;$D$119,'CCG data'!$A:$AD,'CCG data'!B$3,FALSE)),ISBLANK(VLOOKUP($E319&amp;$D$118&amp;$D$119,'CCG data'!$A:$AD,'CCG data'!B$3,FALSE))),"",VLOOKUP($E319&amp;$D$118&amp;$D$119,'CCG data'!$A:$AD,'CCG data'!B$3,FALSE))</f>
        <v>0.25031658927817646</v>
      </c>
      <c r="Q319" s="267"/>
      <c r="R319" s="267">
        <f>IF(OR(ISERROR(VLOOKUP($E319&amp;$D$118&amp;$D$119,'CCG data'!$A:$AD,'CCG data'!C$3,FALSE)),ISBLANK(VLOOKUP($E319&amp;$D$118&amp;$D$119,'CCG data'!$A:$AD,'CCG data'!C$3,FALSE))),"",VLOOKUP($E319&amp;$D$118&amp;$D$119,'CCG data'!$A:$AD,'CCG data'!C$3,FALSE))</f>
        <v>0.6496411988180667</v>
      </c>
      <c r="S319" s="267"/>
      <c r="T319" s="267">
        <f>IF(OR(ISERROR(VLOOKUP($E319&amp;$D$118&amp;$D$119,'CCG data'!$A:$AD,'CCG data'!D$3,FALSE)),ISBLANK(VLOOKUP($E319&amp;$D$118&amp;$D$119,'CCG data'!$A:$AD,'CCG data'!D$3,FALSE))),"",VLOOKUP($E319&amp;$D$118&amp;$D$119,'CCG data'!$A:$AD,'CCG data'!D$3,FALSE))</f>
        <v>5.1920641620937104E-2</v>
      </c>
      <c r="U319" s="267"/>
      <c r="V319" s="267">
        <f>IF(OR(ISERROR(VLOOKUP($E319&amp;$D$118&amp;$D$119,'CCG data'!$A:$AD,'CCG data'!E$3,FALSE)),ISBLANK(VLOOKUP($E319&amp;$D$118&amp;$D$119,'CCG data'!$A:$AD,'CCG data'!E$3,FALSE))),"",VLOOKUP($E319&amp;$D$118&amp;$D$119,'CCG data'!$A:$AD,'CCG data'!E$3,FALSE))</f>
        <v>4.8121570282819756E-2</v>
      </c>
      <c r="W319" s="405"/>
      <c r="Y319" s="165">
        <f>IFERROR(VLOOKUP($E319&amp;$D$119, Outliers!$A$4:$P$214,2,FALSE),"0")</f>
        <v>0</v>
      </c>
      <c r="Z319" s="165">
        <f>IFERROR(VLOOKUP($E319&amp;$D$119, Outliers!$A$4:$P$214,3,FALSE),"0")</f>
        <v>0</v>
      </c>
      <c r="AA319" s="165">
        <f>IFERROR(VLOOKUP($E319&amp;$D$119, Outliers!$A$4:$P$214,4,FALSE),"0")</f>
        <v>0</v>
      </c>
      <c r="AB319" s="165">
        <f>IFERROR(VLOOKUP($E319&amp;$D$119, Outliers!$A$4:$P$214,5,FALSE),"0")</f>
        <v>1</v>
      </c>
      <c r="AD319" s="78"/>
      <c r="AE319" s="151"/>
      <c r="AF319" s="78"/>
      <c r="AG319" s="78"/>
    </row>
    <row r="320" spans="4:33" ht="15.75" x14ac:dyDescent="0.25">
      <c r="D320" s="319"/>
      <c r="E320" s="103" t="s">
        <v>27</v>
      </c>
      <c r="F320" s="95">
        <f>IF(P319="","",VLOOKUP($E319&amp;$D$118&amp;$D$119,'CCG data'!$A:$AD,'CCG data'!W$3,FALSE))</f>
        <v>41.773929382253485</v>
      </c>
      <c r="G320" s="96">
        <f>IF(P319="","",VLOOKUP($E319&amp;$D$118&amp;$D$119,'CCG data'!$A:$AD,'CCG data'!X$3,FALSE))</f>
        <v>49.087112300369085</v>
      </c>
      <c r="H320" s="96">
        <f>IF(R319="","",VLOOKUP($E319&amp;$D$118&amp;$D$119,'CCG data'!$A:$AD,'CCG data'!Y$3,FALSE))</f>
        <v>98.027551244938877</v>
      </c>
      <c r="I320" s="96">
        <f>IF(R319="","",VLOOKUP($E319&amp;$D$118&amp;$D$119,'CCG data'!$A:$AD,'CCG data'!Z$3,FALSE))</f>
        <v>108.33790992153035</v>
      </c>
      <c r="J320" s="96">
        <f>IF(T319="","",VLOOKUP($E319&amp;$D$118&amp;$D$119,'CCG data'!$A:$AD,'CCG data'!AA$3,FALSE))</f>
        <v>7.0652806233047389</v>
      </c>
      <c r="K320" s="96">
        <f>IF(T319="","",VLOOKUP($E319&amp;$D$118&amp;$D$119,'CCG data'!$A:$AD,'CCG data'!AB$3,FALSE))</f>
        <v>10.098607309410502</v>
      </c>
      <c r="L320" s="96">
        <f>IF(V319="","",VLOOKUP($E319&amp;$D$118&amp;$D$119,'CCG data'!$A:$AD,'CCG data'!AC$3,FALSE))</f>
        <v>6.2525477252634758</v>
      </c>
      <c r="M320" s="96">
        <f>IF(V319="","",VLOOKUP($E319&amp;$D$118&amp;$D$119,'CCG data'!$A:$AD,'CCG data'!AD$3,FALSE))</f>
        <v>9.0642681635102402</v>
      </c>
      <c r="N320" s="368"/>
      <c r="P320" s="152">
        <f>IF(P319="","",VLOOKUP($E319&amp;$D$118&amp;$D$119,'CCG data'!$A:$AD,'CCG data'!I$3,FALSE))</f>
        <v>0.23300000000000001</v>
      </c>
      <c r="Q320" s="15">
        <f>IF(P319="","",VLOOKUP($E319&amp;$D$118&amp;$D$119,'CCG data'!$A:$AD,'CCG data'!J$3,FALSE))</f>
        <v>0.26800000000000002</v>
      </c>
      <c r="R320" s="15">
        <f>IF(R319="","",VLOOKUP($E319&amp;$D$118&amp;$D$119,'CCG data'!$A:$AD,'CCG data'!K$3,FALSE))</f>
        <v>0.63</v>
      </c>
      <c r="S320" s="15">
        <f>IF(R319="","",VLOOKUP($E319&amp;$D$118&amp;$D$119,'CCG data'!$A:$AD,'CCG data'!L$3,FALSE))</f>
        <v>0.66900000000000004</v>
      </c>
      <c r="T320" s="15">
        <f>IF(T319="","",VLOOKUP($E319&amp;$D$118&amp;$D$119,'CCG data'!$A:$AD,'CCG data'!M$3,FALSE))</f>
        <v>4.3999999999999997E-2</v>
      </c>
      <c r="U320" s="15">
        <f>IF(T319="","",VLOOKUP($E319&amp;$D$118&amp;$D$119,'CCG data'!$A:$AD,'CCG data'!N$3,FALSE))</f>
        <v>6.2E-2</v>
      </c>
      <c r="V320" s="15">
        <f>IF(V319="","",VLOOKUP($E319&amp;$D$118&amp;$D$119,'CCG data'!$A:$AD,'CCG data'!O$3,FALSE))</f>
        <v>0.04</v>
      </c>
      <c r="W320" s="136">
        <f>IF(V319="","",VLOOKUP($E319&amp;$D$118&amp;$D$119,'CCG data'!$A:$AD,'CCG data'!P$3,FALSE))</f>
        <v>5.7000000000000002E-2</v>
      </c>
      <c r="Y320" s="165" t="str">
        <f>IFERROR(VLOOKUP($E320&amp;$D$119, Outliers!$A$4:$P$214,2,FALSE),"0")</f>
        <v>0</v>
      </c>
      <c r="Z320" s="165" t="str">
        <f>IFERROR(VLOOKUP($E320&amp;$D$119, Outliers!$A$4:$P$214,3,FALSE),"0")</f>
        <v>0</v>
      </c>
      <c r="AA320" s="165" t="str">
        <f>IFERROR(VLOOKUP($E320&amp;$D$119, Outliers!$A$4:$P$214,4,FALSE),"0")</f>
        <v>0</v>
      </c>
      <c r="AB320" s="165" t="str">
        <f>IFERROR(VLOOKUP($E320&amp;$D$119, Outliers!$A$4:$P$214,5,FALSE),"0")</f>
        <v>0</v>
      </c>
      <c r="AD320" s="78"/>
      <c r="AE320" s="151"/>
      <c r="AF320" s="78"/>
      <c r="AG320" s="78"/>
    </row>
    <row r="321" spans="4:33" ht="15.75" x14ac:dyDescent="0.25">
      <c r="D321" s="319"/>
      <c r="E321" s="104" t="s">
        <v>495</v>
      </c>
      <c r="F321" s="394">
        <f>IF(OR(ISERROR(VLOOKUP($E321&amp;$D$118&amp;$D$119,'CCG data'!$A:$AD,'CCG data'!R$3,FALSE)),ISBLANK(VLOOKUP($E321&amp;$D$118&amp;$D$119,'CCG data'!$A:$AD,'CCG data'!R$3,FALSE))),"",VLOOKUP($E321&amp;$D$118&amp;$D$119,'CCG data'!$A:$AD,'CCG data'!R$3,FALSE))</f>
        <v>50.058913802151473</v>
      </c>
      <c r="G321" s="395"/>
      <c r="H321" s="395">
        <f>IF(OR(ISERROR(VLOOKUP($E321&amp;$D$118&amp;$D$119,'CCG data'!$A:$AD,'CCG data'!S$3,FALSE)),ISBLANK(VLOOKUP($E321&amp;$D$118&amp;$D$119,'CCG data'!$A:$AD,'CCG data'!S$3,FALSE))),"",VLOOKUP($E321&amp;$D$118&amp;$D$119,'CCG data'!$A:$AD,'CCG data'!S$3,FALSE))</f>
        <v>92.389519453971928</v>
      </c>
      <c r="I321" s="395"/>
      <c r="J321" s="395">
        <f>IF(OR(ISERROR(VLOOKUP($E321&amp;$D$118&amp;$D$119,'CCG data'!$A:$AD,'CCG data'!T$3,FALSE)),ISBLANK(VLOOKUP($E321&amp;$D$118&amp;$D$119,'CCG data'!$A:$AD,'CCG data'!T$3,FALSE))),"",VLOOKUP($E321&amp;$D$118&amp;$D$119,'CCG data'!$A:$AD,'CCG data'!T$3,FALSE))</f>
        <v>10.858004354626846</v>
      </c>
      <c r="K321" s="395"/>
      <c r="L321" s="395">
        <f>IF(OR(ISERROR(VLOOKUP($E321&amp;$D$118&amp;$D$119,'CCG data'!$A:$AD,'CCG data'!U$3,FALSE)),ISBLANK(VLOOKUP($E321&amp;$D$118&amp;$D$119,'CCG data'!$A:$AD,'CCG data'!U$3,FALSE))),"",VLOOKUP($E321&amp;$D$118&amp;$D$119,'CCG data'!$A:$AD,'CCG data'!U$3,FALSE))</f>
        <v>9.3058009859182445</v>
      </c>
      <c r="M321" s="396"/>
      <c r="N321" s="367">
        <f>IF(OR(ISERROR(VLOOKUP($E321&amp;$D$118&amp;$D$119,'CCG data'!$A:$AD,'CCG data'!G$3,FALSE)),ISBLANK(VLOOKUP($E321&amp;$D$118&amp;$D$119,'CCG data'!$A:$AD,'CCG data'!G$3,FALSE))),"",VLOOKUP($E321&amp;$D$118&amp;$D$119,'CCG data'!$A:$AD,'CCG data'!G$3,FALSE))</f>
        <v>1400</v>
      </c>
      <c r="P321" s="404">
        <f>IF(OR(ISERROR(VLOOKUP($E321&amp;$D$118&amp;$D$119,'CCG data'!$A:$AD,'CCG data'!B$3,FALSE)),ISBLANK(VLOOKUP($E321&amp;$D$118&amp;$D$119,'CCG data'!$A:$AD,'CCG data'!B$3,FALSE))),"",VLOOKUP($E321&amp;$D$118&amp;$D$119,'CCG data'!$A:$AD,'CCG data'!B$3,FALSE))</f>
        <v>0.30071428571428571</v>
      </c>
      <c r="Q321" s="267"/>
      <c r="R321" s="267">
        <f>IF(OR(ISERROR(VLOOKUP($E321&amp;$D$118&amp;$D$119,'CCG data'!$A:$AD,'CCG data'!C$3,FALSE)),ISBLANK(VLOOKUP($E321&amp;$D$118&amp;$D$119,'CCG data'!$A:$AD,'CCG data'!C$3,FALSE))),"",VLOOKUP($E321&amp;$D$118&amp;$D$119,'CCG data'!$A:$AD,'CCG data'!C$3,FALSE))</f>
        <v>0.57285714285714284</v>
      </c>
      <c r="S321" s="267"/>
      <c r="T321" s="267">
        <f>IF(OR(ISERROR(VLOOKUP($E321&amp;$D$118&amp;$D$119,'CCG data'!$A:$AD,'CCG data'!D$3,FALSE)),ISBLANK(VLOOKUP($E321&amp;$D$118&amp;$D$119,'CCG data'!$A:$AD,'CCG data'!D$3,FALSE))),"",VLOOKUP($E321&amp;$D$118&amp;$D$119,'CCG data'!$A:$AD,'CCG data'!D$3,FALSE))</f>
        <v>6.8571428571428575E-2</v>
      </c>
      <c r="U321" s="267"/>
      <c r="V321" s="267">
        <f>IF(OR(ISERROR(VLOOKUP($E321&amp;$D$118&amp;$D$119,'CCG data'!$A:$AD,'CCG data'!E$3,FALSE)),ISBLANK(VLOOKUP($E321&amp;$D$118&amp;$D$119,'CCG data'!$A:$AD,'CCG data'!E$3,FALSE))),"",VLOOKUP($E321&amp;$D$118&amp;$D$119,'CCG data'!$A:$AD,'CCG data'!E$3,FALSE))</f>
        <v>5.7857142857142857E-2</v>
      </c>
      <c r="W321" s="405"/>
      <c r="Y321" s="165">
        <f>IFERROR(VLOOKUP($E321&amp;$D$119, Outliers!$A$4:$P$214,2,FALSE),"0")</f>
        <v>0</v>
      </c>
      <c r="Z321" s="165">
        <f>IFERROR(VLOOKUP($E321&amp;$D$119, Outliers!$A$4:$P$214,3,FALSE),"0")</f>
        <v>0</v>
      </c>
      <c r="AA321" s="165">
        <f>IFERROR(VLOOKUP($E321&amp;$D$119, Outliers!$A$4:$P$214,4,FALSE),"0")</f>
        <v>1</v>
      </c>
      <c r="AB321" s="165">
        <f>IFERROR(VLOOKUP($E321&amp;$D$119, Outliers!$A$4:$P$214,5,FALSE),"0")</f>
        <v>0</v>
      </c>
      <c r="AD321" s="78"/>
      <c r="AE321" s="151"/>
      <c r="AF321" s="78"/>
      <c r="AG321" s="78"/>
    </row>
    <row r="322" spans="4:33" ht="15.75" x14ac:dyDescent="0.25">
      <c r="D322" s="319"/>
      <c r="E322" s="103" t="s">
        <v>27</v>
      </c>
      <c r="F322" s="95">
        <f>IF(P321="","",VLOOKUP($E321&amp;$D$118&amp;$D$119,'CCG data'!$A:$AD,'CCG data'!W$3,FALSE))</f>
        <v>45.277058334894548</v>
      </c>
      <c r="G322" s="96">
        <f>IF(P321="","",VLOOKUP($E321&amp;$D$118&amp;$D$119,'CCG data'!$A:$AD,'CCG data'!X$3,FALSE))</f>
        <v>54.840769269408398</v>
      </c>
      <c r="H322" s="96">
        <f>IF(R321="","",VLOOKUP($E321&amp;$D$118&amp;$D$119,'CCG data'!$A:$AD,'CCG data'!Y$3,FALSE))</f>
        <v>85.995240253462555</v>
      </c>
      <c r="I322" s="96">
        <f>IF(R321="","",VLOOKUP($E321&amp;$D$118&amp;$D$119,'CCG data'!$A:$AD,'CCG data'!Z$3,FALSE))</f>
        <v>98.783798654481302</v>
      </c>
      <c r="J322" s="96">
        <f>IF(T321="","",VLOOKUP($E321&amp;$D$118&amp;$D$119,'CCG data'!$A:$AD,'CCG data'!AA$3,FALSE))</f>
        <v>8.6859511139703063</v>
      </c>
      <c r="K322" s="96">
        <f>IF(T321="","",VLOOKUP($E321&amp;$D$118&amp;$D$119,'CCG data'!$A:$AD,'CCG data'!AB$3,FALSE))</f>
        <v>13.030057595283386</v>
      </c>
      <c r="L322" s="96">
        <f>IF(V321="","",VLOOKUP($E321&amp;$D$118&amp;$D$119,'CCG data'!$A:$AD,'CCG data'!AC$3,FALSE))</f>
        <v>7.2792043267627164</v>
      </c>
      <c r="M322" s="96">
        <f>IF(V321="","",VLOOKUP($E321&amp;$D$118&amp;$D$119,'CCG data'!$A:$AD,'CCG data'!AD$3,FALSE))</f>
        <v>11.332397645073772</v>
      </c>
      <c r="N322" s="368"/>
      <c r="P322" s="152">
        <f>IF(P321="","",VLOOKUP($E321&amp;$D$118&amp;$D$119,'CCG data'!$A:$AD,'CCG data'!I$3,FALSE))</f>
        <v>0.27700000000000002</v>
      </c>
      <c r="Q322" s="15">
        <f>IF(P321="","",VLOOKUP($E321&amp;$D$118&amp;$D$119,'CCG data'!$A:$AD,'CCG data'!J$3,FALSE))</f>
        <v>0.32500000000000001</v>
      </c>
      <c r="R322" s="15">
        <f>IF(R321="","",VLOOKUP($E321&amp;$D$118&amp;$D$119,'CCG data'!$A:$AD,'CCG data'!K$3,FALSE))</f>
        <v>0.54700000000000004</v>
      </c>
      <c r="S322" s="15">
        <f>IF(R321="","",VLOOKUP($E321&amp;$D$118&amp;$D$119,'CCG data'!$A:$AD,'CCG data'!L$3,FALSE))</f>
        <v>0.59899999999999998</v>
      </c>
      <c r="T322" s="15">
        <f>IF(T321="","",VLOOKUP($E321&amp;$D$118&amp;$D$119,'CCG data'!$A:$AD,'CCG data'!M$3,FALSE))</f>
        <v>5.6000000000000001E-2</v>
      </c>
      <c r="U322" s="15">
        <f>IF(T321="","",VLOOKUP($E321&amp;$D$118&amp;$D$119,'CCG data'!$A:$AD,'CCG data'!N$3,FALSE))</f>
        <v>8.3000000000000004E-2</v>
      </c>
      <c r="V322" s="15">
        <f>IF(V321="","",VLOOKUP($E321&amp;$D$118&amp;$D$119,'CCG data'!$A:$AD,'CCG data'!O$3,FALSE))</f>
        <v>4.7E-2</v>
      </c>
      <c r="W322" s="136">
        <f>IF(V321="","",VLOOKUP($E321&amp;$D$118&amp;$D$119,'CCG data'!$A:$AD,'CCG data'!P$3,FALSE))</f>
        <v>7.0999999999999994E-2</v>
      </c>
      <c r="Y322" s="165" t="str">
        <f>IFERROR(VLOOKUP($E322&amp;$D$119, Outliers!$A$4:$P$214,2,FALSE),"0")</f>
        <v>0</v>
      </c>
      <c r="Z322" s="165" t="str">
        <f>IFERROR(VLOOKUP($E322&amp;$D$119, Outliers!$A$4:$P$214,3,FALSE),"0")</f>
        <v>0</v>
      </c>
      <c r="AA322" s="165" t="str">
        <f>IFERROR(VLOOKUP($E322&amp;$D$119, Outliers!$A$4:$P$214,4,FALSE),"0")</f>
        <v>0</v>
      </c>
      <c r="AB322" s="165" t="str">
        <f>IFERROR(VLOOKUP($E322&amp;$D$119, Outliers!$A$4:$P$214,5,FALSE),"0")</f>
        <v>0</v>
      </c>
      <c r="AD322" s="78"/>
      <c r="AE322" s="151"/>
      <c r="AF322" s="78"/>
      <c r="AG322" s="78"/>
    </row>
    <row r="323" spans="4:33" ht="15.75" x14ac:dyDescent="0.25">
      <c r="D323" s="319"/>
      <c r="E323" s="104" t="s">
        <v>216</v>
      </c>
      <c r="F323" s="394">
        <f>IF(OR(ISERROR(VLOOKUP($E323&amp;$D$118&amp;$D$119,'CCG data'!$A:$AD,'CCG data'!R$3,FALSE)),ISBLANK(VLOOKUP($E323&amp;$D$118&amp;$D$119,'CCG data'!$A:$AD,'CCG data'!R$3,FALSE))),"",VLOOKUP($E323&amp;$D$118&amp;$D$119,'CCG data'!$A:$AD,'CCG data'!R$3,FALSE))</f>
        <v>46.079804337992144</v>
      </c>
      <c r="G323" s="395"/>
      <c r="H323" s="395">
        <f>IF(OR(ISERROR(VLOOKUP($E323&amp;$D$118&amp;$D$119,'CCG data'!$A:$AD,'CCG data'!S$3,FALSE)),ISBLANK(VLOOKUP($E323&amp;$D$118&amp;$D$119,'CCG data'!$A:$AD,'CCG data'!S$3,FALSE))),"",VLOOKUP($E323&amp;$D$118&amp;$D$119,'CCG data'!$A:$AD,'CCG data'!S$3,FALSE))</f>
        <v>96.35843096045663</v>
      </c>
      <c r="I323" s="395"/>
      <c r="J323" s="395">
        <f>IF(OR(ISERROR(VLOOKUP($E323&amp;$D$118&amp;$D$119,'CCG data'!$A:$AD,'CCG data'!T$3,FALSE)),ISBLANK(VLOOKUP($E323&amp;$D$118&amp;$D$119,'CCG data'!$A:$AD,'CCG data'!T$3,FALSE))),"",VLOOKUP($E323&amp;$D$118&amp;$D$119,'CCG data'!$A:$AD,'CCG data'!T$3,FALSE))</f>
        <v>6.3296326839581489</v>
      </c>
      <c r="K323" s="395"/>
      <c r="L323" s="395">
        <f>IF(OR(ISERROR(VLOOKUP($E323&amp;$D$118&amp;$D$119,'CCG data'!$A:$AD,'CCG data'!U$3,FALSE)),ISBLANK(VLOOKUP($E323&amp;$D$118&amp;$D$119,'CCG data'!$A:$AD,'CCG data'!U$3,FALSE))),"",VLOOKUP($E323&amp;$D$118&amp;$D$119,'CCG data'!$A:$AD,'CCG data'!U$3,FALSE))</f>
        <v>9.3863804419099814</v>
      </c>
      <c r="M323" s="396"/>
      <c r="N323" s="367">
        <f>IF(OR(ISERROR(VLOOKUP($E323&amp;$D$118&amp;$D$119,'CCG data'!$A:$AD,'CCG data'!G$3,FALSE)),ISBLANK(VLOOKUP($E323&amp;$D$118&amp;$D$119,'CCG data'!$A:$AD,'CCG data'!G$3,FALSE))),"",VLOOKUP($E323&amp;$D$118&amp;$D$119,'CCG data'!$A:$AD,'CCG data'!G$3,FALSE))</f>
        <v>1656</v>
      </c>
      <c r="P323" s="404">
        <f>IF(OR(ISERROR(VLOOKUP($E323&amp;$D$118&amp;$D$119,'CCG data'!$A:$AD,'CCG data'!B$3,FALSE)),ISBLANK(VLOOKUP($E323&amp;$D$118&amp;$D$119,'CCG data'!$A:$AD,'CCG data'!B$3,FALSE))),"",VLOOKUP($E323&amp;$D$118&amp;$D$119,'CCG data'!$A:$AD,'CCG data'!B$3,FALSE))</f>
        <v>0.28623188405797101</v>
      </c>
      <c r="Q323" s="267"/>
      <c r="R323" s="267">
        <f>IF(OR(ISERROR(VLOOKUP($E323&amp;$D$118&amp;$D$119,'CCG data'!$A:$AD,'CCG data'!C$3,FALSE)),ISBLANK(VLOOKUP($E323&amp;$D$118&amp;$D$119,'CCG data'!$A:$AD,'CCG data'!C$3,FALSE))),"",VLOOKUP($E323&amp;$D$118&amp;$D$119,'CCG data'!$A:$AD,'CCG data'!C$3,FALSE))</f>
        <v>0.61352657004830913</v>
      </c>
      <c r="S323" s="267"/>
      <c r="T323" s="267">
        <f>IF(OR(ISERROR(VLOOKUP($E323&amp;$D$118&amp;$D$119,'CCG data'!$A:$AD,'CCG data'!D$3,FALSE)),ISBLANK(VLOOKUP($E323&amp;$D$118&amp;$D$119,'CCG data'!$A:$AD,'CCG data'!D$3,FALSE))),"",VLOOKUP($E323&amp;$D$118&amp;$D$119,'CCG data'!$A:$AD,'CCG data'!D$3,FALSE))</f>
        <v>3.92512077294686E-2</v>
      </c>
      <c r="U323" s="267"/>
      <c r="V323" s="267">
        <f>IF(OR(ISERROR(VLOOKUP($E323&amp;$D$118&amp;$D$119,'CCG data'!$A:$AD,'CCG data'!E$3,FALSE)),ISBLANK(VLOOKUP($E323&amp;$D$118&amp;$D$119,'CCG data'!$A:$AD,'CCG data'!E$3,FALSE))),"",VLOOKUP($E323&amp;$D$118&amp;$D$119,'CCG data'!$A:$AD,'CCG data'!E$3,FALSE))</f>
        <v>6.0990338164251208E-2</v>
      </c>
      <c r="W323" s="405"/>
      <c r="Y323" s="165">
        <f>IFERROR(VLOOKUP($E323&amp;$D$119, Outliers!$A$4:$P$214,2,FALSE),"0")</f>
        <v>0</v>
      </c>
      <c r="Z323" s="165">
        <f>IFERROR(VLOOKUP($E323&amp;$D$119, Outliers!$A$4:$P$214,3,FALSE),"0")</f>
        <v>0</v>
      </c>
      <c r="AA323" s="165">
        <f>IFERROR(VLOOKUP($E323&amp;$D$119, Outliers!$A$4:$P$214,4,FALSE),"0")</f>
        <v>0</v>
      </c>
      <c r="AB323" s="165">
        <f>IFERROR(VLOOKUP($E323&amp;$D$119, Outliers!$A$4:$P$214,5,FALSE),"0")</f>
        <v>0</v>
      </c>
      <c r="AD323" s="78"/>
      <c r="AE323" s="151"/>
      <c r="AF323" s="78"/>
      <c r="AG323" s="78"/>
    </row>
    <row r="324" spans="4:33" ht="15.75" x14ac:dyDescent="0.25">
      <c r="D324" s="319"/>
      <c r="E324" s="103" t="s">
        <v>27</v>
      </c>
      <c r="F324" s="95">
        <f>IF(P323="","",VLOOKUP($E323&amp;$D$118&amp;$D$119,'CCG data'!$A:$AD,'CCG data'!W$3,FALSE))</f>
        <v>41.931433937124005</v>
      </c>
      <c r="G324" s="96">
        <f>IF(P323="","",VLOOKUP($E323&amp;$D$118&amp;$D$119,'CCG data'!$A:$AD,'CCG data'!X$3,FALSE))</f>
        <v>50.228174738860282</v>
      </c>
      <c r="H324" s="96">
        <f>IF(R323="","",VLOOKUP($E323&amp;$D$118&amp;$D$119,'CCG data'!$A:$AD,'CCG data'!Y$3,FALSE))</f>
        <v>90.433286586202613</v>
      </c>
      <c r="I324" s="96">
        <f>IF(R323="","",VLOOKUP($E323&amp;$D$118&amp;$D$119,'CCG data'!$A:$AD,'CCG data'!Z$3,FALSE))</f>
        <v>102.28357533471065</v>
      </c>
      <c r="J324" s="96">
        <f>IF(T323="","",VLOOKUP($E323&amp;$D$118&amp;$D$119,'CCG data'!$A:$AD,'CCG data'!AA$3,FALSE))</f>
        <v>4.7908478363543701</v>
      </c>
      <c r="K324" s="96">
        <f>IF(T323="","",VLOOKUP($E323&amp;$D$118&amp;$D$119,'CCG data'!$A:$AD,'CCG data'!AB$3,FALSE))</f>
        <v>7.8684175315619278</v>
      </c>
      <c r="L324" s="96">
        <f>IF(V323="","",VLOOKUP($E323&amp;$D$118&amp;$D$119,'CCG data'!$A:$AD,'CCG data'!AC$3,FALSE))</f>
        <v>7.555780108162601</v>
      </c>
      <c r="M324" s="96">
        <f>IF(V323="","",VLOOKUP($E323&amp;$D$118&amp;$D$119,'CCG data'!$A:$AD,'CCG data'!AD$3,FALSE))</f>
        <v>11.216980775657362</v>
      </c>
      <c r="N324" s="368"/>
      <c r="P324" s="152">
        <f>IF(P323="","",VLOOKUP($E323&amp;$D$118&amp;$D$119,'CCG data'!$A:$AD,'CCG data'!I$3,FALSE))</f>
        <v>0.26500000000000001</v>
      </c>
      <c r="Q324" s="15">
        <f>IF(P323="","",VLOOKUP($E323&amp;$D$118&amp;$D$119,'CCG data'!$A:$AD,'CCG data'!J$3,FALSE))</f>
        <v>0.308</v>
      </c>
      <c r="R324" s="15">
        <f>IF(R323="","",VLOOKUP($E323&amp;$D$118&amp;$D$119,'CCG data'!$A:$AD,'CCG data'!K$3,FALSE))</f>
        <v>0.59</v>
      </c>
      <c r="S324" s="15">
        <f>IF(R323="","",VLOOKUP($E323&amp;$D$118&amp;$D$119,'CCG data'!$A:$AD,'CCG data'!L$3,FALSE))</f>
        <v>0.63700000000000001</v>
      </c>
      <c r="T324" s="15">
        <f>IF(T323="","",VLOOKUP($E323&amp;$D$118&amp;$D$119,'CCG data'!$A:$AD,'CCG data'!M$3,FALSE))</f>
        <v>3.1E-2</v>
      </c>
      <c r="U324" s="15">
        <f>IF(T323="","",VLOOKUP($E323&amp;$D$118&amp;$D$119,'CCG data'!$A:$AD,'CCG data'!N$3,FALSE))</f>
        <v>0.05</v>
      </c>
      <c r="V324" s="15">
        <f>IF(V323="","",VLOOKUP($E323&amp;$D$118&amp;$D$119,'CCG data'!$A:$AD,'CCG data'!O$3,FALSE))</f>
        <v>0.05</v>
      </c>
      <c r="W324" s="136">
        <f>IF(V323="","",VLOOKUP($E323&amp;$D$118&amp;$D$119,'CCG data'!$A:$AD,'CCG data'!P$3,FALSE))</f>
        <v>7.3999999999999996E-2</v>
      </c>
      <c r="Y324" s="165" t="str">
        <f>IFERROR(VLOOKUP($E324&amp;$D$119, Outliers!$A$4:$P$214,2,FALSE),"0")</f>
        <v>0</v>
      </c>
      <c r="Z324" s="165" t="str">
        <f>IFERROR(VLOOKUP($E324&amp;$D$119, Outliers!$A$4:$P$214,3,FALSE),"0")</f>
        <v>0</v>
      </c>
      <c r="AA324" s="165" t="str">
        <f>IFERROR(VLOOKUP($E324&amp;$D$119, Outliers!$A$4:$P$214,4,FALSE),"0")</f>
        <v>0</v>
      </c>
      <c r="AB324" s="165" t="str">
        <f>IFERROR(VLOOKUP($E324&amp;$D$119, Outliers!$A$4:$P$214,5,FALSE),"0")</f>
        <v>0</v>
      </c>
      <c r="AD324" s="78"/>
      <c r="AE324" s="151"/>
      <c r="AF324" s="78"/>
      <c r="AG324" s="78"/>
    </row>
    <row r="325" spans="4:33" ht="15.75" x14ac:dyDescent="0.25">
      <c r="D325" s="319"/>
      <c r="E325" s="104" t="s">
        <v>217</v>
      </c>
      <c r="F325" s="394">
        <f>IF(OR(ISERROR(VLOOKUP($E325&amp;$D$118&amp;$D$119,'CCG data'!$A:$AD,'CCG data'!R$3,FALSE)),ISBLANK(VLOOKUP($E325&amp;$D$118&amp;$D$119,'CCG data'!$A:$AD,'CCG data'!R$3,FALSE))),"",VLOOKUP($E325&amp;$D$118&amp;$D$119,'CCG data'!$A:$AD,'CCG data'!R$3,FALSE))</f>
        <v>41.440604339676376</v>
      </c>
      <c r="G325" s="395"/>
      <c r="H325" s="395">
        <f>IF(OR(ISERROR(VLOOKUP($E325&amp;$D$118&amp;$D$119,'CCG data'!$A:$AD,'CCG data'!S$3,FALSE)),ISBLANK(VLOOKUP($E325&amp;$D$118&amp;$D$119,'CCG data'!$A:$AD,'CCG data'!S$3,FALSE))),"",VLOOKUP($E325&amp;$D$118&amp;$D$119,'CCG data'!$A:$AD,'CCG data'!S$3,FALSE))</f>
        <v>93.731563009814948</v>
      </c>
      <c r="I325" s="395"/>
      <c r="J325" s="395">
        <f>IF(OR(ISERROR(VLOOKUP($E325&amp;$D$118&amp;$D$119,'CCG data'!$A:$AD,'CCG data'!T$3,FALSE)),ISBLANK(VLOOKUP($E325&amp;$D$118&amp;$D$119,'CCG data'!$A:$AD,'CCG data'!T$3,FALSE))),"",VLOOKUP($E325&amp;$D$118&amp;$D$119,'CCG data'!$A:$AD,'CCG data'!T$3,FALSE))</f>
        <v>8.5019632804212755</v>
      </c>
      <c r="K325" s="395"/>
      <c r="L325" s="395">
        <f>IF(OR(ISERROR(VLOOKUP($E325&amp;$D$118&amp;$D$119,'CCG data'!$A:$AD,'CCG data'!U$3,FALSE)),ISBLANK(VLOOKUP($E325&amp;$D$118&amp;$D$119,'CCG data'!$A:$AD,'CCG data'!U$3,FALSE))),"",VLOOKUP($E325&amp;$D$118&amp;$D$119,'CCG data'!$A:$AD,'CCG data'!U$3,FALSE))</f>
        <v>15.48718138915649</v>
      </c>
      <c r="M325" s="396"/>
      <c r="N325" s="367">
        <f>IF(OR(ISERROR(VLOOKUP($E325&amp;$D$118&amp;$D$119,'CCG data'!$A:$AD,'CCG data'!G$3,FALSE)),ISBLANK(VLOOKUP($E325&amp;$D$118&amp;$D$119,'CCG data'!$A:$AD,'CCG data'!G$3,FALSE))),"",VLOOKUP($E325&amp;$D$118&amp;$D$119,'CCG data'!$A:$AD,'CCG data'!G$3,FALSE))</f>
        <v>1129</v>
      </c>
      <c r="P325" s="404">
        <f>IF(OR(ISERROR(VLOOKUP($E325&amp;$D$118&amp;$D$119,'CCG data'!$A:$AD,'CCG data'!B$3,FALSE)),ISBLANK(VLOOKUP($E325&amp;$D$118&amp;$D$119,'CCG data'!$A:$AD,'CCG data'!B$3,FALSE))),"",VLOOKUP($E325&amp;$D$118&amp;$D$119,'CCG data'!$A:$AD,'CCG data'!B$3,FALSE))</f>
        <v>0.23826395039858281</v>
      </c>
      <c r="Q325" s="267"/>
      <c r="R325" s="267">
        <f>IF(OR(ISERROR(VLOOKUP($E325&amp;$D$118&amp;$D$119,'CCG data'!$A:$AD,'CCG data'!C$3,FALSE)),ISBLANK(VLOOKUP($E325&amp;$D$118&amp;$D$119,'CCG data'!$A:$AD,'CCG data'!C$3,FALSE))),"",VLOOKUP($E325&amp;$D$118&amp;$D$119,'CCG data'!$A:$AD,'CCG data'!C$3,FALSE))</f>
        <v>0.60938883968113378</v>
      </c>
      <c r="S325" s="267"/>
      <c r="T325" s="267">
        <f>IF(OR(ISERROR(VLOOKUP($E325&amp;$D$118&amp;$D$119,'CCG data'!$A:$AD,'CCG data'!D$3,FALSE)),ISBLANK(VLOOKUP($E325&amp;$D$118&amp;$D$119,'CCG data'!$A:$AD,'CCG data'!D$3,FALSE))),"",VLOOKUP($E325&amp;$D$118&amp;$D$119,'CCG data'!$A:$AD,'CCG data'!D$3,FALSE))</f>
        <v>5.2258635961027457E-2</v>
      </c>
      <c r="U325" s="267"/>
      <c r="V325" s="267">
        <f>IF(OR(ISERROR(VLOOKUP($E325&amp;$D$118&amp;$D$119,'CCG data'!$A:$AD,'CCG data'!E$3,FALSE)),ISBLANK(VLOOKUP($E325&amp;$D$118&amp;$D$119,'CCG data'!$A:$AD,'CCG data'!E$3,FALSE))),"",VLOOKUP($E325&amp;$D$118&amp;$D$119,'CCG data'!$A:$AD,'CCG data'!E$3,FALSE))</f>
        <v>0.10008857395925598</v>
      </c>
      <c r="W325" s="405"/>
      <c r="Y325" s="165">
        <f>IFERROR(VLOOKUP($E325&amp;$D$119, Outliers!$A$4:$P$214,2,FALSE),"0")</f>
        <v>1</v>
      </c>
      <c r="Z325" s="165">
        <f>IFERROR(VLOOKUP($E325&amp;$D$119, Outliers!$A$4:$P$214,3,FALSE),"0")</f>
        <v>0</v>
      </c>
      <c r="AA325" s="165">
        <f>IFERROR(VLOOKUP($E325&amp;$D$119, Outliers!$A$4:$P$214,4,FALSE),"0")</f>
        <v>0</v>
      </c>
      <c r="AB325" s="165">
        <f>IFERROR(VLOOKUP($E325&amp;$D$119, Outliers!$A$4:$P$214,5,FALSE),"0")</f>
        <v>1</v>
      </c>
      <c r="AD325" s="78"/>
      <c r="AE325" s="151"/>
      <c r="AF325" s="78"/>
      <c r="AG325" s="78"/>
    </row>
    <row r="326" spans="4:33" ht="15.75" x14ac:dyDescent="0.25">
      <c r="D326" s="319"/>
      <c r="E326" s="103" t="s">
        <v>27</v>
      </c>
      <c r="F326" s="95">
        <f>IF(P325="","",VLOOKUP($E325&amp;$D$118&amp;$D$119,'CCG data'!$A:$AD,'CCG data'!W$3,FALSE))</f>
        <v>36.488314988881406</v>
      </c>
      <c r="G326" s="96">
        <f>IF(P325="","",VLOOKUP($E325&amp;$D$118&amp;$D$119,'CCG data'!$A:$AD,'CCG data'!X$3,FALSE))</f>
        <v>46.392893690471347</v>
      </c>
      <c r="H326" s="96">
        <f>IF(R325="","",VLOOKUP($E325&amp;$D$118&amp;$D$119,'CCG data'!$A:$AD,'CCG data'!Y$3,FALSE))</f>
        <v>86.727537626336698</v>
      </c>
      <c r="I326" s="96">
        <f>IF(R325="","",VLOOKUP($E325&amp;$D$118&amp;$D$119,'CCG data'!$A:$AD,'CCG data'!Z$3,FALSE))</f>
        <v>100.7355883932932</v>
      </c>
      <c r="J326" s="96">
        <f>IF(T325="","",VLOOKUP($E325&amp;$D$118&amp;$D$119,'CCG data'!$A:$AD,'CCG data'!AA$3,FALSE))</f>
        <v>6.3325150526943581</v>
      </c>
      <c r="K326" s="96">
        <f>IF(T325="","",VLOOKUP($E325&amp;$D$118&amp;$D$119,'CCG data'!$A:$AD,'CCG data'!AB$3,FALSE))</f>
        <v>10.671411508148193</v>
      </c>
      <c r="L326" s="96">
        <f>IF(V325="","",VLOOKUP($E325&amp;$D$118&amp;$D$119,'CCG data'!$A:$AD,'CCG data'!AC$3,FALSE))</f>
        <v>12.63163490301306</v>
      </c>
      <c r="M326" s="96">
        <f>IF(V325="","",VLOOKUP($E325&amp;$D$118&amp;$D$119,'CCG data'!$A:$AD,'CCG data'!AD$3,FALSE))</f>
        <v>18.342727875299918</v>
      </c>
      <c r="N326" s="368"/>
      <c r="P326" s="152">
        <f>IF(P325="","",VLOOKUP($E325&amp;$D$118&amp;$D$119,'CCG data'!$A:$AD,'CCG data'!I$3,FALSE))</f>
        <v>0.214</v>
      </c>
      <c r="Q326" s="15">
        <f>IF(P325="","",VLOOKUP($E325&amp;$D$118&amp;$D$119,'CCG data'!$A:$AD,'CCG data'!J$3,FALSE))</f>
        <v>0.26400000000000001</v>
      </c>
      <c r="R326" s="15">
        <f>IF(R325="","",VLOOKUP($E325&amp;$D$118&amp;$D$119,'CCG data'!$A:$AD,'CCG data'!K$3,FALSE))</f>
        <v>0.58099999999999996</v>
      </c>
      <c r="S326" s="15">
        <f>IF(R325="","",VLOOKUP($E325&amp;$D$118&amp;$D$119,'CCG data'!$A:$AD,'CCG data'!L$3,FALSE))</f>
        <v>0.63700000000000001</v>
      </c>
      <c r="T326" s="15">
        <f>IF(T325="","",VLOOKUP($E325&amp;$D$118&amp;$D$119,'CCG data'!$A:$AD,'CCG data'!M$3,FALSE))</f>
        <v>4.1000000000000002E-2</v>
      </c>
      <c r="U326" s="15">
        <f>IF(T325="","",VLOOKUP($E325&amp;$D$118&amp;$D$119,'CCG data'!$A:$AD,'CCG data'!N$3,FALSE))</f>
        <v>6.7000000000000004E-2</v>
      </c>
      <c r="V326" s="15">
        <f>IF(V325="","",VLOOKUP($E325&amp;$D$118&amp;$D$119,'CCG data'!$A:$AD,'CCG data'!O$3,FALSE))</f>
        <v>8.4000000000000005E-2</v>
      </c>
      <c r="W326" s="136">
        <f>IF(V325="","",VLOOKUP($E325&amp;$D$118&amp;$D$119,'CCG data'!$A:$AD,'CCG data'!P$3,FALSE))</f>
        <v>0.11899999999999999</v>
      </c>
      <c r="Y326" s="165" t="str">
        <f>IFERROR(VLOOKUP($E326&amp;$D$119, Outliers!$A$4:$P$214,2,FALSE),"0")</f>
        <v>0</v>
      </c>
      <c r="Z326" s="165" t="str">
        <f>IFERROR(VLOOKUP($E326&amp;$D$119, Outliers!$A$4:$P$214,3,FALSE),"0")</f>
        <v>0</v>
      </c>
      <c r="AA326" s="165" t="str">
        <f>IFERROR(VLOOKUP($E326&amp;$D$119, Outliers!$A$4:$P$214,4,FALSE),"0")</f>
        <v>0</v>
      </c>
      <c r="AB326" s="165" t="str">
        <f>IFERROR(VLOOKUP($E326&amp;$D$119, Outliers!$A$4:$P$214,5,FALSE),"0")</f>
        <v>0</v>
      </c>
      <c r="AD326" s="78"/>
      <c r="AE326" s="151"/>
      <c r="AF326" s="78"/>
      <c r="AG326" s="78"/>
    </row>
    <row r="327" spans="4:33" ht="15.75" x14ac:dyDescent="0.25">
      <c r="D327" s="319"/>
      <c r="E327" s="104" t="s">
        <v>218</v>
      </c>
      <c r="F327" s="394">
        <f>IF(OR(ISERROR(VLOOKUP($E327&amp;$D$118&amp;$D$119,'CCG data'!$A:$AD,'CCG data'!R$3,FALSE)),ISBLANK(VLOOKUP($E327&amp;$D$118&amp;$D$119,'CCG data'!$A:$AD,'CCG data'!R$3,FALSE))),"",VLOOKUP($E327&amp;$D$118&amp;$D$119,'CCG data'!$A:$AD,'CCG data'!R$3,FALSE))</f>
        <v>56.485599334657671</v>
      </c>
      <c r="G327" s="395"/>
      <c r="H327" s="395">
        <f>IF(OR(ISERROR(VLOOKUP($E327&amp;$D$118&amp;$D$119,'CCG data'!$A:$AD,'CCG data'!S$3,FALSE)),ISBLANK(VLOOKUP($E327&amp;$D$118&amp;$D$119,'CCG data'!$A:$AD,'CCG data'!S$3,FALSE))),"",VLOOKUP($E327&amp;$D$118&amp;$D$119,'CCG data'!$A:$AD,'CCG data'!S$3,FALSE))</f>
        <v>97.471560486224888</v>
      </c>
      <c r="I327" s="395"/>
      <c r="J327" s="395">
        <f>IF(OR(ISERROR(VLOOKUP($E327&amp;$D$118&amp;$D$119,'CCG data'!$A:$AD,'CCG data'!T$3,FALSE)),ISBLANK(VLOOKUP($E327&amp;$D$118&amp;$D$119,'CCG data'!$A:$AD,'CCG data'!T$3,FALSE))),"",VLOOKUP($E327&amp;$D$118&amp;$D$119,'CCG data'!$A:$AD,'CCG data'!T$3,FALSE))</f>
        <v>3.9950614158743138</v>
      </c>
      <c r="K327" s="395"/>
      <c r="L327" s="395">
        <f>IF(OR(ISERROR(VLOOKUP($E327&amp;$D$118&amp;$D$119,'CCG data'!$A:$AD,'CCG data'!U$3,FALSE)),ISBLANK(VLOOKUP($E327&amp;$D$118&amp;$D$119,'CCG data'!$A:$AD,'CCG data'!U$3,FALSE))),"",VLOOKUP($E327&amp;$D$118&amp;$D$119,'CCG data'!$A:$AD,'CCG data'!U$3,FALSE))</f>
        <v>12.540901869728637</v>
      </c>
      <c r="M327" s="396"/>
      <c r="N327" s="367">
        <f>IF(OR(ISERROR(VLOOKUP($E327&amp;$D$118&amp;$D$119,'CCG data'!$A:$AD,'CCG data'!G$3,FALSE)),ISBLANK(VLOOKUP($E327&amp;$D$118&amp;$D$119,'CCG data'!$A:$AD,'CCG data'!G$3,FALSE))),"",VLOOKUP($E327&amp;$D$118&amp;$D$119,'CCG data'!$A:$AD,'CCG data'!G$3,FALSE))</f>
        <v>2925</v>
      </c>
      <c r="P327" s="404">
        <f>IF(OR(ISERROR(VLOOKUP($E327&amp;$D$118&amp;$D$119,'CCG data'!$A:$AD,'CCG data'!B$3,FALSE)),ISBLANK(VLOOKUP($E327&amp;$D$118&amp;$D$119,'CCG data'!$A:$AD,'CCG data'!B$3,FALSE))),"",VLOOKUP($E327&amp;$D$118&amp;$D$119,'CCG data'!$A:$AD,'CCG data'!B$3,FALSE))</f>
        <v>0.32341880341880341</v>
      </c>
      <c r="Q327" s="267"/>
      <c r="R327" s="267">
        <f>IF(OR(ISERROR(VLOOKUP($E327&amp;$D$118&amp;$D$119,'CCG data'!$A:$AD,'CCG data'!C$3,FALSE)),ISBLANK(VLOOKUP($E327&amp;$D$118&amp;$D$119,'CCG data'!$A:$AD,'CCG data'!C$3,FALSE))),"",VLOOKUP($E327&amp;$D$118&amp;$D$119,'CCG data'!$A:$AD,'CCG data'!C$3,FALSE))</f>
        <v>0.57777777777777772</v>
      </c>
      <c r="S327" s="267"/>
      <c r="T327" s="267">
        <f>IF(OR(ISERROR(VLOOKUP($E327&amp;$D$118&amp;$D$119,'CCG data'!$A:$AD,'CCG data'!D$3,FALSE)),ISBLANK(VLOOKUP($E327&amp;$D$118&amp;$D$119,'CCG data'!$A:$AD,'CCG data'!D$3,FALSE))),"",VLOOKUP($E327&amp;$D$118&amp;$D$119,'CCG data'!$A:$AD,'CCG data'!D$3,FALSE))</f>
        <v>2.3589743589743591E-2</v>
      </c>
      <c r="U327" s="267"/>
      <c r="V327" s="267">
        <f>IF(OR(ISERROR(VLOOKUP($E327&amp;$D$118&amp;$D$119,'CCG data'!$A:$AD,'CCG data'!E$3,FALSE)),ISBLANK(VLOOKUP($E327&amp;$D$118&amp;$D$119,'CCG data'!$A:$AD,'CCG data'!E$3,FALSE))),"",VLOOKUP($E327&amp;$D$118&amp;$D$119,'CCG data'!$A:$AD,'CCG data'!E$3,FALSE))</f>
        <v>7.521367521367521E-2</v>
      </c>
      <c r="W327" s="405"/>
      <c r="Y327" s="165">
        <f>IFERROR(VLOOKUP($E327&amp;$D$119, Outliers!$A$4:$P$214,2,FALSE),"0")</f>
        <v>1</v>
      </c>
      <c r="Z327" s="165">
        <f>IFERROR(VLOOKUP($E327&amp;$D$119, Outliers!$A$4:$P$214,3,FALSE),"0")</f>
        <v>0</v>
      </c>
      <c r="AA327" s="165">
        <f>IFERROR(VLOOKUP($E327&amp;$D$119, Outliers!$A$4:$P$214,4,FALSE),"0")</f>
        <v>1</v>
      </c>
      <c r="AB327" s="165">
        <f>IFERROR(VLOOKUP($E327&amp;$D$119, Outliers!$A$4:$P$214,5,FALSE),"0")</f>
        <v>0</v>
      </c>
      <c r="AD327" s="78"/>
      <c r="AE327" s="151"/>
      <c r="AF327" s="78"/>
      <c r="AG327" s="78"/>
    </row>
    <row r="328" spans="4:33" ht="15.75" x14ac:dyDescent="0.25">
      <c r="D328" s="319"/>
      <c r="E328" s="103" t="s">
        <v>27</v>
      </c>
      <c r="F328" s="95">
        <f>IF(P327="","",VLOOKUP($E327&amp;$D$118&amp;$D$119,'CCG data'!$A:$AD,'CCG data'!W$3,FALSE))</f>
        <v>52.886049054971977</v>
      </c>
      <c r="G328" s="96">
        <f>IF(P327="","",VLOOKUP($E327&amp;$D$118&amp;$D$119,'CCG data'!$A:$AD,'CCG data'!X$3,FALSE))</f>
        <v>60.085149614343365</v>
      </c>
      <c r="H328" s="96">
        <f>IF(R327="","",VLOOKUP($E327&amp;$D$118&amp;$D$119,'CCG data'!$A:$AD,'CCG data'!Y$3,FALSE))</f>
        <v>92.824368248335759</v>
      </c>
      <c r="I328" s="96">
        <f>IF(R327="","",VLOOKUP($E327&amp;$D$118&amp;$D$119,'CCG data'!$A:$AD,'CCG data'!Z$3,FALSE))</f>
        <v>102.11875272411402</v>
      </c>
      <c r="J328" s="96">
        <f>IF(T327="","",VLOOKUP($E327&amp;$D$118&amp;$D$119,'CCG data'!$A:$AD,'CCG data'!AA$3,FALSE))</f>
        <v>3.052401617581376</v>
      </c>
      <c r="K328" s="96">
        <f>IF(T327="","",VLOOKUP($E327&amp;$D$118&amp;$D$119,'CCG data'!$A:$AD,'CCG data'!AB$3,FALSE))</f>
        <v>4.9377212141672517</v>
      </c>
      <c r="L328" s="96">
        <f>IF(V327="","",VLOOKUP($E327&amp;$D$118&amp;$D$119,'CCG data'!$A:$AD,'CCG data'!AC$3,FALSE))</f>
        <v>10.883707303844369</v>
      </c>
      <c r="M328" s="96">
        <f>IF(V327="","",VLOOKUP($E327&amp;$D$118&amp;$D$119,'CCG data'!$A:$AD,'CCG data'!AD$3,FALSE))</f>
        <v>14.198096435612905</v>
      </c>
      <c r="N328" s="368"/>
      <c r="P328" s="152">
        <f>IF(P327="","",VLOOKUP($E327&amp;$D$118&amp;$D$119,'CCG data'!$A:$AD,'CCG data'!I$3,FALSE))</f>
        <v>0.307</v>
      </c>
      <c r="Q328" s="15">
        <f>IF(P327="","",VLOOKUP($E327&amp;$D$118&amp;$D$119,'CCG data'!$A:$AD,'CCG data'!J$3,FALSE))</f>
        <v>0.34100000000000003</v>
      </c>
      <c r="R328" s="15">
        <f>IF(R327="","",VLOOKUP($E327&amp;$D$118&amp;$D$119,'CCG data'!$A:$AD,'CCG data'!K$3,FALSE))</f>
        <v>0.56000000000000005</v>
      </c>
      <c r="S328" s="15">
        <f>IF(R327="","",VLOOKUP($E327&amp;$D$118&amp;$D$119,'CCG data'!$A:$AD,'CCG data'!L$3,FALSE))</f>
        <v>0.59599999999999997</v>
      </c>
      <c r="T328" s="15">
        <f>IF(T327="","",VLOOKUP($E327&amp;$D$118&amp;$D$119,'CCG data'!$A:$AD,'CCG data'!M$3,FALSE))</f>
        <v>1.9E-2</v>
      </c>
      <c r="U328" s="15">
        <f>IF(T327="","",VLOOKUP($E327&amp;$D$118&amp;$D$119,'CCG data'!$A:$AD,'CCG data'!N$3,FALSE))</f>
        <v>0.03</v>
      </c>
      <c r="V328" s="15">
        <f>IF(V327="","",VLOOKUP($E327&amp;$D$118&amp;$D$119,'CCG data'!$A:$AD,'CCG data'!O$3,FALSE))</f>
        <v>6.6000000000000003E-2</v>
      </c>
      <c r="W328" s="136">
        <f>IF(V327="","",VLOOKUP($E327&amp;$D$118&amp;$D$119,'CCG data'!$A:$AD,'CCG data'!P$3,FALSE))</f>
        <v>8.5000000000000006E-2</v>
      </c>
      <c r="Y328" s="165" t="str">
        <f>IFERROR(VLOOKUP($E328&amp;$D$119, Outliers!$A$4:$P$214,2,FALSE),"0")</f>
        <v>0</v>
      </c>
      <c r="Z328" s="165" t="str">
        <f>IFERROR(VLOOKUP($E328&amp;$D$119, Outliers!$A$4:$P$214,3,FALSE),"0")</f>
        <v>0</v>
      </c>
      <c r="AA328" s="165" t="str">
        <f>IFERROR(VLOOKUP($E328&amp;$D$119, Outliers!$A$4:$P$214,4,FALSE),"0")</f>
        <v>0</v>
      </c>
      <c r="AB328" s="165" t="str">
        <f>IFERROR(VLOOKUP($E328&amp;$D$119, Outliers!$A$4:$P$214,5,FALSE),"0")</f>
        <v>0</v>
      </c>
      <c r="AD328" s="78"/>
      <c r="AE328" s="151"/>
      <c r="AF328" s="78"/>
      <c r="AG328" s="78"/>
    </row>
    <row r="329" spans="4:33" ht="15.75" x14ac:dyDescent="0.25">
      <c r="D329" s="319"/>
      <c r="E329" s="104" t="s">
        <v>219</v>
      </c>
      <c r="F329" s="394">
        <f>IF(OR(ISERROR(VLOOKUP($E329&amp;$D$118&amp;$D$119,'CCG data'!$A:$AD,'CCG data'!R$3,FALSE)),ISBLANK(VLOOKUP($E329&amp;$D$118&amp;$D$119,'CCG data'!$A:$AD,'CCG data'!R$3,FALSE))),"",VLOOKUP($E329&amp;$D$118&amp;$D$119,'CCG data'!$A:$AD,'CCG data'!R$3,FALSE))</f>
        <v>51.619756925484104</v>
      </c>
      <c r="G329" s="395"/>
      <c r="H329" s="395">
        <f>IF(OR(ISERROR(VLOOKUP($E329&amp;$D$118&amp;$D$119,'CCG data'!$A:$AD,'CCG data'!S$3,FALSE)),ISBLANK(VLOOKUP($E329&amp;$D$118&amp;$D$119,'CCG data'!$A:$AD,'CCG data'!S$3,FALSE))),"",VLOOKUP($E329&amp;$D$118&amp;$D$119,'CCG data'!$A:$AD,'CCG data'!S$3,FALSE))</f>
        <v>99.629412770141613</v>
      </c>
      <c r="I329" s="395"/>
      <c r="J329" s="395">
        <f>IF(OR(ISERROR(VLOOKUP($E329&amp;$D$118&amp;$D$119,'CCG data'!$A:$AD,'CCG data'!T$3,FALSE)),ISBLANK(VLOOKUP($E329&amp;$D$118&amp;$D$119,'CCG data'!$A:$AD,'CCG data'!T$3,FALSE))),"",VLOOKUP($E329&amp;$D$118&amp;$D$119,'CCG data'!$A:$AD,'CCG data'!T$3,FALSE))</f>
        <v>6.4395747198447415</v>
      </c>
      <c r="K329" s="395"/>
      <c r="L329" s="395">
        <f>IF(OR(ISERROR(VLOOKUP($E329&amp;$D$118&amp;$D$119,'CCG data'!$A:$AD,'CCG data'!U$3,FALSE)),ISBLANK(VLOOKUP($E329&amp;$D$118&amp;$D$119,'CCG data'!$A:$AD,'CCG data'!U$3,FALSE))),"",VLOOKUP($E329&amp;$D$118&amp;$D$119,'CCG data'!$A:$AD,'CCG data'!U$3,FALSE))</f>
        <v>11.866047539233753</v>
      </c>
      <c r="M329" s="396"/>
      <c r="N329" s="367">
        <f>IF(OR(ISERROR(VLOOKUP($E329&amp;$D$118&amp;$D$119,'CCG data'!$A:$AD,'CCG data'!G$3,FALSE)),ISBLANK(VLOOKUP($E329&amp;$D$118&amp;$D$119,'CCG data'!$A:$AD,'CCG data'!G$3,FALSE))),"",VLOOKUP($E329&amp;$D$118&amp;$D$119,'CCG data'!$A:$AD,'CCG data'!G$3,FALSE))</f>
        <v>1570</v>
      </c>
      <c r="P329" s="404">
        <f>IF(OR(ISERROR(VLOOKUP($E329&amp;$D$118&amp;$D$119,'CCG data'!$A:$AD,'CCG data'!B$3,FALSE)),ISBLANK(VLOOKUP($E329&amp;$D$118&amp;$D$119,'CCG data'!$A:$AD,'CCG data'!B$3,FALSE))),"",VLOOKUP($E329&amp;$D$118&amp;$D$119,'CCG data'!$A:$AD,'CCG data'!B$3,FALSE))</f>
        <v>0.3</v>
      </c>
      <c r="Q329" s="267"/>
      <c r="R329" s="267">
        <f>IF(OR(ISERROR(VLOOKUP($E329&amp;$D$118&amp;$D$119,'CCG data'!$A:$AD,'CCG data'!C$3,FALSE)),ISBLANK(VLOOKUP($E329&amp;$D$118&amp;$D$119,'CCG data'!$A:$AD,'CCG data'!C$3,FALSE))),"",VLOOKUP($E329&amp;$D$118&amp;$D$119,'CCG data'!$A:$AD,'CCG data'!C$3,FALSE))</f>
        <v>0.59044585987261144</v>
      </c>
      <c r="S329" s="267"/>
      <c r="T329" s="267">
        <f>IF(OR(ISERROR(VLOOKUP($E329&amp;$D$118&amp;$D$119,'CCG data'!$A:$AD,'CCG data'!D$3,FALSE)),ISBLANK(VLOOKUP($E329&amp;$D$118&amp;$D$119,'CCG data'!$A:$AD,'CCG data'!D$3,FALSE))),"",VLOOKUP($E329&amp;$D$118&amp;$D$119,'CCG data'!$A:$AD,'CCG data'!D$3,FALSE))</f>
        <v>3.5031847133757961E-2</v>
      </c>
      <c r="U329" s="267"/>
      <c r="V329" s="267">
        <f>IF(OR(ISERROR(VLOOKUP($E329&amp;$D$118&amp;$D$119,'CCG data'!$A:$AD,'CCG data'!E$3,FALSE)),ISBLANK(VLOOKUP($E329&amp;$D$118&amp;$D$119,'CCG data'!$A:$AD,'CCG data'!E$3,FALSE))),"",VLOOKUP($E329&amp;$D$118&amp;$D$119,'CCG data'!$A:$AD,'CCG data'!E$3,FALSE))</f>
        <v>7.4522292993630571E-2</v>
      </c>
      <c r="W329" s="405"/>
      <c r="Y329" s="165">
        <f>IFERROR(VLOOKUP($E329&amp;$D$119, Outliers!$A$4:$P$214,2,FALSE),"0")</f>
        <v>0</v>
      </c>
      <c r="Z329" s="165">
        <f>IFERROR(VLOOKUP($E329&amp;$D$119, Outliers!$A$4:$P$214,3,FALSE),"0")</f>
        <v>0</v>
      </c>
      <c r="AA329" s="165">
        <f>IFERROR(VLOOKUP($E329&amp;$D$119, Outliers!$A$4:$P$214,4,FALSE),"0")</f>
        <v>0</v>
      </c>
      <c r="AB329" s="165">
        <f>IFERROR(VLOOKUP($E329&amp;$D$119, Outliers!$A$4:$P$214,5,FALSE),"0")</f>
        <v>0</v>
      </c>
      <c r="AD329" s="78"/>
      <c r="AE329" s="151"/>
      <c r="AF329" s="78"/>
      <c r="AG329" s="78"/>
    </row>
    <row r="330" spans="4:33" x14ac:dyDescent="0.25">
      <c r="D330" s="319"/>
      <c r="E330" s="103" t="s">
        <v>27</v>
      </c>
      <c r="F330" s="95">
        <f>IF(P329="","",VLOOKUP($E329&amp;$D$118&amp;$D$119,'CCG data'!$A:$AD,'CCG data'!W$3,FALSE))</f>
        <v>46.957871744567164</v>
      </c>
      <c r="G330" s="96">
        <f>IF(P329="","",VLOOKUP($E329&amp;$D$118&amp;$D$119,'CCG data'!$A:$AD,'CCG data'!X$3,FALSE))</f>
        <v>56.281642106401044</v>
      </c>
      <c r="H330" s="96">
        <f>IF(R329="","",VLOOKUP($E329&amp;$D$118&amp;$D$119,'CCG data'!$A:$AD,'CCG data'!Y$3,FALSE))</f>
        <v>93.215784648717531</v>
      </c>
      <c r="I330" s="96">
        <f>IF(R329="","",VLOOKUP($E329&amp;$D$118&amp;$D$119,'CCG data'!$A:$AD,'CCG data'!Z$3,FALSE))</f>
        <v>106.0430408915657</v>
      </c>
      <c r="J330" s="96">
        <f>IF(T329="","",VLOOKUP($E329&amp;$D$118&amp;$D$119,'CCG data'!$A:$AD,'CCG data'!AA$3,FALSE))</f>
        <v>4.7376830467918323</v>
      </c>
      <c r="K330" s="96">
        <f>IF(T329="","",VLOOKUP($E329&amp;$D$118&amp;$D$119,'CCG data'!$A:$AD,'CCG data'!AB$3,FALSE))</f>
        <v>8.1414663928976516</v>
      </c>
      <c r="L330" s="96">
        <f>IF(V329="","",VLOOKUP($E329&amp;$D$118&amp;$D$119,'CCG data'!$A:$AD,'CCG data'!AC$3,FALSE))</f>
        <v>9.7158952324130059</v>
      </c>
      <c r="M330" s="96">
        <f>IF(V329="","",VLOOKUP($E329&amp;$D$118&amp;$D$119,'CCG data'!$A:$AD,'CCG data'!AD$3,FALSE))</f>
        <v>14.0161998460545</v>
      </c>
      <c r="N330" s="368"/>
      <c r="P330" s="152">
        <f>IF(P329="","",VLOOKUP($E329&amp;$D$118&amp;$D$119,'CCG data'!$A:$AD,'CCG data'!I$3,FALSE))</f>
        <v>0.27800000000000002</v>
      </c>
      <c r="Q330" s="15">
        <f>IF(P329="","",VLOOKUP($E329&amp;$D$118&amp;$D$119,'CCG data'!$A:$AD,'CCG data'!J$3,FALSE))</f>
        <v>0.32300000000000001</v>
      </c>
      <c r="R330" s="15">
        <f>IF(R329="","",VLOOKUP($E329&amp;$D$118&amp;$D$119,'CCG data'!$A:$AD,'CCG data'!K$3,FALSE))</f>
        <v>0.56599999999999995</v>
      </c>
      <c r="S330" s="15">
        <f>IF(R329="","",VLOOKUP($E329&amp;$D$118&amp;$D$119,'CCG data'!$A:$AD,'CCG data'!L$3,FALSE))</f>
        <v>0.61499999999999999</v>
      </c>
      <c r="T330" s="15">
        <f>IF(T329="","",VLOOKUP($E329&amp;$D$118&amp;$D$119,'CCG data'!$A:$AD,'CCG data'!M$3,FALSE))</f>
        <v>2.7E-2</v>
      </c>
      <c r="U330" s="15">
        <f>IF(T329="","",VLOOKUP($E329&amp;$D$118&amp;$D$119,'CCG data'!$A:$AD,'CCG data'!N$3,FALSE))</f>
        <v>4.4999999999999998E-2</v>
      </c>
      <c r="V330" s="15">
        <f>IF(V329="","",VLOOKUP($E329&amp;$D$118&amp;$D$119,'CCG data'!$A:$AD,'CCG data'!O$3,FALSE))</f>
        <v>6.3E-2</v>
      </c>
      <c r="W330" s="136">
        <f>IF(V329="","",VLOOKUP($E329&amp;$D$118&amp;$D$119,'CCG data'!$A:$AD,'CCG data'!P$3,FALSE))</f>
        <v>8.8999999999999996E-2</v>
      </c>
      <c r="Y330" s="165" t="str">
        <f>IFERROR(VLOOKUP($E330&amp;$D$119, Outliers!$A$4:$P$214,2,FALSE),"0")</f>
        <v>0</v>
      </c>
      <c r="Z330" s="165" t="str">
        <f>IFERROR(VLOOKUP($E330&amp;$D$119, Outliers!$A$4:$P$214,3,FALSE),"0")</f>
        <v>0</v>
      </c>
      <c r="AA330" s="165" t="str">
        <f>IFERROR(VLOOKUP($E330&amp;$D$119, Outliers!$A$4:$P$214,4,FALSE),"0")</f>
        <v>0</v>
      </c>
      <c r="AB330" s="165" t="str">
        <f>IFERROR(VLOOKUP($E330&amp;$D$119, Outliers!$A$4:$P$214,5,FALSE),"0")</f>
        <v>0</v>
      </c>
      <c r="AD330" s="78"/>
      <c r="AE330" s="78"/>
      <c r="AF330" s="78"/>
      <c r="AG330" s="78"/>
    </row>
    <row r="331" spans="4:33" ht="15.75" x14ac:dyDescent="0.25">
      <c r="D331" s="319"/>
      <c r="E331" s="104" t="s">
        <v>496</v>
      </c>
      <c r="F331" s="394">
        <f>IF(OR(ISERROR(VLOOKUP($E331&amp;$D$118&amp;$D$119,'CCG data'!$A:$AD,'CCG data'!R$3,FALSE)),ISBLANK(VLOOKUP($E331&amp;$D$118&amp;$D$119,'CCG data'!$A:$AD,'CCG data'!R$3,FALSE))),"",VLOOKUP($E331&amp;$D$118&amp;$D$119,'CCG data'!$A:$AD,'CCG data'!R$3,FALSE))</f>
        <v>55.624995220599303</v>
      </c>
      <c r="G331" s="395"/>
      <c r="H331" s="395">
        <f>IF(OR(ISERROR(VLOOKUP($E331&amp;$D$118&amp;$D$119,'CCG data'!$A:$AD,'CCG data'!S$3,FALSE)),ISBLANK(VLOOKUP($E331&amp;$D$118&amp;$D$119,'CCG data'!$A:$AD,'CCG data'!S$3,FALSE))),"",VLOOKUP($E331&amp;$D$118&amp;$D$119,'CCG data'!$A:$AD,'CCG data'!S$3,FALSE))</f>
        <v>100.47397683628861</v>
      </c>
      <c r="I331" s="395"/>
      <c r="J331" s="395">
        <f>IF(OR(ISERROR(VLOOKUP($E331&amp;$D$118&amp;$D$119,'CCG data'!$A:$AD,'CCG data'!T$3,FALSE)),ISBLANK(VLOOKUP($E331&amp;$D$118&amp;$D$119,'CCG data'!$A:$AD,'CCG data'!T$3,FALSE))),"",VLOOKUP($E331&amp;$D$118&amp;$D$119,'CCG data'!$A:$AD,'CCG data'!T$3,FALSE))</f>
        <v>5.525316762041407</v>
      </c>
      <c r="K331" s="395"/>
      <c r="L331" s="395">
        <f>IF(OR(ISERROR(VLOOKUP($E331&amp;$D$118&amp;$D$119,'CCG data'!$A:$AD,'CCG data'!U$3,FALSE)),ISBLANK(VLOOKUP($E331&amp;$D$118&amp;$D$119,'CCG data'!$A:$AD,'CCG data'!U$3,FALSE))),"",VLOOKUP($E331&amp;$D$118&amp;$D$119,'CCG data'!$A:$AD,'CCG data'!U$3,FALSE))</f>
        <v>8.3066489996800073</v>
      </c>
      <c r="M331" s="396"/>
      <c r="N331" s="367">
        <f>IF(OR(ISERROR(VLOOKUP($E331&amp;$D$118&amp;$D$119,'CCG data'!$A:$AD,'CCG data'!G$3,FALSE)),ISBLANK(VLOOKUP($E331&amp;$D$118&amp;$D$119,'CCG data'!$A:$AD,'CCG data'!G$3,FALSE))),"",VLOOKUP($E331&amp;$D$118&amp;$D$119,'CCG data'!$A:$AD,'CCG data'!G$3,FALSE))</f>
        <v>2916</v>
      </c>
      <c r="P331" s="404">
        <f>IF(OR(ISERROR(VLOOKUP($E331&amp;$D$118&amp;$D$119,'CCG data'!$A:$AD,'CCG data'!B$3,FALSE)),ISBLANK(VLOOKUP($E331&amp;$D$118&amp;$D$119,'CCG data'!$A:$AD,'CCG data'!B$3,FALSE))),"",VLOOKUP($E331&amp;$D$118&amp;$D$119,'CCG data'!$A:$AD,'CCG data'!B$3,FALSE))</f>
        <v>0.31961591220850483</v>
      </c>
      <c r="Q331" s="267"/>
      <c r="R331" s="267">
        <f>IF(OR(ISERROR(VLOOKUP($E331&amp;$D$118&amp;$D$119,'CCG data'!$A:$AD,'CCG data'!C$3,FALSE)),ISBLANK(VLOOKUP($E331&amp;$D$118&amp;$D$119,'CCG data'!$A:$AD,'CCG data'!C$3,FALSE))),"",VLOOKUP($E331&amp;$D$118&amp;$D$119,'CCG data'!$A:$AD,'CCG data'!C$3,FALSE))</f>
        <v>0.59533607681755829</v>
      </c>
      <c r="S331" s="267"/>
      <c r="T331" s="267">
        <f>IF(OR(ISERROR(VLOOKUP($E331&amp;$D$118&amp;$D$119,'CCG data'!$A:$AD,'CCG data'!D$3,FALSE)),ISBLANK(VLOOKUP($E331&amp;$D$118&amp;$D$119,'CCG data'!$A:$AD,'CCG data'!D$3,FALSE))),"",VLOOKUP($E331&amp;$D$118&amp;$D$119,'CCG data'!$A:$AD,'CCG data'!D$3,FALSE))</f>
        <v>3.60082304526749E-2</v>
      </c>
      <c r="U331" s="267"/>
      <c r="V331" s="267">
        <f>IF(OR(ISERROR(VLOOKUP($E331&amp;$D$118&amp;$D$119,'CCG data'!$A:$AD,'CCG data'!E$3,FALSE)),ISBLANK(VLOOKUP($E331&amp;$D$118&amp;$D$119,'CCG data'!$A:$AD,'CCG data'!E$3,FALSE))),"",VLOOKUP($E331&amp;$D$118&amp;$D$119,'CCG data'!$A:$AD,'CCG data'!E$3,FALSE))</f>
        <v>4.9039780521262004E-2</v>
      </c>
      <c r="W331" s="405"/>
      <c r="Y331" s="165">
        <f>IFERROR(VLOOKUP($E331&amp;$D$119, Outliers!$A$4:$P$214,2,FALSE),"0")</f>
        <v>0</v>
      </c>
      <c r="Z331" s="165">
        <f>IFERROR(VLOOKUP($E331&amp;$D$119, Outliers!$A$4:$P$214,3,FALSE),"0")</f>
        <v>0</v>
      </c>
      <c r="AA331" s="165">
        <f>IFERROR(VLOOKUP($E331&amp;$D$119, Outliers!$A$4:$P$214,4,FALSE),"0")</f>
        <v>0</v>
      </c>
      <c r="AB331" s="165">
        <f>IFERROR(VLOOKUP($E331&amp;$D$119, Outliers!$A$4:$P$214,5,FALSE),"0")</f>
        <v>1</v>
      </c>
      <c r="AD331" s="78"/>
      <c r="AE331" s="78"/>
      <c r="AF331" s="78"/>
      <c r="AG331" s="78"/>
    </row>
    <row r="332" spans="4:33" x14ac:dyDescent="0.25">
      <c r="D332" s="319"/>
      <c r="E332" s="103" t="s">
        <v>27</v>
      </c>
      <c r="F332" s="95">
        <f>IF(P331="","",VLOOKUP($E331&amp;$D$118&amp;$D$119,'CCG data'!$A:$AD,'CCG data'!W$3,FALSE))</f>
        <v>52.053762912880195</v>
      </c>
      <c r="G332" s="96">
        <f>IF(P331="","",VLOOKUP($E331&amp;$D$118&amp;$D$119,'CCG data'!$A:$AD,'CCG data'!X$3,FALSE))</f>
        <v>59.19622752831841</v>
      </c>
      <c r="H332" s="96">
        <f>IF(R331="","",VLOOKUP($E331&amp;$D$118&amp;$D$119,'CCG data'!$A:$AD,'CCG data'!Y$3,FALSE))</f>
        <v>95.747529717181763</v>
      </c>
      <c r="I332" s="96">
        <f>IF(R331="","",VLOOKUP($E331&amp;$D$118&amp;$D$119,'CCG data'!$A:$AD,'CCG data'!Z$3,FALSE))</f>
        <v>105.20042395539546</v>
      </c>
      <c r="J332" s="96">
        <f>IF(T331="","",VLOOKUP($E331&amp;$D$118&amp;$D$119,'CCG data'!$A:$AD,'CCG data'!AA$3,FALSE))</f>
        <v>4.4684539839379749</v>
      </c>
      <c r="K332" s="96">
        <f>IF(T331="","",VLOOKUP($E331&amp;$D$118&amp;$D$119,'CCG data'!$A:$AD,'CCG data'!AB$3,FALSE))</f>
        <v>6.5821795401448391</v>
      </c>
      <c r="L332" s="96">
        <f>IF(V331="","",VLOOKUP($E331&amp;$D$118&amp;$D$119,'CCG data'!$A:$AD,'CCG data'!AC$3,FALSE))</f>
        <v>6.9451607039205108</v>
      </c>
      <c r="M332" s="96">
        <f>IF(V331="","",VLOOKUP($E331&amp;$D$118&amp;$D$119,'CCG data'!$A:$AD,'CCG data'!AD$3,FALSE))</f>
        <v>9.6681372954395037</v>
      </c>
      <c r="N332" s="368"/>
      <c r="P332" s="152">
        <f>IF(P331="","",VLOOKUP($E331&amp;$D$118&amp;$D$119,'CCG data'!$A:$AD,'CCG data'!I$3,FALSE))</f>
        <v>0.30299999999999999</v>
      </c>
      <c r="Q332" s="15">
        <f>IF(P331="","",VLOOKUP($E331&amp;$D$118&amp;$D$119,'CCG data'!$A:$AD,'CCG data'!J$3,FALSE))</f>
        <v>0.33700000000000002</v>
      </c>
      <c r="R332" s="15">
        <f>IF(R331="","",VLOOKUP($E331&amp;$D$118&amp;$D$119,'CCG data'!$A:$AD,'CCG data'!K$3,FALSE))</f>
        <v>0.57699999999999996</v>
      </c>
      <c r="S332" s="15">
        <f>IF(R331="","",VLOOKUP($E331&amp;$D$118&amp;$D$119,'CCG data'!$A:$AD,'CCG data'!L$3,FALSE))</f>
        <v>0.61299999999999999</v>
      </c>
      <c r="T332" s="15">
        <f>IF(T331="","",VLOOKUP($E331&amp;$D$118&amp;$D$119,'CCG data'!$A:$AD,'CCG data'!M$3,FALSE))</f>
        <v>0.03</v>
      </c>
      <c r="U332" s="15">
        <f>IF(T331="","",VLOOKUP($E331&amp;$D$118&amp;$D$119,'CCG data'!$A:$AD,'CCG data'!N$3,FALSE))</f>
        <v>4.2999999999999997E-2</v>
      </c>
      <c r="V332" s="15">
        <f>IF(V331="","",VLOOKUP($E331&amp;$D$118&amp;$D$119,'CCG data'!$A:$AD,'CCG data'!O$3,FALSE))</f>
        <v>4.2000000000000003E-2</v>
      </c>
      <c r="W332" s="136">
        <f>IF(V331="","",VLOOKUP($E331&amp;$D$118&amp;$D$119,'CCG data'!$A:$AD,'CCG data'!P$3,FALSE))</f>
        <v>5.7000000000000002E-2</v>
      </c>
      <c r="Y332" s="165" t="str">
        <f>IFERROR(VLOOKUP($E332&amp;$D$119, Outliers!$A$4:$P$214,2,FALSE),"0")</f>
        <v>0</v>
      </c>
      <c r="Z332" s="165" t="str">
        <f>IFERROR(VLOOKUP($E332&amp;$D$119, Outliers!$A$4:$P$214,3,FALSE),"0")</f>
        <v>0</v>
      </c>
      <c r="AA332" s="165" t="str">
        <f>IFERROR(VLOOKUP($E332&amp;$D$119, Outliers!$A$4:$P$214,4,FALSE),"0")</f>
        <v>0</v>
      </c>
      <c r="AB332" s="165" t="str">
        <f>IFERROR(VLOOKUP($E332&amp;$D$119, Outliers!$A$4:$P$214,5,FALSE),"0")</f>
        <v>0</v>
      </c>
      <c r="AD332" s="78"/>
      <c r="AE332" s="78"/>
      <c r="AF332" s="78"/>
      <c r="AG332" s="78"/>
    </row>
    <row r="333" spans="4:33" ht="15.75" x14ac:dyDescent="0.25">
      <c r="D333" s="319"/>
      <c r="E333" s="104" t="s">
        <v>220</v>
      </c>
      <c r="F333" s="394">
        <f>IF(OR(ISERROR(VLOOKUP($E333&amp;$D$118&amp;$D$119,'CCG data'!$A:$AD,'CCG data'!R$3,FALSE)),ISBLANK(VLOOKUP($E333&amp;$D$118&amp;$D$119,'CCG data'!$A:$AD,'CCG data'!R$3,FALSE))),"",VLOOKUP($E333&amp;$D$118&amp;$D$119,'CCG data'!$A:$AD,'CCG data'!R$3,FALSE))</f>
        <v>54.635749379352873</v>
      </c>
      <c r="G333" s="395"/>
      <c r="H333" s="395">
        <f>IF(OR(ISERROR(VLOOKUP($E333&amp;$D$118&amp;$D$119,'CCG data'!$A:$AD,'CCG data'!S$3,FALSE)),ISBLANK(VLOOKUP($E333&amp;$D$118&amp;$D$119,'CCG data'!$A:$AD,'CCG data'!S$3,FALSE))),"",VLOOKUP($E333&amp;$D$118&amp;$D$119,'CCG data'!$A:$AD,'CCG data'!S$3,FALSE))</f>
        <v>93.946178530099246</v>
      </c>
      <c r="I333" s="395"/>
      <c r="J333" s="395">
        <f>IF(OR(ISERROR(VLOOKUP($E333&amp;$D$118&amp;$D$119,'CCG data'!$A:$AD,'CCG data'!T$3,FALSE)),ISBLANK(VLOOKUP($E333&amp;$D$118&amp;$D$119,'CCG data'!$A:$AD,'CCG data'!T$3,FALSE))),"",VLOOKUP($E333&amp;$D$118&amp;$D$119,'CCG data'!$A:$AD,'CCG data'!T$3,FALSE))</f>
        <v>6.5015630858455564</v>
      </c>
      <c r="K333" s="395"/>
      <c r="L333" s="395">
        <f>IF(OR(ISERROR(VLOOKUP($E333&amp;$D$118&amp;$D$119,'CCG data'!$A:$AD,'CCG data'!U$3,FALSE)),ISBLANK(VLOOKUP($E333&amp;$D$118&amp;$D$119,'CCG data'!$A:$AD,'CCG data'!U$3,FALSE))),"",VLOOKUP($E333&amp;$D$118&amp;$D$119,'CCG data'!$A:$AD,'CCG data'!U$3,FALSE))</f>
        <v>12.585293479566014</v>
      </c>
      <c r="M333" s="396"/>
      <c r="N333" s="367">
        <f>IF(OR(ISERROR(VLOOKUP($E333&amp;$D$118&amp;$D$119,'CCG data'!$A:$AD,'CCG data'!G$3,FALSE)),ISBLANK(VLOOKUP($E333&amp;$D$118&amp;$D$119,'CCG data'!$A:$AD,'CCG data'!G$3,FALSE))),"",VLOOKUP($E333&amp;$D$118&amp;$D$119,'CCG data'!$A:$AD,'CCG data'!G$3,FALSE))</f>
        <v>4376</v>
      </c>
      <c r="P333" s="404">
        <f>IF(OR(ISERROR(VLOOKUP($E333&amp;$D$118&amp;$D$119,'CCG data'!$A:$AD,'CCG data'!B$3,FALSE)),ISBLANK(VLOOKUP($E333&amp;$D$118&amp;$D$119,'CCG data'!$A:$AD,'CCG data'!B$3,FALSE))),"",VLOOKUP($E333&amp;$D$118&amp;$D$119,'CCG data'!$A:$AD,'CCG data'!B$3,FALSE))</f>
        <v>0.31832723948811698</v>
      </c>
      <c r="Q333" s="267"/>
      <c r="R333" s="267">
        <f>IF(OR(ISERROR(VLOOKUP($E333&amp;$D$118&amp;$D$119,'CCG data'!$A:$AD,'CCG data'!C$3,FALSE)),ISBLANK(VLOOKUP($E333&amp;$D$118&amp;$D$119,'CCG data'!$A:$AD,'CCG data'!C$3,FALSE))),"",VLOOKUP($E333&amp;$D$118&amp;$D$119,'CCG data'!$A:$AD,'CCG data'!C$3,FALSE))</f>
        <v>0.56581352833638021</v>
      </c>
      <c r="S333" s="267"/>
      <c r="T333" s="267">
        <f>IF(OR(ISERROR(VLOOKUP($E333&amp;$D$118&amp;$D$119,'CCG data'!$A:$AD,'CCG data'!D$3,FALSE)),ISBLANK(VLOOKUP($E333&amp;$D$118&amp;$D$119,'CCG data'!$A:$AD,'CCG data'!D$3,FALSE))),"",VLOOKUP($E333&amp;$D$118&amp;$D$119,'CCG data'!$A:$AD,'CCG data'!D$3,FALSE))</f>
        <v>3.8848263254113342E-2</v>
      </c>
      <c r="U333" s="267"/>
      <c r="V333" s="267">
        <f>IF(OR(ISERROR(VLOOKUP($E333&amp;$D$118&amp;$D$119,'CCG data'!$A:$AD,'CCG data'!E$3,FALSE)),ISBLANK(VLOOKUP($E333&amp;$D$118&amp;$D$119,'CCG data'!$A:$AD,'CCG data'!E$3,FALSE))),"",VLOOKUP($E333&amp;$D$118&amp;$D$119,'CCG data'!$A:$AD,'CCG data'!E$3,FALSE))</f>
        <v>7.7010968921389394E-2</v>
      </c>
      <c r="W333" s="405"/>
      <c r="Y333" s="165">
        <f>IFERROR(VLOOKUP($E333&amp;$D$119, Outliers!$A$4:$P$214,2,FALSE),"0")</f>
        <v>0</v>
      </c>
      <c r="Z333" s="165">
        <f>IFERROR(VLOOKUP($E333&amp;$D$119, Outliers!$A$4:$P$214,3,FALSE),"0")</f>
        <v>0</v>
      </c>
      <c r="AA333" s="165">
        <f>IFERROR(VLOOKUP($E333&amp;$D$119, Outliers!$A$4:$P$214,4,FALSE),"0")</f>
        <v>0</v>
      </c>
      <c r="AB333" s="165">
        <f>IFERROR(VLOOKUP($E333&amp;$D$119, Outliers!$A$4:$P$214,5,FALSE),"0")</f>
        <v>0</v>
      </c>
      <c r="AD333" s="78"/>
      <c r="AE333" s="78"/>
      <c r="AF333" s="78"/>
      <c r="AG333" s="78"/>
    </row>
    <row r="334" spans="4:33" x14ac:dyDescent="0.25">
      <c r="D334" s="319"/>
      <c r="E334" s="103" t="s">
        <v>27</v>
      </c>
      <c r="F334" s="95">
        <f>IF(P333="","",VLOOKUP($E333&amp;$D$118&amp;$D$119,'CCG data'!$A:$AD,'CCG data'!W$3,FALSE))</f>
        <v>51.766571873462098</v>
      </c>
      <c r="G334" s="96">
        <f>IF(P333="","",VLOOKUP($E333&amp;$D$118&amp;$D$119,'CCG data'!$A:$AD,'CCG data'!X$3,FALSE))</f>
        <v>57.504926885243648</v>
      </c>
      <c r="H334" s="96">
        <f>IF(R333="","",VLOOKUP($E333&amp;$D$118&amp;$D$119,'CCG data'!$A:$AD,'CCG data'!Y$3,FALSE))</f>
        <v>90.245683118176345</v>
      </c>
      <c r="I334" s="96">
        <f>IF(R333="","",VLOOKUP($E333&amp;$D$118&amp;$D$119,'CCG data'!$A:$AD,'CCG data'!Z$3,FALSE))</f>
        <v>97.646673942022147</v>
      </c>
      <c r="J334" s="96">
        <f>IF(T333="","",VLOOKUP($E333&amp;$D$118&amp;$D$119,'CCG data'!$A:$AD,'CCG data'!AA$3,FALSE))</f>
        <v>5.5242147189588584</v>
      </c>
      <c r="K334" s="96">
        <f>IF(T333="","",VLOOKUP($E333&amp;$D$118&amp;$D$119,'CCG data'!$A:$AD,'CCG data'!AB$3,FALSE))</f>
        <v>7.4789114527322544</v>
      </c>
      <c r="L334" s="96">
        <f>IF(V333="","",VLOOKUP($E333&amp;$D$118&amp;$D$119,'CCG data'!$A:$AD,'CCG data'!AC$3,FALSE))</f>
        <v>11.241586823836466</v>
      </c>
      <c r="M334" s="96">
        <f>IF(V333="","",VLOOKUP($E333&amp;$D$118&amp;$D$119,'CCG data'!$A:$AD,'CCG data'!AD$3,FALSE))</f>
        <v>13.929000135295562</v>
      </c>
      <c r="N334" s="368"/>
      <c r="P334" s="152">
        <f>IF(P333="","",VLOOKUP($E333&amp;$D$118&amp;$D$119,'CCG data'!$A:$AD,'CCG data'!I$3,FALSE))</f>
        <v>0.30499999999999999</v>
      </c>
      <c r="Q334" s="15">
        <f>IF(P333="","",VLOOKUP($E333&amp;$D$118&amp;$D$119,'CCG data'!$A:$AD,'CCG data'!J$3,FALSE))</f>
        <v>0.33200000000000002</v>
      </c>
      <c r="R334" s="15">
        <f>IF(R333="","",VLOOKUP($E333&amp;$D$118&amp;$D$119,'CCG data'!$A:$AD,'CCG data'!K$3,FALSE))</f>
        <v>0.55100000000000005</v>
      </c>
      <c r="S334" s="15">
        <f>IF(R333="","",VLOOKUP($E333&amp;$D$118&amp;$D$119,'CCG data'!$A:$AD,'CCG data'!L$3,FALSE))</f>
        <v>0.57999999999999996</v>
      </c>
      <c r="T334" s="15">
        <f>IF(T333="","",VLOOKUP($E333&amp;$D$118&amp;$D$119,'CCG data'!$A:$AD,'CCG data'!M$3,FALSE))</f>
        <v>3.4000000000000002E-2</v>
      </c>
      <c r="U334" s="15">
        <f>IF(T333="","",VLOOKUP($E333&amp;$D$118&amp;$D$119,'CCG data'!$A:$AD,'CCG data'!N$3,FALSE))</f>
        <v>4.4999999999999998E-2</v>
      </c>
      <c r="V334" s="15">
        <f>IF(V333="","",VLOOKUP($E333&amp;$D$118&amp;$D$119,'CCG data'!$A:$AD,'CCG data'!O$3,FALSE))</f>
        <v>6.9000000000000006E-2</v>
      </c>
      <c r="W334" s="136">
        <f>IF(V333="","",VLOOKUP($E333&amp;$D$118&amp;$D$119,'CCG data'!$A:$AD,'CCG data'!P$3,FALSE))</f>
        <v>8.5000000000000006E-2</v>
      </c>
      <c r="Y334" s="165" t="str">
        <f>IFERROR(VLOOKUP($E334&amp;$D$119, Outliers!$A$4:$P$214,2,FALSE),"0")</f>
        <v>0</v>
      </c>
      <c r="Z334" s="165" t="str">
        <f>IFERROR(VLOOKUP($E334&amp;$D$119, Outliers!$A$4:$P$214,3,FALSE),"0")</f>
        <v>0</v>
      </c>
      <c r="AA334" s="165" t="str">
        <f>IFERROR(VLOOKUP($E334&amp;$D$119, Outliers!$A$4:$P$214,4,FALSE),"0")</f>
        <v>0</v>
      </c>
      <c r="AB334" s="165" t="str">
        <f>IFERROR(VLOOKUP($E334&amp;$D$119, Outliers!$A$4:$P$214,5,FALSE),"0")</f>
        <v>0</v>
      </c>
      <c r="AD334" s="78"/>
      <c r="AE334" s="78"/>
      <c r="AF334" s="78"/>
      <c r="AG334" s="78"/>
    </row>
    <row r="335" spans="4:33" ht="15.75" x14ac:dyDescent="0.25">
      <c r="D335" s="319"/>
      <c r="E335" s="104" t="s">
        <v>221</v>
      </c>
      <c r="F335" s="394">
        <f>IF(OR(ISERROR(VLOOKUP($E335&amp;$D$118&amp;$D$119,'CCG data'!$A:$AD,'CCG data'!R$3,FALSE)),ISBLANK(VLOOKUP($E335&amp;$D$118&amp;$D$119,'CCG data'!$A:$AD,'CCG data'!R$3,FALSE))),"",VLOOKUP($E335&amp;$D$118&amp;$D$119,'CCG data'!$A:$AD,'CCG data'!R$3,FALSE))</f>
        <v>53.060419044519506</v>
      </c>
      <c r="G335" s="395"/>
      <c r="H335" s="395">
        <f>IF(OR(ISERROR(VLOOKUP($E335&amp;$D$118&amp;$D$119,'CCG data'!$A:$AD,'CCG data'!S$3,FALSE)),ISBLANK(VLOOKUP($E335&amp;$D$118&amp;$D$119,'CCG data'!$A:$AD,'CCG data'!S$3,FALSE))),"",VLOOKUP($E335&amp;$D$118&amp;$D$119,'CCG data'!$A:$AD,'CCG data'!S$3,FALSE))</f>
        <v>95.56884060247593</v>
      </c>
      <c r="I335" s="395"/>
      <c r="J335" s="395">
        <f>IF(OR(ISERROR(VLOOKUP($E335&amp;$D$118&amp;$D$119,'CCG data'!$A:$AD,'CCG data'!T$3,FALSE)),ISBLANK(VLOOKUP($E335&amp;$D$118&amp;$D$119,'CCG data'!$A:$AD,'CCG data'!T$3,FALSE))),"",VLOOKUP($E335&amp;$D$118&amp;$D$119,'CCG data'!$A:$AD,'CCG data'!T$3,FALSE))</f>
        <v>6.0755019581034881</v>
      </c>
      <c r="K335" s="395"/>
      <c r="L335" s="395">
        <f>IF(OR(ISERROR(VLOOKUP($E335&amp;$D$118&amp;$D$119,'CCG data'!$A:$AD,'CCG data'!U$3,FALSE)),ISBLANK(VLOOKUP($E335&amp;$D$118&amp;$D$119,'CCG data'!$A:$AD,'CCG data'!U$3,FALSE))),"",VLOOKUP($E335&amp;$D$118&amp;$D$119,'CCG data'!$A:$AD,'CCG data'!U$3,FALSE))</f>
        <v>13.013798586724366</v>
      </c>
      <c r="M335" s="396"/>
      <c r="N335" s="367">
        <f>IF(OR(ISERROR(VLOOKUP($E335&amp;$D$118&amp;$D$119,'CCG data'!$A:$AD,'CCG data'!G$3,FALSE)),ISBLANK(VLOOKUP($E335&amp;$D$118&amp;$D$119,'CCG data'!$A:$AD,'CCG data'!G$3,FALSE))),"",VLOOKUP($E335&amp;$D$118&amp;$D$119,'CCG data'!$A:$AD,'CCG data'!G$3,FALSE))</f>
        <v>941</v>
      </c>
      <c r="P335" s="404">
        <f>IF(OR(ISERROR(VLOOKUP($E335&amp;$D$118&amp;$D$119,'CCG data'!$A:$AD,'CCG data'!B$3,FALSE)),ISBLANK(VLOOKUP($E335&amp;$D$118&amp;$D$119,'CCG data'!$A:$AD,'CCG data'!B$3,FALSE))),"",VLOOKUP($E335&amp;$D$118&amp;$D$119,'CCG data'!$A:$AD,'CCG data'!B$3,FALSE))</f>
        <v>0.31137088204038255</v>
      </c>
      <c r="Q335" s="267"/>
      <c r="R335" s="267">
        <f>IF(OR(ISERROR(VLOOKUP($E335&amp;$D$118&amp;$D$119,'CCG data'!$A:$AD,'CCG data'!C$3,FALSE)),ISBLANK(VLOOKUP($E335&amp;$D$118&amp;$D$119,'CCG data'!$A:$AD,'CCG data'!C$3,FALSE))),"",VLOOKUP($E335&amp;$D$118&amp;$D$119,'CCG data'!$A:$AD,'CCG data'!C$3,FALSE))</f>
        <v>0.57066950053134968</v>
      </c>
      <c r="S335" s="267"/>
      <c r="T335" s="267">
        <f>IF(OR(ISERROR(VLOOKUP($E335&amp;$D$118&amp;$D$119,'CCG data'!$A:$AD,'CCG data'!D$3,FALSE)),ISBLANK(VLOOKUP($E335&amp;$D$118&amp;$D$119,'CCG data'!$A:$AD,'CCG data'!D$3,FALSE))),"",VLOOKUP($E335&amp;$D$118&amp;$D$119,'CCG data'!$A:$AD,'CCG data'!D$3,FALSE))</f>
        <v>3.9319872476089264E-2</v>
      </c>
      <c r="U335" s="267"/>
      <c r="V335" s="267">
        <f>IF(OR(ISERROR(VLOOKUP($E335&amp;$D$118&amp;$D$119,'CCG data'!$A:$AD,'CCG data'!E$3,FALSE)),ISBLANK(VLOOKUP($E335&amp;$D$118&amp;$D$119,'CCG data'!$A:$AD,'CCG data'!E$3,FALSE))),"",VLOOKUP($E335&amp;$D$118&amp;$D$119,'CCG data'!$A:$AD,'CCG data'!E$3,FALSE))</f>
        <v>7.8639744952178528E-2</v>
      </c>
      <c r="W335" s="405"/>
      <c r="Y335" s="165">
        <f>IFERROR(VLOOKUP($E335&amp;$D$119, Outliers!$A$4:$P$214,2,FALSE),"0")</f>
        <v>0</v>
      </c>
      <c r="Z335" s="165">
        <f>IFERROR(VLOOKUP($E335&amp;$D$119, Outliers!$A$4:$P$214,3,FALSE),"0")</f>
        <v>0</v>
      </c>
      <c r="AA335" s="165">
        <f>IFERROR(VLOOKUP($E335&amp;$D$119, Outliers!$A$4:$P$214,4,FALSE),"0")</f>
        <v>0</v>
      </c>
      <c r="AB335" s="165">
        <f>IFERROR(VLOOKUP($E335&amp;$D$119, Outliers!$A$4:$P$214,5,FALSE),"0")</f>
        <v>0</v>
      </c>
      <c r="AD335" s="78"/>
      <c r="AE335" s="78"/>
      <c r="AF335" s="78"/>
      <c r="AG335" s="78"/>
    </row>
    <row r="336" spans="4:33" x14ac:dyDescent="0.25">
      <c r="D336" s="319"/>
      <c r="E336" s="103" t="s">
        <v>27</v>
      </c>
      <c r="F336" s="95">
        <f>IF(P335="","",VLOOKUP($E335&amp;$D$118&amp;$D$119,'CCG data'!$A:$AD,'CCG data'!W$3,FALSE))</f>
        <v>46.984766398061176</v>
      </c>
      <c r="G336" s="96">
        <f>IF(P335="","",VLOOKUP($E335&amp;$D$118&amp;$D$119,'CCG data'!$A:$AD,'CCG data'!X$3,FALSE))</f>
        <v>59.136071690977836</v>
      </c>
      <c r="H336" s="96">
        <f>IF(R335="","",VLOOKUP($E335&amp;$D$118&amp;$D$119,'CCG data'!$A:$AD,'CCG data'!Y$3,FALSE))</f>
        <v>87.485604841815402</v>
      </c>
      <c r="I336" s="96">
        <f>IF(R335="","",VLOOKUP($E335&amp;$D$118&amp;$D$119,'CCG data'!$A:$AD,'CCG data'!Z$3,FALSE))</f>
        <v>103.65207636313646</v>
      </c>
      <c r="J336" s="96">
        <f>IF(T335="","",VLOOKUP($E335&amp;$D$118&amp;$D$119,'CCG data'!$A:$AD,'CCG data'!AA$3,FALSE))</f>
        <v>4.1178414743069878</v>
      </c>
      <c r="K336" s="96">
        <f>IF(T335="","",VLOOKUP($E335&amp;$D$118&amp;$D$119,'CCG data'!$A:$AD,'CCG data'!AB$3,FALSE))</f>
        <v>8.0331624418999894</v>
      </c>
      <c r="L336" s="96">
        <f>IF(V335="","",VLOOKUP($E335&amp;$D$118&amp;$D$119,'CCG data'!$A:$AD,'CCG data'!AC$3,FALSE))</f>
        <v>10.04866480740742</v>
      </c>
      <c r="M336" s="96">
        <f>IF(V335="","",VLOOKUP($E335&amp;$D$118&amp;$D$119,'CCG data'!$A:$AD,'CCG data'!AD$3,FALSE))</f>
        <v>15.978932366041313</v>
      </c>
      <c r="N336" s="368"/>
      <c r="P336" s="152">
        <f>IF(P335="","",VLOOKUP($E335&amp;$D$118&amp;$D$119,'CCG data'!$A:$AD,'CCG data'!I$3,FALSE))</f>
        <v>0.28299999999999997</v>
      </c>
      <c r="Q336" s="15">
        <f>IF(P335="","",VLOOKUP($E335&amp;$D$118&amp;$D$119,'CCG data'!$A:$AD,'CCG data'!J$3,FALSE))</f>
        <v>0.34200000000000003</v>
      </c>
      <c r="R336" s="15">
        <f>IF(R335="","",VLOOKUP($E335&amp;$D$118&amp;$D$119,'CCG data'!$A:$AD,'CCG data'!K$3,FALSE))</f>
        <v>0.53900000000000003</v>
      </c>
      <c r="S336" s="15">
        <f>IF(R335="","",VLOOKUP($E335&amp;$D$118&amp;$D$119,'CCG data'!$A:$AD,'CCG data'!L$3,FALSE))</f>
        <v>0.60199999999999998</v>
      </c>
      <c r="T336" s="15">
        <f>IF(T335="","",VLOOKUP($E335&amp;$D$118&amp;$D$119,'CCG data'!$A:$AD,'CCG data'!M$3,FALSE))</f>
        <v>2.9000000000000001E-2</v>
      </c>
      <c r="U336" s="15">
        <f>IF(T335="","",VLOOKUP($E335&amp;$D$118&amp;$D$119,'CCG data'!$A:$AD,'CCG data'!N$3,FALSE))</f>
        <v>5.3999999999999999E-2</v>
      </c>
      <c r="V336" s="15">
        <f>IF(V335="","",VLOOKUP($E335&amp;$D$118&amp;$D$119,'CCG data'!$A:$AD,'CCG data'!O$3,FALSE))</f>
        <v>6.3E-2</v>
      </c>
      <c r="W336" s="136">
        <f>IF(V335="","",VLOOKUP($E335&amp;$D$118&amp;$D$119,'CCG data'!$A:$AD,'CCG data'!P$3,FALSE))</f>
        <v>9.8000000000000004E-2</v>
      </c>
      <c r="Y336" s="165" t="str">
        <f>IFERROR(VLOOKUP($E336&amp;$D$119, Outliers!$A$4:$P$214,2,FALSE),"0")</f>
        <v>0</v>
      </c>
      <c r="Z336" s="165" t="str">
        <f>IFERROR(VLOOKUP($E336&amp;$D$119, Outliers!$A$4:$P$214,3,FALSE),"0")</f>
        <v>0</v>
      </c>
      <c r="AA336" s="165" t="str">
        <f>IFERROR(VLOOKUP($E336&amp;$D$119, Outliers!$A$4:$P$214,4,FALSE),"0")</f>
        <v>0</v>
      </c>
      <c r="AB336" s="165" t="str">
        <f>IFERROR(VLOOKUP($E336&amp;$D$119, Outliers!$A$4:$P$214,5,FALSE),"0")</f>
        <v>0</v>
      </c>
      <c r="AD336" s="78"/>
      <c r="AE336" s="78"/>
      <c r="AF336" s="78"/>
      <c r="AG336" s="78"/>
    </row>
    <row r="337" spans="4:33" ht="15.75" x14ac:dyDescent="0.25">
      <c r="D337" s="319"/>
      <c r="E337" s="104" t="s">
        <v>416</v>
      </c>
      <c r="F337" s="394">
        <f>IF(OR(ISERROR(VLOOKUP($E337&amp;$D$118&amp;$D$119,'CCG data'!$A:$AD,'CCG data'!R$3,FALSE)),ISBLANK(VLOOKUP($E337&amp;$D$118&amp;$D$119,'CCG data'!$A:$AD,'CCG data'!R$3,FALSE))),"",VLOOKUP($E337&amp;$D$118&amp;$D$119,'CCG data'!$A:$AD,'CCG data'!R$3,FALSE))</f>
        <v>65.881432766443055</v>
      </c>
      <c r="G337" s="395"/>
      <c r="H337" s="395">
        <f>IF(OR(ISERROR(VLOOKUP($E337&amp;$D$118&amp;$D$119,'CCG data'!$A:$AD,'CCG data'!S$3,FALSE)),ISBLANK(VLOOKUP($E337&amp;$D$118&amp;$D$119,'CCG data'!$A:$AD,'CCG data'!S$3,FALSE))),"",VLOOKUP($E337&amp;$D$118&amp;$D$119,'CCG data'!$A:$AD,'CCG data'!S$3,FALSE))</f>
        <v>96.165197687259308</v>
      </c>
      <c r="I337" s="395"/>
      <c r="J337" s="395">
        <f>IF(OR(ISERROR(VLOOKUP($E337&amp;$D$118&amp;$D$119,'CCG data'!$A:$AD,'CCG data'!T$3,FALSE)),ISBLANK(VLOOKUP($E337&amp;$D$118&amp;$D$119,'CCG data'!$A:$AD,'CCG data'!T$3,FALSE))),"",VLOOKUP($E337&amp;$D$118&amp;$D$119,'CCG data'!$A:$AD,'CCG data'!T$3,FALSE))</f>
        <v>6.2994536714070808</v>
      </c>
      <c r="K337" s="395"/>
      <c r="L337" s="395">
        <f>IF(OR(ISERROR(VLOOKUP($E337&amp;$D$118&amp;$D$119,'CCG data'!$A:$AD,'CCG data'!U$3,FALSE)),ISBLANK(VLOOKUP($E337&amp;$D$118&amp;$D$119,'CCG data'!$A:$AD,'CCG data'!U$3,FALSE))),"",VLOOKUP($E337&amp;$D$118&amp;$D$119,'CCG data'!$A:$AD,'CCG data'!U$3,FALSE))</f>
        <v>19.510342507459701</v>
      </c>
      <c r="M337" s="396"/>
      <c r="N337" s="367">
        <f>IF(OR(ISERROR(VLOOKUP($E337&amp;$D$118&amp;$D$119,'CCG data'!$A:$AD,'CCG data'!G$3,FALSE)),ISBLANK(VLOOKUP($E337&amp;$D$118&amp;$D$119,'CCG data'!$A:$AD,'CCG data'!G$3,FALSE))),"",VLOOKUP($E337&amp;$D$118&amp;$D$119,'CCG data'!$A:$AD,'CCG data'!G$3,FALSE))</f>
        <v>821</v>
      </c>
      <c r="P337" s="404">
        <f>IF(OR(ISERROR(VLOOKUP($E337&amp;$D$118&amp;$D$119,'CCG data'!$A:$AD,'CCG data'!B$3,FALSE)),ISBLANK(VLOOKUP($E337&amp;$D$118&amp;$D$119,'CCG data'!$A:$AD,'CCG data'!B$3,FALSE))),"",VLOOKUP($E337&amp;$D$118&amp;$D$119,'CCG data'!$A:$AD,'CCG data'!B$3,FALSE))</f>
        <v>0.33617539585870887</v>
      </c>
      <c r="Q337" s="267"/>
      <c r="R337" s="267">
        <f>IF(OR(ISERROR(VLOOKUP($E337&amp;$D$118&amp;$D$119,'CCG data'!$A:$AD,'CCG data'!C$3,FALSE)),ISBLANK(VLOOKUP($E337&amp;$D$118&amp;$D$119,'CCG data'!$A:$AD,'CCG data'!C$3,FALSE))),"",VLOOKUP($E337&amp;$D$118&amp;$D$119,'CCG data'!$A:$AD,'CCG data'!C$3,FALSE))</f>
        <v>0.52131546894031666</v>
      </c>
      <c r="S337" s="267"/>
      <c r="T337" s="267">
        <f>IF(OR(ISERROR(VLOOKUP($E337&amp;$D$118&amp;$D$119,'CCG data'!$A:$AD,'CCG data'!D$3,FALSE)),ISBLANK(VLOOKUP($E337&amp;$D$118&amp;$D$119,'CCG data'!$A:$AD,'CCG data'!D$3,FALSE))),"",VLOOKUP($E337&amp;$D$118&amp;$D$119,'CCG data'!$A:$AD,'CCG data'!D$3,FALSE))</f>
        <v>3.4104750304506701E-2</v>
      </c>
      <c r="U337" s="267"/>
      <c r="V337" s="267">
        <f>IF(OR(ISERROR(VLOOKUP($E337&amp;$D$118&amp;$D$119,'CCG data'!$A:$AD,'CCG data'!E$3,FALSE)),ISBLANK(VLOOKUP($E337&amp;$D$118&amp;$D$119,'CCG data'!$A:$AD,'CCG data'!E$3,FALSE))),"",VLOOKUP($E337&amp;$D$118&amp;$D$119,'CCG data'!$A:$AD,'CCG data'!E$3,FALSE))</f>
        <v>0.10840438489646773</v>
      </c>
      <c r="W337" s="405"/>
      <c r="Y337" s="165">
        <f>IFERROR(VLOOKUP($E337&amp;$D$119, Outliers!$A$4:$P$214,2,FALSE),"0")</f>
        <v>1</v>
      </c>
      <c r="Z337" s="165">
        <f>IFERROR(VLOOKUP($E337&amp;$D$119, Outliers!$A$4:$P$214,3,FALSE),"0")</f>
        <v>0</v>
      </c>
      <c r="AA337" s="165">
        <f>IFERROR(VLOOKUP($E337&amp;$D$119, Outliers!$A$4:$P$214,4,FALSE),"0")</f>
        <v>0</v>
      </c>
      <c r="AB337" s="165">
        <f>IFERROR(VLOOKUP($E337&amp;$D$119, Outliers!$A$4:$P$214,5,FALSE),"0")</f>
        <v>1</v>
      </c>
      <c r="AD337" s="78"/>
      <c r="AE337" s="78"/>
      <c r="AF337" s="78"/>
      <c r="AG337" s="78"/>
    </row>
    <row r="338" spans="4:33" x14ac:dyDescent="0.25">
      <c r="D338" s="319"/>
      <c r="E338" s="103" t="s">
        <v>27</v>
      </c>
      <c r="F338" s="95">
        <f>IF(P337="","",VLOOKUP($E337&amp;$D$118&amp;$D$119,'CCG data'!$A:$AD,'CCG data'!W$3,FALSE))</f>
        <v>58.108864130064077</v>
      </c>
      <c r="G338" s="96">
        <f>IF(P337="","",VLOOKUP($E337&amp;$D$118&amp;$D$119,'CCG data'!$A:$AD,'CCG data'!X$3,FALSE))</f>
        <v>73.654001402822033</v>
      </c>
      <c r="H338" s="96">
        <f>IF(R337="","",VLOOKUP($E337&amp;$D$118&amp;$D$119,'CCG data'!$A:$AD,'CCG data'!Y$3,FALSE))</f>
        <v>87.054489940364107</v>
      </c>
      <c r="I338" s="96">
        <f>IF(R337="","",VLOOKUP($E337&amp;$D$118&amp;$D$119,'CCG data'!$A:$AD,'CCG data'!Z$3,FALSE))</f>
        <v>105.27590543415451</v>
      </c>
      <c r="J338" s="96">
        <f>IF(T337="","",VLOOKUP($E337&amp;$D$118&amp;$D$119,'CCG data'!$A:$AD,'CCG data'!AA$3,FALSE))</f>
        <v>3.9661033779908501</v>
      </c>
      <c r="K338" s="96">
        <f>IF(T337="","",VLOOKUP($E337&amp;$D$118&amp;$D$119,'CCG data'!$A:$AD,'CCG data'!AB$3,FALSE))</f>
        <v>8.6328039648233119</v>
      </c>
      <c r="L338" s="96">
        <f>IF(V337="","",VLOOKUP($E337&amp;$D$118&amp;$D$119,'CCG data'!$A:$AD,'CCG data'!AC$3,FALSE))</f>
        <v>15.45688185502307</v>
      </c>
      <c r="M338" s="96">
        <f>IF(V337="","",VLOOKUP($E337&amp;$D$118&amp;$D$119,'CCG data'!$A:$AD,'CCG data'!AD$3,FALSE))</f>
        <v>23.563803159896331</v>
      </c>
      <c r="N338" s="368"/>
      <c r="P338" s="152">
        <f>IF(P337="","",VLOOKUP($E337&amp;$D$118&amp;$D$119,'CCG data'!$A:$AD,'CCG data'!I$3,FALSE))</f>
        <v>0.30499999999999999</v>
      </c>
      <c r="Q338" s="15">
        <f>IF(P337="","",VLOOKUP($E337&amp;$D$118&amp;$D$119,'CCG data'!$A:$AD,'CCG data'!J$3,FALSE))</f>
        <v>0.36899999999999999</v>
      </c>
      <c r="R338" s="15">
        <f>IF(R337="","",VLOOKUP($E337&amp;$D$118&amp;$D$119,'CCG data'!$A:$AD,'CCG data'!K$3,FALSE))</f>
        <v>0.48699999999999999</v>
      </c>
      <c r="S338" s="15">
        <f>IF(R337="","",VLOOKUP($E337&amp;$D$118&amp;$D$119,'CCG data'!$A:$AD,'CCG data'!L$3,FALSE))</f>
        <v>0.55500000000000005</v>
      </c>
      <c r="T338" s="15">
        <f>IF(T337="","",VLOOKUP($E337&amp;$D$118&amp;$D$119,'CCG data'!$A:$AD,'CCG data'!M$3,FALSE))</f>
        <v>2.4E-2</v>
      </c>
      <c r="U338" s="15">
        <f>IF(T337="","",VLOOKUP($E337&amp;$D$118&amp;$D$119,'CCG data'!$A:$AD,'CCG data'!N$3,FALSE))</f>
        <v>4.9000000000000002E-2</v>
      </c>
      <c r="V338" s="15">
        <f>IF(V337="","",VLOOKUP($E337&amp;$D$118&amp;$D$119,'CCG data'!$A:$AD,'CCG data'!O$3,FALSE))</f>
        <v>8.8999999999999996E-2</v>
      </c>
      <c r="W338" s="136">
        <f>IF(V337="","",VLOOKUP($E337&amp;$D$118&amp;$D$119,'CCG data'!$A:$AD,'CCG data'!P$3,FALSE))</f>
        <v>0.13200000000000001</v>
      </c>
      <c r="Y338" s="165" t="str">
        <f>IFERROR(VLOOKUP($E338&amp;$D$119, Outliers!$A$4:$P$214,2,FALSE),"0")</f>
        <v>0</v>
      </c>
      <c r="Z338" s="165" t="str">
        <f>IFERROR(VLOOKUP($E338&amp;$D$119, Outliers!$A$4:$P$214,3,FALSE),"0")</f>
        <v>0</v>
      </c>
      <c r="AA338" s="165" t="str">
        <f>IFERROR(VLOOKUP($E338&amp;$D$119, Outliers!$A$4:$P$214,4,FALSE),"0")</f>
        <v>0</v>
      </c>
      <c r="AB338" s="165" t="str">
        <f>IFERROR(VLOOKUP($E338&amp;$D$119, Outliers!$A$4:$P$214,5,FALSE),"0")</f>
        <v>0</v>
      </c>
      <c r="AD338" s="78"/>
      <c r="AE338" s="78"/>
      <c r="AF338" s="78"/>
      <c r="AG338" s="78"/>
    </row>
    <row r="339" spans="4:33" ht="15.75" x14ac:dyDescent="0.25">
      <c r="D339" s="319"/>
      <c r="E339" s="104" t="s">
        <v>497</v>
      </c>
      <c r="F339" s="394">
        <f>IF(OR(ISERROR(VLOOKUP($E339&amp;$D$118&amp;$D$119,'CCG data'!$A:$AD,'CCG data'!R$3,FALSE)),ISBLANK(VLOOKUP($E339&amp;$D$118&amp;$D$119,'CCG data'!$A:$AD,'CCG data'!R$3,FALSE))),"",VLOOKUP($E339&amp;$D$118&amp;$D$119,'CCG data'!$A:$AD,'CCG data'!R$3,FALSE))</f>
        <v>51.641219238498479</v>
      </c>
      <c r="G339" s="395"/>
      <c r="H339" s="395">
        <f>IF(OR(ISERROR(VLOOKUP($E339&amp;$D$118&amp;$D$119,'CCG data'!$A:$AD,'CCG data'!S$3,FALSE)),ISBLANK(VLOOKUP($E339&amp;$D$118&amp;$D$119,'CCG data'!$A:$AD,'CCG data'!S$3,FALSE))),"",VLOOKUP($E339&amp;$D$118&amp;$D$119,'CCG data'!$A:$AD,'CCG data'!S$3,FALSE))</f>
        <v>95.317224417340753</v>
      </c>
      <c r="I339" s="395"/>
      <c r="J339" s="395">
        <f>IF(OR(ISERROR(VLOOKUP($E339&amp;$D$118&amp;$D$119,'CCG data'!$A:$AD,'CCG data'!T$3,FALSE)),ISBLANK(VLOOKUP($E339&amp;$D$118&amp;$D$119,'CCG data'!$A:$AD,'CCG data'!T$3,FALSE))),"",VLOOKUP($E339&amp;$D$118&amp;$D$119,'CCG data'!$A:$AD,'CCG data'!T$3,FALSE))</f>
        <v>6.9068373219252628</v>
      </c>
      <c r="K339" s="395"/>
      <c r="L339" s="395">
        <f>IF(OR(ISERROR(VLOOKUP($E339&amp;$D$118&amp;$D$119,'CCG data'!$A:$AD,'CCG data'!U$3,FALSE)),ISBLANK(VLOOKUP($E339&amp;$D$118&amp;$D$119,'CCG data'!$A:$AD,'CCG data'!U$3,FALSE))),"",VLOOKUP($E339&amp;$D$118&amp;$D$119,'CCG data'!$A:$AD,'CCG data'!U$3,FALSE))</f>
        <v>6.7670385534405639</v>
      </c>
      <c r="M339" s="396"/>
      <c r="N339" s="367">
        <f>IF(OR(ISERROR(VLOOKUP($E339&amp;$D$118&amp;$D$119,'CCG data'!$A:$AD,'CCG data'!G$3,FALSE)),ISBLANK(VLOOKUP($E339&amp;$D$118&amp;$D$119,'CCG data'!$A:$AD,'CCG data'!G$3,FALSE))),"",VLOOKUP($E339&amp;$D$118&amp;$D$119,'CCG data'!$A:$AD,'CCG data'!G$3,FALSE))</f>
        <v>3148</v>
      </c>
      <c r="P339" s="404">
        <f>IF(OR(ISERROR(VLOOKUP($E339&amp;$D$118&amp;$D$119,'CCG data'!$A:$AD,'CCG data'!B$3,FALSE)),ISBLANK(VLOOKUP($E339&amp;$D$118&amp;$D$119,'CCG data'!$A:$AD,'CCG data'!B$3,FALSE))),"",VLOOKUP($E339&amp;$D$118&amp;$D$119,'CCG data'!$A:$AD,'CCG data'!B$3,FALSE))</f>
        <v>0.30400254129606097</v>
      </c>
      <c r="Q339" s="267"/>
      <c r="R339" s="267">
        <f>IF(OR(ISERROR(VLOOKUP($E339&amp;$D$118&amp;$D$119,'CCG data'!$A:$AD,'CCG data'!C$3,FALSE)),ISBLANK(VLOOKUP($E339&amp;$D$118&amp;$D$119,'CCG data'!$A:$AD,'CCG data'!C$3,FALSE))),"",VLOOKUP($E339&amp;$D$118&amp;$D$119,'CCG data'!$A:$AD,'CCG data'!C$3,FALSE))</f>
        <v>0.60673443456162646</v>
      </c>
      <c r="S339" s="267"/>
      <c r="T339" s="267">
        <f>IF(OR(ISERROR(VLOOKUP($E339&amp;$D$118&amp;$D$119,'CCG data'!$A:$AD,'CCG data'!D$3,FALSE)),ISBLANK(VLOOKUP($E339&amp;$D$118&amp;$D$119,'CCG data'!$A:$AD,'CCG data'!D$3,FALSE))),"",VLOOKUP($E339&amp;$D$118&amp;$D$119,'CCG data'!$A:$AD,'CCG data'!D$3,FALSE))</f>
        <v>4.6060991105463786E-2</v>
      </c>
      <c r="U339" s="267"/>
      <c r="V339" s="267">
        <f>IF(OR(ISERROR(VLOOKUP($E339&amp;$D$118&amp;$D$119,'CCG data'!$A:$AD,'CCG data'!E$3,FALSE)),ISBLANK(VLOOKUP($E339&amp;$D$118&amp;$D$119,'CCG data'!$A:$AD,'CCG data'!E$3,FALSE))),"",VLOOKUP($E339&amp;$D$118&amp;$D$119,'CCG data'!$A:$AD,'CCG data'!E$3,FALSE))</f>
        <v>4.3202033036848796E-2</v>
      </c>
      <c r="W339" s="405"/>
      <c r="Y339" s="165">
        <f>IFERROR(VLOOKUP($E339&amp;$D$119, Outliers!$A$4:$P$214,2,FALSE),"0")</f>
        <v>0</v>
      </c>
      <c r="Z339" s="165">
        <f>IFERROR(VLOOKUP($E339&amp;$D$119, Outliers!$A$4:$P$214,3,FALSE),"0")</f>
        <v>0</v>
      </c>
      <c r="AA339" s="165">
        <f>IFERROR(VLOOKUP($E339&amp;$D$119, Outliers!$A$4:$P$214,4,FALSE),"0")</f>
        <v>0</v>
      </c>
      <c r="AB339" s="165">
        <f>IFERROR(VLOOKUP($E339&amp;$D$119, Outliers!$A$4:$P$214,5,FALSE),"0")</f>
        <v>1</v>
      </c>
      <c r="AD339" s="78"/>
      <c r="AE339" s="78"/>
      <c r="AF339" s="78"/>
      <c r="AG339" s="78"/>
    </row>
    <row r="340" spans="4:33" x14ac:dyDescent="0.25">
      <c r="D340" s="319"/>
      <c r="E340" s="103" t="s">
        <v>27</v>
      </c>
      <c r="F340" s="95">
        <f>IF(P339="","",VLOOKUP($E339&amp;$D$118&amp;$D$119,'CCG data'!$A:$AD,'CCG data'!W$3,FALSE))</f>
        <v>48.369345094128427</v>
      </c>
      <c r="G340" s="96">
        <f>IF(P339="","",VLOOKUP($E339&amp;$D$118&amp;$D$119,'CCG data'!$A:$AD,'CCG data'!X$3,FALSE))</f>
        <v>54.913093382868531</v>
      </c>
      <c r="H340" s="96">
        <f>IF(R339="","",VLOOKUP($E339&amp;$D$118&amp;$D$119,'CCG data'!$A:$AD,'CCG data'!Y$3,FALSE))</f>
        <v>91.042473883825579</v>
      </c>
      <c r="I340" s="96">
        <f>IF(R339="","",VLOOKUP($E339&amp;$D$118&amp;$D$119,'CCG data'!$A:$AD,'CCG data'!Z$3,FALSE))</f>
        <v>99.591974950855928</v>
      </c>
      <c r="J340" s="96">
        <f>IF(T339="","",VLOOKUP($E339&amp;$D$118&amp;$D$119,'CCG data'!$A:$AD,'CCG data'!AA$3,FALSE))</f>
        <v>5.7826173473700955</v>
      </c>
      <c r="K340" s="96">
        <f>IF(T339="","",VLOOKUP($E339&amp;$D$118&amp;$D$119,'CCG data'!$A:$AD,'CCG data'!AB$3,FALSE))</f>
        <v>8.0310572964804301</v>
      </c>
      <c r="L340" s="96">
        <f>IF(V339="","",VLOOKUP($E339&amp;$D$118&amp;$D$119,'CCG data'!$A:$AD,'CCG data'!AC$3,FALSE))</f>
        <v>5.629711766671095</v>
      </c>
      <c r="M340" s="96">
        <f>IF(V339="","",VLOOKUP($E339&amp;$D$118&amp;$D$119,'CCG data'!$A:$AD,'CCG data'!AD$3,FALSE))</f>
        <v>7.9043653402100329</v>
      </c>
      <c r="N340" s="368"/>
      <c r="P340" s="152">
        <f>IF(P339="","",VLOOKUP($E339&amp;$D$118&amp;$D$119,'CCG data'!$A:$AD,'CCG data'!I$3,FALSE))</f>
        <v>0.28799999999999998</v>
      </c>
      <c r="Q340" s="15">
        <f>IF(P339="","",VLOOKUP($E339&amp;$D$118&amp;$D$119,'CCG data'!$A:$AD,'CCG data'!J$3,FALSE))</f>
        <v>0.32</v>
      </c>
      <c r="R340" s="15">
        <f>IF(R339="","",VLOOKUP($E339&amp;$D$118&amp;$D$119,'CCG data'!$A:$AD,'CCG data'!K$3,FALSE))</f>
        <v>0.59</v>
      </c>
      <c r="S340" s="15">
        <f>IF(R339="","",VLOOKUP($E339&amp;$D$118&amp;$D$119,'CCG data'!$A:$AD,'CCG data'!L$3,FALSE))</f>
        <v>0.624</v>
      </c>
      <c r="T340" s="15">
        <f>IF(T339="","",VLOOKUP($E339&amp;$D$118&amp;$D$119,'CCG data'!$A:$AD,'CCG data'!M$3,FALSE))</f>
        <v>3.9E-2</v>
      </c>
      <c r="U340" s="15">
        <f>IF(T339="","",VLOOKUP($E339&amp;$D$118&amp;$D$119,'CCG data'!$A:$AD,'CCG data'!N$3,FALSE))</f>
        <v>5.3999999999999999E-2</v>
      </c>
      <c r="V340" s="15">
        <f>IF(V339="","",VLOOKUP($E339&amp;$D$118&amp;$D$119,'CCG data'!$A:$AD,'CCG data'!O$3,FALSE))</f>
        <v>3.6999999999999998E-2</v>
      </c>
      <c r="W340" s="136">
        <f>IF(V339="","",VLOOKUP($E339&amp;$D$118&amp;$D$119,'CCG data'!$A:$AD,'CCG data'!P$3,FALSE))</f>
        <v>5.0999999999999997E-2</v>
      </c>
      <c r="Y340" s="165" t="str">
        <f>IFERROR(VLOOKUP($E340&amp;$D$119, Outliers!$A$4:$P$214,2,FALSE),"0")</f>
        <v>0</v>
      </c>
      <c r="Z340" s="165" t="str">
        <f>IFERROR(VLOOKUP($E340&amp;$D$119, Outliers!$A$4:$P$214,3,FALSE),"0")</f>
        <v>0</v>
      </c>
      <c r="AA340" s="165" t="str">
        <f>IFERROR(VLOOKUP($E340&amp;$D$119, Outliers!$A$4:$P$214,4,FALSE),"0")</f>
        <v>0</v>
      </c>
      <c r="AB340" s="165" t="str">
        <f>IFERROR(VLOOKUP($E340&amp;$D$119, Outliers!$A$4:$P$214,5,FALSE),"0")</f>
        <v>0</v>
      </c>
      <c r="AD340" s="78"/>
      <c r="AE340" s="78"/>
      <c r="AF340" s="78"/>
      <c r="AG340" s="78"/>
    </row>
    <row r="341" spans="4:33" ht="15.75" x14ac:dyDescent="0.25">
      <c r="D341" s="319"/>
      <c r="E341" s="104" t="s">
        <v>222</v>
      </c>
      <c r="F341" s="394">
        <f>IF(OR(ISERROR(VLOOKUP($E341&amp;$D$118&amp;$D$119,'CCG data'!$A:$AD,'CCG data'!R$3,FALSE)),ISBLANK(VLOOKUP($E341&amp;$D$118&amp;$D$119,'CCG data'!$A:$AD,'CCG data'!R$3,FALSE))),"",VLOOKUP($E341&amp;$D$118&amp;$D$119,'CCG data'!$A:$AD,'CCG data'!R$3,FALSE))</f>
        <v>31.62527614548917</v>
      </c>
      <c r="G341" s="395"/>
      <c r="H341" s="395">
        <f>IF(OR(ISERROR(VLOOKUP($E341&amp;$D$118&amp;$D$119,'CCG data'!$A:$AD,'CCG data'!S$3,FALSE)),ISBLANK(VLOOKUP($E341&amp;$D$118&amp;$D$119,'CCG data'!$A:$AD,'CCG data'!S$3,FALSE))),"",VLOOKUP($E341&amp;$D$118&amp;$D$119,'CCG data'!$A:$AD,'CCG data'!S$3,FALSE))</f>
        <v>84.915350576723128</v>
      </c>
      <c r="I341" s="395"/>
      <c r="J341" s="395">
        <f>IF(OR(ISERROR(VLOOKUP($E341&amp;$D$118&amp;$D$119,'CCG data'!$A:$AD,'CCG data'!T$3,FALSE)),ISBLANK(VLOOKUP($E341&amp;$D$118&amp;$D$119,'CCG data'!$A:$AD,'CCG data'!T$3,FALSE))),"",VLOOKUP($E341&amp;$D$118&amp;$D$119,'CCG data'!$A:$AD,'CCG data'!T$3,FALSE))</f>
        <v>9.4818142048432428</v>
      </c>
      <c r="K341" s="395"/>
      <c r="L341" s="395">
        <f>IF(OR(ISERROR(VLOOKUP($E341&amp;$D$118&amp;$D$119,'CCG data'!$A:$AD,'CCG data'!U$3,FALSE)),ISBLANK(VLOOKUP($E341&amp;$D$118&amp;$D$119,'CCG data'!$A:$AD,'CCG data'!U$3,FALSE))),"",VLOOKUP($E341&amp;$D$118&amp;$D$119,'CCG data'!$A:$AD,'CCG data'!U$3,FALSE))</f>
        <v>9.6434647956452704</v>
      </c>
      <c r="M341" s="396"/>
      <c r="N341" s="367">
        <f>IF(OR(ISERROR(VLOOKUP($E341&amp;$D$118&amp;$D$119,'CCG data'!$A:$AD,'CCG data'!G$3,FALSE)),ISBLANK(VLOOKUP($E341&amp;$D$118&amp;$D$119,'CCG data'!$A:$AD,'CCG data'!G$3,FALSE))),"",VLOOKUP($E341&amp;$D$118&amp;$D$119,'CCG data'!$A:$AD,'CCG data'!G$3,FALSE))</f>
        <v>1022</v>
      </c>
      <c r="P341" s="404">
        <f>IF(OR(ISERROR(VLOOKUP($E341&amp;$D$118&amp;$D$119,'CCG data'!$A:$AD,'CCG data'!B$3,FALSE)),ISBLANK(VLOOKUP($E341&amp;$D$118&amp;$D$119,'CCG data'!$A:$AD,'CCG data'!B$3,FALSE))),"",VLOOKUP($E341&amp;$D$118&amp;$D$119,'CCG data'!$A:$AD,'CCG data'!B$3,FALSE))</f>
        <v>0.2181996086105675</v>
      </c>
      <c r="Q341" s="267"/>
      <c r="R341" s="267">
        <f>IF(OR(ISERROR(VLOOKUP($E341&amp;$D$118&amp;$D$119,'CCG data'!$A:$AD,'CCG data'!C$3,FALSE)),ISBLANK(VLOOKUP($E341&amp;$D$118&amp;$D$119,'CCG data'!$A:$AD,'CCG data'!C$3,FALSE))),"",VLOOKUP($E341&amp;$D$118&amp;$D$119,'CCG data'!$A:$AD,'CCG data'!C$3,FALSE))</f>
        <v>0.64579256360078274</v>
      </c>
      <c r="S341" s="267"/>
      <c r="T341" s="267">
        <f>IF(OR(ISERROR(VLOOKUP($E341&amp;$D$118&amp;$D$119,'CCG data'!$A:$AD,'CCG data'!D$3,FALSE)),ISBLANK(VLOOKUP($E341&amp;$D$118&amp;$D$119,'CCG data'!$A:$AD,'CCG data'!D$3,FALSE))),"",VLOOKUP($E341&amp;$D$118&amp;$D$119,'CCG data'!$A:$AD,'CCG data'!D$3,FALSE))</f>
        <v>6.1643835616438353E-2</v>
      </c>
      <c r="U341" s="267"/>
      <c r="V341" s="267">
        <f>IF(OR(ISERROR(VLOOKUP($E341&amp;$D$118&amp;$D$119,'CCG data'!$A:$AD,'CCG data'!E$3,FALSE)),ISBLANK(VLOOKUP($E341&amp;$D$118&amp;$D$119,'CCG data'!$A:$AD,'CCG data'!E$3,FALSE))),"",VLOOKUP($E341&amp;$D$118&amp;$D$119,'CCG data'!$A:$AD,'CCG data'!E$3,FALSE))</f>
        <v>7.4363992172211346E-2</v>
      </c>
      <c r="W341" s="405"/>
      <c r="Y341" s="165">
        <f>IFERROR(VLOOKUP($E341&amp;$D$119, Outliers!$A$4:$P$214,2,FALSE),"0")</f>
        <v>1</v>
      </c>
      <c r="Z341" s="165">
        <f>IFERROR(VLOOKUP($E341&amp;$D$119, Outliers!$A$4:$P$214,3,FALSE),"0")</f>
        <v>1</v>
      </c>
      <c r="AA341" s="165">
        <f>IFERROR(VLOOKUP($E341&amp;$D$119, Outliers!$A$4:$P$214,4,FALSE),"0")</f>
        <v>0</v>
      </c>
      <c r="AB341" s="165">
        <f>IFERROR(VLOOKUP($E341&amp;$D$119, Outliers!$A$4:$P$214,5,FALSE),"0")</f>
        <v>0</v>
      </c>
      <c r="AD341" s="78"/>
      <c r="AE341" s="78"/>
      <c r="AF341" s="78"/>
      <c r="AG341" s="78"/>
    </row>
    <row r="342" spans="4:33" x14ac:dyDescent="0.25">
      <c r="D342" s="319"/>
      <c r="E342" s="103" t="s">
        <v>27</v>
      </c>
      <c r="F342" s="95">
        <f>IF(P341="","",VLOOKUP($E341&amp;$D$118&amp;$D$119,'CCG data'!$A:$AD,'CCG data'!W$3,FALSE))</f>
        <v>27.474417288196779</v>
      </c>
      <c r="G342" s="96">
        <f>IF(P341="","",VLOOKUP($E341&amp;$D$118&amp;$D$119,'CCG data'!$A:$AD,'CCG data'!X$3,FALSE))</f>
        <v>35.776135002781558</v>
      </c>
      <c r="H342" s="96">
        <f>IF(R341="","",VLOOKUP($E341&amp;$D$118&amp;$D$119,'CCG data'!$A:$AD,'CCG data'!Y$3,FALSE))</f>
        <v>78.436912521548848</v>
      </c>
      <c r="I342" s="96">
        <f>IF(R341="","",VLOOKUP($E341&amp;$D$118&amp;$D$119,'CCG data'!$A:$AD,'CCG data'!Z$3,FALSE))</f>
        <v>91.393788631897408</v>
      </c>
      <c r="J342" s="96">
        <f>IF(T341="","",VLOOKUP($E341&amp;$D$118&amp;$D$119,'CCG data'!$A:$AD,'CCG data'!AA$3,FALSE))</f>
        <v>7.1404054508946544</v>
      </c>
      <c r="K342" s="96">
        <f>IF(T341="","",VLOOKUP($E341&amp;$D$118&amp;$D$119,'CCG data'!$A:$AD,'CCG data'!AB$3,FALSE))</f>
        <v>11.823222958791831</v>
      </c>
      <c r="L342" s="96">
        <f>IF(V341="","",VLOOKUP($E341&amp;$D$118&amp;$D$119,'CCG data'!$A:$AD,'CCG data'!AC$3,FALSE))</f>
        <v>7.4753494935603424</v>
      </c>
      <c r="M342" s="96">
        <f>IF(V341="","",VLOOKUP($E341&amp;$D$118&amp;$D$119,'CCG data'!$A:$AD,'CCG data'!AD$3,FALSE))</f>
        <v>11.811580097730198</v>
      </c>
      <c r="N342" s="368"/>
      <c r="P342" s="152">
        <f>IF(P341="","",VLOOKUP($E341&amp;$D$118&amp;$D$119,'CCG data'!$A:$AD,'CCG data'!I$3,FALSE))</f>
        <v>0.19400000000000001</v>
      </c>
      <c r="Q342" s="15">
        <f>IF(P341="","",VLOOKUP($E341&amp;$D$118&amp;$D$119,'CCG data'!$A:$AD,'CCG data'!J$3,FALSE))</f>
        <v>0.245</v>
      </c>
      <c r="R342" s="15">
        <f>IF(R341="","",VLOOKUP($E341&amp;$D$118&amp;$D$119,'CCG data'!$A:$AD,'CCG data'!K$3,FALSE))</f>
        <v>0.61599999999999999</v>
      </c>
      <c r="S342" s="15">
        <f>IF(R341="","",VLOOKUP($E341&amp;$D$118&amp;$D$119,'CCG data'!$A:$AD,'CCG data'!L$3,FALSE))</f>
        <v>0.67500000000000004</v>
      </c>
      <c r="T342" s="15">
        <f>IF(T341="","",VLOOKUP($E341&amp;$D$118&amp;$D$119,'CCG data'!$A:$AD,'CCG data'!M$3,FALSE))</f>
        <v>4.8000000000000001E-2</v>
      </c>
      <c r="U342" s="15">
        <f>IF(T341="","",VLOOKUP($E341&amp;$D$118&amp;$D$119,'CCG data'!$A:$AD,'CCG data'!N$3,FALSE))</f>
        <v>7.8E-2</v>
      </c>
      <c r="V342" s="15">
        <f>IF(V341="","",VLOOKUP($E341&amp;$D$118&amp;$D$119,'CCG data'!$A:$AD,'CCG data'!O$3,FALSE))</f>
        <v>0.06</v>
      </c>
      <c r="W342" s="136">
        <f>IF(V341="","",VLOOKUP($E341&amp;$D$118&amp;$D$119,'CCG data'!$A:$AD,'CCG data'!P$3,FALSE))</f>
        <v>9.1999999999999998E-2</v>
      </c>
      <c r="Y342" s="165" t="str">
        <f>IFERROR(VLOOKUP($E342&amp;$D$119, Outliers!$A$4:$P$214,2,FALSE),"0")</f>
        <v>0</v>
      </c>
      <c r="Z342" s="165" t="str">
        <f>IFERROR(VLOOKUP($E342&amp;$D$119, Outliers!$A$4:$P$214,3,FALSE),"0")</f>
        <v>0</v>
      </c>
      <c r="AA342" s="165" t="str">
        <f>IFERROR(VLOOKUP($E342&amp;$D$119, Outliers!$A$4:$P$214,4,FALSE),"0")</f>
        <v>0</v>
      </c>
      <c r="AB342" s="165" t="str">
        <f>IFERROR(VLOOKUP($E342&amp;$D$119, Outliers!$A$4:$P$214,5,FALSE),"0")</f>
        <v>0</v>
      </c>
      <c r="AD342" s="78"/>
      <c r="AE342" s="78"/>
      <c r="AF342" s="78"/>
      <c r="AG342" s="78"/>
    </row>
    <row r="343" spans="4:33" ht="15.75" x14ac:dyDescent="0.25">
      <c r="D343" s="319"/>
      <c r="E343" s="104" t="s">
        <v>223</v>
      </c>
      <c r="F343" s="394">
        <f>IF(OR(ISERROR(VLOOKUP($E343&amp;$D$118&amp;$D$119,'CCG data'!$A:$AD,'CCG data'!R$3,FALSE)),ISBLANK(VLOOKUP($E343&amp;$D$118&amp;$D$119,'CCG data'!$A:$AD,'CCG data'!R$3,FALSE))),"",VLOOKUP($E343&amp;$D$118&amp;$D$119,'CCG data'!$A:$AD,'CCG data'!R$3,FALSE))</f>
        <v>49.560448819933171</v>
      </c>
      <c r="G343" s="395"/>
      <c r="H343" s="395">
        <f>IF(OR(ISERROR(VLOOKUP($E343&amp;$D$118&amp;$D$119,'CCG data'!$A:$AD,'CCG data'!S$3,FALSE)),ISBLANK(VLOOKUP($E343&amp;$D$118&amp;$D$119,'CCG data'!$A:$AD,'CCG data'!S$3,FALSE))),"",VLOOKUP($E343&amp;$D$118&amp;$D$119,'CCG data'!$A:$AD,'CCG data'!S$3,FALSE))</f>
        <v>95.450627499586858</v>
      </c>
      <c r="I343" s="395"/>
      <c r="J343" s="395">
        <f>IF(OR(ISERROR(VLOOKUP($E343&amp;$D$118&amp;$D$119,'CCG data'!$A:$AD,'CCG data'!T$3,FALSE)),ISBLANK(VLOOKUP($E343&amp;$D$118&amp;$D$119,'CCG data'!$A:$AD,'CCG data'!T$3,FALSE))),"",VLOOKUP($E343&amp;$D$118&amp;$D$119,'CCG data'!$A:$AD,'CCG data'!T$3,FALSE))</f>
        <v>5.00759057873627</v>
      </c>
      <c r="K343" s="395"/>
      <c r="L343" s="395">
        <f>IF(OR(ISERROR(VLOOKUP($E343&amp;$D$118&amp;$D$119,'CCG data'!$A:$AD,'CCG data'!U$3,FALSE)),ISBLANK(VLOOKUP($E343&amp;$D$118&amp;$D$119,'CCG data'!$A:$AD,'CCG data'!U$3,FALSE))),"",VLOOKUP($E343&amp;$D$118&amp;$D$119,'CCG data'!$A:$AD,'CCG data'!U$3,FALSE))</f>
        <v>18.624774418225861</v>
      </c>
      <c r="M343" s="396"/>
      <c r="N343" s="367">
        <f>IF(OR(ISERROR(VLOOKUP($E343&amp;$D$118&amp;$D$119,'CCG data'!$A:$AD,'CCG data'!G$3,FALSE)),ISBLANK(VLOOKUP($E343&amp;$D$118&amp;$D$119,'CCG data'!$A:$AD,'CCG data'!G$3,FALSE))),"",VLOOKUP($E343&amp;$D$118&amp;$D$119,'CCG data'!$A:$AD,'CCG data'!G$3,FALSE))</f>
        <v>725</v>
      </c>
      <c r="P343" s="404">
        <f>IF(OR(ISERROR(VLOOKUP($E343&amp;$D$118&amp;$D$119,'CCG data'!$A:$AD,'CCG data'!B$3,FALSE)),ISBLANK(VLOOKUP($E343&amp;$D$118&amp;$D$119,'CCG data'!$A:$AD,'CCG data'!B$3,FALSE))),"",VLOOKUP($E343&amp;$D$118&amp;$D$119,'CCG data'!$A:$AD,'CCG data'!B$3,FALSE))</f>
        <v>0.28275862068965518</v>
      </c>
      <c r="Q343" s="267"/>
      <c r="R343" s="267">
        <f>IF(OR(ISERROR(VLOOKUP($E343&amp;$D$118&amp;$D$119,'CCG data'!$A:$AD,'CCG data'!C$3,FALSE)),ISBLANK(VLOOKUP($E343&amp;$D$118&amp;$D$119,'CCG data'!$A:$AD,'CCG data'!C$3,FALSE))),"",VLOOKUP($E343&amp;$D$118&amp;$D$119,'CCG data'!$A:$AD,'CCG data'!C$3,FALSE))</f>
        <v>0.57517241379310347</v>
      </c>
      <c r="S343" s="267"/>
      <c r="T343" s="267">
        <f>IF(OR(ISERROR(VLOOKUP($E343&amp;$D$118&amp;$D$119,'CCG data'!$A:$AD,'CCG data'!D$3,FALSE)),ISBLANK(VLOOKUP($E343&amp;$D$118&amp;$D$119,'CCG data'!$A:$AD,'CCG data'!D$3,FALSE))),"",VLOOKUP($E343&amp;$D$118&amp;$D$119,'CCG data'!$A:$AD,'CCG data'!D$3,FALSE))</f>
        <v>2.8965517241379312E-2</v>
      </c>
      <c r="U343" s="267"/>
      <c r="V343" s="267">
        <f>IF(OR(ISERROR(VLOOKUP($E343&amp;$D$118&amp;$D$119,'CCG data'!$A:$AD,'CCG data'!E$3,FALSE)),ISBLANK(VLOOKUP($E343&amp;$D$118&amp;$D$119,'CCG data'!$A:$AD,'CCG data'!E$3,FALSE))),"",VLOOKUP($E343&amp;$D$118&amp;$D$119,'CCG data'!$A:$AD,'CCG data'!E$3,FALSE))</f>
        <v>0.11310344827586206</v>
      </c>
      <c r="W343" s="405"/>
      <c r="Y343" s="165">
        <f>IFERROR(VLOOKUP($E343&amp;$D$119, Outliers!$A$4:$P$214,2,FALSE),"0")</f>
        <v>0</v>
      </c>
      <c r="Z343" s="165">
        <f>IFERROR(VLOOKUP($E343&amp;$D$119, Outliers!$A$4:$P$214,3,FALSE),"0")</f>
        <v>0</v>
      </c>
      <c r="AA343" s="165">
        <f>IFERROR(VLOOKUP($E343&amp;$D$119, Outliers!$A$4:$P$214,4,FALSE),"0")</f>
        <v>0</v>
      </c>
      <c r="AB343" s="165">
        <f>IFERROR(VLOOKUP($E343&amp;$D$119, Outliers!$A$4:$P$214,5,FALSE),"0")</f>
        <v>1</v>
      </c>
      <c r="AD343" s="78"/>
      <c r="AE343" s="78"/>
      <c r="AF343" s="78"/>
      <c r="AG343" s="78"/>
    </row>
    <row r="344" spans="4:33" x14ac:dyDescent="0.25">
      <c r="D344" s="319"/>
      <c r="E344" s="103" t="s">
        <v>27</v>
      </c>
      <c r="F344" s="95">
        <f>IF(P343="","",VLOOKUP($E343&amp;$D$118&amp;$D$119,'CCG data'!$A:$AD,'CCG data'!W$3,FALSE))</f>
        <v>42.776003110088496</v>
      </c>
      <c r="G344" s="96">
        <f>IF(P343="","",VLOOKUP($E343&amp;$D$118&amp;$D$119,'CCG data'!$A:$AD,'CCG data'!X$3,FALSE))</f>
        <v>56.344894529777847</v>
      </c>
      <c r="H344" s="96">
        <f>IF(R343="","",VLOOKUP($E343&amp;$D$118&amp;$D$119,'CCG data'!$A:$AD,'CCG data'!Y$3,FALSE))</f>
        <v>86.289122315336897</v>
      </c>
      <c r="I344" s="96">
        <f>IF(R343="","",VLOOKUP($E343&amp;$D$118&amp;$D$119,'CCG data'!$A:$AD,'CCG data'!Z$3,FALSE))</f>
        <v>104.61213268383682</v>
      </c>
      <c r="J344" s="96">
        <f>IF(T343="","",VLOOKUP($E343&amp;$D$118&amp;$D$119,'CCG data'!$A:$AD,'CCG data'!AA$3,FALSE))</f>
        <v>2.8658087102716463</v>
      </c>
      <c r="K344" s="96">
        <f>IF(T343="","",VLOOKUP($E343&amp;$D$118&amp;$D$119,'CCG data'!$A:$AD,'CCG data'!AB$3,FALSE))</f>
        <v>7.1493724472008937</v>
      </c>
      <c r="L344" s="96">
        <f>IF(V343="","",VLOOKUP($E343&amp;$D$118&amp;$D$119,'CCG data'!$A:$AD,'CCG data'!AC$3,FALSE))</f>
        <v>14.593520385089152</v>
      </c>
      <c r="M344" s="96">
        <f>IF(V343="","",VLOOKUP($E343&amp;$D$118&amp;$D$119,'CCG data'!$A:$AD,'CCG data'!AD$3,FALSE))</f>
        <v>22.656028451362573</v>
      </c>
      <c r="N344" s="368"/>
      <c r="P344" s="152">
        <f>IF(P343="","",VLOOKUP($E343&amp;$D$118&amp;$D$119,'CCG data'!$A:$AD,'CCG data'!I$3,FALSE))</f>
        <v>0.251</v>
      </c>
      <c r="Q344" s="15">
        <f>IF(P343="","",VLOOKUP($E343&amp;$D$118&amp;$D$119,'CCG data'!$A:$AD,'CCG data'!J$3,FALSE))</f>
        <v>0.317</v>
      </c>
      <c r="R344" s="15">
        <f>IF(R343="","",VLOOKUP($E343&amp;$D$118&amp;$D$119,'CCG data'!$A:$AD,'CCG data'!K$3,FALSE))</f>
        <v>0.53900000000000003</v>
      </c>
      <c r="S344" s="15">
        <f>IF(R343="","",VLOOKUP($E343&amp;$D$118&amp;$D$119,'CCG data'!$A:$AD,'CCG data'!L$3,FALSE))</f>
        <v>0.61099999999999999</v>
      </c>
      <c r="T344" s="15">
        <f>IF(T343="","",VLOOKUP($E343&amp;$D$118&amp;$D$119,'CCG data'!$A:$AD,'CCG data'!M$3,FALSE))</f>
        <v>1.9E-2</v>
      </c>
      <c r="U344" s="15">
        <f>IF(T343="","",VLOOKUP($E343&amp;$D$118&amp;$D$119,'CCG data'!$A:$AD,'CCG data'!N$3,FALSE))</f>
        <v>4.3999999999999997E-2</v>
      </c>
      <c r="V344" s="15">
        <f>IF(V343="","",VLOOKUP($E343&amp;$D$118&amp;$D$119,'CCG data'!$A:$AD,'CCG data'!O$3,FALSE))</f>
        <v>9.1999999999999998E-2</v>
      </c>
      <c r="W344" s="136">
        <f>IF(V343="","",VLOOKUP($E343&amp;$D$118&amp;$D$119,'CCG data'!$A:$AD,'CCG data'!P$3,FALSE))</f>
        <v>0.13800000000000001</v>
      </c>
      <c r="Y344" s="165" t="str">
        <f>IFERROR(VLOOKUP($E344&amp;$D$119, Outliers!$A$4:$P$214,2,FALSE),"0")</f>
        <v>0</v>
      </c>
      <c r="Z344" s="165" t="str">
        <f>IFERROR(VLOOKUP($E344&amp;$D$119, Outliers!$A$4:$P$214,3,FALSE),"0")</f>
        <v>0</v>
      </c>
      <c r="AA344" s="165" t="str">
        <f>IFERROR(VLOOKUP($E344&amp;$D$119, Outliers!$A$4:$P$214,4,FALSE),"0")</f>
        <v>0</v>
      </c>
      <c r="AB344" s="165" t="str">
        <f>IFERROR(VLOOKUP($E344&amp;$D$119, Outliers!$A$4:$P$214,5,FALSE),"0")</f>
        <v>0</v>
      </c>
      <c r="AD344" s="78"/>
      <c r="AE344" s="78"/>
      <c r="AF344" s="78"/>
      <c r="AG344" s="78"/>
    </row>
    <row r="345" spans="4:33" ht="15.75" x14ac:dyDescent="0.25">
      <c r="D345" s="319"/>
      <c r="E345" s="104" t="s">
        <v>224</v>
      </c>
      <c r="F345" s="394">
        <f>IF(OR(ISERROR(VLOOKUP($E345&amp;$D$118&amp;$D$119,'CCG data'!$A:$AD,'CCG data'!R$3,FALSE)),ISBLANK(VLOOKUP($E345&amp;$D$118&amp;$D$119,'CCG data'!$A:$AD,'CCG data'!R$3,FALSE))),"",VLOOKUP($E345&amp;$D$118&amp;$D$119,'CCG data'!$A:$AD,'CCG data'!R$3,FALSE))</f>
        <v>49.585383177667993</v>
      </c>
      <c r="G345" s="395"/>
      <c r="H345" s="395">
        <f>IF(OR(ISERROR(VLOOKUP($E345&amp;$D$118&amp;$D$119,'CCG data'!$A:$AD,'CCG data'!S$3,FALSE)),ISBLANK(VLOOKUP($E345&amp;$D$118&amp;$D$119,'CCG data'!$A:$AD,'CCG data'!S$3,FALSE))),"",VLOOKUP($E345&amp;$D$118&amp;$D$119,'CCG data'!$A:$AD,'CCG data'!S$3,FALSE))</f>
        <v>101.36216689805681</v>
      </c>
      <c r="I345" s="395"/>
      <c r="J345" s="395">
        <f>IF(OR(ISERROR(VLOOKUP($E345&amp;$D$118&amp;$D$119,'CCG data'!$A:$AD,'CCG data'!T$3,FALSE)),ISBLANK(VLOOKUP($E345&amp;$D$118&amp;$D$119,'CCG data'!$A:$AD,'CCG data'!T$3,FALSE))),"",VLOOKUP($E345&amp;$D$118&amp;$D$119,'CCG data'!$A:$AD,'CCG data'!T$3,FALSE))</f>
        <v>6.5766971828378971</v>
      </c>
      <c r="K345" s="395"/>
      <c r="L345" s="395">
        <f>IF(OR(ISERROR(VLOOKUP($E345&amp;$D$118&amp;$D$119,'CCG data'!$A:$AD,'CCG data'!U$3,FALSE)),ISBLANK(VLOOKUP($E345&amp;$D$118&amp;$D$119,'CCG data'!$A:$AD,'CCG data'!U$3,FALSE))),"",VLOOKUP($E345&amp;$D$118&amp;$D$119,'CCG data'!$A:$AD,'CCG data'!U$3,FALSE))</f>
        <v>11.313090648875782</v>
      </c>
      <c r="M345" s="396"/>
      <c r="N345" s="367">
        <f>IF(OR(ISERROR(VLOOKUP($E345&amp;$D$118&amp;$D$119,'CCG data'!$A:$AD,'CCG data'!G$3,FALSE)),ISBLANK(VLOOKUP($E345&amp;$D$118&amp;$D$119,'CCG data'!$A:$AD,'CCG data'!G$3,FALSE))),"",VLOOKUP($E345&amp;$D$118&amp;$D$119,'CCG data'!$A:$AD,'CCG data'!G$3,FALSE))</f>
        <v>2294</v>
      </c>
      <c r="P345" s="404">
        <f>IF(OR(ISERROR(VLOOKUP($E345&amp;$D$118&amp;$D$119,'CCG data'!$A:$AD,'CCG data'!B$3,FALSE)),ISBLANK(VLOOKUP($E345&amp;$D$118&amp;$D$119,'CCG data'!$A:$AD,'CCG data'!B$3,FALSE))),"",VLOOKUP($E345&amp;$D$118&amp;$D$119,'CCG data'!$A:$AD,'CCG data'!B$3,FALSE))</f>
        <v>0.28814298169136882</v>
      </c>
      <c r="Q345" s="267"/>
      <c r="R345" s="267">
        <f>IF(OR(ISERROR(VLOOKUP($E345&amp;$D$118&amp;$D$119,'CCG data'!$A:$AD,'CCG data'!C$3,FALSE)),ISBLANK(VLOOKUP($E345&amp;$D$118&amp;$D$119,'CCG data'!$A:$AD,'CCG data'!C$3,FALSE))),"",VLOOKUP($E345&amp;$D$118&amp;$D$119,'CCG data'!$A:$AD,'CCG data'!C$3,FALSE))</f>
        <v>0.60156931124673063</v>
      </c>
      <c r="S345" s="267"/>
      <c r="T345" s="267">
        <f>IF(OR(ISERROR(VLOOKUP($E345&amp;$D$118&amp;$D$119,'CCG data'!$A:$AD,'CCG data'!D$3,FALSE)),ISBLANK(VLOOKUP($E345&amp;$D$118&amp;$D$119,'CCG data'!$A:$AD,'CCG data'!D$3,FALSE))),"",VLOOKUP($E345&amp;$D$118&amp;$D$119,'CCG data'!$A:$AD,'CCG data'!D$3,FALSE))</f>
        <v>4.2284219703574544E-2</v>
      </c>
      <c r="U345" s="267"/>
      <c r="V345" s="267">
        <f>IF(OR(ISERROR(VLOOKUP($E345&amp;$D$118&amp;$D$119,'CCG data'!$A:$AD,'CCG data'!E$3,FALSE)),ISBLANK(VLOOKUP($E345&amp;$D$118&amp;$D$119,'CCG data'!$A:$AD,'CCG data'!E$3,FALSE))),"",VLOOKUP($E345&amp;$D$118&amp;$D$119,'CCG data'!$A:$AD,'CCG data'!E$3,FALSE))</f>
        <v>6.8003487358326065E-2</v>
      </c>
      <c r="W345" s="405"/>
      <c r="Y345" s="165">
        <f>IFERROR(VLOOKUP($E345&amp;$D$119, Outliers!$A$4:$P$214,2,FALSE),"0")</f>
        <v>0</v>
      </c>
      <c r="Z345" s="165">
        <f>IFERROR(VLOOKUP($E345&amp;$D$119, Outliers!$A$4:$P$214,3,FALSE),"0")</f>
        <v>0</v>
      </c>
      <c r="AA345" s="165">
        <f>IFERROR(VLOOKUP($E345&amp;$D$119, Outliers!$A$4:$P$214,4,FALSE),"0")</f>
        <v>0</v>
      </c>
      <c r="AB345" s="165">
        <f>IFERROR(VLOOKUP($E345&amp;$D$119, Outliers!$A$4:$P$214,5,FALSE),"0")</f>
        <v>0</v>
      </c>
      <c r="AD345" s="78"/>
      <c r="AE345" s="78"/>
      <c r="AF345" s="78"/>
      <c r="AG345" s="78"/>
    </row>
    <row r="346" spans="4:33" x14ac:dyDescent="0.25">
      <c r="D346" s="319"/>
      <c r="E346" s="103" t="s">
        <v>27</v>
      </c>
      <c r="F346" s="95">
        <f>IF(P345="","",VLOOKUP($E345&amp;$D$118&amp;$D$119,'CCG data'!$A:$AD,'CCG data'!W$3,FALSE))</f>
        <v>45.805233335549062</v>
      </c>
      <c r="G346" s="96">
        <f>IF(P345="","",VLOOKUP($E345&amp;$D$118&amp;$D$119,'CCG data'!$A:$AD,'CCG data'!X$3,FALSE))</f>
        <v>53.365533019786923</v>
      </c>
      <c r="H346" s="96">
        <f>IF(R345="","",VLOOKUP($E345&amp;$D$118&amp;$D$119,'CCG data'!$A:$AD,'CCG data'!Y$3,FALSE))</f>
        <v>96.014154389348136</v>
      </c>
      <c r="I346" s="96">
        <f>IF(R345="","",VLOOKUP($E345&amp;$D$118&amp;$D$119,'CCG data'!$A:$AD,'CCG data'!Z$3,FALSE))</f>
        <v>106.71017940676549</v>
      </c>
      <c r="J346" s="96">
        <f>IF(T345="","",VLOOKUP($E345&amp;$D$118&amp;$D$119,'CCG data'!$A:$AD,'CCG data'!AA$3,FALSE))</f>
        <v>5.2678828271253479</v>
      </c>
      <c r="K346" s="96">
        <f>IF(T345="","",VLOOKUP($E345&amp;$D$118&amp;$D$119,'CCG data'!$A:$AD,'CCG data'!AB$3,FALSE))</f>
        <v>7.8855115385504462</v>
      </c>
      <c r="L346" s="96">
        <f>IF(V345="","",VLOOKUP($E345&amp;$D$118&amp;$D$119,'CCG data'!$A:$AD,'CCG data'!AC$3,FALSE))</f>
        <v>9.5377772158303902</v>
      </c>
      <c r="M346" s="96">
        <f>IF(V345="","",VLOOKUP($E345&amp;$D$118&amp;$D$119,'CCG data'!$A:$AD,'CCG data'!AD$3,FALSE))</f>
        <v>13.088404081921174</v>
      </c>
      <c r="N346" s="368"/>
      <c r="P346" s="152">
        <f>IF(P345="","",VLOOKUP($E345&amp;$D$118&amp;$D$119,'CCG data'!$A:$AD,'CCG data'!I$3,FALSE))</f>
        <v>0.27</v>
      </c>
      <c r="Q346" s="15">
        <f>IF(P345="","",VLOOKUP($E345&amp;$D$118&amp;$D$119,'CCG data'!$A:$AD,'CCG data'!J$3,FALSE))</f>
        <v>0.307</v>
      </c>
      <c r="R346" s="15">
        <f>IF(R345="","",VLOOKUP($E345&amp;$D$118&amp;$D$119,'CCG data'!$A:$AD,'CCG data'!K$3,FALSE))</f>
        <v>0.58099999999999996</v>
      </c>
      <c r="S346" s="15">
        <f>IF(R345="","",VLOOKUP($E345&amp;$D$118&amp;$D$119,'CCG data'!$A:$AD,'CCG data'!L$3,FALSE))</f>
        <v>0.621</v>
      </c>
      <c r="T346" s="15">
        <f>IF(T345="","",VLOOKUP($E345&amp;$D$118&amp;$D$119,'CCG data'!$A:$AD,'CCG data'!M$3,FALSE))</f>
        <v>3.5000000000000003E-2</v>
      </c>
      <c r="U346" s="15">
        <f>IF(T345="","",VLOOKUP($E345&amp;$D$118&amp;$D$119,'CCG data'!$A:$AD,'CCG data'!N$3,FALSE))</f>
        <v>5.0999999999999997E-2</v>
      </c>
      <c r="V346" s="15">
        <f>IF(V345="","",VLOOKUP($E345&amp;$D$118&amp;$D$119,'CCG data'!$A:$AD,'CCG data'!O$3,FALSE))</f>
        <v>5.8000000000000003E-2</v>
      </c>
      <c r="W346" s="136">
        <f>IF(V345="","",VLOOKUP($E345&amp;$D$118&amp;$D$119,'CCG data'!$A:$AD,'CCG data'!P$3,FALSE))</f>
        <v>7.9000000000000001E-2</v>
      </c>
      <c r="Y346" s="165" t="str">
        <f>IFERROR(VLOOKUP($E346&amp;$D$119, Outliers!$A$4:$P$214,2,FALSE),"0")</f>
        <v>0</v>
      </c>
      <c r="Z346" s="165" t="str">
        <f>IFERROR(VLOOKUP($E346&amp;$D$119, Outliers!$A$4:$P$214,3,FALSE),"0")</f>
        <v>0</v>
      </c>
      <c r="AA346" s="165" t="str">
        <f>IFERROR(VLOOKUP($E346&amp;$D$119, Outliers!$A$4:$P$214,4,FALSE),"0")</f>
        <v>0</v>
      </c>
      <c r="AB346" s="165" t="str">
        <f>IFERROR(VLOOKUP($E346&amp;$D$119, Outliers!$A$4:$P$214,5,FALSE),"0")</f>
        <v>0</v>
      </c>
      <c r="AD346" s="78"/>
      <c r="AE346" s="78"/>
      <c r="AF346" s="78"/>
      <c r="AG346" s="78"/>
    </row>
    <row r="347" spans="4:33" ht="15.75" x14ac:dyDescent="0.25">
      <c r="D347" s="319"/>
      <c r="E347" s="104" t="s">
        <v>225</v>
      </c>
      <c r="F347" s="394">
        <f>IF(OR(ISERROR(VLOOKUP($E347&amp;$D$118&amp;$D$119,'CCG data'!$A:$AD,'CCG data'!R$3,FALSE)),ISBLANK(VLOOKUP($E347&amp;$D$118&amp;$D$119,'CCG data'!$A:$AD,'CCG data'!R$3,FALSE))),"",VLOOKUP($E347&amp;$D$118&amp;$D$119,'CCG data'!$A:$AD,'CCG data'!R$3,FALSE))</f>
        <v>49.234205957804797</v>
      </c>
      <c r="G347" s="395"/>
      <c r="H347" s="395">
        <f>IF(OR(ISERROR(VLOOKUP($E347&amp;$D$118&amp;$D$119,'CCG data'!$A:$AD,'CCG data'!S$3,FALSE)),ISBLANK(VLOOKUP($E347&amp;$D$118&amp;$D$119,'CCG data'!$A:$AD,'CCG data'!S$3,FALSE))),"",VLOOKUP($E347&amp;$D$118&amp;$D$119,'CCG data'!$A:$AD,'CCG data'!S$3,FALSE))</f>
        <v>92.426460265159875</v>
      </c>
      <c r="I347" s="395"/>
      <c r="J347" s="395">
        <f>IF(OR(ISERROR(VLOOKUP($E347&amp;$D$118&amp;$D$119,'CCG data'!$A:$AD,'CCG data'!T$3,FALSE)),ISBLANK(VLOOKUP($E347&amp;$D$118&amp;$D$119,'CCG data'!$A:$AD,'CCG data'!T$3,FALSE))),"",VLOOKUP($E347&amp;$D$118&amp;$D$119,'CCG data'!$A:$AD,'CCG data'!T$3,FALSE))</f>
        <v>6.9730682555388945</v>
      </c>
      <c r="K347" s="395"/>
      <c r="L347" s="395">
        <f>IF(OR(ISERROR(VLOOKUP($E347&amp;$D$118&amp;$D$119,'CCG data'!$A:$AD,'CCG data'!U$3,FALSE)),ISBLANK(VLOOKUP($E347&amp;$D$118&amp;$D$119,'CCG data'!$A:$AD,'CCG data'!U$3,FALSE))),"",VLOOKUP($E347&amp;$D$118&amp;$D$119,'CCG data'!$A:$AD,'CCG data'!U$3,FALSE))</f>
        <v>8.7090786830565445</v>
      </c>
      <c r="M347" s="396"/>
      <c r="N347" s="367">
        <f>IF(OR(ISERROR(VLOOKUP($E347&amp;$D$118&amp;$D$119,'CCG data'!$A:$AD,'CCG data'!G$3,FALSE)),ISBLANK(VLOOKUP($E347&amp;$D$118&amp;$D$119,'CCG data'!$A:$AD,'CCG data'!G$3,FALSE))),"",VLOOKUP($E347&amp;$D$118&amp;$D$119,'CCG data'!$A:$AD,'CCG data'!G$3,FALSE))</f>
        <v>1706</v>
      </c>
      <c r="P347" s="404">
        <f>IF(OR(ISERROR(VLOOKUP($E347&amp;$D$118&amp;$D$119,'CCG data'!$A:$AD,'CCG data'!B$3,FALSE)),ISBLANK(VLOOKUP($E347&amp;$D$118&amp;$D$119,'CCG data'!$A:$AD,'CCG data'!B$3,FALSE))),"",VLOOKUP($E347&amp;$D$118&amp;$D$119,'CCG data'!$A:$AD,'CCG data'!B$3,FALSE))</f>
        <v>0.31301289566236812</v>
      </c>
      <c r="Q347" s="267"/>
      <c r="R347" s="267">
        <f>IF(OR(ISERROR(VLOOKUP($E347&amp;$D$118&amp;$D$119,'CCG data'!$A:$AD,'CCG data'!C$3,FALSE)),ISBLANK(VLOOKUP($E347&amp;$D$118&amp;$D$119,'CCG data'!$A:$AD,'CCG data'!C$3,FALSE))),"",VLOOKUP($E347&amp;$D$118&amp;$D$119,'CCG data'!$A:$AD,'CCG data'!C$3,FALSE))</f>
        <v>0.58675263774912079</v>
      </c>
      <c r="S347" s="267"/>
      <c r="T347" s="267">
        <f>IF(OR(ISERROR(VLOOKUP($E347&amp;$D$118&amp;$D$119,'CCG data'!$A:$AD,'CCG data'!D$3,FALSE)),ISBLANK(VLOOKUP($E347&amp;$D$118&amp;$D$119,'CCG data'!$A:$AD,'CCG data'!D$3,FALSE))),"",VLOOKUP($E347&amp;$D$118&amp;$D$119,'CCG data'!$A:$AD,'CCG data'!D$3,FALSE))</f>
        <v>4.4548651817116064E-2</v>
      </c>
      <c r="U347" s="267"/>
      <c r="V347" s="267">
        <f>IF(OR(ISERROR(VLOOKUP($E347&amp;$D$118&amp;$D$119,'CCG data'!$A:$AD,'CCG data'!E$3,FALSE)),ISBLANK(VLOOKUP($E347&amp;$D$118&amp;$D$119,'CCG data'!$A:$AD,'CCG data'!E$3,FALSE))),"",VLOOKUP($E347&amp;$D$118&amp;$D$119,'CCG data'!$A:$AD,'CCG data'!E$3,FALSE))</f>
        <v>5.5685814771395073E-2</v>
      </c>
      <c r="W347" s="405"/>
      <c r="Y347" s="165">
        <f>IFERROR(VLOOKUP($E347&amp;$D$119, Outliers!$A$4:$P$214,2,FALSE),"0")</f>
        <v>0</v>
      </c>
      <c r="Z347" s="165">
        <f>IFERROR(VLOOKUP($E347&amp;$D$119, Outliers!$A$4:$P$214,3,FALSE),"0")</f>
        <v>0</v>
      </c>
      <c r="AA347" s="165">
        <f>IFERROR(VLOOKUP($E347&amp;$D$119, Outliers!$A$4:$P$214,4,FALSE),"0")</f>
        <v>0</v>
      </c>
      <c r="AB347" s="165">
        <f>IFERROR(VLOOKUP($E347&amp;$D$119, Outliers!$A$4:$P$214,5,FALSE),"0")</f>
        <v>0</v>
      </c>
      <c r="AD347" s="78"/>
      <c r="AE347" s="78"/>
      <c r="AF347" s="78"/>
      <c r="AG347" s="78"/>
    </row>
    <row r="348" spans="4:33" x14ac:dyDescent="0.25">
      <c r="D348" s="319"/>
      <c r="E348" s="103" t="s">
        <v>27</v>
      </c>
      <c r="F348" s="95">
        <f>IF(P347="","",VLOOKUP($E347&amp;$D$118&amp;$D$119,'CCG data'!$A:$AD,'CCG data'!W$3,FALSE))</f>
        <v>45.05828393069914</v>
      </c>
      <c r="G348" s="96">
        <f>IF(P347="","",VLOOKUP($E347&amp;$D$118&amp;$D$119,'CCG data'!$A:$AD,'CCG data'!X$3,FALSE))</f>
        <v>53.410127984910453</v>
      </c>
      <c r="H348" s="96">
        <f>IF(R347="","",VLOOKUP($E347&amp;$D$118&amp;$D$119,'CCG data'!$A:$AD,'CCG data'!Y$3,FALSE))</f>
        <v>86.700671086486082</v>
      </c>
      <c r="I348" s="96">
        <f>IF(R347="","",VLOOKUP($E347&amp;$D$118&amp;$D$119,'CCG data'!$A:$AD,'CCG data'!Z$3,FALSE))</f>
        <v>98.152249443833668</v>
      </c>
      <c r="J348" s="96">
        <f>IF(T347="","",VLOOKUP($E347&amp;$D$118&amp;$D$119,'CCG data'!$A:$AD,'CCG data'!AA$3,FALSE))</f>
        <v>5.4053313157884011</v>
      </c>
      <c r="K348" s="96">
        <f>IF(T347="","",VLOOKUP($E347&amp;$D$118&amp;$D$119,'CCG data'!$A:$AD,'CCG data'!AB$3,FALSE))</f>
        <v>8.5408051952893889</v>
      </c>
      <c r="L348" s="96">
        <f>IF(V347="","",VLOOKUP($E347&amp;$D$118&amp;$D$119,'CCG data'!$A:$AD,'CCG data'!AC$3,FALSE))</f>
        <v>6.9577547487537741</v>
      </c>
      <c r="M348" s="96">
        <f>IF(V347="","",VLOOKUP($E347&amp;$D$118&amp;$D$119,'CCG data'!$A:$AD,'CCG data'!AD$3,FALSE))</f>
        <v>10.460402617359314</v>
      </c>
      <c r="N348" s="368"/>
      <c r="P348" s="152">
        <f>IF(P347="","",VLOOKUP($E347&amp;$D$118&amp;$D$119,'CCG data'!$A:$AD,'CCG data'!I$3,FALSE))</f>
        <v>0.29099999999999998</v>
      </c>
      <c r="Q348" s="15">
        <f>IF(P347="","",VLOOKUP($E347&amp;$D$118&amp;$D$119,'CCG data'!$A:$AD,'CCG data'!J$3,FALSE))</f>
        <v>0.33500000000000002</v>
      </c>
      <c r="R348" s="15">
        <f>IF(R347="","",VLOOKUP($E347&amp;$D$118&amp;$D$119,'CCG data'!$A:$AD,'CCG data'!K$3,FALSE))</f>
        <v>0.56299999999999994</v>
      </c>
      <c r="S348" s="15">
        <f>IF(R347="","",VLOOKUP($E347&amp;$D$118&amp;$D$119,'CCG data'!$A:$AD,'CCG data'!L$3,FALSE))</f>
        <v>0.61</v>
      </c>
      <c r="T348" s="15">
        <f>IF(T347="","",VLOOKUP($E347&amp;$D$118&amp;$D$119,'CCG data'!$A:$AD,'CCG data'!M$3,FALSE))</f>
        <v>3.5999999999999997E-2</v>
      </c>
      <c r="U348" s="15">
        <f>IF(T347="","",VLOOKUP($E347&amp;$D$118&amp;$D$119,'CCG data'!$A:$AD,'CCG data'!N$3,FALSE))</f>
        <v>5.5E-2</v>
      </c>
      <c r="V348" s="15">
        <f>IF(V347="","",VLOOKUP($E347&amp;$D$118&amp;$D$119,'CCG data'!$A:$AD,'CCG data'!O$3,FALSE))</f>
        <v>4.5999999999999999E-2</v>
      </c>
      <c r="W348" s="136">
        <f>IF(V347="","",VLOOKUP($E347&amp;$D$118&amp;$D$119,'CCG data'!$A:$AD,'CCG data'!P$3,FALSE))</f>
        <v>6.8000000000000005E-2</v>
      </c>
      <c r="Y348" s="165" t="str">
        <f>IFERROR(VLOOKUP($E348&amp;$D$119, Outliers!$A$4:$P$214,2,FALSE),"0")</f>
        <v>0</v>
      </c>
      <c r="Z348" s="165" t="str">
        <f>IFERROR(VLOOKUP($E348&amp;$D$119, Outliers!$A$4:$P$214,3,FALSE),"0")</f>
        <v>0</v>
      </c>
      <c r="AA348" s="165" t="str">
        <f>IFERROR(VLOOKUP($E348&amp;$D$119, Outliers!$A$4:$P$214,4,FALSE),"0")</f>
        <v>0</v>
      </c>
      <c r="AB348" s="165" t="str">
        <f>IFERROR(VLOOKUP($E348&amp;$D$119, Outliers!$A$4:$P$214,5,FALSE),"0")</f>
        <v>0</v>
      </c>
      <c r="AD348" s="78"/>
      <c r="AE348" s="78"/>
      <c r="AF348" s="78"/>
      <c r="AG348" s="78"/>
    </row>
    <row r="349" spans="4:33" ht="15.75" x14ac:dyDescent="0.25">
      <c r="D349" s="319"/>
      <c r="E349" s="104" t="s">
        <v>226</v>
      </c>
      <c r="F349" s="394">
        <f>IF(OR(ISERROR(VLOOKUP($E349&amp;$D$118&amp;$D$119,'CCG data'!$A:$AD,'CCG data'!R$3,FALSE)),ISBLANK(VLOOKUP($E349&amp;$D$118&amp;$D$119,'CCG data'!$A:$AD,'CCG data'!R$3,FALSE))),"",VLOOKUP($E349&amp;$D$118&amp;$D$119,'CCG data'!$A:$AD,'CCG data'!R$3,FALSE))</f>
        <v>56.887947553856975</v>
      </c>
      <c r="G349" s="395"/>
      <c r="H349" s="395">
        <f>IF(OR(ISERROR(VLOOKUP($E349&amp;$D$118&amp;$D$119,'CCG data'!$A:$AD,'CCG data'!S$3,FALSE)),ISBLANK(VLOOKUP($E349&amp;$D$118&amp;$D$119,'CCG data'!$A:$AD,'CCG data'!S$3,FALSE))),"",VLOOKUP($E349&amp;$D$118&amp;$D$119,'CCG data'!$A:$AD,'CCG data'!S$3,FALSE))</f>
        <v>96.602733947860685</v>
      </c>
      <c r="I349" s="395"/>
      <c r="J349" s="395">
        <f>IF(OR(ISERROR(VLOOKUP($E349&amp;$D$118&amp;$D$119,'CCG data'!$A:$AD,'CCG data'!T$3,FALSE)),ISBLANK(VLOOKUP($E349&amp;$D$118&amp;$D$119,'CCG data'!$A:$AD,'CCG data'!T$3,FALSE))),"",VLOOKUP($E349&amp;$D$118&amp;$D$119,'CCG data'!$A:$AD,'CCG data'!T$3,FALSE))</f>
        <v>3.967654506954267</v>
      </c>
      <c r="K349" s="395"/>
      <c r="L349" s="395">
        <f>IF(OR(ISERROR(VLOOKUP($E349&amp;$D$118&amp;$D$119,'CCG data'!$A:$AD,'CCG data'!U$3,FALSE)),ISBLANK(VLOOKUP($E349&amp;$D$118&amp;$D$119,'CCG data'!$A:$AD,'CCG data'!U$3,FALSE))),"",VLOOKUP($E349&amp;$D$118&amp;$D$119,'CCG data'!$A:$AD,'CCG data'!U$3,FALSE))</f>
        <v>9.4671692089163599</v>
      </c>
      <c r="M349" s="396"/>
      <c r="N349" s="367">
        <f>IF(OR(ISERROR(VLOOKUP($E349&amp;$D$118&amp;$D$119,'CCG data'!$A:$AD,'CCG data'!G$3,FALSE)),ISBLANK(VLOOKUP($E349&amp;$D$118&amp;$D$119,'CCG data'!$A:$AD,'CCG data'!G$3,FALSE))),"",VLOOKUP($E349&amp;$D$118&amp;$D$119,'CCG data'!$A:$AD,'CCG data'!G$3,FALSE))</f>
        <v>2579</v>
      </c>
      <c r="P349" s="404">
        <f>IF(OR(ISERROR(VLOOKUP($E349&amp;$D$118&amp;$D$119,'CCG data'!$A:$AD,'CCG data'!B$3,FALSE)),ISBLANK(VLOOKUP($E349&amp;$D$118&amp;$D$119,'CCG data'!$A:$AD,'CCG data'!B$3,FALSE))),"",VLOOKUP($E349&amp;$D$118&amp;$D$119,'CCG data'!$A:$AD,'CCG data'!B$3,FALSE))</f>
        <v>0.32919736331911592</v>
      </c>
      <c r="Q349" s="267"/>
      <c r="R349" s="267">
        <f>IF(OR(ISERROR(VLOOKUP($E349&amp;$D$118&amp;$D$119,'CCG data'!$A:$AD,'CCG data'!C$3,FALSE)),ISBLANK(VLOOKUP($E349&amp;$D$118&amp;$D$119,'CCG data'!$A:$AD,'CCG data'!C$3,FALSE))),"",VLOOKUP($E349&amp;$D$118&amp;$D$119,'CCG data'!$A:$AD,'CCG data'!C$3,FALSE))</f>
        <v>0.58666149670414891</v>
      </c>
      <c r="S349" s="267"/>
      <c r="T349" s="267">
        <f>IF(OR(ISERROR(VLOOKUP($E349&amp;$D$118&amp;$D$119,'CCG data'!$A:$AD,'CCG data'!D$3,FALSE)),ISBLANK(VLOOKUP($E349&amp;$D$118&amp;$D$119,'CCG data'!$A:$AD,'CCG data'!D$3,FALSE))),"",VLOOKUP($E349&amp;$D$118&amp;$D$119,'CCG data'!$A:$AD,'CCG data'!D$3,FALSE))</f>
        <v>2.7530050407134549E-2</v>
      </c>
      <c r="U349" s="267"/>
      <c r="V349" s="267">
        <f>IF(OR(ISERROR(VLOOKUP($E349&amp;$D$118&amp;$D$119,'CCG data'!$A:$AD,'CCG data'!E$3,FALSE)),ISBLANK(VLOOKUP($E349&amp;$D$118&amp;$D$119,'CCG data'!$A:$AD,'CCG data'!E$3,FALSE))),"",VLOOKUP($E349&amp;$D$118&amp;$D$119,'CCG data'!$A:$AD,'CCG data'!E$3,FALSE))</f>
        <v>5.661108956960062E-2</v>
      </c>
      <c r="W349" s="405"/>
      <c r="Y349" s="165">
        <f>IFERROR(VLOOKUP($E349&amp;$D$119, Outliers!$A$4:$P$214,2,FALSE),"0")</f>
        <v>1</v>
      </c>
      <c r="Z349" s="165">
        <f>IFERROR(VLOOKUP($E349&amp;$D$119, Outliers!$A$4:$P$214,3,FALSE),"0")</f>
        <v>0</v>
      </c>
      <c r="AA349" s="165">
        <f>IFERROR(VLOOKUP($E349&amp;$D$119, Outliers!$A$4:$P$214,4,FALSE),"0")</f>
        <v>1</v>
      </c>
      <c r="AB349" s="165">
        <f>IFERROR(VLOOKUP($E349&amp;$D$119, Outliers!$A$4:$P$214,5,FALSE),"0")</f>
        <v>0</v>
      </c>
      <c r="AD349" s="78"/>
      <c r="AE349" s="78"/>
      <c r="AF349" s="78"/>
      <c r="AG349" s="78"/>
    </row>
    <row r="350" spans="4:33" x14ac:dyDescent="0.25">
      <c r="D350" s="319"/>
      <c r="E350" s="103" t="s">
        <v>27</v>
      </c>
      <c r="F350" s="95">
        <f>IF(P349="","",VLOOKUP($E349&amp;$D$118&amp;$D$119,'CCG data'!$A:$AD,'CCG data'!W$3,FALSE))</f>
        <v>53.061264514666398</v>
      </c>
      <c r="G350" s="96">
        <f>IF(P349="","",VLOOKUP($E349&amp;$D$118&amp;$D$119,'CCG data'!$A:$AD,'CCG data'!X$3,FALSE))</f>
        <v>60.714630593047552</v>
      </c>
      <c r="H350" s="96">
        <f>IF(R349="","",VLOOKUP($E349&amp;$D$118&amp;$D$119,'CCG data'!$A:$AD,'CCG data'!Y$3,FALSE))</f>
        <v>91.735009061052011</v>
      </c>
      <c r="I350" s="96">
        <f>IF(R349="","",VLOOKUP($E349&amp;$D$118&amp;$D$119,'CCG data'!$A:$AD,'CCG data'!Z$3,FALSE))</f>
        <v>101.47045883466936</v>
      </c>
      <c r="J350" s="96">
        <f>IF(T349="","",VLOOKUP($E349&amp;$D$118&amp;$D$119,'CCG data'!$A:$AD,'CCG data'!AA$3,FALSE))</f>
        <v>3.0447415463531811</v>
      </c>
      <c r="K350" s="96">
        <f>IF(T349="","",VLOOKUP($E349&amp;$D$118&amp;$D$119,'CCG data'!$A:$AD,'CCG data'!AB$3,FALSE))</f>
        <v>4.8905674675553534</v>
      </c>
      <c r="L350" s="96">
        <f>IF(V349="","",VLOOKUP($E349&amp;$D$118&amp;$D$119,'CCG data'!$A:$AD,'CCG data'!AC$3,FALSE))</f>
        <v>7.9314925517202965</v>
      </c>
      <c r="M350" s="96">
        <f>IF(V349="","",VLOOKUP($E349&amp;$D$118&amp;$D$119,'CCG data'!$A:$AD,'CCG data'!AD$3,FALSE))</f>
        <v>11.002845866112423</v>
      </c>
      <c r="N350" s="368"/>
      <c r="P350" s="152">
        <f>IF(P349="","",VLOOKUP($E349&amp;$D$118&amp;$D$119,'CCG data'!$A:$AD,'CCG data'!I$3,FALSE))</f>
        <v>0.311</v>
      </c>
      <c r="Q350" s="15">
        <f>IF(P349="","",VLOOKUP($E349&amp;$D$118&amp;$D$119,'CCG data'!$A:$AD,'CCG data'!J$3,FALSE))</f>
        <v>0.34799999999999998</v>
      </c>
      <c r="R350" s="15">
        <f>IF(R349="","",VLOOKUP($E349&amp;$D$118&amp;$D$119,'CCG data'!$A:$AD,'CCG data'!K$3,FALSE))</f>
        <v>0.56799999999999995</v>
      </c>
      <c r="S350" s="15">
        <f>IF(R349="","",VLOOKUP($E349&amp;$D$118&amp;$D$119,'CCG data'!$A:$AD,'CCG data'!L$3,FALSE))</f>
        <v>0.60599999999999998</v>
      </c>
      <c r="T350" s="15">
        <f>IF(T349="","",VLOOKUP($E349&amp;$D$118&amp;$D$119,'CCG data'!$A:$AD,'CCG data'!M$3,FALSE))</f>
        <v>2.1999999999999999E-2</v>
      </c>
      <c r="U350" s="15">
        <f>IF(T349="","",VLOOKUP($E349&amp;$D$118&amp;$D$119,'CCG data'!$A:$AD,'CCG data'!N$3,FALSE))</f>
        <v>3.5000000000000003E-2</v>
      </c>
      <c r="V350" s="15">
        <f>IF(V349="","",VLOOKUP($E349&amp;$D$118&amp;$D$119,'CCG data'!$A:$AD,'CCG data'!O$3,FALSE))</f>
        <v>4.8000000000000001E-2</v>
      </c>
      <c r="W350" s="136">
        <f>IF(V349="","",VLOOKUP($E349&amp;$D$118&amp;$D$119,'CCG data'!$A:$AD,'CCG data'!P$3,FALSE))</f>
        <v>6.6000000000000003E-2</v>
      </c>
      <c r="Y350" s="165" t="str">
        <f>IFERROR(VLOOKUP($E350&amp;$D$119, Outliers!$A$4:$P$214,2,FALSE),"0")</f>
        <v>0</v>
      </c>
      <c r="Z350" s="165" t="str">
        <f>IFERROR(VLOOKUP($E350&amp;$D$119, Outliers!$A$4:$P$214,3,FALSE),"0")</f>
        <v>0</v>
      </c>
      <c r="AA350" s="165" t="str">
        <f>IFERROR(VLOOKUP($E350&amp;$D$119, Outliers!$A$4:$P$214,4,FALSE),"0")</f>
        <v>0</v>
      </c>
      <c r="AB350" s="165" t="str">
        <f>IFERROR(VLOOKUP($E350&amp;$D$119, Outliers!$A$4:$P$214,5,FALSE),"0")</f>
        <v>0</v>
      </c>
      <c r="AD350" s="78"/>
      <c r="AE350" s="78"/>
      <c r="AF350" s="78"/>
      <c r="AG350" s="78"/>
    </row>
    <row r="351" spans="4:33" ht="15.75" x14ac:dyDescent="0.25">
      <c r="D351" s="319"/>
      <c r="E351" s="104" t="s">
        <v>417</v>
      </c>
      <c r="F351" s="394">
        <f>IF(OR(ISERROR(VLOOKUP($E351&amp;$D$118&amp;$D$119,'CCG data'!$A:$AD,'CCG data'!R$3,FALSE)),ISBLANK(VLOOKUP($E351&amp;$D$118&amp;$D$119,'CCG data'!$A:$AD,'CCG data'!R$3,FALSE))),"",VLOOKUP($E351&amp;$D$118&amp;$D$119,'CCG data'!$A:$AD,'CCG data'!R$3,FALSE))</f>
        <v>51.551092739474917</v>
      </c>
      <c r="G351" s="395"/>
      <c r="H351" s="395">
        <f>IF(OR(ISERROR(VLOOKUP($E351&amp;$D$118&amp;$D$119,'CCG data'!$A:$AD,'CCG data'!S$3,FALSE)),ISBLANK(VLOOKUP($E351&amp;$D$118&amp;$D$119,'CCG data'!$A:$AD,'CCG data'!S$3,FALSE))),"",VLOOKUP($E351&amp;$D$118&amp;$D$119,'CCG data'!$A:$AD,'CCG data'!S$3,FALSE))</f>
        <v>82.337030278435918</v>
      </c>
      <c r="I351" s="395"/>
      <c r="J351" s="395">
        <f>IF(OR(ISERROR(VLOOKUP($E351&amp;$D$118&amp;$D$119,'CCG data'!$A:$AD,'CCG data'!T$3,FALSE)),ISBLANK(VLOOKUP($E351&amp;$D$118&amp;$D$119,'CCG data'!$A:$AD,'CCG data'!T$3,FALSE))),"",VLOOKUP($E351&amp;$D$118&amp;$D$119,'CCG data'!$A:$AD,'CCG data'!T$3,FALSE))</f>
        <v>6.3571634766478891</v>
      </c>
      <c r="K351" s="395"/>
      <c r="L351" s="395">
        <f>IF(OR(ISERROR(VLOOKUP($E351&amp;$D$118&amp;$D$119,'CCG data'!$A:$AD,'CCG data'!U$3,FALSE)),ISBLANK(VLOOKUP($E351&amp;$D$118&amp;$D$119,'CCG data'!$A:$AD,'CCG data'!U$3,FALSE))),"",VLOOKUP($E351&amp;$D$118&amp;$D$119,'CCG data'!$A:$AD,'CCG data'!U$3,FALSE))</f>
        <v>23.015500910569362</v>
      </c>
      <c r="M351" s="396"/>
      <c r="N351" s="367">
        <f>IF(OR(ISERROR(VLOOKUP($E351&amp;$D$118&amp;$D$119,'CCG data'!$A:$AD,'CCG data'!G$3,FALSE)),ISBLANK(VLOOKUP($E351&amp;$D$118&amp;$D$119,'CCG data'!$A:$AD,'CCG data'!G$3,FALSE))),"",VLOOKUP($E351&amp;$D$118&amp;$D$119,'CCG data'!$A:$AD,'CCG data'!G$3,FALSE))</f>
        <v>1388</v>
      </c>
      <c r="P351" s="404">
        <f>IF(OR(ISERROR(VLOOKUP($E351&amp;$D$118&amp;$D$119,'CCG data'!$A:$AD,'CCG data'!B$3,FALSE)),ISBLANK(VLOOKUP($E351&amp;$D$118&amp;$D$119,'CCG data'!$A:$AD,'CCG data'!B$3,FALSE))),"",VLOOKUP($E351&amp;$D$118&amp;$D$119,'CCG data'!$A:$AD,'CCG data'!B$3,FALSE))</f>
        <v>0.29971181556195964</v>
      </c>
      <c r="Q351" s="267"/>
      <c r="R351" s="267">
        <f>IF(OR(ISERROR(VLOOKUP($E351&amp;$D$118&amp;$D$119,'CCG data'!$A:$AD,'CCG data'!C$3,FALSE)),ISBLANK(VLOOKUP($E351&amp;$D$118&amp;$D$119,'CCG data'!$A:$AD,'CCG data'!C$3,FALSE))),"",VLOOKUP($E351&amp;$D$118&amp;$D$119,'CCG data'!$A:$AD,'CCG data'!C$3,FALSE))</f>
        <v>0.51440922190201732</v>
      </c>
      <c r="S351" s="267"/>
      <c r="T351" s="267">
        <f>IF(OR(ISERROR(VLOOKUP($E351&amp;$D$118&amp;$D$119,'CCG data'!$A:$AD,'CCG data'!D$3,FALSE)),ISBLANK(VLOOKUP($E351&amp;$D$118&amp;$D$119,'CCG data'!$A:$AD,'CCG data'!D$3,FALSE))),"",VLOOKUP($E351&amp;$D$118&amp;$D$119,'CCG data'!$A:$AD,'CCG data'!D$3,FALSE))</f>
        <v>3.9625360230547552E-2</v>
      </c>
      <c r="U351" s="267"/>
      <c r="V351" s="267">
        <f>IF(OR(ISERROR(VLOOKUP($E351&amp;$D$118&amp;$D$119,'CCG data'!$A:$AD,'CCG data'!E$3,FALSE)),ISBLANK(VLOOKUP($E351&amp;$D$118&amp;$D$119,'CCG data'!$A:$AD,'CCG data'!E$3,FALSE))),"",VLOOKUP($E351&amp;$D$118&amp;$D$119,'CCG data'!$A:$AD,'CCG data'!E$3,FALSE))</f>
        <v>0.14625360230547552</v>
      </c>
      <c r="W351" s="405"/>
      <c r="Y351" s="165">
        <f>IFERROR(VLOOKUP($E351&amp;$D$119, Outliers!$A$4:$P$214,2,FALSE),"0")</f>
        <v>0</v>
      </c>
      <c r="Z351" s="165">
        <f>IFERROR(VLOOKUP($E351&amp;$D$119, Outliers!$A$4:$P$214,3,FALSE),"0")</f>
        <v>1</v>
      </c>
      <c r="AA351" s="165">
        <f>IFERROR(VLOOKUP($E351&amp;$D$119, Outliers!$A$4:$P$214,4,FALSE),"0")</f>
        <v>0</v>
      </c>
      <c r="AB351" s="165">
        <f>IFERROR(VLOOKUP($E351&amp;$D$119, Outliers!$A$4:$P$214,5,FALSE),"0")</f>
        <v>1</v>
      </c>
      <c r="AD351" s="78"/>
      <c r="AE351" s="78"/>
      <c r="AF351" s="78"/>
      <c r="AG351" s="78"/>
    </row>
    <row r="352" spans="4:33" x14ac:dyDescent="0.25">
      <c r="D352" s="319"/>
      <c r="E352" s="103" t="s">
        <v>27</v>
      </c>
      <c r="F352" s="95">
        <f>IF(P351="","",VLOOKUP($E351&amp;$D$118&amp;$D$119,'CCG data'!$A:$AD,'CCG data'!W$3,FALSE))</f>
        <v>46.597192215069114</v>
      </c>
      <c r="G352" s="96">
        <f>IF(P351="","",VLOOKUP($E351&amp;$D$118&amp;$D$119,'CCG data'!$A:$AD,'CCG data'!X$3,FALSE))</f>
        <v>56.504993263880721</v>
      </c>
      <c r="H352" s="96">
        <f>IF(R351="","",VLOOKUP($E351&amp;$D$118&amp;$D$119,'CCG data'!$A:$AD,'CCG data'!Y$3,FALSE))</f>
        <v>76.297513886434771</v>
      </c>
      <c r="I352" s="96">
        <f>IF(R351="","",VLOOKUP($E351&amp;$D$118&amp;$D$119,'CCG data'!$A:$AD,'CCG data'!Z$3,FALSE))</f>
        <v>88.376546670437065</v>
      </c>
      <c r="J352" s="96">
        <f>IF(T351="","",VLOOKUP($E351&amp;$D$118&amp;$D$119,'CCG data'!$A:$AD,'CCG data'!AA$3,FALSE))</f>
        <v>4.6770519699358468</v>
      </c>
      <c r="K352" s="96">
        <f>IF(T351="","",VLOOKUP($E351&amp;$D$118&amp;$D$119,'CCG data'!$A:$AD,'CCG data'!AB$3,FALSE))</f>
        <v>8.0372749833599322</v>
      </c>
      <c r="L352" s="96">
        <f>IF(V351="","",VLOOKUP($E351&amp;$D$118&amp;$D$119,'CCG data'!$A:$AD,'CCG data'!AC$3,FALSE))</f>
        <v>19.849372799519454</v>
      </c>
      <c r="M352" s="96">
        <f>IF(V351="","",VLOOKUP($E351&amp;$D$118&amp;$D$119,'CCG data'!$A:$AD,'CCG data'!AD$3,FALSE))</f>
        <v>26.181629021619269</v>
      </c>
      <c r="N352" s="368"/>
      <c r="P352" s="152">
        <f>IF(P351="","",VLOOKUP($E351&amp;$D$118&amp;$D$119,'CCG data'!$A:$AD,'CCG data'!I$3,FALSE))</f>
        <v>0.27600000000000002</v>
      </c>
      <c r="Q352" s="15">
        <f>IF(P351="","",VLOOKUP($E351&amp;$D$118&amp;$D$119,'CCG data'!$A:$AD,'CCG data'!J$3,FALSE))</f>
        <v>0.32400000000000001</v>
      </c>
      <c r="R352" s="15">
        <f>IF(R351="","",VLOOKUP($E351&amp;$D$118&amp;$D$119,'CCG data'!$A:$AD,'CCG data'!K$3,FALSE))</f>
        <v>0.48799999999999999</v>
      </c>
      <c r="S352" s="15">
        <f>IF(R351="","",VLOOKUP($E351&amp;$D$118&amp;$D$119,'CCG data'!$A:$AD,'CCG data'!L$3,FALSE))</f>
        <v>0.54100000000000004</v>
      </c>
      <c r="T352" s="15">
        <f>IF(T351="","",VLOOKUP($E351&amp;$D$118&amp;$D$119,'CCG data'!$A:$AD,'CCG data'!M$3,FALSE))</f>
        <v>3.1E-2</v>
      </c>
      <c r="U352" s="15">
        <f>IF(T351="","",VLOOKUP($E351&amp;$D$118&amp;$D$119,'CCG data'!$A:$AD,'CCG data'!N$3,FALSE))</f>
        <v>5.0999999999999997E-2</v>
      </c>
      <c r="V352" s="15">
        <f>IF(V351="","",VLOOKUP($E351&amp;$D$118&amp;$D$119,'CCG data'!$A:$AD,'CCG data'!O$3,FALSE))</f>
        <v>0.129</v>
      </c>
      <c r="W352" s="136">
        <f>IF(V351="","",VLOOKUP($E351&amp;$D$118&amp;$D$119,'CCG data'!$A:$AD,'CCG data'!P$3,FALSE))</f>
        <v>0.16600000000000001</v>
      </c>
      <c r="Y352" s="165" t="str">
        <f>IFERROR(VLOOKUP($E352&amp;$D$119, Outliers!$A$4:$P$214,2,FALSE),"0")</f>
        <v>0</v>
      </c>
      <c r="Z352" s="165" t="str">
        <f>IFERROR(VLOOKUP($E352&amp;$D$119, Outliers!$A$4:$P$214,3,FALSE),"0")</f>
        <v>0</v>
      </c>
      <c r="AA352" s="165" t="str">
        <f>IFERROR(VLOOKUP($E352&amp;$D$119, Outliers!$A$4:$P$214,4,FALSE),"0")</f>
        <v>0</v>
      </c>
      <c r="AB352" s="165" t="str">
        <f>IFERROR(VLOOKUP($E352&amp;$D$119, Outliers!$A$4:$P$214,5,FALSE),"0")</f>
        <v>0</v>
      </c>
      <c r="AD352" s="78"/>
      <c r="AE352" s="78"/>
      <c r="AF352" s="78"/>
      <c r="AG352" s="78"/>
    </row>
    <row r="353" spans="4:33" ht="15.75" x14ac:dyDescent="0.25">
      <c r="D353" s="319"/>
      <c r="E353" s="104" t="s">
        <v>227</v>
      </c>
      <c r="F353" s="394">
        <f>IF(OR(ISERROR(VLOOKUP($E353&amp;$D$118&amp;$D$119,'CCG data'!$A:$AD,'CCG data'!R$3,FALSE)),ISBLANK(VLOOKUP($E353&amp;$D$118&amp;$D$119,'CCG data'!$A:$AD,'CCG data'!R$3,FALSE))),"",VLOOKUP($E353&amp;$D$118&amp;$D$119,'CCG data'!$A:$AD,'CCG data'!R$3,FALSE))</f>
        <v>50.766562907062756</v>
      </c>
      <c r="G353" s="395"/>
      <c r="H353" s="395">
        <f>IF(OR(ISERROR(VLOOKUP($E353&amp;$D$118&amp;$D$119,'CCG data'!$A:$AD,'CCG data'!S$3,FALSE)),ISBLANK(VLOOKUP($E353&amp;$D$118&amp;$D$119,'CCG data'!$A:$AD,'CCG data'!S$3,FALSE))),"",VLOOKUP($E353&amp;$D$118&amp;$D$119,'CCG data'!$A:$AD,'CCG data'!S$3,FALSE))</f>
        <v>94.441221431208106</v>
      </c>
      <c r="I353" s="395"/>
      <c r="J353" s="395">
        <f>IF(OR(ISERROR(VLOOKUP($E353&amp;$D$118&amp;$D$119,'CCG data'!$A:$AD,'CCG data'!T$3,FALSE)),ISBLANK(VLOOKUP($E353&amp;$D$118&amp;$D$119,'CCG data'!$A:$AD,'CCG data'!T$3,FALSE))),"",VLOOKUP($E353&amp;$D$118&amp;$D$119,'CCG data'!$A:$AD,'CCG data'!T$3,FALSE))</f>
        <v>6.3319056365464688</v>
      </c>
      <c r="K353" s="395"/>
      <c r="L353" s="395">
        <f>IF(OR(ISERROR(VLOOKUP($E353&amp;$D$118&amp;$D$119,'CCG data'!$A:$AD,'CCG data'!U$3,FALSE)),ISBLANK(VLOOKUP($E353&amp;$D$118&amp;$D$119,'CCG data'!$A:$AD,'CCG data'!U$3,FALSE))),"",VLOOKUP($E353&amp;$D$118&amp;$D$119,'CCG data'!$A:$AD,'CCG data'!U$3,FALSE))</f>
        <v>6.3551813366354848</v>
      </c>
      <c r="M353" s="396"/>
      <c r="N353" s="367">
        <f>IF(OR(ISERROR(VLOOKUP($E353&amp;$D$118&amp;$D$119,'CCG data'!$A:$AD,'CCG data'!G$3,FALSE)),ISBLANK(VLOOKUP($E353&amp;$D$118&amp;$D$119,'CCG data'!$A:$AD,'CCG data'!G$3,FALSE))),"",VLOOKUP($E353&amp;$D$118&amp;$D$119,'CCG data'!$A:$AD,'CCG data'!G$3,FALSE))</f>
        <v>1140</v>
      </c>
      <c r="P353" s="404">
        <f>IF(OR(ISERROR(VLOOKUP($E353&amp;$D$118&amp;$D$119,'CCG data'!$A:$AD,'CCG data'!B$3,FALSE)),ISBLANK(VLOOKUP($E353&amp;$D$118&amp;$D$119,'CCG data'!$A:$AD,'CCG data'!B$3,FALSE))),"",VLOOKUP($E353&amp;$D$118&amp;$D$119,'CCG data'!$A:$AD,'CCG data'!B$3,FALSE))</f>
        <v>0.30877192982456142</v>
      </c>
      <c r="Q353" s="267"/>
      <c r="R353" s="267">
        <f>IF(OR(ISERROR(VLOOKUP($E353&amp;$D$118&amp;$D$119,'CCG data'!$A:$AD,'CCG data'!C$3,FALSE)),ISBLANK(VLOOKUP($E353&amp;$D$118&amp;$D$119,'CCG data'!$A:$AD,'CCG data'!C$3,FALSE))),"",VLOOKUP($E353&amp;$D$118&amp;$D$119,'CCG data'!$A:$AD,'CCG data'!C$3,FALSE))</f>
        <v>0.60701754385964912</v>
      </c>
      <c r="S353" s="267"/>
      <c r="T353" s="267">
        <f>IF(OR(ISERROR(VLOOKUP($E353&amp;$D$118&amp;$D$119,'CCG data'!$A:$AD,'CCG data'!D$3,FALSE)),ISBLANK(VLOOKUP($E353&amp;$D$118&amp;$D$119,'CCG data'!$A:$AD,'CCG data'!D$3,FALSE))),"",VLOOKUP($E353&amp;$D$118&amp;$D$119,'CCG data'!$A:$AD,'CCG data'!D$3,FALSE))</f>
        <v>4.3859649122807015E-2</v>
      </c>
      <c r="U353" s="267"/>
      <c r="V353" s="267">
        <f>IF(OR(ISERROR(VLOOKUP($E353&amp;$D$118&amp;$D$119,'CCG data'!$A:$AD,'CCG data'!E$3,FALSE)),ISBLANK(VLOOKUP($E353&amp;$D$118&amp;$D$119,'CCG data'!$A:$AD,'CCG data'!E$3,FALSE))),"",VLOOKUP($E353&amp;$D$118&amp;$D$119,'CCG data'!$A:$AD,'CCG data'!E$3,FALSE))</f>
        <v>4.0350877192982457E-2</v>
      </c>
      <c r="W353" s="405"/>
      <c r="Y353" s="165">
        <f>IFERROR(VLOOKUP($E353&amp;$D$119, Outliers!$A$4:$P$214,2,FALSE),"0")</f>
        <v>0</v>
      </c>
      <c r="Z353" s="165">
        <f>IFERROR(VLOOKUP($E353&amp;$D$119, Outliers!$A$4:$P$214,3,FALSE),"0")</f>
        <v>0</v>
      </c>
      <c r="AA353" s="165">
        <f>IFERROR(VLOOKUP($E353&amp;$D$119, Outliers!$A$4:$P$214,4,FALSE),"0")</f>
        <v>0</v>
      </c>
      <c r="AB353" s="165">
        <f>IFERROR(VLOOKUP($E353&amp;$D$119, Outliers!$A$4:$P$214,5,FALSE),"0")</f>
        <v>1</v>
      </c>
      <c r="AD353" s="78"/>
      <c r="AE353" s="78"/>
      <c r="AF353" s="78"/>
      <c r="AG353" s="78"/>
    </row>
    <row r="354" spans="4:33" x14ac:dyDescent="0.25">
      <c r="D354" s="319"/>
      <c r="E354" s="103" t="s">
        <v>27</v>
      </c>
      <c r="F354" s="95">
        <f>IF(P353="","",VLOOKUP($E353&amp;$D$118&amp;$D$119,'CCG data'!$A:$AD,'CCG data'!W$3,FALSE))</f>
        <v>45.463063793500766</v>
      </c>
      <c r="G354" s="96">
        <f>IF(P353="","",VLOOKUP($E353&amp;$D$118&amp;$D$119,'CCG data'!$A:$AD,'CCG data'!X$3,FALSE))</f>
        <v>56.070062020624746</v>
      </c>
      <c r="H354" s="96">
        <f>IF(R353="","",VLOOKUP($E353&amp;$D$118&amp;$D$119,'CCG data'!$A:$AD,'CCG data'!Y$3,FALSE))</f>
        <v>87.404592989125206</v>
      </c>
      <c r="I354" s="96">
        <f>IF(R353="","",VLOOKUP($E353&amp;$D$118&amp;$D$119,'CCG data'!$A:$AD,'CCG data'!Z$3,FALSE))</f>
        <v>101.47784987329101</v>
      </c>
      <c r="J354" s="96">
        <f>IF(T353="","",VLOOKUP($E353&amp;$D$118&amp;$D$119,'CCG data'!$A:$AD,'CCG data'!AA$3,FALSE))</f>
        <v>4.5767909384798191</v>
      </c>
      <c r="K354" s="96">
        <f>IF(T353="","",VLOOKUP($E353&amp;$D$118&amp;$D$119,'CCG data'!$A:$AD,'CCG data'!AB$3,FALSE))</f>
        <v>8.0870203346131184</v>
      </c>
      <c r="L354" s="96">
        <f>IF(V353="","",VLOOKUP($E353&amp;$D$118&amp;$D$119,'CCG data'!$A:$AD,'CCG data'!AC$3,FALSE))</f>
        <v>4.5186214153699309</v>
      </c>
      <c r="M354" s="96">
        <f>IF(V353="","",VLOOKUP($E353&amp;$D$118&amp;$D$119,'CCG data'!$A:$AD,'CCG data'!AD$3,FALSE))</f>
        <v>8.1917412579010396</v>
      </c>
      <c r="N354" s="368"/>
      <c r="P354" s="152">
        <f>IF(P353="","",VLOOKUP($E353&amp;$D$118&amp;$D$119,'CCG data'!$A:$AD,'CCG data'!I$3,FALSE))</f>
        <v>0.28299999999999997</v>
      </c>
      <c r="Q354" s="15">
        <f>IF(P353="","",VLOOKUP($E353&amp;$D$118&amp;$D$119,'CCG data'!$A:$AD,'CCG data'!J$3,FALSE))</f>
        <v>0.33600000000000002</v>
      </c>
      <c r="R354" s="15">
        <f>IF(R353="","",VLOOKUP($E353&amp;$D$118&amp;$D$119,'CCG data'!$A:$AD,'CCG data'!K$3,FALSE))</f>
        <v>0.57799999999999996</v>
      </c>
      <c r="S354" s="15">
        <f>IF(R353="","",VLOOKUP($E353&amp;$D$118&amp;$D$119,'CCG data'!$A:$AD,'CCG data'!L$3,FALSE))</f>
        <v>0.63500000000000001</v>
      </c>
      <c r="T354" s="15">
        <f>IF(T353="","",VLOOKUP($E353&amp;$D$118&amp;$D$119,'CCG data'!$A:$AD,'CCG data'!M$3,FALSE))</f>
        <v>3.3000000000000002E-2</v>
      </c>
      <c r="U354" s="15">
        <f>IF(T353="","",VLOOKUP($E353&amp;$D$118&amp;$D$119,'CCG data'!$A:$AD,'CCG data'!N$3,FALSE))</f>
        <v>5.7000000000000002E-2</v>
      </c>
      <c r="V354" s="15">
        <f>IF(V353="","",VLOOKUP($E353&amp;$D$118&amp;$D$119,'CCG data'!$A:$AD,'CCG data'!O$3,FALSE))</f>
        <v>0.03</v>
      </c>
      <c r="W354" s="136">
        <f>IF(V353="","",VLOOKUP($E353&amp;$D$118&amp;$D$119,'CCG data'!$A:$AD,'CCG data'!P$3,FALSE))</f>
        <v>5.2999999999999999E-2</v>
      </c>
      <c r="Y354" s="165" t="str">
        <f>IFERROR(VLOOKUP($E354&amp;$D$119, Outliers!$A$4:$P$214,2,FALSE),"0")</f>
        <v>0</v>
      </c>
      <c r="Z354" s="165" t="str">
        <f>IFERROR(VLOOKUP($E354&amp;$D$119, Outliers!$A$4:$P$214,3,FALSE),"0")</f>
        <v>0</v>
      </c>
      <c r="AA354" s="165" t="str">
        <f>IFERROR(VLOOKUP($E354&amp;$D$119, Outliers!$A$4:$P$214,4,FALSE),"0")</f>
        <v>0</v>
      </c>
      <c r="AB354" s="165" t="str">
        <f>IFERROR(VLOOKUP($E354&amp;$D$119, Outliers!$A$4:$P$214,5,FALSE),"0")</f>
        <v>0</v>
      </c>
      <c r="AD354" s="78"/>
      <c r="AE354" s="78"/>
      <c r="AF354" s="78"/>
      <c r="AG354" s="78"/>
    </row>
    <row r="355" spans="4:33" ht="15.75" x14ac:dyDescent="0.25">
      <c r="D355" s="319"/>
      <c r="E355" s="104" t="s">
        <v>228</v>
      </c>
      <c r="F355" s="394">
        <f>IF(OR(ISERROR(VLOOKUP($E355&amp;$D$118&amp;$D$119,'CCG data'!$A:$AD,'CCG data'!R$3,FALSE)),ISBLANK(VLOOKUP($E355&amp;$D$118&amp;$D$119,'CCG data'!$A:$AD,'CCG data'!R$3,FALSE))),"",VLOOKUP($E355&amp;$D$118&amp;$D$119,'CCG data'!$A:$AD,'CCG data'!R$3,FALSE))</f>
        <v>53.551384670746486</v>
      </c>
      <c r="G355" s="395"/>
      <c r="H355" s="395">
        <f>IF(OR(ISERROR(VLOOKUP($E355&amp;$D$118&amp;$D$119,'CCG data'!$A:$AD,'CCG data'!S$3,FALSE)),ISBLANK(VLOOKUP($E355&amp;$D$118&amp;$D$119,'CCG data'!$A:$AD,'CCG data'!S$3,FALSE))),"",VLOOKUP($E355&amp;$D$118&amp;$D$119,'CCG data'!$A:$AD,'CCG data'!S$3,FALSE))</f>
        <v>91.843704721084009</v>
      </c>
      <c r="I355" s="395"/>
      <c r="J355" s="395">
        <f>IF(OR(ISERROR(VLOOKUP($E355&amp;$D$118&amp;$D$119,'CCG data'!$A:$AD,'CCG data'!T$3,FALSE)),ISBLANK(VLOOKUP($E355&amp;$D$118&amp;$D$119,'CCG data'!$A:$AD,'CCG data'!T$3,FALSE))),"",VLOOKUP($E355&amp;$D$118&amp;$D$119,'CCG data'!$A:$AD,'CCG data'!T$3,FALSE))</f>
        <v>5.5962429885991378</v>
      </c>
      <c r="K355" s="395"/>
      <c r="L355" s="395">
        <f>IF(OR(ISERROR(VLOOKUP($E355&amp;$D$118&amp;$D$119,'CCG data'!$A:$AD,'CCG data'!U$3,FALSE)),ISBLANK(VLOOKUP($E355&amp;$D$118&amp;$D$119,'CCG data'!$A:$AD,'CCG data'!U$3,FALSE))),"",VLOOKUP($E355&amp;$D$118&amp;$D$119,'CCG data'!$A:$AD,'CCG data'!U$3,FALSE))</f>
        <v>20.726118044102599</v>
      </c>
      <c r="M355" s="396"/>
      <c r="N355" s="367">
        <f>IF(OR(ISERROR(VLOOKUP($E355&amp;$D$118&amp;$D$119,'CCG data'!$A:$AD,'CCG data'!G$3,FALSE)),ISBLANK(VLOOKUP($E355&amp;$D$118&amp;$D$119,'CCG data'!$A:$AD,'CCG data'!G$3,FALSE))),"",VLOOKUP($E355&amp;$D$118&amp;$D$119,'CCG data'!$A:$AD,'CCG data'!G$3,FALSE))</f>
        <v>1554</v>
      </c>
      <c r="P355" s="404">
        <f>IF(OR(ISERROR(VLOOKUP($E355&amp;$D$118&amp;$D$119,'CCG data'!$A:$AD,'CCG data'!B$3,FALSE)),ISBLANK(VLOOKUP($E355&amp;$D$118&amp;$D$119,'CCG data'!$A:$AD,'CCG data'!B$3,FALSE))),"",VLOOKUP($E355&amp;$D$118&amp;$D$119,'CCG data'!$A:$AD,'CCG data'!B$3,FALSE))</f>
        <v>0.30437580437580436</v>
      </c>
      <c r="Q355" s="267"/>
      <c r="R355" s="267">
        <f>IF(OR(ISERROR(VLOOKUP($E355&amp;$D$118&amp;$D$119,'CCG data'!$A:$AD,'CCG data'!C$3,FALSE)),ISBLANK(VLOOKUP($E355&amp;$D$118&amp;$D$119,'CCG data'!$A:$AD,'CCG data'!C$3,FALSE))),"",VLOOKUP($E355&amp;$D$118&amp;$D$119,'CCG data'!$A:$AD,'CCG data'!C$3,FALSE))</f>
        <v>0.53796653796653793</v>
      </c>
      <c r="S355" s="267"/>
      <c r="T355" s="267">
        <f>IF(OR(ISERROR(VLOOKUP($E355&amp;$D$118&amp;$D$119,'CCG data'!$A:$AD,'CCG data'!D$3,FALSE)),ISBLANK(VLOOKUP($E355&amp;$D$118&amp;$D$119,'CCG data'!$A:$AD,'CCG data'!D$3,FALSE))),"",VLOOKUP($E355&amp;$D$118&amp;$D$119,'CCG data'!$A:$AD,'CCG data'!D$3,FALSE))</f>
        <v>3.2175032175032175E-2</v>
      </c>
      <c r="U355" s="267"/>
      <c r="V355" s="267">
        <f>IF(OR(ISERROR(VLOOKUP($E355&amp;$D$118&amp;$D$119,'CCG data'!$A:$AD,'CCG data'!E$3,FALSE)),ISBLANK(VLOOKUP($E355&amp;$D$118&amp;$D$119,'CCG data'!$A:$AD,'CCG data'!E$3,FALSE))),"",VLOOKUP($E355&amp;$D$118&amp;$D$119,'CCG data'!$A:$AD,'CCG data'!E$3,FALSE))</f>
        <v>0.12548262548262548</v>
      </c>
      <c r="W355" s="405"/>
      <c r="Y355" s="165">
        <f>IFERROR(VLOOKUP($E355&amp;$D$119, Outliers!$A$4:$P$214,2,FALSE),"0")</f>
        <v>0</v>
      </c>
      <c r="Z355" s="165">
        <f>IFERROR(VLOOKUP($E355&amp;$D$119, Outliers!$A$4:$P$214,3,FALSE),"0")</f>
        <v>0</v>
      </c>
      <c r="AA355" s="165">
        <f>IFERROR(VLOOKUP($E355&amp;$D$119, Outliers!$A$4:$P$214,4,FALSE),"0")</f>
        <v>0</v>
      </c>
      <c r="AB355" s="165">
        <f>IFERROR(VLOOKUP($E355&amp;$D$119, Outliers!$A$4:$P$214,5,FALSE),"0")</f>
        <v>1</v>
      </c>
      <c r="AD355" s="78"/>
      <c r="AE355" s="78"/>
      <c r="AF355" s="78"/>
      <c r="AG355" s="78"/>
    </row>
    <row r="356" spans="4:33" x14ac:dyDescent="0.25">
      <c r="D356" s="319"/>
      <c r="E356" s="103" t="s">
        <v>27</v>
      </c>
      <c r="F356" s="95">
        <f>IF(P355="","",VLOOKUP($E355&amp;$D$118&amp;$D$119,'CCG data'!$A:$AD,'CCG data'!W$3,FALSE))</f>
        <v>48.725285901382712</v>
      </c>
      <c r="G356" s="96">
        <f>IF(P355="","",VLOOKUP($E355&amp;$D$118&amp;$D$119,'CCG data'!$A:$AD,'CCG data'!X$3,FALSE))</f>
        <v>58.377483440110261</v>
      </c>
      <c r="H356" s="96">
        <f>IF(R355="","",VLOOKUP($E355&amp;$D$118&amp;$D$119,'CCG data'!$A:$AD,'CCG data'!Y$3,FALSE))</f>
        <v>85.617802061963374</v>
      </c>
      <c r="I356" s="96">
        <f>IF(R355="","",VLOOKUP($E355&amp;$D$118&amp;$D$119,'CCG data'!$A:$AD,'CCG data'!Z$3,FALSE))</f>
        <v>98.069607380204644</v>
      </c>
      <c r="J356" s="96">
        <f>IF(T355="","",VLOOKUP($E355&amp;$D$118&amp;$D$119,'CCG data'!$A:$AD,'CCG data'!AA$3,FALSE))</f>
        <v>4.0450435729679386</v>
      </c>
      <c r="K356" s="96">
        <f>IF(T355="","",VLOOKUP($E355&amp;$D$118&amp;$D$119,'CCG data'!$A:$AD,'CCG data'!AB$3,FALSE))</f>
        <v>7.1474424042303371</v>
      </c>
      <c r="L356" s="96">
        <f>IF(V355="","",VLOOKUP($E355&amp;$D$118&amp;$D$119,'CCG data'!$A:$AD,'CCG data'!AC$3,FALSE))</f>
        <v>17.817030887256724</v>
      </c>
      <c r="M356" s="96">
        <f>IF(V355="","",VLOOKUP($E355&amp;$D$118&amp;$D$119,'CCG data'!$A:$AD,'CCG data'!AD$3,FALSE))</f>
        <v>23.635205200948473</v>
      </c>
      <c r="N356" s="368"/>
      <c r="P356" s="152">
        <f>IF(P355="","",VLOOKUP($E355&amp;$D$118&amp;$D$119,'CCG data'!$A:$AD,'CCG data'!I$3,FALSE))</f>
        <v>0.28199999999999997</v>
      </c>
      <c r="Q356" s="15">
        <f>IF(P355="","",VLOOKUP($E355&amp;$D$118&amp;$D$119,'CCG data'!$A:$AD,'CCG data'!J$3,FALSE))</f>
        <v>0.32800000000000001</v>
      </c>
      <c r="R356" s="15">
        <f>IF(R355="","",VLOOKUP($E355&amp;$D$118&amp;$D$119,'CCG data'!$A:$AD,'CCG data'!K$3,FALSE))</f>
        <v>0.51300000000000001</v>
      </c>
      <c r="S356" s="15">
        <f>IF(R355="","",VLOOKUP($E355&amp;$D$118&amp;$D$119,'CCG data'!$A:$AD,'CCG data'!L$3,FALSE))</f>
        <v>0.56299999999999994</v>
      </c>
      <c r="T356" s="15">
        <f>IF(T355="","",VLOOKUP($E355&amp;$D$118&amp;$D$119,'CCG data'!$A:$AD,'CCG data'!M$3,FALSE))</f>
        <v>2.4E-2</v>
      </c>
      <c r="U356" s="15">
        <f>IF(T355="","",VLOOKUP($E355&amp;$D$118&amp;$D$119,'CCG data'!$A:$AD,'CCG data'!N$3,FALSE))</f>
        <v>4.2000000000000003E-2</v>
      </c>
      <c r="V356" s="15">
        <f>IF(V355="","",VLOOKUP($E355&amp;$D$118&amp;$D$119,'CCG data'!$A:$AD,'CCG data'!O$3,FALSE))</f>
        <v>0.11</v>
      </c>
      <c r="W356" s="136">
        <f>IF(V355="","",VLOOKUP($E355&amp;$D$118&amp;$D$119,'CCG data'!$A:$AD,'CCG data'!P$3,FALSE))</f>
        <v>0.14299999999999999</v>
      </c>
      <c r="Y356" s="165" t="str">
        <f>IFERROR(VLOOKUP($E356&amp;$D$119, Outliers!$A$4:$P$214,2,FALSE),"0")</f>
        <v>0</v>
      </c>
      <c r="Z356" s="165" t="str">
        <f>IFERROR(VLOOKUP($E356&amp;$D$119, Outliers!$A$4:$P$214,3,FALSE),"0")</f>
        <v>0</v>
      </c>
      <c r="AA356" s="165" t="str">
        <f>IFERROR(VLOOKUP($E356&amp;$D$119, Outliers!$A$4:$P$214,4,FALSE),"0")</f>
        <v>0</v>
      </c>
      <c r="AB356" s="165" t="str">
        <f>IFERROR(VLOOKUP($E356&amp;$D$119, Outliers!$A$4:$P$214,5,FALSE),"0")</f>
        <v>0</v>
      </c>
      <c r="AD356" s="78"/>
      <c r="AE356" s="78"/>
      <c r="AF356" s="78"/>
      <c r="AG356" s="78"/>
    </row>
    <row r="357" spans="4:33" ht="15.75" x14ac:dyDescent="0.25">
      <c r="D357" s="319"/>
      <c r="E357" s="104" t="s">
        <v>229</v>
      </c>
      <c r="F357" s="394">
        <f>IF(OR(ISERROR(VLOOKUP($E357&amp;$D$118&amp;$D$119,'CCG data'!$A:$AD,'CCG data'!R$3,FALSE)),ISBLANK(VLOOKUP($E357&amp;$D$118&amp;$D$119,'CCG data'!$A:$AD,'CCG data'!R$3,FALSE))),"",VLOOKUP($E357&amp;$D$118&amp;$D$119,'CCG data'!$A:$AD,'CCG data'!R$3,FALSE))</f>
        <v>47.024414460502591</v>
      </c>
      <c r="G357" s="395"/>
      <c r="H357" s="395">
        <f>IF(OR(ISERROR(VLOOKUP($E357&amp;$D$118&amp;$D$119,'CCG data'!$A:$AD,'CCG data'!S$3,FALSE)),ISBLANK(VLOOKUP($E357&amp;$D$118&amp;$D$119,'CCG data'!$A:$AD,'CCG data'!S$3,FALSE))),"",VLOOKUP($E357&amp;$D$118&amp;$D$119,'CCG data'!$A:$AD,'CCG data'!S$3,FALSE))</f>
        <v>85.163786556178991</v>
      </c>
      <c r="I357" s="395"/>
      <c r="J357" s="395">
        <f>IF(OR(ISERROR(VLOOKUP($E357&amp;$D$118&amp;$D$119,'CCG data'!$A:$AD,'CCG data'!T$3,FALSE)),ISBLANK(VLOOKUP($E357&amp;$D$118&amp;$D$119,'CCG data'!$A:$AD,'CCG data'!T$3,FALSE))),"",VLOOKUP($E357&amp;$D$118&amp;$D$119,'CCG data'!$A:$AD,'CCG data'!T$3,FALSE))</f>
        <v>11.55796257864325</v>
      </c>
      <c r="K357" s="395"/>
      <c r="L357" s="395">
        <f>IF(OR(ISERROR(VLOOKUP($E357&amp;$D$118&amp;$D$119,'CCG data'!$A:$AD,'CCG data'!U$3,FALSE)),ISBLANK(VLOOKUP($E357&amp;$D$118&amp;$D$119,'CCG data'!$A:$AD,'CCG data'!U$3,FALSE))),"",VLOOKUP($E357&amp;$D$118&amp;$D$119,'CCG data'!$A:$AD,'CCG data'!U$3,FALSE))</f>
        <v>4.5247792656893706</v>
      </c>
      <c r="M357" s="396"/>
      <c r="N357" s="367">
        <f>IF(OR(ISERROR(VLOOKUP($E357&amp;$D$118&amp;$D$119,'CCG data'!$A:$AD,'CCG data'!G$3,FALSE)),ISBLANK(VLOOKUP($E357&amp;$D$118&amp;$D$119,'CCG data'!$A:$AD,'CCG data'!G$3,FALSE))),"",VLOOKUP($E357&amp;$D$118&amp;$D$119,'CCG data'!$A:$AD,'CCG data'!G$3,FALSE))</f>
        <v>1092</v>
      </c>
      <c r="P357" s="404">
        <f>IF(OR(ISERROR(VLOOKUP($E357&amp;$D$118&amp;$D$119,'CCG data'!$A:$AD,'CCG data'!B$3,FALSE)),ISBLANK(VLOOKUP($E357&amp;$D$118&amp;$D$119,'CCG data'!$A:$AD,'CCG data'!B$3,FALSE))),"",VLOOKUP($E357&amp;$D$118&amp;$D$119,'CCG data'!$A:$AD,'CCG data'!B$3,FALSE))</f>
        <v>0.30769230769230771</v>
      </c>
      <c r="Q357" s="267"/>
      <c r="R357" s="267">
        <f>IF(OR(ISERROR(VLOOKUP($E357&amp;$D$118&amp;$D$119,'CCG data'!$A:$AD,'CCG data'!C$3,FALSE)),ISBLANK(VLOOKUP($E357&amp;$D$118&amp;$D$119,'CCG data'!$A:$AD,'CCG data'!C$3,FALSE))),"",VLOOKUP($E357&amp;$D$118&amp;$D$119,'CCG data'!$A:$AD,'CCG data'!C$3,FALSE))</f>
        <v>0.58241758241758246</v>
      </c>
      <c r="S357" s="267"/>
      <c r="T357" s="267">
        <f>IF(OR(ISERROR(VLOOKUP($E357&amp;$D$118&amp;$D$119,'CCG data'!$A:$AD,'CCG data'!D$3,FALSE)),ISBLANK(VLOOKUP($E357&amp;$D$118&amp;$D$119,'CCG data'!$A:$AD,'CCG data'!D$3,FALSE))),"",VLOOKUP($E357&amp;$D$118&amp;$D$119,'CCG data'!$A:$AD,'CCG data'!D$3,FALSE))</f>
        <v>7.783882783882784E-2</v>
      </c>
      <c r="U357" s="267"/>
      <c r="V357" s="267">
        <f>IF(OR(ISERROR(VLOOKUP($E357&amp;$D$118&amp;$D$119,'CCG data'!$A:$AD,'CCG data'!E$3,FALSE)),ISBLANK(VLOOKUP($E357&amp;$D$118&amp;$D$119,'CCG data'!$A:$AD,'CCG data'!E$3,FALSE))),"",VLOOKUP($E357&amp;$D$118&amp;$D$119,'CCG data'!$A:$AD,'CCG data'!E$3,FALSE))</f>
        <v>3.2051282051282048E-2</v>
      </c>
      <c r="W357" s="405"/>
      <c r="Y357" s="165">
        <f>IFERROR(VLOOKUP($E357&amp;$D$119, Outliers!$A$4:$P$214,2,FALSE),"0")</f>
        <v>0</v>
      </c>
      <c r="Z357" s="165">
        <f>IFERROR(VLOOKUP($E357&amp;$D$119, Outliers!$A$4:$P$214,3,FALSE),"0")</f>
        <v>1</v>
      </c>
      <c r="AA357" s="165">
        <f>IFERROR(VLOOKUP($E357&amp;$D$119, Outliers!$A$4:$P$214,4,FALSE),"0")</f>
        <v>1</v>
      </c>
      <c r="AB357" s="165">
        <f>IFERROR(VLOOKUP($E357&amp;$D$119, Outliers!$A$4:$P$214,5,FALSE),"0")</f>
        <v>1</v>
      </c>
      <c r="AD357" s="78"/>
      <c r="AE357" s="78"/>
      <c r="AF357" s="78"/>
      <c r="AG357" s="78"/>
    </row>
    <row r="358" spans="4:33" x14ac:dyDescent="0.25">
      <c r="D358" s="319"/>
      <c r="E358" s="103" t="s">
        <v>27</v>
      </c>
      <c r="F358" s="95">
        <f>IF(P357="","",VLOOKUP($E357&amp;$D$118&amp;$D$119,'CCG data'!$A:$AD,'CCG data'!W$3,FALSE))</f>
        <v>41.996245889057242</v>
      </c>
      <c r="G358" s="96">
        <f>IF(P357="","",VLOOKUP($E357&amp;$D$118&amp;$D$119,'CCG data'!$A:$AD,'CCG data'!X$3,FALSE))</f>
        <v>52.05258303194794</v>
      </c>
      <c r="H358" s="96">
        <f>IF(R357="","",VLOOKUP($E357&amp;$D$118&amp;$D$119,'CCG data'!$A:$AD,'CCG data'!Y$3,FALSE))</f>
        <v>78.544937510713339</v>
      </c>
      <c r="I358" s="96">
        <f>IF(R357="","",VLOOKUP($E357&amp;$D$118&amp;$D$119,'CCG data'!$A:$AD,'CCG data'!Z$3,FALSE))</f>
        <v>91.782635601644643</v>
      </c>
      <c r="J358" s="96">
        <f>IF(T357="","",VLOOKUP($E357&amp;$D$118&amp;$D$119,'CCG data'!$A:$AD,'CCG data'!AA$3,FALSE))</f>
        <v>9.1008339472799946</v>
      </c>
      <c r="K358" s="96">
        <f>IF(T357="","",VLOOKUP($E357&amp;$D$118&amp;$D$119,'CCG data'!$A:$AD,'CCG data'!AB$3,FALSE))</f>
        <v>14.015091210006506</v>
      </c>
      <c r="L358" s="96">
        <f>IF(V357="","",VLOOKUP($E357&amp;$D$118&amp;$D$119,'CCG data'!$A:$AD,'CCG data'!AC$3,FALSE))</f>
        <v>3.0257177780323108</v>
      </c>
      <c r="M358" s="96">
        <f>IF(V357="","",VLOOKUP($E357&amp;$D$118&amp;$D$119,'CCG data'!$A:$AD,'CCG data'!AD$3,FALSE))</f>
        <v>6.0238407533464304</v>
      </c>
      <c r="N358" s="368"/>
      <c r="P358" s="152">
        <f>IF(P357="","",VLOOKUP($E357&amp;$D$118&amp;$D$119,'CCG data'!$A:$AD,'CCG data'!I$3,FALSE))</f>
        <v>0.28100000000000003</v>
      </c>
      <c r="Q358" s="15">
        <f>IF(P357="","",VLOOKUP($E357&amp;$D$118&amp;$D$119,'CCG data'!$A:$AD,'CCG data'!J$3,FALSE))</f>
        <v>0.33600000000000002</v>
      </c>
      <c r="R358" s="15">
        <f>IF(R357="","",VLOOKUP($E357&amp;$D$118&amp;$D$119,'CCG data'!$A:$AD,'CCG data'!K$3,FALSE))</f>
        <v>0.55300000000000005</v>
      </c>
      <c r="S358" s="15">
        <f>IF(R357="","",VLOOKUP($E357&amp;$D$118&amp;$D$119,'CCG data'!$A:$AD,'CCG data'!L$3,FALSE))</f>
        <v>0.61099999999999999</v>
      </c>
      <c r="T358" s="15">
        <f>IF(T357="","",VLOOKUP($E357&amp;$D$118&amp;$D$119,'CCG data'!$A:$AD,'CCG data'!M$3,FALSE))</f>
        <v>6.3E-2</v>
      </c>
      <c r="U358" s="15">
        <f>IF(T357="","",VLOOKUP($E357&amp;$D$118&amp;$D$119,'CCG data'!$A:$AD,'CCG data'!N$3,FALSE))</f>
        <v>9.5000000000000001E-2</v>
      </c>
      <c r="V358" s="15">
        <f>IF(V357="","",VLOOKUP($E357&amp;$D$118&amp;$D$119,'CCG data'!$A:$AD,'CCG data'!O$3,FALSE))</f>
        <v>2.3E-2</v>
      </c>
      <c r="W358" s="136">
        <f>IF(V357="","",VLOOKUP($E357&amp;$D$118&amp;$D$119,'CCG data'!$A:$AD,'CCG data'!P$3,FALSE))</f>
        <v>4.3999999999999997E-2</v>
      </c>
      <c r="Y358" s="165" t="str">
        <f>IFERROR(VLOOKUP($E358&amp;$D$119, Outliers!$A$4:$P$214,2,FALSE),"0")</f>
        <v>0</v>
      </c>
      <c r="Z358" s="165" t="str">
        <f>IFERROR(VLOOKUP($E358&amp;$D$119, Outliers!$A$4:$P$214,3,FALSE),"0")</f>
        <v>0</v>
      </c>
      <c r="AA358" s="165" t="str">
        <f>IFERROR(VLOOKUP($E358&amp;$D$119, Outliers!$A$4:$P$214,4,FALSE),"0")</f>
        <v>0</v>
      </c>
      <c r="AB358" s="165" t="str">
        <f>IFERROR(VLOOKUP($E358&amp;$D$119, Outliers!$A$4:$P$214,5,FALSE),"0")</f>
        <v>0</v>
      </c>
      <c r="AD358" s="78"/>
      <c r="AE358" s="78"/>
      <c r="AF358" s="78"/>
      <c r="AG358" s="78"/>
    </row>
    <row r="359" spans="4:33" ht="15.75" x14ac:dyDescent="0.25">
      <c r="D359" s="319"/>
      <c r="E359" s="104" t="s">
        <v>230</v>
      </c>
      <c r="F359" s="394">
        <f>IF(OR(ISERROR(VLOOKUP($E359&amp;$D$118&amp;$D$119,'CCG data'!$A:$AD,'CCG data'!R$3,FALSE)),ISBLANK(VLOOKUP($E359&amp;$D$118&amp;$D$119,'CCG data'!$A:$AD,'CCG data'!R$3,FALSE))),"",VLOOKUP($E359&amp;$D$118&amp;$D$119,'CCG data'!$A:$AD,'CCG data'!R$3,FALSE))</f>
        <v>46.525543667862536</v>
      </c>
      <c r="G359" s="395"/>
      <c r="H359" s="395">
        <f>IF(OR(ISERROR(VLOOKUP($E359&amp;$D$118&amp;$D$119,'CCG data'!$A:$AD,'CCG data'!S$3,FALSE)),ISBLANK(VLOOKUP($E359&amp;$D$118&amp;$D$119,'CCG data'!$A:$AD,'CCG data'!S$3,FALSE))),"",VLOOKUP($E359&amp;$D$118&amp;$D$119,'CCG data'!$A:$AD,'CCG data'!S$3,FALSE))</f>
        <v>95.936102015808032</v>
      </c>
      <c r="I359" s="395"/>
      <c r="J359" s="395">
        <f>IF(OR(ISERROR(VLOOKUP($E359&amp;$D$118&amp;$D$119,'CCG data'!$A:$AD,'CCG data'!T$3,FALSE)),ISBLANK(VLOOKUP($E359&amp;$D$118&amp;$D$119,'CCG data'!$A:$AD,'CCG data'!T$3,FALSE))),"",VLOOKUP($E359&amp;$D$118&amp;$D$119,'CCG data'!$A:$AD,'CCG data'!T$3,FALSE))</f>
        <v>7.6132426315383448</v>
      </c>
      <c r="K359" s="395"/>
      <c r="L359" s="395">
        <f>IF(OR(ISERROR(VLOOKUP($E359&amp;$D$118&amp;$D$119,'CCG data'!$A:$AD,'CCG data'!U$3,FALSE)),ISBLANK(VLOOKUP($E359&amp;$D$118&amp;$D$119,'CCG data'!$A:$AD,'CCG data'!U$3,FALSE))),"",VLOOKUP($E359&amp;$D$118&amp;$D$119,'CCG data'!$A:$AD,'CCG data'!U$3,FALSE))</f>
        <v>5.5389816768845916</v>
      </c>
      <c r="M359" s="396"/>
      <c r="N359" s="367">
        <f>IF(OR(ISERROR(VLOOKUP($E359&amp;$D$118&amp;$D$119,'CCG data'!$A:$AD,'CCG data'!G$3,FALSE)),ISBLANK(VLOOKUP($E359&amp;$D$118&amp;$D$119,'CCG data'!$A:$AD,'CCG data'!G$3,FALSE))),"",VLOOKUP($E359&amp;$D$118&amp;$D$119,'CCG data'!$A:$AD,'CCG data'!G$3,FALSE))</f>
        <v>1198</v>
      </c>
      <c r="P359" s="404">
        <f>IF(OR(ISERROR(VLOOKUP($E359&amp;$D$118&amp;$D$119,'CCG data'!$A:$AD,'CCG data'!B$3,FALSE)),ISBLANK(VLOOKUP($E359&amp;$D$118&amp;$D$119,'CCG data'!$A:$AD,'CCG data'!B$3,FALSE))),"",VLOOKUP($E359&amp;$D$118&amp;$D$119,'CCG data'!$A:$AD,'CCG data'!B$3,FALSE))</f>
        <v>0.29632721202003337</v>
      </c>
      <c r="Q359" s="267"/>
      <c r="R359" s="267">
        <f>IF(OR(ISERROR(VLOOKUP($E359&amp;$D$118&amp;$D$119,'CCG data'!$A:$AD,'CCG data'!C$3,FALSE)),ISBLANK(VLOOKUP($E359&amp;$D$118&amp;$D$119,'CCG data'!$A:$AD,'CCG data'!C$3,FALSE))),"",VLOOKUP($E359&amp;$D$118&amp;$D$119,'CCG data'!$A:$AD,'CCG data'!C$3,FALSE))</f>
        <v>0.61602671118530883</v>
      </c>
      <c r="S359" s="267"/>
      <c r="T359" s="267">
        <f>IF(OR(ISERROR(VLOOKUP($E359&amp;$D$118&amp;$D$119,'CCG data'!$A:$AD,'CCG data'!D$3,FALSE)),ISBLANK(VLOOKUP($E359&amp;$D$118&amp;$D$119,'CCG data'!$A:$AD,'CCG data'!D$3,FALSE))),"",VLOOKUP($E359&amp;$D$118&amp;$D$119,'CCG data'!$A:$AD,'CCG data'!D$3,FALSE))</f>
        <v>5.1752921535893157E-2</v>
      </c>
      <c r="U359" s="267"/>
      <c r="V359" s="267">
        <f>IF(OR(ISERROR(VLOOKUP($E359&amp;$D$118&amp;$D$119,'CCG data'!$A:$AD,'CCG data'!E$3,FALSE)),ISBLANK(VLOOKUP($E359&amp;$D$118&amp;$D$119,'CCG data'!$A:$AD,'CCG data'!E$3,FALSE))),"",VLOOKUP($E359&amp;$D$118&amp;$D$119,'CCG data'!$A:$AD,'CCG data'!E$3,FALSE))</f>
        <v>3.589315525876461E-2</v>
      </c>
      <c r="W359" s="405"/>
      <c r="Y359" s="165">
        <f>IFERROR(VLOOKUP($E359&amp;$D$119, Outliers!$A$4:$P$214,2,FALSE),"0")</f>
        <v>0</v>
      </c>
      <c r="Z359" s="165">
        <f>IFERROR(VLOOKUP($E359&amp;$D$119, Outliers!$A$4:$P$214,3,FALSE),"0")</f>
        <v>0</v>
      </c>
      <c r="AA359" s="165">
        <f>IFERROR(VLOOKUP($E359&amp;$D$119, Outliers!$A$4:$P$214,4,FALSE),"0")</f>
        <v>0</v>
      </c>
      <c r="AB359" s="165">
        <f>IFERROR(VLOOKUP($E359&amp;$D$119, Outliers!$A$4:$P$214,5,FALSE),"0")</f>
        <v>1</v>
      </c>
      <c r="AD359" s="78"/>
      <c r="AE359" s="78"/>
      <c r="AF359" s="78"/>
      <c r="AG359" s="78"/>
    </row>
    <row r="360" spans="4:33" x14ac:dyDescent="0.25">
      <c r="D360" s="319"/>
      <c r="E360" s="103" t="s">
        <v>27</v>
      </c>
      <c r="F360" s="95">
        <f>IF(P359="","",VLOOKUP($E359&amp;$D$118&amp;$D$119,'CCG data'!$A:$AD,'CCG data'!W$3,FALSE))</f>
        <v>41.685677512651147</v>
      </c>
      <c r="G360" s="96">
        <f>IF(P359="","",VLOOKUP($E359&amp;$D$118&amp;$D$119,'CCG data'!$A:$AD,'CCG data'!X$3,FALSE))</f>
        <v>51.365409823073925</v>
      </c>
      <c r="H360" s="96">
        <f>IF(R359="","",VLOOKUP($E359&amp;$D$118&amp;$D$119,'CCG data'!$A:$AD,'CCG data'!Y$3,FALSE))</f>
        <v>89.014446850306513</v>
      </c>
      <c r="I360" s="96">
        <f>IF(R359="","",VLOOKUP($E359&amp;$D$118&amp;$D$119,'CCG data'!$A:$AD,'CCG data'!Z$3,FALSE))</f>
        <v>102.85775718130955</v>
      </c>
      <c r="J360" s="96">
        <f>IF(T359="","",VLOOKUP($E359&amp;$D$118&amp;$D$119,'CCG data'!$A:$AD,'CCG data'!AA$3,FALSE))</f>
        <v>5.7181523806046215</v>
      </c>
      <c r="K360" s="96">
        <f>IF(T359="","",VLOOKUP($E359&amp;$D$118&amp;$D$119,'CCG data'!$A:$AD,'CCG data'!AB$3,FALSE))</f>
        <v>9.5083328824720681</v>
      </c>
      <c r="L360" s="96">
        <f>IF(V359="","",VLOOKUP($E359&amp;$D$118&amp;$D$119,'CCG data'!$A:$AD,'CCG data'!AC$3,FALSE))</f>
        <v>3.8833955747107405</v>
      </c>
      <c r="M360" s="96">
        <f>IF(V359="","",VLOOKUP($E359&amp;$D$118&amp;$D$119,'CCG data'!$A:$AD,'CCG data'!AD$3,FALSE))</f>
        <v>7.1945677790584428</v>
      </c>
      <c r="N360" s="368"/>
      <c r="P360" s="152">
        <f>IF(P359="","",VLOOKUP($E359&amp;$D$118&amp;$D$119,'CCG data'!$A:$AD,'CCG data'!I$3,FALSE))</f>
        <v>0.27100000000000002</v>
      </c>
      <c r="Q360" s="15">
        <f>IF(P359="","",VLOOKUP($E359&amp;$D$118&amp;$D$119,'CCG data'!$A:$AD,'CCG data'!J$3,FALSE))</f>
        <v>0.32300000000000001</v>
      </c>
      <c r="R360" s="15">
        <f>IF(R359="","",VLOOKUP($E359&amp;$D$118&amp;$D$119,'CCG data'!$A:$AD,'CCG data'!K$3,FALSE))</f>
        <v>0.58799999999999997</v>
      </c>
      <c r="S360" s="15">
        <f>IF(R359="","",VLOOKUP($E359&amp;$D$118&amp;$D$119,'CCG data'!$A:$AD,'CCG data'!L$3,FALSE))</f>
        <v>0.64300000000000002</v>
      </c>
      <c r="T360" s="15">
        <f>IF(T359="","",VLOOKUP($E359&amp;$D$118&amp;$D$119,'CCG data'!$A:$AD,'CCG data'!M$3,FALSE))</f>
        <v>4.1000000000000002E-2</v>
      </c>
      <c r="U360" s="15">
        <f>IF(T359="","",VLOOKUP($E359&amp;$D$118&amp;$D$119,'CCG data'!$A:$AD,'CCG data'!N$3,FALSE))</f>
        <v>6.6000000000000003E-2</v>
      </c>
      <c r="V360" s="15">
        <f>IF(V359="","",VLOOKUP($E359&amp;$D$118&amp;$D$119,'CCG data'!$A:$AD,'CCG data'!O$3,FALSE))</f>
        <v>2.7E-2</v>
      </c>
      <c r="W360" s="136">
        <f>IF(V359="","",VLOOKUP($E359&amp;$D$118&amp;$D$119,'CCG data'!$A:$AD,'CCG data'!P$3,FALSE))</f>
        <v>4.8000000000000001E-2</v>
      </c>
      <c r="Y360" s="165" t="str">
        <f>IFERROR(VLOOKUP($E360&amp;$D$119, Outliers!$A$4:$P$214,2,FALSE),"0")</f>
        <v>0</v>
      </c>
      <c r="Z360" s="165" t="str">
        <f>IFERROR(VLOOKUP($E360&amp;$D$119, Outliers!$A$4:$P$214,3,FALSE),"0")</f>
        <v>0</v>
      </c>
      <c r="AA360" s="165" t="str">
        <f>IFERROR(VLOOKUP($E360&amp;$D$119, Outliers!$A$4:$P$214,4,FALSE),"0")</f>
        <v>0</v>
      </c>
      <c r="AB360" s="165" t="str">
        <f>IFERROR(VLOOKUP($E360&amp;$D$119, Outliers!$A$4:$P$214,5,FALSE),"0")</f>
        <v>0</v>
      </c>
      <c r="AD360" s="78"/>
      <c r="AE360" s="78"/>
      <c r="AF360" s="78"/>
      <c r="AG360" s="78"/>
    </row>
    <row r="361" spans="4:33" ht="15.75" x14ac:dyDescent="0.25">
      <c r="D361" s="319"/>
      <c r="E361" s="104" t="s">
        <v>231</v>
      </c>
      <c r="F361" s="394">
        <f>IF(OR(ISERROR(VLOOKUP($E361&amp;$D$118&amp;$D$119,'CCG data'!$A:$AD,'CCG data'!R$3,FALSE)),ISBLANK(VLOOKUP($E361&amp;$D$118&amp;$D$119,'CCG data'!$A:$AD,'CCG data'!R$3,FALSE))),"",VLOOKUP($E361&amp;$D$118&amp;$D$119,'CCG data'!$A:$AD,'CCG data'!R$3,FALSE))</f>
        <v>52.951793971423271</v>
      </c>
      <c r="G361" s="395"/>
      <c r="H361" s="395">
        <f>IF(OR(ISERROR(VLOOKUP($E361&amp;$D$118&amp;$D$119,'CCG data'!$A:$AD,'CCG data'!S$3,FALSE)),ISBLANK(VLOOKUP($E361&amp;$D$118&amp;$D$119,'CCG data'!$A:$AD,'CCG data'!S$3,FALSE))),"",VLOOKUP($E361&amp;$D$118&amp;$D$119,'CCG data'!$A:$AD,'CCG data'!S$3,FALSE))</f>
        <v>105.67062135522816</v>
      </c>
      <c r="I361" s="395"/>
      <c r="J361" s="395">
        <f>IF(OR(ISERROR(VLOOKUP($E361&amp;$D$118&amp;$D$119,'CCG data'!$A:$AD,'CCG data'!T$3,FALSE)),ISBLANK(VLOOKUP($E361&amp;$D$118&amp;$D$119,'CCG data'!$A:$AD,'CCG data'!T$3,FALSE))),"",VLOOKUP($E361&amp;$D$118&amp;$D$119,'CCG data'!$A:$AD,'CCG data'!T$3,FALSE))</f>
        <v>5.5803921135900882</v>
      </c>
      <c r="K361" s="395"/>
      <c r="L361" s="395">
        <f>IF(OR(ISERROR(VLOOKUP($E361&amp;$D$118&amp;$D$119,'CCG data'!$A:$AD,'CCG data'!U$3,FALSE)),ISBLANK(VLOOKUP($E361&amp;$D$118&amp;$D$119,'CCG data'!$A:$AD,'CCG data'!U$3,FALSE))),"",VLOOKUP($E361&amp;$D$118&amp;$D$119,'CCG data'!$A:$AD,'CCG data'!U$3,FALSE))</f>
        <v>7.2289070369233794</v>
      </c>
      <c r="M361" s="396"/>
      <c r="N361" s="367">
        <f>IF(OR(ISERROR(VLOOKUP($E361&amp;$D$118&amp;$D$119,'CCG data'!$A:$AD,'CCG data'!G$3,FALSE)),ISBLANK(VLOOKUP($E361&amp;$D$118&amp;$D$119,'CCG data'!$A:$AD,'CCG data'!G$3,FALSE))),"",VLOOKUP($E361&amp;$D$118&amp;$D$119,'CCG data'!$A:$AD,'CCG data'!G$3,FALSE))</f>
        <v>1633</v>
      </c>
      <c r="P361" s="404">
        <f>IF(OR(ISERROR(VLOOKUP($E361&amp;$D$118&amp;$D$119,'CCG data'!$A:$AD,'CCG data'!B$3,FALSE)),ISBLANK(VLOOKUP($E361&amp;$D$118&amp;$D$119,'CCG data'!$A:$AD,'CCG data'!B$3,FALSE))),"",VLOOKUP($E361&amp;$D$118&amp;$D$119,'CCG data'!$A:$AD,'CCG data'!B$3,FALSE))</f>
        <v>0.30557256582976117</v>
      </c>
      <c r="Q361" s="267"/>
      <c r="R361" s="267">
        <f>IF(OR(ISERROR(VLOOKUP($E361&amp;$D$118&amp;$D$119,'CCG data'!$A:$AD,'CCG data'!C$3,FALSE)),ISBLANK(VLOOKUP($E361&amp;$D$118&amp;$D$119,'CCG data'!$A:$AD,'CCG data'!C$3,FALSE))),"",VLOOKUP($E361&amp;$D$118&amp;$D$119,'CCG data'!$A:$AD,'CCG data'!C$3,FALSE))</f>
        <v>0.61053276178811999</v>
      </c>
      <c r="S361" s="267"/>
      <c r="T361" s="267">
        <f>IF(OR(ISERROR(VLOOKUP($E361&amp;$D$118&amp;$D$119,'CCG data'!$A:$AD,'CCG data'!D$3,FALSE)),ISBLANK(VLOOKUP($E361&amp;$D$118&amp;$D$119,'CCG data'!$A:$AD,'CCG data'!D$3,FALSE))),"",VLOOKUP($E361&amp;$D$118&amp;$D$119,'CCG data'!$A:$AD,'CCG data'!D$3,FALSE))</f>
        <v>3.9804041641151255E-2</v>
      </c>
      <c r="U361" s="267"/>
      <c r="V361" s="267">
        <f>IF(OR(ISERROR(VLOOKUP($E361&amp;$D$118&amp;$D$119,'CCG data'!$A:$AD,'CCG data'!E$3,FALSE)),ISBLANK(VLOOKUP($E361&amp;$D$118&amp;$D$119,'CCG data'!$A:$AD,'CCG data'!E$3,FALSE))),"",VLOOKUP($E361&amp;$D$118&amp;$D$119,'CCG data'!$A:$AD,'CCG data'!E$3,FALSE))</f>
        <v>4.4090630740967543E-2</v>
      </c>
      <c r="W361" s="405"/>
      <c r="Y361" s="165">
        <f>IFERROR(VLOOKUP($E361&amp;$D$119, Outliers!$A$4:$P$214,2,FALSE),"0")</f>
        <v>0</v>
      </c>
      <c r="Z361" s="165">
        <f>IFERROR(VLOOKUP($E361&amp;$D$119, Outliers!$A$4:$P$214,3,FALSE),"0")</f>
        <v>0</v>
      </c>
      <c r="AA361" s="165">
        <f>IFERROR(VLOOKUP($E361&amp;$D$119, Outliers!$A$4:$P$214,4,FALSE),"0")</f>
        <v>0</v>
      </c>
      <c r="AB361" s="165">
        <f>IFERROR(VLOOKUP($E361&amp;$D$119, Outliers!$A$4:$P$214,5,FALSE),"0")</f>
        <v>1</v>
      </c>
      <c r="AD361" s="78"/>
      <c r="AE361" s="78"/>
      <c r="AF361" s="78"/>
      <c r="AG361" s="78"/>
    </row>
    <row r="362" spans="4:33" x14ac:dyDescent="0.25">
      <c r="D362" s="319"/>
      <c r="E362" s="103" t="s">
        <v>27</v>
      </c>
      <c r="F362" s="95">
        <f>IF(P361="","",VLOOKUP($E361&amp;$D$118&amp;$D$119,'CCG data'!$A:$AD,'CCG data'!W$3,FALSE))</f>
        <v>48.305716182923824</v>
      </c>
      <c r="G362" s="96">
        <f>IF(P361="","",VLOOKUP($E361&amp;$D$118&amp;$D$119,'CCG data'!$A:$AD,'CCG data'!X$3,FALSE))</f>
        <v>57.597871759922718</v>
      </c>
      <c r="H362" s="96">
        <f>IF(R361="","",VLOOKUP($E361&amp;$D$118&amp;$D$119,'CCG data'!$A:$AD,'CCG data'!Y$3,FALSE))</f>
        <v>99.111241928841082</v>
      </c>
      <c r="I362" s="96">
        <f>IF(R361="","",VLOOKUP($E361&amp;$D$118&amp;$D$119,'CCG data'!$A:$AD,'CCG data'!Z$3,FALSE))</f>
        <v>112.23000078161525</v>
      </c>
      <c r="J362" s="96">
        <f>IF(T361="","",VLOOKUP($E361&amp;$D$118&amp;$D$119,'CCG data'!$A:$AD,'CCG data'!AA$3,FALSE))</f>
        <v>4.2237537023528855</v>
      </c>
      <c r="K362" s="96">
        <f>IF(T361="","",VLOOKUP($E361&amp;$D$118&amp;$D$119,'CCG data'!$A:$AD,'CCG data'!AB$3,FALSE))</f>
        <v>6.937030524827291</v>
      </c>
      <c r="L362" s="96">
        <f>IF(V361="","",VLOOKUP($E361&amp;$D$118&amp;$D$119,'CCG data'!$A:$AD,'CCG data'!AC$3,FALSE))</f>
        <v>5.5591147027073262</v>
      </c>
      <c r="M362" s="96">
        <f>IF(V361="","",VLOOKUP($E361&amp;$D$118&amp;$D$119,'CCG data'!$A:$AD,'CCG data'!AD$3,FALSE))</f>
        <v>8.8986993711394327</v>
      </c>
      <c r="N362" s="368"/>
      <c r="P362" s="152">
        <f>IF(P361="","",VLOOKUP($E361&amp;$D$118&amp;$D$119,'CCG data'!$A:$AD,'CCG data'!I$3,FALSE))</f>
        <v>0.28399999999999997</v>
      </c>
      <c r="Q362" s="15">
        <f>IF(P361="","",VLOOKUP($E361&amp;$D$118&amp;$D$119,'CCG data'!$A:$AD,'CCG data'!J$3,FALSE))</f>
        <v>0.32800000000000001</v>
      </c>
      <c r="R362" s="15">
        <f>IF(R361="","",VLOOKUP($E361&amp;$D$118&amp;$D$119,'CCG data'!$A:$AD,'CCG data'!K$3,FALSE))</f>
        <v>0.58699999999999997</v>
      </c>
      <c r="S362" s="15">
        <f>IF(R361="","",VLOOKUP($E361&amp;$D$118&amp;$D$119,'CCG data'!$A:$AD,'CCG data'!L$3,FALSE))</f>
        <v>0.63400000000000001</v>
      </c>
      <c r="T362" s="15">
        <f>IF(T361="","",VLOOKUP($E361&amp;$D$118&amp;$D$119,'CCG data'!$A:$AD,'CCG data'!M$3,FALSE))</f>
        <v>3.1E-2</v>
      </c>
      <c r="U362" s="15">
        <f>IF(T361="","",VLOOKUP($E361&amp;$D$118&amp;$D$119,'CCG data'!$A:$AD,'CCG data'!N$3,FALSE))</f>
        <v>0.05</v>
      </c>
      <c r="V362" s="15">
        <f>IF(V361="","",VLOOKUP($E361&amp;$D$118&amp;$D$119,'CCG data'!$A:$AD,'CCG data'!O$3,FALSE))</f>
        <v>3.5000000000000003E-2</v>
      </c>
      <c r="W362" s="136">
        <f>IF(V361="","",VLOOKUP($E361&amp;$D$118&amp;$D$119,'CCG data'!$A:$AD,'CCG data'!P$3,FALSE))</f>
        <v>5.5E-2</v>
      </c>
      <c r="Y362" s="165" t="str">
        <f>IFERROR(VLOOKUP($E362&amp;$D$119, Outliers!$A$4:$P$214,2,FALSE),"0")</f>
        <v>0</v>
      </c>
      <c r="Z362" s="165" t="str">
        <f>IFERROR(VLOOKUP($E362&amp;$D$119, Outliers!$A$4:$P$214,3,FALSE),"0")</f>
        <v>0</v>
      </c>
      <c r="AA362" s="165" t="str">
        <f>IFERROR(VLOOKUP($E362&amp;$D$119, Outliers!$A$4:$P$214,4,FALSE),"0")</f>
        <v>0</v>
      </c>
      <c r="AB362" s="165" t="str">
        <f>IFERROR(VLOOKUP($E362&amp;$D$119, Outliers!$A$4:$P$214,5,FALSE),"0")</f>
        <v>0</v>
      </c>
      <c r="AD362" s="78"/>
      <c r="AE362" s="78"/>
      <c r="AF362" s="78"/>
      <c r="AG362" s="78"/>
    </row>
    <row r="363" spans="4:33" ht="15.75" x14ac:dyDescent="0.25">
      <c r="D363" s="319"/>
      <c r="E363" s="104" t="s">
        <v>232</v>
      </c>
      <c r="F363" s="394">
        <f>IF(OR(ISERROR(VLOOKUP($E363&amp;$D$118&amp;$D$119,'CCG data'!$A:$AD,'CCG data'!R$3,FALSE)),ISBLANK(VLOOKUP($E363&amp;$D$118&amp;$D$119,'CCG data'!$A:$AD,'CCG data'!R$3,FALSE))),"",VLOOKUP($E363&amp;$D$118&amp;$D$119,'CCG data'!$A:$AD,'CCG data'!R$3,FALSE))</f>
        <v>54.557150044575032</v>
      </c>
      <c r="G363" s="395"/>
      <c r="H363" s="395">
        <f>IF(OR(ISERROR(VLOOKUP($E363&amp;$D$118&amp;$D$119,'CCG data'!$A:$AD,'CCG data'!S$3,FALSE)),ISBLANK(VLOOKUP($E363&amp;$D$118&amp;$D$119,'CCG data'!$A:$AD,'CCG data'!S$3,FALSE))),"",VLOOKUP($E363&amp;$D$118&amp;$D$119,'CCG data'!$A:$AD,'CCG data'!S$3,FALSE))</f>
        <v>101.6469906153896</v>
      </c>
      <c r="I363" s="395"/>
      <c r="J363" s="395">
        <f>IF(OR(ISERROR(VLOOKUP($E363&amp;$D$118&amp;$D$119,'CCG data'!$A:$AD,'CCG data'!T$3,FALSE)),ISBLANK(VLOOKUP($E363&amp;$D$118&amp;$D$119,'CCG data'!$A:$AD,'CCG data'!T$3,FALSE))),"",VLOOKUP($E363&amp;$D$118&amp;$D$119,'CCG data'!$A:$AD,'CCG data'!T$3,FALSE))</f>
        <v>5.4465153894937783</v>
      </c>
      <c r="K363" s="395"/>
      <c r="L363" s="395">
        <f>IF(OR(ISERROR(VLOOKUP($E363&amp;$D$118&amp;$D$119,'CCG data'!$A:$AD,'CCG data'!U$3,FALSE)),ISBLANK(VLOOKUP($E363&amp;$D$118&amp;$D$119,'CCG data'!$A:$AD,'CCG data'!U$3,FALSE))),"",VLOOKUP($E363&amp;$D$118&amp;$D$119,'CCG data'!$A:$AD,'CCG data'!U$3,FALSE))</f>
        <v>12.349259430514808</v>
      </c>
      <c r="M363" s="396"/>
      <c r="N363" s="367">
        <f>IF(OR(ISERROR(VLOOKUP($E363&amp;$D$118&amp;$D$119,'CCG data'!$A:$AD,'CCG data'!G$3,FALSE)),ISBLANK(VLOOKUP($E363&amp;$D$118&amp;$D$119,'CCG data'!$A:$AD,'CCG data'!G$3,FALSE))),"",VLOOKUP($E363&amp;$D$118&amp;$D$119,'CCG data'!$A:$AD,'CCG data'!G$3,FALSE))</f>
        <v>1789</v>
      </c>
      <c r="P363" s="404">
        <f>IF(OR(ISERROR(VLOOKUP($E363&amp;$D$118&amp;$D$119,'CCG data'!$A:$AD,'CCG data'!B$3,FALSE)),ISBLANK(VLOOKUP($E363&amp;$D$118&amp;$D$119,'CCG data'!$A:$AD,'CCG data'!B$3,FALSE))),"",VLOOKUP($E363&amp;$D$118&amp;$D$119,'CCG data'!$A:$AD,'CCG data'!B$3,FALSE))</f>
        <v>0.30072666294019007</v>
      </c>
      <c r="Q363" s="267"/>
      <c r="R363" s="267">
        <f>IF(OR(ISERROR(VLOOKUP($E363&amp;$D$118&amp;$D$119,'CCG data'!$A:$AD,'CCG data'!C$3,FALSE)),ISBLANK(VLOOKUP($E363&amp;$D$118&amp;$D$119,'CCG data'!$A:$AD,'CCG data'!C$3,FALSE))),"",VLOOKUP($E363&amp;$D$118&amp;$D$119,'CCG data'!$A:$AD,'CCG data'!C$3,FALSE))</f>
        <v>0.58971492453884855</v>
      </c>
      <c r="S363" s="267"/>
      <c r="T363" s="267">
        <f>IF(OR(ISERROR(VLOOKUP($E363&amp;$D$118&amp;$D$119,'CCG data'!$A:$AD,'CCG data'!D$3,FALSE)),ISBLANK(VLOOKUP($E363&amp;$D$118&amp;$D$119,'CCG data'!$A:$AD,'CCG data'!D$3,FALSE))),"",VLOOKUP($E363&amp;$D$118&amp;$D$119,'CCG data'!$A:$AD,'CCG data'!D$3,FALSE))</f>
        <v>3.8010061486864172E-2</v>
      </c>
      <c r="U363" s="267"/>
      <c r="V363" s="267">
        <f>IF(OR(ISERROR(VLOOKUP($E363&amp;$D$118&amp;$D$119,'CCG data'!$A:$AD,'CCG data'!E$3,FALSE)),ISBLANK(VLOOKUP($E363&amp;$D$118&amp;$D$119,'CCG data'!$A:$AD,'CCG data'!E$3,FALSE))),"",VLOOKUP($E363&amp;$D$118&amp;$D$119,'CCG data'!$A:$AD,'CCG data'!E$3,FALSE))</f>
        <v>7.1548351034097263E-2</v>
      </c>
      <c r="W363" s="405"/>
      <c r="Y363" s="165">
        <f>IFERROR(VLOOKUP($E363&amp;$D$119, Outliers!$A$4:$P$214,2,FALSE),"0")</f>
        <v>0</v>
      </c>
      <c r="Z363" s="165">
        <f>IFERROR(VLOOKUP($E363&amp;$D$119, Outliers!$A$4:$P$214,3,FALSE),"0")</f>
        <v>0</v>
      </c>
      <c r="AA363" s="165">
        <f>IFERROR(VLOOKUP($E363&amp;$D$119, Outliers!$A$4:$P$214,4,FALSE),"0")</f>
        <v>0</v>
      </c>
      <c r="AB363" s="165">
        <f>IFERROR(VLOOKUP($E363&amp;$D$119, Outliers!$A$4:$P$214,5,FALSE),"0")</f>
        <v>0</v>
      </c>
      <c r="AD363" s="78"/>
      <c r="AE363" s="78"/>
      <c r="AF363" s="78"/>
      <c r="AG363" s="78"/>
    </row>
    <row r="364" spans="4:33" x14ac:dyDescent="0.25">
      <c r="D364" s="319"/>
      <c r="E364" s="103" t="s">
        <v>27</v>
      </c>
      <c r="F364" s="95">
        <f>IF(P363="","",VLOOKUP($E363&amp;$D$118&amp;$D$119,'CCG data'!$A:$AD,'CCG data'!W$3,FALSE))</f>
        <v>49.946983560313988</v>
      </c>
      <c r="G364" s="96">
        <f>IF(P363="","",VLOOKUP($E363&amp;$D$118&amp;$D$119,'CCG data'!$A:$AD,'CCG data'!X$3,FALSE))</f>
        <v>59.167316528836075</v>
      </c>
      <c r="H364" s="96">
        <f>IF(R363="","",VLOOKUP($E363&amp;$D$118&amp;$D$119,'CCG data'!$A:$AD,'CCG data'!Y$3,FALSE))</f>
        <v>95.513264683295517</v>
      </c>
      <c r="I364" s="96">
        <f>IF(R363="","",VLOOKUP($E363&amp;$D$118&amp;$D$119,'CCG data'!$A:$AD,'CCG data'!Z$3,FALSE))</f>
        <v>107.78071654748368</v>
      </c>
      <c r="J364" s="96">
        <f>IF(T363="","",VLOOKUP($E363&amp;$D$118&amp;$D$119,'CCG data'!$A:$AD,'CCG data'!AA$3,FALSE))</f>
        <v>4.1519608555181158</v>
      </c>
      <c r="K364" s="96">
        <f>IF(T363="","",VLOOKUP($E363&amp;$D$118&amp;$D$119,'CCG data'!$A:$AD,'CCG data'!AB$3,FALSE))</f>
        <v>6.7410699234694409</v>
      </c>
      <c r="L364" s="96">
        <f>IF(V363="","",VLOOKUP($E363&amp;$D$118&amp;$D$119,'CCG data'!$A:$AD,'CCG data'!AC$3,FALSE))</f>
        <v>10.209859384457317</v>
      </c>
      <c r="M364" s="96">
        <f>IF(V363="","",VLOOKUP($E363&amp;$D$118&amp;$D$119,'CCG data'!$A:$AD,'CCG data'!AD$3,FALSE))</f>
        <v>14.488659476572298</v>
      </c>
      <c r="N364" s="368"/>
      <c r="P364" s="152">
        <f>IF(P363="","",VLOOKUP($E363&amp;$D$118&amp;$D$119,'CCG data'!$A:$AD,'CCG data'!I$3,FALSE))</f>
        <v>0.28000000000000003</v>
      </c>
      <c r="Q364" s="15">
        <f>IF(P363="","",VLOOKUP($E363&amp;$D$118&amp;$D$119,'CCG data'!$A:$AD,'CCG data'!J$3,FALSE))</f>
        <v>0.32200000000000001</v>
      </c>
      <c r="R364" s="15">
        <f>IF(R363="","",VLOOKUP($E363&amp;$D$118&amp;$D$119,'CCG data'!$A:$AD,'CCG data'!K$3,FALSE))</f>
        <v>0.56699999999999995</v>
      </c>
      <c r="S364" s="15">
        <f>IF(R363="","",VLOOKUP($E363&amp;$D$118&amp;$D$119,'CCG data'!$A:$AD,'CCG data'!L$3,FALSE))</f>
        <v>0.61199999999999999</v>
      </c>
      <c r="T364" s="15">
        <f>IF(T363="","",VLOOKUP($E363&amp;$D$118&amp;$D$119,'CCG data'!$A:$AD,'CCG data'!M$3,FALSE))</f>
        <v>0.03</v>
      </c>
      <c r="U364" s="15">
        <f>IF(T363="","",VLOOKUP($E363&amp;$D$118&amp;$D$119,'CCG data'!$A:$AD,'CCG data'!N$3,FALSE))</f>
        <v>4.8000000000000001E-2</v>
      </c>
      <c r="V364" s="15">
        <f>IF(V363="","",VLOOKUP($E363&amp;$D$118&amp;$D$119,'CCG data'!$A:$AD,'CCG data'!O$3,FALSE))</f>
        <v>6.0999999999999999E-2</v>
      </c>
      <c r="W364" s="136">
        <f>IF(V363="","",VLOOKUP($E363&amp;$D$118&amp;$D$119,'CCG data'!$A:$AD,'CCG data'!P$3,FALSE))</f>
        <v>8.4000000000000005E-2</v>
      </c>
      <c r="Y364" s="165" t="str">
        <f>IFERROR(VLOOKUP($E364&amp;$D$119, Outliers!$A$4:$P$214,2,FALSE),"0")</f>
        <v>0</v>
      </c>
      <c r="Z364" s="165" t="str">
        <f>IFERROR(VLOOKUP($E364&amp;$D$119, Outliers!$A$4:$P$214,3,FALSE),"0")</f>
        <v>0</v>
      </c>
      <c r="AA364" s="165" t="str">
        <f>IFERROR(VLOOKUP($E364&amp;$D$119, Outliers!$A$4:$P$214,4,FALSE),"0")</f>
        <v>0</v>
      </c>
      <c r="AB364" s="165" t="str">
        <f>IFERROR(VLOOKUP($E364&amp;$D$119, Outliers!$A$4:$P$214,5,FALSE),"0")</f>
        <v>0</v>
      </c>
      <c r="AD364" s="78"/>
      <c r="AE364" s="78"/>
      <c r="AF364" s="78"/>
      <c r="AG364" s="78"/>
    </row>
    <row r="365" spans="4:33" ht="15.75" x14ac:dyDescent="0.25">
      <c r="D365" s="319"/>
      <c r="E365" s="104" t="s">
        <v>233</v>
      </c>
      <c r="F365" s="394">
        <f>IF(OR(ISERROR(VLOOKUP($E365&amp;$D$118&amp;$D$119,'CCG data'!$A:$AD,'CCG data'!R$3,FALSE)),ISBLANK(VLOOKUP($E365&amp;$D$118&amp;$D$119,'CCG data'!$A:$AD,'CCG data'!R$3,FALSE))),"",VLOOKUP($E365&amp;$D$118&amp;$D$119,'CCG data'!$A:$AD,'CCG data'!R$3,FALSE))</f>
        <v>53.397905444432077</v>
      </c>
      <c r="G365" s="395"/>
      <c r="H365" s="395">
        <f>IF(OR(ISERROR(VLOOKUP($E365&amp;$D$118&amp;$D$119,'CCG data'!$A:$AD,'CCG data'!S$3,FALSE)),ISBLANK(VLOOKUP($E365&amp;$D$118&amp;$D$119,'CCG data'!$A:$AD,'CCG data'!S$3,FALSE))),"",VLOOKUP($E365&amp;$D$118&amp;$D$119,'CCG data'!$A:$AD,'CCG data'!S$3,FALSE))</f>
        <v>88.895166831246755</v>
      </c>
      <c r="I365" s="395"/>
      <c r="J365" s="395">
        <f>IF(OR(ISERROR(VLOOKUP($E365&amp;$D$118&amp;$D$119,'CCG data'!$A:$AD,'CCG data'!T$3,FALSE)),ISBLANK(VLOOKUP($E365&amp;$D$118&amp;$D$119,'CCG data'!$A:$AD,'CCG data'!T$3,FALSE))),"",VLOOKUP($E365&amp;$D$118&amp;$D$119,'CCG data'!$A:$AD,'CCG data'!T$3,FALSE))</f>
        <v>6.5352296364457487</v>
      </c>
      <c r="K365" s="395"/>
      <c r="L365" s="395">
        <f>IF(OR(ISERROR(VLOOKUP($E365&amp;$D$118&amp;$D$119,'CCG data'!$A:$AD,'CCG data'!U$3,FALSE)),ISBLANK(VLOOKUP($E365&amp;$D$118&amp;$D$119,'CCG data'!$A:$AD,'CCG data'!U$3,FALSE))),"",VLOOKUP($E365&amp;$D$118&amp;$D$119,'CCG data'!$A:$AD,'CCG data'!U$3,FALSE))</f>
        <v>6.0704686302033455</v>
      </c>
      <c r="M365" s="396"/>
      <c r="N365" s="367">
        <f>IF(OR(ISERROR(VLOOKUP($E365&amp;$D$118&amp;$D$119,'CCG data'!$A:$AD,'CCG data'!G$3,FALSE)),ISBLANK(VLOOKUP($E365&amp;$D$118&amp;$D$119,'CCG data'!$A:$AD,'CCG data'!G$3,FALSE))),"",VLOOKUP($E365&amp;$D$118&amp;$D$119,'CCG data'!$A:$AD,'CCG data'!G$3,FALSE))</f>
        <v>1594</v>
      </c>
      <c r="P365" s="404">
        <f>IF(OR(ISERROR(VLOOKUP($E365&amp;$D$118&amp;$D$119,'CCG data'!$A:$AD,'CCG data'!B$3,FALSE)),ISBLANK(VLOOKUP($E365&amp;$D$118&amp;$D$119,'CCG data'!$A:$AD,'CCG data'!B$3,FALSE))),"",VLOOKUP($E365&amp;$D$118&amp;$D$119,'CCG data'!$A:$AD,'CCG data'!B$3,FALSE))</f>
        <v>0.33814303638644916</v>
      </c>
      <c r="Q365" s="267"/>
      <c r="R365" s="267">
        <f>IF(OR(ISERROR(VLOOKUP($E365&amp;$D$118&amp;$D$119,'CCG data'!$A:$AD,'CCG data'!C$3,FALSE)),ISBLANK(VLOOKUP($E365&amp;$D$118&amp;$D$119,'CCG data'!$A:$AD,'CCG data'!C$3,FALSE))),"",VLOOKUP($E365&amp;$D$118&amp;$D$119,'CCG data'!$A:$AD,'CCG data'!C$3,FALSE))</f>
        <v>0.57653701380175659</v>
      </c>
      <c r="S365" s="267"/>
      <c r="T365" s="267">
        <f>IF(OR(ISERROR(VLOOKUP($E365&amp;$D$118&amp;$D$119,'CCG data'!$A:$AD,'CCG data'!D$3,FALSE)),ISBLANK(VLOOKUP($E365&amp;$D$118&amp;$D$119,'CCG data'!$A:$AD,'CCG data'!D$3,FALSE))),"",VLOOKUP($E365&amp;$D$118&amp;$D$119,'CCG data'!$A:$AD,'CCG data'!D$3,FALSE))</f>
        <v>4.51693851944793E-2</v>
      </c>
      <c r="U365" s="267"/>
      <c r="V365" s="267">
        <f>IF(OR(ISERROR(VLOOKUP($E365&amp;$D$118&amp;$D$119,'CCG data'!$A:$AD,'CCG data'!E$3,FALSE)),ISBLANK(VLOOKUP($E365&amp;$D$118&amp;$D$119,'CCG data'!$A:$AD,'CCG data'!E$3,FALSE))),"",VLOOKUP($E365&amp;$D$118&amp;$D$119,'CCG data'!$A:$AD,'CCG data'!E$3,FALSE))</f>
        <v>4.0150564617314928E-2</v>
      </c>
      <c r="W365" s="405"/>
      <c r="Y365" s="165">
        <f>IFERROR(VLOOKUP($E365&amp;$D$119, Outliers!$A$4:$P$214,2,FALSE),"0")</f>
        <v>0</v>
      </c>
      <c r="Z365" s="165">
        <f>IFERROR(VLOOKUP($E365&amp;$D$119, Outliers!$A$4:$P$214,3,FALSE),"0")</f>
        <v>0</v>
      </c>
      <c r="AA365" s="165">
        <f>IFERROR(VLOOKUP($E365&amp;$D$119, Outliers!$A$4:$P$214,4,FALSE),"0")</f>
        <v>0</v>
      </c>
      <c r="AB365" s="165">
        <f>IFERROR(VLOOKUP($E365&amp;$D$119, Outliers!$A$4:$P$214,5,FALSE),"0")</f>
        <v>1</v>
      </c>
      <c r="AD365" s="78"/>
      <c r="AE365" s="78"/>
      <c r="AF365" s="78"/>
      <c r="AG365" s="78"/>
    </row>
    <row r="366" spans="4:33" x14ac:dyDescent="0.25">
      <c r="D366" s="319"/>
      <c r="E366" s="103" t="s">
        <v>27</v>
      </c>
      <c r="F366" s="95">
        <f>IF(P365="","",VLOOKUP($E365&amp;$D$118&amp;$D$119,'CCG data'!$A:$AD,'CCG data'!W$3,FALSE))</f>
        <v>48.88988464933972</v>
      </c>
      <c r="G366" s="96">
        <f>IF(P365="","",VLOOKUP($E365&amp;$D$118&amp;$D$119,'CCG data'!$A:$AD,'CCG data'!X$3,FALSE))</f>
        <v>57.905926239524433</v>
      </c>
      <c r="H366" s="96">
        <f>IF(R365="","",VLOOKUP($E365&amp;$D$118&amp;$D$119,'CCG data'!$A:$AD,'CCG data'!Y$3,FALSE))</f>
        <v>83.147700114355843</v>
      </c>
      <c r="I366" s="96">
        <f>IF(R365="","",VLOOKUP($E365&amp;$D$118&amp;$D$119,'CCG data'!$A:$AD,'CCG data'!Z$3,FALSE))</f>
        <v>94.642633548137667</v>
      </c>
      <c r="J366" s="96">
        <f>IF(T365="","",VLOOKUP($E365&amp;$D$118&amp;$D$119,'CCG data'!$A:$AD,'CCG data'!AA$3,FALSE))</f>
        <v>5.0256686068820011</v>
      </c>
      <c r="K366" s="96">
        <f>IF(T365="","",VLOOKUP($E365&amp;$D$118&amp;$D$119,'CCG data'!$A:$AD,'CCG data'!AB$3,FALSE))</f>
        <v>8.0447906660094972</v>
      </c>
      <c r="L366" s="96">
        <f>IF(V365="","",VLOOKUP($E365&amp;$D$118&amp;$D$119,'CCG data'!$A:$AD,'CCG data'!AC$3,FALSE))</f>
        <v>4.5832038158035253</v>
      </c>
      <c r="M366" s="96">
        <f>IF(V365="","",VLOOKUP($E365&amp;$D$118&amp;$D$119,'CCG data'!$A:$AD,'CCG data'!AD$3,FALSE))</f>
        <v>7.5577334446031657</v>
      </c>
      <c r="N366" s="368"/>
      <c r="P366" s="152">
        <f>IF(P365="","",VLOOKUP($E365&amp;$D$118&amp;$D$119,'CCG data'!$A:$AD,'CCG data'!I$3,FALSE))</f>
        <v>0.315</v>
      </c>
      <c r="Q366" s="15">
        <f>IF(P365="","",VLOOKUP($E365&amp;$D$118&amp;$D$119,'CCG data'!$A:$AD,'CCG data'!J$3,FALSE))</f>
        <v>0.36199999999999999</v>
      </c>
      <c r="R366" s="15">
        <f>IF(R365="","",VLOOKUP($E365&amp;$D$118&amp;$D$119,'CCG data'!$A:$AD,'CCG data'!K$3,FALSE))</f>
        <v>0.55200000000000005</v>
      </c>
      <c r="S366" s="15">
        <f>IF(R365="","",VLOOKUP($E365&amp;$D$118&amp;$D$119,'CCG data'!$A:$AD,'CCG data'!L$3,FALSE))</f>
        <v>0.60099999999999998</v>
      </c>
      <c r="T366" s="15">
        <f>IF(T365="","",VLOOKUP($E365&amp;$D$118&amp;$D$119,'CCG data'!$A:$AD,'CCG data'!M$3,FALSE))</f>
        <v>3.5999999999999997E-2</v>
      </c>
      <c r="U366" s="15">
        <f>IF(T365="","",VLOOKUP($E365&amp;$D$118&amp;$D$119,'CCG data'!$A:$AD,'CCG data'!N$3,FALSE))</f>
        <v>5.7000000000000002E-2</v>
      </c>
      <c r="V366" s="15">
        <f>IF(V365="","",VLOOKUP($E365&amp;$D$118&amp;$D$119,'CCG data'!$A:$AD,'CCG data'!O$3,FALSE))</f>
        <v>3.2000000000000001E-2</v>
      </c>
      <c r="W366" s="136">
        <f>IF(V365="","",VLOOKUP($E365&amp;$D$118&amp;$D$119,'CCG data'!$A:$AD,'CCG data'!P$3,FALSE))</f>
        <v>5.0999999999999997E-2</v>
      </c>
      <c r="Y366" s="165" t="str">
        <f>IFERROR(VLOOKUP($E366&amp;$D$119, Outliers!$A$4:$P$214,2,FALSE),"0")</f>
        <v>0</v>
      </c>
      <c r="Z366" s="165" t="str">
        <f>IFERROR(VLOOKUP($E366&amp;$D$119, Outliers!$A$4:$P$214,3,FALSE),"0")</f>
        <v>0</v>
      </c>
      <c r="AA366" s="165" t="str">
        <f>IFERROR(VLOOKUP($E366&amp;$D$119, Outliers!$A$4:$P$214,4,FALSE),"0")</f>
        <v>0</v>
      </c>
      <c r="AB366" s="165" t="str">
        <f>IFERROR(VLOOKUP($E366&amp;$D$119, Outliers!$A$4:$P$214,5,FALSE),"0")</f>
        <v>0</v>
      </c>
      <c r="AD366" s="78"/>
      <c r="AE366" s="78"/>
      <c r="AF366" s="78"/>
      <c r="AG366" s="78"/>
    </row>
    <row r="367" spans="4:33" ht="15.75" x14ac:dyDescent="0.25">
      <c r="D367" s="319"/>
      <c r="E367" s="104" t="s">
        <v>234</v>
      </c>
      <c r="F367" s="394">
        <f>IF(OR(ISERROR(VLOOKUP($E367&amp;$D$118&amp;$D$119,'CCG data'!$A:$AD,'CCG data'!R$3,FALSE)),ISBLANK(VLOOKUP($E367&amp;$D$118&amp;$D$119,'CCG data'!$A:$AD,'CCG data'!R$3,FALSE))),"",VLOOKUP($E367&amp;$D$118&amp;$D$119,'CCG data'!$A:$AD,'CCG data'!R$3,FALSE))</f>
        <v>51.853704979229057</v>
      </c>
      <c r="G367" s="395"/>
      <c r="H367" s="395">
        <f>IF(OR(ISERROR(VLOOKUP($E367&amp;$D$118&amp;$D$119,'CCG data'!$A:$AD,'CCG data'!S$3,FALSE)),ISBLANK(VLOOKUP($E367&amp;$D$118&amp;$D$119,'CCG data'!$A:$AD,'CCG data'!S$3,FALSE))),"",VLOOKUP($E367&amp;$D$118&amp;$D$119,'CCG data'!$A:$AD,'CCG data'!S$3,FALSE))</f>
        <v>96.203584629150541</v>
      </c>
      <c r="I367" s="395"/>
      <c r="J367" s="395">
        <f>IF(OR(ISERROR(VLOOKUP($E367&amp;$D$118&amp;$D$119,'CCG data'!$A:$AD,'CCG data'!T$3,FALSE)),ISBLANK(VLOOKUP($E367&amp;$D$118&amp;$D$119,'CCG data'!$A:$AD,'CCG data'!T$3,FALSE))),"",VLOOKUP($E367&amp;$D$118&amp;$D$119,'CCG data'!$A:$AD,'CCG data'!T$3,FALSE))</f>
        <v>4.8870237370246885</v>
      </c>
      <c r="K367" s="395"/>
      <c r="L367" s="395">
        <f>IF(OR(ISERROR(VLOOKUP($E367&amp;$D$118&amp;$D$119,'CCG data'!$A:$AD,'CCG data'!U$3,FALSE)),ISBLANK(VLOOKUP($E367&amp;$D$118&amp;$D$119,'CCG data'!$A:$AD,'CCG data'!U$3,FALSE))),"",VLOOKUP($E367&amp;$D$118&amp;$D$119,'CCG data'!$A:$AD,'CCG data'!U$3,FALSE))</f>
        <v>5.2712582215127419</v>
      </c>
      <c r="M367" s="396"/>
      <c r="N367" s="367">
        <f>IF(OR(ISERROR(VLOOKUP($E367&amp;$D$118&amp;$D$119,'CCG data'!$A:$AD,'CCG data'!G$3,FALSE)),ISBLANK(VLOOKUP($E367&amp;$D$118&amp;$D$119,'CCG data'!$A:$AD,'CCG data'!G$3,FALSE))),"",VLOOKUP($E367&amp;$D$118&amp;$D$119,'CCG data'!$A:$AD,'CCG data'!G$3,FALSE))</f>
        <v>1501</v>
      </c>
      <c r="P367" s="404">
        <f>IF(OR(ISERROR(VLOOKUP($E367&amp;$D$118&amp;$D$119,'CCG data'!$A:$AD,'CCG data'!B$3,FALSE)),ISBLANK(VLOOKUP($E367&amp;$D$118&amp;$D$119,'CCG data'!$A:$AD,'CCG data'!B$3,FALSE))),"",VLOOKUP($E367&amp;$D$118&amp;$D$119,'CCG data'!$A:$AD,'CCG data'!B$3,FALSE))</f>
        <v>0.31245836109260494</v>
      </c>
      <c r="Q367" s="267"/>
      <c r="R367" s="267">
        <f>IF(OR(ISERROR(VLOOKUP($E367&amp;$D$118&amp;$D$119,'CCG data'!$A:$AD,'CCG data'!C$3,FALSE)),ISBLANK(VLOOKUP($E367&amp;$D$118&amp;$D$119,'CCG data'!$A:$AD,'CCG data'!C$3,FALSE))),"",VLOOKUP($E367&amp;$D$118&amp;$D$119,'CCG data'!$A:$AD,'CCG data'!C$3,FALSE))</f>
        <v>0.620253164556962</v>
      </c>
      <c r="S367" s="267"/>
      <c r="T367" s="267">
        <f>IF(OR(ISERROR(VLOOKUP($E367&amp;$D$118&amp;$D$119,'CCG data'!$A:$AD,'CCG data'!D$3,FALSE)),ISBLANK(VLOOKUP($E367&amp;$D$118&amp;$D$119,'CCG data'!$A:$AD,'CCG data'!D$3,FALSE))),"",VLOOKUP($E367&amp;$D$118&amp;$D$119,'CCG data'!$A:$AD,'CCG data'!D$3,FALSE))</f>
        <v>3.3311125916055964E-2</v>
      </c>
      <c r="U367" s="267"/>
      <c r="V367" s="267">
        <f>IF(OR(ISERROR(VLOOKUP($E367&amp;$D$118&amp;$D$119,'CCG data'!$A:$AD,'CCG data'!E$3,FALSE)),ISBLANK(VLOOKUP($E367&amp;$D$118&amp;$D$119,'CCG data'!$A:$AD,'CCG data'!E$3,FALSE))),"",VLOOKUP($E367&amp;$D$118&amp;$D$119,'CCG data'!$A:$AD,'CCG data'!E$3,FALSE))</f>
        <v>3.397734843437708E-2</v>
      </c>
      <c r="W367" s="405"/>
      <c r="Y367" s="165">
        <f>IFERROR(VLOOKUP($E367&amp;$D$119, Outliers!$A$4:$P$214,2,FALSE),"0")</f>
        <v>0</v>
      </c>
      <c r="Z367" s="165">
        <f>IFERROR(VLOOKUP($E367&amp;$D$119, Outliers!$A$4:$P$214,3,FALSE),"0")</f>
        <v>0</v>
      </c>
      <c r="AA367" s="165">
        <f>IFERROR(VLOOKUP($E367&amp;$D$119, Outliers!$A$4:$P$214,4,FALSE),"0")</f>
        <v>0</v>
      </c>
      <c r="AB367" s="165">
        <f>IFERROR(VLOOKUP($E367&amp;$D$119, Outliers!$A$4:$P$214,5,FALSE),"0")</f>
        <v>1</v>
      </c>
      <c r="AD367" s="78"/>
      <c r="AE367" s="78"/>
      <c r="AF367" s="78"/>
      <c r="AG367" s="78"/>
    </row>
    <row r="368" spans="4:33" x14ac:dyDescent="0.25">
      <c r="D368" s="319"/>
      <c r="E368" s="103" t="s">
        <v>27</v>
      </c>
      <c r="F368" s="95">
        <f>IF(P367="","",VLOOKUP($E367&amp;$D$118&amp;$D$119,'CCG data'!$A:$AD,'CCG data'!W$3,FALSE))</f>
        <v>47.16071699304711</v>
      </c>
      <c r="G368" s="96">
        <f>IF(P367="","",VLOOKUP($E367&amp;$D$118&amp;$D$119,'CCG data'!$A:$AD,'CCG data'!X$3,FALSE))</f>
        <v>56.546692965411005</v>
      </c>
      <c r="H368" s="96">
        <f>IF(R367="","",VLOOKUP($E367&amp;$D$118&amp;$D$119,'CCG data'!$A:$AD,'CCG data'!Y$3,FALSE))</f>
        <v>90.023812157921469</v>
      </c>
      <c r="I368" s="96">
        <f>IF(R367="","",VLOOKUP($E367&amp;$D$118&amp;$D$119,'CCG data'!$A:$AD,'CCG data'!Z$3,FALSE))</f>
        <v>102.38335710037961</v>
      </c>
      <c r="J368" s="96">
        <f>IF(T367="","",VLOOKUP($E367&amp;$D$118&amp;$D$119,'CCG data'!$A:$AD,'CCG data'!AA$3,FALSE))</f>
        <v>3.5324098683109346</v>
      </c>
      <c r="K368" s="96">
        <f>IF(T367="","",VLOOKUP($E367&amp;$D$118&amp;$D$119,'CCG data'!$A:$AD,'CCG data'!AB$3,FALSE))</f>
        <v>6.2416376057384424</v>
      </c>
      <c r="L368" s="96">
        <f>IF(V367="","",VLOOKUP($E367&amp;$D$118&amp;$D$119,'CCG data'!$A:$AD,'CCG data'!AC$3,FALSE))</f>
        <v>3.8245355920635147</v>
      </c>
      <c r="M368" s="96">
        <f>IF(V367="","",VLOOKUP($E367&amp;$D$118&amp;$D$119,'CCG data'!$A:$AD,'CCG data'!AD$3,FALSE))</f>
        <v>6.7179808509619692</v>
      </c>
      <c r="N368" s="368"/>
      <c r="P368" s="152">
        <f>IF(P367="","",VLOOKUP($E367&amp;$D$118&amp;$D$119,'CCG data'!$A:$AD,'CCG data'!I$3,FALSE))</f>
        <v>0.28999999999999998</v>
      </c>
      <c r="Q368" s="15">
        <f>IF(P367="","",VLOOKUP($E367&amp;$D$118&amp;$D$119,'CCG data'!$A:$AD,'CCG data'!J$3,FALSE))</f>
        <v>0.33600000000000002</v>
      </c>
      <c r="R368" s="15">
        <f>IF(R367="","",VLOOKUP($E367&amp;$D$118&amp;$D$119,'CCG data'!$A:$AD,'CCG data'!K$3,FALSE))</f>
        <v>0.59499999999999997</v>
      </c>
      <c r="S368" s="15">
        <f>IF(R367="","",VLOOKUP($E367&amp;$D$118&amp;$D$119,'CCG data'!$A:$AD,'CCG data'!L$3,FALSE))</f>
        <v>0.64400000000000002</v>
      </c>
      <c r="T368" s="15">
        <f>IF(T367="","",VLOOKUP($E367&amp;$D$118&amp;$D$119,'CCG data'!$A:$AD,'CCG data'!M$3,FALSE))</f>
        <v>2.5000000000000001E-2</v>
      </c>
      <c r="U368" s="15">
        <f>IF(T367="","",VLOOKUP($E367&amp;$D$118&amp;$D$119,'CCG data'!$A:$AD,'CCG data'!N$3,FALSE))</f>
        <v>4.3999999999999997E-2</v>
      </c>
      <c r="V368" s="15">
        <f>IF(V367="","",VLOOKUP($E367&amp;$D$118&amp;$D$119,'CCG data'!$A:$AD,'CCG data'!O$3,FALSE))</f>
        <v>2.5999999999999999E-2</v>
      </c>
      <c r="W368" s="136">
        <f>IF(V367="","",VLOOKUP($E367&amp;$D$118&amp;$D$119,'CCG data'!$A:$AD,'CCG data'!P$3,FALSE))</f>
        <v>4.3999999999999997E-2</v>
      </c>
      <c r="Y368" s="165" t="str">
        <f>IFERROR(VLOOKUP($E368&amp;$D$119, Outliers!$A$4:$P$214,2,FALSE),"0")</f>
        <v>0</v>
      </c>
      <c r="Z368" s="165" t="str">
        <f>IFERROR(VLOOKUP($E368&amp;$D$119, Outliers!$A$4:$P$214,3,FALSE),"0")</f>
        <v>0</v>
      </c>
      <c r="AA368" s="165" t="str">
        <f>IFERROR(VLOOKUP($E368&amp;$D$119, Outliers!$A$4:$P$214,4,FALSE),"0")</f>
        <v>0</v>
      </c>
      <c r="AB368" s="165" t="str">
        <f>IFERROR(VLOOKUP($E368&amp;$D$119, Outliers!$A$4:$P$214,5,FALSE),"0")</f>
        <v>0</v>
      </c>
      <c r="AD368" s="78"/>
      <c r="AE368" s="78"/>
      <c r="AF368" s="78"/>
      <c r="AG368" s="78"/>
    </row>
    <row r="369" spans="4:33" ht="15.75" x14ac:dyDescent="0.25">
      <c r="D369" s="319"/>
      <c r="E369" s="104" t="s">
        <v>235</v>
      </c>
      <c r="F369" s="394">
        <f>IF(OR(ISERROR(VLOOKUP($E369&amp;$D$118&amp;$D$119,'CCG data'!$A:$AD,'CCG data'!R$3,FALSE)),ISBLANK(VLOOKUP($E369&amp;$D$118&amp;$D$119,'CCG data'!$A:$AD,'CCG data'!R$3,FALSE))),"",VLOOKUP($E369&amp;$D$118&amp;$D$119,'CCG data'!$A:$AD,'CCG data'!R$3,FALSE))</f>
        <v>52.856448017215648</v>
      </c>
      <c r="G369" s="395"/>
      <c r="H369" s="395">
        <f>IF(OR(ISERROR(VLOOKUP($E369&amp;$D$118&amp;$D$119,'CCG data'!$A:$AD,'CCG data'!S$3,FALSE)),ISBLANK(VLOOKUP($E369&amp;$D$118&amp;$D$119,'CCG data'!$A:$AD,'CCG data'!S$3,FALSE))),"",VLOOKUP($E369&amp;$D$118&amp;$D$119,'CCG data'!$A:$AD,'CCG data'!S$3,FALSE))</f>
        <v>90.068921187630608</v>
      </c>
      <c r="I369" s="395"/>
      <c r="J369" s="395">
        <f>IF(OR(ISERROR(VLOOKUP($E369&amp;$D$118&amp;$D$119,'CCG data'!$A:$AD,'CCG data'!T$3,FALSE)),ISBLANK(VLOOKUP($E369&amp;$D$118&amp;$D$119,'CCG data'!$A:$AD,'CCG data'!T$3,FALSE))),"",VLOOKUP($E369&amp;$D$118&amp;$D$119,'CCG data'!$A:$AD,'CCG data'!T$3,FALSE))</f>
        <v>6.6624427989187449</v>
      </c>
      <c r="K369" s="395"/>
      <c r="L369" s="395">
        <f>IF(OR(ISERROR(VLOOKUP($E369&amp;$D$118&amp;$D$119,'CCG data'!$A:$AD,'CCG data'!U$3,FALSE)),ISBLANK(VLOOKUP($E369&amp;$D$118&amp;$D$119,'CCG data'!$A:$AD,'CCG data'!U$3,FALSE))),"",VLOOKUP($E369&amp;$D$118&amp;$D$119,'CCG data'!$A:$AD,'CCG data'!U$3,FALSE))</f>
        <v>20.526104106426949</v>
      </c>
      <c r="M369" s="396"/>
      <c r="N369" s="367">
        <f>IF(OR(ISERROR(VLOOKUP($E369&amp;$D$118&amp;$D$119,'CCG data'!$A:$AD,'CCG data'!G$3,FALSE)),ISBLANK(VLOOKUP($E369&amp;$D$118&amp;$D$119,'CCG data'!$A:$AD,'CCG data'!G$3,FALSE))),"",VLOOKUP($E369&amp;$D$118&amp;$D$119,'CCG data'!$A:$AD,'CCG data'!G$3,FALSE))</f>
        <v>2474</v>
      </c>
      <c r="P369" s="404">
        <f>IF(OR(ISERROR(VLOOKUP($E369&amp;$D$118&amp;$D$119,'CCG data'!$A:$AD,'CCG data'!B$3,FALSE)),ISBLANK(VLOOKUP($E369&amp;$D$118&amp;$D$119,'CCG data'!$A:$AD,'CCG data'!B$3,FALSE))),"",VLOOKUP($E369&amp;$D$118&amp;$D$119,'CCG data'!$A:$AD,'CCG data'!B$3,FALSE))</f>
        <v>0.28779304769603881</v>
      </c>
      <c r="Q369" s="267"/>
      <c r="R369" s="267">
        <f>IF(OR(ISERROR(VLOOKUP($E369&amp;$D$118&amp;$D$119,'CCG data'!$A:$AD,'CCG data'!C$3,FALSE)),ISBLANK(VLOOKUP($E369&amp;$D$118&amp;$D$119,'CCG data'!$A:$AD,'CCG data'!C$3,FALSE))),"",VLOOKUP($E369&amp;$D$118&amp;$D$119,'CCG data'!$A:$AD,'CCG data'!C$3,FALSE))</f>
        <v>0.5460792239288601</v>
      </c>
      <c r="S369" s="267"/>
      <c r="T369" s="267">
        <f>IF(OR(ISERROR(VLOOKUP($E369&amp;$D$118&amp;$D$119,'CCG data'!$A:$AD,'CCG data'!D$3,FALSE)),ISBLANK(VLOOKUP($E369&amp;$D$118&amp;$D$119,'CCG data'!$A:$AD,'CCG data'!D$3,FALSE))),"",VLOOKUP($E369&amp;$D$118&amp;$D$119,'CCG data'!$A:$AD,'CCG data'!D$3,FALSE))</f>
        <v>4.3249797898140666E-2</v>
      </c>
      <c r="U369" s="267"/>
      <c r="V369" s="267">
        <f>IF(OR(ISERROR(VLOOKUP($E369&amp;$D$118&amp;$D$119,'CCG data'!$A:$AD,'CCG data'!E$3,FALSE)),ISBLANK(VLOOKUP($E369&amp;$D$118&amp;$D$119,'CCG data'!$A:$AD,'CCG data'!E$3,FALSE))),"",VLOOKUP($E369&amp;$D$118&amp;$D$119,'CCG data'!$A:$AD,'CCG data'!E$3,FALSE))</f>
        <v>0.12287793047696038</v>
      </c>
      <c r="W369" s="405"/>
      <c r="Y369" s="165">
        <f>IFERROR(VLOOKUP($E369&amp;$D$119, Outliers!$A$4:$P$214,2,FALSE),"0")</f>
        <v>0</v>
      </c>
      <c r="Z369" s="165">
        <f>IFERROR(VLOOKUP($E369&amp;$D$119, Outliers!$A$4:$P$214,3,FALSE),"0")</f>
        <v>0</v>
      </c>
      <c r="AA369" s="165">
        <f>IFERROR(VLOOKUP($E369&amp;$D$119, Outliers!$A$4:$P$214,4,FALSE),"0")</f>
        <v>0</v>
      </c>
      <c r="AB369" s="165">
        <f>IFERROR(VLOOKUP($E369&amp;$D$119, Outliers!$A$4:$P$214,5,FALSE),"0")</f>
        <v>1</v>
      </c>
      <c r="AD369" s="78"/>
      <c r="AE369" s="78"/>
      <c r="AF369" s="78"/>
      <c r="AG369" s="78"/>
    </row>
    <row r="370" spans="4:33" x14ac:dyDescent="0.25">
      <c r="D370" s="319"/>
      <c r="E370" s="103" t="s">
        <v>27</v>
      </c>
      <c r="F370" s="95">
        <f>IF(P369="","",VLOOKUP($E369&amp;$D$118&amp;$D$119,'CCG data'!$A:$AD,'CCG data'!W$3,FALSE))</f>
        <v>48.973924907062418</v>
      </c>
      <c r="G370" s="96">
        <f>IF(P369="","",VLOOKUP($E369&amp;$D$118&amp;$D$119,'CCG data'!$A:$AD,'CCG data'!X$3,FALSE))</f>
        <v>56.738971127368877</v>
      </c>
      <c r="H370" s="96">
        <f>IF(R369="","",VLOOKUP($E369&amp;$D$118&amp;$D$119,'CCG data'!$A:$AD,'CCG data'!Y$3,FALSE))</f>
        <v>85.266023251183384</v>
      </c>
      <c r="I370" s="96">
        <f>IF(R369="","",VLOOKUP($E369&amp;$D$118&amp;$D$119,'CCG data'!$A:$AD,'CCG data'!Z$3,FALSE))</f>
        <v>94.871819124077831</v>
      </c>
      <c r="J370" s="96">
        <f>IF(T369="","",VLOOKUP($E369&amp;$D$118&amp;$D$119,'CCG data'!$A:$AD,'CCG data'!AA$3,FALSE))</f>
        <v>5.4000407931794676</v>
      </c>
      <c r="K370" s="96">
        <f>IF(T369="","",VLOOKUP($E369&amp;$D$118&amp;$D$119,'CCG data'!$A:$AD,'CCG data'!AB$3,FALSE))</f>
        <v>7.9248448046580222</v>
      </c>
      <c r="L370" s="96">
        <f>IF(V369="","",VLOOKUP($E369&amp;$D$118&amp;$D$119,'CCG data'!$A:$AD,'CCG data'!AC$3,FALSE))</f>
        <v>18.218688600257998</v>
      </c>
      <c r="M370" s="96">
        <f>IF(V369="","",VLOOKUP($E369&amp;$D$118&amp;$D$119,'CCG data'!$A:$AD,'CCG data'!AD$3,FALSE))</f>
        <v>22.8335196125959</v>
      </c>
      <c r="N370" s="368"/>
      <c r="P370" s="152">
        <f>IF(P369="","",VLOOKUP($E369&amp;$D$118&amp;$D$119,'CCG data'!$A:$AD,'CCG data'!I$3,FALSE))</f>
        <v>0.27</v>
      </c>
      <c r="Q370" s="15">
        <f>IF(P369="","",VLOOKUP($E369&amp;$D$118&amp;$D$119,'CCG data'!$A:$AD,'CCG data'!J$3,FALSE))</f>
        <v>0.30599999999999999</v>
      </c>
      <c r="R370" s="15">
        <f>IF(R369="","",VLOOKUP($E369&amp;$D$118&amp;$D$119,'CCG data'!$A:$AD,'CCG data'!K$3,FALSE))</f>
        <v>0.52600000000000002</v>
      </c>
      <c r="S370" s="15">
        <f>IF(R369="","",VLOOKUP($E369&amp;$D$118&amp;$D$119,'CCG data'!$A:$AD,'CCG data'!L$3,FALSE))</f>
        <v>0.56599999999999995</v>
      </c>
      <c r="T370" s="15">
        <f>IF(T369="","",VLOOKUP($E369&amp;$D$118&amp;$D$119,'CCG data'!$A:$AD,'CCG data'!M$3,FALSE))</f>
        <v>3.5999999999999997E-2</v>
      </c>
      <c r="U370" s="15">
        <f>IF(T369="","",VLOOKUP($E369&amp;$D$118&amp;$D$119,'CCG data'!$A:$AD,'CCG data'!N$3,FALSE))</f>
        <v>5.1999999999999998E-2</v>
      </c>
      <c r="V370" s="15">
        <f>IF(V369="","",VLOOKUP($E369&amp;$D$118&amp;$D$119,'CCG data'!$A:$AD,'CCG data'!O$3,FALSE))</f>
        <v>0.111</v>
      </c>
      <c r="W370" s="136">
        <f>IF(V369="","",VLOOKUP($E369&amp;$D$118&amp;$D$119,'CCG data'!$A:$AD,'CCG data'!P$3,FALSE))</f>
        <v>0.13600000000000001</v>
      </c>
      <c r="Y370" s="165" t="str">
        <f>IFERROR(VLOOKUP($E370&amp;$D$119, Outliers!$A$4:$P$214,2,FALSE),"0")</f>
        <v>0</v>
      </c>
      <c r="Z370" s="165" t="str">
        <f>IFERROR(VLOOKUP($E370&amp;$D$119, Outliers!$A$4:$P$214,3,FALSE),"0")</f>
        <v>0</v>
      </c>
      <c r="AA370" s="165" t="str">
        <f>IFERROR(VLOOKUP($E370&amp;$D$119, Outliers!$A$4:$P$214,4,FALSE),"0")</f>
        <v>0</v>
      </c>
      <c r="AB370" s="165" t="str">
        <f>IFERROR(VLOOKUP($E370&amp;$D$119, Outliers!$A$4:$P$214,5,FALSE),"0")</f>
        <v>0</v>
      </c>
      <c r="AD370" s="78"/>
      <c r="AE370" s="78"/>
      <c r="AF370" s="78"/>
      <c r="AG370" s="78"/>
    </row>
    <row r="371" spans="4:33" ht="15.75" x14ac:dyDescent="0.25">
      <c r="D371" s="319"/>
      <c r="E371" s="104" t="s">
        <v>498</v>
      </c>
      <c r="F371" s="394">
        <f>IF(OR(ISERROR(VLOOKUP($E371&amp;$D$118&amp;$D$119,'CCG data'!$A:$AD,'CCG data'!R$3,FALSE)),ISBLANK(VLOOKUP($E371&amp;$D$118&amp;$D$119,'CCG data'!$A:$AD,'CCG data'!R$3,FALSE))),"",VLOOKUP($E371&amp;$D$118&amp;$D$119,'CCG data'!$A:$AD,'CCG data'!R$3,FALSE))</f>
        <v>49.251851820160788</v>
      </c>
      <c r="G371" s="395"/>
      <c r="H371" s="395">
        <f>IF(OR(ISERROR(VLOOKUP($E371&amp;$D$118&amp;$D$119,'CCG data'!$A:$AD,'CCG data'!S$3,FALSE)),ISBLANK(VLOOKUP($E371&amp;$D$118&amp;$D$119,'CCG data'!$A:$AD,'CCG data'!S$3,FALSE))),"",VLOOKUP($E371&amp;$D$118&amp;$D$119,'CCG data'!$A:$AD,'CCG data'!S$3,FALSE))</f>
        <v>103.28621289994305</v>
      </c>
      <c r="I371" s="395"/>
      <c r="J371" s="395">
        <f>IF(OR(ISERROR(VLOOKUP($E371&amp;$D$118&amp;$D$119,'CCG data'!$A:$AD,'CCG data'!T$3,FALSE)),ISBLANK(VLOOKUP($E371&amp;$D$118&amp;$D$119,'CCG data'!$A:$AD,'CCG data'!T$3,FALSE))),"",VLOOKUP($E371&amp;$D$118&amp;$D$119,'CCG data'!$A:$AD,'CCG data'!T$3,FALSE))</f>
        <v>6.809905313647354</v>
      </c>
      <c r="K371" s="395"/>
      <c r="L371" s="395">
        <f>IF(OR(ISERROR(VLOOKUP($E371&amp;$D$118&amp;$D$119,'CCG data'!$A:$AD,'CCG data'!U$3,FALSE)),ISBLANK(VLOOKUP($E371&amp;$D$118&amp;$D$119,'CCG data'!$A:$AD,'CCG data'!U$3,FALSE))),"",VLOOKUP($E371&amp;$D$118&amp;$D$119,'CCG data'!$A:$AD,'CCG data'!U$3,FALSE))</f>
        <v>10.660308993378068</v>
      </c>
      <c r="M371" s="396"/>
      <c r="N371" s="367">
        <f>IF(OR(ISERROR(VLOOKUP($E371&amp;$D$118&amp;$D$119,'CCG data'!$A:$AD,'CCG data'!G$3,FALSE)),ISBLANK(VLOOKUP($E371&amp;$D$118&amp;$D$119,'CCG data'!$A:$AD,'CCG data'!G$3,FALSE))),"",VLOOKUP($E371&amp;$D$118&amp;$D$119,'CCG data'!$A:$AD,'CCG data'!G$3,FALSE))</f>
        <v>7254</v>
      </c>
      <c r="P371" s="404">
        <f>IF(OR(ISERROR(VLOOKUP($E371&amp;$D$118&amp;$D$119,'CCG data'!$A:$AD,'CCG data'!B$3,FALSE)),ISBLANK(VLOOKUP($E371&amp;$D$118&amp;$D$119,'CCG data'!$A:$AD,'CCG data'!B$3,FALSE))),"",VLOOKUP($E371&amp;$D$118&amp;$D$119,'CCG data'!$A:$AD,'CCG data'!B$3,FALSE))</f>
        <v>0.27860490763716572</v>
      </c>
      <c r="Q371" s="267"/>
      <c r="R371" s="267">
        <f>IF(OR(ISERROR(VLOOKUP($E371&amp;$D$118&amp;$D$119,'CCG data'!$A:$AD,'CCG data'!C$3,FALSE)),ISBLANK(VLOOKUP($E371&amp;$D$118&amp;$D$119,'CCG data'!$A:$AD,'CCG data'!C$3,FALSE))),"",VLOOKUP($E371&amp;$D$118&amp;$D$119,'CCG data'!$A:$AD,'CCG data'!C$3,FALSE))</f>
        <v>0.61138682106424047</v>
      </c>
      <c r="S371" s="267"/>
      <c r="T371" s="267">
        <f>IF(OR(ISERROR(VLOOKUP($E371&amp;$D$118&amp;$D$119,'CCG data'!$A:$AD,'CCG data'!D$3,FALSE)),ISBLANK(VLOOKUP($E371&amp;$D$118&amp;$D$119,'CCG data'!$A:$AD,'CCG data'!D$3,FALSE))),"",VLOOKUP($E371&amp;$D$118&amp;$D$119,'CCG data'!$A:$AD,'CCG data'!D$3,FALSE))</f>
        <v>4.6594982078853049E-2</v>
      </c>
      <c r="U371" s="267"/>
      <c r="V371" s="267">
        <f>IF(OR(ISERROR(VLOOKUP($E371&amp;$D$118&amp;$D$119,'CCG data'!$A:$AD,'CCG data'!E$3,FALSE)),ISBLANK(VLOOKUP($E371&amp;$D$118&amp;$D$119,'CCG data'!$A:$AD,'CCG data'!E$3,FALSE))),"",VLOOKUP($E371&amp;$D$118&amp;$D$119,'CCG data'!$A:$AD,'CCG data'!E$3,FALSE))</f>
        <v>6.3413289219740834E-2</v>
      </c>
      <c r="W371" s="405"/>
      <c r="Y371" s="165">
        <f>IFERROR(VLOOKUP($E371&amp;$D$119, Outliers!$A$4:$P$214,2,FALSE),"0")</f>
        <v>0</v>
      </c>
      <c r="Z371" s="165">
        <f>IFERROR(VLOOKUP($E371&amp;$D$119, Outliers!$A$4:$P$214,3,FALSE),"0")</f>
        <v>1</v>
      </c>
      <c r="AA371" s="165">
        <f>IFERROR(VLOOKUP($E371&amp;$D$119, Outliers!$A$4:$P$214,4,FALSE),"0")</f>
        <v>0</v>
      </c>
      <c r="AB371" s="165">
        <f>IFERROR(VLOOKUP($E371&amp;$D$119, Outliers!$A$4:$P$214,5,FALSE),"0")</f>
        <v>0</v>
      </c>
      <c r="AD371" s="78"/>
      <c r="AE371" s="78"/>
      <c r="AF371" s="78"/>
      <c r="AG371" s="78"/>
    </row>
    <row r="372" spans="4:33" x14ac:dyDescent="0.25">
      <c r="D372" s="319"/>
      <c r="E372" s="103" t="s">
        <v>27</v>
      </c>
      <c r="F372" s="95">
        <f>IF(P371="","",VLOOKUP($E371&amp;$D$118&amp;$D$119,'CCG data'!$A:$AD,'CCG data'!W$3,FALSE))</f>
        <v>47.104538200072319</v>
      </c>
      <c r="G372" s="96">
        <f>IF(P371="","",VLOOKUP($E371&amp;$D$118&amp;$D$119,'CCG data'!$A:$AD,'CCG data'!X$3,FALSE))</f>
        <v>51.399165440249256</v>
      </c>
      <c r="H372" s="96">
        <f>IF(R371="","",VLOOKUP($E371&amp;$D$118&amp;$D$119,'CCG data'!$A:$AD,'CCG data'!Y$3,FALSE))</f>
        <v>100.24636668640663</v>
      </c>
      <c r="I372" s="96">
        <f>IF(R371="","",VLOOKUP($E371&amp;$D$118&amp;$D$119,'CCG data'!$A:$AD,'CCG data'!Z$3,FALSE))</f>
        <v>106.32605911347947</v>
      </c>
      <c r="J372" s="96">
        <f>IF(T371="","",VLOOKUP($E371&amp;$D$118&amp;$D$119,'CCG data'!$A:$AD,'CCG data'!AA$3,FALSE))</f>
        <v>6.0839016794953569</v>
      </c>
      <c r="K372" s="96">
        <f>IF(T371="","",VLOOKUP($E371&amp;$D$118&amp;$D$119,'CCG data'!$A:$AD,'CCG data'!AB$3,FALSE))</f>
        <v>7.5359089477993511</v>
      </c>
      <c r="L372" s="96">
        <f>IF(V371="","",VLOOKUP($E371&amp;$D$118&amp;$D$119,'CCG data'!$A:$AD,'CCG data'!AC$3,FALSE))</f>
        <v>9.686111632800122</v>
      </c>
      <c r="M372" s="96">
        <f>IF(V371="","",VLOOKUP($E371&amp;$D$118&amp;$D$119,'CCG data'!$A:$AD,'CCG data'!AD$3,FALSE))</f>
        <v>11.634506353956015</v>
      </c>
      <c r="N372" s="368"/>
      <c r="P372" s="152">
        <f>IF(P371="","",VLOOKUP($E371&amp;$D$118&amp;$D$119,'CCG data'!$A:$AD,'CCG data'!I$3,FALSE))</f>
        <v>0.26800000000000002</v>
      </c>
      <c r="Q372" s="15">
        <f>IF(P371="","",VLOOKUP($E371&amp;$D$118&amp;$D$119,'CCG data'!$A:$AD,'CCG data'!J$3,FALSE))</f>
        <v>0.28899999999999998</v>
      </c>
      <c r="R372" s="15">
        <f>IF(R371="","",VLOOKUP($E371&amp;$D$118&amp;$D$119,'CCG data'!$A:$AD,'CCG data'!K$3,FALSE))</f>
        <v>0.6</v>
      </c>
      <c r="S372" s="15">
        <f>IF(R371="","",VLOOKUP($E371&amp;$D$118&amp;$D$119,'CCG data'!$A:$AD,'CCG data'!L$3,FALSE))</f>
        <v>0.623</v>
      </c>
      <c r="T372" s="15">
        <f>IF(T371="","",VLOOKUP($E371&amp;$D$118&amp;$D$119,'CCG data'!$A:$AD,'CCG data'!M$3,FALSE))</f>
        <v>4.2000000000000003E-2</v>
      </c>
      <c r="U372" s="15">
        <f>IF(T371="","",VLOOKUP($E371&amp;$D$118&amp;$D$119,'CCG data'!$A:$AD,'CCG data'!N$3,FALSE))</f>
        <v>5.1999999999999998E-2</v>
      </c>
      <c r="V372" s="15">
        <f>IF(V371="","",VLOOKUP($E371&amp;$D$118&amp;$D$119,'CCG data'!$A:$AD,'CCG data'!O$3,FALSE))</f>
        <v>5.8000000000000003E-2</v>
      </c>
      <c r="W372" s="136">
        <f>IF(V371="","",VLOOKUP($E371&amp;$D$118&amp;$D$119,'CCG data'!$A:$AD,'CCG data'!P$3,FALSE))</f>
        <v>6.9000000000000006E-2</v>
      </c>
      <c r="Y372" s="165" t="str">
        <f>IFERROR(VLOOKUP($E372&amp;$D$119, Outliers!$A$4:$P$214,2,FALSE),"0")</f>
        <v>0</v>
      </c>
      <c r="Z372" s="165" t="str">
        <f>IFERROR(VLOOKUP($E372&amp;$D$119, Outliers!$A$4:$P$214,3,FALSE),"0")</f>
        <v>0</v>
      </c>
      <c r="AA372" s="165" t="str">
        <f>IFERROR(VLOOKUP($E372&amp;$D$119, Outliers!$A$4:$P$214,4,FALSE),"0")</f>
        <v>0</v>
      </c>
      <c r="AB372" s="165" t="str">
        <f>IFERROR(VLOOKUP($E372&amp;$D$119, Outliers!$A$4:$P$214,5,FALSE),"0")</f>
        <v>0</v>
      </c>
      <c r="AD372" s="78"/>
      <c r="AE372" s="78"/>
      <c r="AF372" s="78"/>
      <c r="AG372" s="78"/>
    </row>
    <row r="373" spans="4:33" ht="15.75" x14ac:dyDescent="0.25">
      <c r="D373" s="319"/>
      <c r="E373" s="104" t="s">
        <v>236</v>
      </c>
      <c r="F373" s="394">
        <f>IF(OR(ISERROR(VLOOKUP($E373&amp;$D$118&amp;$D$119,'CCG data'!$A:$AD,'CCG data'!R$3,FALSE)),ISBLANK(VLOOKUP($E373&amp;$D$118&amp;$D$119,'CCG data'!$A:$AD,'CCG data'!R$3,FALSE))),"",VLOOKUP($E373&amp;$D$118&amp;$D$119,'CCG data'!$A:$AD,'CCG data'!R$3,FALSE))</f>
        <v>53.670745202716262</v>
      </c>
      <c r="G373" s="395"/>
      <c r="H373" s="395">
        <f>IF(OR(ISERROR(VLOOKUP($E373&amp;$D$118&amp;$D$119,'CCG data'!$A:$AD,'CCG data'!S$3,FALSE)),ISBLANK(VLOOKUP($E373&amp;$D$118&amp;$D$119,'CCG data'!$A:$AD,'CCG data'!S$3,FALSE))),"",VLOOKUP($E373&amp;$D$118&amp;$D$119,'CCG data'!$A:$AD,'CCG data'!S$3,FALSE))</f>
        <v>95.40613438389569</v>
      </c>
      <c r="I373" s="395"/>
      <c r="J373" s="395">
        <f>IF(OR(ISERROR(VLOOKUP($E373&amp;$D$118&amp;$D$119,'CCG data'!$A:$AD,'CCG data'!T$3,FALSE)),ISBLANK(VLOOKUP($E373&amp;$D$118&amp;$D$119,'CCG data'!$A:$AD,'CCG data'!T$3,FALSE))),"",VLOOKUP($E373&amp;$D$118&amp;$D$119,'CCG data'!$A:$AD,'CCG data'!T$3,FALSE))</f>
        <v>5.0780942936959992</v>
      </c>
      <c r="K373" s="395"/>
      <c r="L373" s="395">
        <f>IF(OR(ISERROR(VLOOKUP($E373&amp;$D$118&amp;$D$119,'CCG data'!$A:$AD,'CCG data'!U$3,FALSE)),ISBLANK(VLOOKUP($E373&amp;$D$118&amp;$D$119,'CCG data'!$A:$AD,'CCG data'!U$3,FALSE))),"",VLOOKUP($E373&amp;$D$118&amp;$D$119,'CCG data'!$A:$AD,'CCG data'!U$3,FALSE))</f>
        <v>8.1772276252062781</v>
      </c>
      <c r="M373" s="396"/>
      <c r="N373" s="367">
        <f>IF(OR(ISERROR(VLOOKUP($E373&amp;$D$118&amp;$D$119,'CCG data'!$A:$AD,'CCG data'!G$3,FALSE)),ISBLANK(VLOOKUP($E373&amp;$D$118&amp;$D$119,'CCG data'!$A:$AD,'CCG data'!G$3,FALSE))),"",VLOOKUP($E373&amp;$D$118&amp;$D$119,'CCG data'!$A:$AD,'CCG data'!G$3,FALSE))</f>
        <v>2608</v>
      </c>
      <c r="P373" s="404">
        <f>IF(OR(ISERROR(VLOOKUP($E373&amp;$D$118&amp;$D$119,'CCG data'!$A:$AD,'CCG data'!B$3,FALSE)),ISBLANK(VLOOKUP($E373&amp;$D$118&amp;$D$119,'CCG data'!$A:$AD,'CCG data'!B$3,FALSE))),"",VLOOKUP($E373&amp;$D$118&amp;$D$119,'CCG data'!$A:$AD,'CCG data'!B$3,FALSE))</f>
        <v>0.33435582822085891</v>
      </c>
      <c r="Q373" s="267"/>
      <c r="R373" s="267">
        <f>IF(OR(ISERROR(VLOOKUP($E373&amp;$D$118&amp;$D$119,'CCG data'!$A:$AD,'CCG data'!C$3,FALSE)),ISBLANK(VLOOKUP($E373&amp;$D$118&amp;$D$119,'CCG data'!$A:$AD,'CCG data'!C$3,FALSE))),"",VLOOKUP($E373&amp;$D$118&amp;$D$119,'CCG data'!$A:$AD,'CCG data'!C$3,FALSE))</f>
        <v>0.58167177914110424</v>
      </c>
      <c r="S373" s="267"/>
      <c r="T373" s="267">
        <f>IF(OR(ISERROR(VLOOKUP($E373&amp;$D$118&amp;$D$119,'CCG data'!$A:$AD,'CCG data'!D$3,FALSE)),ISBLANK(VLOOKUP($E373&amp;$D$118&amp;$D$119,'CCG data'!$A:$AD,'CCG data'!D$3,FALSE))),"",VLOOKUP($E373&amp;$D$118&amp;$D$119,'CCG data'!$A:$AD,'CCG data'!D$3,FALSE))</f>
        <v>3.2975460122699383E-2</v>
      </c>
      <c r="U373" s="267"/>
      <c r="V373" s="267">
        <f>IF(OR(ISERROR(VLOOKUP($E373&amp;$D$118&amp;$D$119,'CCG data'!$A:$AD,'CCG data'!E$3,FALSE)),ISBLANK(VLOOKUP($E373&amp;$D$118&amp;$D$119,'CCG data'!$A:$AD,'CCG data'!E$3,FALSE))),"",VLOOKUP($E373&amp;$D$118&amp;$D$119,'CCG data'!$A:$AD,'CCG data'!E$3,FALSE))</f>
        <v>5.099693251533742E-2</v>
      </c>
      <c r="W373" s="405"/>
      <c r="Y373" s="165">
        <f>IFERROR(VLOOKUP($E373&amp;$D$119, Outliers!$A$4:$P$214,2,FALSE),"0")</f>
        <v>0</v>
      </c>
      <c r="Z373" s="165">
        <f>IFERROR(VLOOKUP($E373&amp;$D$119, Outliers!$A$4:$P$214,3,FALSE),"0")</f>
        <v>0</v>
      </c>
      <c r="AA373" s="165">
        <f>IFERROR(VLOOKUP($E373&amp;$D$119, Outliers!$A$4:$P$214,4,FALSE),"0")</f>
        <v>0</v>
      </c>
      <c r="AB373" s="165">
        <f>IFERROR(VLOOKUP($E373&amp;$D$119, Outliers!$A$4:$P$214,5,FALSE),"0")</f>
        <v>1</v>
      </c>
      <c r="AD373" s="78"/>
      <c r="AE373" s="78"/>
      <c r="AF373" s="78"/>
      <c r="AG373" s="78"/>
    </row>
    <row r="374" spans="4:33" x14ac:dyDescent="0.25">
      <c r="D374" s="319"/>
      <c r="E374" s="103" t="s">
        <v>27</v>
      </c>
      <c r="F374" s="95">
        <f>IF(P373="","",VLOOKUP($E373&amp;$D$118&amp;$D$119,'CCG data'!$A:$AD,'CCG data'!W$3,FALSE))</f>
        <v>50.108404490329121</v>
      </c>
      <c r="G374" s="96">
        <f>IF(P373="","",VLOOKUP($E373&amp;$D$118&amp;$D$119,'CCG data'!$A:$AD,'CCG data'!X$3,FALSE))</f>
        <v>57.233085915103402</v>
      </c>
      <c r="H374" s="96">
        <f>IF(R373="","",VLOOKUP($E373&amp;$D$118&amp;$D$119,'CCG data'!$A:$AD,'CCG data'!Y$3,FALSE))</f>
        <v>90.605047330777623</v>
      </c>
      <c r="I374" s="96">
        <f>IF(R373="","",VLOOKUP($E373&amp;$D$118&amp;$D$119,'CCG data'!$A:$AD,'CCG data'!Z$3,FALSE))</f>
        <v>100.20722143701376</v>
      </c>
      <c r="J374" s="96">
        <f>IF(T373="","",VLOOKUP($E373&amp;$D$118&amp;$D$119,'CCG data'!$A:$AD,'CCG data'!AA$3,FALSE))</f>
        <v>4.0048277127515197</v>
      </c>
      <c r="K374" s="96">
        <f>IF(T373="","",VLOOKUP($E373&amp;$D$118&amp;$D$119,'CCG data'!$A:$AD,'CCG data'!AB$3,FALSE))</f>
        <v>6.1513608746404786</v>
      </c>
      <c r="L374" s="96">
        <f>IF(V373="","",VLOOKUP($E373&amp;$D$118&amp;$D$119,'CCG data'!$A:$AD,'CCG data'!AC$3,FALSE))</f>
        <v>6.787478728216934</v>
      </c>
      <c r="M374" s="96">
        <f>IF(V373="","",VLOOKUP($E373&amp;$D$118&amp;$D$119,'CCG data'!$A:$AD,'CCG data'!AD$3,FALSE))</f>
        <v>9.5669765221956222</v>
      </c>
      <c r="N374" s="368"/>
      <c r="P374" s="152">
        <f>IF(P373="","",VLOOKUP($E373&amp;$D$118&amp;$D$119,'CCG data'!$A:$AD,'CCG data'!I$3,FALSE))</f>
        <v>0.317</v>
      </c>
      <c r="Q374" s="15">
        <f>IF(P373="","",VLOOKUP($E373&amp;$D$118&amp;$D$119,'CCG data'!$A:$AD,'CCG data'!J$3,FALSE))</f>
        <v>0.35299999999999998</v>
      </c>
      <c r="R374" s="15">
        <f>IF(R373="","",VLOOKUP($E373&amp;$D$118&amp;$D$119,'CCG data'!$A:$AD,'CCG data'!K$3,FALSE))</f>
        <v>0.56299999999999994</v>
      </c>
      <c r="S374" s="15">
        <f>IF(R373="","",VLOOKUP($E373&amp;$D$118&amp;$D$119,'CCG data'!$A:$AD,'CCG data'!L$3,FALSE))</f>
        <v>0.6</v>
      </c>
      <c r="T374" s="15">
        <f>IF(T373="","",VLOOKUP($E373&amp;$D$118&amp;$D$119,'CCG data'!$A:$AD,'CCG data'!M$3,FALSE))</f>
        <v>2.7E-2</v>
      </c>
      <c r="U374" s="15">
        <f>IF(T373="","",VLOOKUP($E373&amp;$D$118&amp;$D$119,'CCG data'!$A:$AD,'CCG data'!N$3,FALSE))</f>
        <v>4.1000000000000002E-2</v>
      </c>
      <c r="V374" s="15">
        <f>IF(V373="","",VLOOKUP($E373&amp;$D$118&amp;$D$119,'CCG data'!$A:$AD,'CCG data'!O$3,FALSE))</f>
        <v>4.2999999999999997E-2</v>
      </c>
      <c r="W374" s="136">
        <f>IF(V373="","",VLOOKUP($E373&amp;$D$118&amp;$D$119,'CCG data'!$A:$AD,'CCG data'!P$3,FALSE))</f>
        <v>0.06</v>
      </c>
      <c r="Y374" s="165" t="str">
        <f>IFERROR(VLOOKUP($E374&amp;$D$119, Outliers!$A$4:$P$214,2,FALSE),"0")</f>
        <v>0</v>
      </c>
      <c r="Z374" s="165" t="str">
        <f>IFERROR(VLOOKUP($E374&amp;$D$119, Outliers!$A$4:$P$214,3,FALSE),"0")</f>
        <v>0</v>
      </c>
      <c r="AA374" s="165" t="str">
        <f>IFERROR(VLOOKUP($E374&amp;$D$119, Outliers!$A$4:$P$214,4,FALSE),"0")</f>
        <v>0</v>
      </c>
      <c r="AB374" s="165" t="str">
        <f>IFERROR(VLOOKUP($E374&amp;$D$119, Outliers!$A$4:$P$214,5,FALSE),"0")</f>
        <v>0</v>
      </c>
      <c r="AD374" s="78"/>
      <c r="AE374" s="78"/>
      <c r="AF374" s="78"/>
      <c r="AG374" s="78"/>
    </row>
    <row r="375" spans="4:33" ht="15.75" x14ac:dyDescent="0.25">
      <c r="D375" s="319"/>
      <c r="E375" s="104" t="s">
        <v>237</v>
      </c>
      <c r="F375" s="394">
        <f>IF(OR(ISERROR(VLOOKUP($E375&amp;$D$118&amp;$D$119,'CCG data'!$A:$AD,'CCG data'!R$3,FALSE)),ISBLANK(VLOOKUP($E375&amp;$D$118&amp;$D$119,'CCG data'!$A:$AD,'CCG data'!R$3,FALSE))),"",VLOOKUP($E375&amp;$D$118&amp;$D$119,'CCG data'!$A:$AD,'CCG data'!R$3,FALSE))</f>
        <v>54.251129759906043</v>
      </c>
      <c r="G375" s="395"/>
      <c r="H375" s="395">
        <f>IF(OR(ISERROR(VLOOKUP($E375&amp;$D$118&amp;$D$119,'CCG data'!$A:$AD,'CCG data'!S$3,FALSE)),ISBLANK(VLOOKUP($E375&amp;$D$118&amp;$D$119,'CCG data'!$A:$AD,'CCG data'!S$3,FALSE))),"",VLOOKUP($E375&amp;$D$118&amp;$D$119,'CCG data'!$A:$AD,'CCG data'!S$3,FALSE))</f>
        <v>90.549022807277936</v>
      </c>
      <c r="I375" s="395"/>
      <c r="J375" s="395">
        <f>IF(OR(ISERROR(VLOOKUP($E375&amp;$D$118&amp;$D$119,'CCG data'!$A:$AD,'CCG data'!T$3,FALSE)),ISBLANK(VLOOKUP($E375&amp;$D$118&amp;$D$119,'CCG data'!$A:$AD,'CCG data'!T$3,FALSE))),"",VLOOKUP($E375&amp;$D$118&amp;$D$119,'CCG data'!$A:$AD,'CCG data'!T$3,FALSE))</f>
        <v>5.7096897599127105</v>
      </c>
      <c r="K375" s="395"/>
      <c r="L375" s="395">
        <f>IF(OR(ISERROR(VLOOKUP($E375&amp;$D$118&amp;$D$119,'CCG data'!$A:$AD,'CCG data'!U$3,FALSE)),ISBLANK(VLOOKUP($E375&amp;$D$118&amp;$D$119,'CCG data'!$A:$AD,'CCG data'!U$3,FALSE))),"",VLOOKUP($E375&amp;$D$118&amp;$D$119,'CCG data'!$A:$AD,'CCG data'!U$3,FALSE))</f>
        <v>6.6237312319094963</v>
      </c>
      <c r="M375" s="396"/>
      <c r="N375" s="367">
        <f>IF(OR(ISERROR(VLOOKUP($E375&amp;$D$118&amp;$D$119,'CCG data'!$A:$AD,'CCG data'!G$3,FALSE)),ISBLANK(VLOOKUP($E375&amp;$D$118&amp;$D$119,'CCG data'!$A:$AD,'CCG data'!G$3,FALSE))),"",VLOOKUP($E375&amp;$D$118&amp;$D$119,'CCG data'!$A:$AD,'CCG data'!G$3,FALSE))</f>
        <v>1274</v>
      </c>
      <c r="P375" s="404">
        <f>IF(OR(ISERROR(VLOOKUP($E375&amp;$D$118&amp;$D$119,'CCG data'!$A:$AD,'CCG data'!B$3,FALSE)),ISBLANK(VLOOKUP($E375&amp;$D$118&amp;$D$119,'CCG data'!$A:$AD,'CCG data'!B$3,FALSE))),"",VLOOKUP($E375&amp;$D$118&amp;$D$119,'CCG data'!$A:$AD,'CCG data'!B$3,FALSE))</f>
        <v>0.31868131868131866</v>
      </c>
      <c r="Q375" s="267"/>
      <c r="R375" s="267">
        <f>IF(OR(ISERROR(VLOOKUP($E375&amp;$D$118&amp;$D$119,'CCG data'!$A:$AD,'CCG data'!C$3,FALSE)),ISBLANK(VLOOKUP($E375&amp;$D$118&amp;$D$119,'CCG data'!$A:$AD,'CCG data'!C$3,FALSE))),"",VLOOKUP($E375&amp;$D$118&amp;$D$119,'CCG data'!$A:$AD,'CCG data'!C$3,FALSE))</f>
        <v>0.59733124018838302</v>
      </c>
      <c r="S375" s="267"/>
      <c r="T375" s="267">
        <f>IF(OR(ISERROR(VLOOKUP($E375&amp;$D$118&amp;$D$119,'CCG data'!$A:$AD,'CCG data'!D$3,FALSE)),ISBLANK(VLOOKUP($E375&amp;$D$118&amp;$D$119,'CCG data'!$A:$AD,'CCG data'!D$3,FALSE))),"",VLOOKUP($E375&amp;$D$118&amp;$D$119,'CCG data'!$A:$AD,'CCG data'!D$3,FALSE))</f>
        <v>4.2386185243328101E-2</v>
      </c>
      <c r="U375" s="267"/>
      <c r="V375" s="267">
        <f>IF(OR(ISERROR(VLOOKUP($E375&amp;$D$118&amp;$D$119,'CCG data'!$A:$AD,'CCG data'!E$3,FALSE)),ISBLANK(VLOOKUP($E375&amp;$D$118&amp;$D$119,'CCG data'!$A:$AD,'CCG data'!E$3,FALSE))),"",VLOOKUP($E375&amp;$D$118&amp;$D$119,'CCG data'!$A:$AD,'CCG data'!E$3,FALSE))</f>
        <v>4.1601255886970175E-2</v>
      </c>
      <c r="W375" s="405"/>
      <c r="Y375" s="165">
        <f>IFERROR(VLOOKUP($E375&amp;$D$119, Outliers!$A$4:$P$214,2,FALSE),"0")</f>
        <v>0</v>
      </c>
      <c r="Z375" s="165">
        <f>IFERROR(VLOOKUP($E375&amp;$D$119, Outliers!$A$4:$P$214,3,FALSE),"0")</f>
        <v>0</v>
      </c>
      <c r="AA375" s="165">
        <f>IFERROR(VLOOKUP($E375&amp;$D$119, Outliers!$A$4:$P$214,4,FALSE),"0")</f>
        <v>0</v>
      </c>
      <c r="AB375" s="165">
        <f>IFERROR(VLOOKUP($E375&amp;$D$119, Outliers!$A$4:$P$214,5,FALSE),"0")</f>
        <v>1</v>
      </c>
      <c r="AD375" s="78"/>
      <c r="AE375" s="78"/>
      <c r="AF375" s="78"/>
      <c r="AG375" s="78"/>
    </row>
    <row r="376" spans="4:33" x14ac:dyDescent="0.25">
      <c r="D376" s="319"/>
      <c r="E376" s="103" t="s">
        <v>27</v>
      </c>
      <c r="F376" s="95">
        <f>IF(P375="","",VLOOKUP($E375&amp;$D$118&amp;$D$119,'CCG data'!$A:$AD,'CCG data'!W$3,FALSE))</f>
        <v>48.97395056952589</v>
      </c>
      <c r="G376" s="96">
        <f>IF(P375="","",VLOOKUP($E375&amp;$D$118&amp;$D$119,'CCG data'!$A:$AD,'CCG data'!X$3,FALSE))</f>
        <v>59.528308950286196</v>
      </c>
      <c r="H376" s="96">
        <f>IF(R375="","",VLOOKUP($E375&amp;$D$118&amp;$D$119,'CCG data'!$A:$AD,'CCG data'!Y$3,FALSE))</f>
        <v>84.115519762993131</v>
      </c>
      <c r="I376" s="96">
        <f>IF(R375="","",VLOOKUP($E375&amp;$D$118&amp;$D$119,'CCG data'!$A:$AD,'CCG data'!Z$3,FALSE))</f>
        <v>96.982525851562741</v>
      </c>
      <c r="J376" s="96">
        <f>IF(T375="","",VLOOKUP($E375&amp;$D$118&amp;$D$119,'CCG data'!$A:$AD,'CCG data'!AA$3,FALSE))</f>
        <v>4.1867886519846298</v>
      </c>
      <c r="K376" s="96">
        <f>IF(T375="","",VLOOKUP($E375&amp;$D$118&amp;$D$119,'CCG data'!$A:$AD,'CCG data'!AB$3,FALSE))</f>
        <v>7.2325908678407913</v>
      </c>
      <c r="L376" s="96">
        <f>IF(V375="","",VLOOKUP($E375&amp;$D$118&amp;$D$119,'CCG data'!$A:$AD,'CCG data'!AC$3,FALSE))</f>
        <v>4.8404458952886156</v>
      </c>
      <c r="M376" s="96">
        <f>IF(V375="","",VLOOKUP($E375&amp;$D$118&amp;$D$119,'CCG data'!$A:$AD,'CCG data'!AD$3,FALSE))</f>
        <v>8.407016568530377</v>
      </c>
      <c r="N376" s="368"/>
      <c r="P376" s="152">
        <f>IF(P375="","",VLOOKUP($E375&amp;$D$118&amp;$D$119,'CCG data'!$A:$AD,'CCG data'!I$3,FALSE))</f>
        <v>0.29399999999999998</v>
      </c>
      <c r="Q376" s="15">
        <f>IF(P375="","",VLOOKUP($E375&amp;$D$118&amp;$D$119,'CCG data'!$A:$AD,'CCG data'!J$3,FALSE))</f>
        <v>0.34499999999999997</v>
      </c>
      <c r="R376" s="15">
        <f>IF(R375="","",VLOOKUP($E375&amp;$D$118&amp;$D$119,'CCG data'!$A:$AD,'CCG data'!K$3,FALSE))</f>
        <v>0.56999999999999995</v>
      </c>
      <c r="S376" s="15">
        <f>IF(R375="","",VLOOKUP($E375&amp;$D$118&amp;$D$119,'CCG data'!$A:$AD,'CCG data'!L$3,FALSE))</f>
        <v>0.624</v>
      </c>
      <c r="T376" s="15">
        <f>IF(T375="","",VLOOKUP($E375&amp;$D$118&amp;$D$119,'CCG data'!$A:$AD,'CCG data'!M$3,FALSE))</f>
        <v>3.3000000000000002E-2</v>
      </c>
      <c r="U376" s="15">
        <f>IF(T375="","",VLOOKUP($E375&amp;$D$118&amp;$D$119,'CCG data'!$A:$AD,'CCG data'!N$3,FALSE))</f>
        <v>5.5E-2</v>
      </c>
      <c r="V376" s="15">
        <f>IF(V375="","",VLOOKUP($E375&amp;$D$118&amp;$D$119,'CCG data'!$A:$AD,'CCG data'!O$3,FALSE))</f>
        <v>3.2000000000000001E-2</v>
      </c>
      <c r="W376" s="136">
        <f>IF(V375="","",VLOOKUP($E375&amp;$D$118&amp;$D$119,'CCG data'!$A:$AD,'CCG data'!P$3,FALSE))</f>
        <v>5.3999999999999999E-2</v>
      </c>
      <c r="Y376" s="165" t="str">
        <f>IFERROR(VLOOKUP($E376&amp;$D$119, Outliers!$A$4:$P$214,2,FALSE),"0")</f>
        <v>0</v>
      </c>
      <c r="Z376" s="165" t="str">
        <f>IFERROR(VLOOKUP($E376&amp;$D$119, Outliers!$A$4:$P$214,3,FALSE),"0")</f>
        <v>0</v>
      </c>
      <c r="AA376" s="165" t="str">
        <f>IFERROR(VLOOKUP($E376&amp;$D$119, Outliers!$A$4:$P$214,4,FALSE),"0")</f>
        <v>0</v>
      </c>
      <c r="AB376" s="165" t="str">
        <f>IFERROR(VLOOKUP($E376&amp;$D$119, Outliers!$A$4:$P$214,5,FALSE),"0")</f>
        <v>0</v>
      </c>
      <c r="AD376" s="78"/>
      <c r="AE376" s="78"/>
      <c r="AF376" s="78"/>
      <c r="AG376" s="78"/>
    </row>
    <row r="377" spans="4:33" ht="15.75" x14ac:dyDescent="0.25">
      <c r="D377" s="319"/>
      <c r="E377" s="104" t="s">
        <v>238</v>
      </c>
      <c r="F377" s="394">
        <f>IF(OR(ISERROR(VLOOKUP($E377&amp;$D$118&amp;$D$119,'CCG data'!$A:$AD,'CCG data'!R$3,FALSE)),ISBLANK(VLOOKUP($E377&amp;$D$118&amp;$D$119,'CCG data'!$A:$AD,'CCG data'!R$3,FALSE))),"",VLOOKUP($E377&amp;$D$118&amp;$D$119,'CCG data'!$A:$AD,'CCG data'!R$3,FALSE))</f>
        <v>48.528908010208745</v>
      </c>
      <c r="G377" s="395"/>
      <c r="H377" s="395">
        <f>IF(OR(ISERROR(VLOOKUP($E377&amp;$D$118&amp;$D$119,'CCG data'!$A:$AD,'CCG data'!S$3,FALSE)),ISBLANK(VLOOKUP($E377&amp;$D$118&amp;$D$119,'CCG data'!$A:$AD,'CCG data'!S$3,FALSE))),"",VLOOKUP($E377&amp;$D$118&amp;$D$119,'CCG data'!$A:$AD,'CCG data'!S$3,FALSE))</f>
        <v>92.468772255208933</v>
      </c>
      <c r="I377" s="395"/>
      <c r="J377" s="395">
        <f>IF(OR(ISERROR(VLOOKUP($E377&amp;$D$118&amp;$D$119,'CCG data'!$A:$AD,'CCG data'!T$3,FALSE)),ISBLANK(VLOOKUP($E377&amp;$D$118&amp;$D$119,'CCG data'!$A:$AD,'CCG data'!T$3,FALSE))),"",VLOOKUP($E377&amp;$D$118&amp;$D$119,'CCG data'!$A:$AD,'CCG data'!T$3,FALSE))</f>
        <v>5.7251233949802938</v>
      </c>
      <c r="K377" s="395"/>
      <c r="L377" s="395">
        <f>IF(OR(ISERROR(VLOOKUP($E377&amp;$D$118&amp;$D$119,'CCG data'!$A:$AD,'CCG data'!U$3,FALSE)),ISBLANK(VLOOKUP($E377&amp;$D$118&amp;$D$119,'CCG data'!$A:$AD,'CCG data'!U$3,FALSE))),"",VLOOKUP($E377&amp;$D$118&amp;$D$119,'CCG data'!$A:$AD,'CCG data'!U$3,FALSE))</f>
        <v>8.6711488202454738</v>
      </c>
      <c r="M377" s="396"/>
      <c r="N377" s="367">
        <f>IF(OR(ISERROR(VLOOKUP($E377&amp;$D$118&amp;$D$119,'CCG data'!$A:$AD,'CCG data'!G$3,FALSE)),ISBLANK(VLOOKUP($E377&amp;$D$118&amp;$D$119,'CCG data'!$A:$AD,'CCG data'!G$3,FALSE))),"",VLOOKUP($E377&amp;$D$118&amp;$D$119,'CCG data'!$A:$AD,'CCG data'!G$3,FALSE))</f>
        <v>1529</v>
      </c>
      <c r="P377" s="404">
        <f>IF(OR(ISERROR(VLOOKUP($E377&amp;$D$118&amp;$D$119,'CCG data'!$A:$AD,'CCG data'!B$3,FALSE)),ISBLANK(VLOOKUP($E377&amp;$D$118&amp;$D$119,'CCG data'!$A:$AD,'CCG data'!B$3,FALSE))),"",VLOOKUP($E377&amp;$D$118&amp;$D$119,'CCG data'!$A:$AD,'CCG data'!B$3,FALSE))</f>
        <v>0.27861347285807719</v>
      </c>
      <c r="Q377" s="267"/>
      <c r="R377" s="267">
        <f>IF(OR(ISERROR(VLOOKUP($E377&amp;$D$118&amp;$D$119,'CCG data'!$A:$AD,'CCG data'!C$3,FALSE)),ISBLANK(VLOOKUP($E377&amp;$D$118&amp;$D$119,'CCG data'!$A:$AD,'CCG data'!C$3,FALSE))),"",VLOOKUP($E377&amp;$D$118&amp;$D$119,'CCG data'!$A:$AD,'CCG data'!C$3,FALSE))</f>
        <v>0.62589928057553956</v>
      </c>
      <c r="S377" s="267"/>
      <c r="T377" s="267">
        <f>IF(OR(ISERROR(VLOOKUP($E377&amp;$D$118&amp;$D$119,'CCG data'!$A:$AD,'CCG data'!D$3,FALSE)),ISBLANK(VLOOKUP($E377&amp;$D$118&amp;$D$119,'CCG data'!$A:$AD,'CCG data'!D$3,FALSE))),"",VLOOKUP($E377&amp;$D$118&amp;$D$119,'CCG data'!$A:$AD,'CCG data'!D$3,FALSE))</f>
        <v>3.858731196860693E-2</v>
      </c>
      <c r="U377" s="267"/>
      <c r="V377" s="267">
        <f>IF(OR(ISERROR(VLOOKUP($E377&amp;$D$118&amp;$D$119,'CCG data'!$A:$AD,'CCG data'!E$3,FALSE)),ISBLANK(VLOOKUP($E377&amp;$D$118&amp;$D$119,'CCG data'!$A:$AD,'CCG data'!E$3,FALSE))),"",VLOOKUP($E377&amp;$D$118&amp;$D$119,'CCG data'!$A:$AD,'CCG data'!E$3,FALSE))</f>
        <v>5.6899934597776328E-2</v>
      </c>
      <c r="W377" s="405"/>
      <c r="Y377" s="165">
        <f>IFERROR(VLOOKUP($E377&amp;$D$119, Outliers!$A$4:$P$214,2,FALSE),"0")</f>
        <v>0</v>
      </c>
      <c r="Z377" s="165">
        <f>IFERROR(VLOOKUP($E377&amp;$D$119, Outliers!$A$4:$P$214,3,FALSE),"0")</f>
        <v>0</v>
      </c>
      <c r="AA377" s="165">
        <f>IFERROR(VLOOKUP($E377&amp;$D$119, Outliers!$A$4:$P$214,4,FALSE),"0")</f>
        <v>0</v>
      </c>
      <c r="AB377" s="165">
        <f>IFERROR(VLOOKUP($E377&amp;$D$119, Outliers!$A$4:$P$214,5,FALSE),"0")</f>
        <v>0</v>
      </c>
      <c r="AD377" s="78"/>
      <c r="AE377" s="78"/>
      <c r="AF377" s="78"/>
      <c r="AG377" s="78"/>
    </row>
    <row r="378" spans="4:33" x14ac:dyDescent="0.25">
      <c r="D378" s="319"/>
      <c r="E378" s="103" t="s">
        <v>27</v>
      </c>
      <c r="F378" s="95">
        <f>IF(P377="","",VLOOKUP($E377&amp;$D$118&amp;$D$119,'CCG data'!$A:$AD,'CCG data'!W$3,FALSE))</f>
        <v>43.92049078971543</v>
      </c>
      <c r="G378" s="96">
        <f>IF(P377="","",VLOOKUP($E377&amp;$D$118&amp;$D$119,'CCG data'!$A:$AD,'CCG data'!X$3,FALSE))</f>
        <v>53.137325230702061</v>
      </c>
      <c r="H378" s="96">
        <f>IF(R377="","",VLOOKUP($E377&amp;$D$118&amp;$D$119,'CCG data'!$A:$AD,'CCG data'!Y$3,FALSE))</f>
        <v>86.61015409001439</v>
      </c>
      <c r="I378" s="96">
        <f>IF(R377="","",VLOOKUP($E377&amp;$D$118&amp;$D$119,'CCG data'!$A:$AD,'CCG data'!Z$3,FALSE))</f>
        <v>98.327390420403475</v>
      </c>
      <c r="J378" s="96">
        <f>IF(T377="","",VLOOKUP($E377&amp;$D$118&amp;$D$119,'CCG data'!$A:$AD,'CCG data'!AA$3,FALSE))</f>
        <v>4.2642421381345832</v>
      </c>
      <c r="K378" s="96">
        <f>IF(T377="","",VLOOKUP($E377&amp;$D$118&amp;$D$119,'CCG data'!$A:$AD,'CCG data'!AB$3,FALSE))</f>
        <v>7.1860046518260043</v>
      </c>
      <c r="L378" s="96">
        <f>IF(V377="","",VLOOKUP($E377&amp;$D$118&amp;$D$119,'CCG data'!$A:$AD,'CCG data'!AC$3,FALSE))</f>
        <v>6.8490451412861653</v>
      </c>
      <c r="M378" s="96">
        <f>IF(V377="","",VLOOKUP($E377&amp;$D$118&amp;$D$119,'CCG data'!$A:$AD,'CCG data'!AD$3,FALSE))</f>
        <v>10.493252499204782</v>
      </c>
      <c r="N378" s="368"/>
      <c r="P378" s="152">
        <f>IF(P377="","",VLOOKUP($E377&amp;$D$118&amp;$D$119,'CCG data'!$A:$AD,'CCG data'!I$3,FALSE))</f>
        <v>0.25700000000000001</v>
      </c>
      <c r="Q378" s="15">
        <f>IF(P377="","",VLOOKUP($E377&amp;$D$118&amp;$D$119,'CCG data'!$A:$AD,'CCG data'!J$3,FALSE))</f>
        <v>0.30199999999999999</v>
      </c>
      <c r="R378" s="15">
        <f>IF(R377="","",VLOOKUP($E377&amp;$D$118&amp;$D$119,'CCG data'!$A:$AD,'CCG data'!K$3,FALSE))</f>
        <v>0.60099999999999998</v>
      </c>
      <c r="S378" s="15">
        <f>IF(R377="","",VLOOKUP($E377&amp;$D$118&amp;$D$119,'CCG data'!$A:$AD,'CCG data'!L$3,FALSE))</f>
        <v>0.65</v>
      </c>
      <c r="T378" s="15">
        <f>IF(T377="","",VLOOKUP($E377&amp;$D$118&amp;$D$119,'CCG data'!$A:$AD,'CCG data'!M$3,FALSE))</f>
        <v>0.03</v>
      </c>
      <c r="U378" s="15">
        <f>IF(T377="","",VLOOKUP($E377&amp;$D$118&amp;$D$119,'CCG data'!$A:$AD,'CCG data'!N$3,FALSE))</f>
        <v>4.9000000000000002E-2</v>
      </c>
      <c r="V378" s="15">
        <f>IF(V377="","",VLOOKUP($E377&amp;$D$118&amp;$D$119,'CCG data'!$A:$AD,'CCG data'!O$3,FALSE))</f>
        <v>4.5999999999999999E-2</v>
      </c>
      <c r="W378" s="136">
        <f>IF(V377="","",VLOOKUP($E377&amp;$D$118&amp;$D$119,'CCG data'!$A:$AD,'CCG data'!P$3,FALSE))</f>
        <v>7.0000000000000007E-2</v>
      </c>
      <c r="Y378" s="165" t="str">
        <f>IFERROR(VLOOKUP($E378&amp;$D$119, Outliers!$A$4:$P$214,2,FALSE),"0")</f>
        <v>0</v>
      </c>
      <c r="Z378" s="165" t="str">
        <f>IFERROR(VLOOKUP($E378&amp;$D$119, Outliers!$A$4:$P$214,3,FALSE),"0")</f>
        <v>0</v>
      </c>
      <c r="AA378" s="165" t="str">
        <f>IFERROR(VLOOKUP($E378&amp;$D$119, Outliers!$A$4:$P$214,4,FALSE),"0")</f>
        <v>0</v>
      </c>
      <c r="AB378" s="165" t="str">
        <f>IFERROR(VLOOKUP($E378&amp;$D$119, Outliers!$A$4:$P$214,5,FALSE),"0")</f>
        <v>0</v>
      </c>
      <c r="AD378" s="78"/>
      <c r="AE378" s="78"/>
      <c r="AF378" s="78"/>
      <c r="AG378" s="78"/>
    </row>
    <row r="379" spans="4:33" ht="15.75" x14ac:dyDescent="0.25">
      <c r="D379" s="319"/>
      <c r="E379" s="104" t="s">
        <v>499</v>
      </c>
      <c r="F379" s="394">
        <f>IF(OR(ISERROR(VLOOKUP($E379&amp;$D$118&amp;$D$119,'CCG data'!$A:$AD,'CCG data'!R$3,FALSE)),ISBLANK(VLOOKUP($E379&amp;$D$118&amp;$D$119,'CCG data'!$A:$AD,'CCG data'!R$3,FALSE))),"",VLOOKUP($E379&amp;$D$118&amp;$D$119,'CCG data'!$A:$AD,'CCG data'!R$3,FALSE))</f>
        <v>52.432923448540905</v>
      </c>
      <c r="G379" s="395"/>
      <c r="H379" s="395">
        <f>IF(OR(ISERROR(VLOOKUP($E379&amp;$D$118&amp;$D$119,'CCG data'!$A:$AD,'CCG data'!S$3,FALSE)),ISBLANK(VLOOKUP($E379&amp;$D$118&amp;$D$119,'CCG data'!$A:$AD,'CCG data'!S$3,FALSE))),"",VLOOKUP($E379&amp;$D$118&amp;$D$119,'CCG data'!$A:$AD,'CCG data'!S$3,FALSE))</f>
        <v>100.08128565116419</v>
      </c>
      <c r="I379" s="395"/>
      <c r="J379" s="395">
        <f>IF(OR(ISERROR(VLOOKUP($E379&amp;$D$118&amp;$D$119,'CCG data'!$A:$AD,'CCG data'!T$3,FALSE)),ISBLANK(VLOOKUP($E379&amp;$D$118&amp;$D$119,'CCG data'!$A:$AD,'CCG data'!T$3,FALSE))),"",VLOOKUP($E379&amp;$D$118&amp;$D$119,'CCG data'!$A:$AD,'CCG data'!T$3,FALSE))</f>
        <v>7.5331188118266965</v>
      </c>
      <c r="K379" s="395"/>
      <c r="L379" s="395">
        <f>IF(OR(ISERROR(VLOOKUP($E379&amp;$D$118&amp;$D$119,'CCG data'!$A:$AD,'CCG data'!U$3,FALSE)),ISBLANK(VLOOKUP($E379&amp;$D$118&amp;$D$119,'CCG data'!$A:$AD,'CCG data'!U$3,FALSE))),"",VLOOKUP($E379&amp;$D$118&amp;$D$119,'CCG data'!$A:$AD,'CCG data'!U$3,FALSE))</f>
        <v>10.922253584540888</v>
      </c>
      <c r="M379" s="396"/>
      <c r="N379" s="367">
        <f>IF(OR(ISERROR(VLOOKUP($E379&amp;$D$118&amp;$D$119,'CCG data'!$A:$AD,'CCG data'!G$3,FALSE)),ISBLANK(VLOOKUP($E379&amp;$D$118&amp;$D$119,'CCG data'!$A:$AD,'CCG data'!G$3,FALSE))),"",VLOOKUP($E379&amp;$D$118&amp;$D$119,'CCG data'!$A:$AD,'CCG data'!G$3,FALSE))</f>
        <v>1156</v>
      </c>
      <c r="P379" s="404">
        <f>IF(OR(ISERROR(VLOOKUP($E379&amp;$D$118&amp;$D$119,'CCG data'!$A:$AD,'CCG data'!B$3,FALSE)),ISBLANK(VLOOKUP($E379&amp;$D$118&amp;$D$119,'CCG data'!$A:$AD,'CCG data'!B$3,FALSE))),"",VLOOKUP($E379&amp;$D$118&amp;$D$119,'CCG data'!$A:$AD,'CCG data'!B$3,FALSE))</f>
        <v>0.29671280276816608</v>
      </c>
      <c r="Q379" s="267"/>
      <c r="R379" s="267">
        <f>IF(OR(ISERROR(VLOOKUP($E379&amp;$D$118&amp;$D$119,'CCG data'!$A:$AD,'CCG data'!C$3,FALSE)),ISBLANK(VLOOKUP($E379&amp;$D$118&amp;$D$119,'CCG data'!$A:$AD,'CCG data'!C$3,FALSE))),"",VLOOKUP($E379&amp;$D$118&amp;$D$119,'CCG data'!$A:$AD,'CCG data'!C$3,FALSE))</f>
        <v>0.59256055363321802</v>
      </c>
      <c r="S379" s="267"/>
      <c r="T379" s="267">
        <f>IF(OR(ISERROR(VLOOKUP($E379&amp;$D$118&amp;$D$119,'CCG data'!$A:$AD,'CCG data'!D$3,FALSE)),ISBLANK(VLOOKUP($E379&amp;$D$118&amp;$D$119,'CCG data'!$A:$AD,'CCG data'!D$3,FALSE))),"",VLOOKUP($E379&amp;$D$118&amp;$D$119,'CCG data'!$A:$AD,'CCG data'!D$3,FALSE))</f>
        <v>4.6712802768166091E-2</v>
      </c>
      <c r="U379" s="267"/>
      <c r="V379" s="267">
        <f>IF(OR(ISERROR(VLOOKUP($E379&amp;$D$118&amp;$D$119,'CCG data'!$A:$AD,'CCG data'!E$3,FALSE)),ISBLANK(VLOOKUP($E379&amp;$D$118&amp;$D$119,'CCG data'!$A:$AD,'CCG data'!E$3,FALSE))),"",VLOOKUP($E379&amp;$D$118&amp;$D$119,'CCG data'!$A:$AD,'CCG data'!E$3,FALSE))</f>
        <v>6.4013840830449822E-2</v>
      </c>
      <c r="W379" s="405"/>
      <c r="Y379" s="165">
        <f>IFERROR(VLOOKUP($E379&amp;$D$119, Outliers!$A$4:$P$214,2,FALSE),"0")</f>
        <v>0</v>
      </c>
      <c r="Z379" s="165">
        <f>IFERROR(VLOOKUP($E379&amp;$D$119, Outliers!$A$4:$P$214,3,FALSE),"0")</f>
        <v>0</v>
      </c>
      <c r="AA379" s="165">
        <f>IFERROR(VLOOKUP($E379&amp;$D$119, Outliers!$A$4:$P$214,4,FALSE),"0")</f>
        <v>0</v>
      </c>
      <c r="AB379" s="165">
        <f>IFERROR(VLOOKUP($E379&amp;$D$119, Outliers!$A$4:$P$214,5,FALSE),"0")</f>
        <v>0</v>
      </c>
      <c r="AD379" s="78"/>
      <c r="AE379" s="78"/>
      <c r="AF379" s="78"/>
      <c r="AG379" s="78"/>
    </row>
    <row r="380" spans="4:33" x14ac:dyDescent="0.25">
      <c r="D380" s="319"/>
      <c r="E380" s="103" t="s">
        <v>27</v>
      </c>
      <c r="F380" s="95">
        <f>IF(P379="","",VLOOKUP($E379&amp;$D$118&amp;$D$119,'CCG data'!$A:$AD,'CCG data'!W$3,FALSE))</f>
        <v>46.883944410263851</v>
      </c>
      <c r="G380" s="96">
        <f>IF(P379="","",VLOOKUP($E379&amp;$D$118&amp;$D$119,'CCG data'!$A:$AD,'CCG data'!X$3,FALSE))</f>
        <v>57.981902486817958</v>
      </c>
      <c r="H380" s="96">
        <f>IF(R379="","",VLOOKUP($E379&amp;$D$118&amp;$D$119,'CCG data'!$A:$AD,'CCG data'!Y$3,FALSE))</f>
        <v>92.586423296567972</v>
      </c>
      <c r="I380" s="96">
        <f>IF(R379="","",VLOOKUP($E379&amp;$D$118&amp;$D$119,'CCG data'!$A:$AD,'CCG data'!Z$3,FALSE))</f>
        <v>107.57614800576042</v>
      </c>
      <c r="J380" s="96">
        <f>IF(T379="","",VLOOKUP($E379&amp;$D$118&amp;$D$119,'CCG data'!$A:$AD,'CCG data'!AA$3,FALSE))</f>
        <v>5.5238686656576119</v>
      </c>
      <c r="K380" s="96">
        <f>IF(T379="","",VLOOKUP($E379&amp;$D$118&amp;$D$119,'CCG data'!$A:$AD,'CCG data'!AB$3,FALSE))</f>
        <v>9.5423689579957802</v>
      </c>
      <c r="L380" s="96">
        <f>IF(V379="","",VLOOKUP($E379&amp;$D$118&amp;$D$119,'CCG data'!$A:$AD,'CCG data'!AC$3,FALSE))</f>
        <v>8.4336686541712638</v>
      </c>
      <c r="M380" s="96">
        <f>IF(V379="","",VLOOKUP($E379&amp;$D$118&amp;$D$119,'CCG data'!$A:$AD,'CCG data'!AD$3,FALSE))</f>
        <v>13.410838514910512</v>
      </c>
      <c r="N380" s="368"/>
      <c r="P380" s="152">
        <f>IF(P379="","",VLOOKUP($E379&amp;$D$118&amp;$D$119,'CCG data'!$A:$AD,'CCG data'!I$3,FALSE))</f>
        <v>0.27100000000000002</v>
      </c>
      <c r="Q380" s="15">
        <f>IF(P379="","",VLOOKUP($E379&amp;$D$118&amp;$D$119,'CCG data'!$A:$AD,'CCG data'!J$3,FALSE))</f>
        <v>0.32400000000000001</v>
      </c>
      <c r="R380" s="15">
        <f>IF(R379="","",VLOOKUP($E379&amp;$D$118&amp;$D$119,'CCG data'!$A:$AD,'CCG data'!K$3,FALSE))</f>
        <v>0.56399999999999995</v>
      </c>
      <c r="S380" s="15">
        <f>IF(R379="","",VLOOKUP($E379&amp;$D$118&amp;$D$119,'CCG data'!$A:$AD,'CCG data'!L$3,FALSE))</f>
        <v>0.621</v>
      </c>
      <c r="T380" s="15">
        <f>IF(T379="","",VLOOKUP($E379&amp;$D$118&amp;$D$119,'CCG data'!$A:$AD,'CCG data'!M$3,FALSE))</f>
        <v>3.5999999999999997E-2</v>
      </c>
      <c r="U380" s="15">
        <f>IF(T379="","",VLOOKUP($E379&amp;$D$118&amp;$D$119,'CCG data'!$A:$AD,'CCG data'!N$3,FALSE))</f>
        <v>0.06</v>
      </c>
      <c r="V380" s="15">
        <f>IF(V379="","",VLOOKUP($E379&amp;$D$118&amp;$D$119,'CCG data'!$A:$AD,'CCG data'!O$3,FALSE))</f>
        <v>5.0999999999999997E-2</v>
      </c>
      <c r="W380" s="136">
        <f>IF(V379="","",VLOOKUP($E379&amp;$D$118&amp;$D$119,'CCG data'!$A:$AD,'CCG data'!P$3,FALSE))</f>
        <v>0.08</v>
      </c>
      <c r="Y380" s="165" t="str">
        <f>IFERROR(VLOOKUP($E380&amp;$D$119, Outliers!$A$4:$P$214,2,FALSE),"0")</f>
        <v>0</v>
      </c>
      <c r="Z380" s="165" t="str">
        <f>IFERROR(VLOOKUP($E380&amp;$D$119, Outliers!$A$4:$P$214,3,FALSE),"0")</f>
        <v>0</v>
      </c>
      <c r="AA380" s="165" t="str">
        <f>IFERROR(VLOOKUP($E380&amp;$D$119, Outliers!$A$4:$P$214,4,FALSE),"0")</f>
        <v>0</v>
      </c>
      <c r="AB380" s="165" t="str">
        <f>IFERROR(VLOOKUP($E380&amp;$D$119, Outliers!$A$4:$P$214,5,FALSE),"0")</f>
        <v>0</v>
      </c>
      <c r="AD380" s="78"/>
      <c r="AE380" s="78"/>
      <c r="AF380" s="78"/>
      <c r="AG380" s="78"/>
    </row>
    <row r="381" spans="4:33" ht="15.75" x14ac:dyDescent="0.25">
      <c r="D381" s="319"/>
      <c r="E381" s="104" t="s">
        <v>239</v>
      </c>
      <c r="F381" s="394">
        <f>IF(OR(ISERROR(VLOOKUP($E381&amp;$D$118&amp;$D$119,'CCG data'!$A:$AD,'CCG data'!R$3,FALSE)),ISBLANK(VLOOKUP($E381&amp;$D$118&amp;$D$119,'CCG data'!$A:$AD,'CCG data'!R$3,FALSE))),"",VLOOKUP($E381&amp;$D$118&amp;$D$119,'CCG data'!$A:$AD,'CCG data'!R$3,FALSE))</f>
        <v>61.670236984256128</v>
      </c>
      <c r="G381" s="395"/>
      <c r="H381" s="395">
        <f>IF(OR(ISERROR(VLOOKUP($E381&amp;$D$118&amp;$D$119,'CCG data'!$A:$AD,'CCG data'!S$3,FALSE)),ISBLANK(VLOOKUP($E381&amp;$D$118&amp;$D$119,'CCG data'!$A:$AD,'CCG data'!S$3,FALSE))),"",VLOOKUP($E381&amp;$D$118&amp;$D$119,'CCG data'!$A:$AD,'CCG data'!S$3,FALSE))</f>
        <v>97.774402915628031</v>
      </c>
      <c r="I381" s="395"/>
      <c r="J381" s="395">
        <f>IF(OR(ISERROR(VLOOKUP($E381&amp;$D$118&amp;$D$119,'CCG data'!$A:$AD,'CCG data'!T$3,FALSE)),ISBLANK(VLOOKUP($E381&amp;$D$118&amp;$D$119,'CCG data'!$A:$AD,'CCG data'!T$3,FALSE))),"",VLOOKUP($E381&amp;$D$118&amp;$D$119,'CCG data'!$A:$AD,'CCG data'!T$3,FALSE))</f>
        <v>8.3528816263033399</v>
      </c>
      <c r="K381" s="395"/>
      <c r="L381" s="395">
        <f>IF(OR(ISERROR(VLOOKUP($E381&amp;$D$118&amp;$D$119,'CCG data'!$A:$AD,'CCG data'!U$3,FALSE)),ISBLANK(VLOOKUP($E381&amp;$D$118&amp;$D$119,'CCG data'!$A:$AD,'CCG data'!U$3,FALSE))),"",VLOOKUP($E381&amp;$D$118&amp;$D$119,'CCG data'!$A:$AD,'CCG data'!U$3,FALSE))</f>
        <v>11.963158753958371</v>
      </c>
      <c r="M381" s="396"/>
      <c r="N381" s="367">
        <f>IF(OR(ISERROR(VLOOKUP($E381&amp;$D$118&amp;$D$119,'CCG data'!$A:$AD,'CCG data'!G$3,FALSE)),ISBLANK(VLOOKUP($E381&amp;$D$118&amp;$D$119,'CCG data'!$A:$AD,'CCG data'!G$3,FALSE))),"",VLOOKUP($E381&amp;$D$118&amp;$D$119,'CCG data'!$A:$AD,'CCG data'!G$3,FALSE))</f>
        <v>925</v>
      </c>
      <c r="P381" s="404">
        <f>IF(OR(ISERROR(VLOOKUP($E381&amp;$D$118&amp;$D$119,'CCG data'!$A:$AD,'CCG data'!B$3,FALSE)),ISBLANK(VLOOKUP($E381&amp;$D$118&amp;$D$119,'CCG data'!$A:$AD,'CCG data'!B$3,FALSE))),"",VLOOKUP($E381&amp;$D$118&amp;$D$119,'CCG data'!$A:$AD,'CCG data'!B$3,FALSE))</f>
        <v>0.33405405405405403</v>
      </c>
      <c r="Q381" s="267"/>
      <c r="R381" s="267">
        <f>IF(OR(ISERROR(VLOOKUP($E381&amp;$D$118&amp;$D$119,'CCG data'!$A:$AD,'CCG data'!C$3,FALSE)),ISBLANK(VLOOKUP($E381&amp;$D$118&amp;$D$119,'CCG data'!$A:$AD,'CCG data'!C$3,FALSE))),"",VLOOKUP($E381&amp;$D$118&amp;$D$119,'CCG data'!$A:$AD,'CCG data'!C$3,FALSE))</f>
        <v>0.55027027027027031</v>
      </c>
      <c r="S381" s="267"/>
      <c r="T381" s="267">
        <f>IF(OR(ISERROR(VLOOKUP($E381&amp;$D$118&amp;$D$119,'CCG data'!$A:$AD,'CCG data'!D$3,FALSE)),ISBLANK(VLOOKUP($E381&amp;$D$118&amp;$D$119,'CCG data'!$A:$AD,'CCG data'!D$3,FALSE))),"",VLOOKUP($E381&amp;$D$118&amp;$D$119,'CCG data'!$A:$AD,'CCG data'!D$3,FALSE))</f>
        <v>4.9729729729729728E-2</v>
      </c>
      <c r="U381" s="267"/>
      <c r="V381" s="267">
        <f>IF(OR(ISERROR(VLOOKUP($E381&amp;$D$118&amp;$D$119,'CCG data'!$A:$AD,'CCG data'!E$3,FALSE)),ISBLANK(VLOOKUP($E381&amp;$D$118&amp;$D$119,'CCG data'!$A:$AD,'CCG data'!E$3,FALSE))),"",VLOOKUP($E381&amp;$D$118&amp;$D$119,'CCG data'!$A:$AD,'CCG data'!E$3,FALSE))</f>
        <v>6.5945945945945952E-2</v>
      </c>
      <c r="W381" s="405"/>
      <c r="Y381" s="165">
        <f>IFERROR(VLOOKUP($E381&amp;$D$119, Outliers!$A$4:$P$214,2,FALSE),"0")</f>
        <v>1</v>
      </c>
      <c r="Z381" s="165">
        <f>IFERROR(VLOOKUP($E381&amp;$D$119, Outliers!$A$4:$P$214,3,FALSE),"0")</f>
        <v>0</v>
      </c>
      <c r="AA381" s="165">
        <f>IFERROR(VLOOKUP($E381&amp;$D$119, Outliers!$A$4:$P$214,4,FALSE),"0")</f>
        <v>0</v>
      </c>
      <c r="AB381" s="165">
        <f>IFERROR(VLOOKUP($E381&amp;$D$119, Outliers!$A$4:$P$214,5,FALSE),"0")</f>
        <v>0</v>
      </c>
      <c r="AD381" s="78"/>
      <c r="AE381" s="78"/>
      <c r="AF381" s="78"/>
      <c r="AG381" s="78"/>
    </row>
    <row r="382" spans="4:33" x14ac:dyDescent="0.25">
      <c r="D382" s="319"/>
      <c r="E382" s="103" t="s">
        <v>27</v>
      </c>
      <c r="F382" s="95">
        <f>IF(P381="","",VLOOKUP($E381&amp;$D$118&amp;$D$119,'CCG data'!$A:$AD,'CCG data'!W$3,FALSE))</f>
        <v>54.793974460102483</v>
      </c>
      <c r="G382" s="96">
        <f>IF(P381="","",VLOOKUP($E381&amp;$D$118&amp;$D$119,'CCG data'!$A:$AD,'CCG data'!X$3,FALSE))</f>
        <v>68.546499508409767</v>
      </c>
      <c r="H382" s="96">
        <f>IF(R381="","",VLOOKUP($E381&amp;$D$118&amp;$D$119,'CCG data'!$A:$AD,'CCG data'!Y$3,FALSE))</f>
        <v>89.280205453477777</v>
      </c>
      <c r="I382" s="96">
        <f>IF(R381="","",VLOOKUP($E381&amp;$D$118&amp;$D$119,'CCG data'!$A:$AD,'CCG data'!Z$3,FALSE))</f>
        <v>106.26860037777828</v>
      </c>
      <c r="J382" s="96">
        <f>IF(T381="","",VLOOKUP($E381&amp;$D$118&amp;$D$119,'CCG data'!$A:$AD,'CCG data'!AA$3,FALSE))</f>
        <v>5.9390138215389126</v>
      </c>
      <c r="K382" s="96">
        <f>IF(T381="","",VLOOKUP($E381&amp;$D$118&amp;$D$119,'CCG data'!$A:$AD,'CCG data'!AB$3,FALSE))</f>
        <v>10.766749431067767</v>
      </c>
      <c r="L382" s="96">
        <f>IF(V381="","",VLOOKUP($E381&amp;$D$118&amp;$D$119,'CCG data'!$A:$AD,'CCG data'!AC$3,FALSE))</f>
        <v>8.9609767328008374</v>
      </c>
      <c r="M382" s="96">
        <f>IF(V381="","",VLOOKUP($E381&amp;$D$118&amp;$D$119,'CCG data'!$A:$AD,'CCG data'!AD$3,FALSE))</f>
        <v>14.965340775115905</v>
      </c>
      <c r="N382" s="368"/>
      <c r="P382" s="152">
        <f>IF(P381="","",VLOOKUP($E381&amp;$D$118&amp;$D$119,'CCG data'!$A:$AD,'CCG data'!I$3,FALSE))</f>
        <v>0.30399999999999999</v>
      </c>
      <c r="Q382" s="15">
        <f>IF(P381="","",VLOOKUP($E381&amp;$D$118&amp;$D$119,'CCG data'!$A:$AD,'CCG data'!J$3,FALSE))</f>
        <v>0.36499999999999999</v>
      </c>
      <c r="R382" s="15">
        <f>IF(R381="","",VLOOKUP($E381&amp;$D$118&amp;$D$119,'CCG data'!$A:$AD,'CCG data'!K$3,FALSE))</f>
        <v>0.51800000000000002</v>
      </c>
      <c r="S382" s="15">
        <f>IF(R381="","",VLOOKUP($E381&amp;$D$118&amp;$D$119,'CCG data'!$A:$AD,'CCG data'!L$3,FALSE))</f>
        <v>0.58199999999999996</v>
      </c>
      <c r="T382" s="15">
        <f>IF(T381="","",VLOOKUP($E381&amp;$D$118&amp;$D$119,'CCG data'!$A:$AD,'CCG data'!M$3,FALSE))</f>
        <v>3.6999999999999998E-2</v>
      </c>
      <c r="U382" s="15">
        <f>IF(T381="","",VLOOKUP($E381&amp;$D$118&amp;$D$119,'CCG data'!$A:$AD,'CCG data'!N$3,FALSE))</f>
        <v>6.6000000000000003E-2</v>
      </c>
      <c r="V382" s="15">
        <f>IF(V381="","",VLOOKUP($E381&amp;$D$118&amp;$D$119,'CCG data'!$A:$AD,'CCG data'!O$3,FALSE))</f>
        <v>5.1999999999999998E-2</v>
      </c>
      <c r="W382" s="136">
        <f>IF(V381="","",VLOOKUP($E381&amp;$D$118&amp;$D$119,'CCG data'!$A:$AD,'CCG data'!P$3,FALSE))</f>
        <v>8.4000000000000005E-2</v>
      </c>
      <c r="Y382" s="165" t="str">
        <f>IFERROR(VLOOKUP($E382&amp;$D$119, Outliers!$A$4:$P$214,2,FALSE),"0")</f>
        <v>0</v>
      </c>
      <c r="Z382" s="165" t="str">
        <f>IFERROR(VLOOKUP($E382&amp;$D$119, Outliers!$A$4:$P$214,3,FALSE),"0")</f>
        <v>0</v>
      </c>
      <c r="AA382" s="165" t="str">
        <f>IFERROR(VLOOKUP($E382&amp;$D$119, Outliers!$A$4:$P$214,4,FALSE),"0")</f>
        <v>0</v>
      </c>
      <c r="AB382" s="165" t="str">
        <f>IFERROR(VLOOKUP($E382&amp;$D$119, Outliers!$A$4:$P$214,5,FALSE),"0")</f>
        <v>0</v>
      </c>
      <c r="AD382" s="78"/>
      <c r="AE382" s="78"/>
      <c r="AF382" s="78"/>
      <c r="AG382" s="78"/>
    </row>
    <row r="383" spans="4:33" ht="15.75" x14ac:dyDescent="0.25">
      <c r="D383" s="319"/>
      <c r="E383" s="104" t="s">
        <v>240</v>
      </c>
      <c r="F383" s="394">
        <f>IF(OR(ISERROR(VLOOKUP($E383&amp;$D$118&amp;$D$119,'CCG data'!$A:$AD,'CCG data'!R$3,FALSE)),ISBLANK(VLOOKUP($E383&amp;$D$118&amp;$D$119,'CCG data'!$A:$AD,'CCG data'!R$3,FALSE))),"",VLOOKUP($E383&amp;$D$118&amp;$D$119,'CCG data'!$A:$AD,'CCG data'!R$3,FALSE))</f>
        <v>45.956048475211546</v>
      </c>
      <c r="G383" s="395"/>
      <c r="H383" s="395">
        <f>IF(OR(ISERROR(VLOOKUP($E383&amp;$D$118&amp;$D$119,'CCG data'!$A:$AD,'CCG data'!S$3,FALSE)),ISBLANK(VLOOKUP($E383&amp;$D$118&amp;$D$119,'CCG data'!$A:$AD,'CCG data'!S$3,FALSE))),"",VLOOKUP($E383&amp;$D$118&amp;$D$119,'CCG data'!$A:$AD,'CCG data'!S$3,FALSE))</f>
        <v>91.023865245797836</v>
      </c>
      <c r="I383" s="395"/>
      <c r="J383" s="395">
        <f>IF(OR(ISERROR(VLOOKUP($E383&amp;$D$118&amp;$D$119,'CCG data'!$A:$AD,'CCG data'!T$3,FALSE)),ISBLANK(VLOOKUP($E383&amp;$D$118&amp;$D$119,'CCG data'!$A:$AD,'CCG data'!T$3,FALSE))),"",VLOOKUP($E383&amp;$D$118&amp;$D$119,'CCG data'!$A:$AD,'CCG data'!T$3,FALSE))</f>
        <v>6.7963559088897769</v>
      </c>
      <c r="K383" s="395"/>
      <c r="L383" s="395">
        <f>IF(OR(ISERROR(VLOOKUP($E383&amp;$D$118&amp;$D$119,'CCG data'!$A:$AD,'CCG data'!U$3,FALSE)),ISBLANK(VLOOKUP($E383&amp;$D$118&amp;$D$119,'CCG data'!$A:$AD,'CCG data'!U$3,FALSE))),"",VLOOKUP($E383&amp;$D$118&amp;$D$119,'CCG data'!$A:$AD,'CCG data'!U$3,FALSE))</f>
        <v>9.1044071952432333</v>
      </c>
      <c r="M383" s="396"/>
      <c r="N383" s="367">
        <f>IF(OR(ISERROR(VLOOKUP($E383&amp;$D$118&amp;$D$119,'CCG data'!$A:$AD,'CCG data'!G$3,FALSE)),ISBLANK(VLOOKUP($E383&amp;$D$118&amp;$D$119,'CCG data'!$A:$AD,'CCG data'!G$3,FALSE))),"",VLOOKUP($E383&amp;$D$118&amp;$D$119,'CCG data'!$A:$AD,'CCG data'!G$3,FALSE))</f>
        <v>1401</v>
      </c>
      <c r="P383" s="404">
        <f>IF(OR(ISERROR(VLOOKUP($E383&amp;$D$118&amp;$D$119,'CCG data'!$A:$AD,'CCG data'!B$3,FALSE)),ISBLANK(VLOOKUP($E383&amp;$D$118&amp;$D$119,'CCG data'!$A:$AD,'CCG data'!B$3,FALSE))),"",VLOOKUP($E383&amp;$D$118&amp;$D$119,'CCG data'!$A:$AD,'CCG data'!B$3,FALSE))</f>
        <v>0.29122055674518199</v>
      </c>
      <c r="Q383" s="267"/>
      <c r="R383" s="267">
        <f>IF(OR(ISERROR(VLOOKUP($E383&amp;$D$118&amp;$D$119,'CCG data'!$A:$AD,'CCG data'!C$3,FALSE)),ISBLANK(VLOOKUP($E383&amp;$D$118&amp;$D$119,'CCG data'!$A:$AD,'CCG data'!C$3,FALSE))),"",VLOOKUP($E383&amp;$D$118&amp;$D$119,'CCG data'!$A:$AD,'CCG data'!C$3,FALSE))</f>
        <v>0.60242683797287655</v>
      </c>
      <c r="S383" s="267"/>
      <c r="T383" s="267">
        <f>IF(OR(ISERROR(VLOOKUP($E383&amp;$D$118&amp;$D$119,'CCG data'!$A:$AD,'CCG data'!D$3,FALSE)),ISBLANK(VLOOKUP($E383&amp;$D$118&amp;$D$119,'CCG data'!$A:$AD,'CCG data'!D$3,FALSE))),"",VLOOKUP($E383&amp;$D$118&amp;$D$119,'CCG data'!$A:$AD,'CCG data'!D$3,FALSE))</f>
        <v>4.5681655960028551E-2</v>
      </c>
      <c r="U383" s="267"/>
      <c r="V383" s="267">
        <f>IF(OR(ISERROR(VLOOKUP($E383&amp;$D$118&amp;$D$119,'CCG data'!$A:$AD,'CCG data'!E$3,FALSE)),ISBLANK(VLOOKUP($E383&amp;$D$118&amp;$D$119,'CCG data'!$A:$AD,'CCG data'!E$3,FALSE))),"",VLOOKUP($E383&amp;$D$118&amp;$D$119,'CCG data'!$A:$AD,'CCG data'!E$3,FALSE))</f>
        <v>6.0670949321912922E-2</v>
      </c>
      <c r="W383" s="405"/>
      <c r="Y383" s="165">
        <f>IFERROR(VLOOKUP($E383&amp;$D$119, Outliers!$A$4:$P$214,2,FALSE),"0")</f>
        <v>0</v>
      </c>
      <c r="Z383" s="165">
        <f>IFERROR(VLOOKUP($E383&amp;$D$119, Outliers!$A$4:$P$214,3,FALSE),"0")</f>
        <v>0</v>
      </c>
      <c r="AA383" s="165">
        <f>IFERROR(VLOOKUP($E383&amp;$D$119, Outliers!$A$4:$P$214,4,FALSE),"0")</f>
        <v>0</v>
      </c>
      <c r="AB383" s="165">
        <f>IFERROR(VLOOKUP($E383&amp;$D$119, Outliers!$A$4:$P$214,5,FALSE),"0")</f>
        <v>0</v>
      </c>
      <c r="AD383" s="78"/>
      <c r="AE383" s="78"/>
      <c r="AF383" s="78"/>
      <c r="AG383" s="78"/>
    </row>
    <row r="384" spans="4:33" x14ac:dyDescent="0.25">
      <c r="D384" s="319"/>
      <c r="E384" s="103" t="s">
        <v>27</v>
      </c>
      <c r="F384" s="95">
        <f>IF(P383="","",VLOOKUP($E383&amp;$D$118&amp;$D$119,'CCG data'!$A:$AD,'CCG data'!W$3,FALSE))</f>
        <v>41.496728163912074</v>
      </c>
      <c r="G384" s="96">
        <f>IF(P383="","",VLOOKUP($E383&amp;$D$118&amp;$D$119,'CCG data'!$A:$AD,'CCG data'!X$3,FALSE))</f>
        <v>50.415368786511017</v>
      </c>
      <c r="H384" s="96">
        <f>IF(R383="","",VLOOKUP($E383&amp;$D$118&amp;$D$119,'CCG data'!$A:$AD,'CCG data'!Y$3,FALSE))</f>
        <v>84.882850764200981</v>
      </c>
      <c r="I384" s="96">
        <f>IF(R383="","",VLOOKUP($E383&amp;$D$118&amp;$D$119,'CCG data'!$A:$AD,'CCG data'!Z$3,FALSE))</f>
        <v>97.164879727394691</v>
      </c>
      <c r="J384" s="96">
        <f>IF(T383="","",VLOOKUP($E383&amp;$D$118&amp;$D$119,'CCG data'!$A:$AD,'CCG data'!AA$3,FALSE))</f>
        <v>5.1312487112117813</v>
      </c>
      <c r="K384" s="96">
        <f>IF(T383="","",VLOOKUP($E383&amp;$D$118&amp;$D$119,'CCG data'!$A:$AD,'CCG data'!AB$3,FALSE))</f>
        <v>8.4614631065677717</v>
      </c>
      <c r="L384" s="96">
        <f>IF(V383="","",VLOOKUP($E383&amp;$D$118&amp;$D$119,'CCG data'!$A:$AD,'CCG data'!AC$3,FALSE))</f>
        <v>7.1688844386322828</v>
      </c>
      <c r="M384" s="96">
        <f>IF(V383="","",VLOOKUP($E383&amp;$D$118&amp;$D$119,'CCG data'!$A:$AD,'CCG data'!AD$3,FALSE))</f>
        <v>11.039929951854184</v>
      </c>
      <c r="N384" s="368"/>
      <c r="P384" s="152">
        <f>IF(P383="","",VLOOKUP($E383&amp;$D$118&amp;$D$119,'CCG data'!$A:$AD,'CCG data'!I$3,FALSE))</f>
        <v>0.26800000000000002</v>
      </c>
      <c r="Q384" s="15">
        <f>IF(P383="","",VLOOKUP($E383&amp;$D$118&amp;$D$119,'CCG data'!$A:$AD,'CCG data'!J$3,FALSE))</f>
        <v>0.316</v>
      </c>
      <c r="R384" s="15">
        <f>IF(R383="","",VLOOKUP($E383&amp;$D$118&amp;$D$119,'CCG data'!$A:$AD,'CCG data'!K$3,FALSE))</f>
        <v>0.57699999999999996</v>
      </c>
      <c r="S384" s="15">
        <f>IF(R383="","",VLOOKUP($E383&amp;$D$118&amp;$D$119,'CCG data'!$A:$AD,'CCG data'!L$3,FALSE))</f>
        <v>0.628</v>
      </c>
      <c r="T384" s="15">
        <f>IF(T383="","",VLOOKUP($E383&amp;$D$118&amp;$D$119,'CCG data'!$A:$AD,'CCG data'!M$3,FALSE))</f>
        <v>3.5999999999999997E-2</v>
      </c>
      <c r="U384" s="15">
        <f>IF(T383="","",VLOOKUP($E383&amp;$D$118&amp;$D$119,'CCG data'!$A:$AD,'CCG data'!N$3,FALSE))</f>
        <v>5.8000000000000003E-2</v>
      </c>
      <c r="V384" s="15">
        <f>IF(V383="","",VLOOKUP($E383&amp;$D$118&amp;$D$119,'CCG data'!$A:$AD,'CCG data'!O$3,FALSE))</f>
        <v>4.9000000000000002E-2</v>
      </c>
      <c r="W384" s="136">
        <f>IF(V383="","",VLOOKUP($E383&amp;$D$118&amp;$D$119,'CCG data'!$A:$AD,'CCG data'!P$3,FALSE))</f>
        <v>7.3999999999999996E-2</v>
      </c>
      <c r="Y384" s="165" t="str">
        <f>IFERROR(VLOOKUP($E384&amp;$D$119, Outliers!$A$4:$P$214,2,FALSE),"0")</f>
        <v>0</v>
      </c>
      <c r="Z384" s="165" t="str">
        <f>IFERROR(VLOOKUP($E384&amp;$D$119, Outliers!$A$4:$P$214,3,FALSE),"0")</f>
        <v>0</v>
      </c>
      <c r="AA384" s="165" t="str">
        <f>IFERROR(VLOOKUP($E384&amp;$D$119, Outliers!$A$4:$P$214,4,FALSE),"0")</f>
        <v>0</v>
      </c>
      <c r="AB384" s="165" t="str">
        <f>IFERROR(VLOOKUP($E384&amp;$D$119, Outliers!$A$4:$P$214,5,FALSE),"0")</f>
        <v>0</v>
      </c>
      <c r="AD384" s="78"/>
      <c r="AE384" s="78"/>
      <c r="AF384" s="78"/>
      <c r="AG384" s="78"/>
    </row>
    <row r="385" spans="4:33" ht="15.75" x14ac:dyDescent="0.25">
      <c r="D385" s="319"/>
      <c r="E385" s="104" t="s">
        <v>241</v>
      </c>
      <c r="F385" s="394">
        <f>IF(OR(ISERROR(VLOOKUP($E385&amp;$D$118&amp;$D$119,'CCG data'!$A:$AD,'CCG data'!R$3,FALSE)),ISBLANK(VLOOKUP($E385&amp;$D$118&amp;$D$119,'CCG data'!$A:$AD,'CCG data'!R$3,FALSE))),"",VLOOKUP($E385&amp;$D$118&amp;$D$119,'CCG data'!$A:$AD,'CCG data'!R$3,FALSE))</f>
        <v>58.767372925753385</v>
      </c>
      <c r="G385" s="395"/>
      <c r="H385" s="395">
        <f>IF(OR(ISERROR(VLOOKUP($E385&amp;$D$118&amp;$D$119,'CCG data'!$A:$AD,'CCG data'!S$3,FALSE)),ISBLANK(VLOOKUP($E385&amp;$D$118&amp;$D$119,'CCG data'!$A:$AD,'CCG data'!S$3,FALSE))),"",VLOOKUP($E385&amp;$D$118&amp;$D$119,'CCG data'!$A:$AD,'CCG data'!S$3,FALSE))</f>
        <v>104.22148154138306</v>
      </c>
      <c r="I385" s="395"/>
      <c r="J385" s="395">
        <f>IF(OR(ISERROR(VLOOKUP($E385&amp;$D$118&amp;$D$119,'CCG data'!$A:$AD,'CCG data'!T$3,FALSE)),ISBLANK(VLOOKUP($E385&amp;$D$118&amp;$D$119,'CCG data'!$A:$AD,'CCG data'!T$3,FALSE))),"",VLOOKUP($E385&amp;$D$118&amp;$D$119,'CCG data'!$A:$AD,'CCG data'!T$3,FALSE))</f>
        <v>5.6067079758274412</v>
      </c>
      <c r="K385" s="395"/>
      <c r="L385" s="395">
        <f>IF(OR(ISERROR(VLOOKUP($E385&amp;$D$118&amp;$D$119,'CCG data'!$A:$AD,'CCG data'!U$3,FALSE)),ISBLANK(VLOOKUP($E385&amp;$D$118&amp;$D$119,'CCG data'!$A:$AD,'CCG data'!U$3,FALSE))),"",VLOOKUP($E385&amp;$D$118&amp;$D$119,'CCG data'!$A:$AD,'CCG data'!U$3,FALSE))</f>
        <v>13.69858464941111</v>
      </c>
      <c r="M385" s="396"/>
      <c r="N385" s="367">
        <f>IF(OR(ISERROR(VLOOKUP($E385&amp;$D$118&amp;$D$119,'CCG data'!$A:$AD,'CCG data'!G$3,FALSE)),ISBLANK(VLOOKUP($E385&amp;$D$118&amp;$D$119,'CCG data'!$A:$AD,'CCG data'!G$3,FALSE))),"",VLOOKUP($E385&amp;$D$118&amp;$D$119,'CCG data'!$A:$AD,'CCG data'!G$3,FALSE))</f>
        <v>4848</v>
      </c>
      <c r="P385" s="404">
        <f>IF(OR(ISERROR(VLOOKUP($E385&amp;$D$118&amp;$D$119,'CCG data'!$A:$AD,'CCG data'!B$3,FALSE)),ISBLANK(VLOOKUP($E385&amp;$D$118&amp;$D$119,'CCG data'!$A:$AD,'CCG data'!B$3,FALSE))),"",VLOOKUP($E385&amp;$D$118&amp;$D$119,'CCG data'!$A:$AD,'CCG data'!B$3,FALSE))</f>
        <v>0.30713696369636961</v>
      </c>
      <c r="Q385" s="267"/>
      <c r="R385" s="267">
        <f>IF(OR(ISERROR(VLOOKUP($E385&amp;$D$118&amp;$D$119,'CCG data'!$A:$AD,'CCG data'!C$3,FALSE)),ISBLANK(VLOOKUP($E385&amp;$D$118&amp;$D$119,'CCG data'!$A:$AD,'CCG data'!C$3,FALSE))),"",VLOOKUP($E385&amp;$D$118&amp;$D$119,'CCG data'!$A:$AD,'CCG data'!C$3,FALSE))</f>
        <v>0.58188943894389444</v>
      </c>
      <c r="S385" s="267"/>
      <c r="T385" s="267">
        <f>IF(OR(ISERROR(VLOOKUP($E385&amp;$D$118&amp;$D$119,'CCG data'!$A:$AD,'CCG data'!D$3,FALSE)),ISBLANK(VLOOKUP($E385&amp;$D$118&amp;$D$119,'CCG data'!$A:$AD,'CCG data'!D$3,FALSE))),"",VLOOKUP($E385&amp;$D$118&amp;$D$119,'CCG data'!$A:$AD,'CCG data'!D$3,FALSE))</f>
        <v>3.3209570957095709E-2</v>
      </c>
      <c r="U385" s="267"/>
      <c r="V385" s="267">
        <f>IF(OR(ISERROR(VLOOKUP($E385&amp;$D$118&amp;$D$119,'CCG data'!$A:$AD,'CCG data'!E$3,FALSE)),ISBLANK(VLOOKUP($E385&amp;$D$118&amp;$D$119,'CCG data'!$A:$AD,'CCG data'!E$3,FALSE))),"",VLOOKUP($E385&amp;$D$118&amp;$D$119,'CCG data'!$A:$AD,'CCG data'!E$3,FALSE))</f>
        <v>7.7764026402640268E-2</v>
      </c>
      <c r="W385" s="405"/>
      <c r="Y385" s="165">
        <f>IFERROR(VLOOKUP($E385&amp;$D$119, Outliers!$A$4:$P$214,2,FALSE),"0")</f>
        <v>1</v>
      </c>
      <c r="Z385" s="165">
        <f>IFERROR(VLOOKUP($E385&amp;$D$119, Outliers!$A$4:$P$214,3,FALSE),"0")</f>
        <v>1</v>
      </c>
      <c r="AA385" s="165">
        <f>IFERROR(VLOOKUP($E385&amp;$D$119, Outliers!$A$4:$P$214,4,FALSE),"0")</f>
        <v>0</v>
      </c>
      <c r="AB385" s="165">
        <f>IFERROR(VLOOKUP($E385&amp;$D$119, Outliers!$A$4:$P$214,5,FALSE),"0")</f>
        <v>1</v>
      </c>
      <c r="AD385" s="78"/>
      <c r="AE385" s="78"/>
      <c r="AF385" s="78"/>
      <c r="AG385" s="78"/>
    </row>
    <row r="386" spans="4:33" x14ac:dyDescent="0.25">
      <c r="D386" s="319"/>
      <c r="E386" s="103" t="s">
        <v>27</v>
      </c>
      <c r="F386" s="95">
        <f>IF(P385="","",VLOOKUP($E385&amp;$D$118&amp;$D$119,'CCG data'!$A:$AD,'CCG data'!W$3,FALSE))</f>
        <v>55.782368362457262</v>
      </c>
      <c r="G386" s="96">
        <f>IF(P385="","",VLOOKUP($E385&amp;$D$118&amp;$D$119,'CCG data'!$A:$AD,'CCG data'!X$3,FALSE))</f>
        <v>61.752377489049508</v>
      </c>
      <c r="H386" s="96">
        <f>IF(R385="","",VLOOKUP($E385&amp;$D$118&amp;$D$119,'CCG data'!$A:$AD,'CCG data'!Y$3,FALSE))</f>
        <v>100.37545948268756</v>
      </c>
      <c r="I386" s="96">
        <f>IF(R385="","",VLOOKUP($E385&amp;$D$118&amp;$D$119,'CCG data'!$A:$AD,'CCG data'!Z$3,FALSE))</f>
        <v>108.06750360007855</v>
      </c>
      <c r="J386" s="96">
        <f>IF(T385="","",VLOOKUP($E385&amp;$D$118&amp;$D$119,'CCG data'!$A:$AD,'CCG data'!AA$3,FALSE))</f>
        <v>4.7406418153307408</v>
      </c>
      <c r="K386" s="96">
        <f>IF(T385="","",VLOOKUP($E385&amp;$D$118&amp;$D$119,'CCG data'!$A:$AD,'CCG data'!AB$3,FALSE))</f>
        <v>6.4727741363241416</v>
      </c>
      <c r="L386" s="96">
        <f>IF(V385="","",VLOOKUP($E385&amp;$D$118&amp;$D$119,'CCG data'!$A:$AD,'CCG data'!AC$3,FALSE))</f>
        <v>12.315779162880801</v>
      </c>
      <c r="M386" s="96">
        <f>IF(V385="","",VLOOKUP($E385&amp;$D$118&amp;$D$119,'CCG data'!$A:$AD,'CCG data'!AD$3,FALSE))</f>
        <v>15.081390135941419</v>
      </c>
      <c r="N386" s="368"/>
      <c r="P386" s="152">
        <f>IF(P385="","",VLOOKUP($E385&amp;$D$118&amp;$D$119,'CCG data'!$A:$AD,'CCG data'!I$3,FALSE))</f>
        <v>0.29399999999999998</v>
      </c>
      <c r="Q386" s="15">
        <f>IF(P385="","",VLOOKUP($E385&amp;$D$118&amp;$D$119,'CCG data'!$A:$AD,'CCG data'!J$3,FALSE))</f>
        <v>0.32</v>
      </c>
      <c r="R386" s="15">
        <f>IF(R385="","",VLOOKUP($E385&amp;$D$118&amp;$D$119,'CCG data'!$A:$AD,'CCG data'!K$3,FALSE))</f>
        <v>0.56799999999999995</v>
      </c>
      <c r="S386" s="15">
        <f>IF(R385="","",VLOOKUP($E385&amp;$D$118&amp;$D$119,'CCG data'!$A:$AD,'CCG data'!L$3,FALSE))</f>
        <v>0.59599999999999997</v>
      </c>
      <c r="T386" s="15">
        <f>IF(T385="","",VLOOKUP($E385&amp;$D$118&amp;$D$119,'CCG data'!$A:$AD,'CCG data'!M$3,FALSE))</f>
        <v>2.9000000000000001E-2</v>
      </c>
      <c r="U386" s="15">
        <f>IF(T385="","",VLOOKUP($E385&amp;$D$118&amp;$D$119,'CCG data'!$A:$AD,'CCG data'!N$3,FALSE))</f>
        <v>3.9E-2</v>
      </c>
      <c r="V386" s="15">
        <f>IF(V385="","",VLOOKUP($E385&amp;$D$118&amp;$D$119,'CCG data'!$A:$AD,'CCG data'!O$3,FALSE))</f>
        <v>7.0999999999999994E-2</v>
      </c>
      <c r="W386" s="136">
        <f>IF(V385="","",VLOOKUP($E385&amp;$D$118&amp;$D$119,'CCG data'!$A:$AD,'CCG data'!P$3,FALSE))</f>
        <v>8.5999999999999993E-2</v>
      </c>
      <c r="Y386" s="165" t="str">
        <f>IFERROR(VLOOKUP($E386&amp;$D$119, Outliers!$A$4:$P$214,2,FALSE),"0")</f>
        <v>0</v>
      </c>
      <c r="Z386" s="165" t="str">
        <f>IFERROR(VLOOKUP($E386&amp;$D$119, Outliers!$A$4:$P$214,3,FALSE),"0")</f>
        <v>0</v>
      </c>
      <c r="AA386" s="165" t="str">
        <f>IFERROR(VLOOKUP($E386&amp;$D$119, Outliers!$A$4:$P$214,4,FALSE),"0")</f>
        <v>0</v>
      </c>
      <c r="AB386" s="165" t="str">
        <f>IFERROR(VLOOKUP($E386&amp;$D$119, Outliers!$A$4:$P$214,5,FALSE),"0")</f>
        <v>0</v>
      </c>
      <c r="AD386" s="78"/>
      <c r="AE386" s="78"/>
      <c r="AF386" s="78"/>
      <c r="AG386" s="78"/>
    </row>
    <row r="387" spans="4:33" ht="15.75" x14ac:dyDescent="0.25">
      <c r="D387" s="319"/>
      <c r="E387" s="104" t="s">
        <v>242</v>
      </c>
      <c r="F387" s="394">
        <f>IF(OR(ISERROR(VLOOKUP($E387&amp;$D$118&amp;$D$119,'CCG data'!$A:$AD,'CCG data'!R$3,FALSE)),ISBLANK(VLOOKUP($E387&amp;$D$118&amp;$D$119,'CCG data'!$A:$AD,'CCG data'!R$3,FALSE))),"",VLOOKUP($E387&amp;$D$118&amp;$D$119,'CCG data'!$A:$AD,'CCG data'!R$3,FALSE))</f>
        <v>52.157224857169922</v>
      </c>
      <c r="G387" s="395"/>
      <c r="H387" s="395">
        <f>IF(OR(ISERROR(VLOOKUP($E387&amp;$D$118&amp;$D$119,'CCG data'!$A:$AD,'CCG data'!S$3,FALSE)),ISBLANK(VLOOKUP($E387&amp;$D$118&amp;$D$119,'CCG data'!$A:$AD,'CCG data'!S$3,FALSE))),"",VLOOKUP($E387&amp;$D$118&amp;$D$119,'CCG data'!$A:$AD,'CCG data'!S$3,FALSE))</f>
        <v>106.15921985213016</v>
      </c>
      <c r="I387" s="395"/>
      <c r="J387" s="395">
        <f>IF(OR(ISERROR(VLOOKUP($E387&amp;$D$118&amp;$D$119,'CCG data'!$A:$AD,'CCG data'!T$3,FALSE)),ISBLANK(VLOOKUP($E387&amp;$D$118&amp;$D$119,'CCG data'!$A:$AD,'CCG data'!T$3,FALSE))),"",VLOOKUP($E387&amp;$D$118&amp;$D$119,'CCG data'!$A:$AD,'CCG data'!T$3,FALSE))</f>
        <v>6.7276822554908629</v>
      </c>
      <c r="K387" s="395"/>
      <c r="L387" s="395">
        <f>IF(OR(ISERROR(VLOOKUP($E387&amp;$D$118&amp;$D$119,'CCG data'!$A:$AD,'CCG data'!U$3,FALSE)),ISBLANK(VLOOKUP($E387&amp;$D$118&amp;$D$119,'CCG data'!$A:$AD,'CCG data'!U$3,FALSE))),"",VLOOKUP($E387&amp;$D$118&amp;$D$119,'CCG data'!$A:$AD,'CCG data'!U$3,FALSE))</f>
        <v>10.366997109534083</v>
      </c>
      <c r="M387" s="396"/>
      <c r="N387" s="367">
        <f>IF(OR(ISERROR(VLOOKUP($E387&amp;$D$118&amp;$D$119,'CCG data'!$A:$AD,'CCG data'!G$3,FALSE)),ISBLANK(VLOOKUP($E387&amp;$D$118&amp;$D$119,'CCG data'!$A:$AD,'CCG data'!G$3,FALSE))),"",VLOOKUP($E387&amp;$D$118&amp;$D$119,'CCG data'!$A:$AD,'CCG data'!G$3,FALSE))</f>
        <v>1317</v>
      </c>
      <c r="P387" s="404">
        <f>IF(OR(ISERROR(VLOOKUP($E387&amp;$D$118&amp;$D$119,'CCG data'!$A:$AD,'CCG data'!B$3,FALSE)),ISBLANK(VLOOKUP($E387&amp;$D$118&amp;$D$119,'CCG data'!$A:$AD,'CCG data'!B$3,FALSE))),"",VLOOKUP($E387&amp;$D$118&amp;$D$119,'CCG data'!$A:$AD,'CCG data'!B$3,FALSE))</f>
        <v>0.26803340926347757</v>
      </c>
      <c r="Q387" s="267"/>
      <c r="R387" s="267">
        <f>IF(OR(ISERROR(VLOOKUP($E387&amp;$D$118&amp;$D$119,'CCG data'!$A:$AD,'CCG data'!C$3,FALSE)),ISBLANK(VLOOKUP($E387&amp;$D$118&amp;$D$119,'CCG data'!$A:$AD,'CCG data'!C$3,FALSE))),"",VLOOKUP($E387&amp;$D$118&amp;$D$119,'CCG data'!$A:$AD,'CCG data'!C$3,FALSE))</f>
        <v>0.62946089597570232</v>
      </c>
      <c r="S387" s="267"/>
      <c r="T387" s="267">
        <f>IF(OR(ISERROR(VLOOKUP($E387&amp;$D$118&amp;$D$119,'CCG data'!$A:$AD,'CCG data'!D$3,FALSE)),ISBLANK(VLOOKUP($E387&amp;$D$118&amp;$D$119,'CCG data'!$A:$AD,'CCG data'!D$3,FALSE))),"",VLOOKUP($E387&amp;$D$118&amp;$D$119,'CCG data'!$A:$AD,'CCG data'!D$3,FALSE))</f>
        <v>4.1761579347000762E-2</v>
      </c>
      <c r="U387" s="267"/>
      <c r="V387" s="267">
        <f>IF(OR(ISERROR(VLOOKUP($E387&amp;$D$118&amp;$D$119,'CCG data'!$A:$AD,'CCG data'!E$3,FALSE)),ISBLANK(VLOOKUP($E387&amp;$D$118&amp;$D$119,'CCG data'!$A:$AD,'CCG data'!E$3,FALSE))),"",VLOOKUP($E387&amp;$D$118&amp;$D$119,'CCG data'!$A:$AD,'CCG data'!E$3,FALSE))</f>
        <v>6.0744115413819286E-2</v>
      </c>
      <c r="W387" s="405"/>
      <c r="Y387" s="165">
        <f>IFERROR(VLOOKUP($E387&amp;$D$119, Outliers!$A$4:$P$214,2,FALSE),"0")</f>
        <v>0</v>
      </c>
      <c r="Z387" s="165">
        <f>IFERROR(VLOOKUP($E387&amp;$D$119, Outliers!$A$4:$P$214,3,FALSE),"0")</f>
        <v>0</v>
      </c>
      <c r="AA387" s="165">
        <f>IFERROR(VLOOKUP($E387&amp;$D$119, Outliers!$A$4:$P$214,4,FALSE),"0")</f>
        <v>0</v>
      </c>
      <c r="AB387" s="165">
        <f>IFERROR(VLOOKUP($E387&amp;$D$119, Outliers!$A$4:$P$214,5,FALSE),"0")</f>
        <v>0</v>
      </c>
      <c r="AD387" s="78"/>
      <c r="AE387" s="78"/>
      <c r="AF387" s="78"/>
      <c r="AG387" s="78"/>
    </row>
    <row r="388" spans="4:33" x14ac:dyDescent="0.25">
      <c r="D388" s="319"/>
      <c r="E388" s="103" t="s">
        <v>27</v>
      </c>
      <c r="F388" s="95">
        <f>IF(P387="","",VLOOKUP($E387&amp;$D$118&amp;$D$119,'CCG data'!$A:$AD,'CCG data'!W$3,FALSE))</f>
        <v>46.716168874163273</v>
      </c>
      <c r="G388" s="96">
        <f>IF(P387="","",VLOOKUP($E387&amp;$D$118&amp;$D$119,'CCG data'!$A:$AD,'CCG data'!X$3,FALSE))</f>
        <v>57.598280840176571</v>
      </c>
      <c r="H388" s="96">
        <f>IF(R387="","",VLOOKUP($E387&amp;$D$118&amp;$D$119,'CCG data'!$A:$AD,'CCG data'!Y$3,FALSE))</f>
        <v>98.932578124825298</v>
      </c>
      <c r="I388" s="96">
        <f>IF(R387="","",VLOOKUP($E387&amp;$D$118&amp;$D$119,'CCG data'!$A:$AD,'CCG data'!Z$3,FALSE))</f>
        <v>113.38586157943503</v>
      </c>
      <c r="J388" s="96">
        <f>IF(T387="","",VLOOKUP($E387&amp;$D$118&amp;$D$119,'CCG data'!$A:$AD,'CCG data'!AA$3,FALSE))</f>
        <v>4.9496476945623158</v>
      </c>
      <c r="K388" s="96">
        <f>IF(T387="","",VLOOKUP($E387&amp;$D$118&amp;$D$119,'CCG data'!$A:$AD,'CCG data'!AB$3,FALSE))</f>
        <v>8.5057168164194099</v>
      </c>
      <c r="L388" s="96">
        <f>IF(V387="","",VLOOKUP($E387&amp;$D$118&amp;$D$119,'CCG data'!$A:$AD,'CCG data'!AC$3,FALSE))</f>
        <v>8.0952287041068018</v>
      </c>
      <c r="M388" s="96">
        <f>IF(V387="","",VLOOKUP($E387&amp;$D$118&amp;$D$119,'CCG data'!$A:$AD,'CCG data'!AD$3,FALSE))</f>
        <v>12.638765514961364</v>
      </c>
      <c r="N388" s="368"/>
      <c r="P388" s="152">
        <f>IF(P387="","",VLOOKUP($E387&amp;$D$118&amp;$D$119,'CCG data'!$A:$AD,'CCG data'!I$3,FALSE))</f>
        <v>0.245</v>
      </c>
      <c r="Q388" s="15">
        <f>IF(P387="","",VLOOKUP($E387&amp;$D$118&amp;$D$119,'CCG data'!$A:$AD,'CCG data'!J$3,FALSE))</f>
        <v>0.29299999999999998</v>
      </c>
      <c r="R388" s="15">
        <f>IF(R387="","",VLOOKUP($E387&amp;$D$118&amp;$D$119,'CCG data'!$A:$AD,'CCG data'!K$3,FALSE))</f>
        <v>0.60299999999999998</v>
      </c>
      <c r="S388" s="15">
        <f>IF(R387="","",VLOOKUP($E387&amp;$D$118&amp;$D$119,'CCG data'!$A:$AD,'CCG data'!L$3,FALSE))</f>
        <v>0.65500000000000003</v>
      </c>
      <c r="T388" s="15">
        <f>IF(T387="","",VLOOKUP($E387&amp;$D$118&amp;$D$119,'CCG data'!$A:$AD,'CCG data'!M$3,FALSE))</f>
        <v>3.2000000000000001E-2</v>
      </c>
      <c r="U388" s="15">
        <f>IF(T387="","",VLOOKUP($E387&amp;$D$118&amp;$D$119,'CCG data'!$A:$AD,'CCG data'!N$3,FALSE))</f>
        <v>5.3999999999999999E-2</v>
      </c>
      <c r="V388" s="15">
        <f>IF(V387="","",VLOOKUP($E387&amp;$D$118&amp;$D$119,'CCG data'!$A:$AD,'CCG data'!O$3,FALSE))</f>
        <v>4.9000000000000002E-2</v>
      </c>
      <c r="W388" s="136">
        <f>IF(V387="","",VLOOKUP($E387&amp;$D$118&amp;$D$119,'CCG data'!$A:$AD,'CCG data'!P$3,FALSE))</f>
        <v>7.4999999999999997E-2</v>
      </c>
      <c r="Y388" s="165" t="str">
        <f>IFERROR(VLOOKUP($E388&amp;$D$119, Outliers!$A$4:$P$214,2,FALSE),"0")</f>
        <v>0</v>
      </c>
      <c r="Z388" s="165" t="str">
        <f>IFERROR(VLOOKUP($E388&amp;$D$119, Outliers!$A$4:$P$214,3,FALSE),"0")</f>
        <v>0</v>
      </c>
      <c r="AA388" s="165" t="str">
        <f>IFERROR(VLOOKUP($E388&amp;$D$119, Outliers!$A$4:$P$214,4,FALSE),"0")</f>
        <v>0</v>
      </c>
      <c r="AB388" s="165" t="str">
        <f>IFERROR(VLOOKUP($E388&amp;$D$119, Outliers!$A$4:$P$214,5,FALSE),"0")</f>
        <v>0</v>
      </c>
      <c r="AD388" s="78"/>
      <c r="AE388" s="78"/>
      <c r="AF388" s="78"/>
      <c r="AG388" s="78"/>
    </row>
    <row r="389" spans="4:33" ht="15.75" x14ac:dyDescent="0.25">
      <c r="D389" s="319"/>
      <c r="E389" s="104" t="s">
        <v>243</v>
      </c>
      <c r="F389" s="394">
        <f>IF(OR(ISERROR(VLOOKUP($E389&amp;$D$118&amp;$D$119,'CCG data'!$A:$AD,'CCG data'!R$3,FALSE)),ISBLANK(VLOOKUP($E389&amp;$D$118&amp;$D$119,'CCG data'!$A:$AD,'CCG data'!R$3,FALSE))),"",VLOOKUP($E389&amp;$D$118&amp;$D$119,'CCG data'!$A:$AD,'CCG data'!R$3,FALSE))</f>
        <v>46.320928653060349</v>
      </c>
      <c r="G389" s="395"/>
      <c r="H389" s="395">
        <f>IF(OR(ISERROR(VLOOKUP($E389&amp;$D$118&amp;$D$119,'CCG data'!$A:$AD,'CCG data'!S$3,FALSE)),ISBLANK(VLOOKUP($E389&amp;$D$118&amp;$D$119,'CCG data'!$A:$AD,'CCG data'!S$3,FALSE))),"",VLOOKUP($E389&amp;$D$118&amp;$D$119,'CCG data'!$A:$AD,'CCG data'!S$3,FALSE))</f>
        <v>85.481480249060169</v>
      </c>
      <c r="I389" s="395"/>
      <c r="J389" s="395">
        <f>IF(OR(ISERROR(VLOOKUP($E389&amp;$D$118&amp;$D$119,'CCG data'!$A:$AD,'CCG data'!T$3,FALSE)),ISBLANK(VLOOKUP($E389&amp;$D$118&amp;$D$119,'CCG data'!$A:$AD,'CCG data'!T$3,FALSE))),"",VLOOKUP($E389&amp;$D$118&amp;$D$119,'CCG data'!$A:$AD,'CCG data'!T$3,FALSE))</f>
        <v>7.6242500417201864</v>
      </c>
      <c r="K389" s="395"/>
      <c r="L389" s="395">
        <f>IF(OR(ISERROR(VLOOKUP($E389&amp;$D$118&amp;$D$119,'CCG data'!$A:$AD,'CCG data'!U$3,FALSE)),ISBLANK(VLOOKUP($E389&amp;$D$118&amp;$D$119,'CCG data'!$A:$AD,'CCG data'!U$3,FALSE))),"",VLOOKUP($E389&amp;$D$118&amp;$D$119,'CCG data'!$A:$AD,'CCG data'!U$3,FALSE))</f>
        <v>14.808830095121147</v>
      </c>
      <c r="M389" s="396"/>
      <c r="N389" s="367">
        <f>IF(OR(ISERROR(VLOOKUP($E389&amp;$D$118&amp;$D$119,'CCG data'!$A:$AD,'CCG data'!G$3,FALSE)),ISBLANK(VLOOKUP($E389&amp;$D$118&amp;$D$119,'CCG data'!$A:$AD,'CCG data'!G$3,FALSE))),"",VLOOKUP($E389&amp;$D$118&amp;$D$119,'CCG data'!$A:$AD,'CCG data'!G$3,FALSE))</f>
        <v>1530</v>
      </c>
      <c r="P389" s="404">
        <f>IF(OR(ISERROR(VLOOKUP($E389&amp;$D$118&amp;$D$119,'CCG data'!$A:$AD,'CCG data'!B$3,FALSE)),ISBLANK(VLOOKUP($E389&amp;$D$118&amp;$D$119,'CCG data'!$A:$AD,'CCG data'!B$3,FALSE))),"",VLOOKUP($E389&amp;$D$118&amp;$D$119,'CCG data'!$A:$AD,'CCG data'!B$3,FALSE))</f>
        <v>0.27647058823529413</v>
      </c>
      <c r="Q389" s="267"/>
      <c r="R389" s="267">
        <f>IF(OR(ISERROR(VLOOKUP($E389&amp;$D$118&amp;$D$119,'CCG data'!$A:$AD,'CCG data'!C$3,FALSE)),ISBLANK(VLOOKUP($E389&amp;$D$118&amp;$D$119,'CCG data'!$A:$AD,'CCG data'!C$3,FALSE))),"",VLOOKUP($E389&amp;$D$118&amp;$D$119,'CCG data'!$A:$AD,'CCG data'!C$3,FALSE))</f>
        <v>0.56993464052287579</v>
      </c>
      <c r="S389" s="267"/>
      <c r="T389" s="267">
        <f>IF(OR(ISERROR(VLOOKUP($E389&amp;$D$118&amp;$D$119,'CCG data'!$A:$AD,'CCG data'!D$3,FALSE)),ISBLANK(VLOOKUP($E389&amp;$D$118&amp;$D$119,'CCG data'!$A:$AD,'CCG data'!D$3,FALSE))),"",VLOOKUP($E389&amp;$D$118&amp;$D$119,'CCG data'!$A:$AD,'CCG data'!D$3,FALSE))</f>
        <v>5.1633986928104572E-2</v>
      </c>
      <c r="U389" s="267"/>
      <c r="V389" s="267">
        <f>IF(OR(ISERROR(VLOOKUP($E389&amp;$D$118&amp;$D$119,'CCG data'!$A:$AD,'CCG data'!E$3,FALSE)),ISBLANK(VLOOKUP($E389&amp;$D$118&amp;$D$119,'CCG data'!$A:$AD,'CCG data'!E$3,FALSE))),"",VLOOKUP($E389&amp;$D$118&amp;$D$119,'CCG data'!$A:$AD,'CCG data'!E$3,FALSE))</f>
        <v>0.10196078431372549</v>
      </c>
      <c r="W389" s="405"/>
      <c r="Y389" s="165">
        <f>IFERROR(VLOOKUP($E389&amp;$D$119, Outliers!$A$4:$P$214,2,FALSE),"0")</f>
        <v>0</v>
      </c>
      <c r="Z389" s="165">
        <f>IFERROR(VLOOKUP($E389&amp;$D$119, Outliers!$A$4:$P$214,3,FALSE),"0")</f>
        <v>1</v>
      </c>
      <c r="AA389" s="165">
        <f>IFERROR(VLOOKUP($E389&amp;$D$119, Outliers!$A$4:$P$214,4,FALSE),"0")</f>
        <v>0</v>
      </c>
      <c r="AB389" s="165">
        <f>IFERROR(VLOOKUP($E389&amp;$D$119, Outliers!$A$4:$P$214,5,FALSE),"0")</f>
        <v>1</v>
      </c>
      <c r="AD389" s="78"/>
      <c r="AE389" s="78"/>
      <c r="AF389" s="78"/>
      <c r="AG389" s="78"/>
    </row>
    <row r="390" spans="4:33" x14ac:dyDescent="0.25">
      <c r="D390" s="319"/>
      <c r="E390" s="103" t="s">
        <v>27</v>
      </c>
      <c r="F390" s="95">
        <f>IF(P389="","",VLOOKUP($E389&amp;$D$118&amp;$D$119,'CCG data'!$A:$AD,'CCG data'!W$3,FALSE))</f>
        <v>41.906615435146904</v>
      </c>
      <c r="G390" s="96">
        <f>IF(P389="","",VLOOKUP($E389&amp;$D$118&amp;$D$119,'CCG data'!$A:$AD,'CCG data'!X$3,FALSE))</f>
        <v>50.735241870973795</v>
      </c>
      <c r="H390" s="96">
        <f>IF(R389="","",VLOOKUP($E389&amp;$D$118&amp;$D$119,'CCG data'!$A:$AD,'CCG data'!Y$3,FALSE))</f>
        <v>79.807734596821064</v>
      </c>
      <c r="I390" s="96">
        <f>IF(R389="","",VLOOKUP($E389&amp;$D$118&amp;$D$119,'CCG data'!$A:$AD,'CCG data'!Z$3,FALSE))</f>
        <v>91.155225901299275</v>
      </c>
      <c r="J390" s="96">
        <f>IF(T389="","",VLOOKUP($E389&amp;$D$118&amp;$D$119,'CCG data'!$A:$AD,'CCG data'!AA$3,FALSE))</f>
        <v>5.9429715525076601</v>
      </c>
      <c r="K390" s="96">
        <f>IF(T389="","",VLOOKUP($E389&amp;$D$118&amp;$D$119,'CCG data'!$A:$AD,'CCG data'!AB$3,FALSE))</f>
        <v>9.3055285309327136</v>
      </c>
      <c r="L390" s="96">
        <f>IF(V389="","",VLOOKUP($E389&amp;$D$118&amp;$D$119,'CCG data'!$A:$AD,'CCG data'!AC$3,FALSE))</f>
        <v>12.484945684439085</v>
      </c>
      <c r="M390" s="96">
        <f>IF(V389="","",VLOOKUP($E389&amp;$D$118&amp;$D$119,'CCG data'!$A:$AD,'CCG data'!AD$3,FALSE))</f>
        <v>17.132714505803211</v>
      </c>
      <c r="N390" s="368"/>
      <c r="P390" s="152">
        <f>IF(P389="","",VLOOKUP($E389&amp;$D$118&amp;$D$119,'CCG data'!$A:$AD,'CCG data'!I$3,FALSE))</f>
        <v>0.255</v>
      </c>
      <c r="Q390" s="15">
        <f>IF(P389="","",VLOOKUP($E389&amp;$D$118&amp;$D$119,'CCG data'!$A:$AD,'CCG data'!J$3,FALSE))</f>
        <v>0.29899999999999999</v>
      </c>
      <c r="R390" s="15">
        <f>IF(R389="","",VLOOKUP($E389&amp;$D$118&amp;$D$119,'CCG data'!$A:$AD,'CCG data'!K$3,FALSE))</f>
        <v>0.54500000000000004</v>
      </c>
      <c r="S390" s="15">
        <f>IF(R389="","",VLOOKUP($E389&amp;$D$118&amp;$D$119,'CCG data'!$A:$AD,'CCG data'!L$3,FALSE))</f>
        <v>0.59499999999999997</v>
      </c>
      <c r="T390" s="15">
        <f>IF(T389="","",VLOOKUP($E389&amp;$D$118&amp;$D$119,'CCG data'!$A:$AD,'CCG data'!M$3,FALSE))</f>
        <v>4.2000000000000003E-2</v>
      </c>
      <c r="U390" s="15">
        <f>IF(T389="","",VLOOKUP($E389&amp;$D$118&amp;$D$119,'CCG data'!$A:$AD,'CCG data'!N$3,FALSE))</f>
        <v>6.4000000000000001E-2</v>
      </c>
      <c r="V390" s="15">
        <f>IF(V389="","",VLOOKUP($E389&amp;$D$118&amp;$D$119,'CCG data'!$A:$AD,'CCG data'!O$3,FALSE))</f>
        <v>8.7999999999999995E-2</v>
      </c>
      <c r="W390" s="136">
        <f>IF(V389="","",VLOOKUP($E389&amp;$D$118&amp;$D$119,'CCG data'!$A:$AD,'CCG data'!P$3,FALSE))</f>
        <v>0.11799999999999999</v>
      </c>
      <c r="Y390" s="165" t="str">
        <f>IFERROR(VLOOKUP($E390&amp;$D$119, Outliers!$A$4:$P$214,2,FALSE),"0")</f>
        <v>0</v>
      </c>
      <c r="Z390" s="165" t="str">
        <f>IFERROR(VLOOKUP($E390&amp;$D$119, Outliers!$A$4:$P$214,3,FALSE),"0")</f>
        <v>0</v>
      </c>
      <c r="AA390" s="165" t="str">
        <f>IFERROR(VLOOKUP($E390&amp;$D$119, Outliers!$A$4:$P$214,4,FALSE),"0")</f>
        <v>0</v>
      </c>
      <c r="AB390" s="165" t="str">
        <f>IFERROR(VLOOKUP($E390&amp;$D$119, Outliers!$A$4:$P$214,5,FALSE),"0")</f>
        <v>0</v>
      </c>
      <c r="AD390" s="78"/>
      <c r="AE390" s="78"/>
      <c r="AF390" s="78"/>
      <c r="AG390" s="78"/>
    </row>
    <row r="391" spans="4:33" ht="15.75" x14ac:dyDescent="0.25">
      <c r="D391" s="319"/>
      <c r="E391" s="104" t="s">
        <v>418</v>
      </c>
      <c r="F391" s="394">
        <f>IF(OR(ISERROR(VLOOKUP($E391&amp;$D$118&amp;$D$119,'CCG data'!$A:$AD,'CCG data'!R$3,FALSE)),ISBLANK(VLOOKUP($E391&amp;$D$118&amp;$D$119,'CCG data'!$A:$AD,'CCG data'!R$3,FALSE))),"",VLOOKUP($E391&amp;$D$118&amp;$D$119,'CCG data'!$A:$AD,'CCG data'!R$3,FALSE))</f>
        <v>54.880407692504498</v>
      </c>
      <c r="G391" s="395"/>
      <c r="H391" s="395">
        <f>IF(OR(ISERROR(VLOOKUP($E391&amp;$D$118&amp;$D$119,'CCG data'!$A:$AD,'CCG data'!S$3,FALSE)),ISBLANK(VLOOKUP($E391&amp;$D$118&amp;$D$119,'CCG data'!$A:$AD,'CCG data'!S$3,FALSE))),"",VLOOKUP($E391&amp;$D$118&amp;$D$119,'CCG data'!$A:$AD,'CCG data'!S$3,FALSE))</f>
        <v>108.31487146833743</v>
      </c>
      <c r="I391" s="395"/>
      <c r="J391" s="395">
        <f>IF(OR(ISERROR(VLOOKUP($E391&amp;$D$118&amp;$D$119,'CCG data'!$A:$AD,'CCG data'!T$3,FALSE)),ISBLANK(VLOOKUP($E391&amp;$D$118&amp;$D$119,'CCG data'!$A:$AD,'CCG data'!T$3,FALSE))),"",VLOOKUP($E391&amp;$D$118&amp;$D$119,'CCG data'!$A:$AD,'CCG data'!T$3,FALSE))</f>
        <v>5.5856766334292711</v>
      </c>
      <c r="K391" s="395"/>
      <c r="L391" s="395">
        <f>IF(OR(ISERROR(VLOOKUP($E391&amp;$D$118&amp;$D$119,'CCG data'!$A:$AD,'CCG data'!U$3,FALSE)),ISBLANK(VLOOKUP($E391&amp;$D$118&amp;$D$119,'CCG data'!$A:$AD,'CCG data'!U$3,FALSE))),"",VLOOKUP($E391&amp;$D$118&amp;$D$119,'CCG data'!$A:$AD,'CCG data'!U$3,FALSE))</f>
        <v>10.363434378650165</v>
      </c>
      <c r="M391" s="396"/>
      <c r="N391" s="367">
        <f>IF(OR(ISERROR(VLOOKUP($E391&amp;$D$118&amp;$D$119,'CCG data'!$A:$AD,'CCG data'!G$3,FALSE)),ISBLANK(VLOOKUP($E391&amp;$D$118&amp;$D$119,'CCG data'!$A:$AD,'CCG data'!G$3,FALSE))),"",VLOOKUP($E391&amp;$D$118&amp;$D$119,'CCG data'!$A:$AD,'CCG data'!G$3,FALSE))</f>
        <v>1439</v>
      </c>
      <c r="P391" s="404">
        <f>IF(OR(ISERROR(VLOOKUP($E391&amp;$D$118&amp;$D$119,'CCG data'!$A:$AD,'CCG data'!B$3,FALSE)),ISBLANK(VLOOKUP($E391&amp;$D$118&amp;$D$119,'CCG data'!$A:$AD,'CCG data'!B$3,FALSE))),"",VLOOKUP($E391&amp;$D$118&amp;$D$119,'CCG data'!$A:$AD,'CCG data'!B$3,FALSE))</f>
        <v>0.30090340514246006</v>
      </c>
      <c r="Q391" s="267"/>
      <c r="R391" s="267">
        <f>IF(OR(ISERROR(VLOOKUP($E391&amp;$D$118&amp;$D$119,'CCG data'!$A:$AD,'CCG data'!C$3,FALSE)),ISBLANK(VLOOKUP($E391&amp;$D$118&amp;$D$119,'CCG data'!$A:$AD,'CCG data'!C$3,FALSE))),"",VLOOKUP($E391&amp;$D$118&amp;$D$119,'CCG data'!$A:$AD,'CCG data'!C$3,FALSE))</f>
        <v>0.60806115357887425</v>
      </c>
      <c r="S391" s="267"/>
      <c r="T391" s="267">
        <f>IF(OR(ISERROR(VLOOKUP($E391&amp;$D$118&amp;$D$119,'CCG data'!$A:$AD,'CCG data'!D$3,FALSE)),ISBLANK(VLOOKUP($E391&amp;$D$118&amp;$D$119,'CCG data'!$A:$AD,'CCG data'!D$3,FALSE))),"",VLOOKUP($E391&amp;$D$118&amp;$D$119,'CCG data'!$A:$AD,'CCG data'!D$3,FALSE))</f>
        <v>3.3356497567755383E-2</v>
      </c>
      <c r="U391" s="267"/>
      <c r="V391" s="267">
        <f>IF(OR(ISERROR(VLOOKUP($E391&amp;$D$118&amp;$D$119,'CCG data'!$A:$AD,'CCG data'!E$3,FALSE)),ISBLANK(VLOOKUP($E391&amp;$D$118&amp;$D$119,'CCG data'!$A:$AD,'CCG data'!E$3,FALSE))),"",VLOOKUP($E391&amp;$D$118&amp;$D$119,'CCG data'!$A:$AD,'CCG data'!E$3,FALSE))</f>
        <v>5.7678943710910355E-2</v>
      </c>
      <c r="W391" s="405"/>
      <c r="Y391" s="165">
        <f>IFERROR(VLOOKUP($E391&amp;$D$119, Outliers!$A$4:$P$214,2,FALSE),"0")</f>
        <v>0</v>
      </c>
      <c r="Z391" s="165">
        <f>IFERROR(VLOOKUP($E391&amp;$D$119, Outliers!$A$4:$P$214,3,FALSE),"0")</f>
        <v>1</v>
      </c>
      <c r="AA391" s="165">
        <f>IFERROR(VLOOKUP($E391&amp;$D$119, Outliers!$A$4:$P$214,4,FALSE),"0")</f>
        <v>0</v>
      </c>
      <c r="AB391" s="165">
        <f>IFERROR(VLOOKUP($E391&amp;$D$119, Outliers!$A$4:$P$214,5,FALSE),"0")</f>
        <v>0</v>
      </c>
      <c r="AD391" s="78"/>
      <c r="AE391" s="78"/>
      <c r="AF391" s="78"/>
      <c r="AG391" s="78"/>
    </row>
    <row r="392" spans="4:33" x14ac:dyDescent="0.25">
      <c r="D392" s="319"/>
      <c r="E392" s="103" t="s">
        <v>27</v>
      </c>
      <c r="F392" s="95">
        <f>IF(P391="","",VLOOKUP($E391&amp;$D$118&amp;$D$119,'CCG data'!$A:$AD,'CCG data'!W$3,FALSE))</f>
        <v>49.711134890211383</v>
      </c>
      <c r="G392" s="96">
        <f>IF(P391="","",VLOOKUP($E391&amp;$D$118&amp;$D$119,'CCG data'!$A:$AD,'CCG data'!X$3,FALSE))</f>
        <v>60.049680494797613</v>
      </c>
      <c r="H392" s="96">
        <f>IF(R391="","",VLOOKUP($E391&amp;$D$118&amp;$D$119,'CCG data'!$A:$AD,'CCG data'!Y$3,FALSE))</f>
        <v>101.13791794974534</v>
      </c>
      <c r="I392" s="96">
        <f>IF(R391="","",VLOOKUP($E391&amp;$D$118&amp;$D$119,'CCG data'!$A:$AD,'CCG data'!Z$3,FALSE))</f>
        <v>115.49182498692952</v>
      </c>
      <c r="J392" s="96">
        <f>IF(T391="","",VLOOKUP($E391&amp;$D$118&amp;$D$119,'CCG data'!$A:$AD,'CCG data'!AA$3,FALSE))</f>
        <v>4.0054795985501404</v>
      </c>
      <c r="K392" s="96">
        <f>IF(T391="","",VLOOKUP($E391&amp;$D$118&amp;$D$119,'CCG data'!$A:$AD,'CCG data'!AB$3,FALSE))</f>
        <v>7.1658736683084019</v>
      </c>
      <c r="L392" s="96">
        <f>IF(V391="","",VLOOKUP($E391&amp;$D$118&amp;$D$119,'CCG data'!$A:$AD,'CCG data'!AC$3,FALSE))</f>
        <v>8.133866355822633</v>
      </c>
      <c r="M392" s="96">
        <f>IF(V391="","",VLOOKUP($E391&amp;$D$118&amp;$D$119,'CCG data'!$A:$AD,'CCG data'!AD$3,FALSE))</f>
        <v>12.593002401477698</v>
      </c>
      <c r="N392" s="368"/>
      <c r="P392" s="152">
        <f>IF(P391="","",VLOOKUP($E391&amp;$D$118&amp;$D$119,'CCG data'!$A:$AD,'CCG data'!I$3,FALSE))</f>
        <v>0.27800000000000002</v>
      </c>
      <c r="Q392" s="15">
        <f>IF(P391="","",VLOOKUP($E391&amp;$D$118&amp;$D$119,'CCG data'!$A:$AD,'CCG data'!J$3,FALSE))</f>
        <v>0.32500000000000001</v>
      </c>
      <c r="R392" s="15">
        <f>IF(R391="","",VLOOKUP($E391&amp;$D$118&amp;$D$119,'CCG data'!$A:$AD,'CCG data'!K$3,FALSE))</f>
        <v>0.58299999999999996</v>
      </c>
      <c r="S392" s="15">
        <f>IF(R391="","",VLOOKUP($E391&amp;$D$118&amp;$D$119,'CCG data'!$A:$AD,'CCG data'!L$3,FALSE))</f>
        <v>0.63300000000000001</v>
      </c>
      <c r="T392" s="15">
        <f>IF(T391="","",VLOOKUP($E391&amp;$D$118&amp;$D$119,'CCG data'!$A:$AD,'CCG data'!M$3,FALSE))</f>
        <v>2.5000000000000001E-2</v>
      </c>
      <c r="U392" s="15">
        <f>IF(T391="","",VLOOKUP($E391&amp;$D$118&amp;$D$119,'CCG data'!$A:$AD,'CCG data'!N$3,FALSE))</f>
        <v>4.3999999999999997E-2</v>
      </c>
      <c r="V392" s="15">
        <f>IF(V391="","",VLOOKUP($E391&amp;$D$118&amp;$D$119,'CCG data'!$A:$AD,'CCG data'!O$3,FALSE))</f>
        <v>4.7E-2</v>
      </c>
      <c r="W392" s="136">
        <f>IF(V391="","",VLOOKUP($E391&amp;$D$118&amp;$D$119,'CCG data'!$A:$AD,'CCG data'!P$3,FALSE))</f>
        <v>7.0999999999999994E-2</v>
      </c>
      <c r="Y392" s="165" t="str">
        <f>IFERROR(VLOOKUP($E392&amp;$D$119, Outliers!$A$4:$P$214,2,FALSE),"0")</f>
        <v>0</v>
      </c>
      <c r="Z392" s="165" t="str">
        <f>IFERROR(VLOOKUP($E392&amp;$D$119, Outliers!$A$4:$P$214,3,FALSE),"0")</f>
        <v>0</v>
      </c>
      <c r="AA392" s="165" t="str">
        <f>IFERROR(VLOOKUP($E392&amp;$D$119, Outliers!$A$4:$P$214,4,FALSE),"0")</f>
        <v>0</v>
      </c>
      <c r="AB392" s="165" t="str">
        <f>IFERROR(VLOOKUP($E392&amp;$D$119, Outliers!$A$4:$P$214,5,FALSE),"0")</f>
        <v>0</v>
      </c>
      <c r="AD392" s="78"/>
      <c r="AE392" s="78"/>
      <c r="AF392" s="78"/>
      <c r="AG392" s="78"/>
    </row>
    <row r="393" spans="4:33" ht="15.75" x14ac:dyDescent="0.25">
      <c r="D393" s="319"/>
      <c r="E393" s="104" t="s">
        <v>244</v>
      </c>
      <c r="F393" s="394">
        <f>IF(OR(ISERROR(VLOOKUP($E393&amp;$D$118&amp;$D$119,'CCG data'!$A:$AD,'CCG data'!R$3,FALSE)),ISBLANK(VLOOKUP($E393&amp;$D$118&amp;$D$119,'CCG data'!$A:$AD,'CCG data'!R$3,FALSE))),"",VLOOKUP($E393&amp;$D$118&amp;$D$119,'CCG data'!$A:$AD,'CCG data'!R$3,FALSE))</f>
        <v>52.039131177728422</v>
      </c>
      <c r="G393" s="395"/>
      <c r="H393" s="395">
        <f>IF(OR(ISERROR(VLOOKUP($E393&amp;$D$118&amp;$D$119,'CCG data'!$A:$AD,'CCG data'!S$3,FALSE)),ISBLANK(VLOOKUP($E393&amp;$D$118&amp;$D$119,'CCG data'!$A:$AD,'CCG data'!S$3,FALSE))),"",VLOOKUP($E393&amp;$D$118&amp;$D$119,'CCG data'!$A:$AD,'CCG data'!S$3,FALSE))</f>
        <v>102.60468098833047</v>
      </c>
      <c r="I393" s="395"/>
      <c r="J393" s="395">
        <f>IF(OR(ISERROR(VLOOKUP($E393&amp;$D$118&amp;$D$119,'CCG data'!$A:$AD,'CCG data'!T$3,FALSE)),ISBLANK(VLOOKUP($E393&amp;$D$118&amp;$D$119,'CCG data'!$A:$AD,'CCG data'!T$3,FALSE))),"",VLOOKUP($E393&amp;$D$118&amp;$D$119,'CCG data'!$A:$AD,'CCG data'!T$3,FALSE))</f>
        <v>7.2986921961461331</v>
      </c>
      <c r="K393" s="395"/>
      <c r="L393" s="395">
        <f>IF(OR(ISERROR(VLOOKUP($E393&amp;$D$118&amp;$D$119,'CCG data'!$A:$AD,'CCG data'!U$3,FALSE)),ISBLANK(VLOOKUP($E393&amp;$D$118&amp;$D$119,'CCG data'!$A:$AD,'CCG data'!U$3,FALSE))),"",VLOOKUP($E393&amp;$D$118&amp;$D$119,'CCG data'!$A:$AD,'CCG data'!U$3,FALSE))</f>
        <v>21.657938059767012</v>
      </c>
      <c r="M393" s="396"/>
      <c r="N393" s="367">
        <f>IF(OR(ISERROR(VLOOKUP($E393&amp;$D$118&amp;$D$119,'CCG data'!$A:$AD,'CCG data'!G$3,FALSE)),ISBLANK(VLOOKUP($E393&amp;$D$118&amp;$D$119,'CCG data'!$A:$AD,'CCG data'!G$3,FALSE))),"",VLOOKUP($E393&amp;$D$118&amp;$D$119,'CCG data'!$A:$AD,'CCG data'!G$3,FALSE))</f>
        <v>1393</v>
      </c>
      <c r="P393" s="404">
        <f>IF(OR(ISERROR(VLOOKUP($E393&amp;$D$118&amp;$D$119,'CCG data'!$A:$AD,'CCG data'!B$3,FALSE)),ISBLANK(VLOOKUP($E393&amp;$D$118&amp;$D$119,'CCG data'!$A:$AD,'CCG data'!B$3,FALSE))),"",VLOOKUP($E393&amp;$D$118&amp;$D$119,'CCG data'!$A:$AD,'CCG data'!B$3,FALSE))</f>
        <v>0.26202440775305097</v>
      </c>
      <c r="Q393" s="267"/>
      <c r="R393" s="267">
        <f>IF(OR(ISERROR(VLOOKUP($E393&amp;$D$118&amp;$D$119,'CCG data'!$A:$AD,'CCG data'!C$3,FALSE)),ISBLANK(VLOOKUP($E393&amp;$D$118&amp;$D$119,'CCG data'!$A:$AD,'CCG data'!C$3,FALSE))),"",VLOOKUP($E393&amp;$D$118&amp;$D$119,'CCG data'!$A:$AD,'CCG data'!C$3,FALSE))</f>
        <v>0.5714285714285714</v>
      </c>
      <c r="S393" s="267"/>
      <c r="T393" s="267">
        <f>IF(OR(ISERROR(VLOOKUP($E393&amp;$D$118&amp;$D$119,'CCG data'!$A:$AD,'CCG data'!D$3,FALSE)),ISBLANK(VLOOKUP($E393&amp;$D$118&amp;$D$119,'CCG data'!$A:$AD,'CCG data'!D$3,FALSE))),"",VLOOKUP($E393&amp;$D$118&amp;$D$119,'CCG data'!$A:$AD,'CCG data'!D$3,FALSE))</f>
        <v>4.1636755204594401E-2</v>
      </c>
      <c r="U393" s="267"/>
      <c r="V393" s="267">
        <f>IF(OR(ISERROR(VLOOKUP($E393&amp;$D$118&amp;$D$119,'CCG data'!$A:$AD,'CCG data'!E$3,FALSE)),ISBLANK(VLOOKUP($E393&amp;$D$118&amp;$D$119,'CCG data'!$A:$AD,'CCG data'!E$3,FALSE))),"",VLOOKUP($E393&amp;$D$118&amp;$D$119,'CCG data'!$A:$AD,'CCG data'!E$3,FALSE))</f>
        <v>0.1249102656137832</v>
      </c>
      <c r="W393" s="405"/>
      <c r="Y393" s="165">
        <f>IFERROR(VLOOKUP($E393&amp;$D$119, Outliers!$A$4:$P$214,2,FALSE),"0")</f>
        <v>0</v>
      </c>
      <c r="Z393" s="165">
        <f>IFERROR(VLOOKUP($E393&amp;$D$119, Outliers!$A$4:$P$214,3,FALSE),"0")</f>
        <v>0</v>
      </c>
      <c r="AA393" s="165">
        <f>IFERROR(VLOOKUP($E393&amp;$D$119, Outliers!$A$4:$P$214,4,FALSE),"0")</f>
        <v>0</v>
      </c>
      <c r="AB393" s="165">
        <f>IFERROR(VLOOKUP($E393&amp;$D$119, Outliers!$A$4:$P$214,5,FALSE),"0")</f>
        <v>1</v>
      </c>
      <c r="AD393" s="78"/>
      <c r="AE393" s="78"/>
      <c r="AF393" s="78"/>
      <c r="AG393" s="78"/>
    </row>
    <row r="394" spans="4:33" x14ac:dyDescent="0.25">
      <c r="D394" s="319"/>
      <c r="E394" s="103" t="s">
        <v>27</v>
      </c>
      <c r="F394" s="95">
        <f>IF(P393="","",VLOOKUP($E393&amp;$D$118&amp;$D$119,'CCG data'!$A:$AD,'CCG data'!W$3,FALSE))</f>
        <v>46.700380048558692</v>
      </c>
      <c r="G394" s="96">
        <f>IF(P393="","",VLOOKUP($E393&amp;$D$118&amp;$D$119,'CCG data'!$A:$AD,'CCG data'!X$3,FALSE))</f>
        <v>57.377882306898151</v>
      </c>
      <c r="H394" s="96">
        <f>IF(R393="","",VLOOKUP($E393&amp;$D$118&amp;$D$119,'CCG data'!$A:$AD,'CCG data'!Y$3,FALSE))</f>
        <v>95.476697058277125</v>
      </c>
      <c r="I394" s="96">
        <f>IF(R393="","",VLOOKUP($E393&amp;$D$118&amp;$D$119,'CCG data'!$A:$AD,'CCG data'!Z$3,FALSE))</f>
        <v>109.73266491838382</v>
      </c>
      <c r="J394" s="96">
        <f>IF(T393="","",VLOOKUP($E393&amp;$D$118&amp;$D$119,'CCG data'!$A:$AD,'CCG data'!AA$3,FALSE))</f>
        <v>5.4202963319847282</v>
      </c>
      <c r="K394" s="96">
        <f>IF(T393="","",VLOOKUP($E393&amp;$D$118&amp;$D$119,'CCG data'!$A:$AD,'CCG data'!AB$3,FALSE))</f>
        <v>9.177088060307538</v>
      </c>
      <c r="L394" s="96">
        <f>IF(V393="","",VLOOKUP($E393&amp;$D$118&amp;$D$119,'CCG data'!$A:$AD,'CCG data'!AC$3,FALSE))</f>
        <v>18.439845327438775</v>
      </c>
      <c r="M394" s="96">
        <f>IF(V393="","",VLOOKUP($E393&amp;$D$118&amp;$D$119,'CCG data'!$A:$AD,'CCG data'!AD$3,FALSE))</f>
        <v>24.87603079209525</v>
      </c>
      <c r="N394" s="368"/>
      <c r="P394" s="152">
        <f>IF(P393="","",VLOOKUP($E393&amp;$D$118&amp;$D$119,'CCG data'!$A:$AD,'CCG data'!I$3,FALSE))</f>
        <v>0.24</v>
      </c>
      <c r="Q394" s="15">
        <f>IF(P393="","",VLOOKUP($E393&amp;$D$118&amp;$D$119,'CCG data'!$A:$AD,'CCG data'!J$3,FALSE))</f>
        <v>0.28599999999999998</v>
      </c>
      <c r="R394" s="15">
        <f>IF(R393="","",VLOOKUP($E393&amp;$D$118&amp;$D$119,'CCG data'!$A:$AD,'CCG data'!K$3,FALSE))</f>
        <v>0.54500000000000004</v>
      </c>
      <c r="S394" s="15">
        <f>IF(R393="","",VLOOKUP($E393&amp;$D$118&amp;$D$119,'CCG data'!$A:$AD,'CCG data'!L$3,FALSE))</f>
        <v>0.59699999999999998</v>
      </c>
      <c r="T394" s="15">
        <f>IF(T393="","",VLOOKUP($E393&amp;$D$118&amp;$D$119,'CCG data'!$A:$AD,'CCG data'!M$3,FALSE))</f>
        <v>3.2000000000000001E-2</v>
      </c>
      <c r="U394" s="15">
        <f>IF(T393="","",VLOOKUP($E393&amp;$D$118&amp;$D$119,'CCG data'!$A:$AD,'CCG data'!N$3,FALSE))</f>
        <v>5.2999999999999999E-2</v>
      </c>
      <c r="V394" s="15">
        <f>IF(V393="","",VLOOKUP($E393&amp;$D$118&amp;$D$119,'CCG data'!$A:$AD,'CCG data'!O$3,FALSE))</f>
        <v>0.109</v>
      </c>
      <c r="W394" s="136">
        <f>IF(V393="","",VLOOKUP($E393&amp;$D$118&amp;$D$119,'CCG data'!$A:$AD,'CCG data'!P$3,FALSE))</f>
        <v>0.14299999999999999</v>
      </c>
      <c r="Y394" s="165" t="str">
        <f>IFERROR(VLOOKUP($E394&amp;$D$119, Outliers!$A$4:$P$214,2,FALSE),"0")</f>
        <v>0</v>
      </c>
      <c r="Z394" s="165" t="str">
        <f>IFERROR(VLOOKUP($E394&amp;$D$119, Outliers!$A$4:$P$214,3,FALSE),"0")</f>
        <v>0</v>
      </c>
      <c r="AA394" s="165" t="str">
        <f>IFERROR(VLOOKUP($E394&amp;$D$119, Outliers!$A$4:$P$214,4,FALSE),"0")</f>
        <v>0</v>
      </c>
      <c r="AB394" s="165" t="str">
        <f>IFERROR(VLOOKUP($E394&amp;$D$119, Outliers!$A$4:$P$214,5,FALSE),"0")</f>
        <v>0</v>
      </c>
      <c r="AD394" s="78"/>
      <c r="AE394" s="78"/>
      <c r="AF394" s="78"/>
      <c r="AG394" s="78"/>
    </row>
    <row r="395" spans="4:33" ht="15.75" x14ac:dyDescent="0.25">
      <c r="D395" s="319"/>
      <c r="E395" s="104" t="s">
        <v>245</v>
      </c>
      <c r="F395" s="394">
        <f>IF(OR(ISERROR(VLOOKUP($E395&amp;$D$118&amp;$D$119,'CCG data'!$A:$AD,'CCG data'!R$3,FALSE)),ISBLANK(VLOOKUP($E395&amp;$D$118&amp;$D$119,'CCG data'!$A:$AD,'CCG data'!R$3,FALSE))),"",VLOOKUP($E395&amp;$D$118&amp;$D$119,'CCG data'!$A:$AD,'CCG data'!R$3,FALSE))</f>
        <v>48.272165560300181</v>
      </c>
      <c r="G395" s="395"/>
      <c r="H395" s="395">
        <f>IF(OR(ISERROR(VLOOKUP($E395&amp;$D$118&amp;$D$119,'CCG data'!$A:$AD,'CCG data'!S$3,FALSE)),ISBLANK(VLOOKUP($E395&amp;$D$118&amp;$D$119,'CCG data'!$A:$AD,'CCG data'!S$3,FALSE))),"",VLOOKUP($E395&amp;$D$118&amp;$D$119,'CCG data'!$A:$AD,'CCG data'!S$3,FALSE))</f>
        <v>94.705027403615674</v>
      </c>
      <c r="I395" s="395"/>
      <c r="J395" s="395">
        <f>IF(OR(ISERROR(VLOOKUP($E395&amp;$D$118&amp;$D$119,'CCG data'!$A:$AD,'CCG data'!T$3,FALSE)),ISBLANK(VLOOKUP($E395&amp;$D$118&amp;$D$119,'CCG data'!$A:$AD,'CCG data'!T$3,FALSE))),"",VLOOKUP($E395&amp;$D$118&amp;$D$119,'CCG data'!$A:$AD,'CCG data'!T$3,FALSE))</f>
        <v>8.167977945940935</v>
      </c>
      <c r="K395" s="395"/>
      <c r="L395" s="395">
        <f>IF(OR(ISERROR(VLOOKUP($E395&amp;$D$118&amp;$D$119,'CCG data'!$A:$AD,'CCG data'!U$3,FALSE)),ISBLANK(VLOOKUP($E395&amp;$D$118&amp;$D$119,'CCG data'!$A:$AD,'CCG data'!U$3,FALSE))),"",VLOOKUP($E395&amp;$D$118&amp;$D$119,'CCG data'!$A:$AD,'CCG data'!U$3,FALSE))</f>
        <v>7.8336413940895078</v>
      </c>
      <c r="M395" s="396"/>
      <c r="N395" s="367">
        <f>IF(OR(ISERROR(VLOOKUP($E395&amp;$D$118&amp;$D$119,'CCG data'!$A:$AD,'CCG data'!G$3,FALSE)),ISBLANK(VLOOKUP($E395&amp;$D$118&amp;$D$119,'CCG data'!$A:$AD,'CCG data'!G$3,FALSE))),"",VLOOKUP($E395&amp;$D$118&amp;$D$119,'CCG data'!$A:$AD,'CCG data'!G$3,FALSE))</f>
        <v>1846</v>
      </c>
      <c r="P395" s="404">
        <f>IF(OR(ISERROR(VLOOKUP($E395&amp;$D$118&amp;$D$119,'CCG data'!$A:$AD,'CCG data'!B$3,FALSE)),ISBLANK(VLOOKUP($E395&amp;$D$118&amp;$D$119,'CCG data'!$A:$AD,'CCG data'!B$3,FALSE))),"",VLOOKUP($E395&amp;$D$118&amp;$D$119,'CCG data'!$A:$AD,'CCG data'!B$3,FALSE))</f>
        <v>0.29848320693391117</v>
      </c>
      <c r="Q395" s="267"/>
      <c r="R395" s="267">
        <f>IF(OR(ISERROR(VLOOKUP($E395&amp;$D$118&amp;$D$119,'CCG data'!$A:$AD,'CCG data'!C$3,FALSE)),ISBLANK(VLOOKUP($E395&amp;$D$118&amp;$D$119,'CCG data'!$A:$AD,'CCG data'!C$3,FALSE))),"",VLOOKUP($E395&amp;$D$118&amp;$D$119,'CCG data'!$A:$AD,'CCG data'!C$3,FALSE))</f>
        <v>0.59913326110509213</v>
      </c>
      <c r="S395" s="267"/>
      <c r="T395" s="267">
        <f>IF(OR(ISERROR(VLOOKUP($E395&amp;$D$118&amp;$D$119,'CCG data'!$A:$AD,'CCG data'!D$3,FALSE)),ISBLANK(VLOOKUP($E395&amp;$D$118&amp;$D$119,'CCG data'!$A:$AD,'CCG data'!D$3,FALSE))),"",VLOOKUP($E395&amp;$D$118&amp;$D$119,'CCG data'!$A:$AD,'CCG data'!D$3,FALSE))</f>
        <v>5.254604550379198E-2</v>
      </c>
      <c r="U395" s="267"/>
      <c r="V395" s="267">
        <f>IF(OR(ISERROR(VLOOKUP($E395&amp;$D$118&amp;$D$119,'CCG data'!$A:$AD,'CCG data'!E$3,FALSE)),ISBLANK(VLOOKUP($E395&amp;$D$118&amp;$D$119,'CCG data'!$A:$AD,'CCG data'!E$3,FALSE))),"",VLOOKUP($E395&amp;$D$118&amp;$D$119,'CCG data'!$A:$AD,'CCG data'!E$3,FALSE))</f>
        <v>4.9837486457204767E-2</v>
      </c>
      <c r="W395" s="405"/>
      <c r="Y395" s="165">
        <f>IFERROR(VLOOKUP($E395&amp;$D$119, Outliers!$A$4:$P$214,2,FALSE),"0")</f>
        <v>0</v>
      </c>
      <c r="Z395" s="165">
        <f>IFERROR(VLOOKUP($E395&amp;$D$119, Outliers!$A$4:$P$214,3,FALSE),"0")</f>
        <v>0</v>
      </c>
      <c r="AA395" s="165">
        <f>IFERROR(VLOOKUP($E395&amp;$D$119, Outliers!$A$4:$P$214,4,FALSE),"0")</f>
        <v>0</v>
      </c>
      <c r="AB395" s="165">
        <f>IFERROR(VLOOKUP($E395&amp;$D$119, Outliers!$A$4:$P$214,5,FALSE),"0")</f>
        <v>1</v>
      </c>
      <c r="AD395" s="78"/>
      <c r="AE395" s="78"/>
      <c r="AF395" s="78"/>
      <c r="AG395" s="78"/>
    </row>
    <row r="396" spans="4:33" x14ac:dyDescent="0.25">
      <c r="D396" s="319"/>
      <c r="E396" s="103" t="s">
        <v>27</v>
      </c>
      <c r="F396" s="95">
        <f>IF(P395="","",VLOOKUP($E395&amp;$D$118&amp;$D$119,'CCG data'!$A:$AD,'CCG data'!W$3,FALSE))</f>
        <v>44.241497311332807</v>
      </c>
      <c r="G396" s="96">
        <f>IF(P395="","",VLOOKUP($E395&amp;$D$118&amp;$D$119,'CCG data'!$A:$AD,'CCG data'!X$3,FALSE))</f>
        <v>52.302833809267554</v>
      </c>
      <c r="H396" s="96">
        <f>IF(R395="","",VLOOKUP($E395&amp;$D$118&amp;$D$119,'CCG data'!$A:$AD,'CCG data'!Y$3,FALSE))</f>
        <v>89.123519527025536</v>
      </c>
      <c r="I396" s="96">
        <f>IF(R395="","",VLOOKUP($E395&amp;$D$118&amp;$D$119,'CCG data'!$A:$AD,'CCG data'!Z$3,FALSE))</f>
        <v>100.28653528020581</v>
      </c>
      <c r="J396" s="96">
        <f>IF(T395="","",VLOOKUP($E395&amp;$D$118&amp;$D$119,'CCG data'!$A:$AD,'CCG data'!AA$3,FALSE))</f>
        <v>6.5424862294167427</v>
      </c>
      <c r="K396" s="96">
        <f>IF(T395="","",VLOOKUP($E395&amp;$D$118&amp;$D$119,'CCG data'!$A:$AD,'CCG data'!AB$3,FALSE))</f>
        <v>9.7934696624651281</v>
      </c>
      <c r="L396" s="96">
        <f>IF(V395="","",VLOOKUP($E395&amp;$D$118&amp;$D$119,'CCG data'!$A:$AD,'CCG data'!AC$3,FALSE))</f>
        <v>6.2328827917721243</v>
      </c>
      <c r="M396" s="96">
        <f>IF(V395="","",VLOOKUP($E395&amp;$D$118&amp;$D$119,'CCG data'!$A:$AD,'CCG data'!AD$3,FALSE))</f>
        <v>9.4343999964068921</v>
      </c>
      <c r="N396" s="368"/>
      <c r="P396" s="152">
        <f>IF(P395="","",VLOOKUP($E395&amp;$D$118&amp;$D$119,'CCG data'!$A:$AD,'CCG data'!I$3,FALSE))</f>
        <v>0.27800000000000002</v>
      </c>
      <c r="Q396" s="15">
        <f>IF(P395="","",VLOOKUP($E395&amp;$D$118&amp;$D$119,'CCG data'!$A:$AD,'CCG data'!J$3,FALSE))</f>
        <v>0.32</v>
      </c>
      <c r="R396" s="15">
        <f>IF(R395="","",VLOOKUP($E395&amp;$D$118&amp;$D$119,'CCG data'!$A:$AD,'CCG data'!K$3,FALSE))</f>
        <v>0.57699999999999996</v>
      </c>
      <c r="S396" s="15">
        <f>IF(R395="","",VLOOKUP($E395&amp;$D$118&amp;$D$119,'CCG data'!$A:$AD,'CCG data'!L$3,FALSE))</f>
        <v>0.621</v>
      </c>
      <c r="T396" s="15">
        <f>IF(T395="","",VLOOKUP($E395&amp;$D$118&amp;$D$119,'CCG data'!$A:$AD,'CCG data'!M$3,FALSE))</f>
        <v>4.2999999999999997E-2</v>
      </c>
      <c r="U396" s="15">
        <f>IF(T395="","",VLOOKUP($E395&amp;$D$118&amp;$D$119,'CCG data'!$A:$AD,'CCG data'!N$3,FALSE))</f>
        <v>6.4000000000000001E-2</v>
      </c>
      <c r="V396" s="15">
        <f>IF(V395="","",VLOOKUP($E395&amp;$D$118&amp;$D$119,'CCG data'!$A:$AD,'CCG data'!O$3,FALSE))</f>
        <v>4.1000000000000002E-2</v>
      </c>
      <c r="W396" s="136">
        <f>IF(V395="","",VLOOKUP($E395&amp;$D$118&amp;$D$119,'CCG data'!$A:$AD,'CCG data'!P$3,FALSE))</f>
        <v>6.0999999999999999E-2</v>
      </c>
      <c r="Y396" s="165" t="str">
        <f>IFERROR(VLOOKUP($E396&amp;$D$119, Outliers!$A$4:$P$214,2,FALSE),"0")</f>
        <v>0</v>
      </c>
      <c r="Z396" s="165" t="str">
        <f>IFERROR(VLOOKUP($E396&amp;$D$119, Outliers!$A$4:$P$214,3,FALSE),"0")</f>
        <v>0</v>
      </c>
      <c r="AA396" s="165" t="str">
        <f>IFERROR(VLOOKUP($E396&amp;$D$119, Outliers!$A$4:$P$214,4,FALSE),"0")</f>
        <v>0</v>
      </c>
      <c r="AB396" s="165" t="str">
        <f>IFERROR(VLOOKUP($E396&amp;$D$119, Outliers!$A$4:$P$214,5,FALSE),"0")</f>
        <v>0</v>
      </c>
      <c r="AD396" s="78"/>
      <c r="AE396" s="78"/>
      <c r="AF396" s="78"/>
      <c r="AG396" s="78"/>
    </row>
    <row r="397" spans="4:33" ht="15.75" x14ac:dyDescent="0.25">
      <c r="D397" s="319"/>
      <c r="E397" s="104" t="s">
        <v>246</v>
      </c>
      <c r="F397" s="394">
        <f>IF(OR(ISERROR(VLOOKUP($E397&amp;$D$118&amp;$D$119,'CCG data'!$A:$AD,'CCG data'!R$3,FALSE)),ISBLANK(VLOOKUP($E397&amp;$D$118&amp;$D$119,'CCG data'!$A:$AD,'CCG data'!R$3,FALSE))),"",VLOOKUP($E397&amp;$D$118&amp;$D$119,'CCG data'!$A:$AD,'CCG data'!R$3,FALSE))</f>
        <v>53.182551250591068</v>
      </c>
      <c r="G397" s="395"/>
      <c r="H397" s="395">
        <f>IF(OR(ISERROR(VLOOKUP($E397&amp;$D$118&amp;$D$119,'CCG data'!$A:$AD,'CCG data'!S$3,FALSE)),ISBLANK(VLOOKUP($E397&amp;$D$118&amp;$D$119,'CCG data'!$A:$AD,'CCG data'!S$3,FALSE))),"",VLOOKUP($E397&amp;$D$118&amp;$D$119,'CCG data'!$A:$AD,'CCG data'!S$3,FALSE))</f>
        <v>106.45522474864117</v>
      </c>
      <c r="I397" s="395"/>
      <c r="J397" s="395">
        <f>IF(OR(ISERROR(VLOOKUP($E397&amp;$D$118&amp;$D$119,'CCG data'!$A:$AD,'CCG data'!T$3,FALSE)),ISBLANK(VLOOKUP($E397&amp;$D$118&amp;$D$119,'CCG data'!$A:$AD,'CCG data'!T$3,FALSE))),"",VLOOKUP($E397&amp;$D$118&amp;$D$119,'CCG data'!$A:$AD,'CCG data'!T$3,FALSE))</f>
        <v>5.559131401197936</v>
      </c>
      <c r="K397" s="395"/>
      <c r="L397" s="395">
        <f>IF(OR(ISERROR(VLOOKUP($E397&amp;$D$118&amp;$D$119,'CCG data'!$A:$AD,'CCG data'!U$3,FALSE)),ISBLANK(VLOOKUP($E397&amp;$D$118&amp;$D$119,'CCG data'!$A:$AD,'CCG data'!U$3,FALSE))),"",VLOOKUP($E397&amp;$D$118&amp;$D$119,'CCG data'!$A:$AD,'CCG data'!U$3,FALSE))</f>
        <v>13.227094641754892</v>
      </c>
      <c r="M397" s="396"/>
      <c r="N397" s="367">
        <f>IF(OR(ISERROR(VLOOKUP($E397&amp;$D$118&amp;$D$119,'CCG data'!$A:$AD,'CCG data'!G$3,FALSE)),ISBLANK(VLOOKUP($E397&amp;$D$118&amp;$D$119,'CCG data'!$A:$AD,'CCG data'!G$3,FALSE))),"",VLOOKUP($E397&amp;$D$118&amp;$D$119,'CCG data'!$A:$AD,'CCG data'!G$3,FALSE))</f>
        <v>936</v>
      </c>
      <c r="P397" s="404">
        <f>IF(OR(ISERROR(VLOOKUP($E397&amp;$D$118&amp;$D$119,'CCG data'!$A:$AD,'CCG data'!B$3,FALSE)),ISBLANK(VLOOKUP($E397&amp;$D$118&amp;$D$119,'CCG data'!$A:$AD,'CCG data'!B$3,FALSE))),"",VLOOKUP($E397&amp;$D$118&amp;$D$119,'CCG data'!$A:$AD,'CCG data'!B$3,FALSE))</f>
        <v>0.28418803418803418</v>
      </c>
      <c r="Q397" s="267"/>
      <c r="R397" s="267">
        <f>IF(OR(ISERROR(VLOOKUP($E397&amp;$D$118&amp;$D$119,'CCG data'!$A:$AD,'CCG data'!C$3,FALSE)),ISBLANK(VLOOKUP($E397&amp;$D$118&amp;$D$119,'CCG data'!$A:$AD,'CCG data'!C$3,FALSE))),"",VLOOKUP($E397&amp;$D$118&amp;$D$119,'CCG data'!$A:$AD,'CCG data'!C$3,FALSE))</f>
        <v>0.60683760683760679</v>
      </c>
      <c r="S397" s="267"/>
      <c r="T397" s="267">
        <f>IF(OR(ISERROR(VLOOKUP($E397&amp;$D$118&amp;$D$119,'CCG data'!$A:$AD,'CCG data'!D$3,FALSE)),ISBLANK(VLOOKUP($E397&amp;$D$118&amp;$D$119,'CCG data'!$A:$AD,'CCG data'!D$3,FALSE))),"",VLOOKUP($E397&amp;$D$118&amp;$D$119,'CCG data'!$A:$AD,'CCG data'!D$3,FALSE))</f>
        <v>3.4188034188034191E-2</v>
      </c>
      <c r="U397" s="267"/>
      <c r="V397" s="267">
        <f>IF(OR(ISERROR(VLOOKUP($E397&amp;$D$118&amp;$D$119,'CCG data'!$A:$AD,'CCG data'!E$3,FALSE)),ISBLANK(VLOOKUP($E397&amp;$D$118&amp;$D$119,'CCG data'!$A:$AD,'CCG data'!E$3,FALSE))),"",VLOOKUP($E397&amp;$D$118&amp;$D$119,'CCG data'!$A:$AD,'CCG data'!E$3,FALSE))</f>
        <v>7.4786324786324784E-2</v>
      </c>
      <c r="W397" s="405"/>
      <c r="Y397" s="165">
        <f>IFERROR(VLOOKUP($E397&amp;$D$119, Outliers!$A$4:$P$214,2,FALSE),"0")</f>
        <v>0</v>
      </c>
      <c r="Z397" s="165">
        <f>IFERROR(VLOOKUP($E397&amp;$D$119, Outliers!$A$4:$P$214,3,FALSE),"0")</f>
        <v>0</v>
      </c>
      <c r="AA397" s="165">
        <f>IFERROR(VLOOKUP($E397&amp;$D$119, Outliers!$A$4:$P$214,4,FALSE),"0")</f>
        <v>0</v>
      </c>
      <c r="AB397" s="165">
        <f>IFERROR(VLOOKUP($E397&amp;$D$119, Outliers!$A$4:$P$214,5,FALSE),"0")</f>
        <v>0</v>
      </c>
      <c r="AD397" s="78"/>
      <c r="AE397" s="78"/>
      <c r="AF397" s="78"/>
      <c r="AG397" s="78"/>
    </row>
    <row r="398" spans="4:33" x14ac:dyDescent="0.25">
      <c r="D398" s="319"/>
      <c r="E398" s="103" t="s">
        <v>27</v>
      </c>
      <c r="F398" s="95">
        <f>IF(P397="","",VLOOKUP($E397&amp;$D$118&amp;$D$119,'CCG data'!$A:$AD,'CCG data'!W$3,FALSE))</f>
        <v>46.791321638792169</v>
      </c>
      <c r="G398" s="96">
        <f>IF(P397="","",VLOOKUP($E397&amp;$D$118&amp;$D$119,'CCG data'!$A:$AD,'CCG data'!X$3,FALSE))</f>
        <v>59.573780862389967</v>
      </c>
      <c r="H398" s="96">
        <f>IF(R397="","",VLOOKUP($E397&amp;$D$118&amp;$D$119,'CCG data'!$A:$AD,'CCG data'!Y$3,FALSE))</f>
        <v>97.700371218611451</v>
      </c>
      <c r="I398" s="96">
        <f>IF(R397="","",VLOOKUP($E397&amp;$D$118&amp;$D$119,'CCG data'!$A:$AD,'CCG data'!Z$3,FALSE))</f>
        <v>115.21007827867089</v>
      </c>
      <c r="J398" s="96">
        <f>IF(T397="","",VLOOKUP($E397&amp;$D$118&amp;$D$119,'CCG data'!$A:$AD,'CCG data'!AA$3,FALSE))</f>
        <v>3.6329906406638104</v>
      </c>
      <c r="K398" s="96">
        <f>IF(T397="","",VLOOKUP($E397&amp;$D$118&amp;$D$119,'CCG data'!$A:$AD,'CCG data'!AB$3,FALSE))</f>
        <v>7.4852721617320617</v>
      </c>
      <c r="L398" s="96">
        <f>IF(V397="","",VLOOKUP($E397&amp;$D$118&amp;$D$119,'CCG data'!$A:$AD,'CCG data'!AC$3,FALSE))</f>
        <v>10.128451862651866</v>
      </c>
      <c r="M398" s="96">
        <f>IF(V397="","",VLOOKUP($E397&amp;$D$118&amp;$D$119,'CCG data'!$A:$AD,'CCG data'!AD$3,FALSE))</f>
        <v>16.325737420857919</v>
      </c>
      <c r="N398" s="368"/>
      <c r="P398" s="152">
        <f>IF(P397="","",VLOOKUP($E397&amp;$D$118&amp;$D$119,'CCG data'!$A:$AD,'CCG data'!I$3,FALSE))</f>
        <v>0.25600000000000001</v>
      </c>
      <c r="Q398" s="15">
        <f>IF(P397="","",VLOOKUP($E397&amp;$D$118&amp;$D$119,'CCG data'!$A:$AD,'CCG data'!J$3,FALSE))</f>
        <v>0.314</v>
      </c>
      <c r="R398" s="15">
        <f>IF(R397="","",VLOOKUP($E397&amp;$D$118&amp;$D$119,'CCG data'!$A:$AD,'CCG data'!K$3,FALSE))</f>
        <v>0.57499999999999996</v>
      </c>
      <c r="S398" s="15">
        <f>IF(R397="","",VLOOKUP($E397&amp;$D$118&amp;$D$119,'CCG data'!$A:$AD,'CCG data'!L$3,FALSE))</f>
        <v>0.63800000000000001</v>
      </c>
      <c r="T398" s="15">
        <f>IF(T397="","",VLOOKUP($E397&amp;$D$118&amp;$D$119,'CCG data'!$A:$AD,'CCG data'!M$3,FALSE))</f>
        <v>2.4E-2</v>
      </c>
      <c r="U398" s="15">
        <f>IF(T397="","",VLOOKUP($E397&amp;$D$118&amp;$D$119,'CCG data'!$A:$AD,'CCG data'!N$3,FALSE))</f>
        <v>4.8000000000000001E-2</v>
      </c>
      <c r="V398" s="15">
        <f>IF(V397="","",VLOOKUP($E397&amp;$D$118&amp;$D$119,'CCG data'!$A:$AD,'CCG data'!O$3,FALSE))</f>
        <v>0.06</v>
      </c>
      <c r="W398" s="136">
        <f>IF(V397="","",VLOOKUP($E397&amp;$D$118&amp;$D$119,'CCG data'!$A:$AD,'CCG data'!P$3,FALSE))</f>
        <v>9.2999999999999999E-2</v>
      </c>
      <c r="Y398" s="165" t="str">
        <f>IFERROR(VLOOKUP($E398&amp;$D$119, Outliers!$A$4:$P$214,2,FALSE),"0")</f>
        <v>0</v>
      </c>
      <c r="Z398" s="165" t="str">
        <f>IFERROR(VLOOKUP($E398&amp;$D$119, Outliers!$A$4:$P$214,3,FALSE),"0")</f>
        <v>0</v>
      </c>
      <c r="AA398" s="165" t="str">
        <f>IFERROR(VLOOKUP($E398&amp;$D$119, Outliers!$A$4:$P$214,4,FALSE),"0")</f>
        <v>0</v>
      </c>
      <c r="AB398" s="165" t="str">
        <f>IFERROR(VLOOKUP($E398&amp;$D$119, Outliers!$A$4:$P$214,5,FALSE),"0")</f>
        <v>0</v>
      </c>
      <c r="AD398" s="78"/>
      <c r="AE398" s="78"/>
      <c r="AF398" s="78"/>
      <c r="AG398" s="78"/>
    </row>
    <row r="399" spans="4:33" ht="15.75" x14ac:dyDescent="0.25">
      <c r="D399" s="319"/>
      <c r="E399" s="104" t="s">
        <v>247</v>
      </c>
      <c r="F399" s="394">
        <f>IF(OR(ISERROR(VLOOKUP($E399&amp;$D$118&amp;$D$119,'CCG data'!$A:$AD,'CCG data'!R$3,FALSE)),ISBLANK(VLOOKUP($E399&amp;$D$118&amp;$D$119,'CCG data'!$A:$AD,'CCG data'!R$3,FALSE))),"",VLOOKUP($E399&amp;$D$118&amp;$D$119,'CCG data'!$A:$AD,'CCG data'!R$3,FALSE))</f>
        <v>53.728554763842155</v>
      </c>
      <c r="G399" s="395"/>
      <c r="H399" s="395">
        <f>IF(OR(ISERROR(VLOOKUP($E399&amp;$D$118&amp;$D$119,'CCG data'!$A:$AD,'CCG data'!S$3,FALSE)),ISBLANK(VLOOKUP($E399&amp;$D$118&amp;$D$119,'CCG data'!$A:$AD,'CCG data'!S$3,FALSE))),"",VLOOKUP($E399&amp;$D$118&amp;$D$119,'CCG data'!$A:$AD,'CCG data'!S$3,FALSE))</f>
        <v>100.61951045881105</v>
      </c>
      <c r="I399" s="395"/>
      <c r="J399" s="395">
        <f>IF(OR(ISERROR(VLOOKUP($E399&amp;$D$118&amp;$D$119,'CCG data'!$A:$AD,'CCG data'!T$3,FALSE)),ISBLANK(VLOOKUP($E399&amp;$D$118&amp;$D$119,'CCG data'!$A:$AD,'CCG data'!T$3,FALSE))),"",VLOOKUP($E399&amp;$D$118&amp;$D$119,'CCG data'!$A:$AD,'CCG data'!T$3,FALSE))</f>
        <v>7.1651334865708325</v>
      </c>
      <c r="K399" s="395"/>
      <c r="L399" s="395">
        <f>IF(OR(ISERROR(VLOOKUP($E399&amp;$D$118&amp;$D$119,'CCG data'!$A:$AD,'CCG data'!U$3,FALSE)),ISBLANK(VLOOKUP($E399&amp;$D$118&amp;$D$119,'CCG data'!$A:$AD,'CCG data'!U$3,FALSE))),"",VLOOKUP($E399&amp;$D$118&amp;$D$119,'CCG data'!$A:$AD,'CCG data'!U$3,FALSE))</f>
        <v>8.4116147981866565</v>
      </c>
      <c r="M399" s="396"/>
      <c r="N399" s="367">
        <f>IF(OR(ISERROR(VLOOKUP($E399&amp;$D$118&amp;$D$119,'CCG data'!$A:$AD,'CCG data'!G$3,FALSE)),ISBLANK(VLOOKUP($E399&amp;$D$118&amp;$D$119,'CCG data'!$A:$AD,'CCG data'!G$3,FALSE))),"",VLOOKUP($E399&amp;$D$118&amp;$D$119,'CCG data'!$A:$AD,'CCG data'!G$3,FALSE))</f>
        <v>1520</v>
      </c>
      <c r="P399" s="404">
        <f>IF(OR(ISERROR(VLOOKUP($E399&amp;$D$118&amp;$D$119,'CCG data'!$A:$AD,'CCG data'!B$3,FALSE)),ISBLANK(VLOOKUP($E399&amp;$D$118&amp;$D$119,'CCG data'!$A:$AD,'CCG data'!B$3,FALSE))),"",VLOOKUP($E399&amp;$D$118&amp;$D$119,'CCG data'!$A:$AD,'CCG data'!B$3,FALSE))</f>
        <v>0.29539473684210527</v>
      </c>
      <c r="Q399" s="267"/>
      <c r="R399" s="267">
        <f>IF(OR(ISERROR(VLOOKUP($E399&amp;$D$118&amp;$D$119,'CCG data'!$A:$AD,'CCG data'!C$3,FALSE)),ISBLANK(VLOOKUP($E399&amp;$D$118&amp;$D$119,'CCG data'!$A:$AD,'CCG data'!C$3,FALSE))),"",VLOOKUP($E399&amp;$D$118&amp;$D$119,'CCG data'!$A:$AD,'CCG data'!C$3,FALSE))</f>
        <v>0.60723684210526319</v>
      </c>
      <c r="S399" s="267"/>
      <c r="T399" s="267">
        <f>IF(OR(ISERROR(VLOOKUP($E399&amp;$D$118&amp;$D$119,'CCG data'!$A:$AD,'CCG data'!D$3,FALSE)),ISBLANK(VLOOKUP($E399&amp;$D$118&amp;$D$119,'CCG data'!$A:$AD,'CCG data'!D$3,FALSE))),"",VLOOKUP($E399&amp;$D$118&amp;$D$119,'CCG data'!$A:$AD,'CCG data'!D$3,FALSE))</f>
        <v>4.5394736842105265E-2</v>
      </c>
      <c r="U399" s="267"/>
      <c r="V399" s="267">
        <f>IF(OR(ISERROR(VLOOKUP($E399&amp;$D$118&amp;$D$119,'CCG data'!$A:$AD,'CCG data'!E$3,FALSE)),ISBLANK(VLOOKUP($E399&amp;$D$118&amp;$D$119,'CCG data'!$A:$AD,'CCG data'!E$3,FALSE))),"",VLOOKUP($E399&amp;$D$118&amp;$D$119,'CCG data'!$A:$AD,'CCG data'!E$3,FALSE))</f>
        <v>5.1973684210526318E-2</v>
      </c>
      <c r="W399" s="405"/>
      <c r="Y399" s="165">
        <f>IFERROR(VLOOKUP($E399&amp;$D$119, Outliers!$A$4:$P$214,2,FALSE),"0")</f>
        <v>0</v>
      </c>
      <c r="Z399" s="165">
        <f>IFERROR(VLOOKUP($E399&amp;$D$119, Outliers!$A$4:$P$214,3,FALSE),"0")</f>
        <v>0</v>
      </c>
      <c r="AA399" s="165">
        <f>IFERROR(VLOOKUP($E399&amp;$D$119, Outliers!$A$4:$P$214,4,FALSE),"0")</f>
        <v>0</v>
      </c>
      <c r="AB399" s="165">
        <f>IFERROR(VLOOKUP($E399&amp;$D$119, Outliers!$A$4:$P$214,5,FALSE),"0")</f>
        <v>0</v>
      </c>
      <c r="AD399" s="78"/>
      <c r="AE399" s="78"/>
      <c r="AF399" s="78"/>
      <c r="AG399" s="78"/>
    </row>
    <row r="400" spans="4:33" x14ac:dyDescent="0.25">
      <c r="D400" s="319"/>
      <c r="E400" s="103" t="s">
        <v>27</v>
      </c>
      <c r="F400" s="95">
        <f>IF(P399="","",VLOOKUP($E399&amp;$D$118&amp;$D$119,'CCG data'!$A:$AD,'CCG data'!W$3,FALSE))</f>
        <v>48.75876451568864</v>
      </c>
      <c r="G400" s="96">
        <f>IF(P399="","",VLOOKUP($E399&amp;$D$118&amp;$D$119,'CCG data'!$A:$AD,'CCG data'!X$3,FALSE))</f>
        <v>58.69834501199567</v>
      </c>
      <c r="H400" s="96">
        <f>IF(R399="","",VLOOKUP($E399&amp;$D$118&amp;$D$119,'CCG data'!$A:$AD,'CCG data'!Y$3,FALSE))</f>
        <v>94.128124662916491</v>
      </c>
      <c r="I400" s="96">
        <f>IF(R399="","",VLOOKUP($E399&amp;$D$118&amp;$D$119,'CCG data'!$A:$AD,'CCG data'!Z$3,FALSE))</f>
        <v>107.11089625470561</v>
      </c>
      <c r="J400" s="96">
        <f>IF(T399="","",VLOOKUP($E399&amp;$D$118&amp;$D$119,'CCG data'!$A:$AD,'CCG data'!AA$3,FALSE))</f>
        <v>5.4744753003525188</v>
      </c>
      <c r="K400" s="96">
        <f>IF(T399="","",VLOOKUP($E399&amp;$D$118&amp;$D$119,'CCG data'!$A:$AD,'CCG data'!AB$3,FALSE))</f>
        <v>8.8557916727891453</v>
      </c>
      <c r="L400" s="96">
        <f>IF(V399="","",VLOOKUP($E399&amp;$D$118&amp;$D$119,'CCG data'!$A:$AD,'CCG data'!AC$3,FALSE))</f>
        <v>6.556708814995396</v>
      </c>
      <c r="M400" s="96">
        <f>IF(V399="","",VLOOKUP($E399&amp;$D$118&amp;$D$119,'CCG data'!$A:$AD,'CCG data'!AD$3,FALSE))</f>
        <v>10.266520781377917</v>
      </c>
      <c r="N400" s="368"/>
      <c r="P400" s="152">
        <f>IF(P399="","",VLOOKUP($E399&amp;$D$118&amp;$D$119,'CCG data'!$A:$AD,'CCG data'!I$3,FALSE))</f>
        <v>0.27300000000000002</v>
      </c>
      <c r="Q400" s="15">
        <f>IF(P399="","",VLOOKUP($E399&amp;$D$118&amp;$D$119,'CCG data'!$A:$AD,'CCG data'!J$3,FALSE))</f>
        <v>0.31900000000000001</v>
      </c>
      <c r="R400" s="15">
        <f>IF(R399="","",VLOOKUP($E399&amp;$D$118&amp;$D$119,'CCG data'!$A:$AD,'CCG data'!K$3,FALSE))</f>
        <v>0.58199999999999996</v>
      </c>
      <c r="S400" s="15">
        <f>IF(R399="","",VLOOKUP($E399&amp;$D$118&amp;$D$119,'CCG data'!$A:$AD,'CCG data'!L$3,FALSE))</f>
        <v>0.63100000000000001</v>
      </c>
      <c r="T400" s="15">
        <f>IF(T399="","",VLOOKUP($E399&amp;$D$118&amp;$D$119,'CCG data'!$A:$AD,'CCG data'!M$3,FALSE))</f>
        <v>3.5999999999999997E-2</v>
      </c>
      <c r="U400" s="15">
        <f>IF(T399="","",VLOOKUP($E399&amp;$D$118&amp;$D$119,'CCG data'!$A:$AD,'CCG data'!N$3,FALSE))</f>
        <v>5.7000000000000002E-2</v>
      </c>
      <c r="V400" s="15">
        <f>IF(V399="","",VLOOKUP($E399&amp;$D$118&amp;$D$119,'CCG data'!$A:$AD,'CCG data'!O$3,FALSE))</f>
        <v>4.2000000000000003E-2</v>
      </c>
      <c r="W400" s="136">
        <f>IF(V399="","",VLOOKUP($E399&amp;$D$118&amp;$D$119,'CCG data'!$A:$AD,'CCG data'!P$3,FALSE))</f>
        <v>6.4000000000000001E-2</v>
      </c>
      <c r="Y400" s="165" t="str">
        <f>IFERROR(VLOOKUP($E400&amp;$D$119, Outliers!$A$4:$P$214,2,FALSE),"0")</f>
        <v>0</v>
      </c>
      <c r="Z400" s="165" t="str">
        <f>IFERROR(VLOOKUP($E400&amp;$D$119, Outliers!$A$4:$P$214,3,FALSE),"0")</f>
        <v>0</v>
      </c>
      <c r="AA400" s="165" t="str">
        <f>IFERROR(VLOOKUP($E400&amp;$D$119, Outliers!$A$4:$P$214,4,FALSE),"0")</f>
        <v>0</v>
      </c>
      <c r="AB400" s="165" t="str">
        <f>IFERROR(VLOOKUP($E400&amp;$D$119, Outliers!$A$4:$P$214,5,FALSE),"0")</f>
        <v>0</v>
      </c>
      <c r="AD400" s="78"/>
      <c r="AE400" s="78"/>
      <c r="AF400" s="78"/>
      <c r="AG400" s="78"/>
    </row>
    <row r="401" spans="4:33" ht="15.75" x14ac:dyDescent="0.25">
      <c r="D401" s="319"/>
      <c r="E401" s="104" t="s">
        <v>419</v>
      </c>
      <c r="F401" s="394">
        <f>IF(OR(ISERROR(VLOOKUP($E401&amp;$D$118&amp;$D$119,'CCG data'!$A:$AD,'CCG data'!R$3,FALSE)),ISBLANK(VLOOKUP($E401&amp;$D$118&amp;$D$119,'CCG data'!$A:$AD,'CCG data'!R$3,FALSE))),"",VLOOKUP($E401&amp;$D$118&amp;$D$119,'CCG data'!$A:$AD,'CCG data'!R$3,FALSE))</f>
        <v>45.291044723010899</v>
      </c>
      <c r="G401" s="395"/>
      <c r="H401" s="395">
        <f>IF(OR(ISERROR(VLOOKUP($E401&amp;$D$118&amp;$D$119,'CCG data'!$A:$AD,'CCG data'!S$3,FALSE)),ISBLANK(VLOOKUP($E401&amp;$D$118&amp;$D$119,'CCG data'!$A:$AD,'CCG data'!S$3,FALSE))),"",VLOOKUP($E401&amp;$D$118&amp;$D$119,'CCG data'!$A:$AD,'CCG data'!S$3,FALSE))</f>
        <v>92.388464327394388</v>
      </c>
      <c r="I401" s="395"/>
      <c r="J401" s="395">
        <f>IF(OR(ISERROR(VLOOKUP($E401&amp;$D$118&amp;$D$119,'CCG data'!$A:$AD,'CCG data'!T$3,FALSE)),ISBLANK(VLOOKUP($E401&amp;$D$118&amp;$D$119,'CCG data'!$A:$AD,'CCG data'!T$3,FALSE))),"",VLOOKUP($E401&amp;$D$118&amp;$D$119,'CCG data'!$A:$AD,'CCG data'!T$3,FALSE))</f>
        <v>8.1097088780883038</v>
      </c>
      <c r="K401" s="395"/>
      <c r="L401" s="395">
        <f>IF(OR(ISERROR(VLOOKUP($E401&amp;$D$118&amp;$D$119,'CCG data'!$A:$AD,'CCG data'!U$3,FALSE)),ISBLANK(VLOOKUP($E401&amp;$D$118&amp;$D$119,'CCG data'!$A:$AD,'CCG data'!U$3,FALSE))),"",VLOOKUP($E401&amp;$D$118&amp;$D$119,'CCG data'!$A:$AD,'CCG data'!U$3,FALSE))</f>
        <v>5.9720857266277374</v>
      </c>
      <c r="M401" s="396"/>
      <c r="N401" s="367">
        <f>IF(OR(ISERROR(VLOOKUP($E401&amp;$D$118&amp;$D$119,'CCG data'!$A:$AD,'CCG data'!G$3,FALSE)),ISBLANK(VLOOKUP($E401&amp;$D$118&amp;$D$119,'CCG data'!$A:$AD,'CCG data'!G$3,FALSE))),"",VLOOKUP($E401&amp;$D$118&amp;$D$119,'CCG data'!$A:$AD,'CCG data'!G$3,FALSE))</f>
        <v>2521</v>
      </c>
      <c r="P401" s="404">
        <f>IF(OR(ISERROR(VLOOKUP($E401&amp;$D$118&amp;$D$119,'CCG data'!$A:$AD,'CCG data'!B$3,FALSE)),ISBLANK(VLOOKUP($E401&amp;$D$118&amp;$D$119,'CCG data'!$A:$AD,'CCG data'!B$3,FALSE))),"",VLOOKUP($E401&amp;$D$118&amp;$D$119,'CCG data'!$A:$AD,'CCG data'!B$3,FALSE))</f>
        <v>0.27489091630305434</v>
      </c>
      <c r="Q401" s="267"/>
      <c r="R401" s="267">
        <f>IF(OR(ISERROR(VLOOKUP($E401&amp;$D$118&amp;$D$119,'CCG data'!$A:$AD,'CCG data'!C$3,FALSE)),ISBLANK(VLOOKUP($E401&amp;$D$118&amp;$D$119,'CCG data'!$A:$AD,'CCG data'!C$3,FALSE))),"",VLOOKUP($E401&amp;$D$118&amp;$D$119,'CCG data'!$A:$AD,'CCG data'!C$3,FALSE))</f>
        <v>0.62911543038476792</v>
      </c>
      <c r="S401" s="267"/>
      <c r="T401" s="267">
        <f>IF(OR(ISERROR(VLOOKUP($E401&amp;$D$118&amp;$D$119,'CCG data'!$A:$AD,'CCG data'!D$3,FALSE)),ISBLANK(VLOOKUP($E401&amp;$D$118&amp;$D$119,'CCG data'!$A:$AD,'CCG data'!D$3,FALSE))),"",VLOOKUP($E401&amp;$D$118&amp;$D$119,'CCG data'!$A:$AD,'CCG data'!D$3,FALSE))</f>
        <v>5.6326854422848079E-2</v>
      </c>
      <c r="U401" s="267"/>
      <c r="V401" s="267">
        <f>IF(OR(ISERROR(VLOOKUP($E401&amp;$D$118&amp;$D$119,'CCG data'!$A:$AD,'CCG data'!E$3,FALSE)),ISBLANK(VLOOKUP($E401&amp;$D$118&amp;$D$119,'CCG data'!$A:$AD,'CCG data'!E$3,FALSE))),"",VLOOKUP($E401&amp;$D$118&amp;$D$119,'CCG data'!$A:$AD,'CCG data'!E$3,FALSE))</f>
        <v>3.9666798889329634E-2</v>
      </c>
      <c r="W401" s="405"/>
      <c r="Y401" s="165">
        <f>IFERROR(VLOOKUP($E401&amp;$D$119, Outliers!$A$4:$P$214,2,FALSE),"0")</f>
        <v>0</v>
      </c>
      <c r="Z401" s="165">
        <f>IFERROR(VLOOKUP($E401&amp;$D$119, Outliers!$A$4:$P$214,3,FALSE),"0")</f>
        <v>0</v>
      </c>
      <c r="AA401" s="165">
        <f>IFERROR(VLOOKUP($E401&amp;$D$119, Outliers!$A$4:$P$214,4,FALSE),"0")</f>
        <v>0</v>
      </c>
      <c r="AB401" s="165">
        <f>IFERROR(VLOOKUP($E401&amp;$D$119, Outliers!$A$4:$P$214,5,FALSE),"0")</f>
        <v>1</v>
      </c>
      <c r="AD401" s="78"/>
      <c r="AE401" s="78"/>
      <c r="AF401" s="78"/>
      <c r="AG401" s="78"/>
    </row>
    <row r="402" spans="4:33" x14ac:dyDescent="0.25">
      <c r="D402" s="319"/>
      <c r="E402" s="103" t="s">
        <v>27</v>
      </c>
      <c r="F402" s="95">
        <f>IF(P401="","",VLOOKUP($E401&amp;$D$118&amp;$D$119,'CCG data'!$A:$AD,'CCG data'!W$3,FALSE))</f>
        <v>41.918934260483105</v>
      </c>
      <c r="G402" s="96">
        <f>IF(P401="","",VLOOKUP($E401&amp;$D$118&amp;$D$119,'CCG data'!$A:$AD,'CCG data'!X$3,FALSE))</f>
        <v>48.663155185538692</v>
      </c>
      <c r="H402" s="96">
        <f>IF(R401="","",VLOOKUP($E401&amp;$D$118&amp;$D$119,'CCG data'!$A:$AD,'CCG data'!Y$3,FALSE))</f>
        <v>87.841492867848956</v>
      </c>
      <c r="I402" s="96">
        <f>IF(R401="","",VLOOKUP($E401&amp;$D$118&amp;$D$119,'CCG data'!$A:$AD,'CCG data'!Z$3,FALSE))</f>
        <v>96.93543578693982</v>
      </c>
      <c r="J402" s="96">
        <f>IF(T401="","",VLOOKUP($E401&amp;$D$118&amp;$D$119,'CCG data'!$A:$AD,'CCG data'!AA$3,FALSE))</f>
        <v>6.7758276417941508</v>
      </c>
      <c r="K402" s="96">
        <f>IF(T401="","",VLOOKUP($E401&amp;$D$118&amp;$D$119,'CCG data'!$A:$AD,'CCG data'!AB$3,FALSE))</f>
        <v>9.4435901143824559</v>
      </c>
      <c r="L402" s="96">
        <f>IF(V401="","",VLOOKUP($E401&amp;$D$118&amp;$D$119,'CCG data'!$A:$AD,'CCG data'!AC$3,FALSE))</f>
        <v>4.8015569242087004</v>
      </c>
      <c r="M402" s="96">
        <f>IF(V401="","",VLOOKUP($E401&amp;$D$118&amp;$D$119,'CCG data'!$A:$AD,'CCG data'!AD$3,FALSE))</f>
        <v>7.1426145290467744</v>
      </c>
      <c r="N402" s="368"/>
      <c r="P402" s="152">
        <f>IF(P401="","",VLOOKUP($E401&amp;$D$118&amp;$D$119,'CCG data'!$A:$AD,'CCG data'!I$3,FALSE))</f>
        <v>0.25800000000000001</v>
      </c>
      <c r="Q402" s="15">
        <f>IF(P401="","",VLOOKUP($E401&amp;$D$118&amp;$D$119,'CCG data'!$A:$AD,'CCG data'!J$3,FALSE))</f>
        <v>0.29299999999999998</v>
      </c>
      <c r="R402" s="15">
        <f>IF(R401="","",VLOOKUP($E401&amp;$D$118&amp;$D$119,'CCG data'!$A:$AD,'CCG data'!K$3,FALSE))</f>
        <v>0.61</v>
      </c>
      <c r="S402" s="15">
        <f>IF(R401="","",VLOOKUP($E401&amp;$D$118&amp;$D$119,'CCG data'!$A:$AD,'CCG data'!L$3,FALSE))</f>
        <v>0.64800000000000002</v>
      </c>
      <c r="T402" s="15">
        <f>IF(T401="","",VLOOKUP($E401&amp;$D$118&amp;$D$119,'CCG data'!$A:$AD,'CCG data'!M$3,FALSE))</f>
        <v>4.8000000000000001E-2</v>
      </c>
      <c r="U402" s="15">
        <f>IF(T401="","",VLOOKUP($E401&amp;$D$118&amp;$D$119,'CCG data'!$A:$AD,'CCG data'!N$3,FALSE))</f>
        <v>6.6000000000000003E-2</v>
      </c>
      <c r="V402" s="15">
        <f>IF(V401="","",VLOOKUP($E401&amp;$D$118&amp;$D$119,'CCG data'!$A:$AD,'CCG data'!O$3,FALSE))</f>
        <v>3.3000000000000002E-2</v>
      </c>
      <c r="W402" s="136">
        <f>IF(V401="","",VLOOKUP($E401&amp;$D$118&amp;$D$119,'CCG data'!$A:$AD,'CCG data'!P$3,FALSE))</f>
        <v>4.8000000000000001E-2</v>
      </c>
      <c r="Y402" s="165" t="str">
        <f>IFERROR(VLOOKUP($E402&amp;$D$119, Outliers!$A$4:$P$214,2,FALSE),"0")</f>
        <v>0</v>
      </c>
      <c r="Z402" s="165" t="str">
        <f>IFERROR(VLOOKUP($E402&amp;$D$119, Outliers!$A$4:$P$214,3,FALSE),"0")</f>
        <v>0</v>
      </c>
      <c r="AA402" s="165" t="str">
        <f>IFERROR(VLOOKUP($E402&amp;$D$119, Outliers!$A$4:$P$214,4,FALSE),"0")</f>
        <v>0</v>
      </c>
      <c r="AB402" s="165" t="str">
        <f>IFERROR(VLOOKUP($E402&amp;$D$119, Outliers!$A$4:$P$214,5,FALSE),"0")</f>
        <v>0</v>
      </c>
      <c r="AD402" s="78"/>
      <c r="AE402" s="78"/>
      <c r="AF402" s="78"/>
      <c r="AG402" s="78"/>
    </row>
    <row r="403" spans="4:33" ht="15.75" x14ac:dyDescent="0.25">
      <c r="D403" s="319"/>
      <c r="E403" s="104" t="s">
        <v>420</v>
      </c>
      <c r="F403" s="394">
        <f>IF(OR(ISERROR(VLOOKUP($E403&amp;$D$118&amp;$D$119,'CCG data'!$A:$AD,'CCG data'!R$3,FALSE)),ISBLANK(VLOOKUP($E403&amp;$D$118&amp;$D$119,'CCG data'!$A:$AD,'CCG data'!R$3,FALSE))),"",VLOOKUP($E403&amp;$D$118&amp;$D$119,'CCG data'!$A:$AD,'CCG data'!R$3,FALSE))</f>
        <v>55.904354998905553</v>
      </c>
      <c r="G403" s="395"/>
      <c r="H403" s="395">
        <f>IF(OR(ISERROR(VLOOKUP($E403&amp;$D$118&amp;$D$119,'CCG data'!$A:$AD,'CCG data'!S$3,FALSE)),ISBLANK(VLOOKUP($E403&amp;$D$118&amp;$D$119,'CCG data'!$A:$AD,'CCG data'!S$3,FALSE))),"",VLOOKUP($E403&amp;$D$118&amp;$D$119,'CCG data'!$A:$AD,'CCG data'!S$3,FALSE))</f>
        <v>96.174934375056878</v>
      </c>
      <c r="I403" s="395"/>
      <c r="J403" s="395">
        <f>IF(OR(ISERROR(VLOOKUP($E403&amp;$D$118&amp;$D$119,'CCG data'!$A:$AD,'CCG data'!T$3,FALSE)),ISBLANK(VLOOKUP($E403&amp;$D$118&amp;$D$119,'CCG data'!$A:$AD,'CCG data'!T$3,FALSE))),"",VLOOKUP($E403&amp;$D$118&amp;$D$119,'CCG data'!$A:$AD,'CCG data'!T$3,FALSE))</f>
        <v>5.9445862224677599</v>
      </c>
      <c r="K403" s="395"/>
      <c r="L403" s="395">
        <f>IF(OR(ISERROR(VLOOKUP($E403&amp;$D$118&amp;$D$119,'CCG data'!$A:$AD,'CCG data'!U$3,FALSE)),ISBLANK(VLOOKUP($E403&amp;$D$118&amp;$D$119,'CCG data'!$A:$AD,'CCG data'!U$3,FALSE))),"",VLOOKUP($E403&amp;$D$118&amp;$D$119,'CCG data'!$A:$AD,'CCG data'!U$3,FALSE))</f>
        <v>5.4927423439353689</v>
      </c>
      <c r="M403" s="396"/>
      <c r="N403" s="367">
        <f>IF(OR(ISERROR(VLOOKUP($E403&amp;$D$118&amp;$D$119,'CCG data'!$A:$AD,'CCG data'!G$3,FALSE)),ISBLANK(VLOOKUP($E403&amp;$D$118&amp;$D$119,'CCG data'!$A:$AD,'CCG data'!G$3,FALSE))),"",VLOOKUP($E403&amp;$D$118&amp;$D$119,'CCG data'!$A:$AD,'CCG data'!G$3,FALSE))</f>
        <v>959</v>
      </c>
      <c r="P403" s="404">
        <f>IF(OR(ISERROR(VLOOKUP($E403&amp;$D$118&amp;$D$119,'CCG data'!$A:$AD,'CCG data'!B$3,FALSE)),ISBLANK(VLOOKUP($E403&amp;$D$118&amp;$D$119,'CCG data'!$A:$AD,'CCG data'!B$3,FALSE))),"",VLOOKUP($E403&amp;$D$118&amp;$D$119,'CCG data'!$A:$AD,'CCG data'!B$3,FALSE))</f>
        <v>0.33263816475495306</v>
      </c>
      <c r="Q403" s="267"/>
      <c r="R403" s="267">
        <f>IF(OR(ISERROR(VLOOKUP($E403&amp;$D$118&amp;$D$119,'CCG data'!$A:$AD,'CCG data'!C$3,FALSE)),ISBLANK(VLOOKUP($E403&amp;$D$118&amp;$D$119,'CCG data'!$A:$AD,'CCG data'!C$3,FALSE))),"",VLOOKUP($E403&amp;$D$118&amp;$D$119,'CCG data'!$A:$AD,'CCG data'!C$3,FALSE))</f>
        <v>0.58915537017726793</v>
      </c>
      <c r="S403" s="267"/>
      <c r="T403" s="267">
        <f>IF(OR(ISERROR(VLOOKUP($E403&amp;$D$118&amp;$D$119,'CCG data'!$A:$AD,'CCG data'!D$3,FALSE)),ISBLANK(VLOOKUP($E403&amp;$D$118&amp;$D$119,'CCG data'!$A:$AD,'CCG data'!D$3,FALSE))),"",VLOOKUP($E403&amp;$D$118&amp;$D$119,'CCG data'!$A:$AD,'CCG data'!D$3,FALSE))</f>
        <v>4.2752867570385822E-2</v>
      </c>
      <c r="U403" s="267"/>
      <c r="V403" s="267">
        <f>IF(OR(ISERROR(VLOOKUP($E403&amp;$D$118&amp;$D$119,'CCG data'!$A:$AD,'CCG data'!E$3,FALSE)),ISBLANK(VLOOKUP($E403&amp;$D$118&amp;$D$119,'CCG data'!$A:$AD,'CCG data'!E$3,FALSE))),"",VLOOKUP($E403&amp;$D$118&amp;$D$119,'CCG data'!$A:$AD,'CCG data'!E$3,FALSE))</f>
        <v>3.5453597497393116E-2</v>
      </c>
      <c r="W403" s="405"/>
      <c r="Y403" s="165">
        <f>IFERROR(VLOOKUP($E403&amp;$D$119, Outliers!$A$4:$P$214,2,FALSE),"0")</f>
        <v>0</v>
      </c>
      <c r="Z403" s="165">
        <f>IFERROR(VLOOKUP($E403&amp;$D$119, Outliers!$A$4:$P$214,3,FALSE),"0")</f>
        <v>0</v>
      </c>
      <c r="AA403" s="165">
        <f>IFERROR(VLOOKUP($E403&amp;$D$119, Outliers!$A$4:$P$214,4,FALSE),"0")</f>
        <v>0</v>
      </c>
      <c r="AB403" s="165">
        <f>IFERROR(VLOOKUP($E403&amp;$D$119, Outliers!$A$4:$P$214,5,FALSE),"0")</f>
        <v>1</v>
      </c>
      <c r="AD403" s="78"/>
      <c r="AE403" s="78"/>
      <c r="AF403" s="78"/>
      <c r="AG403" s="78"/>
    </row>
    <row r="404" spans="4:33" x14ac:dyDescent="0.25">
      <c r="D404" s="319"/>
      <c r="E404" s="103" t="s">
        <v>27</v>
      </c>
      <c r="F404" s="95">
        <f>IF(P403="","",VLOOKUP($E403&amp;$D$118&amp;$D$119,'CCG data'!$A:$AD,'CCG data'!W$3,FALSE))</f>
        <v>49.769470778939436</v>
      </c>
      <c r="G404" s="96">
        <f>IF(P403="","",VLOOKUP($E403&amp;$D$118&amp;$D$119,'CCG data'!$A:$AD,'CCG data'!X$3,FALSE))</f>
        <v>62.039239218871671</v>
      </c>
      <c r="H404" s="96">
        <f>IF(R403="","",VLOOKUP($E403&amp;$D$118&amp;$D$119,'CCG data'!$A:$AD,'CCG data'!Y$3,FALSE))</f>
        <v>88.244558973363027</v>
      </c>
      <c r="I404" s="96">
        <f>IF(R403="","",VLOOKUP($E403&amp;$D$118&amp;$D$119,'CCG data'!$A:$AD,'CCG data'!Z$3,FALSE))</f>
        <v>104.10530977675073</v>
      </c>
      <c r="J404" s="96">
        <f>IF(T403="","",VLOOKUP($E403&amp;$D$118&amp;$D$119,'CCG data'!$A:$AD,'CCG data'!AA$3,FALSE))</f>
        <v>4.1249449717291826</v>
      </c>
      <c r="K404" s="96">
        <f>IF(T403="","",VLOOKUP($E403&amp;$D$118&amp;$D$119,'CCG data'!$A:$AD,'CCG data'!AB$3,FALSE))</f>
        <v>7.7642274732063372</v>
      </c>
      <c r="L404" s="96">
        <f>IF(V403="","",VLOOKUP($E403&amp;$D$118&amp;$D$119,'CCG data'!$A:$AD,'CCG data'!AC$3,FALSE))</f>
        <v>3.6464271644823327</v>
      </c>
      <c r="M404" s="96">
        <f>IF(V403="","",VLOOKUP($E403&amp;$D$118&amp;$D$119,'CCG data'!$A:$AD,'CCG data'!AD$3,FALSE))</f>
        <v>7.339057523388405</v>
      </c>
      <c r="N404" s="368"/>
      <c r="P404" s="152">
        <f>IF(P403="","",VLOOKUP($E403&amp;$D$118&amp;$D$119,'CCG data'!$A:$AD,'CCG data'!I$3,FALSE))</f>
        <v>0.30399999999999999</v>
      </c>
      <c r="Q404" s="15">
        <f>IF(P403="","",VLOOKUP($E403&amp;$D$118&amp;$D$119,'CCG data'!$A:$AD,'CCG data'!J$3,FALSE))</f>
        <v>0.36299999999999999</v>
      </c>
      <c r="R404" s="15">
        <f>IF(R403="","",VLOOKUP($E403&amp;$D$118&amp;$D$119,'CCG data'!$A:$AD,'CCG data'!K$3,FALSE))</f>
        <v>0.55800000000000005</v>
      </c>
      <c r="S404" s="15">
        <f>IF(R403="","",VLOOKUP($E403&amp;$D$118&amp;$D$119,'CCG data'!$A:$AD,'CCG data'!L$3,FALSE))</f>
        <v>0.62</v>
      </c>
      <c r="T404" s="15">
        <f>IF(T403="","",VLOOKUP($E403&amp;$D$118&amp;$D$119,'CCG data'!$A:$AD,'CCG data'!M$3,FALSE))</f>
        <v>3.2000000000000001E-2</v>
      </c>
      <c r="U404" s="15">
        <f>IF(T403="","",VLOOKUP($E403&amp;$D$118&amp;$D$119,'CCG data'!$A:$AD,'CCG data'!N$3,FALSE))</f>
        <v>5.7000000000000002E-2</v>
      </c>
      <c r="V404" s="15">
        <f>IF(V403="","",VLOOKUP($E403&amp;$D$118&amp;$D$119,'CCG data'!$A:$AD,'CCG data'!O$3,FALSE))</f>
        <v>2.5000000000000001E-2</v>
      </c>
      <c r="W404" s="136">
        <f>IF(V403="","",VLOOKUP($E403&amp;$D$118&amp;$D$119,'CCG data'!$A:$AD,'CCG data'!P$3,FALSE))</f>
        <v>4.9000000000000002E-2</v>
      </c>
      <c r="Y404" s="165" t="str">
        <f>IFERROR(VLOOKUP($E404&amp;$D$119, Outliers!$A$4:$P$214,2,FALSE),"0")</f>
        <v>0</v>
      </c>
      <c r="Z404" s="165" t="str">
        <f>IFERROR(VLOOKUP($E404&amp;$D$119, Outliers!$A$4:$P$214,3,FALSE),"0")</f>
        <v>0</v>
      </c>
      <c r="AA404" s="165" t="str">
        <f>IFERROR(VLOOKUP($E404&amp;$D$119, Outliers!$A$4:$P$214,4,FALSE),"0")</f>
        <v>0</v>
      </c>
      <c r="AB404" s="165" t="str">
        <f>IFERROR(VLOOKUP($E404&amp;$D$119, Outliers!$A$4:$P$214,5,FALSE),"0")</f>
        <v>0</v>
      </c>
      <c r="AD404" s="78"/>
      <c r="AE404" s="78"/>
      <c r="AF404" s="78"/>
      <c r="AG404" s="78"/>
    </row>
    <row r="405" spans="4:33" ht="15.75" x14ac:dyDescent="0.25">
      <c r="D405" s="319"/>
      <c r="E405" s="104" t="s">
        <v>248</v>
      </c>
      <c r="F405" s="394">
        <f>IF(OR(ISERROR(VLOOKUP($E405&amp;$D$118&amp;$D$119,'CCG data'!$A:$AD,'CCG data'!R$3,FALSE)),ISBLANK(VLOOKUP($E405&amp;$D$118&amp;$D$119,'CCG data'!$A:$AD,'CCG data'!R$3,FALSE))),"",VLOOKUP($E405&amp;$D$118&amp;$D$119,'CCG data'!$A:$AD,'CCG data'!R$3,FALSE))</f>
        <v>50.932607116244924</v>
      </c>
      <c r="G405" s="395"/>
      <c r="H405" s="395">
        <f>IF(OR(ISERROR(VLOOKUP($E405&amp;$D$118&amp;$D$119,'CCG data'!$A:$AD,'CCG data'!S$3,FALSE)),ISBLANK(VLOOKUP($E405&amp;$D$118&amp;$D$119,'CCG data'!$A:$AD,'CCG data'!S$3,FALSE))),"",VLOOKUP($E405&amp;$D$118&amp;$D$119,'CCG data'!$A:$AD,'CCG data'!S$3,FALSE))</f>
        <v>101.20503691267545</v>
      </c>
      <c r="I405" s="395"/>
      <c r="J405" s="395">
        <f>IF(OR(ISERROR(VLOOKUP($E405&amp;$D$118&amp;$D$119,'CCG data'!$A:$AD,'CCG data'!T$3,FALSE)),ISBLANK(VLOOKUP($E405&amp;$D$118&amp;$D$119,'CCG data'!$A:$AD,'CCG data'!T$3,FALSE))),"",VLOOKUP($E405&amp;$D$118&amp;$D$119,'CCG data'!$A:$AD,'CCG data'!T$3,FALSE))</f>
        <v>8.7378005259294387</v>
      </c>
      <c r="K405" s="395"/>
      <c r="L405" s="395">
        <f>IF(OR(ISERROR(VLOOKUP($E405&amp;$D$118&amp;$D$119,'CCG data'!$A:$AD,'CCG data'!U$3,FALSE)),ISBLANK(VLOOKUP($E405&amp;$D$118&amp;$D$119,'CCG data'!$A:$AD,'CCG data'!U$3,FALSE))),"",VLOOKUP($E405&amp;$D$118&amp;$D$119,'CCG data'!$A:$AD,'CCG data'!U$3,FALSE))</f>
        <v>8.9056198364963741</v>
      </c>
      <c r="M405" s="396"/>
      <c r="N405" s="367">
        <f>IF(OR(ISERROR(VLOOKUP($E405&amp;$D$118&amp;$D$119,'CCG data'!$A:$AD,'CCG data'!G$3,FALSE)),ISBLANK(VLOOKUP($E405&amp;$D$118&amp;$D$119,'CCG data'!$A:$AD,'CCG data'!G$3,FALSE))),"",VLOOKUP($E405&amp;$D$118&amp;$D$119,'CCG data'!$A:$AD,'CCG data'!G$3,FALSE))</f>
        <v>3755</v>
      </c>
      <c r="P405" s="404">
        <f>IF(OR(ISERROR(VLOOKUP($E405&amp;$D$118&amp;$D$119,'CCG data'!$A:$AD,'CCG data'!B$3,FALSE)),ISBLANK(VLOOKUP($E405&amp;$D$118&amp;$D$119,'CCG data'!$A:$AD,'CCG data'!B$3,FALSE))),"",VLOOKUP($E405&amp;$D$118&amp;$D$119,'CCG data'!$A:$AD,'CCG data'!B$3,FALSE))</f>
        <v>0.27909454061251665</v>
      </c>
      <c r="Q405" s="267"/>
      <c r="R405" s="267">
        <f>IF(OR(ISERROR(VLOOKUP($E405&amp;$D$118&amp;$D$119,'CCG data'!$A:$AD,'CCG data'!C$3,FALSE)),ISBLANK(VLOOKUP($E405&amp;$D$118&amp;$D$119,'CCG data'!$A:$AD,'CCG data'!C$3,FALSE))),"",VLOOKUP($E405&amp;$D$118&amp;$D$119,'CCG data'!$A:$AD,'CCG data'!C$3,FALSE))</f>
        <v>0.61065246338215717</v>
      </c>
      <c r="S405" s="267"/>
      <c r="T405" s="267">
        <f>IF(OR(ISERROR(VLOOKUP($E405&amp;$D$118&amp;$D$119,'CCG data'!$A:$AD,'CCG data'!D$3,FALSE)),ISBLANK(VLOOKUP($E405&amp;$D$118&amp;$D$119,'CCG data'!$A:$AD,'CCG data'!D$3,FALSE))),"",VLOOKUP($E405&amp;$D$118&amp;$D$119,'CCG data'!$A:$AD,'CCG data'!D$3,FALSE))</f>
        <v>5.5925432756324903E-2</v>
      </c>
      <c r="U405" s="267"/>
      <c r="V405" s="267">
        <f>IF(OR(ISERROR(VLOOKUP($E405&amp;$D$118&amp;$D$119,'CCG data'!$A:$AD,'CCG data'!E$3,FALSE)),ISBLANK(VLOOKUP($E405&amp;$D$118&amp;$D$119,'CCG data'!$A:$AD,'CCG data'!E$3,FALSE))),"",VLOOKUP($E405&amp;$D$118&amp;$D$119,'CCG data'!$A:$AD,'CCG data'!E$3,FALSE))</f>
        <v>5.4327563249001329E-2</v>
      </c>
      <c r="W405" s="405"/>
      <c r="Y405" s="165">
        <f>IFERROR(VLOOKUP($E405&amp;$D$119, Outliers!$A$4:$P$214,2,FALSE),"0")</f>
        <v>0</v>
      </c>
      <c r="Z405" s="165">
        <f>IFERROR(VLOOKUP($E405&amp;$D$119, Outliers!$A$4:$P$214,3,FALSE),"0")</f>
        <v>0</v>
      </c>
      <c r="AA405" s="165">
        <f>IFERROR(VLOOKUP($E405&amp;$D$119, Outliers!$A$4:$P$214,4,FALSE),"0")</f>
        <v>1</v>
      </c>
      <c r="AB405" s="165">
        <f>IFERROR(VLOOKUP($E405&amp;$D$119, Outliers!$A$4:$P$214,5,FALSE),"0")</f>
        <v>1</v>
      </c>
      <c r="AD405" s="78"/>
      <c r="AE405" s="78"/>
      <c r="AF405" s="78"/>
      <c r="AG405" s="78"/>
    </row>
    <row r="406" spans="4:33" x14ac:dyDescent="0.25">
      <c r="D406" s="319"/>
      <c r="E406" s="103" t="s">
        <v>27</v>
      </c>
      <c r="F406" s="95">
        <f>IF(P405="","",VLOOKUP($E405&amp;$D$118&amp;$D$119,'CCG data'!$A:$AD,'CCG data'!W$3,FALSE))</f>
        <v>47.84891267963301</v>
      </c>
      <c r="G406" s="96">
        <f>IF(P405="","",VLOOKUP($E405&amp;$D$118&amp;$D$119,'CCG data'!$A:$AD,'CCG data'!X$3,FALSE))</f>
        <v>54.016301552856838</v>
      </c>
      <c r="H406" s="96">
        <f>IF(R405="","",VLOOKUP($E405&amp;$D$118&amp;$D$119,'CCG data'!$A:$AD,'CCG data'!Y$3,FALSE))</f>
        <v>97.062597438408233</v>
      </c>
      <c r="I406" s="96">
        <f>IF(R405="","",VLOOKUP($E405&amp;$D$118&amp;$D$119,'CCG data'!$A:$AD,'CCG data'!Z$3,FALSE))</f>
        <v>105.34747638694267</v>
      </c>
      <c r="J406" s="96">
        <f>IF(T405="","",VLOOKUP($E405&amp;$D$118&amp;$D$119,'CCG data'!$A:$AD,'CCG data'!AA$3,FALSE))</f>
        <v>7.5559881052893454</v>
      </c>
      <c r="K406" s="96">
        <f>IF(T405="","",VLOOKUP($E405&amp;$D$118&amp;$D$119,'CCG data'!$A:$AD,'CCG data'!AB$3,FALSE))</f>
        <v>9.9196129465695329</v>
      </c>
      <c r="L406" s="96">
        <f>IF(V405="","",VLOOKUP($E405&amp;$D$118&amp;$D$119,'CCG data'!$A:$AD,'CCG data'!AC$3,FALSE))</f>
        <v>7.68352435138525</v>
      </c>
      <c r="M406" s="96">
        <f>IF(V405="","",VLOOKUP($E405&amp;$D$118&amp;$D$119,'CCG data'!$A:$AD,'CCG data'!AD$3,FALSE))</f>
        <v>10.127715321607498</v>
      </c>
      <c r="N406" s="368"/>
      <c r="P406" s="152">
        <f>IF(P405="","",VLOOKUP($E405&amp;$D$118&amp;$D$119,'CCG data'!$A:$AD,'CCG data'!I$3,FALSE))</f>
        <v>0.26500000000000001</v>
      </c>
      <c r="Q406" s="15">
        <f>IF(P405="","",VLOOKUP($E405&amp;$D$118&amp;$D$119,'CCG data'!$A:$AD,'CCG data'!J$3,FALSE))</f>
        <v>0.29399999999999998</v>
      </c>
      <c r="R406" s="15">
        <f>IF(R405="","",VLOOKUP($E405&amp;$D$118&amp;$D$119,'CCG data'!$A:$AD,'CCG data'!K$3,FALSE))</f>
        <v>0.59499999999999997</v>
      </c>
      <c r="S406" s="15">
        <f>IF(R405="","",VLOOKUP($E405&amp;$D$118&amp;$D$119,'CCG data'!$A:$AD,'CCG data'!L$3,FALSE))</f>
        <v>0.626</v>
      </c>
      <c r="T406" s="15">
        <f>IF(T405="","",VLOOKUP($E405&amp;$D$118&amp;$D$119,'CCG data'!$A:$AD,'CCG data'!M$3,FALSE))</f>
        <v>4.9000000000000002E-2</v>
      </c>
      <c r="U406" s="15">
        <f>IF(T405="","",VLOOKUP($E405&amp;$D$118&amp;$D$119,'CCG data'!$A:$AD,'CCG data'!N$3,FALSE))</f>
        <v>6.4000000000000001E-2</v>
      </c>
      <c r="V406" s="15">
        <f>IF(V405="","",VLOOKUP($E405&amp;$D$118&amp;$D$119,'CCG data'!$A:$AD,'CCG data'!O$3,FALSE))</f>
        <v>4.8000000000000001E-2</v>
      </c>
      <c r="W406" s="136">
        <f>IF(V405="","",VLOOKUP($E405&amp;$D$118&amp;$D$119,'CCG data'!$A:$AD,'CCG data'!P$3,FALSE))</f>
        <v>6.2E-2</v>
      </c>
      <c r="Y406" s="165" t="str">
        <f>IFERROR(VLOOKUP($E406&amp;$D$119, Outliers!$A$4:$P$214,2,FALSE),"0")</f>
        <v>0</v>
      </c>
      <c r="Z406" s="165" t="str">
        <f>IFERROR(VLOOKUP($E406&amp;$D$119, Outliers!$A$4:$P$214,3,FALSE),"0")</f>
        <v>0</v>
      </c>
      <c r="AA406" s="165" t="str">
        <f>IFERROR(VLOOKUP($E406&amp;$D$119, Outliers!$A$4:$P$214,4,FALSE),"0")</f>
        <v>0</v>
      </c>
      <c r="AB406" s="165" t="str">
        <f>IFERROR(VLOOKUP($E406&amp;$D$119, Outliers!$A$4:$P$214,5,FALSE),"0")</f>
        <v>0</v>
      </c>
      <c r="AD406" s="78"/>
      <c r="AE406" s="78"/>
      <c r="AF406" s="78"/>
      <c r="AG406" s="78"/>
    </row>
    <row r="407" spans="4:33" ht="15.75" x14ac:dyDescent="0.25">
      <c r="D407" s="319"/>
      <c r="E407" s="104" t="s">
        <v>249</v>
      </c>
      <c r="F407" s="394">
        <f>IF(OR(ISERROR(VLOOKUP($E407&amp;$D$118&amp;$D$119,'CCG data'!$A:$AD,'CCG data'!R$3,FALSE)),ISBLANK(VLOOKUP($E407&amp;$D$118&amp;$D$119,'CCG data'!$A:$AD,'CCG data'!R$3,FALSE))),"",VLOOKUP($E407&amp;$D$118&amp;$D$119,'CCG data'!$A:$AD,'CCG data'!R$3,FALSE))</f>
        <v>52.820483374603462</v>
      </c>
      <c r="G407" s="395"/>
      <c r="H407" s="395">
        <f>IF(OR(ISERROR(VLOOKUP($E407&amp;$D$118&amp;$D$119,'CCG data'!$A:$AD,'CCG data'!S$3,FALSE)),ISBLANK(VLOOKUP($E407&amp;$D$118&amp;$D$119,'CCG data'!$A:$AD,'CCG data'!S$3,FALSE))),"",VLOOKUP($E407&amp;$D$118&amp;$D$119,'CCG data'!$A:$AD,'CCG data'!S$3,FALSE))</f>
        <v>101.8430345911033</v>
      </c>
      <c r="I407" s="395"/>
      <c r="J407" s="395">
        <f>IF(OR(ISERROR(VLOOKUP($E407&amp;$D$118&amp;$D$119,'CCG data'!$A:$AD,'CCG data'!T$3,FALSE)),ISBLANK(VLOOKUP($E407&amp;$D$118&amp;$D$119,'CCG data'!$A:$AD,'CCG data'!T$3,FALSE))),"",VLOOKUP($E407&amp;$D$118&amp;$D$119,'CCG data'!$A:$AD,'CCG data'!T$3,FALSE))</f>
        <v>4.5132150636146893</v>
      </c>
      <c r="K407" s="395"/>
      <c r="L407" s="395">
        <f>IF(OR(ISERROR(VLOOKUP($E407&amp;$D$118&amp;$D$119,'CCG data'!$A:$AD,'CCG data'!U$3,FALSE)),ISBLANK(VLOOKUP($E407&amp;$D$118&amp;$D$119,'CCG data'!$A:$AD,'CCG data'!U$3,FALSE))),"",VLOOKUP($E407&amp;$D$118&amp;$D$119,'CCG data'!$A:$AD,'CCG data'!U$3,FALSE))</f>
        <v>12.957767523787812</v>
      </c>
      <c r="M407" s="396"/>
      <c r="N407" s="367">
        <f>IF(OR(ISERROR(VLOOKUP($E407&amp;$D$118&amp;$D$119,'CCG data'!$A:$AD,'CCG data'!G$3,FALSE)),ISBLANK(VLOOKUP($E407&amp;$D$118&amp;$D$119,'CCG data'!$A:$AD,'CCG data'!G$3,FALSE))),"",VLOOKUP($E407&amp;$D$118&amp;$D$119,'CCG data'!$A:$AD,'CCG data'!G$3,FALSE))</f>
        <v>2615</v>
      </c>
      <c r="P407" s="404">
        <f>IF(OR(ISERROR(VLOOKUP($E407&amp;$D$118&amp;$D$119,'CCG data'!$A:$AD,'CCG data'!B$3,FALSE)),ISBLANK(VLOOKUP($E407&amp;$D$118&amp;$D$119,'CCG data'!$A:$AD,'CCG data'!B$3,FALSE))),"",VLOOKUP($E407&amp;$D$118&amp;$D$119,'CCG data'!$A:$AD,'CCG data'!B$3,FALSE))</f>
        <v>0.30401529636711283</v>
      </c>
      <c r="Q407" s="267"/>
      <c r="R407" s="267">
        <f>IF(OR(ISERROR(VLOOKUP($E407&amp;$D$118&amp;$D$119,'CCG data'!$A:$AD,'CCG data'!C$3,FALSE)),ISBLANK(VLOOKUP($E407&amp;$D$118&amp;$D$119,'CCG data'!$A:$AD,'CCG data'!C$3,FALSE))),"",VLOOKUP($E407&amp;$D$118&amp;$D$119,'CCG data'!$A:$AD,'CCG data'!C$3,FALSE))</f>
        <v>0.59196940726577441</v>
      </c>
      <c r="S407" s="267"/>
      <c r="T407" s="267">
        <f>IF(OR(ISERROR(VLOOKUP($E407&amp;$D$118&amp;$D$119,'CCG data'!$A:$AD,'CCG data'!D$3,FALSE)),ISBLANK(VLOOKUP($E407&amp;$D$118&amp;$D$119,'CCG data'!$A:$AD,'CCG data'!D$3,FALSE))),"",VLOOKUP($E407&amp;$D$118&amp;$D$119,'CCG data'!$A:$AD,'CCG data'!D$3,FALSE))</f>
        <v>2.8680688336520075E-2</v>
      </c>
      <c r="U407" s="267"/>
      <c r="V407" s="267">
        <f>IF(OR(ISERROR(VLOOKUP($E407&amp;$D$118&amp;$D$119,'CCG data'!$A:$AD,'CCG data'!E$3,FALSE)),ISBLANK(VLOOKUP($E407&amp;$D$118&amp;$D$119,'CCG data'!$A:$AD,'CCG data'!E$3,FALSE))),"",VLOOKUP($E407&amp;$D$118&amp;$D$119,'CCG data'!$A:$AD,'CCG data'!E$3,FALSE))</f>
        <v>7.5334608030592734E-2</v>
      </c>
      <c r="W407" s="405"/>
      <c r="Y407" s="165">
        <f>IFERROR(VLOOKUP($E407&amp;$D$119, Outliers!$A$4:$P$214,2,FALSE),"0")</f>
        <v>0</v>
      </c>
      <c r="Z407" s="165">
        <f>IFERROR(VLOOKUP($E407&amp;$D$119, Outliers!$A$4:$P$214,3,FALSE),"0")</f>
        <v>0</v>
      </c>
      <c r="AA407" s="165">
        <f>IFERROR(VLOOKUP($E407&amp;$D$119, Outliers!$A$4:$P$214,4,FALSE),"0")</f>
        <v>1</v>
      </c>
      <c r="AB407" s="165">
        <f>IFERROR(VLOOKUP($E407&amp;$D$119, Outliers!$A$4:$P$214,5,FALSE),"0")</f>
        <v>0</v>
      </c>
      <c r="AD407" s="78"/>
      <c r="AE407" s="78"/>
      <c r="AF407" s="78"/>
      <c r="AG407" s="78"/>
    </row>
    <row r="408" spans="4:33" x14ac:dyDescent="0.25">
      <c r="D408" s="319"/>
      <c r="E408" s="103" t="s">
        <v>27</v>
      </c>
      <c r="F408" s="95">
        <f>IF(P407="","",VLOOKUP($E407&amp;$D$118&amp;$D$119,'CCG data'!$A:$AD,'CCG data'!W$3,FALSE))</f>
        <v>49.148718370164154</v>
      </c>
      <c r="G408" s="96">
        <f>IF(P407="","",VLOOKUP($E407&amp;$D$118&amp;$D$119,'CCG data'!$A:$AD,'CCG data'!X$3,FALSE))</f>
        <v>56.492248379042771</v>
      </c>
      <c r="H408" s="96">
        <f>IF(R407="","",VLOOKUP($E407&amp;$D$118&amp;$D$119,'CCG data'!$A:$AD,'CCG data'!Y$3,FALSE))</f>
        <v>96.769601647767402</v>
      </c>
      <c r="I408" s="96">
        <f>IF(R407="","",VLOOKUP($E407&amp;$D$118&amp;$D$119,'CCG data'!$A:$AD,'CCG data'!Z$3,FALSE))</f>
        <v>106.91646753443921</v>
      </c>
      <c r="J408" s="96">
        <f>IF(T407="","",VLOOKUP($E407&amp;$D$118&amp;$D$119,'CCG data'!$A:$AD,'CCG data'!AA$3,FALSE))</f>
        <v>3.4917783383143526</v>
      </c>
      <c r="K408" s="96">
        <f>IF(T407="","",VLOOKUP($E407&amp;$D$118&amp;$D$119,'CCG data'!$A:$AD,'CCG data'!AB$3,FALSE))</f>
        <v>5.534651788915026</v>
      </c>
      <c r="L408" s="96">
        <f>IF(V407="","",VLOOKUP($E407&amp;$D$118&amp;$D$119,'CCG data'!$A:$AD,'CCG data'!AC$3,FALSE))</f>
        <v>11.148290211209728</v>
      </c>
      <c r="M408" s="96">
        <f>IF(V407="","",VLOOKUP($E407&amp;$D$118&amp;$D$119,'CCG data'!$A:$AD,'CCG data'!AD$3,FALSE))</f>
        <v>14.767244836365895</v>
      </c>
      <c r="N408" s="368"/>
      <c r="P408" s="152">
        <f>IF(P407="","",VLOOKUP($E407&amp;$D$118&amp;$D$119,'CCG data'!$A:$AD,'CCG data'!I$3,FALSE))</f>
        <v>0.28699999999999998</v>
      </c>
      <c r="Q408" s="15">
        <f>IF(P407="","",VLOOKUP($E407&amp;$D$118&amp;$D$119,'CCG data'!$A:$AD,'CCG data'!J$3,FALSE))</f>
        <v>0.32200000000000001</v>
      </c>
      <c r="R408" s="15">
        <f>IF(R407="","",VLOOKUP($E407&amp;$D$118&amp;$D$119,'CCG data'!$A:$AD,'CCG data'!K$3,FALSE))</f>
        <v>0.57299999999999995</v>
      </c>
      <c r="S408" s="15">
        <f>IF(R407="","",VLOOKUP($E407&amp;$D$118&amp;$D$119,'CCG data'!$A:$AD,'CCG data'!L$3,FALSE))</f>
        <v>0.61099999999999999</v>
      </c>
      <c r="T408" s="15">
        <f>IF(T407="","",VLOOKUP($E407&amp;$D$118&amp;$D$119,'CCG data'!$A:$AD,'CCG data'!M$3,FALSE))</f>
        <v>2.3E-2</v>
      </c>
      <c r="U408" s="15">
        <f>IF(T407="","",VLOOKUP($E407&amp;$D$118&amp;$D$119,'CCG data'!$A:$AD,'CCG data'!N$3,FALSE))</f>
        <v>3.5999999999999997E-2</v>
      </c>
      <c r="V408" s="15">
        <f>IF(V407="","",VLOOKUP($E407&amp;$D$118&amp;$D$119,'CCG data'!$A:$AD,'CCG data'!O$3,FALSE))</f>
        <v>6.6000000000000003E-2</v>
      </c>
      <c r="W408" s="136">
        <f>IF(V407="","",VLOOKUP($E407&amp;$D$118&amp;$D$119,'CCG data'!$A:$AD,'CCG data'!P$3,FALSE))</f>
        <v>8.5999999999999993E-2</v>
      </c>
      <c r="Y408" s="165" t="str">
        <f>IFERROR(VLOOKUP($E408&amp;$D$119, Outliers!$A$4:$P$214,2,FALSE),"0")</f>
        <v>0</v>
      </c>
      <c r="Z408" s="165" t="str">
        <f>IFERROR(VLOOKUP($E408&amp;$D$119, Outliers!$A$4:$P$214,3,FALSE),"0")</f>
        <v>0</v>
      </c>
      <c r="AA408" s="165" t="str">
        <f>IFERROR(VLOOKUP($E408&amp;$D$119, Outliers!$A$4:$P$214,4,FALSE),"0")</f>
        <v>0</v>
      </c>
      <c r="AB408" s="165" t="str">
        <f>IFERROR(VLOOKUP($E408&amp;$D$119, Outliers!$A$4:$P$214,5,FALSE),"0")</f>
        <v>0</v>
      </c>
      <c r="AD408" s="78"/>
      <c r="AE408" s="78"/>
      <c r="AF408" s="78"/>
      <c r="AG408" s="78"/>
    </row>
    <row r="409" spans="4:33" ht="15.75" x14ac:dyDescent="0.25">
      <c r="D409" s="319"/>
      <c r="E409" s="104" t="s">
        <v>250</v>
      </c>
      <c r="F409" s="394">
        <f>IF(OR(ISERROR(VLOOKUP($E409&amp;$D$118&amp;$D$119,'CCG data'!$A:$AD,'CCG data'!R$3,FALSE)),ISBLANK(VLOOKUP($E409&amp;$D$118&amp;$D$119,'CCG data'!$A:$AD,'CCG data'!R$3,FALSE))),"",VLOOKUP($E409&amp;$D$118&amp;$D$119,'CCG data'!$A:$AD,'CCG data'!R$3,FALSE))</f>
        <v>44.397510151789135</v>
      </c>
      <c r="G409" s="395"/>
      <c r="H409" s="395">
        <f>IF(OR(ISERROR(VLOOKUP($E409&amp;$D$118&amp;$D$119,'CCG data'!$A:$AD,'CCG data'!S$3,FALSE)),ISBLANK(VLOOKUP($E409&amp;$D$118&amp;$D$119,'CCG data'!$A:$AD,'CCG data'!S$3,FALSE))),"",VLOOKUP($E409&amp;$D$118&amp;$D$119,'CCG data'!$A:$AD,'CCG data'!S$3,FALSE))</f>
        <v>90.600735277689552</v>
      </c>
      <c r="I409" s="395"/>
      <c r="J409" s="395">
        <f>IF(OR(ISERROR(VLOOKUP($E409&amp;$D$118&amp;$D$119,'CCG data'!$A:$AD,'CCG data'!T$3,FALSE)),ISBLANK(VLOOKUP($E409&amp;$D$118&amp;$D$119,'CCG data'!$A:$AD,'CCG data'!T$3,FALSE))),"",VLOOKUP($E409&amp;$D$118&amp;$D$119,'CCG data'!$A:$AD,'CCG data'!T$3,FALSE))</f>
        <v>5.5850118398529123</v>
      </c>
      <c r="K409" s="395"/>
      <c r="L409" s="395">
        <f>IF(OR(ISERROR(VLOOKUP($E409&amp;$D$118&amp;$D$119,'CCG data'!$A:$AD,'CCG data'!U$3,FALSE)),ISBLANK(VLOOKUP($E409&amp;$D$118&amp;$D$119,'CCG data'!$A:$AD,'CCG data'!U$3,FALSE))),"",VLOOKUP($E409&amp;$D$118&amp;$D$119,'CCG data'!$A:$AD,'CCG data'!U$3,FALSE))</f>
        <v>10.293144596277381</v>
      </c>
      <c r="M409" s="396"/>
      <c r="N409" s="367">
        <f>IF(OR(ISERROR(VLOOKUP($E409&amp;$D$118&amp;$D$119,'CCG data'!$A:$AD,'CCG data'!G$3,FALSE)),ISBLANK(VLOOKUP($E409&amp;$D$118&amp;$D$119,'CCG data'!$A:$AD,'CCG data'!G$3,FALSE))),"",VLOOKUP($E409&amp;$D$118&amp;$D$119,'CCG data'!$A:$AD,'CCG data'!G$3,FALSE))</f>
        <v>622</v>
      </c>
      <c r="P409" s="404">
        <f>IF(OR(ISERROR(VLOOKUP($E409&amp;$D$118&amp;$D$119,'CCG data'!$A:$AD,'CCG data'!B$3,FALSE)),ISBLANK(VLOOKUP($E409&amp;$D$118&amp;$D$119,'CCG data'!$A:$AD,'CCG data'!B$3,FALSE))),"",VLOOKUP($E409&amp;$D$118&amp;$D$119,'CCG data'!$A:$AD,'CCG data'!B$3,FALSE))</f>
        <v>0.26848874598070738</v>
      </c>
      <c r="Q409" s="267"/>
      <c r="R409" s="267">
        <f>IF(OR(ISERROR(VLOOKUP($E409&amp;$D$118&amp;$D$119,'CCG data'!$A:$AD,'CCG data'!C$3,FALSE)),ISBLANK(VLOOKUP($E409&amp;$D$118&amp;$D$119,'CCG data'!$A:$AD,'CCG data'!C$3,FALSE))),"",VLOOKUP($E409&amp;$D$118&amp;$D$119,'CCG data'!$A:$AD,'CCG data'!C$3,FALSE))</f>
        <v>0.62861736334405149</v>
      </c>
      <c r="S409" s="267"/>
      <c r="T409" s="267">
        <f>IF(OR(ISERROR(VLOOKUP($E409&amp;$D$118&amp;$D$119,'CCG data'!$A:$AD,'CCG data'!D$3,FALSE)),ISBLANK(VLOOKUP($E409&amp;$D$118&amp;$D$119,'CCG data'!$A:$AD,'CCG data'!D$3,FALSE))),"",VLOOKUP($E409&amp;$D$118&amp;$D$119,'CCG data'!$A:$AD,'CCG data'!D$3,FALSE))</f>
        <v>3.5369774919614148E-2</v>
      </c>
      <c r="U409" s="267"/>
      <c r="V409" s="267">
        <f>IF(OR(ISERROR(VLOOKUP($E409&amp;$D$118&amp;$D$119,'CCG data'!$A:$AD,'CCG data'!E$3,FALSE)),ISBLANK(VLOOKUP($E409&amp;$D$118&amp;$D$119,'CCG data'!$A:$AD,'CCG data'!E$3,FALSE))),"",VLOOKUP($E409&amp;$D$118&amp;$D$119,'CCG data'!$A:$AD,'CCG data'!E$3,FALSE))</f>
        <v>6.7524115755627015E-2</v>
      </c>
      <c r="W409" s="405"/>
      <c r="Y409" s="165">
        <f>IFERROR(VLOOKUP($E409&amp;$D$119, Outliers!$A$4:$P$214,2,FALSE),"0")</f>
        <v>0</v>
      </c>
      <c r="Z409" s="165">
        <f>IFERROR(VLOOKUP($E409&amp;$D$119, Outliers!$A$4:$P$214,3,FALSE),"0")</f>
        <v>0</v>
      </c>
      <c r="AA409" s="165">
        <f>IFERROR(VLOOKUP($E409&amp;$D$119, Outliers!$A$4:$P$214,4,FALSE),"0")</f>
        <v>0</v>
      </c>
      <c r="AB409" s="165">
        <f>IFERROR(VLOOKUP($E409&amp;$D$119, Outliers!$A$4:$P$214,5,FALSE),"0")</f>
        <v>0</v>
      </c>
      <c r="AD409" s="78"/>
      <c r="AE409" s="78"/>
      <c r="AF409" s="78"/>
      <c r="AG409" s="78"/>
    </row>
    <row r="410" spans="4:33" x14ac:dyDescent="0.25">
      <c r="D410" s="319"/>
      <c r="E410" s="103" t="s">
        <v>27</v>
      </c>
      <c r="F410" s="95">
        <f>IF(P409="","",VLOOKUP($E409&amp;$D$118&amp;$D$119,'CCG data'!$A:$AD,'CCG data'!W$3,FALSE))</f>
        <v>37.663768486652707</v>
      </c>
      <c r="G410" s="96">
        <f>IF(P409="","",VLOOKUP($E409&amp;$D$118&amp;$D$119,'CCG data'!$A:$AD,'CCG data'!X$3,FALSE))</f>
        <v>51.131251816925563</v>
      </c>
      <c r="H410" s="96">
        <f>IF(R409="","",VLOOKUP($E409&amp;$D$118&amp;$D$119,'CCG data'!$A:$AD,'CCG data'!Y$3,FALSE))</f>
        <v>81.620258071407562</v>
      </c>
      <c r="I410" s="96">
        <f>IF(R409="","",VLOOKUP($E409&amp;$D$118&amp;$D$119,'CCG data'!$A:$AD,'CCG data'!Z$3,FALSE))</f>
        <v>99.581212483971541</v>
      </c>
      <c r="J410" s="96">
        <f>IF(T409="","",VLOOKUP($E409&amp;$D$118&amp;$D$119,'CCG data'!$A:$AD,'CCG data'!AA$3,FALSE))</f>
        <v>3.251183930634947</v>
      </c>
      <c r="K410" s="96">
        <f>IF(T409="","",VLOOKUP($E409&amp;$D$118&amp;$D$119,'CCG data'!$A:$AD,'CCG data'!AB$3,FALSE))</f>
        <v>7.9188397490708775</v>
      </c>
      <c r="L410" s="96">
        <f>IF(V409="","",VLOOKUP($E409&amp;$D$118&amp;$D$119,'CCG data'!$A:$AD,'CCG data'!AC$3,FALSE))</f>
        <v>7.1801418782917654</v>
      </c>
      <c r="M410" s="96">
        <f>IF(V409="","",VLOOKUP($E409&amp;$D$118&amp;$D$119,'CCG data'!$A:$AD,'CCG data'!AD$3,FALSE))</f>
        <v>13.406147314262997</v>
      </c>
      <c r="N410" s="368"/>
      <c r="P410" s="152">
        <f>IF(P409="","",VLOOKUP($E409&amp;$D$118&amp;$D$119,'CCG data'!$A:$AD,'CCG data'!I$3,FALSE))</f>
        <v>0.23499999999999999</v>
      </c>
      <c r="Q410" s="15">
        <f>IF(P409="","",VLOOKUP($E409&amp;$D$118&amp;$D$119,'CCG data'!$A:$AD,'CCG data'!J$3,FALSE))</f>
        <v>0.30499999999999999</v>
      </c>
      <c r="R410" s="15">
        <f>IF(R409="","",VLOOKUP($E409&amp;$D$118&amp;$D$119,'CCG data'!$A:$AD,'CCG data'!K$3,FALSE))</f>
        <v>0.59</v>
      </c>
      <c r="S410" s="15">
        <f>IF(R409="","",VLOOKUP($E409&amp;$D$118&amp;$D$119,'CCG data'!$A:$AD,'CCG data'!L$3,FALSE))</f>
        <v>0.66600000000000004</v>
      </c>
      <c r="T410" s="15">
        <f>IF(T409="","",VLOOKUP($E409&amp;$D$118&amp;$D$119,'CCG data'!$A:$AD,'CCG data'!M$3,FALSE))</f>
        <v>2.3E-2</v>
      </c>
      <c r="U410" s="15">
        <f>IF(T409="","",VLOOKUP($E409&amp;$D$118&amp;$D$119,'CCG data'!$A:$AD,'CCG data'!N$3,FALSE))</f>
        <v>5.2999999999999999E-2</v>
      </c>
      <c r="V410" s="15">
        <f>IF(V409="","",VLOOKUP($E409&amp;$D$118&amp;$D$119,'CCG data'!$A:$AD,'CCG data'!O$3,FALSE))</f>
        <v>0.05</v>
      </c>
      <c r="W410" s="136">
        <f>IF(V409="","",VLOOKUP($E409&amp;$D$118&amp;$D$119,'CCG data'!$A:$AD,'CCG data'!P$3,FALSE))</f>
        <v>0.09</v>
      </c>
      <c r="Y410" s="165" t="str">
        <f>IFERROR(VLOOKUP($E410&amp;$D$119, Outliers!$A$4:$P$214,2,FALSE),"0")</f>
        <v>0</v>
      </c>
      <c r="Z410" s="165" t="str">
        <f>IFERROR(VLOOKUP($E410&amp;$D$119, Outliers!$A$4:$P$214,3,FALSE),"0")</f>
        <v>0</v>
      </c>
      <c r="AA410" s="165" t="str">
        <f>IFERROR(VLOOKUP($E410&amp;$D$119, Outliers!$A$4:$P$214,4,FALSE),"0")</f>
        <v>0</v>
      </c>
      <c r="AB410" s="165" t="str">
        <f>IFERROR(VLOOKUP($E410&amp;$D$119, Outliers!$A$4:$P$214,5,FALSE),"0")</f>
        <v>0</v>
      </c>
      <c r="AD410" s="78"/>
      <c r="AE410" s="78"/>
      <c r="AF410" s="78"/>
      <c r="AG410" s="78"/>
    </row>
    <row r="411" spans="4:33" ht="15.75" x14ac:dyDescent="0.25">
      <c r="D411" s="319"/>
      <c r="E411" s="104" t="s">
        <v>251</v>
      </c>
      <c r="F411" s="394">
        <f>IF(OR(ISERROR(VLOOKUP($E411&amp;$D$118&amp;$D$119,'CCG data'!$A:$AD,'CCG data'!R$3,FALSE)),ISBLANK(VLOOKUP($E411&amp;$D$118&amp;$D$119,'CCG data'!$A:$AD,'CCG data'!R$3,FALSE))),"",VLOOKUP($E411&amp;$D$118&amp;$D$119,'CCG data'!$A:$AD,'CCG data'!R$3,FALSE))</f>
        <v>49.460191132054817</v>
      </c>
      <c r="G411" s="395"/>
      <c r="H411" s="395">
        <f>IF(OR(ISERROR(VLOOKUP($E411&amp;$D$118&amp;$D$119,'CCG data'!$A:$AD,'CCG data'!S$3,FALSE)),ISBLANK(VLOOKUP($E411&amp;$D$118&amp;$D$119,'CCG data'!$A:$AD,'CCG data'!S$3,FALSE))),"",VLOOKUP($E411&amp;$D$118&amp;$D$119,'CCG data'!$A:$AD,'CCG data'!S$3,FALSE))</f>
        <v>106.22629160423529</v>
      </c>
      <c r="I411" s="395"/>
      <c r="J411" s="395">
        <f>IF(OR(ISERROR(VLOOKUP($E411&amp;$D$118&amp;$D$119,'CCG data'!$A:$AD,'CCG data'!T$3,FALSE)),ISBLANK(VLOOKUP($E411&amp;$D$118&amp;$D$119,'CCG data'!$A:$AD,'CCG data'!T$3,FALSE))),"",VLOOKUP($E411&amp;$D$118&amp;$D$119,'CCG data'!$A:$AD,'CCG data'!T$3,FALSE))</f>
        <v>4.9162847572679018</v>
      </c>
      <c r="K411" s="395"/>
      <c r="L411" s="395">
        <f>IF(OR(ISERROR(VLOOKUP($E411&amp;$D$118&amp;$D$119,'CCG data'!$A:$AD,'CCG data'!U$3,FALSE)),ISBLANK(VLOOKUP($E411&amp;$D$118&amp;$D$119,'CCG data'!$A:$AD,'CCG data'!U$3,FALSE))),"",VLOOKUP($E411&amp;$D$118&amp;$D$119,'CCG data'!$A:$AD,'CCG data'!U$3,FALSE))</f>
        <v>11.847312205966595</v>
      </c>
      <c r="M411" s="396"/>
      <c r="N411" s="367">
        <f>IF(OR(ISERROR(VLOOKUP($E411&amp;$D$118&amp;$D$119,'CCG data'!$A:$AD,'CCG data'!G$3,FALSE)),ISBLANK(VLOOKUP($E411&amp;$D$118&amp;$D$119,'CCG data'!$A:$AD,'CCG data'!G$3,FALSE))),"",VLOOKUP($E411&amp;$D$118&amp;$D$119,'CCG data'!$A:$AD,'CCG data'!G$3,FALSE))</f>
        <v>1714</v>
      </c>
      <c r="P411" s="404">
        <f>IF(OR(ISERROR(VLOOKUP($E411&amp;$D$118&amp;$D$119,'CCG data'!$A:$AD,'CCG data'!B$3,FALSE)),ISBLANK(VLOOKUP($E411&amp;$D$118&amp;$D$119,'CCG data'!$A:$AD,'CCG data'!B$3,FALSE))),"",VLOOKUP($E411&amp;$D$118&amp;$D$119,'CCG data'!$A:$AD,'CCG data'!B$3,FALSE))</f>
        <v>0.27304550758459745</v>
      </c>
      <c r="Q411" s="267"/>
      <c r="R411" s="267">
        <f>IF(OR(ISERROR(VLOOKUP($E411&amp;$D$118&amp;$D$119,'CCG data'!$A:$AD,'CCG data'!C$3,FALSE)),ISBLANK(VLOOKUP($E411&amp;$D$118&amp;$D$119,'CCG data'!$A:$AD,'CCG data'!C$3,FALSE))),"",VLOOKUP($E411&amp;$D$118&amp;$D$119,'CCG data'!$A:$AD,'CCG data'!C$3,FALSE))</f>
        <v>0.62602100350058343</v>
      </c>
      <c r="S411" s="267"/>
      <c r="T411" s="267">
        <f>IF(OR(ISERROR(VLOOKUP($E411&amp;$D$118&amp;$D$119,'CCG data'!$A:$AD,'CCG data'!D$3,FALSE)),ISBLANK(VLOOKUP($E411&amp;$D$118&amp;$D$119,'CCG data'!$A:$AD,'CCG data'!D$3,FALSE))),"",VLOOKUP($E411&amp;$D$118&amp;$D$119,'CCG data'!$A:$AD,'CCG data'!D$3,FALSE))</f>
        <v>3.2088681446907817E-2</v>
      </c>
      <c r="U411" s="267"/>
      <c r="V411" s="267">
        <f>IF(OR(ISERROR(VLOOKUP($E411&amp;$D$118&amp;$D$119,'CCG data'!$A:$AD,'CCG data'!E$3,FALSE)),ISBLANK(VLOOKUP($E411&amp;$D$118&amp;$D$119,'CCG data'!$A:$AD,'CCG data'!E$3,FALSE))),"",VLOOKUP($E411&amp;$D$118&amp;$D$119,'CCG data'!$A:$AD,'CCG data'!E$3,FALSE))</f>
        <v>6.8844807467911315E-2</v>
      </c>
      <c r="W411" s="405"/>
      <c r="Y411" s="165">
        <f>IFERROR(VLOOKUP($E411&amp;$D$119, Outliers!$A$4:$P$214,2,FALSE),"0")</f>
        <v>0</v>
      </c>
      <c r="Z411" s="165">
        <f>IFERROR(VLOOKUP($E411&amp;$D$119, Outliers!$A$4:$P$214,3,FALSE),"0")</f>
        <v>1</v>
      </c>
      <c r="AA411" s="165">
        <f>IFERROR(VLOOKUP($E411&amp;$D$119, Outliers!$A$4:$P$214,4,FALSE),"0")</f>
        <v>0</v>
      </c>
      <c r="AB411" s="165">
        <f>IFERROR(VLOOKUP($E411&amp;$D$119, Outliers!$A$4:$P$214,5,FALSE),"0")</f>
        <v>0</v>
      </c>
      <c r="AD411" s="78"/>
      <c r="AE411" s="78"/>
      <c r="AF411" s="78"/>
      <c r="AG411" s="78"/>
    </row>
    <row r="412" spans="4:33" x14ac:dyDescent="0.25">
      <c r="D412" s="319"/>
      <c r="E412" s="103" t="s">
        <v>27</v>
      </c>
      <c r="F412" s="95">
        <f>IF(P411="","",VLOOKUP($E411&amp;$D$118&amp;$D$119,'CCG data'!$A:$AD,'CCG data'!W$3,FALSE))</f>
        <v>44.979046770094421</v>
      </c>
      <c r="G412" s="96">
        <f>IF(P411="","",VLOOKUP($E411&amp;$D$118&amp;$D$119,'CCG data'!$A:$AD,'CCG data'!X$3,FALSE))</f>
        <v>53.941335494015213</v>
      </c>
      <c r="H412" s="96">
        <f>IF(R411="","",VLOOKUP($E411&amp;$D$118&amp;$D$119,'CCG data'!$A:$AD,'CCG data'!Y$3,FALSE))</f>
        <v>99.87022805462307</v>
      </c>
      <c r="I412" s="96">
        <f>IF(R411="","",VLOOKUP($E411&amp;$D$118&amp;$D$119,'CCG data'!$A:$AD,'CCG data'!Z$3,FALSE))</f>
        <v>112.5823551538475</v>
      </c>
      <c r="J412" s="96">
        <f>IF(T411="","",VLOOKUP($E411&amp;$D$118&amp;$D$119,'CCG data'!$A:$AD,'CCG data'!AA$3,FALSE))</f>
        <v>3.6169778224532818</v>
      </c>
      <c r="K412" s="96">
        <f>IF(T411="","",VLOOKUP($E411&amp;$D$118&amp;$D$119,'CCG data'!$A:$AD,'CCG data'!AB$3,FALSE))</f>
        <v>6.2155916920825218</v>
      </c>
      <c r="L412" s="96">
        <f>IF(V411="","",VLOOKUP($E411&amp;$D$118&amp;$D$119,'CCG data'!$A:$AD,'CCG data'!AC$3,FALSE))</f>
        <v>9.7096705641691461</v>
      </c>
      <c r="M412" s="96">
        <f>IF(V411="","",VLOOKUP($E411&amp;$D$118&amp;$D$119,'CCG data'!$A:$AD,'CCG data'!AD$3,FALSE))</f>
        <v>13.984953847764045</v>
      </c>
      <c r="N412" s="368"/>
      <c r="P412" s="152">
        <f>IF(P411="","",VLOOKUP($E411&amp;$D$118&amp;$D$119,'CCG data'!$A:$AD,'CCG data'!I$3,FALSE))</f>
        <v>0.252</v>
      </c>
      <c r="Q412" s="15">
        <f>IF(P411="","",VLOOKUP($E411&amp;$D$118&amp;$D$119,'CCG data'!$A:$AD,'CCG data'!J$3,FALSE))</f>
        <v>0.29499999999999998</v>
      </c>
      <c r="R412" s="15">
        <f>IF(R411="","",VLOOKUP($E411&amp;$D$118&amp;$D$119,'CCG data'!$A:$AD,'CCG data'!K$3,FALSE))</f>
        <v>0.60299999999999998</v>
      </c>
      <c r="S412" s="15">
        <f>IF(R411="","",VLOOKUP($E411&amp;$D$118&amp;$D$119,'CCG data'!$A:$AD,'CCG data'!L$3,FALSE))</f>
        <v>0.64900000000000002</v>
      </c>
      <c r="T412" s="15">
        <f>IF(T411="","",VLOOKUP($E411&amp;$D$118&amp;$D$119,'CCG data'!$A:$AD,'CCG data'!M$3,FALSE))</f>
        <v>2.5000000000000001E-2</v>
      </c>
      <c r="U412" s="15">
        <f>IF(T411="","",VLOOKUP($E411&amp;$D$118&amp;$D$119,'CCG data'!$A:$AD,'CCG data'!N$3,FALSE))</f>
        <v>4.2000000000000003E-2</v>
      </c>
      <c r="V412" s="15">
        <f>IF(V411="","",VLOOKUP($E411&amp;$D$118&amp;$D$119,'CCG data'!$A:$AD,'CCG data'!O$3,FALSE))</f>
        <v>5.8000000000000003E-2</v>
      </c>
      <c r="W412" s="136">
        <f>IF(V411="","",VLOOKUP($E411&amp;$D$118&amp;$D$119,'CCG data'!$A:$AD,'CCG data'!P$3,FALSE))</f>
        <v>8.2000000000000003E-2</v>
      </c>
      <c r="Y412" s="165" t="str">
        <f>IFERROR(VLOOKUP($E412&amp;$D$119, Outliers!$A$4:$P$214,2,FALSE),"0")</f>
        <v>0</v>
      </c>
      <c r="Z412" s="165" t="str">
        <f>IFERROR(VLOOKUP($E412&amp;$D$119, Outliers!$A$4:$P$214,3,FALSE),"0")</f>
        <v>0</v>
      </c>
      <c r="AA412" s="165" t="str">
        <f>IFERROR(VLOOKUP($E412&amp;$D$119, Outliers!$A$4:$P$214,4,FALSE),"0")</f>
        <v>0</v>
      </c>
      <c r="AB412" s="165" t="str">
        <f>IFERROR(VLOOKUP($E412&amp;$D$119, Outliers!$A$4:$P$214,5,FALSE),"0")</f>
        <v>0</v>
      </c>
      <c r="AD412" s="78"/>
      <c r="AE412" s="78"/>
      <c r="AF412" s="78"/>
      <c r="AG412" s="78"/>
    </row>
    <row r="413" spans="4:33" ht="15.75" x14ac:dyDescent="0.25">
      <c r="D413" s="319"/>
      <c r="E413" s="104" t="s">
        <v>252</v>
      </c>
      <c r="F413" s="394">
        <f>IF(OR(ISERROR(VLOOKUP($E413&amp;$D$118&amp;$D$119,'CCG data'!$A:$AD,'CCG data'!R$3,FALSE)),ISBLANK(VLOOKUP($E413&amp;$D$118&amp;$D$119,'CCG data'!$A:$AD,'CCG data'!R$3,FALSE))),"",VLOOKUP($E413&amp;$D$118&amp;$D$119,'CCG data'!$A:$AD,'CCG data'!R$3,FALSE))</f>
        <v>53.607178471583396</v>
      </c>
      <c r="G413" s="395"/>
      <c r="H413" s="395">
        <f>IF(OR(ISERROR(VLOOKUP($E413&amp;$D$118&amp;$D$119,'CCG data'!$A:$AD,'CCG data'!S$3,FALSE)),ISBLANK(VLOOKUP($E413&amp;$D$118&amp;$D$119,'CCG data'!$A:$AD,'CCG data'!S$3,FALSE))),"",VLOOKUP($E413&amp;$D$118&amp;$D$119,'CCG data'!$A:$AD,'CCG data'!S$3,FALSE))</f>
        <v>104.45328808754221</v>
      </c>
      <c r="I413" s="395"/>
      <c r="J413" s="395">
        <f>IF(OR(ISERROR(VLOOKUP($E413&amp;$D$118&amp;$D$119,'CCG data'!$A:$AD,'CCG data'!T$3,FALSE)),ISBLANK(VLOOKUP($E413&amp;$D$118&amp;$D$119,'CCG data'!$A:$AD,'CCG data'!T$3,FALSE))),"",VLOOKUP($E413&amp;$D$118&amp;$D$119,'CCG data'!$A:$AD,'CCG data'!T$3,FALSE))</f>
        <v>7.9143612216063781</v>
      </c>
      <c r="K413" s="395"/>
      <c r="L413" s="395">
        <f>IF(OR(ISERROR(VLOOKUP($E413&amp;$D$118&amp;$D$119,'CCG data'!$A:$AD,'CCG data'!U$3,FALSE)),ISBLANK(VLOOKUP($E413&amp;$D$118&amp;$D$119,'CCG data'!$A:$AD,'CCG data'!U$3,FALSE))),"",VLOOKUP($E413&amp;$D$118&amp;$D$119,'CCG data'!$A:$AD,'CCG data'!U$3,FALSE))</f>
        <v>9.8771500650609951</v>
      </c>
      <c r="M413" s="396"/>
      <c r="N413" s="367">
        <f>IF(OR(ISERROR(VLOOKUP($E413&amp;$D$118&amp;$D$119,'CCG data'!$A:$AD,'CCG data'!G$3,FALSE)),ISBLANK(VLOOKUP($E413&amp;$D$118&amp;$D$119,'CCG data'!$A:$AD,'CCG data'!G$3,FALSE))),"",VLOOKUP($E413&amp;$D$118&amp;$D$119,'CCG data'!$A:$AD,'CCG data'!G$3,FALSE))</f>
        <v>4736</v>
      </c>
      <c r="P413" s="404">
        <f>IF(OR(ISERROR(VLOOKUP($E413&amp;$D$118&amp;$D$119,'CCG data'!$A:$AD,'CCG data'!B$3,FALSE)),ISBLANK(VLOOKUP($E413&amp;$D$118&amp;$D$119,'CCG data'!$A:$AD,'CCG data'!B$3,FALSE))),"",VLOOKUP($E413&amp;$D$118&amp;$D$119,'CCG data'!$A:$AD,'CCG data'!B$3,FALSE))</f>
        <v>0.29434121621621623</v>
      </c>
      <c r="Q413" s="267"/>
      <c r="R413" s="267">
        <f>IF(OR(ISERROR(VLOOKUP($E413&amp;$D$118&amp;$D$119,'CCG data'!$A:$AD,'CCG data'!C$3,FALSE)),ISBLANK(VLOOKUP($E413&amp;$D$118&amp;$D$119,'CCG data'!$A:$AD,'CCG data'!C$3,FALSE))),"",VLOOKUP($E413&amp;$D$118&amp;$D$119,'CCG data'!$A:$AD,'CCG data'!C$3,FALSE))</f>
        <v>0.59733952702702697</v>
      </c>
      <c r="S413" s="267"/>
      <c r="T413" s="267">
        <f>IF(OR(ISERROR(VLOOKUP($E413&amp;$D$118&amp;$D$119,'CCG data'!$A:$AD,'CCG data'!D$3,FALSE)),ISBLANK(VLOOKUP($E413&amp;$D$118&amp;$D$119,'CCG data'!$A:$AD,'CCG data'!D$3,FALSE))),"",VLOOKUP($E413&amp;$D$118&amp;$D$119,'CCG data'!$A:$AD,'CCG data'!D$3,FALSE))</f>
        <v>5.2576013513513514E-2</v>
      </c>
      <c r="U413" s="267"/>
      <c r="V413" s="267">
        <f>IF(OR(ISERROR(VLOOKUP($E413&amp;$D$118&amp;$D$119,'CCG data'!$A:$AD,'CCG data'!E$3,FALSE)),ISBLANK(VLOOKUP($E413&amp;$D$118&amp;$D$119,'CCG data'!$A:$AD,'CCG data'!E$3,FALSE))),"",VLOOKUP($E413&amp;$D$118&amp;$D$119,'CCG data'!$A:$AD,'CCG data'!E$3,FALSE))</f>
        <v>5.5743243243243243E-2</v>
      </c>
      <c r="W413" s="405"/>
      <c r="Y413" s="165">
        <f>IFERROR(VLOOKUP($E413&amp;$D$119, Outliers!$A$4:$P$214,2,FALSE),"0")</f>
        <v>0</v>
      </c>
      <c r="Z413" s="165">
        <f>IFERROR(VLOOKUP($E413&amp;$D$119, Outliers!$A$4:$P$214,3,FALSE),"0")</f>
        <v>1</v>
      </c>
      <c r="AA413" s="165">
        <f>IFERROR(VLOOKUP($E413&amp;$D$119, Outliers!$A$4:$P$214,4,FALSE),"0")</f>
        <v>0</v>
      </c>
      <c r="AB413" s="165">
        <f>IFERROR(VLOOKUP($E413&amp;$D$119, Outliers!$A$4:$P$214,5,FALSE),"0")</f>
        <v>0</v>
      </c>
      <c r="AD413" s="78"/>
      <c r="AE413" s="78"/>
      <c r="AF413" s="78"/>
      <c r="AG413" s="78"/>
    </row>
    <row r="414" spans="4:33" x14ac:dyDescent="0.25">
      <c r="D414" s="319"/>
      <c r="E414" s="103" t="s">
        <v>27</v>
      </c>
      <c r="F414" s="95">
        <f>IF(P413="","",VLOOKUP($E413&amp;$D$118&amp;$D$119,'CCG data'!$A:$AD,'CCG data'!W$3,FALSE))</f>
        <v>50.793025935400991</v>
      </c>
      <c r="G414" s="96">
        <f>IF(P413="","",VLOOKUP($E413&amp;$D$118&amp;$D$119,'CCG data'!$A:$AD,'CCG data'!X$3,FALSE))</f>
        <v>56.421331007765801</v>
      </c>
      <c r="H414" s="96">
        <f>IF(R413="","",VLOOKUP($E413&amp;$D$118&amp;$D$119,'CCG data'!$A:$AD,'CCG data'!Y$3,FALSE))</f>
        <v>100.60416576125344</v>
      </c>
      <c r="I414" s="96">
        <f>IF(R413="","",VLOOKUP($E413&amp;$D$118&amp;$D$119,'CCG data'!$A:$AD,'CCG data'!Z$3,FALSE))</f>
        <v>108.30241041383097</v>
      </c>
      <c r="J414" s="96">
        <f>IF(T413="","",VLOOKUP($E413&amp;$D$118&amp;$D$119,'CCG data'!$A:$AD,'CCG data'!AA$3,FALSE))</f>
        <v>6.9313187854320493</v>
      </c>
      <c r="K414" s="96">
        <f>IF(T413="","",VLOOKUP($E413&amp;$D$118&amp;$D$119,'CCG data'!$A:$AD,'CCG data'!AB$3,FALSE))</f>
        <v>8.897403657780707</v>
      </c>
      <c r="L414" s="96">
        <f>IF(V413="","",VLOOKUP($E413&amp;$D$118&amp;$D$119,'CCG data'!$A:$AD,'CCG data'!AC$3,FALSE))</f>
        <v>8.6856727994887226</v>
      </c>
      <c r="M414" s="96">
        <f>IF(V413="","",VLOOKUP($E413&amp;$D$118&amp;$D$119,'CCG data'!$A:$AD,'CCG data'!AD$3,FALSE))</f>
        <v>11.068627330633268</v>
      </c>
      <c r="N414" s="368"/>
      <c r="P414" s="152">
        <f>IF(P413="","",VLOOKUP($E413&amp;$D$118&amp;$D$119,'CCG data'!$A:$AD,'CCG data'!I$3,FALSE))</f>
        <v>0.28199999999999997</v>
      </c>
      <c r="Q414" s="15">
        <f>IF(P413="","",VLOOKUP($E413&amp;$D$118&amp;$D$119,'CCG data'!$A:$AD,'CCG data'!J$3,FALSE))</f>
        <v>0.307</v>
      </c>
      <c r="R414" s="15">
        <f>IF(R413="","",VLOOKUP($E413&amp;$D$118&amp;$D$119,'CCG data'!$A:$AD,'CCG data'!K$3,FALSE))</f>
        <v>0.58299999999999996</v>
      </c>
      <c r="S414" s="15">
        <f>IF(R413="","",VLOOKUP($E413&amp;$D$118&amp;$D$119,'CCG data'!$A:$AD,'CCG data'!L$3,FALSE))</f>
        <v>0.61099999999999999</v>
      </c>
      <c r="T414" s="15">
        <f>IF(T413="","",VLOOKUP($E413&amp;$D$118&amp;$D$119,'CCG data'!$A:$AD,'CCG data'!M$3,FALSE))</f>
        <v>4.7E-2</v>
      </c>
      <c r="U414" s="15">
        <f>IF(T413="","",VLOOKUP($E413&amp;$D$118&amp;$D$119,'CCG data'!$A:$AD,'CCG data'!N$3,FALSE))</f>
        <v>5.8999999999999997E-2</v>
      </c>
      <c r="V414" s="15">
        <f>IF(V413="","",VLOOKUP($E413&amp;$D$118&amp;$D$119,'CCG data'!$A:$AD,'CCG data'!O$3,FALSE))</f>
        <v>0.05</v>
      </c>
      <c r="W414" s="136">
        <f>IF(V413="","",VLOOKUP($E413&amp;$D$118&amp;$D$119,'CCG data'!$A:$AD,'CCG data'!P$3,FALSE))</f>
        <v>6.3E-2</v>
      </c>
      <c r="Y414" s="165" t="str">
        <f>IFERROR(VLOOKUP($E414&amp;$D$119, Outliers!$A$4:$P$214,2,FALSE),"0")</f>
        <v>0</v>
      </c>
      <c r="Z414" s="165" t="str">
        <f>IFERROR(VLOOKUP($E414&amp;$D$119, Outliers!$A$4:$P$214,3,FALSE),"0")</f>
        <v>0</v>
      </c>
      <c r="AA414" s="165" t="str">
        <f>IFERROR(VLOOKUP($E414&amp;$D$119, Outliers!$A$4:$P$214,4,FALSE),"0")</f>
        <v>0</v>
      </c>
      <c r="AB414" s="165" t="str">
        <f>IFERROR(VLOOKUP($E414&amp;$D$119, Outliers!$A$4:$P$214,5,FALSE),"0")</f>
        <v>0</v>
      </c>
      <c r="AD414" s="78"/>
      <c r="AE414" s="78"/>
      <c r="AF414" s="78"/>
      <c r="AG414" s="78"/>
    </row>
    <row r="415" spans="4:33" ht="15.75" x14ac:dyDescent="0.25">
      <c r="D415" s="319"/>
      <c r="E415" s="104" t="s">
        <v>253</v>
      </c>
      <c r="F415" s="394">
        <f>IF(OR(ISERROR(VLOOKUP($E415&amp;$D$118&amp;$D$119,'CCG data'!$A:$AD,'CCG data'!R$3,FALSE)),ISBLANK(VLOOKUP($E415&amp;$D$118&amp;$D$119,'CCG data'!$A:$AD,'CCG data'!R$3,FALSE))),"",VLOOKUP($E415&amp;$D$118&amp;$D$119,'CCG data'!$A:$AD,'CCG data'!R$3,FALSE))</f>
        <v>50.280904446159447</v>
      </c>
      <c r="G415" s="395"/>
      <c r="H415" s="395">
        <f>IF(OR(ISERROR(VLOOKUP($E415&amp;$D$118&amp;$D$119,'CCG data'!$A:$AD,'CCG data'!S$3,FALSE)),ISBLANK(VLOOKUP($E415&amp;$D$118&amp;$D$119,'CCG data'!$A:$AD,'CCG data'!S$3,FALSE))),"",VLOOKUP($E415&amp;$D$118&amp;$D$119,'CCG data'!$A:$AD,'CCG data'!S$3,FALSE))</f>
        <v>90.942862950155686</v>
      </c>
      <c r="I415" s="395"/>
      <c r="J415" s="395">
        <f>IF(OR(ISERROR(VLOOKUP($E415&amp;$D$118&amp;$D$119,'CCG data'!$A:$AD,'CCG data'!T$3,FALSE)),ISBLANK(VLOOKUP($E415&amp;$D$118&amp;$D$119,'CCG data'!$A:$AD,'CCG data'!T$3,FALSE))),"",VLOOKUP($E415&amp;$D$118&amp;$D$119,'CCG data'!$A:$AD,'CCG data'!T$3,FALSE))</f>
        <v>7.2365208044803495</v>
      </c>
      <c r="K415" s="395"/>
      <c r="L415" s="395">
        <f>IF(OR(ISERROR(VLOOKUP($E415&amp;$D$118&amp;$D$119,'CCG data'!$A:$AD,'CCG data'!U$3,FALSE)),ISBLANK(VLOOKUP($E415&amp;$D$118&amp;$D$119,'CCG data'!$A:$AD,'CCG data'!U$3,FALSE))),"",VLOOKUP($E415&amp;$D$118&amp;$D$119,'CCG data'!$A:$AD,'CCG data'!U$3,FALSE))</f>
        <v>7.8024852588642721</v>
      </c>
      <c r="M415" s="396"/>
      <c r="N415" s="367">
        <f>IF(OR(ISERROR(VLOOKUP($E415&amp;$D$118&amp;$D$119,'CCG data'!$A:$AD,'CCG data'!G$3,FALSE)),ISBLANK(VLOOKUP($E415&amp;$D$118&amp;$D$119,'CCG data'!$A:$AD,'CCG data'!G$3,FALSE))),"",VLOOKUP($E415&amp;$D$118&amp;$D$119,'CCG data'!$A:$AD,'CCG data'!G$3,FALSE))</f>
        <v>1270</v>
      </c>
      <c r="P415" s="404">
        <f>IF(OR(ISERROR(VLOOKUP($E415&amp;$D$118&amp;$D$119,'CCG data'!$A:$AD,'CCG data'!B$3,FALSE)),ISBLANK(VLOOKUP($E415&amp;$D$118&amp;$D$119,'CCG data'!$A:$AD,'CCG data'!B$3,FALSE))),"",VLOOKUP($E415&amp;$D$118&amp;$D$119,'CCG data'!$A:$AD,'CCG data'!B$3,FALSE))</f>
        <v>0.31259842519685038</v>
      </c>
      <c r="Q415" s="267"/>
      <c r="R415" s="267">
        <f>IF(OR(ISERROR(VLOOKUP($E415&amp;$D$118&amp;$D$119,'CCG data'!$A:$AD,'CCG data'!C$3,FALSE)),ISBLANK(VLOOKUP($E415&amp;$D$118&amp;$D$119,'CCG data'!$A:$AD,'CCG data'!C$3,FALSE))),"",VLOOKUP($E415&amp;$D$118&amp;$D$119,'CCG data'!$A:$AD,'CCG data'!C$3,FALSE))</f>
        <v>0.58818897637795275</v>
      </c>
      <c r="S415" s="267"/>
      <c r="T415" s="267">
        <f>IF(OR(ISERROR(VLOOKUP($E415&amp;$D$118&amp;$D$119,'CCG data'!$A:$AD,'CCG data'!D$3,FALSE)),ISBLANK(VLOOKUP($E415&amp;$D$118&amp;$D$119,'CCG data'!$A:$AD,'CCG data'!D$3,FALSE))),"",VLOOKUP($E415&amp;$D$118&amp;$D$119,'CCG data'!$A:$AD,'CCG data'!D$3,FALSE))</f>
        <v>4.8818897637795275E-2</v>
      </c>
      <c r="U415" s="267"/>
      <c r="V415" s="267">
        <f>IF(OR(ISERROR(VLOOKUP($E415&amp;$D$118&amp;$D$119,'CCG data'!$A:$AD,'CCG data'!E$3,FALSE)),ISBLANK(VLOOKUP($E415&amp;$D$118&amp;$D$119,'CCG data'!$A:$AD,'CCG data'!E$3,FALSE))),"",VLOOKUP($E415&amp;$D$118&amp;$D$119,'CCG data'!$A:$AD,'CCG data'!E$3,FALSE))</f>
        <v>5.0393700787401574E-2</v>
      </c>
      <c r="W415" s="405"/>
      <c r="Y415" s="165">
        <f>IFERROR(VLOOKUP($E415&amp;$D$119, Outliers!$A$4:$P$214,2,FALSE),"0")</f>
        <v>0</v>
      </c>
      <c r="Z415" s="165">
        <f>IFERROR(VLOOKUP($E415&amp;$D$119, Outliers!$A$4:$P$214,3,FALSE),"0")</f>
        <v>0</v>
      </c>
      <c r="AA415" s="165">
        <f>IFERROR(VLOOKUP($E415&amp;$D$119, Outliers!$A$4:$P$214,4,FALSE),"0")</f>
        <v>0</v>
      </c>
      <c r="AB415" s="165">
        <f>IFERROR(VLOOKUP($E415&amp;$D$119, Outliers!$A$4:$P$214,5,FALSE),"0")</f>
        <v>1</v>
      </c>
      <c r="AD415" s="78"/>
      <c r="AE415" s="78"/>
      <c r="AF415" s="78"/>
      <c r="AG415" s="78"/>
    </row>
    <row r="416" spans="4:33" x14ac:dyDescent="0.25">
      <c r="D416" s="319"/>
      <c r="E416" s="103" t="s">
        <v>27</v>
      </c>
      <c r="F416" s="95">
        <f>IF(P415="","",VLOOKUP($E415&amp;$D$118&amp;$D$119,'CCG data'!$A:$AD,'CCG data'!W$3,FALSE))</f>
        <v>45.334792984077197</v>
      </c>
      <c r="G416" s="96">
        <f>IF(P415="","",VLOOKUP($E415&amp;$D$118&amp;$D$119,'CCG data'!$A:$AD,'CCG data'!X$3,FALSE))</f>
        <v>55.227015908241697</v>
      </c>
      <c r="H416" s="96">
        <f>IF(R415="","",VLOOKUP($E415&amp;$D$118&amp;$D$119,'CCG data'!$A:$AD,'CCG data'!Y$3,FALSE))</f>
        <v>84.421109262151475</v>
      </c>
      <c r="I416" s="96">
        <f>IF(R415="","",VLOOKUP($E415&amp;$D$118&amp;$D$119,'CCG data'!$A:$AD,'CCG data'!Z$3,FALSE))</f>
        <v>97.464616638159896</v>
      </c>
      <c r="J416" s="96">
        <f>IF(T415="","",VLOOKUP($E415&amp;$D$118&amp;$D$119,'CCG data'!$A:$AD,'CCG data'!AA$3,FALSE))</f>
        <v>5.43520424451164</v>
      </c>
      <c r="K416" s="96">
        <f>IF(T415="","",VLOOKUP($E415&amp;$D$118&amp;$D$119,'CCG data'!$A:$AD,'CCG data'!AB$3,FALSE))</f>
        <v>9.0378373644490591</v>
      </c>
      <c r="L416" s="96">
        <f>IF(V415="","",VLOOKUP($E415&amp;$D$118&amp;$D$119,'CCG data'!$A:$AD,'CCG data'!AC$3,FALSE))</f>
        <v>5.8908763704425251</v>
      </c>
      <c r="M416" s="96">
        <f>IF(V415="","",VLOOKUP($E415&amp;$D$118&amp;$D$119,'CCG data'!$A:$AD,'CCG data'!AD$3,FALSE))</f>
        <v>9.7140941472860192</v>
      </c>
      <c r="N416" s="368"/>
      <c r="P416" s="152">
        <f>IF(P415="","",VLOOKUP($E415&amp;$D$118&amp;$D$119,'CCG data'!$A:$AD,'CCG data'!I$3,FALSE))</f>
        <v>0.28799999999999998</v>
      </c>
      <c r="Q416" s="15">
        <f>IF(P415="","",VLOOKUP($E415&amp;$D$118&amp;$D$119,'CCG data'!$A:$AD,'CCG data'!J$3,FALSE))</f>
        <v>0.33900000000000002</v>
      </c>
      <c r="R416" s="15">
        <f>IF(R415="","",VLOOKUP($E415&amp;$D$118&amp;$D$119,'CCG data'!$A:$AD,'CCG data'!K$3,FALSE))</f>
        <v>0.56100000000000005</v>
      </c>
      <c r="S416" s="15">
        <f>IF(R415="","",VLOOKUP($E415&amp;$D$118&amp;$D$119,'CCG data'!$A:$AD,'CCG data'!L$3,FALSE))</f>
        <v>0.61499999999999999</v>
      </c>
      <c r="T416" s="15">
        <f>IF(T415="","",VLOOKUP($E415&amp;$D$118&amp;$D$119,'CCG data'!$A:$AD,'CCG data'!M$3,FALSE))</f>
        <v>3.7999999999999999E-2</v>
      </c>
      <c r="U416" s="15">
        <f>IF(T415="","",VLOOKUP($E415&amp;$D$118&amp;$D$119,'CCG data'!$A:$AD,'CCG data'!N$3,FALSE))</f>
        <v>6.2E-2</v>
      </c>
      <c r="V416" s="15">
        <f>IF(V415="","",VLOOKUP($E415&amp;$D$118&amp;$D$119,'CCG data'!$A:$AD,'CCG data'!O$3,FALSE))</f>
        <v>0.04</v>
      </c>
      <c r="W416" s="136">
        <f>IF(V415="","",VLOOKUP($E415&amp;$D$118&amp;$D$119,'CCG data'!$A:$AD,'CCG data'!P$3,FALSE))</f>
        <v>6.4000000000000001E-2</v>
      </c>
      <c r="Y416" s="165" t="str">
        <f>IFERROR(VLOOKUP($E416&amp;$D$119, Outliers!$A$4:$P$214,2,FALSE),"0")</f>
        <v>0</v>
      </c>
      <c r="Z416" s="165" t="str">
        <f>IFERROR(VLOOKUP($E416&amp;$D$119, Outliers!$A$4:$P$214,3,FALSE),"0")</f>
        <v>0</v>
      </c>
      <c r="AA416" s="165" t="str">
        <f>IFERROR(VLOOKUP($E416&amp;$D$119, Outliers!$A$4:$P$214,4,FALSE),"0")</f>
        <v>0</v>
      </c>
      <c r="AB416" s="165" t="str">
        <f>IFERROR(VLOOKUP($E416&amp;$D$119, Outliers!$A$4:$P$214,5,FALSE),"0")</f>
        <v>0</v>
      </c>
      <c r="AD416" s="78"/>
      <c r="AE416" s="78"/>
      <c r="AF416" s="78"/>
      <c r="AG416" s="78"/>
    </row>
    <row r="417" spans="4:33" ht="15.75" x14ac:dyDescent="0.25">
      <c r="D417" s="319"/>
      <c r="E417" s="104" t="s">
        <v>421</v>
      </c>
      <c r="F417" s="394">
        <f>IF(OR(ISERROR(VLOOKUP($E417&amp;$D$118&amp;$D$119,'CCG data'!$A:$AD,'CCG data'!R$3,FALSE)),ISBLANK(VLOOKUP($E417&amp;$D$118&amp;$D$119,'CCG data'!$A:$AD,'CCG data'!R$3,FALSE))),"",VLOOKUP($E417&amp;$D$118&amp;$D$119,'CCG data'!$A:$AD,'CCG data'!R$3,FALSE))</f>
        <v>45.934748087086092</v>
      </c>
      <c r="G417" s="395"/>
      <c r="H417" s="395">
        <f>IF(OR(ISERROR(VLOOKUP($E417&amp;$D$118&amp;$D$119,'CCG data'!$A:$AD,'CCG data'!S$3,FALSE)),ISBLANK(VLOOKUP($E417&amp;$D$118&amp;$D$119,'CCG data'!$A:$AD,'CCG data'!S$3,FALSE))),"",VLOOKUP($E417&amp;$D$118&amp;$D$119,'CCG data'!$A:$AD,'CCG data'!S$3,FALSE))</f>
        <v>107.84934426769678</v>
      </c>
      <c r="I417" s="395"/>
      <c r="J417" s="395">
        <f>IF(OR(ISERROR(VLOOKUP($E417&amp;$D$118&amp;$D$119,'CCG data'!$A:$AD,'CCG data'!T$3,FALSE)),ISBLANK(VLOOKUP($E417&amp;$D$118&amp;$D$119,'CCG data'!$A:$AD,'CCG data'!T$3,FALSE))),"",VLOOKUP($E417&amp;$D$118&amp;$D$119,'CCG data'!$A:$AD,'CCG data'!T$3,FALSE))</f>
        <v>6.2966462836349137</v>
      </c>
      <c r="K417" s="395"/>
      <c r="L417" s="395">
        <f>IF(OR(ISERROR(VLOOKUP($E417&amp;$D$118&amp;$D$119,'CCG data'!$A:$AD,'CCG data'!U$3,FALSE)),ISBLANK(VLOOKUP($E417&amp;$D$118&amp;$D$119,'CCG data'!$A:$AD,'CCG data'!U$3,FALSE))),"",VLOOKUP($E417&amp;$D$118&amp;$D$119,'CCG data'!$A:$AD,'CCG data'!U$3,FALSE))</f>
        <v>9.2900653099877619</v>
      </c>
      <c r="M417" s="396"/>
      <c r="N417" s="367">
        <f>IF(OR(ISERROR(VLOOKUP($E417&amp;$D$118&amp;$D$119,'CCG data'!$A:$AD,'CCG data'!G$3,FALSE)),ISBLANK(VLOOKUP($E417&amp;$D$118&amp;$D$119,'CCG data'!$A:$AD,'CCG data'!G$3,FALSE))),"",VLOOKUP($E417&amp;$D$118&amp;$D$119,'CCG data'!$A:$AD,'CCG data'!G$3,FALSE))</f>
        <v>2576</v>
      </c>
      <c r="P417" s="404">
        <f>IF(OR(ISERROR(VLOOKUP($E417&amp;$D$118&amp;$D$119,'CCG data'!$A:$AD,'CCG data'!B$3,FALSE)),ISBLANK(VLOOKUP($E417&amp;$D$118&amp;$D$119,'CCG data'!$A:$AD,'CCG data'!B$3,FALSE))),"",VLOOKUP($E417&amp;$D$118&amp;$D$119,'CCG data'!$A:$AD,'CCG data'!B$3,FALSE))</f>
        <v>0.25892857142857145</v>
      </c>
      <c r="Q417" s="267"/>
      <c r="R417" s="267">
        <f>IF(OR(ISERROR(VLOOKUP($E417&amp;$D$118&amp;$D$119,'CCG data'!$A:$AD,'CCG data'!C$3,FALSE)),ISBLANK(VLOOKUP($E417&amp;$D$118&amp;$D$119,'CCG data'!$A:$AD,'CCG data'!C$3,FALSE))),"",VLOOKUP($E417&amp;$D$118&amp;$D$119,'CCG data'!$A:$AD,'CCG data'!C$3,FALSE))</f>
        <v>0.6389751552795031</v>
      </c>
      <c r="S417" s="267"/>
      <c r="T417" s="267">
        <f>IF(OR(ISERROR(VLOOKUP($E417&amp;$D$118&amp;$D$119,'CCG data'!$A:$AD,'CCG data'!D$3,FALSE)),ISBLANK(VLOOKUP($E417&amp;$D$118&amp;$D$119,'CCG data'!$A:$AD,'CCG data'!D$3,FALSE))),"",VLOOKUP($E417&amp;$D$118&amp;$D$119,'CCG data'!$A:$AD,'CCG data'!D$3,FALSE))</f>
        <v>4.5807453416149072E-2</v>
      </c>
      <c r="U417" s="267"/>
      <c r="V417" s="267">
        <f>IF(OR(ISERROR(VLOOKUP($E417&amp;$D$118&amp;$D$119,'CCG data'!$A:$AD,'CCG data'!E$3,FALSE)),ISBLANK(VLOOKUP($E417&amp;$D$118&amp;$D$119,'CCG data'!$A:$AD,'CCG data'!E$3,FALSE))),"",VLOOKUP($E417&amp;$D$118&amp;$D$119,'CCG data'!$A:$AD,'CCG data'!E$3,FALSE))</f>
        <v>5.62888198757764E-2</v>
      </c>
      <c r="W417" s="405"/>
      <c r="Y417" s="165">
        <f>IFERROR(VLOOKUP($E417&amp;$D$119, Outliers!$A$4:$P$214,2,FALSE),"0")</f>
        <v>0</v>
      </c>
      <c r="Z417" s="165">
        <f>IFERROR(VLOOKUP($E417&amp;$D$119, Outliers!$A$4:$P$214,3,FALSE),"0")</f>
        <v>1</v>
      </c>
      <c r="AA417" s="165">
        <f>IFERROR(VLOOKUP($E417&amp;$D$119, Outliers!$A$4:$P$214,4,FALSE),"0")</f>
        <v>0</v>
      </c>
      <c r="AB417" s="165">
        <f>IFERROR(VLOOKUP($E417&amp;$D$119, Outliers!$A$4:$P$214,5,FALSE),"0")</f>
        <v>0</v>
      </c>
      <c r="AD417" s="78"/>
      <c r="AE417" s="78"/>
      <c r="AF417" s="78"/>
      <c r="AG417" s="78"/>
    </row>
    <row r="418" spans="4:33" x14ac:dyDescent="0.25">
      <c r="D418" s="319"/>
      <c r="E418" s="103" t="s">
        <v>27</v>
      </c>
      <c r="F418" s="95">
        <f>IF(P417="","",VLOOKUP($E417&amp;$D$118&amp;$D$119,'CCG data'!$A:$AD,'CCG data'!W$3,FALSE))</f>
        <v>42.448691011114086</v>
      </c>
      <c r="G418" s="96">
        <f>IF(P417="","",VLOOKUP($E417&amp;$D$118&amp;$D$119,'CCG data'!$A:$AD,'CCG data'!X$3,FALSE))</f>
        <v>49.420805163058098</v>
      </c>
      <c r="H418" s="96">
        <f>IF(R417="","",VLOOKUP($E417&amp;$D$118&amp;$D$119,'CCG data'!$A:$AD,'CCG data'!Y$3,FALSE))</f>
        <v>102.63909303733915</v>
      </c>
      <c r="I418" s="96">
        <f>IF(R417="","",VLOOKUP($E417&amp;$D$118&amp;$D$119,'CCG data'!$A:$AD,'CCG data'!Z$3,FALSE))</f>
        <v>113.05959549805441</v>
      </c>
      <c r="J418" s="96">
        <f>IF(T417="","",VLOOKUP($E417&amp;$D$118&amp;$D$119,'CCG data'!$A:$AD,'CCG data'!AA$3,FALSE))</f>
        <v>5.1605258653016843</v>
      </c>
      <c r="K418" s="96">
        <f>IF(T417="","",VLOOKUP($E417&amp;$D$118&amp;$D$119,'CCG data'!$A:$AD,'CCG data'!AB$3,FALSE))</f>
        <v>7.4327667019681432</v>
      </c>
      <c r="L418" s="96">
        <f>IF(V417="","",VLOOKUP($E417&amp;$D$118&amp;$D$119,'CCG data'!$A:$AD,'CCG data'!AC$3,FALSE))</f>
        <v>7.7779293641683482</v>
      </c>
      <c r="M418" s="96">
        <f>IF(V417="","",VLOOKUP($E417&amp;$D$118&amp;$D$119,'CCG data'!$A:$AD,'CCG data'!AD$3,FALSE))</f>
        <v>10.802201255807176</v>
      </c>
      <c r="N418" s="368"/>
      <c r="P418" s="152">
        <f>IF(P417="","",VLOOKUP($E417&amp;$D$118&amp;$D$119,'CCG data'!$A:$AD,'CCG data'!I$3,FALSE))</f>
        <v>0.24199999999999999</v>
      </c>
      <c r="Q418" s="15">
        <f>IF(P417="","",VLOOKUP($E417&amp;$D$118&amp;$D$119,'CCG data'!$A:$AD,'CCG data'!J$3,FALSE))</f>
        <v>0.27600000000000002</v>
      </c>
      <c r="R418" s="15">
        <f>IF(R417="","",VLOOKUP($E417&amp;$D$118&amp;$D$119,'CCG data'!$A:$AD,'CCG data'!K$3,FALSE))</f>
        <v>0.62</v>
      </c>
      <c r="S418" s="15">
        <f>IF(R417="","",VLOOKUP($E417&amp;$D$118&amp;$D$119,'CCG data'!$A:$AD,'CCG data'!L$3,FALSE))</f>
        <v>0.65700000000000003</v>
      </c>
      <c r="T418" s="15">
        <f>IF(T417="","",VLOOKUP($E417&amp;$D$118&amp;$D$119,'CCG data'!$A:$AD,'CCG data'!M$3,FALSE))</f>
        <v>3.7999999999999999E-2</v>
      </c>
      <c r="U418" s="15">
        <f>IF(T417="","",VLOOKUP($E417&amp;$D$118&amp;$D$119,'CCG data'!$A:$AD,'CCG data'!N$3,FALSE))</f>
        <v>5.5E-2</v>
      </c>
      <c r="V418" s="15">
        <f>IF(V417="","",VLOOKUP($E417&amp;$D$118&amp;$D$119,'CCG data'!$A:$AD,'CCG data'!O$3,FALSE))</f>
        <v>4.8000000000000001E-2</v>
      </c>
      <c r="W418" s="136">
        <f>IF(V417="","",VLOOKUP($E417&amp;$D$118&amp;$D$119,'CCG data'!$A:$AD,'CCG data'!P$3,FALSE))</f>
        <v>6.6000000000000003E-2</v>
      </c>
      <c r="Y418" s="165" t="str">
        <f>IFERROR(VLOOKUP($E418&amp;$D$119, Outliers!$A$4:$P$214,2,FALSE),"0")</f>
        <v>0</v>
      </c>
      <c r="Z418" s="165" t="str">
        <f>IFERROR(VLOOKUP($E418&amp;$D$119, Outliers!$A$4:$P$214,3,FALSE),"0")</f>
        <v>0</v>
      </c>
      <c r="AA418" s="165" t="str">
        <f>IFERROR(VLOOKUP($E418&amp;$D$119, Outliers!$A$4:$P$214,4,FALSE),"0")</f>
        <v>0</v>
      </c>
      <c r="AB418" s="165" t="str">
        <f>IFERROR(VLOOKUP($E418&amp;$D$119, Outliers!$A$4:$P$214,5,FALSE),"0")</f>
        <v>0</v>
      </c>
      <c r="AD418" s="78"/>
      <c r="AE418" s="78"/>
      <c r="AF418" s="78"/>
      <c r="AG418" s="78"/>
    </row>
    <row r="419" spans="4:33" ht="15.75" x14ac:dyDescent="0.25">
      <c r="D419" s="319"/>
      <c r="E419" s="104" t="s">
        <v>500</v>
      </c>
      <c r="F419" s="394">
        <f>IF(OR(ISERROR(VLOOKUP($E419&amp;$D$118&amp;$D$119,'CCG data'!$A:$AD,'CCG data'!R$3,FALSE)),ISBLANK(VLOOKUP($E419&amp;$D$118&amp;$D$119,'CCG data'!$A:$AD,'CCG data'!R$3,FALSE))),"",VLOOKUP($E419&amp;$D$118&amp;$D$119,'CCG data'!$A:$AD,'CCG data'!R$3,FALSE))</f>
        <v>49.410767474138645</v>
      </c>
      <c r="G419" s="395"/>
      <c r="H419" s="395">
        <f>IF(OR(ISERROR(VLOOKUP($E419&amp;$D$118&amp;$D$119,'CCG data'!$A:$AD,'CCG data'!S$3,FALSE)),ISBLANK(VLOOKUP($E419&amp;$D$118&amp;$D$119,'CCG data'!$A:$AD,'CCG data'!S$3,FALSE))),"",VLOOKUP($E419&amp;$D$118&amp;$D$119,'CCG data'!$A:$AD,'CCG data'!S$3,FALSE))</f>
        <v>106.96938357287169</v>
      </c>
      <c r="I419" s="395"/>
      <c r="J419" s="395">
        <f>IF(OR(ISERROR(VLOOKUP($E419&amp;$D$118&amp;$D$119,'CCG data'!$A:$AD,'CCG data'!T$3,FALSE)),ISBLANK(VLOOKUP($E419&amp;$D$118&amp;$D$119,'CCG data'!$A:$AD,'CCG data'!T$3,FALSE))),"",VLOOKUP($E419&amp;$D$118&amp;$D$119,'CCG data'!$A:$AD,'CCG data'!T$3,FALSE))</f>
        <v>5.6545635877504621</v>
      </c>
      <c r="K419" s="395"/>
      <c r="L419" s="395">
        <f>IF(OR(ISERROR(VLOOKUP($E419&amp;$D$118&amp;$D$119,'CCG data'!$A:$AD,'CCG data'!U$3,FALSE)),ISBLANK(VLOOKUP($E419&amp;$D$118&amp;$D$119,'CCG data'!$A:$AD,'CCG data'!U$3,FALSE))),"",VLOOKUP($E419&amp;$D$118&amp;$D$119,'CCG data'!$A:$AD,'CCG data'!U$3,FALSE))</f>
        <v>11.874310555955907</v>
      </c>
      <c r="M419" s="396"/>
      <c r="N419" s="367">
        <f>IF(OR(ISERROR(VLOOKUP($E419&amp;$D$118&amp;$D$119,'CCG data'!$A:$AD,'CCG data'!G$3,FALSE)),ISBLANK(VLOOKUP($E419&amp;$D$118&amp;$D$119,'CCG data'!$A:$AD,'CCG data'!G$3,FALSE))),"",VLOOKUP($E419&amp;$D$118&amp;$D$119,'CCG data'!$A:$AD,'CCG data'!G$3,FALSE))</f>
        <v>1821</v>
      </c>
      <c r="P419" s="404">
        <f>IF(OR(ISERROR(VLOOKUP($E419&amp;$D$118&amp;$D$119,'CCG data'!$A:$AD,'CCG data'!B$3,FALSE)),ISBLANK(VLOOKUP($E419&amp;$D$118&amp;$D$119,'CCG data'!$A:$AD,'CCG data'!B$3,FALSE))),"",VLOOKUP($E419&amp;$D$118&amp;$D$119,'CCG data'!$A:$AD,'CCG data'!B$3,FALSE))</f>
        <v>0.28885227896760024</v>
      </c>
      <c r="Q419" s="267"/>
      <c r="R419" s="267">
        <f>IF(OR(ISERROR(VLOOKUP($E419&amp;$D$118&amp;$D$119,'CCG data'!$A:$AD,'CCG data'!C$3,FALSE)),ISBLANK(VLOOKUP($E419&amp;$D$118&amp;$D$119,'CCG data'!$A:$AD,'CCG data'!C$3,FALSE))),"",VLOOKUP($E419&amp;$D$118&amp;$D$119,'CCG data'!$A:$AD,'CCG data'!C$3,FALSE))</f>
        <v>0.60955518945634268</v>
      </c>
      <c r="S419" s="267"/>
      <c r="T419" s="267">
        <f>IF(OR(ISERROR(VLOOKUP($E419&amp;$D$118&amp;$D$119,'CCG data'!$A:$AD,'CCG data'!D$3,FALSE)),ISBLANK(VLOOKUP($E419&amp;$D$118&amp;$D$119,'CCG data'!$A:$AD,'CCG data'!D$3,FALSE))),"",VLOOKUP($E419&amp;$D$118&amp;$D$119,'CCG data'!$A:$AD,'CCG data'!D$3,FALSE))</f>
        <v>3.3498077979132346E-2</v>
      </c>
      <c r="U419" s="267"/>
      <c r="V419" s="267">
        <f>IF(OR(ISERROR(VLOOKUP($E419&amp;$D$118&amp;$D$119,'CCG data'!$A:$AD,'CCG data'!E$3,FALSE)),ISBLANK(VLOOKUP($E419&amp;$D$118&amp;$D$119,'CCG data'!$A:$AD,'CCG data'!E$3,FALSE))),"",VLOOKUP($E419&amp;$D$118&amp;$D$119,'CCG data'!$A:$AD,'CCG data'!E$3,FALSE))</f>
        <v>6.8094453596924773E-2</v>
      </c>
      <c r="W419" s="405"/>
      <c r="Y419" s="165">
        <f>IFERROR(VLOOKUP($E419&amp;$D$119, Outliers!$A$4:$P$214,2,FALSE),"0")</f>
        <v>0</v>
      </c>
      <c r="Z419" s="165">
        <f>IFERROR(VLOOKUP($E419&amp;$D$119, Outliers!$A$4:$P$214,3,FALSE),"0")</f>
        <v>1</v>
      </c>
      <c r="AA419" s="165">
        <f>IFERROR(VLOOKUP($E419&amp;$D$119, Outliers!$A$4:$P$214,4,FALSE),"0")</f>
        <v>0</v>
      </c>
      <c r="AB419" s="165">
        <f>IFERROR(VLOOKUP($E419&amp;$D$119, Outliers!$A$4:$P$214,5,FALSE),"0")</f>
        <v>0</v>
      </c>
      <c r="AD419" s="78"/>
      <c r="AE419" s="78"/>
      <c r="AF419" s="78"/>
      <c r="AG419" s="78"/>
    </row>
    <row r="420" spans="4:33" x14ac:dyDescent="0.25">
      <c r="D420" s="319"/>
      <c r="E420" s="103" t="s">
        <v>27</v>
      </c>
      <c r="F420" s="95">
        <f>IF(P419="","",VLOOKUP($E419&amp;$D$118&amp;$D$119,'CCG data'!$A:$AD,'CCG data'!W$3,FALSE))</f>
        <v>45.188120263905311</v>
      </c>
      <c r="G420" s="96">
        <f>IF(P419="","",VLOOKUP($E419&amp;$D$118&amp;$D$119,'CCG data'!$A:$AD,'CCG data'!X$3,FALSE))</f>
        <v>53.633414684371978</v>
      </c>
      <c r="H420" s="96">
        <f>IF(R419="","",VLOOKUP($E419&amp;$D$118&amp;$D$119,'CCG data'!$A:$AD,'CCG data'!Y$3,FALSE))</f>
        <v>100.6764365582676</v>
      </c>
      <c r="I420" s="96">
        <f>IF(R419="","",VLOOKUP($E419&amp;$D$118&amp;$D$119,'CCG data'!$A:$AD,'CCG data'!Z$3,FALSE))</f>
        <v>113.26233058747579</v>
      </c>
      <c r="J420" s="96">
        <f>IF(T419="","",VLOOKUP($E419&amp;$D$118&amp;$D$119,'CCG data'!$A:$AD,'CCG data'!AA$3,FALSE))</f>
        <v>4.2355379366013084</v>
      </c>
      <c r="K420" s="96">
        <f>IF(T419="","",VLOOKUP($E419&amp;$D$118&amp;$D$119,'CCG data'!$A:$AD,'CCG data'!AB$3,FALSE))</f>
        <v>7.0735892388996158</v>
      </c>
      <c r="L420" s="96">
        <f>IF(V419="","",VLOOKUP($E419&amp;$D$118&amp;$D$119,'CCG data'!$A:$AD,'CCG data'!AC$3,FALSE))</f>
        <v>9.784275204868969</v>
      </c>
      <c r="M420" s="96">
        <f>IF(V419="","",VLOOKUP($E419&amp;$D$118&amp;$D$119,'CCG data'!$A:$AD,'CCG data'!AD$3,FALSE))</f>
        <v>13.964345907042844</v>
      </c>
      <c r="N420" s="368"/>
      <c r="P420" s="152">
        <f>IF(P419="","",VLOOKUP($E419&amp;$D$118&amp;$D$119,'CCG data'!$A:$AD,'CCG data'!I$3,FALSE))</f>
        <v>0.26800000000000002</v>
      </c>
      <c r="Q420" s="15">
        <f>IF(P419="","",VLOOKUP($E419&amp;$D$118&amp;$D$119,'CCG data'!$A:$AD,'CCG data'!J$3,FALSE))</f>
        <v>0.31</v>
      </c>
      <c r="R420" s="15">
        <f>IF(R419="","",VLOOKUP($E419&amp;$D$118&amp;$D$119,'CCG data'!$A:$AD,'CCG data'!K$3,FALSE))</f>
        <v>0.58699999999999997</v>
      </c>
      <c r="S420" s="15">
        <f>IF(R419="","",VLOOKUP($E419&amp;$D$118&amp;$D$119,'CCG data'!$A:$AD,'CCG data'!L$3,FALSE))</f>
        <v>0.63200000000000001</v>
      </c>
      <c r="T420" s="15">
        <f>IF(T419="","",VLOOKUP($E419&amp;$D$118&amp;$D$119,'CCG data'!$A:$AD,'CCG data'!M$3,FALSE))</f>
        <v>2.5999999999999999E-2</v>
      </c>
      <c r="U420" s="15">
        <f>IF(T419="","",VLOOKUP($E419&amp;$D$118&amp;$D$119,'CCG data'!$A:$AD,'CCG data'!N$3,FALSE))</f>
        <v>4.2999999999999997E-2</v>
      </c>
      <c r="V420" s="15">
        <f>IF(V419="","",VLOOKUP($E419&amp;$D$118&amp;$D$119,'CCG data'!$A:$AD,'CCG data'!O$3,FALSE))</f>
        <v>5.7000000000000002E-2</v>
      </c>
      <c r="W420" s="136">
        <f>IF(V419="","",VLOOKUP($E419&amp;$D$118&amp;$D$119,'CCG data'!$A:$AD,'CCG data'!P$3,FALSE))</f>
        <v>8.1000000000000003E-2</v>
      </c>
      <c r="Y420" s="165" t="str">
        <f>IFERROR(VLOOKUP($E420&amp;$D$119, Outliers!$A$4:$P$214,2,FALSE),"0")</f>
        <v>0</v>
      </c>
      <c r="Z420" s="165" t="str">
        <f>IFERROR(VLOOKUP($E420&amp;$D$119, Outliers!$A$4:$P$214,3,FALSE),"0")</f>
        <v>0</v>
      </c>
      <c r="AA420" s="165" t="str">
        <f>IFERROR(VLOOKUP($E420&amp;$D$119, Outliers!$A$4:$P$214,4,FALSE),"0")</f>
        <v>0</v>
      </c>
      <c r="AB420" s="165" t="str">
        <f>IFERROR(VLOOKUP($E420&amp;$D$119, Outliers!$A$4:$P$214,5,FALSE),"0")</f>
        <v>0</v>
      </c>
      <c r="AD420" s="78"/>
      <c r="AE420" s="78"/>
      <c r="AF420" s="78"/>
      <c r="AG420" s="78"/>
    </row>
    <row r="421" spans="4:33" ht="15.75" x14ac:dyDescent="0.25">
      <c r="D421" s="319"/>
      <c r="E421" s="104" t="s">
        <v>254</v>
      </c>
      <c r="F421" s="394">
        <f>IF(OR(ISERROR(VLOOKUP($E421&amp;$D$118&amp;$D$119,'CCG data'!$A:$AD,'CCG data'!R$3,FALSE)),ISBLANK(VLOOKUP($E421&amp;$D$118&amp;$D$119,'CCG data'!$A:$AD,'CCG data'!R$3,FALSE))),"",VLOOKUP($E421&amp;$D$118&amp;$D$119,'CCG data'!$A:$AD,'CCG data'!R$3,FALSE))</f>
        <v>53.217755318221556</v>
      </c>
      <c r="G421" s="395"/>
      <c r="H421" s="395">
        <f>IF(OR(ISERROR(VLOOKUP($E421&amp;$D$118&amp;$D$119,'CCG data'!$A:$AD,'CCG data'!S$3,FALSE)),ISBLANK(VLOOKUP($E421&amp;$D$118&amp;$D$119,'CCG data'!$A:$AD,'CCG data'!S$3,FALSE))),"",VLOOKUP($E421&amp;$D$118&amp;$D$119,'CCG data'!$A:$AD,'CCG data'!S$3,FALSE))</f>
        <v>99.470122579667105</v>
      </c>
      <c r="I421" s="395"/>
      <c r="J421" s="395">
        <f>IF(OR(ISERROR(VLOOKUP($E421&amp;$D$118&amp;$D$119,'CCG data'!$A:$AD,'CCG data'!T$3,FALSE)),ISBLANK(VLOOKUP($E421&amp;$D$118&amp;$D$119,'CCG data'!$A:$AD,'CCG data'!T$3,FALSE))),"",VLOOKUP($E421&amp;$D$118&amp;$D$119,'CCG data'!$A:$AD,'CCG data'!T$3,FALSE))</f>
        <v>5.7618275289849361</v>
      </c>
      <c r="K421" s="395"/>
      <c r="L421" s="395">
        <f>IF(OR(ISERROR(VLOOKUP($E421&amp;$D$118&amp;$D$119,'CCG data'!$A:$AD,'CCG data'!U$3,FALSE)),ISBLANK(VLOOKUP($E421&amp;$D$118&amp;$D$119,'CCG data'!$A:$AD,'CCG data'!U$3,FALSE))),"",VLOOKUP($E421&amp;$D$118&amp;$D$119,'CCG data'!$A:$AD,'CCG data'!U$3,FALSE))</f>
        <v>14.189969259310065</v>
      </c>
      <c r="M421" s="396"/>
      <c r="N421" s="367">
        <f>IF(OR(ISERROR(VLOOKUP($E421&amp;$D$118&amp;$D$119,'CCG data'!$A:$AD,'CCG data'!G$3,FALSE)),ISBLANK(VLOOKUP($E421&amp;$D$118&amp;$D$119,'CCG data'!$A:$AD,'CCG data'!G$3,FALSE))),"",VLOOKUP($E421&amp;$D$118&amp;$D$119,'CCG data'!$A:$AD,'CCG data'!G$3,FALSE))</f>
        <v>1781</v>
      </c>
      <c r="P421" s="404">
        <f>IF(OR(ISERROR(VLOOKUP($E421&amp;$D$118&amp;$D$119,'CCG data'!$A:$AD,'CCG data'!B$3,FALSE)),ISBLANK(VLOOKUP($E421&amp;$D$118&amp;$D$119,'CCG data'!$A:$AD,'CCG data'!B$3,FALSE))),"",VLOOKUP($E421&amp;$D$118&amp;$D$119,'CCG data'!$A:$AD,'CCG data'!B$3,FALSE))</f>
        <v>0.29927007299270075</v>
      </c>
      <c r="Q421" s="267"/>
      <c r="R421" s="267">
        <f>IF(OR(ISERROR(VLOOKUP($E421&amp;$D$118&amp;$D$119,'CCG data'!$A:$AD,'CCG data'!C$3,FALSE)),ISBLANK(VLOOKUP($E421&amp;$D$118&amp;$D$119,'CCG data'!$A:$AD,'CCG data'!C$3,FALSE))),"",VLOOKUP($E421&amp;$D$118&amp;$D$119,'CCG data'!$A:$AD,'CCG data'!C$3,FALSE))</f>
        <v>0.58113419427288038</v>
      </c>
      <c r="S421" s="267"/>
      <c r="T421" s="267">
        <f>IF(OR(ISERROR(VLOOKUP($E421&amp;$D$118&amp;$D$119,'CCG data'!$A:$AD,'CCG data'!D$3,FALSE)),ISBLANK(VLOOKUP($E421&amp;$D$118&amp;$D$119,'CCG data'!$A:$AD,'CCG data'!D$3,FALSE))),"",VLOOKUP($E421&amp;$D$118&amp;$D$119,'CCG data'!$A:$AD,'CCG data'!D$3,FALSE))</f>
        <v>3.7057832678270633E-2</v>
      </c>
      <c r="U421" s="267"/>
      <c r="V421" s="267">
        <f>IF(OR(ISERROR(VLOOKUP($E421&amp;$D$118&amp;$D$119,'CCG data'!$A:$AD,'CCG data'!E$3,FALSE)),ISBLANK(VLOOKUP($E421&amp;$D$118&amp;$D$119,'CCG data'!$A:$AD,'CCG data'!E$3,FALSE))),"",VLOOKUP($E421&amp;$D$118&amp;$D$119,'CCG data'!$A:$AD,'CCG data'!E$3,FALSE))</f>
        <v>8.2537900056148236E-2</v>
      </c>
      <c r="W421" s="405"/>
      <c r="Y421" s="165">
        <f>IFERROR(VLOOKUP($E421&amp;$D$119, Outliers!$A$4:$P$214,2,FALSE),"0")</f>
        <v>0</v>
      </c>
      <c r="Z421" s="165">
        <f>IFERROR(VLOOKUP($E421&amp;$D$119, Outliers!$A$4:$P$214,3,FALSE),"0")</f>
        <v>0</v>
      </c>
      <c r="AA421" s="165">
        <f>IFERROR(VLOOKUP($E421&amp;$D$119, Outliers!$A$4:$P$214,4,FALSE),"0")</f>
        <v>0</v>
      </c>
      <c r="AB421" s="165">
        <f>IFERROR(VLOOKUP($E421&amp;$D$119, Outliers!$A$4:$P$214,5,FALSE),"0")</f>
        <v>0</v>
      </c>
      <c r="AD421" s="78"/>
      <c r="AE421" s="78"/>
      <c r="AF421" s="78"/>
      <c r="AG421" s="78"/>
    </row>
    <row r="422" spans="4:33" x14ac:dyDescent="0.25">
      <c r="D422" s="319"/>
      <c r="E422" s="103" t="s">
        <v>27</v>
      </c>
      <c r="F422" s="95">
        <f>IF(P421="","",VLOOKUP($E421&amp;$D$118&amp;$D$119,'CCG data'!$A:$AD,'CCG data'!W$3,FALSE))</f>
        <v>48.699726265746307</v>
      </c>
      <c r="G422" s="96">
        <f>IF(P421="","",VLOOKUP($E421&amp;$D$118&amp;$D$119,'CCG data'!$A:$AD,'CCG data'!X$3,FALSE))</f>
        <v>57.735784370696805</v>
      </c>
      <c r="H422" s="96">
        <f>IF(R421="","",VLOOKUP($E421&amp;$D$118&amp;$D$119,'CCG data'!$A:$AD,'CCG data'!Y$3,FALSE))</f>
        <v>93.410039897656631</v>
      </c>
      <c r="I422" s="96">
        <f>IF(R421="","",VLOOKUP($E421&amp;$D$118&amp;$D$119,'CCG data'!$A:$AD,'CCG data'!Z$3,FALSE))</f>
        <v>105.53020526167758</v>
      </c>
      <c r="J422" s="96">
        <f>IF(T421="","",VLOOKUP($E421&amp;$D$118&amp;$D$119,'CCG data'!$A:$AD,'CCG data'!AA$3,FALSE))</f>
        <v>4.3717329240202361</v>
      </c>
      <c r="K422" s="96">
        <f>IF(T421="","",VLOOKUP($E421&amp;$D$118&amp;$D$119,'CCG data'!$A:$AD,'CCG data'!AB$3,FALSE))</f>
        <v>7.1519221339496362</v>
      </c>
      <c r="L422" s="96">
        <f>IF(V421="","",VLOOKUP($E421&amp;$D$118&amp;$D$119,'CCG data'!$A:$AD,'CCG data'!AC$3,FALSE))</f>
        <v>11.896046139246614</v>
      </c>
      <c r="M422" s="96">
        <f>IF(V421="","",VLOOKUP($E421&amp;$D$118&amp;$D$119,'CCG data'!$A:$AD,'CCG data'!AD$3,FALSE))</f>
        <v>16.483892379373515</v>
      </c>
      <c r="N422" s="368"/>
      <c r="P422" s="152">
        <f>IF(P421="","",VLOOKUP($E421&amp;$D$118&amp;$D$119,'CCG data'!$A:$AD,'CCG data'!I$3,FALSE))</f>
        <v>0.27800000000000002</v>
      </c>
      <c r="Q422" s="15">
        <f>IF(P421="","",VLOOKUP($E421&amp;$D$118&amp;$D$119,'CCG data'!$A:$AD,'CCG data'!J$3,FALSE))</f>
        <v>0.32100000000000001</v>
      </c>
      <c r="R422" s="15">
        <f>IF(R421="","",VLOOKUP($E421&amp;$D$118&amp;$D$119,'CCG data'!$A:$AD,'CCG data'!K$3,FALSE))</f>
        <v>0.55800000000000005</v>
      </c>
      <c r="S422" s="15">
        <f>IF(R421="","",VLOOKUP($E421&amp;$D$118&amp;$D$119,'CCG data'!$A:$AD,'CCG data'!L$3,FALSE))</f>
        <v>0.60399999999999998</v>
      </c>
      <c r="T422" s="15">
        <f>IF(T421="","",VLOOKUP($E421&amp;$D$118&amp;$D$119,'CCG data'!$A:$AD,'CCG data'!M$3,FALSE))</f>
        <v>2.9000000000000001E-2</v>
      </c>
      <c r="U422" s="15">
        <f>IF(T421="","",VLOOKUP($E421&amp;$D$118&amp;$D$119,'CCG data'!$A:$AD,'CCG data'!N$3,FALSE))</f>
        <v>4.7E-2</v>
      </c>
      <c r="V422" s="15">
        <f>IF(V421="","",VLOOKUP($E421&amp;$D$118&amp;$D$119,'CCG data'!$A:$AD,'CCG data'!O$3,FALSE))</f>
        <v>7.0999999999999994E-2</v>
      </c>
      <c r="W422" s="136">
        <f>IF(V421="","",VLOOKUP($E421&amp;$D$118&amp;$D$119,'CCG data'!$A:$AD,'CCG data'!P$3,FALSE))</f>
        <v>9.6000000000000002E-2</v>
      </c>
      <c r="Y422" s="165" t="str">
        <f>IFERROR(VLOOKUP($E422&amp;$D$119, Outliers!$A$4:$P$214,2,FALSE),"0")</f>
        <v>0</v>
      </c>
      <c r="Z422" s="165" t="str">
        <f>IFERROR(VLOOKUP($E422&amp;$D$119, Outliers!$A$4:$P$214,3,FALSE),"0")</f>
        <v>0</v>
      </c>
      <c r="AA422" s="165" t="str">
        <f>IFERROR(VLOOKUP($E422&amp;$D$119, Outliers!$A$4:$P$214,4,FALSE),"0")</f>
        <v>0</v>
      </c>
      <c r="AB422" s="165" t="str">
        <f>IFERROR(VLOOKUP($E422&amp;$D$119, Outliers!$A$4:$P$214,5,FALSE),"0")</f>
        <v>0</v>
      </c>
      <c r="AD422" s="78"/>
      <c r="AE422" s="78"/>
      <c r="AF422" s="78"/>
      <c r="AG422" s="78"/>
    </row>
    <row r="423" spans="4:33" ht="15.75" x14ac:dyDescent="0.25">
      <c r="D423" s="319"/>
      <c r="E423" s="104" t="s">
        <v>255</v>
      </c>
      <c r="F423" s="394">
        <f>IF(OR(ISERROR(VLOOKUP($E423&amp;$D$118&amp;$D$119,'CCG data'!$A:$AD,'CCG data'!R$3,FALSE)),ISBLANK(VLOOKUP($E423&amp;$D$118&amp;$D$119,'CCG data'!$A:$AD,'CCG data'!R$3,FALSE))),"",VLOOKUP($E423&amp;$D$118&amp;$D$119,'CCG data'!$A:$AD,'CCG data'!R$3,FALSE))</f>
        <v>57.926906306013443</v>
      </c>
      <c r="G423" s="395"/>
      <c r="H423" s="395">
        <f>IF(OR(ISERROR(VLOOKUP($E423&amp;$D$118&amp;$D$119,'CCG data'!$A:$AD,'CCG data'!S$3,FALSE)),ISBLANK(VLOOKUP($E423&amp;$D$118&amp;$D$119,'CCG data'!$A:$AD,'CCG data'!S$3,FALSE))),"",VLOOKUP($E423&amp;$D$118&amp;$D$119,'CCG data'!$A:$AD,'CCG data'!S$3,FALSE))</f>
        <v>103.27601189946743</v>
      </c>
      <c r="I423" s="395"/>
      <c r="J423" s="395">
        <f>IF(OR(ISERROR(VLOOKUP($E423&amp;$D$118&amp;$D$119,'CCG data'!$A:$AD,'CCG data'!T$3,FALSE)),ISBLANK(VLOOKUP($E423&amp;$D$118&amp;$D$119,'CCG data'!$A:$AD,'CCG data'!T$3,FALSE))),"",VLOOKUP($E423&amp;$D$118&amp;$D$119,'CCG data'!$A:$AD,'CCG data'!T$3,FALSE))</f>
        <v>5.4395907185590922</v>
      </c>
      <c r="K423" s="395"/>
      <c r="L423" s="395">
        <f>IF(OR(ISERROR(VLOOKUP($E423&amp;$D$118&amp;$D$119,'CCG data'!$A:$AD,'CCG data'!U$3,FALSE)),ISBLANK(VLOOKUP($E423&amp;$D$118&amp;$D$119,'CCG data'!$A:$AD,'CCG data'!U$3,FALSE))),"",VLOOKUP($E423&amp;$D$118&amp;$D$119,'CCG data'!$A:$AD,'CCG data'!U$3,FALSE))</f>
        <v>12.19167254630919</v>
      </c>
      <c r="M423" s="396"/>
      <c r="N423" s="367">
        <f>IF(OR(ISERROR(VLOOKUP($E423&amp;$D$118&amp;$D$119,'CCG data'!$A:$AD,'CCG data'!G$3,FALSE)),ISBLANK(VLOOKUP($E423&amp;$D$118&amp;$D$119,'CCG data'!$A:$AD,'CCG data'!G$3,FALSE))),"",VLOOKUP($E423&amp;$D$118&amp;$D$119,'CCG data'!$A:$AD,'CCG data'!G$3,FALSE))</f>
        <v>2052</v>
      </c>
      <c r="P423" s="404">
        <f>IF(OR(ISERROR(VLOOKUP($E423&amp;$D$118&amp;$D$119,'CCG data'!$A:$AD,'CCG data'!B$3,FALSE)),ISBLANK(VLOOKUP($E423&amp;$D$118&amp;$D$119,'CCG data'!$A:$AD,'CCG data'!B$3,FALSE))),"",VLOOKUP($E423&amp;$D$118&amp;$D$119,'CCG data'!$A:$AD,'CCG data'!B$3,FALSE))</f>
        <v>0.3128654970760234</v>
      </c>
      <c r="Q423" s="267"/>
      <c r="R423" s="267">
        <f>IF(OR(ISERROR(VLOOKUP($E423&amp;$D$118&amp;$D$119,'CCG data'!$A:$AD,'CCG data'!C$3,FALSE)),ISBLANK(VLOOKUP($E423&amp;$D$118&amp;$D$119,'CCG data'!$A:$AD,'CCG data'!C$3,FALSE))),"",VLOOKUP($E423&amp;$D$118&amp;$D$119,'CCG data'!$A:$AD,'CCG data'!C$3,FALSE))</f>
        <v>0.58674463937621835</v>
      </c>
      <c r="S423" s="267"/>
      <c r="T423" s="267">
        <f>IF(OR(ISERROR(VLOOKUP($E423&amp;$D$118&amp;$D$119,'CCG data'!$A:$AD,'CCG data'!D$3,FALSE)),ISBLANK(VLOOKUP($E423&amp;$D$118&amp;$D$119,'CCG data'!$A:$AD,'CCG data'!D$3,FALSE))),"",VLOOKUP($E423&amp;$D$118&amp;$D$119,'CCG data'!$A:$AD,'CCG data'!D$3,FALSE))</f>
        <v>3.1676413255360622E-2</v>
      </c>
      <c r="U423" s="267"/>
      <c r="V423" s="267">
        <f>IF(OR(ISERROR(VLOOKUP($E423&amp;$D$118&amp;$D$119,'CCG data'!$A:$AD,'CCG data'!E$3,FALSE)),ISBLANK(VLOOKUP($E423&amp;$D$118&amp;$D$119,'CCG data'!$A:$AD,'CCG data'!E$3,FALSE))),"",VLOOKUP($E423&amp;$D$118&amp;$D$119,'CCG data'!$A:$AD,'CCG data'!E$3,FALSE))</f>
        <v>6.8713450292397657E-2</v>
      </c>
      <c r="W423" s="405"/>
      <c r="Y423" s="165">
        <f>IFERROR(VLOOKUP($E423&amp;$D$119, Outliers!$A$4:$P$214,2,FALSE),"0")</f>
        <v>1</v>
      </c>
      <c r="Z423" s="165">
        <f>IFERROR(VLOOKUP($E423&amp;$D$119, Outliers!$A$4:$P$214,3,FALSE),"0")</f>
        <v>0</v>
      </c>
      <c r="AA423" s="165">
        <f>IFERROR(VLOOKUP($E423&amp;$D$119, Outliers!$A$4:$P$214,4,FALSE),"0")</f>
        <v>0</v>
      </c>
      <c r="AB423" s="165">
        <f>IFERROR(VLOOKUP($E423&amp;$D$119, Outliers!$A$4:$P$214,5,FALSE),"0")</f>
        <v>0</v>
      </c>
      <c r="AD423" s="78"/>
      <c r="AE423" s="78"/>
      <c r="AF423" s="78"/>
      <c r="AG423" s="78"/>
    </row>
    <row r="424" spans="4:33" x14ac:dyDescent="0.25">
      <c r="D424" s="319"/>
      <c r="E424" s="103" t="s">
        <v>27</v>
      </c>
      <c r="F424" s="95">
        <f>IF(P423="","",VLOOKUP($E423&amp;$D$118&amp;$D$119,'CCG data'!$A:$AD,'CCG data'!W$3,FALSE))</f>
        <v>53.445968747097581</v>
      </c>
      <c r="G424" s="96">
        <f>IF(P423="","",VLOOKUP($E423&amp;$D$118&amp;$D$119,'CCG data'!$A:$AD,'CCG data'!X$3,FALSE))</f>
        <v>62.407843864929305</v>
      </c>
      <c r="H424" s="96">
        <f>IF(R423="","",VLOOKUP($E423&amp;$D$118&amp;$D$119,'CCG data'!$A:$AD,'CCG data'!Y$3,FALSE))</f>
        <v>97.442336142986406</v>
      </c>
      <c r="I424" s="96">
        <f>IF(R423="","",VLOOKUP($E423&amp;$D$118&amp;$D$119,'CCG data'!$A:$AD,'CCG data'!Z$3,FALSE))</f>
        <v>109.10968765594846</v>
      </c>
      <c r="J424" s="96">
        <f>IF(T423="","",VLOOKUP($E423&amp;$D$118&amp;$D$119,'CCG data'!$A:$AD,'CCG data'!AA$3,FALSE))</f>
        <v>4.1171822641003111</v>
      </c>
      <c r="K424" s="96">
        <f>IF(T423="","",VLOOKUP($E423&amp;$D$118&amp;$D$119,'CCG data'!$A:$AD,'CCG data'!AB$3,FALSE))</f>
        <v>6.7619991730178732</v>
      </c>
      <c r="L424" s="96">
        <f>IF(V423="","",VLOOKUP($E423&amp;$D$118&amp;$D$119,'CCG data'!$A:$AD,'CCG data'!AC$3,FALSE))</f>
        <v>10.179293416955097</v>
      </c>
      <c r="M424" s="96">
        <f>IF(V423="","",VLOOKUP($E423&amp;$D$118&amp;$D$119,'CCG data'!$A:$AD,'CCG data'!AD$3,FALSE))</f>
        <v>14.204051675663283</v>
      </c>
      <c r="N424" s="368"/>
      <c r="P424" s="152">
        <f>IF(P423="","",VLOOKUP($E423&amp;$D$118&amp;$D$119,'CCG data'!$A:$AD,'CCG data'!I$3,FALSE))</f>
        <v>0.29299999999999998</v>
      </c>
      <c r="Q424" s="15">
        <f>IF(P423="","",VLOOKUP($E423&amp;$D$118&amp;$D$119,'CCG data'!$A:$AD,'CCG data'!J$3,FALSE))</f>
        <v>0.33300000000000002</v>
      </c>
      <c r="R424" s="15">
        <f>IF(R423="","",VLOOKUP($E423&amp;$D$118&amp;$D$119,'CCG data'!$A:$AD,'CCG data'!K$3,FALSE))</f>
        <v>0.56499999999999995</v>
      </c>
      <c r="S424" s="15">
        <f>IF(R423="","",VLOOKUP($E423&amp;$D$118&amp;$D$119,'CCG data'!$A:$AD,'CCG data'!L$3,FALSE))</f>
        <v>0.60799999999999998</v>
      </c>
      <c r="T424" s="15">
        <f>IF(T423="","",VLOOKUP($E423&amp;$D$118&amp;$D$119,'CCG data'!$A:$AD,'CCG data'!M$3,FALSE))</f>
        <v>2.5000000000000001E-2</v>
      </c>
      <c r="U424" s="15">
        <f>IF(T423="","",VLOOKUP($E423&amp;$D$118&amp;$D$119,'CCG data'!$A:$AD,'CCG data'!N$3,FALSE))</f>
        <v>0.04</v>
      </c>
      <c r="V424" s="15">
        <f>IF(V423="","",VLOOKUP($E423&amp;$D$118&amp;$D$119,'CCG data'!$A:$AD,'CCG data'!O$3,FALSE))</f>
        <v>5.8999999999999997E-2</v>
      </c>
      <c r="W424" s="136">
        <f>IF(V423="","",VLOOKUP($E423&amp;$D$118&amp;$D$119,'CCG data'!$A:$AD,'CCG data'!P$3,FALSE))</f>
        <v>0.08</v>
      </c>
      <c r="Y424" s="165" t="str">
        <f>IFERROR(VLOOKUP($E424&amp;$D$119, Outliers!$A$4:$P$214,2,FALSE),"0")</f>
        <v>0</v>
      </c>
      <c r="Z424" s="165" t="str">
        <f>IFERROR(VLOOKUP($E424&amp;$D$119, Outliers!$A$4:$P$214,3,FALSE),"0")</f>
        <v>0</v>
      </c>
      <c r="AA424" s="165" t="str">
        <f>IFERROR(VLOOKUP($E424&amp;$D$119, Outliers!$A$4:$P$214,4,FALSE),"0")</f>
        <v>0</v>
      </c>
      <c r="AB424" s="165" t="str">
        <f>IFERROR(VLOOKUP($E424&amp;$D$119, Outliers!$A$4:$P$214,5,FALSE),"0")</f>
        <v>0</v>
      </c>
      <c r="AD424" s="78"/>
      <c r="AE424" s="78"/>
      <c r="AF424" s="78"/>
      <c r="AG424" s="78"/>
    </row>
    <row r="425" spans="4:33" ht="15.75" x14ac:dyDescent="0.25">
      <c r="D425" s="319"/>
      <c r="E425" s="104" t="s">
        <v>256</v>
      </c>
      <c r="F425" s="394">
        <f>IF(OR(ISERROR(VLOOKUP($E425&amp;$D$118&amp;$D$119,'CCG data'!$A:$AD,'CCG data'!R$3,FALSE)),ISBLANK(VLOOKUP($E425&amp;$D$118&amp;$D$119,'CCG data'!$A:$AD,'CCG data'!R$3,FALSE))),"",VLOOKUP($E425&amp;$D$118&amp;$D$119,'CCG data'!$A:$AD,'CCG data'!R$3,FALSE))</f>
        <v>48.365317066234979</v>
      </c>
      <c r="G425" s="395"/>
      <c r="H425" s="395">
        <f>IF(OR(ISERROR(VLOOKUP($E425&amp;$D$118&amp;$D$119,'CCG data'!$A:$AD,'CCG data'!S$3,FALSE)),ISBLANK(VLOOKUP($E425&amp;$D$118&amp;$D$119,'CCG data'!$A:$AD,'CCG data'!S$3,FALSE))),"",VLOOKUP($E425&amp;$D$118&amp;$D$119,'CCG data'!$A:$AD,'CCG data'!S$3,FALSE))</f>
        <v>92.466438486123451</v>
      </c>
      <c r="I425" s="395"/>
      <c r="J425" s="395">
        <f>IF(OR(ISERROR(VLOOKUP($E425&amp;$D$118&amp;$D$119,'CCG data'!$A:$AD,'CCG data'!T$3,FALSE)),ISBLANK(VLOOKUP($E425&amp;$D$118&amp;$D$119,'CCG data'!$A:$AD,'CCG data'!T$3,FALSE))),"",VLOOKUP($E425&amp;$D$118&amp;$D$119,'CCG data'!$A:$AD,'CCG data'!T$3,FALSE))</f>
        <v>6.5486901853285051</v>
      </c>
      <c r="K425" s="395"/>
      <c r="L425" s="395">
        <f>IF(OR(ISERROR(VLOOKUP($E425&amp;$D$118&amp;$D$119,'CCG data'!$A:$AD,'CCG data'!U$3,FALSE)),ISBLANK(VLOOKUP($E425&amp;$D$118&amp;$D$119,'CCG data'!$A:$AD,'CCG data'!U$3,FALSE))),"",VLOOKUP($E425&amp;$D$118&amp;$D$119,'CCG data'!$A:$AD,'CCG data'!U$3,FALSE))</f>
        <v>7.2672364751879792</v>
      </c>
      <c r="M425" s="396"/>
      <c r="N425" s="367">
        <f>IF(OR(ISERROR(VLOOKUP($E425&amp;$D$118&amp;$D$119,'CCG data'!$A:$AD,'CCG data'!G$3,FALSE)),ISBLANK(VLOOKUP($E425&amp;$D$118&amp;$D$119,'CCG data'!$A:$AD,'CCG data'!G$3,FALSE))),"",VLOOKUP($E425&amp;$D$118&amp;$D$119,'CCG data'!$A:$AD,'CCG data'!G$3,FALSE))</f>
        <v>1529</v>
      </c>
      <c r="P425" s="404">
        <f>IF(OR(ISERROR(VLOOKUP($E425&amp;$D$118&amp;$D$119,'CCG data'!$A:$AD,'CCG data'!B$3,FALSE)),ISBLANK(VLOOKUP($E425&amp;$D$118&amp;$D$119,'CCG data'!$A:$AD,'CCG data'!B$3,FALSE))),"",VLOOKUP($E425&amp;$D$118&amp;$D$119,'CCG data'!$A:$AD,'CCG data'!B$3,FALSE))</f>
        <v>0.30412034009156313</v>
      </c>
      <c r="Q425" s="267"/>
      <c r="R425" s="267">
        <f>IF(OR(ISERROR(VLOOKUP($E425&amp;$D$118&amp;$D$119,'CCG data'!$A:$AD,'CCG data'!C$3,FALSE)),ISBLANK(VLOOKUP($E425&amp;$D$118&amp;$D$119,'CCG data'!$A:$AD,'CCG data'!C$3,FALSE))),"",VLOOKUP($E425&amp;$D$118&amp;$D$119,'CCG data'!$A:$AD,'CCG data'!C$3,FALSE))</f>
        <v>0.59843034663178551</v>
      </c>
      <c r="S425" s="267"/>
      <c r="T425" s="267">
        <f>IF(OR(ISERROR(VLOOKUP($E425&amp;$D$118&amp;$D$119,'CCG data'!$A:$AD,'CCG data'!D$3,FALSE)),ISBLANK(VLOOKUP($E425&amp;$D$118&amp;$D$119,'CCG data'!$A:$AD,'CCG data'!D$3,FALSE))),"",VLOOKUP($E425&amp;$D$118&amp;$D$119,'CCG data'!$A:$AD,'CCG data'!D$3,FALSE))</f>
        <v>4.9051667756703728E-2</v>
      </c>
      <c r="U425" s="267"/>
      <c r="V425" s="267">
        <f>IF(OR(ISERROR(VLOOKUP($E425&amp;$D$118&amp;$D$119,'CCG data'!$A:$AD,'CCG data'!E$3,FALSE)),ISBLANK(VLOOKUP($E425&amp;$D$118&amp;$D$119,'CCG data'!$A:$AD,'CCG data'!E$3,FALSE))),"",VLOOKUP($E425&amp;$D$118&amp;$D$119,'CCG data'!$A:$AD,'CCG data'!E$3,FALSE))</f>
        <v>4.8397645519947678E-2</v>
      </c>
      <c r="W425" s="405"/>
      <c r="Y425" s="165">
        <f>IFERROR(VLOOKUP($E425&amp;$D$119, Outliers!$A$4:$P$214,2,FALSE),"0")</f>
        <v>0</v>
      </c>
      <c r="Z425" s="165">
        <f>IFERROR(VLOOKUP($E425&amp;$D$119, Outliers!$A$4:$P$214,3,FALSE),"0")</f>
        <v>0</v>
      </c>
      <c r="AA425" s="165">
        <f>IFERROR(VLOOKUP($E425&amp;$D$119, Outliers!$A$4:$P$214,4,FALSE),"0")</f>
        <v>0</v>
      </c>
      <c r="AB425" s="165">
        <f>IFERROR(VLOOKUP($E425&amp;$D$119, Outliers!$A$4:$P$214,5,FALSE),"0")</f>
        <v>1</v>
      </c>
      <c r="AD425" s="78"/>
      <c r="AE425" s="78"/>
      <c r="AF425" s="78"/>
      <c r="AG425" s="78"/>
    </row>
    <row r="426" spans="4:33" x14ac:dyDescent="0.25">
      <c r="D426" s="319"/>
      <c r="E426" s="103" t="s">
        <v>27</v>
      </c>
      <c r="F426" s="95">
        <f>IF(P425="","",VLOOKUP($E425&amp;$D$118&amp;$D$119,'CCG data'!$A:$AD,'CCG data'!W$3,FALSE))</f>
        <v>43.969256835275274</v>
      </c>
      <c r="G426" s="96">
        <f>IF(P425="","",VLOOKUP($E425&amp;$D$118&amp;$D$119,'CCG data'!$A:$AD,'CCG data'!X$3,FALSE))</f>
        <v>52.761377297194684</v>
      </c>
      <c r="H426" s="96">
        <f>IF(R425="","",VLOOKUP($E425&amp;$D$118&amp;$D$119,'CCG data'!$A:$AD,'CCG data'!Y$3,FALSE))</f>
        <v>86.475020006110427</v>
      </c>
      <c r="I426" s="96">
        <f>IF(R425="","",VLOOKUP($E425&amp;$D$118&amp;$D$119,'CCG data'!$A:$AD,'CCG data'!Z$3,FALSE))</f>
        <v>98.457856966136475</v>
      </c>
      <c r="J426" s="96">
        <f>IF(T425="","",VLOOKUP($E425&amp;$D$118&amp;$D$119,'CCG data'!$A:$AD,'CCG data'!AA$3,FALSE))</f>
        <v>5.0665820731236675</v>
      </c>
      <c r="K426" s="96">
        <f>IF(T425="","",VLOOKUP($E425&amp;$D$118&amp;$D$119,'CCG data'!$A:$AD,'CCG data'!AB$3,FALSE))</f>
        <v>8.0307982975333427</v>
      </c>
      <c r="L426" s="96">
        <f>IF(V425="","",VLOOKUP($E425&amp;$D$118&amp;$D$119,'CCG data'!$A:$AD,'CCG data'!AC$3,FALSE))</f>
        <v>5.6114302775382043</v>
      </c>
      <c r="M426" s="96">
        <f>IF(V425="","",VLOOKUP($E425&amp;$D$118&amp;$D$119,'CCG data'!$A:$AD,'CCG data'!AD$3,FALSE))</f>
        <v>8.9230426728377541</v>
      </c>
      <c r="N426" s="368"/>
      <c r="P426" s="152">
        <f>IF(P425="","",VLOOKUP($E425&amp;$D$118&amp;$D$119,'CCG data'!$A:$AD,'CCG data'!I$3,FALSE))</f>
        <v>0.28199999999999997</v>
      </c>
      <c r="Q426" s="15">
        <f>IF(P425="","",VLOOKUP($E425&amp;$D$118&amp;$D$119,'CCG data'!$A:$AD,'CCG data'!J$3,FALSE))</f>
        <v>0.32800000000000001</v>
      </c>
      <c r="R426" s="15">
        <f>IF(R425="","",VLOOKUP($E425&amp;$D$118&amp;$D$119,'CCG data'!$A:$AD,'CCG data'!K$3,FALSE))</f>
        <v>0.57399999999999995</v>
      </c>
      <c r="S426" s="15">
        <f>IF(R425="","",VLOOKUP($E425&amp;$D$118&amp;$D$119,'CCG data'!$A:$AD,'CCG data'!L$3,FALSE))</f>
        <v>0.623</v>
      </c>
      <c r="T426" s="15">
        <f>IF(T425="","",VLOOKUP($E425&amp;$D$118&amp;$D$119,'CCG data'!$A:$AD,'CCG data'!M$3,FALSE))</f>
        <v>3.9E-2</v>
      </c>
      <c r="U426" s="15">
        <f>IF(T425="","",VLOOKUP($E425&amp;$D$118&amp;$D$119,'CCG data'!$A:$AD,'CCG data'!N$3,FALSE))</f>
        <v>6.0999999999999999E-2</v>
      </c>
      <c r="V426" s="15">
        <f>IF(V425="","",VLOOKUP($E425&amp;$D$118&amp;$D$119,'CCG data'!$A:$AD,'CCG data'!O$3,FALSE))</f>
        <v>3.9E-2</v>
      </c>
      <c r="W426" s="136">
        <f>IF(V425="","",VLOOKUP($E425&amp;$D$118&amp;$D$119,'CCG data'!$A:$AD,'CCG data'!P$3,FALSE))</f>
        <v>0.06</v>
      </c>
      <c r="Y426" s="165" t="str">
        <f>IFERROR(VLOOKUP($E426&amp;$D$119, Outliers!$A$4:$P$214,2,FALSE),"0")</f>
        <v>0</v>
      </c>
      <c r="Z426" s="165" t="str">
        <f>IFERROR(VLOOKUP($E426&amp;$D$119, Outliers!$A$4:$P$214,3,FALSE),"0")</f>
        <v>0</v>
      </c>
      <c r="AA426" s="165" t="str">
        <f>IFERROR(VLOOKUP($E426&amp;$D$119, Outliers!$A$4:$P$214,4,FALSE),"0")</f>
        <v>0</v>
      </c>
      <c r="AB426" s="165" t="str">
        <f>IFERROR(VLOOKUP($E426&amp;$D$119, Outliers!$A$4:$P$214,5,FALSE),"0")</f>
        <v>0</v>
      </c>
      <c r="AD426" s="78"/>
      <c r="AE426" s="78"/>
      <c r="AF426" s="78"/>
      <c r="AG426" s="78"/>
    </row>
    <row r="427" spans="4:33" ht="15.75" x14ac:dyDescent="0.25">
      <c r="D427" s="319"/>
      <c r="E427" s="104" t="s">
        <v>257</v>
      </c>
      <c r="F427" s="394">
        <f>IF(OR(ISERROR(VLOOKUP($E427&amp;$D$118&amp;$D$119,'CCG data'!$A:$AD,'CCG data'!R$3,FALSE)),ISBLANK(VLOOKUP($E427&amp;$D$118&amp;$D$119,'CCG data'!$A:$AD,'CCG data'!R$3,FALSE))),"",VLOOKUP($E427&amp;$D$118&amp;$D$119,'CCG data'!$A:$AD,'CCG data'!R$3,FALSE))</f>
        <v>51.826822288802269</v>
      </c>
      <c r="G427" s="395"/>
      <c r="H427" s="395">
        <f>IF(OR(ISERROR(VLOOKUP($E427&amp;$D$118&amp;$D$119,'CCG data'!$A:$AD,'CCG data'!S$3,FALSE)),ISBLANK(VLOOKUP($E427&amp;$D$118&amp;$D$119,'CCG data'!$A:$AD,'CCG data'!S$3,FALSE))),"",VLOOKUP($E427&amp;$D$118&amp;$D$119,'CCG data'!$A:$AD,'CCG data'!S$3,FALSE))</f>
        <v>97.17691022211261</v>
      </c>
      <c r="I427" s="395"/>
      <c r="J427" s="395">
        <f>IF(OR(ISERROR(VLOOKUP($E427&amp;$D$118&amp;$D$119,'CCG data'!$A:$AD,'CCG data'!T$3,FALSE)),ISBLANK(VLOOKUP($E427&amp;$D$118&amp;$D$119,'CCG data'!$A:$AD,'CCG data'!T$3,FALSE))),"",VLOOKUP($E427&amp;$D$118&amp;$D$119,'CCG data'!$A:$AD,'CCG data'!T$3,FALSE))</f>
        <v>6.0527623048433696</v>
      </c>
      <c r="K427" s="395"/>
      <c r="L427" s="395">
        <f>IF(OR(ISERROR(VLOOKUP($E427&amp;$D$118&amp;$D$119,'CCG data'!$A:$AD,'CCG data'!U$3,FALSE)),ISBLANK(VLOOKUP($E427&amp;$D$118&amp;$D$119,'CCG data'!$A:$AD,'CCG data'!U$3,FALSE))),"",VLOOKUP($E427&amp;$D$118&amp;$D$119,'CCG data'!$A:$AD,'CCG data'!U$3,FALSE))</f>
        <v>6.1384474186513849</v>
      </c>
      <c r="M427" s="396"/>
      <c r="N427" s="367">
        <f>IF(OR(ISERROR(VLOOKUP($E427&amp;$D$118&amp;$D$119,'CCG data'!$A:$AD,'CCG data'!G$3,FALSE)),ISBLANK(VLOOKUP($E427&amp;$D$118&amp;$D$119,'CCG data'!$A:$AD,'CCG data'!G$3,FALSE))),"",VLOOKUP($E427&amp;$D$118&amp;$D$119,'CCG data'!$A:$AD,'CCG data'!G$3,FALSE))</f>
        <v>1135</v>
      </c>
      <c r="P427" s="404">
        <f>IF(OR(ISERROR(VLOOKUP($E427&amp;$D$118&amp;$D$119,'CCG data'!$A:$AD,'CCG data'!B$3,FALSE)),ISBLANK(VLOOKUP($E427&amp;$D$118&amp;$D$119,'CCG data'!$A:$AD,'CCG data'!B$3,FALSE))),"",VLOOKUP($E427&amp;$D$118&amp;$D$119,'CCG data'!$A:$AD,'CCG data'!B$3,FALSE))</f>
        <v>0.31277533039647576</v>
      </c>
      <c r="Q427" s="267"/>
      <c r="R427" s="267">
        <f>IF(OR(ISERROR(VLOOKUP($E427&amp;$D$118&amp;$D$119,'CCG data'!$A:$AD,'CCG data'!C$3,FALSE)),ISBLANK(VLOOKUP($E427&amp;$D$118&amp;$D$119,'CCG data'!$A:$AD,'CCG data'!C$3,FALSE))),"",VLOOKUP($E427&amp;$D$118&amp;$D$119,'CCG data'!$A:$AD,'CCG data'!C$3,FALSE))</f>
        <v>0.60616740088105725</v>
      </c>
      <c r="S427" s="267"/>
      <c r="T427" s="267">
        <f>IF(OR(ISERROR(VLOOKUP($E427&amp;$D$118&amp;$D$119,'CCG data'!$A:$AD,'CCG data'!D$3,FALSE)),ISBLANK(VLOOKUP($E427&amp;$D$118&amp;$D$119,'CCG data'!$A:$AD,'CCG data'!D$3,FALSE))),"",VLOOKUP($E427&amp;$D$118&amp;$D$119,'CCG data'!$A:$AD,'CCG data'!D$3,FALSE))</f>
        <v>4.1409691629955947E-2</v>
      </c>
      <c r="U427" s="267"/>
      <c r="V427" s="267">
        <f>IF(OR(ISERROR(VLOOKUP($E427&amp;$D$118&amp;$D$119,'CCG data'!$A:$AD,'CCG data'!E$3,FALSE)),ISBLANK(VLOOKUP($E427&amp;$D$118&amp;$D$119,'CCG data'!$A:$AD,'CCG data'!E$3,FALSE))),"",VLOOKUP($E427&amp;$D$118&amp;$D$119,'CCG data'!$A:$AD,'CCG data'!E$3,FALSE))</f>
        <v>3.9647577092511016E-2</v>
      </c>
      <c r="W427" s="405"/>
      <c r="Y427" s="165">
        <f>IFERROR(VLOOKUP($E427&amp;$D$119, Outliers!$A$4:$P$214,2,FALSE),"0")</f>
        <v>0</v>
      </c>
      <c r="Z427" s="165">
        <f>IFERROR(VLOOKUP($E427&amp;$D$119, Outliers!$A$4:$P$214,3,FALSE),"0")</f>
        <v>0</v>
      </c>
      <c r="AA427" s="165">
        <f>IFERROR(VLOOKUP($E427&amp;$D$119, Outliers!$A$4:$P$214,4,FALSE),"0")</f>
        <v>0</v>
      </c>
      <c r="AB427" s="165">
        <f>IFERROR(VLOOKUP($E427&amp;$D$119, Outliers!$A$4:$P$214,5,FALSE),"0")</f>
        <v>1</v>
      </c>
      <c r="AD427" s="78"/>
      <c r="AE427" s="78"/>
      <c r="AF427" s="78"/>
      <c r="AG427" s="78"/>
    </row>
    <row r="428" spans="4:33" x14ac:dyDescent="0.25">
      <c r="D428" s="319"/>
      <c r="E428" s="103" t="s">
        <v>27</v>
      </c>
      <c r="F428" s="95">
        <f>IF(P427="","",VLOOKUP($E427&amp;$D$118&amp;$D$119,'CCG data'!$A:$AD,'CCG data'!W$3,FALSE))</f>
        <v>46.43548532950966</v>
      </c>
      <c r="G428" s="96">
        <f>IF(P427="","",VLOOKUP($E427&amp;$D$118&amp;$D$119,'CCG data'!$A:$AD,'CCG data'!X$3,FALSE))</f>
        <v>57.218159248094878</v>
      </c>
      <c r="H428" s="96">
        <f>IF(R427="","",VLOOKUP($E427&amp;$D$118&amp;$D$119,'CCG data'!$A:$AD,'CCG data'!Y$3,FALSE))</f>
        <v>89.915433681788699</v>
      </c>
      <c r="I428" s="96">
        <f>IF(R427="","",VLOOKUP($E427&amp;$D$118&amp;$D$119,'CCG data'!$A:$AD,'CCG data'!Z$3,FALSE))</f>
        <v>104.43838676243652</v>
      </c>
      <c r="J428" s="96">
        <f>IF(T427="","",VLOOKUP($E427&amp;$D$118&amp;$D$119,'CCG data'!$A:$AD,'CCG data'!AA$3,FALSE))</f>
        <v>4.3223055054592505</v>
      </c>
      <c r="K428" s="96">
        <f>IF(T427="","",VLOOKUP($E427&amp;$D$118&amp;$D$119,'CCG data'!$A:$AD,'CCG data'!AB$3,FALSE))</f>
        <v>7.7832191042274887</v>
      </c>
      <c r="L428" s="96">
        <f>IF(V427="","",VLOOKUP($E427&amp;$D$118&amp;$D$119,'CCG data'!$A:$AD,'CCG data'!AC$3,FALSE))</f>
        <v>4.3449186199414704</v>
      </c>
      <c r="M428" s="96">
        <f>IF(V427="","",VLOOKUP($E427&amp;$D$118&amp;$D$119,'CCG data'!$A:$AD,'CCG data'!AD$3,FALSE))</f>
        <v>7.9319762173612993</v>
      </c>
      <c r="N428" s="368"/>
      <c r="P428" s="152">
        <f>IF(P427="","",VLOOKUP($E427&amp;$D$118&amp;$D$119,'CCG data'!$A:$AD,'CCG data'!I$3,FALSE))</f>
        <v>0.28599999999999998</v>
      </c>
      <c r="Q428" s="15">
        <f>IF(P427="","",VLOOKUP($E427&amp;$D$118&amp;$D$119,'CCG data'!$A:$AD,'CCG data'!J$3,FALSE))</f>
        <v>0.34</v>
      </c>
      <c r="R428" s="15">
        <f>IF(R427="","",VLOOKUP($E427&amp;$D$118&amp;$D$119,'CCG data'!$A:$AD,'CCG data'!K$3,FALSE))</f>
        <v>0.57699999999999996</v>
      </c>
      <c r="S428" s="15">
        <f>IF(R427="","",VLOOKUP($E427&amp;$D$118&amp;$D$119,'CCG data'!$A:$AD,'CCG data'!L$3,FALSE))</f>
        <v>0.63400000000000001</v>
      </c>
      <c r="T428" s="15">
        <f>IF(T427="","",VLOOKUP($E427&amp;$D$118&amp;$D$119,'CCG data'!$A:$AD,'CCG data'!M$3,FALSE))</f>
        <v>3.1E-2</v>
      </c>
      <c r="U428" s="15">
        <f>IF(T427="","",VLOOKUP($E427&amp;$D$118&amp;$D$119,'CCG data'!$A:$AD,'CCG data'!N$3,FALSE))</f>
        <v>5.5E-2</v>
      </c>
      <c r="V428" s="15">
        <f>IF(V427="","",VLOOKUP($E427&amp;$D$118&amp;$D$119,'CCG data'!$A:$AD,'CCG data'!O$3,FALSE))</f>
        <v>0.03</v>
      </c>
      <c r="W428" s="136">
        <f>IF(V427="","",VLOOKUP($E427&amp;$D$118&amp;$D$119,'CCG data'!$A:$AD,'CCG data'!P$3,FALSE))</f>
        <v>5.2999999999999999E-2</v>
      </c>
      <c r="Y428" s="165" t="str">
        <f>IFERROR(VLOOKUP($E428&amp;$D$119, Outliers!$A$4:$P$214,2,FALSE),"0")</f>
        <v>0</v>
      </c>
      <c r="Z428" s="165" t="str">
        <f>IFERROR(VLOOKUP($E428&amp;$D$119, Outliers!$A$4:$P$214,3,FALSE),"0")</f>
        <v>0</v>
      </c>
      <c r="AA428" s="165" t="str">
        <f>IFERROR(VLOOKUP($E428&amp;$D$119, Outliers!$A$4:$P$214,4,FALSE),"0")</f>
        <v>0</v>
      </c>
      <c r="AB428" s="165" t="str">
        <f>IFERROR(VLOOKUP($E428&amp;$D$119, Outliers!$A$4:$P$214,5,FALSE),"0")</f>
        <v>0</v>
      </c>
      <c r="AD428" s="78"/>
      <c r="AE428" s="78"/>
      <c r="AF428" s="78"/>
      <c r="AG428" s="78"/>
    </row>
    <row r="429" spans="4:33" ht="15.75" x14ac:dyDescent="0.25">
      <c r="D429" s="319"/>
      <c r="E429" s="104" t="s">
        <v>258</v>
      </c>
      <c r="F429" s="394">
        <f>IF(OR(ISERROR(VLOOKUP($E429&amp;$D$118&amp;$D$119,'CCG data'!$A:$AD,'CCG data'!R$3,FALSE)),ISBLANK(VLOOKUP($E429&amp;$D$118&amp;$D$119,'CCG data'!$A:$AD,'CCG data'!R$3,FALSE))),"",VLOOKUP($E429&amp;$D$118&amp;$D$119,'CCG data'!$A:$AD,'CCG data'!R$3,FALSE))</f>
        <v>53.754431075707338</v>
      </c>
      <c r="G429" s="395"/>
      <c r="H429" s="395">
        <f>IF(OR(ISERROR(VLOOKUP($E429&amp;$D$118&amp;$D$119,'CCG data'!$A:$AD,'CCG data'!S$3,FALSE)),ISBLANK(VLOOKUP($E429&amp;$D$118&amp;$D$119,'CCG data'!$A:$AD,'CCG data'!S$3,FALSE))),"",VLOOKUP($E429&amp;$D$118&amp;$D$119,'CCG data'!$A:$AD,'CCG data'!S$3,FALSE))</f>
        <v>93.989460095660007</v>
      </c>
      <c r="I429" s="395"/>
      <c r="J429" s="395">
        <f>IF(OR(ISERROR(VLOOKUP($E429&amp;$D$118&amp;$D$119,'CCG data'!$A:$AD,'CCG data'!T$3,FALSE)),ISBLANK(VLOOKUP($E429&amp;$D$118&amp;$D$119,'CCG data'!$A:$AD,'CCG data'!T$3,FALSE))),"",VLOOKUP($E429&amp;$D$118&amp;$D$119,'CCG data'!$A:$AD,'CCG data'!T$3,FALSE))</f>
        <v>4.3769060964531334</v>
      </c>
      <c r="K429" s="395"/>
      <c r="L429" s="395">
        <f>IF(OR(ISERROR(VLOOKUP($E429&amp;$D$118&amp;$D$119,'CCG data'!$A:$AD,'CCG data'!U$3,FALSE)),ISBLANK(VLOOKUP($E429&amp;$D$118&amp;$D$119,'CCG data'!$A:$AD,'CCG data'!U$3,FALSE))),"",VLOOKUP($E429&amp;$D$118&amp;$D$119,'CCG data'!$A:$AD,'CCG data'!U$3,FALSE))</f>
        <v>10.007774774192219</v>
      </c>
      <c r="M429" s="396"/>
      <c r="N429" s="367">
        <f>IF(OR(ISERROR(VLOOKUP($E429&amp;$D$118&amp;$D$119,'CCG data'!$A:$AD,'CCG data'!G$3,FALSE)),ISBLANK(VLOOKUP($E429&amp;$D$118&amp;$D$119,'CCG data'!$A:$AD,'CCG data'!G$3,FALSE))),"",VLOOKUP($E429&amp;$D$118&amp;$D$119,'CCG data'!$A:$AD,'CCG data'!G$3,FALSE))</f>
        <v>1851</v>
      </c>
      <c r="P429" s="404">
        <f>IF(OR(ISERROR(VLOOKUP($E429&amp;$D$118&amp;$D$119,'CCG data'!$A:$AD,'CCG data'!B$3,FALSE)),ISBLANK(VLOOKUP($E429&amp;$D$118&amp;$D$119,'CCG data'!$A:$AD,'CCG data'!B$3,FALSE))),"",VLOOKUP($E429&amp;$D$118&amp;$D$119,'CCG data'!$A:$AD,'CCG data'!B$3,FALSE))</f>
        <v>0.32685035116153432</v>
      </c>
      <c r="Q429" s="267"/>
      <c r="R429" s="267">
        <f>IF(OR(ISERROR(VLOOKUP($E429&amp;$D$118&amp;$D$119,'CCG data'!$A:$AD,'CCG data'!C$3,FALSE)),ISBLANK(VLOOKUP($E429&amp;$D$118&amp;$D$119,'CCG data'!$A:$AD,'CCG data'!C$3,FALSE))),"",VLOOKUP($E429&amp;$D$118&amp;$D$119,'CCG data'!$A:$AD,'CCG data'!C$3,FALSE))</f>
        <v>0.57914640734737977</v>
      </c>
      <c r="S429" s="267"/>
      <c r="T429" s="267">
        <f>IF(OR(ISERROR(VLOOKUP($E429&amp;$D$118&amp;$D$119,'CCG data'!$A:$AD,'CCG data'!D$3,FALSE)),ISBLANK(VLOOKUP($E429&amp;$D$118&amp;$D$119,'CCG data'!$A:$AD,'CCG data'!D$3,FALSE))),"",VLOOKUP($E429&amp;$D$118&amp;$D$119,'CCG data'!$A:$AD,'CCG data'!D$3,FALSE))</f>
        <v>3.0794165316045379E-2</v>
      </c>
      <c r="U429" s="267"/>
      <c r="V429" s="267">
        <f>IF(OR(ISERROR(VLOOKUP($E429&amp;$D$118&amp;$D$119,'CCG data'!$A:$AD,'CCG data'!E$3,FALSE)),ISBLANK(VLOOKUP($E429&amp;$D$118&amp;$D$119,'CCG data'!$A:$AD,'CCG data'!E$3,FALSE))),"",VLOOKUP($E429&amp;$D$118&amp;$D$119,'CCG data'!$A:$AD,'CCG data'!E$3,FALSE))</f>
        <v>6.3209076175040513E-2</v>
      </c>
      <c r="W429" s="405"/>
      <c r="Y429" s="165">
        <f>IFERROR(VLOOKUP($E429&amp;$D$119, Outliers!$A$4:$P$214,2,FALSE),"0")</f>
        <v>0</v>
      </c>
      <c r="Z429" s="165">
        <f>IFERROR(VLOOKUP($E429&amp;$D$119, Outliers!$A$4:$P$214,3,FALSE),"0")</f>
        <v>0</v>
      </c>
      <c r="AA429" s="165">
        <f>IFERROR(VLOOKUP($E429&amp;$D$119, Outliers!$A$4:$P$214,4,FALSE),"0")</f>
        <v>1</v>
      </c>
      <c r="AB429" s="165">
        <f>IFERROR(VLOOKUP($E429&amp;$D$119, Outliers!$A$4:$P$214,5,FALSE),"0")</f>
        <v>0</v>
      </c>
      <c r="AD429" s="78"/>
      <c r="AE429" s="78"/>
      <c r="AF429" s="78"/>
      <c r="AG429" s="78"/>
    </row>
    <row r="430" spans="4:33" x14ac:dyDescent="0.25">
      <c r="D430" s="319"/>
      <c r="E430" s="103" t="s">
        <v>27</v>
      </c>
      <c r="F430" s="95">
        <f>IF(P429="","",VLOOKUP($E429&amp;$D$118&amp;$D$119,'CCG data'!$A:$AD,'CCG data'!W$3,FALSE))</f>
        <v>49.470991412523098</v>
      </c>
      <c r="G430" s="96">
        <f>IF(P429="","",VLOOKUP($E429&amp;$D$118&amp;$D$119,'CCG data'!$A:$AD,'CCG data'!X$3,FALSE))</f>
        <v>58.037870738891577</v>
      </c>
      <c r="H430" s="96">
        <f>IF(R429="","",VLOOKUP($E429&amp;$D$118&amp;$D$119,'CCG data'!$A:$AD,'CCG data'!Y$3,FALSE))</f>
        <v>88.362966439194409</v>
      </c>
      <c r="I430" s="96">
        <f>IF(R429="","",VLOOKUP($E429&amp;$D$118&amp;$D$119,'CCG data'!$A:$AD,'CCG data'!Z$3,FALSE))</f>
        <v>99.615953752125606</v>
      </c>
      <c r="J430" s="96">
        <f>IF(T429="","",VLOOKUP($E429&amp;$D$118&amp;$D$119,'CCG data'!$A:$AD,'CCG data'!AA$3,FALSE))</f>
        <v>3.2406247617299977</v>
      </c>
      <c r="K430" s="96">
        <f>IF(T429="","",VLOOKUP($E429&amp;$D$118&amp;$D$119,'CCG data'!$A:$AD,'CCG data'!AB$3,FALSE))</f>
        <v>5.5131874311762692</v>
      </c>
      <c r="L430" s="96">
        <f>IF(V429="","",VLOOKUP($E429&amp;$D$118&amp;$D$119,'CCG data'!$A:$AD,'CCG data'!AC$3,FALSE))</f>
        <v>8.1943453280582617</v>
      </c>
      <c r="M430" s="96">
        <f>IF(V429="","",VLOOKUP($E429&amp;$D$118&amp;$D$119,'CCG data'!$A:$AD,'CCG data'!AD$3,FALSE))</f>
        <v>11.821204220326177</v>
      </c>
      <c r="N430" s="368"/>
      <c r="P430" s="152">
        <f>IF(P429="","",VLOOKUP($E429&amp;$D$118&amp;$D$119,'CCG data'!$A:$AD,'CCG data'!I$3,FALSE))</f>
        <v>0.30599999999999999</v>
      </c>
      <c r="Q430" s="15">
        <f>IF(P429="","",VLOOKUP($E429&amp;$D$118&amp;$D$119,'CCG data'!$A:$AD,'CCG data'!J$3,FALSE))</f>
        <v>0.34899999999999998</v>
      </c>
      <c r="R430" s="15">
        <f>IF(R429="","",VLOOKUP($E429&amp;$D$118&amp;$D$119,'CCG data'!$A:$AD,'CCG data'!K$3,FALSE))</f>
        <v>0.55700000000000005</v>
      </c>
      <c r="S430" s="15">
        <f>IF(R429="","",VLOOKUP($E429&amp;$D$118&amp;$D$119,'CCG data'!$A:$AD,'CCG data'!L$3,FALSE))</f>
        <v>0.60099999999999998</v>
      </c>
      <c r="T430" s="15">
        <f>IF(T429="","",VLOOKUP($E429&amp;$D$118&amp;$D$119,'CCG data'!$A:$AD,'CCG data'!M$3,FALSE))</f>
        <v>2.4E-2</v>
      </c>
      <c r="U430" s="15">
        <f>IF(T429="","",VLOOKUP($E429&amp;$D$118&amp;$D$119,'CCG data'!$A:$AD,'CCG data'!N$3,FALSE))</f>
        <v>0.04</v>
      </c>
      <c r="V430" s="15">
        <f>IF(V429="","",VLOOKUP($E429&amp;$D$118&amp;$D$119,'CCG data'!$A:$AD,'CCG data'!O$3,FALSE))</f>
        <v>5.2999999999999999E-2</v>
      </c>
      <c r="W430" s="136">
        <f>IF(V429="","",VLOOKUP($E429&amp;$D$118&amp;$D$119,'CCG data'!$A:$AD,'CCG data'!P$3,FALSE))</f>
        <v>7.4999999999999997E-2</v>
      </c>
      <c r="Y430" s="165" t="str">
        <f>IFERROR(VLOOKUP($E430&amp;$D$119, Outliers!$A$4:$P$214,2,FALSE),"0")</f>
        <v>0</v>
      </c>
      <c r="Z430" s="165" t="str">
        <f>IFERROR(VLOOKUP($E430&amp;$D$119, Outliers!$A$4:$P$214,3,FALSE),"0")</f>
        <v>0</v>
      </c>
      <c r="AA430" s="165" t="str">
        <f>IFERROR(VLOOKUP($E430&amp;$D$119, Outliers!$A$4:$P$214,4,FALSE),"0")</f>
        <v>0</v>
      </c>
      <c r="AB430" s="165" t="str">
        <f>IFERROR(VLOOKUP($E430&amp;$D$119, Outliers!$A$4:$P$214,5,FALSE),"0")</f>
        <v>0</v>
      </c>
      <c r="AD430" s="78"/>
      <c r="AE430" s="78"/>
      <c r="AF430" s="78"/>
      <c r="AG430" s="78"/>
    </row>
    <row r="431" spans="4:33" ht="15.75" x14ac:dyDescent="0.25">
      <c r="D431" s="319"/>
      <c r="E431" s="104" t="s">
        <v>259</v>
      </c>
      <c r="F431" s="394">
        <f>IF(OR(ISERROR(VLOOKUP($E431&amp;$D$118&amp;$D$119,'CCG data'!$A:$AD,'CCG data'!R$3,FALSE)),ISBLANK(VLOOKUP($E431&amp;$D$118&amp;$D$119,'CCG data'!$A:$AD,'CCG data'!R$3,FALSE))),"",VLOOKUP($E431&amp;$D$118&amp;$D$119,'CCG data'!$A:$AD,'CCG data'!R$3,FALSE))</f>
        <v>54.003146350677696</v>
      </c>
      <c r="G431" s="395"/>
      <c r="H431" s="395">
        <f>IF(OR(ISERROR(VLOOKUP($E431&amp;$D$118&amp;$D$119,'CCG data'!$A:$AD,'CCG data'!S$3,FALSE)),ISBLANK(VLOOKUP($E431&amp;$D$118&amp;$D$119,'CCG data'!$A:$AD,'CCG data'!S$3,FALSE))),"",VLOOKUP($E431&amp;$D$118&amp;$D$119,'CCG data'!$A:$AD,'CCG data'!S$3,FALSE))</f>
        <v>108.97027612971551</v>
      </c>
      <c r="I431" s="395"/>
      <c r="J431" s="395">
        <f>IF(OR(ISERROR(VLOOKUP($E431&amp;$D$118&amp;$D$119,'CCG data'!$A:$AD,'CCG data'!T$3,FALSE)),ISBLANK(VLOOKUP($E431&amp;$D$118&amp;$D$119,'CCG data'!$A:$AD,'CCG data'!T$3,FALSE))),"",VLOOKUP($E431&amp;$D$118&amp;$D$119,'CCG data'!$A:$AD,'CCG data'!T$3,FALSE))</f>
        <v>7.9416000707160102</v>
      </c>
      <c r="K431" s="395"/>
      <c r="L431" s="395">
        <f>IF(OR(ISERROR(VLOOKUP($E431&amp;$D$118&amp;$D$119,'CCG data'!$A:$AD,'CCG data'!U$3,FALSE)),ISBLANK(VLOOKUP($E431&amp;$D$118&amp;$D$119,'CCG data'!$A:$AD,'CCG data'!U$3,FALSE))),"",VLOOKUP($E431&amp;$D$118&amp;$D$119,'CCG data'!$A:$AD,'CCG data'!U$3,FALSE))</f>
        <v>13.659056830806357</v>
      </c>
      <c r="M431" s="396"/>
      <c r="N431" s="367">
        <f>IF(OR(ISERROR(VLOOKUP($E431&amp;$D$118&amp;$D$119,'CCG data'!$A:$AD,'CCG data'!G$3,FALSE)),ISBLANK(VLOOKUP($E431&amp;$D$118&amp;$D$119,'CCG data'!$A:$AD,'CCG data'!G$3,FALSE))),"",VLOOKUP($E431&amp;$D$118&amp;$D$119,'CCG data'!$A:$AD,'CCG data'!G$3,FALSE))</f>
        <v>551</v>
      </c>
      <c r="P431" s="404">
        <f>IF(OR(ISERROR(VLOOKUP($E431&amp;$D$118&amp;$D$119,'CCG data'!$A:$AD,'CCG data'!B$3,FALSE)),ISBLANK(VLOOKUP($E431&amp;$D$118&amp;$D$119,'CCG data'!$A:$AD,'CCG data'!B$3,FALSE))),"",VLOOKUP($E431&amp;$D$118&amp;$D$119,'CCG data'!$A:$AD,'CCG data'!B$3,FALSE))</f>
        <v>0.25771324863883849</v>
      </c>
      <c r="Q431" s="267"/>
      <c r="R431" s="267">
        <f>IF(OR(ISERROR(VLOOKUP($E431&amp;$D$118&amp;$D$119,'CCG data'!$A:$AD,'CCG data'!C$3,FALSE)),ISBLANK(VLOOKUP($E431&amp;$D$118&amp;$D$119,'CCG data'!$A:$AD,'CCG data'!C$3,FALSE))),"",VLOOKUP($E431&amp;$D$118&amp;$D$119,'CCG data'!$A:$AD,'CCG data'!C$3,FALSE))</f>
        <v>0.6225045372050817</v>
      </c>
      <c r="S431" s="267"/>
      <c r="T431" s="267">
        <f>IF(OR(ISERROR(VLOOKUP($E431&amp;$D$118&amp;$D$119,'CCG data'!$A:$AD,'CCG data'!D$3,FALSE)),ISBLANK(VLOOKUP($E431&amp;$D$118&amp;$D$119,'CCG data'!$A:$AD,'CCG data'!D$3,FALSE))),"",VLOOKUP($E431&amp;$D$118&amp;$D$119,'CCG data'!$A:$AD,'CCG data'!D$3,FALSE))</f>
        <v>4.3557168784029036E-2</v>
      </c>
      <c r="U431" s="267"/>
      <c r="V431" s="267">
        <f>IF(OR(ISERROR(VLOOKUP($E431&amp;$D$118&amp;$D$119,'CCG data'!$A:$AD,'CCG data'!E$3,FALSE)),ISBLANK(VLOOKUP($E431&amp;$D$118&amp;$D$119,'CCG data'!$A:$AD,'CCG data'!E$3,FALSE))),"",VLOOKUP($E431&amp;$D$118&amp;$D$119,'CCG data'!$A:$AD,'CCG data'!E$3,FALSE))</f>
        <v>7.6225045372050812E-2</v>
      </c>
      <c r="W431" s="405"/>
      <c r="Y431" s="165">
        <f>IFERROR(VLOOKUP($E431&amp;$D$119, Outliers!$A$4:$P$214,2,FALSE),"0")</f>
        <v>0</v>
      </c>
      <c r="Z431" s="165">
        <f>IFERROR(VLOOKUP($E431&amp;$D$119, Outliers!$A$4:$P$214,3,FALSE),"0")</f>
        <v>0</v>
      </c>
      <c r="AA431" s="165">
        <f>IFERROR(VLOOKUP($E431&amp;$D$119, Outliers!$A$4:$P$214,4,FALSE),"0")</f>
        <v>0</v>
      </c>
      <c r="AB431" s="165">
        <f>IFERROR(VLOOKUP($E431&amp;$D$119, Outliers!$A$4:$P$214,5,FALSE),"0")</f>
        <v>0</v>
      </c>
      <c r="AD431" s="78"/>
      <c r="AE431" s="78"/>
      <c r="AF431" s="78"/>
      <c r="AG431" s="78"/>
    </row>
    <row r="432" spans="4:33" x14ac:dyDescent="0.25">
      <c r="D432" s="319"/>
      <c r="E432" s="103" t="s">
        <v>27</v>
      </c>
      <c r="F432" s="95">
        <f>IF(P431="","",VLOOKUP($E431&amp;$D$118&amp;$D$119,'CCG data'!$A:$AD,'CCG data'!W$3,FALSE))</f>
        <v>45.120733344133804</v>
      </c>
      <c r="G432" s="96">
        <f>IF(P431="","",VLOOKUP($E431&amp;$D$118&amp;$D$119,'CCG data'!$A:$AD,'CCG data'!X$3,FALSE))</f>
        <v>62.885559357221588</v>
      </c>
      <c r="H432" s="96">
        <f>IF(R431="","",VLOOKUP($E431&amp;$D$118&amp;$D$119,'CCG data'!$A:$AD,'CCG data'!Y$3,FALSE))</f>
        <v>97.437946092224905</v>
      </c>
      <c r="I432" s="96">
        <f>IF(R431="","",VLOOKUP($E431&amp;$D$118&amp;$D$119,'CCG data'!$A:$AD,'CCG data'!Z$3,FALSE))</f>
        <v>120.50260616720612</v>
      </c>
      <c r="J432" s="96">
        <f>IF(T431="","",VLOOKUP($E431&amp;$D$118&amp;$D$119,'CCG data'!$A:$AD,'CCG data'!AA$3,FALSE))</f>
        <v>4.7642983113468551</v>
      </c>
      <c r="K432" s="96">
        <f>IF(T431="","",VLOOKUP($E431&amp;$D$118&amp;$D$119,'CCG data'!$A:$AD,'CCG data'!AB$3,FALSE))</f>
        <v>11.118901830085164</v>
      </c>
      <c r="L432" s="96">
        <f>IF(V431="","",VLOOKUP($E431&amp;$D$118&amp;$D$119,'CCG data'!$A:$AD,'CCG data'!AC$3,FALSE))</f>
        <v>9.5280859072269664</v>
      </c>
      <c r="M432" s="96">
        <f>IF(V431="","",VLOOKUP($E431&amp;$D$118&amp;$D$119,'CCG data'!$A:$AD,'CCG data'!AD$3,FALSE))</f>
        <v>17.790027754385747</v>
      </c>
      <c r="N432" s="368"/>
      <c r="P432" s="152">
        <f>IF(P431="","",VLOOKUP($E431&amp;$D$118&amp;$D$119,'CCG data'!$A:$AD,'CCG data'!I$3,FALSE))</f>
        <v>0.223</v>
      </c>
      <c r="Q432" s="15">
        <f>IF(P431="","",VLOOKUP($E431&amp;$D$118&amp;$D$119,'CCG data'!$A:$AD,'CCG data'!J$3,FALSE))</f>
        <v>0.29599999999999999</v>
      </c>
      <c r="R432" s="15">
        <f>IF(R431="","",VLOOKUP($E431&amp;$D$118&amp;$D$119,'CCG data'!$A:$AD,'CCG data'!K$3,FALSE))</f>
        <v>0.58099999999999996</v>
      </c>
      <c r="S432" s="15">
        <f>IF(R431="","",VLOOKUP($E431&amp;$D$118&amp;$D$119,'CCG data'!$A:$AD,'CCG data'!L$3,FALSE))</f>
        <v>0.66200000000000003</v>
      </c>
      <c r="T432" s="15">
        <f>IF(T431="","",VLOOKUP($E431&amp;$D$118&amp;$D$119,'CCG data'!$A:$AD,'CCG data'!M$3,FALSE))</f>
        <v>2.9000000000000001E-2</v>
      </c>
      <c r="U432" s="15">
        <f>IF(T431="","",VLOOKUP($E431&amp;$D$118&amp;$D$119,'CCG data'!$A:$AD,'CCG data'!N$3,FALSE))</f>
        <v>6.4000000000000001E-2</v>
      </c>
      <c r="V432" s="15">
        <f>IF(V431="","",VLOOKUP($E431&amp;$D$118&amp;$D$119,'CCG data'!$A:$AD,'CCG data'!O$3,FALSE))</f>
        <v>5.7000000000000002E-2</v>
      </c>
      <c r="W432" s="136">
        <f>IF(V431="","",VLOOKUP($E431&amp;$D$118&amp;$D$119,'CCG data'!$A:$AD,'CCG data'!P$3,FALSE))</f>
        <v>0.10100000000000001</v>
      </c>
      <c r="Y432" s="165" t="str">
        <f>IFERROR(VLOOKUP($E432&amp;$D$119, Outliers!$A$4:$P$214,2,FALSE),"0")</f>
        <v>0</v>
      </c>
      <c r="Z432" s="165" t="str">
        <f>IFERROR(VLOOKUP($E432&amp;$D$119, Outliers!$A$4:$P$214,3,FALSE),"0")</f>
        <v>0</v>
      </c>
      <c r="AA432" s="165" t="str">
        <f>IFERROR(VLOOKUP($E432&amp;$D$119, Outliers!$A$4:$P$214,4,FALSE),"0")</f>
        <v>0</v>
      </c>
      <c r="AB432" s="165" t="str">
        <f>IFERROR(VLOOKUP($E432&amp;$D$119, Outliers!$A$4:$P$214,5,FALSE),"0")</f>
        <v>0</v>
      </c>
      <c r="AD432" s="78"/>
      <c r="AE432" s="78"/>
      <c r="AF432" s="78"/>
      <c r="AG432" s="78"/>
    </row>
    <row r="433" spans="4:33" ht="15.75" x14ac:dyDescent="0.25">
      <c r="D433" s="319"/>
      <c r="E433" s="104" t="s">
        <v>260</v>
      </c>
      <c r="F433" s="394">
        <f>IF(OR(ISERROR(VLOOKUP($E433&amp;$D$118&amp;$D$119,'CCG data'!$A:$AD,'CCG data'!R$3,FALSE)),ISBLANK(VLOOKUP($E433&amp;$D$118&amp;$D$119,'CCG data'!$A:$AD,'CCG data'!R$3,FALSE))),"",VLOOKUP($E433&amp;$D$118&amp;$D$119,'CCG data'!$A:$AD,'CCG data'!R$3,FALSE))</f>
        <v>46.558085160879031</v>
      </c>
      <c r="G433" s="395"/>
      <c r="H433" s="395">
        <f>IF(OR(ISERROR(VLOOKUP($E433&amp;$D$118&amp;$D$119,'CCG data'!$A:$AD,'CCG data'!S$3,FALSE)),ISBLANK(VLOOKUP($E433&amp;$D$118&amp;$D$119,'CCG data'!$A:$AD,'CCG data'!S$3,FALSE))),"",VLOOKUP($E433&amp;$D$118&amp;$D$119,'CCG data'!$A:$AD,'CCG data'!S$3,FALSE))</f>
        <v>96.702462757148709</v>
      </c>
      <c r="I433" s="395"/>
      <c r="J433" s="395">
        <f>IF(OR(ISERROR(VLOOKUP($E433&amp;$D$118&amp;$D$119,'CCG data'!$A:$AD,'CCG data'!T$3,FALSE)),ISBLANK(VLOOKUP($E433&amp;$D$118&amp;$D$119,'CCG data'!$A:$AD,'CCG data'!T$3,FALSE))),"",VLOOKUP($E433&amp;$D$118&amp;$D$119,'CCG data'!$A:$AD,'CCG data'!T$3,FALSE))</f>
        <v>7.4501618153337699</v>
      </c>
      <c r="K433" s="395"/>
      <c r="L433" s="395">
        <f>IF(OR(ISERROR(VLOOKUP($E433&amp;$D$118&amp;$D$119,'CCG data'!$A:$AD,'CCG data'!U$3,FALSE)),ISBLANK(VLOOKUP($E433&amp;$D$118&amp;$D$119,'CCG data'!$A:$AD,'CCG data'!U$3,FALSE))),"",VLOOKUP($E433&amp;$D$118&amp;$D$119,'CCG data'!$A:$AD,'CCG data'!U$3,FALSE))</f>
        <v>5.391979786030614</v>
      </c>
      <c r="M433" s="396"/>
      <c r="N433" s="367">
        <f>IF(OR(ISERROR(VLOOKUP($E433&amp;$D$118&amp;$D$119,'CCG data'!$A:$AD,'CCG data'!G$3,FALSE)),ISBLANK(VLOOKUP($E433&amp;$D$118&amp;$D$119,'CCG data'!$A:$AD,'CCG data'!G$3,FALSE))),"",VLOOKUP($E433&amp;$D$118&amp;$D$119,'CCG data'!$A:$AD,'CCG data'!G$3,FALSE))</f>
        <v>1210</v>
      </c>
      <c r="P433" s="404">
        <f>IF(OR(ISERROR(VLOOKUP($E433&amp;$D$118&amp;$D$119,'CCG data'!$A:$AD,'CCG data'!B$3,FALSE)),ISBLANK(VLOOKUP($E433&amp;$D$118&amp;$D$119,'CCG data'!$A:$AD,'CCG data'!B$3,FALSE))),"",VLOOKUP($E433&amp;$D$118&amp;$D$119,'CCG data'!$A:$AD,'CCG data'!B$3,FALSE))</f>
        <v>0.28925619834710742</v>
      </c>
      <c r="Q433" s="267"/>
      <c r="R433" s="267">
        <f>IF(OR(ISERROR(VLOOKUP($E433&amp;$D$118&amp;$D$119,'CCG data'!$A:$AD,'CCG data'!C$3,FALSE)),ISBLANK(VLOOKUP($E433&amp;$D$118&amp;$D$119,'CCG data'!$A:$AD,'CCG data'!C$3,FALSE))),"",VLOOKUP($E433&amp;$D$118&amp;$D$119,'CCG data'!$A:$AD,'CCG data'!C$3,FALSE))</f>
        <v>0.62479338842975207</v>
      </c>
      <c r="S433" s="267"/>
      <c r="T433" s="267">
        <f>IF(OR(ISERROR(VLOOKUP($E433&amp;$D$118&amp;$D$119,'CCG data'!$A:$AD,'CCG data'!D$3,FALSE)),ISBLANK(VLOOKUP($E433&amp;$D$118&amp;$D$119,'CCG data'!$A:$AD,'CCG data'!D$3,FALSE))),"",VLOOKUP($E433&amp;$D$118&amp;$D$119,'CCG data'!$A:$AD,'CCG data'!D$3,FALSE))</f>
        <v>5.0413223140495865E-2</v>
      </c>
      <c r="U433" s="267"/>
      <c r="V433" s="267">
        <f>IF(OR(ISERROR(VLOOKUP($E433&amp;$D$118&amp;$D$119,'CCG data'!$A:$AD,'CCG data'!E$3,FALSE)),ISBLANK(VLOOKUP($E433&amp;$D$118&amp;$D$119,'CCG data'!$A:$AD,'CCG data'!E$3,FALSE))),"",VLOOKUP($E433&amp;$D$118&amp;$D$119,'CCG data'!$A:$AD,'CCG data'!E$3,FALSE))</f>
        <v>3.553719008264463E-2</v>
      </c>
      <c r="W433" s="405"/>
      <c r="Y433" s="165">
        <f>IFERROR(VLOOKUP($E433&amp;$D$119, Outliers!$A$4:$P$214,2,FALSE),"0")</f>
        <v>0</v>
      </c>
      <c r="Z433" s="165">
        <f>IFERROR(VLOOKUP($E433&amp;$D$119, Outliers!$A$4:$P$214,3,FALSE),"0")</f>
        <v>0</v>
      </c>
      <c r="AA433" s="165">
        <f>IFERROR(VLOOKUP($E433&amp;$D$119, Outliers!$A$4:$P$214,4,FALSE),"0")</f>
        <v>0</v>
      </c>
      <c r="AB433" s="165">
        <f>IFERROR(VLOOKUP($E433&amp;$D$119, Outliers!$A$4:$P$214,5,FALSE),"0")</f>
        <v>1</v>
      </c>
      <c r="AD433" s="78"/>
      <c r="AE433" s="78"/>
      <c r="AF433" s="78"/>
      <c r="AG433" s="78"/>
    </row>
    <row r="434" spans="4:33" x14ac:dyDescent="0.25">
      <c r="D434" s="319"/>
      <c r="E434" s="103" t="s">
        <v>27</v>
      </c>
      <c r="F434" s="95">
        <f>IF(P433="","",VLOOKUP($E433&amp;$D$118&amp;$D$119,'CCG data'!$A:$AD,'CCG data'!W$3,FALSE))</f>
        <v>41.680361869703944</v>
      </c>
      <c r="G434" s="96">
        <f>IF(P433="","",VLOOKUP($E433&amp;$D$118&amp;$D$119,'CCG data'!$A:$AD,'CCG data'!X$3,FALSE))</f>
        <v>51.435808452054118</v>
      </c>
      <c r="H434" s="96">
        <f>IF(R433="","",VLOOKUP($E433&amp;$D$118&amp;$D$119,'CCG data'!$A:$AD,'CCG data'!Y$3,FALSE))</f>
        <v>89.809075005342095</v>
      </c>
      <c r="I434" s="96">
        <f>IF(R433="","",VLOOKUP($E433&amp;$D$118&amp;$D$119,'CCG data'!$A:$AD,'CCG data'!Z$3,FALSE))</f>
        <v>103.59585050895532</v>
      </c>
      <c r="J434" s="96">
        <f>IF(T433="","",VLOOKUP($E433&amp;$D$118&amp;$D$119,'CCG data'!$A:$AD,'CCG data'!AA$3,FALSE))</f>
        <v>5.5805266866259187</v>
      </c>
      <c r="K434" s="96">
        <f>IF(T433="","",VLOOKUP($E433&amp;$D$118&amp;$D$119,'CCG data'!$A:$AD,'CCG data'!AB$3,FALSE))</f>
        <v>9.3197969440416202</v>
      </c>
      <c r="L434" s="96">
        <f>IF(V433="","",VLOOKUP($E433&amp;$D$118&amp;$D$119,'CCG data'!$A:$AD,'CCG data'!AC$3,FALSE))</f>
        <v>3.780332137111948</v>
      </c>
      <c r="M434" s="96">
        <f>IF(V433="","",VLOOKUP($E433&amp;$D$118&amp;$D$119,'CCG data'!$A:$AD,'CCG data'!AD$3,FALSE))</f>
        <v>7.00362743494928</v>
      </c>
      <c r="N434" s="368"/>
      <c r="P434" s="152">
        <f>IF(P433="","",VLOOKUP($E433&amp;$D$118&amp;$D$119,'CCG data'!$A:$AD,'CCG data'!I$3,FALSE))</f>
        <v>0.26400000000000001</v>
      </c>
      <c r="Q434" s="15">
        <f>IF(P433="","",VLOOKUP($E433&amp;$D$118&amp;$D$119,'CCG data'!$A:$AD,'CCG data'!J$3,FALSE))</f>
        <v>0.315</v>
      </c>
      <c r="R434" s="15">
        <f>IF(R433="","",VLOOKUP($E433&amp;$D$118&amp;$D$119,'CCG data'!$A:$AD,'CCG data'!K$3,FALSE))</f>
        <v>0.59699999999999998</v>
      </c>
      <c r="S434" s="15">
        <f>IF(R433="","",VLOOKUP($E433&amp;$D$118&amp;$D$119,'CCG data'!$A:$AD,'CCG data'!L$3,FALSE))</f>
        <v>0.65200000000000002</v>
      </c>
      <c r="T434" s="15">
        <f>IF(T433="","",VLOOKUP($E433&amp;$D$118&amp;$D$119,'CCG data'!$A:$AD,'CCG data'!M$3,FALSE))</f>
        <v>3.9E-2</v>
      </c>
      <c r="U434" s="15">
        <f>IF(T433="","",VLOOKUP($E433&amp;$D$118&amp;$D$119,'CCG data'!$A:$AD,'CCG data'!N$3,FALSE))</f>
        <v>6.4000000000000001E-2</v>
      </c>
      <c r="V434" s="15">
        <f>IF(V433="","",VLOOKUP($E433&amp;$D$118&amp;$D$119,'CCG data'!$A:$AD,'CCG data'!O$3,FALSE))</f>
        <v>2.5999999999999999E-2</v>
      </c>
      <c r="W434" s="136">
        <f>IF(V433="","",VLOOKUP($E433&amp;$D$118&amp;$D$119,'CCG data'!$A:$AD,'CCG data'!P$3,FALSE))</f>
        <v>4.8000000000000001E-2</v>
      </c>
      <c r="Y434" s="165" t="str">
        <f>IFERROR(VLOOKUP($E434&amp;$D$119, Outliers!$A$4:$P$214,2,FALSE),"0")</f>
        <v>0</v>
      </c>
      <c r="Z434" s="165" t="str">
        <f>IFERROR(VLOOKUP($E434&amp;$D$119, Outliers!$A$4:$P$214,3,FALSE),"0")</f>
        <v>0</v>
      </c>
      <c r="AA434" s="165" t="str">
        <f>IFERROR(VLOOKUP($E434&amp;$D$119, Outliers!$A$4:$P$214,4,FALSE),"0")</f>
        <v>0</v>
      </c>
      <c r="AB434" s="165" t="str">
        <f>IFERROR(VLOOKUP($E434&amp;$D$119, Outliers!$A$4:$P$214,5,FALSE),"0")</f>
        <v>0</v>
      </c>
      <c r="AD434" s="78"/>
      <c r="AE434" s="78"/>
      <c r="AF434" s="78"/>
      <c r="AG434" s="78"/>
    </row>
    <row r="435" spans="4:33" ht="15.75" x14ac:dyDescent="0.25">
      <c r="D435" s="319"/>
      <c r="E435" s="104" t="s">
        <v>261</v>
      </c>
      <c r="F435" s="394">
        <f>IF(OR(ISERROR(VLOOKUP($E435&amp;$D$118&amp;$D$119,'CCG data'!$A:$AD,'CCG data'!R$3,FALSE)),ISBLANK(VLOOKUP($E435&amp;$D$118&amp;$D$119,'CCG data'!$A:$AD,'CCG data'!R$3,FALSE))),"",VLOOKUP($E435&amp;$D$118&amp;$D$119,'CCG data'!$A:$AD,'CCG data'!R$3,FALSE))</f>
        <v>46.268782493704222</v>
      </c>
      <c r="G435" s="395"/>
      <c r="H435" s="395">
        <f>IF(OR(ISERROR(VLOOKUP($E435&amp;$D$118&amp;$D$119,'CCG data'!$A:$AD,'CCG data'!S$3,FALSE)),ISBLANK(VLOOKUP($E435&amp;$D$118&amp;$D$119,'CCG data'!$A:$AD,'CCG data'!S$3,FALSE))),"",VLOOKUP($E435&amp;$D$118&amp;$D$119,'CCG data'!$A:$AD,'CCG data'!S$3,FALSE))</f>
        <v>103.2585757200154</v>
      </c>
      <c r="I435" s="395"/>
      <c r="J435" s="395">
        <f>IF(OR(ISERROR(VLOOKUP($E435&amp;$D$118&amp;$D$119,'CCG data'!$A:$AD,'CCG data'!T$3,FALSE)),ISBLANK(VLOOKUP($E435&amp;$D$118&amp;$D$119,'CCG data'!$A:$AD,'CCG data'!T$3,FALSE))),"",VLOOKUP($E435&amp;$D$118&amp;$D$119,'CCG data'!$A:$AD,'CCG data'!T$3,FALSE))</f>
        <v>8.3512850172570872</v>
      </c>
      <c r="K435" s="395"/>
      <c r="L435" s="395">
        <f>IF(OR(ISERROR(VLOOKUP($E435&amp;$D$118&amp;$D$119,'CCG data'!$A:$AD,'CCG data'!U$3,FALSE)),ISBLANK(VLOOKUP($E435&amp;$D$118&amp;$D$119,'CCG data'!$A:$AD,'CCG data'!U$3,FALSE))),"",VLOOKUP($E435&amp;$D$118&amp;$D$119,'CCG data'!$A:$AD,'CCG data'!U$3,FALSE))</f>
        <v>4.8357380573186468</v>
      </c>
      <c r="M435" s="396"/>
      <c r="N435" s="367">
        <f>IF(OR(ISERROR(VLOOKUP($E435&amp;$D$118&amp;$D$119,'CCG data'!$A:$AD,'CCG data'!G$3,FALSE)),ISBLANK(VLOOKUP($E435&amp;$D$118&amp;$D$119,'CCG data'!$A:$AD,'CCG data'!G$3,FALSE))),"",VLOOKUP($E435&amp;$D$118&amp;$D$119,'CCG data'!$A:$AD,'CCG data'!G$3,FALSE))</f>
        <v>1992</v>
      </c>
      <c r="P435" s="404">
        <f>IF(OR(ISERROR(VLOOKUP($E435&amp;$D$118&amp;$D$119,'CCG data'!$A:$AD,'CCG data'!B$3,FALSE)),ISBLANK(VLOOKUP($E435&amp;$D$118&amp;$D$119,'CCG data'!$A:$AD,'CCG data'!B$3,FALSE))),"",VLOOKUP($E435&amp;$D$118&amp;$D$119,'CCG data'!$A:$AD,'CCG data'!B$3,FALSE))</f>
        <v>0.27761044176706828</v>
      </c>
      <c r="Q435" s="267"/>
      <c r="R435" s="267">
        <f>IF(OR(ISERROR(VLOOKUP($E435&amp;$D$118&amp;$D$119,'CCG data'!$A:$AD,'CCG data'!C$3,FALSE)),ISBLANK(VLOOKUP($E435&amp;$D$118&amp;$D$119,'CCG data'!$A:$AD,'CCG data'!C$3,FALSE))),"",VLOOKUP($E435&amp;$D$118&amp;$D$119,'CCG data'!$A:$AD,'CCG data'!C$3,FALSE))</f>
        <v>0.63905622489959835</v>
      </c>
      <c r="S435" s="267"/>
      <c r="T435" s="267">
        <f>IF(OR(ISERROR(VLOOKUP($E435&amp;$D$118&amp;$D$119,'CCG data'!$A:$AD,'CCG data'!D$3,FALSE)),ISBLANK(VLOOKUP($E435&amp;$D$118&amp;$D$119,'CCG data'!$A:$AD,'CCG data'!D$3,FALSE))),"",VLOOKUP($E435&amp;$D$118&amp;$D$119,'CCG data'!$A:$AD,'CCG data'!D$3,FALSE))</f>
        <v>5.3212851405622492E-2</v>
      </c>
      <c r="U435" s="267"/>
      <c r="V435" s="267">
        <f>IF(OR(ISERROR(VLOOKUP($E435&amp;$D$118&amp;$D$119,'CCG data'!$A:$AD,'CCG data'!E$3,FALSE)),ISBLANK(VLOOKUP($E435&amp;$D$118&amp;$D$119,'CCG data'!$A:$AD,'CCG data'!E$3,FALSE))),"",VLOOKUP($E435&amp;$D$118&amp;$D$119,'CCG data'!$A:$AD,'CCG data'!E$3,FALSE))</f>
        <v>3.0120481927710843E-2</v>
      </c>
      <c r="W435" s="405"/>
      <c r="Y435" s="165">
        <f>IFERROR(VLOOKUP($E435&amp;$D$119, Outliers!$A$4:$P$214,2,FALSE),"0")</f>
        <v>0</v>
      </c>
      <c r="Z435" s="165">
        <f>IFERROR(VLOOKUP($E435&amp;$D$119, Outliers!$A$4:$P$214,3,FALSE),"0")</f>
        <v>0</v>
      </c>
      <c r="AA435" s="165">
        <f>IFERROR(VLOOKUP($E435&amp;$D$119, Outliers!$A$4:$P$214,4,FALSE),"0")</f>
        <v>0</v>
      </c>
      <c r="AB435" s="165">
        <f>IFERROR(VLOOKUP($E435&amp;$D$119, Outliers!$A$4:$P$214,5,FALSE),"0")</f>
        <v>1</v>
      </c>
      <c r="AD435" s="78"/>
      <c r="AE435" s="78"/>
      <c r="AF435" s="78"/>
      <c r="AG435" s="78"/>
    </row>
    <row r="436" spans="4:33" x14ac:dyDescent="0.25">
      <c r="D436" s="319"/>
      <c r="E436" s="103" t="s">
        <v>27</v>
      </c>
      <c r="F436" s="95">
        <f>IF(P435="","",VLOOKUP($E435&amp;$D$118&amp;$D$119,'CCG data'!$A:$AD,'CCG data'!W$3,FALSE))</f>
        <v>42.412386904790601</v>
      </c>
      <c r="G436" s="96">
        <f>IF(P435="","",VLOOKUP($E435&amp;$D$118&amp;$D$119,'CCG data'!$A:$AD,'CCG data'!X$3,FALSE))</f>
        <v>50.125178082617843</v>
      </c>
      <c r="H436" s="96">
        <f>IF(R435="","",VLOOKUP($E435&amp;$D$118&amp;$D$119,'CCG data'!$A:$AD,'CCG data'!Y$3,FALSE))</f>
        <v>97.586160679220299</v>
      </c>
      <c r="I436" s="96">
        <f>IF(R435="","",VLOOKUP($E435&amp;$D$118&amp;$D$119,'CCG data'!$A:$AD,'CCG data'!Z$3,FALSE))</f>
        <v>108.9309907608105</v>
      </c>
      <c r="J436" s="96">
        <f>IF(T435="","",VLOOKUP($E435&amp;$D$118&amp;$D$119,'CCG data'!$A:$AD,'CCG data'!AA$3,FALSE))</f>
        <v>6.761433943580629</v>
      </c>
      <c r="K436" s="96">
        <f>IF(T435="","",VLOOKUP($E435&amp;$D$118&amp;$D$119,'CCG data'!$A:$AD,'CCG data'!AB$3,FALSE))</f>
        <v>9.9411360909335453</v>
      </c>
      <c r="L436" s="96">
        <f>IF(V435="","",VLOOKUP($E435&amp;$D$118&amp;$D$119,'CCG data'!$A:$AD,'CCG data'!AC$3,FALSE))</f>
        <v>3.6121275037610339</v>
      </c>
      <c r="M436" s="96">
        <f>IF(V435="","",VLOOKUP($E435&amp;$D$118&amp;$D$119,'CCG data'!$A:$AD,'CCG data'!AD$3,FALSE))</f>
        <v>6.0593486108762598</v>
      </c>
      <c r="N436" s="368"/>
      <c r="P436" s="152">
        <f>IF(P435="","",VLOOKUP($E435&amp;$D$118&amp;$D$119,'CCG data'!$A:$AD,'CCG data'!I$3,FALSE))</f>
        <v>0.25800000000000001</v>
      </c>
      <c r="Q436" s="15">
        <f>IF(P435="","",VLOOKUP($E435&amp;$D$118&amp;$D$119,'CCG data'!$A:$AD,'CCG data'!J$3,FALSE))</f>
        <v>0.29799999999999999</v>
      </c>
      <c r="R436" s="15">
        <f>IF(R435="","",VLOOKUP($E435&amp;$D$118&amp;$D$119,'CCG data'!$A:$AD,'CCG data'!K$3,FALSE))</f>
        <v>0.61799999999999999</v>
      </c>
      <c r="S436" s="15">
        <f>IF(R435="","",VLOOKUP($E435&amp;$D$118&amp;$D$119,'CCG data'!$A:$AD,'CCG data'!L$3,FALSE))</f>
        <v>0.66</v>
      </c>
      <c r="T436" s="15">
        <f>IF(T435="","",VLOOKUP($E435&amp;$D$118&amp;$D$119,'CCG data'!$A:$AD,'CCG data'!M$3,FALSE))</f>
        <v>4.3999999999999997E-2</v>
      </c>
      <c r="U436" s="15">
        <f>IF(T435="","",VLOOKUP($E435&amp;$D$118&amp;$D$119,'CCG data'!$A:$AD,'CCG data'!N$3,FALSE))</f>
        <v>6.4000000000000001E-2</v>
      </c>
      <c r="V436" s="15">
        <f>IF(V435="","",VLOOKUP($E435&amp;$D$118&amp;$D$119,'CCG data'!$A:$AD,'CCG data'!O$3,FALSE))</f>
        <v>2.3E-2</v>
      </c>
      <c r="W436" s="136">
        <f>IF(V435="","",VLOOKUP($E435&amp;$D$118&amp;$D$119,'CCG data'!$A:$AD,'CCG data'!P$3,FALSE))</f>
        <v>3.9E-2</v>
      </c>
      <c r="Y436" s="165" t="str">
        <f>IFERROR(VLOOKUP($E436&amp;$D$119, Outliers!$A$4:$P$214,2,FALSE),"0")</f>
        <v>0</v>
      </c>
      <c r="Z436" s="165" t="str">
        <f>IFERROR(VLOOKUP($E436&amp;$D$119, Outliers!$A$4:$P$214,3,FALSE),"0")</f>
        <v>0</v>
      </c>
      <c r="AA436" s="165" t="str">
        <f>IFERROR(VLOOKUP($E436&amp;$D$119, Outliers!$A$4:$P$214,4,FALSE),"0")</f>
        <v>0</v>
      </c>
      <c r="AB436" s="165" t="str">
        <f>IFERROR(VLOOKUP($E436&amp;$D$119, Outliers!$A$4:$P$214,5,FALSE),"0")</f>
        <v>0</v>
      </c>
      <c r="AD436" s="78"/>
      <c r="AE436" s="78"/>
      <c r="AF436" s="78"/>
      <c r="AG436" s="78"/>
    </row>
    <row r="437" spans="4:33" ht="15.75" x14ac:dyDescent="0.25">
      <c r="D437" s="319"/>
      <c r="E437" s="104" t="s">
        <v>262</v>
      </c>
      <c r="F437" s="394">
        <f>IF(OR(ISERROR(VLOOKUP($E437&amp;$D$118&amp;$D$119,'CCG data'!$A:$AD,'CCG data'!R$3,FALSE)),ISBLANK(VLOOKUP($E437&amp;$D$118&amp;$D$119,'CCG data'!$A:$AD,'CCG data'!R$3,FALSE))),"",VLOOKUP($E437&amp;$D$118&amp;$D$119,'CCG data'!$A:$AD,'CCG data'!R$3,FALSE))</f>
        <v>42.735321780225988</v>
      </c>
      <c r="G437" s="395"/>
      <c r="H437" s="395">
        <f>IF(OR(ISERROR(VLOOKUP($E437&amp;$D$118&amp;$D$119,'CCG data'!$A:$AD,'CCG data'!S$3,FALSE)),ISBLANK(VLOOKUP($E437&amp;$D$118&amp;$D$119,'CCG data'!$A:$AD,'CCG data'!S$3,FALSE))),"",VLOOKUP($E437&amp;$D$118&amp;$D$119,'CCG data'!$A:$AD,'CCG data'!S$3,FALSE))</f>
        <v>101.16706485503651</v>
      </c>
      <c r="I437" s="395"/>
      <c r="J437" s="395">
        <f>IF(OR(ISERROR(VLOOKUP($E437&amp;$D$118&amp;$D$119,'CCG data'!$A:$AD,'CCG data'!T$3,FALSE)),ISBLANK(VLOOKUP($E437&amp;$D$118&amp;$D$119,'CCG data'!$A:$AD,'CCG data'!T$3,FALSE))),"",VLOOKUP($E437&amp;$D$118&amp;$D$119,'CCG data'!$A:$AD,'CCG data'!T$3,FALSE))</f>
        <v>9.7892819199592367</v>
      </c>
      <c r="K437" s="395"/>
      <c r="L437" s="395">
        <f>IF(OR(ISERROR(VLOOKUP($E437&amp;$D$118&amp;$D$119,'CCG data'!$A:$AD,'CCG data'!U$3,FALSE)),ISBLANK(VLOOKUP($E437&amp;$D$118&amp;$D$119,'CCG data'!$A:$AD,'CCG data'!U$3,FALSE))),"",VLOOKUP($E437&amp;$D$118&amp;$D$119,'CCG data'!$A:$AD,'CCG data'!U$3,FALSE))</f>
        <v>5.435090083765167</v>
      </c>
      <c r="M437" s="396"/>
      <c r="N437" s="367">
        <f>IF(OR(ISERROR(VLOOKUP($E437&amp;$D$118&amp;$D$119,'CCG data'!$A:$AD,'CCG data'!G$3,FALSE)),ISBLANK(VLOOKUP($E437&amp;$D$118&amp;$D$119,'CCG data'!$A:$AD,'CCG data'!G$3,FALSE))),"",VLOOKUP($E437&amp;$D$118&amp;$D$119,'CCG data'!$A:$AD,'CCG data'!G$3,FALSE))</f>
        <v>1134</v>
      </c>
      <c r="P437" s="404">
        <f>IF(OR(ISERROR(VLOOKUP($E437&amp;$D$118&amp;$D$119,'CCG data'!$A:$AD,'CCG data'!B$3,FALSE)),ISBLANK(VLOOKUP($E437&amp;$D$118&amp;$D$119,'CCG data'!$A:$AD,'CCG data'!B$3,FALSE))),"",VLOOKUP($E437&amp;$D$118&amp;$D$119,'CCG data'!$A:$AD,'CCG data'!B$3,FALSE))</f>
        <v>0.25485008818342153</v>
      </c>
      <c r="Q437" s="267"/>
      <c r="R437" s="267">
        <f>IF(OR(ISERROR(VLOOKUP($E437&amp;$D$118&amp;$D$119,'CCG data'!$A:$AD,'CCG data'!C$3,FALSE)),ISBLANK(VLOOKUP($E437&amp;$D$118&amp;$D$119,'CCG data'!$A:$AD,'CCG data'!C$3,FALSE))),"",VLOOKUP($E437&amp;$D$118&amp;$D$119,'CCG data'!$A:$AD,'CCG data'!C$3,FALSE))</f>
        <v>0.64373897707231043</v>
      </c>
      <c r="S437" s="267"/>
      <c r="T437" s="267">
        <f>IF(OR(ISERROR(VLOOKUP($E437&amp;$D$118&amp;$D$119,'CCG data'!$A:$AD,'CCG data'!D$3,FALSE)),ISBLANK(VLOOKUP($E437&amp;$D$118&amp;$D$119,'CCG data'!$A:$AD,'CCG data'!D$3,FALSE))),"",VLOOKUP($E437&amp;$D$118&amp;$D$119,'CCG data'!$A:$AD,'CCG data'!D$3,FALSE))</f>
        <v>6.7019400352733682E-2</v>
      </c>
      <c r="U437" s="267"/>
      <c r="V437" s="267">
        <f>IF(OR(ISERROR(VLOOKUP($E437&amp;$D$118&amp;$D$119,'CCG data'!$A:$AD,'CCG data'!E$3,FALSE)),ISBLANK(VLOOKUP($E437&amp;$D$118&amp;$D$119,'CCG data'!$A:$AD,'CCG data'!E$3,FALSE))),"",VLOOKUP($E437&amp;$D$118&amp;$D$119,'CCG data'!$A:$AD,'CCG data'!E$3,FALSE))</f>
        <v>3.439153439153439E-2</v>
      </c>
      <c r="W437" s="405"/>
      <c r="Y437" s="165">
        <f>IFERROR(VLOOKUP($E437&amp;$D$119, Outliers!$A$4:$P$214,2,FALSE),"0")</f>
        <v>0</v>
      </c>
      <c r="Z437" s="165">
        <f>IFERROR(VLOOKUP($E437&amp;$D$119, Outliers!$A$4:$P$214,3,FALSE),"0")</f>
        <v>0</v>
      </c>
      <c r="AA437" s="165">
        <f>IFERROR(VLOOKUP($E437&amp;$D$119, Outliers!$A$4:$P$214,4,FALSE),"0")</f>
        <v>1</v>
      </c>
      <c r="AB437" s="165">
        <f>IFERROR(VLOOKUP($E437&amp;$D$119, Outliers!$A$4:$P$214,5,FALSE),"0")</f>
        <v>1</v>
      </c>
      <c r="AD437" s="78"/>
      <c r="AE437" s="78"/>
      <c r="AF437" s="78"/>
      <c r="AG437" s="78"/>
    </row>
    <row r="438" spans="4:33" x14ac:dyDescent="0.25">
      <c r="D438" s="319"/>
      <c r="E438" s="103" t="s">
        <v>27</v>
      </c>
      <c r="F438" s="95">
        <f>IF(P437="","",VLOOKUP($E437&amp;$D$118&amp;$D$119,'CCG data'!$A:$AD,'CCG data'!W$3,FALSE))</f>
        <v>37.808190563211696</v>
      </c>
      <c r="G438" s="96">
        <f>IF(P437="","",VLOOKUP($E437&amp;$D$118&amp;$D$119,'CCG data'!$A:$AD,'CCG data'!X$3,FALSE))</f>
        <v>47.66245299724028</v>
      </c>
      <c r="H438" s="96">
        <f>IF(R437="","",VLOOKUP($E437&amp;$D$118&amp;$D$119,'CCG data'!$A:$AD,'CCG data'!Y$3,FALSE))</f>
        <v>93.828117179013034</v>
      </c>
      <c r="I438" s="96">
        <f>IF(R437="","",VLOOKUP($E437&amp;$D$118&amp;$D$119,'CCG data'!$A:$AD,'CCG data'!Z$3,FALSE))</f>
        <v>108.50601253105999</v>
      </c>
      <c r="J438" s="96">
        <f>IF(T437="","",VLOOKUP($E437&amp;$D$118&amp;$D$119,'CCG data'!$A:$AD,'CCG data'!AA$3,FALSE))</f>
        <v>7.5883829301406323</v>
      </c>
      <c r="K438" s="96">
        <f>IF(T437="","",VLOOKUP($E437&amp;$D$118&amp;$D$119,'CCG data'!$A:$AD,'CCG data'!AB$3,FALSE))</f>
        <v>11.990180909777841</v>
      </c>
      <c r="L438" s="96">
        <f>IF(V437="","",VLOOKUP($E437&amp;$D$118&amp;$D$119,'CCG data'!$A:$AD,'CCG data'!AC$3,FALSE))</f>
        <v>3.7292806396449683</v>
      </c>
      <c r="M438" s="96">
        <f>IF(V437="","",VLOOKUP($E437&amp;$D$118&amp;$D$119,'CCG data'!$A:$AD,'CCG data'!AD$3,FALSE))</f>
        <v>7.1408995278853657</v>
      </c>
      <c r="N438" s="368"/>
      <c r="P438" s="152">
        <f>IF(P437="","",VLOOKUP($E437&amp;$D$118&amp;$D$119,'CCG data'!$A:$AD,'CCG data'!I$3,FALSE))</f>
        <v>0.23</v>
      </c>
      <c r="Q438" s="15">
        <f>IF(P437="","",VLOOKUP($E437&amp;$D$118&amp;$D$119,'CCG data'!$A:$AD,'CCG data'!J$3,FALSE))</f>
        <v>0.28100000000000003</v>
      </c>
      <c r="R438" s="15">
        <f>IF(R437="","",VLOOKUP($E437&amp;$D$118&amp;$D$119,'CCG data'!$A:$AD,'CCG data'!K$3,FALSE))</f>
        <v>0.61499999999999999</v>
      </c>
      <c r="S438" s="15">
        <f>IF(R437="","",VLOOKUP($E437&amp;$D$118&amp;$D$119,'CCG data'!$A:$AD,'CCG data'!L$3,FALSE))</f>
        <v>0.67100000000000004</v>
      </c>
      <c r="T438" s="15">
        <f>IF(T437="","",VLOOKUP($E437&amp;$D$118&amp;$D$119,'CCG data'!$A:$AD,'CCG data'!M$3,FALSE))</f>
        <v>5.3999999999999999E-2</v>
      </c>
      <c r="U438" s="15">
        <f>IF(T437="","",VLOOKUP($E437&amp;$D$118&amp;$D$119,'CCG data'!$A:$AD,'CCG data'!N$3,FALSE))</f>
        <v>8.3000000000000004E-2</v>
      </c>
      <c r="V438" s="15">
        <f>IF(V437="","",VLOOKUP($E437&amp;$D$118&amp;$D$119,'CCG data'!$A:$AD,'CCG data'!O$3,FALSE))</f>
        <v>2.5000000000000001E-2</v>
      </c>
      <c r="W438" s="136">
        <f>IF(V437="","",VLOOKUP($E437&amp;$D$118&amp;$D$119,'CCG data'!$A:$AD,'CCG data'!P$3,FALSE))</f>
        <v>4.7E-2</v>
      </c>
      <c r="Y438" s="165" t="str">
        <f>IFERROR(VLOOKUP($E438&amp;$D$119, Outliers!$A$4:$P$214,2,FALSE),"0")</f>
        <v>0</v>
      </c>
      <c r="Z438" s="165" t="str">
        <f>IFERROR(VLOOKUP($E438&amp;$D$119, Outliers!$A$4:$P$214,3,FALSE),"0")</f>
        <v>0</v>
      </c>
      <c r="AA438" s="165" t="str">
        <f>IFERROR(VLOOKUP($E438&amp;$D$119, Outliers!$A$4:$P$214,4,FALSE),"0")</f>
        <v>0</v>
      </c>
      <c r="AB438" s="165" t="str">
        <f>IFERROR(VLOOKUP($E438&amp;$D$119, Outliers!$A$4:$P$214,5,FALSE),"0")</f>
        <v>0</v>
      </c>
      <c r="AD438" s="78"/>
      <c r="AE438" s="78"/>
      <c r="AF438" s="78"/>
      <c r="AG438" s="78"/>
    </row>
    <row r="439" spans="4:33" ht="15.75" x14ac:dyDescent="0.25">
      <c r="D439" s="319"/>
      <c r="E439" s="104" t="s">
        <v>263</v>
      </c>
      <c r="F439" s="394">
        <f>IF(OR(ISERROR(VLOOKUP($E439&amp;$D$118&amp;$D$119,'CCG data'!$A:$AD,'CCG data'!R$3,FALSE)),ISBLANK(VLOOKUP($E439&amp;$D$118&amp;$D$119,'CCG data'!$A:$AD,'CCG data'!R$3,FALSE))),"",VLOOKUP($E439&amp;$D$118&amp;$D$119,'CCG data'!$A:$AD,'CCG data'!R$3,FALSE))</f>
        <v>56.556724638111582</v>
      </c>
      <c r="G439" s="395"/>
      <c r="H439" s="395">
        <f>IF(OR(ISERROR(VLOOKUP($E439&amp;$D$118&amp;$D$119,'CCG data'!$A:$AD,'CCG data'!S$3,FALSE)),ISBLANK(VLOOKUP($E439&amp;$D$118&amp;$D$119,'CCG data'!$A:$AD,'CCG data'!S$3,FALSE))),"",VLOOKUP($E439&amp;$D$118&amp;$D$119,'CCG data'!$A:$AD,'CCG data'!S$3,FALSE))</f>
        <v>103.19058235831949</v>
      </c>
      <c r="I439" s="395"/>
      <c r="J439" s="395">
        <f>IF(OR(ISERROR(VLOOKUP($E439&amp;$D$118&amp;$D$119,'CCG data'!$A:$AD,'CCG data'!T$3,FALSE)),ISBLANK(VLOOKUP($E439&amp;$D$118&amp;$D$119,'CCG data'!$A:$AD,'CCG data'!T$3,FALSE))),"",VLOOKUP($E439&amp;$D$118&amp;$D$119,'CCG data'!$A:$AD,'CCG data'!T$3,FALSE))</f>
        <v>6.1049908492484093</v>
      </c>
      <c r="K439" s="395"/>
      <c r="L439" s="395">
        <f>IF(OR(ISERROR(VLOOKUP($E439&amp;$D$118&amp;$D$119,'CCG data'!$A:$AD,'CCG data'!U$3,FALSE)),ISBLANK(VLOOKUP($E439&amp;$D$118&amp;$D$119,'CCG data'!$A:$AD,'CCG data'!U$3,FALSE))),"",VLOOKUP($E439&amp;$D$118&amp;$D$119,'CCG data'!$A:$AD,'CCG data'!U$3,FALSE))</f>
        <v>11.202088072665642</v>
      </c>
      <c r="M439" s="396"/>
      <c r="N439" s="367">
        <f>IF(OR(ISERROR(VLOOKUP($E439&amp;$D$118&amp;$D$119,'CCG data'!$A:$AD,'CCG data'!G$3,FALSE)),ISBLANK(VLOOKUP($E439&amp;$D$118&amp;$D$119,'CCG data'!$A:$AD,'CCG data'!G$3,FALSE))),"",VLOOKUP($E439&amp;$D$118&amp;$D$119,'CCG data'!$A:$AD,'CCG data'!G$3,FALSE))</f>
        <v>2173</v>
      </c>
      <c r="P439" s="404">
        <f>IF(OR(ISERROR(VLOOKUP($E439&amp;$D$118&amp;$D$119,'CCG data'!$A:$AD,'CCG data'!B$3,FALSE)),ISBLANK(VLOOKUP($E439&amp;$D$118&amp;$D$119,'CCG data'!$A:$AD,'CCG data'!B$3,FALSE))),"",VLOOKUP($E439&amp;$D$118&amp;$D$119,'CCG data'!$A:$AD,'CCG data'!B$3,FALSE))</f>
        <v>0.30694891854578921</v>
      </c>
      <c r="Q439" s="267"/>
      <c r="R439" s="267">
        <f>IF(OR(ISERROR(VLOOKUP($E439&amp;$D$118&amp;$D$119,'CCG data'!$A:$AD,'CCG data'!C$3,FALSE)),ISBLANK(VLOOKUP($E439&amp;$D$118&amp;$D$119,'CCG data'!$A:$AD,'CCG data'!C$3,FALSE))),"",VLOOKUP($E439&amp;$D$118&amp;$D$119,'CCG data'!$A:$AD,'CCG data'!C$3,FALSE))</f>
        <v>0.58858720662678321</v>
      </c>
      <c r="S439" s="267"/>
      <c r="T439" s="267">
        <f>IF(OR(ISERROR(VLOOKUP($E439&amp;$D$118&amp;$D$119,'CCG data'!$A:$AD,'CCG data'!D$3,FALSE)),ISBLANK(VLOOKUP($E439&amp;$D$118&amp;$D$119,'CCG data'!$A:$AD,'CCG data'!D$3,FALSE))),"",VLOOKUP($E439&amp;$D$118&amp;$D$119,'CCG data'!$A:$AD,'CCG data'!D$3,FALSE))</f>
        <v>4.049700874367234E-2</v>
      </c>
      <c r="U439" s="267"/>
      <c r="V439" s="267">
        <f>IF(OR(ISERROR(VLOOKUP($E439&amp;$D$118&amp;$D$119,'CCG data'!$A:$AD,'CCG data'!E$3,FALSE)),ISBLANK(VLOOKUP($E439&amp;$D$118&amp;$D$119,'CCG data'!$A:$AD,'CCG data'!E$3,FALSE))),"",VLOOKUP($E439&amp;$D$118&amp;$D$119,'CCG data'!$A:$AD,'CCG data'!E$3,FALSE))</f>
        <v>6.3966866083755181E-2</v>
      </c>
      <c r="W439" s="405"/>
      <c r="Y439" s="165">
        <f>IFERROR(VLOOKUP($E439&amp;$D$119, Outliers!$A$4:$P$214,2,FALSE),"0")</f>
        <v>0</v>
      </c>
      <c r="Z439" s="165">
        <f>IFERROR(VLOOKUP($E439&amp;$D$119, Outliers!$A$4:$P$214,3,FALSE),"0")</f>
        <v>0</v>
      </c>
      <c r="AA439" s="165">
        <f>IFERROR(VLOOKUP($E439&amp;$D$119, Outliers!$A$4:$P$214,4,FALSE),"0")</f>
        <v>0</v>
      </c>
      <c r="AB439" s="165">
        <f>IFERROR(VLOOKUP($E439&amp;$D$119, Outliers!$A$4:$P$214,5,FALSE),"0")</f>
        <v>0</v>
      </c>
      <c r="AD439" s="78"/>
      <c r="AE439" s="78"/>
      <c r="AF439" s="78"/>
      <c r="AG439" s="78"/>
    </row>
    <row r="440" spans="4:33" x14ac:dyDescent="0.25">
      <c r="D440" s="319"/>
      <c r="E440" s="103" t="s">
        <v>27</v>
      </c>
      <c r="F440" s="95">
        <f>IF(P439="","",VLOOKUP($E439&amp;$D$118&amp;$D$119,'CCG data'!$A:$AD,'CCG data'!W$3,FALSE))</f>
        <v>52.264549795992053</v>
      </c>
      <c r="G440" s="96">
        <f>IF(P439="","",VLOOKUP($E439&amp;$D$118&amp;$D$119,'CCG data'!$A:$AD,'CCG data'!X$3,FALSE))</f>
        <v>60.848899480231111</v>
      </c>
      <c r="H440" s="96">
        <f>IF(R439="","",VLOOKUP($E439&amp;$D$118&amp;$D$119,'CCG data'!$A:$AD,'CCG data'!Y$3,FALSE))</f>
        <v>97.535214457214835</v>
      </c>
      <c r="I440" s="96">
        <f>IF(R439="","",VLOOKUP($E439&amp;$D$118&amp;$D$119,'CCG data'!$A:$AD,'CCG data'!Z$3,FALSE))</f>
        <v>108.84595025942414</v>
      </c>
      <c r="J440" s="96">
        <f>IF(T439="","",VLOOKUP($E439&amp;$D$118&amp;$D$119,'CCG data'!$A:$AD,'CCG data'!AA$3,FALSE))</f>
        <v>4.8294341952922863</v>
      </c>
      <c r="K440" s="96">
        <f>IF(T439="","",VLOOKUP($E439&amp;$D$118&amp;$D$119,'CCG data'!$A:$AD,'CCG data'!AB$3,FALSE))</f>
        <v>7.3805475032045322</v>
      </c>
      <c r="L440" s="96">
        <f>IF(V439="","",VLOOKUP($E439&amp;$D$118&amp;$D$119,'CCG data'!$A:$AD,'CCG data'!AC$3,FALSE))</f>
        <v>9.3397966025287751</v>
      </c>
      <c r="M440" s="96">
        <f>IF(V439="","",VLOOKUP($E439&amp;$D$118&amp;$D$119,'CCG data'!$A:$AD,'CCG data'!AD$3,FALSE))</f>
        <v>13.064379542802509</v>
      </c>
      <c r="N440" s="368"/>
      <c r="P440" s="152">
        <f>IF(P439="","",VLOOKUP($E439&amp;$D$118&amp;$D$119,'CCG data'!$A:$AD,'CCG data'!I$3,FALSE))</f>
        <v>0.28799999999999998</v>
      </c>
      <c r="Q440" s="15">
        <f>IF(P439="","",VLOOKUP($E439&amp;$D$118&amp;$D$119,'CCG data'!$A:$AD,'CCG data'!J$3,FALSE))</f>
        <v>0.32700000000000001</v>
      </c>
      <c r="R440" s="15">
        <f>IF(R439="","",VLOOKUP($E439&amp;$D$118&amp;$D$119,'CCG data'!$A:$AD,'CCG data'!K$3,FALSE))</f>
        <v>0.56799999999999995</v>
      </c>
      <c r="S440" s="15">
        <f>IF(R439="","",VLOOKUP($E439&amp;$D$118&amp;$D$119,'CCG data'!$A:$AD,'CCG data'!L$3,FALSE))</f>
        <v>0.60899999999999999</v>
      </c>
      <c r="T440" s="15">
        <f>IF(T439="","",VLOOKUP($E439&amp;$D$118&amp;$D$119,'CCG data'!$A:$AD,'CCG data'!M$3,FALSE))</f>
        <v>3.3000000000000002E-2</v>
      </c>
      <c r="U440" s="15">
        <f>IF(T439="","",VLOOKUP($E439&amp;$D$118&amp;$D$119,'CCG data'!$A:$AD,'CCG data'!N$3,FALSE))</f>
        <v>0.05</v>
      </c>
      <c r="V440" s="15">
        <f>IF(V439="","",VLOOKUP($E439&amp;$D$118&amp;$D$119,'CCG data'!$A:$AD,'CCG data'!O$3,FALSE))</f>
        <v>5.3999999999999999E-2</v>
      </c>
      <c r="W440" s="136">
        <f>IF(V439="","",VLOOKUP($E439&amp;$D$118&amp;$D$119,'CCG data'!$A:$AD,'CCG data'!P$3,FALSE))</f>
        <v>7.4999999999999997E-2</v>
      </c>
      <c r="Y440" s="165" t="str">
        <f>IFERROR(VLOOKUP($E440&amp;$D$119, Outliers!$A$4:$P$214,2,FALSE),"0")</f>
        <v>0</v>
      </c>
      <c r="Z440" s="165" t="str">
        <f>IFERROR(VLOOKUP($E440&amp;$D$119, Outliers!$A$4:$P$214,3,FALSE),"0")</f>
        <v>0</v>
      </c>
      <c r="AA440" s="165" t="str">
        <f>IFERROR(VLOOKUP($E440&amp;$D$119, Outliers!$A$4:$P$214,4,FALSE),"0")</f>
        <v>0</v>
      </c>
      <c r="AB440" s="165" t="str">
        <f>IFERROR(VLOOKUP($E440&amp;$D$119, Outliers!$A$4:$P$214,5,FALSE),"0")</f>
        <v>0</v>
      </c>
      <c r="AD440" s="78"/>
      <c r="AE440" s="78"/>
      <c r="AF440" s="78"/>
      <c r="AG440" s="78"/>
    </row>
    <row r="441" spans="4:33" ht="15.75" x14ac:dyDescent="0.25">
      <c r="D441" s="319"/>
      <c r="E441" s="104" t="s">
        <v>501</v>
      </c>
      <c r="F441" s="394">
        <f>IF(OR(ISERROR(VLOOKUP($E441&amp;$D$118&amp;$D$119,'CCG data'!$A:$AD,'CCG data'!R$3,FALSE)),ISBLANK(VLOOKUP($E441&amp;$D$118&amp;$D$119,'CCG data'!$A:$AD,'CCG data'!R$3,FALSE))),"",VLOOKUP($E441&amp;$D$118&amp;$D$119,'CCG data'!$A:$AD,'CCG data'!R$3,FALSE))</f>
        <v>59.424662257467858</v>
      </c>
      <c r="G441" s="395"/>
      <c r="H441" s="395">
        <f>IF(OR(ISERROR(VLOOKUP($E441&amp;$D$118&amp;$D$119,'CCG data'!$A:$AD,'CCG data'!S$3,FALSE)),ISBLANK(VLOOKUP($E441&amp;$D$118&amp;$D$119,'CCG data'!$A:$AD,'CCG data'!S$3,FALSE))),"",VLOOKUP($E441&amp;$D$118&amp;$D$119,'CCG data'!$A:$AD,'CCG data'!S$3,FALSE))</f>
        <v>101.62182978917754</v>
      </c>
      <c r="I441" s="395"/>
      <c r="J441" s="395">
        <f>IF(OR(ISERROR(VLOOKUP($E441&amp;$D$118&amp;$D$119,'CCG data'!$A:$AD,'CCG data'!T$3,FALSE)),ISBLANK(VLOOKUP($E441&amp;$D$118&amp;$D$119,'CCG data'!$A:$AD,'CCG data'!T$3,FALSE))),"",VLOOKUP($E441&amp;$D$118&amp;$D$119,'CCG data'!$A:$AD,'CCG data'!T$3,FALSE))</f>
        <v>5.7572596560979061</v>
      </c>
      <c r="K441" s="395"/>
      <c r="L441" s="395">
        <f>IF(OR(ISERROR(VLOOKUP($E441&amp;$D$118&amp;$D$119,'CCG data'!$A:$AD,'CCG data'!U$3,FALSE)),ISBLANK(VLOOKUP($E441&amp;$D$118&amp;$D$119,'CCG data'!$A:$AD,'CCG data'!U$3,FALSE))),"",VLOOKUP($E441&amp;$D$118&amp;$D$119,'CCG data'!$A:$AD,'CCG data'!U$3,FALSE))</f>
        <v>9.6350227499390613</v>
      </c>
      <c r="M441" s="396"/>
      <c r="N441" s="367">
        <f>IF(OR(ISERROR(VLOOKUP($E441&amp;$D$118&amp;$D$119,'CCG data'!$A:$AD,'CCG data'!G$3,FALSE)),ISBLANK(VLOOKUP($E441&amp;$D$118&amp;$D$119,'CCG data'!$A:$AD,'CCG data'!G$3,FALSE))),"",VLOOKUP($E441&amp;$D$118&amp;$D$119,'CCG data'!$A:$AD,'CCG data'!G$3,FALSE))</f>
        <v>1034</v>
      </c>
      <c r="P441" s="404">
        <f>IF(OR(ISERROR(VLOOKUP($E441&amp;$D$118&amp;$D$119,'CCG data'!$A:$AD,'CCG data'!B$3,FALSE)),ISBLANK(VLOOKUP($E441&amp;$D$118&amp;$D$119,'CCG data'!$A:$AD,'CCG data'!B$3,FALSE))),"",VLOOKUP($E441&amp;$D$118&amp;$D$119,'CCG data'!$A:$AD,'CCG data'!B$3,FALSE))</f>
        <v>0.33365570599613154</v>
      </c>
      <c r="Q441" s="267"/>
      <c r="R441" s="267">
        <f>IF(OR(ISERROR(VLOOKUP($E441&amp;$D$118&amp;$D$119,'CCG data'!$A:$AD,'CCG data'!C$3,FALSE)),ISBLANK(VLOOKUP($E441&amp;$D$118&amp;$D$119,'CCG data'!$A:$AD,'CCG data'!C$3,FALSE))),"",VLOOKUP($E441&amp;$D$118&amp;$D$119,'CCG data'!$A:$AD,'CCG data'!C$3,FALSE))</f>
        <v>0.57640232108317213</v>
      </c>
      <c r="S441" s="267"/>
      <c r="T441" s="267">
        <f>IF(OR(ISERROR(VLOOKUP($E441&amp;$D$118&amp;$D$119,'CCG data'!$A:$AD,'CCG data'!D$3,FALSE)),ISBLANK(VLOOKUP($E441&amp;$D$118&amp;$D$119,'CCG data'!$A:$AD,'CCG data'!D$3,FALSE))),"",VLOOKUP($E441&amp;$D$118&amp;$D$119,'CCG data'!$A:$AD,'CCG data'!D$3,FALSE))</f>
        <v>3.3849129593810444E-2</v>
      </c>
      <c r="U441" s="267"/>
      <c r="V441" s="267">
        <f>IF(OR(ISERROR(VLOOKUP($E441&amp;$D$118&amp;$D$119,'CCG data'!$A:$AD,'CCG data'!E$3,FALSE)),ISBLANK(VLOOKUP($E441&amp;$D$118&amp;$D$119,'CCG data'!$A:$AD,'CCG data'!E$3,FALSE))),"",VLOOKUP($E441&amp;$D$118&amp;$D$119,'CCG data'!$A:$AD,'CCG data'!E$3,FALSE))</f>
        <v>5.6092843326885883E-2</v>
      </c>
      <c r="W441" s="405"/>
      <c r="Y441" s="165">
        <f>IFERROR(VLOOKUP($E441&amp;$D$119, Outliers!$A$4:$P$214,2,FALSE),"0")</f>
        <v>0</v>
      </c>
      <c r="Z441" s="165">
        <f>IFERROR(VLOOKUP($E441&amp;$D$119, Outliers!$A$4:$P$214,3,FALSE),"0")</f>
        <v>0</v>
      </c>
      <c r="AA441" s="165">
        <f>IFERROR(VLOOKUP($E441&amp;$D$119, Outliers!$A$4:$P$214,4,FALSE),"0")</f>
        <v>0</v>
      </c>
      <c r="AB441" s="165">
        <f>IFERROR(VLOOKUP($E441&amp;$D$119, Outliers!$A$4:$P$214,5,FALSE),"0")</f>
        <v>0</v>
      </c>
      <c r="AD441" s="78"/>
      <c r="AE441" s="78"/>
      <c r="AF441" s="78"/>
      <c r="AG441" s="78"/>
    </row>
    <row r="442" spans="4:33" x14ac:dyDescent="0.25">
      <c r="D442" s="319"/>
      <c r="E442" s="103" t="s">
        <v>27</v>
      </c>
      <c r="F442" s="95">
        <f>IF(P441="","",VLOOKUP($E441&amp;$D$118&amp;$D$119,'CCG data'!$A:$AD,'CCG data'!W$3,FALSE))</f>
        <v>53.154002369181292</v>
      </c>
      <c r="G442" s="96">
        <f>IF(P441="","",VLOOKUP($E441&amp;$D$118&amp;$D$119,'CCG data'!$A:$AD,'CCG data'!X$3,FALSE))</f>
        <v>65.695322145754432</v>
      </c>
      <c r="H442" s="96">
        <f>IF(R441="","",VLOOKUP($E441&amp;$D$118&amp;$D$119,'CCG data'!$A:$AD,'CCG data'!Y$3,FALSE))</f>
        <v>93.463148804262545</v>
      </c>
      <c r="I442" s="96">
        <f>IF(R441="","",VLOOKUP($E441&amp;$D$118&amp;$D$119,'CCG data'!$A:$AD,'CCG data'!Z$3,FALSE))</f>
        <v>109.78051077409253</v>
      </c>
      <c r="J442" s="96">
        <f>IF(T441="","",VLOOKUP($E441&amp;$D$118&amp;$D$119,'CCG data'!$A:$AD,'CCG data'!AA$3,FALSE))</f>
        <v>3.8498768384781377</v>
      </c>
      <c r="K442" s="96">
        <f>IF(T441="","",VLOOKUP($E441&amp;$D$118&amp;$D$119,'CCG data'!$A:$AD,'CCG data'!AB$3,FALSE))</f>
        <v>7.6646424737176746</v>
      </c>
      <c r="L442" s="96">
        <f>IF(V441="","",VLOOKUP($E441&amp;$D$118&amp;$D$119,'CCG data'!$A:$AD,'CCG data'!AC$3,FALSE))</f>
        <v>7.1553474330181874</v>
      </c>
      <c r="M442" s="96">
        <f>IF(V441="","",VLOOKUP($E441&amp;$D$118&amp;$D$119,'CCG data'!$A:$AD,'CCG data'!AD$3,FALSE))</f>
        <v>12.114698066859935</v>
      </c>
      <c r="N442" s="368"/>
      <c r="P442" s="152">
        <f>IF(P441="","",VLOOKUP($E441&amp;$D$118&amp;$D$119,'CCG data'!$A:$AD,'CCG data'!I$3,FALSE))</f>
        <v>0.30599999999999999</v>
      </c>
      <c r="Q442" s="15">
        <f>IF(P441="","",VLOOKUP($E441&amp;$D$118&amp;$D$119,'CCG data'!$A:$AD,'CCG data'!J$3,FALSE))</f>
        <v>0.36299999999999999</v>
      </c>
      <c r="R442" s="15">
        <f>IF(R441="","",VLOOKUP($E441&amp;$D$118&amp;$D$119,'CCG data'!$A:$AD,'CCG data'!K$3,FALSE))</f>
        <v>0.54600000000000004</v>
      </c>
      <c r="S442" s="15">
        <f>IF(R441="","",VLOOKUP($E441&amp;$D$118&amp;$D$119,'CCG data'!$A:$AD,'CCG data'!L$3,FALSE))</f>
        <v>0.60599999999999998</v>
      </c>
      <c r="T442" s="15">
        <f>IF(T441="","",VLOOKUP($E441&amp;$D$118&amp;$D$119,'CCG data'!$A:$AD,'CCG data'!M$3,FALSE))</f>
        <v>2.4E-2</v>
      </c>
      <c r="U442" s="15">
        <f>IF(T441="","",VLOOKUP($E441&amp;$D$118&amp;$D$119,'CCG data'!$A:$AD,'CCG data'!N$3,FALSE))</f>
        <v>4.7E-2</v>
      </c>
      <c r="V442" s="15">
        <f>IF(V441="","",VLOOKUP($E441&amp;$D$118&amp;$D$119,'CCG data'!$A:$AD,'CCG data'!O$3,FALSE))</f>
        <v>4.3999999999999997E-2</v>
      </c>
      <c r="W442" s="136">
        <f>IF(V441="","",VLOOKUP($E441&amp;$D$118&amp;$D$119,'CCG data'!$A:$AD,'CCG data'!P$3,FALSE))</f>
        <v>7.1999999999999995E-2</v>
      </c>
      <c r="Y442" s="165" t="str">
        <f>IFERROR(VLOOKUP($E442&amp;$D$119, Outliers!$A$4:$P$214,2,FALSE),"0")</f>
        <v>0</v>
      </c>
      <c r="Z442" s="165" t="str">
        <f>IFERROR(VLOOKUP($E442&amp;$D$119, Outliers!$A$4:$P$214,3,FALSE),"0")</f>
        <v>0</v>
      </c>
      <c r="AA442" s="165" t="str">
        <f>IFERROR(VLOOKUP($E442&amp;$D$119, Outliers!$A$4:$P$214,4,FALSE),"0")</f>
        <v>0</v>
      </c>
      <c r="AB442" s="165" t="str">
        <f>IFERROR(VLOOKUP($E442&amp;$D$119, Outliers!$A$4:$P$214,5,FALSE),"0")</f>
        <v>0</v>
      </c>
      <c r="AD442" s="78"/>
      <c r="AE442" s="78"/>
      <c r="AF442" s="78"/>
      <c r="AG442" s="78"/>
    </row>
    <row r="443" spans="4:33" ht="15.75" x14ac:dyDescent="0.25">
      <c r="D443" s="319"/>
      <c r="E443" s="104" t="s">
        <v>264</v>
      </c>
      <c r="F443" s="394">
        <f>IF(OR(ISERROR(VLOOKUP($E443&amp;$D$118&amp;$D$119,'CCG data'!$A:$AD,'CCG data'!R$3,FALSE)),ISBLANK(VLOOKUP($E443&amp;$D$118&amp;$D$119,'CCG data'!$A:$AD,'CCG data'!R$3,FALSE))),"",VLOOKUP($E443&amp;$D$118&amp;$D$119,'CCG data'!$A:$AD,'CCG data'!R$3,FALSE))</f>
        <v>50.894576968214842</v>
      </c>
      <c r="G443" s="395"/>
      <c r="H443" s="395">
        <f>IF(OR(ISERROR(VLOOKUP($E443&amp;$D$118&amp;$D$119,'CCG data'!$A:$AD,'CCG data'!S$3,FALSE)),ISBLANK(VLOOKUP($E443&amp;$D$118&amp;$D$119,'CCG data'!$A:$AD,'CCG data'!S$3,FALSE))),"",VLOOKUP($E443&amp;$D$118&amp;$D$119,'CCG data'!$A:$AD,'CCG data'!S$3,FALSE))</f>
        <v>98.336426368425819</v>
      </c>
      <c r="I443" s="395"/>
      <c r="J443" s="395">
        <f>IF(OR(ISERROR(VLOOKUP($E443&amp;$D$118&amp;$D$119,'CCG data'!$A:$AD,'CCG data'!T$3,FALSE)),ISBLANK(VLOOKUP($E443&amp;$D$118&amp;$D$119,'CCG data'!$A:$AD,'CCG data'!T$3,FALSE))),"",VLOOKUP($E443&amp;$D$118&amp;$D$119,'CCG data'!$A:$AD,'CCG data'!T$3,FALSE))</f>
        <v>4.6989707032256831</v>
      </c>
      <c r="K443" s="395"/>
      <c r="L443" s="395">
        <f>IF(OR(ISERROR(VLOOKUP($E443&amp;$D$118&amp;$D$119,'CCG data'!$A:$AD,'CCG data'!U$3,FALSE)),ISBLANK(VLOOKUP($E443&amp;$D$118&amp;$D$119,'CCG data'!$A:$AD,'CCG data'!U$3,FALSE))),"",VLOOKUP($E443&amp;$D$118&amp;$D$119,'CCG data'!$A:$AD,'CCG data'!U$3,FALSE))</f>
        <v>10.919648982241013</v>
      </c>
      <c r="M443" s="396"/>
      <c r="N443" s="367">
        <f>IF(OR(ISERROR(VLOOKUP($E443&amp;$D$118&amp;$D$119,'CCG data'!$A:$AD,'CCG data'!G$3,FALSE)),ISBLANK(VLOOKUP($E443&amp;$D$118&amp;$D$119,'CCG data'!$A:$AD,'CCG data'!G$3,FALSE))),"",VLOOKUP($E443&amp;$D$118&amp;$D$119,'CCG data'!$A:$AD,'CCG data'!G$3,FALSE))</f>
        <v>2325</v>
      </c>
      <c r="P443" s="404">
        <f>IF(OR(ISERROR(VLOOKUP($E443&amp;$D$118&amp;$D$119,'CCG data'!$A:$AD,'CCG data'!B$3,FALSE)),ISBLANK(VLOOKUP($E443&amp;$D$118&amp;$D$119,'CCG data'!$A:$AD,'CCG data'!B$3,FALSE))),"",VLOOKUP($E443&amp;$D$118&amp;$D$119,'CCG data'!$A:$AD,'CCG data'!B$3,FALSE))</f>
        <v>0.30064516129032259</v>
      </c>
      <c r="Q443" s="267"/>
      <c r="R443" s="267">
        <f>IF(OR(ISERROR(VLOOKUP($E443&amp;$D$118&amp;$D$119,'CCG data'!$A:$AD,'CCG data'!C$3,FALSE)),ISBLANK(VLOOKUP($E443&amp;$D$118&amp;$D$119,'CCG data'!$A:$AD,'CCG data'!C$3,FALSE))),"",VLOOKUP($E443&amp;$D$118&amp;$D$119,'CCG data'!$A:$AD,'CCG data'!C$3,FALSE))</f>
        <v>0.60258064516129028</v>
      </c>
      <c r="S443" s="267"/>
      <c r="T443" s="267">
        <f>IF(OR(ISERROR(VLOOKUP($E443&amp;$D$118&amp;$D$119,'CCG data'!$A:$AD,'CCG data'!D$3,FALSE)),ISBLANK(VLOOKUP($E443&amp;$D$118&amp;$D$119,'CCG data'!$A:$AD,'CCG data'!D$3,FALSE))),"",VLOOKUP($E443&amp;$D$118&amp;$D$119,'CCG data'!$A:$AD,'CCG data'!D$3,FALSE))</f>
        <v>3.1397849462365589E-2</v>
      </c>
      <c r="U443" s="267"/>
      <c r="V443" s="267">
        <f>IF(OR(ISERROR(VLOOKUP($E443&amp;$D$118&amp;$D$119,'CCG data'!$A:$AD,'CCG data'!E$3,FALSE)),ISBLANK(VLOOKUP($E443&amp;$D$118&amp;$D$119,'CCG data'!$A:$AD,'CCG data'!E$3,FALSE))),"",VLOOKUP($E443&amp;$D$118&amp;$D$119,'CCG data'!$A:$AD,'CCG data'!E$3,FALSE))</f>
        <v>6.5376344086021512E-2</v>
      </c>
      <c r="W443" s="405"/>
      <c r="Y443" s="165">
        <f>IFERROR(VLOOKUP($E443&amp;$D$119, Outliers!$A$4:$P$214,2,FALSE),"0")</f>
        <v>0</v>
      </c>
      <c r="Z443" s="165">
        <f>IFERROR(VLOOKUP($E443&amp;$D$119, Outliers!$A$4:$P$214,3,FALSE),"0")</f>
        <v>0</v>
      </c>
      <c r="AA443" s="165">
        <f>IFERROR(VLOOKUP($E443&amp;$D$119, Outliers!$A$4:$P$214,4,FALSE),"0")</f>
        <v>1</v>
      </c>
      <c r="AB443" s="165">
        <f>IFERROR(VLOOKUP($E443&amp;$D$119, Outliers!$A$4:$P$214,5,FALSE),"0")</f>
        <v>0</v>
      </c>
      <c r="AD443" s="78"/>
      <c r="AE443" s="78"/>
      <c r="AF443" s="78"/>
      <c r="AG443" s="78"/>
    </row>
    <row r="444" spans="4:33" x14ac:dyDescent="0.25">
      <c r="D444" s="319"/>
      <c r="E444" s="103" t="s">
        <v>27</v>
      </c>
      <c r="F444" s="95">
        <f>IF(P443="","",VLOOKUP($E443&amp;$D$118&amp;$D$119,'CCG data'!$A:$AD,'CCG data'!W$3,FALSE))</f>
        <v>47.121557966736894</v>
      </c>
      <c r="G444" s="96">
        <f>IF(P443="","",VLOOKUP($E443&amp;$D$118&amp;$D$119,'CCG data'!$A:$AD,'CCG data'!X$3,FALSE))</f>
        <v>54.66759596969279</v>
      </c>
      <c r="H444" s="96">
        <f>IF(R443="","",VLOOKUP($E443&amp;$D$118&amp;$D$119,'CCG data'!$A:$AD,'CCG data'!Y$3,FALSE))</f>
        <v>93.187088063990601</v>
      </c>
      <c r="I444" s="96">
        <f>IF(R443="","",VLOOKUP($E443&amp;$D$118&amp;$D$119,'CCG data'!$A:$AD,'CCG data'!Z$3,FALSE))</f>
        <v>103.48576467286104</v>
      </c>
      <c r="J444" s="96">
        <f>IF(T443="","",VLOOKUP($E443&amp;$D$118&amp;$D$119,'CCG data'!$A:$AD,'CCG data'!AA$3,FALSE))</f>
        <v>3.6210237766024602</v>
      </c>
      <c r="K444" s="96">
        <f>IF(T443="","",VLOOKUP($E443&amp;$D$118&amp;$D$119,'CCG data'!$A:$AD,'CCG data'!AB$3,FALSE))</f>
        <v>5.7769176298489064</v>
      </c>
      <c r="L444" s="96">
        <f>IF(V443="","",VLOOKUP($E443&amp;$D$118&amp;$D$119,'CCG data'!$A:$AD,'CCG data'!AC$3,FALSE))</f>
        <v>9.183676025615755</v>
      </c>
      <c r="M444" s="96">
        <f>IF(V443="","",VLOOKUP($E443&amp;$D$118&amp;$D$119,'CCG data'!$A:$AD,'CCG data'!AD$3,FALSE))</f>
        <v>12.65562193886627</v>
      </c>
      <c r="N444" s="368"/>
      <c r="P444" s="152">
        <f>IF(P443="","",VLOOKUP($E443&amp;$D$118&amp;$D$119,'CCG data'!$A:$AD,'CCG data'!I$3,FALSE))</f>
        <v>0.28199999999999997</v>
      </c>
      <c r="Q444" s="15">
        <f>IF(P443="","",VLOOKUP($E443&amp;$D$118&amp;$D$119,'CCG data'!$A:$AD,'CCG data'!J$3,FALSE))</f>
        <v>0.32</v>
      </c>
      <c r="R444" s="15">
        <f>IF(R443="","",VLOOKUP($E443&amp;$D$118&amp;$D$119,'CCG data'!$A:$AD,'CCG data'!K$3,FALSE))</f>
        <v>0.58299999999999996</v>
      </c>
      <c r="S444" s="15">
        <f>IF(R443="","",VLOOKUP($E443&amp;$D$118&amp;$D$119,'CCG data'!$A:$AD,'CCG data'!L$3,FALSE))</f>
        <v>0.622</v>
      </c>
      <c r="T444" s="15">
        <f>IF(T443="","",VLOOKUP($E443&amp;$D$118&amp;$D$119,'CCG data'!$A:$AD,'CCG data'!M$3,FALSE))</f>
        <v>2.5000000000000001E-2</v>
      </c>
      <c r="U444" s="15">
        <f>IF(T443="","",VLOOKUP($E443&amp;$D$118&amp;$D$119,'CCG data'!$A:$AD,'CCG data'!N$3,FALSE))</f>
        <v>3.9E-2</v>
      </c>
      <c r="V444" s="15">
        <f>IF(V443="","",VLOOKUP($E443&amp;$D$118&amp;$D$119,'CCG data'!$A:$AD,'CCG data'!O$3,FALSE))</f>
        <v>5.6000000000000001E-2</v>
      </c>
      <c r="W444" s="136">
        <f>IF(V443="","",VLOOKUP($E443&amp;$D$118&amp;$D$119,'CCG data'!$A:$AD,'CCG data'!P$3,FALSE))</f>
        <v>7.5999999999999998E-2</v>
      </c>
      <c r="Y444" s="165" t="str">
        <f>IFERROR(VLOOKUP($E444&amp;$D$119, Outliers!$A$4:$P$214,2,FALSE),"0")</f>
        <v>0</v>
      </c>
      <c r="Z444" s="165" t="str">
        <f>IFERROR(VLOOKUP($E444&amp;$D$119, Outliers!$A$4:$P$214,3,FALSE),"0")</f>
        <v>0</v>
      </c>
      <c r="AA444" s="165" t="str">
        <f>IFERROR(VLOOKUP($E444&amp;$D$119, Outliers!$A$4:$P$214,4,FALSE),"0")</f>
        <v>0</v>
      </c>
      <c r="AB444" s="165" t="str">
        <f>IFERROR(VLOOKUP($E444&amp;$D$119, Outliers!$A$4:$P$214,5,FALSE),"0")</f>
        <v>0</v>
      </c>
      <c r="AD444" s="78"/>
      <c r="AE444" s="78"/>
      <c r="AF444" s="78"/>
      <c r="AG444" s="78"/>
    </row>
    <row r="445" spans="4:33" ht="15.75" x14ac:dyDescent="0.25">
      <c r="D445" s="319"/>
      <c r="E445" s="104" t="s">
        <v>265</v>
      </c>
      <c r="F445" s="394">
        <f>IF(OR(ISERROR(VLOOKUP($E445&amp;$D$118&amp;$D$119,'CCG data'!$A:$AD,'CCG data'!R$3,FALSE)),ISBLANK(VLOOKUP($E445&amp;$D$118&amp;$D$119,'CCG data'!$A:$AD,'CCG data'!R$3,FALSE))),"",VLOOKUP($E445&amp;$D$118&amp;$D$119,'CCG data'!$A:$AD,'CCG data'!R$3,FALSE))</f>
        <v>48.865042334031571</v>
      </c>
      <c r="G445" s="395"/>
      <c r="H445" s="395">
        <f>IF(OR(ISERROR(VLOOKUP($E445&amp;$D$118&amp;$D$119,'CCG data'!$A:$AD,'CCG data'!S$3,FALSE)),ISBLANK(VLOOKUP($E445&amp;$D$118&amp;$D$119,'CCG data'!$A:$AD,'CCG data'!S$3,FALSE))),"",VLOOKUP($E445&amp;$D$118&amp;$D$119,'CCG data'!$A:$AD,'CCG data'!S$3,FALSE))</f>
        <v>95.241086642254899</v>
      </c>
      <c r="I445" s="395"/>
      <c r="J445" s="395">
        <f>IF(OR(ISERROR(VLOOKUP($E445&amp;$D$118&amp;$D$119,'CCG data'!$A:$AD,'CCG data'!T$3,FALSE)),ISBLANK(VLOOKUP($E445&amp;$D$118&amp;$D$119,'CCG data'!$A:$AD,'CCG data'!T$3,FALSE))),"",VLOOKUP($E445&amp;$D$118&amp;$D$119,'CCG data'!$A:$AD,'CCG data'!T$3,FALSE))</f>
        <v>6.9486523871223262</v>
      </c>
      <c r="K445" s="395"/>
      <c r="L445" s="395">
        <f>IF(OR(ISERROR(VLOOKUP($E445&amp;$D$118&amp;$D$119,'CCG data'!$A:$AD,'CCG data'!U$3,FALSE)),ISBLANK(VLOOKUP($E445&amp;$D$118&amp;$D$119,'CCG data'!$A:$AD,'CCG data'!U$3,FALSE))),"",VLOOKUP($E445&amp;$D$118&amp;$D$119,'CCG data'!$A:$AD,'CCG data'!U$3,FALSE))</f>
        <v>14.36775622455203</v>
      </c>
      <c r="M445" s="396"/>
      <c r="N445" s="367">
        <f>IF(OR(ISERROR(VLOOKUP($E445&amp;$D$118&amp;$D$119,'CCG data'!$A:$AD,'CCG data'!G$3,FALSE)),ISBLANK(VLOOKUP($E445&amp;$D$118&amp;$D$119,'CCG data'!$A:$AD,'CCG data'!G$3,FALSE))),"",VLOOKUP($E445&amp;$D$118&amp;$D$119,'CCG data'!$A:$AD,'CCG data'!G$3,FALSE))</f>
        <v>1371</v>
      </c>
      <c r="P445" s="404">
        <f>IF(OR(ISERROR(VLOOKUP($E445&amp;$D$118&amp;$D$119,'CCG data'!$A:$AD,'CCG data'!B$3,FALSE)),ISBLANK(VLOOKUP($E445&amp;$D$118&amp;$D$119,'CCG data'!$A:$AD,'CCG data'!B$3,FALSE))),"",VLOOKUP($E445&amp;$D$118&amp;$D$119,'CCG data'!$A:$AD,'CCG data'!B$3,FALSE))</f>
        <v>0.2713347921225383</v>
      </c>
      <c r="Q445" s="267"/>
      <c r="R445" s="267">
        <f>IF(OR(ISERROR(VLOOKUP($E445&amp;$D$118&amp;$D$119,'CCG data'!$A:$AD,'CCG data'!C$3,FALSE)),ISBLANK(VLOOKUP($E445&amp;$D$118&amp;$D$119,'CCG data'!$A:$AD,'CCG data'!C$3,FALSE))),"",VLOOKUP($E445&amp;$D$118&amp;$D$119,'CCG data'!$A:$AD,'CCG data'!C$3,FALSE))</f>
        <v>0.59226841721371259</v>
      </c>
      <c r="S445" s="267"/>
      <c r="T445" s="267">
        <f>IF(OR(ISERROR(VLOOKUP($E445&amp;$D$118&amp;$D$119,'CCG data'!$A:$AD,'CCG data'!D$3,FALSE)),ISBLANK(VLOOKUP($E445&amp;$D$118&amp;$D$119,'CCG data'!$A:$AD,'CCG data'!D$3,FALSE))),"",VLOOKUP($E445&amp;$D$118&amp;$D$119,'CCG data'!$A:$AD,'CCG data'!D$3,FALSE))</f>
        <v>4.7410649161196208E-2</v>
      </c>
      <c r="U445" s="267"/>
      <c r="V445" s="267">
        <f>IF(OR(ISERROR(VLOOKUP($E445&amp;$D$118&amp;$D$119,'CCG data'!$A:$AD,'CCG data'!E$3,FALSE)),ISBLANK(VLOOKUP($E445&amp;$D$118&amp;$D$119,'CCG data'!$A:$AD,'CCG data'!E$3,FALSE))),"",VLOOKUP($E445&amp;$D$118&amp;$D$119,'CCG data'!$A:$AD,'CCG data'!E$3,FALSE))</f>
        <v>8.8986141502552879E-2</v>
      </c>
      <c r="W445" s="405"/>
      <c r="Y445" s="165">
        <f>IFERROR(VLOOKUP($E445&amp;$D$119, Outliers!$A$4:$P$214,2,FALSE),"0")</f>
        <v>0</v>
      </c>
      <c r="Z445" s="165">
        <f>IFERROR(VLOOKUP($E445&amp;$D$119, Outliers!$A$4:$P$214,3,FALSE),"0")</f>
        <v>0</v>
      </c>
      <c r="AA445" s="165">
        <f>IFERROR(VLOOKUP($E445&amp;$D$119, Outliers!$A$4:$P$214,4,FALSE),"0")</f>
        <v>0</v>
      </c>
      <c r="AB445" s="165">
        <f>IFERROR(VLOOKUP($E445&amp;$D$119, Outliers!$A$4:$P$214,5,FALSE),"0")</f>
        <v>0</v>
      </c>
      <c r="AD445" s="78"/>
      <c r="AE445" s="78"/>
      <c r="AF445" s="78"/>
      <c r="AG445" s="78"/>
    </row>
    <row r="446" spans="4:33" x14ac:dyDescent="0.25">
      <c r="D446" s="319"/>
      <c r="E446" s="103" t="s">
        <v>27</v>
      </c>
      <c r="F446" s="95">
        <f>IF(P445="","",VLOOKUP($E445&amp;$D$118&amp;$D$119,'CCG data'!$A:$AD,'CCG data'!W$3,FALSE))</f>
        <v>43.899314864819466</v>
      </c>
      <c r="G446" s="96">
        <f>IF(P445="","",VLOOKUP($E445&amp;$D$118&amp;$D$119,'CCG data'!$A:$AD,'CCG data'!X$3,FALSE))</f>
        <v>53.830769803243676</v>
      </c>
      <c r="H446" s="96">
        <f>IF(R445="","",VLOOKUP($E445&amp;$D$118&amp;$D$119,'CCG data'!$A:$AD,'CCG data'!Y$3,FALSE))</f>
        <v>88.690165093410727</v>
      </c>
      <c r="I446" s="96">
        <f>IF(R445="","",VLOOKUP($E445&amp;$D$118&amp;$D$119,'CCG data'!$A:$AD,'CCG data'!Z$3,FALSE))</f>
        <v>101.79200819109907</v>
      </c>
      <c r="J446" s="96">
        <f>IF(T445="","",VLOOKUP($E445&amp;$D$118&amp;$D$119,'CCG data'!$A:$AD,'CCG data'!AA$3,FALSE))</f>
        <v>5.2593788481271266</v>
      </c>
      <c r="K446" s="96">
        <f>IF(T445="","",VLOOKUP($E445&amp;$D$118&amp;$D$119,'CCG data'!$A:$AD,'CCG data'!AB$3,FALSE))</f>
        <v>8.637925926117525</v>
      </c>
      <c r="L446" s="96">
        <f>IF(V445="","",VLOOKUP($E445&amp;$D$118&amp;$D$119,'CCG data'!$A:$AD,'CCG data'!AC$3,FALSE))</f>
        <v>11.818196988208189</v>
      </c>
      <c r="M446" s="96">
        <f>IF(V445="","",VLOOKUP($E445&amp;$D$118&amp;$D$119,'CCG data'!$A:$AD,'CCG data'!AD$3,FALSE))</f>
        <v>16.917315460895871</v>
      </c>
      <c r="N446" s="368"/>
      <c r="P446" s="152">
        <f>IF(P445="","",VLOOKUP($E445&amp;$D$118&amp;$D$119,'CCG data'!$A:$AD,'CCG data'!I$3,FALSE))</f>
        <v>0.248</v>
      </c>
      <c r="Q446" s="15">
        <f>IF(P445="","",VLOOKUP($E445&amp;$D$118&amp;$D$119,'CCG data'!$A:$AD,'CCG data'!J$3,FALSE))</f>
        <v>0.29499999999999998</v>
      </c>
      <c r="R446" s="15">
        <f>IF(R445="","",VLOOKUP($E445&amp;$D$118&amp;$D$119,'CCG data'!$A:$AD,'CCG data'!K$3,FALSE))</f>
        <v>0.56599999999999995</v>
      </c>
      <c r="S446" s="15">
        <f>IF(R445="","",VLOOKUP($E445&amp;$D$118&amp;$D$119,'CCG data'!$A:$AD,'CCG data'!L$3,FALSE))</f>
        <v>0.61799999999999999</v>
      </c>
      <c r="T446" s="15">
        <f>IF(T445="","",VLOOKUP($E445&amp;$D$118&amp;$D$119,'CCG data'!$A:$AD,'CCG data'!M$3,FALSE))</f>
        <v>3.6999999999999998E-2</v>
      </c>
      <c r="U446" s="15">
        <f>IF(T445="","",VLOOKUP($E445&amp;$D$118&amp;$D$119,'CCG data'!$A:$AD,'CCG data'!N$3,FALSE))</f>
        <v>0.06</v>
      </c>
      <c r="V446" s="15">
        <f>IF(V445="","",VLOOKUP($E445&amp;$D$118&amp;$D$119,'CCG data'!$A:$AD,'CCG data'!O$3,FALSE))</f>
        <v>7.4999999999999997E-2</v>
      </c>
      <c r="W446" s="136">
        <f>IF(V445="","",VLOOKUP($E445&amp;$D$118&amp;$D$119,'CCG data'!$A:$AD,'CCG data'!P$3,FALSE))</f>
        <v>0.105</v>
      </c>
      <c r="Y446" s="165" t="str">
        <f>IFERROR(VLOOKUP($E446&amp;$D$119, Outliers!$A$4:$P$214,2,FALSE),"0")</f>
        <v>0</v>
      </c>
      <c r="Z446" s="165" t="str">
        <f>IFERROR(VLOOKUP($E446&amp;$D$119, Outliers!$A$4:$P$214,3,FALSE),"0")</f>
        <v>0</v>
      </c>
      <c r="AA446" s="165" t="str">
        <f>IFERROR(VLOOKUP($E446&amp;$D$119, Outliers!$A$4:$P$214,4,FALSE),"0")</f>
        <v>0</v>
      </c>
      <c r="AB446" s="165" t="str">
        <f>IFERROR(VLOOKUP($E446&amp;$D$119, Outliers!$A$4:$P$214,5,FALSE),"0")</f>
        <v>0</v>
      </c>
      <c r="AD446" s="78"/>
      <c r="AE446" s="78"/>
      <c r="AF446" s="78"/>
      <c r="AG446" s="78"/>
    </row>
    <row r="447" spans="4:33" ht="15.75" x14ac:dyDescent="0.25">
      <c r="D447" s="319"/>
      <c r="E447" s="104" t="s">
        <v>266</v>
      </c>
      <c r="F447" s="394">
        <f>IF(OR(ISERROR(VLOOKUP($E447&amp;$D$118&amp;$D$119,'CCG data'!$A:$AD,'CCG data'!R$3,FALSE)),ISBLANK(VLOOKUP($E447&amp;$D$118&amp;$D$119,'CCG data'!$A:$AD,'CCG data'!R$3,FALSE))),"",VLOOKUP($E447&amp;$D$118&amp;$D$119,'CCG data'!$A:$AD,'CCG data'!R$3,FALSE))</f>
        <v>39.836281173713715</v>
      </c>
      <c r="G447" s="395"/>
      <c r="H447" s="395">
        <f>IF(OR(ISERROR(VLOOKUP($E447&amp;$D$118&amp;$D$119,'CCG data'!$A:$AD,'CCG data'!S$3,FALSE)),ISBLANK(VLOOKUP($E447&amp;$D$118&amp;$D$119,'CCG data'!$A:$AD,'CCG data'!S$3,FALSE))),"",VLOOKUP($E447&amp;$D$118&amp;$D$119,'CCG data'!$A:$AD,'CCG data'!S$3,FALSE))</f>
        <v>102.56453665018401</v>
      </c>
      <c r="I447" s="395"/>
      <c r="J447" s="395">
        <f>IF(OR(ISERROR(VLOOKUP($E447&amp;$D$118&amp;$D$119,'CCG data'!$A:$AD,'CCG data'!T$3,FALSE)),ISBLANK(VLOOKUP($E447&amp;$D$118&amp;$D$119,'CCG data'!$A:$AD,'CCG data'!T$3,FALSE))),"",VLOOKUP($E447&amp;$D$118&amp;$D$119,'CCG data'!$A:$AD,'CCG data'!T$3,FALSE))</f>
        <v>6.9368120742877561</v>
      </c>
      <c r="K447" s="395"/>
      <c r="L447" s="395">
        <f>IF(OR(ISERROR(VLOOKUP($E447&amp;$D$118&amp;$D$119,'CCG data'!$A:$AD,'CCG data'!U$3,FALSE)),ISBLANK(VLOOKUP($E447&amp;$D$118&amp;$D$119,'CCG data'!$A:$AD,'CCG data'!U$3,FALSE))),"",VLOOKUP($E447&amp;$D$118&amp;$D$119,'CCG data'!$A:$AD,'CCG data'!U$3,FALSE))</f>
        <v>16.23191631394187</v>
      </c>
      <c r="M447" s="396"/>
      <c r="N447" s="367">
        <f>IF(OR(ISERROR(VLOOKUP($E447&amp;$D$118&amp;$D$119,'CCG data'!$A:$AD,'CCG data'!G$3,FALSE)),ISBLANK(VLOOKUP($E447&amp;$D$118&amp;$D$119,'CCG data'!$A:$AD,'CCG data'!G$3,FALSE))),"",VLOOKUP($E447&amp;$D$118&amp;$D$119,'CCG data'!$A:$AD,'CCG data'!G$3,FALSE))</f>
        <v>1312</v>
      </c>
      <c r="P447" s="404">
        <f>IF(OR(ISERROR(VLOOKUP($E447&amp;$D$118&amp;$D$119,'CCG data'!$A:$AD,'CCG data'!B$3,FALSE)),ISBLANK(VLOOKUP($E447&amp;$D$118&amp;$D$119,'CCG data'!$A:$AD,'CCG data'!B$3,FALSE))),"",VLOOKUP($E447&amp;$D$118&amp;$D$119,'CCG data'!$A:$AD,'CCG data'!B$3,FALSE))</f>
        <v>0.21646341463414634</v>
      </c>
      <c r="Q447" s="267"/>
      <c r="R447" s="267">
        <f>IF(OR(ISERROR(VLOOKUP($E447&amp;$D$118&amp;$D$119,'CCG data'!$A:$AD,'CCG data'!C$3,FALSE)),ISBLANK(VLOOKUP($E447&amp;$D$118&amp;$D$119,'CCG data'!$A:$AD,'CCG data'!C$3,FALSE))),"",VLOOKUP($E447&amp;$D$118&amp;$D$119,'CCG data'!$A:$AD,'CCG data'!C$3,FALSE))</f>
        <v>0.63719512195121952</v>
      </c>
      <c r="S447" s="267"/>
      <c r="T447" s="267">
        <f>IF(OR(ISERROR(VLOOKUP($E447&amp;$D$118&amp;$D$119,'CCG data'!$A:$AD,'CCG data'!D$3,FALSE)),ISBLANK(VLOOKUP($E447&amp;$D$118&amp;$D$119,'CCG data'!$A:$AD,'CCG data'!D$3,FALSE))),"",VLOOKUP($E447&amp;$D$118&amp;$D$119,'CCG data'!$A:$AD,'CCG data'!D$3,FALSE))</f>
        <v>5.1067073170731704E-2</v>
      </c>
      <c r="U447" s="267"/>
      <c r="V447" s="267">
        <f>IF(OR(ISERROR(VLOOKUP($E447&amp;$D$118&amp;$D$119,'CCG data'!$A:$AD,'CCG data'!E$3,FALSE)),ISBLANK(VLOOKUP($E447&amp;$D$118&amp;$D$119,'CCG data'!$A:$AD,'CCG data'!E$3,FALSE))),"",VLOOKUP($E447&amp;$D$118&amp;$D$119,'CCG data'!$A:$AD,'CCG data'!E$3,FALSE))</f>
        <v>9.527439024390244E-2</v>
      </c>
      <c r="W447" s="405"/>
      <c r="Y447" s="165">
        <f>IFERROR(VLOOKUP($E447&amp;$D$119, Outliers!$A$4:$P$214,2,FALSE),"0")</f>
        <v>1</v>
      </c>
      <c r="Z447" s="165">
        <f>IFERROR(VLOOKUP($E447&amp;$D$119, Outliers!$A$4:$P$214,3,FALSE),"0")</f>
        <v>0</v>
      </c>
      <c r="AA447" s="165">
        <f>IFERROR(VLOOKUP($E447&amp;$D$119, Outliers!$A$4:$P$214,4,FALSE),"0")</f>
        <v>0</v>
      </c>
      <c r="AB447" s="165">
        <f>IFERROR(VLOOKUP($E447&amp;$D$119, Outliers!$A$4:$P$214,5,FALSE),"0")</f>
        <v>1</v>
      </c>
      <c r="AD447" s="78"/>
      <c r="AE447" s="78"/>
      <c r="AF447" s="78"/>
      <c r="AG447" s="78"/>
    </row>
    <row r="448" spans="4:33" x14ac:dyDescent="0.25">
      <c r="D448" s="319"/>
      <c r="E448" s="103" t="s">
        <v>27</v>
      </c>
      <c r="F448" s="95">
        <f>IF(P447="","",VLOOKUP($E447&amp;$D$118&amp;$D$119,'CCG data'!$A:$AD,'CCG data'!W$3,FALSE))</f>
        <v>35.203138326607295</v>
      </c>
      <c r="G448" s="96">
        <f>IF(P447="","",VLOOKUP($E447&amp;$D$118&amp;$D$119,'CCG data'!$A:$AD,'CCG data'!X$3,FALSE))</f>
        <v>44.469424020820135</v>
      </c>
      <c r="H448" s="96">
        <f>IF(R447="","",VLOOKUP($E447&amp;$D$118&amp;$D$119,'CCG data'!$A:$AD,'CCG data'!Y$3,FALSE))</f>
        <v>95.611890049079875</v>
      </c>
      <c r="I448" s="96">
        <f>IF(R447="","",VLOOKUP($E447&amp;$D$118&amp;$D$119,'CCG data'!$A:$AD,'CCG data'!Z$3,FALSE))</f>
        <v>109.51718325128815</v>
      </c>
      <c r="J448" s="96">
        <f>IF(T447="","",VLOOKUP($E447&amp;$D$118&amp;$D$119,'CCG data'!$A:$AD,'CCG data'!AA$3,FALSE))</f>
        <v>5.2757777799168615</v>
      </c>
      <c r="K448" s="96">
        <f>IF(T447="","",VLOOKUP($E447&amp;$D$118&amp;$D$119,'CCG data'!$A:$AD,'CCG data'!AB$3,FALSE))</f>
        <v>8.5978463686586508</v>
      </c>
      <c r="L448" s="96">
        <f>IF(V447="","",VLOOKUP($E447&amp;$D$118&amp;$D$119,'CCG data'!$A:$AD,'CCG data'!AC$3,FALSE))</f>
        <v>13.386335920549822</v>
      </c>
      <c r="M448" s="96">
        <f>IF(V447="","",VLOOKUP($E447&amp;$D$118&amp;$D$119,'CCG data'!$A:$AD,'CCG data'!AD$3,FALSE))</f>
        <v>19.077496707333918</v>
      </c>
      <c r="N448" s="368"/>
      <c r="P448" s="152">
        <f>IF(P447="","",VLOOKUP($E447&amp;$D$118&amp;$D$119,'CCG data'!$A:$AD,'CCG data'!I$3,FALSE))</f>
        <v>0.19500000000000001</v>
      </c>
      <c r="Q448" s="15">
        <f>IF(P447="","",VLOOKUP($E447&amp;$D$118&amp;$D$119,'CCG data'!$A:$AD,'CCG data'!J$3,FALSE))</f>
        <v>0.24</v>
      </c>
      <c r="R448" s="15">
        <f>IF(R447="","",VLOOKUP($E447&amp;$D$118&amp;$D$119,'CCG data'!$A:$AD,'CCG data'!K$3,FALSE))</f>
        <v>0.61099999999999999</v>
      </c>
      <c r="S448" s="15">
        <f>IF(R447="","",VLOOKUP($E447&amp;$D$118&amp;$D$119,'CCG data'!$A:$AD,'CCG data'!L$3,FALSE))</f>
        <v>0.66300000000000003</v>
      </c>
      <c r="T448" s="15">
        <f>IF(T447="","",VLOOKUP($E447&amp;$D$118&amp;$D$119,'CCG data'!$A:$AD,'CCG data'!M$3,FALSE))</f>
        <v>0.04</v>
      </c>
      <c r="U448" s="15">
        <f>IF(T447="","",VLOOKUP($E447&amp;$D$118&amp;$D$119,'CCG data'!$A:$AD,'CCG data'!N$3,FALSE))</f>
        <v>6.4000000000000001E-2</v>
      </c>
      <c r="V448" s="15">
        <f>IF(V447="","",VLOOKUP($E447&amp;$D$118&amp;$D$119,'CCG data'!$A:$AD,'CCG data'!O$3,FALSE))</f>
        <v>8.1000000000000003E-2</v>
      </c>
      <c r="W448" s="136">
        <f>IF(V447="","",VLOOKUP($E447&amp;$D$118&amp;$D$119,'CCG data'!$A:$AD,'CCG data'!P$3,FALSE))</f>
        <v>0.112</v>
      </c>
      <c r="Y448" s="165" t="str">
        <f>IFERROR(VLOOKUP($E448&amp;$D$119, Outliers!$A$4:$P$214,2,FALSE),"0")</f>
        <v>0</v>
      </c>
      <c r="Z448" s="165" t="str">
        <f>IFERROR(VLOOKUP($E448&amp;$D$119, Outliers!$A$4:$P$214,3,FALSE),"0")</f>
        <v>0</v>
      </c>
      <c r="AA448" s="165" t="str">
        <f>IFERROR(VLOOKUP($E448&amp;$D$119, Outliers!$A$4:$P$214,4,FALSE),"0")</f>
        <v>0</v>
      </c>
      <c r="AB448" s="165" t="str">
        <f>IFERROR(VLOOKUP($E448&amp;$D$119, Outliers!$A$4:$P$214,5,FALSE),"0")</f>
        <v>0</v>
      </c>
      <c r="AD448" s="78"/>
      <c r="AE448" s="78"/>
      <c r="AF448" s="78"/>
      <c r="AG448" s="78"/>
    </row>
    <row r="449" spans="4:33" ht="15.75" x14ac:dyDescent="0.25">
      <c r="D449" s="319"/>
      <c r="E449" s="104" t="s">
        <v>267</v>
      </c>
      <c r="F449" s="394">
        <f>IF(OR(ISERROR(VLOOKUP($E449&amp;$D$118&amp;$D$119,'CCG data'!$A:$AD,'CCG data'!R$3,FALSE)),ISBLANK(VLOOKUP($E449&amp;$D$118&amp;$D$119,'CCG data'!$A:$AD,'CCG data'!R$3,FALSE))),"",VLOOKUP($E449&amp;$D$118&amp;$D$119,'CCG data'!$A:$AD,'CCG data'!R$3,FALSE))</f>
        <v>53.787654950606658</v>
      </c>
      <c r="G449" s="395"/>
      <c r="H449" s="395">
        <f>IF(OR(ISERROR(VLOOKUP($E449&amp;$D$118&amp;$D$119,'CCG data'!$A:$AD,'CCG data'!S$3,FALSE)),ISBLANK(VLOOKUP($E449&amp;$D$118&amp;$D$119,'CCG data'!$A:$AD,'CCG data'!S$3,FALSE))),"",VLOOKUP($E449&amp;$D$118&amp;$D$119,'CCG data'!$A:$AD,'CCG data'!S$3,FALSE))</f>
        <v>92.796838843413283</v>
      </c>
      <c r="I449" s="395"/>
      <c r="J449" s="395">
        <f>IF(OR(ISERROR(VLOOKUP($E449&amp;$D$118&amp;$D$119,'CCG data'!$A:$AD,'CCG data'!T$3,FALSE)),ISBLANK(VLOOKUP($E449&amp;$D$118&amp;$D$119,'CCG data'!$A:$AD,'CCG data'!T$3,FALSE))),"",VLOOKUP($E449&amp;$D$118&amp;$D$119,'CCG data'!$A:$AD,'CCG data'!T$3,FALSE))</f>
        <v>6.8822468336551124</v>
      </c>
      <c r="K449" s="395"/>
      <c r="L449" s="395">
        <f>IF(OR(ISERROR(VLOOKUP($E449&amp;$D$118&amp;$D$119,'CCG data'!$A:$AD,'CCG data'!U$3,FALSE)),ISBLANK(VLOOKUP($E449&amp;$D$118&amp;$D$119,'CCG data'!$A:$AD,'CCG data'!U$3,FALSE))),"",VLOOKUP($E449&amp;$D$118&amp;$D$119,'CCG data'!$A:$AD,'CCG data'!U$3,FALSE))</f>
        <v>9.504011690427177</v>
      </c>
      <c r="M449" s="396"/>
      <c r="N449" s="367">
        <f>IF(OR(ISERROR(VLOOKUP($E449&amp;$D$118&amp;$D$119,'CCG data'!$A:$AD,'CCG data'!G$3,FALSE)),ISBLANK(VLOOKUP($E449&amp;$D$118&amp;$D$119,'CCG data'!$A:$AD,'CCG data'!G$3,FALSE))),"",VLOOKUP($E449&amp;$D$118&amp;$D$119,'CCG data'!$A:$AD,'CCG data'!G$3,FALSE))</f>
        <v>3614</v>
      </c>
      <c r="P449" s="404">
        <f>IF(OR(ISERROR(VLOOKUP($E449&amp;$D$118&amp;$D$119,'CCG data'!$A:$AD,'CCG data'!B$3,FALSE)),ISBLANK(VLOOKUP($E449&amp;$D$118&amp;$D$119,'CCG data'!$A:$AD,'CCG data'!B$3,FALSE))),"",VLOOKUP($E449&amp;$D$118&amp;$D$119,'CCG data'!$A:$AD,'CCG data'!B$3,FALSE))</f>
        <v>0.31571665744327615</v>
      </c>
      <c r="Q449" s="267"/>
      <c r="R449" s="267">
        <f>IF(OR(ISERROR(VLOOKUP($E449&amp;$D$118&amp;$D$119,'CCG data'!$A:$AD,'CCG data'!C$3,FALSE)),ISBLANK(VLOOKUP($E449&amp;$D$118&amp;$D$119,'CCG data'!$A:$AD,'CCG data'!C$3,FALSE))),"",VLOOKUP($E449&amp;$D$118&amp;$D$119,'CCG data'!$A:$AD,'CCG data'!C$3,FALSE))</f>
        <v>0.5799667957941339</v>
      </c>
      <c r="S449" s="267"/>
      <c r="T449" s="267">
        <f>IF(OR(ISERROR(VLOOKUP($E449&amp;$D$118&amp;$D$119,'CCG data'!$A:$AD,'CCG data'!D$3,FALSE)),ISBLANK(VLOOKUP($E449&amp;$D$118&amp;$D$119,'CCG data'!$A:$AD,'CCG data'!D$3,FALSE))),"",VLOOKUP($E449&amp;$D$118&amp;$D$119,'CCG data'!$A:$AD,'CCG data'!D$3,FALSE))</f>
        <v>4.454897620365246E-2</v>
      </c>
      <c r="U449" s="267"/>
      <c r="V449" s="267">
        <f>IF(OR(ISERROR(VLOOKUP($E449&amp;$D$118&amp;$D$119,'CCG data'!$A:$AD,'CCG data'!E$3,FALSE)),ISBLANK(VLOOKUP($E449&amp;$D$118&amp;$D$119,'CCG data'!$A:$AD,'CCG data'!E$3,FALSE))),"",VLOOKUP($E449&amp;$D$118&amp;$D$119,'CCG data'!$A:$AD,'CCG data'!E$3,FALSE))</f>
        <v>5.9767570558937465E-2</v>
      </c>
      <c r="W449" s="405"/>
      <c r="Y449" s="165">
        <f>IFERROR(VLOOKUP($E449&amp;$D$119, Outliers!$A$4:$P$214,2,FALSE),"0")</f>
        <v>0</v>
      </c>
      <c r="Z449" s="165">
        <f>IFERROR(VLOOKUP($E449&amp;$D$119, Outliers!$A$4:$P$214,3,FALSE),"0")</f>
        <v>0</v>
      </c>
      <c r="AA449" s="165">
        <f>IFERROR(VLOOKUP($E449&amp;$D$119, Outliers!$A$4:$P$214,4,FALSE),"0")</f>
        <v>0</v>
      </c>
      <c r="AB449" s="165">
        <f>IFERROR(VLOOKUP($E449&amp;$D$119, Outliers!$A$4:$P$214,5,FALSE),"0")</f>
        <v>0</v>
      </c>
      <c r="AD449" s="78"/>
      <c r="AE449" s="78"/>
      <c r="AF449" s="78"/>
      <c r="AG449" s="78"/>
    </row>
    <row r="450" spans="4:33" x14ac:dyDescent="0.25">
      <c r="D450" s="319"/>
      <c r="E450" s="103" t="s">
        <v>27</v>
      </c>
      <c r="F450" s="95">
        <f>IF(P449="","",VLOOKUP($E449&amp;$D$118&amp;$D$119,'CCG data'!$A:$AD,'CCG data'!W$3,FALSE))</f>
        <v>50.666639926153138</v>
      </c>
      <c r="G450" s="96">
        <f>IF(P449="","",VLOOKUP($E449&amp;$D$118&amp;$D$119,'CCG data'!$A:$AD,'CCG data'!X$3,FALSE))</f>
        <v>56.908669975060178</v>
      </c>
      <c r="H450" s="96">
        <f>IF(R449="","",VLOOKUP($E449&amp;$D$118&amp;$D$119,'CCG data'!$A:$AD,'CCG data'!Y$3,FALSE))</f>
        <v>88.824067090815561</v>
      </c>
      <c r="I450" s="96">
        <f>IF(R449="","",VLOOKUP($E449&amp;$D$118&amp;$D$119,'CCG data'!$A:$AD,'CCG data'!Z$3,FALSE))</f>
        <v>96.769610596011006</v>
      </c>
      <c r="J450" s="96">
        <f>IF(T449="","",VLOOKUP($E449&amp;$D$118&amp;$D$119,'CCG data'!$A:$AD,'CCG data'!AA$3,FALSE))</f>
        <v>5.8191486454648125</v>
      </c>
      <c r="K450" s="96">
        <f>IF(T449="","",VLOOKUP($E449&amp;$D$118&amp;$D$119,'CCG data'!$A:$AD,'CCG data'!AB$3,FALSE))</f>
        <v>7.9453450218454122</v>
      </c>
      <c r="L450" s="96">
        <f>IF(V449="","",VLOOKUP($E449&amp;$D$118&amp;$D$119,'CCG data'!$A:$AD,'CCG data'!AC$3,FALSE))</f>
        <v>8.236546158873125</v>
      </c>
      <c r="M450" s="96">
        <f>IF(V449="","",VLOOKUP($E449&amp;$D$118&amp;$D$119,'CCG data'!$A:$AD,'CCG data'!AD$3,FALSE))</f>
        <v>10.771477221981229</v>
      </c>
      <c r="N450" s="368"/>
      <c r="P450" s="152">
        <f>IF(P449="","",VLOOKUP($E449&amp;$D$118&amp;$D$119,'CCG data'!$A:$AD,'CCG data'!I$3,FALSE))</f>
        <v>0.30099999999999999</v>
      </c>
      <c r="Q450" s="15">
        <f>IF(P449="","",VLOOKUP($E449&amp;$D$118&amp;$D$119,'CCG data'!$A:$AD,'CCG data'!J$3,FALSE))</f>
        <v>0.33100000000000002</v>
      </c>
      <c r="R450" s="15">
        <f>IF(R449="","",VLOOKUP($E449&amp;$D$118&amp;$D$119,'CCG data'!$A:$AD,'CCG data'!K$3,FALSE))</f>
        <v>0.56399999999999995</v>
      </c>
      <c r="S450" s="15">
        <f>IF(R449="","",VLOOKUP($E449&amp;$D$118&amp;$D$119,'CCG data'!$A:$AD,'CCG data'!L$3,FALSE))</f>
        <v>0.59599999999999997</v>
      </c>
      <c r="T450" s="15">
        <f>IF(T449="","",VLOOKUP($E449&amp;$D$118&amp;$D$119,'CCG data'!$A:$AD,'CCG data'!M$3,FALSE))</f>
        <v>3.7999999999999999E-2</v>
      </c>
      <c r="U450" s="15">
        <f>IF(T449="","",VLOOKUP($E449&amp;$D$118&amp;$D$119,'CCG data'!$A:$AD,'CCG data'!N$3,FALSE))</f>
        <v>5.1999999999999998E-2</v>
      </c>
      <c r="V450" s="15">
        <f>IF(V449="","",VLOOKUP($E449&amp;$D$118&amp;$D$119,'CCG data'!$A:$AD,'CCG data'!O$3,FALSE))</f>
        <v>5.1999999999999998E-2</v>
      </c>
      <c r="W450" s="136">
        <f>IF(V449="","",VLOOKUP($E449&amp;$D$118&amp;$D$119,'CCG data'!$A:$AD,'CCG data'!P$3,FALSE))</f>
        <v>6.8000000000000005E-2</v>
      </c>
      <c r="Y450" s="165" t="str">
        <f>IFERROR(VLOOKUP($E450&amp;$D$119, Outliers!$A$4:$P$214,2,FALSE),"0")</f>
        <v>0</v>
      </c>
      <c r="Z450" s="165" t="str">
        <f>IFERROR(VLOOKUP($E450&amp;$D$119, Outliers!$A$4:$P$214,3,FALSE),"0")</f>
        <v>0</v>
      </c>
      <c r="AA450" s="165" t="str">
        <f>IFERROR(VLOOKUP($E450&amp;$D$119, Outliers!$A$4:$P$214,4,FALSE),"0")</f>
        <v>0</v>
      </c>
      <c r="AB450" s="165" t="str">
        <f>IFERROR(VLOOKUP($E450&amp;$D$119, Outliers!$A$4:$P$214,5,FALSE),"0")</f>
        <v>0</v>
      </c>
      <c r="AD450" s="78"/>
      <c r="AE450" s="78"/>
      <c r="AF450" s="78"/>
      <c r="AG450" s="78"/>
    </row>
    <row r="451" spans="4:33" ht="15.75" x14ac:dyDescent="0.25">
      <c r="D451" s="319"/>
      <c r="E451" s="104" t="s">
        <v>422</v>
      </c>
      <c r="F451" s="394">
        <f>IF(OR(ISERROR(VLOOKUP($E451&amp;$D$118&amp;$D$119,'CCG data'!$A:$AD,'CCG data'!R$3,FALSE)),ISBLANK(VLOOKUP($E451&amp;$D$118&amp;$D$119,'CCG data'!$A:$AD,'CCG data'!R$3,FALSE))),"",VLOOKUP($E451&amp;$D$118&amp;$D$119,'CCG data'!$A:$AD,'CCG data'!R$3,FALSE))</f>
        <v>52.763001083751483</v>
      </c>
      <c r="G451" s="395"/>
      <c r="H451" s="395">
        <f>IF(OR(ISERROR(VLOOKUP($E451&amp;$D$118&amp;$D$119,'CCG data'!$A:$AD,'CCG data'!S$3,FALSE)),ISBLANK(VLOOKUP($E451&amp;$D$118&amp;$D$119,'CCG data'!$A:$AD,'CCG data'!S$3,FALSE))),"",VLOOKUP($E451&amp;$D$118&amp;$D$119,'CCG data'!$A:$AD,'CCG data'!S$3,FALSE))</f>
        <v>96.431998329421916</v>
      </c>
      <c r="I451" s="395"/>
      <c r="J451" s="395">
        <f>IF(OR(ISERROR(VLOOKUP($E451&amp;$D$118&amp;$D$119,'CCG data'!$A:$AD,'CCG data'!T$3,FALSE)),ISBLANK(VLOOKUP($E451&amp;$D$118&amp;$D$119,'CCG data'!$A:$AD,'CCG data'!T$3,FALSE))),"",VLOOKUP($E451&amp;$D$118&amp;$D$119,'CCG data'!$A:$AD,'CCG data'!T$3,FALSE))</f>
        <v>5.423222939664873</v>
      </c>
      <c r="K451" s="395"/>
      <c r="L451" s="395">
        <f>IF(OR(ISERROR(VLOOKUP($E451&amp;$D$118&amp;$D$119,'CCG data'!$A:$AD,'CCG data'!U$3,FALSE)),ISBLANK(VLOOKUP($E451&amp;$D$118&amp;$D$119,'CCG data'!$A:$AD,'CCG data'!U$3,FALSE))),"",VLOOKUP($E451&amp;$D$118&amp;$D$119,'CCG data'!$A:$AD,'CCG data'!U$3,FALSE))</f>
        <v>10.389788764312831</v>
      </c>
      <c r="M451" s="396"/>
      <c r="N451" s="367">
        <f>IF(OR(ISERROR(VLOOKUP($E451&amp;$D$118&amp;$D$119,'CCG data'!$A:$AD,'CCG data'!G$3,FALSE)),ISBLANK(VLOOKUP($E451&amp;$D$118&amp;$D$119,'CCG data'!$A:$AD,'CCG data'!G$3,FALSE))),"",VLOOKUP($E451&amp;$D$118&amp;$D$119,'CCG data'!$A:$AD,'CCG data'!G$3,FALSE))</f>
        <v>1045</v>
      </c>
      <c r="P451" s="404">
        <f>IF(OR(ISERROR(VLOOKUP($E451&amp;$D$118&amp;$D$119,'CCG data'!$A:$AD,'CCG data'!B$3,FALSE)),ISBLANK(VLOOKUP($E451&amp;$D$118&amp;$D$119,'CCG data'!$A:$AD,'CCG data'!B$3,FALSE))),"",VLOOKUP($E451&amp;$D$118&amp;$D$119,'CCG data'!$A:$AD,'CCG data'!B$3,FALSE))</f>
        <v>0.30143540669856461</v>
      </c>
      <c r="Q451" s="267"/>
      <c r="R451" s="267">
        <f>IF(OR(ISERROR(VLOOKUP($E451&amp;$D$118&amp;$D$119,'CCG data'!$A:$AD,'CCG data'!C$3,FALSE)),ISBLANK(VLOOKUP($E451&amp;$D$118&amp;$D$119,'CCG data'!$A:$AD,'CCG data'!C$3,FALSE))),"",VLOOKUP($E451&amp;$D$118&amp;$D$119,'CCG data'!$A:$AD,'CCG data'!C$3,FALSE))</f>
        <v>0.59904306220095693</v>
      </c>
      <c r="S451" s="267"/>
      <c r="T451" s="267">
        <f>IF(OR(ISERROR(VLOOKUP($E451&amp;$D$118&amp;$D$119,'CCG data'!$A:$AD,'CCG data'!D$3,FALSE)),ISBLANK(VLOOKUP($E451&amp;$D$118&amp;$D$119,'CCG data'!$A:$AD,'CCG data'!D$3,FALSE))),"",VLOOKUP($E451&amp;$D$118&amp;$D$119,'CCG data'!$A:$AD,'CCG data'!D$3,FALSE))</f>
        <v>3.9234449760765552E-2</v>
      </c>
      <c r="U451" s="267"/>
      <c r="V451" s="267">
        <f>IF(OR(ISERROR(VLOOKUP($E451&amp;$D$118&amp;$D$119,'CCG data'!$A:$AD,'CCG data'!E$3,FALSE)),ISBLANK(VLOOKUP($E451&amp;$D$118&amp;$D$119,'CCG data'!$A:$AD,'CCG data'!E$3,FALSE))),"",VLOOKUP($E451&amp;$D$118&amp;$D$119,'CCG data'!$A:$AD,'CCG data'!E$3,FALSE))</f>
        <v>6.0287081339712917E-2</v>
      </c>
      <c r="W451" s="405"/>
      <c r="Y451" s="165">
        <f>IFERROR(VLOOKUP($E451&amp;$D$119, Outliers!$A$4:$P$214,2,FALSE),"0")</f>
        <v>0</v>
      </c>
      <c r="Z451" s="165">
        <f>IFERROR(VLOOKUP($E451&amp;$D$119, Outliers!$A$4:$P$214,3,FALSE),"0")</f>
        <v>0</v>
      </c>
      <c r="AA451" s="165">
        <f>IFERROR(VLOOKUP($E451&amp;$D$119, Outliers!$A$4:$P$214,4,FALSE),"0")</f>
        <v>0</v>
      </c>
      <c r="AB451" s="165">
        <f>IFERROR(VLOOKUP($E451&amp;$D$119, Outliers!$A$4:$P$214,5,FALSE),"0")</f>
        <v>0</v>
      </c>
      <c r="AD451" s="78"/>
      <c r="AE451" s="78"/>
      <c r="AF451" s="78"/>
      <c r="AG451" s="78"/>
    </row>
    <row r="452" spans="4:33" x14ac:dyDescent="0.25">
      <c r="D452" s="319"/>
      <c r="E452" s="103" t="s">
        <v>27</v>
      </c>
      <c r="F452" s="95">
        <f>IF(P451="","",VLOOKUP($E451&amp;$D$118&amp;$D$119,'CCG data'!$A:$AD,'CCG data'!W$3,FALSE))</f>
        <v>46.936198768949573</v>
      </c>
      <c r="G452" s="96">
        <f>IF(P451="","",VLOOKUP($E451&amp;$D$118&amp;$D$119,'CCG data'!$A:$AD,'CCG data'!X$3,FALSE))</f>
        <v>58.589803398553393</v>
      </c>
      <c r="H452" s="96">
        <f>IF(R451="","",VLOOKUP($E451&amp;$D$118&amp;$D$119,'CCG data'!$A:$AD,'CCG data'!Y$3,FALSE))</f>
        <v>88.877770627136158</v>
      </c>
      <c r="I452" s="96">
        <f>IF(R451="","",VLOOKUP($E451&amp;$D$118&amp;$D$119,'CCG data'!$A:$AD,'CCG data'!Z$3,FALSE))</f>
        <v>103.98622603170767</v>
      </c>
      <c r="J452" s="96">
        <f>IF(T451="","",VLOOKUP($E451&amp;$D$118&amp;$D$119,'CCG data'!$A:$AD,'CCG data'!AA$3,FALSE))</f>
        <v>3.7631712886906987</v>
      </c>
      <c r="K452" s="96">
        <f>IF(T451="","",VLOOKUP($E451&amp;$D$118&amp;$D$119,'CCG data'!$A:$AD,'CCG data'!AB$3,FALSE))</f>
        <v>7.0832745906390473</v>
      </c>
      <c r="L452" s="96">
        <f>IF(V451="","",VLOOKUP($E451&amp;$D$118&amp;$D$119,'CCG data'!$A:$AD,'CCG data'!AC$3,FALSE))</f>
        <v>7.8241676881254474</v>
      </c>
      <c r="M452" s="96">
        <f>IF(V451="","",VLOOKUP($E451&amp;$D$118&amp;$D$119,'CCG data'!$A:$AD,'CCG data'!AD$3,FALSE))</f>
        <v>12.955409840500215</v>
      </c>
      <c r="N452" s="368"/>
      <c r="P452" s="152">
        <f>IF(P451="","",VLOOKUP($E451&amp;$D$118&amp;$D$119,'CCG data'!$A:$AD,'CCG data'!I$3,FALSE))</f>
        <v>0.27400000000000002</v>
      </c>
      <c r="Q452" s="15">
        <f>IF(P451="","",VLOOKUP($E451&amp;$D$118&amp;$D$119,'CCG data'!$A:$AD,'CCG data'!J$3,FALSE))</f>
        <v>0.33</v>
      </c>
      <c r="R452" s="15">
        <f>IF(R451="","",VLOOKUP($E451&amp;$D$118&amp;$D$119,'CCG data'!$A:$AD,'CCG data'!K$3,FALSE))</f>
        <v>0.56899999999999995</v>
      </c>
      <c r="S452" s="15">
        <f>IF(R451="","",VLOOKUP($E451&amp;$D$118&amp;$D$119,'CCG data'!$A:$AD,'CCG data'!L$3,FALSE))</f>
        <v>0.628</v>
      </c>
      <c r="T452" s="15">
        <f>IF(T451="","",VLOOKUP($E451&amp;$D$118&amp;$D$119,'CCG data'!$A:$AD,'CCG data'!M$3,FALSE))</f>
        <v>2.9000000000000001E-2</v>
      </c>
      <c r="U452" s="15">
        <f>IF(T451="","",VLOOKUP($E451&amp;$D$118&amp;$D$119,'CCG data'!$A:$AD,'CCG data'!N$3,FALSE))</f>
        <v>5.2999999999999999E-2</v>
      </c>
      <c r="V452" s="15">
        <f>IF(V451="","",VLOOKUP($E451&amp;$D$118&amp;$D$119,'CCG data'!$A:$AD,'CCG data'!O$3,FALSE))</f>
        <v>4.7E-2</v>
      </c>
      <c r="W452" s="136">
        <f>IF(V451="","",VLOOKUP($E451&amp;$D$118&amp;$D$119,'CCG data'!$A:$AD,'CCG data'!P$3,FALSE))</f>
        <v>7.5999999999999998E-2</v>
      </c>
      <c r="Y452" s="165" t="str">
        <f>IFERROR(VLOOKUP($E452&amp;$D$119, Outliers!$A$4:$P$214,2,FALSE),"0")</f>
        <v>0</v>
      </c>
      <c r="Z452" s="165" t="str">
        <f>IFERROR(VLOOKUP($E452&amp;$D$119, Outliers!$A$4:$P$214,3,FALSE),"0")</f>
        <v>0</v>
      </c>
      <c r="AA452" s="165" t="str">
        <f>IFERROR(VLOOKUP($E452&amp;$D$119, Outliers!$A$4:$P$214,4,FALSE),"0")</f>
        <v>0</v>
      </c>
      <c r="AB452" s="165" t="str">
        <f>IFERROR(VLOOKUP($E452&amp;$D$119, Outliers!$A$4:$P$214,5,FALSE),"0")</f>
        <v>0</v>
      </c>
      <c r="AD452" s="78"/>
      <c r="AE452" s="78"/>
      <c r="AF452" s="78"/>
      <c r="AG452" s="78"/>
    </row>
    <row r="453" spans="4:33" ht="15.75" x14ac:dyDescent="0.25">
      <c r="D453" s="319"/>
      <c r="E453" s="104" t="s">
        <v>268</v>
      </c>
      <c r="F453" s="394">
        <f>IF(OR(ISERROR(VLOOKUP($E453&amp;$D$118&amp;$D$119,'CCG data'!$A:$AD,'CCG data'!R$3,FALSE)),ISBLANK(VLOOKUP($E453&amp;$D$118&amp;$D$119,'CCG data'!$A:$AD,'CCG data'!R$3,FALSE))),"",VLOOKUP($E453&amp;$D$118&amp;$D$119,'CCG data'!$A:$AD,'CCG data'!R$3,FALSE))</f>
        <v>37.878182648025039</v>
      </c>
      <c r="G453" s="395"/>
      <c r="H453" s="395">
        <f>IF(OR(ISERROR(VLOOKUP($E453&amp;$D$118&amp;$D$119,'CCG data'!$A:$AD,'CCG data'!S$3,FALSE)),ISBLANK(VLOOKUP($E453&amp;$D$118&amp;$D$119,'CCG data'!$A:$AD,'CCG data'!S$3,FALSE))),"",VLOOKUP($E453&amp;$D$118&amp;$D$119,'CCG data'!$A:$AD,'CCG data'!S$3,FALSE))</f>
        <v>89.673261974648995</v>
      </c>
      <c r="I453" s="395"/>
      <c r="J453" s="395">
        <f>IF(OR(ISERROR(VLOOKUP($E453&amp;$D$118&amp;$D$119,'CCG data'!$A:$AD,'CCG data'!T$3,FALSE)),ISBLANK(VLOOKUP($E453&amp;$D$118&amp;$D$119,'CCG data'!$A:$AD,'CCG data'!T$3,FALSE))),"",VLOOKUP($E453&amp;$D$118&amp;$D$119,'CCG data'!$A:$AD,'CCG data'!T$3,FALSE))</f>
        <v>8.3940559272305642</v>
      </c>
      <c r="K453" s="395"/>
      <c r="L453" s="395">
        <f>IF(OR(ISERROR(VLOOKUP($E453&amp;$D$118&amp;$D$119,'CCG data'!$A:$AD,'CCG data'!U$3,FALSE)),ISBLANK(VLOOKUP($E453&amp;$D$118&amp;$D$119,'CCG data'!$A:$AD,'CCG data'!U$3,FALSE))),"",VLOOKUP($E453&amp;$D$118&amp;$D$119,'CCG data'!$A:$AD,'CCG data'!U$3,FALSE))</f>
        <v>9.5545427922820796</v>
      </c>
      <c r="M453" s="396"/>
      <c r="N453" s="367">
        <f>IF(OR(ISERROR(VLOOKUP($E453&amp;$D$118&amp;$D$119,'CCG data'!$A:$AD,'CCG data'!G$3,FALSE)),ISBLANK(VLOOKUP($E453&amp;$D$118&amp;$D$119,'CCG data'!$A:$AD,'CCG data'!G$3,FALSE))),"",VLOOKUP($E453&amp;$D$118&amp;$D$119,'CCG data'!$A:$AD,'CCG data'!G$3,FALSE))</f>
        <v>1227</v>
      </c>
      <c r="P453" s="404">
        <f>IF(OR(ISERROR(VLOOKUP($E453&amp;$D$118&amp;$D$119,'CCG data'!$A:$AD,'CCG data'!B$3,FALSE)),ISBLANK(VLOOKUP($E453&amp;$D$118&amp;$D$119,'CCG data'!$A:$AD,'CCG data'!B$3,FALSE))),"",VLOOKUP($E453&amp;$D$118&amp;$D$119,'CCG data'!$A:$AD,'CCG data'!B$3,FALSE))</f>
        <v>0.22819885900570497</v>
      </c>
      <c r="Q453" s="267"/>
      <c r="R453" s="267">
        <f>IF(OR(ISERROR(VLOOKUP($E453&amp;$D$118&amp;$D$119,'CCG data'!$A:$AD,'CCG data'!C$3,FALSE)),ISBLANK(VLOOKUP($E453&amp;$D$118&amp;$D$119,'CCG data'!$A:$AD,'CCG data'!C$3,FALSE))),"",VLOOKUP($E453&amp;$D$118&amp;$D$119,'CCG data'!$A:$AD,'CCG data'!C$3,FALSE))</f>
        <v>0.64710676446617765</v>
      </c>
      <c r="S453" s="267"/>
      <c r="T453" s="267">
        <f>IF(OR(ISERROR(VLOOKUP($E453&amp;$D$118&amp;$D$119,'CCG data'!$A:$AD,'CCG data'!D$3,FALSE)),ISBLANK(VLOOKUP($E453&amp;$D$118&amp;$D$119,'CCG data'!$A:$AD,'CCG data'!D$3,FALSE))),"",VLOOKUP($E453&amp;$D$118&amp;$D$119,'CCG data'!$A:$AD,'CCG data'!D$3,FALSE))</f>
        <v>4.8899755501222497E-2</v>
      </c>
      <c r="U453" s="267"/>
      <c r="V453" s="267">
        <f>IF(OR(ISERROR(VLOOKUP($E453&amp;$D$118&amp;$D$119,'CCG data'!$A:$AD,'CCG data'!E$3,FALSE)),ISBLANK(VLOOKUP($E453&amp;$D$118&amp;$D$119,'CCG data'!$A:$AD,'CCG data'!E$3,FALSE))),"",VLOOKUP($E453&amp;$D$118&amp;$D$119,'CCG data'!$A:$AD,'CCG data'!E$3,FALSE))</f>
        <v>7.5794621026894868E-2</v>
      </c>
      <c r="W453" s="405"/>
      <c r="Y453" s="165">
        <f>IFERROR(VLOOKUP($E453&amp;$D$119, Outliers!$A$4:$P$214,2,FALSE),"0")</f>
        <v>1</v>
      </c>
      <c r="Z453" s="165">
        <f>IFERROR(VLOOKUP($E453&amp;$D$119, Outliers!$A$4:$P$214,3,FALSE),"0")</f>
        <v>0</v>
      </c>
      <c r="AA453" s="165">
        <f>IFERROR(VLOOKUP($E453&amp;$D$119, Outliers!$A$4:$P$214,4,FALSE),"0")</f>
        <v>0</v>
      </c>
      <c r="AB453" s="165">
        <f>IFERROR(VLOOKUP($E453&amp;$D$119, Outliers!$A$4:$P$214,5,FALSE),"0")</f>
        <v>0</v>
      </c>
      <c r="AD453" s="78"/>
      <c r="AE453" s="78"/>
      <c r="AF453" s="78"/>
      <c r="AG453" s="78"/>
    </row>
    <row r="454" spans="4:33" x14ac:dyDescent="0.25">
      <c r="D454" s="319"/>
      <c r="E454" s="103" t="s">
        <v>27</v>
      </c>
      <c r="F454" s="95">
        <f>IF(P453="","",VLOOKUP($E453&amp;$D$118&amp;$D$119,'CCG data'!$A:$AD,'CCG data'!W$3,FALSE))</f>
        <v>33.441420066114752</v>
      </c>
      <c r="G454" s="96">
        <f>IF(P453="","",VLOOKUP($E453&amp;$D$118&amp;$D$119,'CCG data'!$A:$AD,'CCG data'!X$3,FALSE))</f>
        <v>42.314945229935326</v>
      </c>
      <c r="H454" s="96">
        <f>IF(R453="","",VLOOKUP($E453&amp;$D$118&amp;$D$119,'CCG data'!$A:$AD,'CCG data'!Y$3,FALSE))</f>
        <v>83.435787402448071</v>
      </c>
      <c r="I454" s="96">
        <f>IF(R453="","",VLOOKUP($E453&amp;$D$118&amp;$D$119,'CCG data'!$A:$AD,'CCG data'!Z$3,FALSE))</f>
        <v>95.910736546849918</v>
      </c>
      <c r="J454" s="96">
        <f>IF(T453="","",VLOOKUP($E453&amp;$D$118&amp;$D$119,'CCG data'!$A:$AD,'CCG data'!AA$3,FALSE))</f>
        <v>6.2700667247617856</v>
      </c>
      <c r="K454" s="96">
        <f>IF(T453="","",VLOOKUP($E453&amp;$D$118&amp;$D$119,'CCG data'!$A:$AD,'CCG data'!AB$3,FALSE))</f>
        <v>10.518045129699342</v>
      </c>
      <c r="L454" s="96">
        <f>IF(V453="","",VLOOKUP($E453&amp;$D$118&amp;$D$119,'CCG data'!$A:$AD,'CCG data'!AC$3,FALSE))</f>
        <v>7.6126533214791507</v>
      </c>
      <c r="M454" s="96">
        <f>IF(V453="","",VLOOKUP($E453&amp;$D$118&amp;$D$119,'CCG data'!$A:$AD,'CCG data'!AD$3,FALSE))</f>
        <v>11.496432263085008</v>
      </c>
      <c r="N454" s="368"/>
      <c r="P454" s="152">
        <f>IF(P453="","",VLOOKUP($E453&amp;$D$118&amp;$D$119,'CCG data'!$A:$AD,'CCG data'!I$3,FALSE))</f>
        <v>0.20599999999999999</v>
      </c>
      <c r="Q454" s="15">
        <f>IF(P453="","",VLOOKUP($E453&amp;$D$118&amp;$D$119,'CCG data'!$A:$AD,'CCG data'!J$3,FALSE))</f>
        <v>0.253</v>
      </c>
      <c r="R454" s="15">
        <f>IF(R453="","",VLOOKUP($E453&amp;$D$118&amp;$D$119,'CCG data'!$A:$AD,'CCG data'!K$3,FALSE))</f>
        <v>0.62</v>
      </c>
      <c r="S454" s="15">
        <f>IF(R453="","",VLOOKUP($E453&amp;$D$118&amp;$D$119,'CCG data'!$A:$AD,'CCG data'!L$3,FALSE))</f>
        <v>0.67300000000000004</v>
      </c>
      <c r="T454" s="15">
        <f>IF(T453="","",VLOOKUP($E453&amp;$D$118&amp;$D$119,'CCG data'!$A:$AD,'CCG data'!M$3,FALSE))</f>
        <v>3.7999999999999999E-2</v>
      </c>
      <c r="U454" s="15">
        <f>IF(T453="","",VLOOKUP($E453&amp;$D$118&amp;$D$119,'CCG data'!$A:$AD,'CCG data'!N$3,FALSE))</f>
        <v>6.2E-2</v>
      </c>
      <c r="V454" s="15">
        <f>IF(V453="","",VLOOKUP($E453&amp;$D$118&amp;$D$119,'CCG data'!$A:$AD,'CCG data'!O$3,FALSE))</f>
        <v>6.2E-2</v>
      </c>
      <c r="W454" s="136">
        <f>IF(V453="","",VLOOKUP($E453&amp;$D$118&amp;$D$119,'CCG data'!$A:$AD,'CCG data'!P$3,FALSE))</f>
        <v>9.1999999999999998E-2</v>
      </c>
      <c r="Y454" s="165" t="str">
        <f>IFERROR(VLOOKUP($E454&amp;$D$119, Outliers!$A$4:$P$214,2,FALSE),"0")</f>
        <v>0</v>
      </c>
      <c r="Z454" s="165" t="str">
        <f>IFERROR(VLOOKUP($E454&amp;$D$119, Outliers!$A$4:$P$214,3,FALSE),"0")</f>
        <v>0</v>
      </c>
      <c r="AA454" s="165" t="str">
        <f>IFERROR(VLOOKUP($E454&amp;$D$119, Outliers!$A$4:$P$214,4,FALSE),"0")</f>
        <v>0</v>
      </c>
      <c r="AB454" s="165" t="str">
        <f>IFERROR(VLOOKUP($E454&amp;$D$119, Outliers!$A$4:$P$214,5,FALSE),"0")</f>
        <v>0</v>
      </c>
      <c r="AD454" s="78"/>
      <c r="AE454" s="78"/>
      <c r="AF454" s="78"/>
      <c r="AG454" s="78"/>
    </row>
    <row r="455" spans="4:33" ht="15.75" x14ac:dyDescent="0.25">
      <c r="D455" s="319"/>
      <c r="E455" s="104" t="s">
        <v>269</v>
      </c>
      <c r="F455" s="394">
        <f>IF(OR(ISERROR(VLOOKUP($E455&amp;$D$118&amp;$D$119,'CCG data'!$A:$AD,'CCG data'!R$3,FALSE)),ISBLANK(VLOOKUP($E455&amp;$D$118&amp;$D$119,'CCG data'!$A:$AD,'CCG data'!R$3,FALSE))),"",VLOOKUP($E455&amp;$D$118&amp;$D$119,'CCG data'!$A:$AD,'CCG data'!R$3,FALSE))</f>
        <v>55.692349806981078</v>
      </c>
      <c r="G455" s="395"/>
      <c r="H455" s="395">
        <f>IF(OR(ISERROR(VLOOKUP($E455&amp;$D$118&amp;$D$119,'CCG data'!$A:$AD,'CCG data'!S$3,FALSE)),ISBLANK(VLOOKUP($E455&amp;$D$118&amp;$D$119,'CCG data'!$A:$AD,'CCG data'!S$3,FALSE))),"",VLOOKUP($E455&amp;$D$118&amp;$D$119,'CCG data'!$A:$AD,'CCG data'!S$3,FALSE))</f>
        <v>91.130654963907091</v>
      </c>
      <c r="I455" s="395"/>
      <c r="J455" s="395">
        <f>IF(OR(ISERROR(VLOOKUP($E455&amp;$D$118&amp;$D$119,'CCG data'!$A:$AD,'CCG data'!T$3,FALSE)),ISBLANK(VLOOKUP($E455&amp;$D$118&amp;$D$119,'CCG data'!$A:$AD,'CCG data'!T$3,FALSE))),"",VLOOKUP($E455&amp;$D$118&amp;$D$119,'CCG data'!$A:$AD,'CCG data'!T$3,FALSE))</f>
        <v>7.2849570025631403</v>
      </c>
      <c r="K455" s="395"/>
      <c r="L455" s="395">
        <f>IF(OR(ISERROR(VLOOKUP($E455&amp;$D$118&amp;$D$119,'CCG data'!$A:$AD,'CCG data'!U$3,FALSE)),ISBLANK(VLOOKUP($E455&amp;$D$118&amp;$D$119,'CCG data'!$A:$AD,'CCG data'!U$3,FALSE))),"",VLOOKUP($E455&amp;$D$118&amp;$D$119,'CCG data'!$A:$AD,'CCG data'!U$3,FALSE))</f>
        <v>8.5765885612610706</v>
      </c>
      <c r="M455" s="396"/>
      <c r="N455" s="367">
        <f>IF(OR(ISERROR(VLOOKUP($E455&amp;$D$118&amp;$D$119,'CCG data'!$A:$AD,'CCG data'!G$3,FALSE)),ISBLANK(VLOOKUP($E455&amp;$D$118&amp;$D$119,'CCG data'!$A:$AD,'CCG data'!G$3,FALSE))),"",VLOOKUP($E455&amp;$D$118&amp;$D$119,'CCG data'!$A:$AD,'CCG data'!G$3,FALSE))</f>
        <v>1319</v>
      </c>
      <c r="P455" s="404">
        <f>IF(OR(ISERROR(VLOOKUP($E455&amp;$D$118&amp;$D$119,'CCG data'!$A:$AD,'CCG data'!B$3,FALSE)),ISBLANK(VLOOKUP($E455&amp;$D$118&amp;$D$119,'CCG data'!$A:$AD,'CCG data'!B$3,FALSE))),"",VLOOKUP($E455&amp;$D$118&amp;$D$119,'CCG data'!$A:$AD,'CCG data'!B$3,FALSE))</f>
        <v>0.34040940106141016</v>
      </c>
      <c r="Q455" s="267"/>
      <c r="R455" s="267">
        <f>IF(OR(ISERROR(VLOOKUP($E455&amp;$D$118&amp;$D$119,'CCG data'!$A:$AD,'CCG data'!C$3,FALSE)),ISBLANK(VLOOKUP($E455&amp;$D$118&amp;$D$119,'CCG data'!$A:$AD,'CCG data'!C$3,FALSE))),"",VLOOKUP($E455&amp;$D$118&amp;$D$119,'CCG data'!$A:$AD,'CCG data'!C$3,FALSE))</f>
        <v>0.56027293404094014</v>
      </c>
      <c r="S455" s="267"/>
      <c r="T455" s="267">
        <f>IF(OR(ISERROR(VLOOKUP($E455&amp;$D$118&amp;$D$119,'CCG data'!$A:$AD,'CCG data'!D$3,FALSE)),ISBLANK(VLOOKUP($E455&amp;$D$118&amp;$D$119,'CCG data'!$A:$AD,'CCG data'!D$3,FALSE))),"",VLOOKUP($E455&amp;$D$118&amp;$D$119,'CCG data'!$A:$AD,'CCG data'!D$3,FALSE))</f>
        <v>4.6247156937073541E-2</v>
      </c>
      <c r="U455" s="267"/>
      <c r="V455" s="267">
        <f>IF(OR(ISERROR(VLOOKUP($E455&amp;$D$118&amp;$D$119,'CCG data'!$A:$AD,'CCG data'!E$3,FALSE)),ISBLANK(VLOOKUP($E455&amp;$D$118&amp;$D$119,'CCG data'!$A:$AD,'CCG data'!E$3,FALSE))),"",VLOOKUP($E455&amp;$D$118&amp;$D$119,'CCG data'!$A:$AD,'CCG data'!E$3,FALSE))</f>
        <v>5.3070507960576191E-2</v>
      </c>
      <c r="W455" s="405"/>
      <c r="Y455" s="165">
        <f>IFERROR(VLOOKUP($E455&amp;$D$119, Outliers!$A$4:$P$214,2,FALSE),"0")</f>
        <v>0</v>
      </c>
      <c r="Z455" s="165">
        <f>IFERROR(VLOOKUP($E455&amp;$D$119, Outliers!$A$4:$P$214,3,FALSE),"0")</f>
        <v>0</v>
      </c>
      <c r="AA455" s="165">
        <f>IFERROR(VLOOKUP($E455&amp;$D$119, Outliers!$A$4:$P$214,4,FALSE),"0")</f>
        <v>0</v>
      </c>
      <c r="AB455" s="165">
        <f>IFERROR(VLOOKUP($E455&amp;$D$119, Outliers!$A$4:$P$214,5,FALSE),"0")</f>
        <v>0</v>
      </c>
      <c r="AD455" s="78"/>
      <c r="AE455" s="78"/>
      <c r="AF455" s="78"/>
      <c r="AG455" s="78"/>
    </row>
    <row r="456" spans="4:33" x14ac:dyDescent="0.25">
      <c r="D456" s="319"/>
      <c r="E456" s="103" t="s">
        <v>27</v>
      </c>
      <c r="F456" s="95">
        <f>IF(P455="","",VLOOKUP($E455&amp;$D$118&amp;$D$119,'CCG data'!$A:$AD,'CCG data'!W$3,FALSE))</f>
        <v>50.540912211385191</v>
      </c>
      <c r="G456" s="96">
        <f>IF(P455="","",VLOOKUP($E455&amp;$D$118&amp;$D$119,'CCG data'!$A:$AD,'CCG data'!X$3,FALSE))</f>
        <v>60.843787402576964</v>
      </c>
      <c r="H456" s="96">
        <f>IF(R455="","",VLOOKUP($E455&amp;$D$118&amp;$D$119,'CCG data'!$A:$AD,'CCG data'!Y$3,FALSE))</f>
        <v>84.560156111857381</v>
      </c>
      <c r="I456" s="96">
        <f>IF(R455="","",VLOOKUP($E455&amp;$D$118&amp;$D$119,'CCG data'!$A:$AD,'CCG data'!Z$3,FALSE))</f>
        <v>97.7011538159568</v>
      </c>
      <c r="J456" s="96">
        <f>IF(T455="","",VLOOKUP($E455&amp;$D$118&amp;$D$119,'CCG data'!$A:$AD,'CCG data'!AA$3,FALSE))</f>
        <v>5.4567803990583066</v>
      </c>
      <c r="K456" s="96">
        <f>IF(T455="","",VLOOKUP($E455&amp;$D$118&amp;$D$119,'CCG data'!$A:$AD,'CCG data'!AB$3,FALSE))</f>
        <v>9.113133606067974</v>
      </c>
      <c r="L456" s="96">
        <f>IF(V455="","",VLOOKUP($E455&amp;$D$118&amp;$D$119,'CCG data'!$A:$AD,'CCG data'!AC$3,FALSE))</f>
        <v>6.5673956935548405</v>
      </c>
      <c r="M456" s="96">
        <f>IF(V455="","",VLOOKUP($E455&amp;$D$118&amp;$D$119,'CCG data'!$A:$AD,'CCG data'!AD$3,FALSE))</f>
        <v>10.585781428967302</v>
      </c>
      <c r="N456" s="368"/>
      <c r="P456" s="152">
        <f>IF(P455="","",VLOOKUP($E455&amp;$D$118&amp;$D$119,'CCG data'!$A:$AD,'CCG data'!I$3,FALSE))</f>
        <v>0.315</v>
      </c>
      <c r="Q456" s="15">
        <f>IF(P455="","",VLOOKUP($E455&amp;$D$118&amp;$D$119,'CCG data'!$A:$AD,'CCG data'!J$3,FALSE))</f>
        <v>0.36599999999999999</v>
      </c>
      <c r="R456" s="15">
        <f>IF(R455="","",VLOOKUP($E455&amp;$D$118&amp;$D$119,'CCG data'!$A:$AD,'CCG data'!K$3,FALSE))</f>
        <v>0.53300000000000003</v>
      </c>
      <c r="S456" s="15">
        <f>IF(R455="","",VLOOKUP($E455&amp;$D$118&amp;$D$119,'CCG data'!$A:$AD,'CCG data'!L$3,FALSE))</f>
        <v>0.58699999999999997</v>
      </c>
      <c r="T456" s="15">
        <f>IF(T455="","",VLOOKUP($E455&amp;$D$118&amp;$D$119,'CCG data'!$A:$AD,'CCG data'!M$3,FALSE))</f>
        <v>3.5999999999999997E-2</v>
      </c>
      <c r="U456" s="15">
        <f>IF(T455="","",VLOOKUP($E455&amp;$D$118&amp;$D$119,'CCG data'!$A:$AD,'CCG data'!N$3,FALSE))</f>
        <v>5.8999999999999997E-2</v>
      </c>
      <c r="V456" s="15">
        <f>IF(V455="","",VLOOKUP($E455&amp;$D$118&amp;$D$119,'CCG data'!$A:$AD,'CCG data'!O$3,FALSE))</f>
        <v>4.2000000000000003E-2</v>
      </c>
      <c r="W456" s="136">
        <f>IF(V455="","",VLOOKUP($E455&amp;$D$118&amp;$D$119,'CCG data'!$A:$AD,'CCG data'!P$3,FALSE))</f>
        <v>6.7000000000000004E-2</v>
      </c>
      <c r="Y456" s="165" t="str">
        <f>IFERROR(VLOOKUP($E456&amp;$D$119, Outliers!$A$4:$P$214,2,FALSE),"0")</f>
        <v>0</v>
      </c>
      <c r="Z456" s="165" t="str">
        <f>IFERROR(VLOOKUP($E456&amp;$D$119, Outliers!$A$4:$P$214,3,FALSE),"0")</f>
        <v>0</v>
      </c>
      <c r="AA456" s="165" t="str">
        <f>IFERROR(VLOOKUP($E456&amp;$D$119, Outliers!$A$4:$P$214,4,FALSE),"0")</f>
        <v>0</v>
      </c>
      <c r="AB456" s="165" t="str">
        <f>IFERROR(VLOOKUP($E456&amp;$D$119, Outliers!$A$4:$P$214,5,FALSE),"0")</f>
        <v>0</v>
      </c>
      <c r="AD456" s="78"/>
      <c r="AE456" s="78"/>
      <c r="AF456" s="78"/>
      <c r="AG456" s="78"/>
    </row>
    <row r="457" spans="4:33" ht="15.75" x14ac:dyDescent="0.25">
      <c r="D457" s="319"/>
      <c r="E457" s="104" t="s">
        <v>423</v>
      </c>
      <c r="F457" s="394">
        <f>IF(OR(ISERROR(VLOOKUP($E457&amp;$D$118&amp;$D$119,'CCG data'!$A:$AD,'CCG data'!R$3,FALSE)),ISBLANK(VLOOKUP($E457&amp;$D$118&amp;$D$119,'CCG data'!$A:$AD,'CCG data'!R$3,FALSE))),"",VLOOKUP($E457&amp;$D$118&amp;$D$119,'CCG data'!$A:$AD,'CCG data'!R$3,FALSE))</f>
        <v>53.713436265710889</v>
      </c>
      <c r="G457" s="395"/>
      <c r="H457" s="395">
        <f>IF(OR(ISERROR(VLOOKUP($E457&amp;$D$118&amp;$D$119,'CCG data'!$A:$AD,'CCG data'!S$3,FALSE)),ISBLANK(VLOOKUP($E457&amp;$D$118&amp;$D$119,'CCG data'!$A:$AD,'CCG data'!S$3,FALSE))),"",VLOOKUP($E457&amp;$D$118&amp;$D$119,'CCG data'!$A:$AD,'CCG data'!S$3,FALSE))</f>
        <v>102.0687808606187</v>
      </c>
      <c r="I457" s="395"/>
      <c r="J457" s="395">
        <f>IF(OR(ISERROR(VLOOKUP($E457&amp;$D$118&amp;$D$119,'CCG data'!$A:$AD,'CCG data'!T$3,FALSE)),ISBLANK(VLOOKUP($E457&amp;$D$118&amp;$D$119,'CCG data'!$A:$AD,'CCG data'!T$3,FALSE))),"",VLOOKUP($E457&amp;$D$118&amp;$D$119,'CCG data'!$A:$AD,'CCG data'!T$3,FALSE))</f>
        <v>6.05433570764934</v>
      </c>
      <c r="K457" s="395"/>
      <c r="L457" s="395">
        <f>IF(OR(ISERROR(VLOOKUP($E457&amp;$D$118&amp;$D$119,'CCG data'!$A:$AD,'CCG data'!U$3,FALSE)),ISBLANK(VLOOKUP($E457&amp;$D$118&amp;$D$119,'CCG data'!$A:$AD,'CCG data'!U$3,FALSE))),"",VLOOKUP($E457&amp;$D$118&amp;$D$119,'CCG data'!$A:$AD,'CCG data'!U$3,FALSE))</f>
        <v>10.058659173949721</v>
      </c>
      <c r="M457" s="396"/>
      <c r="N457" s="367">
        <f>IF(OR(ISERROR(VLOOKUP($E457&amp;$D$118&amp;$D$119,'CCG data'!$A:$AD,'CCG data'!G$3,FALSE)),ISBLANK(VLOOKUP($E457&amp;$D$118&amp;$D$119,'CCG data'!$A:$AD,'CCG data'!G$3,FALSE))),"",VLOOKUP($E457&amp;$D$118&amp;$D$119,'CCG data'!$A:$AD,'CCG data'!G$3,FALSE))</f>
        <v>1255</v>
      </c>
      <c r="P457" s="404">
        <f>IF(OR(ISERROR(VLOOKUP($E457&amp;$D$118&amp;$D$119,'CCG data'!$A:$AD,'CCG data'!B$3,FALSE)),ISBLANK(VLOOKUP($E457&amp;$D$118&amp;$D$119,'CCG data'!$A:$AD,'CCG data'!B$3,FALSE))),"",VLOOKUP($E457&amp;$D$118&amp;$D$119,'CCG data'!$A:$AD,'CCG data'!B$3,FALSE))</f>
        <v>0.31075697211155379</v>
      </c>
      <c r="Q457" s="267"/>
      <c r="R457" s="267">
        <f>IF(OR(ISERROR(VLOOKUP($E457&amp;$D$118&amp;$D$119,'CCG data'!$A:$AD,'CCG data'!C$3,FALSE)),ISBLANK(VLOOKUP($E457&amp;$D$118&amp;$D$119,'CCG data'!$A:$AD,'CCG data'!C$3,FALSE))),"",VLOOKUP($E457&amp;$D$118&amp;$D$119,'CCG data'!$A:$AD,'CCG data'!C$3,FALSE))</f>
        <v>0.59442231075697216</v>
      </c>
      <c r="S457" s="267"/>
      <c r="T457" s="267">
        <f>IF(OR(ISERROR(VLOOKUP($E457&amp;$D$118&amp;$D$119,'CCG data'!$A:$AD,'CCG data'!D$3,FALSE)),ISBLANK(VLOOKUP($E457&amp;$D$118&amp;$D$119,'CCG data'!$A:$AD,'CCG data'!D$3,FALSE))),"",VLOOKUP($E457&amp;$D$118&amp;$D$119,'CCG data'!$A:$AD,'CCG data'!D$3,FALSE))</f>
        <v>3.6653386454183264E-2</v>
      </c>
      <c r="U457" s="267"/>
      <c r="V457" s="267">
        <f>IF(OR(ISERROR(VLOOKUP($E457&amp;$D$118&amp;$D$119,'CCG data'!$A:$AD,'CCG data'!E$3,FALSE)),ISBLANK(VLOOKUP($E457&amp;$D$118&amp;$D$119,'CCG data'!$A:$AD,'CCG data'!E$3,FALSE))),"",VLOOKUP($E457&amp;$D$118&amp;$D$119,'CCG data'!$A:$AD,'CCG data'!E$3,FALSE))</f>
        <v>5.8167330677290838E-2</v>
      </c>
      <c r="W457" s="405"/>
      <c r="Y457" s="165">
        <f>IFERROR(VLOOKUP($E457&amp;$D$119, Outliers!$A$4:$P$214,2,FALSE),"0")</f>
        <v>0</v>
      </c>
      <c r="Z457" s="165">
        <f>IFERROR(VLOOKUP($E457&amp;$D$119, Outliers!$A$4:$P$214,3,FALSE),"0")</f>
        <v>0</v>
      </c>
      <c r="AA457" s="165">
        <f>IFERROR(VLOOKUP($E457&amp;$D$119, Outliers!$A$4:$P$214,4,FALSE),"0")</f>
        <v>0</v>
      </c>
      <c r="AB457" s="165">
        <f>IFERROR(VLOOKUP($E457&amp;$D$119, Outliers!$A$4:$P$214,5,FALSE),"0")</f>
        <v>0</v>
      </c>
      <c r="AD457" s="78"/>
      <c r="AE457" s="78"/>
      <c r="AF457" s="78"/>
      <c r="AG457" s="78"/>
    </row>
    <row r="458" spans="4:33" x14ac:dyDescent="0.25">
      <c r="D458" s="319"/>
      <c r="E458" s="103" t="s">
        <v>27</v>
      </c>
      <c r="F458" s="95">
        <f>IF(P457="","",VLOOKUP($E457&amp;$D$118&amp;$D$119,'CCG data'!$A:$AD,'CCG data'!W$3,FALSE))</f>
        <v>48.382460543843649</v>
      </c>
      <c r="G458" s="96">
        <f>IF(P457="","",VLOOKUP($E457&amp;$D$118&amp;$D$119,'CCG data'!$A:$AD,'CCG data'!X$3,FALSE))</f>
        <v>59.04441198757813</v>
      </c>
      <c r="H458" s="96">
        <f>IF(R457="","",VLOOKUP($E457&amp;$D$118&amp;$D$119,'CCG data'!$A:$AD,'CCG data'!Y$3,FALSE))</f>
        <v>94.744253846736015</v>
      </c>
      <c r="I458" s="96">
        <f>IF(R457="","",VLOOKUP($E457&amp;$D$118&amp;$D$119,'CCG data'!$A:$AD,'CCG data'!Z$3,FALSE))</f>
        <v>109.39330787450139</v>
      </c>
      <c r="J458" s="96">
        <f>IF(T457="","",VLOOKUP($E457&amp;$D$118&amp;$D$119,'CCG data'!$A:$AD,'CCG data'!AA$3,FALSE))</f>
        <v>4.3047160317389865</v>
      </c>
      <c r="K458" s="96">
        <f>IF(T457="","",VLOOKUP($E457&amp;$D$118&amp;$D$119,'CCG data'!$A:$AD,'CCG data'!AB$3,FALSE))</f>
        <v>7.8039553835596935</v>
      </c>
      <c r="L458" s="96">
        <f>IF(V457="","",VLOOKUP($E457&amp;$D$118&amp;$D$119,'CCG data'!$A:$AD,'CCG data'!AC$3,FALSE))</f>
        <v>7.7511962363607623</v>
      </c>
      <c r="M458" s="96">
        <f>IF(V457="","",VLOOKUP($E457&amp;$D$118&amp;$D$119,'CCG data'!$A:$AD,'CCG data'!AD$3,FALSE))</f>
        <v>12.366122111538679</v>
      </c>
      <c r="N458" s="368"/>
      <c r="P458" s="152">
        <f>IF(P457="","",VLOOKUP($E457&amp;$D$118&amp;$D$119,'CCG data'!$A:$AD,'CCG data'!I$3,FALSE))</f>
        <v>0.28599999999999998</v>
      </c>
      <c r="Q458" s="15">
        <f>IF(P457="","",VLOOKUP($E457&amp;$D$118&amp;$D$119,'CCG data'!$A:$AD,'CCG data'!J$3,FALSE))</f>
        <v>0.33700000000000002</v>
      </c>
      <c r="R458" s="15">
        <f>IF(R457="","",VLOOKUP($E457&amp;$D$118&amp;$D$119,'CCG data'!$A:$AD,'CCG data'!K$3,FALSE))</f>
        <v>0.56699999999999995</v>
      </c>
      <c r="S458" s="15">
        <f>IF(R457="","",VLOOKUP($E457&amp;$D$118&amp;$D$119,'CCG data'!$A:$AD,'CCG data'!L$3,FALSE))</f>
        <v>0.621</v>
      </c>
      <c r="T458" s="15">
        <f>IF(T457="","",VLOOKUP($E457&amp;$D$118&amp;$D$119,'CCG data'!$A:$AD,'CCG data'!M$3,FALSE))</f>
        <v>2.8000000000000001E-2</v>
      </c>
      <c r="U458" s="15">
        <f>IF(T457="","",VLOOKUP($E457&amp;$D$118&amp;$D$119,'CCG data'!$A:$AD,'CCG data'!N$3,FALSE))</f>
        <v>4.9000000000000002E-2</v>
      </c>
      <c r="V458" s="15">
        <f>IF(V457="","",VLOOKUP($E457&amp;$D$118&amp;$D$119,'CCG data'!$A:$AD,'CCG data'!O$3,FALSE))</f>
        <v>4.7E-2</v>
      </c>
      <c r="W458" s="136">
        <f>IF(V457="","",VLOOKUP($E457&amp;$D$118&amp;$D$119,'CCG data'!$A:$AD,'CCG data'!P$3,FALSE))</f>
        <v>7.2999999999999995E-2</v>
      </c>
      <c r="Y458" s="165" t="str">
        <f>IFERROR(VLOOKUP($E458&amp;$D$119, Outliers!$A$4:$P$214,2,FALSE),"0")</f>
        <v>0</v>
      </c>
      <c r="Z458" s="165" t="str">
        <f>IFERROR(VLOOKUP($E458&amp;$D$119, Outliers!$A$4:$P$214,3,FALSE),"0")</f>
        <v>0</v>
      </c>
      <c r="AA458" s="165" t="str">
        <f>IFERROR(VLOOKUP($E458&amp;$D$119, Outliers!$A$4:$P$214,4,FALSE),"0")</f>
        <v>0</v>
      </c>
      <c r="AB458" s="165" t="str">
        <f>IFERROR(VLOOKUP($E458&amp;$D$119, Outliers!$A$4:$P$214,5,FALSE),"0")</f>
        <v>0</v>
      </c>
      <c r="AD458" s="78"/>
      <c r="AE458" s="78"/>
      <c r="AF458" s="78"/>
      <c r="AG458" s="78"/>
    </row>
    <row r="459" spans="4:33" ht="15.75" x14ac:dyDescent="0.25">
      <c r="D459" s="319"/>
      <c r="E459" s="104" t="s">
        <v>270</v>
      </c>
      <c r="F459" s="394">
        <f>IF(OR(ISERROR(VLOOKUP($E459&amp;$D$118&amp;$D$119,'CCG data'!$A:$AD,'CCG data'!R$3,FALSE)),ISBLANK(VLOOKUP($E459&amp;$D$118&amp;$D$119,'CCG data'!$A:$AD,'CCG data'!R$3,FALSE))),"",VLOOKUP($E459&amp;$D$118&amp;$D$119,'CCG data'!$A:$AD,'CCG data'!R$3,FALSE))</f>
        <v>36.87885134836425</v>
      </c>
      <c r="G459" s="395"/>
      <c r="H459" s="395">
        <f>IF(OR(ISERROR(VLOOKUP($E459&amp;$D$118&amp;$D$119,'CCG data'!$A:$AD,'CCG data'!S$3,FALSE)),ISBLANK(VLOOKUP($E459&amp;$D$118&amp;$D$119,'CCG data'!$A:$AD,'CCG data'!S$3,FALSE))),"",VLOOKUP($E459&amp;$D$118&amp;$D$119,'CCG data'!$A:$AD,'CCG data'!S$3,FALSE))</f>
        <v>99.065230238017264</v>
      </c>
      <c r="I459" s="395"/>
      <c r="J459" s="395">
        <f>IF(OR(ISERROR(VLOOKUP($E459&amp;$D$118&amp;$D$119,'CCG data'!$A:$AD,'CCG data'!T$3,FALSE)),ISBLANK(VLOOKUP($E459&amp;$D$118&amp;$D$119,'CCG data'!$A:$AD,'CCG data'!T$3,FALSE))),"",VLOOKUP($E459&amp;$D$118&amp;$D$119,'CCG data'!$A:$AD,'CCG data'!T$3,FALSE))</f>
        <v>7.8203461728865236</v>
      </c>
      <c r="K459" s="395"/>
      <c r="L459" s="395">
        <f>IF(OR(ISERROR(VLOOKUP($E459&amp;$D$118&amp;$D$119,'CCG data'!$A:$AD,'CCG data'!U$3,FALSE)),ISBLANK(VLOOKUP($E459&amp;$D$118&amp;$D$119,'CCG data'!$A:$AD,'CCG data'!U$3,FALSE))),"",VLOOKUP($E459&amp;$D$118&amp;$D$119,'CCG data'!$A:$AD,'CCG data'!U$3,FALSE))</f>
        <v>15.376637906343047</v>
      </c>
      <c r="M459" s="396"/>
      <c r="N459" s="367">
        <f>IF(OR(ISERROR(VLOOKUP($E459&amp;$D$118&amp;$D$119,'CCG data'!$A:$AD,'CCG data'!G$3,FALSE)),ISBLANK(VLOOKUP($E459&amp;$D$118&amp;$D$119,'CCG data'!$A:$AD,'CCG data'!G$3,FALSE))),"",VLOOKUP($E459&amp;$D$118&amp;$D$119,'CCG data'!$A:$AD,'CCG data'!G$3,FALSE))</f>
        <v>2113</v>
      </c>
      <c r="P459" s="404">
        <f>IF(OR(ISERROR(VLOOKUP($E459&amp;$D$118&amp;$D$119,'CCG data'!$A:$AD,'CCG data'!B$3,FALSE)),ISBLANK(VLOOKUP($E459&amp;$D$118&amp;$D$119,'CCG data'!$A:$AD,'CCG data'!B$3,FALSE))),"",VLOOKUP($E459&amp;$D$118&amp;$D$119,'CCG data'!$A:$AD,'CCG data'!B$3,FALSE))</f>
        <v>0.21864647420728822</v>
      </c>
      <c r="Q459" s="267"/>
      <c r="R459" s="267">
        <f>IF(OR(ISERROR(VLOOKUP($E459&amp;$D$118&amp;$D$119,'CCG data'!$A:$AD,'CCG data'!C$3,FALSE)),ISBLANK(VLOOKUP($E459&amp;$D$118&amp;$D$119,'CCG data'!$A:$AD,'CCG data'!C$3,FALSE))),"",VLOOKUP($E459&amp;$D$118&amp;$D$119,'CCG data'!$A:$AD,'CCG data'!C$3,FALSE))</f>
        <v>0.62896355892096545</v>
      </c>
      <c r="S459" s="267"/>
      <c r="T459" s="267">
        <f>IF(OR(ISERROR(VLOOKUP($E459&amp;$D$118&amp;$D$119,'CCG data'!$A:$AD,'CCG data'!D$3,FALSE)),ISBLANK(VLOOKUP($E459&amp;$D$118&amp;$D$119,'CCG data'!$A:$AD,'CCG data'!D$3,FALSE))),"",VLOOKUP($E459&amp;$D$118&amp;$D$119,'CCG data'!$A:$AD,'CCG data'!D$3,FALSE))</f>
        <v>5.4898248935163277E-2</v>
      </c>
      <c r="U459" s="267"/>
      <c r="V459" s="267">
        <f>IF(OR(ISERROR(VLOOKUP($E459&amp;$D$118&amp;$D$119,'CCG data'!$A:$AD,'CCG data'!E$3,FALSE)),ISBLANK(VLOOKUP($E459&amp;$D$118&amp;$D$119,'CCG data'!$A:$AD,'CCG data'!E$3,FALSE))),"",VLOOKUP($E459&amp;$D$118&amp;$D$119,'CCG data'!$A:$AD,'CCG data'!E$3,FALSE))</f>
        <v>9.7491717936583053E-2</v>
      </c>
      <c r="W459" s="405"/>
      <c r="Y459" s="165">
        <f>IFERROR(VLOOKUP($E459&amp;$D$119, Outliers!$A$4:$P$214,2,FALSE),"0")</f>
        <v>1</v>
      </c>
      <c r="Z459" s="165">
        <f>IFERROR(VLOOKUP($E459&amp;$D$119, Outliers!$A$4:$P$214,3,FALSE),"0")</f>
        <v>0</v>
      </c>
      <c r="AA459" s="165">
        <f>IFERROR(VLOOKUP($E459&amp;$D$119, Outliers!$A$4:$P$214,4,FALSE),"0")</f>
        <v>0</v>
      </c>
      <c r="AB459" s="165">
        <f>IFERROR(VLOOKUP($E459&amp;$D$119, Outliers!$A$4:$P$214,5,FALSE),"0")</f>
        <v>1</v>
      </c>
      <c r="AD459" s="78"/>
      <c r="AE459" s="78"/>
      <c r="AF459" s="78"/>
      <c r="AG459" s="78"/>
    </row>
    <row r="460" spans="4:33" x14ac:dyDescent="0.25">
      <c r="D460" s="319"/>
      <c r="E460" s="103" t="s">
        <v>27</v>
      </c>
      <c r="F460" s="95">
        <f>IF(P459="","",VLOOKUP($E459&amp;$D$118&amp;$D$119,'CCG data'!$A:$AD,'CCG data'!W$3,FALSE))</f>
        <v>33.515962838390294</v>
      </c>
      <c r="G460" s="96">
        <f>IF(P459="","",VLOOKUP($E459&amp;$D$118&amp;$D$119,'CCG data'!$A:$AD,'CCG data'!X$3,FALSE))</f>
        <v>40.241739858338207</v>
      </c>
      <c r="H460" s="96">
        <f>IF(R459="","",VLOOKUP($E459&amp;$D$118&amp;$D$119,'CCG data'!$A:$AD,'CCG data'!Y$3,FALSE))</f>
        <v>93.739062567848009</v>
      </c>
      <c r="I460" s="96">
        <f>IF(R459="","",VLOOKUP($E459&amp;$D$118&amp;$D$119,'CCG data'!$A:$AD,'CCG data'!Z$3,FALSE))</f>
        <v>104.39139790818652</v>
      </c>
      <c r="J460" s="96">
        <f>IF(T459="","",VLOOKUP($E459&amp;$D$118&amp;$D$119,'CCG data'!$A:$AD,'CCG data'!AA$3,FALSE))</f>
        <v>6.3971883821954627</v>
      </c>
      <c r="K460" s="96">
        <f>IF(T459="","",VLOOKUP($E459&amp;$D$118&amp;$D$119,'CCG data'!$A:$AD,'CCG data'!AB$3,FALSE))</f>
        <v>9.2435039635775844</v>
      </c>
      <c r="L460" s="96">
        <f>IF(V459="","",VLOOKUP($E459&amp;$D$118&amp;$D$119,'CCG data'!$A:$AD,'CCG data'!AC$3,FALSE))</f>
        <v>13.276809295824247</v>
      </c>
      <c r="M460" s="96">
        <f>IF(V459="","",VLOOKUP($E459&amp;$D$118&amp;$D$119,'CCG data'!$A:$AD,'CCG data'!AD$3,FALSE))</f>
        <v>17.476466516861848</v>
      </c>
      <c r="N460" s="368"/>
      <c r="P460" s="152">
        <f>IF(P459="","",VLOOKUP($E459&amp;$D$118&amp;$D$119,'CCG data'!$A:$AD,'CCG data'!I$3,FALSE))</f>
        <v>0.20200000000000001</v>
      </c>
      <c r="Q460" s="15">
        <f>IF(P459="","",VLOOKUP($E459&amp;$D$118&amp;$D$119,'CCG data'!$A:$AD,'CCG data'!J$3,FALSE))</f>
        <v>0.23699999999999999</v>
      </c>
      <c r="R460" s="15">
        <f>IF(R459="","",VLOOKUP($E459&amp;$D$118&amp;$D$119,'CCG data'!$A:$AD,'CCG data'!K$3,FALSE))</f>
        <v>0.60799999999999998</v>
      </c>
      <c r="S460" s="15">
        <f>IF(R459="","",VLOOKUP($E459&amp;$D$118&amp;$D$119,'CCG data'!$A:$AD,'CCG data'!L$3,FALSE))</f>
        <v>0.64900000000000002</v>
      </c>
      <c r="T460" s="15">
        <f>IF(T459="","",VLOOKUP($E459&amp;$D$118&amp;$D$119,'CCG data'!$A:$AD,'CCG data'!M$3,FALSE))</f>
        <v>4.5999999999999999E-2</v>
      </c>
      <c r="U460" s="15">
        <f>IF(T459="","",VLOOKUP($E459&amp;$D$118&amp;$D$119,'CCG data'!$A:$AD,'CCG data'!N$3,FALSE))</f>
        <v>6.5000000000000002E-2</v>
      </c>
      <c r="V460" s="15">
        <f>IF(V459="","",VLOOKUP($E459&amp;$D$118&amp;$D$119,'CCG data'!$A:$AD,'CCG data'!O$3,FALSE))</f>
        <v>8.5999999999999993E-2</v>
      </c>
      <c r="W460" s="136">
        <f>IF(V459="","",VLOOKUP($E459&amp;$D$118&amp;$D$119,'CCG data'!$A:$AD,'CCG data'!P$3,FALSE))</f>
        <v>0.111</v>
      </c>
      <c r="Y460" s="165" t="str">
        <f>IFERROR(VLOOKUP($E460&amp;$D$119, Outliers!$A$4:$P$214,2,FALSE),"0")</f>
        <v>0</v>
      </c>
      <c r="Z460" s="165" t="str">
        <f>IFERROR(VLOOKUP($E460&amp;$D$119, Outliers!$A$4:$P$214,3,FALSE),"0")</f>
        <v>0</v>
      </c>
      <c r="AA460" s="165" t="str">
        <f>IFERROR(VLOOKUP($E460&amp;$D$119, Outliers!$A$4:$P$214,4,FALSE),"0")</f>
        <v>0</v>
      </c>
      <c r="AB460" s="165" t="str">
        <f>IFERROR(VLOOKUP($E460&amp;$D$119, Outliers!$A$4:$P$214,5,FALSE),"0")</f>
        <v>0</v>
      </c>
      <c r="AD460" s="78"/>
      <c r="AE460" s="78"/>
      <c r="AF460" s="78"/>
      <c r="AG460" s="78"/>
    </row>
    <row r="461" spans="4:33" ht="15.75" x14ac:dyDescent="0.25">
      <c r="D461" s="319"/>
      <c r="E461" s="104" t="s">
        <v>424</v>
      </c>
      <c r="F461" s="394">
        <f>IF(OR(ISERROR(VLOOKUP($E461&amp;$D$118&amp;$D$119,'CCG data'!$A:$AD,'CCG data'!R$3,FALSE)),ISBLANK(VLOOKUP($E461&amp;$D$118&amp;$D$119,'CCG data'!$A:$AD,'CCG data'!R$3,FALSE))),"",VLOOKUP($E461&amp;$D$118&amp;$D$119,'CCG data'!$A:$AD,'CCG data'!R$3,FALSE))</f>
        <v>48.529558278141501</v>
      </c>
      <c r="G461" s="395"/>
      <c r="H461" s="395">
        <f>IF(OR(ISERROR(VLOOKUP($E461&amp;$D$118&amp;$D$119,'CCG data'!$A:$AD,'CCG data'!S$3,FALSE)),ISBLANK(VLOOKUP($E461&amp;$D$118&amp;$D$119,'CCG data'!$A:$AD,'CCG data'!S$3,FALSE))),"",VLOOKUP($E461&amp;$D$118&amp;$D$119,'CCG data'!$A:$AD,'CCG data'!S$3,FALSE))</f>
        <v>103.48873918119452</v>
      </c>
      <c r="I461" s="395"/>
      <c r="J461" s="395">
        <f>IF(OR(ISERROR(VLOOKUP($E461&amp;$D$118&amp;$D$119,'CCG data'!$A:$AD,'CCG data'!T$3,FALSE)),ISBLANK(VLOOKUP($E461&amp;$D$118&amp;$D$119,'CCG data'!$A:$AD,'CCG data'!T$3,FALSE))),"",VLOOKUP($E461&amp;$D$118&amp;$D$119,'CCG data'!$A:$AD,'CCG data'!T$3,FALSE))</f>
        <v>7.6462746584308547</v>
      </c>
      <c r="K461" s="395"/>
      <c r="L461" s="395">
        <f>IF(OR(ISERROR(VLOOKUP($E461&amp;$D$118&amp;$D$119,'CCG data'!$A:$AD,'CCG data'!U$3,FALSE)),ISBLANK(VLOOKUP($E461&amp;$D$118&amp;$D$119,'CCG data'!$A:$AD,'CCG data'!U$3,FALSE))),"",VLOOKUP($E461&amp;$D$118&amp;$D$119,'CCG data'!$A:$AD,'CCG data'!U$3,FALSE))</f>
        <v>4.9857142062039577</v>
      </c>
      <c r="M461" s="396"/>
      <c r="N461" s="367">
        <f>IF(OR(ISERROR(VLOOKUP($E461&amp;$D$118&amp;$D$119,'CCG data'!$A:$AD,'CCG data'!G$3,FALSE)),ISBLANK(VLOOKUP($E461&amp;$D$118&amp;$D$119,'CCG data'!$A:$AD,'CCG data'!G$3,FALSE))),"",VLOOKUP($E461&amp;$D$118&amp;$D$119,'CCG data'!$A:$AD,'CCG data'!G$3,FALSE))</f>
        <v>1769</v>
      </c>
      <c r="P461" s="404">
        <f>IF(OR(ISERROR(VLOOKUP($E461&amp;$D$118&amp;$D$119,'CCG data'!$A:$AD,'CCG data'!B$3,FALSE)),ISBLANK(VLOOKUP($E461&amp;$D$118&amp;$D$119,'CCG data'!$A:$AD,'CCG data'!B$3,FALSE))),"",VLOOKUP($E461&amp;$D$118&amp;$D$119,'CCG data'!$A:$AD,'CCG data'!B$3,FALSE))</f>
        <v>0.28490672696438668</v>
      </c>
      <c r="Q461" s="267"/>
      <c r="R461" s="267">
        <f>IF(OR(ISERROR(VLOOKUP($E461&amp;$D$118&amp;$D$119,'CCG data'!$A:$AD,'CCG data'!C$3,FALSE)),ISBLANK(VLOOKUP($E461&amp;$D$118&amp;$D$119,'CCG data'!$A:$AD,'CCG data'!C$3,FALSE))),"",VLOOKUP($E461&amp;$D$118&amp;$D$119,'CCG data'!$A:$AD,'CCG data'!C$3,FALSE))</f>
        <v>0.63595251554550591</v>
      </c>
      <c r="S461" s="267"/>
      <c r="T461" s="267">
        <f>IF(OR(ISERROR(VLOOKUP($E461&amp;$D$118&amp;$D$119,'CCG data'!$A:$AD,'CCG data'!D$3,FALSE)),ISBLANK(VLOOKUP($E461&amp;$D$118&amp;$D$119,'CCG data'!$A:$AD,'CCG data'!D$3,FALSE))),"",VLOOKUP($E461&amp;$D$118&amp;$D$119,'CCG data'!$A:$AD,'CCG data'!D$3,FALSE))</f>
        <v>4.8049745618993785E-2</v>
      </c>
      <c r="U461" s="267"/>
      <c r="V461" s="267">
        <f>IF(OR(ISERROR(VLOOKUP($E461&amp;$D$118&amp;$D$119,'CCG data'!$A:$AD,'CCG data'!E$3,FALSE)),ISBLANK(VLOOKUP($E461&amp;$D$118&amp;$D$119,'CCG data'!$A:$AD,'CCG data'!E$3,FALSE))),"",VLOOKUP($E461&amp;$D$118&amp;$D$119,'CCG data'!$A:$AD,'CCG data'!E$3,FALSE))</f>
        <v>3.1091011871113624E-2</v>
      </c>
      <c r="W461" s="405"/>
      <c r="Y461" s="165">
        <f>IFERROR(VLOOKUP($E461&amp;$D$119, Outliers!$A$4:$P$214,2,FALSE),"0")</f>
        <v>0</v>
      </c>
      <c r="Z461" s="165">
        <f>IFERROR(VLOOKUP($E461&amp;$D$119, Outliers!$A$4:$P$214,3,FALSE),"0")</f>
        <v>0</v>
      </c>
      <c r="AA461" s="165">
        <f>IFERROR(VLOOKUP($E461&amp;$D$119, Outliers!$A$4:$P$214,4,FALSE),"0")</f>
        <v>0</v>
      </c>
      <c r="AB461" s="165">
        <f>IFERROR(VLOOKUP($E461&amp;$D$119, Outliers!$A$4:$P$214,5,FALSE),"0")</f>
        <v>1</v>
      </c>
      <c r="AD461" s="78"/>
      <c r="AE461" s="78"/>
      <c r="AF461" s="78"/>
      <c r="AG461" s="78"/>
    </row>
    <row r="462" spans="4:33" x14ac:dyDescent="0.25">
      <c r="D462" s="319"/>
      <c r="E462" s="103" t="s">
        <v>27</v>
      </c>
      <c r="F462" s="95">
        <f>IF(P461="","",VLOOKUP($E461&amp;$D$118&amp;$D$119,'CCG data'!$A:$AD,'CCG data'!W$3,FALSE))</f>
        <v>44.292668739948191</v>
      </c>
      <c r="G462" s="96">
        <f>IF(P461="","",VLOOKUP($E461&amp;$D$118&amp;$D$119,'CCG data'!$A:$AD,'CCG data'!X$3,FALSE))</f>
        <v>52.766447816334811</v>
      </c>
      <c r="H462" s="96">
        <f>IF(R461="","",VLOOKUP($E461&amp;$D$118&amp;$D$119,'CCG data'!$A:$AD,'CCG data'!Y$3,FALSE))</f>
        <v>97.44128055184521</v>
      </c>
      <c r="I462" s="96">
        <f>IF(R461="","",VLOOKUP($E461&amp;$D$118&amp;$D$119,'CCG data'!$A:$AD,'CCG data'!Z$3,FALSE))</f>
        <v>109.53619781054383</v>
      </c>
      <c r="J462" s="96">
        <f>IF(T461="","",VLOOKUP($E461&amp;$D$118&amp;$D$119,'CCG data'!$A:$AD,'CCG data'!AA$3,FALSE))</f>
        <v>6.0207389934154723</v>
      </c>
      <c r="K462" s="96">
        <f>IF(T461="","",VLOOKUP($E461&amp;$D$118&amp;$D$119,'CCG data'!$A:$AD,'CCG data'!AB$3,FALSE))</f>
        <v>9.2718103234462372</v>
      </c>
      <c r="L462" s="96">
        <f>IF(V461="","",VLOOKUP($E461&amp;$D$118&amp;$D$119,'CCG data'!$A:$AD,'CCG data'!AC$3,FALSE))</f>
        <v>3.6680580160192915</v>
      </c>
      <c r="M462" s="96">
        <f>IF(V461="","",VLOOKUP($E461&amp;$D$118&amp;$D$119,'CCG data'!$A:$AD,'CCG data'!AD$3,FALSE))</f>
        <v>6.3033703963886243</v>
      </c>
      <c r="N462" s="368"/>
      <c r="P462" s="152">
        <f>IF(P461="","",VLOOKUP($E461&amp;$D$118&amp;$D$119,'CCG data'!$A:$AD,'CCG data'!I$3,FALSE))</f>
        <v>0.26400000000000001</v>
      </c>
      <c r="Q462" s="15">
        <f>IF(P461="","",VLOOKUP($E461&amp;$D$118&amp;$D$119,'CCG data'!$A:$AD,'CCG data'!J$3,FALSE))</f>
        <v>0.30599999999999999</v>
      </c>
      <c r="R462" s="15">
        <f>IF(R461="","",VLOOKUP($E461&amp;$D$118&amp;$D$119,'CCG data'!$A:$AD,'CCG data'!K$3,FALSE))</f>
        <v>0.61299999999999999</v>
      </c>
      <c r="S462" s="15">
        <f>IF(R461="","",VLOOKUP($E461&amp;$D$118&amp;$D$119,'CCG data'!$A:$AD,'CCG data'!L$3,FALSE))</f>
        <v>0.65800000000000003</v>
      </c>
      <c r="T462" s="15">
        <f>IF(T461="","",VLOOKUP($E461&amp;$D$118&amp;$D$119,'CCG data'!$A:$AD,'CCG data'!M$3,FALSE))</f>
        <v>3.9E-2</v>
      </c>
      <c r="U462" s="15">
        <f>IF(T461="","",VLOOKUP($E461&amp;$D$118&amp;$D$119,'CCG data'!$A:$AD,'CCG data'!N$3,FALSE))</f>
        <v>5.8999999999999997E-2</v>
      </c>
      <c r="V462" s="15">
        <f>IF(V461="","",VLOOKUP($E461&amp;$D$118&amp;$D$119,'CCG data'!$A:$AD,'CCG data'!O$3,FALSE))</f>
        <v>2.4E-2</v>
      </c>
      <c r="W462" s="136">
        <f>IF(V461="","",VLOOKUP($E461&amp;$D$118&amp;$D$119,'CCG data'!$A:$AD,'CCG data'!P$3,FALSE))</f>
        <v>0.04</v>
      </c>
      <c r="Y462" s="165" t="str">
        <f>IFERROR(VLOOKUP($E462&amp;$D$119, Outliers!$A$4:$P$214,2,FALSE),"0")</f>
        <v>0</v>
      </c>
      <c r="Z462" s="165" t="str">
        <f>IFERROR(VLOOKUP($E462&amp;$D$119, Outliers!$A$4:$P$214,3,FALSE),"0")</f>
        <v>0</v>
      </c>
      <c r="AA462" s="165" t="str">
        <f>IFERROR(VLOOKUP($E462&amp;$D$119, Outliers!$A$4:$P$214,4,FALSE),"0")</f>
        <v>0</v>
      </c>
      <c r="AB462" s="165" t="str">
        <f>IFERROR(VLOOKUP($E462&amp;$D$119, Outliers!$A$4:$P$214,5,FALSE),"0")</f>
        <v>0</v>
      </c>
      <c r="AD462" s="78"/>
      <c r="AE462" s="78"/>
      <c r="AF462" s="78"/>
      <c r="AG462" s="78"/>
    </row>
    <row r="463" spans="4:33" ht="15.75" x14ac:dyDescent="0.25">
      <c r="D463" s="319"/>
      <c r="E463" s="104" t="s">
        <v>271</v>
      </c>
      <c r="F463" s="394">
        <f>IF(OR(ISERROR(VLOOKUP($E463&amp;$D$118&amp;$D$119,'CCG data'!$A:$AD,'CCG data'!R$3,FALSE)),ISBLANK(VLOOKUP($E463&amp;$D$118&amp;$D$119,'CCG data'!$A:$AD,'CCG data'!R$3,FALSE))),"",VLOOKUP($E463&amp;$D$118&amp;$D$119,'CCG data'!$A:$AD,'CCG data'!R$3,FALSE))</f>
        <v>52.748758813893268</v>
      </c>
      <c r="G463" s="395"/>
      <c r="H463" s="395">
        <f>IF(OR(ISERROR(VLOOKUP($E463&amp;$D$118&amp;$D$119,'CCG data'!$A:$AD,'CCG data'!S$3,FALSE)),ISBLANK(VLOOKUP($E463&amp;$D$118&amp;$D$119,'CCG data'!$A:$AD,'CCG data'!S$3,FALSE))),"",VLOOKUP($E463&amp;$D$118&amp;$D$119,'CCG data'!$A:$AD,'CCG data'!S$3,FALSE))</f>
        <v>93.834626589103479</v>
      </c>
      <c r="I463" s="395"/>
      <c r="J463" s="395">
        <f>IF(OR(ISERROR(VLOOKUP($E463&amp;$D$118&amp;$D$119,'CCG data'!$A:$AD,'CCG data'!T$3,FALSE)),ISBLANK(VLOOKUP($E463&amp;$D$118&amp;$D$119,'CCG data'!$A:$AD,'CCG data'!T$3,FALSE))),"",VLOOKUP($E463&amp;$D$118&amp;$D$119,'CCG data'!$A:$AD,'CCG data'!T$3,FALSE))</f>
        <v>8.0858991141298375</v>
      </c>
      <c r="K463" s="395"/>
      <c r="L463" s="395">
        <f>IF(OR(ISERROR(VLOOKUP($E463&amp;$D$118&amp;$D$119,'CCG data'!$A:$AD,'CCG data'!U$3,FALSE)),ISBLANK(VLOOKUP($E463&amp;$D$118&amp;$D$119,'CCG data'!$A:$AD,'CCG data'!U$3,FALSE))),"",VLOOKUP($E463&amp;$D$118&amp;$D$119,'CCG data'!$A:$AD,'CCG data'!U$3,FALSE))</f>
        <v>7.6718891958788307</v>
      </c>
      <c r="M463" s="396"/>
      <c r="N463" s="367">
        <f>IF(OR(ISERROR(VLOOKUP($E463&amp;$D$118&amp;$D$119,'CCG data'!$A:$AD,'CCG data'!G$3,FALSE)),ISBLANK(VLOOKUP($E463&amp;$D$118&amp;$D$119,'CCG data'!$A:$AD,'CCG data'!G$3,FALSE))),"",VLOOKUP($E463&amp;$D$118&amp;$D$119,'CCG data'!$A:$AD,'CCG data'!G$3,FALSE))</f>
        <v>2063</v>
      </c>
      <c r="P463" s="404">
        <f>IF(OR(ISERROR(VLOOKUP($E463&amp;$D$118&amp;$D$119,'CCG data'!$A:$AD,'CCG data'!B$3,FALSE)),ISBLANK(VLOOKUP($E463&amp;$D$118&amp;$D$119,'CCG data'!$A:$AD,'CCG data'!B$3,FALSE))),"",VLOOKUP($E463&amp;$D$118&amp;$D$119,'CCG data'!$A:$AD,'CCG data'!B$3,FALSE))</f>
        <v>0.32234609791565683</v>
      </c>
      <c r="Q463" s="267"/>
      <c r="R463" s="267">
        <f>IF(OR(ISERROR(VLOOKUP($E463&amp;$D$118&amp;$D$119,'CCG data'!$A:$AD,'CCG data'!C$3,FALSE)),ISBLANK(VLOOKUP($E463&amp;$D$118&amp;$D$119,'CCG data'!$A:$AD,'CCG data'!C$3,FALSE))),"",VLOOKUP($E463&amp;$D$118&amp;$D$119,'CCG data'!$A:$AD,'CCG data'!C$3,FALSE))</f>
        <v>0.58022297624818231</v>
      </c>
      <c r="S463" s="267"/>
      <c r="T463" s="267">
        <f>IF(OR(ISERROR(VLOOKUP($E463&amp;$D$118&amp;$D$119,'CCG data'!$A:$AD,'CCG data'!D$3,FALSE)),ISBLANK(VLOOKUP($E463&amp;$D$118&amp;$D$119,'CCG data'!$A:$AD,'CCG data'!D$3,FALSE))),"",VLOOKUP($E463&amp;$D$118&amp;$D$119,'CCG data'!$A:$AD,'CCG data'!D$3,FALSE))</f>
        <v>4.9927290353853612E-2</v>
      </c>
      <c r="U463" s="267"/>
      <c r="V463" s="267">
        <f>IF(OR(ISERROR(VLOOKUP($E463&amp;$D$118&amp;$D$119,'CCG data'!$A:$AD,'CCG data'!E$3,FALSE)),ISBLANK(VLOOKUP($E463&amp;$D$118&amp;$D$119,'CCG data'!$A:$AD,'CCG data'!E$3,FALSE))),"",VLOOKUP($E463&amp;$D$118&amp;$D$119,'CCG data'!$A:$AD,'CCG data'!E$3,FALSE))</f>
        <v>4.7503635482307321E-2</v>
      </c>
      <c r="W463" s="405"/>
      <c r="Y463" s="165">
        <f>IFERROR(VLOOKUP($E463&amp;$D$119, Outliers!$A$4:$P$214,2,FALSE),"0")</f>
        <v>0</v>
      </c>
      <c r="Z463" s="165">
        <f>IFERROR(VLOOKUP($E463&amp;$D$119, Outliers!$A$4:$P$214,3,FALSE),"0")</f>
        <v>0</v>
      </c>
      <c r="AA463" s="165">
        <f>IFERROR(VLOOKUP($E463&amp;$D$119, Outliers!$A$4:$P$214,4,FALSE),"0")</f>
        <v>0</v>
      </c>
      <c r="AB463" s="165">
        <f>IFERROR(VLOOKUP($E463&amp;$D$119, Outliers!$A$4:$P$214,5,FALSE),"0")</f>
        <v>1</v>
      </c>
      <c r="AD463" s="78"/>
      <c r="AE463" s="78"/>
      <c r="AF463" s="78"/>
      <c r="AG463" s="78"/>
    </row>
    <row r="464" spans="4:33" x14ac:dyDescent="0.25">
      <c r="D464" s="319"/>
      <c r="E464" s="103" t="s">
        <v>27</v>
      </c>
      <c r="F464" s="95">
        <f>IF(P463="","",VLOOKUP($E463&amp;$D$118&amp;$D$119,'CCG data'!$A:$AD,'CCG data'!W$3,FALSE))</f>
        <v>48.739560917797256</v>
      </c>
      <c r="G464" s="96">
        <f>IF(P463="","",VLOOKUP($E463&amp;$D$118&amp;$D$119,'CCG data'!$A:$AD,'CCG data'!X$3,FALSE))</f>
        <v>56.75795670998928</v>
      </c>
      <c r="H464" s="96">
        <f>IF(R463="","",VLOOKUP($E463&amp;$D$118&amp;$D$119,'CCG data'!$A:$AD,'CCG data'!Y$3,FALSE))</f>
        <v>88.518783829240476</v>
      </c>
      <c r="I464" s="96">
        <f>IF(R463="","",VLOOKUP($E463&amp;$D$118&amp;$D$119,'CCG data'!$A:$AD,'CCG data'!Z$3,FALSE))</f>
        <v>99.150469348966482</v>
      </c>
      <c r="J464" s="96">
        <f>IF(T463="","",VLOOKUP($E463&amp;$D$118&amp;$D$119,'CCG data'!$A:$AD,'CCG data'!AA$3,FALSE))</f>
        <v>6.524313579192607</v>
      </c>
      <c r="K464" s="96">
        <f>IF(T463="","",VLOOKUP($E463&amp;$D$118&amp;$D$119,'CCG data'!$A:$AD,'CCG data'!AB$3,FALSE))</f>
        <v>9.6474846490670689</v>
      </c>
      <c r="L464" s="96">
        <f>IF(V463="","",VLOOKUP($E463&amp;$D$118&amp;$D$119,'CCG data'!$A:$AD,'CCG data'!AC$3,FALSE))</f>
        <v>6.1529326309018657</v>
      </c>
      <c r="M464" s="96">
        <f>IF(V463="","",VLOOKUP($E463&amp;$D$118&amp;$D$119,'CCG data'!$A:$AD,'CCG data'!AD$3,FALSE))</f>
        <v>9.1908457608557956</v>
      </c>
      <c r="N464" s="368"/>
      <c r="P464" s="152">
        <f>IF(P463="","",VLOOKUP($E463&amp;$D$118&amp;$D$119,'CCG data'!$A:$AD,'CCG data'!I$3,FALSE))</f>
        <v>0.30299999999999999</v>
      </c>
      <c r="Q464" s="15">
        <f>IF(P463="","",VLOOKUP($E463&amp;$D$118&amp;$D$119,'CCG data'!$A:$AD,'CCG data'!J$3,FALSE))</f>
        <v>0.34300000000000003</v>
      </c>
      <c r="R464" s="15">
        <f>IF(R463="","",VLOOKUP($E463&amp;$D$118&amp;$D$119,'CCG data'!$A:$AD,'CCG data'!K$3,FALSE))</f>
        <v>0.55900000000000005</v>
      </c>
      <c r="S464" s="15">
        <f>IF(R463="","",VLOOKUP($E463&amp;$D$118&amp;$D$119,'CCG data'!$A:$AD,'CCG data'!L$3,FALSE))</f>
        <v>0.60099999999999998</v>
      </c>
      <c r="T464" s="15">
        <f>IF(T463="","",VLOOKUP($E463&amp;$D$118&amp;$D$119,'CCG data'!$A:$AD,'CCG data'!M$3,FALSE))</f>
        <v>4.1000000000000002E-2</v>
      </c>
      <c r="U464" s="15">
        <f>IF(T463="","",VLOOKUP($E463&amp;$D$118&amp;$D$119,'CCG data'!$A:$AD,'CCG data'!N$3,FALSE))</f>
        <v>0.06</v>
      </c>
      <c r="V464" s="15">
        <f>IF(V463="","",VLOOKUP($E463&amp;$D$118&amp;$D$119,'CCG data'!$A:$AD,'CCG data'!O$3,FALSE))</f>
        <v>3.9E-2</v>
      </c>
      <c r="W464" s="136">
        <f>IF(V463="","",VLOOKUP($E463&amp;$D$118&amp;$D$119,'CCG data'!$A:$AD,'CCG data'!P$3,FALSE))</f>
        <v>5.8000000000000003E-2</v>
      </c>
      <c r="Y464" s="165" t="str">
        <f>IFERROR(VLOOKUP($E464&amp;$D$119, Outliers!$A$4:$P$214,2,FALSE),"0")</f>
        <v>0</v>
      </c>
      <c r="Z464" s="165" t="str">
        <f>IFERROR(VLOOKUP($E464&amp;$D$119, Outliers!$A$4:$P$214,3,FALSE),"0")</f>
        <v>0</v>
      </c>
      <c r="AA464" s="165" t="str">
        <f>IFERROR(VLOOKUP($E464&amp;$D$119, Outliers!$A$4:$P$214,4,FALSE),"0")</f>
        <v>0</v>
      </c>
      <c r="AB464" s="165" t="str">
        <f>IFERROR(VLOOKUP($E464&amp;$D$119, Outliers!$A$4:$P$214,5,FALSE),"0")</f>
        <v>0</v>
      </c>
      <c r="AD464" s="78"/>
      <c r="AE464" s="78"/>
      <c r="AF464" s="78"/>
      <c r="AG464" s="78"/>
    </row>
    <row r="465" spans="4:33" ht="15.75" x14ac:dyDescent="0.25">
      <c r="D465" s="319"/>
      <c r="E465" s="104" t="s">
        <v>272</v>
      </c>
      <c r="F465" s="394">
        <f>IF(OR(ISERROR(VLOOKUP($E465&amp;$D$118&amp;$D$119,'CCG data'!$A:$AD,'CCG data'!R$3,FALSE)),ISBLANK(VLOOKUP($E465&amp;$D$118&amp;$D$119,'CCG data'!$A:$AD,'CCG data'!R$3,FALSE))),"",VLOOKUP($E465&amp;$D$118&amp;$D$119,'CCG data'!$A:$AD,'CCG data'!R$3,FALSE))</f>
        <v>57.029165226496005</v>
      </c>
      <c r="G465" s="395"/>
      <c r="H465" s="395">
        <f>IF(OR(ISERROR(VLOOKUP($E465&amp;$D$118&amp;$D$119,'CCG data'!$A:$AD,'CCG data'!S$3,FALSE)),ISBLANK(VLOOKUP($E465&amp;$D$118&amp;$D$119,'CCG data'!$A:$AD,'CCG data'!S$3,FALSE))),"",VLOOKUP($E465&amp;$D$118&amp;$D$119,'CCG data'!$A:$AD,'CCG data'!S$3,FALSE))</f>
        <v>89.789278232694926</v>
      </c>
      <c r="I465" s="395"/>
      <c r="J465" s="395">
        <f>IF(OR(ISERROR(VLOOKUP($E465&amp;$D$118&amp;$D$119,'CCG data'!$A:$AD,'CCG data'!T$3,FALSE)),ISBLANK(VLOOKUP($E465&amp;$D$118&amp;$D$119,'CCG data'!$A:$AD,'CCG data'!T$3,FALSE))),"",VLOOKUP($E465&amp;$D$118&amp;$D$119,'CCG data'!$A:$AD,'CCG data'!T$3,FALSE))</f>
        <v>4.9641705857412548</v>
      </c>
      <c r="K465" s="395"/>
      <c r="L465" s="395">
        <f>IF(OR(ISERROR(VLOOKUP($E465&amp;$D$118&amp;$D$119,'CCG data'!$A:$AD,'CCG data'!U$3,FALSE)),ISBLANK(VLOOKUP($E465&amp;$D$118&amp;$D$119,'CCG data'!$A:$AD,'CCG data'!U$3,FALSE))),"",VLOOKUP($E465&amp;$D$118&amp;$D$119,'CCG data'!$A:$AD,'CCG data'!U$3,FALSE))</f>
        <v>21.942302433033792</v>
      </c>
      <c r="M465" s="396"/>
      <c r="N465" s="367">
        <f>IF(OR(ISERROR(VLOOKUP($E465&amp;$D$118&amp;$D$119,'CCG data'!$A:$AD,'CCG data'!G$3,FALSE)),ISBLANK(VLOOKUP($E465&amp;$D$118&amp;$D$119,'CCG data'!$A:$AD,'CCG data'!G$3,FALSE))),"",VLOOKUP($E465&amp;$D$118&amp;$D$119,'CCG data'!$A:$AD,'CCG data'!G$3,FALSE))</f>
        <v>2321</v>
      </c>
      <c r="P465" s="404">
        <f>IF(OR(ISERROR(VLOOKUP($E465&amp;$D$118&amp;$D$119,'CCG data'!$A:$AD,'CCG data'!B$3,FALSE)),ISBLANK(VLOOKUP($E465&amp;$D$118&amp;$D$119,'CCG data'!$A:$AD,'CCG data'!B$3,FALSE))),"",VLOOKUP($E465&amp;$D$118&amp;$D$119,'CCG data'!$A:$AD,'CCG data'!B$3,FALSE))</f>
        <v>0.31021111589831968</v>
      </c>
      <c r="Q465" s="267"/>
      <c r="R465" s="267">
        <f>IF(OR(ISERROR(VLOOKUP($E465&amp;$D$118&amp;$D$119,'CCG data'!$A:$AD,'CCG data'!C$3,FALSE)),ISBLANK(VLOOKUP($E465&amp;$D$118&amp;$D$119,'CCG data'!$A:$AD,'CCG data'!C$3,FALSE))),"",VLOOKUP($E465&amp;$D$118&amp;$D$119,'CCG data'!$A:$AD,'CCG data'!C$3,FALSE))</f>
        <v>0.53252908229211549</v>
      </c>
      <c r="S465" s="267"/>
      <c r="T465" s="267">
        <f>IF(OR(ISERROR(VLOOKUP($E465&amp;$D$118&amp;$D$119,'CCG data'!$A:$AD,'CCG data'!D$3,FALSE)),ISBLANK(VLOOKUP($E465&amp;$D$118&amp;$D$119,'CCG data'!$A:$AD,'CCG data'!D$3,FALSE))),"",VLOOKUP($E465&amp;$D$118&amp;$D$119,'CCG data'!$A:$AD,'CCG data'!D$3,FALSE))</f>
        <v>3.1451960361912966E-2</v>
      </c>
      <c r="U465" s="267"/>
      <c r="V465" s="267">
        <f>IF(OR(ISERROR(VLOOKUP($E465&amp;$D$118&amp;$D$119,'CCG data'!$A:$AD,'CCG data'!E$3,FALSE)),ISBLANK(VLOOKUP($E465&amp;$D$118&amp;$D$119,'CCG data'!$A:$AD,'CCG data'!E$3,FALSE))),"",VLOOKUP($E465&amp;$D$118&amp;$D$119,'CCG data'!$A:$AD,'CCG data'!E$3,FALSE))</f>
        <v>0.12580784144765186</v>
      </c>
      <c r="W465" s="405"/>
      <c r="Y465" s="165">
        <f>IFERROR(VLOOKUP($E465&amp;$D$119, Outliers!$A$4:$P$214,2,FALSE),"0")</f>
        <v>1</v>
      </c>
      <c r="Z465" s="165">
        <f>IFERROR(VLOOKUP($E465&amp;$D$119, Outliers!$A$4:$P$214,3,FALSE),"0")</f>
        <v>0</v>
      </c>
      <c r="AA465" s="165">
        <f>IFERROR(VLOOKUP($E465&amp;$D$119, Outliers!$A$4:$P$214,4,FALSE),"0")</f>
        <v>0</v>
      </c>
      <c r="AB465" s="165">
        <f>IFERROR(VLOOKUP($E465&amp;$D$119, Outliers!$A$4:$P$214,5,FALSE),"0")</f>
        <v>1</v>
      </c>
      <c r="AD465" s="78"/>
      <c r="AE465" s="78"/>
      <c r="AF465" s="78"/>
      <c r="AG465" s="78"/>
    </row>
    <row r="466" spans="4:33" x14ac:dyDescent="0.25">
      <c r="D466" s="319"/>
      <c r="E466" s="103" t="s">
        <v>27</v>
      </c>
      <c r="F466" s="95">
        <f>IF(P465="","",VLOOKUP($E465&amp;$D$118&amp;$D$119,'CCG data'!$A:$AD,'CCG data'!W$3,FALSE))</f>
        <v>52.863476281709936</v>
      </c>
      <c r="G466" s="96">
        <f>IF(P465="","",VLOOKUP($E465&amp;$D$118&amp;$D$119,'CCG data'!$A:$AD,'CCG data'!X$3,FALSE))</f>
        <v>61.194854171282074</v>
      </c>
      <c r="H466" s="96">
        <f>IF(R465="","",VLOOKUP($E465&amp;$D$118&amp;$D$119,'CCG data'!$A:$AD,'CCG data'!Y$3,FALSE))</f>
        <v>84.783503330776639</v>
      </c>
      <c r="I466" s="96">
        <f>IF(R465="","",VLOOKUP($E465&amp;$D$118&amp;$D$119,'CCG data'!$A:$AD,'CCG data'!Z$3,FALSE))</f>
        <v>94.795053134613212</v>
      </c>
      <c r="J466" s="96">
        <f>IF(T465="","",VLOOKUP($E465&amp;$D$118&amp;$D$119,'CCG data'!$A:$AD,'CCG data'!AA$3,FALSE))</f>
        <v>3.8253866340856648</v>
      </c>
      <c r="K466" s="96">
        <f>IF(T465="","",VLOOKUP($E465&amp;$D$118&amp;$D$119,'CCG data'!$A:$AD,'CCG data'!AB$3,FALSE))</f>
        <v>6.1029545373968448</v>
      </c>
      <c r="L466" s="96">
        <f>IF(V465="","",VLOOKUP($E465&amp;$D$118&amp;$D$119,'CCG data'!$A:$AD,'CCG data'!AC$3,FALSE))</f>
        <v>19.425513229124803</v>
      </c>
      <c r="M466" s="96">
        <f>IF(V465="","",VLOOKUP($E465&amp;$D$118&amp;$D$119,'CCG data'!$A:$AD,'CCG data'!AD$3,FALSE))</f>
        <v>24.45909163694278</v>
      </c>
      <c r="N466" s="368"/>
      <c r="P466" s="152">
        <f>IF(P465="","",VLOOKUP($E465&amp;$D$118&amp;$D$119,'CCG data'!$A:$AD,'CCG data'!I$3,FALSE))</f>
        <v>0.29199999999999998</v>
      </c>
      <c r="Q466" s="15">
        <f>IF(P465="","",VLOOKUP($E465&amp;$D$118&amp;$D$119,'CCG data'!$A:$AD,'CCG data'!J$3,FALSE))</f>
        <v>0.32900000000000001</v>
      </c>
      <c r="R466" s="15">
        <f>IF(R465="","",VLOOKUP($E465&amp;$D$118&amp;$D$119,'CCG data'!$A:$AD,'CCG data'!K$3,FALSE))</f>
        <v>0.51200000000000001</v>
      </c>
      <c r="S466" s="15">
        <f>IF(R465="","",VLOOKUP($E465&amp;$D$118&amp;$D$119,'CCG data'!$A:$AD,'CCG data'!L$3,FALSE))</f>
        <v>0.55300000000000005</v>
      </c>
      <c r="T466" s="15">
        <f>IF(T465="","",VLOOKUP($E465&amp;$D$118&amp;$D$119,'CCG data'!$A:$AD,'CCG data'!M$3,FALSE))</f>
        <v>2.5000000000000001E-2</v>
      </c>
      <c r="U466" s="15">
        <f>IF(T465="","",VLOOKUP($E465&amp;$D$118&amp;$D$119,'CCG data'!$A:$AD,'CCG data'!N$3,FALSE))</f>
        <v>3.9E-2</v>
      </c>
      <c r="V466" s="15">
        <f>IF(V465="","",VLOOKUP($E465&amp;$D$118&amp;$D$119,'CCG data'!$A:$AD,'CCG data'!O$3,FALSE))</f>
        <v>0.113</v>
      </c>
      <c r="W466" s="136">
        <f>IF(V465="","",VLOOKUP($E465&amp;$D$118&amp;$D$119,'CCG data'!$A:$AD,'CCG data'!P$3,FALSE))</f>
        <v>0.14000000000000001</v>
      </c>
      <c r="Y466" s="165" t="str">
        <f>IFERROR(VLOOKUP($E466&amp;$D$119, Outliers!$A$4:$P$214,2,FALSE),"0")</f>
        <v>0</v>
      </c>
      <c r="Z466" s="165" t="str">
        <f>IFERROR(VLOOKUP($E466&amp;$D$119, Outliers!$A$4:$P$214,3,FALSE),"0")</f>
        <v>0</v>
      </c>
      <c r="AA466" s="165" t="str">
        <f>IFERROR(VLOOKUP($E466&amp;$D$119, Outliers!$A$4:$P$214,4,FALSE),"0")</f>
        <v>0</v>
      </c>
      <c r="AB466" s="165" t="str">
        <f>IFERROR(VLOOKUP($E466&amp;$D$119, Outliers!$A$4:$P$214,5,FALSE),"0")</f>
        <v>0</v>
      </c>
      <c r="AD466" s="78"/>
      <c r="AE466" s="78"/>
      <c r="AF466" s="78"/>
      <c r="AG466" s="78"/>
    </row>
    <row r="467" spans="4:33" ht="15.75" x14ac:dyDescent="0.25">
      <c r="D467" s="319"/>
      <c r="E467" s="104" t="s">
        <v>273</v>
      </c>
      <c r="F467" s="394">
        <f>IF(OR(ISERROR(VLOOKUP($E467&amp;$D$118&amp;$D$119,'CCG data'!$A:$AD,'CCG data'!R$3,FALSE)),ISBLANK(VLOOKUP($E467&amp;$D$118&amp;$D$119,'CCG data'!$A:$AD,'CCG data'!R$3,FALSE))),"",VLOOKUP($E467&amp;$D$118&amp;$D$119,'CCG data'!$A:$AD,'CCG data'!R$3,FALSE))</f>
        <v>46.551241560600943</v>
      </c>
      <c r="G467" s="395"/>
      <c r="H467" s="395">
        <f>IF(OR(ISERROR(VLOOKUP($E467&amp;$D$118&amp;$D$119,'CCG data'!$A:$AD,'CCG data'!S$3,FALSE)),ISBLANK(VLOOKUP($E467&amp;$D$118&amp;$D$119,'CCG data'!$A:$AD,'CCG data'!S$3,FALSE))),"",VLOOKUP($E467&amp;$D$118&amp;$D$119,'CCG data'!$A:$AD,'CCG data'!S$3,FALSE))</f>
        <v>88.672442200473554</v>
      </c>
      <c r="I467" s="395"/>
      <c r="J467" s="395">
        <f>IF(OR(ISERROR(VLOOKUP($E467&amp;$D$118&amp;$D$119,'CCG data'!$A:$AD,'CCG data'!T$3,FALSE)),ISBLANK(VLOOKUP($E467&amp;$D$118&amp;$D$119,'CCG data'!$A:$AD,'CCG data'!T$3,FALSE))),"",VLOOKUP($E467&amp;$D$118&amp;$D$119,'CCG data'!$A:$AD,'CCG data'!T$3,FALSE))</f>
        <v>5.9313002542153299</v>
      </c>
      <c r="K467" s="395"/>
      <c r="L467" s="395">
        <f>IF(OR(ISERROR(VLOOKUP($E467&amp;$D$118&amp;$D$119,'CCG data'!$A:$AD,'CCG data'!U$3,FALSE)),ISBLANK(VLOOKUP($E467&amp;$D$118&amp;$D$119,'CCG data'!$A:$AD,'CCG data'!U$3,FALSE))),"",VLOOKUP($E467&amp;$D$118&amp;$D$119,'CCG data'!$A:$AD,'CCG data'!U$3,FALSE))</f>
        <v>23.481096684819573</v>
      </c>
      <c r="M467" s="396"/>
      <c r="N467" s="367">
        <f>IF(OR(ISERROR(VLOOKUP($E467&amp;$D$118&amp;$D$119,'CCG data'!$A:$AD,'CCG data'!G$3,FALSE)),ISBLANK(VLOOKUP($E467&amp;$D$118&amp;$D$119,'CCG data'!$A:$AD,'CCG data'!G$3,FALSE))),"",VLOOKUP($E467&amp;$D$118&amp;$D$119,'CCG data'!$A:$AD,'CCG data'!G$3,FALSE))</f>
        <v>682</v>
      </c>
      <c r="P467" s="404">
        <f>IF(OR(ISERROR(VLOOKUP($E467&amp;$D$118&amp;$D$119,'CCG data'!$A:$AD,'CCG data'!B$3,FALSE)),ISBLANK(VLOOKUP($E467&amp;$D$118&amp;$D$119,'CCG data'!$A:$AD,'CCG data'!B$3,FALSE))),"",VLOOKUP($E467&amp;$D$118&amp;$D$119,'CCG data'!$A:$AD,'CCG data'!B$3,FALSE))</f>
        <v>0.27272727272727271</v>
      </c>
      <c r="Q467" s="267"/>
      <c r="R467" s="267">
        <f>IF(OR(ISERROR(VLOOKUP($E467&amp;$D$118&amp;$D$119,'CCG data'!$A:$AD,'CCG data'!C$3,FALSE)),ISBLANK(VLOOKUP($E467&amp;$D$118&amp;$D$119,'CCG data'!$A:$AD,'CCG data'!C$3,FALSE))),"",VLOOKUP($E467&amp;$D$118&amp;$D$119,'CCG data'!$A:$AD,'CCG data'!C$3,FALSE))</f>
        <v>0.54252199413489732</v>
      </c>
      <c r="S467" s="267"/>
      <c r="T467" s="267">
        <f>IF(OR(ISERROR(VLOOKUP($E467&amp;$D$118&amp;$D$119,'CCG data'!$A:$AD,'CCG data'!D$3,FALSE)),ISBLANK(VLOOKUP($E467&amp;$D$118&amp;$D$119,'CCG data'!$A:$AD,'CCG data'!D$3,FALSE))),"",VLOOKUP($E467&amp;$D$118&amp;$D$119,'CCG data'!$A:$AD,'CCG data'!D$3,FALSE))</f>
        <v>3.6656891495601175E-2</v>
      </c>
      <c r="U467" s="267"/>
      <c r="V467" s="267">
        <f>IF(OR(ISERROR(VLOOKUP($E467&amp;$D$118&amp;$D$119,'CCG data'!$A:$AD,'CCG data'!E$3,FALSE)),ISBLANK(VLOOKUP($E467&amp;$D$118&amp;$D$119,'CCG data'!$A:$AD,'CCG data'!E$3,FALSE))),"",VLOOKUP($E467&amp;$D$118&amp;$D$119,'CCG data'!$A:$AD,'CCG data'!E$3,FALSE))</f>
        <v>0.14809384164222875</v>
      </c>
      <c r="W467" s="405"/>
      <c r="Y467" s="165">
        <f>IFERROR(VLOOKUP($E467&amp;$D$119, Outliers!$A$4:$P$214,2,FALSE),"0")</f>
        <v>0</v>
      </c>
      <c r="Z467" s="165">
        <f>IFERROR(VLOOKUP($E467&amp;$D$119, Outliers!$A$4:$P$214,3,FALSE),"0")</f>
        <v>0</v>
      </c>
      <c r="AA467" s="165">
        <f>IFERROR(VLOOKUP($E467&amp;$D$119, Outliers!$A$4:$P$214,4,FALSE),"0")</f>
        <v>0</v>
      </c>
      <c r="AB467" s="165">
        <f>IFERROR(VLOOKUP($E467&amp;$D$119, Outliers!$A$4:$P$214,5,FALSE),"0")</f>
        <v>1</v>
      </c>
      <c r="AD467" s="78"/>
      <c r="AE467" s="78"/>
      <c r="AF467" s="78"/>
      <c r="AG467" s="78"/>
    </row>
    <row r="468" spans="4:33" x14ac:dyDescent="0.25">
      <c r="D468" s="319"/>
      <c r="E468" s="103" t="s">
        <v>27</v>
      </c>
      <c r="F468" s="95">
        <f>IF(P467="","",VLOOKUP($E467&amp;$D$118&amp;$D$119,'CCG data'!$A:$AD,'CCG data'!W$3,FALSE))</f>
        <v>39.861168390587181</v>
      </c>
      <c r="G468" s="96">
        <f>IF(P467="","",VLOOKUP($E467&amp;$D$118&amp;$D$119,'CCG data'!$A:$AD,'CCG data'!X$3,FALSE))</f>
        <v>53.241314730614704</v>
      </c>
      <c r="H468" s="96">
        <f>IF(R467="","",VLOOKUP($E467&amp;$D$118&amp;$D$119,'CCG data'!$A:$AD,'CCG data'!Y$3,FALSE))</f>
        <v>79.63711510974808</v>
      </c>
      <c r="I468" s="96">
        <f>IF(R467="","",VLOOKUP($E467&amp;$D$118&amp;$D$119,'CCG data'!$A:$AD,'CCG data'!Z$3,FALSE))</f>
        <v>97.707769291199028</v>
      </c>
      <c r="J468" s="96">
        <f>IF(T467="","",VLOOKUP($E467&amp;$D$118&amp;$D$119,'CCG data'!$A:$AD,'CCG data'!AA$3,FALSE))</f>
        <v>3.6062305545629205</v>
      </c>
      <c r="K468" s="96">
        <f>IF(T467="","",VLOOKUP($E467&amp;$D$118&amp;$D$119,'CCG data'!$A:$AD,'CCG data'!AB$3,FALSE))</f>
        <v>8.2563699538677398</v>
      </c>
      <c r="L468" s="96">
        <f>IF(V467="","",VLOOKUP($E467&amp;$D$118&amp;$D$119,'CCG data'!$A:$AD,'CCG data'!AC$3,FALSE))</f>
        <v>18.901642049030428</v>
      </c>
      <c r="M468" s="96">
        <f>IF(V467="","",VLOOKUP($E467&amp;$D$118&amp;$D$119,'CCG data'!$A:$AD,'CCG data'!AD$3,FALSE))</f>
        <v>28.060551320608717</v>
      </c>
      <c r="N468" s="368"/>
      <c r="P468" s="152">
        <f>IF(P467="","",VLOOKUP($E467&amp;$D$118&amp;$D$119,'CCG data'!$A:$AD,'CCG data'!I$3,FALSE))</f>
        <v>0.24099999999999999</v>
      </c>
      <c r="Q468" s="15">
        <f>IF(P467="","",VLOOKUP($E467&amp;$D$118&amp;$D$119,'CCG data'!$A:$AD,'CCG data'!J$3,FALSE))</f>
        <v>0.307</v>
      </c>
      <c r="R468" s="15">
        <f>IF(R467="","",VLOOKUP($E467&amp;$D$118&amp;$D$119,'CCG data'!$A:$AD,'CCG data'!K$3,FALSE))</f>
        <v>0.505</v>
      </c>
      <c r="S468" s="15">
        <f>IF(R467="","",VLOOKUP($E467&amp;$D$118&amp;$D$119,'CCG data'!$A:$AD,'CCG data'!L$3,FALSE))</f>
        <v>0.57999999999999996</v>
      </c>
      <c r="T468" s="15">
        <f>IF(T467="","",VLOOKUP($E467&amp;$D$118&amp;$D$119,'CCG data'!$A:$AD,'CCG data'!M$3,FALSE))</f>
        <v>2.5000000000000001E-2</v>
      </c>
      <c r="U468" s="15">
        <f>IF(T467="","",VLOOKUP($E467&amp;$D$118&amp;$D$119,'CCG data'!$A:$AD,'CCG data'!N$3,FALSE))</f>
        <v>5.3999999999999999E-2</v>
      </c>
      <c r="V468" s="15">
        <f>IF(V467="","",VLOOKUP($E467&amp;$D$118&amp;$D$119,'CCG data'!$A:$AD,'CCG data'!O$3,FALSE))</f>
        <v>0.123</v>
      </c>
      <c r="W468" s="136">
        <f>IF(V467="","",VLOOKUP($E467&amp;$D$118&amp;$D$119,'CCG data'!$A:$AD,'CCG data'!P$3,FALSE))</f>
        <v>0.17699999999999999</v>
      </c>
      <c r="Y468" s="165" t="str">
        <f>IFERROR(VLOOKUP($E468&amp;$D$119, Outliers!$A$4:$P$214,2,FALSE),"0")</f>
        <v>0</v>
      </c>
      <c r="Z468" s="165" t="str">
        <f>IFERROR(VLOOKUP($E468&amp;$D$119, Outliers!$A$4:$P$214,3,FALSE),"0")</f>
        <v>0</v>
      </c>
      <c r="AA468" s="165" t="str">
        <f>IFERROR(VLOOKUP($E468&amp;$D$119, Outliers!$A$4:$P$214,4,FALSE),"0")</f>
        <v>0</v>
      </c>
      <c r="AB468" s="165" t="str">
        <f>IFERROR(VLOOKUP($E468&amp;$D$119, Outliers!$A$4:$P$214,5,FALSE),"0")</f>
        <v>0</v>
      </c>
      <c r="AD468" s="78"/>
      <c r="AE468" s="78"/>
      <c r="AF468" s="78"/>
      <c r="AG468" s="78"/>
    </row>
    <row r="469" spans="4:33" ht="15.75" x14ac:dyDescent="0.25">
      <c r="D469" s="319"/>
      <c r="E469" s="104" t="s">
        <v>274</v>
      </c>
      <c r="F469" s="394">
        <f>IF(OR(ISERROR(VLOOKUP($E469&amp;$D$118&amp;$D$119,'CCG data'!$A:$AD,'CCG data'!R$3,FALSE)),ISBLANK(VLOOKUP($E469&amp;$D$118&amp;$D$119,'CCG data'!$A:$AD,'CCG data'!R$3,FALSE))),"",VLOOKUP($E469&amp;$D$118&amp;$D$119,'CCG data'!$A:$AD,'CCG data'!R$3,FALSE))</f>
        <v>53.677031831396604</v>
      </c>
      <c r="G469" s="395"/>
      <c r="H469" s="395">
        <f>IF(OR(ISERROR(VLOOKUP($E469&amp;$D$118&amp;$D$119,'CCG data'!$A:$AD,'CCG data'!S$3,FALSE)),ISBLANK(VLOOKUP($E469&amp;$D$118&amp;$D$119,'CCG data'!$A:$AD,'CCG data'!S$3,FALSE))),"",VLOOKUP($E469&amp;$D$118&amp;$D$119,'CCG data'!$A:$AD,'CCG data'!S$3,FALSE))</f>
        <v>99.176103409155559</v>
      </c>
      <c r="I469" s="395"/>
      <c r="J469" s="395">
        <f>IF(OR(ISERROR(VLOOKUP($E469&amp;$D$118&amp;$D$119,'CCG data'!$A:$AD,'CCG data'!T$3,FALSE)),ISBLANK(VLOOKUP($E469&amp;$D$118&amp;$D$119,'CCG data'!$A:$AD,'CCG data'!T$3,FALSE))),"",VLOOKUP($E469&amp;$D$118&amp;$D$119,'CCG data'!$A:$AD,'CCG data'!T$3,FALSE))</f>
        <v>6.256788735228298</v>
      </c>
      <c r="K469" s="395"/>
      <c r="L469" s="395">
        <f>IF(OR(ISERROR(VLOOKUP($E469&amp;$D$118&amp;$D$119,'CCG data'!$A:$AD,'CCG data'!U$3,FALSE)),ISBLANK(VLOOKUP($E469&amp;$D$118&amp;$D$119,'CCG data'!$A:$AD,'CCG data'!U$3,FALSE))),"",VLOOKUP($E469&amp;$D$118&amp;$D$119,'CCG data'!$A:$AD,'CCG data'!U$3,FALSE))</f>
        <v>8.736354489005306</v>
      </c>
      <c r="M469" s="396"/>
      <c r="N469" s="367">
        <f>IF(OR(ISERROR(VLOOKUP($E469&amp;$D$118&amp;$D$119,'CCG data'!$A:$AD,'CCG data'!G$3,FALSE)),ISBLANK(VLOOKUP($E469&amp;$D$118&amp;$D$119,'CCG data'!$A:$AD,'CCG data'!G$3,FALSE))),"",VLOOKUP($E469&amp;$D$118&amp;$D$119,'CCG data'!$A:$AD,'CCG data'!G$3,FALSE))</f>
        <v>1307</v>
      </c>
      <c r="P469" s="404">
        <f>IF(OR(ISERROR(VLOOKUP($E469&amp;$D$118&amp;$D$119,'CCG data'!$A:$AD,'CCG data'!B$3,FALSE)),ISBLANK(VLOOKUP($E469&amp;$D$118&amp;$D$119,'CCG data'!$A:$AD,'CCG data'!B$3,FALSE))),"",VLOOKUP($E469&amp;$D$118&amp;$D$119,'CCG data'!$A:$AD,'CCG data'!B$3,FALSE))</f>
        <v>0.29380260137719971</v>
      </c>
      <c r="Q469" s="267"/>
      <c r="R469" s="267">
        <f>IF(OR(ISERROR(VLOOKUP($E469&amp;$D$118&amp;$D$119,'CCG data'!$A:$AD,'CCG data'!C$3,FALSE)),ISBLANK(VLOOKUP($E469&amp;$D$118&amp;$D$119,'CCG data'!$A:$AD,'CCG data'!C$3,FALSE))),"",VLOOKUP($E469&amp;$D$118&amp;$D$119,'CCG data'!$A:$AD,'CCG data'!C$3,FALSE))</f>
        <v>0.61361897475133897</v>
      </c>
      <c r="S469" s="267"/>
      <c r="T469" s="267">
        <f>IF(OR(ISERROR(VLOOKUP($E469&amp;$D$118&amp;$D$119,'CCG data'!$A:$AD,'CCG data'!D$3,FALSE)),ISBLANK(VLOOKUP($E469&amp;$D$118&amp;$D$119,'CCG data'!$A:$AD,'CCG data'!D$3,FALSE))),"",VLOOKUP($E469&amp;$D$118&amp;$D$119,'CCG data'!$A:$AD,'CCG data'!D$3,FALSE))</f>
        <v>3.978576893649579E-2</v>
      </c>
      <c r="U469" s="267"/>
      <c r="V469" s="267">
        <f>IF(OR(ISERROR(VLOOKUP($E469&amp;$D$118&amp;$D$119,'CCG data'!$A:$AD,'CCG data'!E$3,FALSE)),ISBLANK(VLOOKUP($E469&amp;$D$118&amp;$D$119,'CCG data'!$A:$AD,'CCG data'!E$3,FALSE))),"",VLOOKUP($E469&amp;$D$118&amp;$D$119,'CCG data'!$A:$AD,'CCG data'!E$3,FALSE))</f>
        <v>5.2792654934965572E-2</v>
      </c>
      <c r="W469" s="405"/>
      <c r="Y469" s="165">
        <f>IFERROR(VLOOKUP($E469&amp;$D$119, Outliers!$A$4:$P$214,2,FALSE),"0")</f>
        <v>0</v>
      </c>
      <c r="Z469" s="165">
        <f>IFERROR(VLOOKUP($E469&amp;$D$119, Outliers!$A$4:$P$214,3,FALSE),"0")</f>
        <v>0</v>
      </c>
      <c r="AA469" s="165">
        <f>IFERROR(VLOOKUP($E469&amp;$D$119, Outliers!$A$4:$P$214,4,FALSE),"0")</f>
        <v>0</v>
      </c>
      <c r="AB469" s="165">
        <f>IFERROR(VLOOKUP($E469&amp;$D$119, Outliers!$A$4:$P$214,5,FALSE),"0")</f>
        <v>0</v>
      </c>
      <c r="AD469" s="78"/>
      <c r="AE469" s="78"/>
      <c r="AF469" s="78"/>
      <c r="AG469" s="78"/>
    </row>
    <row r="470" spans="4:33" x14ac:dyDescent="0.25">
      <c r="D470" s="319"/>
      <c r="E470" s="103" t="s">
        <v>27</v>
      </c>
      <c r="F470" s="95">
        <f>IF(P469="","",VLOOKUP($E469&amp;$D$118&amp;$D$119,'CCG data'!$A:$AD,'CCG data'!W$3,FALSE))</f>
        <v>48.308210493222809</v>
      </c>
      <c r="G470" s="96">
        <f>IF(P469="","",VLOOKUP($E469&amp;$D$118&amp;$D$119,'CCG data'!$A:$AD,'CCG data'!X$3,FALSE))</f>
        <v>59.0458531695704</v>
      </c>
      <c r="H470" s="96">
        <f>IF(R469="","",VLOOKUP($E469&amp;$D$118&amp;$D$119,'CCG data'!$A:$AD,'CCG data'!Y$3,FALSE))</f>
        <v>92.312124692038566</v>
      </c>
      <c r="I470" s="96">
        <f>IF(R469="","",VLOOKUP($E469&amp;$D$118&amp;$D$119,'CCG data'!$A:$AD,'CCG data'!Z$3,FALSE))</f>
        <v>106.04008212627255</v>
      </c>
      <c r="J470" s="96">
        <f>IF(T469="","",VLOOKUP($E469&amp;$D$118&amp;$D$119,'CCG data'!$A:$AD,'CCG data'!AA$3,FALSE))</f>
        <v>4.5561741850345374</v>
      </c>
      <c r="K470" s="96">
        <f>IF(T469="","",VLOOKUP($E469&amp;$D$118&amp;$D$119,'CCG data'!$A:$AD,'CCG data'!AB$3,FALSE))</f>
        <v>7.9574032854220587</v>
      </c>
      <c r="L470" s="96">
        <f>IF(V469="","",VLOOKUP($E469&amp;$D$118&amp;$D$119,'CCG data'!$A:$AD,'CCG data'!AC$3,FALSE))</f>
        <v>6.6749568524888634</v>
      </c>
      <c r="M470" s="96">
        <f>IF(V469="","",VLOOKUP($E469&amp;$D$118&amp;$D$119,'CCG data'!$A:$AD,'CCG data'!AD$3,FALSE))</f>
        <v>10.797752125521749</v>
      </c>
      <c r="N470" s="368"/>
      <c r="P470" s="152">
        <f>IF(P469="","",VLOOKUP($E469&amp;$D$118&amp;$D$119,'CCG data'!$A:$AD,'CCG data'!I$3,FALSE))</f>
        <v>0.27</v>
      </c>
      <c r="Q470" s="15">
        <f>IF(P469="","",VLOOKUP($E469&amp;$D$118&amp;$D$119,'CCG data'!$A:$AD,'CCG data'!J$3,FALSE))</f>
        <v>0.31900000000000001</v>
      </c>
      <c r="R470" s="15">
        <f>IF(R469="","",VLOOKUP($E469&amp;$D$118&amp;$D$119,'CCG data'!$A:$AD,'CCG data'!K$3,FALSE))</f>
        <v>0.58699999999999997</v>
      </c>
      <c r="S470" s="15">
        <f>IF(R469="","",VLOOKUP($E469&amp;$D$118&amp;$D$119,'CCG data'!$A:$AD,'CCG data'!L$3,FALSE))</f>
        <v>0.64</v>
      </c>
      <c r="T470" s="15">
        <f>IF(T469="","",VLOOKUP($E469&amp;$D$118&amp;$D$119,'CCG data'!$A:$AD,'CCG data'!M$3,FALSE))</f>
        <v>0.03</v>
      </c>
      <c r="U470" s="15">
        <f>IF(T469="","",VLOOKUP($E469&amp;$D$118&amp;$D$119,'CCG data'!$A:$AD,'CCG data'!N$3,FALSE))</f>
        <v>5.1999999999999998E-2</v>
      </c>
      <c r="V470" s="15">
        <f>IF(V469="","",VLOOKUP($E469&amp;$D$118&amp;$D$119,'CCG data'!$A:$AD,'CCG data'!O$3,FALSE))</f>
        <v>4.2000000000000003E-2</v>
      </c>
      <c r="W470" s="136">
        <f>IF(V469="","",VLOOKUP($E469&amp;$D$118&amp;$D$119,'CCG data'!$A:$AD,'CCG data'!P$3,FALSE))</f>
        <v>6.6000000000000003E-2</v>
      </c>
      <c r="Y470" s="165" t="str">
        <f>IFERROR(VLOOKUP($E470&amp;$D$119, Outliers!$A$4:$P$214,2,FALSE),"0")</f>
        <v>0</v>
      </c>
      <c r="Z470" s="165" t="str">
        <f>IFERROR(VLOOKUP($E470&amp;$D$119, Outliers!$A$4:$P$214,3,FALSE),"0")</f>
        <v>0</v>
      </c>
      <c r="AA470" s="165" t="str">
        <f>IFERROR(VLOOKUP($E470&amp;$D$119, Outliers!$A$4:$P$214,4,FALSE),"0")</f>
        <v>0</v>
      </c>
      <c r="AB470" s="165" t="str">
        <f>IFERROR(VLOOKUP($E470&amp;$D$119, Outliers!$A$4:$P$214,5,FALSE),"0")</f>
        <v>0</v>
      </c>
      <c r="AD470" s="78"/>
      <c r="AE470" s="78"/>
      <c r="AF470" s="78"/>
      <c r="AG470" s="78"/>
    </row>
    <row r="471" spans="4:33" ht="15.75" x14ac:dyDescent="0.25">
      <c r="D471" s="319"/>
      <c r="E471" s="104" t="s">
        <v>275</v>
      </c>
      <c r="F471" s="394">
        <f>IF(OR(ISERROR(VLOOKUP($E471&amp;$D$118&amp;$D$119,'CCG data'!$A:$AD,'CCG data'!R$3,FALSE)),ISBLANK(VLOOKUP($E471&amp;$D$118&amp;$D$119,'CCG data'!$A:$AD,'CCG data'!R$3,FALSE))),"",VLOOKUP($E471&amp;$D$118&amp;$D$119,'CCG data'!$A:$AD,'CCG data'!R$3,FALSE))</f>
        <v>48.85708229062444</v>
      </c>
      <c r="G471" s="395"/>
      <c r="H471" s="395">
        <f>IF(OR(ISERROR(VLOOKUP($E471&amp;$D$118&amp;$D$119,'CCG data'!$A:$AD,'CCG data'!S$3,FALSE)),ISBLANK(VLOOKUP($E471&amp;$D$118&amp;$D$119,'CCG data'!$A:$AD,'CCG data'!S$3,FALSE))),"",VLOOKUP($E471&amp;$D$118&amp;$D$119,'CCG data'!$A:$AD,'CCG data'!S$3,FALSE))</f>
        <v>86.606881958917612</v>
      </c>
      <c r="I471" s="395"/>
      <c r="J471" s="395">
        <f>IF(OR(ISERROR(VLOOKUP($E471&amp;$D$118&amp;$D$119,'CCG data'!$A:$AD,'CCG data'!T$3,FALSE)),ISBLANK(VLOOKUP($E471&amp;$D$118&amp;$D$119,'CCG data'!$A:$AD,'CCG data'!T$3,FALSE))),"",VLOOKUP($E471&amp;$D$118&amp;$D$119,'CCG data'!$A:$AD,'CCG data'!T$3,FALSE))</f>
        <v>5.8552361410667917</v>
      </c>
      <c r="K471" s="395"/>
      <c r="L471" s="395">
        <f>IF(OR(ISERROR(VLOOKUP($E471&amp;$D$118&amp;$D$119,'CCG data'!$A:$AD,'CCG data'!U$3,FALSE)),ISBLANK(VLOOKUP($E471&amp;$D$118&amp;$D$119,'CCG data'!$A:$AD,'CCG data'!U$3,FALSE))),"",VLOOKUP($E471&amp;$D$118&amp;$D$119,'CCG data'!$A:$AD,'CCG data'!U$3,FALSE))</f>
        <v>7.2596939521582833</v>
      </c>
      <c r="M471" s="396"/>
      <c r="N471" s="367">
        <f>IF(OR(ISERROR(VLOOKUP($E471&amp;$D$118&amp;$D$119,'CCG data'!$A:$AD,'CCG data'!G$3,FALSE)),ISBLANK(VLOOKUP($E471&amp;$D$118&amp;$D$119,'CCG data'!$A:$AD,'CCG data'!G$3,FALSE))),"",VLOOKUP($E471&amp;$D$118&amp;$D$119,'CCG data'!$A:$AD,'CCG data'!G$3,FALSE))</f>
        <v>669</v>
      </c>
      <c r="P471" s="404">
        <f>IF(OR(ISERROR(VLOOKUP($E471&amp;$D$118&amp;$D$119,'CCG data'!$A:$AD,'CCG data'!B$3,FALSE)),ISBLANK(VLOOKUP($E471&amp;$D$118&amp;$D$119,'CCG data'!$A:$AD,'CCG data'!B$3,FALSE))),"",VLOOKUP($E471&amp;$D$118&amp;$D$119,'CCG data'!$A:$AD,'CCG data'!B$3,FALSE))</f>
        <v>0.33034379671150971</v>
      </c>
      <c r="Q471" s="267"/>
      <c r="R471" s="267">
        <f>IF(OR(ISERROR(VLOOKUP($E471&amp;$D$118&amp;$D$119,'CCG data'!$A:$AD,'CCG data'!C$3,FALSE)),ISBLANK(VLOOKUP($E471&amp;$D$118&amp;$D$119,'CCG data'!$A:$AD,'CCG data'!C$3,FALSE))),"",VLOOKUP($E471&amp;$D$118&amp;$D$119,'CCG data'!$A:$AD,'CCG data'!C$3,FALSE))</f>
        <v>0.57997010463378174</v>
      </c>
      <c r="S471" s="267"/>
      <c r="T471" s="267">
        <f>IF(OR(ISERROR(VLOOKUP($E471&amp;$D$118&amp;$D$119,'CCG data'!$A:$AD,'CCG data'!D$3,FALSE)),ISBLANK(VLOOKUP($E471&amp;$D$118&amp;$D$119,'CCG data'!$A:$AD,'CCG data'!D$3,FALSE))),"",VLOOKUP($E471&amp;$D$118&amp;$D$119,'CCG data'!$A:$AD,'CCG data'!D$3,FALSE))</f>
        <v>4.0358744394618833E-2</v>
      </c>
      <c r="U471" s="267"/>
      <c r="V471" s="267">
        <f>IF(OR(ISERROR(VLOOKUP($E471&amp;$D$118&amp;$D$119,'CCG data'!$A:$AD,'CCG data'!E$3,FALSE)),ISBLANK(VLOOKUP($E471&amp;$D$118&amp;$D$119,'CCG data'!$A:$AD,'CCG data'!E$3,FALSE))),"",VLOOKUP($E471&amp;$D$118&amp;$D$119,'CCG data'!$A:$AD,'CCG data'!E$3,FALSE))</f>
        <v>4.9327354260089683E-2</v>
      </c>
      <c r="W471" s="405"/>
      <c r="Y471" s="165">
        <f>IFERROR(VLOOKUP($E471&amp;$D$119, Outliers!$A$4:$P$214,2,FALSE),"0")</f>
        <v>0</v>
      </c>
      <c r="Z471" s="165">
        <f>IFERROR(VLOOKUP($E471&amp;$D$119, Outliers!$A$4:$P$214,3,FALSE),"0")</f>
        <v>0</v>
      </c>
      <c r="AA471" s="165">
        <f>IFERROR(VLOOKUP($E471&amp;$D$119, Outliers!$A$4:$P$214,4,FALSE),"0")</f>
        <v>0</v>
      </c>
      <c r="AB471" s="165">
        <f>IFERROR(VLOOKUP($E471&amp;$D$119, Outliers!$A$4:$P$214,5,FALSE),"0")</f>
        <v>0</v>
      </c>
      <c r="AD471" s="78"/>
      <c r="AE471" s="78"/>
      <c r="AF471" s="78"/>
      <c r="AG471" s="78"/>
    </row>
    <row r="472" spans="4:33" x14ac:dyDescent="0.25">
      <c r="D472" s="319"/>
      <c r="E472" s="103" t="s">
        <v>27</v>
      </c>
      <c r="F472" s="95">
        <f>IF(P471="","",VLOOKUP($E471&amp;$D$118&amp;$D$119,'CCG data'!$A:$AD,'CCG data'!W$3,FALSE))</f>
        <v>42.415575600639791</v>
      </c>
      <c r="G472" s="96">
        <f>IF(P471="","",VLOOKUP($E471&amp;$D$118&amp;$D$119,'CCG data'!$A:$AD,'CCG data'!X$3,FALSE))</f>
        <v>55.29858898060909</v>
      </c>
      <c r="H472" s="96">
        <f>IF(R471="","",VLOOKUP($E471&amp;$D$118&amp;$D$119,'CCG data'!$A:$AD,'CCG data'!Y$3,FALSE))</f>
        <v>77.989157342743241</v>
      </c>
      <c r="I472" s="96">
        <f>IF(R471="","",VLOOKUP($E471&amp;$D$118&amp;$D$119,'CCG data'!$A:$AD,'CCG data'!Z$3,FALSE))</f>
        <v>95.224606575091983</v>
      </c>
      <c r="J472" s="96">
        <f>IF(T471="","",VLOOKUP($E471&amp;$D$118&amp;$D$119,'CCG data'!$A:$AD,'CCG data'!AA$3,FALSE))</f>
        <v>3.646628328420483</v>
      </c>
      <c r="K472" s="96">
        <f>IF(T471="","",VLOOKUP($E471&amp;$D$118&amp;$D$119,'CCG data'!$A:$AD,'CCG data'!AB$3,FALSE))</f>
        <v>8.0638439537130999</v>
      </c>
      <c r="L472" s="96">
        <f>IF(V471="","",VLOOKUP($E471&amp;$D$118&amp;$D$119,'CCG data'!$A:$AD,'CCG data'!AC$3,FALSE))</f>
        <v>4.7827429601092426</v>
      </c>
      <c r="M472" s="96">
        <f>IF(V471="","",VLOOKUP($E471&amp;$D$118&amp;$D$119,'CCG data'!$A:$AD,'CCG data'!AD$3,FALSE))</f>
        <v>9.736644944207324</v>
      </c>
      <c r="N472" s="368"/>
      <c r="P472" s="152">
        <f>IF(P471="","",VLOOKUP($E471&amp;$D$118&amp;$D$119,'CCG data'!$A:$AD,'CCG data'!I$3,FALSE))</f>
        <v>0.29599999999999999</v>
      </c>
      <c r="Q472" s="15">
        <f>IF(P471="","",VLOOKUP($E471&amp;$D$118&amp;$D$119,'CCG data'!$A:$AD,'CCG data'!J$3,FALSE))</f>
        <v>0.36699999999999999</v>
      </c>
      <c r="R472" s="15">
        <f>IF(R471="","",VLOOKUP($E471&amp;$D$118&amp;$D$119,'CCG data'!$A:$AD,'CCG data'!K$3,FALSE))</f>
        <v>0.54200000000000004</v>
      </c>
      <c r="S472" s="15">
        <f>IF(R471="","",VLOOKUP($E471&amp;$D$118&amp;$D$119,'CCG data'!$A:$AD,'CCG data'!L$3,FALSE))</f>
        <v>0.61699999999999999</v>
      </c>
      <c r="T472" s="15">
        <f>IF(T471="","",VLOOKUP($E471&amp;$D$118&amp;$D$119,'CCG data'!$A:$AD,'CCG data'!M$3,FALSE))</f>
        <v>2.8000000000000001E-2</v>
      </c>
      <c r="U472" s="15">
        <f>IF(T471="","",VLOOKUP($E471&amp;$D$118&amp;$D$119,'CCG data'!$A:$AD,'CCG data'!N$3,FALSE))</f>
        <v>5.8000000000000003E-2</v>
      </c>
      <c r="V472" s="15">
        <f>IF(V471="","",VLOOKUP($E471&amp;$D$118&amp;$D$119,'CCG data'!$A:$AD,'CCG data'!O$3,FALSE))</f>
        <v>3.5000000000000003E-2</v>
      </c>
      <c r="W472" s="136">
        <f>IF(V471="","",VLOOKUP($E471&amp;$D$118&amp;$D$119,'CCG data'!$A:$AD,'CCG data'!P$3,FALSE))</f>
        <v>6.8000000000000005E-2</v>
      </c>
      <c r="Y472" s="165" t="str">
        <f>IFERROR(VLOOKUP($E472&amp;$D$119, Outliers!$A$4:$P$214,2,FALSE),"0")</f>
        <v>0</v>
      </c>
      <c r="Z472" s="165" t="str">
        <f>IFERROR(VLOOKUP($E472&amp;$D$119, Outliers!$A$4:$P$214,3,FALSE),"0")</f>
        <v>0</v>
      </c>
      <c r="AA472" s="165" t="str">
        <f>IFERROR(VLOOKUP($E472&amp;$D$119, Outliers!$A$4:$P$214,4,FALSE),"0")</f>
        <v>0</v>
      </c>
      <c r="AB472" s="165" t="str">
        <f>IFERROR(VLOOKUP($E472&amp;$D$119, Outliers!$A$4:$P$214,5,FALSE),"0")</f>
        <v>0</v>
      </c>
      <c r="AD472" s="78"/>
      <c r="AE472" s="78"/>
      <c r="AF472" s="78"/>
      <c r="AG472" s="78"/>
    </row>
    <row r="473" spans="4:33" ht="15.75" x14ac:dyDescent="0.25">
      <c r="D473" s="319"/>
      <c r="E473" s="104" t="s">
        <v>276</v>
      </c>
      <c r="F473" s="394">
        <f>IF(OR(ISERROR(VLOOKUP($E473&amp;$D$118&amp;$D$119,'CCG data'!$A:$AD,'CCG data'!R$3,FALSE)),ISBLANK(VLOOKUP($E473&amp;$D$118&amp;$D$119,'CCG data'!$A:$AD,'CCG data'!R$3,FALSE))),"",VLOOKUP($E473&amp;$D$118&amp;$D$119,'CCG data'!$A:$AD,'CCG data'!R$3,FALSE))</f>
        <v>47.629367329214205</v>
      </c>
      <c r="G473" s="395"/>
      <c r="H473" s="395">
        <f>IF(OR(ISERROR(VLOOKUP($E473&amp;$D$118&amp;$D$119,'CCG data'!$A:$AD,'CCG data'!S$3,FALSE)),ISBLANK(VLOOKUP($E473&amp;$D$118&amp;$D$119,'CCG data'!$A:$AD,'CCG data'!S$3,FALSE))),"",VLOOKUP($E473&amp;$D$118&amp;$D$119,'CCG data'!$A:$AD,'CCG data'!S$3,FALSE))</f>
        <v>101.59504914459559</v>
      </c>
      <c r="I473" s="395"/>
      <c r="J473" s="395">
        <f>IF(OR(ISERROR(VLOOKUP($E473&amp;$D$118&amp;$D$119,'CCG data'!$A:$AD,'CCG data'!T$3,FALSE)),ISBLANK(VLOOKUP($E473&amp;$D$118&amp;$D$119,'CCG data'!$A:$AD,'CCG data'!T$3,FALSE))),"",VLOOKUP($E473&amp;$D$118&amp;$D$119,'CCG data'!$A:$AD,'CCG data'!T$3,FALSE))</f>
        <v>7.4123998081755378</v>
      </c>
      <c r="K473" s="395"/>
      <c r="L473" s="395">
        <f>IF(OR(ISERROR(VLOOKUP($E473&amp;$D$118&amp;$D$119,'CCG data'!$A:$AD,'CCG data'!U$3,FALSE)),ISBLANK(VLOOKUP($E473&amp;$D$118&amp;$D$119,'CCG data'!$A:$AD,'CCG data'!U$3,FALSE))),"",VLOOKUP($E473&amp;$D$118&amp;$D$119,'CCG data'!$A:$AD,'CCG data'!U$3,FALSE))</f>
        <v>11.506803627769829</v>
      </c>
      <c r="M473" s="396"/>
      <c r="N473" s="367">
        <f>IF(OR(ISERROR(VLOOKUP($E473&amp;$D$118&amp;$D$119,'CCG data'!$A:$AD,'CCG data'!G$3,FALSE)),ISBLANK(VLOOKUP($E473&amp;$D$118&amp;$D$119,'CCG data'!$A:$AD,'CCG data'!G$3,FALSE))),"",VLOOKUP($E473&amp;$D$118&amp;$D$119,'CCG data'!$A:$AD,'CCG data'!G$3,FALSE))</f>
        <v>1400</v>
      </c>
      <c r="P473" s="404">
        <f>IF(OR(ISERROR(VLOOKUP($E473&amp;$D$118&amp;$D$119,'CCG data'!$A:$AD,'CCG data'!B$3,FALSE)),ISBLANK(VLOOKUP($E473&amp;$D$118&amp;$D$119,'CCG data'!$A:$AD,'CCG data'!B$3,FALSE))),"",VLOOKUP($E473&amp;$D$118&amp;$D$119,'CCG data'!$A:$AD,'CCG data'!B$3,FALSE))</f>
        <v>0.26928571428571429</v>
      </c>
      <c r="Q473" s="267"/>
      <c r="R473" s="267">
        <f>IF(OR(ISERROR(VLOOKUP($E473&amp;$D$118&amp;$D$119,'CCG data'!$A:$AD,'CCG data'!C$3,FALSE)),ISBLANK(VLOOKUP($E473&amp;$D$118&amp;$D$119,'CCG data'!$A:$AD,'CCG data'!C$3,FALSE))),"",VLOOKUP($E473&amp;$D$118&amp;$D$119,'CCG data'!$A:$AD,'CCG data'!C$3,FALSE))</f>
        <v>0.61642857142857144</v>
      </c>
      <c r="S473" s="267"/>
      <c r="T473" s="267">
        <f>IF(OR(ISERROR(VLOOKUP($E473&amp;$D$118&amp;$D$119,'CCG data'!$A:$AD,'CCG data'!D$3,FALSE)),ISBLANK(VLOOKUP($E473&amp;$D$118&amp;$D$119,'CCG data'!$A:$AD,'CCG data'!D$3,FALSE))),"",VLOOKUP($E473&amp;$D$118&amp;$D$119,'CCG data'!$A:$AD,'CCG data'!D$3,FALSE))</f>
        <v>4.3571428571428573E-2</v>
      </c>
      <c r="U473" s="267"/>
      <c r="V473" s="267">
        <f>IF(OR(ISERROR(VLOOKUP($E473&amp;$D$118&amp;$D$119,'CCG data'!$A:$AD,'CCG data'!E$3,FALSE)),ISBLANK(VLOOKUP($E473&amp;$D$118&amp;$D$119,'CCG data'!$A:$AD,'CCG data'!E$3,FALSE))),"",VLOOKUP($E473&amp;$D$118&amp;$D$119,'CCG data'!$A:$AD,'CCG data'!E$3,FALSE))</f>
        <v>7.0714285714285716E-2</v>
      </c>
      <c r="W473" s="405"/>
      <c r="Y473" s="165">
        <f>IFERROR(VLOOKUP($E473&amp;$D$119, Outliers!$A$4:$P$214,2,FALSE),"0")</f>
        <v>0</v>
      </c>
      <c r="Z473" s="165">
        <f>IFERROR(VLOOKUP($E473&amp;$D$119, Outliers!$A$4:$P$214,3,FALSE),"0")</f>
        <v>0</v>
      </c>
      <c r="AA473" s="165">
        <f>IFERROR(VLOOKUP($E473&amp;$D$119, Outliers!$A$4:$P$214,4,FALSE),"0")</f>
        <v>0</v>
      </c>
      <c r="AB473" s="165">
        <f>IFERROR(VLOOKUP($E473&amp;$D$119, Outliers!$A$4:$P$214,5,FALSE),"0")</f>
        <v>0</v>
      </c>
      <c r="AD473" s="78"/>
      <c r="AE473" s="78"/>
      <c r="AF473" s="78"/>
      <c r="AG473" s="78"/>
    </row>
    <row r="474" spans="4:33" x14ac:dyDescent="0.25">
      <c r="D474" s="319"/>
      <c r="E474" s="103" t="s">
        <v>27</v>
      </c>
      <c r="F474" s="95">
        <f>IF(P473="","",VLOOKUP($E473&amp;$D$118&amp;$D$119,'CCG data'!$A:$AD,'CCG data'!W$3,FALSE))</f>
        <v>42.821414380174595</v>
      </c>
      <c r="G474" s="96">
        <f>IF(P473="","",VLOOKUP($E473&amp;$D$118&amp;$D$119,'CCG data'!$A:$AD,'CCG data'!X$3,FALSE))</f>
        <v>52.437320278253814</v>
      </c>
      <c r="H474" s="96">
        <f>IF(R473="","",VLOOKUP($E473&amp;$D$118&amp;$D$119,'CCG data'!$A:$AD,'CCG data'!Y$3,FALSE))</f>
        <v>94.816711187929315</v>
      </c>
      <c r="I474" s="96">
        <f>IF(R473="","",VLOOKUP($E473&amp;$D$118&amp;$D$119,'CCG data'!$A:$AD,'CCG data'!Z$3,FALSE))</f>
        <v>108.37338710126187</v>
      </c>
      <c r="J474" s="96">
        <f>IF(T473="","",VLOOKUP($E473&amp;$D$118&amp;$D$119,'CCG data'!$A:$AD,'CCG data'!AA$3,FALSE))</f>
        <v>5.5522411414377126</v>
      </c>
      <c r="K474" s="96">
        <f>IF(T473="","",VLOOKUP($E473&amp;$D$118&amp;$D$119,'CCG data'!$A:$AD,'CCG data'!AB$3,FALSE))</f>
        <v>9.2725584749133638</v>
      </c>
      <c r="L474" s="96">
        <f>IF(V473="","",VLOOKUP($E473&amp;$D$118&amp;$D$119,'CCG data'!$A:$AD,'CCG data'!AC$3,FALSE))</f>
        <v>9.2401081631503992</v>
      </c>
      <c r="M474" s="96">
        <f>IF(V473="","",VLOOKUP($E473&amp;$D$118&amp;$D$119,'CCG data'!$A:$AD,'CCG data'!AD$3,FALSE))</f>
        <v>13.773499092389258</v>
      </c>
      <c r="N474" s="368"/>
      <c r="P474" s="152">
        <f>IF(P473="","",VLOOKUP($E473&amp;$D$118&amp;$D$119,'CCG data'!$A:$AD,'CCG data'!I$3,FALSE))</f>
        <v>0.247</v>
      </c>
      <c r="Q474" s="15">
        <f>IF(P473="","",VLOOKUP($E473&amp;$D$118&amp;$D$119,'CCG data'!$A:$AD,'CCG data'!J$3,FALSE))</f>
        <v>0.29299999999999998</v>
      </c>
      <c r="R474" s="15">
        <f>IF(R473="","",VLOOKUP($E473&amp;$D$118&amp;$D$119,'CCG data'!$A:$AD,'CCG data'!K$3,FALSE))</f>
        <v>0.59099999999999997</v>
      </c>
      <c r="S474" s="15">
        <f>IF(R473="","",VLOOKUP($E473&amp;$D$118&amp;$D$119,'CCG data'!$A:$AD,'CCG data'!L$3,FALSE))</f>
        <v>0.64200000000000002</v>
      </c>
      <c r="T474" s="15">
        <f>IF(T473="","",VLOOKUP($E473&amp;$D$118&amp;$D$119,'CCG data'!$A:$AD,'CCG data'!M$3,FALSE))</f>
        <v>3.4000000000000002E-2</v>
      </c>
      <c r="U474" s="15">
        <f>IF(T473="","",VLOOKUP($E473&amp;$D$118&amp;$D$119,'CCG data'!$A:$AD,'CCG data'!N$3,FALSE))</f>
        <v>5.6000000000000001E-2</v>
      </c>
      <c r="V474" s="15">
        <f>IF(V473="","",VLOOKUP($E473&amp;$D$118&amp;$D$119,'CCG data'!$A:$AD,'CCG data'!O$3,FALSE))</f>
        <v>5.8000000000000003E-2</v>
      </c>
      <c r="W474" s="136">
        <f>IF(V473="","",VLOOKUP($E473&amp;$D$118&amp;$D$119,'CCG data'!$A:$AD,'CCG data'!P$3,FALSE))</f>
        <v>8.5000000000000006E-2</v>
      </c>
      <c r="Y474" s="165" t="str">
        <f>IFERROR(VLOOKUP($E474&amp;$D$119, Outliers!$A$4:$P$214,2,FALSE),"0")</f>
        <v>0</v>
      </c>
      <c r="Z474" s="165" t="str">
        <f>IFERROR(VLOOKUP($E474&amp;$D$119, Outliers!$A$4:$P$214,3,FALSE),"0")</f>
        <v>0</v>
      </c>
      <c r="AA474" s="165" t="str">
        <f>IFERROR(VLOOKUP($E474&amp;$D$119, Outliers!$A$4:$P$214,4,FALSE),"0")</f>
        <v>0</v>
      </c>
      <c r="AB474" s="165" t="str">
        <f>IFERROR(VLOOKUP($E474&amp;$D$119, Outliers!$A$4:$P$214,5,FALSE),"0")</f>
        <v>0</v>
      </c>
      <c r="AD474" s="78"/>
      <c r="AE474" s="78"/>
      <c r="AF474" s="78"/>
      <c r="AG474" s="78"/>
    </row>
    <row r="475" spans="4:33" ht="15.75" x14ac:dyDescent="0.25">
      <c r="D475" s="319"/>
      <c r="E475" s="104" t="s">
        <v>425</v>
      </c>
      <c r="F475" s="394">
        <f>IF(OR(ISERROR(VLOOKUP($E475&amp;$D$118&amp;$D$119,'CCG data'!$A:$AD,'CCG data'!R$3,FALSE)),ISBLANK(VLOOKUP($E475&amp;$D$118&amp;$D$119,'CCG data'!$A:$AD,'CCG data'!R$3,FALSE))),"",VLOOKUP($E475&amp;$D$118&amp;$D$119,'CCG data'!$A:$AD,'CCG data'!R$3,FALSE))</f>
        <v>48.829459223523656</v>
      </c>
      <c r="G475" s="395"/>
      <c r="H475" s="395">
        <f>IF(OR(ISERROR(VLOOKUP($E475&amp;$D$118&amp;$D$119,'CCG data'!$A:$AD,'CCG data'!S$3,FALSE)),ISBLANK(VLOOKUP($E475&amp;$D$118&amp;$D$119,'CCG data'!$A:$AD,'CCG data'!S$3,FALSE))),"",VLOOKUP($E475&amp;$D$118&amp;$D$119,'CCG data'!$A:$AD,'CCG data'!S$3,FALSE))</f>
        <v>97.241661383252989</v>
      </c>
      <c r="I475" s="395"/>
      <c r="J475" s="395">
        <f>IF(OR(ISERROR(VLOOKUP($E475&amp;$D$118&amp;$D$119,'CCG data'!$A:$AD,'CCG data'!T$3,FALSE)),ISBLANK(VLOOKUP($E475&amp;$D$118&amp;$D$119,'CCG data'!$A:$AD,'CCG data'!T$3,FALSE))),"",VLOOKUP($E475&amp;$D$118&amp;$D$119,'CCG data'!$A:$AD,'CCG data'!T$3,FALSE))</f>
        <v>8.4837611735692171</v>
      </c>
      <c r="K475" s="395"/>
      <c r="L475" s="395">
        <f>IF(OR(ISERROR(VLOOKUP($E475&amp;$D$118&amp;$D$119,'CCG data'!$A:$AD,'CCG data'!U$3,FALSE)),ISBLANK(VLOOKUP($E475&amp;$D$118&amp;$D$119,'CCG data'!$A:$AD,'CCG data'!U$3,FALSE))),"",VLOOKUP($E475&amp;$D$118&amp;$D$119,'CCG data'!$A:$AD,'CCG data'!U$3,FALSE))</f>
        <v>9.9613041436638561</v>
      </c>
      <c r="M475" s="396"/>
      <c r="N475" s="367">
        <f>IF(OR(ISERROR(VLOOKUP($E475&amp;$D$118&amp;$D$119,'CCG data'!$A:$AD,'CCG data'!G$3,FALSE)),ISBLANK(VLOOKUP($E475&amp;$D$118&amp;$D$119,'CCG data'!$A:$AD,'CCG data'!G$3,FALSE))),"",VLOOKUP($E475&amp;$D$118&amp;$D$119,'CCG data'!$A:$AD,'CCG data'!G$3,FALSE))</f>
        <v>1778</v>
      </c>
      <c r="P475" s="404">
        <f>IF(OR(ISERROR(VLOOKUP($E475&amp;$D$118&amp;$D$119,'CCG data'!$A:$AD,'CCG data'!B$3,FALSE)),ISBLANK(VLOOKUP($E475&amp;$D$118&amp;$D$119,'CCG data'!$A:$AD,'CCG data'!B$3,FALSE))),"",VLOOKUP($E475&amp;$D$118&amp;$D$119,'CCG data'!$A:$AD,'CCG data'!B$3,FALSE))</f>
        <v>0.28965129358830144</v>
      </c>
      <c r="Q475" s="267"/>
      <c r="R475" s="267">
        <f>IF(OR(ISERROR(VLOOKUP($E475&amp;$D$118&amp;$D$119,'CCG data'!$A:$AD,'CCG data'!C$3,FALSE)),ISBLANK(VLOOKUP($E475&amp;$D$118&amp;$D$119,'CCG data'!$A:$AD,'CCG data'!C$3,FALSE))),"",VLOOKUP($E475&amp;$D$118&amp;$D$119,'CCG data'!$A:$AD,'CCG data'!C$3,FALSE))</f>
        <v>0.59786276715410569</v>
      </c>
      <c r="S475" s="267"/>
      <c r="T475" s="267">
        <f>IF(OR(ISERROR(VLOOKUP($E475&amp;$D$118&amp;$D$119,'CCG data'!$A:$AD,'CCG data'!D$3,FALSE)),ISBLANK(VLOOKUP($E475&amp;$D$118&amp;$D$119,'CCG data'!$A:$AD,'CCG data'!D$3,FALSE))),"",VLOOKUP($E475&amp;$D$118&amp;$D$119,'CCG data'!$A:$AD,'CCG data'!D$3,FALSE))</f>
        <v>5.1181102362204724E-2</v>
      </c>
      <c r="U475" s="267"/>
      <c r="V475" s="267">
        <f>IF(OR(ISERROR(VLOOKUP($E475&amp;$D$118&amp;$D$119,'CCG data'!$A:$AD,'CCG data'!E$3,FALSE)),ISBLANK(VLOOKUP($E475&amp;$D$118&amp;$D$119,'CCG data'!$A:$AD,'CCG data'!E$3,FALSE))),"",VLOOKUP($E475&amp;$D$118&amp;$D$119,'CCG data'!$A:$AD,'CCG data'!E$3,FALSE))</f>
        <v>6.1304836895388078E-2</v>
      </c>
      <c r="W475" s="405"/>
      <c r="Y475" s="165">
        <f>IFERROR(VLOOKUP($E475&amp;$D$119, Outliers!$A$4:$P$214,2,FALSE),"0")</f>
        <v>0</v>
      </c>
      <c r="Z475" s="165">
        <f>IFERROR(VLOOKUP($E475&amp;$D$119, Outliers!$A$4:$P$214,3,FALSE),"0")</f>
        <v>0</v>
      </c>
      <c r="AA475" s="165">
        <f>IFERROR(VLOOKUP($E475&amp;$D$119, Outliers!$A$4:$P$214,4,FALSE),"0")</f>
        <v>0</v>
      </c>
      <c r="AB475" s="165">
        <f>IFERROR(VLOOKUP($E475&amp;$D$119, Outliers!$A$4:$P$214,5,FALSE),"0")</f>
        <v>0</v>
      </c>
      <c r="AD475" s="78"/>
      <c r="AE475" s="78"/>
      <c r="AF475" s="78"/>
      <c r="AG475" s="78"/>
    </row>
    <row r="476" spans="4:33" x14ac:dyDescent="0.25">
      <c r="D476" s="319"/>
      <c r="E476" s="103" t="s">
        <v>27</v>
      </c>
      <c r="F476" s="95">
        <f>IF(P475="","",VLOOKUP($E475&amp;$D$118&amp;$D$119,'CCG data'!$A:$AD,'CCG data'!W$3,FALSE))</f>
        <v>44.612160432241765</v>
      </c>
      <c r="G476" s="96">
        <f>IF(P475="","",VLOOKUP($E475&amp;$D$118&amp;$D$119,'CCG data'!$A:$AD,'CCG data'!X$3,FALSE))</f>
        <v>53.046758014805548</v>
      </c>
      <c r="H476" s="96">
        <f>IF(R475="","",VLOOKUP($E475&amp;$D$118&amp;$D$119,'CCG data'!$A:$AD,'CCG data'!Y$3,FALSE))</f>
        <v>91.395890237550873</v>
      </c>
      <c r="I476" s="96">
        <f>IF(R475="","",VLOOKUP($E475&amp;$D$118&amp;$D$119,'CCG data'!$A:$AD,'CCG data'!Z$3,FALSE))</f>
        <v>103.08743252895511</v>
      </c>
      <c r="J476" s="96">
        <f>IF(T475="","",VLOOKUP($E475&amp;$D$118&amp;$D$119,'CCG data'!$A:$AD,'CCG data'!AA$3,FALSE))</f>
        <v>6.7406551270311565</v>
      </c>
      <c r="K476" s="96">
        <f>IF(T475="","",VLOOKUP($E475&amp;$D$118&amp;$D$119,'CCG data'!$A:$AD,'CCG data'!AB$3,FALSE))</f>
        <v>10.226867220107277</v>
      </c>
      <c r="L476" s="96">
        <f>IF(V475="","",VLOOKUP($E475&amp;$D$118&amp;$D$119,'CCG data'!$A:$AD,'CCG data'!AC$3,FALSE))</f>
        <v>8.0912291506626683</v>
      </c>
      <c r="M476" s="96">
        <f>IF(V475="","",VLOOKUP($E475&amp;$D$118&amp;$D$119,'CCG data'!$A:$AD,'CCG data'!AD$3,FALSE))</f>
        <v>11.831379136665044</v>
      </c>
      <c r="N476" s="368"/>
      <c r="P476" s="152">
        <f>IF(P475="","",VLOOKUP($E475&amp;$D$118&amp;$D$119,'CCG data'!$A:$AD,'CCG data'!I$3,FALSE))</f>
        <v>0.26900000000000002</v>
      </c>
      <c r="Q476" s="15">
        <f>IF(P475="","",VLOOKUP($E475&amp;$D$118&amp;$D$119,'CCG data'!$A:$AD,'CCG data'!J$3,FALSE))</f>
        <v>0.311</v>
      </c>
      <c r="R476" s="15">
        <f>IF(R475="","",VLOOKUP($E475&amp;$D$118&amp;$D$119,'CCG data'!$A:$AD,'CCG data'!K$3,FALSE))</f>
        <v>0.57499999999999996</v>
      </c>
      <c r="S476" s="15">
        <f>IF(R475="","",VLOOKUP($E475&amp;$D$118&amp;$D$119,'CCG data'!$A:$AD,'CCG data'!L$3,FALSE))</f>
        <v>0.62</v>
      </c>
      <c r="T476" s="15">
        <f>IF(T475="","",VLOOKUP($E475&amp;$D$118&amp;$D$119,'CCG data'!$A:$AD,'CCG data'!M$3,FALSE))</f>
        <v>4.2000000000000003E-2</v>
      </c>
      <c r="U476" s="15">
        <f>IF(T475="","",VLOOKUP($E475&amp;$D$118&amp;$D$119,'CCG data'!$A:$AD,'CCG data'!N$3,FALSE))</f>
        <v>6.2E-2</v>
      </c>
      <c r="V476" s="15">
        <f>IF(V475="","",VLOOKUP($E475&amp;$D$118&amp;$D$119,'CCG data'!$A:$AD,'CCG data'!O$3,FALSE))</f>
        <v>5.0999999999999997E-2</v>
      </c>
      <c r="W476" s="136">
        <f>IF(V475="","",VLOOKUP($E475&amp;$D$118&amp;$D$119,'CCG data'!$A:$AD,'CCG data'!P$3,FALSE))</f>
        <v>7.2999999999999995E-2</v>
      </c>
      <c r="Y476" s="165" t="str">
        <f>IFERROR(VLOOKUP($E476&amp;$D$119, Outliers!$A$4:$P$214,2,FALSE),"0")</f>
        <v>0</v>
      </c>
      <c r="Z476" s="165" t="str">
        <f>IFERROR(VLOOKUP($E476&amp;$D$119, Outliers!$A$4:$P$214,3,FALSE),"0")</f>
        <v>0</v>
      </c>
      <c r="AA476" s="165" t="str">
        <f>IFERROR(VLOOKUP($E476&amp;$D$119, Outliers!$A$4:$P$214,4,FALSE),"0")</f>
        <v>0</v>
      </c>
      <c r="AB476" s="165" t="str">
        <f>IFERROR(VLOOKUP($E476&amp;$D$119, Outliers!$A$4:$P$214,5,FALSE),"0")</f>
        <v>0</v>
      </c>
      <c r="AD476" s="78"/>
      <c r="AE476" s="78"/>
      <c r="AF476" s="78"/>
      <c r="AG476" s="78"/>
    </row>
    <row r="477" spans="4:33" ht="15.75" x14ac:dyDescent="0.25">
      <c r="D477" s="319"/>
      <c r="E477" s="104" t="s">
        <v>502</v>
      </c>
      <c r="F477" s="394">
        <f>IF(OR(ISERROR(VLOOKUP($E477&amp;$D$118&amp;$D$119,'CCG data'!$A:$AD,'CCG data'!R$3,FALSE)),ISBLANK(VLOOKUP($E477&amp;$D$118&amp;$D$119,'CCG data'!$A:$AD,'CCG data'!R$3,FALSE))),"",VLOOKUP($E477&amp;$D$118&amp;$D$119,'CCG data'!$A:$AD,'CCG data'!R$3,FALSE))</f>
        <v>49.508208590677555</v>
      </c>
      <c r="G477" s="395"/>
      <c r="H477" s="395">
        <f>IF(OR(ISERROR(VLOOKUP($E477&amp;$D$118&amp;$D$119,'CCG data'!$A:$AD,'CCG data'!S$3,FALSE)),ISBLANK(VLOOKUP($E477&amp;$D$118&amp;$D$119,'CCG data'!$A:$AD,'CCG data'!S$3,FALSE))),"",VLOOKUP($E477&amp;$D$118&amp;$D$119,'CCG data'!$A:$AD,'CCG data'!S$3,FALSE))</f>
        <v>103.10907045556246</v>
      </c>
      <c r="I477" s="395"/>
      <c r="J477" s="395">
        <f>IF(OR(ISERROR(VLOOKUP($E477&amp;$D$118&amp;$D$119,'CCG data'!$A:$AD,'CCG data'!T$3,FALSE)),ISBLANK(VLOOKUP($E477&amp;$D$118&amp;$D$119,'CCG data'!$A:$AD,'CCG data'!T$3,FALSE))),"",VLOOKUP($E477&amp;$D$118&amp;$D$119,'CCG data'!$A:$AD,'CCG data'!T$3,FALSE))</f>
        <v>4.6260294136719633</v>
      </c>
      <c r="K477" s="395"/>
      <c r="L477" s="395">
        <f>IF(OR(ISERROR(VLOOKUP($E477&amp;$D$118&amp;$D$119,'CCG data'!$A:$AD,'CCG data'!U$3,FALSE)),ISBLANK(VLOOKUP($E477&amp;$D$118&amp;$D$119,'CCG data'!$A:$AD,'CCG data'!U$3,FALSE))),"",VLOOKUP($E477&amp;$D$118&amp;$D$119,'CCG data'!$A:$AD,'CCG data'!U$3,FALSE))</f>
        <v>11.012928735255912</v>
      </c>
      <c r="M477" s="396"/>
      <c r="N477" s="367">
        <f>IF(OR(ISERROR(VLOOKUP($E477&amp;$D$118&amp;$D$119,'CCG data'!$A:$AD,'CCG data'!G$3,FALSE)),ISBLANK(VLOOKUP($E477&amp;$D$118&amp;$D$119,'CCG data'!$A:$AD,'CCG data'!G$3,FALSE))),"",VLOOKUP($E477&amp;$D$118&amp;$D$119,'CCG data'!$A:$AD,'CCG data'!G$3,FALSE))</f>
        <v>1141</v>
      </c>
      <c r="P477" s="404">
        <f>IF(OR(ISERROR(VLOOKUP($E477&amp;$D$118&amp;$D$119,'CCG data'!$A:$AD,'CCG data'!B$3,FALSE)),ISBLANK(VLOOKUP($E477&amp;$D$118&amp;$D$119,'CCG data'!$A:$AD,'CCG data'!B$3,FALSE))),"",VLOOKUP($E477&amp;$D$118&amp;$D$119,'CCG data'!$A:$AD,'CCG data'!B$3,FALSE))</f>
        <v>0.2953549517966696</v>
      </c>
      <c r="Q477" s="267"/>
      <c r="R477" s="267">
        <f>IF(OR(ISERROR(VLOOKUP($E477&amp;$D$118&amp;$D$119,'CCG data'!$A:$AD,'CCG data'!C$3,FALSE)),ISBLANK(VLOOKUP($E477&amp;$D$118&amp;$D$119,'CCG data'!$A:$AD,'CCG data'!C$3,FALSE))),"",VLOOKUP($E477&amp;$D$118&amp;$D$119,'CCG data'!$A:$AD,'CCG data'!C$3,FALSE))</f>
        <v>0.61262050832602977</v>
      </c>
      <c r="S477" s="267"/>
      <c r="T477" s="267">
        <f>IF(OR(ISERROR(VLOOKUP($E477&amp;$D$118&amp;$D$119,'CCG data'!$A:$AD,'CCG data'!D$3,FALSE)),ISBLANK(VLOOKUP($E477&amp;$D$118&amp;$D$119,'CCG data'!$A:$AD,'CCG data'!D$3,FALSE))),"",VLOOKUP($E477&amp;$D$118&amp;$D$119,'CCG data'!$A:$AD,'CCG data'!D$3,FALSE))</f>
        <v>2.6292725679228746E-2</v>
      </c>
      <c r="U477" s="267"/>
      <c r="V477" s="267">
        <f>IF(OR(ISERROR(VLOOKUP($E477&amp;$D$118&amp;$D$119,'CCG data'!$A:$AD,'CCG data'!E$3,FALSE)),ISBLANK(VLOOKUP($E477&amp;$D$118&amp;$D$119,'CCG data'!$A:$AD,'CCG data'!E$3,FALSE))),"",VLOOKUP($E477&amp;$D$118&amp;$D$119,'CCG data'!$A:$AD,'CCG data'!E$3,FALSE))</f>
        <v>6.5731814198071864E-2</v>
      </c>
      <c r="W477" s="405"/>
      <c r="Y477" s="165">
        <f>IFERROR(VLOOKUP($E477&amp;$D$119, Outliers!$A$4:$P$214,2,FALSE),"0")</f>
        <v>0</v>
      </c>
      <c r="Z477" s="165">
        <f>IFERROR(VLOOKUP($E477&amp;$D$119, Outliers!$A$4:$P$214,3,FALSE),"0")</f>
        <v>0</v>
      </c>
      <c r="AA477" s="165">
        <f>IFERROR(VLOOKUP($E477&amp;$D$119, Outliers!$A$4:$P$214,4,FALSE),"0")</f>
        <v>0</v>
      </c>
      <c r="AB477" s="165">
        <f>IFERROR(VLOOKUP($E477&amp;$D$119, Outliers!$A$4:$P$214,5,FALSE),"0")</f>
        <v>0</v>
      </c>
      <c r="AD477" s="78"/>
      <c r="AE477" s="78"/>
      <c r="AF477" s="78"/>
      <c r="AG477" s="78"/>
    </row>
    <row r="478" spans="4:33" x14ac:dyDescent="0.25">
      <c r="D478" s="319"/>
      <c r="E478" s="103" t="s">
        <v>27</v>
      </c>
      <c r="F478" s="95">
        <f>IF(P477="","",VLOOKUP($E477&amp;$D$118&amp;$D$119,'CCG data'!$A:$AD,'CCG data'!W$3,FALSE))</f>
        <v>44.222316012602036</v>
      </c>
      <c r="G478" s="96">
        <f>IF(P477="","",VLOOKUP($E477&amp;$D$118&amp;$D$119,'CCG data'!$A:$AD,'CCG data'!X$3,FALSE))</f>
        <v>54.794101168753073</v>
      </c>
      <c r="H478" s="96">
        <f>IF(R477="","",VLOOKUP($E477&amp;$D$118&amp;$D$119,'CCG data'!$A:$AD,'CCG data'!Y$3,FALSE))</f>
        <v>95.465181750160156</v>
      </c>
      <c r="I478" s="96">
        <f>IF(R477="","",VLOOKUP($E477&amp;$D$118&amp;$D$119,'CCG data'!$A:$AD,'CCG data'!Z$3,FALSE))</f>
        <v>110.75295916096476</v>
      </c>
      <c r="J478" s="96">
        <f>IF(T477="","",VLOOKUP($E477&amp;$D$118&amp;$D$119,'CCG data'!$A:$AD,'CCG data'!AA$3,FALSE))</f>
        <v>2.9706260481256157</v>
      </c>
      <c r="K478" s="96">
        <f>IF(T477="","",VLOOKUP($E477&amp;$D$118&amp;$D$119,'CCG data'!$A:$AD,'CCG data'!AB$3,FALSE))</f>
        <v>6.2814327792183109</v>
      </c>
      <c r="L478" s="96">
        <f>IF(V477="","",VLOOKUP($E477&amp;$D$118&amp;$D$119,'CCG data'!$A:$AD,'CCG data'!AC$3,FALSE))</f>
        <v>8.5204683262683751</v>
      </c>
      <c r="M478" s="96">
        <f>IF(V477="","",VLOOKUP($E477&amp;$D$118&amp;$D$119,'CCG data'!$A:$AD,'CCG data'!AD$3,FALSE))</f>
        <v>13.505389144243448</v>
      </c>
      <c r="N478" s="368"/>
      <c r="P478" s="152">
        <f>IF(P477="","",VLOOKUP($E477&amp;$D$118&amp;$D$119,'CCG data'!$A:$AD,'CCG data'!I$3,FALSE))</f>
        <v>0.27</v>
      </c>
      <c r="Q478" s="15">
        <f>IF(P477="","",VLOOKUP($E477&amp;$D$118&amp;$D$119,'CCG data'!$A:$AD,'CCG data'!J$3,FALSE))</f>
        <v>0.32200000000000001</v>
      </c>
      <c r="R478" s="15">
        <f>IF(R477="","",VLOOKUP($E477&amp;$D$118&amp;$D$119,'CCG data'!$A:$AD,'CCG data'!K$3,FALSE))</f>
        <v>0.58399999999999996</v>
      </c>
      <c r="S478" s="15">
        <f>IF(R477="","",VLOOKUP($E477&amp;$D$118&amp;$D$119,'CCG data'!$A:$AD,'CCG data'!L$3,FALSE))</f>
        <v>0.64</v>
      </c>
      <c r="T478" s="15">
        <f>IF(T477="","",VLOOKUP($E477&amp;$D$118&amp;$D$119,'CCG data'!$A:$AD,'CCG data'!M$3,FALSE))</f>
        <v>1.7999999999999999E-2</v>
      </c>
      <c r="U478" s="15">
        <f>IF(T477="","",VLOOKUP($E477&amp;$D$118&amp;$D$119,'CCG data'!$A:$AD,'CCG data'!N$3,FALSE))</f>
        <v>3.6999999999999998E-2</v>
      </c>
      <c r="V478" s="15">
        <f>IF(V477="","",VLOOKUP($E477&amp;$D$118&amp;$D$119,'CCG data'!$A:$AD,'CCG data'!O$3,FALSE))</f>
        <v>5.2999999999999999E-2</v>
      </c>
      <c r="W478" s="136">
        <f>IF(V477="","",VLOOKUP($E477&amp;$D$118&amp;$D$119,'CCG data'!$A:$AD,'CCG data'!P$3,FALSE))</f>
        <v>8.2000000000000003E-2</v>
      </c>
      <c r="Y478" s="165" t="str">
        <f>IFERROR(VLOOKUP($E478&amp;$D$119, Outliers!$A$4:$P$214,2,FALSE),"0")</f>
        <v>0</v>
      </c>
      <c r="Z478" s="165" t="str">
        <f>IFERROR(VLOOKUP($E478&amp;$D$119, Outliers!$A$4:$P$214,3,FALSE),"0")</f>
        <v>0</v>
      </c>
      <c r="AA478" s="165" t="str">
        <f>IFERROR(VLOOKUP($E478&amp;$D$119, Outliers!$A$4:$P$214,4,FALSE),"0")</f>
        <v>0</v>
      </c>
      <c r="AB478" s="165" t="str">
        <f>IFERROR(VLOOKUP($E478&amp;$D$119, Outliers!$A$4:$P$214,5,FALSE),"0")</f>
        <v>0</v>
      </c>
      <c r="AD478" s="78"/>
      <c r="AE478" s="78"/>
      <c r="AF478" s="78"/>
      <c r="AG478" s="78"/>
    </row>
    <row r="479" spans="4:33" ht="15.75" x14ac:dyDescent="0.25">
      <c r="D479" s="319"/>
      <c r="E479" s="104" t="s">
        <v>277</v>
      </c>
      <c r="F479" s="394">
        <f>IF(OR(ISERROR(VLOOKUP($E479&amp;$D$118&amp;$D$119,'CCG data'!$A:$AD,'CCG data'!R$3,FALSE)),ISBLANK(VLOOKUP($E479&amp;$D$118&amp;$D$119,'CCG data'!$A:$AD,'CCG data'!R$3,FALSE))),"",VLOOKUP($E479&amp;$D$118&amp;$D$119,'CCG data'!$A:$AD,'CCG data'!R$3,FALSE))</f>
        <v>49.065936319566383</v>
      </c>
      <c r="G479" s="395"/>
      <c r="H479" s="395">
        <f>IF(OR(ISERROR(VLOOKUP($E479&amp;$D$118&amp;$D$119,'CCG data'!$A:$AD,'CCG data'!S$3,FALSE)),ISBLANK(VLOOKUP($E479&amp;$D$118&amp;$D$119,'CCG data'!$A:$AD,'CCG data'!S$3,FALSE))),"",VLOOKUP($E479&amp;$D$118&amp;$D$119,'CCG data'!$A:$AD,'CCG data'!S$3,FALSE))</f>
        <v>88.019397501625576</v>
      </c>
      <c r="I479" s="395"/>
      <c r="J479" s="395">
        <f>IF(OR(ISERROR(VLOOKUP($E479&amp;$D$118&amp;$D$119,'CCG data'!$A:$AD,'CCG data'!T$3,FALSE)),ISBLANK(VLOOKUP($E479&amp;$D$118&amp;$D$119,'CCG data'!$A:$AD,'CCG data'!T$3,FALSE))),"",VLOOKUP($E479&amp;$D$118&amp;$D$119,'CCG data'!$A:$AD,'CCG data'!T$3,FALSE))</f>
        <v>6.5419928822133189</v>
      </c>
      <c r="K479" s="395"/>
      <c r="L479" s="395">
        <f>IF(OR(ISERROR(VLOOKUP($E479&amp;$D$118&amp;$D$119,'CCG data'!$A:$AD,'CCG data'!U$3,FALSE)),ISBLANK(VLOOKUP($E479&amp;$D$118&amp;$D$119,'CCG data'!$A:$AD,'CCG data'!U$3,FALSE))),"",VLOOKUP($E479&amp;$D$118&amp;$D$119,'CCG data'!$A:$AD,'CCG data'!U$3,FALSE))</f>
        <v>9.8383955328391757</v>
      </c>
      <c r="M479" s="396"/>
      <c r="N479" s="367">
        <f>IF(OR(ISERROR(VLOOKUP($E479&amp;$D$118&amp;$D$119,'CCG data'!$A:$AD,'CCG data'!G$3,FALSE)),ISBLANK(VLOOKUP($E479&amp;$D$118&amp;$D$119,'CCG data'!$A:$AD,'CCG data'!G$3,FALSE))),"",VLOOKUP($E479&amp;$D$118&amp;$D$119,'CCG data'!$A:$AD,'CCG data'!G$3,FALSE))</f>
        <v>1049</v>
      </c>
      <c r="P479" s="404">
        <f>IF(OR(ISERROR(VLOOKUP($E479&amp;$D$118&amp;$D$119,'CCG data'!$A:$AD,'CCG data'!B$3,FALSE)),ISBLANK(VLOOKUP($E479&amp;$D$118&amp;$D$119,'CCG data'!$A:$AD,'CCG data'!B$3,FALSE))),"",VLOOKUP($E479&amp;$D$118&amp;$D$119,'CCG data'!$A:$AD,'CCG data'!B$3,FALSE))</f>
        <v>0.30314585319351761</v>
      </c>
      <c r="Q479" s="267"/>
      <c r="R479" s="267">
        <f>IF(OR(ISERROR(VLOOKUP($E479&amp;$D$118&amp;$D$119,'CCG data'!$A:$AD,'CCG data'!C$3,FALSE)),ISBLANK(VLOOKUP($E479&amp;$D$118&amp;$D$119,'CCG data'!$A:$AD,'CCG data'!C$3,FALSE))),"",VLOOKUP($E479&amp;$D$118&amp;$D$119,'CCG data'!$A:$AD,'CCG data'!C$3,FALSE))</f>
        <v>0.58055290753098188</v>
      </c>
      <c r="S479" s="267"/>
      <c r="T479" s="267">
        <f>IF(OR(ISERROR(VLOOKUP($E479&amp;$D$118&amp;$D$119,'CCG data'!$A:$AD,'CCG data'!D$3,FALSE)),ISBLANK(VLOOKUP($E479&amp;$D$118&amp;$D$119,'CCG data'!$A:$AD,'CCG data'!D$3,FALSE))),"",VLOOKUP($E479&amp;$D$118&amp;$D$119,'CCG data'!$A:$AD,'CCG data'!D$3,FALSE))</f>
        <v>4.8617731172545281E-2</v>
      </c>
      <c r="U479" s="267"/>
      <c r="V479" s="267">
        <f>IF(OR(ISERROR(VLOOKUP($E479&amp;$D$118&amp;$D$119,'CCG data'!$A:$AD,'CCG data'!E$3,FALSE)),ISBLANK(VLOOKUP($E479&amp;$D$118&amp;$D$119,'CCG data'!$A:$AD,'CCG data'!E$3,FALSE))),"",VLOOKUP($E479&amp;$D$118&amp;$D$119,'CCG data'!$A:$AD,'CCG data'!E$3,FALSE))</f>
        <v>6.7683508102955189E-2</v>
      </c>
      <c r="W479" s="405"/>
      <c r="Y479" s="165">
        <f>IFERROR(VLOOKUP($E479&amp;$D$119, Outliers!$A$4:$P$214,2,FALSE),"0")</f>
        <v>0</v>
      </c>
      <c r="Z479" s="165">
        <f>IFERROR(VLOOKUP($E479&amp;$D$119, Outliers!$A$4:$P$214,3,FALSE),"0")</f>
        <v>0</v>
      </c>
      <c r="AA479" s="165">
        <f>IFERROR(VLOOKUP($E479&amp;$D$119, Outliers!$A$4:$P$214,4,FALSE),"0")</f>
        <v>0</v>
      </c>
      <c r="AB479" s="165">
        <f>IFERROR(VLOOKUP($E479&amp;$D$119, Outliers!$A$4:$P$214,5,FALSE),"0")</f>
        <v>0</v>
      </c>
      <c r="AD479" s="78"/>
      <c r="AE479" s="78"/>
      <c r="AF479" s="78"/>
      <c r="AG479" s="78"/>
    </row>
    <row r="480" spans="4:33" x14ac:dyDescent="0.25">
      <c r="D480" s="319"/>
      <c r="E480" s="103" t="s">
        <v>27</v>
      </c>
      <c r="F480" s="95">
        <f>IF(P479="","",VLOOKUP($E479&amp;$D$118&amp;$D$119,'CCG data'!$A:$AD,'CCG data'!W$3,FALSE))</f>
        <v>43.673033402282982</v>
      </c>
      <c r="G480" s="96">
        <f>IF(P479="","",VLOOKUP($E479&amp;$D$118&amp;$D$119,'CCG data'!$A:$AD,'CCG data'!X$3,FALSE))</f>
        <v>54.458839236849784</v>
      </c>
      <c r="H480" s="96">
        <f>IF(R479="","",VLOOKUP($E479&amp;$D$118&amp;$D$119,'CCG data'!$A:$AD,'CCG data'!Y$3,FALSE))</f>
        <v>81.028614581386236</v>
      </c>
      <c r="I480" s="96">
        <f>IF(R479="","",VLOOKUP($E479&amp;$D$118&amp;$D$119,'CCG data'!$A:$AD,'CCG data'!Z$3,FALSE))</f>
        <v>95.010180421864916</v>
      </c>
      <c r="J480" s="96">
        <f>IF(T479="","",VLOOKUP($E479&amp;$D$118&amp;$D$119,'CCG data'!$A:$AD,'CCG data'!AA$3,FALSE))</f>
        <v>4.7465109030213224</v>
      </c>
      <c r="K480" s="96">
        <f>IF(T479="","",VLOOKUP($E479&amp;$D$118&amp;$D$119,'CCG data'!$A:$AD,'CCG data'!AB$3,FALSE))</f>
        <v>8.3374748614053154</v>
      </c>
      <c r="L480" s="96">
        <f>IF(V479="","",VLOOKUP($E479&amp;$D$118&amp;$D$119,'CCG data'!$A:$AD,'CCG data'!AC$3,FALSE))</f>
        <v>7.5498941694109201</v>
      </c>
      <c r="M480" s="96">
        <f>IF(V479="","",VLOOKUP($E479&amp;$D$118&amp;$D$119,'CCG data'!$A:$AD,'CCG data'!AD$3,FALSE))</f>
        <v>12.126896896267432</v>
      </c>
      <c r="N480" s="368"/>
      <c r="P480" s="152">
        <f>IF(P479="","",VLOOKUP($E479&amp;$D$118&amp;$D$119,'CCG data'!$A:$AD,'CCG data'!I$3,FALSE))</f>
        <v>0.27600000000000002</v>
      </c>
      <c r="Q480" s="15">
        <f>IF(P479="","",VLOOKUP($E479&amp;$D$118&amp;$D$119,'CCG data'!$A:$AD,'CCG data'!J$3,FALSE))</f>
        <v>0.33200000000000002</v>
      </c>
      <c r="R480" s="15">
        <f>IF(R479="","",VLOOKUP($E479&amp;$D$118&amp;$D$119,'CCG data'!$A:$AD,'CCG data'!K$3,FALSE))</f>
        <v>0.55000000000000004</v>
      </c>
      <c r="S480" s="15">
        <f>IF(R479="","",VLOOKUP($E479&amp;$D$118&amp;$D$119,'CCG data'!$A:$AD,'CCG data'!L$3,FALSE))</f>
        <v>0.61</v>
      </c>
      <c r="T480" s="15">
        <f>IF(T479="","",VLOOKUP($E479&amp;$D$118&amp;$D$119,'CCG data'!$A:$AD,'CCG data'!M$3,FALSE))</f>
        <v>3.6999999999999998E-2</v>
      </c>
      <c r="U480" s="15">
        <f>IF(T479="","",VLOOKUP($E479&amp;$D$118&amp;$D$119,'CCG data'!$A:$AD,'CCG data'!N$3,FALSE))</f>
        <v>6.3E-2</v>
      </c>
      <c r="V480" s="15">
        <f>IF(V479="","",VLOOKUP($E479&amp;$D$118&amp;$D$119,'CCG data'!$A:$AD,'CCG data'!O$3,FALSE))</f>
        <v>5.3999999999999999E-2</v>
      </c>
      <c r="W480" s="136">
        <f>IF(V479="","",VLOOKUP($E479&amp;$D$118&amp;$D$119,'CCG data'!$A:$AD,'CCG data'!P$3,FALSE))</f>
        <v>8.5000000000000006E-2</v>
      </c>
      <c r="Y480" s="165" t="str">
        <f>IFERROR(VLOOKUP($E480&amp;$D$119, Outliers!$A$4:$P$214,2,FALSE),"0")</f>
        <v>0</v>
      </c>
      <c r="Z480" s="165" t="str">
        <f>IFERROR(VLOOKUP($E480&amp;$D$119, Outliers!$A$4:$P$214,3,FALSE),"0")</f>
        <v>0</v>
      </c>
      <c r="AA480" s="165" t="str">
        <f>IFERROR(VLOOKUP($E480&amp;$D$119, Outliers!$A$4:$P$214,4,FALSE),"0")</f>
        <v>0</v>
      </c>
      <c r="AB480" s="165" t="str">
        <f>IFERROR(VLOOKUP($E480&amp;$D$119, Outliers!$A$4:$P$214,5,FALSE),"0")</f>
        <v>0</v>
      </c>
      <c r="AD480" s="78"/>
      <c r="AE480" s="78"/>
      <c r="AF480" s="78"/>
      <c r="AG480" s="78"/>
    </row>
    <row r="481" spans="4:33" ht="15.75" x14ac:dyDescent="0.25">
      <c r="D481" s="319"/>
      <c r="E481" s="104" t="s">
        <v>278</v>
      </c>
      <c r="F481" s="394">
        <f>IF(OR(ISERROR(VLOOKUP($E481&amp;$D$118&amp;$D$119,'CCG data'!$A:$AD,'CCG data'!R$3,FALSE)),ISBLANK(VLOOKUP($E481&amp;$D$118&amp;$D$119,'CCG data'!$A:$AD,'CCG data'!R$3,FALSE))),"",VLOOKUP($E481&amp;$D$118&amp;$D$119,'CCG data'!$A:$AD,'CCG data'!R$3,FALSE))</f>
        <v>44.943912641505044</v>
      </c>
      <c r="G481" s="395"/>
      <c r="H481" s="395">
        <f>IF(OR(ISERROR(VLOOKUP($E481&amp;$D$118&amp;$D$119,'CCG data'!$A:$AD,'CCG data'!S$3,FALSE)),ISBLANK(VLOOKUP($E481&amp;$D$118&amp;$D$119,'CCG data'!$A:$AD,'CCG data'!S$3,FALSE))),"",VLOOKUP($E481&amp;$D$118&amp;$D$119,'CCG data'!$A:$AD,'CCG data'!S$3,FALSE))</f>
        <v>96.256711697550884</v>
      </c>
      <c r="I481" s="395"/>
      <c r="J481" s="395">
        <f>IF(OR(ISERROR(VLOOKUP($E481&amp;$D$118&amp;$D$119,'CCG data'!$A:$AD,'CCG data'!T$3,FALSE)),ISBLANK(VLOOKUP($E481&amp;$D$118&amp;$D$119,'CCG data'!$A:$AD,'CCG data'!T$3,FALSE))),"",VLOOKUP($E481&amp;$D$118&amp;$D$119,'CCG data'!$A:$AD,'CCG data'!T$3,FALSE))</f>
        <v>5.7763294907632732</v>
      </c>
      <c r="K481" s="395"/>
      <c r="L481" s="395">
        <f>IF(OR(ISERROR(VLOOKUP($E481&amp;$D$118&amp;$D$119,'CCG data'!$A:$AD,'CCG data'!U$3,FALSE)),ISBLANK(VLOOKUP($E481&amp;$D$118&amp;$D$119,'CCG data'!$A:$AD,'CCG data'!U$3,FALSE))),"",VLOOKUP($E481&amp;$D$118&amp;$D$119,'CCG data'!$A:$AD,'CCG data'!U$3,FALSE))</f>
        <v>12.381625586205519</v>
      </c>
      <c r="M481" s="396"/>
      <c r="N481" s="367">
        <f>IF(OR(ISERROR(VLOOKUP($E481&amp;$D$118&amp;$D$119,'CCG data'!$A:$AD,'CCG data'!G$3,FALSE)),ISBLANK(VLOOKUP($E481&amp;$D$118&amp;$D$119,'CCG data'!$A:$AD,'CCG data'!G$3,FALSE))),"",VLOOKUP($E481&amp;$D$118&amp;$D$119,'CCG data'!$A:$AD,'CCG data'!G$3,FALSE))</f>
        <v>950</v>
      </c>
      <c r="P481" s="404">
        <f>IF(OR(ISERROR(VLOOKUP($E481&amp;$D$118&amp;$D$119,'CCG data'!$A:$AD,'CCG data'!B$3,FALSE)),ISBLANK(VLOOKUP($E481&amp;$D$118&amp;$D$119,'CCG data'!$A:$AD,'CCG data'!B$3,FALSE))),"",VLOOKUP($E481&amp;$D$118&amp;$D$119,'CCG data'!$A:$AD,'CCG data'!B$3,FALSE))</f>
        <v>0.26736842105263159</v>
      </c>
      <c r="Q481" s="267"/>
      <c r="R481" s="267">
        <f>IF(OR(ISERROR(VLOOKUP($E481&amp;$D$118&amp;$D$119,'CCG data'!$A:$AD,'CCG data'!C$3,FALSE)),ISBLANK(VLOOKUP($E481&amp;$D$118&amp;$D$119,'CCG data'!$A:$AD,'CCG data'!C$3,FALSE))),"",VLOOKUP($E481&amp;$D$118&amp;$D$119,'CCG data'!$A:$AD,'CCG data'!C$3,FALSE))</f>
        <v>0.61473684210526314</v>
      </c>
      <c r="S481" s="267"/>
      <c r="T481" s="267">
        <f>IF(OR(ISERROR(VLOOKUP($E481&amp;$D$118&amp;$D$119,'CCG data'!$A:$AD,'CCG data'!D$3,FALSE)),ISBLANK(VLOOKUP($E481&amp;$D$118&amp;$D$119,'CCG data'!$A:$AD,'CCG data'!D$3,FALSE))),"",VLOOKUP($E481&amp;$D$118&amp;$D$119,'CCG data'!$A:$AD,'CCG data'!D$3,FALSE))</f>
        <v>3.6842105263157891E-2</v>
      </c>
      <c r="U481" s="267"/>
      <c r="V481" s="267">
        <f>IF(OR(ISERROR(VLOOKUP($E481&amp;$D$118&amp;$D$119,'CCG data'!$A:$AD,'CCG data'!E$3,FALSE)),ISBLANK(VLOOKUP($E481&amp;$D$118&amp;$D$119,'CCG data'!$A:$AD,'CCG data'!E$3,FALSE))),"",VLOOKUP($E481&amp;$D$118&amp;$D$119,'CCG data'!$A:$AD,'CCG data'!E$3,FALSE))</f>
        <v>8.1052631578947362E-2</v>
      </c>
      <c r="W481" s="405"/>
      <c r="Y481" s="165">
        <f>IFERROR(VLOOKUP($E481&amp;$D$119, Outliers!$A$4:$P$214,2,FALSE),"0")</f>
        <v>0</v>
      </c>
      <c r="Z481" s="165">
        <f>IFERROR(VLOOKUP($E481&amp;$D$119, Outliers!$A$4:$P$214,3,FALSE),"0")</f>
        <v>0</v>
      </c>
      <c r="AA481" s="165">
        <f>IFERROR(VLOOKUP($E481&amp;$D$119, Outliers!$A$4:$P$214,4,FALSE),"0")</f>
        <v>0</v>
      </c>
      <c r="AB481" s="165">
        <f>IFERROR(VLOOKUP($E481&amp;$D$119, Outliers!$A$4:$P$214,5,FALSE),"0")</f>
        <v>0</v>
      </c>
      <c r="AD481" s="78"/>
      <c r="AE481" s="78"/>
      <c r="AF481" s="78"/>
      <c r="AG481" s="78"/>
    </row>
    <row r="482" spans="4:33" x14ac:dyDescent="0.25">
      <c r="D482" s="319"/>
      <c r="E482" s="103" t="s">
        <v>27</v>
      </c>
      <c r="F482" s="95">
        <f>IF(P481="","",VLOOKUP($E481&amp;$D$118&amp;$D$119,'CCG data'!$A:$AD,'CCG data'!W$3,FALSE))</f>
        <v>39.416650138568258</v>
      </c>
      <c r="G482" s="96">
        <f>IF(P481="","",VLOOKUP($E481&amp;$D$118&amp;$D$119,'CCG data'!$A:$AD,'CCG data'!X$3,FALSE))</f>
        <v>50.47117514444183</v>
      </c>
      <c r="H482" s="96">
        <f>IF(R481="","",VLOOKUP($E481&amp;$D$118&amp;$D$119,'CCG data'!$A:$AD,'CCG data'!Y$3,FALSE))</f>
        <v>88.449774798548319</v>
      </c>
      <c r="I482" s="96">
        <f>IF(R481="","",VLOOKUP($E481&amp;$D$118&amp;$D$119,'CCG data'!$A:$AD,'CCG data'!Z$3,FALSE))</f>
        <v>104.06364859655345</v>
      </c>
      <c r="J482" s="96">
        <f>IF(T481="","",VLOOKUP($E481&amp;$D$118&amp;$D$119,'CCG data'!$A:$AD,'CCG data'!AA$3,FALSE))</f>
        <v>3.862628827996978</v>
      </c>
      <c r="K482" s="96">
        <f>IF(T481="","",VLOOKUP($E481&amp;$D$118&amp;$D$119,'CCG data'!$A:$AD,'CCG data'!AB$3,FALSE))</f>
        <v>7.6900301535295679</v>
      </c>
      <c r="L482" s="96">
        <f>IF(V481="","",VLOOKUP($E481&amp;$D$118&amp;$D$119,'CCG data'!$A:$AD,'CCG data'!AC$3,FALSE))</f>
        <v>9.6160318951552064</v>
      </c>
      <c r="M482" s="96">
        <f>IF(V481="","",VLOOKUP($E481&amp;$D$118&amp;$D$119,'CCG data'!$A:$AD,'CCG data'!AD$3,FALSE))</f>
        <v>15.147219277255832</v>
      </c>
      <c r="N482" s="368"/>
      <c r="P482" s="152">
        <f>IF(P481="","",VLOOKUP($E481&amp;$D$118&amp;$D$119,'CCG data'!$A:$AD,'CCG data'!I$3,FALSE))</f>
        <v>0.24</v>
      </c>
      <c r="Q482" s="15">
        <f>IF(P481="","",VLOOKUP($E481&amp;$D$118&amp;$D$119,'CCG data'!$A:$AD,'CCG data'!J$3,FALSE))</f>
        <v>0.29599999999999999</v>
      </c>
      <c r="R482" s="15">
        <f>IF(R481="","",VLOOKUP($E481&amp;$D$118&amp;$D$119,'CCG data'!$A:$AD,'CCG data'!K$3,FALSE))</f>
        <v>0.58299999999999996</v>
      </c>
      <c r="S482" s="15">
        <f>IF(R481="","",VLOOKUP($E481&amp;$D$118&amp;$D$119,'CCG data'!$A:$AD,'CCG data'!L$3,FALSE))</f>
        <v>0.64500000000000002</v>
      </c>
      <c r="T482" s="15">
        <f>IF(T481="","",VLOOKUP($E481&amp;$D$118&amp;$D$119,'CCG data'!$A:$AD,'CCG data'!M$3,FALSE))</f>
        <v>2.7E-2</v>
      </c>
      <c r="U482" s="15">
        <f>IF(T481="","",VLOOKUP($E481&amp;$D$118&amp;$D$119,'CCG data'!$A:$AD,'CCG data'!N$3,FALSE))</f>
        <v>5.0999999999999997E-2</v>
      </c>
      <c r="V482" s="15">
        <f>IF(V481="","",VLOOKUP($E481&amp;$D$118&amp;$D$119,'CCG data'!$A:$AD,'CCG data'!O$3,FALSE))</f>
        <v>6.5000000000000002E-2</v>
      </c>
      <c r="W482" s="136">
        <f>IF(V481="","",VLOOKUP($E481&amp;$D$118&amp;$D$119,'CCG data'!$A:$AD,'CCG data'!P$3,FALSE))</f>
        <v>0.1</v>
      </c>
      <c r="Y482" s="165" t="str">
        <f>IFERROR(VLOOKUP($E482&amp;$D$119, Outliers!$A$4:$P$214,2,FALSE),"0")</f>
        <v>0</v>
      </c>
      <c r="Z482" s="165" t="str">
        <f>IFERROR(VLOOKUP($E482&amp;$D$119, Outliers!$A$4:$P$214,3,FALSE),"0")</f>
        <v>0</v>
      </c>
      <c r="AA482" s="165" t="str">
        <f>IFERROR(VLOOKUP($E482&amp;$D$119, Outliers!$A$4:$P$214,4,FALSE),"0")</f>
        <v>0</v>
      </c>
      <c r="AB482" s="165" t="str">
        <f>IFERROR(VLOOKUP($E482&amp;$D$119, Outliers!$A$4:$P$214,5,FALSE),"0")</f>
        <v>0</v>
      </c>
      <c r="AD482" s="78"/>
      <c r="AE482" s="78"/>
      <c r="AF482" s="78"/>
      <c r="AG482" s="78"/>
    </row>
    <row r="483" spans="4:33" ht="15.75" x14ac:dyDescent="0.25">
      <c r="D483" s="319"/>
      <c r="E483" s="104" t="s">
        <v>279</v>
      </c>
      <c r="F483" s="394">
        <f>IF(OR(ISERROR(VLOOKUP($E483&amp;$D$118&amp;$D$119,'CCG data'!$A:$AD,'CCG data'!R$3,FALSE)),ISBLANK(VLOOKUP($E483&amp;$D$118&amp;$D$119,'CCG data'!$A:$AD,'CCG data'!R$3,FALSE))),"",VLOOKUP($E483&amp;$D$118&amp;$D$119,'CCG data'!$A:$AD,'CCG data'!R$3,FALSE))</f>
        <v>41.861642938090625</v>
      </c>
      <c r="G483" s="395"/>
      <c r="H483" s="395">
        <f>IF(OR(ISERROR(VLOOKUP($E483&amp;$D$118&amp;$D$119,'CCG data'!$A:$AD,'CCG data'!S$3,FALSE)),ISBLANK(VLOOKUP($E483&amp;$D$118&amp;$D$119,'CCG data'!$A:$AD,'CCG data'!S$3,FALSE))),"",VLOOKUP($E483&amp;$D$118&amp;$D$119,'CCG data'!$A:$AD,'CCG data'!S$3,FALSE))</f>
        <v>77.45174053100321</v>
      </c>
      <c r="I483" s="395"/>
      <c r="J483" s="395">
        <f>IF(OR(ISERROR(VLOOKUP($E483&amp;$D$118&amp;$D$119,'CCG data'!$A:$AD,'CCG data'!T$3,FALSE)),ISBLANK(VLOOKUP($E483&amp;$D$118&amp;$D$119,'CCG data'!$A:$AD,'CCG data'!T$3,FALSE))),"",VLOOKUP($E483&amp;$D$118&amp;$D$119,'CCG data'!$A:$AD,'CCG data'!T$3,FALSE))</f>
        <v>8.0483423346121974</v>
      </c>
      <c r="K483" s="395"/>
      <c r="L483" s="395">
        <f>IF(OR(ISERROR(VLOOKUP($E483&amp;$D$118&amp;$D$119,'CCG data'!$A:$AD,'CCG data'!U$3,FALSE)),ISBLANK(VLOOKUP($E483&amp;$D$118&amp;$D$119,'CCG data'!$A:$AD,'CCG data'!U$3,FALSE))),"",VLOOKUP($E483&amp;$D$118&amp;$D$119,'CCG data'!$A:$AD,'CCG data'!U$3,FALSE))</f>
        <v>8.3921716269687092</v>
      </c>
      <c r="M483" s="396"/>
      <c r="N483" s="367">
        <f>IF(OR(ISERROR(VLOOKUP($E483&amp;$D$118&amp;$D$119,'CCG data'!$A:$AD,'CCG data'!G$3,FALSE)),ISBLANK(VLOOKUP($E483&amp;$D$118&amp;$D$119,'CCG data'!$A:$AD,'CCG data'!G$3,FALSE))),"",VLOOKUP($E483&amp;$D$118&amp;$D$119,'CCG data'!$A:$AD,'CCG data'!G$3,FALSE))</f>
        <v>725</v>
      </c>
      <c r="P483" s="404">
        <f>IF(OR(ISERROR(VLOOKUP($E483&amp;$D$118&amp;$D$119,'CCG data'!$A:$AD,'CCG data'!B$3,FALSE)),ISBLANK(VLOOKUP($E483&amp;$D$118&amp;$D$119,'CCG data'!$A:$AD,'CCG data'!B$3,FALSE))),"",VLOOKUP($E483&amp;$D$118&amp;$D$119,'CCG data'!$A:$AD,'CCG data'!B$3,FALSE))</f>
        <v>0.27034482758620687</v>
      </c>
      <c r="Q483" s="267"/>
      <c r="R483" s="267">
        <f>IF(OR(ISERROR(VLOOKUP($E483&amp;$D$118&amp;$D$119,'CCG data'!$A:$AD,'CCG data'!C$3,FALSE)),ISBLANK(VLOOKUP($E483&amp;$D$118&amp;$D$119,'CCG data'!$A:$AD,'CCG data'!C$3,FALSE))),"",VLOOKUP($E483&amp;$D$118&amp;$D$119,'CCG data'!$A:$AD,'CCG data'!C$3,FALSE))</f>
        <v>0.61241379310344823</v>
      </c>
      <c r="S483" s="267"/>
      <c r="T483" s="267">
        <f>IF(OR(ISERROR(VLOOKUP($E483&amp;$D$118&amp;$D$119,'CCG data'!$A:$AD,'CCG data'!D$3,FALSE)),ISBLANK(VLOOKUP($E483&amp;$D$118&amp;$D$119,'CCG data'!$A:$AD,'CCG data'!D$3,FALSE))),"",VLOOKUP($E483&amp;$D$118&amp;$D$119,'CCG data'!$A:$AD,'CCG data'!D$3,FALSE))</f>
        <v>5.2413793103448278E-2</v>
      </c>
      <c r="U483" s="267"/>
      <c r="V483" s="267">
        <f>IF(OR(ISERROR(VLOOKUP($E483&amp;$D$118&amp;$D$119,'CCG data'!$A:$AD,'CCG data'!E$3,FALSE)),ISBLANK(VLOOKUP($E483&amp;$D$118&amp;$D$119,'CCG data'!$A:$AD,'CCG data'!E$3,FALSE))),"",VLOOKUP($E483&amp;$D$118&amp;$D$119,'CCG data'!$A:$AD,'CCG data'!E$3,FALSE))</f>
        <v>6.4827586206896548E-2</v>
      </c>
      <c r="W483" s="405"/>
      <c r="Y483" s="165">
        <f>IFERROR(VLOOKUP($E483&amp;$D$119, Outliers!$A$4:$P$214,2,FALSE),"0")</f>
        <v>0</v>
      </c>
      <c r="Z483" s="165">
        <f>IFERROR(VLOOKUP($E483&amp;$D$119, Outliers!$A$4:$P$214,3,FALSE),"0")</f>
        <v>1</v>
      </c>
      <c r="AA483" s="165">
        <f>IFERROR(VLOOKUP($E483&amp;$D$119, Outliers!$A$4:$P$214,4,FALSE),"0")</f>
        <v>0</v>
      </c>
      <c r="AB483" s="165">
        <f>IFERROR(VLOOKUP($E483&amp;$D$119, Outliers!$A$4:$P$214,5,FALSE),"0")</f>
        <v>0</v>
      </c>
      <c r="AD483" s="78"/>
      <c r="AE483" s="78"/>
      <c r="AF483" s="78"/>
      <c r="AG483" s="78"/>
    </row>
    <row r="484" spans="4:33" x14ac:dyDescent="0.25">
      <c r="D484" s="319"/>
      <c r="E484" s="103" t="s">
        <v>27</v>
      </c>
      <c r="F484" s="95">
        <f>IF(P483="","",VLOOKUP($E483&amp;$D$118&amp;$D$119,'CCG data'!$A:$AD,'CCG data'!W$3,FALSE))</f>
        <v>36.001012926757937</v>
      </c>
      <c r="G484" s="96">
        <f>IF(P483="","",VLOOKUP($E483&amp;$D$118&amp;$D$119,'CCG data'!$A:$AD,'CCG data'!X$3,FALSE))</f>
        <v>47.722272949423314</v>
      </c>
      <c r="H484" s="96">
        <f>IF(R483="","",VLOOKUP($E483&amp;$D$118&amp;$D$119,'CCG data'!$A:$AD,'CCG data'!Y$3,FALSE))</f>
        <v>70.247374527628153</v>
      </c>
      <c r="I484" s="96">
        <f>IF(R483="","",VLOOKUP($E483&amp;$D$118&amp;$D$119,'CCG data'!$A:$AD,'CCG data'!Z$3,FALSE))</f>
        <v>84.656106534378267</v>
      </c>
      <c r="J484" s="96">
        <f>IF(T483="","",VLOOKUP($E483&amp;$D$118&amp;$D$119,'CCG data'!$A:$AD,'CCG data'!AA$3,FALSE))</f>
        <v>5.4893398133275646</v>
      </c>
      <c r="K484" s="96">
        <f>IF(T483="","",VLOOKUP($E483&amp;$D$118&amp;$D$119,'CCG data'!$A:$AD,'CCG data'!AB$3,FALSE))</f>
        <v>10.60734485589683</v>
      </c>
      <c r="L484" s="96">
        <f>IF(V483="","",VLOOKUP($E483&amp;$D$118&amp;$D$119,'CCG data'!$A:$AD,'CCG data'!AC$3,FALSE))</f>
        <v>5.9928885026560508</v>
      </c>
      <c r="M484" s="96">
        <f>IF(V483="","",VLOOKUP($E483&amp;$D$118&amp;$D$119,'CCG data'!$A:$AD,'CCG data'!AD$3,FALSE))</f>
        <v>10.791454751281368</v>
      </c>
      <c r="N484" s="368"/>
      <c r="P484" s="152">
        <f>IF(P483="","",VLOOKUP($E483&amp;$D$118&amp;$D$119,'CCG data'!$A:$AD,'CCG data'!I$3,FALSE))</f>
        <v>0.23899999999999999</v>
      </c>
      <c r="Q484" s="15">
        <f>IF(P483="","",VLOOKUP($E483&amp;$D$118&amp;$D$119,'CCG data'!$A:$AD,'CCG data'!J$3,FALSE))</f>
        <v>0.30399999999999999</v>
      </c>
      <c r="R484" s="15">
        <f>IF(R483="","",VLOOKUP($E483&amp;$D$118&amp;$D$119,'CCG data'!$A:$AD,'CCG data'!K$3,FALSE))</f>
        <v>0.57599999999999996</v>
      </c>
      <c r="S484" s="15">
        <f>IF(R483="","",VLOOKUP($E483&amp;$D$118&amp;$D$119,'CCG data'!$A:$AD,'CCG data'!L$3,FALSE))</f>
        <v>0.64700000000000002</v>
      </c>
      <c r="T484" s="15">
        <f>IF(T483="","",VLOOKUP($E483&amp;$D$118&amp;$D$119,'CCG data'!$A:$AD,'CCG data'!M$3,FALSE))</f>
        <v>3.7999999999999999E-2</v>
      </c>
      <c r="U484" s="15">
        <f>IF(T483="","",VLOOKUP($E483&amp;$D$118&amp;$D$119,'CCG data'!$A:$AD,'CCG data'!N$3,FALSE))</f>
        <v>7.0999999999999994E-2</v>
      </c>
      <c r="V484" s="15">
        <f>IF(V483="","",VLOOKUP($E483&amp;$D$118&amp;$D$119,'CCG data'!$A:$AD,'CCG data'!O$3,FALSE))</f>
        <v>4.9000000000000002E-2</v>
      </c>
      <c r="W484" s="136">
        <f>IF(V483="","",VLOOKUP($E483&amp;$D$118&amp;$D$119,'CCG data'!$A:$AD,'CCG data'!P$3,FALSE))</f>
        <v>8.5000000000000006E-2</v>
      </c>
      <c r="Y484" s="165" t="str">
        <f>IFERROR(VLOOKUP($E484&amp;$D$119, Outliers!$A$4:$P$214,2,FALSE),"0")</f>
        <v>0</v>
      </c>
      <c r="Z484" s="165" t="str">
        <f>IFERROR(VLOOKUP($E484&amp;$D$119, Outliers!$A$4:$P$214,3,FALSE),"0")</f>
        <v>0</v>
      </c>
      <c r="AA484" s="165" t="str">
        <f>IFERROR(VLOOKUP($E484&amp;$D$119, Outliers!$A$4:$P$214,4,FALSE),"0")</f>
        <v>0</v>
      </c>
      <c r="AB484" s="165" t="str">
        <f>IFERROR(VLOOKUP($E484&amp;$D$119, Outliers!$A$4:$P$214,5,FALSE),"0")</f>
        <v>0</v>
      </c>
      <c r="AD484" s="78"/>
      <c r="AE484" s="78"/>
      <c r="AF484" s="78"/>
      <c r="AG484" s="78"/>
    </row>
    <row r="485" spans="4:33" ht="15.75" x14ac:dyDescent="0.25">
      <c r="D485" s="319"/>
      <c r="E485" s="104" t="s">
        <v>280</v>
      </c>
      <c r="F485" s="394">
        <f>IF(OR(ISERROR(VLOOKUP($E485&amp;$D$118&amp;$D$119,'CCG data'!$A:$AD,'CCG data'!R$3,FALSE)),ISBLANK(VLOOKUP($E485&amp;$D$118&amp;$D$119,'CCG data'!$A:$AD,'CCG data'!R$3,FALSE))),"",VLOOKUP($E485&amp;$D$118&amp;$D$119,'CCG data'!$A:$AD,'CCG data'!R$3,FALSE))</f>
        <v>53.628903265652312</v>
      </c>
      <c r="G485" s="395"/>
      <c r="H485" s="395">
        <f>IF(OR(ISERROR(VLOOKUP($E485&amp;$D$118&amp;$D$119,'CCG data'!$A:$AD,'CCG data'!S$3,FALSE)),ISBLANK(VLOOKUP($E485&amp;$D$118&amp;$D$119,'CCG data'!$A:$AD,'CCG data'!S$3,FALSE))),"",VLOOKUP($E485&amp;$D$118&amp;$D$119,'CCG data'!$A:$AD,'CCG data'!S$3,FALSE))</f>
        <v>95.997044913019408</v>
      </c>
      <c r="I485" s="395"/>
      <c r="J485" s="395">
        <f>IF(OR(ISERROR(VLOOKUP($E485&amp;$D$118&amp;$D$119,'CCG data'!$A:$AD,'CCG data'!T$3,FALSE)),ISBLANK(VLOOKUP($E485&amp;$D$118&amp;$D$119,'CCG data'!$A:$AD,'CCG data'!T$3,FALSE))),"",VLOOKUP($E485&amp;$D$118&amp;$D$119,'CCG data'!$A:$AD,'CCG data'!T$3,FALSE))</f>
        <v>6.11030930952621</v>
      </c>
      <c r="K485" s="395"/>
      <c r="L485" s="395">
        <f>IF(OR(ISERROR(VLOOKUP($E485&amp;$D$118&amp;$D$119,'CCG data'!$A:$AD,'CCG data'!U$3,FALSE)),ISBLANK(VLOOKUP($E485&amp;$D$118&amp;$D$119,'CCG data'!$A:$AD,'CCG data'!U$3,FALSE))),"",VLOOKUP($E485&amp;$D$118&amp;$D$119,'CCG data'!$A:$AD,'CCG data'!U$3,FALSE))</f>
        <v>15.14141004886489</v>
      </c>
      <c r="M485" s="396"/>
      <c r="N485" s="367">
        <f>IF(OR(ISERROR(VLOOKUP($E485&amp;$D$118&amp;$D$119,'CCG data'!$A:$AD,'CCG data'!G$3,FALSE)),ISBLANK(VLOOKUP($E485&amp;$D$118&amp;$D$119,'CCG data'!$A:$AD,'CCG data'!G$3,FALSE))),"",VLOOKUP($E485&amp;$D$118&amp;$D$119,'CCG data'!$A:$AD,'CCG data'!G$3,FALSE))</f>
        <v>1672</v>
      </c>
      <c r="P485" s="404">
        <f>IF(OR(ISERROR(VLOOKUP($E485&amp;$D$118&amp;$D$119,'CCG data'!$A:$AD,'CCG data'!B$3,FALSE)),ISBLANK(VLOOKUP($E485&amp;$D$118&amp;$D$119,'CCG data'!$A:$AD,'CCG data'!B$3,FALSE))),"",VLOOKUP($E485&amp;$D$118&amp;$D$119,'CCG data'!$A:$AD,'CCG data'!B$3,FALSE))</f>
        <v>0.29126794258373206</v>
      </c>
      <c r="Q485" s="267"/>
      <c r="R485" s="267">
        <f>IF(OR(ISERROR(VLOOKUP($E485&amp;$D$118&amp;$D$119,'CCG data'!$A:$AD,'CCG data'!C$3,FALSE)),ISBLANK(VLOOKUP($E485&amp;$D$118&amp;$D$119,'CCG data'!$A:$AD,'CCG data'!C$3,FALSE))),"",VLOOKUP($E485&amp;$D$118&amp;$D$119,'CCG data'!$A:$AD,'CCG data'!C$3,FALSE))</f>
        <v>0.58014354066985641</v>
      </c>
      <c r="S485" s="267"/>
      <c r="T485" s="267">
        <f>IF(OR(ISERROR(VLOOKUP($E485&amp;$D$118&amp;$D$119,'CCG data'!$A:$AD,'CCG data'!D$3,FALSE)),ISBLANK(VLOOKUP($E485&amp;$D$118&amp;$D$119,'CCG data'!$A:$AD,'CCG data'!D$3,FALSE))),"",VLOOKUP($E485&amp;$D$118&amp;$D$119,'CCG data'!$A:$AD,'CCG data'!D$3,FALSE))</f>
        <v>3.8277511961722487E-2</v>
      </c>
      <c r="U485" s="267"/>
      <c r="V485" s="267">
        <f>IF(OR(ISERROR(VLOOKUP($E485&amp;$D$118&amp;$D$119,'CCG data'!$A:$AD,'CCG data'!E$3,FALSE)),ISBLANK(VLOOKUP($E485&amp;$D$118&amp;$D$119,'CCG data'!$A:$AD,'CCG data'!E$3,FALSE))),"",VLOOKUP($E485&amp;$D$118&amp;$D$119,'CCG data'!$A:$AD,'CCG data'!E$3,FALSE))</f>
        <v>9.0311004784688995E-2</v>
      </c>
      <c r="W485" s="405"/>
      <c r="Y485" s="165">
        <f>IFERROR(VLOOKUP($E485&amp;$D$119, Outliers!$A$4:$P$214,2,FALSE),"0")</f>
        <v>0</v>
      </c>
      <c r="Z485" s="165">
        <f>IFERROR(VLOOKUP($E485&amp;$D$119, Outliers!$A$4:$P$214,3,FALSE),"0")</f>
        <v>0</v>
      </c>
      <c r="AA485" s="165">
        <f>IFERROR(VLOOKUP($E485&amp;$D$119, Outliers!$A$4:$P$214,4,FALSE),"0")</f>
        <v>0</v>
      </c>
      <c r="AB485" s="165">
        <f>IFERROR(VLOOKUP($E485&amp;$D$119, Outliers!$A$4:$P$214,5,FALSE),"0")</f>
        <v>1</v>
      </c>
      <c r="AD485" s="78"/>
      <c r="AE485" s="78"/>
      <c r="AF485" s="78"/>
      <c r="AG485" s="78"/>
    </row>
    <row r="486" spans="4:33" x14ac:dyDescent="0.25">
      <c r="D486" s="319"/>
      <c r="E486" s="103" t="s">
        <v>27</v>
      </c>
      <c r="F486" s="95">
        <f>IF(P485="","",VLOOKUP($E485&amp;$D$118&amp;$D$119,'CCG data'!$A:$AD,'CCG data'!W$3,FALSE))</f>
        <v>48.86579441722553</v>
      </c>
      <c r="G486" s="96">
        <f>IF(P485="","",VLOOKUP($E485&amp;$D$118&amp;$D$119,'CCG data'!$A:$AD,'CCG data'!X$3,FALSE))</f>
        <v>58.392012114079094</v>
      </c>
      <c r="H486" s="96">
        <f>IF(R485="","",VLOOKUP($E485&amp;$D$118&amp;$D$119,'CCG data'!$A:$AD,'CCG data'!Y$3,FALSE))</f>
        <v>89.955777380352714</v>
      </c>
      <c r="I486" s="96">
        <f>IF(R485="","",VLOOKUP($E485&amp;$D$118&amp;$D$119,'CCG data'!$A:$AD,'CCG data'!Z$3,FALSE))</f>
        <v>102.0383124456861</v>
      </c>
      <c r="J486" s="96">
        <f>IF(T485="","",VLOOKUP($E485&amp;$D$118&amp;$D$119,'CCG data'!$A:$AD,'CCG data'!AA$3,FALSE))</f>
        <v>4.6132835286922891</v>
      </c>
      <c r="K486" s="96">
        <f>IF(T485="","",VLOOKUP($E485&amp;$D$118&amp;$D$119,'CCG data'!$A:$AD,'CCG data'!AB$3,FALSE))</f>
        <v>7.6073350903601309</v>
      </c>
      <c r="L486" s="96">
        <f>IF(V485="","",VLOOKUP($E485&amp;$D$118&amp;$D$119,'CCG data'!$A:$AD,'CCG data'!AC$3,FALSE))</f>
        <v>12.726316718396461</v>
      </c>
      <c r="M486" s="96">
        <f>IF(V485="","",VLOOKUP($E485&amp;$D$118&amp;$D$119,'CCG data'!$A:$AD,'CCG data'!AD$3,FALSE))</f>
        <v>17.556503379333318</v>
      </c>
      <c r="N486" s="368"/>
      <c r="P486" s="152">
        <f>IF(P485="","",VLOOKUP($E485&amp;$D$118&amp;$D$119,'CCG data'!$A:$AD,'CCG data'!I$3,FALSE))</f>
        <v>0.27</v>
      </c>
      <c r="Q486" s="15">
        <f>IF(P485="","",VLOOKUP($E485&amp;$D$118&amp;$D$119,'CCG data'!$A:$AD,'CCG data'!J$3,FALSE))</f>
        <v>0.314</v>
      </c>
      <c r="R486" s="15">
        <f>IF(R485="","",VLOOKUP($E485&amp;$D$118&amp;$D$119,'CCG data'!$A:$AD,'CCG data'!K$3,FALSE))</f>
        <v>0.55600000000000005</v>
      </c>
      <c r="S486" s="15">
        <f>IF(R485="","",VLOOKUP($E485&amp;$D$118&amp;$D$119,'CCG data'!$A:$AD,'CCG data'!L$3,FALSE))</f>
        <v>0.60399999999999998</v>
      </c>
      <c r="T486" s="15">
        <f>IF(T485="","",VLOOKUP($E485&amp;$D$118&amp;$D$119,'CCG data'!$A:$AD,'CCG data'!M$3,FALSE))</f>
        <v>0.03</v>
      </c>
      <c r="U486" s="15">
        <f>IF(T485="","",VLOOKUP($E485&amp;$D$118&amp;$D$119,'CCG data'!$A:$AD,'CCG data'!N$3,FALSE))</f>
        <v>4.9000000000000002E-2</v>
      </c>
      <c r="V486" s="15">
        <f>IF(V485="","",VLOOKUP($E485&amp;$D$118&amp;$D$119,'CCG data'!$A:$AD,'CCG data'!O$3,FALSE))</f>
        <v>7.6999999999999999E-2</v>
      </c>
      <c r="W486" s="136">
        <f>IF(V485="","",VLOOKUP($E485&amp;$D$118&amp;$D$119,'CCG data'!$A:$AD,'CCG data'!P$3,FALSE))</f>
        <v>0.105</v>
      </c>
      <c r="Y486" s="165" t="str">
        <f>IFERROR(VLOOKUP($E486&amp;$D$119, Outliers!$A$4:$P$214,2,FALSE),"0")</f>
        <v>0</v>
      </c>
      <c r="Z486" s="165" t="str">
        <f>IFERROR(VLOOKUP($E486&amp;$D$119, Outliers!$A$4:$P$214,3,FALSE),"0")</f>
        <v>0</v>
      </c>
      <c r="AA486" s="165" t="str">
        <f>IFERROR(VLOOKUP($E486&amp;$D$119, Outliers!$A$4:$P$214,4,FALSE),"0")</f>
        <v>0</v>
      </c>
      <c r="AB486" s="165" t="str">
        <f>IFERROR(VLOOKUP($E486&amp;$D$119, Outliers!$A$4:$P$214,5,FALSE),"0")</f>
        <v>0</v>
      </c>
      <c r="AD486" s="78"/>
      <c r="AE486" s="78"/>
      <c r="AF486" s="78"/>
      <c r="AG486" s="78"/>
    </row>
    <row r="487" spans="4:33" ht="15.75" x14ac:dyDescent="0.25">
      <c r="D487" s="319"/>
      <c r="E487" s="104" t="s">
        <v>426</v>
      </c>
      <c r="F487" s="394">
        <f>IF(OR(ISERROR(VLOOKUP($E487&amp;$D$118&amp;$D$119,'CCG data'!$A:$AD,'CCG data'!R$3,FALSE)),ISBLANK(VLOOKUP($E487&amp;$D$118&amp;$D$119,'CCG data'!$A:$AD,'CCG data'!R$3,FALSE))),"",VLOOKUP($E487&amp;$D$118&amp;$D$119,'CCG data'!$A:$AD,'CCG data'!R$3,FALSE))</f>
        <v>54.046337914736078</v>
      </c>
      <c r="G487" s="395"/>
      <c r="H487" s="395">
        <f>IF(OR(ISERROR(VLOOKUP($E487&amp;$D$118&amp;$D$119,'CCG data'!$A:$AD,'CCG data'!S$3,FALSE)),ISBLANK(VLOOKUP($E487&amp;$D$118&amp;$D$119,'CCG data'!$A:$AD,'CCG data'!S$3,FALSE))),"",VLOOKUP($E487&amp;$D$118&amp;$D$119,'CCG data'!$A:$AD,'CCG data'!S$3,FALSE))</f>
        <v>96.834696267509429</v>
      </c>
      <c r="I487" s="395"/>
      <c r="J487" s="395">
        <f>IF(OR(ISERROR(VLOOKUP($E487&amp;$D$118&amp;$D$119,'CCG data'!$A:$AD,'CCG data'!T$3,FALSE)),ISBLANK(VLOOKUP($E487&amp;$D$118&amp;$D$119,'CCG data'!$A:$AD,'CCG data'!T$3,FALSE))),"",VLOOKUP($E487&amp;$D$118&amp;$D$119,'CCG data'!$A:$AD,'CCG data'!T$3,FALSE))</f>
        <v>5.7283365197649481</v>
      </c>
      <c r="K487" s="395"/>
      <c r="L487" s="395">
        <f>IF(OR(ISERROR(VLOOKUP($E487&amp;$D$118&amp;$D$119,'CCG data'!$A:$AD,'CCG data'!U$3,FALSE)),ISBLANK(VLOOKUP($E487&amp;$D$118&amp;$D$119,'CCG data'!$A:$AD,'CCG data'!U$3,FALSE))),"",VLOOKUP($E487&amp;$D$118&amp;$D$119,'CCG data'!$A:$AD,'CCG data'!U$3,FALSE))</f>
        <v>6.5932058872267705</v>
      </c>
      <c r="M487" s="396"/>
      <c r="N487" s="367">
        <f>IF(OR(ISERROR(VLOOKUP($E487&amp;$D$118&amp;$D$119,'CCG data'!$A:$AD,'CCG data'!G$3,FALSE)),ISBLANK(VLOOKUP($E487&amp;$D$118&amp;$D$119,'CCG data'!$A:$AD,'CCG data'!G$3,FALSE))),"",VLOOKUP($E487&amp;$D$118&amp;$D$119,'CCG data'!$A:$AD,'CCG data'!G$3,FALSE))</f>
        <v>2569</v>
      </c>
      <c r="P487" s="404">
        <f>IF(OR(ISERROR(VLOOKUP($E487&amp;$D$118&amp;$D$119,'CCG data'!$A:$AD,'CCG data'!B$3,FALSE)),ISBLANK(VLOOKUP($E487&amp;$D$118&amp;$D$119,'CCG data'!$A:$AD,'CCG data'!B$3,FALSE))),"",VLOOKUP($E487&amp;$D$118&amp;$D$119,'CCG data'!$A:$AD,'CCG data'!B$3,FALSE))</f>
        <v>0.31996885947839626</v>
      </c>
      <c r="Q487" s="267"/>
      <c r="R487" s="267">
        <f>IF(OR(ISERROR(VLOOKUP($E487&amp;$D$118&amp;$D$119,'CCG data'!$A:$AD,'CCG data'!C$3,FALSE)),ISBLANK(VLOOKUP($E487&amp;$D$118&amp;$D$119,'CCG data'!$A:$AD,'CCG data'!C$3,FALSE))),"",VLOOKUP($E487&amp;$D$118&amp;$D$119,'CCG data'!$A:$AD,'CCG data'!C$3,FALSE))</f>
        <v>0.60101206695212139</v>
      </c>
      <c r="S487" s="267"/>
      <c r="T487" s="267">
        <f>IF(OR(ISERROR(VLOOKUP($E487&amp;$D$118&amp;$D$119,'CCG data'!$A:$AD,'CCG data'!D$3,FALSE)),ISBLANK(VLOOKUP($E487&amp;$D$118&amp;$D$119,'CCG data'!$A:$AD,'CCG data'!D$3,FALSE))),"",VLOOKUP($E487&amp;$D$118&amp;$D$119,'CCG data'!$A:$AD,'CCG data'!D$3,FALSE))</f>
        <v>3.8147138964577658E-2</v>
      </c>
      <c r="U487" s="267"/>
      <c r="V487" s="267">
        <f>IF(OR(ISERROR(VLOOKUP($E487&amp;$D$118&amp;$D$119,'CCG data'!$A:$AD,'CCG data'!E$3,FALSE)),ISBLANK(VLOOKUP($E487&amp;$D$118&amp;$D$119,'CCG data'!$A:$AD,'CCG data'!E$3,FALSE))),"",VLOOKUP($E487&amp;$D$118&amp;$D$119,'CCG data'!$A:$AD,'CCG data'!E$3,FALSE))</f>
        <v>4.0871934604904632E-2</v>
      </c>
      <c r="W487" s="405"/>
      <c r="Y487" s="165">
        <f>IFERROR(VLOOKUP($E487&amp;$D$119, Outliers!$A$4:$P$214,2,FALSE),"0")</f>
        <v>0</v>
      </c>
      <c r="Z487" s="165">
        <f>IFERROR(VLOOKUP($E487&amp;$D$119, Outliers!$A$4:$P$214,3,FALSE),"0")</f>
        <v>0</v>
      </c>
      <c r="AA487" s="165">
        <f>IFERROR(VLOOKUP($E487&amp;$D$119, Outliers!$A$4:$P$214,4,FALSE),"0")</f>
        <v>0</v>
      </c>
      <c r="AB487" s="165">
        <f>IFERROR(VLOOKUP($E487&amp;$D$119, Outliers!$A$4:$P$214,5,FALSE),"0")</f>
        <v>1</v>
      </c>
      <c r="AD487" s="78"/>
      <c r="AE487" s="78"/>
      <c r="AF487" s="78"/>
      <c r="AG487" s="78"/>
    </row>
    <row r="488" spans="4:33" x14ac:dyDescent="0.25">
      <c r="D488" s="319"/>
      <c r="E488" s="103" t="s">
        <v>27</v>
      </c>
      <c r="F488" s="95">
        <f>IF(P487="","",VLOOKUP($E487&amp;$D$118&amp;$D$119,'CCG data'!$A:$AD,'CCG data'!W$3,FALSE))</f>
        <v>50.351576199652797</v>
      </c>
      <c r="G488" s="96">
        <f>IF(P487="","",VLOOKUP($E487&amp;$D$118&amp;$D$119,'CCG data'!$A:$AD,'CCG data'!X$3,FALSE))</f>
        <v>57.74109962981936</v>
      </c>
      <c r="H488" s="96">
        <f>IF(R487="","",VLOOKUP($E487&amp;$D$118&amp;$D$119,'CCG data'!$A:$AD,'CCG data'!Y$3,FALSE))</f>
        <v>92.004515125288734</v>
      </c>
      <c r="I488" s="96">
        <f>IF(R487="","",VLOOKUP($E487&amp;$D$118&amp;$D$119,'CCG data'!$A:$AD,'CCG data'!Z$3,FALSE))</f>
        <v>101.66487740973012</v>
      </c>
      <c r="J488" s="96">
        <f>IF(T487="","",VLOOKUP($E487&amp;$D$118&amp;$D$119,'CCG data'!$A:$AD,'CCG data'!AA$3,FALSE))</f>
        <v>4.5941837523125324</v>
      </c>
      <c r="K488" s="96">
        <f>IF(T487="","",VLOOKUP($E487&amp;$D$118&amp;$D$119,'CCG data'!$A:$AD,'CCG data'!AB$3,FALSE))</f>
        <v>6.8624892872173637</v>
      </c>
      <c r="L488" s="96">
        <f>IF(V487="","",VLOOKUP($E487&amp;$D$118&amp;$D$119,'CCG data'!$A:$AD,'CCG data'!AC$3,FALSE))</f>
        <v>5.332081106390147</v>
      </c>
      <c r="M488" s="96">
        <f>IF(V487="","",VLOOKUP($E487&amp;$D$118&amp;$D$119,'CCG data'!$A:$AD,'CCG data'!AD$3,FALSE))</f>
        <v>7.854330668063394</v>
      </c>
      <c r="N488" s="368"/>
      <c r="P488" s="152">
        <f>IF(P487="","",VLOOKUP($E487&amp;$D$118&amp;$D$119,'CCG data'!$A:$AD,'CCG data'!I$3,FALSE))</f>
        <v>0.30199999999999999</v>
      </c>
      <c r="Q488" s="15">
        <f>IF(P487="","",VLOOKUP($E487&amp;$D$118&amp;$D$119,'CCG data'!$A:$AD,'CCG data'!J$3,FALSE))</f>
        <v>0.33800000000000002</v>
      </c>
      <c r="R488" s="15">
        <f>IF(R487="","",VLOOKUP($E487&amp;$D$118&amp;$D$119,'CCG data'!$A:$AD,'CCG data'!K$3,FALSE))</f>
        <v>0.58199999999999996</v>
      </c>
      <c r="S488" s="15">
        <f>IF(R487="","",VLOOKUP($E487&amp;$D$118&amp;$D$119,'CCG data'!$A:$AD,'CCG data'!L$3,FALSE))</f>
        <v>0.62</v>
      </c>
      <c r="T488" s="15">
        <f>IF(T487="","",VLOOKUP($E487&amp;$D$118&amp;$D$119,'CCG data'!$A:$AD,'CCG data'!M$3,FALSE))</f>
        <v>3.1E-2</v>
      </c>
      <c r="U488" s="15">
        <f>IF(T487="","",VLOOKUP($E487&amp;$D$118&amp;$D$119,'CCG data'!$A:$AD,'CCG data'!N$3,FALSE))</f>
        <v>4.5999999999999999E-2</v>
      </c>
      <c r="V488" s="15">
        <f>IF(V487="","",VLOOKUP($E487&amp;$D$118&amp;$D$119,'CCG data'!$A:$AD,'CCG data'!O$3,FALSE))</f>
        <v>3.4000000000000002E-2</v>
      </c>
      <c r="W488" s="136">
        <f>IF(V487="","",VLOOKUP($E487&amp;$D$118&amp;$D$119,'CCG data'!$A:$AD,'CCG data'!P$3,FALSE))</f>
        <v>4.9000000000000002E-2</v>
      </c>
      <c r="Y488" s="165" t="str">
        <f>IFERROR(VLOOKUP($E488&amp;$D$119, Outliers!$A$4:$P$214,2,FALSE),"0")</f>
        <v>0</v>
      </c>
      <c r="Z488" s="165" t="str">
        <f>IFERROR(VLOOKUP($E488&amp;$D$119, Outliers!$A$4:$P$214,3,FALSE),"0")</f>
        <v>0</v>
      </c>
      <c r="AA488" s="165" t="str">
        <f>IFERROR(VLOOKUP($E488&amp;$D$119, Outliers!$A$4:$P$214,4,FALSE),"0")</f>
        <v>0</v>
      </c>
      <c r="AB488" s="165" t="str">
        <f>IFERROR(VLOOKUP($E488&amp;$D$119, Outliers!$A$4:$P$214,5,FALSE),"0")</f>
        <v>0</v>
      </c>
      <c r="AD488" s="78"/>
      <c r="AE488" s="78"/>
      <c r="AF488" s="78"/>
      <c r="AG488" s="78"/>
    </row>
    <row r="489" spans="4:33" ht="15.75" x14ac:dyDescent="0.25">
      <c r="D489" s="319"/>
      <c r="E489" s="104" t="s">
        <v>281</v>
      </c>
      <c r="F489" s="394">
        <f>IF(OR(ISERROR(VLOOKUP($E489&amp;$D$118&amp;$D$119,'CCG data'!$A:$AD,'CCG data'!R$3,FALSE)),ISBLANK(VLOOKUP($E489&amp;$D$118&amp;$D$119,'CCG data'!$A:$AD,'CCG data'!R$3,FALSE))),"",VLOOKUP($E489&amp;$D$118&amp;$D$119,'CCG data'!$A:$AD,'CCG data'!R$3,FALSE))</f>
        <v>50.642806130875719</v>
      </c>
      <c r="G489" s="395"/>
      <c r="H489" s="395">
        <f>IF(OR(ISERROR(VLOOKUP($E489&amp;$D$118&amp;$D$119,'CCG data'!$A:$AD,'CCG data'!S$3,FALSE)),ISBLANK(VLOOKUP($E489&amp;$D$118&amp;$D$119,'CCG data'!$A:$AD,'CCG data'!S$3,FALSE))),"",VLOOKUP($E489&amp;$D$118&amp;$D$119,'CCG data'!$A:$AD,'CCG data'!S$3,FALSE))</f>
        <v>93.835808984353548</v>
      </c>
      <c r="I489" s="395"/>
      <c r="J489" s="395">
        <f>IF(OR(ISERROR(VLOOKUP($E489&amp;$D$118&amp;$D$119,'CCG data'!$A:$AD,'CCG data'!T$3,FALSE)),ISBLANK(VLOOKUP($E489&amp;$D$118&amp;$D$119,'CCG data'!$A:$AD,'CCG data'!T$3,FALSE))),"",VLOOKUP($E489&amp;$D$118&amp;$D$119,'CCG data'!$A:$AD,'CCG data'!T$3,FALSE))</f>
        <v>8.7216609980026885</v>
      </c>
      <c r="K489" s="395"/>
      <c r="L489" s="395">
        <f>IF(OR(ISERROR(VLOOKUP($E489&amp;$D$118&amp;$D$119,'CCG data'!$A:$AD,'CCG data'!U$3,FALSE)),ISBLANK(VLOOKUP($E489&amp;$D$118&amp;$D$119,'CCG data'!$A:$AD,'CCG data'!U$3,FALSE))),"",VLOOKUP($E489&amp;$D$118&amp;$D$119,'CCG data'!$A:$AD,'CCG data'!U$3,FALSE))</f>
        <v>10.410801660855496</v>
      </c>
      <c r="M489" s="396"/>
      <c r="N489" s="367">
        <f>IF(OR(ISERROR(VLOOKUP($E489&amp;$D$118&amp;$D$119,'CCG data'!$A:$AD,'CCG data'!G$3,FALSE)),ISBLANK(VLOOKUP($E489&amp;$D$118&amp;$D$119,'CCG data'!$A:$AD,'CCG data'!G$3,FALSE))),"",VLOOKUP($E489&amp;$D$118&amp;$D$119,'CCG data'!$A:$AD,'CCG data'!G$3,FALSE))</f>
        <v>759</v>
      </c>
      <c r="P489" s="404">
        <f>IF(OR(ISERROR(VLOOKUP($E489&amp;$D$118&amp;$D$119,'CCG data'!$A:$AD,'CCG data'!B$3,FALSE)),ISBLANK(VLOOKUP($E489&amp;$D$118&amp;$D$119,'CCG data'!$A:$AD,'CCG data'!B$3,FALSE))),"",VLOOKUP($E489&amp;$D$118&amp;$D$119,'CCG data'!$A:$AD,'CCG data'!B$3,FALSE))</f>
        <v>0.30303030303030304</v>
      </c>
      <c r="Q489" s="267"/>
      <c r="R489" s="267">
        <f>IF(OR(ISERROR(VLOOKUP($E489&amp;$D$118&amp;$D$119,'CCG data'!$A:$AD,'CCG data'!C$3,FALSE)),ISBLANK(VLOOKUP($E489&amp;$D$118&amp;$D$119,'CCG data'!$A:$AD,'CCG data'!C$3,FALSE))),"",VLOOKUP($E489&amp;$D$118&amp;$D$119,'CCG data'!$A:$AD,'CCG data'!C$3,FALSE))</f>
        <v>0.57839262187088269</v>
      </c>
      <c r="S489" s="267"/>
      <c r="T489" s="267">
        <f>IF(OR(ISERROR(VLOOKUP($E489&amp;$D$118&amp;$D$119,'CCG data'!$A:$AD,'CCG data'!D$3,FALSE)),ISBLANK(VLOOKUP($E489&amp;$D$118&amp;$D$119,'CCG data'!$A:$AD,'CCG data'!D$3,FALSE))),"",VLOOKUP($E489&amp;$D$118&amp;$D$119,'CCG data'!$A:$AD,'CCG data'!D$3,FALSE))</f>
        <v>5.4018445322793152E-2</v>
      </c>
      <c r="U489" s="267"/>
      <c r="V489" s="267">
        <f>IF(OR(ISERROR(VLOOKUP($E489&amp;$D$118&amp;$D$119,'CCG data'!$A:$AD,'CCG data'!E$3,FALSE)),ISBLANK(VLOOKUP($E489&amp;$D$118&amp;$D$119,'CCG data'!$A:$AD,'CCG data'!E$3,FALSE))),"",VLOOKUP($E489&amp;$D$118&amp;$D$119,'CCG data'!$A:$AD,'CCG data'!E$3,FALSE))</f>
        <v>6.4558629776021087E-2</v>
      </c>
      <c r="W489" s="405"/>
      <c r="Y489" s="165">
        <f>IFERROR(VLOOKUP($E489&amp;$D$119, Outliers!$A$4:$P$214,2,FALSE),"0")</f>
        <v>0</v>
      </c>
      <c r="Z489" s="165">
        <f>IFERROR(VLOOKUP($E489&amp;$D$119, Outliers!$A$4:$P$214,3,FALSE),"0")</f>
        <v>0</v>
      </c>
      <c r="AA489" s="165">
        <f>IFERROR(VLOOKUP($E489&amp;$D$119, Outliers!$A$4:$P$214,4,FALSE),"0")</f>
        <v>0</v>
      </c>
      <c r="AB489" s="165">
        <f>IFERROR(VLOOKUP($E489&amp;$D$119, Outliers!$A$4:$P$214,5,FALSE),"0")</f>
        <v>0</v>
      </c>
      <c r="AD489" s="78"/>
      <c r="AE489" s="78"/>
      <c r="AF489" s="78"/>
      <c r="AG489" s="78"/>
    </row>
    <row r="490" spans="4:33" x14ac:dyDescent="0.25">
      <c r="D490" s="319"/>
      <c r="E490" s="103" t="s">
        <v>27</v>
      </c>
      <c r="F490" s="95">
        <f>IF(P489="","",VLOOKUP($E489&amp;$D$118&amp;$D$119,'CCG data'!$A:$AD,'CCG data'!W$3,FALSE))</f>
        <v>44.097802144664811</v>
      </c>
      <c r="G490" s="96">
        <f>IF(P489="","",VLOOKUP($E489&amp;$D$118&amp;$D$119,'CCG data'!$A:$AD,'CCG data'!X$3,FALSE))</f>
        <v>57.187810117086627</v>
      </c>
      <c r="H490" s="96">
        <f>IF(R489="","",VLOOKUP($E489&amp;$D$118&amp;$D$119,'CCG data'!$A:$AD,'CCG data'!Y$3,FALSE))</f>
        <v>85.057872909953019</v>
      </c>
      <c r="I490" s="96">
        <f>IF(R489="","",VLOOKUP($E489&amp;$D$118&amp;$D$119,'CCG data'!$A:$AD,'CCG data'!Z$3,FALSE))</f>
        <v>102.61374505875408</v>
      </c>
      <c r="J490" s="96">
        <f>IF(T489="","",VLOOKUP($E489&amp;$D$118&amp;$D$119,'CCG data'!$A:$AD,'CCG data'!AA$3,FALSE))</f>
        <v>6.0519555663712685</v>
      </c>
      <c r="K490" s="96">
        <f>IF(T489="","",VLOOKUP($E489&amp;$D$118&amp;$D$119,'CCG data'!$A:$AD,'CCG data'!AB$3,FALSE))</f>
        <v>11.391366429634108</v>
      </c>
      <c r="L490" s="96">
        <f>IF(V489="","",VLOOKUP($E489&amp;$D$118&amp;$D$119,'CCG data'!$A:$AD,'CCG data'!AC$3,FALSE))</f>
        <v>7.4957771958159576</v>
      </c>
      <c r="M490" s="96">
        <f>IF(V489="","",VLOOKUP($E489&amp;$D$118&amp;$D$119,'CCG data'!$A:$AD,'CCG data'!AD$3,FALSE))</f>
        <v>13.325826125895034</v>
      </c>
      <c r="N490" s="368"/>
      <c r="P490" s="152">
        <f>IF(P489="","",VLOOKUP($E489&amp;$D$118&amp;$D$119,'CCG data'!$A:$AD,'CCG data'!I$3,FALSE))</f>
        <v>0.27100000000000002</v>
      </c>
      <c r="Q490" s="15">
        <f>IF(P489="","",VLOOKUP($E489&amp;$D$118&amp;$D$119,'CCG data'!$A:$AD,'CCG data'!J$3,FALSE))</f>
        <v>0.33700000000000002</v>
      </c>
      <c r="R490" s="15">
        <f>IF(R489="","",VLOOKUP($E489&amp;$D$118&amp;$D$119,'CCG data'!$A:$AD,'CCG data'!K$3,FALSE))</f>
        <v>0.54300000000000004</v>
      </c>
      <c r="S490" s="15">
        <f>IF(R489="","",VLOOKUP($E489&amp;$D$118&amp;$D$119,'CCG data'!$A:$AD,'CCG data'!L$3,FALSE))</f>
        <v>0.61299999999999999</v>
      </c>
      <c r="T490" s="15">
        <f>IF(T489="","",VLOOKUP($E489&amp;$D$118&amp;$D$119,'CCG data'!$A:$AD,'CCG data'!M$3,FALSE))</f>
        <v>0.04</v>
      </c>
      <c r="U490" s="15">
        <f>IF(T489="","",VLOOKUP($E489&amp;$D$118&amp;$D$119,'CCG data'!$A:$AD,'CCG data'!N$3,FALSE))</f>
        <v>7.1999999999999995E-2</v>
      </c>
      <c r="V490" s="15">
        <f>IF(V489="","",VLOOKUP($E489&amp;$D$118&amp;$D$119,'CCG data'!$A:$AD,'CCG data'!O$3,FALSE))</f>
        <v>4.9000000000000002E-2</v>
      </c>
      <c r="W490" s="136">
        <f>IF(V489="","",VLOOKUP($E489&amp;$D$118&amp;$D$119,'CCG data'!$A:$AD,'CCG data'!P$3,FALSE))</f>
        <v>8.4000000000000005E-2</v>
      </c>
      <c r="Y490" s="165" t="str">
        <f>IFERROR(VLOOKUP($E490&amp;$D$119, Outliers!$A$4:$P$214,2,FALSE),"0")</f>
        <v>0</v>
      </c>
      <c r="Z490" s="165" t="str">
        <f>IFERROR(VLOOKUP($E490&amp;$D$119, Outliers!$A$4:$P$214,3,FALSE),"0")</f>
        <v>0</v>
      </c>
      <c r="AA490" s="165" t="str">
        <f>IFERROR(VLOOKUP($E490&amp;$D$119, Outliers!$A$4:$P$214,4,FALSE),"0")</f>
        <v>0</v>
      </c>
      <c r="AB490" s="165" t="str">
        <f>IFERROR(VLOOKUP($E490&amp;$D$119, Outliers!$A$4:$P$214,5,FALSE),"0")</f>
        <v>0</v>
      </c>
      <c r="AD490" s="78"/>
      <c r="AE490" s="78"/>
      <c r="AF490" s="78"/>
      <c r="AG490" s="78"/>
    </row>
    <row r="491" spans="4:33" ht="15.75" x14ac:dyDescent="0.25">
      <c r="D491" s="319"/>
      <c r="E491" s="104" t="s">
        <v>503</v>
      </c>
      <c r="F491" s="394">
        <f>IF(OR(ISERROR(VLOOKUP($E491&amp;$D$118&amp;$D$119,'CCG data'!$A:$AD,'CCG data'!R$3,FALSE)),ISBLANK(VLOOKUP($E491&amp;$D$118&amp;$D$119,'CCG data'!$A:$AD,'CCG data'!R$3,FALSE))),"",VLOOKUP($E491&amp;$D$118&amp;$D$119,'CCG data'!$A:$AD,'CCG data'!R$3,FALSE))</f>
        <v>49.19621337755477</v>
      </c>
      <c r="G491" s="395"/>
      <c r="H491" s="395">
        <f>IF(OR(ISERROR(VLOOKUP($E491&amp;$D$118&amp;$D$119,'CCG data'!$A:$AD,'CCG data'!S$3,FALSE)),ISBLANK(VLOOKUP($E491&amp;$D$118&amp;$D$119,'CCG data'!$A:$AD,'CCG data'!S$3,FALSE))),"",VLOOKUP($E491&amp;$D$118&amp;$D$119,'CCG data'!$A:$AD,'CCG data'!S$3,FALSE))</f>
        <v>85.857491908388212</v>
      </c>
      <c r="I491" s="395"/>
      <c r="J491" s="395">
        <f>IF(OR(ISERROR(VLOOKUP($E491&amp;$D$118&amp;$D$119,'CCG data'!$A:$AD,'CCG data'!T$3,FALSE)),ISBLANK(VLOOKUP($E491&amp;$D$118&amp;$D$119,'CCG data'!$A:$AD,'CCG data'!T$3,FALSE))),"",VLOOKUP($E491&amp;$D$118&amp;$D$119,'CCG data'!$A:$AD,'CCG data'!T$3,FALSE))</f>
        <v>11.613851434605863</v>
      </c>
      <c r="K491" s="395"/>
      <c r="L491" s="395">
        <f>IF(OR(ISERROR(VLOOKUP($E491&amp;$D$118&amp;$D$119,'CCG data'!$A:$AD,'CCG data'!U$3,FALSE)),ISBLANK(VLOOKUP($E491&amp;$D$118&amp;$D$119,'CCG data'!$A:$AD,'CCG data'!U$3,FALSE))),"",VLOOKUP($E491&amp;$D$118&amp;$D$119,'CCG data'!$A:$AD,'CCG data'!U$3,FALSE))</f>
        <v>5.7345205785460429</v>
      </c>
      <c r="M491" s="396"/>
      <c r="N491" s="367">
        <f>IF(OR(ISERROR(VLOOKUP($E491&amp;$D$118&amp;$D$119,'CCG data'!$A:$AD,'CCG data'!G$3,FALSE)),ISBLANK(VLOOKUP($E491&amp;$D$118&amp;$D$119,'CCG data'!$A:$AD,'CCG data'!G$3,FALSE))),"",VLOOKUP($E491&amp;$D$118&amp;$D$119,'CCG data'!$A:$AD,'CCG data'!G$3,FALSE))</f>
        <v>2239</v>
      </c>
      <c r="P491" s="404">
        <f>IF(OR(ISERROR(VLOOKUP($E491&amp;$D$118&amp;$D$119,'CCG data'!$A:$AD,'CCG data'!B$3,FALSE)),ISBLANK(VLOOKUP($E491&amp;$D$118&amp;$D$119,'CCG data'!$A:$AD,'CCG data'!B$3,FALSE))),"",VLOOKUP($E491&amp;$D$118&amp;$D$119,'CCG data'!$A:$AD,'CCG data'!B$3,FALSE))</f>
        <v>0.31576596694953102</v>
      </c>
      <c r="Q491" s="267"/>
      <c r="R491" s="267">
        <f>IF(OR(ISERROR(VLOOKUP($E491&amp;$D$118&amp;$D$119,'CCG data'!$A:$AD,'CCG data'!C$3,FALSE)),ISBLANK(VLOOKUP($E491&amp;$D$118&amp;$D$119,'CCG data'!$A:$AD,'CCG data'!C$3,FALSE))),"",VLOOKUP($E491&amp;$D$118&amp;$D$119,'CCG data'!$A:$AD,'CCG data'!C$3,FALSE))</f>
        <v>0.56945064761054043</v>
      </c>
      <c r="S491" s="267"/>
      <c r="T491" s="267">
        <f>IF(OR(ISERROR(VLOOKUP($E491&amp;$D$118&amp;$D$119,'CCG data'!$A:$AD,'CCG data'!D$3,FALSE)),ISBLANK(VLOOKUP($E491&amp;$D$118&amp;$D$119,'CCG data'!$A:$AD,'CCG data'!D$3,FALSE))),"",VLOOKUP($E491&amp;$D$118&amp;$D$119,'CCG data'!$A:$AD,'CCG data'!D$3,FALSE))</f>
        <v>7.6820008932559178E-2</v>
      </c>
      <c r="U491" s="267"/>
      <c r="V491" s="267">
        <f>IF(OR(ISERROR(VLOOKUP($E491&amp;$D$118&amp;$D$119,'CCG data'!$A:$AD,'CCG data'!E$3,FALSE)),ISBLANK(VLOOKUP($E491&amp;$D$118&amp;$D$119,'CCG data'!$A:$AD,'CCG data'!E$3,FALSE))),"",VLOOKUP($E491&amp;$D$118&amp;$D$119,'CCG data'!$A:$AD,'CCG data'!E$3,FALSE))</f>
        <v>3.7963376507369362E-2</v>
      </c>
      <c r="W491" s="405"/>
      <c r="Y491" s="165">
        <f>IFERROR(VLOOKUP($E491&amp;$D$119, Outliers!$A$4:$P$214,2,FALSE),"0")</f>
        <v>0</v>
      </c>
      <c r="Z491" s="165">
        <f>IFERROR(VLOOKUP($E491&amp;$D$119, Outliers!$A$4:$P$214,3,FALSE),"0")</f>
        <v>1</v>
      </c>
      <c r="AA491" s="165">
        <f>IFERROR(VLOOKUP($E491&amp;$D$119, Outliers!$A$4:$P$214,4,FALSE),"0")</f>
        <v>1</v>
      </c>
      <c r="AB491" s="165">
        <f>IFERROR(VLOOKUP($E491&amp;$D$119, Outliers!$A$4:$P$214,5,FALSE),"0")</f>
        <v>1</v>
      </c>
      <c r="AD491" s="78"/>
      <c r="AE491" s="78"/>
      <c r="AF491" s="78"/>
      <c r="AG491" s="78"/>
    </row>
    <row r="492" spans="4:33" x14ac:dyDescent="0.25">
      <c r="D492" s="319"/>
      <c r="E492" s="103" t="s">
        <v>27</v>
      </c>
      <c r="F492" s="95">
        <f>IF(P491="","",VLOOKUP($E491&amp;$D$118&amp;$D$119,'CCG data'!$A:$AD,'CCG data'!W$3,FALSE))</f>
        <v>45.569793880832954</v>
      </c>
      <c r="G492" s="96">
        <f>IF(P491="","",VLOOKUP($E491&amp;$D$118&amp;$D$119,'CCG data'!$A:$AD,'CCG data'!X$3,FALSE))</f>
        <v>52.822632874276586</v>
      </c>
      <c r="H492" s="96">
        <f>IF(R491="","",VLOOKUP($E491&amp;$D$118&amp;$D$119,'CCG data'!$A:$AD,'CCG data'!Y$3,FALSE))</f>
        <v>81.144690097818867</v>
      </c>
      <c r="I492" s="96">
        <f>IF(R491="","",VLOOKUP($E491&amp;$D$118&amp;$D$119,'CCG data'!$A:$AD,'CCG data'!Z$3,FALSE))</f>
        <v>90.570293718957558</v>
      </c>
      <c r="J492" s="96">
        <f>IF(T491="","",VLOOKUP($E491&amp;$D$118&amp;$D$119,'CCG data'!$A:$AD,'CCG data'!AA$3,FALSE))</f>
        <v>9.8781776095698515</v>
      </c>
      <c r="K492" s="96">
        <f>IF(T491="","",VLOOKUP($E491&amp;$D$118&amp;$D$119,'CCG data'!$A:$AD,'CCG data'!AB$3,FALSE))</f>
        <v>13.349525259641874</v>
      </c>
      <c r="L492" s="96">
        <f>IF(V491="","",VLOOKUP($E491&amp;$D$118&amp;$D$119,'CCG data'!$A:$AD,'CCG data'!AC$3,FALSE))</f>
        <v>4.5154082475610346</v>
      </c>
      <c r="M492" s="96">
        <f>IF(V491="","",VLOOKUP($E491&amp;$D$118&amp;$D$119,'CCG data'!$A:$AD,'CCG data'!AD$3,FALSE))</f>
        <v>6.9536329095310512</v>
      </c>
      <c r="N492" s="368"/>
      <c r="P492" s="152">
        <f>IF(P491="","",VLOOKUP($E491&amp;$D$118&amp;$D$119,'CCG data'!$A:$AD,'CCG data'!I$3,FALSE))</f>
        <v>0.29699999999999999</v>
      </c>
      <c r="Q492" s="15">
        <f>IF(P491="","",VLOOKUP($E491&amp;$D$118&amp;$D$119,'CCG data'!$A:$AD,'CCG data'!J$3,FALSE))</f>
        <v>0.33500000000000002</v>
      </c>
      <c r="R492" s="15">
        <f>IF(R491="","",VLOOKUP($E491&amp;$D$118&amp;$D$119,'CCG data'!$A:$AD,'CCG data'!K$3,FALSE))</f>
        <v>0.54900000000000004</v>
      </c>
      <c r="S492" s="15">
        <f>IF(R491="","",VLOOKUP($E491&amp;$D$118&amp;$D$119,'CCG data'!$A:$AD,'CCG data'!L$3,FALSE))</f>
        <v>0.59</v>
      </c>
      <c r="T492" s="15">
        <f>IF(T491="","",VLOOKUP($E491&amp;$D$118&amp;$D$119,'CCG data'!$A:$AD,'CCG data'!M$3,FALSE))</f>
        <v>6.6000000000000003E-2</v>
      </c>
      <c r="U492" s="15">
        <f>IF(T491="","",VLOOKUP($E491&amp;$D$118&amp;$D$119,'CCG data'!$A:$AD,'CCG data'!N$3,FALSE))</f>
        <v>8.8999999999999996E-2</v>
      </c>
      <c r="V492" s="15">
        <f>IF(V491="","",VLOOKUP($E491&amp;$D$118&amp;$D$119,'CCG data'!$A:$AD,'CCG data'!O$3,FALSE))</f>
        <v>3.1E-2</v>
      </c>
      <c r="W492" s="136">
        <f>IF(V491="","",VLOOKUP($E491&amp;$D$118&amp;$D$119,'CCG data'!$A:$AD,'CCG data'!P$3,FALSE))</f>
        <v>4.7E-2</v>
      </c>
      <c r="Y492" s="165" t="str">
        <f>IFERROR(VLOOKUP($E492&amp;$D$119, Outliers!$A$4:$P$214,2,FALSE),"0")</f>
        <v>0</v>
      </c>
      <c r="Z492" s="165" t="str">
        <f>IFERROR(VLOOKUP($E492&amp;$D$119, Outliers!$A$4:$P$214,3,FALSE),"0")</f>
        <v>0</v>
      </c>
      <c r="AA492" s="165" t="str">
        <f>IFERROR(VLOOKUP($E492&amp;$D$119, Outliers!$A$4:$P$214,4,FALSE),"0")</f>
        <v>0</v>
      </c>
      <c r="AB492" s="165" t="str">
        <f>IFERROR(VLOOKUP($E492&amp;$D$119, Outliers!$A$4:$P$214,5,FALSE),"0")</f>
        <v>0</v>
      </c>
      <c r="AD492" s="78"/>
      <c r="AE492" s="78"/>
      <c r="AF492" s="78"/>
      <c r="AG492" s="78"/>
    </row>
    <row r="493" spans="4:33" ht="15.75" x14ac:dyDescent="0.25">
      <c r="D493" s="319"/>
      <c r="E493" s="104" t="s">
        <v>282</v>
      </c>
      <c r="F493" s="394">
        <f>IF(OR(ISERROR(VLOOKUP($E493&amp;$D$118&amp;$D$119,'CCG data'!$A:$AD,'CCG data'!R$3,FALSE)),ISBLANK(VLOOKUP($E493&amp;$D$118&amp;$D$119,'CCG data'!$A:$AD,'CCG data'!R$3,FALSE))),"",VLOOKUP($E493&amp;$D$118&amp;$D$119,'CCG data'!$A:$AD,'CCG data'!R$3,FALSE))</f>
        <v>48.259851143730288</v>
      </c>
      <c r="G493" s="395"/>
      <c r="H493" s="395">
        <f>IF(OR(ISERROR(VLOOKUP($E493&amp;$D$118&amp;$D$119,'CCG data'!$A:$AD,'CCG data'!S$3,FALSE)),ISBLANK(VLOOKUP($E493&amp;$D$118&amp;$D$119,'CCG data'!$A:$AD,'CCG data'!S$3,FALSE))),"",VLOOKUP($E493&amp;$D$118&amp;$D$119,'CCG data'!$A:$AD,'CCG data'!S$3,FALSE))</f>
        <v>100.91067554452007</v>
      </c>
      <c r="I493" s="395"/>
      <c r="J493" s="395">
        <f>IF(OR(ISERROR(VLOOKUP($E493&amp;$D$118&amp;$D$119,'CCG data'!$A:$AD,'CCG data'!T$3,FALSE)),ISBLANK(VLOOKUP($E493&amp;$D$118&amp;$D$119,'CCG data'!$A:$AD,'CCG data'!T$3,FALSE))),"",VLOOKUP($E493&amp;$D$118&amp;$D$119,'CCG data'!$A:$AD,'CCG data'!T$3,FALSE))</f>
        <v>5.0076923615635831</v>
      </c>
      <c r="K493" s="395"/>
      <c r="L493" s="395">
        <f>IF(OR(ISERROR(VLOOKUP($E493&amp;$D$118&amp;$D$119,'CCG data'!$A:$AD,'CCG data'!U$3,FALSE)),ISBLANK(VLOOKUP($E493&amp;$D$118&amp;$D$119,'CCG data'!$A:$AD,'CCG data'!U$3,FALSE))),"",VLOOKUP($E493&amp;$D$118&amp;$D$119,'CCG data'!$A:$AD,'CCG data'!U$3,FALSE))</f>
        <v>9.8511353261763297</v>
      </c>
      <c r="M493" s="396"/>
      <c r="N493" s="367">
        <f>IF(OR(ISERROR(VLOOKUP($E493&amp;$D$118&amp;$D$119,'CCG data'!$A:$AD,'CCG data'!G$3,FALSE)),ISBLANK(VLOOKUP($E493&amp;$D$118&amp;$D$119,'CCG data'!$A:$AD,'CCG data'!G$3,FALSE))),"",VLOOKUP($E493&amp;$D$118&amp;$D$119,'CCG data'!$A:$AD,'CCG data'!G$3,FALSE))</f>
        <v>1879</v>
      </c>
      <c r="P493" s="404">
        <f>IF(OR(ISERROR(VLOOKUP($E493&amp;$D$118&amp;$D$119,'CCG data'!$A:$AD,'CCG data'!B$3,FALSE)),ISBLANK(VLOOKUP($E493&amp;$D$118&amp;$D$119,'CCG data'!$A:$AD,'CCG data'!B$3,FALSE))),"",VLOOKUP($E493&amp;$D$118&amp;$D$119,'CCG data'!$A:$AD,'CCG data'!B$3,FALSE))</f>
        <v>0.28100053219797766</v>
      </c>
      <c r="Q493" s="267"/>
      <c r="R493" s="267">
        <f>IF(OR(ISERROR(VLOOKUP($E493&amp;$D$118&amp;$D$119,'CCG data'!$A:$AD,'CCG data'!C$3,FALSE)),ISBLANK(VLOOKUP($E493&amp;$D$118&amp;$D$119,'CCG data'!$A:$AD,'CCG data'!C$3,FALSE))),"",VLOOKUP($E493&amp;$D$118&amp;$D$119,'CCG data'!$A:$AD,'CCG data'!C$3,FALSE))</f>
        <v>0.62586482171367752</v>
      </c>
      <c r="S493" s="267"/>
      <c r="T493" s="267">
        <f>IF(OR(ISERROR(VLOOKUP($E493&amp;$D$118&amp;$D$119,'CCG data'!$A:$AD,'CCG data'!D$3,FALSE)),ISBLANK(VLOOKUP($E493&amp;$D$118&amp;$D$119,'CCG data'!$A:$AD,'CCG data'!D$3,FALSE))),"",VLOOKUP($E493&amp;$D$118&amp;$D$119,'CCG data'!$A:$AD,'CCG data'!D$3,FALSE))</f>
        <v>3.2464076636508785E-2</v>
      </c>
      <c r="U493" s="267"/>
      <c r="V493" s="267">
        <f>IF(OR(ISERROR(VLOOKUP($E493&amp;$D$118&amp;$D$119,'CCG data'!$A:$AD,'CCG data'!E$3,FALSE)),ISBLANK(VLOOKUP($E493&amp;$D$118&amp;$D$119,'CCG data'!$A:$AD,'CCG data'!E$3,FALSE))),"",VLOOKUP($E493&amp;$D$118&amp;$D$119,'CCG data'!$A:$AD,'CCG data'!E$3,FALSE))</f>
        <v>6.0670569451836083E-2</v>
      </c>
      <c r="W493" s="405"/>
      <c r="Y493" s="165">
        <f>IFERROR(VLOOKUP($E493&amp;$D$119, Outliers!$A$4:$P$214,2,FALSE),"0")</f>
        <v>0</v>
      </c>
      <c r="Z493" s="165">
        <f>IFERROR(VLOOKUP($E493&amp;$D$119, Outliers!$A$4:$P$214,3,FALSE),"0")</f>
        <v>0</v>
      </c>
      <c r="AA493" s="165">
        <f>IFERROR(VLOOKUP($E493&amp;$D$119, Outliers!$A$4:$P$214,4,FALSE),"0")</f>
        <v>0</v>
      </c>
      <c r="AB493" s="165">
        <f>IFERROR(VLOOKUP($E493&amp;$D$119, Outliers!$A$4:$P$214,5,FALSE),"0")</f>
        <v>0</v>
      </c>
      <c r="AD493" s="78"/>
      <c r="AE493" s="78"/>
      <c r="AF493" s="78"/>
      <c r="AG493" s="78"/>
    </row>
    <row r="494" spans="4:33" x14ac:dyDescent="0.25">
      <c r="D494" s="319"/>
      <c r="E494" s="103" t="s">
        <v>27</v>
      </c>
      <c r="F494" s="95">
        <f>IF(P493="","",VLOOKUP($E493&amp;$D$118&amp;$D$119,'CCG data'!$A:$AD,'CCG data'!W$3,FALSE))</f>
        <v>44.143379879433269</v>
      </c>
      <c r="G494" s="96">
        <f>IF(P493="","",VLOOKUP($E493&amp;$D$118&amp;$D$119,'CCG data'!$A:$AD,'CCG data'!X$3,FALSE))</f>
        <v>52.376322408027306</v>
      </c>
      <c r="H494" s="96">
        <f>IF(R493="","",VLOOKUP($E493&amp;$D$118&amp;$D$119,'CCG data'!$A:$AD,'CCG data'!Y$3,FALSE))</f>
        <v>95.143150035235536</v>
      </c>
      <c r="I494" s="96">
        <f>IF(R493="","",VLOOKUP($E493&amp;$D$118&amp;$D$119,'CCG data'!$A:$AD,'CCG data'!Z$3,FALSE))</f>
        <v>106.67820105380461</v>
      </c>
      <c r="J494" s="96">
        <f>IF(T493="","",VLOOKUP($E493&amp;$D$118&amp;$D$119,'CCG data'!$A:$AD,'CCG data'!AA$3,FALSE))</f>
        <v>3.7510005225123253</v>
      </c>
      <c r="K494" s="96">
        <f>IF(T493="","",VLOOKUP($E493&amp;$D$118&amp;$D$119,'CCG data'!$A:$AD,'CCG data'!AB$3,FALSE))</f>
        <v>6.2643842006148409</v>
      </c>
      <c r="L494" s="96">
        <f>IF(V493="","",VLOOKUP($E493&amp;$D$118&amp;$D$119,'CCG data'!$A:$AD,'CCG data'!AC$3,FALSE))</f>
        <v>8.0427543455806116</v>
      </c>
      <c r="M494" s="96">
        <f>IF(V493="","",VLOOKUP($E493&amp;$D$118&amp;$D$119,'CCG data'!$A:$AD,'CCG data'!AD$3,FALSE))</f>
        <v>11.659516306772048</v>
      </c>
      <c r="N494" s="368"/>
      <c r="P494" s="152">
        <f>IF(P493="","",VLOOKUP($E493&amp;$D$118&amp;$D$119,'CCG data'!$A:$AD,'CCG data'!I$3,FALSE))</f>
        <v>0.26100000000000001</v>
      </c>
      <c r="Q494" s="15">
        <f>IF(P493="","",VLOOKUP($E493&amp;$D$118&amp;$D$119,'CCG data'!$A:$AD,'CCG data'!J$3,FALSE))</f>
        <v>0.30199999999999999</v>
      </c>
      <c r="R494" s="15">
        <f>IF(R493="","",VLOOKUP($E493&amp;$D$118&amp;$D$119,'CCG data'!$A:$AD,'CCG data'!K$3,FALSE))</f>
        <v>0.60399999999999998</v>
      </c>
      <c r="S494" s="15">
        <f>IF(R493="","",VLOOKUP($E493&amp;$D$118&amp;$D$119,'CCG data'!$A:$AD,'CCG data'!L$3,FALSE))</f>
        <v>0.64700000000000002</v>
      </c>
      <c r="T494" s="15">
        <f>IF(T493="","",VLOOKUP($E493&amp;$D$118&amp;$D$119,'CCG data'!$A:$AD,'CCG data'!M$3,FALSE))</f>
        <v>2.5000000000000001E-2</v>
      </c>
      <c r="U494" s="15">
        <f>IF(T493="","",VLOOKUP($E493&amp;$D$118&amp;$D$119,'CCG data'!$A:$AD,'CCG data'!N$3,FALSE))</f>
        <v>4.1000000000000002E-2</v>
      </c>
      <c r="V494" s="15">
        <f>IF(V493="","",VLOOKUP($E493&amp;$D$118&amp;$D$119,'CCG data'!$A:$AD,'CCG data'!O$3,FALSE))</f>
        <v>5.0999999999999997E-2</v>
      </c>
      <c r="W494" s="136">
        <f>IF(V493="","",VLOOKUP($E493&amp;$D$118&amp;$D$119,'CCG data'!$A:$AD,'CCG data'!P$3,FALSE))</f>
        <v>7.1999999999999995E-2</v>
      </c>
      <c r="Y494" s="165" t="str">
        <f>IFERROR(VLOOKUP($E494&amp;$D$119, Outliers!$A$4:$P$214,2,FALSE),"0")</f>
        <v>0</v>
      </c>
      <c r="Z494" s="165" t="str">
        <f>IFERROR(VLOOKUP($E494&amp;$D$119, Outliers!$A$4:$P$214,3,FALSE),"0")</f>
        <v>0</v>
      </c>
      <c r="AA494" s="165" t="str">
        <f>IFERROR(VLOOKUP($E494&amp;$D$119, Outliers!$A$4:$P$214,4,FALSE),"0")</f>
        <v>0</v>
      </c>
      <c r="AB494" s="165" t="str">
        <f>IFERROR(VLOOKUP($E494&amp;$D$119, Outliers!$A$4:$P$214,5,FALSE),"0")</f>
        <v>0</v>
      </c>
      <c r="AD494" s="78"/>
      <c r="AE494" s="78"/>
      <c r="AF494" s="78"/>
      <c r="AG494" s="78"/>
    </row>
    <row r="495" spans="4:33" ht="15.75" x14ac:dyDescent="0.25">
      <c r="D495" s="319"/>
      <c r="E495" s="104" t="s">
        <v>283</v>
      </c>
      <c r="F495" s="394">
        <f>IF(OR(ISERROR(VLOOKUP($E495&amp;$D$118&amp;$D$119,'CCG data'!$A:$AD,'CCG data'!R$3,FALSE)),ISBLANK(VLOOKUP($E495&amp;$D$118&amp;$D$119,'CCG data'!$A:$AD,'CCG data'!R$3,FALSE))),"",VLOOKUP($E495&amp;$D$118&amp;$D$119,'CCG data'!$A:$AD,'CCG data'!R$3,FALSE))</f>
        <v>38.496830741693813</v>
      </c>
      <c r="G495" s="395"/>
      <c r="H495" s="395">
        <f>IF(OR(ISERROR(VLOOKUP($E495&amp;$D$118&amp;$D$119,'CCG data'!$A:$AD,'CCG data'!S$3,FALSE)),ISBLANK(VLOOKUP($E495&amp;$D$118&amp;$D$119,'CCG data'!$A:$AD,'CCG data'!S$3,FALSE))),"",VLOOKUP($E495&amp;$D$118&amp;$D$119,'CCG data'!$A:$AD,'CCG data'!S$3,FALSE))</f>
        <v>90.089369832107167</v>
      </c>
      <c r="I495" s="395"/>
      <c r="J495" s="395">
        <f>IF(OR(ISERROR(VLOOKUP($E495&amp;$D$118&amp;$D$119,'CCG data'!$A:$AD,'CCG data'!T$3,FALSE)),ISBLANK(VLOOKUP($E495&amp;$D$118&amp;$D$119,'CCG data'!$A:$AD,'CCG data'!T$3,FALSE))),"",VLOOKUP($E495&amp;$D$118&amp;$D$119,'CCG data'!$A:$AD,'CCG data'!T$3,FALSE))</f>
        <v>11.040921509754483</v>
      </c>
      <c r="K495" s="395"/>
      <c r="L495" s="395">
        <f>IF(OR(ISERROR(VLOOKUP($E495&amp;$D$118&amp;$D$119,'CCG data'!$A:$AD,'CCG data'!U$3,FALSE)),ISBLANK(VLOOKUP($E495&amp;$D$118&amp;$D$119,'CCG data'!$A:$AD,'CCG data'!U$3,FALSE))),"",VLOOKUP($E495&amp;$D$118&amp;$D$119,'CCG data'!$A:$AD,'CCG data'!U$3,FALSE))</f>
        <v>11.478222231300338</v>
      </c>
      <c r="M495" s="396"/>
      <c r="N495" s="367">
        <f>IF(OR(ISERROR(VLOOKUP($E495&amp;$D$118&amp;$D$119,'CCG data'!$A:$AD,'CCG data'!G$3,FALSE)),ISBLANK(VLOOKUP($E495&amp;$D$118&amp;$D$119,'CCG data'!$A:$AD,'CCG data'!G$3,FALSE))),"",VLOOKUP($E495&amp;$D$118&amp;$D$119,'CCG data'!$A:$AD,'CCG data'!G$3,FALSE))</f>
        <v>1250</v>
      </c>
      <c r="P495" s="404">
        <f>IF(OR(ISERROR(VLOOKUP($E495&amp;$D$118&amp;$D$119,'CCG data'!$A:$AD,'CCG data'!B$3,FALSE)),ISBLANK(VLOOKUP($E495&amp;$D$118&amp;$D$119,'CCG data'!$A:$AD,'CCG data'!B$3,FALSE))),"",VLOOKUP($E495&amp;$D$118&amp;$D$119,'CCG data'!$A:$AD,'CCG data'!B$3,FALSE))</f>
        <v>0.2336</v>
      </c>
      <c r="Q495" s="267"/>
      <c r="R495" s="267">
        <f>IF(OR(ISERROR(VLOOKUP($E495&amp;$D$118&amp;$D$119,'CCG data'!$A:$AD,'CCG data'!C$3,FALSE)),ISBLANK(VLOOKUP($E495&amp;$D$118&amp;$D$119,'CCG data'!$A:$AD,'CCG data'!C$3,FALSE))),"",VLOOKUP($E495&amp;$D$118&amp;$D$119,'CCG data'!$A:$AD,'CCG data'!C$3,FALSE))</f>
        <v>0.62</v>
      </c>
      <c r="S495" s="267"/>
      <c r="T495" s="267">
        <f>IF(OR(ISERROR(VLOOKUP($E495&amp;$D$118&amp;$D$119,'CCG data'!$A:$AD,'CCG data'!D$3,FALSE)),ISBLANK(VLOOKUP($E495&amp;$D$118&amp;$D$119,'CCG data'!$A:$AD,'CCG data'!D$3,FALSE))),"",VLOOKUP($E495&amp;$D$118&amp;$D$119,'CCG data'!$A:$AD,'CCG data'!D$3,FALSE))</f>
        <v>6.9599999999999995E-2</v>
      </c>
      <c r="U495" s="267"/>
      <c r="V495" s="267">
        <f>IF(OR(ISERROR(VLOOKUP($E495&amp;$D$118&amp;$D$119,'CCG data'!$A:$AD,'CCG data'!E$3,FALSE)),ISBLANK(VLOOKUP($E495&amp;$D$118&amp;$D$119,'CCG data'!$A:$AD,'CCG data'!E$3,FALSE))),"",VLOOKUP($E495&amp;$D$118&amp;$D$119,'CCG data'!$A:$AD,'CCG data'!E$3,FALSE))</f>
        <v>7.6799999999999993E-2</v>
      </c>
      <c r="W495" s="405"/>
      <c r="Y495" s="165">
        <f>IFERROR(VLOOKUP($E495&amp;$D$119, Outliers!$A$4:$P$214,2,FALSE),"0")</f>
        <v>1</v>
      </c>
      <c r="Z495" s="165">
        <f>IFERROR(VLOOKUP($E495&amp;$D$119, Outliers!$A$4:$P$214,3,FALSE),"0")</f>
        <v>0</v>
      </c>
      <c r="AA495" s="165">
        <f>IFERROR(VLOOKUP($E495&amp;$D$119, Outliers!$A$4:$P$214,4,FALSE),"0")</f>
        <v>1</v>
      </c>
      <c r="AB495" s="165">
        <f>IFERROR(VLOOKUP($E495&amp;$D$119, Outliers!$A$4:$P$214,5,FALSE),"0")</f>
        <v>0</v>
      </c>
      <c r="AD495" s="78"/>
      <c r="AE495" s="78"/>
      <c r="AF495" s="78"/>
      <c r="AG495" s="78"/>
    </row>
    <row r="496" spans="4:33" x14ac:dyDescent="0.25">
      <c r="D496" s="319"/>
      <c r="E496" s="103" t="s">
        <v>27</v>
      </c>
      <c r="F496" s="95">
        <f>IF(P495="","",VLOOKUP($E495&amp;$D$118&amp;$D$119,'CCG data'!$A:$AD,'CCG data'!W$3,FALSE))</f>
        <v>34.081231772939162</v>
      </c>
      <c r="G496" s="96">
        <f>IF(P495="","",VLOOKUP($E495&amp;$D$118&amp;$D$119,'CCG data'!$A:$AD,'CCG data'!X$3,FALSE))</f>
        <v>42.912429710448464</v>
      </c>
      <c r="H496" s="96">
        <f>IF(R495="","",VLOOKUP($E495&amp;$D$118&amp;$D$119,'CCG data'!$A:$AD,'CCG data'!Y$3,FALSE))</f>
        <v>83.746602668692972</v>
      </c>
      <c r="I496" s="96">
        <f>IF(R495="","",VLOOKUP($E495&amp;$D$118&amp;$D$119,'CCG data'!$A:$AD,'CCG data'!Z$3,FALSE))</f>
        <v>96.432136995521361</v>
      </c>
      <c r="J496" s="96">
        <f>IF(T495="","",VLOOKUP($E495&amp;$D$118&amp;$D$119,'CCG data'!$A:$AD,'CCG data'!AA$3,FALSE))</f>
        <v>8.7208478817879538</v>
      </c>
      <c r="K496" s="96">
        <f>IF(T495="","",VLOOKUP($E495&amp;$D$118&amp;$D$119,'CCG data'!$A:$AD,'CCG data'!AB$3,FALSE))</f>
        <v>13.360995137721012</v>
      </c>
      <c r="L496" s="96">
        <f>IF(V495="","",VLOOKUP($E495&amp;$D$118&amp;$D$119,'CCG data'!$A:$AD,'CCG data'!AC$3,FALSE))</f>
        <v>9.1820995755889285</v>
      </c>
      <c r="M496" s="96">
        <f>IF(V495="","",VLOOKUP($E495&amp;$D$118&amp;$D$119,'CCG data'!$A:$AD,'CCG data'!AD$3,FALSE))</f>
        <v>13.774344887011747</v>
      </c>
      <c r="N496" s="368"/>
      <c r="P496" s="152">
        <f>IF(P495="","",VLOOKUP($E495&amp;$D$118&amp;$D$119,'CCG data'!$A:$AD,'CCG data'!I$3,FALSE))</f>
        <v>0.21099999999999999</v>
      </c>
      <c r="Q496" s="15">
        <f>IF(P495="","",VLOOKUP($E495&amp;$D$118&amp;$D$119,'CCG data'!$A:$AD,'CCG data'!J$3,FALSE))</f>
        <v>0.25800000000000001</v>
      </c>
      <c r="R496" s="15">
        <f>IF(R495="","",VLOOKUP($E495&amp;$D$118&amp;$D$119,'CCG data'!$A:$AD,'CCG data'!K$3,FALSE))</f>
        <v>0.59299999999999997</v>
      </c>
      <c r="S496" s="15">
        <f>IF(R495="","",VLOOKUP($E495&amp;$D$118&amp;$D$119,'CCG data'!$A:$AD,'CCG data'!L$3,FALSE))</f>
        <v>0.64700000000000002</v>
      </c>
      <c r="T496" s="15">
        <f>IF(T495="","",VLOOKUP($E495&amp;$D$118&amp;$D$119,'CCG data'!$A:$AD,'CCG data'!M$3,FALSE))</f>
        <v>5.7000000000000002E-2</v>
      </c>
      <c r="U496" s="15">
        <f>IF(T495="","",VLOOKUP($E495&amp;$D$118&amp;$D$119,'CCG data'!$A:$AD,'CCG data'!N$3,FALSE))</f>
        <v>8.5000000000000006E-2</v>
      </c>
      <c r="V496" s="15">
        <f>IF(V495="","",VLOOKUP($E495&amp;$D$118&amp;$D$119,'CCG data'!$A:$AD,'CCG data'!O$3,FALSE))</f>
        <v>6.3E-2</v>
      </c>
      <c r="W496" s="136">
        <f>IF(V495="","",VLOOKUP($E495&amp;$D$118&amp;$D$119,'CCG data'!$A:$AD,'CCG data'!P$3,FALSE))</f>
        <v>9.2999999999999999E-2</v>
      </c>
      <c r="Y496" s="165" t="str">
        <f>IFERROR(VLOOKUP($E496&amp;$D$119, Outliers!$A$4:$P$214,2,FALSE),"0")</f>
        <v>0</v>
      </c>
      <c r="Z496" s="165" t="str">
        <f>IFERROR(VLOOKUP($E496&amp;$D$119, Outliers!$A$4:$P$214,3,FALSE),"0")</f>
        <v>0</v>
      </c>
      <c r="AA496" s="165" t="str">
        <f>IFERROR(VLOOKUP($E496&amp;$D$119, Outliers!$A$4:$P$214,4,FALSE),"0")</f>
        <v>0</v>
      </c>
      <c r="AB496" s="165" t="str">
        <f>IFERROR(VLOOKUP($E496&amp;$D$119, Outliers!$A$4:$P$214,5,FALSE),"0")</f>
        <v>0</v>
      </c>
      <c r="AD496" s="78"/>
      <c r="AE496" s="78"/>
      <c r="AF496" s="78"/>
      <c r="AG496" s="78"/>
    </row>
    <row r="497" spans="4:33" ht="15.75" x14ac:dyDescent="0.25">
      <c r="D497" s="319"/>
      <c r="E497" s="104" t="s">
        <v>284</v>
      </c>
      <c r="F497" s="394">
        <f>IF(OR(ISERROR(VLOOKUP($E497&amp;$D$118&amp;$D$119,'CCG data'!$A:$AD,'CCG data'!R$3,FALSE)),ISBLANK(VLOOKUP($E497&amp;$D$118&amp;$D$119,'CCG data'!$A:$AD,'CCG data'!R$3,FALSE))),"",VLOOKUP($E497&amp;$D$118&amp;$D$119,'CCG data'!$A:$AD,'CCG data'!R$3,FALSE))</f>
        <v>46.578044896719973</v>
      </c>
      <c r="G497" s="395"/>
      <c r="H497" s="395">
        <f>IF(OR(ISERROR(VLOOKUP($E497&amp;$D$118&amp;$D$119,'CCG data'!$A:$AD,'CCG data'!S$3,FALSE)),ISBLANK(VLOOKUP($E497&amp;$D$118&amp;$D$119,'CCG data'!$A:$AD,'CCG data'!S$3,FALSE))),"",VLOOKUP($E497&amp;$D$118&amp;$D$119,'CCG data'!$A:$AD,'CCG data'!S$3,FALSE))</f>
        <v>94.246320185895456</v>
      </c>
      <c r="I497" s="395"/>
      <c r="J497" s="395">
        <f>IF(OR(ISERROR(VLOOKUP($E497&amp;$D$118&amp;$D$119,'CCG data'!$A:$AD,'CCG data'!T$3,FALSE)),ISBLANK(VLOOKUP($E497&amp;$D$118&amp;$D$119,'CCG data'!$A:$AD,'CCG data'!T$3,FALSE))),"",VLOOKUP($E497&amp;$D$118&amp;$D$119,'CCG data'!$A:$AD,'CCG data'!T$3,FALSE))</f>
        <v>8.4315980371843295</v>
      </c>
      <c r="K497" s="395"/>
      <c r="L497" s="395">
        <f>IF(OR(ISERROR(VLOOKUP($E497&amp;$D$118&amp;$D$119,'CCG data'!$A:$AD,'CCG data'!U$3,FALSE)),ISBLANK(VLOOKUP($E497&amp;$D$118&amp;$D$119,'CCG data'!$A:$AD,'CCG data'!U$3,FALSE))),"",VLOOKUP($E497&amp;$D$118&amp;$D$119,'CCG data'!$A:$AD,'CCG data'!U$3,FALSE))</f>
        <v>17.00229373420099</v>
      </c>
      <c r="M497" s="396"/>
      <c r="N497" s="367">
        <f>IF(OR(ISERROR(VLOOKUP($E497&amp;$D$118&amp;$D$119,'CCG data'!$A:$AD,'CCG data'!G$3,FALSE)),ISBLANK(VLOOKUP($E497&amp;$D$118&amp;$D$119,'CCG data'!$A:$AD,'CCG data'!G$3,FALSE))),"",VLOOKUP($E497&amp;$D$118&amp;$D$119,'CCG data'!$A:$AD,'CCG data'!G$3,FALSE))</f>
        <v>1463</v>
      </c>
      <c r="P497" s="404">
        <f>IF(OR(ISERROR(VLOOKUP($E497&amp;$D$118&amp;$D$119,'CCG data'!$A:$AD,'CCG data'!B$3,FALSE)),ISBLANK(VLOOKUP($E497&amp;$D$118&amp;$D$119,'CCG data'!$A:$AD,'CCG data'!B$3,FALSE))),"",VLOOKUP($E497&amp;$D$118&amp;$D$119,'CCG data'!$A:$AD,'CCG data'!B$3,FALSE))</f>
        <v>0.24675324675324675</v>
      </c>
      <c r="Q497" s="267"/>
      <c r="R497" s="267">
        <f>IF(OR(ISERROR(VLOOKUP($E497&amp;$D$118&amp;$D$119,'CCG data'!$A:$AD,'CCG data'!C$3,FALSE)),ISBLANK(VLOOKUP($E497&amp;$D$118&amp;$D$119,'CCG data'!$A:$AD,'CCG data'!C$3,FALSE))),"",VLOOKUP($E497&amp;$D$118&amp;$D$119,'CCG data'!$A:$AD,'CCG data'!C$3,FALSE))</f>
        <v>0.58920027341079972</v>
      </c>
      <c r="S497" s="267"/>
      <c r="T497" s="267">
        <f>IF(OR(ISERROR(VLOOKUP($E497&amp;$D$118&amp;$D$119,'CCG data'!$A:$AD,'CCG data'!D$3,FALSE)),ISBLANK(VLOOKUP($E497&amp;$D$118&amp;$D$119,'CCG data'!$A:$AD,'CCG data'!D$3,FALSE))),"",VLOOKUP($E497&amp;$D$118&amp;$D$119,'CCG data'!$A:$AD,'CCG data'!D$3,FALSE))</f>
        <v>4.7163362952836636E-2</v>
      </c>
      <c r="U497" s="267"/>
      <c r="V497" s="267">
        <f>IF(OR(ISERROR(VLOOKUP($E497&amp;$D$118&amp;$D$119,'CCG data'!$A:$AD,'CCG data'!E$3,FALSE)),ISBLANK(VLOOKUP($E497&amp;$D$118&amp;$D$119,'CCG data'!$A:$AD,'CCG data'!E$3,FALSE))),"",VLOOKUP($E497&amp;$D$118&amp;$D$119,'CCG data'!$A:$AD,'CCG data'!E$3,FALSE))</f>
        <v>0.11688311688311688</v>
      </c>
      <c r="W497" s="405"/>
      <c r="Y497" s="165">
        <f>IFERROR(VLOOKUP($E497&amp;$D$119, Outliers!$A$4:$P$214,2,FALSE),"0")</f>
        <v>0</v>
      </c>
      <c r="Z497" s="165">
        <f>IFERROR(VLOOKUP($E497&amp;$D$119, Outliers!$A$4:$P$214,3,FALSE),"0")</f>
        <v>0</v>
      </c>
      <c r="AA497" s="165">
        <f>IFERROR(VLOOKUP($E497&amp;$D$119, Outliers!$A$4:$P$214,4,FALSE),"0")</f>
        <v>0</v>
      </c>
      <c r="AB497" s="165">
        <f>IFERROR(VLOOKUP($E497&amp;$D$119, Outliers!$A$4:$P$214,5,FALSE),"0")</f>
        <v>1</v>
      </c>
      <c r="AD497" s="78"/>
      <c r="AE497" s="78"/>
      <c r="AF497" s="78"/>
      <c r="AG497" s="78"/>
    </row>
    <row r="498" spans="4:33" x14ac:dyDescent="0.25">
      <c r="D498" s="319"/>
      <c r="E498" s="103" t="s">
        <v>27</v>
      </c>
      <c r="F498" s="95">
        <f>IF(P497="","",VLOOKUP($E497&amp;$D$118&amp;$D$119,'CCG data'!$A:$AD,'CCG data'!W$3,FALSE))</f>
        <v>41.77315184421623</v>
      </c>
      <c r="G498" s="96">
        <f>IF(P497="","",VLOOKUP($E497&amp;$D$118&amp;$D$119,'CCG data'!$A:$AD,'CCG data'!X$3,FALSE))</f>
        <v>51.382937949223717</v>
      </c>
      <c r="H498" s="96">
        <f>IF(R497="","",VLOOKUP($E497&amp;$D$118&amp;$D$119,'CCG data'!$A:$AD,'CCG data'!Y$3,FALSE))</f>
        <v>87.954637073488712</v>
      </c>
      <c r="I498" s="96">
        <f>IF(R497="","",VLOOKUP($E497&amp;$D$118&amp;$D$119,'CCG data'!$A:$AD,'CCG data'!Z$3,FALSE))</f>
        <v>100.5380032983022</v>
      </c>
      <c r="J498" s="96">
        <f>IF(T497="","",VLOOKUP($E497&amp;$D$118&amp;$D$119,'CCG data'!$A:$AD,'CCG data'!AA$3,FALSE))</f>
        <v>6.4421095969221742</v>
      </c>
      <c r="K498" s="96">
        <f>IF(T497="","",VLOOKUP($E497&amp;$D$118&amp;$D$119,'CCG data'!$A:$AD,'CCG data'!AB$3,FALSE))</f>
        <v>10.421086477446485</v>
      </c>
      <c r="L498" s="96">
        <f>IF(V497="","",VLOOKUP($E497&amp;$D$118&amp;$D$119,'CCG data'!$A:$AD,'CCG data'!AC$3,FALSE))</f>
        <v>14.453905853784802</v>
      </c>
      <c r="M498" s="96">
        <f>IF(V497="","",VLOOKUP($E497&amp;$D$118&amp;$D$119,'CCG data'!$A:$AD,'CCG data'!AD$3,FALSE))</f>
        <v>19.550681614617179</v>
      </c>
      <c r="N498" s="368"/>
      <c r="P498" s="152">
        <f>IF(P497="","",VLOOKUP($E497&amp;$D$118&amp;$D$119,'CCG data'!$A:$AD,'CCG data'!I$3,FALSE))</f>
        <v>0.22500000000000001</v>
      </c>
      <c r="Q498" s="15">
        <f>IF(P497="","",VLOOKUP($E497&amp;$D$118&amp;$D$119,'CCG data'!$A:$AD,'CCG data'!J$3,FALSE))</f>
        <v>0.26900000000000002</v>
      </c>
      <c r="R498" s="15">
        <f>IF(R497="","",VLOOKUP($E497&amp;$D$118&amp;$D$119,'CCG data'!$A:$AD,'CCG data'!K$3,FALSE))</f>
        <v>0.56399999999999995</v>
      </c>
      <c r="S498" s="15">
        <f>IF(R497="","",VLOOKUP($E497&amp;$D$118&amp;$D$119,'CCG data'!$A:$AD,'CCG data'!L$3,FALSE))</f>
        <v>0.61399999999999999</v>
      </c>
      <c r="T498" s="15">
        <f>IF(T497="","",VLOOKUP($E497&amp;$D$118&amp;$D$119,'CCG data'!$A:$AD,'CCG data'!M$3,FALSE))</f>
        <v>3.6999999999999998E-2</v>
      </c>
      <c r="U498" s="15">
        <f>IF(T497="","",VLOOKUP($E497&amp;$D$118&amp;$D$119,'CCG data'!$A:$AD,'CCG data'!N$3,FALSE))</f>
        <v>5.8999999999999997E-2</v>
      </c>
      <c r="V498" s="15">
        <f>IF(V497="","",VLOOKUP($E497&amp;$D$118&amp;$D$119,'CCG data'!$A:$AD,'CCG data'!O$3,FALSE))</f>
        <v>0.10100000000000001</v>
      </c>
      <c r="W498" s="136">
        <f>IF(V497="","",VLOOKUP($E497&amp;$D$118&amp;$D$119,'CCG data'!$A:$AD,'CCG data'!P$3,FALSE))</f>
        <v>0.13400000000000001</v>
      </c>
      <c r="Y498" s="165" t="str">
        <f>IFERROR(VLOOKUP($E498&amp;$D$119, Outliers!$A$4:$P$214,2,FALSE),"0")</f>
        <v>0</v>
      </c>
      <c r="Z498" s="165" t="str">
        <f>IFERROR(VLOOKUP($E498&amp;$D$119, Outliers!$A$4:$P$214,3,FALSE),"0")</f>
        <v>0</v>
      </c>
      <c r="AA498" s="165" t="str">
        <f>IFERROR(VLOOKUP($E498&amp;$D$119, Outliers!$A$4:$P$214,4,FALSE),"0")</f>
        <v>0</v>
      </c>
      <c r="AB498" s="165" t="str">
        <f>IFERROR(VLOOKUP($E498&amp;$D$119, Outliers!$A$4:$P$214,5,FALSE),"0")</f>
        <v>0</v>
      </c>
      <c r="AD498" s="78"/>
      <c r="AE498" s="78"/>
      <c r="AF498" s="78"/>
      <c r="AG498" s="78"/>
    </row>
    <row r="499" spans="4:33" ht="15.75" x14ac:dyDescent="0.25">
      <c r="D499" s="319"/>
      <c r="E499" s="104" t="s">
        <v>285</v>
      </c>
      <c r="F499" s="394">
        <f>IF(OR(ISERROR(VLOOKUP($E499&amp;$D$118&amp;$D$119,'CCG data'!$A:$AD,'CCG data'!R$3,FALSE)),ISBLANK(VLOOKUP($E499&amp;$D$118&amp;$D$119,'CCG data'!$A:$AD,'CCG data'!R$3,FALSE))),"",VLOOKUP($E499&amp;$D$118&amp;$D$119,'CCG data'!$A:$AD,'CCG data'!R$3,FALSE))</f>
        <v>53.041800211500615</v>
      </c>
      <c r="G499" s="395"/>
      <c r="H499" s="395">
        <f>IF(OR(ISERROR(VLOOKUP($E499&amp;$D$118&amp;$D$119,'CCG data'!$A:$AD,'CCG data'!S$3,FALSE)),ISBLANK(VLOOKUP($E499&amp;$D$118&amp;$D$119,'CCG data'!$A:$AD,'CCG data'!S$3,FALSE))),"",VLOOKUP($E499&amp;$D$118&amp;$D$119,'CCG data'!$A:$AD,'CCG data'!S$3,FALSE))</f>
        <v>97.55794079942018</v>
      </c>
      <c r="I499" s="395"/>
      <c r="J499" s="395">
        <f>IF(OR(ISERROR(VLOOKUP($E499&amp;$D$118&amp;$D$119,'CCG data'!$A:$AD,'CCG data'!T$3,FALSE)),ISBLANK(VLOOKUP($E499&amp;$D$118&amp;$D$119,'CCG data'!$A:$AD,'CCG data'!T$3,FALSE))),"",VLOOKUP($E499&amp;$D$118&amp;$D$119,'CCG data'!$A:$AD,'CCG data'!T$3,FALSE))</f>
        <v>8.6928031149377247</v>
      </c>
      <c r="K499" s="395"/>
      <c r="L499" s="395">
        <f>IF(OR(ISERROR(VLOOKUP($E499&amp;$D$118&amp;$D$119,'CCG data'!$A:$AD,'CCG data'!U$3,FALSE)),ISBLANK(VLOOKUP($E499&amp;$D$118&amp;$D$119,'CCG data'!$A:$AD,'CCG data'!U$3,FALSE))),"",VLOOKUP($E499&amp;$D$118&amp;$D$119,'CCG data'!$A:$AD,'CCG data'!U$3,FALSE))</f>
        <v>11.963685322250106</v>
      </c>
      <c r="M499" s="396"/>
      <c r="N499" s="367">
        <f>IF(OR(ISERROR(VLOOKUP($E499&amp;$D$118&amp;$D$119,'CCG data'!$A:$AD,'CCG data'!G$3,FALSE)),ISBLANK(VLOOKUP($E499&amp;$D$118&amp;$D$119,'CCG data'!$A:$AD,'CCG data'!G$3,FALSE))),"",VLOOKUP($E499&amp;$D$118&amp;$D$119,'CCG data'!$A:$AD,'CCG data'!G$3,FALSE))</f>
        <v>1496</v>
      </c>
      <c r="P499" s="404">
        <f>IF(OR(ISERROR(VLOOKUP($E499&amp;$D$118&amp;$D$119,'CCG data'!$A:$AD,'CCG data'!B$3,FALSE)),ISBLANK(VLOOKUP($E499&amp;$D$118&amp;$D$119,'CCG data'!$A:$AD,'CCG data'!B$3,FALSE))),"",VLOOKUP($E499&amp;$D$118&amp;$D$119,'CCG data'!$A:$AD,'CCG data'!B$3,FALSE))</f>
        <v>0.30280748663101603</v>
      </c>
      <c r="Q499" s="267"/>
      <c r="R499" s="267">
        <f>IF(OR(ISERROR(VLOOKUP($E499&amp;$D$118&amp;$D$119,'CCG data'!$A:$AD,'CCG data'!C$3,FALSE)),ISBLANK(VLOOKUP($E499&amp;$D$118&amp;$D$119,'CCG data'!$A:$AD,'CCG data'!C$3,FALSE))),"",VLOOKUP($E499&amp;$D$118&amp;$D$119,'CCG data'!$A:$AD,'CCG data'!C$3,FALSE))</f>
        <v>0.57553475935828879</v>
      </c>
      <c r="S499" s="267"/>
      <c r="T499" s="267">
        <f>IF(OR(ISERROR(VLOOKUP($E499&amp;$D$118&amp;$D$119,'CCG data'!$A:$AD,'CCG data'!D$3,FALSE)),ISBLANK(VLOOKUP($E499&amp;$D$118&amp;$D$119,'CCG data'!$A:$AD,'CCG data'!D$3,FALSE))),"",VLOOKUP($E499&amp;$D$118&amp;$D$119,'CCG data'!$A:$AD,'CCG data'!D$3,FALSE))</f>
        <v>5.0802139037433157E-2</v>
      </c>
      <c r="U499" s="267"/>
      <c r="V499" s="267">
        <f>IF(OR(ISERROR(VLOOKUP($E499&amp;$D$118&amp;$D$119,'CCG data'!$A:$AD,'CCG data'!E$3,FALSE)),ISBLANK(VLOOKUP($E499&amp;$D$118&amp;$D$119,'CCG data'!$A:$AD,'CCG data'!E$3,FALSE))),"",VLOOKUP($E499&amp;$D$118&amp;$D$119,'CCG data'!$A:$AD,'CCG data'!E$3,FALSE))</f>
        <v>7.0855614973262038E-2</v>
      </c>
      <c r="W499" s="405"/>
      <c r="Y499" s="165">
        <f>IFERROR(VLOOKUP($E499&amp;$D$119, Outliers!$A$4:$P$214,2,FALSE),"0")</f>
        <v>0</v>
      </c>
      <c r="Z499" s="165">
        <f>IFERROR(VLOOKUP($E499&amp;$D$119, Outliers!$A$4:$P$214,3,FALSE),"0")</f>
        <v>0</v>
      </c>
      <c r="AA499" s="165">
        <f>IFERROR(VLOOKUP($E499&amp;$D$119, Outliers!$A$4:$P$214,4,FALSE),"0")</f>
        <v>0</v>
      </c>
      <c r="AB499" s="165">
        <f>IFERROR(VLOOKUP($E499&amp;$D$119, Outliers!$A$4:$P$214,5,FALSE),"0")</f>
        <v>0</v>
      </c>
      <c r="AD499" s="78"/>
      <c r="AE499" s="78"/>
      <c r="AF499" s="78"/>
      <c r="AG499" s="78"/>
    </row>
    <row r="500" spans="4:33" x14ac:dyDescent="0.25">
      <c r="D500" s="319"/>
      <c r="E500" s="103" t="s">
        <v>27</v>
      </c>
      <c r="F500" s="95">
        <f>IF(P499="","",VLOOKUP($E499&amp;$D$118&amp;$D$119,'CCG data'!$A:$AD,'CCG data'!W$3,FALSE))</f>
        <v>48.157242718981287</v>
      </c>
      <c r="G500" s="96">
        <f>IF(P499="","",VLOOKUP($E499&amp;$D$118&amp;$D$119,'CCG data'!$A:$AD,'CCG data'!X$3,FALSE))</f>
        <v>57.926357704019942</v>
      </c>
      <c r="H500" s="96">
        <f>IF(R499="","",VLOOKUP($E499&amp;$D$118&amp;$D$119,'CCG data'!$A:$AD,'CCG data'!Y$3,FALSE))</f>
        <v>91.041399972456176</v>
      </c>
      <c r="I500" s="96">
        <f>IF(R499="","",VLOOKUP($E499&amp;$D$118&amp;$D$119,'CCG data'!$A:$AD,'CCG data'!Z$3,FALSE))</f>
        <v>104.07448162638418</v>
      </c>
      <c r="J500" s="96">
        <f>IF(T499="","",VLOOKUP($E499&amp;$D$118&amp;$D$119,'CCG data'!$A:$AD,'CCG data'!AA$3,FALSE))</f>
        <v>6.7384226250520962</v>
      </c>
      <c r="K500" s="96">
        <f>IF(T499="","",VLOOKUP($E499&amp;$D$118&amp;$D$119,'CCG data'!$A:$AD,'CCG data'!AB$3,FALSE))</f>
        <v>10.647183604823352</v>
      </c>
      <c r="L500" s="96">
        <f>IF(V499="","",VLOOKUP($E499&amp;$D$118&amp;$D$119,'CCG data'!$A:$AD,'CCG data'!AC$3,FALSE))</f>
        <v>9.6861342728723479</v>
      </c>
      <c r="M500" s="96">
        <f>IF(V499="","",VLOOKUP($E499&amp;$D$118&amp;$D$119,'CCG data'!$A:$AD,'CCG data'!AD$3,FALSE))</f>
        <v>14.241236371627863</v>
      </c>
      <c r="N500" s="368"/>
      <c r="P500" s="152">
        <f>IF(P499="","",VLOOKUP($E499&amp;$D$118&amp;$D$119,'CCG data'!$A:$AD,'CCG data'!I$3,FALSE))</f>
        <v>0.28000000000000003</v>
      </c>
      <c r="Q500" s="15">
        <f>IF(P499="","",VLOOKUP($E499&amp;$D$118&amp;$D$119,'CCG data'!$A:$AD,'CCG data'!J$3,FALSE))</f>
        <v>0.32700000000000001</v>
      </c>
      <c r="R500" s="15">
        <f>IF(R499="","",VLOOKUP($E499&amp;$D$118&amp;$D$119,'CCG data'!$A:$AD,'CCG data'!K$3,FALSE))</f>
        <v>0.55000000000000004</v>
      </c>
      <c r="S500" s="15">
        <f>IF(R499="","",VLOOKUP($E499&amp;$D$118&amp;$D$119,'CCG data'!$A:$AD,'CCG data'!L$3,FALSE))</f>
        <v>0.6</v>
      </c>
      <c r="T500" s="15">
        <f>IF(T499="","",VLOOKUP($E499&amp;$D$118&amp;$D$119,'CCG data'!$A:$AD,'CCG data'!M$3,FALSE))</f>
        <v>4.1000000000000002E-2</v>
      </c>
      <c r="U500" s="15">
        <f>IF(T499="","",VLOOKUP($E499&amp;$D$118&amp;$D$119,'CCG data'!$A:$AD,'CCG data'!N$3,FALSE))</f>
        <v>6.3E-2</v>
      </c>
      <c r="V500" s="15">
        <f>IF(V499="","",VLOOKUP($E499&amp;$D$118&amp;$D$119,'CCG data'!$A:$AD,'CCG data'!O$3,FALSE))</f>
        <v>5.8999999999999997E-2</v>
      </c>
      <c r="W500" s="136">
        <f>IF(V499="","",VLOOKUP($E499&amp;$D$118&amp;$D$119,'CCG data'!$A:$AD,'CCG data'!P$3,FALSE))</f>
        <v>8.5000000000000006E-2</v>
      </c>
      <c r="Y500" s="165" t="str">
        <f>IFERROR(VLOOKUP($E500&amp;$D$119, Outliers!$A$4:$P$214,2,FALSE),"0")</f>
        <v>0</v>
      </c>
      <c r="Z500" s="165" t="str">
        <f>IFERROR(VLOOKUP($E500&amp;$D$119, Outliers!$A$4:$P$214,3,FALSE),"0")</f>
        <v>0</v>
      </c>
      <c r="AA500" s="165" t="str">
        <f>IFERROR(VLOOKUP($E500&amp;$D$119, Outliers!$A$4:$P$214,4,FALSE),"0")</f>
        <v>0</v>
      </c>
      <c r="AB500" s="165" t="str">
        <f>IFERROR(VLOOKUP($E500&amp;$D$119, Outliers!$A$4:$P$214,5,FALSE),"0")</f>
        <v>0</v>
      </c>
      <c r="AD500" s="78"/>
      <c r="AE500" s="78"/>
      <c r="AF500" s="78"/>
      <c r="AG500" s="78"/>
    </row>
    <row r="501" spans="4:33" ht="15.75" x14ac:dyDescent="0.25">
      <c r="D501" s="319"/>
      <c r="E501" s="104" t="s">
        <v>286</v>
      </c>
      <c r="F501" s="394">
        <f>IF(OR(ISERROR(VLOOKUP($E501&amp;$D$118&amp;$D$119,'CCG data'!$A:$AD,'CCG data'!R$3,FALSE)),ISBLANK(VLOOKUP($E501&amp;$D$118&amp;$D$119,'CCG data'!$A:$AD,'CCG data'!R$3,FALSE))),"",VLOOKUP($E501&amp;$D$118&amp;$D$119,'CCG data'!$A:$AD,'CCG data'!R$3,FALSE))</f>
        <v>50.580143016682278</v>
      </c>
      <c r="G501" s="395"/>
      <c r="H501" s="395">
        <f>IF(OR(ISERROR(VLOOKUP($E501&amp;$D$118&amp;$D$119,'CCG data'!$A:$AD,'CCG data'!S$3,FALSE)),ISBLANK(VLOOKUP($E501&amp;$D$118&amp;$D$119,'CCG data'!$A:$AD,'CCG data'!S$3,FALSE))),"",VLOOKUP($E501&amp;$D$118&amp;$D$119,'CCG data'!$A:$AD,'CCG data'!S$3,FALSE))</f>
        <v>95.068521030281971</v>
      </c>
      <c r="I501" s="395"/>
      <c r="J501" s="395">
        <f>IF(OR(ISERROR(VLOOKUP($E501&amp;$D$118&amp;$D$119,'CCG data'!$A:$AD,'CCG data'!T$3,FALSE)),ISBLANK(VLOOKUP($E501&amp;$D$118&amp;$D$119,'CCG data'!$A:$AD,'CCG data'!T$3,FALSE))),"",VLOOKUP($E501&amp;$D$118&amp;$D$119,'CCG data'!$A:$AD,'CCG data'!T$3,FALSE))</f>
        <v>5.3849487354051346</v>
      </c>
      <c r="K501" s="395"/>
      <c r="L501" s="395">
        <f>IF(OR(ISERROR(VLOOKUP($E501&amp;$D$118&amp;$D$119,'CCG data'!$A:$AD,'CCG data'!U$3,FALSE)),ISBLANK(VLOOKUP($E501&amp;$D$118&amp;$D$119,'CCG data'!$A:$AD,'CCG data'!U$3,FALSE))),"",VLOOKUP($E501&amp;$D$118&amp;$D$119,'CCG data'!$A:$AD,'CCG data'!U$3,FALSE))</f>
        <v>10.226359504222151</v>
      </c>
      <c r="M501" s="396"/>
      <c r="N501" s="367">
        <f>IF(OR(ISERROR(VLOOKUP($E501&amp;$D$118&amp;$D$119,'CCG data'!$A:$AD,'CCG data'!G$3,FALSE)),ISBLANK(VLOOKUP($E501&amp;$D$118&amp;$D$119,'CCG data'!$A:$AD,'CCG data'!G$3,FALSE))),"",VLOOKUP($E501&amp;$D$118&amp;$D$119,'CCG data'!$A:$AD,'CCG data'!G$3,FALSE))</f>
        <v>1365</v>
      </c>
      <c r="P501" s="404">
        <f>IF(OR(ISERROR(VLOOKUP($E501&amp;$D$118&amp;$D$119,'CCG data'!$A:$AD,'CCG data'!B$3,FALSE)),ISBLANK(VLOOKUP($E501&amp;$D$118&amp;$D$119,'CCG data'!$A:$AD,'CCG data'!B$3,FALSE))),"",VLOOKUP($E501&amp;$D$118&amp;$D$119,'CCG data'!$A:$AD,'CCG data'!B$3,FALSE))</f>
        <v>0.31355311355311355</v>
      </c>
      <c r="Q501" s="267"/>
      <c r="R501" s="267">
        <f>IF(OR(ISERROR(VLOOKUP($E501&amp;$D$118&amp;$D$119,'CCG data'!$A:$AD,'CCG data'!C$3,FALSE)),ISBLANK(VLOOKUP($E501&amp;$D$118&amp;$D$119,'CCG data'!$A:$AD,'CCG data'!C$3,FALSE))),"",VLOOKUP($E501&amp;$D$118&amp;$D$119,'CCG data'!$A:$AD,'CCG data'!C$3,FALSE))</f>
        <v>0.58901098901098903</v>
      </c>
      <c r="S501" s="267"/>
      <c r="T501" s="267">
        <f>IF(OR(ISERROR(VLOOKUP($E501&amp;$D$118&amp;$D$119,'CCG data'!$A:$AD,'CCG data'!D$3,FALSE)),ISBLANK(VLOOKUP($E501&amp;$D$118&amp;$D$119,'CCG data'!$A:$AD,'CCG data'!D$3,FALSE))),"",VLOOKUP($E501&amp;$D$118&amp;$D$119,'CCG data'!$A:$AD,'CCG data'!D$3,FALSE))</f>
        <v>3.2967032967032968E-2</v>
      </c>
      <c r="U501" s="267"/>
      <c r="V501" s="267">
        <f>IF(OR(ISERROR(VLOOKUP($E501&amp;$D$118&amp;$D$119,'CCG data'!$A:$AD,'CCG data'!E$3,FALSE)),ISBLANK(VLOOKUP($E501&amp;$D$118&amp;$D$119,'CCG data'!$A:$AD,'CCG data'!E$3,FALSE))),"",VLOOKUP($E501&amp;$D$118&amp;$D$119,'CCG data'!$A:$AD,'CCG data'!E$3,FALSE))</f>
        <v>6.4468864468864476E-2</v>
      </c>
      <c r="W501" s="405"/>
      <c r="Y501" s="165">
        <f>IFERROR(VLOOKUP($E501&amp;$D$119, Outliers!$A$4:$P$214,2,FALSE),"0")</f>
        <v>0</v>
      </c>
      <c r="Z501" s="165">
        <f>IFERROR(VLOOKUP($E501&amp;$D$119, Outliers!$A$4:$P$214,3,FALSE),"0")</f>
        <v>0</v>
      </c>
      <c r="AA501" s="165">
        <f>IFERROR(VLOOKUP($E501&amp;$D$119, Outliers!$A$4:$P$214,4,FALSE),"0")</f>
        <v>0</v>
      </c>
      <c r="AB501" s="165">
        <f>IFERROR(VLOOKUP($E501&amp;$D$119, Outliers!$A$4:$P$214,5,FALSE),"0")</f>
        <v>0</v>
      </c>
      <c r="AD501" s="78"/>
      <c r="AE501" s="78"/>
      <c r="AF501" s="78"/>
      <c r="AG501" s="78"/>
    </row>
    <row r="502" spans="4:33" x14ac:dyDescent="0.25">
      <c r="D502" s="319"/>
      <c r="E502" s="103" t="s">
        <v>27</v>
      </c>
      <c r="F502" s="95">
        <f>IF(P501="","",VLOOKUP($E501&amp;$D$118&amp;$D$119,'CCG data'!$A:$AD,'CCG data'!W$3,FALSE))</f>
        <v>45.788171368895533</v>
      </c>
      <c r="G502" s="96">
        <f>IF(P501="","",VLOOKUP($E501&amp;$D$118&amp;$D$119,'CCG data'!$A:$AD,'CCG data'!X$3,FALSE))</f>
        <v>55.372114664469024</v>
      </c>
      <c r="H502" s="96">
        <f>IF(R501="","",VLOOKUP($E501&amp;$D$118&amp;$D$119,'CCG data'!$A:$AD,'CCG data'!Y$3,FALSE))</f>
        <v>88.497016907824673</v>
      </c>
      <c r="I502" s="96">
        <f>IF(R501="","",VLOOKUP($E501&amp;$D$118&amp;$D$119,'CCG data'!$A:$AD,'CCG data'!Z$3,FALSE))</f>
        <v>101.64002515273927</v>
      </c>
      <c r="J502" s="96">
        <f>IF(T501="","",VLOOKUP($E501&amp;$D$118&amp;$D$119,'CCG data'!$A:$AD,'CCG data'!AA$3,FALSE))</f>
        <v>3.8115768421833929</v>
      </c>
      <c r="K502" s="96">
        <f>IF(T501="","",VLOOKUP($E501&amp;$D$118&amp;$D$119,'CCG data'!$A:$AD,'CCG data'!AB$3,FALSE))</f>
        <v>6.9583206286268764</v>
      </c>
      <c r="L502" s="96">
        <f>IF(V501="","",VLOOKUP($E501&amp;$D$118&amp;$D$119,'CCG data'!$A:$AD,'CCG data'!AC$3,FALSE))</f>
        <v>8.0896976756521859</v>
      </c>
      <c r="M502" s="96">
        <f>IF(V501="","",VLOOKUP($E501&amp;$D$118&amp;$D$119,'CCG data'!$A:$AD,'CCG data'!AD$3,FALSE))</f>
        <v>12.363021332792115</v>
      </c>
      <c r="N502" s="368"/>
      <c r="P502" s="152">
        <f>IF(P501="","",VLOOKUP($E501&amp;$D$118&amp;$D$119,'CCG data'!$A:$AD,'CCG data'!I$3,FALSE))</f>
        <v>0.28899999999999998</v>
      </c>
      <c r="Q502" s="15">
        <f>IF(P501="","",VLOOKUP($E501&amp;$D$118&amp;$D$119,'CCG data'!$A:$AD,'CCG data'!J$3,FALSE))</f>
        <v>0.33900000000000002</v>
      </c>
      <c r="R502" s="15">
        <f>IF(R501="","",VLOOKUP($E501&amp;$D$118&amp;$D$119,'CCG data'!$A:$AD,'CCG data'!K$3,FALSE))</f>
        <v>0.56299999999999994</v>
      </c>
      <c r="S502" s="15">
        <f>IF(R501="","",VLOOKUP($E501&amp;$D$118&amp;$D$119,'CCG data'!$A:$AD,'CCG data'!L$3,FALSE))</f>
        <v>0.61499999999999999</v>
      </c>
      <c r="T502" s="15">
        <f>IF(T501="","",VLOOKUP($E501&amp;$D$118&amp;$D$119,'CCG data'!$A:$AD,'CCG data'!M$3,FALSE))</f>
        <v>2.5000000000000001E-2</v>
      </c>
      <c r="U502" s="15">
        <f>IF(T501="","",VLOOKUP($E501&amp;$D$118&amp;$D$119,'CCG data'!$A:$AD,'CCG data'!N$3,FALSE))</f>
        <v>4.3999999999999997E-2</v>
      </c>
      <c r="V502" s="15">
        <f>IF(V501="","",VLOOKUP($E501&amp;$D$118&amp;$D$119,'CCG data'!$A:$AD,'CCG data'!O$3,FALSE))</f>
        <v>5.2999999999999999E-2</v>
      </c>
      <c r="W502" s="136">
        <f>IF(V501="","",VLOOKUP($E501&amp;$D$118&amp;$D$119,'CCG data'!$A:$AD,'CCG data'!P$3,FALSE))</f>
        <v>7.9000000000000001E-2</v>
      </c>
      <c r="Y502" s="165" t="str">
        <f>IFERROR(VLOOKUP($E502&amp;$D$119, Outliers!$A$4:$P$214,2,FALSE),"0")</f>
        <v>0</v>
      </c>
      <c r="Z502" s="165" t="str">
        <f>IFERROR(VLOOKUP($E502&amp;$D$119, Outliers!$A$4:$P$214,3,FALSE),"0")</f>
        <v>0</v>
      </c>
      <c r="AA502" s="165" t="str">
        <f>IFERROR(VLOOKUP($E502&amp;$D$119, Outliers!$A$4:$P$214,4,FALSE),"0")</f>
        <v>0</v>
      </c>
      <c r="AB502" s="165" t="str">
        <f>IFERROR(VLOOKUP($E502&amp;$D$119, Outliers!$A$4:$P$214,5,FALSE),"0")</f>
        <v>0</v>
      </c>
      <c r="AD502" s="78"/>
      <c r="AE502" s="78"/>
      <c r="AF502" s="78"/>
      <c r="AG502" s="78"/>
    </row>
    <row r="503" spans="4:33" ht="15.75" x14ac:dyDescent="0.25">
      <c r="D503" s="319"/>
      <c r="E503" s="104" t="s">
        <v>287</v>
      </c>
      <c r="F503" s="394">
        <f>IF(OR(ISERROR(VLOOKUP($E503&amp;$D$118&amp;$D$119,'CCG data'!$A:$AD,'CCG data'!R$3,FALSE)),ISBLANK(VLOOKUP($E503&amp;$D$118&amp;$D$119,'CCG data'!$A:$AD,'CCG data'!R$3,FALSE))),"",VLOOKUP($E503&amp;$D$118&amp;$D$119,'CCG data'!$A:$AD,'CCG data'!R$3,FALSE))</f>
        <v>57.614967455889101</v>
      </c>
      <c r="G503" s="395"/>
      <c r="H503" s="395">
        <f>IF(OR(ISERROR(VLOOKUP($E503&amp;$D$118&amp;$D$119,'CCG data'!$A:$AD,'CCG data'!S$3,FALSE)),ISBLANK(VLOOKUP($E503&amp;$D$118&amp;$D$119,'CCG data'!$A:$AD,'CCG data'!S$3,FALSE))),"",VLOOKUP($E503&amp;$D$118&amp;$D$119,'CCG data'!$A:$AD,'CCG data'!S$3,FALSE))</f>
        <v>105.38239017230998</v>
      </c>
      <c r="I503" s="395"/>
      <c r="J503" s="395">
        <f>IF(OR(ISERROR(VLOOKUP($E503&amp;$D$118&amp;$D$119,'CCG data'!$A:$AD,'CCG data'!T$3,FALSE)),ISBLANK(VLOOKUP($E503&amp;$D$118&amp;$D$119,'CCG data'!$A:$AD,'CCG data'!T$3,FALSE))),"",VLOOKUP($E503&amp;$D$118&amp;$D$119,'CCG data'!$A:$AD,'CCG data'!T$3,FALSE))</f>
        <v>7.1260457128925463</v>
      </c>
      <c r="K503" s="395"/>
      <c r="L503" s="395">
        <f>IF(OR(ISERROR(VLOOKUP($E503&amp;$D$118&amp;$D$119,'CCG data'!$A:$AD,'CCG data'!U$3,FALSE)),ISBLANK(VLOOKUP($E503&amp;$D$118&amp;$D$119,'CCG data'!$A:$AD,'CCG data'!U$3,FALSE))),"",VLOOKUP($E503&amp;$D$118&amp;$D$119,'CCG data'!$A:$AD,'CCG data'!U$3,FALSE))</f>
        <v>9.7291572135899926</v>
      </c>
      <c r="M503" s="396"/>
      <c r="N503" s="367">
        <f>IF(OR(ISERROR(VLOOKUP($E503&amp;$D$118&amp;$D$119,'CCG data'!$A:$AD,'CCG data'!G$3,FALSE)),ISBLANK(VLOOKUP($E503&amp;$D$118&amp;$D$119,'CCG data'!$A:$AD,'CCG data'!G$3,FALSE))),"",VLOOKUP($E503&amp;$D$118&amp;$D$119,'CCG data'!$A:$AD,'CCG data'!G$3,FALSE))</f>
        <v>1971</v>
      </c>
      <c r="P503" s="404">
        <f>IF(OR(ISERROR(VLOOKUP($E503&amp;$D$118&amp;$D$119,'CCG data'!$A:$AD,'CCG data'!B$3,FALSE)),ISBLANK(VLOOKUP($E503&amp;$D$118&amp;$D$119,'CCG data'!$A:$AD,'CCG data'!B$3,FALSE))),"",VLOOKUP($E503&amp;$D$118&amp;$D$119,'CCG data'!$A:$AD,'CCG data'!B$3,FALSE))</f>
        <v>0.31050228310502281</v>
      </c>
      <c r="Q503" s="267"/>
      <c r="R503" s="267">
        <f>IF(OR(ISERROR(VLOOKUP($E503&amp;$D$118&amp;$D$119,'CCG data'!$A:$AD,'CCG data'!C$3,FALSE)),ISBLANK(VLOOKUP($E503&amp;$D$118&amp;$D$119,'CCG data'!$A:$AD,'CCG data'!C$3,FALSE))),"",VLOOKUP($E503&amp;$D$118&amp;$D$119,'CCG data'!$A:$AD,'CCG data'!C$3,FALSE))</f>
        <v>0.59056316590563163</v>
      </c>
      <c r="S503" s="267"/>
      <c r="T503" s="267">
        <f>IF(OR(ISERROR(VLOOKUP($E503&amp;$D$118&amp;$D$119,'CCG data'!$A:$AD,'CCG data'!D$3,FALSE)),ISBLANK(VLOOKUP($E503&amp;$D$118&amp;$D$119,'CCG data'!$A:$AD,'CCG data'!D$3,FALSE))),"",VLOOKUP($E503&amp;$D$118&amp;$D$119,'CCG data'!$A:$AD,'CCG data'!D$3,FALSE))</f>
        <v>4.4140030441400302E-2</v>
      </c>
      <c r="U503" s="267"/>
      <c r="V503" s="267">
        <f>IF(OR(ISERROR(VLOOKUP($E503&amp;$D$118&amp;$D$119,'CCG data'!$A:$AD,'CCG data'!E$3,FALSE)),ISBLANK(VLOOKUP($E503&amp;$D$118&amp;$D$119,'CCG data'!$A:$AD,'CCG data'!E$3,FALSE))),"",VLOOKUP($E503&amp;$D$118&amp;$D$119,'CCG data'!$A:$AD,'CCG data'!E$3,FALSE))</f>
        <v>5.4794520547945202E-2</v>
      </c>
      <c r="W503" s="405"/>
      <c r="Y503" s="165">
        <f>IFERROR(VLOOKUP($E503&amp;$D$119, Outliers!$A$4:$P$214,2,FALSE),"0")</f>
        <v>1</v>
      </c>
      <c r="Z503" s="165">
        <f>IFERROR(VLOOKUP($E503&amp;$D$119, Outliers!$A$4:$P$214,3,FALSE),"0")</f>
        <v>0</v>
      </c>
      <c r="AA503" s="165">
        <f>IFERROR(VLOOKUP($E503&amp;$D$119, Outliers!$A$4:$P$214,4,FALSE),"0")</f>
        <v>0</v>
      </c>
      <c r="AB503" s="165">
        <f>IFERROR(VLOOKUP($E503&amp;$D$119, Outliers!$A$4:$P$214,5,FALSE),"0")</f>
        <v>0</v>
      </c>
      <c r="AD503" s="78"/>
      <c r="AE503" s="78"/>
      <c r="AF503" s="78"/>
      <c r="AG503" s="78"/>
    </row>
    <row r="504" spans="4:33" x14ac:dyDescent="0.25">
      <c r="D504" s="319"/>
      <c r="E504" s="103" t="s">
        <v>27</v>
      </c>
      <c r="F504" s="95">
        <f>IF(P503="","",VLOOKUP($E503&amp;$D$118&amp;$D$119,'CCG data'!$A:$AD,'CCG data'!W$3,FALSE))</f>
        <v>53.0502312890575</v>
      </c>
      <c r="G504" s="96">
        <f>IF(P503="","",VLOOKUP($E503&amp;$D$118&amp;$D$119,'CCG data'!$A:$AD,'CCG data'!X$3,FALSE))</f>
        <v>62.179703622720702</v>
      </c>
      <c r="H504" s="96">
        <f>IF(R503="","",VLOOKUP($E503&amp;$D$118&amp;$D$119,'CCG data'!$A:$AD,'CCG data'!Y$3,FALSE))</f>
        <v>99.328317557282588</v>
      </c>
      <c r="I504" s="96">
        <f>IF(R503="","",VLOOKUP($E503&amp;$D$118&amp;$D$119,'CCG data'!$A:$AD,'CCG data'!Z$3,FALSE))</f>
        <v>111.43646278733738</v>
      </c>
      <c r="J504" s="96">
        <f>IF(T503="","",VLOOKUP($E503&amp;$D$118&amp;$D$119,'CCG data'!$A:$AD,'CCG data'!AA$3,FALSE))</f>
        <v>5.6286208180991775</v>
      </c>
      <c r="K504" s="96">
        <f>IF(T503="","",VLOOKUP($E503&amp;$D$118&amp;$D$119,'CCG data'!$A:$AD,'CCG data'!AB$3,FALSE))</f>
        <v>8.6234706076859151</v>
      </c>
      <c r="L504" s="96">
        <f>IF(V503="","",VLOOKUP($E503&amp;$D$118&amp;$D$119,'CCG data'!$A:$AD,'CCG data'!AC$3,FALSE))</f>
        <v>7.8942275784135649</v>
      </c>
      <c r="M504" s="96">
        <f>IF(V503="","",VLOOKUP($E503&amp;$D$118&amp;$D$119,'CCG data'!$A:$AD,'CCG data'!AD$3,FALSE))</f>
        <v>11.56408684876642</v>
      </c>
      <c r="N504" s="368"/>
      <c r="P504" s="152">
        <f>IF(P503="","",VLOOKUP($E503&amp;$D$118&amp;$D$119,'CCG data'!$A:$AD,'CCG data'!I$3,FALSE))</f>
        <v>0.28999999999999998</v>
      </c>
      <c r="Q504" s="15">
        <f>IF(P503="","",VLOOKUP($E503&amp;$D$118&amp;$D$119,'CCG data'!$A:$AD,'CCG data'!J$3,FALSE))</f>
        <v>0.33100000000000002</v>
      </c>
      <c r="R504" s="15">
        <f>IF(R503="","",VLOOKUP($E503&amp;$D$118&amp;$D$119,'CCG data'!$A:$AD,'CCG data'!K$3,FALSE))</f>
        <v>0.56899999999999995</v>
      </c>
      <c r="S504" s="15">
        <f>IF(R503="","",VLOOKUP($E503&amp;$D$118&amp;$D$119,'CCG data'!$A:$AD,'CCG data'!L$3,FALSE))</f>
        <v>0.61199999999999999</v>
      </c>
      <c r="T504" s="15">
        <f>IF(T503="","",VLOOKUP($E503&amp;$D$118&amp;$D$119,'CCG data'!$A:$AD,'CCG data'!M$3,FALSE))</f>
        <v>3.5999999999999997E-2</v>
      </c>
      <c r="U504" s="15">
        <f>IF(T503="","",VLOOKUP($E503&amp;$D$118&amp;$D$119,'CCG data'!$A:$AD,'CCG data'!N$3,FALSE))</f>
        <v>5.3999999999999999E-2</v>
      </c>
      <c r="V504" s="15">
        <f>IF(V503="","",VLOOKUP($E503&amp;$D$118&amp;$D$119,'CCG data'!$A:$AD,'CCG data'!O$3,FALSE))</f>
        <v>4.5999999999999999E-2</v>
      </c>
      <c r="W504" s="136">
        <f>IF(V503="","",VLOOKUP($E503&amp;$D$118&amp;$D$119,'CCG data'!$A:$AD,'CCG data'!P$3,FALSE))</f>
        <v>6.6000000000000003E-2</v>
      </c>
      <c r="Y504" s="165" t="str">
        <f>IFERROR(VLOOKUP($E504&amp;$D$119, Outliers!$A$4:$P$214,2,FALSE),"0")</f>
        <v>0</v>
      </c>
      <c r="Z504" s="165" t="str">
        <f>IFERROR(VLOOKUP($E504&amp;$D$119, Outliers!$A$4:$P$214,3,FALSE),"0")</f>
        <v>0</v>
      </c>
      <c r="AA504" s="165" t="str">
        <f>IFERROR(VLOOKUP($E504&amp;$D$119, Outliers!$A$4:$P$214,4,FALSE),"0")</f>
        <v>0</v>
      </c>
      <c r="AB504" s="165" t="str">
        <f>IFERROR(VLOOKUP($E504&amp;$D$119, Outliers!$A$4:$P$214,5,FALSE),"0")</f>
        <v>0</v>
      </c>
      <c r="AD504" s="78"/>
      <c r="AE504" s="78"/>
      <c r="AF504" s="78"/>
      <c r="AG504" s="78"/>
    </row>
    <row r="505" spans="4:33" ht="15.75" x14ac:dyDescent="0.25">
      <c r="D505" s="319"/>
      <c r="E505" s="104" t="s">
        <v>288</v>
      </c>
      <c r="F505" s="394">
        <f>IF(OR(ISERROR(VLOOKUP($E505&amp;$D$118&amp;$D$119,'CCG data'!$A:$AD,'CCG data'!R$3,FALSE)),ISBLANK(VLOOKUP($E505&amp;$D$118&amp;$D$119,'CCG data'!$A:$AD,'CCG data'!R$3,FALSE))),"",VLOOKUP($E505&amp;$D$118&amp;$D$119,'CCG data'!$A:$AD,'CCG data'!R$3,FALSE))</f>
        <v>52.550538480145192</v>
      </c>
      <c r="G505" s="395"/>
      <c r="H505" s="395">
        <f>IF(OR(ISERROR(VLOOKUP($E505&amp;$D$118&amp;$D$119,'CCG data'!$A:$AD,'CCG data'!S$3,FALSE)),ISBLANK(VLOOKUP($E505&amp;$D$118&amp;$D$119,'CCG data'!$A:$AD,'CCG data'!S$3,FALSE))),"",VLOOKUP($E505&amp;$D$118&amp;$D$119,'CCG data'!$A:$AD,'CCG data'!S$3,FALSE))</f>
        <v>92.214637458487957</v>
      </c>
      <c r="I505" s="395"/>
      <c r="J505" s="395">
        <f>IF(OR(ISERROR(VLOOKUP($E505&amp;$D$118&amp;$D$119,'CCG data'!$A:$AD,'CCG data'!T$3,FALSE)),ISBLANK(VLOOKUP($E505&amp;$D$118&amp;$D$119,'CCG data'!$A:$AD,'CCG data'!T$3,FALSE))),"",VLOOKUP($E505&amp;$D$118&amp;$D$119,'CCG data'!$A:$AD,'CCG data'!T$3,FALSE))</f>
        <v>7.2666055599733959</v>
      </c>
      <c r="K505" s="395"/>
      <c r="L505" s="395">
        <f>IF(OR(ISERROR(VLOOKUP($E505&amp;$D$118&amp;$D$119,'CCG data'!$A:$AD,'CCG data'!U$3,FALSE)),ISBLANK(VLOOKUP($E505&amp;$D$118&amp;$D$119,'CCG data'!$A:$AD,'CCG data'!U$3,FALSE))),"",VLOOKUP($E505&amp;$D$118&amp;$D$119,'CCG data'!$A:$AD,'CCG data'!U$3,FALSE))</f>
        <v>17.850717210656576</v>
      </c>
      <c r="M505" s="396"/>
      <c r="N505" s="367">
        <f>IF(OR(ISERROR(VLOOKUP($E505&amp;$D$118&amp;$D$119,'CCG data'!$A:$AD,'CCG data'!G$3,FALSE)),ISBLANK(VLOOKUP($E505&amp;$D$118&amp;$D$119,'CCG data'!$A:$AD,'CCG data'!G$3,FALSE))),"",VLOOKUP($E505&amp;$D$118&amp;$D$119,'CCG data'!$A:$AD,'CCG data'!G$3,FALSE))</f>
        <v>2200</v>
      </c>
      <c r="P505" s="404">
        <f>IF(OR(ISERROR(VLOOKUP($E505&amp;$D$118&amp;$D$119,'CCG data'!$A:$AD,'CCG data'!B$3,FALSE)),ISBLANK(VLOOKUP($E505&amp;$D$118&amp;$D$119,'CCG data'!$A:$AD,'CCG data'!B$3,FALSE))),"",VLOOKUP($E505&amp;$D$118&amp;$D$119,'CCG data'!$A:$AD,'CCG data'!B$3,FALSE))</f>
        <v>0.29318181818181815</v>
      </c>
      <c r="Q505" s="267"/>
      <c r="R505" s="267">
        <f>IF(OR(ISERROR(VLOOKUP($E505&amp;$D$118&amp;$D$119,'CCG data'!$A:$AD,'CCG data'!C$3,FALSE)),ISBLANK(VLOOKUP($E505&amp;$D$118&amp;$D$119,'CCG data'!$A:$AD,'CCG data'!C$3,FALSE))),"",VLOOKUP($E505&amp;$D$118&amp;$D$119,'CCG data'!$A:$AD,'CCG data'!C$3,FALSE))</f>
        <v>0.55500000000000005</v>
      </c>
      <c r="S505" s="267"/>
      <c r="T505" s="267">
        <f>IF(OR(ISERROR(VLOOKUP($E505&amp;$D$118&amp;$D$119,'CCG data'!$A:$AD,'CCG data'!D$3,FALSE)),ISBLANK(VLOOKUP($E505&amp;$D$118&amp;$D$119,'CCG data'!$A:$AD,'CCG data'!D$3,FALSE))),"",VLOOKUP($E505&amp;$D$118&amp;$D$119,'CCG data'!$A:$AD,'CCG data'!D$3,FALSE))</f>
        <v>4.6363636363636364E-2</v>
      </c>
      <c r="U505" s="267"/>
      <c r="V505" s="267">
        <f>IF(OR(ISERROR(VLOOKUP($E505&amp;$D$118&amp;$D$119,'CCG data'!$A:$AD,'CCG data'!E$3,FALSE)),ISBLANK(VLOOKUP($E505&amp;$D$118&amp;$D$119,'CCG data'!$A:$AD,'CCG data'!E$3,FALSE))),"",VLOOKUP($E505&amp;$D$118&amp;$D$119,'CCG data'!$A:$AD,'CCG data'!E$3,FALSE))</f>
        <v>0.10545454545454545</v>
      </c>
      <c r="W505" s="405"/>
      <c r="Y505" s="165">
        <f>IFERROR(VLOOKUP($E505&amp;$D$119, Outliers!$A$4:$P$214,2,FALSE),"0")</f>
        <v>0</v>
      </c>
      <c r="Z505" s="165">
        <f>IFERROR(VLOOKUP($E505&amp;$D$119, Outliers!$A$4:$P$214,3,FALSE),"0")</f>
        <v>0</v>
      </c>
      <c r="AA505" s="165">
        <f>IFERROR(VLOOKUP($E505&amp;$D$119, Outliers!$A$4:$P$214,4,FALSE),"0")</f>
        <v>0</v>
      </c>
      <c r="AB505" s="165">
        <f>IFERROR(VLOOKUP($E505&amp;$D$119, Outliers!$A$4:$P$214,5,FALSE),"0")</f>
        <v>1</v>
      </c>
      <c r="AD505" s="78"/>
      <c r="AE505" s="78"/>
      <c r="AF505" s="78"/>
      <c r="AG505" s="78"/>
    </row>
    <row r="506" spans="4:33" x14ac:dyDescent="0.25">
      <c r="D506" s="319"/>
      <c r="E506" s="103" t="s">
        <v>27</v>
      </c>
      <c r="F506" s="95">
        <f>IF(P505="","",VLOOKUP($E505&amp;$D$118&amp;$D$119,'CCG data'!$A:$AD,'CCG data'!W$3,FALSE))</f>
        <v>48.494954633469156</v>
      </c>
      <c r="G506" s="96">
        <f>IF(P505="","",VLOOKUP($E505&amp;$D$118&amp;$D$119,'CCG data'!$A:$AD,'CCG data'!X$3,FALSE))</f>
        <v>56.606122326821229</v>
      </c>
      <c r="H506" s="96">
        <f>IF(R505="","",VLOOKUP($E505&amp;$D$118&amp;$D$119,'CCG data'!$A:$AD,'CCG data'!Y$3,FALSE))</f>
        <v>87.042166004424715</v>
      </c>
      <c r="I506" s="96">
        <f>IF(R505="","",VLOOKUP($E505&amp;$D$118&amp;$D$119,'CCG data'!$A:$AD,'CCG data'!Z$3,FALSE))</f>
        <v>97.387108912551199</v>
      </c>
      <c r="J506" s="96">
        <f>IF(T505="","",VLOOKUP($E505&amp;$D$118&amp;$D$119,'CCG data'!$A:$AD,'CCG data'!AA$3,FALSE))</f>
        <v>5.8563832783396892</v>
      </c>
      <c r="K506" s="96">
        <f>IF(T505="","",VLOOKUP($E505&amp;$D$118&amp;$D$119,'CCG data'!$A:$AD,'CCG data'!AB$3,FALSE))</f>
        <v>8.6768278416071034</v>
      </c>
      <c r="L506" s="96">
        <f>IF(V505="","",VLOOKUP($E505&amp;$D$118&amp;$D$119,'CCG data'!$A:$AD,'CCG data'!AC$3,FALSE))</f>
        <v>15.553681489755984</v>
      </c>
      <c r="M506" s="96">
        <f>IF(V505="","",VLOOKUP($E505&amp;$D$118&amp;$D$119,'CCG data'!$A:$AD,'CCG data'!AD$3,FALSE))</f>
        <v>20.147752931557168</v>
      </c>
      <c r="N506" s="368"/>
      <c r="P506" s="152">
        <f>IF(P505="","",VLOOKUP($E505&amp;$D$118&amp;$D$119,'CCG data'!$A:$AD,'CCG data'!I$3,FALSE))</f>
        <v>0.27500000000000002</v>
      </c>
      <c r="Q506" s="15">
        <f>IF(P505="","",VLOOKUP($E505&amp;$D$118&amp;$D$119,'CCG data'!$A:$AD,'CCG data'!J$3,FALSE))</f>
        <v>0.313</v>
      </c>
      <c r="R506" s="15">
        <f>IF(R505="","",VLOOKUP($E505&amp;$D$118&amp;$D$119,'CCG data'!$A:$AD,'CCG data'!K$3,FALSE))</f>
        <v>0.53400000000000003</v>
      </c>
      <c r="S506" s="15">
        <f>IF(R505="","",VLOOKUP($E505&amp;$D$118&amp;$D$119,'CCG data'!$A:$AD,'CCG data'!L$3,FALSE))</f>
        <v>0.57599999999999996</v>
      </c>
      <c r="T506" s="15">
        <f>IF(T505="","",VLOOKUP($E505&amp;$D$118&amp;$D$119,'CCG data'!$A:$AD,'CCG data'!M$3,FALSE))</f>
        <v>3.7999999999999999E-2</v>
      </c>
      <c r="U506" s="15">
        <f>IF(T505="","",VLOOKUP($E505&amp;$D$118&amp;$D$119,'CCG data'!$A:$AD,'CCG data'!N$3,FALSE))</f>
        <v>5.6000000000000001E-2</v>
      </c>
      <c r="V506" s="15">
        <f>IF(V505="","",VLOOKUP($E505&amp;$D$118&amp;$D$119,'CCG data'!$A:$AD,'CCG data'!O$3,FALSE))</f>
        <v>9.2999999999999999E-2</v>
      </c>
      <c r="W506" s="136">
        <f>IF(V505="","",VLOOKUP($E505&amp;$D$118&amp;$D$119,'CCG data'!$A:$AD,'CCG data'!P$3,FALSE))</f>
        <v>0.11899999999999999</v>
      </c>
      <c r="Y506" s="165" t="str">
        <f>IFERROR(VLOOKUP($E506&amp;$D$119, Outliers!$A$4:$P$214,2,FALSE),"0")</f>
        <v>0</v>
      </c>
      <c r="Z506" s="165" t="str">
        <f>IFERROR(VLOOKUP($E506&amp;$D$119, Outliers!$A$4:$P$214,3,FALSE),"0")</f>
        <v>0</v>
      </c>
      <c r="AA506" s="165" t="str">
        <f>IFERROR(VLOOKUP($E506&amp;$D$119, Outliers!$A$4:$P$214,4,FALSE),"0")</f>
        <v>0</v>
      </c>
      <c r="AB506" s="165" t="str">
        <f>IFERROR(VLOOKUP($E506&amp;$D$119, Outliers!$A$4:$P$214,5,FALSE),"0")</f>
        <v>0</v>
      </c>
      <c r="AD506" s="78"/>
      <c r="AE506" s="78"/>
      <c r="AF506" s="78"/>
      <c r="AG506" s="78"/>
    </row>
    <row r="507" spans="4:33" ht="15.75" x14ac:dyDescent="0.25">
      <c r="D507" s="319"/>
      <c r="E507" s="104" t="s">
        <v>289</v>
      </c>
      <c r="F507" s="394">
        <f>IF(OR(ISERROR(VLOOKUP($E507&amp;$D$118&amp;$D$119,'CCG data'!$A:$AD,'CCG data'!R$3,FALSE)),ISBLANK(VLOOKUP($E507&amp;$D$118&amp;$D$119,'CCG data'!$A:$AD,'CCG data'!R$3,FALSE))),"",VLOOKUP($E507&amp;$D$118&amp;$D$119,'CCG data'!$A:$AD,'CCG data'!R$3,FALSE))</f>
        <v>54.412173637175648</v>
      </c>
      <c r="G507" s="395"/>
      <c r="H507" s="395">
        <f>IF(OR(ISERROR(VLOOKUP($E507&amp;$D$118&amp;$D$119,'CCG data'!$A:$AD,'CCG data'!S$3,FALSE)),ISBLANK(VLOOKUP($E507&amp;$D$118&amp;$D$119,'CCG data'!$A:$AD,'CCG data'!S$3,FALSE))),"",VLOOKUP($E507&amp;$D$118&amp;$D$119,'CCG data'!$A:$AD,'CCG data'!S$3,FALSE))</f>
        <v>93.089826728488504</v>
      </c>
      <c r="I507" s="395"/>
      <c r="J507" s="395">
        <f>IF(OR(ISERROR(VLOOKUP($E507&amp;$D$118&amp;$D$119,'CCG data'!$A:$AD,'CCG data'!T$3,FALSE)),ISBLANK(VLOOKUP($E507&amp;$D$118&amp;$D$119,'CCG data'!$A:$AD,'CCG data'!T$3,FALSE))),"",VLOOKUP($E507&amp;$D$118&amp;$D$119,'CCG data'!$A:$AD,'CCG data'!T$3,FALSE))</f>
        <v>5.6368731830791186</v>
      </c>
      <c r="K507" s="395"/>
      <c r="L507" s="395">
        <f>IF(OR(ISERROR(VLOOKUP($E507&amp;$D$118&amp;$D$119,'CCG data'!$A:$AD,'CCG data'!U$3,FALSE)),ISBLANK(VLOOKUP($E507&amp;$D$118&amp;$D$119,'CCG data'!$A:$AD,'CCG data'!U$3,FALSE))),"",VLOOKUP($E507&amp;$D$118&amp;$D$119,'CCG data'!$A:$AD,'CCG data'!U$3,FALSE))</f>
        <v>13.785367347386776</v>
      </c>
      <c r="M507" s="396"/>
      <c r="N507" s="367">
        <f>IF(OR(ISERROR(VLOOKUP($E507&amp;$D$118&amp;$D$119,'CCG data'!$A:$AD,'CCG data'!G$3,FALSE)),ISBLANK(VLOOKUP($E507&amp;$D$118&amp;$D$119,'CCG data'!$A:$AD,'CCG data'!G$3,FALSE))),"",VLOOKUP($E507&amp;$D$118&amp;$D$119,'CCG data'!$A:$AD,'CCG data'!G$3,FALSE))</f>
        <v>4457</v>
      </c>
      <c r="P507" s="404">
        <f>IF(OR(ISERROR(VLOOKUP($E507&amp;$D$118&amp;$D$119,'CCG data'!$A:$AD,'CCG data'!B$3,FALSE)),ISBLANK(VLOOKUP($E507&amp;$D$118&amp;$D$119,'CCG data'!$A:$AD,'CCG data'!B$3,FALSE))),"",VLOOKUP($E507&amp;$D$118&amp;$D$119,'CCG data'!$A:$AD,'CCG data'!B$3,FALSE))</f>
        <v>0.3129908009872111</v>
      </c>
      <c r="Q507" s="267"/>
      <c r="R507" s="267">
        <f>IF(OR(ISERROR(VLOOKUP($E507&amp;$D$118&amp;$D$119,'CCG data'!$A:$AD,'CCG data'!C$3,FALSE)),ISBLANK(VLOOKUP($E507&amp;$D$118&amp;$D$119,'CCG data'!$A:$AD,'CCG data'!C$3,FALSE))),"",VLOOKUP($E507&amp;$D$118&amp;$D$119,'CCG data'!$A:$AD,'CCG data'!C$3,FALSE))</f>
        <v>0.5665245680951313</v>
      </c>
      <c r="S507" s="267"/>
      <c r="T507" s="267">
        <f>IF(OR(ISERROR(VLOOKUP($E507&amp;$D$118&amp;$D$119,'CCG data'!$A:$AD,'CCG data'!D$3,FALSE)),ISBLANK(VLOOKUP($E507&amp;$D$118&amp;$D$119,'CCG data'!$A:$AD,'CCG data'!D$3,FALSE))),"",VLOOKUP($E507&amp;$D$118&amp;$D$119,'CCG data'!$A:$AD,'CCG data'!D$3,FALSE))</f>
        <v>3.7469149652232442E-2</v>
      </c>
      <c r="U507" s="267"/>
      <c r="V507" s="267">
        <f>IF(OR(ISERROR(VLOOKUP($E507&amp;$D$118&amp;$D$119,'CCG data'!$A:$AD,'CCG data'!E$3,FALSE)),ISBLANK(VLOOKUP($E507&amp;$D$118&amp;$D$119,'CCG data'!$A:$AD,'CCG data'!E$3,FALSE))),"",VLOOKUP($E507&amp;$D$118&amp;$D$119,'CCG data'!$A:$AD,'CCG data'!E$3,FALSE))</f>
        <v>8.301548126542517E-2</v>
      </c>
      <c r="W507" s="405"/>
      <c r="Y507" s="165">
        <f>IFERROR(VLOOKUP($E507&amp;$D$119, Outliers!$A$4:$P$214,2,FALSE),"0")</f>
        <v>0</v>
      </c>
      <c r="Z507" s="165">
        <f>IFERROR(VLOOKUP($E507&amp;$D$119, Outliers!$A$4:$P$214,3,FALSE),"0")</f>
        <v>0</v>
      </c>
      <c r="AA507" s="165">
        <f>IFERROR(VLOOKUP($E507&amp;$D$119, Outliers!$A$4:$P$214,4,FALSE),"0")</f>
        <v>0</v>
      </c>
      <c r="AB507" s="165">
        <f>IFERROR(VLOOKUP($E507&amp;$D$119, Outliers!$A$4:$P$214,5,FALSE),"0")</f>
        <v>1</v>
      </c>
      <c r="AD507" s="78"/>
      <c r="AE507" s="78"/>
      <c r="AF507" s="78"/>
      <c r="AG507" s="78"/>
    </row>
    <row r="508" spans="4:33" x14ac:dyDescent="0.25">
      <c r="D508" s="319"/>
      <c r="E508" s="103" t="s">
        <v>27</v>
      </c>
      <c r="F508" s="95">
        <f>IF(P507="","",VLOOKUP($E507&amp;$D$118&amp;$D$119,'CCG data'!$A:$AD,'CCG data'!W$3,FALSE))</f>
        <v>51.556786210434389</v>
      </c>
      <c r="G508" s="96">
        <f>IF(P507="","",VLOOKUP($E507&amp;$D$118&amp;$D$119,'CCG data'!$A:$AD,'CCG data'!X$3,FALSE))</f>
        <v>57.267561063916908</v>
      </c>
      <c r="H508" s="96">
        <f>IF(R507="","",VLOOKUP($E507&amp;$D$118&amp;$D$119,'CCG data'!$A:$AD,'CCG data'!Y$3,FALSE))</f>
        <v>89.45881541518655</v>
      </c>
      <c r="I508" s="96">
        <f>IF(R507="","",VLOOKUP($E507&amp;$D$118&amp;$D$119,'CCG data'!$A:$AD,'CCG data'!Z$3,FALSE))</f>
        <v>96.720838041790458</v>
      </c>
      <c r="J508" s="96">
        <f>IF(T507="","",VLOOKUP($E507&amp;$D$118&amp;$D$119,'CCG data'!$A:$AD,'CCG data'!AA$3,FALSE))</f>
        <v>4.781932271207725</v>
      </c>
      <c r="K508" s="96">
        <f>IF(T507="","",VLOOKUP($E507&amp;$D$118&amp;$D$119,'CCG data'!$A:$AD,'CCG data'!AB$3,FALSE))</f>
        <v>6.4918140949505121</v>
      </c>
      <c r="L508" s="96">
        <f>IF(V507="","",VLOOKUP($E507&amp;$D$118&amp;$D$119,'CCG data'!$A:$AD,'CCG data'!AC$3,FALSE))</f>
        <v>12.380699787110863</v>
      </c>
      <c r="M508" s="96">
        <f>IF(V507="","",VLOOKUP($E507&amp;$D$118&amp;$D$119,'CCG data'!$A:$AD,'CCG data'!AD$3,FALSE))</f>
        <v>15.190034907662689</v>
      </c>
      <c r="N508" s="368"/>
      <c r="P508" s="152">
        <f>IF(P507="","",VLOOKUP($E507&amp;$D$118&amp;$D$119,'CCG data'!$A:$AD,'CCG data'!I$3,FALSE))</f>
        <v>0.3</v>
      </c>
      <c r="Q508" s="15">
        <f>IF(P507="","",VLOOKUP($E507&amp;$D$118&amp;$D$119,'CCG data'!$A:$AD,'CCG data'!J$3,FALSE))</f>
        <v>0.32700000000000001</v>
      </c>
      <c r="R508" s="15">
        <f>IF(R507="","",VLOOKUP($E507&amp;$D$118&amp;$D$119,'CCG data'!$A:$AD,'CCG data'!K$3,FALSE))</f>
        <v>0.55200000000000005</v>
      </c>
      <c r="S508" s="15">
        <f>IF(R507="","",VLOOKUP($E507&amp;$D$118&amp;$D$119,'CCG data'!$A:$AD,'CCG data'!L$3,FALSE))</f>
        <v>0.58099999999999996</v>
      </c>
      <c r="T508" s="15">
        <f>IF(T507="","",VLOOKUP($E507&amp;$D$118&amp;$D$119,'CCG data'!$A:$AD,'CCG data'!M$3,FALSE))</f>
        <v>3.2000000000000001E-2</v>
      </c>
      <c r="U508" s="15">
        <f>IF(T507="","",VLOOKUP($E507&amp;$D$118&amp;$D$119,'CCG data'!$A:$AD,'CCG data'!N$3,FALSE))</f>
        <v>4.2999999999999997E-2</v>
      </c>
      <c r="V508" s="15">
        <f>IF(V507="","",VLOOKUP($E507&amp;$D$118&amp;$D$119,'CCG data'!$A:$AD,'CCG data'!O$3,FALSE))</f>
        <v>7.4999999999999997E-2</v>
      </c>
      <c r="W508" s="136">
        <f>IF(V507="","",VLOOKUP($E507&amp;$D$118&amp;$D$119,'CCG data'!$A:$AD,'CCG data'!P$3,FALSE))</f>
        <v>9.0999999999999998E-2</v>
      </c>
      <c r="Y508" s="165" t="str">
        <f>IFERROR(VLOOKUP($E508&amp;$D$119, Outliers!$A$4:$P$214,2,FALSE),"0")</f>
        <v>0</v>
      </c>
      <c r="Z508" s="165" t="str">
        <f>IFERROR(VLOOKUP($E508&amp;$D$119, Outliers!$A$4:$P$214,3,FALSE),"0")</f>
        <v>0</v>
      </c>
      <c r="AA508" s="165" t="str">
        <f>IFERROR(VLOOKUP($E508&amp;$D$119, Outliers!$A$4:$P$214,4,FALSE),"0")</f>
        <v>0</v>
      </c>
      <c r="AB508" s="165" t="str">
        <f>IFERROR(VLOOKUP($E508&amp;$D$119, Outliers!$A$4:$P$214,5,FALSE),"0")</f>
        <v>0</v>
      </c>
      <c r="AD508" s="78"/>
      <c r="AE508" s="78"/>
      <c r="AF508" s="78"/>
      <c r="AG508" s="78"/>
    </row>
    <row r="509" spans="4:33" ht="15.75" x14ac:dyDescent="0.25">
      <c r="D509" s="319"/>
      <c r="E509" s="104" t="s">
        <v>290</v>
      </c>
      <c r="F509" s="394">
        <f>IF(OR(ISERROR(VLOOKUP($E509&amp;$D$118&amp;$D$119,'CCG data'!$A:$AD,'CCG data'!R$3,FALSE)),ISBLANK(VLOOKUP($E509&amp;$D$118&amp;$D$119,'CCG data'!$A:$AD,'CCG data'!R$3,FALSE))),"",VLOOKUP($E509&amp;$D$118&amp;$D$119,'CCG data'!$A:$AD,'CCG data'!R$3,FALSE))</f>
        <v>52.71478653999128</v>
      </c>
      <c r="G509" s="395"/>
      <c r="H509" s="395">
        <f>IF(OR(ISERROR(VLOOKUP($E509&amp;$D$118&amp;$D$119,'CCG data'!$A:$AD,'CCG data'!S$3,FALSE)),ISBLANK(VLOOKUP($E509&amp;$D$118&amp;$D$119,'CCG data'!$A:$AD,'CCG data'!S$3,FALSE))),"",VLOOKUP($E509&amp;$D$118&amp;$D$119,'CCG data'!$A:$AD,'CCG data'!S$3,FALSE))</f>
        <v>92.326866743710909</v>
      </c>
      <c r="I509" s="395"/>
      <c r="J509" s="395">
        <f>IF(OR(ISERROR(VLOOKUP($E509&amp;$D$118&amp;$D$119,'CCG data'!$A:$AD,'CCG data'!T$3,FALSE)),ISBLANK(VLOOKUP($E509&amp;$D$118&amp;$D$119,'CCG data'!$A:$AD,'CCG data'!T$3,FALSE))),"",VLOOKUP($E509&amp;$D$118&amp;$D$119,'CCG data'!$A:$AD,'CCG data'!T$3,FALSE))</f>
        <v>5.9921725996208366</v>
      </c>
      <c r="K509" s="395"/>
      <c r="L509" s="395">
        <f>IF(OR(ISERROR(VLOOKUP($E509&amp;$D$118&amp;$D$119,'CCG data'!$A:$AD,'CCG data'!U$3,FALSE)),ISBLANK(VLOOKUP($E509&amp;$D$118&amp;$D$119,'CCG data'!$A:$AD,'CCG data'!U$3,FALSE))),"",VLOOKUP($E509&amp;$D$118&amp;$D$119,'CCG data'!$A:$AD,'CCG data'!U$3,FALSE))</f>
        <v>16.621908810258649</v>
      </c>
      <c r="M509" s="396"/>
      <c r="N509" s="367">
        <f>IF(OR(ISERROR(VLOOKUP($E509&amp;$D$118&amp;$D$119,'CCG data'!$A:$AD,'CCG data'!G$3,FALSE)),ISBLANK(VLOOKUP($E509&amp;$D$118&amp;$D$119,'CCG data'!$A:$AD,'CCG data'!G$3,FALSE))),"",VLOOKUP($E509&amp;$D$118&amp;$D$119,'CCG data'!$A:$AD,'CCG data'!G$3,FALSE))</f>
        <v>3460</v>
      </c>
      <c r="P509" s="404">
        <f>IF(OR(ISERROR(VLOOKUP($E509&amp;$D$118&amp;$D$119,'CCG data'!$A:$AD,'CCG data'!B$3,FALSE)),ISBLANK(VLOOKUP($E509&amp;$D$118&amp;$D$119,'CCG data'!$A:$AD,'CCG data'!B$3,FALSE))),"",VLOOKUP($E509&amp;$D$118&amp;$D$119,'CCG data'!$A:$AD,'CCG data'!B$3,FALSE))</f>
        <v>0.30028901734104047</v>
      </c>
      <c r="Q509" s="267"/>
      <c r="R509" s="267">
        <f>IF(OR(ISERROR(VLOOKUP($E509&amp;$D$118&amp;$D$119,'CCG data'!$A:$AD,'CCG data'!C$3,FALSE)),ISBLANK(VLOOKUP($E509&amp;$D$118&amp;$D$119,'CCG data'!$A:$AD,'CCG data'!C$3,FALSE))),"",VLOOKUP($E509&amp;$D$118&amp;$D$119,'CCG data'!$A:$AD,'CCG data'!C$3,FALSE))</f>
        <v>0.56069364161849711</v>
      </c>
      <c r="S509" s="267"/>
      <c r="T509" s="267">
        <f>IF(OR(ISERROR(VLOOKUP($E509&amp;$D$118&amp;$D$119,'CCG data'!$A:$AD,'CCG data'!D$3,FALSE)),ISBLANK(VLOOKUP($E509&amp;$D$118&amp;$D$119,'CCG data'!$A:$AD,'CCG data'!D$3,FALSE))),"",VLOOKUP($E509&amp;$D$118&amp;$D$119,'CCG data'!$A:$AD,'CCG data'!D$3,FALSE))</f>
        <v>3.8439306358381505E-2</v>
      </c>
      <c r="U509" s="267"/>
      <c r="V509" s="267">
        <f>IF(OR(ISERROR(VLOOKUP($E509&amp;$D$118&amp;$D$119,'CCG data'!$A:$AD,'CCG data'!E$3,FALSE)),ISBLANK(VLOOKUP($E509&amp;$D$118&amp;$D$119,'CCG data'!$A:$AD,'CCG data'!E$3,FALSE))),"",VLOOKUP($E509&amp;$D$118&amp;$D$119,'CCG data'!$A:$AD,'CCG data'!E$3,FALSE))</f>
        <v>0.10057803468208093</v>
      </c>
      <c r="W509" s="405"/>
      <c r="Y509" s="165">
        <f>IFERROR(VLOOKUP($E509&amp;$D$119, Outliers!$A$4:$P$214,2,FALSE),"0")</f>
        <v>0</v>
      </c>
      <c r="Z509" s="165">
        <f>IFERROR(VLOOKUP($E509&amp;$D$119, Outliers!$A$4:$P$214,3,FALSE),"0")</f>
        <v>0</v>
      </c>
      <c r="AA509" s="165">
        <f>IFERROR(VLOOKUP($E509&amp;$D$119, Outliers!$A$4:$P$214,4,FALSE),"0")</f>
        <v>0</v>
      </c>
      <c r="AB509" s="165">
        <f>IFERROR(VLOOKUP($E509&amp;$D$119, Outliers!$A$4:$P$214,5,FALSE),"0")</f>
        <v>1</v>
      </c>
      <c r="AD509" s="78"/>
      <c r="AE509" s="78"/>
      <c r="AF509" s="78"/>
      <c r="AG509" s="78"/>
    </row>
    <row r="510" spans="4:33" x14ac:dyDescent="0.25">
      <c r="D510" s="319"/>
      <c r="E510" s="103" t="s">
        <v>27</v>
      </c>
      <c r="F510" s="95">
        <f>IF(P509="","",VLOOKUP($E509&amp;$D$118&amp;$D$119,'CCG data'!$A:$AD,'CCG data'!W$3,FALSE))</f>
        <v>49.509397483803767</v>
      </c>
      <c r="G510" s="96">
        <f>IF(P509="","",VLOOKUP($E509&amp;$D$118&amp;$D$119,'CCG data'!$A:$AD,'CCG data'!X$3,FALSE))</f>
        <v>55.920175596178794</v>
      </c>
      <c r="H510" s="96">
        <f>IF(R509="","",VLOOKUP($E509&amp;$D$118&amp;$D$119,'CCG data'!$A:$AD,'CCG data'!Y$3,FALSE))</f>
        <v>88.2183666261067</v>
      </c>
      <c r="I510" s="96">
        <f>IF(R509="","",VLOOKUP($E509&amp;$D$118&amp;$D$119,'CCG data'!$A:$AD,'CCG data'!Z$3,FALSE))</f>
        <v>96.435366861315117</v>
      </c>
      <c r="J510" s="96">
        <f>IF(T509="","",VLOOKUP($E509&amp;$D$118&amp;$D$119,'CCG data'!$A:$AD,'CCG data'!AA$3,FALSE))</f>
        <v>4.9737815699737009</v>
      </c>
      <c r="K510" s="96">
        <f>IF(T509="","",VLOOKUP($E509&amp;$D$118&amp;$D$119,'CCG data'!$A:$AD,'CCG data'!AB$3,FALSE))</f>
        <v>7.0105636292679723</v>
      </c>
      <c r="L510" s="96">
        <f>IF(V509="","",VLOOKUP($E509&amp;$D$118&amp;$D$119,'CCG data'!$A:$AD,'CCG data'!AC$3,FALSE))</f>
        <v>14.87549424499456</v>
      </c>
      <c r="M510" s="96">
        <f>IF(V509="","",VLOOKUP($E509&amp;$D$118&amp;$D$119,'CCG data'!$A:$AD,'CCG data'!AD$3,FALSE))</f>
        <v>18.368323375522738</v>
      </c>
      <c r="N510" s="368"/>
      <c r="P510" s="152">
        <f>IF(P509="","",VLOOKUP($E509&amp;$D$118&amp;$D$119,'CCG data'!$A:$AD,'CCG data'!I$3,FALSE))</f>
        <v>0.28499999999999998</v>
      </c>
      <c r="Q510" s="15">
        <f>IF(P509="","",VLOOKUP($E509&amp;$D$118&amp;$D$119,'CCG data'!$A:$AD,'CCG data'!J$3,FALSE))</f>
        <v>0.316</v>
      </c>
      <c r="R510" s="15">
        <f>IF(R509="","",VLOOKUP($E509&amp;$D$118&amp;$D$119,'CCG data'!$A:$AD,'CCG data'!K$3,FALSE))</f>
        <v>0.54400000000000004</v>
      </c>
      <c r="S510" s="15">
        <f>IF(R509="","",VLOOKUP($E509&amp;$D$118&amp;$D$119,'CCG data'!$A:$AD,'CCG data'!L$3,FALSE))</f>
        <v>0.57699999999999996</v>
      </c>
      <c r="T510" s="15">
        <f>IF(T509="","",VLOOKUP($E509&amp;$D$118&amp;$D$119,'CCG data'!$A:$AD,'CCG data'!M$3,FALSE))</f>
        <v>3.3000000000000002E-2</v>
      </c>
      <c r="U510" s="15">
        <f>IF(T509="","",VLOOKUP($E509&amp;$D$118&amp;$D$119,'CCG data'!$A:$AD,'CCG data'!N$3,FALSE))</f>
        <v>4.4999999999999998E-2</v>
      </c>
      <c r="V510" s="15">
        <f>IF(V509="","",VLOOKUP($E509&amp;$D$118&amp;$D$119,'CCG data'!$A:$AD,'CCG data'!O$3,FALSE))</f>
        <v>9.0999999999999998E-2</v>
      </c>
      <c r="W510" s="136">
        <f>IF(V509="","",VLOOKUP($E509&amp;$D$118&amp;$D$119,'CCG data'!$A:$AD,'CCG data'!P$3,FALSE))</f>
        <v>0.111</v>
      </c>
      <c r="Y510" s="165" t="str">
        <f>IFERROR(VLOOKUP($E510&amp;$D$119, Outliers!$A$4:$P$214,2,FALSE),"0")</f>
        <v>0</v>
      </c>
      <c r="Z510" s="165" t="str">
        <f>IFERROR(VLOOKUP($E510&amp;$D$119, Outliers!$A$4:$P$214,3,FALSE),"0")</f>
        <v>0</v>
      </c>
      <c r="AA510" s="165" t="str">
        <f>IFERROR(VLOOKUP($E510&amp;$D$119, Outliers!$A$4:$P$214,4,FALSE),"0")</f>
        <v>0</v>
      </c>
      <c r="AB510" s="165" t="str">
        <f>IFERROR(VLOOKUP($E510&amp;$D$119, Outliers!$A$4:$P$214,5,FALSE),"0")</f>
        <v>0</v>
      </c>
      <c r="AD510" s="78"/>
      <c r="AE510" s="78"/>
      <c r="AF510" s="78"/>
      <c r="AG510" s="78"/>
    </row>
    <row r="511" spans="4:33" ht="15.75" x14ac:dyDescent="0.25">
      <c r="D511" s="319"/>
      <c r="E511" s="104" t="s">
        <v>291</v>
      </c>
      <c r="F511" s="394">
        <f>IF(OR(ISERROR(VLOOKUP($E511&amp;$D$118&amp;$D$119,'CCG data'!$A:$AD,'CCG data'!R$3,FALSE)),ISBLANK(VLOOKUP($E511&amp;$D$118&amp;$D$119,'CCG data'!$A:$AD,'CCG data'!R$3,FALSE))),"",VLOOKUP($E511&amp;$D$118&amp;$D$119,'CCG data'!$A:$AD,'CCG data'!R$3,FALSE))</f>
        <v>43.427908387269554</v>
      </c>
      <c r="G511" s="395"/>
      <c r="H511" s="395">
        <f>IF(OR(ISERROR(VLOOKUP($E511&amp;$D$118&amp;$D$119,'CCG data'!$A:$AD,'CCG data'!S$3,FALSE)),ISBLANK(VLOOKUP($E511&amp;$D$118&amp;$D$119,'CCG data'!$A:$AD,'CCG data'!S$3,FALSE))),"",VLOOKUP($E511&amp;$D$118&amp;$D$119,'CCG data'!$A:$AD,'CCG data'!S$3,FALSE))</f>
        <v>72.464569959146857</v>
      </c>
      <c r="I511" s="395"/>
      <c r="J511" s="395">
        <f>IF(OR(ISERROR(VLOOKUP($E511&amp;$D$118&amp;$D$119,'CCG data'!$A:$AD,'CCG data'!T$3,FALSE)),ISBLANK(VLOOKUP($E511&amp;$D$118&amp;$D$119,'CCG data'!$A:$AD,'CCG data'!T$3,FALSE))),"",VLOOKUP($E511&amp;$D$118&amp;$D$119,'CCG data'!$A:$AD,'CCG data'!T$3,FALSE))</f>
        <v>4.8994823218610053</v>
      </c>
      <c r="K511" s="395"/>
      <c r="L511" s="395">
        <f>IF(OR(ISERROR(VLOOKUP($E511&amp;$D$118&amp;$D$119,'CCG data'!$A:$AD,'CCG data'!U$3,FALSE)),ISBLANK(VLOOKUP($E511&amp;$D$118&amp;$D$119,'CCG data'!$A:$AD,'CCG data'!U$3,FALSE))),"",VLOOKUP($E511&amp;$D$118&amp;$D$119,'CCG data'!$A:$AD,'CCG data'!U$3,FALSE))</f>
        <v>6.1679060555121463</v>
      </c>
      <c r="M511" s="396"/>
      <c r="N511" s="367">
        <f>IF(OR(ISERROR(VLOOKUP($E511&amp;$D$118&amp;$D$119,'CCG data'!$A:$AD,'CCG data'!G$3,FALSE)),ISBLANK(VLOOKUP($E511&amp;$D$118&amp;$D$119,'CCG data'!$A:$AD,'CCG data'!G$3,FALSE))),"",VLOOKUP($E511&amp;$D$118&amp;$D$119,'CCG data'!$A:$AD,'CCG data'!G$3,FALSE))</f>
        <v>675</v>
      </c>
      <c r="P511" s="404">
        <f>IF(OR(ISERROR(VLOOKUP($E511&amp;$D$118&amp;$D$119,'CCG data'!$A:$AD,'CCG data'!B$3,FALSE)),ISBLANK(VLOOKUP($E511&amp;$D$118&amp;$D$119,'CCG data'!$A:$AD,'CCG data'!B$3,FALSE))),"",VLOOKUP($E511&amp;$D$118&amp;$D$119,'CCG data'!$A:$AD,'CCG data'!B$3,FALSE))</f>
        <v>0.34518518518518521</v>
      </c>
      <c r="Q511" s="267"/>
      <c r="R511" s="267">
        <f>IF(OR(ISERROR(VLOOKUP($E511&amp;$D$118&amp;$D$119,'CCG data'!$A:$AD,'CCG data'!C$3,FALSE)),ISBLANK(VLOOKUP($E511&amp;$D$118&amp;$D$119,'CCG data'!$A:$AD,'CCG data'!C$3,FALSE))),"",VLOOKUP($E511&amp;$D$118&amp;$D$119,'CCG data'!$A:$AD,'CCG data'!C$3,FALSE))</f>
        <v>0.56740740740740736</v>
      </c>
      <c r="S511" s="267"/>
      <c r="T511" s="267">
        <f>IF(OR(ISERROR(VLOOKUP($E511&amp;$D$118&amp;$D$119,'CCG data'!$A:$AD,'CCG data'!D$3,FALSE)),ISBLANK(VLOOKUP($E511&amp;$D$118&amp;$D$119,'CCG data'!$A:$AD,'CCG data'!D$3,FALSE))),"",VLOOKUP($E511&amp;$D$118&amp;$D$119,'CCG data'!$A:$AD,'CCG data'!D$3,FALSE))</f>
        <v>3.8518518518518521E-2</v>
      </c>
      <c r="U511" s="267"/>
      <c r="V511" s="267">
        <f>IF(OR(ISERROR(VLOOKUP($E511&amp;$D$118&amp;$D$119,'CCG data'!$A:$AD,'CCG data'!E$3,FALSE)),ISBLANK(VLOOKUP($E511&amp;$D$118&amp;$D$119,'CCG data'!$A:$AD,'CCG data'!E$3,FALSE))),"",VLOOKUP($E511&amp;$D$118&amp;$D$119,'CCG data'!$A:$AD,'CCG data'!E$3,FALSE))</f>
        <v>4.8888888888888891E-2</v>
      </c>
      <c r="W511" s="405"/>
      <c r="Y511" s="165">
        <f>IFERROR(VLOOKUP($E511&amp;$D$119, Outliers!$A$4:$P$214,2,FALSE),"0")</f>
        <v>0</v>
      </c>
      <c r="Z511" s="165">
        <f>IFERROR(VLOOKUP($E511&amp;$D$119, Outliers!$A$4:$P$214,3,FALSE),"0")</f>
        <v>1</v>
      </c>
      <c r="AA511" s="165">
        <f>IFERROR(VLOOKUP($E511&amp;$D$119, Outliers!$A$4:$P$214,4,FALSE),"0")</f>
        <v>0</v>
      </c>
      <c r="AB511" s="165">
        <f>IFERROR(VLOOKUP($E511&amp;$D$119, Outliers!$A$4:$P$214,5,FALSE),"0")</f>
        <v>1</v>
      </c>
      <c r="AD511" s="78"/>
      <c r="AE511" s="78"/>
      <c r="AF511" s="78"/>
      <c r="AG511" s="78"/>
    </row>
    <row r="512" spans="4:33" x14ac:dyDescent="0.25">
      <c r="D512" s="319"/>
      <c r="E512" s="103" t="s">
        <v>27</v>
      </c>
      <c r="F512" s="95">
        <f>IF(P511="","",VLOOKUP($E511&amp;$D$118&amp;$D$119,'CCG data'!$A:$AD,'CCG data'!W$3,FALSE))</f>
        <v>37.851596915269688</v>
      </c>
      <c r="G512" s="96">
        <f>IF(P511="","",VLOOKUP($E511&amp;$D$118&amp;$D$119,'CCG data'!$A:$AD,'CCG data'!X$3,FALSE))</f>
        <v>49.004219859269419</v>
      </c>
      <c r="H512" s="96">
        <f>IF(R511="","",VLOOKUP($E511&amp;$D$118&amp;$D$119,'CCG data'!$A:$AD,'CCG data'!Y$3,FALSE))</f>
        <v>65.207147512889591</v>
      </c>
      <c r="I512" s="96">
        <f>IF(R511="","",VLOOKUP($E511&amp;$D$118&amp;$D$119,'CCG data'!$A:$AD,'CCG data'!Z$3,FALSE))</f>
        <v>79.721992405404123</v>
      </c>
      <c r="J512" s="96">
        <f>IF(T511="","",VLOOKUP($E511&amp;$D$118&amp;$D$119,'CCG data'!$A:$AD,'CCG data'!AA$3,FALSE))</f>
        <v>3.0161819490641815</v>
      </c>
      <c r="K512" s="96">
        <f>IF(T511="","",VLOOKUP($E511&amp;$D$118&amp;$D$119,'CCG data'!$A:$AD,'CCG data'!AB$3,FALSE))</f>
        <v>6.7827826946578291</v>
      </c>
      <c r="L512" s="96">
        <f>IF(V511="","",VLOOKUP($E511&amp;$D$118&amp;$D$119,'CCG data'!$A:$AD,'CCG data'!AC$3,FALSE))</f>
        <v>4.0634645840470691</v>
      </c>
      <c r="M512" s="96">
        <f>IF(V511="","",VLOOKUP($E511&amp;$D$118&amp;$D$119,'CCG data'!$A:$AD,'CCG data'!AD$3,FALSE))</f>
        <v>8.2723475269772244</v>
      </c>
      <c r="N512" s="368"/>
      <c r="P512" s="152">
        <f>IF(P511="","",VLOOKUP($E511&amp;$D$118&amp;$D$119,'CCG data'!$A:$AD,'CCG data'!I$3,FALSE))</f>
        <v>0.31</v>
      </c>
      <c r="Q512" s="15">
        <f>IF(P511="","",VLOOKUP($E511&amp;$D$118&amp;$D$119,'CCG data'!$A:$AD,'CCG data'!J$3,FALSE))</f>
        <v>0.38200000000000001</v>
      </c>
      <c r="R512" s="15">
        <f>IF(R511="","",VLOOKUP($E511&amp;$D$118&amp;$D$119,'CCG data'!$A:$AD,'CCG data'!K$3,FALSE))</f>
        <v>0.53</v>
      </c>
      <c r="S512" s="15">
        <f>IF(R511="","",VLOOKUP($E511&amp;$D$118&amp;$D$119,'CCG data'!$A:$AD,'CCG data'!L$3,FALSE))</f>
        <v>0.60399999999999998</v>
      </c>
      <c r="T512" s="15">
        <f>IF(T511="","",VLOOKUP($E511&amp;$D$118&amp;$D$119,'CCG data'!$A:$AD,'CCG data'!M$3,FALSE))</f>
        <v>2.5999999999999999E-2</v>
      </c>
      <c r="U512" s="15">
        <f>IF(T511="","",VLOOKUP($E511&amp;$D$118&amp;$D$119,'CCG data'!$A:$AD,'CCG data'!N$3,FALSE))</f>
        <v>5.6000000000000001E-2</v>
      </c>
      <c r="V512" s="15">
        <f>IF(V511="","",VLOOKUP($E511&amp;$D$118&amp;$D$119,'CCG data'!$A:$AD,'CCG data'!O$3,FALSE))</f>
        <v>3.5000000000000003E-2</v>
      </c>
      <c r="W512" s="136">
        <f>IF(V511="","",VLOOKUP($E511&amp;$D$118&amp;$D$119,'CCG data'!$A:$AD,'CCG data'!P$3,FALSE))</f>
        <v>6.8000000000000005E-2</v>
      </c>
      <c r="Y512" s="165" t="str">
        <f>IFERROR(VLOOKUP($E512&amp;$D$119, Outliers!$A$4:$P$214,2,FALSE),"0")</f>
        <v>0</v>
      </c>
      <c r="Z512" s="165" t="str">
        <f>IFERROR(VLOOKUP($E512&amp;$D$119, Outliers!$A$4:$P$214,3,FALSE),"0")</f>
        <v>0</v>
      </c>
      <c r="AA512" s="165" t="str">
        <f>IFERROR(VLOOKUP($E512&amp;$D$119, Outliers!$A$4:$P$214,4,FALSE),"0")</f>
        <v>0</v>
      </c>
      <c r="AB512" s="165" t="str">
        <f>IFERROR(VLOOKUP($E512&amp;$D$119, Outliers!$A$4:$P$214,5,FALSE),"0")</f>
        <v>0</v>
      </c>
      <c r="AD512" s="78"/>
      <c r="AE512" s="78"/>
      <c r="AF512" s="78"/>
      <c r="AG512" s="78"/>
    </row>
    <row r="513" spans="4:33" ht="15.75" x14ac:dyDescent="0.25">
      <c r="D513" s="319"/>
      <c r="E513" s="104" t="s">
        <v>292</v>
      </c>
      <c r="F513" s="394">
        <f>IF(OR(ISERROR(VLOOKUP($E513&amp;$D$118&amp;$D$119,'CCG data'!$A:$AD,'CCG data'!R$3,FALSE)),ISBLANK(VLOOKUP($E513&amp;$D$118&amp;$D$119,'CCG data'!$A:$AD,'CCG data'!R$3,FALSE))),"",VLOOKUP($E513&amp;$D$118&amp;$D$119,'CCG data'!$A:$AD,'CCG data'!R$3,FALSE))</f>
        <v>57.445329767964992</v>
      </c>
      <c r="G513" s="395"/>
      <c r="H513" s="395">
        <f>IF(OR(ISERROR(VLOOKUP($E513&amp;$D$118&amp;$D$119,'CCG data'!$A:$AD,'CCG data'!S$3,FALSE)),ISBLANK(VLOOKUP($E513&amp;$D$118&amp;$D$119,'CCG data'!$A:$AD,'CCG data'!S$3,FALSE))),"",VLOOKUP($E513&amp;$D$118&amp;$D$119,'CCG data'!$A:$AD,'CCG data'!S$3,FALSE))</f>
        <v>96.500069677161221</v>
      </c>
      <c r="I513" s="395"/>
      <c r="J513" s="395">
        <f>IF(OR(ISERROR(VLOOKUP($E513&amp;$D$118&amp;$D$119,'CCG data'!$A:$AD,'CCG data'!T$3,FALSE)),ISBLANK(VLOOKUP($E513&amp;$D$118&amp;$D$119,'CCG data'!$A:$AD,'CCG data'!T$3,FALSE))),"",VLOOKUP($E513&amp;$D$118&amp;$D$119,'CCG data'!$A:$AD,'CCG data'!T$3,FALSE))</f>
        <v>6.09107511167353</v>
      </c>
      <c r="K513" s="395"/>
      <c r="L513" s="395">
        <f>IF(OR(ISERROR(VLOOKUP($E513&amp;$D$118&amp;$D$119,'CCG data'!$A:$AD,'CCG data'!U$3,FALSE)),ISBLANK(VLOOKUP($E513&amp;$D$118&amp;$D$119,'CCG data'!$A:$AD,'CCG data'!U$3,FALSE))),"",VLOOKUP($E513&amp;$D$118&amp;$D$119,'CCG data'!$A:$AD,'CCG data'!U$3,FALSE))</f>
        <v>9.1093182946856626</v>
      </c>
      <c r="M513" s="396"/>
      <c r="N513" s="367">
        <f>IF(OR(ISERROR(VLOOKUP($E513&amp;$D$118&amp;$D$119,'CCG data'!$A:$AD,'CCG data'!G$3,FALSE)),ISBLANK(VLOOKUP($E513&amp;$D$118&amp;$D$119,'CCG data'!$A:$AD,'CCG data'!G$3,FALSE))),"",VLOOKUP($E513&amp;$D$118&amp;$D$119,'CCG data'!$A:$AD,'CCG data'!G$3,FALSE))</f>
        <v>2804</v>
      </c>
      <c r="P513" s="404">
        <f>IF(OR(ISERROR(VLOOKUP($E513&amp;$D$118&amp;$D$119,'CCG data'!$A:$AD,'CCG data'!B$3,FALSE)),ISBLANK(VLOOKUP($E513&amp;$D$118&amp;$D$119,'CCG data'!$A:$AD,'CCG data'!B$3,FALSE))),"",VLOOKUP($E513&amp;$D$118&amp;$D$119,'CCG data'!$A:$AD,'CCG data'!B$3,FALSE))</f>
        <v>0.33523537803138376</v>
      </c>
      <c r="Q513" s="267"/>
      <c r="R513" s="267">
        <f>IF(OR(ISERROR(VLOOKUP($E513&amp;$D$118&amp;$D$119,'CCG data'!$A:$AD,'CCG data'!C$3,FALSE)),ISBLANK(VLOOKUP($E513&amp;$D$118&amp;$D$119,'CCG data'!$A:$AD,'CCG data'!C$3,FALSE))),"",VLOOKUP($E513&amp;$D$118&amp;$D$119,'CCG data'!$A:$AD,'CCG data'!C$3,FALSE))</f>
        <v>0.57310984308131241</v>
      </c>
      <c r="S513" s="267"/>
      <c r="T513" s="267">
        <f>IF(OR(ISERROR(VLOOKUP($E513&amp;$D$118&amp;$D$119,'CCG data'!$A:$AD,'CCG data'!D$3,FALSE)),ISBLANK(VLOOKUP($E513&amp;$D$118&amp;$D$119,'CCG data'!$A:$AD,'CCG data'!D$3,FALSE))),"",VLOOKUP($E513&amp;$D$118&amp;$D$119,'CCG data'!$A:$AD,'CCG data'!D$3,FALSE))</f>
        <v>3.6733238231098433E-2</v>
      </c>
      <c r="U513" s="267"/>
      <c r="V513" s="267">
        <f>IF(OR(ISERROR(VLOOKUP($E513&amp;$D$118&amp;$D$119,'CCG data'!$A:$AD,'CCG data'!E$3,FALSE)),ISBLANK(VLOOKUP($E513&amp;$D$118&amp;$D$119,'CCG data'!$A:$AD,'CCG data'!E$3,FALSE))),"",VLOOKUP($E513&amp;$D$118&amp;$D$119,'CCG data'!$A:$AD,'CCG data'!E$3,FALSE))</f>
        <v>5.4921540656205421E-2</v>
      </c>
      <c r="W513" s="405"/>
      <c r="Y513" s="165">
        <f>IFERROR(VLOOKUP($E513&amp;$D$119, Outliers!$A$4:$P$214,2,FALSE),"0")</f>
        <v>1</v>
      </c>
      <c r="Z513" s="165">
        <f>IFERROR(VLOOKUP($E513&amp;$D$119, Outliers!$A$4:$P$214,3,FALSE),"0")</f>
        <v>0</v>
      </c>
      <c r="AA513" s="165">
        <f>IFERROR(VLOOKUP($E513&amp;$D$119, Outliers!$A$4:$P$214,4,FALSE),"0")</f>
        <v>0</v>
      </c>
      <c r="AB513" s="165">
        <f>IFERROR(VLOOKUP($E513&amp;$D$119, Outliers!$A$4:$P$214,5,FALSE),"0")</f>
        <v>0</v>
      </c>
      <c r="AD513" s="78"/>
      <c r="AE513" s="78"/>
      <c r="AF513" s="78"/>
      <c r="AG513" s="78"/>
    </row>
    <row r="514" spans="4:33" x14ac:dyDescent="0.25">
      <c r="D514" s="319"/>
      <c r="E514" s="103" t="s">
        <v>27</v>
      </c>
      <c r="F514" s="95">
        <f>IF(P513="","",VLOOKUP($E513&amp;$D$118&amp;$D$119,'CCG data'!$A:$AD,'CCG data'!W$3,FALSE))</f>
        <v>53.772956043166289</v>
      </c>
      <c r="G514" s="96">
        <f>IF(P513="","",VLOOKUP($E513&amp;$D$118&amp;$D$119,'CCG data'!$A:$AD,'CCG data'!X$3,FALSE))</f>
        <v>61.117703492763695</v>
      </c>
      <c r="H514" s="96">
        <f>IF(R513="","",VLOOKUP($E513&amp;$D$118&amp;$D$119,'CCG data'!$A:$AD,'CCG data'!Y$3,FALSE))</f>
        <v>91.781876047524875</v>
      </c>
      <c r="I514" s="96">
        <f>IF(R513="","",VLOOKUP($E513&amp;$D$118&amp;$D$119,'CCG data'!$A:$AD,'CCG data'!Z$3,FALSE))</f>
        <v>101.21826330679757</v>
      </c>
      <c r="J514" s="96">
        <f>IF(T513="","",VLOOKUP($E513&amp;$D$118&amp;$D$119,'CCG data'!$A:$AD,'CCG data'!AA$3,FALSE))</f>
        <v>4.9147390416396952</v>
      </c>
      <c r="K514" s="96">
        <f>IF(T513="","",VLOOKUP($E513&amp;$D$118&amp;$D$119,'CCG data'!$A:$AD,'CCG data'!AB$3,FALSE))</f>
        <v>7.2674111817073648</v>
      </c>
      <c r="L514" s="96">
        <f>IF(V513="","",VLOOKUP($E513&amp;$D$118&amp;$D$119,'CCG data'!$A:$AD,'CCG data'!AC$3,FALSE))</f>
        <v>7.670580712464715</v>
      </c>
      <c r="M514" s="96">
        <f>IF(V513="","",VLOOKUP($E513&amp;$D$118&amp;$D$119,'CCG data'!$A:$AD,'CCG data'!AD$3,FALSE))</f>
        <v>10.548055876906609</v>
      </c>
      <c r="N514" s="368"/>
      <c r="P514" s="152">
        <f>IF(P513="","",VLOOKUP($E513&amp;$D$118&amp;$D$119,'CCG data'!$A:$AD,'CCG data'!I$3,FALSE))</f>
        <v>0.318</v>
      </c>
      <c r="Q514" s="15">
        <f>IF(P513="","",VLOOKUP($E513&amp;$D$118&amp;$D$119,'CCG data'!$A:$AD,'CCG data'!J$3,FALSE))</f>
        <v>0.35299999999999998</v>
      </c>
      <c r="R514" s="15">
        <f>IF(R513="","",VLOOKUP($E513&amp;$D$118&amp;$D$119,'CCG data'!$A:$AD,'CCG data'!K$3,FALSE))</f>
        <v>0.55500000000000005</v>
      </c>
      <c r="S514" s="15">
        <f>IF(R513="","",VLOOKUP($E513&amp;$D$118&amp;$D$119,'CCG data'!$A:$AD,'CCG data'!L$3,FALSE))</f>
        <v>0.59099999999999997</v>
      </c>
      <c r="T514" s="15">
        <f>IF(T513="","",VLOOKUP($E513&amp;$D$118&amp;$D$119,'CCG data'!$A:$AD,'CCG data'!M$3,FALSE))</f>
        <v>0.03</v>
      </c>
      <c r="U514" s="15">
        <f>IF(T513="","",VLOOKUP($E513&amp;$D$118&amp;$D$119,'CCG data'!$A:$AD,'CCG data'!N$3,FALSE))</f>
        <v>4.3999999999999997E-2</v>
      </c>
      <c r="V514" s="15">
        <f>IF(V513="","",VLOOKUP($E513&amp;$D$118&amp;$D$119,'CCG data'!$A:$AD,'CCG data'!O$3,FALSE))</f>
        <v>4.7E-2</v>
      </c>
      <c r="W514" s="136">
        <f>IF(V513="","",VLOOKUP($E513&amp;$D$118&amp;$D$119,'CCG data'!$A:$AD,'CCG data'!P$3,FALSE))</f>
        <v>6.4000000000000001E-2</v>
      </c>
      <c r="Y514" s="165" t="str">
        <f>IFERROR(VLOOKUP($E514&amp;$D$119, Outliers!$A$4:$P$214,2,FALSE),"0")</f>
        <v>0</v>
      </c>
      <c r="Z514" s="165" t="str">
        <f>IFERROR(VLOOKUP($E514&amp;$D$119, Outliers!$A$4:$P$214,3,FALSE),"0")</f>
        <v>0</v>
      </c>
      <c r="AA514" s="165" t="str">
        <f>IFERROR(VLOOKUP($E514&amp;$D$119, Outliers!$A$4:$P$214,4,FALSE),"0")</f>
        <v>0</v>
      </c>
      <c r="AB514" s="165" t="str">
        <f>IFERROR(VLOOKUP($E514&amp;$D$119, Outliers!$A$4:$P$214,5,FALSE),"0")</f>
        <v>0</v>
      </c>
      <c r="AD514" s="78"/>
      <c r="AE514" s="78"/>
      <c r="AF514" s="78"/>
      <c r="AG514" s="78"/>
    </row>
    <row r="515" spans="4:33" ht="15.75" x14ac:dyDescent="0.25">
      <c r="D515" s="319"/>
      <c r="E515" s="104" t="s">
        <v>504</v>
      </c>
      <c r="F515" s="394">
        <f>IF(OR(ISERROR(VLOOKUP($E515&amp;$D$118&amp;$D$119,'CCG data'!$A:$AD,'CCG data'!R$3,FALSE)),ISBLANK(VLOOKUP($E515&amp;$D$118&amp;$D$119,'CCG data'!$A:$AD,'CCG data'!R$3,FALSE))),"",VLOOKUP($E515&amp;$D$118&amp;$D$119,'CCG data'!$A:$AD,'CCG data'!R$3,FALSE))</f>
        <v>32.241070764621206</v>
      </c>
      <c r="G515" s="395"/>
      <c r="H515" s="395">
        <f>IF(OR(ISERROR(VLOOKUP($E515&amp;$D$118&amp;$D$119,'CCG data'!$A:$AD,'CCG data'!S$3,FALSE)),ISBLANK(VLOOKUP($E515&amp;$D$118&amp;$D$119,'CCG data'!$A:$AD,'CCG data'!S$3,FALSE))),"",VLOOKUP($E515&amp;$D$118&amp;$D$119,'CCG data'!$A:$AD,'CCG data'!S$3,FALSE))</f>
        <v>74.667573124151914</v>
      </c>
      <c r="I515" s="395"/>
      <c r="J515" s="395">
        <f>IF(OR(ISERROR(VLOOKUP($E515&amp;$D$118&amp;$D$119,'CCG data'!$A:$AD,'CCG data'!T$3,FALSE)),ISBLANK(VLOOKUP($E515&amp;$D$118&amp;$D$119,'CCG data'!$A:$AD,'CCG data'!T$3,FALSE))),"",VLOOKUP($E515&amp;$D$118&amp;$D$119,'CCG data'!$A:$AD,'CCG data'!T$3,FALSE))</f>
        <v>7.9261512843618913</v>
      </c>
      <c r="K515" s="395"/>
      <c r="L515" s="395">
        <f>IF(OR(ISERROR(VLOOKUP($E515&amp;$D$118&amp;$D$119,'CCG data'!$A:$AD,'CCG data'!U$3,FALSE)),ISBLANK(VLOOKUP($E515&amp;$D$118&amp;$D$119,'CCG data'!$A:$AD,'CCG data'!U$3,FALSE))),"",VLOOKUP($E515&amp;$D$118&amp;$D$119,'CCG data'!$A:$AD,'CCG data'!U$3,FALSE))</f>
        <v>44.180323839849123</v>
      </c>
      <c r="M515" s="396"/>
      <c r="N515" s="367">
        <f>IF(OR(ISERROR(VLOOKUP($E515&amp;$D$118&amp;$D$119,'CCG data'!$A:$AD,'CCG data'!G$3,FALSE)),ISBLANK(VLOOKUP($E515&amp;$D$118&amp;$D$119,'CCG data'!$A:$AD,'CCG data'!G$3,FALSE))),"",VLOOKUP($E515&amp;$D$118&amp;$D$119,'CCG data'!$A:$AD,'CCG data'!G$3,FALSE))</f>
        <v>1259</v>
      </c>
      <c r="P515" s="404">
        <f>IF(OR(ISERROR(VLOOKUP($E515&amp;$D$118&amp;$D$119,'CCG data'!$A:$AD,'CCG data'!B$3,FALSE)),ISBLANK(VLOOKUP($E515&amp;$D$118&amp;$D$119,'CCG data'!$A:$AD,'CCG data'!B$3,FALSE))),"",VLOOKUP($E515&amp;$D$118&amp;$D$119,'CCG data'!$A:$AD,'CCG data'!B$3,FALSE))</f>
        <v>0.1953931691818904</v>
      </c>
      <c r="Q515" s="267"/>
      <c r="R515" s="267">
        <f>IF(OR(ISERROR(VLOOKUP($E515&amp;$D$118&amp;$D$119,'CCG data'!$A:$AD,'CCG data'!C$3,FALSE)),ISBLANK(VLOOKUP($E515&amp;$D$118&amp;$D$119,'CCG data'!$A:$AD,'CCG data'!C$3,FALSE))),"",VLOOKUP($E515&amp;$D$118&amp;$D$119,'CCG data'!$A:$AD,'CCG data'!C$3,FALSE))</f>
        <v>0.47021445591739475</v>
      </c>
      <c r="S515" s="267"/>
      <c r="T515" s="267">
        <f>IF(OR(ISERROR(VLOOKUP($E515&amp;$D$118&amp;$D$119,'CCG data'!$A:$AD,'CCG data'!D$3,FALSE)),ISBLANK(VLOOKUP($E515&amp;$D$118&amp;$D$119,'CCG data'!$A:$AD,'CCG data'!D$3,FALSE))),"",VLOOKUP($E515&amp;$D$118&amp;$D$119,'CCG data'!$A:$AD,'CCG data'!D$3,FALSE))</f>
        <v>4.5274027005559971E-2</v>
      </c>
      <c r="U515" s="267"/>
      <c r="V515" s="267">
        <f>IF(OR(ISERROR(VLOOKUP($E515&amp;$D$118&amp;$D$119,'CCG data'!$A:$AD,'CCG data'!E$3,FALSE)),ISBLANK(VLOOKUP($E515&amp;$D$118&amp;$D$119,'CCG data'!$A:$AD,'CCG data'!E$3,FALSE))),"",VLOOKUP($E515&amp;$D$118&amp;$D$119,'CCG data'!$A:$AD,'CCG data'!E$3,FALSE))</f>
        <v>0.28911834789515489</v>
      </c>
      <c r="W515" s="405"/>
      <c r="Y515" s="165">
        <f>IFERROR(VLOOKUP($E515&amp;$D$119, Outliers!$A$4:$P$214,2,FALSE),"0")</f>
        <v>1</v>
      </c>
      <c r="Z515" s="165">
        <f>IFERROR(VLOOKUP($E515&amp;$D$119, Outliers!$A$4:$P$214,3,FALSE),"0")</f>
        <v>1</v>
      </c>
      <c r="AA515" s="165">
        <f>IFERROR(VLOOKUP($E515&amp;$D$119, Outliers!$A$4:$P$214,4,FALSE),"0")</f>
        <v>0</v>
      </c>
      <c r="AB515" s="165">
        <f>IFERROR(VLOOKUP($E515&amp;$D$119, Outliers!$A$4:$P$214,5,FALSE),"0")</f>
        <v>1</v>
      </c>
      <c r="AD515" s="78"/>
      <c r="AE515" s="78"/>
      <c r="AF515" s="78"/>
      <c r="AG515" s="78"/>
    </row>
    <row r="516" spans="4:33" x14ac:dyDescent="0.25">
      <c r="D516" s="319"/>
      <c r="E516" s="103" t="s">
        <v>27</v>
      </c>
      <c r="F516" s="95">
        <f>IF(P515="","",VLOOKUP($E515&amp;$D$118&amp;$D$119,'CCG data'!$A:$AD,'CCG data'!W$3,FALSE))</f>
        <v>28.212064203566271</v>
      </c>
      <c r="G516" s="96">
        <f>IF(P515="","",VLOOKUP($E515&amp;$D$118&amp;$D$119,'CCG data'!$A:$AD,'CCG data'!X$3,FALSE))</f>
        <v>36.270077325676141</v>
      </c>
      <c r="H516" s="96">
        <f>IF(R515="","",VLOOKUP($E515&amp;$D$118&amp;$D$119,'CCG data'!$A:$AD,'CCG data'!Y$3,FALSE))</f>
        <v>68.652689155133857</v>
      </c>
      <c r="I516" s="96">
        <f>IF(R515="","",VLOOKUP($E515&amp;$D$118&amp;$D$119,'CCG data'!$A:$AD,'CCG data'!Z$3,FALSE))</f>
        <v>80.682457093169972</v>
      </c>
      <c r="J516" s="96">
        <f>IF(T515="","",VLOOKUP($E515&amp;$D$118&amp;$D$119,'CCG data'!$A:$AD,'CCG data'!AA$3,FALSE))</f>
        <v>5.8684562911084157</v>
      </c>
      <c r="K516" s="96">
        <f>IF(T515="","",VLOOKUP($E515&amp;$D$118&amp;$D$119,'CCG data'!$A:$AD,'CCG data'!AB$3,FALSE))</f>
        <v>9.9838462776153669</v>
      </c>
      <c r="L516" s="96">
        <f>IF(V515="","",VLOOKUP($E515&amp;$D$118&amp;$D$119,'CCG data'!$A:$AD,'CCG data'!AC$3,FALSE))</f>
        <v>39.641594610696906</v>
      </c>
      <c r="M516" s="96">
        <f>IF(V515="","",VLOOKUP($E515&amp;$D$118&amp;$D$119,'CCG data'!$A:$AD,'CCG data'!AD$3,FALSE))</f>
        <v>48.71905306900134</v>
      </c>
      <c r="N516" s="368"/>
      <c r="P516" s="152">
        <f>IF(P515="","",VLOOKUP($E515&amp;$D$118&amp;$D$119,'CCG data'!$A:$AD,'CCG data'!I$3,FALSE))</f>
        <v>0.17399999999999999</v>
      </c>
      <c r="Q516" s="15">
        <f>IF(P515="","",VLOOKUP($E515&amp;$D$118&amp;$D$119,'CCG data'!$A:$AD,'CCG data'!J$3,FALSE))</f>
        <v>0.218</v>
      </c>
      <c r="R516" s="15">
        <f>IF(R515="","",VLOOKUP($E515&amp;$D$118&amp;$D$119,'CCG data'!$A:$AD,'CCG data'!K$3,FALSE))</f>
        <v>0.443</v>
      </c>
      <c r="S516" s="15">
        <f>IF(R515="","",VLOOKUP($E515&amp;$D$118&amp;$D$119,'CCG data'!$A:$AD,'CCG data'!L$3,FALSE))</f>
        <v>0.498</v>
      </c>
      <c r="T516" s="15">
        <f>IF(T515="","",VLOOKUP($E515&amp;$D$118&amp;$D$119,'CCG data'!$A:$AD,'CCG data'!M$3,FALSE))</f>
        <v>3.5000000000000003E-2</v>
      </c>
      <c r="U516" s="15">
        <f>IF(T515="","",VLOOKUP($E515&amp;$D$118&amp;$D$119,'CCG data'!$A:$AD,'CCG data'!N$3,FALSE))</f>
        <v>5.8000000000000003E-2</v>
      </c>
      <c r="V516" s="15">
        <f>IF(V515="","",VLOOKUP($E515&amp;$D$118&amp;$D$119,'CCG data'!$A:$AD,'CCG data'!O$3,FALSE))</f>
        <v>0.26500000000000001</v>
      </c>
      <c r="W516" s="136">
        <f>IF(V515="","",VLOOKUP($E515&amp;$D$118&amp;$D$119,'CCG data'!$A:$AD,'CCG data'!P$3,FALSE))</f>
        <v>0.315</v>
      </c>
      <c r="Y516" s="165" t="str">
        <f>IFERROR(VLOOKUP($E516&amp;$D$119, Outliers!$A$4:$P$214,2,FALSE),"0")</f>
        <v>0</v>
      </c>
      <c r="Z516" s="165" t="str">
        <f>IFERROR(VLOOKUP($E516&amp;$D$119, Outliers!$A$4:$P$214,3,FALSE),"0")</f>
        <v>0</v>
      </c>
      <c r="AA516" s="165" t="str">
        <f>IFERROR(VLOOKUP($E516&amp;$D$119, Outliers!$A$4:$P$214,4,FALSE),"0")</f>
        <v>0</v>
      </c>
      <c r="AB516" s="165" t="str">
        <f>IFERROR(VLOOKUP($E516&amp;$D$119, Outliers!$A$4:$P$214,5,FALSE),"0")</f>
        <v>0</v>
      </c>
      <c r="AD516" s="78"/>
      <c r="AE516" s="78"/>
      <c r="AF516" s="78"/>
      <c r="AG516" s="78"/>
    </row>
    <row r="517" spans="4:33" ht="15.75" x14ac:dyDescent="0.25">
      <c r="D517" s="319"/>
      <c r="E517" s="104" t="s">
        <v>293</v>
      </c>
      <c r="F517" s="394">
        <f>IF(OR(ISERROR(VLOOKUP($E517&amp;$D$118&amp;$D$119,'CCG data'!$A:$AD,'CCG data'!R$3,FALSE)),ISBLANK(VLOOKUP($E517&amp;$D$118&amp;$D$119,'CCG data'!$A:$AD,'CCG data'!R$3,FALSE))),"",VLOOKUP($E517&amp;$D$118&amp;$D$119,'CCG data'!$A:$AD,'CCG data'!R$3,FALSE))</f>
        <v>62.360793610339073</v>
      </c>
      <c r="G517" s="395"/>
      <c r="H517" s="395">
        <f>IF(OR(ISERROR(VLOOKUP($E517&amp;$D$118&amp;$D$119,'CCG data'!$A:$AD,'CCG data'!S$3,FALSE)),ISBLANK(VLOOKUP($E517&amp;$D$118&amp;$D$119,'CCG data'!$A:$AD,'CCG data'!S$3,FALSE))),"",VLOOKUP($E517&amp;$D$118&amp;$D$119,'CCG data'!$A:$AD,'CCG data'!S$3,FALSE))</f>
        <v>98.27270410563321</v>
      </c>
      <c r="I517" s="395"/>
      <c r="J517" s="395">
        <f>IF(OR(ISERROR(VLOOKUP($E517&amp;$D$118&amp;$D$119,'CCG data'!$A:$AD,'CCG data'!T$3,FALSE)),ISBLANK(VLOOKUP($E517&amp;$D$118&amp;$D$119,'CCG data'!$A:$AD,'CCG data'!T$3,FALSE))),"",VLOOKUP($E517&amp;$D$118&amp;$D$119,'CCG data'!$A:$AD,'CCG data'!T$3,FALSE))</f>
        <v>5.6196227470891342</v>
      </c>
      <c r="K517" s="395"/>
      <c r="L517" s="395">
        <f>IF(OR(ISERROR(VLOOKUP($E517&amp;$D$118&amp;$D$119,'CCG data'!$A:$AD,'CCG data'!U$3,FALSE)),ISBLANK(VLOOKUP($E517&amp;$D$118&amp;$D$119,'CCG data'!$A:$AD,'CCG data'!U$3,FALSE))),"",VLOOKUP($E517&amp;$D$118&amp;$D$119,'CCG data'!$A:$AD,'CCG data'!U$3,FALSE))</f>
        <v>7.5750937755695631</v>
      </c>
      <c r="M517" s="396"/>
      <c r="N517" s="367">
        <f>IF(OR(ISERROR(VLOOKUP($E517&amp;$D$118&amp;$D$119,'CCG data'!$A:$AD,'CCG data'!G$3,FALSE)),ISBLANK(VLOOKUP($E517&amp;$D$118&amp;$D$119,'CCG data'!$A:$AD,'CCG data'!G$3,FALSE))),"",VLOOKUP($E517&amp;$D$118&amp;$D$119,'CCG data'!$A:$AD,'CCG data'!G$3,FALSE))</f>
        <v>1558</v>
      </c>
      <c r="P517" s="404">
        <f>IF(OR(ISERROR(VLOOKUP($E517&amp;$D$118&amp;$D$119,'CCG data'!$A:$AD,'CCG data'!B$3,FALSE)),ISBLANK(VLOOKUP($E517&amp;$D$118&amp;$D$119,'CCG data'!$A:$AD,'CCG data'!B$3,FALSE))),"",VLOOKUP($E517&amp;$D$118&amp;$D$119,'CCG data'!$A:$AD,'CCG data'!B$3,FALSE))</f>
        <v>0.35365853658536583</v>
      </c>
      <c r="Q517" s="267"/>
      <c r="R517" s="267">
        <f>IF(OR(ISERROR(VLOOKUP($E517&amp;$D$118&amp;$D$119,'CCG data'!$A:$AD,'CCG data'!C$3,FALSE)),ISBLANK(VLOOKUP($E517&amp;$D$118&amp;$D$119,'CCG data'!$A:$AD,'CCG data'!C$3,FALSE))),"",VLOOKUP($E517&amp;$D$118&amp;$D$119,'CCG data'!$A:$AD,'CCG data'!C$3,FALSE))</f>
        <v>0.56482670089858789</v>
      </c>
      <c r="S517" s="267"/>
      <c r="T517" s="267">
        <f>IF(OR(ISERROR(VLOOKUP($E517&amp;$D$118&amp;$D$119,'CCG data'!$A:$AD,'CCG data'!D$3,FALSE)),ISBLANK(VLOOKUP($E517&amp;$D$118&amp;$D$119,'CCG data'!$A:$AD,'CCG data'!D$3,FALSE))),"",VLOOKUP($E517&amp;$D$118&amp;$D$119,'CCG data'!$A:$AD,'CCG data'!D$3,FALSE))</f>
        <v>3.6585365853658534E-2</v>
      </c>
      <c r="U517" s="267"/>
      <c r="V517" s="267">
        <f>IF(OR(ISERROR(VLOOKUP($E517&amp;$D$118&amp;$D$119,'CCG data'!$A:$AD,'CCG data'!E$3,FALSE)),ISBLANK(VLOOKUP($E517&amp;$D$118&amp;$D$119,'CCG data'!$A:$AD,'CCG data'!E$3,FALSE))),"",VLOOKUP($E517&amp;$D$118&amp;$D$119,'CCG data'!$A:$AD,'CCG data'!E$3,FALSE))</f>
        <v>4.4929396662387676E-2</v>
      </c>
      <c r="W517" s="405"/>
      <c r="Y517" s="165">
        <f>IFERROR(VLOOKUP($E517&amp;$D$119, Outliers!$A$4:$P$214,2,FALSE),"0")</f>
        <v>1</v>
      </c>
      <c r="Z517" s="165">
        <f>IFERROR(VLOOKUP($E517&amp;$D$119, Outliers!$A$4:$P$214,3,FALSE),"0")</f>
        <v>0</v>
      </c>
      <c r="AA517" s="165">
        <f>IFERROR(VLOOKUP($E517&amp;$D$119, Outliers!$A$4:$P$214,4,FALSE),"0")</f>
        <v>0</v>
      </c>
      <c r="AB517" s="165">
        <f>IFERROR(VLOOKUP($E517&amp;$D$119, Outliers!$A$4:$P$214,5,FALSE),"0")</f>
        <v>1</v>
      </c>
      <c r="AD517" s="78"/>
      <c r="AE517" s="78"/>
      <c r="AF517" s="78"/>
      <c r="AG517" s="78"/>
    </row>
    <row r="518" spans="4:33" x14ac:dyDescent="0.25">
      <c r="D518" s="319"/>
      <c r="E518" s="103" t="s">
        <v>27</v>
      </c>
      <c r="F518" s="95">
        <f>IF(P517="","",VLOOKUP($E517&amp;$D$118&amp;$D$119,'CCG data'!$A:$AD,'CCG data'!W$3,FALSE))</f>
        <v>57.153741723022875</v>
      </c>
      <c r="G518" s="96">
        <f>IF(P517="","",VLOOKUP($E517&amp;$D$118&amp;$D$119,'CCG data'!$A:$AD,'CCG data'!X$3,FALSE))</f>
        <v>67.56784549765527</v>
      </c>
      <c r="H518" s="96">
        <f>IF(R517="","",VLOOKUP($E517&amp;$D$118&amp;$D$119,'CCG data'!$A:$AD,'CCG data'!Y$3,FALSE))</f>
        <v>91.779670633626154</v>
      </c>
      <c r="I518" s="96">
        <f>IF(R517="","",VLOOKUP($E517&amp;$D$118&amp;$D$119,'CCG data'!$A:$AD,'CCG data'!Z$3,FALSE))</f>
        <v>104.76573757764027</v>
      </c>
      <c r="J518" s="96">
        <f>IF(T517="","",VLOOKUP($E517&amp;$D$118&amp;$D$119,'CCG data'!$A:$AD,'CCG data'!AA$3,FALSE))</f>
        <v>4.1607218031375464</v>
      </c>
      <c r="K518" s="96">
        <f>IF(T517="","",VLOOKUP($E517&amp;$D$118&amp;$D$119,'CCG data'!$A:$AD,'CCG data'!AB$3,FALSE))</f>
        <v>7.0785236910407221</v>
      </c>
      <c r="L518" s="96">
        <f>IF(V517="","",VLOOKUP($E517&amp;$D$118&amp;$D$119,'CCG data'!$A:$AD,'CCG data'!AC$3,FALSE))</f>
        <v>5.8005158909750438</v>
      </c>
      <c r="M518" s="96">
        <f>IF(V517="","",VLOOKUP($E517&amp;$D$118&amp;$D$119,'CCG data'!$A:$AD,'CCG data'!AD$3,FALSE))</f>
        <v>9.3496716601640824</v>
      </c>
      <c r="N518" s="368"/>
      <c r="P518" s="152">
        <f>IF(P517="","",VLOOKUP($E517&amp;$D$118&amp;$D$119,'CCG data'!$A:$AD,'CCG data'!I$3,FALSE))</f>
        <v>0.33</v>
      </c>
      <c r="Q518" s="15">
        <f>IF(P517="","",VLOOKUP($E517&amp;$D$118&amp;$D$119,'CCG data'!$A:$AD,'CCG data'!J$3,FALSE))</f>
        <v>0.378</v>
      </c>
      <c r="R518" s="15">
        <f>IF(R517="","",VLOOKUP($E517&amp;$D$118&amp;$D$119,'CCG data'!$A:$AD,'CCG data'!K$3,FALSE))</f>
        <v>0.54</v>
      </c>
      <c r="S518" s="15">
        <f>IF(R517="","",VLOOKUP($E517&amp;$D$118&amp;$D$119,'CCG data'!$A:$AD,'CCG data'!L$3,FALSE))</f>
        <v>0.58899999999999997</v>
      </c>
      <c r="T518" s="15">
        <f>IF(T517="","",VLOOKUP($E517&amp;$D$118&amp;$D$119,'CCG data'!$A:$AD,'CCG data'!M$3,FALSE))</f>
        <v>2.8000000000000001E-2</v>
      </c>
      <c r="U518" s="15">
        <f>IF(T517="","",VLOOKUP($E517&amp;$D$118&amp;$D$119,'CCG data'!$A:$AD,'CCG data'!N$3,FALSE))</f>
        <v>4.7E-2</v>
      </c>
      <c r="V518" s="15">
        <f>IF(V517="","",VLOOKUP($E517&amp;$D$118&amp;$D$119,'CCG data'!$A:$AD,'CCG data'!O$3,FALSE))</f>
        <v>3.5999999999999997E-2</v>
      </c>
      <c r="W518" s="136">
        <f>IF(V517="","",VLOOKUP($E517&amp;$D$118&amp;$D$119,'CCG data'!$A:$AD,'CCG data'!P$3,FALSE))</f>
        <v>5.6000000000000001E-2</v>
      </c>
      <c r="Y518" s="165" t="str">
        <f>IFERROR(VLOOKUP($E518&amp;$D$119, Outliers!$A$4:$P$214,2,FALSE),"0")</f>
        <v>0</v>
      </c>
      <c r="Z518" s="165" t="str">
        <f>IFERROR(VLOOKUP($E518&amp;$D$119, Outliers!$A$4:$P$214,3,FALSE),"0")</f>
        <v>0</v>
      </c>
      <c r="AA518" s="165" t="str">
        <f>IFERROR(VLOOKUP($E518&amp;$D$119, Outliers!$A$4:$P$214,4,FALSE),"0")</f>
        <v>0</v>
      </c>
      <c r="AB518" s="165" t="str">
        <f>IFERROR(VLOOKUP($E518&amp;$D$119, Outliers!$A$4:$P$214,5,FALSE),"0")</f>
        <v>0</v>
      </c>
      <c r="AD518" s="78"/>
      <c r="AE518" s="78"/>
      <c r="AF518" s="78"/>
      <c r="AG518" s="78"/>
    </row>
    <row r="519" spans="4:33" ht="15.75" x14ac:dyDescent="0.25">
      <c r="D519" s="319"/>
      <c r="E519" s="104" t="s">
        <v>294</v>
      </c>
      <c r="F519" s="394">
        <f>IF(OR(ISERROR(VLOOKUP($E519&amp;$D$118&amp;$D$119,'CCG data'!$A:$AD,'CCG data'!R$3,FALSE)),ISBLANK(VLOOKUP($E519&amp;$D$118&amp;$D$119,'CCG data'!$A:$AD,'CCG data'!R$3,FALSE))),"",VLOOKUP($E519&amp;$D$118&amp;$D$119,'CCG data'!$A:$AD,'CCG data'!R$3,FALSE))</f>
        <v>57.218632513944648</v>
      </c>
      <c r="G519" s="395"/>
      <c r="H519" s="395">
        <f>IF(OR(ISERROR(VLOOKUP($E519&amp;$D$118&amp;$D$119,'CCG data'!$A:$AD,'CCG data'!S$3,FALSE)),ISBLANK(VLOOKUP($E519&amp;$D$118&amp;$D$119,'CCG data'!$A:$AD,'CCG data'!S$3,FALSE))),"",VLOOKUP($E519&amp;$D$118&amp;$D$119,'CCG data'!$A:$AD,'CCG data'!S$3,FALSE))</f>
        <v>100.44387671049489</v>
      </c>
      <c r="I519" s="395"/>
      <c r="J519" s="395">
        <f>IF(OR(ISERROR(VLOOKUP($E519&amp;$D$118&amp;$D$119,'CCG data'!$A:$AD,'CCG data'!T$3,FALSE)),ISBLANK(VLOOKUP($E519&amp;$D$118&amp;$D$119,'CCG data'!$A:$AD,'CCG data'!T$3,FALSE))),"",VLOOKUP($E519&amp;$D$118&amp;$D$119,'CCG data'!$A:$AD,'CCG data'!T$3,FALSE))</f>
        <v>5.884802114544998</v>
      </c>
      <c r="K519" s="395"/>
      <c r="L519" s="395">
        <f>IF(OR(ISERROR(VLOOKUP($E519&amp;$D$118&amp;$D$119,'CCG data'!$A:$AD,'CCG data'!U$3,FALSE)),ISBLANK(VLOOKUP($E519&amp;$D$118&amp;$D$119,'CCG data'!$A:$AD,'CCG data'!U$3,FALSE))),"",VLOOKUP($E519&amp;$D$118&amp;$D$119,'CCG data'!$A:$AD,'CCG data'!U$3,FALSE))</f>
        <v>10.482934673273277</v>
      </c>
      <c r="M519" s="396"/>
      <c r="N519" s="367">
        <f>IF(OR(ISERROR(VLOOKUP($E519&amp;$D$118&amp;$D$119,'CCG data'!$A:$AD,'CCG data'!G$3,FALSE)),ISBLANK(VLOOKUP($E519&amp;$D$118&amp;$D$119,'CCG data'!$A:$AD,'CCG data'!G$3,FALSE))),"",VLOOKUP($E519&amp;$D$118&amp;$D$119,'CCG data'!$A:$AD,'CCG data'!G$3,FALSE))</f>
        <v>1760</v>
      </c>
      <c r="P519" s="404">
        <f>IF(OR(ISERROR(VLOOKUP($E519&amp;$D$118&amp;$D$119,'CCG data'!$A:$AD,'CCG data'!B$3,FALSE)),ISBLANK(VLOOKUP($E519&amp;$D$118&amp;$D$119,'CCG data'!$A:$AD,'CCG data'!B$3,FALSE))),"",VLOOKUP($E519&amp;$D$118&amp;$D$119,'CCG data'!$A:$AD,'CCG data'!B$3,FALSE))</f>
        <v>0.32272727272727275</v>
      </c>
      <c r="Q519" s="267"/>
      <c r="R519" s="267">
        <f>IF(OR(ISERROR(VLOOKUP($E519&amp;$D$118&amp;$D$119,'CCG data'!$A:$AD,'CCG data'!C$3,FALSE)),ISBLANK(VLOOKUP($E519&amp;$D$118&amp;$D$119,'CCG data'!$A:$AD,'CCG data'!C$3,FALSE))),"",VLOOKUP($E519&amp;$D$118&amp;$D$119,'CCG data'!$A:$AD,'CCG data'!C$3,FALSE))</f>
        <v>0.57897727272727273</v>
      </c>
      <c r="S519" s="267"/>
      <c r="T519" s="267">
        <f>IF(OR(ISERROR(VLOOKUP($E519&amp;$D$118&amp;$D$119,'CCG data'!$A:$AD,'CCG data'!D$3,FALSE)),ISBLANK(VLOOKUP($E519&amp;$D$118&amp;$D$119,'CCG data'!$A:$AD,'CCG data'!D$3,FALSE))),"",VLOOKUP($E519&amp;$D$118&amp;$D$119,'CCG data'!$A:$AD,'CCG data'!D$3,FALSE))</f>
        <v>3.806818181818182E-2</v>
      </c>
      <c r="U519" s="267"/>
      <c r="V519" s="267">
        <f>IF(OR(ISERROR(VLOOKUP($E519&amp;$D$118&amp;$D$119,'CCG data'!$A:$AD,'CCG data'!E$3,FALSE)),ISBLANK(VLOOKUP($E519&amp;$D$118&amp;$D$119,'CCG data'!$A:$AD,'CCG data'!E$3,FALSE))),"",VLOOKUP($E519&amp;$D$118&amp;$D$119,'CCG data'!$A:$AD,'CCG data'!E$3,FALSE))</f>
        <v>6.0227272727272727E-2</v>
      </c>
      <c r="W519" s="405"/>
      <c r="Y519" s="165">
        <f>IFERROR(VLOOKUP($E519&amp;$D$119, Outliers!$A$4:$P$214,2,FALSE),"0")</f>
        <v>0</v>
      </c>
      <c r="Z519" s="165">
        <f>IFERROR(VLOOKUP($E519&amp;$D$119, Outliers!$A$4:$P$214,3,FALSE),"0")</f>
        <v>0</v>
      </c>
      <c r="AA519" s="165">
        <f>IFERROR(VLOOKUP($E519&amp;$D$119, Outliers!$A$4:$P$214,4,FALSE),"0")</f>
        <v>0</v>
      </c>
      <c r="AB519" s="165">
        <f>IFERROR(VLOOKUP($E519&amp;$D$119, Outliers!$A$4:$P$214,5,FALSE),"0")</f>
        <v>0</v>
      </c>
      <c r="AD519" s="78"/>
      <c r="AE519" s="78"/>
      <c r="AF519" s="78"/>
      <c r="AG519" s="78"/>
    </row>
    <row r="520" spans="4:33" x14ac:dyDescent="0.25">
      <c r="D520" s="319"/>
      <c r="E520" s="103" t="s">
        <v>27</v>
      </c>
      <c r="F520" s="95">
        <f>IF(P519="","",VLOOKUP($E519&amp;$D$118&amp;$D$119,'CCG data'!$A:$AD,'CCG data'!W$3,FALSE))</f>
        <v>52.512985158157392</v>
      </c>
      <c r="G520" s="96">
        <f>IF(P519="","",VLOOKUP($E519&amp;$D$118&amp;$D$119,'CCG data'!$A:$AD,'CCG data'!X$3,FALSE))</f>
        <v>61.924279869731905</v>
      </c>
      <c r="H520" s="96">
        <f>IF(R519="","",VLOOKUP($E519&amp;$D$118&amp;$D$119,'CCG data'!$A:$AD,'CCG data'!Y$3,FALSE))</f>
        <v>94.276614043471241</v>
      </c>
      <c r="I520" s="96">
        <f>IF(R519="","",VLOOKUP($E519&amp;$D$118&amp;$D$119,'CCG data'!$A:$AD,'CCG data'!Z$3,FALSE))</f>
        <v>106.61113937751854</v>
      </c>
      <c r="J520" s="96">
        <f>IF(T519="","",VLOOKUP($E519&amp;$D$118&amp;$D$119,'CCG data'!$A:$AD,'CCG data'!AA$3,FALSE))</f>
        <v>4.4756738257626836</v>
      </c>
      <c r="K520" s="96">
        <f>IF(T519="","",VLOOKUP($E519&amp;$D$118&amp;$D$119,'CCG data'!$A:$AD,'CCG data'!AB$3,FALSE))</f>
        <v>7.2939304033273125</v>
      </c>
      <c r="L520" s="96">
        <f>IF(V519="","",VLOOKUP($E519&amp;$D$118&amp;$D$119,'CCG data'!$A:$AD,'CCG data'!AC$3,FALSE))</f>
        <v>8.4872771294169169</v>
      </c>
      <c r="M520" s="96">
        <f>IF(V519="","",VLOOKUP($E519&amp;$D$118&amp;$D$119,'CCG data'!$A:$AD,'CCG data'!AD$3,FALSE))</f>
        <v>12.478592217129638</v>
      </c>
      <c r="N520" s="368"/>
      <c r="P520" s="152">
        <f>IF(P519="","",VLOOKUP($E519&amp;$D$118&amp;$D$119,'CCG data'!$A:$AD,'CCG data'!I$3,FALSE))</f>
        <v>0.30099999999999999</v>
      </c>
      <c r="Q520" s="15">
        <f>IF(P519="","",VLOOKUP($E519&amp;$D$118&amp;$D$119,'CCG data'!$A:$AD,'CCG data'!J$3,FALSE))</f>
        <v>0.34499999999999997</v>
      </c>
      <c r="R520" s="15">
        <f>IF(R519="","",VLOOKUP($E519&amp;$D$118&amp;$D$119,'CCG data'!$A:$AD,'CCG data'!K$3,FALSE))</f>
        <v>0.55600000000000005</v>
      </c>
      <c r="S520" s="15">
        <f>IF(R519="","",VLOOKUP($E519&amp;$D$118&amp;$D$119,'CCG data'!$A:$AD,'CCG data'!L$3,FALSE))</f>
        <v>0.60199999999999998</v>
      </c>
      <c r="T520" s="15">
        <f>IF(T519="","",VLOOKUP($E519&amp;$D$118&amp;$D$119,'CCG data'!$A:$AD,'CCG data'!M$3,FALSE))</f>
        <v>0.03</v>
      </c>
      <c r="U520" s="15">
        <f>IF(T519="","",VLOOKUP($E519&amp;$D$118&amp;$D$119,'CCG data'!$A:$AD,'CCG data'!N$3,FALSE))</f>
        <v>4.8000000000000001E-2</v>
      </c>
      <c r="V520" s="15">
        <f>IF(V519="","",VLOOKUP($E519&amp;$D$118&amp;$D$119,'CCG data'!$A:$AD,'CCG data'!O$3,FALSE))</f>
        <v>0.05</v>
      </c>
      <c r="W520" s="136">
        <f>IF(V519="","",VLOOKUP($E519&amp;$D$118&amp;$D$119,'CCG data'!$A:$AD,'CCG data'!P$3,FALSE))</f>
        <v>7.1999999999999995E-2</v>
      </c>
      <c r="Y520" s="165" t="str">
        <f>IFERROR(VLOOKUP($E520&amp;$D$119, Outliers!$A$4:$P$214,2,FALSE),"0")</f>
        <v>0</v>
      </c>
      <c r="Z520" s="165" t="str">
        <f>IFERROR(VLOOKUP($E520&amp;$D$119, Outliers!$A$4:$P$214,3,FALSE),"0")</f>
        <v>0</v>
      </c>
      <c r="AA520" s="165" t="str">
        <f>IFERROR(VLOOKUP($E520&amp;$D$119, Outliers!$A$4:$P$214,4,FALSE),"0")</f>
        <v>0</v>
      </c>
      <c r="AB520" s="165" t="str">
        <f>IFERROR(VLOOKUP($E520&amp;$D$119, Outliers!$A$4:$P$214,5,FALSE),"0")</f>
        <v>0</v>
      </c>
      <c r="AD520" s="78"/>
      <c r="AE520" s="78"/>
      <c r="AF520" s="78"/>
      <c r="AG520" s="78"/>
    </row>
    <row r="521" spans="4:33" ht="15.75" x14ac:dyDescent="0.25">
      <c r="D521" s="319"/>
      <c r="E521" s="104" t="s">
        <v>295</v>
      </c>
      <c r="F521" s="394">
        <f>IF(OR(ISERROR(VLOOKUP($E521&amp;$D$118&amp;$D$119,'CCG data'!$A:$AD,'CCG data'!R$3,FALSE)),ISBLANK(VLOOKUP($E521&amp;$D$118&amp;$D$119,'CCG data'!$A:$AD,'CCG data'!R$3,FALSE))),"",VLOOKUP($E521&amp;$D$118&amp;$D$119,'CCG data'!$A:$AD,'CCG data'!R$3,FALSE))</f>
        <v>44.609739894428614</v>
      </c>
      <c r="G521" s="395"/>
      <c r="H521" s="395">
        <f>IF(OR(ISERROR(VLOOKUP($E521&amp;$D$118&amp;$D$119,'CCG data'!$A:$AD,'CCG data'!S$3,FALSE)),ISBLANK(VLOOKUP($E521&amp;$D$118&amp;$D$119,'CCG data'!$A:$AD,'CCG data'!S$3,FALSE))),"",VLOOKUP($E521&amp;$D$118&amp;$D$119,'CCG data'!$A:$AD,'CCG data'!S$3,FALSE))</f>
        <v>95.146415562459524</v>
      </c>
      <c r="I521" s="395"/>
      <c r="J521" s="395">
        <f>IF(OR(ISERROR(VLOOKUP($E521&amp;$D$118&amp;$D$119,'CCG data'!$A:$AD,'CCG data'!T$3,FALSE)),ISBLANK(VLOOKUP($E521&amp;$D$118&amp;$D$119,'CCG data'!$A:$AD,'CCG data'!T$3,FALSE))),"",VLOOKUP($E521&amp;$D$118&amp;$D$119,'CCG data'!$A:$AD,'CCG data'!T$3,FALSE))</f>
        <v>7.47620609546476</v>
      </c>
      <c r="K521" s="395"/>
      <c r="L521" s="395">
        <f>IF(OR(ISERROR(VLOOKUP($E521&amp;$D$118&amp;$D$119,'CCG data'!$A:$AD,'CCG data'!U$3,FALSE)),ISBLANK(VLOOKUP($E521&amp;$D$118&amp;$D$119,'CCG data'!$A:$AD,'CCG data'!U$3,FALSE))),"",VLOOKUP($E521&amp;$D$118&amp;$D$119,'CCG data'!$A:$AD,'CCG data'!U$3,FALSE))</f>
        <v>7.2433826972801212</v>
      </c>
      <c r="M521" s="396"/>
      <c r="N521" s="367">
        <f>IF(OR(ISERROR(VLOOKUP($E521&amp;$D$118&amp;$D$119,'CCG data'!$A:$AD,'CCG data'!G$3,FALSE)),ISBLANK(VLOOKUP($E521&amp;$D$118&amp;$D$119,'CCG data'!$A:$AD,'CCG data'!G$3,FALSE))),"",VLOOKUP($E521&amp;$D$118&amp;$D$119,'CCG data'!$A:$AD,'CCG data'!G$3,FALSE))</f>
        <v>2120</v>
      </c>
      <c r="P521" s="404">
        <f>IF(OR(ISERROR(VLOOKUP($E521&amp;$D$118&amp;$D$119,'CCG data'!$A:$AD,'CCG data'!B$3,FALSE)),ISBLANK(VLOOKUP($E521&amp;$D$118&amp;$D$119,'CCG data'!$A:$AD,'CCG data'!B$3,FALSE))),"",VLOOKUP($E521&amp;$D$118&amp;$D$119,'CCG data'!$A:$AD,'CCG data'!B$3,FALSE))</f>
        <v>0.29056603773584905</v>
      </c>
      <c r="Q521" s="267"/>
      <c r="R521" s="267">
        <f>IF(OR(ISERROR(VLOOKUP($E521&amp;$D$118&amp;$D$119,'CCG data'!$A:$AD,'CCG data'!C$3,FALSE)),ISBLANK(VLOOKUP($E521&amp;$D$118&amp;$D$119,'CCG data'!$A:$AD,'CCG data'!C$3,FALSE))),"",VLOOKUP($E521&amp;$D$118&amp;$D$119,'CCG data'!$A:$AD,'CCG data'!C$3,FALSE))</f>
        <v>0.61509433962264148</v>
      </c>
      <c r="S521" s="267"/>
      <c r="T521" s="267">
        <f>IF(OR(ISERROR(VLOOKUP($E521&amp;$D$118&amp;$D$119,'CCG data'!$A:$AD,'CCG data'!D$3,FALSE)),ISBLANK(VLOOKUP($E521&amp;$D$118&amp;$D$119,'CCG data'!$A:$AD,'CCG data'!D$3,FALSE))),"",VLOOKUP($E521&amp;$D$118&amp;$D$119,'CCG data'!$A:$AD,'CCG data'!D$3,FALSE))</f>
        <v>4.716981132075472E-2</v>
      </c>
      <c r="U521" s="267"/>
      <c r="V521" s="267">
        <f>IF(OR(ISERROR(VLOOKUP($E521&amp;$D$118&amp;$D$119,'CCG data'!$A:$AD,'CCG data'!E$3,FALSE)),ISBLANK(VLOOKUP($E521&amp;$D$118&amp;$D$119,'CCG data'!$A:$AD,'CCG data'!E$3,FALSE))),"",VLOOKUP($E521&amp;$D$118&amp;$D$119,'CCG data'!$A:$AD,'CCG data'!E$3,FALSE))</f>
        <v>4.716981132075472E-2</v>
      </c>
      <c r="W521" s="405"/>
      <c r="Y521" s="165">
        <f>IFERROR(VLOOKUP($E521&amp;$D$119, Outliers!$A$4:$P$214,2,FALSE),"0")</f>
        <v>1</v>
      </c>
      <c r="Z521" s="165">
        <f>IFERROR(VLOOKUP($E521&amp;$D$119, Outliers!$A$4:$P$214,3,FALSE),"0")</f>
        <v>0</v>
      </c>
      <c r="AA521" s="165">
        <f>IFERROR(VLOOKUP($E521&amp;$D$119, Outliers!$A$4:$P$214,4,FALSE),"0")</f>
        <v>0</v>
      </c>
      <c r="AB521" s="165">
        <f>IFERROR(VLOOKUP($E521&amp;$D$119, Outliers!$A$4:$P$214,5,FALSE),"0")</f>
        <v>1</v>
      </c>
      <c r="AD521" s="78"/>
      <c r="AE521" s="78"/>
      <c r="AF521" s="78"/>
      <c r="AG521" s="78"/>
    </row>
    <row r="522" spans="4:33" x14ac:dyDescent="0.25">
      <c r="D522" s="319"/>
      <c r="E522" s="103" t="s">
        <v>27</v>
      </c>
      <c r="F522" s="95">
        <f>IF(P521="","",VLOOKUP($E521&amp;$D$118&amp;$D$119,'CCG data'!$A:$AD,'CCG data'!W$3,FALSE))</f>
        <v>41.086879717467902</v>
      </c>
      <c r="G522" s="96">
        <f>IF(P521="","",VLOOKUP($E521&amp;$D$118&amp;$D$119,'CCG data'!$A:$AD,'CCG data'!X$3,FALSE))</f>
        <v>48.132600071389327</v>
      </c>
      <c r="H522" s="96">
        <f>IF(R521="","",VLOOKUP($E521&amp;$D$118&amp;$D$119,'CCG data'!$A:$AD,'CCG data'!Y$3,FALSE))</f>
        <v>89.982136437581374</v>
      </c>
      <c r="I522" s="96">
        <f>IF(R521="","",VLOOKUP($E521&amp;$D$118&amp;$D$119,'CCG data'!$A:$AD,'CCG data'!Z$3,FALSE))</f>
        <v>100.31069468733767</v>
      </c>
      <c r="J522" s="96">
        <f>IF(T521="","",VLOOKUP($E521&amp;$D$118&amp;$D$119,'CCG data'!$A:$AD,'CCG data'!AA$3,FALSE))</f>
        <v>6.0108697007536671</v>
      </c>
      <c r="K522" s="96">
        <f>IF(T521="","",VLOOKUP($E521&amp;$D$118&amp;$D$119,'CCG data'!$A:$AD,'CCG data'!AB$3,FALSE))</f>
        <v>8.941542490175852</v>
      </c>
      <c r="L522" s="96">
        <f>IF(V521="","",VLOOKUP($E521&amp;$D$118&amp;$D$119,'CCG data'!$A:$AD,'CCG data'!AC$3,FALSE))</f>
        <v>5.8236796886132174</v>
      </c>
      <c r="M522" s="96">
        <f>IF(V521="","",VLOOKUP($E521&amp;$D$118&amp;$D$119,'CCG data'!$A:$AD,'CCG data'!AD$3,FALSE))</f>
        <v>8.6630857059470241</v>
      </c>
      <c r="N522" s="368"/>
      <c r="P522" s="152">
        <f>IF(P521="","",VLOOKUP($E521&amp;$D$118&amp;$D$119,'CCG data'!$A:$AD,'CCG data'!I$3,FALSE))</f>
        <v>0.27200000000000002</v>
      </c>
      <c r="Q522" s="15">
        <f>IF(P521="","",VLOOKUP($E521&amp;$D$118&amp;$D$119,'CCG data'!$A:$AD,'CCG data'!J$3,FALSE))</f>
        <v>0.31</v>
      </c>
      <c r="R522" s="15">
        <f>IF(R521="","",VLOOKUP($E521&amp;$D$118&amp;$D$119,'CCG data'!$A:$AD,'CCG data'!K$3,FALSE))</f>
        <v>0.59399999999999997</v>
      </c>
      <c r="S522" s="15">
        <f>IF(R521="","",VLOOKUP($E521&amp;$D$118&amp;$D$119,'CCG data'!$A:$AD,'CCG data'!L$3,FALSE))</f>
        <v>0.63600000000000001</v>
      </c>
      <c r="T522" s="15">
        <f>IF(T521="","",VLOOKUP($E521&amp;$D$118&amp;$D$119,'CCG data'!$A:$AD,'CCG data'!M$3,FALSE))</f>
        <v>3.9E-2</v>
      </c>
      <c r="U522" s="15">
        <f>IF(T521="","",VLOOKUP($E521&amp;$D$118&amp;$D$119,'CCG data'!$A:$AD,'CCG data'!N$3,FALSE))</f>
        <v>5.7000000000000002E-2</v>
      </c>
      <c r="V522" s="15">
        <f>IF(V521="","",VLOOKUP($E521&amp;$D$118&amp;$D$119,'CCG data'!$A:$AD,'CCG data'!O$3,FALSE))</f>
        <v>3.9E-2</v>
      </c>
      <c r="W522" s="136">
        <f>IF(V521="","",VLOOKUP($E521&amp;$D$118&amp;$D$119,'CCG data'!$A:$AD,'CCG data'!P$3,FALSE))</f>
        <v>5.7000000000000002E-2</v>
      </c>
      <c r="Y522" s="165" t="str">
        <f>IFERROR(VLOOKUP($E522&amp;$D$119, Outliers!$A$4:$P$214,2,FALSE),"0")</f>
        <v>0</v>
      </c>
      <c r="Z522" s="165" t="str">
        <f>IFERROR(VLOOKUP($E522&amp;$D$119, Outliers!$A$4:$P$214,3,FALSE),"0")</f>
        <v>0</v>
      </c>
      <c r="AA522" s="165" t="str">
        <f>IFERROR(VLOOKUP($E522&amp;$D$119, Outliers!$A$4:$P$214,4,FALSE),"0")</f>
        <v>0</v>
      </c>
      <c r="AB522" s="165" t="str">
        <f>IFERROR(VLOOKUP($E522&amp;$D$119, Outliers!$A$4:$P$214,5,FALSE),"0")</f>
        <v>0</v>
      </c>
      <c r="AD522" s="78"/>
      <c r="AE522" s="78"/>
      <c r="AF522" s="78"/>
      <c r="AG522" s="78"/>
    </row>
    <row r="523" spans="4:33" ht="15.75" x14ac:dyDescent="0.25">
      <c r="D523" s="319"/>
      <c r="E523" s="104" t="s">
        <v>296</v>
      </c>
      <c r="F523" s="394">
        <f>IF(OR(ISERROR(VLOOKUP($E523&amp;$D$118&amp;$D$119,'CCG data'!$A:$AD,'CCG data'!R$3,FALSE)),ISBLANK(VLOOKUP($E523&amp;$D$118&amp;$D$119,'CCG data'!$A:$AD,'CCG data'!R$3,FALSE))),"",VLOOKUP($E523&amp;$D$118&amp;$D$119,'CCG data'!$A:$AD,'CCG data'!R$3,FALSE))</f>
        <v>53.675701686586784</v>
      </c>
      <c r="G523" s="395"/>
      <c r="H523" s="395">
        <f>IF(OR(ISERROR(VLOOKUP($E523&amp;$D$118&amp;$D$119,'CCG data'!$A:$AD,'CCG data'!S$3,FALSE)),ISBLANK(VLOOKUP($E523&amp;$D$118&amp;$D$119,'CCG data'!$A:$AD,'CCG data'!S$3,FALSE))),"",VLOOKUP($E523&amp;$D$118&amp;$D$119,'CCG data'!$A:$AD,'CCG data'!S$3,FALSE))</f>
        <v>104.94845793727728</v>
      </c>
      <c r="I523" s="395"/>
      <c r="J523" s="395">
        <f>IF(OR(ISERROR(VLOOKUP($E523&amp;$D$118&amp;$D$119,'CCG data'!$A:$AD,'CCG data'!T$3,FALSE)),ISBLANK(VLOOKUP($E523&amp;$D$118&amp;$D$119,'CCG data'!$A:$AD,'CCG data'!T$3,FALSE))),"",VLOOKUP($E523&amp;$D$118&amp;$D$119,'CCG data'!$A:$AD,'CCG data'!T$3,FALSE))</f>
        <v>6.5635199388024486</v>
      </c>
      <c r="K523" s="395"/>
      <c r="L523" s="395">
        <f>IF(OR(ISERROR(VLOOKUP($E523&amp;$D$118&amp;$D$119,'CCG data'!$A:$AD,'CCG data'!U$3,FALSE)),ISBLANK(VLOOKUP($E523&amp;$D$118&amp;$D$119,'CCG data'!$A:$AD,'CCG data'!U$3,FALSE))),"",VLOOKUP($E523&amp;$D$118&amp;$D$119,'CCG data'!$A:$AD,'CCG data'!U$3,FALSE))</f>
        <v>12.961820901673843</v>
      </c>
      <c r="M523" s="396"/>
      <c r="N523" s="367">
        <f>IF(OR(ISERROR(VLOOKUP($E523&amp;$D$118&amp;$D$119,'CCG data'!$A:$AD,'CCG data'!G$3,FALSE)),ISBLANK(VLOOKUP($E523&amp;$D$118&amp;$D$119,'CCG data'!$A:$AD,'CCG data'!G$3,FALSE))),"",VLOOKUP($E523&amp;$D$118&amp;$D$119,'CCG data'!$A:$AD,'CCG data'!G$3,FALSE))</f>
        <v>3897</v>
      </c>
      <c r="P523" s="404">
        <f>IF(OR(ISERROR(VLOOKUP($E523&amp;$D$118&amp;$D$119,'CCG data'!$A:$AD,'CCG data'!B$3,FALSE)),ISBLANK(VLOOKUP($E523&amp;$D$118&amp;$D$119,'CCG data'!$A:$AD,'CCG data'!B$3,FALSE))),"",VLOOKUP($E523&amp;$D$118&amp;$D$119,'CCG data'!$A:$AD,'CCG data'!B$3,FALSE))</f>
        <v>0.29073646394662561</v>
      </c>
      <c r="Q523" s="267"/>
      <c r="R523" s="267">
        <f>IF(OR(ISERROR(VLOOKUP($E523&amp;$D$118&amp;$D$119,'CCG data'!$A:$AD,'CCG data'!C$3,FALSE)),ISBLANK(VLOOKUP($E523&amp;$D$118&amp;$D$119,'CCG data'!$A:$AD,'CCG data'!C$3,FALSE))),"",VLOOKUP($E523&amp;$D$118&amp;$D$119,'CCG data'!$A:$AD,'CCG data'!C$3,FALSE))</f>
        <v>0.59584295612009242</v>
      </c>
      <c r="S523" s="267"/>
      <c r="T523" s="267">
        <f>IF(OR(ISERROR(VLOOKUP($E523&amp;$D$118&amp;$D$119,'CCG data'!$A:$AD,'CCG data'!D$3,FALSE)),ISBLANK(VLOOKUP($E523&amp;$D$118&amp;$D$119,'CCG data'!$A:$AD,'CCG data'!D$3,FALSE))),"",VLOOKUP($E523&amp;$D$118&amp;$D$119,'CCG data'!$A:$AD,'CCG data'!D$3,FALSE))</f>
        <v>3.9517577623813187E-2</v>
      </c>
      <c r="U523" s="267"/>
      <c r="V523" s="267">
        <f>IF(OR(ISERROR(VLOOKUP($E523&amp;$D$118&amp;$D$119,'CCG data'!$A:$AD,'CCG data'!E$3,FALSE)),ISBLANK(VLOOKUP($E523&amp;$D$118&amp;$D$119,'CCG data'!$A:$AD,'CCG data'!E$3,FALSE))),"",VLOOKUP($E523&amp;$D$118&amp;$D$119,'CCG data'!$A:$AD,'CCG data'!E$3,FALSE))</f>
        <v>7.3903002309468821E-2</v>
      </c>
      <c r="W523" s="405"/>
      <c r="Y523" s="165">
        <f>IFERROR(VLOOKUP($E523&amp;$D$119, Outliers!$A$4:$P$214,2,FALSE),"0")</f>
        <v>0</v>
      </c>
      <c r="Z523" s="165">
        <f>IFERROR(VLOOKUP($E523&amp;$D$119, Outliers!$A$4:$P$214,3,FALSE),"0")</f>
        <v>1</v>
      </c>
      <c r="AA523" s="165">
        <f>IFERROR(VLOOKUP($E523&amp;$D$119, Outliers!$A$4:$P$214,4,FALSE),"0")</f>
        <v>0</v>
      </c>
      <c r="AB523" s="165">
        <f>IFERROR(VLOOKUP($E523&amp;$D$119, Outliers!$A$4:$P$214,5,FALSE),"0")</f>
        <v>0</v>
      </c>
      <c r="AD523" s="78"/>
      <c r="AE523" s="78"/>
      <c r="AF523" s="78"/>
      <c r="AG523" s="78"/>
    </row>
    <row r="524" spans="4:33" x14ac:dyDescent="0.25">
      <c r="D524" s="319"/>
      <c r="E524" s="103" t="s">
        <v>27</v>
      </c>
      <c r="F524" s="95">
        <f>IF(P523="","",VLOOKUP($E523&amp;$D$118&amp;$D$119,'CCG data'!$A:$AD,'CCG data'!W$3,FALSE))</f>
        <v>50.550206409546639</v>
      </c>
      <c r="G524" s="96">
        <f>IF(P523="","",VLOOKUP($E523&amp;$D$118&amp;$D$119,'CCG data'!$A:$AD,'CCG data'!X$3,FALSE))</f>
        <v>56.801196963626928</v>
      </c>
      <c r="H524" s="96">
        <f>IF(R523="","",VLOOKUP($E523&amp;$D$118&amp;$D$119,'CCG data'!$A:$AD,'CCG data'!Y$3,FALSE))</f>
        <v>100.67970494647567</v>
      </c>
      <c r="I524" s="96">
        <f>IF(R523="","",VLOOKUP($E523&amp;$D$118&amp;$D$119,'CCG data'!$A:$AD,'CCG data'!Z$3,FALSE))</f>
        <v>109.2172109280789</v>
      </c>
      <c r="J524" s="96">
        <f>IF(T523="","",VLOOKUP($E523&amp;$D$118&amp;$D$119,'CCG data'!$A:$AD,'CCG data'!AA$3,FALSE))</f>
        <v>5.5268690608634561</v>
      </c>
      <c r="K524" s="96">
        <f>IF(T523="","",VLOOKUP($E523&amp;$D$118&amp;$D$119,'CCG data'!$A:$AD,'CCG data'!AB$3,FALSE))</f>
        <v>7.600170816741441</v>
      </c>
      <c r="L524" s="96">
        <f>IF(V523="","",VLOOKUP($E523&amp;$D$118&amp;$D$119,'CCG data'!$A:$AD,'CCG data'!AC$3,FALSE))</f>
        <v>11.464806963844323</v>
      </c>
      <c r="M524" s="96">
        <f>IF(V523="","",VLOOKUP($E523&amp;$D$118&amp;$D$119,'CCG data'!$A:$AD,'CCG data'!AD$3,FALSE))</f>
        <v>14.458834839503362</v>
      </c>
      <c r="N524" s="368"/>
      <c r="P524" s="152">
        <f>IF(P523="","",VLOOKUP($E523&amp;$D$118&amp;$D$119,'CCG data'!$A:$AD,'CCG data'!I$3,FALSE))</f>
        <v>0.27700000000000002</v>
      </c>
      <c r="Q524" s="15">
        <f>IF(P523="","",VLOOKUP($E523&amp;$D$118&amp;$D$119,'CCG data'!$A:$AD,'CCG data'!J$3,FALSE))</f>
        <v>0.30499999999999999</v>
      </c>
      <c r="R524" s="15">
        <f>IF(R523="","",VLOOKUP($E523&amp;$D$118&amp;$D$119,'CCG data'!$A:$AD,'CCG data'!K$3,FALSE))</f>
        <v>0.57999999999999996</v>
      </c>
      <c r="S524" s="15">
        <f>IF(R523="","",VLOOKUP($E523&amp;$D$118&amp;$D$119,'CCG data'!$A:$AD,'CCG data'!L$3,FALSE))</f>
        <v>0.61099999999999999</v>
      </c>
      <c r="T524" s="15">
        <f>IF(T523="","",VLOOKUP($E523&amp;$D$118&amp;$D$119,'CCG data'!$A:$AD,'CCG data'!M$3,FALSE))</f>
        <v>3.4000000000000002E-2</v>
      </c>
      <c r="U524" s="15">
        <f>IF(T523="","",VLOOKUP($E523&amp;$D$118&amp;$D$119,'CCG data'!$A:$AD,'CCG data'!N$3,FALSE))</f>
        <v>4.5999999999999999E-2</v>
      </c>
      <c r="V524" s="15">
        <f>IF(V523="","",VLOOKUP($E523&amp;$D$118&amp;$D$119,'CCG data'!$A:$AD,'CCG data'!O$3,FALSE))</f>
        <v>6.6000000000000003E-2</v>
      </c>
      <c r="W524" s="136">
        <f>IF(V523="","",VLOOKUP($E523&amp;$D$118&amp;$D$119,'CCG data'!$A:$AD,'CCG data'!P$3,FALSE))</f>
        <v>8.3000000000000004E-2</v>
      </c>
      <c r="Y524" s="165" t="str">
        <f>IFERROR(VLOOKUP($E524&amp;$D$119, Outliers!$A$4:$P$214,2,FALSE),"0")</f>
        <v>0</v>
      </c>
      <c r="Z524" s="165" t="str">
        <f>IFERROR(VLOOKUP($E524&amp;$D$119, Outliers!$A$4:$P$214,3,FALSE),"0")</f>
        <v>0</v>
      </c>
      <c r="AA524" s="165" t="str">
        <f>IFERROR(VLOOKUP($E524&amp;$D$119, Outliers!$A$4:$P$214,4,FALSE),"0")</f>
        <v>0</v>
      </c>
      <c r="AB524" s="165" t="str">
        <f>IFERROR(VLOOKUP($E524&amp;$D$119, Outliers!$A$4:$P$214,5,FALSE),"0")</f>
        <v>0</v>
      </c>
      <c r="AD524" s="78"/>
      <c r="AE524" s="78"/>
      <c r="AF524" s="78"/>
      <c r="AG524" s="78"/>
    </row>
    <row r="525" spans="4:33" ht="15.75" x14ac:dyDescent="0.25">
      <c r="D525" s="319"/>
      <c r="E525" s="104" t="s">
        <v>427</v>
      </c>
      <c r="F525" s="394">
        <f>IF(OR(ISERROR(VLOOKUP($E525&amp;$D$118&amp;$D$119,'CCG data'!$A:$AD,'CCG data'!R$3,FALSE)),ISBLANK(VLOOKUP($E525&amp;$D$118&amp;$D$119,'CCG data'!$A:$AD,'CCG data'!R$3,FALSE))),"",VLOOKUP($E525&amp;$D$118&amp;$D$119,'CCG data'!$A:$AD,'CCG data'!R$3,FALSE))</f>
        <v>63.097455140876342</v>
      </c>
      <c r="G525" s="395"/>
      <c r="H525" s="395">
        <f>IF(OR(ISERROR(VLOOKUP($E525&amp;$D$118&amp;$D$119,'CCG data'!$A:$AD,'CCG data'!S$3,FALSE)),ISBLANK(VLOOKUP($E525&amp;$D$118&amp;$D$119,'CCG data'!$A:$AD,'CCG data'!S$3,FALSE))),"",VLOOKUP($E525&amp;$D$118&amp;$D$119,'CCG data'!$A:$AD,'CCG data'!S$3,FALSE))</f>
        <v>95.533759670757632</v>
      </c>
      <c r="I525" s="395"/>
      <c r="J525" s="395">
        <f>IF(OR(ISERROR(VLOOKUP($E525&amp;$D$118&amp;$D$119,'CCG data'!$A:$AD,'CCG data'!T$3,FALSE)),ISBLANK(VLOOKUP($E525&amp;$D$118&amp;$D$119,'CCG data'!$A:$AD,'CCG data'!T$3,FALSE))),"",VLOOKUP($E525&amp;$D$118&amp;$D$119,'CCG data'!$A:$AD,'CCG data'!T$3,FALSE))</f>
        <v>5.1552245479643641</v>
      </c>
      <c r="K525" s="395"/>
      <c r="L525" s="395">
        <f>IF(OR(ISERROR(VLOOKUP($E525&amp;$D$118&amp;$D$119,'CCG data'!$A:$AD,'CCG data'!U$3,FALSE)),ISBLANK(VLOOKUP($E525&amp;$D$118&amp;$D$119,'CCG data'!$A:$AD,'CCG data'!U$3,FALSE))),"",VLOOKUP($E525&amp;$D$118&amp;$D$119,'CCG data'!$A:$AD,'CCG data'!U$3,FALSE))</f>
        <v>23.34713190207432</v>
      </c>
      <c r="M525" s="396"/>
      <c r="N525" s="367">
        <f>IF(OR(ISERROR(VLOOKUP($E525&amp;$D$118&amp;$D$119,'CCG data'!$A:$AD,'CCG data'!G$3,FALSE)),ISBLANK(VLOOKUP($E525&amp;$D$118&amp;$D$119,'CCG data'!$A:$AD,'CCG data'!G$3,FALSE))),"",VLOOKUP($E525&amp;$D$118&amp;$D$119,'CCG data'!$A:$AD,'CCG data'!G$3,FALSE))</f>
        <v>1083</v>
      </c>
      <c r="P525" s="404">
        <f>IF(OR(ISERROR(VLOOKUP($E525&amp;$D$118&amp;$D$119,'CCG data'!$A:$AD,'CCG data'!B$3,FALSE)),ISBLANK(VLOOKUP($E525&amp;$D$118&amp;$D$119,'CCG data'!$A:$AD,'CCG data'!B$3,FALSE))),"",VLOOKUP($E525&amp;$D$118&amp;$D$119,'CCG data'!$A:$AD,'CCG data'!B$3,FALSE))</f>
        <v>0.31671283471837486</v>
      </c>
      <c r="Q525" s="267"/>
      <c r="R525" s="267">
        <f>IF(OR(ISERROR(VLOOKUP($E525&amp;$D$118&amp;$D$119,'CCG data'!$A:$AD,'CCG data'!C$3,FALSE)),ISBLANK(VLOOKUP($E525&amp;$D$118&amp;$D$119,'CCG data'!$A:$AD,'CCG data'!C$3,FALSE))),"",VLOOKUP($E525&amp;$D$118&amp;$D$119,'CCG data'!$A:$AD,'CCG data'!C$3,FALSE))</f>
        <v>0.52539242843951983</v>
      </c>
      <c r="S525" s="267"/>
      <c r="T525" s="267">
        <f>IF(OR(ISERROR(VLOOKUP($E525&amp;$D$118&amp;$D$119,'CCG data'!$A:$AD,'CCG data'!D$3,FALSE)),ISBLANK(VLOOKUP($E525&amp;$D$118&amp;$D$119,'CCG data'!$A:$AD,'CCG data'!D$3,FALSE))),"",VLOOKUP($E525&amp;$D$118&amp;$D$119,'CCG data'!$A:$AD,'CCG data'!D$3,FALSE))</f>
        <v>3.0470914127423823E-2</v>
      </c>
      <c r="U525" s="267"/>
      <c r="V525" s="267">
        <f>IF(OR(ISERROR(VLOOKUP($E525&amp;$D$118&amp;$D$119,'CCG data'!$A:$AD,'CCG data'!E$3,FALSE)),ISBLANK(VLOOKUP($E525&amp;$D$118&amp;$D$119,'CCG data'!$A:$AD,'CCG data'!E$3,FALSE))),"",VLOOKUP($E525&amp;$D$118&amp;$D$119,'CCG data'!$A:$AD,'CCG data'!E$3,FALSE))</f>
        <v>0.12742382271468145</v>
      </c>
      <c r="W525" s="405"/>
      <c r="Y525" s="165">
        <f>IFERROR(VLOOKUP($E525&amp;$D$119, Outliers!$A$4:$P$214,2,FALSE),"0")</f>
        <v>1</v>
      </c>
      <c r="Z525" s="165">
        <f>IFERROR(VLOOKUP($E525&amp;$D$119, Outliers!$A$4:$P$214,3,FALSE),"0")</f>
        <v>0</v>
      </c>
      <c r="AA525" s="165">
        <f>IFERROR(VLOOKUP($E525&amp;$D$119, Outliers!$A$4:$P$214,4,FALSE),"0")</f>
        <v>0</v>
      </c>
      <c r="AB525" s="165">
        <f>IFERROR(VLOOKUP($E525&amp;$D$119, Outliers!$A$4:$P$214,5,FALSE),"0")</f>
        <v>1</v>
      </c>
      <c r="AD525" s="78"/>
      <c r="AE525" s="78"/>
      <c r="AF525" s="78"/>
      <c r="AG525" s="78"/>
    </row>
    <row r="526" spans="4:33" x14ac:dyDescent="0.25">
      <c r="D526" s="319"/>
      <c r="E526" s="103" t="s">
        <v>27</v>
      </c>
      <c r="F526" s="95">
        <f>IF(P525="","",VLOOKUP($E525&amp;$D$118&amp;$D$119,'CCG data'!$A:$AD,'CCG data'!W$3,FALSE))</f>
        <v>56.41984815432383</v>
      </c>
      <c r="G526" s="96">
        <f>IF(P525="","",VLOOKUP($E525&amp;$D$118&amp;$D$119,'CCG data'!$A:$AD,'CCG data'!X$3,FALSE))</f>
        <v>69.775062127428853</v>
      </c>
      <c r="H526" s="96">
        <f>IF(R525="","",VLOOKUP($E525&amp;$D$118&amp;$D$119,'CCG data'!$A:$AD,'CCG data'!Y$3,FALSE))</f>
        <v>87.683991918917329</v>
      </c>
      <c r="I526" s="96">
        <f>IF(R525="","",VLOOKUP($E525&amp;$D$118&amp;$D$119,'CCG data'!$A:$AD,'CCG data'!Z$3,FALSE))</f>
        <v>103.38352742259794</v>
      </c>
      <c r="J526" s="96">
        <f>IF(T525="","",VLOOKUP($E525&amp;$D$118&amp;$D$119,'CCG data'!$A:$AD,'CCG data'!AA$3,FALSE))</f>
        <v>3.3963021137039435</v>
      </c>
      <c r="K526" s="96">
        <f>IF(T525="","",VLOOKUP($E525&amp;$D$118&amp;$D$119,'CCG data'!$A:$AD,'CCG data'!AB$3,FALSE))</f>
        <v>6.9141469822247847</v>
      </c>
      <c r="L526" s="96">
        <f>IF(V525="","",VLOOKUP($E525&amp;$D$118&amp;$D$119,'CCG data'!$A:$AD,'CCG data'!AC$3,FALSE))</f>
        <v>19.451749794873489</v>
      </c>
      <c r="M526" s="96">
        <f>IF(V525="","",VLOOKUP($E525&amp;$D$118&amp;$D$119,'CCG data'!$A:$AD,'CCG data'!AD$3,FALSE))</f>
        <v>27.242514009275151</v>
      </c>
      <c r="N526" s="368"/>
      <c r="P526" s="152">
        <f>IF(P525="","",VLOOKUP($E525&amp;$D$118&amp;$D$119,'CCG data'!$A:$AD,'CCG data'!I$3,FALSE))</f>
        <v>0.28999999999999998</v>
      </c>
      <c r="Q526" s="15">
        <f>IF(P525="","",VLOOKUP($E525&amp;$D$118&amp;$D$119,'CCG data'!$A:$AD,'CCG data'!J$3,FALSE))</f>
        <v>0.34499999999999997</v>
      </c>
      <c r="R526" s="15">
        <f>IF(R525="","",VLOOKUP($E525&amp;$D$118&amp;$D$119,'CCG data'!$A:$AD,'CCG data'!K$3,FALSE))</f>
        <v>0.496</v>
      </c>
      <c r="S526" s="15">
        <f>IF(R525="","",VLOOKUP($E525&amp;$D$118&amp;$D$119,'CCG data'!$A:$AD,'CCG data'!L$3,FALSE))</f>
        <v>0.55500000000000005</v>
      </c>
      <c r="T526" s="15">
        <f>IF(T525="","",VLOOKUP($E525&amp;$D$118&amp;$D$119,'CCG data'!$A:$AD,'CCG data'!M$3,FALSE))</f>
        <v>2.1999999999999999E-2</v>
      </c>
      <c r="U526" s="15">
        <f>IF(T525="","",VLOOKUP($E525&amp;$D$118&amp;$D$119,'CCG data'!$A:$AD,'CCG data'!N$3,FALSE))</f>
        <v>4.2000000000000003E-2</v>
      </c>
      <c r="V526" s="15">
        <f>IF(V525="","",VLOOKUP($E525&amp;$D$118&amp;$D$119,'CCG data'!$A:$AD,'CCG data'!O$3,FALSE))</f>
        <v>0.109</v>
      </c>
      <c r="W526" s="136">
        <f>IF(V525="","",VLOOKUP($E525&amp;$D$118&amp;$D$119,'CCG data'!$A:$AD,'CCG data'!P$3,FALSE))</f>
        <v>0.14899999999999999</v>
      </c>
      <c r="Y526" s="165" t="str">
        <f>IFERROR(VLOOKUP($E526&amp;$D$119, Outliers!$A$4:$P$214,2,FALSE),"0")</f>
        <v>0</v>
      </c>
      <c r="Z526" s="165" t="str">
        <f>IFERROR(VLOOKUP($E526&amp;$D$119, Outliers!$A$4:$P$214,3,FALSE),"0")</f>
        <v>0</v>
      </c>
      <c r="AA526" s="165" t="str">
        <f>IFERROR(VLOOKUP($E526&amp;$D$119, Outliers!$A$4:$P$214,4,FALSE),"0")</f>
        <v>0</v>
      </c>
      <c r="AB526" s="165" t="str">
        <f>IFERROR(VLOOKUP($E526&amp;$D$119, Outliers!$A$4:$P$214,5,FALSE),"0")</f>
        <v>0</v>
      </c>
      <c r="AD526" s="78"/>
      <c r="AE526" s="78"/>
      <c r="AF526" s="78"/>
      <c r="AG526" s="78"/>
    </row>
    <row r="527" spans="4:33" ht="15.75" x14ac:dyDescent="0.25">
      <c r="D527" s="319"/>
      <c r="E527" s="104" t="s">
        <v>297</v>
      </c>
      <c r="F527" s="394">
        <f>IF(OR(ISERROR(VLOOKUP($E527&amp;$D$118&amp;$D$119,'CCG data'!$A:$AD,'CCG data'!R$3,FALSE)),ISBLANK(VLOOKUP($E527&amp;$D$118&amp;$D$119,'CCG data'!$A:$AD,'CCG data'!R$3,FALSE))),"",VLOOKUP($E527&amp;$D$118&amp;$D$119,'CCG data'!$A:$AD,'CCG data'!R$3,FALSE))</f>
        <v>50.135160171451567</v>
      </c>
      <c r="G527" s="395"/>
      <c r="H527" s="395">
        <f>IF(OR(ISERROR(VLOOKUP($E527&amp;$D$118&amp;$D$119,'CCG data'!$A:$AD,'CCG data'!S$3,FALSE)),ISBLANK(VLOOKUP($E527&amp;$D$118&amp;$D$119,'CCG data'!$A:$AD,'CCG data'!S$3,FALSE))),"",VLOOKUP($E527&amp;$D$118&amp;$D$119,'CCG data'!$A:$AD,'CCG data'!S$3,FALSE))</f>
        <v>101.43946560272971</v>
      </c>
      <c r="I527" s="395"/>
      <c r="J527" s="395">
        <f>IF(OR(ISERROR(VLOOKUP($E527&amp;$D$118&amp;$D$119,'CCG data'!$A:$AD,'CCG data'!T$3,FALSE)),ISBLANK(VLOOKUP($E527&amp;$D$118&amp;$D$119,'CCG data'!$A:$AD,'CCG data'!T$3,FALSE))),"",VLOOKUP($E527&amp;$D$118&amp;$D$119,'CCG data'!$A:$AD,'CCG data'!T$3,FALSE))</f>
        <v>6.0347126523736305</v>
      </c>
      <c r="K527" s="395"/>
      <c r="L527" s="395">
        <f>IF(OR(ISERROR(VLOOKUP($E527&amp;$D$118&amp;$D$119,'CCG data'!$A:$AD,'CCG data'!U$3,FALSE)),ISBLANK(VLOOKUP($E527&amp;$D$118&amp;$D$119,'CCG data'!$A:$AD,'CCG data'!U$3,FALSE))),"",VLOOKUP($E527&amp;$D$118&amp;$D$119,'CCG data'!$A:$AD,'CCG data'!U$3,FALSE))</f>
        <v>7.8971699405843134</v>
      </c>
      <c r="M527" s="396"/>
      <c r="N527" s="367">
        <f>IF(OR(ISERROR(VLOOKUP($E527&amp;$D$118&amp;$D$119,'CCG data'!$A:$AD,'CCG data'!G$3,FALSE)),ISBLANK(VLOOKUP($E527&amp;$D$118&amp;$D$119,'CCG data'!$A:$AD,'CCG data'!G$3,FALSE))),"",VLOOKUP($E527&amp;$D$118&amp;$D$119,'CCG data'!$A:$AD,'CCG data'!G$3,FALSE))</f>
        <v>2591</v>
      </c>
      <c r="P527" s="404">
        <f>IF(OR(ISERROR(VLOOKUP($E527&amp;$D$118&amp;$D$119,'CCG data'!$A:$AD,'CCG data'!B$3,FALSE)),ISBLANK(VLOOKUP($E527&amp;$D$118&amp;$D$119,'CCG data'!$A:$AD,'CCG data'!B$3,FALSE))),"",VLOOKUP($E527&amp;$D$118&amp;$D$119,'CCG data'!$A:$AD,'CCG data'!B$3,FALSE))</f>
        <v>0.28830567348514086</v>
      </c>
      <c r="Q527" s="267"/>
      <c r="R527" s="267">
        <f>IF(OR(ISERROR(VLOOKUP($E527&amp;$D$118&amp;$D$119,'CCG data'!$A:$AD,'CCG data'!C$3,FALSE)),ISBLANK(VLOOKUP($E527&amp;$D$118&amp;$D$119,'CCG data'!$A:$AD,'CCG data'!C$3,FALSE))),"",VLOOKUP($E527&amp;$D$118&amp;$D$119,'CCG data'!$A:$AD,'CCG data'!C$3,FALSE))</f>
        <v>0.62176765727518335</v>
      </c>
      <c r="S527" s="267"/>
      <c r="T527" s="267">
        <f>IF(OR(ISERROR(VLOOKUP($E527&amp;$D$118&amp;$D$119,'CCG data'!$A:$AD,'CCG data'!D$3,FALSE)),ISBLANK(VLOOKUP($E527&amp;$D$118&amp;$D$119,'CCG data'!$A:$AD,'CCG data'!D$3,FALSE))),"",VLOOKUP($E527&amp;$D$118&amp;$D$119,'CCG data'!$A:$AD,'CCG data'!D$3,FALSE))</f>
        <v>4.1682747973755305E-2</v>
      </c>
      <c r="U527" s="267"/>
      <c r="V527" s="267">
        <f>IF(OR(ISERROR(VLOOKUP($E527&amp;$D$118&amp;$D$119,'CCG data'!$A:$AD,'CCG data'!E$3,FALSE)),ISBLANK(VLOOKUP($E527&amp;$D$118&amp;$D$119,'CCG data'!$A:$AD,'CCG data'!E$3,FALSE))),"",VLOOKUP($E527&amp;$D$118&amp;$D$119,'CCG data'!$A:$AD,'CCG data'!E$3,FALSE))</f>
        <v>4.8243921265920496E-2</v>
      </c>
      <c r="W527" s="405"/>
      <c r="Y527" s="165">
        <f>IFERROR(VLOOKUP($E527&amp;$D$119, Outliers!$A$4:$P$214,2,FALSE),"0")</f>
        <v>0</v>
      </c>
      <c r="Z527" s="165">
        <f>IFERROR(VLOOKUP($E527&amp;$D$119, Outliers!$A$4:$P$214,3,FALSE),"0")</f>
        <v>0</v>
      </c>
      <c r="AA527" s="165">
        <f>IFERROR(VLOOKUP($E527&amp;$D$119, Outliers!$A$4:$P$214,4,FALSE),"0")</f>
        <v>0</v>
      </c>
      <c r="AB527" s="165">
        <f>IFERROR(VLOOKUP($E527&amp;$D$119, Outliers!$A$4:$P$214,5,FALSE),"0")</f>
        <v>1</v>
      </c>
      <c r="AD527" s="78"/>
      <c r="AE527" s="78"/>
      <c r="AF527" s="78"/>
      <c r="AG527" s="78"/>
    </row>
    <row r="528" spans="4:33" x14ac:dyDescent="0.25">
      <c r="D528" s="319"/>
      <c r="E528" s="103" t="s">
        <v>27</v>
      </c>
      <c r="F528" s="95">
        <f>IF(P527="","",VLOOKUP($E527&amp;$D$118&amp;$D$119,'CCG data'!$A:$AD,'CCG data'!W$3,FALSE))</f>
        <v>46.539834984404699</v>
      </c>
      <c r="G528" s="96">
        <f>IF(P527="","",VLOOKUP($E527&amp;$D$118&amp;$D$119,'CCG data'!$A:$AD,'CCG data'!X$3,FALSE))</f>
        <v>53.730485358498434</v>
      </c>
      <c r="H528" s="96">
        <f>IF(R527="","",VLOOKUP($E527&amp;$D$118&amp;$D$119,'CCG data'!$A:$AD,'CCG data'!Y$3,FALSE))</f>
        <v>96.485930399139477</v>
      </c>
      <c r="I528" s="96">
        <f>IF(R527="","",VLOOKUP($E527&amp;$D$118&amp;$D$119,'CCG data'!$A:$AD,'CCG data'!Z$3,FALSE))</f>
        <v>106.39300080631995</v>
      </c>
      <c r="J528" s="96">
        <f>IF(T527="","",VLOOKUP($E527&amp;$D$118&amp;$D$119,'CCG data'!$A:$AD,'CCG data'!AA$3,FALSE))</f>
        <v>4.8965592807591785</v>
      </c>
      <c r="K528" s="96">
        <f>IF(T527="","",VLOOKUP($E527&amp;$D$118&amp;$D$119,'CCG data'!$A:$AD,'CCG data'!AB$3,FALSE))</f>
        <v>7.1728660239880826</v>
      </c>
      <c r="L528" s="96">
        <f>IF(V527="","",VLOOKUP($E527&amp;$D$118&amp;$D$119,'CCG data'!$A:$AD,'CCG data'!AC$3,FALSE))</f>
        <v>6.5127350093303766</v>
      </c>
      <c r="M528" s="96">
        <f>IF(V527="","",VLOOKUP($E527&amp;$D$118&amp;$D$119,'CCG data'!$A:$AD,'CCG data'!AD$3,FALSE))</f>
        <v>9.2816048718382493</v>
      </c>
      <c r="N528" s="368"/>
      <c r="P528" s="152">
        <f>IF(P527="","",VLOOKUP($E527&amp;$D$118&amp;$D$119,'CCG data'!$A:$AD,'CCG data'!I$3,FALSE))</f>
        <v>0.27100000000000002</v>
      </c>
      <c r="Q528" s="15">
        <f>IF(P527="","",VLOOKUP($E527&amp;$D$118&amp;$D$119,'CCG data'!$A:$AD,'CCG data'!J$3,FALSE))</f>
        <v>0.30599999999999999</v>
      </c>
      <c r="R528" s="15">
        <f>IF(R527="","",VLOOKUP($E527&amp;$D$118&amp;$D$119,'CCG data'!$A:$AD,'CCG data'!K$3,FALSE))</f>
        <v>0.60299999999999998</v>
      </c>
      <c r="S528" s="15">
        <f>IF(R527="","",VLOOKUP($E527&amp;$D$118&amp;$D$119,'CCG data'!$A:$AD,'CCG data'!L$3,FALSE))</f>
        <v>0.64</v>
      </c>
      <c r="T528" s="15">
        <f>IF(T527="","",VLOOKUP($E527&amp;$D$118&amp;$D$119,'CCG data'!$A:$AD,'CCG data'!M$3,FALSE))</f>
        <v>3.5000000000000003E-2</v>
      </c>
      <c r="U528" s="15">
        <f>IF(T527="","",VLOOKUP($E527&amp;$D$118&amp;$D$119,'CCG data'!$A:$AD,'CCG data'!N$3,FALSE))</f>
        <v>0.05</v>
      </c>
      <c r="V528" s="15">
        <f>IF(V527="","",VLOOKUP($E527&amp;$D$118&amp;$D$119,'CCG data'!$A:$AD,'CCG data'!O$3,FALSE))</f>
        <v>4.1000000000000002E-2</v>
      </c>
      <c r="W528" s="136">
        <f>IF(V527="","",VLOOKUP($E527&amp;$D$118&amp;$D$119,'CCG data'!$A:$AD,'CCG data'!P$3,FALSE))</f>
        <v>5.7000000000000002E-2</v>
      </c>
      <c r="Y528" s="165" t="str">
        <f>IFERROR(VLOOKUP($E528&amp;$D$119, Outliers!$A$4:$P$214,2,FALSE),"0")</f>
        <v>0</v>
      </c>
      <c r="Z528" s="165" t="str">
        <f>IFERROR(VLOOKUP($E528&amp;$D$119, Outliers!$A$4:$P$214,3,FALSE),"0")</f>
        <v>0</v>
      </c>
      <c r="AA528" s="165" t="str">
        <f>IFERROR(VLOOKUP($E528&amp;$D$119, Outliers!$A$4:$P$214,4,FALSE),"0")</f>
        <v>0</v>
      </c>
      <c r="AB528" s="165" t="str">
        <f>IFERROR(VLOOKUP($E528&amp;$D$119, Outliers!$A$4:$P$214,5,FALSE),"0")</f>
        <v>0</v>
      </c>
      <c r="AD528" s="78"/>
      <c r="AE528" s="78"/>
      <c r="AF528" s="78"/>
      <c r="AG528" s="78"/>
    </row>
    <row r="529" spans="4:33" ht="15.75" x14ac:dyDescent="0.25">
      <c r="D529" s="319"/>
      <c r="E529" s="104" t="s">
        <v>298</v>
      </c>
      <c r="F529" s="394">
        <f>IF(OR(ISERROR(VLOOKUP($E529&amp;$D$118&amp;$D$119,'CCG data'!$A:$AD,'CCG data'!R$3,FALSE)),ISBLANK(VLOOKUP($E529&amp;$D$118&amp;$D$119,'CCG data'!$A:$AD,'CCG data'!R$3,FALSE))),"",VLOOKUP($E529&amp;$D$118&amp;$D$119,'CCG data'!$A:$AD,'CCG data'!R$3,FALSE))</f>
        <v>59.0359227668404</v>
      </c>
      <c r="G529" s="395"/>
      <c r="H529" s="395">
        <f>IF(OR(ISERROR(VLOOKUP($E529&amp;$D$118&amp;$D$119,'CCG data'!$A:$AD,'CCG data'!S$3,FALSE)),ISBLANK(VLOOKUP($E529&amp;$D$118&amp;$D$119,'CCG data'!$A:$AD,'CCG data'!S$3,FALSE))),"",VLOOKUP($E529&amp;$D$118&amp;$D$119,'CCG data'!$A:$AD,'CCG data'!S$3,FALSE))</f>
        <v>101.11553787914805</v>
      </c>
      <c r="I529" s="395"/>
      <c r="J529" s="395">
        <f>IF(OR(ISERROR(VLOOKUP($E529&amp;$D$118&amp;$D$119,'CCG data'!$A:$AD,'CCG data'!T$3,FALSE)),ISBLANK(VLOOKUP($E529&amp;$D$118&amp;$D$119,'CCG data'!$A:$AD,'CCG data'!T$3,FALSE))),"",VLOOKUP($E529&amp;$D$118&amp;$D$119,'CCG data'!$A:$AD,'CCG data'!T$3,FALSE))</f>
        <v>6.0607564622445178</v>
      </c>
      <c r="K529" s="395"/>
      <c r="L529" s="395">
        <f>IF(OR(ISERROR(VLOOKUP($E529&amp;$D$118&amp;$D$119,'CCG data'!$A:$AD,'CCG data'!U$3,FALSE)),ISBLANK(VLOOKUP($E529&amp;$D$118&amp;$D$119,'CCG data'!$A:$AD,'CCG data'!U$3,FALSE))),"",VLOOKUP($E529&amp;$D$118&amp;$D$119,'CCG data'!$A:$AD,'CCG data'!U$3,FALSE))</f>
        <v>20.927879150268929</v>
      </c>
      <c r="M529" s="396"/>
      <c r="N529" s="367">
        <f>IF(OR(ISERROR(VLOOKUP($E529&amp;$D$118&amp;$D$119,'CCG data'!$A:$AD,'CCG data'!G$3,FALSE)),ISBLANK(VLOOKUP($E529&amp;$D$118&amp;$D$119,'CCG data'!$A:$AD,'CCG data'!G$3,FALSE))),"",VLOOKUP($E529&amp;$D$118&amp;$D$119,'CCG data'!$A:$AD,'CCG data'!G$3,FALSE))</f>
        <v>1242</v>
      </c>
      <c r="P529" s="404">
        <f>IF(OR(ISERROR(VLOOKUP($E529&amp;$D$118&amp;$D$119,'CCG data'!$A:$AD,'CCG data'!B$3,FALSE)),ISBLANK(VLOOKUP($E529&amp;$D$118&amp;$D$119,'CCG data'!$A:$AD,'CCG data'!B$3,FALSE))),"",VLOOKUP($E529&amp;$D$118&amp;$D$119,'CCG data'!$A:$AD,'CCG data'!B$3,FALSE))</f>
        <v>0.30676328502415456</v>
      </c>
      <c r="Q529" s="267"/>
      <c r="R529" s="267">
        <f>IF(OR(ISERROR(VLOOKUP($E529&amp;$D$118&amp;$D$119,'CCG data'!$A:$AD,'CCG data'!C$3,FALSE)),ISBLANK(VLOOKUP($E529&amp;$D$118&amp;$D$119,'CCG data'!$A:$AD,'CCG data'!C$3,FALSE))),"",VLOOKUP($E529&amp;$D$118&amp;$D$119,'CCG data'!$A:$AD,'CCG data'!C$3,FALSE))</f>
        <v>0.54589371980676327</v>
      </c>
      <c r="S529" s="267"/>
      <c r="T529" s="267">
        <f>IF(OR(ISERROR(VLOOKUP($E529&amp;$D$118&amp;$D$119,'CCG data'!$A:$AD,'CCG data'!D$3,FALSE)),ISBLANK(VLOOKUP($E529&amp;$D$118&amp;$D$119,'CCG data'!$A:$AD,'CCG data'!D$3,FALSE))),"",VLOOKUP($E529&amp;$D$118&amp;$D$119,'CCG data'!$A:$AD,'CCG data'!D$3,FALSE))</f>
        <v>3.140096618357488E-2</v>
      </c>
      <c r="U529" s="267"/>
      <c r="V529" s="267">
        <f>IF(OR(ISERROR(VLOOKUP($E529&amp;$D$118&amp;$D$119,'CCG data'!$A:$AD,'CCG data'!E$3,FALSE)),ISBLANK(VLOOKUP($E529&amp;$D$118&amp;$D$119,'CCG data'!$A:$AD,'CCG data'!E$3,FALSE))),"",VLOOKUP($E529&amp;$D$118&amp;$D$119,'CCG data'!$A:$AD,'CCG data'!E$3,FALSE))</f>
        <v>0.11594202898550725</v>
      </c>
      <c r="W529" s="405"/>
      <c r="Y529" s="165">
        <f>IFERROR(VLOOKUP($E529&amp;$D$119, Outliers!$A$4:$P$214,2,FALSE),"0")</f>
        <v>0</v>
      </c>
      <c r="Z529" s="165">
        <f>IFERROR(VLOOKUP($E529&amp;$D$119, Outliers!$A$4:$P$214,3,FALSE),"0")</f>
        <v>0</v>
      </c>
      <c r="AA529" s="165">
        <f>IFERROR(VLOOKUP($E529&amp;$D$119, Outliers!$A$4:$P$214,4,FALSE),"0")</f>
        <v>0</v>
      </c>
      <c r="AB529" s="165">
        <f>IFERROR(VLOOKUP($E529&amp;$D$119, Outliers!$A$4:$P$214,5,FALSE),"0")</f>
        <v>1</v>
      </c>
      <c r="AD529" s="78"/>
      <c r="AE529" s="78"/>
      <c r="AF529" s="78"/>
      <c r="AG529" s="78"/>
    </row>
    <row r="530" spans="4:33" x14ac:dyDescent="0.25">
      <c r="D530" s="319"/>
      <c r="E530" s="103" t="s">
        <v>27</v>
      </c>
      <c r="F530" s="95">
        <f>IF(P529="","",VLOOKUP($E529&amp;$D$118&amp;$D$119,'CCG data'!$A:$AD,'CCG data'!W$3,FALSE))</f>
        <v>53.107898955406057</v>
      </c>
      <c r="G530" s="96">
        <f>IF(P529="","",VLOOKUP($E529&amp;$D$118&amp;$D$119,'CCG data'!$A:$AD,'CCG data'!X$3,FALSE))</f>
        <v>64.963946578274744</v>
      </c>
      <c r="H530" s="96">
        <f>IF(R529="","",VLOOKUP($E529&amp;$D$118&amp;$D$119,'CCG data'!$A:$AD,'CCG data'!Y$3,FALSE))</f>
        <v>93.504232957918731</v>
      </c>
      <c r="I530" s="96">
        <f>IF(R529="","",VLOOKUP($E529&amp;$D$118&amp;$D$119,'CCG data'!$A:$AD,'CCG data'!Z$3,FALSE))</f>
        <v>108.72684280037737</v>
      </c>
      <c r="J530" s="96">
        <f>IF(T529="","",VLOOKUP($E529&amp;$D$118&amp;$D$119,'CCG data'!$A:$AD,'CCG data'!AA$3,FALSE))</f>
        <v>4.1585808860400446</v>
      </c>
      <c r="K530" s="96">
        <f>IF(T529="","",VLOOKUP($E529&amp;$D$118&amp;$D$119,'CCG data'!$A:$AD,'CCG data'!AB$3,FALSE))</f>
        <v>7.962932038448991</v>
      </c>
      <c r="L530" s="96">
        <f>IF(V529="","",VLOOKUP($E529&amp;$D$118&amp;$D$119,'CCG data'!$A:$AD,'CCG data'!AC$3,FALSE))</f>
        <v>17.509658889058336</v>
      </c>
      <c r="M530" s="96">
        <f>IF(V529="","",VLOOKUP($E529&amp;$D$118&amp;$D$119,'CCG data'!$A:$AD,'CCG data'!AD$3,FALSE))</f>
        <v>24.346099411479521</v>
      </c>
      <c r="N530" s="368"/>
      <c r="P530" s="152">
        <f>IF(P529="","",VLOOKUP($E529&amp;$D$118&amp;$D$119,'CCG data'!$A:$AD,'CCG data'!I$3,FALSE))</f>
        <v>0.28199999999999997</v>
      </c>
      <c r="Q530" s="15">
        <f>IF(P529="","",VLOOKUP($E529&amp;$D$118&amp;$D$119,'CCG data'!$A:$AD,'CCG data'!J$3,FALSE))</f>
        <v>0.33300000000000002</v>
      </c>
      <c r="R530" s="15">
        <f>IF(R529="","",VLOOKUP($E529&amp;$D$118&amp;$D$119,'CCG data'!$A:$AD,'CCG data'!K$3,FALSE))</f>
        <v>0.51800000000000002</v>
      </c>
      <c r="S530" s="15">
        <f>IF(R529="","",VLOOKUP($E529&amp;$D$118&amp;$D$119,'CCG data'!$A:$AD,'CCG data'!L$3,FALSE))</f>
        <v>0.57299999999999995</v>
      </c>
      <c r="T530" s="15">
        <f>IF(T529="","",VLOOKUP($E529&amp;$D$118&amp;$D$119,'CCG data'!$A:$AD,'CCG data'!M$3,FALSE))</f>
        <v>2.3E-2</v>
      </c>
      <c r="U530" s="15">
        <f>IF(T529="","",VLOOKUP($E529&amp;$D$118&amp;$D$119,'CCG data'!$A:$AD,'CCG data'!N$3,FALSE))</f>
        <v>4.2999999999999997E-2</v>
      </c>
      <c r="V530" s="15">
        <f>IF(V529="","",VLOOKUP($E529&amp;$D$118&amp;$D$119,'CCG data'!$A:$AD,'CCG data'!O$3,FALSE))</f>
        <v>9.9000000000000005E-2</v>
      </c>
      <c r="W530" s="136">
        <f>IF(V529="","",VLOOKUP($E529&amp;$D$118&amp;$D$119,'CCG data'!$A:$AD,'CCG data'!P$3,FALSE))</f>
        <v>0.13500000000000001</v>
      </c>
      <c r="Y530" s="165" t="str">
        <f>IFERROR(VLOOKUP($E530&amp;$D$119, Outliers!$A$4:$P$214,2,FALSE),"0")</f>
        <v>0</v>
      </c>
      <c r="Z530" s="165" t="str">
        <f>IFERROR(VLOOKUP($E530&amp;$D$119, Outliers!$A$4:$P$214,3,FALSE),"0")</f>
        <v>0</v>
      </c>
      <c r="AA530" s="165" t="str">
        <f>IFERROR(VLOOKUP($E530&amp;$D$119, Outliers!$A$4:$P$214,4,FALSE),"0")</f>
        <v>0</v>
      </c>
      <c r="AB530" s="165" t="str">
        <f>IFERROR(VLOOKUP($E530&amp;$D$119, Outliers!$A$4:$P$214,5,FALSE),"0")</f>
        <v>0</v>
      </c>
      <c r="AD530" s="78"/>
      <c r="AE530" s="78"/>
      <c r="AF530" s="78"/>
      <c r="AG530" s="78"/>
    </row>
    <row r="531" spans="4:33" ht="15.75" x14ac:dyDescent="0.25">
      <c r="D531" s="319"/>
      <c r="E531" s="104" t="s">
        <v>299</v>
      </c>
      <c r="F531" s="394">
        <f>IF(OR(ISERROR(VLOOKUP($E531&amp;$D$118&amp;$D$119,'CCG data'!$A:$AD,'CCG data'!R$3,FALSE)),ISBLANK(VLOOKUP($E531&amp;$D$118&amp;$D$119,'CCG data'!$A:$AD,'CCG data'!R$3,FALSE))),"",VLOOKUP($E531&amp;$D$118&amp;$D$119,'CCG data'!$A:$AD,'CCG data'!R$3,FALSE))</f>
        <v>43.377537729430586</v>
      </c>
      <c r="G531" s="395"/>
      <c r="H531" s="395">
        <f>IF(OR(ISERROR(VLOOKUP($E531&amp;$D$118&amp;$D$119,'CCG data'!$A:$AD,'CCG data'!S$3,FALSE)),ISBLANK(VLOOKUP($E531&amp;$D$118&amp;$D$119,'CCG data'!$A:$AD,'CCG data'!S$3,FALSE))),"",VLOOKUP($E531&amp;$D$118&amp;$D$119,'CCG data'!$A:$AD,'CCG data'!S$3,FALSE))</f>
        <v>102.07966342795272</v>
      </c>
      <c r="I531" s="395"/>
      <c r="J531" s="395">
        <f>IF(OR(ISERROR(VLOOKUP($E531&amp;$D$118&amp;$D$119,'CCG data'!$A:$AD,'CCG data'!T$3,FALSE)),ISBLANK(VLOOKUP($E531&amp;$D$118&amp;$D$119,'CCG data'!$A:$AD,'CCG data'!T$3,FALSE))),"",VLOOKUP($E531&amp;$D$118&amp;$D$119,'CCG data'!$A:$AD,'CCG data'!T$3,FALSE))</f>
        <v>9.600781698129488</v>
      </c>
      <c r="K531" s="395"/>
      <c r="L531" s="395">
        <f>IF(OR(ISERROR(VLOOKUP($E531&amp;$D$118&amp;$D$119,'CCG data'!$A:$AD,'CCG data'!U$3,FALSE)),ISBLANK(VLOOKUP($E531&amp;$D$118&amp;$D$119,'CCG data'!$A:$AD,'CCG data'!U$3,FALSE))),"",VLOOKUP($E531&amp;$D$118&amp;$D$119,'CCG data'!$A:$AD,'CCG data'!U$3,FALSE))</f>
        <v>8.1318974156614114</v>
      </c>
      <c r="M531" s="396"/>
      <c r="N531" s="367">
        <f>IF(OR(ISERROR(VLOOKUP($E531&amp;$D$118&amp;$D$119,'CCG data'!$A:$AD,'CCG data'!G$3,FALSE)),ISBLANK(VLOOKUP($E531&amp;$D$118&amp;$D$119,'CCG data'!$A:$AD,'CCG data'!G$3,FALSE))),"",VLOOKUP($E531&amp;$D$118&amp;$D$119,'CCG data'!$A:$AD,'CCG data'!G$3,FALSE))</f>
        <v>1701</v>
      </c>
      <c r="P531" s="404">
        <f>IF(OR(ISERROR(VLOOKUP($E531&amp;$D$118&amp;$D$119,'CCG data'!$A:$AD,'CCG data'!B$3,FALSE)),ISBLANK(VLOOKUP($E531&amp;$D$118&amp;$D$119,'CCG data'!$A:$AD,'CCG data'!B$3,FALSE))),"",VLOOKUP($E531&amp;$D$118&amp;$D$119,'CCG data'!$A:$AD,'CCG data'!B$3,FALSE))</f>
        <v>0.24338624338624337</v>
      </c>
      <c r="Q531" s="267"/>
      <c r="R531" s="267">
        <f>IF(OR(ISERROR(VLOOKUP($E531&amp;$D$118&amp;$D$119,'CCG data'!$A:$AD,'CCG data'!C$3,FALSE)),ISBLANK(VLOOKUP($E531&amp;$D$118&amp;$D$119,'CCG data'!$A:$AD,'CCG data'!C$3,FALSE))),"",VLOOKUP($E531&amp;$D$118&amp;$D$119,'CCG data'!$A:$AD,'CCG data'!C$3,FALSE))</f>
        <v>0.64079952968841858</v>
      </c>
      <c r="S531" s="267"/>
      <c r="T531" s="267">
        <f>IF(OR(ISERROR(VLOOKUP($E531&amp;$D$118&amp;$D$119,'CCG data'!$A:$AD,'CCG data'!D$3,FALSE)),ISBLANK(VLOOKUP($E531&amp;$D$118&amp;$D$119,'CCG data'!$A:$AD,'CCG data'!D$3,FALSE))),"",VLOOKUP($E531&amp;$D$118&amp;$D$119,'CCG data'!$A:$AD,'CCG data'!D$3,FALSE))</f>
        <v>6.4079952968841863E-2</v>
      </c>
      <c r="U531" s="267"/>
      <c r="V531" s="267">
        <f>IF(OR(ISERROR(VLOOKUP($E531&amp;$D$118&amp;$D$119,'CCG data'!$A:$AD,'CCG data'!E$3,FALSE)),ISBLANK(VLOOKUP($E531&amp;$D$118&amp;$D$119,'CCG data'!$A:$AD,'CCG data'!E$3,FALSE))),"",VLOOKUP($E531&amp;$D$118&amp;$D$119,'CCG data'!$A:$AD,'CCG data'!E$3,FALSE))</f>
        <v>5.1734273956496178E-2</v>
      </c>
      <c r="W531" s="405"/>
      <c r="Y531" s="165">
        <f>IFERROR(VLOOKUP($E531&amp;$D$119, Outliers!$A$4:$P$214,2,FALSE),"0")</f>
        <v>1</v>
      </c>
      <c r="Z531" s="165">
        <f>IFERROR(VLOOKUP($E531&amp;$D$119, Outliers!$A$4:$P$214,3,FALSE),"0")</f>
        <v>0</v>
      </c>
      <c r="AA531" s="165">
        <f>IFERROR(VLOOKUP($E531&amp;$D$119, Outliers!$A$4:$P$214,4,FALSE),"0")</f>
        <v>1</v>
      </c>
      <c r="AB531" s="165">
        <f>IFERROR(VLOOKUP($E531&amp;$D$119, Outliers!$A$4:$P$214,5,FALSE),"0")</f>
        <v>1</v>
      </c>
      <c r="AD531" s="78"/>
      <c r="AE531" s="78"/>
      <c r="AF531" s="78"/>
      <c r="AG531" s="78"/>
    </row>
    <row r="532" spans="4:33" x14ac:dyDescent="0.25">
      <c r="D532" s="319"/>
      <c r="E532" s="103" t="s">
        <v>27</v>
      </c>
      <c r="F532" s="95">
        <f>IF(P531="","",VLOOKUP($E531&amp;$D$118&amp;$D$119,'CCG data'!$A:$AD,'CCG data'!W$3,FALSE))</f>
        <v>39.199033972303987</v>
      </c>
      <c r="G532" s="96">
        <f>IF(P531="","",VLOOKUP($E531&amp;$D$118&amp;$D$119,'CCG data'!$A:$AD,'CCG data'!X$3,FALSE))</f>
        <v>47.556041486557184</v>
      </c>
      <c r="H532" s="96">
        <f>IF(R531="","",VLOOKUP($E531&amp;$D$118&amp;$D$119,'CCG data'!$A:$AD,'CCG data'!Y$3,FALSE))</f>
        <v>96.019531876040674</v>
      </c>
      <c r="I532" s="96">
        <f>IF(R531="","",VLOOKUP($E531&amp;$D$118&amp;$D$119,'CCG data'!$A:$AD,'CCG data'!Z$3,FALSE))</f>
        <v>108.13979497986477</v>
      </c>
      <c r="J532" s="96">
        <f>IF(T531="","",VLOOKUP($E531&amp;$D$118&amp;$D$119,'CCG data'!$A:$AD,'CCG data'!AA$3,FALSE))</f>
        <v>7.7983890085783258</v>
      </c>
      <c r="K532" s="96">
        <f>IF(T531="","",VLOOKUP($E531&amp;$D$118&amp;$D$119,'CCG data'!$A:$AD,'CCG data'!AB$3,FALSE))</f>
        <v>11.40317438768065</v>
      </c>
      <c r="L532" s="96">
        <f>IF(V531="","",VLOOKUP($E531&amp;$D$118&amp;$D$119,'CCG data'!$A:$AD,'CCG data'!AC$3,FALSE))</f>
        <v>6.432845588399049</v>
      </c>
      <c r="M532" s="96">
        <f>IF(V531="","",VLOOKUP($E531&amp;$D$118&amp;$D$119,'CCG data'!$A:$AD,'CCG data'!AD$3,FALSE))</f>
        <v>9.8309492429237739</v>
      </c>
      <c r="N532" s="368"/>
      <c r="P532" s="152">
        <f>IF(P531="","",VLOOKUP($E531&amp;$D$118&amp;$D$119,'CCG data'!$A:$AD,'CCG data'!I$3,FALSE))</f>
        <v>0.224</v>
      </c>
      <c r="Q532" s="15">
        <f>IF(P531="","",VLOOKUP($E531&amp;$D$118&amp;$D$119,'CCG data'!$A:$AD,'CCG data'!J$3,FALSE))</f>
        <v>0.26400000000000001</v>
      </c>
      <c r="R532" s="15">
        <f>IF(R531="","",VLOOKUP($E531&amp;$D$118&amp;$D$119,'CCG data'!$A:$AD,'CCG data'!K$3,FALSE))</f>
        <v>0.61799999999999999</v>
      </c>
      <c r="S532" s="15">
        <f>IF(R531="","",VLOOKUP($E531&amp;$D$118&amp;$D$119,'CCG data'!$A:$AD,'CCG data'!L$3,FALSE))</f>
        <v>0.66300000000000003</v>
      </c>
      <c r="T532" s="15">
        <f>IF(T531="","",VLOOKUP($E531&amp;$D$118&amp;$D$119,'CCG data'!$A:$AD,'CCG data'!M$3,FALSE))</f>
        <v>5.2999999999999999E-2</v>
      </c>
      <c r="U532" s="15">
        <f>IF(T531="","",VLOOKUP($E531&amp;$D$118&amp;$D$119,'CCG data'!$A:$AD,'CCG data'!N$3,FALSE))</f>
        <v>7.6999999999999999E-2</v>
      </c>
      <c r="V532" s="15">
        <f>IF(V531="","",VLOOKUP($E531&amp;$D$118&amp;$D$119,'CCG data'!$A:$AD,'CCG data'!O$3,FALSE))</f>
        <v>4.2000000000000003E-2</v>
      </c>
      <c r="W532" s="136">
        <f>IF(V531="","",VLOOKUP($E531&amp;$D$118&amp;$D$119,'CCG data'!$A:$AD,'CCG data'!P$3,FALSE))</f>
        <v>6.3E-2</v>
      </c>
      <c r="Y532" s="165" t="str">
        <f>IFERROR(VLOOKUP($E532&amp;$D$119, Outliers!$A$4:$P$214,2,FALSE),"0")</f>
        <v>0</v>
      </c>
      <c r="Z532" s="165" t="str">
        <f>IFERROR(VLOOKUP($E532&amp;$D$119, Outliers!$A$4:$P$214,3,FALSE),"0")</f>
        <v>0</v>
      </c>
      <c r="AA532" s="165" t="str">
        <f>IFERROR(VLOOKUP($E532&amp;$D$119, Outliers!$A$4:$P$214,4,FALSE),"0")</f>
        <v>0</v>
      </c>
      <c r="AB532" s="165" t="str">
        <f>IFERROR(VLOOKUP($E532&amp;$D$119, Outliers!$A$4:$P$214,5,FALSE),"0")</f>
        <v>0</v>
      </c>
      <c r="AD532" s="78"/>
      <c r="AE532" s="78"/>
      <c r="AF532" s="78"/>
      <c r="AG532" s="78"/>
    </row>
    <row r="533" spans="4:33" ht="15.75" x14ac:dyDescent="0.25">
      <c r="D533" s="319"/>
      <c r="E533" s="104" t="s">
        <v>300</v>
      </c>
      <c r="F533" s="394">
        <f>IF(OR(ISERROR(VLOOKUP($E533&amp;$D$118&amp;$D$119,'CCG data'!$A:$AD,'CCG data'!R$3,FALSE)),ISBLANK(VLOOKUP($E533&amp;$D$118&amp;$D$119,'CCG data'!$A:$AD,'CCG data'!R$3,FALSE))),"",VLOOKUP($E533&amp;$D$118&amp;$D$119,'CCG data'!$A:$AD,'CCG data'!R$3,FALSE))</f>
        <v>50.510757185304968</v>
      </c>
      <c r="G533" s="395"/>
      <c r="H533" s="395">
        <f>IF(OR(ISERROR(VLOOKUP($E533&amp;$D$118&amp;$D$119,'CCG data'!$A:$AD,'CCG data'!S$3,FALSE)),ISBLANK(VLOOKUP($E533&amp;$D$118&amp;$D$119,'CCG data'!$A:$AD,'CCG data'!S$3,FALSE))),"",VLOOKUP($E533&amp;$D$118&amp;$D$119,'CCG data'!$A:$AD,'CCG data'!S$3,FALSE))</f>
        <v>113.21190080415874</v>
      </c>
      <c r="I533" s="395"/>
      <c r="J533" s="395">
        <f>IF(OR(ISERROR(VLOOKUP($E533&amp;$D$118&amp;$D$119,'CCG data'!$A:$AD,'CCG data'!T$3,FALSE)),ISBLANK(VLOOKUP($E533&amp;$D$118&amp;$D$119,'CCG data'!$A:$AD,'CCG data'!T$3,FALSE))),"",VLOOKUP($E533&amp;$D$118&amp;$D$119,'CCG data'!$A:$AD,'CCG data'!T$3,FALSE))</f>
        <v>6.3027813785203204</v>
      </c>
      <c r="K533" s="395"/>
      <c r="L533" s="395">
        <f>IF(OR(ISERROR(VLOOKUP($E533&amp;$D$118&amp;$D$119,'CCG data'!$A:$AD,'CCG data'!U$3,FALSE)),ISBLANK(VLOOKUP($E533&amp;$D$118&amp;$D$119,'CCG data'!$A:$AD,'CCG data'!U$3,FALSE))),"",VLOOKUP($E533&amp;$D$118&amp;$D$119,'CCG data'!$A:$AD,'CCG data'!U$3,FALSE))</f>
        <v>8.6108600861063991</v>
      </c>
      <c r="M533" s="396"/>
      <c r="N533" s="367">
        <f>IF(OR(ISERROR(VLOOKUP($E533&amp;$D$118&amp;$D$119,'CCG data'!$A:$AD,'CCG data'!G$3,FALSE)),ISBLANK(VLOOKUP($E533&amp;$D$118&amp;$D$119,'CCG data'!$A:$AD,'CCG data'!G$3,FALSE))),"",VLOOKUP($E533&amp;$D$118&amp;$D$119,'CCG data'!$A:$AD,'CCG data'!G$3,FALSE))</f>
        <v>871</v>
      </c>
      <c r="P533" s="404">
        <f>IF(OR(ISERROR(VLOOKUP($E533&amp;$D$118&amp;$D$119,'CCG data'!$A:$AD,'CCG data'!B$3,FALSE)),ISBLANK(VLOOKUP($E533&amp;$D$118&amp;$D$119,'CCG data'!$A:$AD,'CCG data'!B$3,FALSE))),"",VLOOKUP($E533&amp;$D$118&amp;$D$119,'CCG data'!$A:$AD,'CCG data'!B$3,FALSE))</f>
        <v>0.28587830080367393</v>
      </c>
      <c r="Q533" s="267"/>
      <c r="R533" s="267">
        <f>IF(OR(ISERROR(VLOOKUP($E533&amp;$D$118&amp;$D$119,'CCG data'!$A:$AD,'CCG data'!C$3,FALSE)),ISBLANK(VLOOKUP($E533&amp;$D$118&amp;$D$119,'CCG data'!$A:$AD,'CCG data'!C$3,FALSE))),"",VLOOKUP($E533&amp;$D$118&amp;$D$119,'CCG data'!$A:$AD,'CCG data'!C$3,FALSE))</f>
        <v>0.62686567164179108</v>
      </c>
      <c r="S533" s="267"/>
      <c r="T533" s="267">
        <f>IF(OR(ISERROR(VLOOKUP($E533&amp;$D$118&amp;$D$119,'CCG data'!$A:$AD,'CCG data'!D$3,FALSE)),ISBLANK(VLOOKUP($E533&amp;$D$118&amp;$D$119,'CCG data'!$A:$AD,'CCG data'!D$3,FALSE))),"",VLOOKUP($E533&amp;$D$118&amp;$D$119,'CCG data'!$A:$AD,'CCG data'!D$3,FALSE))</f>
        <v>3.9035591274397242E-2</v>
      </c>
      <c r="U533" s="267"/>
      <c r="V533" s="267">
        <f>IF(OR(ISERROR(VLOOKUP($E533&amp;$D$118&amp;$D$119,'CCG data'!$A:$AD,'CCG data'!E$3,FALSE)),ISBLANK(VLOOKUP($E533&amp;$D$118&amp;$D$119,'CCG data'!$A:$AD,'CCG data'!E$3,FALSE))),"",VLOOKUP($E533&amp;$D$118&amp;$D$119,'CCG data'!$A:$AD,'CCG data'!E$3,FALSE))</f>
        <v>4.8220436280137773E-2</v>
      </c>
      <c r="W533" s="405"/>
      <c r="Y533" s="165">
        <f>IFERROR(VLOOKUP($E533&amp;$D$119, Outliers!$A$4:$P$214,2,FALSE),"0")</f>
        <v>0</v>
      </c>
      <c r="Z533" s="165">
        <f>IFERROR(VLOOKUP($E533&amp;$D$119, Outliers!$A$4:$P$214,3,FALSE),"0")</f>
        <v>1</v>
      </c>
      <c r="AA533" s="165">
        <f>IFERROR(VLOOKUP($E533&amp;$D$119, Outliers!$A$4:$P$214,4,FALSE),"0")</f>
        <v>0</v>
      </c>
      <c r="AB533" s="165">
        <f>IFERROR(VLOOKUP($E533&amp;$D$119, Outliers!$A$4:$P$214,5,FALSE),"0")</f>
        <v>0</v>
      </c>
      <c r="AD533" s="78"/>
      <c r="AE533" s="78"/>
      <c r="AF533" s="78"/>
      <c r="AG533" s="78"/>
    </row>
    <row r="534" spans="4:33" ht="15.75" thickBot="1" x14ac:dyDescent="0.3">
      <c r="D534" s="320"/>
      <c r="E534" s="105" t="s">
        <v>27</v>
      </c>
      <c r="F534" s="97">
        <f>IF(P533="","",VLOOKUP($E533&amp;$D$118&amp;$D$119,'CCG data'!$A:$AD,'CCG data'!W$3,FALSE))</f>
        <v>44.236818404131441</v>
      </c>
      <c r="G534" s="98">
        <f>IF(P533="","",VLOOKUP($E533&amp;$D$118&amp;$D$119,'CCG data'!$A:$AD,'CCG data'!X$3,FALSE))</f>
        <v>56.784695966478495</v>
      </c>
      <c r="H534" s="98">
        <f>IF(R533="","",VLOOKUP($E533&amp;$D$118&amp;$D$119,'CCG data'!$A:$AD,'CCG data'!Y$3,FALSE))</f>
        <v>103.71565752221484</v>
      </c>
      <c r="I534" s="98">
        <f>IF(R533="","",VLOOKUP($E533&amp;$D$118&amp;$D$119,'CCG data'!$A:$AD,'CCG data'!Z$3,FALSE))</f>
        <v>122.70814408610265</v>
      </c>
      <c r="J534" s="98">
        <f>IF(T533="","",VLOOKUP($E533&amp;$D$118&amp;$D$119,'CCG data'!$A:$AD,'CCG data'!AA$3,FALSE))</f>
        <v>4.1841819243178993</v>
      </c>
      <c r="K534" s="98">
        <f>IF(T533="","",VLOOKUP($E533&amp;$D$118&amp;$D$119,'CCG data'!$A:$AD,'CCG data'!AB$3,FALSE))</f>
        <v>8.4213808327227415</v>
      </c>
      <c r="L534" s="98">
        <f>IF(V533="","",VLOOKUP($E533&amp;$D$118&amp;$D$119,'CCG data'!$A:$AD,'CCG data'!AC$3,FALSE))</f>
        <v>6.0066383537178734</v>
      </c>
      <c r="M534" s="98">
        <f>IF(V533="","",VLOOKUP($E533&amp;$D$118&amp;$D$119,'CCG data'!$A:$AD,'CCG data'!AD$3,FALSE))</f>
        <v>11.215081818494925</v>
      </c>
      <c r="N534" s="361"/>
      <c r="P534" s="146">
        <f>IF(P533="","",VLOOKUP($E533&amp;$D$118&amp;$D$119,'CCG data'!$A:$AD,'CCG data'!I$3,FALSE))</f>
        <v>0.25700000000000001</v>
      </c>
      <c r="Q534" s="3">
        <f>IF(P533="","",VLOOKUP($E533&amp;$D$118&amp;$D$119,'CCG data'!$A:$AD,'CCG data'!J$3,FALSE))</f>
        <v>0.317</v>
      </c>
      <c r="R534" s="3">
        <f>IF(R533="","",VLOOKUP($E533&amp;$D$118&amp;$D$119,'CCG data'!$A:$AD,'CCG data'!K$3,FALSE))</f>
        <v>0.59399999999999997</v>
      </c>
      <c r="S534" s="3">
        <f>IF(R533="","",VLOOKUP($E533&amp;$D$118&amp;$D$119,'CCG data'!$A:$AD,'CCG data'!L$3,FALSE))</f>
        <v>0.65800000000000003</v>
      </c>
      <c r="T534" s="3">
        <f>IF(T533="","",VLOOKUP($E533&amp;$D$118&amp;$D$119,'CCG data'!$A:$AD,'CCG data'!M$3,FALSE))</f>
        <v>2.8000000000000001E-2</v>
      </c>
      <c r="U534" s="3">
        <f>IF(T533="","",VLOOKUP($E533&amp;$D$118&amp;$D$119,'CCG data'!$A:$AD,'CCG data'!N$3,FALSE))</f>
        <v>5.3999999999999999E-2</v>
      </c>
      <c r="V534" s="3">
        <f>IF(V533="","",VLOOKUP($E533&amp;$D$118&amp;$D$119,'CCG data'!$A:$AD,'CCG data'!O$3,FALSE))</f>
        <v>3.5999999999999997E-2</v>
      </c>
      <c r="W534" s="137">
        <f>IF(V533="","",VLOOKUP($E533&amp;$D$118&amp;$D$119,'CCG data'!$A:$AD,'CCG data'!P$3,FALSE))</f>
        <v>6.5000000000000002E-2</v>
      </c>
      <c r="Y534" s="165" t="str">
        <f>IFERROR(VLOOKUP($E534&amp;$D$119, Outliers!$A$4:$P$214,2,FALSE),"0")</f>
        <v>0</v>
      </c>
      <c r="Z534" s="165" t="str">
        <f>IFERROR(VLOOKUP($E534&amp;$D$119, Outliers!$A$4:$P$214,3,FALSE),"0")</f>
        <v>0</v>
      </c>
      <c r="AA534" s="165" t="str">
        <f>IFERROR(VLOOKUP($E534&amp;$D$119, Outliers!$A$4:$P$214,4,FALSE),"0")</f>
        <v>0</v>
      </c>
      <c r="AB534" s="165" t="str">
        <f>IFERROR(VLOOKUP($E534&amp;$D$119, Outliers!$A$4:$P$214,5,FALSE),"0")</f>
        <v>0</v>
      </c>
      <c r="AD534" s="78"/>
      <c r="AE534" s="78"/>
      <c r="AF534" s="78"/>
      <c r="AG534" s="78"/>
    </row>
    <row r="536" spans="4:33" x14ac:dyDescent="0.25">
      <c r="D536" s="100" t="s">
        <v>52</v>
      </c>
    </row>
    <row r="537" spans="4:33" x14ac:dyDescent="0.25">
      <c r="D537" s="261" t="s">
        <v>445</v>
      </c>
      <c r="E537" s="261"/>
      <c r="F537" s="261"/>
      <c r="G537" s="261"/>
      <c r="H537" s="261"/>
      <c r="I537" s="261"/>
      <c r="J537" s="261"/>
      <c r="K537" s="261"/>
      <c r="L537" s="261"/>
      <c r="M537" s="261"/>
    </row>
  </sheetData>
  <sheetProtection sheet="1" scenarios="1"/>
  <mergeCells count="1893">
    <mergeCell ref="D7:E7"/>
    <mergeCell ref="F7:N7"/>
    <mergeCell ref="P117:W117"/>
    <mergeCell ref="P527:Q527"/>
    <mergeCell ref="R527:S527"/>
    <mergeCell ref="T527:U527"/>
    <mergeCell ref="V527:W527"/>
    <mergeCell ref="P529:Q529"/>
    <mergeCell ref="R529:S529"/>
    <mergeCell ref="T529:U529"/>
    <mergeCell ref="V529:W529"/>
    <mergeCell ref="P531:Q531"/>
    <mergeCell ref="R531:S531"/>
    <mergeCell ref="T531:U531"/>
    <mergeCell ref="V531:W531"/>
    <mergeCell ref="P533:Q533"/>
    <mergeCell ref="R533:S533"/>
    <mergeCell ref="T533:U533"/>
    <mergeCell ref="V533:W533"/>
    <mergeCell ref="P517:Q517"/>
    <mergeCell ref="R517:S517"/>
    <mergeCell ref="T517:U517"/>
    <mergeCell ref="V517:W517"/>
    <mergeCell ref="P519:Q519"/>
    <mergeCell ref="R519:S519"/>
    <mergeCell ref="T519:U519"/>
    <mergeCell ref="V519:W519"/>
    <mergeCell ref="P521:Q521"/>
    <mergeCell ref="R521:S521"/>
    <mergeCell ref="T521:U521"/>
    <mergeCell ref="V521:W521"/>
    <mergeCell ref="P523:Q523"/>
    <mergeCell ref="R523:S523"/>
    <mergeCell ref="T523:U523"/>
    <mergeCell ref="V523:W523"/>
    <mergeCell ref="P525:Q525"/>
    <mergeCell ref="R525:S525"/>
    <mergeCell ref="T525:U525"/>
    <mergeCell ref="V525:W525"/>
    <mergeCell ref="P507:Q507"/>
    <mergeCell ref="R507:S507"/>
    <mergeCell ref="T507:U507"/>
    <mergeCell ref="V507:W507"/>
    <mergeCell ref="P509:Q509"/>
    <mergeCell ref="R509:S509"/>
    <mergeCell ref="T509:U509"/>
    <mergeCell ref="V509:W509"/>
    <mergeCell ref="P511:Q511"/>
    <mergeCell ref="R511:S511"/>
    <mergeCell ref="T511:U511"/>
    <mergeCell ref="V511:W511"/>
    <mergeCell ref="P513:Q513"/>
    <mergeCell ref="R513:S513"/>
    <mergeCell ref="T513:U513"/>
    <mergeCell ref="V513:W513"/>
    <mergeCell ref="P515:Q515"/>
    <mergeCell ref="R515:S515"/>
    <mergeCell ref="T515:U515"/>
    <mergeCell ref="V515:W515"/>
    <mergeCell ref="P497:Q497"/>
    <mergeCell ref="R497:S497"/>
    <mergeCell ref="T497:U497"/>
    <mergeCell ref="V497:W497"/>
    <mergeCell ref="P499:Q499"/>
    <mergeCell ref="R499:S499"/>
    <mergeCell ref="T499:U499"/>
    <mergeCell ref="V499:W499"/>
    <mergeCell ref="P501:Q501"/>
    <mergeCell ref="R501:S501"/>
    <mergeCell ref="T501:U501"/>
    <mergeCell ref="V501:W501"/>
    <mergeCell ref="P503:Q503"/>
    <mergeCell ref="R503:S503"/>
    <mergeCell ref="T503:U503"/>
    <mergeCell ref="V503:W503"/>
    <mergeCell ref="P505:Q505"/>
    <mergeCell ref="R505:S505"/>
    <mergeCell ref="T505:U505"/>
    <mergeCell ref="V505:W505"/>
    <mergeCell ref="P487:Q487"/>
    <mergeCell ref="R487:S487"/>
    <mergeCell ref="T487:U487"/>
    <mergeCell ref="V487:W487"/>
    <mergeCell ref="P489:Q489"/>
    <mergeCell ref="R489:S489"/>
    <mergeCell ref="T489:U489"/>
    <mergeCell ref="V489:W489"/>
    <mergeCell ref="P491:Q491"/>
    <mergeCell ref="R491:S491"/>
    <mergeCell ref="T491:U491"/>
    <mergeCell ref="V491:W491"/>
    <mergeCell ref="P493:Q493"/>
    <mergeCell ref="R493:S493"/>
    <mergeCell ref="T493:U493"/>
    <mergeCell ref="V493:W493"/>
    <mergeCell ref="P495:Q495"/>
    <mergeCell ref="R495:S495"/>
    <mergeCell ref="T495:U495"/>
    <mergeCell ref="V495:W495"/>
    <mergeCell ref="P477:Q477"/>
    <mergeCell ref="R477:S477"/>
    <mergeCell ref="T477:U477"/>
    <mergeCell ref="V477:W477"/>
    <mergeCell ref="P479:Q479"/>
    <mergeCell ref="R479:S479"/>
    <mergeCell ref="T479:U479"/>
    <mergeCell ref="V479:W479"/>
    <mergeCell ref="P481:Q481"/>
    <mergeCell ref="R481:S481"/>
    <mergeCell ref="T481:U481"/>
    <mergeCell ref="V481:W481"/>
    <mergeCell ref="P483:Q483"/>
    <mergeCell ref="R483:S483"/>
    <mergeCell ref="T483:U483"/>
    <mergeCell ref="V483:W483"/>
    <mergeCell ref="P485:Q485"/>
    <mergeCell ref="R485:S485"/>
    <mergeCell ref="T485:U485"/>
    <mergeCell ref="V485:W485"/>
    <mergeCell ref="P467:Q467"/>
    <mergeCell ref="R467:S467"/>
    <mergeCell ref="T467:U467"/>
    <mergeCell ref="V467:W467"/>
    <mergeCell ref="P469:Q469"/>
    <mergeCell ref="R469:S469"/>
    <mergeCell ref="T469:U469"/>
    <mergeCell ref="V469:W469"/>
    <mergeCell ref="P471:Q471"/>
    <mergeCell ref="R471:S471"/>
    <mergeCell ref="T471:U471"/>
    <mergeCell ref="V471:W471"/>
    <mergeCell ref="P473:Q473"/>
    <mergeCell ref="R473:S473"/>
    <mergeCell ref="T473:U473"/>
    <mergeCell ref="V473:W473"/>
    <mergeCell ref="P475:Q475"/>
    <mergeCell ref="R475:S475"/>
    <mergeCell ref="T475:U475"/>
    <mergeCell ref="V475:W475"/>
    <mergeCell ref="P457:Q457"/>
    <mergeCell ref="R457:S457"/>
    <mergeCell ref="T457:U457"/>
    <mergeCell ref="V457:W457"/>
    <mergeCell ref="P459:Q459"/>
    <mergeCell ref="R459:S459"/>
    <mergeCell ref="T459:U459"/>
    <mergeCell ref="V459:W459"/>
    <mergeCell ref="P461:Q461"/>
    <mergeCell ref="R461:S461"/>
    <mergeCell ref="T461:U461"/>
    <mergeCell ref="V461:W461"/>
    <mergeCell ref="P463:Q463"/>
    <mergeCell ref="R463:S463"/>
    <mergeCell ref="T463:U463"/>
    <mergeCell ref="V463:W463"/>
    <mergeCell ref="P465:Q465"/>
    <mergeCell ref="R465:S465"/>
    <mergeCell ref="T465:U465"/>
    <mergeCell ref="V465:W465"/>
    <mergeCell ref="P447:Q447"/>
    <mergeCell ref="R447:S447"/>
    <mergeCell ref="T447:U447"/>
    <mergeCell ref="V447:W447"/>
    <mergeCell ref="P449:Q449"/>
    <mergeCell ref="R449:S449"/>
    <mergeCell ref="T449:U449"/>
    <mergeCell ref="V449:W449"/>
    <mergeCell ref="P451:Q451"/>
    <mergeCell ref="R451:S451"/>
    <mergeCell ref="T451:U451"/>
    <mergeCell ref="V451:W451"/>
    <mergeCell ref="P453:Q453"/>
    <mergeCell ref="R453:S453"/>
    <mergeCell ref="T453:U453"/>
    <mergeCell ref="V453:W453"/>
    <mergeCell ref="P455:Q455"/>
    <mergeCell ref="R455:S455"/>
    <mergeCell ref="T455:U455"/>
    <mergeCell ref="V455:W455"/>
    <mergeCell ref="P437:Q437"/>
    <mergeCell ref="R437:S437"/>
    <mergeCell ref="T437:U437"/>
    <mergeCell ref="V437:W437"/>
    <mergeCell ref="P439:Q439"/>
    <mergeCell ref="R439:S439"/>
    <mergeCell ref="T439:U439"/>
    <mergeCell ref="V439:W439"/>
    <mergeCell ref="P441:Q441"/>
    <mergeCell ref="R441:S441"/>
    <mergeCell ref="T441:U441"/>
    <mergeCell ref="V441:W441"/>
    <mergeCell ref="P443:Q443"/>
    <mergeCell ref="R443:S443"/>
    <mergeCell ref="T443:U443"/>
    <mergeCell ref="V443:W443"/>
    <mergeCell ref="P445:Q445"/>
    <mergeCell ref="R445:S445"/>
    <mergeCell ref="T445:U445"/>
    <mergeCell ref="V445:W445"/>
    <mergeCell ref="P427:Q427"/>
    <mergeCell ref="R427:S427"/>
    <mergeCell ref="T427:U427"/>
    <mergeCell ref="V427:W427"/>
    <mergeCell ref="P429:Q429"/>
    <mergeCell ref="R429:S429"/>
    <mergeCell ref="T429:U429"/>
    <mergeCell ref="V429:W429"/>
    <mergeCell ref="P431:Q431"/>
    <mergeCell ref="R431:S431"/>
    <mergeCell ref="T431:U431"/>
    <mergeCell ref="V431:W431"/>
    <mergeCell ref="P433:Q433"/>
    <mergeCell ref="R433:S433"/>
    <mergeCell ref="T433:U433"/>
    <mergeCell ref="V433:W433"/>
    <mergeCell ref="P435:Q435"/>
    <mergeCell ref="R435:S435"/>
    <mergeCell ref="T435:U435"/>
    <mergeCell ref="V435:W435"/>
    <mergeCell ref="P417:Q417"/>
    <mergeCell ref="R417:S417"/>
    <mergeCell ref="T417:U417"/>
    <mergeCell ref="V417:W417"/>
    <mergeCell ref="P419:Q419"/>
    <mergeCell ref="R419:S419"/>
    <mergeCell ref="T419:U419"/>
    <mergeCell ref="V419:W419"/>
    <mergeCell ref="P421:Q421"/>
    <mergeCell ref="R421:S421"/>
    <mergeCell ref="T421:U421"/>
    <mergeCell ref="V421:W421"/>
    <mergeCell ref="P423:Q423"/>
    <mergeCell ref="R423:S423"/>
    <mergeCell ref="T423:U423"/>
    <mergeCell ref="V423:W423"/>
    <mergeCell ref="P425:Q425"/>
    <mergeCell ref="R425:S425"/>
    <mergeCell ref="T425:U425"/>
    <mergeCell ref="V425:W425"/>
    <mergeCell ref="P407:Q407"/>
    <mergeCell ref="R407:S407"/>
    <mergeCell ref="T407:U407"/>
    <mergeCell ref="V407:W407"/>
    <mergeCell ref="P409:Q409"/>
    <mergeCell ref="R409:S409"/>
    <mergeCell ref="T409:U409"/>
    <mergeCell ref="V409:W409"/>
    <mergeCell ref="P411:Q411"/>
    <mergeCell ref="R411:S411"/>
    <mergeCell ref="T411:U411"/>
    <mergeCell ref="V411:W411"/>
    <mergeCell ref="P413:Q413"/>
    <mergeCell ref="R413:S413"/>
    <mergeCell ref="T413:U413"/>
    <mergeCell ref="V413:W413"/>
    <mergeCell ref="P415:Q415"/>
    <mergeCell ref="R415:S415"/>
    <mergeCell ref="T415:U415"/>
    <mergeCell ref="V415:W415"/>
    <mergeCell ref="P397:Q397"/>
    <mergeCell ref="R397:S397"/>
    <mergeCell ref="T397:U397"/>
    <mergeCell ref="V397:W397"/>
    <mergeCell ref="P399:Q399"/>
    <mergeCell ref="R399:S399"/>
    <mergeCell ref="T399:U399"/>
    <mergeCell ref="V399:W399"/>
    <mergeCell ref="P401:Q401"/>
    <mergeCell ref="R401:S401"/>
    <mergeCell ref="T401:U401"/>
    <mergeCell ref="V401:W401"/>
    <mergeCell ref="P403:Q403"/>
    <mergeCell ref="R403:S403"/>
    <mergeCell ref="T403:U403"/>
    <mergeCell ref="V403:W403"/>
    <mergeCell ref="P405:Q405"/>
    <mergeCell ref="R405:S405"/>
    <mergeCell ref="T405:U405"/>
    <mergeCell ref="V405:W405"/>
    <mergeCell ref="P387:Q387"/>
    <mergeCell ref="R387:S387"/>
    <mergeCell ref="T387:U387"/>
    <mergeCell ref="V387:W387"/>
    <mergeCell ref="P389:Q389"/>
    <mergeCell ref="R389:S389"/>
    <mergeCell ref="T389:U389"/>
    <mergeCell ref="V389:W389"/>
    <mergeCell ref="P391:Q391"/>
    <mergeCell ref="R391:S391"/>
    <mergeCell ref="T391:U391"/>
    <mergeCell ref="V391:W391"/>
    <mergeCell ref="P393:Q393"/>
    <mergeCell ref="R393:S393"/>
    <mergeCell ref="T393:U393"/>
    <mergeCell ref="V393:W393"/>
    <mergeCell ref="P395:Q395"/>
    <mergeCell ref="R395:S395"/>
    <mergeCell ref="T395:U395"/>
    <mergeCell ref="V395:W395"/>
    <mergeCell ref="P377:Q377"/>
    <mergeCell ref="R377:S377"/>
    <mergeCell ref="T377:U377"/>
    <mergeCell ref="V377:W377"/>
    <mergeCell ref="P379:Q379"/>
    <mergeCell ref="R379:S379"/>
    <mergeCell ref="T379:U379"/>
    <mergeCell ref="V379:W379"/>
    <mergeCell ref="P381:Q381"/>
    <mergeCell ref="R381:S381"/>
    <mergeCell ref="T381:U381"/>
    <mergeCell ref="V381:W381"/>
    <mergeCell ref="P383:Q383"/>
    <mergeCell ref="R383:S383"/>
    <mergeCell ref="T383:U383"/>
    <mergeCell ref="V383:W383"/>
    <mergeCell ref="P385:Q385"/>
    <mergeCell ref="R385:S385"/>
    <mergeCell ref="T385:U385"/>
    <mergeCell ref="V385:W385"/>
    <mergeCell ref="P367:Q367"/>
    <mergeCell ref="R367:S367"/>
    <mergeCell ref="T367:U367"/>
    <mergeCell ref="V367:W367"/>
    <mergeCell ref="P369:Q369"/>
    <mergeCell ref="R369:S369"/>
    <mergeCell ref="T369:U369"/>
    <mergeCell ref="V369:W369"/>
    <mergeCell ref="P371:Q371"/>
    <mergeCell ref="R371:S371"/>
    <mergeCell ref="T371:U371"/>
    <mergeCell ref="V371:W371"/>
    <mergeCell ref="P373:Q373"/>
    <mergeCell ref="R373:S373"/>
    <mergeCell ref="T373:U373"/>
    <mergeCell ref="V373:W373"/>
    <mergeCell ref="P375:Q375"/>
    <mergeCell ref="R375:S375"/>
    <mergeCell ref="T375:U375"/>
    <mergeCell ref="V375:W375"/>
    <mergeCell ref="P357:Q357"/>
    <mergeCell ref="R357:S357"/>
    <mergeCell ref="T357:U357"/>
    <mergeCell ref="V357:W357"/>
    <mergeCell ref="P359:Q359"/>
    <mergeCell ref="R359:S359"/>
    <mergeCell ref="T359:U359"/>
    <mergeCell ref="V359:W359"/>
    <mergeCell ref="P361:Q361"/>
    <mergeCell ref="R361:S361"/>
    <mergeCell ref="T361:U361"/>
    <mergeCell ref="V361:W361"/>
    <mergeCell ref="P363:Q363"/>
    <mergeCell ref="R363:S363"/>
    <mergeCell ref="T363:U363"/>
    <mergeCell ref="V363:W363"/>
    <mergeCell ref="P365:Q365"/>
    <mergeCell ref="R365:S365"/>
    <mergeCell ref="T365:U365"/>
    <mergeCell ref="V365:W365"/>
    <mergeCell ref="P347:Q347"/>
    <mergeCell ref="R347:S347"/>
    <mergeCell ref="T347:U347"/>
    <mergeCell ref="V347:W347"/>
    <mergeCell ref="P349:Q349"/>
    <mergeCell ref="R349:S349"/>
    <mergeCell ref="T349:U349"/>
    <mergeCell ref="V349:W349"/>
    <mergeCell ref="P351:Q351"/>
    <mergeCell ref="R351:S351"/>
    <mergeCell ref="T351:U351"/>
    <mergeCell ref="V351:W351"/>
    <mergeCell ref="P353:Q353"/>
    <mergeCell ref="R353:S353"/>
    <mergeCell ref="T353:U353"/>
    <mergeCell ref="V353:W353"/>
    <mergeCell ref="P355:Q355"/>
    <mergeCell ref="R355:S355"/>
    <mergeCell ref="T355:U355"/>
    <mergeCell ref="V355:W355"/>
    <mergeCell ref="P337:Q337"/>
    <mergeCell ref="R337:S337"/>
    <mergeCell ref="T337:U337"/>
    <mergeCell ref="V337:W337"/>
    <mergeCell ref="P339:Q339"/>
    <mergeCell ref="R339:S339"/>
    <mergeCell ref="T339:U339"/>
    <mergeCell ref="V339:W339"/>
    <mergeCell ref="P341:Q341"/>
    <mergeCell ref="R341:S341"/>
    <mergeCell ref="T341:U341"/>
    <mergeCell ref="V341:W341"/>
    <mergeCell ref="P343:Q343"/>
    <mergeCell ref="R343:S343"/>
    <mergeCell ref="T343:U343"/>
    <mergeCell ref="V343:W343"/>
    <mergeCell ref="P345:Q345"/>
    <mergeCell ref="R345:S345"/>
    <mergeCell ref="T345:U345"/>
    <mergeCell ref="V345:W345"/>
    <mergeCell ref="P327:Q327"/>
    <mergeCell ref="R327:S327"/>
    <mergeCell ref="T327:U327"/>
    <mergeCell ref="V327:W327"/>
    <mergeCell ref="P329:Q329"/>
    <mergeCell ref="R329:S329"/>
    <mergeCell ref="T329:U329"/>
    <mergeCell ref="V329:W329"/>
    <mergeCell ref="P331:Q331"/>
    <mergeCell ref="R331:S331"/>
    <mergeCell ref="T331:U331"/>
    <mergeCell ref="V331:W331"/>
    <mergeCell ref="P333:Q333"/>
    <mergeCell ref="R333:S333"/>
    <mergeCell ref="T333:U333"/>
    <mergeCell ref="V333:W333"/>
    <mergeCell ref="P335:Q335"/>
    <mergeCell ref="R335:S335"/>
    <mergeCell ref="T335:U335"/>
    <mergeCell ref="V335:W335"/>
    <mergeCell ref="P317:Q317"/>
    <mergeCell ref="R317:S317"/>
    <mergeCell ref="T317:U317"/>
    <mergeCell ref="V317:W317"/>
    <mergeCell ref="P319:Q319"/>
    <mergeCell ref="R319:S319"/>
    <mergeCell ref="T319:U319"/>
    <mergeCell ref="V319:W319"/>
    <mergeCell ref="P321:Q321"/>
    <mergeCell ref="R321:S321"/>
    <mergeCell ref="T321:U321"/>
    <mergeCell ref="V321:W321"/>
    <mergeCell ref="P323:Q323"/>
    <mergeCell ref="R323:S323"/>
    <mergeCell ref="T323:U323"/>
    <mergeCell ref="V323:W323"/>
    <mergeCell ref="P325:Q325"/>
    <mergeCell ref="R325:S325"/>
    <mergeCell ref="T325:U325"/>
    <mergeCell ref="V325:W325"/>
    <mergeCell ref="P307:Q307"/>
    <mergeCell ref="R307:S307"/>
    <mergeCell ref="T307:U307"/>
    <mergeCell ref="V307:W307"/>
    <mergeCell ref="P309:Q309"/>
    <mergeCell ref="R309:S309"/>
    <mergeCell ref="T309:U309"/>
    <mergeCell ref="V309:W309"/>
    <mergeCell ref="P311:Q311"/>
    <mergeCell ref="R311:S311"/>
    <mergeCell ref="T311:U311"/>
    <mergeCell ref="V311:W311"/>
    <mergeCell ref="P313:Q313"/>
    <mergeCell ref="R313:S313"/>
    <mergeCell ref="T313:U313"/>
    <mergeCell ref="V313:W313"/>
    <mergeCell ref="P315:Q315"/>
    <mergeCell ref="R315:S315"/>
    <mergeCell ref="T315:U315"/>
    <mergeCell ref="V315:W315"/>
    <mergeCell ref="P297:Q297"/>
    <mergeCell ref="R297:S297"/>
    <mergeCell ref="T297:U297"/>
    <mergeCell ref="V297:W297"/>
    <mergeCell ref="P299:Q299"/>
    <mergeCell ref="R299:S299"/>
    <mergeCell ref="T299:U299"/>
    <mergeCell ref="V299:W299"/>
    <mergeCell ref="P301:Q301"/>
    <mergeCell ref="R301:S301"/>
    <mergeCell ref="T301:U301"/>
    <mergeCell ref="V301:W301"/>
    <mergeCell ref="P303:Q303"/>
    <mergeCell ref="R303:S303"/>
    <mergeCell ref="T303:U303"/>
    <mergeCell ref="V303:W303"/>
    <mergeCell ref="P305:Q305"/>
    <mergeCell ref="R305:S305"/>
    <mergeCell ref="T305:U305"/>
    <mergeCell ref="V305:W305"/>
    <mergeCell ref="P287:Q287"/>
    <mergeCell ref="R287:S287"/>
    <mergeCell ref="T287:U287"/>
    <mergeCell ref="V287:W287"/>
    <mergeCell ref="P289:Q289"/>
    <mergeCell ref="R289:S289"/>
    <mergeCell ref="T289:U289"/>
    <mergeCell ref="V289:W289"/>
    <mergeCell ref="P291:Q291"/>
    <mergeCell ref="R291:S291"/>
    <mergeCell ref="T291:U291"/>
    <mergeCell ref="V291:W291"/>
    <mergeCell ref="P293:Q293"/>
    <mergeCell ref="R293:S293"/>
    <mergeCell ref="T293:U293"/>
    <mergeCell ref="V293:W293"/>
    <mergeCell ref="P295:Q295"/>
    <mergeCell ref="R295:S295"/>
    <mergeCell ref="T295:U295"/>
    <mergeCell ref="V295:W295"/>
    <mergeCell ref="P277:Q277"/>
    <mergeCell ref="R277:S277"/>
    <mergeCell ref="T277:U277"/>
    <mergeCell ref="V277:W277"/>
    <mergeCell ref="P279:Q279"/>
    <mergeCell ref="R279:S279"/>
    <mergeCell ref="T279:U279"/>
    <mergeCell ref="V279:W279"/>
    <mergeCell ref="P281:Q281"/>
    <mergeCell ref="R281:S281"/>
    <mergeCell ref="T281:U281"/>
    <mergeCell ref="V281:W281"/>
    <mergeCell ref="P283:Q283"/>
    <mergeCell ref="R283:S283"/>
    <mergeCell ref="T283:U283"/>
    <mergeCell ref="V283:W283"/>
    <mergeCell ref="P285:Q285"/>
    <mergeCell ref="R285:S285"/>
    <mergeCell ref="T285:U285"/>
    <mergeCell ref="V285:W285"/>
    <mergeCell ref="P267:Q267"/>
    <mergeCell ref="R267:S267"/>
    <mergeCell ref="T267:U267"/>
    <mergeCell ref="V267:W267"/>
    <mergeCell ref="P269:Q269"/>
    <mergeCell ref="R269:S269"/>
    <mergeCell ref="T269:U269"/>
    <mergeCell ref="V269:W269"/>
    <mergeCell ref="P271:Q271"/>
    <mergeCell ref="R271:S271"/>
    <mergeCell ref="T271:U271"/>
    <mergeCell ref="V271:W271"/>
    <mergeCell ref="P273:Q273"/>
    <mergeCell ref="R273:S273"/>
    <mergeCell ref="T273:U273"/>
    <mergeCell ref="V273:W273"/>
    <mergeCell ref="P275:Q275"/>
    <mergeCell ref="R275:S275"/>
    <mergeCell ref="T275:U275"/>
    <mergeCell ref="V275:W275"/>
    <mergeCell ref="P257:Q257"/>
    <mergeCell ref="R257:S257"/>
    <mergeCell ref="T257:U257"/>
    <mergeCell ref="V257:W257"/>
    <mergeCell ref="P259:Q259"/>
    <mergeCell ref="R259:S259"/>
    <mergeCell ref="T259:U259"/>
    <mergeCell ref="V259:W259"/>
    <mergeCell ref="P261:Q261"/>
    <mergeCell ref="R261:S261"/>
    <mergeCell ref="T261:U261"/>
    <mergeCell ref="V261:W261"/>
    <mergeCell ref="P263:Q263"/>
    <mergeCell ref="R263:S263"/>
    <mergeCell ref="T263:U263"/>
    <mergeCell ref="V263:W263"/>
    <mergeCell ref="P265:Q265"/>
    <mergeCell ref="R265:S265"/>
    <mergeCell ref="T265:U265"/>
    <mergeCell ref="V265:W265"/>
    <mergeCell ref="P247:Q247"/>
    <mergeCell ref="R247:S247"/>
    <mergeCell ref="T247:U247"/>
    <mergeCell ref="V247:W247"/>
    <mergeCell ref="P249:Q249"/>
    <mergeCell ref="R249:S249"/>
    <mergeCell ref="T249:U249"/>
    <mergeCell ref="V249:W249"/>
    <mergeCell ref="P251:Q251"/>
    <mergeCell ref="R251:S251"/>
    <mergeCell ref="T251:U251"/>
    <mergeCell ref="V251:W251"/>
    <mergeCell ref="P253:Q253"/>
    <mergeCell ref="R253:S253"/>
    <mergeCell ref="T253:U253"/>
    <mergeCell ref="V253:W253"/>
    <mergeCell ref="P255:Q255"/>
    <mergeCell ref="R255:S255"/>
    <mergeCell ref="T255:U255"/>
    <mergeCell ref="V255:W255"/>
    <mergeCell ref="P237:Q237"/>
    <mergeCell ref="R237:S237"/>
    <mergeCell ref="T237:U237"/>
    <mergeCell ref="V237:W237"/>
    <mergeCell ref="P239:Q239"/>
    <mergeCell ref="R239:S239"/>
    <mergeCell ref="T239:U239"/>
    <mergeCell ref="V239:W239"/>
    <mergeCell ref="P241:Q241"/>
    <mergeCell ref="R241:S241"/>
    <mergeCell ref="T241:U241"/>
    <mergeCell ref="V241:W241"/>
    <mergeCell ref="P243:Q243"/>
    <mergeCell ref="R243:S243"/>
    <mergeCell ref="T243:U243"/>
    <mergeCell ref="V243:W243"/>
    <mergeCell ref="P245:Q245"/>
    <mergeCell ref="R245:S245"/>
    <mergeCell ref="T245:U245"/>
    <mergeCell ref="V245:W245"/>
    <mergeCell ref="P227:Q227"/>
    <mergeCell ref="R227:S227"/>
    <mergeCell ref="T227:U227"/>
    <mergeCell ref="V227:W227"/>
    <mergeCell ref="P229:Q229"/>
    <mergeCell ref="R229:S229"/>
    <mergeCell ref="T229:U229"/>
    <mergeCell ref="V229:W229"/>
    <mergeCell ref="P231:Q231"/>
    <mergeCell ref="R231:S231"/>
    <mergeCell ref="T231:U231"/>
    <mergeCell ref="V231:W231"/>
    <mergeCell ref="P233:Q233"/>
    <mergeCell ref="R233:S233"/>
    <mergeCell ref="T233:U233"/>
    <mergeCell ref="V233:W233"/>
    <mergeCell ref="P235:Q235"/>
    <mergeCell ref="R235:S235"/>
    <mergeCell ref="T235:U235"/>
    <mergeCell ref="V235:W235"/>
    <mergeCell ref="P217:Q217"/>
    <mergeCell ref="R217:S217"/>
    <mergeCell ref="T217:U217"/>
    <mergeCell ref="V217:W217"/>
    <mergeCell ref="P219:Q219"/>
    <mergeCell ref="R219:S219"/>
    <mergeCell ref="T219:U219"/>
    <mergeCell ref="V219:W219"/>
    <mergeCell ref="P221:Q221"/>
    <mergeCell ref="R221:S221"/>
    <mergeCell ref="T221:U221"/>
    <mergeCell ref="V221:W221"/>
    <mergeCell ref="P223:Q223"/>
    <mergeCell ref="R223:S223"/>
    <mergeCell ref="T223:U223"/>
    <mergeCell ref="V223:W223"/>
    <mergeCell ref="P225:Q225"/>
    <mergeCell ref="R225:S225"/>
    <mergeCell ref="T225:U225"/>
    <mergeCell ref="V225:W225"/>
    <mergeCell ref="P207:Q207"/>
    <mergeCell ref="R207:S207"/>
    <mergeCell ref="T207:U207"/>
    <mergeCell ref="V207:W207"/>
    <mergeCell ref="P209:Q209"/>
    <mergeCell ref="R209:S209"/>
    <mergeCell ref="T209:U209"/>
    <mergeCell ref="V209:W209"/>
    <mergeCell ref="P211:Q211"/>
    <mergeCell ref="R211:S211"/>
    <mergeCell ref="T211:U211"/>
    <mergeCell ref="V211:W211"/>
    <mergeCell ref="P213:Q213"/>
    <mergeCell ref="R213:S213"/>
    <mergeCell ref="T213:U213"/>
    <mergeCell ref="V213:W213"/>
    <mergeCell ref="P215:Q215"/>
    <mergeCell ref="R215:S215"/>
    <mergeCell ref="T215:U215"/>
    <mergeCell ref="V215:W215"/>
    <mergeCell ref="P197:Q197"/>
    <mergeCell ref="R197:S197"/>
    <mergeCell ref="T197:U197"/>
    <mergeCell ref="V197:W197"/>
    <mergeCell ref="P199:Q199"/>
    <mergeCell ref="R199:S199"/>
    <mergeCell ref="T199:U199"/>
    <mergeCell ref="V199:W199"/>
    <mergeCell ref="P201:Q201"/>
    <mergeCell ref="R201:S201"/>
    <mergeCell ref="T201:U201"/>
    <mergeCell ref="V201:W201"/>
    <mergeCell ref="P203:Q203"/>
    <mergeCell ref="R203:S203"/>
    <mergeCell ref="T203:U203"/>
    <mergeCell ref="V203:W203"/>
    <mergeCell ref="P205:Q205"/>
    <mergeCell ref="R205:S205"/>
    <mergeCell ref="T205:U205"/>
    <mergeCell ref="V205:W205"/>
    <mergeCell ref="P187:Q187"/>
    <mergeCell ref="R187:S187"/>
    <mergeCell ref="T187:U187"/>
    <mergeCell ref="V187:W187"/>
    <mergeCell ref="P189:Q189"/>
    <mergeCell ref="R189:S189"/>
    <mergeCell ref="T189:U189"/>
    <mergeCell ref="V189:W189"/>
    <mergeCell ref="P191:Q191"/>
    <mergeCell ref="R191:S191"/>
    <mergeCell ref="T191:U191"/>
    <mergeCell ref="V191:W191"/>
    <mergeCell ref="P193:Q193"/>
    <mergeCell ref="R193:S193"/>
    <mergeCell ref="T193:U193"/>
    <mergeCell ref="V193:W193"/>
    <mergeCell ref="P195:Q195"/>
    <mergeCell ref="R195:S195"/>
    <mergeCell ref="T195:U195"/>
    <mergeCell ref="V195:W195"/>
    <mergeCell ref="P177:Q177"/>
    <mergeCell ref="R177:S177"/>
    <mergeCell ref="T177:U177"/>
    <mergeCell ref="V177:W177"/>
    <mergeCell ref="P179:Q179"/>
    <mergeCell ref="R179:S179"/>
    <mergeCell ref="T179:U179"/>
    <mergeCell ref="V179:W179"/>
    <mergeCell ref="P181:Q181"/>
    <mergeCell ref="R181:S181"/>
    <mergeCell ref="T181:U181"/>
    <mergeCell ref="V181:W181"/>
    <mergeCell ref="P183:Q183"/>
    <mergeCell ref="R183:S183"/>
    <mergeCell ref="T183:U183"/>
    <mergeCell ref="V183:W183"/>
    <mergeCell ref="P185:Q185"/>
    <mergeCell ref="R185:S185"/>
    <mergeCell ref="T185:U185"/>
    <mergeCell ref="V185:W185"/>
    <mergeCell ref="P167:Q167"/>
    <mergeCell ref="R167:S167"/>
    <mergeCell ref="T167:U167"/>
    <mergeCell ref="V167:W167"/>
    <mergeCell ref="P169:Q169"/>
    <mergeCell ref="R169:S169"/>
    <mergeCell ref="T169:U169"/>
    <mergeCell ref="V169:W169"/>
    <mergeCell ref="P171:Q171"/>
    <mergeCell ref="R171:S171"/>
    <mergeCell ref="T171:U171"/>
    <mergeCell ref="V171:W171"/>
    <mergeCell ref="P173:Q173"/>
    <mergeCell ref="R173:S173"/>
    <mergeCell ref="T173:U173"/>
    <mergeCell ref="V173:W173"/>
    <mergeCell ref="P175:Q175"/>
    <mergeCell ref="R175:S175"/>
    <mergeCell ref="T175:U175"/>
    <mergeCell ref="V175:W175"/>
    <mergeCell ref="P157:Q157"/>
    <mergeCell ref="R157:S157"/>
    <mergeCell ref="T157:U157"/>
    <mergeCell ref="V157:W157"/>
    <mergeCell ref="P159:Q159"/>
    <mergeCell ref="R159:S159"/>
    <mergeCell ref="T159:U159"/>
    <mergeCell ref="V159:W159"/>
    <mergeCell ref="P161:Q161"/>
    <mergeCell ref="R161:S161"/>
    <mergeCell ref="T161:U161"/>
    <mergeCell ref="V161:W161"/>
    <mergeCell ref="P163:Q163"/>
    <mergeCell ref="R163:S163"/>
    <mergeCell ref="T163:U163"/>
    <mergeCell ref="V163:W163"/>
    <mergeCell ref="P165:Q165"/>
    <mergeCell ref="R165:S165"/>
    <mergeCell ref="T165:U165"/>
    <mergeCell ref="V165:W165"/>
    <mergeCell ref="P147:Q147"/>
    <mergeCell ref="R147:S147"/>
    <mergeCell ref="T147:U147"/>
    <mergeCell ref="V147:W147"/>
    <mergeCell ref="P149:Q149"/>
    <mergeCell ref="R149:S149"/>
    <mergeCell ref="T149:U149"/>
    <mergeCell ref="V149:W149"/>
    <mergeCell ref="P151:Q151"/>
    <mergeCell ref="R151:S151"/>
    <mergeCell ref="T151:U151"/>
    <mergeCell ref="V151:W151"/>
    <mergeCell ref="P153:Q153"/>
    <mergeCell ref="R153:S153"/>
    <mergeCell ref="T153:U153"/>
    <mergeCell ref="V153:W153"/>
    <mergeCell ref="P155:Q155"/>
    <mergeCell ref="R155:S155"/>
    <mergeCell ref="T155:U155"/>
    <mergeCell ref="V155:W155"/>
    <mergeCell ref="P137:Q137"/>
    <mergeCell ref="R137:S137"/>
    <mergeCell ref="T137:U137"/>
    <mergeCell ref="V137:W137"/>
    <mergeCell ref="P139:Q139"/>
    <mergeCell ref="R139:S139"/>
    <mergeCell ref="T139:U139"/>
    <mergeCell ref="V139:W139"/>
    <mergeCell ref="P141:Q141"/>
    <mergeCell ref="R141:S141"/>
    <mergeCell ref="T141:U141"/>
    <mergeCell ref="V141:W141"/>
    <mergeCell ref="P143:Q143"/>
    <mergeCell ref="R143:S143"/>
    <mergeCell ref="T143:U143"/>
    <mergeCell ref="V143:W143"/>
    <mergeCell ref="P145:Q145"/>
    <mergeCell ref="R145:S145"/>
    <mergeCell ref="T145:U145"/>
    <mergeCell ref="V145:W145"/>
    <mergeCell ref="P127:Q127"/>
    <mergeCell ref="R127:S127"/>
    <mergeCell ref="T127:U127"/>
    <mergeCell ref="V127:W127"/>
    <mergeCell ref="P129:Q129"/>
    <mergeCell ref="R129:S129"/>
    <mergeCell ref="T129:U129"/>
    <mergeCell ref="V129:W129"/>
    <mergeCell ref="P131:Q131"/>
    <mergeCell ref="R131:S131"/>
    <mergeCell ref="T131:U131"/>
    <mergeCell ref="V131:W131"/>
    <mergeCell ref="P133:Q133"/>
    <mergeCell ref="R133:S133"/>
    <mergeCell ref="T133:U133"/>
    <mergeCell ref="V133:W133"/>
    <mergeCell ref="P135:Q135"/>
    <mergeCell ref="R135:S135"/>
    <mergeCell ref="T135:U135"/>
    <mergeCell ref="V135:W135"/>
    <mergeCell ref="P118:Q118"/>
    <mergeCell ref="R118:S118"/>
    <mergeCell ref="T118:U118"/>
    <mergeCell ref="V118:W118"/>
    <mergeCell ref="P119:Q119"/>
    <mergeCell ref="R119:S119"/>
    <mergeCell ref="T119:U119"/>
    <mergeCell ref="V119:W119"/>
    <mergeCell ref="P121:Q121"/>
    <mergeCell ref="R121:S121"/>
    <mergeCell ref="T121:U121"/>
    <mergeCell ref="V121:W121"/>
    <mergeCell ref="P123:Q123"/>
    <mergeCell ref="R123:S123"/>
    <mergeCell ref="T123:U123"/>
    <mergeCell ref="V123:W123"/>
    <mergeCell ref="P125:Q125"/>
    <mergeCell ref="R125:S125"/>
    <mergeCell ref="T125:U125"/>
    <mergeCell ref="V125:W125"/>
    <mergeCell ref="N525:N526"/>
    <mergeCell ref="N527:N528"/>
    <mergeCell ref="N529:N530"/>
    <mergeCell ref="N531:N532"/>
    <mergeCell ref="N533:N534"/>
    <mergeCell ref="N511:N512"/>
    <mergeCell ref="N513:N514"/>
    <mergeCell ref="N515:N516"/>
    <mergeCell ref="N517:N518"/>
    <mergeCell ref="N519:N520"/>
    <mergeCell ref="D6:N6"/>
    <mergeCell ref="D9:M9"/>
    <mergeCell ref="D36:M36"/>
    <mergeCell ref="D63:M63"/>
    <mergeCell ref="N523:N524"/>
    <mergeCell ref="N475:N476"/>
    <mergeCell ref="N477:N478"/>
    <mergeCell ref="N479:N480"/>
    <mergeCell ref="N481:N482"/>
    <mergeCell ref="N483:N484"/>
    <mergeCell ref="N485:N486"/>
    <mergeCell ref="N487:N488"/>
    <mergeCell ref="N489:N490"/>
    <mergeCell ref="N491:N492"/>
    <mergeCell ref="N493:N494"/>
    <mergeCell ref="N495:N496"/>
    <mergeCell ref="N497:N498"/>
    <mergeCell ref="N521:N522"/>
    <mergeCell ref="N499:N500"/>
    <mergeCell ref="N501:N502"/>
    <mergeCell ref="N503:N504"/>
    <mergeCell ref="N505:N506"/>
    <mergeCell ref="N507:N508"/>
    <mergeCell ref="N509:N510"/>
    <mergeCell ref="N441:N442"/>
    <mergeCell ref="N443:N444"/>
    <mergeCell ref="N445:N446"/>
    <mergeCell ref="N447:N448"/>
    <mergeCell ref="N449:N450"/>
    <mergeCell ref="N451:N452"/>
    <mergeCell ref="N453:N454"/>
    <mergeCell ref="N455:N456"/>
    <mergeCell ref="N457:N458"/>
    <mergeCell ref="N459:N460"/>
    <mergeCell ref="N461:N462"/>
    <mergeCell ref="N463:N464"/>
    <mergeCell ref="N465:N466"/>
    <mergeCell ref="N467:N468"/>
    <mergeCell ref="N469:N470"/>
    <mergeCell ref="N471:N472"/>
    <mergeCell ref="N473:N474"/>
    <mergeCell ref="N407:N408"/>
    <mergeCell ref="N409:N410"/>
    <mergeCell ref="N411:N412"/>
    <mergeCell ref="N413:N414"/>
    <mergeCell ref="N415:N416"/>
    <mergeCell ref="N417:N418"/>
    <mergeCell ref="N419:N420"/>
    <mergeCell ref="N421:N422"/>
    <mergeCell ref="N423:N424"/>
    <mergeCell ref="N425:N426"/>
    <mergeCell ref="N427:N428"/>
    <mergeCell ref="N429:N430"/>
    <mergeCell ref="N431:N432"/>
    <mergeCell ref="N433:N434"/>
    <mergeCell ref="N435:N436"/>
    <mergeCell ref="N437:N438"/>
    <mergeCell ref="N439:N440"/>
    <mergeCell ref="N373:N374"/>
    <mergeCell ref="N375:N376"/>
    <mergeCell ref="N377:N378"/>
    <mergeCell ref="N379:N380"/>
    <mergeCell ref="N381:N382"/>
    <mergeCell ref="N383:N384"/>
    <mergeCell ref="N385:N386"/>
    <mergeCell ref="N387:N388"/>
    <mergeCell ref="N389:N390"/>
    <mergeCell ref="N391:N392"/>
    <mergeCell ref="N393:N394"/>
    <mergeCell ref="N395:N396"/>
    <mergeCell ref="N397:N398"/>
    <mergeCell ref="N399:N400"/>
    <mergeCell ref="N401:N402"/>
    <mergeCell ref="N403:N404"/>
    <mergeCell ref="N405:N406"/>
    <mergeCell ref="N339:N340"/>
    <mergeCell ref="N341:N342"/>
    <mergeCell ref="N343:N344"/>
    <mergeCell ref="N345:N346"/>
    <mergeCell ref="N347:N348"/>
    <mergeCell ref="N349:N350"/>
    <mergeCell ref="N351:N352"/>
    <mergeCell ref="N353:N354"/>
    <mergeCell ref="N355:N356"/>
    <mergeCell ref="N357:N358"/>
    <mergeCell ref="N359:N360"/>
    <mergeCell ref="N361:N362"/>
    <mergeCell ref="N363:N364"/>
    <mergeCell ref="N365:N366"/>
    <mergeCell ref="N367:N368"/>
    <mergeCell ref="N369:N370"/>
    <mergeCell ref="N371:N372"/>
    <mergeCell ref="N305:N306"/>
    <mergeCell ref="N307:N308"/>
    <mergeCell ref="N309:N310"/>
    <mergeCell ref="N311:N312"/>
    <mergeCell ref="N313:N314"/>
    <mergeCell ref="N315:N316"/>
    <mergeCell ref="N317:N318"/>
    <mergeCell ref="N319:N320"/>
    <mergeCell ref="N321:N322"/>
    <mergeCell ref="N323:N324"/>
    <mergeCell ref="N325:N326"/>
    <mergeCell ref="N327:N328"/>
    <mergeCell ref="N329:N330"/>
    <mergeCell ref="N331:N332"/>
    <mergeCell ref="N333:N334"/>
    <mergeCell ref="N335:N336"/>
    <mergeCell ref="N337:N338"/>
    <mergeCell ref="N271:N272"/>
    <mergeCell ref="N273:N274"/>
    <mergeCell ref="N275:N276"/>
    <mergeCell ref="N277:N278"/>
    <mergeCell ref="N279:N280"/>
    <mergeCell ref="N281:N282"/>
    <mergeCell ref="N283:N284"/>
    <mergeCell ref="N285:N286"/>
    <mergeCell ref="N287:N288"/>
    <mergeCell ref="N289:N290"/>
    <mergeCell ref="N291:N292"/>
    <mergeCell ref="N293:N294"/>
    <mergeCell ref="N295:N296"/>
    <mergeCell ref="N297:N298"/>
    <mergeCell ref="N299:N300"/>
    <mergeCell ref="N301:N302"/>
    <mergeCell ref="N303:N304"/>
    <mergeCell ref="N237:N238"/>
    <mergeCell ref="N239:N240"/>
    <mergeCell ref="N241:N242"/>
    <mergeCell ref="N243:N244"/>
    <mergeCell ref="N245:N246"/>
    <mergeCell ref="N247:N248"/>
    <mergeCell ref="N249:N250"/>
    <mergeCell ref="N251:N252"/>
    <mergeCell ref="N253:N254"/>
    <mergeCell ref="N255:N256"/>
    <mergeCell ref="N257:N258"/>
    <mergeCell ref="N259:N260"/>
    <mergeCell ref="N261:N262"/>
    <mergeCell ref="N263:N264"/>
    <mergeCell ref="N265:N266"/>
    <mergeCell ref="N267:N268"/>
    <mergeCell ref="N269:N270"/>
    <mergeCell ref="N203:N204"/>
    <mergeCell ref="N205:N206"/>
    <mergeCell ref="N207:N208"/>
    <mergeCell ref="N209:N210"/>
    <mergeCell ref="N211:N212"/>
    <mergeCell ref="N213:N214"/>
    <mergeCell ref="N215:N216"/>
    <mergeCell ref="N217:N218"/>
    <mergeCell ref="N219:N220"/>
    <mergeCell ref="N221:N222"/>
    <mergeCell ref="N223:N224"/>
    <mergeCell ref="N225:N226"/>
    <mergeCell ref="N227:N228"/>
    <mergeCell ref="N229:N230"/>
    <mergeCell ref="N231:N232"/>
    <mergeCell ref="N233:N234"/>
    <mergeCell ref="N235:N236"/>
    <mergeCell ref="N169:N170"/>
    <mergeCell ref="N171:N172"/>
    <mergeCell ref="N173:N174"/>
    <mergeCell ref="N175:N176"/>
    <mergeCell ref="N177:N178"/>
    <mergeCell ref="N179:N180"/>
    <mergeCell ref="N181:N182"/>
    <mergeCell ref="N183:N184"/>
    <mergeCell ref="N185:N186"/>
    <mergeCell ref="N187:N188"/>
    <mergeCell ref="N189:N190"/>
    <mergeCell ref="N191:N192"/>
    <mergeCell ref="N193:N194"/>
    <mergeCell ref="N195:N196"/>
    <mergeCell ref="N197:N198"/>
    <mergeCell ref="N199:N200"/>
    <mergeCell ref="N201:N202"/>
    <mergeCell ref="N135:N136"/>
    <mergeCell ref="N137:N138"/>
    <mergeCell ref="N139:N140"/>
    <mergeCell ref="N141:N142"/>
    <mergeCell ref="N143:N144"/>
    <mergeCell ref="N145:N146"/>
    <mergeCell ref="N147:N148"/>
    <mergeCell ref="N149:N150"/>
    <mergeCell ref="N151:N152"/>
    <mergeCell ref="N153:N154"/>
    <mergeCell ref="N155:N156"/>
    <mergeCell ref="N157:N158"/>
    <mergeCell ref="N159:N160"/>
    <mergeCell ref="N161:N162"/>
    <mergeCell ref="N163:N164"/>
    <mergeCell ref="N165:N166"/>
    <mergeCell ref="N167:N168"/>
    <mergeCell ref="N121:N122"/>
    <mergeCell ref="N123:N124"/>
    <mergeCell ref="N125:N126"/>
    <mergeCell ref="D2:N4"/>
    <mergeCell ref="D90:M90"/>
    <mergeCell ref="F121:G121"/>
    <mergeCell ref="H121:I121"/>
    <mergeCell ref="J121:K121"/>
    <mergeCell ref="L121:M121"/>
    <mergeCell ref="D118:E118"/>
    <mergeCell ref="F119:G119"/>
    <mergeCell ref="H119:I119"/>
    <mergeCell ref="J119:K119"/>
    <mergeCell ref="N127:N128"/>
    <mergeCell ref="N129:N130"/>
    <mergeCell ref="N131:N132"/>
    <mergeCell ref="N133:N134"/>
    <mergeCell ref="J123:K123"/>
    <mergeCell ref="L123:M123"/>
    <mergeCell ref="F129:G129"/>
    <mergeCell ref="H129:I129"/>
    <mergeCell ref="J129:K129"/>
    <mergeCell ref="L129:M129"/>
    <mergeCell ref="F127:G127"/>
    <mergeCell ref="H127:I127"/>
    <mergeCell ref="J127:K127"/>
    <mergeCell ref="L127:M127"/>
    <mergeCell ref="F118:G118"/>
    <mergeCell ref="H118:I118"/>
    <mergeCell ref="L118:M118"/>
    <mergeCell ref="J118:K118"/>
    <mergeCell ref="F125:G125"/>
    <mergeCell ref="F141:G141"/>
    <mergeCell ref="H141:I141"/>
    <mergeCell ref="J141:K141"/>
    <mergeCell ref="L141:M141"/>
    <mergeCell ref="H125:I125"/>
    <mergeCell ref="J125:K125"/>
    <mergeCell ref="L125:M125"/>
    <mergeCell ref="F123:G123"/>
    <mergeCell ref="H123:I123"/>
    <mergeCell ref="F139:G139"/>
    <mergeCell ref="H139:I139"/>
    <mergeCell ref="J139:K139"/>
    <mergeCell ref="L139:M139"/>
    <mergeCell ref="F137:G137"/>
    <mergeCell ref="H137:I137"/>
    <mergeCell ref="J137:K137"/>
    <mergeCell ref="L137:M137"/>
    <mergeCell ref="F135:G135"/>
    <mergeCell ref="H135:I135"/>
    <mergeCell ref="J135:K135"/>
    <mergeCell ref="L135:M135"/>
    <mergeCell ref="F133:G133"/>
    <mergeCell ref="H133:I133"/>
    <mergeCell ref="J133:K133"/>
    <mergeCell ref="L133:M133"/>
    <mergeCell ref="F131:G131"/>
    <mergeCell ref="H131:I131"/>
    <mergeCell ref="J131:K131"/>
    <mergeCell ref="L131:M131"/>
    <mergeCell ref="F151:G151"/>
    <mergeCell ref="H151:I151"/>
    <mergeCell ref="J151:K151"/>
    <mergeCell ref="L151:M151"/>
    <mergeCell ref="F149:G149"/>
    <mergeCell ref="H149:I149"/>
    <mergeCell ref="J149:K149"/>
    <mergeCell ref="L149:M149"/>
    <mergeCell ref="F147:G147"/>
    <mergeCell ref="H147:I147"/>
    <mergeCell ref="J147:K147"/>
    <mergeCell ref="L147:M147"/>
    <mergeCell ref="F145:G145"/>
    <mergeCell ref="H145:I145"/>
    <mergeCell ref="J145:K145"/>
    <mergeCell ref="L145:M145"/>
    <mergeCell ref="F143:G143"/>
    <mergeCell ref="H143:I143"/>
    <mergeCell ref="J143:K143"/>
    <mergeCell ref="L143:M143"/>
    <mergeCell ref="F161:G161"/>
    <mergeCell ref="H161:I161"/>
    <mergeCell ref="J161:K161"/>
    <mergeCell ref="L161:M161"/>
    <mergeCell ref="F159:G159"/>
    <mergeCell ref="H159:I159"/>
    <mergeCell ref="J159:K159"/>
    <mergeCell ref="L159:M159"/>
    <mergeCell ref="F157:G157"/>
    <mergeCell ref="H157:I157"/>
    <mergeCell ref="J157:K157"/>
    <mergeCell ref="L157:M157"/>
    <mergeCell ref="F155:G155"/>
    <mergeCell ref="H155:I155"/>
    <mergeCell ref="J155:K155"/>
    <mergeCell ref="L155:M155"/>
    <mergeCell ref="F153:G153"/>
    <mergeCell ref="H153:I153"/>
    <mergeCell ref="J153:K153"/>
    <mergeCell ref="L153:M153"/>
    <mergeCell ref="F171:G171"/>
    <mergeCell ref="H171:I171"/>
    <mergeCell ref="J171:K171"/>
    <mergeCell ref="L171:M171"/>
    <mergeCell ref="F169:G169"/>
    <mergeCell ref="H169:I169"/>
    <mergeCell ref="J169:K169"/>
    <mergeCell ref="L169:M169"/>
    <mergeCell ref="F167:G167"/>
    <mergeCell ref="H167:I167"/>
    <mergeCell ref="J167:K167"/>
    <mergeCell ref="L167:M167"/>
    <mergeCell ref="F165:G165"/>
    <mergeCell ref="H165:I165"/>
    <mergeCell ref="J165:K165"/>
    <mergeCell ref="L165:M165"/>
    <mergeCell ref="F163:G163"/>
    <mergeCell ref="H163:I163"/>
    <mergeCell ref="J163:K163"/>
    <mergeCell ref="L163:M163"/>
    <mergeCell ref="F181:G181"/>
    <mergeCell ref="H181:I181"/>
    <mergeCell ref="J181:K181"/>
    <mergeCell ref="L181:M181"/>
    <mergeCell ref="F179:G179"/>
    <mergeCell ref="H179:I179"/>
    <mergeCell ref="J179:K179"/>
    <mergeCell ref="L179:M179"/>
    <mergeCell ref="F177:G177"/>
    <mergeCell ref="H177:I177"/>
    <mergeCell ref="J177:K177"/>
    <mergeCell ref="L177:M177"/>
    <mergeCell ref="F175:G175"/>
    <mergeCell ref="H175:I175"/>
    <mergeCell ref="J175:K175"/>
    <mergeCell ref="L175:M175"/>
    <mergeCell ref="F173:G173"/>
    <mergeCell ref="H173:I173"/>
    <mergeCell ref="J173:K173"/>
    <mergeCell ref="L173:M173"/>
    <mergeCell ref="F191:G191"/>
    <mergeCell ref="H191:I191"/>
    <mergeCell ref="J191:K191"/>
    <mergeCell ref="L191:M191"/>
    <mergeCell ref="F189:G189"/>
    <mergeCell ref="H189:I189"/>
    <mergeCell ref="J189:K189"/>
    <mergeCell ref="L189:M189"/>
    <mergeCell ref="F187:G187"/>
    <mergeCell ref="H187:I187"/>
    <mergeCell ref="J187:K187"/>
    <mergeCell ref="L187:M187"/>
    <mergeCell ref="F185:G185"/>
    <mergeCell ref="H185:I185"/>
    <mergeCell ref="J185:K185"/>
    <mergeCell ref="L185:M185"/>
    <mergeCell ref="F183:G183"/>
    <mergeCell ref="H183:I183"/>
    <mergeCell ref="J183:K183"/>
    <mergeCell ref="L183:M183"/>
    <mergeCell ref="F201:G201"/>
    <mergeCell ref="H201:I201"/>
    <mergeCell ref="J201:K201"/>
    <mergeCell ref="L201:M201"/>
    <mergeCell ref="F199:G199"/>
    <mergeCell ref="H199:I199"/>
    <mergeCell ref="J199:K199"/>
    <mergeCell ref="L199:M199"/>
    <mergeCell ref="F197:G197"/>
    <mergeCell ref="H197:I197"/>
    <mergeCell ref="J197:K197"/>
    <mergeCell ref="L197:M197"/>
    <mergeCell ref="F195:G195"/>
    <mergeCell ref="H195:I195"/>
    <mergeCell ref="J195:K195"/>
    <mergeCell ref="L195:M195"/>
    <mergeCell ref="F193:G193"/>
    <mergeCell ref="H193:I193"/>
    <mergeCell ref="J193:K193"/>
    <mergeCell ref="L193:M193"/>
    <mergeCell ref="F211:G211"/>
    <mergeCell ref="H211:I211"/>
    <mergeCell ref="J211:K211"/>
    <mergeCell ref="L211:M211"/>
    <mergeCell ref="F209:G209"/>
    <mergeCell ref="H209:I209"/>
    <mergeCell ref="J209:K209"/>
    <mergeCell ref="L209:M209"/>
    <mergeCell ref="F207:G207"/>
    <mergeCell ref="H207:I207"/>
    <mergeCell ref="J207:K207"/>
    <mergeCell ref="L207:M207"/>
    <mergeCell ref="F205:G205"/>
    <mergeCell ref="H205:I205"/>
    <mergeCell ref="J205:K205"/>
    <mergeCell ref="L205:M205"/>
    <mergeCell ref="F203:G203"/>
    <mergeCell ref="H203:I203"/>
    <mergeCell ref="J203:K203"/>
    <mergeCell ref="L203:M203"/>
    <mergeCell ref="F221:G221"/>
    <mergeCell ref="H221:I221"/>
    <mergeCell ref="J221:K221"/>
    <mergeCell ref="L221:M221"/>
    <mergeCell ref="F219:G219"/>
    <mergeCell ref="H219:I219"/>
    <mergeCell ref="J219:K219"/>
    <mergeCell ref="L219:M219"/>
    <mergeCell ref="F217:G217"/>
    <mergeCell ref="H217:I217"/>
    <mergeCell ref="J217:K217"/>
    <mergeCell ref="L217:M217"/>
    <mergeCell ref="F215:G215"/>
    <mergeCell ref="H215:I215"/>
    <mergeCell ref="J215:K215"/>
    <mergeCell ref="L215:M215"/>
    <mergeCell ref="F213:G213"/>
    <mergeCell ref="H213:I213"/>
    <mergeCell ref="J213:K213"/>
    <mergeCell ref="L213:M213"/>
    <mergeCell ref="F231:G231"/>
    <mergeCell ref="H231:I231"/>
    <mergeCell ref="J231:K231"/>
    <mergeCell ref="L231:M231"/>
    <mergeCell ref="F229:G229"/>
    <mergeCell ref="H229:I229"/>
    <mergeCell ref="J229:K229"/>
    <mergeCell ref="L229:M229"/>
    <mergeCell ref="F227:G227"/>
    <mergeCell ref="H227:I227"/>
    <mergeCell ref="J227:K227"/>
    <mergeCell ref="L227:M227"/>
    <mergeCell ref="F225:G225"/>
    <mergeCell ref="H225:I225"/>
    <mergeCell ref="J225:K225"/>
    <mergeCell ref="L225:M225"/>
    <mergeCell ref="F223:G223"/>
    <mergeCell ref="H223:I223"/>
    <mergeCell ref="J223:K223"/>
    <mergeCell ref="L223:M223"/>
    <mergeCell ref="F241:G241"/>
    <mergeCell ref="H241:I241"/>
    <mergeCell ref="J241:K241"/>
    <mergeCell ref="L241:M241"/>
    <mergeCell ref="F239:G239"/>
    <mergeCell ref="H239:I239"/>
    <mergeCell ref="J239:K239"/>
    <mergeCell ref="L239:M239"/>
    <mergeCell ref="F237:G237"/>
    <mergeCell ref="H237:I237"/>
    <mergeCell ref="J237:K237"/>
    <mergeCell ref="L237:M237"/>
    <mergeCell ref="F235:G235"/>
    <mergeCell ref="H235:I235"/>
    <mergeCell ref="J235:K235"/>
    <mergeCell ref="L235:M235"/>
    <mergeCell ref="F233:G233"/>
    <mergeCell ref="H233:I233"/>
    <mergeCell ref="J233:K233"/>
    <mergeCell ref="L233:M233"/>
    <mergeCell ref="F251:G251"/>
    <mergeCell ref="H251:I251"/>
    <mergeCell ref="J251:K251"/>
    <mergeCell ref="L251:M251"/>
    <mergeCell ref="F249:G249"/>
    <mergeCell ref="H249:I249"/>
    <mergeCell ref="J249:K249"/>
    <mergeCell ref="L249:M249"/>
    <mergeCell ref="F247:G247"/>
    <mergeCell ref="H247:I247"/>
    <mergeCell ref="J247:K247"/>
    <mergeCell ref="L247:M247"/>
    <mergeCell ref="F245:G245"/>
    <mergeCell ref="H245:I245"/>
    <mergeCell ref="J245:K245"/>
    <mergeCell ref="L245:M245"/>
    <mergeCell ref="F243:G243"/>
    <mergeCell ref="H243:I243"/>
    <mergeCell ref="J243:K243"/>
    <mergeCell ref="L243:M243"/>
    <mergeCell ref="F261:G261"/>
    <mergeCell ref="H261:I261"/>
    <mergeCell ref="J261:K261"/>
    <mergeCell ref="L261:M261"/>
    <mergeCell ref="F259:G259"/>
    <mergeCell ref="H259:I259"/>
    <mergeCell ref="J259:K259"/>
    <mergeCell ref="L259:M259"/>
    <mergeCell ref="F257:G257"/>
    <mergeCell ref="H257:I257"/>
    <mergeCell ref="J257:K257"/>
    <mergeCell ref="L257:M257"/>
    <mergeCell ref="F255:G255"/>
    <mergeCell ref="H255:I255"/>
    <mergeCell ref="J255:K255"/>
    <mergeCell ref="L255:M255"/>
    <mergeCell ref="F253:G253"/>
    <mergeCell ref="H253:I253"/>
    <mergeCell ref="J253:K253"/>
    <mergeCell ref="L253:M253"/>
    <mergeCell ref="F271:G271"/>
    <mergeCell ref="H271:I271"/>
    <mergeCell ref="J271:K271"/>
    <mergeCell ref="L271:M271"/>
    <mergeCell ref="F269:G269"/>
    <mergeCell ref="H269:I269"/>
    <mergeCell ref="J269:K269"/>
    <mergeCell ref="L269:M269"/>
    <mergeCell ref="F267:G267"/>
    <mergeCell ref="H267:I267"/>
    <mergeCell ref="J267:K267"/>
    <mergeCell ref="L267:M267"/>
    <mergeCell ref="F265:G265"/>
    <mergeCell ref="H265:I265"/>
    <mergeCell ref="J265:K265"/>
    <mergeCell ref="L265:M265"/>
    <mergeCell ref="F263:G263"/>
    <mergeCell ref="H263:I263"/>
    <mergeCell ref="J263:K263"/>
    <mergeCell ref="L263:M263"/>
    <mergeCell ref="F281:G281"/>
    <mergeCell ref="H281:I281"/>
    <mergeCell ref="J281:K281"/>
    <mergeCell ref="L281:M281"/>
    <mergeCell ref="F279:G279"/>
    <mergeCell ref="H279:I279"/>
    <mergeCell ref="J279:K279"/>
    <mergeCell ref="L279:M279"/>
    <mergeCell ref="F277:G277"/>
    <mergeCell ref="H277:I277"/>
    <mergeCell ref="J277:K277"/>
    <mergeCell ref="L277:M277"/>
    <mergeCell ref="F275:G275"/>
    <mergeCell ref="H275:I275"/>
    <mergeCell ref="J275:K275"/>
    <mergeCell ref="L275:M275"/>
    <mergeCell ref="F273:G273"/>
    <mergeCell ref="H273:I273"/>
    <mergeCell ref="J273:K273"/>
    <mergeCell ref="L273:M273"/>
    <mergeCell ref="F291:G291"/>
    <mergeCell ref="H291:I291"/>
    <mergeCell ref="J291:K291"/>
    <mergeCell ref="L291:M291"/>
    <mergeCell ref="F289:G289"/>
    <mergeCell ref="H289:I289"/>
    <mergeCell ref="J289:K289"/>
    <mergeCell ref="L289:M289"/>
    <mergeCell ref="F287:G287"/>
    <mergeCell ref="H287:I287"/>
    <mergeCell ref="J287:K287"/>
    <mergeCell ref="L287:M287"/>
    <mergeCell ref="F285:G285"/>
    <mergeCell ref="H285:I285"/>
    <mergeCell ref="J285:K285"/>
    <mergeCell ref="L285:M285"/>
    <mergeCell ref="F283:G283"/>
    <mergeCell ref="H283:I283"/>
    <mergeCell ref="J283:K283"/>
    <mergeCell ref="L283:M283"/>
    <mergeCell ref="F301:G301"/>
    <mergeCell ref="H301:I301"/>
    <mergeCell ref="J301:K301"/>
    <mergeCell ref="L301:M301"/>
    <mergeCell ref="F299:G299"/>
    <mergeCell ref="H299:I299"/>
    <mergeCell ref="J299:K299"/>
    <mergeCell ref="L299:M299"/>
    <mergeCell ref="F297:G297"/>
    <mergeCell ref="H297:I297"/>
    <mergeCell ref="J297:K297"/>
    <mergeCell ref="L297:M297"/>
    <mergeCell ref="F295:G295"/>
    <mergeCell ref="H295:I295"/>
    <mergeCell ref="J295:K295"/>
    <mergeCell ref="L295:M295"/>
    <mergeCell ref="F293:G293"/>
    <mergeCell ref="H293:I293"/>
    <mergeCell ref="J293:K293"/>
    <mergeCell ref="L293:M293"/>
    <mergeCell ref="F311:G311"/>
    <mergeCell ref="H311:I311"/>
    <mergeCell ref="J311:K311"/>
    <mergeCell ref="L311:M311"/>
    <mergeCell ref="F309:G309"/>
    <mergeCell ref="H309:I309"/>
    <mergeCell ref="J309:K309"/>
    <mergeCell ref="L309:M309"/>
    <mergeCell ref="F307:G307"/>
    <mergeCell ref="H307:I307"/>
    <mergeCell ref="J307:K307"/>
    <mergeCell ref="L307:M307"/>
    <mergeCell ref="F305:G305"/>
    <mergeCell ref="H305:I305"/>
    <mergeCell ref="J305:K305"/>
    <mergeCell ref="L305:M305"/>
    <mergeCell ref="F303:G303"/>
    <mergeCell ref="H303:I303"/>
    <mergeCell ref="J303:K303"/>
    <mergeCell ref="L303:M303"/>
    <mergeCell ref="F321:G321"/>
    <mergeCell ref="H321:I321"/>
    <mergeCell ref="J321:K321"/>
    <mergeCell ref="L321:M321"/>
    <mergeCell ref="F319:G319"/>
    <mergeCell ref="H319:I319"/>
    <mergeCell ref="J319:K319"/>
    <mergeCell ref="L319:M319"/>
    <mergeCell ref="F317:G317"/>
    <mergeCell ref="H317:I317"/>
    <mergeCell ref="J317:K317"/>
    <mergeCell ref="L317:M317"/>
    <mergeCell ref="F315:G315"/>
    <mergeCell ref="H315:I315"/>
    <mergeCell ref="J315:K315"/>
    <mergeCell ref="L315:M315"/>
    <mergeCell ref="F313:G313"/>
    <mergeCell ref="H313:I313"/>
    <mergeCell ref="J313:K313"/>
    <mergeCell ref="L313:M313"/>
    <mergeCell ref="F331:G331"/>
    <mergeCell ref="H331:I331"/>
    <mergeCell ref="J331:K331"/>
    <mergeCell ref="L331:M331"/>
    <mergeCell ref="F329:G329"/>
    <mergeCell ref="H329:I329"/>
    <mergeCell ref="J329:K329"/>
    <mergeCell ref="L329:M329"/>
    <mergeCell ref="F327:G327"/>
    <mergeCell ref="H327:I327"/>
    <mergeCell ref="J327:K327"/>
    <mergeCell ref="L327:M327"/>
    <mergeCell ref="F325:G325"/>
    <mergeCell ref="H325:I325"/>
    <mergeCell ref="J325:K325"/>
    <mergeCell ref="L325:M325"/>
    <mergeCell ref="F323:G323"/>
    <mergeCell ref="H323:I323"/>
    <mergeCell ref="J323:K323"/>
    <mergeCell ref="L323:M323"/>
    <mergeCell ref="F341:G341"/>
    <mergeCell ref="H341:I341"/>
    <mergeCell ref="J341:K341"/>
    <mergeCell ref="L341:M341"/>
    <mergeCell ref="F339:G339"/>
    <mergeCell ref="H339:I339"/>
    <mergeCell ref="J339:K339"/>
    <mergeCell ref="L339:M339"/>
    <mergeCell ref="F337:G337"/>
    <mergeCell ref="H337:I337"/>
    <mergeCell ref="J337:K337"/>
    <mergeCell ref="L337:M337"/>
    <mergeCell ref="F335:G335"/>
    <mergeCell ref="H335:I335"/>
    <mergeCell ref="J335:K335"/>
    <mergeCell ref="L335:M335"/>
    <mergeCell ref="F333:G333"/>
    <mergeCell ref="H333:I333"/>
    <mergeCell ref="J333:K333"/>
    <mergeCell ref="L333:M333"/>
    <mergeCell ref="F351:G351"/>
    <mergeCell ref="H351:I351"/>
    <mergeCell ref="J351:K351"/>
    <mergeCell ref="L351:M351"/>
    <mergeCell ref="F349:G349"/>
    <mergeCell ref="H349:I349"/>
    <mergeCell ref="J349:K349"/>
    <mergeCell ref="L349:M349"/>
    <mergeCell ref="F347:G347"/>
    <mergeCell ref="H347:I347"/>
    <mergeCell ref="J347:K347"/>
    <mergeCell ref="L347:M347"/>
    <mergeCell ref="F345:G345"/>
    <mergeCell ref="H345:I345"/>
    <mergeCell ref="J345:K345"/>
    <mergeCell ref="L345:M345"/>
    <mergeCell ref="F343:G343"/>
    <mergeCell ref="H343:I343"/>
    <mergeCell ref="J343:K343"/>
    <mergeCell ref="L343:M343"/>
    <mergeCell ref="F361:G361"/>
    <mergeCell ref="H361:I361"/>
    <mergeCell ref="J361:K361"/>
    <mergeCell ref="L361:M361"/>
    <mergeCell ref="F359:G359"/>
    <mergeCell ref="H359:I359"/>
    <mergeCell ref="J359:K359"/>
    <mergeCell ref="L359:M359"/>
    <mergeCell ref="F357:G357"/>
    <mergeCell ref="H357:I357"/>
    <mergeCell ref="J357:K357"/>
    <mergeCell ref="L357:M357"/>
    <mergeCell ref="F355:G355"/>
    <mergeCell ref="H355:I355"/>
    <mergeCell ref="J355:K355"/>
    <mergeCell ref="L355:M355"/>
    <mergeCell ref="F353:G353"/>
    <mergeCell ref="H353:I353"/>
    <mergeCell ref="J353:K353"/>
    <mergeCell ref="L353:M353"/>
    <mergeCell ref="F371:G371"/>
    <mergeCell ref="H371:I371"/>
    <mergeCell ref="J371:K371"/>
    <mergeCell ref="L371:M371"/>
    <mergeCell ref="F369:G369"/>
    <mergeCell ref="H369:I369"/>
    <mergeCell ref="J369:K369"/>
    <mergeCell ref="L369:M369"/>
    <mergeCell ref="F367:G367"/>
    <mergeCell ref="H367:I367"/>
    <mergeCell ref="J367:K367"/>
    <mergeCell ref="L367:M367"/>
    <mergeCell ref="F365:G365"/>
    <mergeCell ref="H365:I365"/>
    <mergeCell ref="J365:K365"/>
    <mergeCell ref="L365:M365"/>
    <mergeCell ref="F363:G363"/>
    <mergeCell ref="H363:I363"/>
    <mergeCell ref="J363:K363"/>
    <mergeCell ref="L363:M363"/>
    <mergeCell ref="F381:G381"/>
    <mergeCell ref="H381:I381"/>
    <mergeCell ref="J381:K381"/>
    <mergeCell ref="L381:M381"/>
    <mergeCell ref="F379:G379"/>
    <mergeCell ref="H379:I379"/>
    <mergeCell ref="J379:K379"/>
    <mergeCell ref="L379:M379"/>
    <mergeCell ref="F377:G377"/>
    <mergeCell ref="H377:I377"/>
    <mergeCell ref="J377:K377"/>
    <mergeCell ref="L377:M377"/>
    <mergeCell ref="F375:G375"/>
    <mergeCell ref="H375:I375"/>
    <mergeCell ref="J375:K375"/>
    <mergeCell ref="L375:M375"/>
    <mergeCell ref="F373:G373"/>
    <mergeCell ref="H373:I373"/>
    <mergeCell ref="J373:K373"/>
    <mergeCell ref="L373:M373"/>
    <mergeCell ref="F391:G391"/>
    <mergeCell ref="H391:I391"/>
    <mergeCell ref="J391:K391"/>
    <mergeCell ref="L391:M391"/>
    <mergeCell ref="F389:G389"/>
    <mergeCell ref="H389:I389"/>
    <mergeCell ref="J389:K389"/>
    <mergeCell ref="L389:M389"/>
    <mergeCell ref="F387:G387"/>
    <mergeCell ref="H387:I387"/>
    <mergeCell ref="J387:K387"/>
    <mergeCell ref="L387:M387"/>
    <mergeCell ref="F385:G385"/>
    <mergeCell ref="H385:I385"/>
    <mergeCell ref="J385:K385"/>
    <mergeCell ref="L385:M385"/>
    <mergeCell ref="F383:G383"/>
    <mergeCell ref="H383:I383"/>
    <mergeCell ref="J383:K383"/>
    <mergeCell ref="L383:M383"/>
    <mergeCell ref="F401:G401"/>
    <mergeCell ref="H401:I401"/>
    <mergeCell ref="J401:K401"/>
    <mergeCell ref="L401:M401"/>
    <mergeCell ref="F399:G399"/>
    <mergeCell ref="H399:I399"/>
    <mergeCell ref="J399:K399"/>
    <mergeCell ref="L399:M399"/>
    <mergeCell ref="F397:G397"/>
    <mergeCell ref="H397:I397"/>
    <mergeCell ref="J397:K397"/>
    <mergeCell ref="L397:M397"/>
    <mergeCell ref="F395:G395"/>
    <mergeCell ref="H395:I395"/>
    <mergeCell ref="J395:K395"/>
    <mergeCell ref="L395:M395"/>
    <mergeCell ref="F393:G393"/>
    <mergeCell ref="H393:I393"/>
    <mergeCell ref="J393:K393"/>
    <mergeCell ref="L393:M393"/>
    <mergeCell ref="F411:G411"/>
    <mergeCell ref="H411:I411"/>
    <mergeCell ref="J411:K411"/>
    <mergeCell ref="L411:M411"/>
    <mergeCell ref="F409:G409"/>
    <mergeCell ref="H409:I409"/>
    <mergeCell ref="J409:K409"/>
    <mergeCell ref="L409:M409"/>
    <mergeCell ref="F407:G407"/>
    <mergeCell ref="H407:I407"/>
    <mergeCell ref="J407:K407"/>
    <mergeCell ref="L407:M407"/>
    <mergeCell ref="F405:G405"/>
    <mergeCell ref="H405:I405"/>
    <mergeCell ref="J405:K405"/>
    <mergeCell ref="L405:M405"/>
    <mergeCell ref="F403:G403"/>
    <mergeCell ref="H403:I403"/>
    <mergeCell ref="J403:K403"/>
    <mergeCell ref="L403:M403"/>
    <mergeCell ref="F421:G421"/>
    <mergeCell ref="H421:I421"/>
    <mergeCell ref="J421:K421"/>
    <mergeCell ref="L421:M421"/>
    <mergeCell ref="F419:G419"/>
    <mergeCell ref="H419:I419"/>
    <mergeCell ref="J419:K419"/>
    <mergeCell ref="L419:M419"/>
    <mergeCell ref="F417:G417"/>
    <mergeCell ref="H417:I417"/>
    <mergeCell ref="J417:K417"/>
    <mergeCell ref="L417:M417"/>
    <mergeCell ref="F415:G415"/>
    <mergeCell ref="H415:I415"/>
    <mergeCell ref="J415:K415"/>
    <mergeCell ref="L415:M415"/>
    <mergeCell ref="F413:G413"/>
    <mergeCell ref="H413:I413"/>
    <mergeCell ref="J413:K413"/>
    <mergeCell ref="L413:M413"/>
    <mergeCell ref="F431:G431"/>
    <mergeCell ref="H431:I431"/>
    <mergeCell ref="J431:K431"/>
    <mergeCell ref="L431:M431"/>
    <mergeCell ref="F429:G429"/>
    <mergeCell ref="H429:I429"/>
    <mergeCell ref="J429:K429"/>
    <mergeCell ref="L429:M429"/>
    <mergeCell ref="F427:G427"/>
    <mergeCell ref="H427:I427"/>
    <mergeCell ref="J427:K427"/>
    <mergeCell ref="L427:M427"/>
    <mergeCell ref="F425:G425"/>
    <mergeCell ref="H425:I425"/>
    <mergeCell ref="J425:K425"/>
    <mergeCell ref="L425:M425"/>
    <mergeCell ref="F423:G423"/>
    <mergeCell ref="H423:I423"/>
    <mergeCell ref="J423:K423"/>
    <mergeCell ref="L423:M423"/>
    <mergeCell ref="F441:G441"/>
    <mergeCell ref="H441:I441"/>
    <mergeCell ref="J441:K441"/>
    <mergeCell ref="L441:M441"/>
    <mergeCell ref="F439:G439"/>
    <mergeCell ref="H439:I439"/>
    <mergeCell ref="J439:K439"/>
    <mergeCell ref="L439:M439"/>
    <mergeCell ref="F437:G437"/>
    <mergeCell ref="H437:I437"/>
    <mergeCell ref="J437:K437"/>
    <mergeCell ref="L437:M437"/>
    <mergeCell ref="F435:G435"/>
    <mergeCell ref="H435:I435"/>
    <mergeCell ref="J435:K435"/>
    <mergeCell ref="L435:M435"/>
    <mergeCell ref="F433:G433"/>
    <mergeCell ref="H433:I433"/>
    <mergeCell ref="J433:K433"/>
    <mergeCell ref="L433:M433"/>
    <mergeCell ref="F451:G451"/>
    <mergeCell ref="H451:I451"/>
    <mergeCell ref="J451:K451"/>
    <mergeCell ref="L451:M451"/>
    <mergeCell ref="F449:G449"/>
    <mergeCell ref="H449:I449"/>
    <mergeCell ref="J449:K449"/>
    <mergeCell ref="L449:M449"/>
    <mergeCell ref="F447:G447"/>
    <mergeCell ref="H447:I447"/>
    <mergeCell ref="J447:K447"/>
    <mergeCell ref="L447:M447"/>
    <mergeCell ref="F445:G445"/>
    <mergeCell ref="H445:I445"/>
    <mergeCell ref="J445:K445"/>
    <mergeCell ref="L445:M445"/>
    <mergeCell ref="F443:G443"/>
    <mergeCell ref="H443:I443"/>
    <mergeCell ref="J443:K443"/>
    <mergeCell ref="L443:M443"/>
    <mergeCell ref="F461:G461"/>
    <mergeCell ref="H461:I461"/>
    <mergeCell ref="J461:K461"/>
    <mergeCell ref="L461:M461"/>
    <mergeCell ref="F459:G459"/>
    <mergeCell ref="H459:I459"/>
    <mergeCell ref="J459:K459"/>
    <mergeCell ref="L459:M459"/>
    <mergeCell ref="F457:G457"/>
    <mergeCell ref="H457:I457"/>
    <mergeCell ref="J457:K457"/>
    <mergeCell ref="L457:M457"/>
    <mergeCell ref="F455:G455"/>
    <mergeCell ref="H455:I455"/>
    <mergeCell ref="J455:K455"/>
    <mergeCell ref="L455:M455"/>
    <mergeCell ref="F453:G453"/>
    <mergeCell ref="H453:I453"/>
    <mergeCell ref="J453:K453"/>
    <mergeCell ref="L453:M453"/>
    <mergeCell ref="F471:G471"/>
    <mergeCell ref="H471:I471"/>
    <mergeCell ref="J471:K471"/>
    <mergeCell ref="L471:M471"/>
    <mergeCell ref="F469:G469"/>
    <mergeCell ref="H469:I469"/>
    <mergeCell ref="J469:K469"/>
    <mergeCell ref="L469:M469"/>
    <mergeCell ref="F467:G467"/>
    <mergeCell ref="H467:I467"/>
    <mergeCell ref="J467:K467"/>
    <mergeCell ref="L467:M467"/>
    <mergeCell ref="F465:G465"/>
    <mergeCell ref="H465:I465"/>
    <mergeCell ref="J465:K465"/>
    <mergeCell ref="L465:M465"/>
    <mergeCell ref="F463:G463"/>
    <mergeCell ref="H463:I463"/>
    <mergeCell ref="J463:K463"/>
    <mergeCell ref="L463:M463"/>
    <mergeCell ref="F481:G481"/>
    <mergeCell ref="H481:I481"/>
    <mergeCell ref="J481:K481"/>
    <mergeCell ref="L481:M481"/>
    <mergeCell ref="F479:G479"/>
    <mergeCell ref="H479:I479"/>
    <mergeCell ref="J479:K479"/>
    <mergeCell ref="L479:M479"/>
    <mergeCell ref="F477:G477"/>
    <mergeCell ref="H477:I477"/>
    <mergeCell ref="J477:K477"/>
    <mergeCell ref="L477:M477"/>
    <mergeCell ref="F475:G475"/>
    <mergeCell ref="H475:I475"/>
    <mergeCell ref="J475:K475"/>
    <mergeCell ref="L475:M475"/>
    <mergeCell ref="F473:G473"/>
    <mergeCell ref="H473:I473"/>
    <mergeCell ref="J473:K473"/>
    <mergeCell ref="L473:M473"/>
    <mergeCell ref="F491:G491"/>
    <mergeCell ref="H491:I491"/>
    <mergeCell ref="J491:K491"/>
    <mergeCell ref="L491:M491"/>
    <mergeCell ref="F489:G489"/>
    <mergeCell ref="H489:I489"/>
    <mergeCell ref="J489:K489"/>
    <mergeCell ref="L489:M489"/>
    <mergeCell ref="F487:G487"/>
    <mergeCell ref="H487:I487"/>
    <mergeCell ref="J487:K487"/>
    <mergeCell ref="L487:M487"/>
    <mergeCell ref="F485:G485"/>
    <mergeCell ref="H485:I485"/>
    <mergeCell ref="J485:K485"/>
    <mergeCell ref="L485:M485"/>
    <mergeCell ref="F483:G483"/>
    <mergeCell ref="H483:I483"/>
    <mergeCell ref="J483:K483"/>
    <mergeCell ref="L483:M483"/>
    <mergeCell ref="F501:G501"/>
    <mergeCell ref="H501:I501"/>
    <mergeCell ref="J501:K501"/>
    <mergeCell ref="L501:M501"/>
    <mergeCell ref="F499:G499"/>
    <mergeCell ref="H499:I499"/>
    <mergeCell ref="J499:K499"/>
    <mergeCell ref="L499:M499"/>
    <mergeCell ref="F497:G497"/>
    <mergeCell ref="H497:I497"/>
    <mergeCell ref="J497:K497"/>
    <mergeCell ref="L497:M497"/>
    <mergeCell ref="F495:G495"/>
    <mergeCell ref="H495:I495"/>
    <mergeCell ref="J495:K495"/>
    <mergeCell ref="L495:M495"/>
    <mergeCell ref="F493:G493"/>
    <mergeCell ref="H493:I493"/>
    <mergeCell ref="J493:K493"/>
    <mergeCell ref="L493:M493"/>
    <mergeCell ref="F511:G511"/>
    <mergeCell ref="H511:I511"/>
    <mergeCell ref="J511:K511"/>
    <mergeCell ref="L511:M511"/>
    <mergeCell ref="F509:G509"/>
    <mergeCell ref="H509:I509"/>
    <mergeCell ref="J509:K509"/>
    <mergeCell ref="L509:M509"/>
    <mergeCell ref="F507:G507"/>
    <mergeCell ref="H507:I507"/>
    <mergeCell ref="J507:K507"/>
    <mergeCell ref="L507:M507"/>
    <mergeCell ref="F505:G505"/>
    <mergeCell ref="H505:I505"/>
    <mergeCell ref="J505:K505"/>
    <mergeCell ref="L505:M505"/>
    <mergeCell ref="F503:G503"/>
    <mergeCell ref="H503:I503"/>
    <mergeCell ref="J503:K503"/>
    <mergeCell ref="L503:M503"/>
    <mergeCell ref="L521:M521"/>
    <mergeCell ref="F519:G519"/>
    <mergeCell ref="H519:I519"/>
    <mergeCell ref="J519:K519"/>
    <mergeCell ref="L519:M519"/>
    <mergeCell ref="F517:G517"/>
    <mergeCell ref="H517:I517"/>
    <mergeCell ref="J517:K517"/>
    <mergeCell ref="L517:M517"/>
    <mergeCell ref="F515:G515"/>
    <mergeCell ref="H515:I515"/>
    <mergeCell ref="J515:K515"/>
    <mergeCell ref="L515:M515"/>
    <mergeCell ref="F513:G513"/>
    <mergeCell ref="H513:I513"/>
    <mergeCell ref="J513:K513"/>
    <mergeCell ref="L513:M513"/>
    <mergeCell ref="D117:N117"/>
    <mergeCell ref="L119:M119"/>
    <mergeCell ref="N119:N120"/>
    <mergeCell ref="D119:D534"/>
    <mergeCell ref="D537:M537"/>
    <mergeCell ref="F533:G533"/>
    <mergeCell ref="H533:I533"/>
    <mergeCell ref="J533:K533"/>
    <mergeCell ref="L533:M533"/>
    <mergeCell ref="F531:G531"/>
    <mergeCell ref="H531:I531"/>
    <mergeCell ref="J531:K531"/>
    <mergeCell ref="L531:M531"/>
    <mergeCell ref="F529:G529"/>
    <mergeCell ref="H529:I529"/>
    <mergeCell ref="J529:K529"/>
    <mergeCell ref="L529:M529"/>
    <mergeCell ref="F527:G527"/>
    <mergeCell ref="H527:I527"/>
    <mergeCell ref="J527:K527"/>
    <mergeCell ref="L527:M527"/>
    <mergeCell ref="F525:G525"/>
    <mergeCell ref="H525:I525"/>
    <mergeCell ref="J525:K525"/>
    <mergeCell ref="L525:M525"/>
    <mergeCell ref="F523:G523"/>
    <mergeCell ref="H523:I523"/>
    <mergeCell ref="J523:K523"/>
    <mergeCell ref="L523:M523"/>
    <mergeCell ref="F521:G521"/>
    <mergeCell ref="H521:I521"/>
    <mergeCell ref="J521:K521"/>
  </mergeCells>
  <conditionalFormatting sqref="D119">
    <cfRule type="cellIs" dxfId="5817" priority="3475" operator="equal">
      <formula>"2006-2014"</formula>
    </cfRule>
  </conditionalFormatting>
  <conditionalFormatting sqref="P119:W120">
    <cfRule type="containsBlanks" dxfId="5816" priority="2048">
      <formula>LEN(TRIM(P119))=0</formula>
    </cfRule>
  </conditionalFormatting>
  <conditionalFormatting sqref="P119:W119">
    <cfRule type="colorScale" priority="2047">
      <colorScale>
        <cfvo type="min"/>
        <cfvo type="max"/>
        <color rgb="FFFFEF9C"/>
        <color rgb="FFFF7128"/>
      </colorScale>
    </cfRule>
  </conditionalFormatting>
  <conditionalFormatting sqref="P121:W122">
    <cfRule type="containsBlanks" dxfId="5815" priority="2046">
      <formula>LEN(TRIM(P121))=0</formula>
    </cfRule>
  </conditionalFormatting>
  <conditionalFormatting sqref="P121:W121">
    <cfRule type="colorScale" priority="2045">
      <colorScale>
        <cfvo type="min"/>
        <cfvo type="max"/>
        <color rgb="FFFFEF9C"/>
        <color rgb="FFFF7128"/>
      </colorScale>
    </cfRule>
  </conditionalFormatting>
  <conditionalFormatting sqref="P123:W124">
    <cfRule type="containsBlanks" dxfId="5814" priority="2044">
      <formula>LEN(TRIM(P123))=0</formula>
    </cfRule>
  </conditionalFormatting>
  <conditionalFormatting sqref="P123:W123">
    <cfRule type="colorScale" priority="2043">
      <colorScale>
        <cfvo type="min"/>
        <cfvo type="max"/>
        <color rgb="FFFFEF9C"/>
        <color rgb="FFFF7128"/>
      </colorScale>
    </cfRule>
  </conditionalFormatting>
  <conditionalFormatting sqref="P125:W126">
    <cfRule type="containsBlanks" dxfId="5813" priority="2042">
      <formula>LEN(TRIM(P125))=0</formula>
    </cfRule>
  </conditionalFormatting>
  <conditionalFormatting sqref="P125:W125">
    <cfRule type="colorScale" priority="2041">
      <colorScale>
        <cfvo type="min"/>
        <cfvo type="max"/>
        <color rgb="FFFFEF9C"/>
        <color rgb="FFFF7128"/>
      </colorScale>
    </cfRule>
  </conditionalFormatting>
  <conditionalFormatting sqref="P127:W128">
    <cfRule type="containsBlanks" dxfId="5812" priority="2040">
      <formula>LEN(TRIM(P127))=0</formula>
    </cfRule>
  </conditionalFormatting>
  <conditionalFormatting sqref="P127:W127">
    <cfRule type="colorScale" priority="2039">
      <colorScale>
        <cfvo type="min"/>
        <cfvo type="max"/>
        <color rgb="FFFFEF9C"/>
        <color rgb="FFFF7128"/>
      </colorScale>
    </cfRule>
  </conditionalFormatting>
  <conditionalFormatting sqref="P129:W130">
    <cfRule type="containsBlanks" dxfId="5811" priority="2038">
      <formula>LEN(TRIM(P129))=0</formula>
    </cfRule>
  </conditionalFormatting>
  <conditionalFormatting sqref="P129:W129">
    <cfRule type="colorScale" priority="2037">
      <colorScale>
        <cfvo type="min"/>
        <cfvo type="max"/>
        <color rgb="FFFFEF9C"/>
        <color rgb="FFFF7128"/>
      </colorScale>
    </cfRule>
  </conditionalFormatting>
  <conditionalFormatting sqref="P131:W132">
    <cfRule type="containsBlanks" dxfId="5810" priority="2036">
      <formula>LEN(TRIM(P131))=0</formula>
    </cfRule>
  </conditionalFormatting>
  <conditionalFormatting sqref="P131:W131">
    <cfRule type="colorScale" priority="2035">
      <colorScale>
        <cfvo type="min"/>
        <cfvo type="max"/>
        <color rgb="FFFFEF9C"/>
        <color rgb="FFFF7128"/>
      </colorScale>
    </cfRule>
  </conditionalFormatting>
  <conditionalFormatting sqref="P133:W134">
    <cfRule type="containsBlanks" dxfId="5809" priority="2034">
      <formula>LEN(TRIM(P133))=0</formula>
    </cfRule>
  </conditionalFormatting>
  <conditionalFormatting sqref="P133:W133">
    <cfRule type="colorScale" priority="2033">
      <colorScale>
        <cfvo type="min"/>
        <cfvo type="max"/>
        <color rgb="FFFFEF9C"/>
        <color rgb="FFFF7128"/>
      </colorScale>
    </cfRule>
  </conditionalFormatting>
  <conditionalFormatting sqref="P135:W136">
    <cfRule type="containsBlanks" dxfId="5808" priority="2032">
      <formula>LEN(TRIM(P135))=0</formula>
    </cfRule>
  </conditionalFormatting>
  <conditionalFormatting sqref="P135:W135">
    <cfRule type="colorScale" priority="2031">
      <colorScale>
        <cfvo type="min"/>
        <cfvo type="max"/>
        <color rgb="FFFFEF9C"/>
        <color rgb="FFFF7128"/>
      </colorScale>
    </cfRule>
  </conditionalFormatting>
  <conditionalFormatting sqref="P137:W138">
    <cfRule type="containsBlanks" dxfId="5807" priority="2030">
      <formula>LEN(TRIM(P137))=0</formula>
    </cfRule>
  </conditionalFormatting>
  <conditionalFormatting sqref="P137:W137">
    <cfRule type="colorScale" priority="2029">
      <colorScale>
        <cfvo type="min"/>
        <cfvo type="max"/>
        <color rgb="FFFFEF9C"/>
        <color rgb="FFFF7128"/>
      </colorScale>
    </cfRule>
  </conditionalFormatting>
  <conditionalFormatting sqref="P139:W140">
    <cfRule type="containsBlanks" dxfId="5806" priority="2028">
      <formula>LEN(TRIM(P139))=0</formula>
    </cfRule>
  </conditionalFormatting>
  <conditionalFormatting sqref="P139:W139">
    <cfRule type="colorScale" priority="2027">
      <colorScale>
        <cfvo type="min"/>
        <cfvo type="max"/>
        <color rgb="FFFFEF9C"/>
        <color rgb="FFFF7128"/>
      </colorScale>
    </cfRule>
  </conditionalFormatting>
  <conditionalFormatting sqref="P141:W142">
    <cfRule type="containsBlanks" dxfId="5805" priority="2026">
      <formula>LEN(TRIM(P141))=0</formula>
    </cfRule>
  </conditionalFormatting>
  <conditionalFormatting sqref="P141:W141">
    <cfRule type="colorScale" priority="2025">
      <colorScale>
        <cfvo type="min"/>
        <cfvo type="max"/>
        <color rgb="FFFFEF9C"/>
        <color rgb="FFFF7128"/>
      </colorScale>
    </cfRule>
  </conditionalFormatting>
  <conditionalFormatting sqref="P143:W144">
    <cfRule type="containsBlanks" dxfId="5804" priority="2024">
      <formula>LEN(TRIM(P143))=0</formula>
    </cfRule>
  </conditionalFormatting>
  <conditionalFormatting sqref="P143:W143">
    <cfRule type="colorScale" priority="2023">
      <colorScale>
        <cfvo type="min"/>
        <cfvo type="max"/>
        <color rgb="FFFFEF9C"/>
        <color rgb="FFFF7128"/>
      </colorScale>
    </cfRule>
  </conditionalFormatting>
  <conditionalFormatting sqref="P145:W146">
    <cfRule type="containsBlanks" dxfId="5803" priority="2022">
      <formula>LEN(TRIM(P145))=0</formula>
    </cfRule>
  </conditionalFormatting>
  <conditionalFormatting sqref="P145:W145">
    <cfRule type="colorScale" priority="2021">
      <colorScale>
        <cfvo type="min"/>
        <cfvo type="max"/>
        <color rgb="FFFFEF9C"/>
        <color rgb="FFFF7128"/>
      </colorScale>
    </cfRule>
  </conditionalFormatting>
  <conditionalFormatting sqref="P147:W148">
    <cfRule type="containsBlanks" dxfId="5802" priority="2020">
      <formula>LEN(TRIM(P147))=0</formula>
    </cfRule>
  </conditionalFormatting>
  <conditionalFormatting sqref="P147:W147">
    <cfRule type="colorScale" priority="2019">
      <colorScale>
        <cfvo type="min"/>
        <cfvo type="max"/>
        <color rgb="FFFFEF9C"/>
        <color rgb="FFFF7128"/>
      </colorScale>
    </cfRule>
  </conditionalFormatting>
  <conditionalFormatting sqref="P149:W150">
    <cfRule type="containsBlanks" dxfId="5801" priority="2018">
      <formula>LEN(TRIM(P149))=0</formula>
    </cfRule>
  </conditionalFormatting>
  <conditionalFormatting sqref="P149:W149">
    <cfRule type="colorScale" priority="2017">
      <colorScale>
        <cfvo type="min"/>
        <cfvo type="max"/>
        <color rgb="FFFFEF9C"/>
        <color rgb="FFFF7128"/>
      </colorScale>
    </cfRule>
  </conditionalFormatting>
  <conditionalFormatting sqref="P151:W152">
    <cfRule type="containsBlanks" dxfId="5800" priority="2016">
      <formula>LEN(TRIM(P151))=0</formula>
    </cfRule>
  </conditionalFormatting>
  <conditionalFormatting sqref="P151:W151">
    <cfRule type="colorScale" priority="2015">
      <colorScale>
        <cfvo type="min"/>
        <cfvo type="max"/>
        <color rgb="FFFFEF9C"/>
        <color rgb="FFFF7128"/>
      </colorScale>
    </cfRule>
  </conditionalFormatting>
  <conditionalFormatting sqref="P153:W154">
    <cfRule type="containsBlanks" dxfId="5799" priority="2014">
      <formula>LEN(TRIM(P153))=0</formula>
    </cfRule>
  </conditionalFormatting>
  <conditionalFormatting sqref="P153:W153">
    <cfRule type="colorScale" priority="2013">
      <colorScale>
        <cfvo type="min"/>
        <cfvo type="max"/>
        <color rgb="FFFFEF9C"/>
        <color rgb="FFFF7128"/>
      </colorScale>
    </cfRule>
  </conditionalFormatting>
  <conditionalFormatting sqref="P155:W156">
    <cfRule type="containsBlanks" dxfId="5798" priority="2012">
      <formula>LEN(TRIM(P155))=0</formula>
    </cfRule>
  </conditionalFormatting>
  <conditionalFormatting sqref="P155:W155">
    <cfRule type="colorScale" priority="2011">
      <colorScale>
        <cfvo type="min"/>
        <cfvo type="max"/>
        <color rgb="FFFFEF9C"/>
        <color rgb="FFFF7128"/>
      </colorScale>
    </cfRule>
  </conditionalFormatting>
  <conditionalFormatting sqref="P157:W158">
    <cfRule type="containsBlanks" dxfId="5797" priority="2010">
      <formula>LEN(TRIM(P157))=0</formula>
    </cfRule>
  </conditionalFormatting>
  <conditionalFormatting sqref="P157:W157">
    <cfRule type="colorScale" priority="2009">
      <colorScale>
        <cfvo type="min"/>
        <cfvo type="max"/>
        <color rgb="FFFFEF9C"/>
        <color rgb="FFFF7128"/>
      </colorScale>
    </cfRule>
  </conditionalFormatting>
  <conditionalFormatting sqref="P159:W160">
    <cfRule type="containsBlanks" dxfId="5796" priority="2008">
      <formula>LEN(TRIM(P159))=0</formula>
    </cfRule>
  </conditionalFormatting>
  <conditionalFormatting sqref="P159:W159">
    <cfRule type="colorScale" priority="2007">
      <colorScale>
        <cfvo type="min"/>
        <cfvo type="max"/>
        <color rgb="FFFFEF9C"/>
        <color rgb="FFFF7128"/>
      </colorScale>
    </cfRule>
  </conditionalFormatting>
  <conditionalFormatting sqref="P161:W162">
    <cfRule type="containsBlanks" dxfId="5795" priority="2006">
      <formula>LEN(TRIM(P161))=0</formula>
    </cfRule>
  </conditionalFormatting>
  <conditionalFormatting sqref="P161:W161">
    <cfRule type="colorScale" priority="2005">
      <colorScale>
        <cfvo type="min"/>
        <cfvo type="max"/>
        <color rgb="FFFFEF9C"/>
        <color rgb="FFFF7128"/>
      </colorScale>
    </cfRule>
  </conditionalFormatting>
  <conditionalFormatting sqref="P163:W164">
    <cfRule type="containsBlanks" dxfId="5794" priority="2004">
      <formula>LEN(TRIM(P163))=0</formula>
    </cfRule>
  </conditionalFormatting>
  <conditionalFormatting sqref="P163:W163">
    <cfRule type="colorScale" priority="2003">
      <colorScale>
        <cfvo type="min"/>
        <cfvo type="max"/>
        <color rgb="FFFFEF9C"/>
        <color rgb="FFFF7128"/>
      </colorScale>
    </cfRule>
  </conditionalFormatting>
  <conditionalFormatting sqref="P165:W166">
    <cfRule type="containsBlanks" dxfId="5793" priority="2002">
      <formula>LEN(TRIM(P165))=0</formula>
    </cfRule>
  </conditionalFormatting>
  <conditionalFormatting sqref="P165:W165">
    <cfRule type="colorScale" priority="2001">
      <colorScale>
        <cfvo type="min"/>
        <cfvo type="max"/>
        <color rgb="FFFFEF9C"/>
        <color rgb="FFFF7128"/>
      </colorScale>
    </cfRule>
  </conditionalFormatting>
  <conditionalFormatting sqref="P167:W168">
    <cfRule type="containsBlanks" dxfId="5792" priority="2000">
      <formula>LEN(TRIM(P167))=0</formula>
    </cfRule>
  </conditionalFormatting>
  <conditionalFormatting sqref="P167:W167">
    <cfRule type="colorScale" priority="1999">
      <colorScale>
        <cfvo type="min"/>
        <cfvo type="max"/>
        <color rgb="FFFFEF9C"/>
        <color rgb="FFFF7128"/>
      </colorScale>
    </cfRule>
  </conditionalFormatting>
  <conditionalFormatting sqref="P169:W170">
    <cfRule type="containsBlanks" dxfId="5791" priority="1998">
      <formula>LEN(TRIM(P169))=0</formula>
    </cfRule>
  </conditionalFormatting>
  <conditionalFormatting sqref="P169:W169">
    <cfRule type="colorScale" priority="1997">
      <colorScale>
        <cfvo type="min"/>
        <cfvo type="max"/>
        <color rgb="FFFFEF9C"/>
        <color rgb="FFFF7128"/>
      </colorScale>
    </cfRule>
  </conditionalFormatting>
  <conditionalFormatting sqref="P171:W172">
    <cfRule type="containsBlanks" dxfId="5790" priority="1996">
      <formula>LEN(TRIM(P171))=0</formula>
    </cfRule>
  </conditionalFormatting>
  <conditionalFormatting sqref="P171:W171">
    <cfRule type="colorScale" priority="1995">
      <colorScale>
        <cfvo type="min"/>
        <cfvo type="max"/>
        <color rgb="FFFFEF9C"/>
        <color rgb="FFFF7128"/>
      </colorScale>
    </cfRule>
  </conditionalFormatting>
  <conditionalFormatting sqref="P173:W174">
    <cfRule type="containsBlanks" dxfId="5789" priority="1994">
      <formula>LEN(TRIM(P173))=0</formula>
    </cfRule>
  </conditionalFormatting>
  <conditionalFormatting sqref="P173:W173">
    <cfRule type="colorScale" priority="1993">
      <colorScale>
        <cfvo type="min"/>
        <cfvo type="max"/>
        <color rgb="FFFFEF9C"/>
        <color rgb="FFFF7128"/>
      </colorScale>
    </cfRule>
  </conditionalFormatting>
  <conditionalFormatting sqref="P175:W176">
    <cfRule type="containsBlanks" dxfId="5788" priority="1992">
      <formula>LEN(TRIM(P175))=0</formula>
    </cfRule>
  </conditionalFormatting>
  <conditionalFormatting sqref="P175:W175">
    <cfRule type="colorScale" priority="1991">
      <colorScale>
        <cfvo type="min"/>
        <cfvo type="max"/>
        <color rgb="FFFFEF9C"/>
        <color rgb="FFFF7128"/>
      </colorScale>
    </cfRule>
  </conditionalFormatting>
  <conditionalFormatting sqref="P177:W178">
    <cfRule type="containsBlanks" dxfId="5787" priority="1990">
      <formula>LEN(TRIM(P177))=0</formula>
    </cfRule>
  </conditionalFormatting>
  <conditionalFormatting sqref="P177:W177">
    <cfRule type="colorScale" priority="1989">
      <colorScale>
        <cfvo type="min"/>
        <cfvo type="max"/>
        <color rgb="FFFFEF9C"/>
        <color rgb="FFFF7128"/>
      </colorScale>
    </cfRule>
  </conditionalFormatting>
  <conditionalFormatting sqref="P179:W180">
    <cfRule type="containsBlanks" dxfId="5786" priority="1988">
      <formula>LEN(TRIM(P179))=0</formula>
    </cfRule>
  </conditionalFormatting>
  <conditionalFormatting sqref="P179:W179">
    <cfRule type="colorScale" priority="1987">
      <colorScale>
        <cfvo type="min"/>
        <cfvo type="max"/>
        <color rgb="FFFFEF9C"/>
        <color rgb="FFFF7128"/>
      </colorScale>
    </cfRule>
  </conditionalFormatting>
  <conditionalFormatting sqref="P181:W182">
    <cfRule type="containsBlanks" dxfId="5785" priority="1986">
      <formula>LEN(TRIM(P181))=0</formula>
    </cfRule>
  </conditionalFormatting>
  <conditionalFormatting sqref="P181:W181">
    <cfRule type="colorScale" priority="1985">
      <colorScale>
        <cfvo type="min"/>
        <cfvo type="max"/>
        <color rgb="FFFFEF9C"/>
        <color rgb="FFFF7128"/>
      </colorScale>
    </cfRule>
  </conditionalFormatting>
  <conditionalFormatting sqref="P183:W184">
    <cfRule type="containsBlanks" dxfId="5784" priority="1984">
      <formula>LEN(TRIM(P183))=0</formula>
    </cfRule>
  </conditionalFormatting>
  <conditionalFormatting sqref="P183:W183">
    <cfRule type="colorScale" priority="1983">
      <colorScale>
        <cfvo type="min"/>
        <cfvo type="max"/>
        <color rgb="FFFFEF9C"/>
        <color rgb="FFFF7128"/>
      </colorScale>
    </cfRule>
  </conditionalFormatting>
  <conditionalFormatting sqref="P185:W186">
    <cfRule type="containsBlanks" dxfId="5783" priority="1982">
      <formula>LEN(TRIM(P185))=0</formula>
    </cfRule>
  </conditionalFormatting>
  <conditionalFormatting sqref="P185:W185">
    <cfRule type="colorScale" priority="1981">
      <colorScale>
        <cfvo type="min"/>
        <cfvo type="max"/>
        <color rgb="FFFFEF9C"/>
        <color rgb="FFFF7128"/>
      </colorScale>
    </cfRule>
  </conditionalFormatting>
  <conditionalFormatting sqref="P187:W188">
    <cfRule type="containsBlanks" dxfId="5782" priority="1980">
      <formula>LEN(TRIM(P187))=0</formula>
    </cfRule>
  </conditionalFormatting>
  <conditionalFormatting sqref="P187:W187">
    <cfRule type="colorScale" priority="1979">
      <colorScale>
        <cfvo type="min"/>
        <cfvo type="max"/>
        <color rgb="FFFFEF9C"/>
        <color rgb="FFFF7128"/>
      </colorScale>
    </cfRule>
  </conditionalFormatting>
  <conditionalFormatting sqref="P189:W190">
    <cfRule type="containsBlanks" dxfId="5781" priority="1978">
      <formula>LEN(TRIM(P189))=0</formula>
    </cfRule>
  </conditionalFormatting>
  <conditionalFormatting sqref="P189:W189">
    <cfRule type="colorScale" priority="1977">
      <colorScale>
        <cfvo type="min"/>
        <cfvo type="max"/>
        <color rgb="FFFFEF9C"/>
        <color rgb="FFFF7128"/>
      </colorScale>
    </cfRule>
  </conditionalFormatting>
  <conditionalFormatting sqref="P191:W192">
    <cfRule type="containsBlanks" dxfId="5780" priority="1976">
      <formula>LEN(TRIM(P191))=0</formula>
    </cfRule>
  </conditionalFormatting>
  <conditionalFormatting sqref="P191:W191">
    <cfRule type="colorScale" priority="1975">
      <colorScale>
        <cfvo type="min"/>
        <cfvo type="max"/>
        <color rgb="FFFFEF9C"/>
        <color rgb="FFFF7128"/>
      </colorScale>
    </cfRule>
  </conditionalFormatting>
  <conditionalFormatting sqref="P193:W194">
    <cfRule type="containsBlanks" dxfId="5779" priority="1974">
      <formula>LEN(TRIM(P193))=0</formula>
    </cfRule>
  </conditionalFormatting>
  <conditionalFormatting sqref="P193:W193">
    <cfRule type="colorScale" priority="1973">
      <colorScale>
        <cfvo type="min"/>
        <cfvo type="max"/>
        <color rgb="FFFFEF9C"/>
        <color rgb="FFFF7128"/>
      </colorScale>
    </cfRule>
  </conditionalFormatting>
  <conditionalFormatting sqref="P195:W196">
    <cfRule type="containsBlanks" dxfId="5778" priority="1972">
      <formula>LEN(TRIM(P195))=0</formula>
    </cfRule>
  </conditionalFormatting>
  <conditionalFormatting sqref="P195:W195">
    <cfRule type="colorScale" priority="1971">
      <colorScale>
        <cfvo type="min"/>
        <cfvo type="max"/>
        <color rgb="FFFFEF9C"/>
        <color rgb="FFFF7128"/>
      </colorScale>
    </cfRule>
  </conditionalFormatting>
  <conditionalFormatting sqref="P197:W198">
    <cfRule type="containsBlanks" dxfId="5777" priority="1970">
      <formula>LEN(TRIM(P197))=0</formula>
    </cfRule>
  </conditionalFormatting>
  <conditionalFormatting sqref="P197:W197">
    <cfRule type="colorScale" priority="1969">
      <colorScale>
        <cfvo type="min"/>
        <cfvo type="max"/>
        <color rgb="FFFFEF9C"/>
        <color rgb="FFFF7128"/>
      </colorScale>
    </cfRule>
  </conditionalFormatting>
  <conditionalFormatting sqref="P199:W200">
    <cfRule type="containsBlanks" dxfId="5776" priority="1968">
      <formula>LEN(TRIM(P199))=0</formula>
    </cfRule>
  </conditionalFormatting>
  <conditionalFormatting sqref="P199:W199">
    <cfRule type="colorScale" priority="1967">
      <colorScale>
        <cfvo type="min"/>
        <cfvo type="max"/>
        <color rgb="FFFFEF9C"/>
        <color rgb="FFFF7128"/>
      </colorScale>
    </cfRule>
  </conditionalFormatting>
  <conditionalFormatting sqref="P201:W202">
    <cfRule type="containsBlanks" dxfId="5775" priority="1966">
      <formula>LEN(TRIM(P201))=0</formula>
    </cfRule>
  </conditionalFormatting>
  <conditionalFormatting sqref="P201:W201">
    <cfRule type="colorScale" priority="1965">
      <colorScale>
        <cfvo type="min"/>
        <cfvo type="max"/>
        <color rgb="FFFFEF9C"/>
        <color rgb="FFFF7128"/>
      </colorScale>
    </cfRule>
  </conditionalFormatting>
  <conditionalFormatting sqref="P203:W204">
    <cfRule type="containsBlanks" dxfId="5774" priority="1964">
      <formula>LEN(TRIM(P203))=0</formula>
    </cfRule>
  </conditionalFormatting>
  <conditionalFormatting sqref="P203:W203">
    <cfRule type="colorScale" priority="1963">
      <colorScale>
        <cfvo type="min"/>
        <cfvo type="max"/>
        <color rgb="FFFFEF9C"/>
        <color rgb="FFFF7128"/>
      </colorScale>
    </cfRule>
  </conditionalFormatting>
  <conditionalFormatting sqref="P205:W206">
    <cfRule type="containsBlanks" dxfId="5773" priority="1962">
      <formula>LEN(TRIM(P205))=0</formula>
    </cfRule>
  </conditionalFormatting>
  <conditionalFormatting sqref="P205:W205">
    <cfRule type="colorScale" priority="1961">
      <colorScale>
        <cfvo type="min"/>
        <cfvo type="max"/>
        <color rgb="FFFFEF9C"/>
        <color rgb="FFFF7128"/>
      </colorScale>
    </cfRule>
  </conditionalFormatting>
  <conditionalFormatting sqref="P207:W208">
    <cfRule type="containsBlanks" dxfId="5772" priority="1960">
      <formula>LEN(TRIM(P207))=0</formula>
    </cfRule>
  </conditionalFormatting>
  <conditionalFormatting sqref="P207:W207">
    <cfRule type="colorScale" priority="1959">
      <colorScale>
        <cfvo type="min"/>
        <cfvo type="max"/>
        <color rgb="FFFFEF9C"/>
        <color rgb="FFFF7128"/>
      </colorScale>
    </cfRule>
  </conditionalFormatting>
  <conditionalFormatting sqref="P209:W210">
    <cfRule type="containsBlanks" dxfId="5771" priority="1958">
      <formula>LEN(TRIM(P209))=0</formula>
    </cfRule>
  </conditionalFormatting>
  <conditionalFormatting sqref="P209:W209">
    <cfRule type="colorScale" priority="1957">
      <colorScale>
        <cfvo type="min"/>
        <cfvo type="max"/>
        <color rgb="FFFFEF9C"/>
        <color rgb="FFFF7128"/>
      </colorScale>
    </cfRule>
  </conditionalFormatting>
  <conditionalFormatting sqref="P211:W212">
    <cfRule type="containsBlanks" dxfId="5770" priority="1956">
      <formula>LEN(TRIM(P211))=0</formula>
    </cfRule>
  </conditionalFormatting>
  <conditionalFormatting sqref="P211:W211">
    <cfRule type="colorScale" priority="1955">
      <colorScale>
        <cfvo type="min"/>
        <cfvo type="max"/>
        <color rgb="FFFFEF9C"/>
        <color rgb="FFFF7128"/>
      </colorScale>
    </cfRule>
  </conditionalFormatting>
  <conditionalFormatting sqref="P213:W214">
    <cfRule type="containsBlanks" dxfId="5769" priority="1954">
      <formula>LEN(TRIM(P213))=0</formula>
    </cfRule>
  </conditionalFormatting>
  <conditionalFormatting sqref="P213:W213">
    <cfRule type="colorScale" priority="1953">
      <colorScale>
        <cfvo type="min"/>
        <cfvo type="max"/>
        <color rgb="FFFFEF9C"/>
        <color rgb="FFFF7128"/>
      </colorScale>
    </cfRule>
  </conditionalFormatting>
  <conditionalFormatting sqref="P215:W216">
    <cfRule type="containsBlanks" dxfId="5768" priority="1952">
      <formula>LEN(TRIM(P215))=0</formula>
    </cfRule>
  </conditionalFormatting>
  <conditionalFormatting sqref="P215:W215">
    <cfRule type="colorScale" priority="1951">
      <colorScale>
        <cfvo type="min"/>
        <cfvo type="max"/>
        <color rgb="FFFFEF9C"/>
        <color rgb="FFFF7128"/>
      </colorScale>
    </cfRule>
  </conditionalFormatting>
  <conditionalFormatting sqref="P217:W218">
    <cfRule type="containsBlanks" dxfId="5767" priority="1950">
      <formula>LEN(TRIM(P217))=0</formula>
    </cfRule>
  </conditionalFormatting>
  <conditionalFormatting sqref="P217:W217">
    <cfRule type="colorScale" priority="1949">
      <colorScale>
        <cfvo type="min"/>
        <cfvo type="max"/>
        <color rgb="FFFFEF9C"/>
        <color rgb="FFFF7128"/>
      </colorScale>
    </cfRule>
  </conditionalFormatting>
  <conditionalFormatting sqref="P219:W220">
    <cfRule type="containsBlanks" dxfId="5766" priority="1948">
      <formula>LEN(TRIM(P219))=0</formula>
    </cfRule>
  </conditionalFormatting>
  <conditionalFormatting sqref="P219:W219">
    <cfRule type="colorScale" priority="1947">
      <colorScale>
        <cfvo type="min"/>
        <cfvo type="max"/>
        <color rgb="FFFFEF9C"/>
        <color rgb="FFFF7128"/>
      </colorScale>
    </cfRule>
  </conditionalFormatting>
  <conditionalFormatting sqref="P221:W222">
    <cfRule type="containsBlanks" dxfId="5765" priority="1946">
      <formula>LEN(TRIM(P221))=0</formula>
    </cfRule>
  </conditionalFormatting>
  <conditionalFormatting sqref="P221:W221">
    <cfRule type="colorScale" priority="1945">
      <colorScale>
        <cfvo type="min"/>
        <cfvo type="max"/>
        <color rgb="FFFFEF9C"/>
        <color rgb="FFFF7128"/>
      </colorScale>
    </cfRule>
  </conditionalFormatting>
  <conditionalFormatting sqref="P223:W224">
    <cfRule type="containsBlanks" dxfId="5764" priority="1944">
      <formula>LEN(TRIM(P223))=0</formula>
    </cfRule>
  </conditionalFormatting>
  <conditionalFormatting sqref="P223:W223">
    <cfRule type="colorScale" priority="1943">
      <colorScale>
        <cfvo type="min"/>
        <cfvo type="max"/>
        <color rgb="FFFFEF9C"/>
        <color rgb="FFFF7128"/>
      </colorScale>
    </cfRule>
  </conditionalFormatting>
  <conditionalFormatting sqref="P225:W226">
    <cfRule type="containsBlanks" dxfId="5763" priority="1942">
      <formula>LEN(TRIM(P225))=0</formula>
    </cfRule>
  </conditionalFormatting>
  <conditionalFormatting sqref="P225:W225">
    <cfRule type="colorScale" priority="1941">
      <colorScale>
        <cfvo type="min"/>
        <cfvo type="max"/>
        <color rgb="FFFFEF9C"/>
        <color rgb="FFFF7128"/>
      </colorScale>
    </cfRule>
  </conditionalFormatting>
  <conditionalFormatting sqref="P227:W228">
    <cfRule type="containsBlanks" dxfId="5762" priority="1940">
      <formula>LEN(TRIM(P227))=0</formula>
    </cfRule>
  </conditionalFormatting>
  <conditionalFormatting sqref="P227:W227">
    <cfRule type="colorScale" priority="1939">
      <colorScale>
        <cfvo type="min"/>
        <cfvo type="max"/>
        <color rgb="FFFFEF9C"/>
        <color rgb="FFFF7128"/>
      </colorScale>
    </cfRule>
  </conditionalFormatting>
  <conditionalFormatting sqref="P229:W230">
    <cfRule type="containsBlanks" dxfId="5761" priority="1938">
      <formula>LEN(TRIM(P229))=0</formula>
    </cfRule>
  </conditionalFormatting>
  <conditionalFormatting sqref="P229:W229">
    <cfRule type="colorScale" priority="1937">
      <colorScale>
        <cfvo type="min"/>
        <cfvo type="max"/>
        <color rgb="FFFFEF9C"/>
        <color rgb="FFFF7128"/>
      </colorScale>
    </cfRule>
  </conditionalFormatting>
  <conditionalFormatting sqref="P231:W232">
    <cfRule type="containsBlanks" dxfId="5760" priority="1936">
      <formula>LEN(TRIM(P231))=0</formula>
    </cfRule>
  </conditionalFormatting>
  <conditionalFormatting sqref="P231:W231">
    <cfRule type="colorScale" priority="1935">
      <colorScale>
        <cfvo type="min"/>
        <cfvo type="max"/>
        <color rgb="FFFFEF9C"/>
        <color rgb="FFFF7128"/>
      </colorScale>
    </cfRule>
  </conditionalFormatting>
  <conditionalFormatting sqref="P233:W234">
    <cfRule type="containsBlanks" dxfId="5759" priority="1934">
      <formula>LEN(TRIM(P233))=0</formula>
    </cfRule>
  </conditionalFormatting>
  <conditionalFormatting sqref="P233:W233">
    <cfRule type="colorScale" priority="1933">
      <colorScale>
        <cfvo type="min"/>
        <cfvo type="max"/>
        <color rgb="FFFFEF9C"/>
        <color rgb="FFFF7128"/>
      </colorScale>
    </cfRule>
  </conditionalFormatting>
  <conditionalFormatting sqref="P235:W236">
    <cfRule type="containsBlanks" dxfId="5758" priority="1932">
      <formula>LEN(TRIM(P235))=0</formula>
    </cfRule>
  </conditionalFormatting>
  <conditionalFormatting sqref="P235:W235">
    <cfRule type="colorScale" priority="1931">
      <colorScale>
        <cfvo type="min"/>
        <cfvo type="max"/>
        <color rgb="FFFFEF9C"/>
        <color rgb="FFFF7128"/>
      </colorScale>
    </cfRule>
  </conditionalFormatting>
  <conditionalFormatting sqref="P237:W238">
    <cfRule type="containsBlanks" dxfId="5757" priority="1930">
      <formula>LEN(TRIM(P237))=0</formula>
    </cfRule>
  </conditionalFormatting>
  <conditionalFormatting sqref="P237:W237">
    <cfRule type="colorScale" priority="1929">
      <colorScale>
        <cfvo type="min"/>
        <cfvo type="max"/>
        <color rgb="FFFFEF9C"/>
        <color rgb="FFFF7128"/>
      </colorScale>
    </cfRule>
  </conditionalFormatting>
  <conditionalFormatting sqref="P239:W240">
    <cfRule type="containsBlanks" dxfId="5756" priority="1928">
      <formula>LEN(TRIM(P239))=0</formula>
    </cfRule>
  </conditionalFormatting>
  <conditionalFormatting sqref="P239:W239">
    <cfRule type="colorScale" priority="1927">
      <colorScale>
        <cfvo type="min"/>
        <cfvo type="max"/>
        <color rgb="FFFFEF9C"/>
        <color rgb="FFFF7128"/>
      </colorScale>
    </cfRule>
  </conditionalFormatting>
  <conditionalFormatting sqref="P241:W242">
    <cfRule type="containsBlanks" dxfId="5755" priority="1926">
      <formula>LEN(TRIM(P241))=0</formula>
    </cfRule>
  </conditionalFormatting>
  <conditionalFormatting sqref="P241:W241">
    <cfRule type="colorScale" priority="1925">
      <colorScale>
        <cfvo type="min"/>
        <cfvo type="max"/>
        <color rgb="FFFFEF9C"/>
        <color rgb="FFFF7128"/>
      </colorScale>
    </cfRule>
  </conditionalFormatting>
  <conditionalFormatting sqref="P243:W244">
    <cfRule type="containsBlanks" dxfId="5754" priority="1924">
      <formula>LEN(TRIM(P243))=0</formula>
    </cfRule>
  </conditionalFormatting>
  <conditionalFormatting sqref="P243:W243">
    <cfRule type="colorScale" priority="1923">
      <colorScale>
        <cfvo type="min"/>
        <cfvo type="max"/>
        <color rgb="FFFFEF9C"/>
        <color rgb="FFFF7128"/>
      </colorScale>
    </cfRule>
  </conditionalFormatting>
  <conditionalFormatting sqref="P245:W246">
    <cfRule type="containsBlanks" dxfId="5753" priority="1922">
      <formula>LEN(TRIM(P245))=0</formula>
    </cfRule>
  </conditionalFormatting>
  <conditionalFormatting sqref="P245:W245">
    <cfRule type="colorScale" priority="1921">
      <colorScale>
        <cfvo type="min"/>
        <cfvo type="max"/>
        <color rgb="FFFFEF9C"/>
        <color rgb="FFFF7128"/>
      </colorScale>
    </cfRule>
  </conditionalFormatting>
  <conditionalFormatting sqref="P247:W248">
    <cfRule type="containsBlanks" dxfId="5752" priority="1920">
      <formula>LEN(TRIM(P247))=0</formula>
    </cfRule>
  </conditionalFormatting>
  <conditionalFormatting sqref="P247:W247">
    <cfRule type="colorScale" priority="1919">
      <colorScale>
        <cfvo type="min"/>
        <cfvo type="max"/>
        <color rgb="FFFFEF9C"/>
        <color rgb="FFFF7128"/>
      </colorScale>
    </cfRule>
  </conditionalFormatting>
  <conditionalFormatting sqref="P249:W250">
    <cfRule type="containsBlanks" dxfId="5751" priority="1918">
      <formula>LEN(TRIM(P249))=0</formula>
    </cfRule>
  </conditionalFormatting>
  <conditionalFormatting sqref="P249:W249">
    <cfRule type="colorScale" priority="1917">
      <colorScale>
        <cfvo type="min"/>
        <cfvo type="max"/>
        <color rgb="FFFFEF9C"/>
        <color rgb="FFFF7128"/>
      </colorScale>
    </cfRule>
  </conditionalFormatting>
  <conditionalFormatting sqref="P251:W252">
    <cfRule type="containsBlanks" dxfId="5750" priority="1916">
      <formula>LEN(TRIM(P251))=0</formula>
    </cfRule>
  </conditionalFormatting>
  <conditionalFormatting sqref="P251:W251">
    <cfRule type="colorScale" priority="1915">
      <colorScale>
        <cfvo type="min"/>
        <cfvo type="max"/>
        <color rgb="FFFFEF9C"/>
        <color rgb="FFFF7128"/>
      </colorScale>
    </cfRule>
  </conditionalFormatting>
  <conditionalFormatting sqref="P253:W254">
    <cfRule type="containsBlanks" dxfId="5749" priority="1914">
      <formula>LEN(TRIM(P253))=0</formula>
    </cfRule>
  </conditionalFormatting>
  <conditionalFormatting sqref="P253:W253">
    <cfRule type="colorScale" priority="1913">
      <colorScale>
        <cfvo type="min"/>
        <cfvo type="max"/>
        <color rgb="FFFFEF9C"/>
        <color rgb="FFFF7128"/>
      </colorScale>
    </cfRule>
  </conditionalFormatting>
  <conditionalFormatting sqref="P255:W256">
    <cfRule type="containsBlanks" dxfId="5748" priority="1912">
      <formula>LEN(TRIM(P255))=0</formula>
    </cfRule>
  </conditionalFormatting>
  <conditionalFormatting sqref="P255:W255">
    <cfRule type="colorScale" priority="1911">
      <colorScale>
        <cfvo type="min"/>
        <cfvo type="max"/>
        <color rgb="FFFFEF9C"/>
        <color rgb="FFFF7128"/>
      </colorScale>
    </cfRule>
  </conditionalFormatting>
  <conditionalFormatting sqref="P257:W258">
    <cfRule type="containsBlanks" dxfId="5747" priority="1910">
      <formula>LEN(TRIM(P257))=0</formula>
    </cfRule>
  </conditionalFormatting>
  <conditionalFormatting sqref="P257:W257">
    <cfRule type="colorScale" priority="1909">
      <colorScale>
        <cfvo type="min"/>
        <cfvo type="max"/>
        <color rgb="FFFFEF9C"/>
        <color rgb="FFFF7128"/>
      </colorScale>
    </cfRule>
  </conditionalFormatting>
  <conditionalFormatting sqref="P259:W260">
    <cfRule type="containsBlanks" dxfId="5746" priority="1908">
      <formula>LEN(TRIM(P259))=0</formula>
    </cfRule>
  </conditionalFormatting>
  <conditionalFormatting sqref="P259:W259">
    <cfRule type="colorScale" priority="1907">
      <colorScale>
        <cfvo type="min"/>
        <cfvo type="max"/>
        <color rgb="FFFFEF9C"/>
        <color rgb="FFFF7128"/>
      </colorScale>
    </cfRule>
  </conditionalFormatting>
  <conditionalFormatting sqref="P261:W262">
    <cfRule type="containsBlanks" dxfId="5745" priority="1906">
      <formula>LEN(TRIM(P261))=0</formula>
    </cfRule>
  </conditionalFormatting>
  <conditionalFormatting sqref="P261:W261">
    <cfRule type="colorScale" priority="1905">
      <colorScale>
        <cfvo type="min"/>
        <cfvo type="max"/>
        <color rgb="FFFFEF9C"/>
        <color rgb="FFFF7128"/>
      </colorScale>
    </cfRule>
  </conditionalFormatting>
  <conditionalFormatting sqref="P263:W264">
    <cfRule type="containsBlanks" dxfId="5744" priority="1904">
      <formula>LEN(TRIM(P263))=0</formula>
    </cfRule>
  </conditionalFormatting>
  <conditionalFormatting sqref="P263:W263">
    <cfRule type="colorScale" priority="1903">
      <colorScale>
        <cfvo type="min"/>
        <cfvo type="max"/>
        <color rgb="FFFFEF9C"/>
        <color rgb="FFFF7128"/>
      </colorScale>
    </cfRule>
  </conditionalFormatting>
  <conditionalFormatting sqref="P265:W266">
    <cfRule type="containsBlanks" dxfId="5743" priority="1902">
      <formula>LEN(TRIM(P265))=0</formula>
    </cfRule>
  </conditionalFormatting>
  <conditionalFormatting sqref="P265:W265">
    <cfRule type="colorScale" priority="1901">
      <colorScale>
        <cfvo type="min"/>
        <cfvo type="max"/>
        <color rgb="FFFFEF9C"/>
        <color rgb="FFFF7128"/>
      </colorScale>
    </cfRule>
  </conditionalFormatting>
  <conditionalFormatting sqref="P267:W268">
    <cfRule type="containsBlanks" dxfId="5742" priority="1900">
      <formula>LEN(TRIM(P267))=0</formula>
    </cfRule>
  </conditionalFormatting>
  <conditionalFormatting sqref="P267:W267">
    <cfRule type="colorScale" priority="1899">
      <colorScale>
        <cfvo type="min"/>
        <cfvo type="max"/>
        <color rgb="FFFFEF9C"/>
        <color rgb="FFFF7128"/>
      </colorScale>
    </cfRule>
  </conditionalFormatting>
  <conditionalFormatting sqref="P269:W270">
    <cfRule type="containsBlanks" dxfId="5741" priority="1898">
      <formula>LEN(TRIM(P269))=0</formula>
    </cfRule>
  </conditionalFormatting>
  <conditionalFormatting sqref="P269:W269">
    <cfRule type="colorScale" priority="1897">
      <colorScale>
        <cfvo type="min"/>
        <cfvo type="max"/>
        <color rgb="FFFFEF9C"/>
        <color rgb="FFFF7128"/>
      </colorScale>
    </cfRule>
  </conditionalFormatting>
  <conditionalFormatting sqref="P271:W272">
    <cfRule type="containsBlanks" dxfId="5740" priority="1896">
      <formula>LEN(TRIM(P271))=0</formula>
    </cfRule>
  </conditionalFormatting>
  <conditionalFormatting sqref="P271:W271">
    <cfRule type="colorScale" priority="1895">
      <colorScale>
        <cfvo type="min"/>
        <cfvo type="max"/>
        <color rgb="FFFFEF9C"/>
        <color rgb="FFFF7128"/>
      </colorScale>
    </cfRule>
  </conditionalFormatting>
  <conditionalFormatting sqref="P273:W274">
    <cfRule type="containsBlanks" dxfId="5739" priority="1894">
      <formula>LEN(TRIM(P273))=0</formula>
    </cfRule>
  </conditionalFormatting>
  <conditionalFormatting sqref="P273:W273">
    <cfRule type="colorScale" priority="1893">
      <colorScale>
        <cfvo type="min"/>
        <cfvo type="max"/>
        <color rgb="FFFFEF9C"/>
        <color rgb="FFFF7128"/>
      </colorScale>
    </cfRule>
  </conditionalFormatting>
  <conditionalFormatting sqref="P275:W276">
    <cfRule type="containsBlanks" dxfId="5738" priority="1892">
      <formula>LEN(TRIM(P275))=0</formula>
    </cfRule>
  </conditionalFormatting>
  <conditionalFormatting sqref="P275:W275">
    <cfRule type="colorScale" priority="1891">
      <colorScale>
        <cfvo type="min"/>
        <cfvo type="max"/>
        <color rgb="FFFFEF9C"/>
        <color rgb="FFFF7128"/>
      </colorScale>
    </cfRule>
  </conditionalFormatting>
  <conditionalFormatting sqref="P277:W278">
    <cfRule type="containsBlanks" dxfId="5737" priority="1890">
      <formula>LEN(TRIM(P277))=0</formula>
    </cfRule>
  </conditionalFormatting>
  <conditionalFormatting sqref="P277:W277">
    <cfRule type="colorScale" priority="1889">
      <colorScale>
        <cfvo type="min"/>
        <cfvo type="max"/>
        <color rgb="FFFFEF9C"/>
        <color rgb="FFFF7128"/>
      </colorScale>
    </cfRule>
  </conditionalFormatting>
  <conditionalFormatting sqref="P279:W280">
    <cfRule type="containsBlanks" dxfId="5736" priority="1888">
      <formula>LEN(TRIM(P279))=0</formula>
    </cfRule>
  </conditionalFormatting>
  <conditionalFormatting sqref="P279:W279">
    <cfRule type="colorScale" priority="1887">
      <colorScale>
        <cfvo type="min"/>
        <cfvo type="max"/>
        <color rgb="FFFFEF9C"/>
        <color rgb="FFFF7128"/>
      </colorScale>
    </cfRule>
  </conditionalFormatting>
  <conditionalFormatting sqref="P281:W282">
    <cfRule type="containsBlanks" dxfId="5735" priority="1886">
      <formula>LEN(TRIM(P281))=0</formula>
    </cfRule>
  </conditionalFormatting>
  <conditionalFormatting sqref="P281:W281">
    <cfRule type="colorScale" priority="1885">
      <colorScale>
        <cfvo type="min"/>
        <cfvo type="max"/>
        <color rgb="FFFFEF9C"/>
        <color rgb="FFFF7128"/>
      </colorScale>
    </cfRule>
  </conditionalFormatting>
  <conditionalFormatting sqref="P283:W284">
    <cfRule type="containsBlanks" dxfId="5734" priority="1884">
      <formula>LEN(TRIM(P283))=0</formula>
    </cfRule>
  </conditionalFormatting>
  <conditionalFormatting sqref="P283:W283">
    <cfRule type="colorScale" priority="1883">
      <colorScale>
        <cfvo type="min"/>
        <cfvo type="max"/>
        <color rgb="FFFFEF9C"/>
        <color rgb="FFFF7128"/>
      </colorScale>
    </cfRule>
  </conditionalFormatting>
  <conditionalFormatting sqref="P285:W286">
    <cfRule type="containsBlanks" dxfId="5733" priority="1882">
      <formula>LEN(TRIM(P285))=0</formula>
    </cfRule>
  </conditionalFormatting>
  <conditionalFormatting sqref="P285:W285">
    <cfRule type="colorScale" priority="1881">
      <colorScale>
        <cfvo type="min"/>
        <cfvo type="max"/>
        <color rgb="FFFFEF9C"/>
        <color rgb="FFFF7128"/>
      </colorScale>
    </cfRule>
  </conditionalFormatting>
  <conditionalFormatting sqref="P287:W288">
    <cfRule type="containsBlanks" dxfId="5732" priority="1880">
      <formula>LEN(TRIM(P287))=0</formula>
    </cfRule>
  </conditionalFormatting>
  <conditionalFormatting sqref="P287:W287">
    <cfRule type="colorScale" priority="1879">
      <colorScale>
        <cfvo type="min"/>
        <cfvo type="max"/>
        <color rgb="FFFFEF9C"/>
        <color rgb="FFFF7128"/>
      </colorScale>
    </cfRule>
  </conditionalFormatting>
  <conditionalFormatting sqref="P289:W290">
    <cfRule type="containsBlanks" dxfId="5731" priority="1878">
      <formula>LEN(TRIM(P289))=0</formula>
    </cfRule>
  </conditionalFormatting>
  <conditionalFormatting sqref="P289:W289">
    <cfRule type="colorScale" priority="1877">
      <colorScale>
        <cfvo type="min"/>
        <cfvo type="max"/>
        <color rgb="FFFFEF9C"/>
        <color rgb="FFFF7128"/>
      </colorScale>
    </cfRule>
  </conditionalFormatting>
  <conditionalFormatting sqref="P291:W292">
    <cfRule type="containsBlanks" dxfId="5730" priority="1876">
      <formula>LEN(TRIM(P291))=0</formula>
    </cfRule>
  </conditionalFormatting>
  <conditionalFormatting sqref="P291:W291">
    <cfRule type="colorScale" priority="1875">
      <colorScale>
        <cfvo type="min"/>
        <cfvo type="max"/>
        <color rgb="FFFFEF9C"/>
        <color rgb="FFFF7128"/>
      </colorScale>
    </cfRule>
  </conditionalFormatting>
  <conditionalFormatting sqref="P293:W294">
    <cfRule type="containsBlanks" dxfId="5729" priority="1874">
      <formula>LEN(TRIM(P293))=0</formula>
    </cfRule>
  </conditionalFormatting>
  <conditionalFormatting sqref="P293:W293">
    <cfRule type="colorScale" priority="1873">
      <colorScale>
        <cfvo type="min"/>
        <cfvo type="max"/>
        <color rgb="FFFFEF9C"/>
        <color rgb="FFFF7128"/>
      </colorScale>
    </cfRule>
  </conditionalFormatting>
  <conditionalFormatting sqref="P295:W296">
    <cfRule type="containsBlanks" dxfId="5728" priority="1872">
      <formula>LEN(TRIM(P295))=0</formula>
    </cfRule>
  </conditionalFormatting>
  <conditionalFormatting sqref="P295:W295">
    <cfRule type="colorScale" priority="1871">
      <colorScale>
        <cfvo type="min"/>
        <cfvo type="max"/>
        <color rgb="FFFFEF9C"/>
        <color rgb="FFFF7128"/>
      </colorScale>
    </cfRule>
  </conditionalFormatting>
  <conditionalFormatting sqref="P297:W298">
    <cfRule type="containsBlanks" dxfId="5727" priority="1870">
      <formula>LEN(TRIM(P297))=0</formula>
    </cfRule>
  </conditionalFormatting>
  <conditionalFormatting sqref="P297:W297">
    <cfRule type="colorScale" priority="1869">
      <colorScale>
        <cfvo type="min"/>
        <cfvo type="max"/>
        <color rgb="FFFFEF9C"/>
        <color rgb="FFFF7128"/>
      </colorScale>
    </cfRule>
  </conditionalFormatting>
  <conditionalFormatting sqref="P299:W300">
    <cfRule type="containsBlanks" dxfId="5726" priority="1868">
      <formula>LEN(TRIM(P299))=0</formula>
    </cfRule>
  </conditionalFormatting>
  <conditionalFormatting sqref="P299:W299">
    <cfRule type="colorScale" priority="1867">
      <colorScale>
        <cfvo type="min"/>
        <cfvo type="max"/>
        <color rgb="FFFFEF9C"/>
        <color rgb="FFFF7128"/>
      </colorScale>
    </cfRule>
  </conditionalFormatting>
  <conditionalFormatting sqref="P301:W302">
    <cfRule type="containsBlanks" dxfId="5725" priority="1866">
      <formula>LEN(TRIM(P301))=0</formula>
    </cfRule>
  </conditionalFormatting>
  <conditionalFormatting sqref="P301:W301">
    <cfRule type="colorScale" priority="1865">
      <colorScale>
        <cfvo type="min"/>
        <cfvo type="max"/>
        <color rgb="FFFFEF9C"/>
        <color rgb="FFFF7128"/>
      </colorScale>
    </cfRule>
  </conditionalFormatting>
  <conditionalFormatting sqref="P303:W304">
    <cfRule type="containsBlanks" dxfId="5724" priority="1864">
      <formula>LEN(TRIM(P303))=0</formula>
    </cfRule>
  </conditionalFormatting>
  <conditionalFormatting sqref="P303:W303">
    <cfRule type="colorScale" priority="1863">
      <colorScale>
        <cfvo type="min"/>
        <cfvo type="max"/>
        <color rgb="FFFFEF9C"/>
        <color rgb="FFFF7128"/>
      </colorScale>
    </cfRule>
  </conditionalFormatting>
  <conditionalFormatting sqref="P305:W306">
    <cfRule type="containsBlanks" dxfId="5723" priority="1862">
      <formula>LEN(TRIM(P305))=0</formula>
    </cfRule>
  </conditionalFormatting>
  <conditionalFormatting sqref="P305:W305">
    <cfRule type="colorScale" priority="1861">
      <colorScale>
        <cfvo type="min"/>
        <cfvo type="max"/>
        <color rgb="FFFFEF9C"/>
        <color rgb="FFFF7128"/>
      </colorScale>
    </cfRule>
  </conditionalFormatting>
  <conditionalFormatting sqref="P307:W308">
    <cfRule type="containsBlanks" dxfId="5722" priority="1860">
      <formula>LEN(TRIM(P307))=0</formula>
    </cfRule>
  </conditionalFormatting>
  <conditionalFormatting sqref="P307:W307">
    <cfRule type="colorScale" priority="1859">
      <colorScale>
        <cfvo type="min"/>
        <cfvo type="max"/>
        <color rgb="FFFFEF9C"/>
        <color rgb="FFFF7128"/>
      </colorScale>
    </cfRule>
  </conditionalFormatting>
  <conditionalFormatting sqref="P309:W310">
    <cfRule type="containsBlanks" dxfId="5721" priority="1858">
      <formula>LEN(TRIM(P309))=0</formula>
    </cfRule>
  </conditionalFormatting>
  <conditionalFormatting sqref="P309:W309">
    <cfRule type="colorScale" priority="1857">
      <colorScale>
        <cfvo type="min"/>
        <cfvo type="max"/>
        <color rgb="FFFFEF9C"/>
        <color rgb="FFFF7128"/>
      </colorScale>
    </cfRule>
  </conditionalFormatting>
  <conditionalFormatting sqref="P311:W312">
    <cfRule type="containsBlanks" dxfId="5720" priority="1856">
      <formula>LEN(TRIM(P311))=0</formula>
    </cfRule>
  </conditionalFormatting>
  <conditionalFormatting sqref="P311:W311">
    <cfRule type="colorScale" priority="1855">
      <colorScale>
        <cfvo type="min"/>
        <cfvo type="max"/>
        <color rgb="FFFFEF9C"/>
        <color rgb="FFFF7128"/>
      </colorScale>
    </cfRule>
  </conditionalFormatting>
  <conditionalFormatting sqref="P313:W314">
    <cfRule type="containsBlanks" dxfId="5719" priority="1854">
      <formula>LEN(TRIM(P313))=0</formula>
    </cfRule>
  </conditionalFormatting>
  <conditionalFormatting sqref="P313:W313">
    <cfRule type="colorScale" priority="1853">
      <colorScale>
        <cfvo type="min"/>
        <cfvo type="max"/>
        <color rgb="FFFFEF9C"/>
        <color rgb="FFFF7128"/>
      </colorScale>
    </cfRule>
  </conditionalFormatting>
  <conditionalFormatting sqref="P315:W316">
    <cfRule type="containsBlanks" dxfId="5718" priority="1852">
      <formula>LEN(TRIM(P315))=0</formula>
    </cfRule>
  </conditionalFormatting>
  <conditionalFormatting sqref="P315:W315">
    <cfRule type="colorScale" priority="1851">
      <colorScale>
        <cfvo type="min"/>
        <cfvo type="max"/>
        <color rgb="FFFFEF9C"/>
        <color rgb="FFFF7128"/>
      </colorScale>
    </cfRule>
  </conditionalFormatting>
  <conditionalFormatting sqref="P317:W318">
    <cfRule type="containsBlanks" dxfId="5717" priority="1850">
      <formula>LEN(TRIM(P317))=0</formula>
    </cfRule>
  </conditionalFormatting>
  <conditionalFormatting sqref="P317:W317">
    <cfRule type="colorScale" priority="1849">
      <colorScale>
        <cfvo type="min"/>
        <cfvo type="max"/>
        <color rgb="FFFFEF9C"/>
        <color rgb="FFFF7128"/>
      </colorScale>
    </cfRule>
  </conditionalFormatting>
  <conditionalFormatting sqref="P319:W320">
    <cfRule type="containsBlanks" dxfId="5716" priority="1848">
      <formula>LEN(TRIM(P319))=0</formula>
    </cfRule>
  </conditionalFormatting>
  <conditionalFormatting sqref="P319:W319">
    <cfRule type="colorScale" priority="1847">
      <colorScale>
        <cfvo type="min"/>
        <cfvo type="max"/>
        <color rgb="FFFFEF9C"/>
        <color rgb="FFFF7128"/>
      </colorScale>
    </cfRule>
  </conditionalFormatting>
  <conditionalFormatting sqref="P321:W322">
    <cfRule type="containsBlanks" dxfId="5715" priority="1846">
      <formula>LEN(TRIM(P321))=0</formula>
    </cfRule>
  </conditionalFormatting>
  <conditionalFormatting sqref="P321:W321">
    <cfRule type="colorScale" priority="1845">
      <colorScale>
        <cfvo type="min"/>
        <cfvo type="max"/>
        <color rgb="FFFFEF9C"/>
        <color rgb="FFFF7128"/>
      </colorScale>
    </cfRule>
  </conditionalFormatting>
  <conditionalFormatting sqref="P323:W324">
    <cfRule type="containsBlanks" dxfId="5714" priority="1844">
      <formula>LEN(TRIM(P323))=0</formula>
    </cfRule>
  </conditionalFormatting>
  <conditionalFormatting sqref="P323:W323">
    <cfRule type="colorScale" priority="1843">
      <colorScale>
        <cfvo type="min"/>
        <cfvo type="max"/>
        <color rgb="FFFFEF9C"/>
        <color rgb="FFFF7128"/>
      </colorScale>
    </cfRule>
  </conditionalFormatting>
  <conditionalFormatting sqref="P325:W326">
    <cfRule type="containsBlanks" dxfId="5713" priority="1842">
      <formula>LEN(TRIM(P325))=0</formula>
    </cfRule>
  </conditionalFormatting>
  <conditionalFormatting sqref="P325:W325">
    <cfRule type="colorScale" priority="1841">
      <colorScale>
        <cfvo type="min"/>
        <cfvo type="max"/>
        <color rgb="FFFFEF9C"/>
        <color rgb="FFFF7128"/>
      </colorScale>
    </cfRule>
  </conditionalFormatting>
  <conditionalFormatting sqref="P327:W328">
    <cfRule type="containsBlanks" dxfId="5712" priority="1840">
      <formula>LEN(TRIM(P327))=0</formula>
    </cfRule>
  </conditionalFormatting>
  <conditionalFormatting sqref="P327:W327">
    <cfRule type="colorScale" priority="1839">
      <colorScale>
        <cfvo type="min"/>
        <cfvo type="max"/>
        <color rgb="FFFFEF9C"/>
        <color rgb="FFFF7128"/>
      </colorScale>
    </cfRule>
  </conditionalFormatting>
  <conditionalFormatting sqref="P329:W330">
    <cfRule type="containsBlanks" dxfId="5711" priority="1838">
      <formula>LEN(TRIM(P329))=0</formula>
    </cfRule>
  </conditionalFormatting>
  <conditionalFormatting sqref="P329:W329">
    <cfRule type="colorScale" priority="1837">
      <colorScale>
        <cfvo type="min"/>
        <cfvo type="max"/>
        <color rgb="FFFFEF9C"/>
        <color rgb="FFFF7128"/>
      </colorScale>
    </cfRule>
  </conditionalFormatting>
  <conditionalFormatting sqref="P331:W332">
    <cfRule type="containsBlanks" dxfId="5710" priority="1836">
      <formula>LEN(TRIM(P331))=0</formula>
    </cfRule>
  </conditionalFormatting>
  <conditionalFormatting sqref="P331:W331">
    <cfRule type="colorScale" priority="1835">
      <colorScale>
        <cfvo type="min"/>
        <cfvo type="max"/>
        <color rgb="FFFFEF9C"/>
        <color rgb="FFFF7128"/>
      </colorScale>
    </cfRule>
  </conditionalFormatting>
  <conditionalFormatting sqref="P333:W334">
    <cfRule type="containsBlanks" dxfId="5709" priority="1834">
      <formula>LEN(TRIM(P333))=0</formula>
    </cfRule>
  </conditionalFormatting>
  <conditionalFormatting sqref="P333:W333">
    <cfRule type="colorScale" priority="1833">
      <colorScale>
        <cfvo type="min"/>
        <cfvo type="max"/>
        <color rgb="FFFFEF9C"/>
        <color rgb="FFFF7128"/>
      </colorScale>
    </cfRule>
  </conditionalFormatting>
  <conditionalFormatting sqref="P335:W336">
    <cfRule type="containsBlanks" dxfId="5708" priority="1832">
      <formula>LEN(TRIM(P335))=0</formula>
    </cfRule>
  </conditionalFormatting>
  <conditionalFormatting sqref="P335:W335">
    <cfRule type="colorScale" priority="1831">
      <colorScale>
        <cfvo type="min"/>
        <cfvo type="max"/>
        <color rgb="FFFFEF9C"/>
        <color rgb="FFFF7128"/>
      </colorScale>
    </cfRule>
  </conditionalFormatting>
  <conditionalFormatting sqref="P337:W338">
    <cfRule type="containsBlanks" dxfId="5707" priority="1830">
      <formula>LEN(TRIM(P337))=0</formula>
    </cfRule>
  </conditionalFormatting>
  <conditionalFormatting sqref="P337:W337">
    <cfRule type="colorScale" priority="1829">
      <colorScale>
        <cfvo type="min"/>
        <cfvo type="max"/>
        <color rgb="FFFFEF9C"/>
        <color rgb="FFFF7128"/>
      </colorScale>
    </cfRule>
  </conditionalFormatting>
  <conditionalFormatting sqref="P339:W340">
    <cfRule type="containsBlanks" dxfId="5706" priority="1828">
      <formula>LEN(TRIM(P339))=0</formula>
    </cfRule>
  </conditionalFormatting>
  <conditionalFormatting sqref="P339:W339">
    <cfRule type="colorScale" priority="1827">
      <colorScale>
        <cfvo type="min"/>
        <cfvo type="max"/>
        <color rgb="FFFFEF9C"/>
        <color rgb="FFFF7128"/>
      </colorScale>
    </cfRule>
  </conditionalFormatting>
  <conditionalFormatting sqref="P341:W342">
    <cfRule type="containsBlanks" dxfId="5705" priority="1826">
      <formula>LEN(TRIM(P341))=0</formula>
    </cfRule>
  </conditionalFormatting>
  <conditionalFormatting sqref="P341:W341">
    <cfRule type="colorScale" priority="1825">
      <colorScale>
        <cfvo type="min"/>
        <cfvo type="max"/>
        <color rgb="FFFFEF9C"/>
        <color rgb="FFFF7128"/>
      </colorScale>
    </cfRule>
  </conditionalFormatting>
  <conditionalFormatting sqref="P343:W344">
    <cfRule type="containsBlanks" dxfId="5704" priority="1824">
      <formula>LEN(TRIM(P343))=0</formula>
    </cfRule>
  </conditionalFormatting>
  <conditionalFormatting sqref="P343:W343">
    <cfRule type="colorScale" priority="1823">
      <colorScale>
        <cfvo type="min"/>
        <cfvo type="max"/>
        <color rgb="FFFFEF9C"/>
        <color rgb="FFFF7128"/>
      </colorScale>
    </cfRule>
  </conditionalFormatting>
  <conditionalFormatting sqref="P345:W346">
    <cfRule type="containsBlanks" dxfId="5703" priority="1822">
      <formula>LEN(TRIM(P345))=0</formula>
    </cfRule>
  </conditionalFormatting>
  <conditionalFormatting sqref="P345:W345">
    <cfRule type="colorScale" priority="1821">
      <colorScale>
        <cfvo type="min"/>
        <cfvo type="max"/>
        <color rgb="FFFFEF9C"/>
        <color rgb="FFFF7128"/>
      </colorScale>
    </cfRule>
  </conditionalFormatting>
  <conditionalFormatting sqref="P347:W348">
    <cfRule type="containsBlanks" dxfId="5702" priority="1820">
      <formula>LEN(TRIM(P347))=0</formula>
    </cfRule>
  </conditionalFormatting>
  <conditionalFormatting sqref="P347:W347">
    <cfRule type="colorScale" priority="1819">
      <colorScale>
        <cfvo type="min"/>
        <cfvo type="max"/>
        <color rgb="FFFFEF9C"/>
        <color rgb="FFFF7128"/>
      </colorScale>
    </cfRule>
  </conditionalFormatting>
  <conditionalFormatting sqref="P349:W350">
    <cfRule type="containsBlanks" dxfId="5701" priority="1818">
      <formula>LEN(TRIM(P349))=0</formula>
    </cfRule>
  </conditionalFormatting>
  <conditionalFormatting sqref="P349:W349">
    <cfRule type="colorScale" priority="1817">
      <colorScale>
        <cfvo type="min"/>
        <cfvo type="max"/>
        <color rgb="FFFFEF9C"/>
        <color rgb="FFFF7128"/>
      </colorScale>
    </cfRule>
  </conditionalFormatting>
  <conditionalFormatting sqref="P351:W352">
    <cfRule type="containsBlanks" dxfId="5700" priority="1816">
      <formula>LEN(TRIM(P351))=0</formula>
    </cfRule>
  </conditionalFormatting>
  <conditionalFormatting sqref="P351:W351">
    <cfRule type="colorScale" priority="1815">
      <colorScale>
        <cfvo type="min"/>
        <cfvo type="max"/>
        <color rgb="FFFFEF9C"/>
        <color rgb="FFFF7128"/>
      </colorScale>
    </cfRule>
  </conditionalFormatting>
  <conditionalFormatting sqref="P353:W354">
    <cfRule type="containsBlanks" dxfId="5699" priority="1814">
      <formula>LEN(TRIM(P353))=0</formula>
    </cfRule>
  </conditionalFormatting>
  <conditionalFormatting sqref="P353:W353">
    <cfRule type="colorScale" priority="1813">
      <colorScale>
        <cfvo type="min"/>
        <cfvo type="max"/>
        <color rgb="FFFFEF9C"/>
        <color rgb="FFFF7128"/>
      </colorScale>
    </cfRule>
  </conditionalFormatting>
  <conditionalFormatting sqref="P355:W356">
    <cfRule type="containsBlanks" dxfId="5698" priority="1812">
      <formula>LEN(TRIM(P355))=0</formula>
    </cfRule>
  </conditionalFormatting>
  <conditionalFormatting sqref="P355:W355">
    <cfRule type="colorScale" priority="1811">
      <colorScale>
        <cfvo type="min"/>
        <cfvo type="max"/>
        <color rgb="FFFFEF9C"/>
        <color rgb="FFFF7128"/>
      </colorScale>
    </cfRule>
  </conditionalFormatting>
  <conditionalFormatting sqref="P357:W358">
    <cfRule type="containsBlanks" dxfId="5697" priority="1810">
      <formula>LEN(TRIM(P357))=0</formula>
    </cfRule>
  </conditionalFormatting>
  <conditionalFormatting sqref="P357:W357">
    <cfRule type="colorScale" priority="1809">
      <colorScale>
        <cfvo type="min"/>
        <cfvo type="max"/>
        <color rgb="FFFFEF9C"/>
        <color rgb="FFFF7128"/>
      </colorScale>
    </cfRule>
  </conditionalFormatting>
  <conditionalFormatting sqref="P359:W360">
    <cfRule type="containsBlanks" dxfId="5696" priority="1808">
      <formula>LEN(TRIM(P359))=0</formula>
    </cfRule>
  </conditionalFormatting>
  <conditionalFormatting sqref="P359:W359">
    <cfRule type="colorScale" priority="1807">
      <colorScale>
        <cfvo type="min"/>
        <cfvo type="max"/>
        <color rgb="FFFFEF9C"/>
        <color rgb="FFFF7128"/>
      </colorScale>
    </cfRule>
  </conditionalFormatting>
  <conditionalFormatting sqref="P361:W362">
    <cfRule type="containsBlanks" dxfId="5695" priority="1806">
      <formula>LEN(TRIM(P361))=0</formula>
    </cfRule>
  </conditionalFormatting>
  <conditionalFormatting sqref="P361:W361">
    <cfRule type="colorScale" priority="1805">
      <colorScale>
        <cfvo type="min"/>
        <cfvo type="max"/>
        <color rgb="FFFFEF9C"/>
        <color rgb="FFFF7128"/>
      </colorScale>
    </cfRule>
  </conditionalFormatting>
  <conditionalFormatting sqref="P363:W364">
    <cfRule type="containsBlanks" dxfId="5694" priority="1804">
      <formula>LEN(TRIM(P363))=0</formula>
    </cfRule>
  </conditionalFormatting>
  <conditionalFormatting sqref="P363:W363">
    <cfRule type="colorScale" priority="1803">
      <colorScale>
        <cfvo type="min"/>
        <cfvo type="max"/>
        <color rgb="FFFFEF9C"/>
        <color rgb="FFFF7128"/>
      </colorScale>
    </cfRule>
  </conditionalFormatting>
  <conditionalFormatting sqref="P365:W366">
    <cfRule type="containsBlanks" dxfId="5693" priority="1802">
      <formula>LEN(TRIM(P365))=0</formula>
    </cfRule>
  </conditionalFormatting>
  <conditionalFormatting sqref="P365:W365">
    <cfRule type="colorScale" priority="1801">
      <colorScale>
        <cfvo type="min"/>
        <cfvo type="max"/>
        <color rgb="FFFFEF9C"/>
        <color rgb="FFFF7128"/>
      </colorScale>
    </cfRule>
  </conditionalFormatting>
  <conditionalFormatting sqref="P367:W368">
    <cfRule type="containsBlanks" dxfId="5692" priority="1800">
      <formula>LEN(TRIM(P367))=0</formula>
    </cfRule>
  </conditionalFormatting>
  <conditionalFormatting sqref="P367:W367">
    <cfRule type="colorScale" priority="1799">
      <colorScale>
        <cfvo type="min"/>
        <cfvo type="max"/>
        <color rgb="FFFFEF9C"/>
        <color rgb="FFFF7128"/>
      </colorScale>
    </cfRule>
  </conditionalFormatting>
  <conditionalFormatting sqref="P369:W370">
    <cfRule type="containsBlanks" dxfId="5691" priority="1798">
      <formula>LEN(TRIM(P369))=0</formula>
    </cfRule>
  </conditionalFormatting>
  <conditionalFormatting sqref="P369:W369">
    <cfRule type="colorScale" priority="1797">
      <colorScale>
        <cfvo type="min"/>
        <cfvo type="max"/>
        <color rgb="FFFFEF9C"/>
        <color rgb="FFFF7128"/>
      </colorScale>
    </cfRule>
  </conditionalFormatting>
  <conditionalFormatting sqref="P371:W372">
    <cfRule type="containsBlanks" dxfId="5690" priority="1796">
      <formula>LEN(TRIM(P371))=0</formula>
    </cfRule>
  </conditionalFormatting>
  <conditionalFormatting sqref="P371:W371">
    <cfRule type="colorScale" priority="1795">
      <colorScale>
        <cfvo type="min"/>
        <cfvo type="max"/>
        <color rgb="FFFFEF9C"/>
        <color rgb="FFFF7128"/>
      </colorScale>
    </cfRule>
  </conditionalFormatting>
  <conditionalFormatting sqref="P373:W374">
    <cfRule type="containsBlanks" dxfId="5689" priority="1794">
      <formula>LEN(TRIM(P373))=0</formula>
    </cfRule>
  </conditionalFormatting>
  <conditionalFormatting sqref="P373:W373">
    <cfRule type="colorScale" priority="1793">
      <colorScale>
        <cfvo type="min"/>
        <cfvo type="max"/>
        <color rgb="FFFFEF9C"/>
        <color rgb="FFFF7128"/>
      </colorScale>
    </cfRule>
  </conditionalFormatting>
  <conditionalFormatting sqref="P375:W376">
    <cfRule type="containsBlanks" dxfId="5688" priority="1792">
      <formula>LEN(TRIM(P375))=0</formula>
    </cfRule>
  </conditionalFormatting>
  <conditionalFormatting sqref="P375:W375">
    <cfRule type="colorScale" priority="1791">
      <colorScale>
        <cfvo type="min"/>
        <cfvo type="max"/>
        <color rgb="FFFFEF9C"/>
        <color rgb="FFFF7128"/>
      </colorScale>
    </cfRule>
  </conditionalFormatting>
  <conditionalFormatting sqref="P377:W378">
    <cfRule type="containsBlanks" dxfId="5687" priority="1790">
      <formula>LEN(TRIM(P377))=0</formula>
    </cfRule>
  </conditionalFormatting>
  <conditionalFormatting sqref="P377:W377">
    <cfRule type="colorScale" priority="1789">
      <colorScale>
        <cfvo type="min"/>
        <cfvo type="max"/>
        <color rgb="FFFFEF9C"/>
        <color rgb="FFFF7128"/>
      </colorScale>
    </cfRule>
  </conditionalFormatting>
  <conditionalFormatting sqref="P379:W380">
    <cfRule type="containsBlanks" dxfId="5686" priority="1788">
      <formula>LEN(TRIM(P379))=0</formula>
    </cfRule>
  </conditionalFormatting>
  <conditionalFormatting sqref="P379:W379">
    <cfRule type="colorScale" priority="1787">
      <colorScale>
        <cfvo type="min"/>
        <cfvo type="max"/>
        <color rgb="FFFFEF9C"/>
        <color rgb="FFFF7128"/>
      </colorScale>
    </cfRule>
  </conditionalFormatting>
  <conditionalFormatting sqref="P381:W382">
    <cfRule type="containsBlanks" dxfId="5685" priority="1786">
      <formula>LEN(TRIM(P381))=0</formula>
    </cfRule>
  </conditionalFormatting>
  <conditionalFormatting sqref="P381:W381">
    <cfRule type="colorScale" priority="1785">
      <colorScale>
        <cfvo type="min"/>
        <cfvo type="max"/>
        <color rgb="FFFFEF9C"/>
        <color rgb="FFFF7128"/>
      </colorScale>
    </cfRule>
  </conditionalFormatting>
  <conditionalFormatting sqref="P383:W384">
    <cfRule type="containsBlanks" dxfId="5684" priority="1784">
      <formula>LEN(TRIM(P383))=0</formula>
    </cfRule>
  </conditionalFormatting>
  <conditionalFormatting sqref="P383:W383">
    <cfRule type="colorScale" priority="1783">
      <colorScale>
        <cfvo type="min"/>
        <cfvo type="max"/>
        <color rgb="FFFFEF9C"/>
        <color rgb="FFFF7128"/>
      </colorScale>
    </cfRule>
  </conditionalFormatting>
  <conditionalFormatting sqref="P385:W386">
    <cfRule type="containsBlanks" dxfId="5683" priority="1782">
      <formula>LEN(TRIM(P385))=0</formula>
    </cfRule>
  </conditionalFormatting>
  <conditionalFormatting sqref="P385:W385">
    <cfRule type="colorScale" priority="1781">
      <colorScale>
        <cfvo type="min"/>
        <cfvo type="max"/>
        <color rgb="FFFFEF9C"/>
        <color rgb="FFFF7128"/>
      </colorScale>
    </cfRule>
  </conditionalFormatting>
  <conditionalFormatting sqref="P387:W388">
    <cfRule type="containsBlanks" dxfId="5682" priority="1780">
      <formula>LEN(TRIM(P387))=0</formula>
    </cfRule>
  </conditionalFormatting>
  <conditionalFormatting sqref="P387:W387">
    <cfRule type="colorScale" priority="1779">
      <colorScale>
        <cfvo type="min"/>
        <cfvo type="max"/>
        <color rgb="FFFFEF9C"/>
        <color rgb="FFFF7128"/>
      </colorScale>
    </cfRule>
  </conditionalFormatting>
  <conditionalFormatting sqref="P389:W390">
    <cfRule type="containsBlanks" dxfId="5681" priority="1778">
      <formula>LEN(TRIM(P389))=0</formula>
    </cfRule>
  </conditionalFormatting>
  <conditionalFormatting sqref="P389:W389">
    <cfRule type="colorScale" priority="1777">
      <colorScale>
        <cfvo type="min"/>
        <cfvo type="max"/>
        <color rgb="FFFFEF9C"/>
        <color rgb="FFFF7128"/>
      </colorScale>
    </cfRule>
  </conditionalFormatting>
  <conditionalFormatting sqref="P391:W392">
    <cfRule type="containsBlanks" dxfId="5680" priority="1776">
      <formula>LEN(TRIM(P391))=0</formula>
    </cfRule>
  </conditionalFormatting>
  <conditionalFormatting sqref="P391:W391">
    <cfRule type="colorScale" priority="1775">
      <colorScale>
        <cfvo type="min"/>
        <cfvo type="max"/>
        <color rgb="FFFFEF9C"/>
        <color rgb="FFFF7128"/>
      </colorScale>
    </cfRule>
  </conditionalFormatting>
  <conditionalFormatting sqref="P393:W394">
    <cfRule type="containsBlanks" dxfId="5679" priority="1774">
      <formula>LEN(TRIM(P393))=0</formula>
    </cfRule>
  </conditionalFormatting>
  <conditionalFormatting sqref="P393:W393">
    <cfRule type="colorScale" priority="1773">
      <colorScale>
        <cfvo type="min"/>
        <cfvo type="max"/>
        <color rgb="FFFFEF9C"/>
        <color rgb="FFFF7128"/>
      </colorScale>
    </cfRule>
  </conditionalFormatting>
  <conditionalFormatting sqref="P395:W396">
    <cfRule type="containsBlanks" dxfId="5678" priority="1772">
      <formula>LEN(TRIM(P395))=0</formula>
    </cfRule>
  </conditionalFormatting>
  <conditionalFormatting sqref="P395:W395">
    <cfRule type="colorScale" priority="1771">
      <colorScale>
        <cfvo type="min"/>
        <cfvo type="max"/>
        <color rgb="FFFFEF9C"/>
        <color rgb="FFFF7128"/>
      </colorScale>
    </cfRule>
  </conditionalFormatting>
  <conditionalFormatting sqref="P397:W398">
    <cfRule type="containsBlanks" dxfId="5677" priority="1770">
      <formula>LEN(TRIM(P397))=0</formula>
    </cfRule>
  </conditionalFormatting>
  <conditionalFormatting sqref="P397:W397">
    <cfRule type="colorScale" priority="1769">
      <colorScale>
        <cfvo type="min"/>
        <cfvo type="max"/>
        <color rgb="FFFFEF9C"/>
        <color rgb="FFFF7128"/>
      </colorScale>
    </cfRule>
  </conditionalFormatting>
  <conditionalFormatting sqref="P399:W400">
    <cfRule type="containsBlanks" dxfId="5676" priority="1766">
      <formula>LEN(TRIM(P399))=0</formula>
    </cfRule>
  </conditionalFormatting>
  <conditionalFormatting sqref="P399:W399">
    <cfRule type="colorScale" priority="1765">
      <colorScale>
        <cfvo type="min"/>
        <cfvo type="max"/>
        <color rgb="FFFFEF9C"/>
        <color rgb="FFFF7128"/>
      </colorScale>
    </cfRule>
  </conditionalFormatting>
  <conditionalFormatting sqref="P401:W402">
    <cfRule type="containsBlanks" dxfId="5675" priority="1764">
      <formula>LEN(TRIM(P401))=0</formula>
    </cfRule>
  </conditionalFormatting>
  <conditionalFormatting sqref="P401:W401">
    <cfRule type="colorScale" priority="1763">
      <colorScale>
        <cfvo type="min"/>
        <cfvo type="max"/>
        <color rgb="FFFFEF9C"/>
        <color rgb="FFFF7128"/>
      </colorScale>
    </cfRule>
  </conditionalFormatting>
  <conditionalFormatting sqref="P403:W404">
    <cfRule type="containsBlanks" dxfId="5674" priority="1762">
      <formula>LEN(TRIM(P403))=0</formula>
    </cfRule>
  </conditionalFormatting>
  <conditionalFormatting sqref="P403:W403">
    <cfRule type="colorScale" priority="1761">
      <colorScale>
        <cfvo type="min"/>
        <cfvo type="max"/>
        <color rgb="FFFFEF9C"/>
        <color rgb="FFFF7128"/>
      </colorScale>
    </cfRule>
  </conditionalFormatting>
  <conditionalFormatting sqref="P405:W406">
    <cfRule type="containsBlanks" dxfId="5673" priority="1760">
      <formula>LEN(TRIM(P405))=0</formula>
    </cfRule>
  </conditionalFormatting>
  <conditionalFormatting sqref="P405:W405">
    <cfRule type="colorScale" priority="1759">
      <colorScale>
        <cfvo type="min"/>
        <cfvo type="max"/>
        <color rgb="FFFFEF9C"/>
        <color rgb="FFFF7128"/>
      </colorScale>
    </cfRule>
  </conditionalFormatting>
  <conditionalFormatting sqref="P407:W408">
    <cfRule type="containsBlanks" dxfId="5672" priority="1758">
      <formula>LEN(TRIM(P407))=0</formula>
    </cfRule>
  </conditionalFormatting>
  <conditionalFormatting sqref="P407:W407">
    <cfRule type="colorScale" priority="1757">
      <colorScale>
        <cfvo type="min"/>
        <cfvo type="max"/>
        <color rgb="FFFFEF9C"/>
        <color rgb="FFFF7128"/>
      </colorScale>
    </cfRule>
  </conditionalFormatting>
  <conditionalFormatting sqref="P409:W410">
    <cfRule type="containsBlanks" dxfId="5671" priority="1754">
      <formula>LEN(TRIM(P409))=0</formula>
    </cfRule>
  </conditionalFormatting>
  <conditionalFormatting sqref="P409:W409">
    <cfRule type="colorScale" priority="1753">
      <colorScale>
        <cfvo type="min"/>
        <cfvo type="max"/>
        <color rgb="FFFFEF9C"/>
        <color rgb="FFFF7128"/>
      </colorScale>
    </cfRule>
  </conditionalFormatting>
  <conditionalFormatting sqref="P411:W412">
    <cfRule type="containsBlanks" dxfId="5670" priority="1752">
      <formula>LEN(TRIM(P411))=0</formula>
    </cfRule>
  </conditionalFormatting>
  <conditionalFormatting sqref="P411:W411">
    <cfRule type="colorScale" priority="1751">
      <colorScale>
        <cfvo type="min"/>
        <cfvo type="max"/>
        <color rgb="FFFFEF9C"/>
        <color rgb="FFFF7128"/>
      </colorScale>
    </cfRule>
  </conditionalFormatting>
  <conditionalFormatting sqref="P413:W414">
    <cfRule type="containsBlanks" dxfId="5669" priority="1750">
      <formula>LEN(TRIM(P413))=0</formula>
    </cfRule>
  </conditionalFormatting>
  <conditionalFormatting sqref="P413:W413">
    <cfRule type="colorScale" priority="1749">
      <colorScale>
        <cfvo type="min"/>
        <cfvo type="max"/>
        <color rgb="FFFFEF9C"/>
        <color rgb="FFFF7128"/>
      </colorScale>
    </cfRule>
  </conditionalFormatting>
  <conditionalFormatting sqref="P415:W416">
    <cfRule type="containsBlanks" dxfId="5668" priority="1748">
      <formula>LEN(TRIM(P415))=0</formula>
    </cfRule>
  </conditionalFormatting>
  <conditionalFormatting sqref="P415:W415">
    <cfRule type="colorScale" priority="1747">
      <colorScale>
        <cfvo type="min"/>
        <cfvo type="max"/>
        <color rgb="FFFFEF9C"/>
        <color rgb="FFFF7128"/>
      </colorScale>
    </cfRule>
  </conditionalFormatting>
  <conditionalFormatting sqref="P417:W418">
    <cfRule type="containsBlanks" dxfId="5667" priority="1746">
      <formula>LEN(TRIM(P417))=0</formula>
    </cfRule>
  </conditionalFormatting>
  <conditionalFormatting sqref="P417:W417">
    <cfRule type="colorScale" priority="1745">
      <colorScale>
        <cfvo type="min"/>
        <cfvo type="max"/>
        <color rgb="FFFFEF9C"/>
        <color rgb="FFFF7128"/>
      </colorScale>
    </cfRule>
  </conditionalFormatting>
  <conditionalFormatting sqref="P419:W420">
    <cfRule type="containsBlanks" dxfId="5666" priority="1744">
      <formula>LEN(TRIM(P419))=0</formula>
    </cfRule>
  </conditionalFormatting>
  <conditionalFormatting sqref="P419:W419">
    <cfRule type="colorScale" priority="1743">
      <colorScale>
        <cfvo type="min"/>
        <cfvo type="max"/>
        <color rgb="FFFFEF9C"/>
        <color rgb="FFFF7128"/>
      </colorScale>
    </cfRule>
  </conditionalFormatting>
  <conditionalFormatting sqref="P421:W422">
    <cfRule type="containsBlanks" dxfId="5665" priority="1732">
      <formula>LEN(TRIM(P421))=0</formula>
    </cfRule>
  </conditionalFormatting>
  <conditionalFormatting sqref="P421:W421">
    <cfRule type="colorScale" priority="1731">
      <colorScale>
        <cfvo type="min"/>
        <cfvo type="max"/>
        <color rgb="FFFFEF9C"/>
        <color rgb="FFFF7128"/>
      </colorScale>
    </cfRule>
  </conditionalFormatting>
  <conditionalFormatting sqref="P423:W424">
    <cfRule type="containsBlanks" dxfId="5664" priority="1730">
      <formula>LEN(TRIM(P423))=0</formula>
    </cfRule>
  </conditionalFormatting>
  <conditionalFormatting sqref="P423:W423">
    <cfRule type="colorScale" priority="1729">
      <colorScale>
        <cfvo type="min"/>
        <cfvo type="max"/>
        <color rgb="FFFFEF9C"/>
        <color rgb="FFFF7128"/>
      </colorScale>
    </cfRule>
  </conditionalFormatting>
  <conditionalFormatting sqref="P425:W426">
    <cfRule type="containsBlanks" dxfId="5663" priority="1728">
      <formula>LEN(TRIM(P425))=0</formula>
    </cfRule>
  </conditionalFormatting>
  <conditionalFormatting sqref="P425:W425">
    <cfRule type="colorScale" priority="1727">
      <colorScale>
        <cfvo type="min"/>
        <cfvo type="max"/>
        <color rgb="FFFFEF9C"/>
        <color rgb="FFFF7128"/>
      </colorScale>
    </cfRule>
  </conditionalFormatting>
  <conditionalFormatting sqref="P427:W428">
    <cfRule type="containsBlanks" dxfId="5662" priority="1726">
      <formula>LEN(TRIM(P427))=0</formula>
    </cfRule>
  </conditionalFormatting>
  <conditionalFormatting sqref="P427:W427">
    <cfRule type="colorScale" priority="1725">
      <colorScale>
        <cfvo type="min"/>
        <cfvo type="max"/>
        <color rgb="FFFFEF9C"/>
        <color rgb="FFFF7128"/>
      </colorScale>
    </cfRule>
  </conditionalFormatting>
  <conditionalFormatting sqref="P429:W430">
    <cfRule type="containsBlanks" dxfId="5661" priority="1724">
      <formula>LEN(TRIM(P429))=0</formula>
    </cfRule>
  </conditionalFormatting>
  <conditionalFormatting sqref="P429:W429">
    <cfRule type="colorScale" priority="1723">
      <colorScale>
        <cfvo type="min"/>
        <cfvo type="max"/>
        <color rgb="FFFFEF9C"/>
        <color rgb="FFFF7128"/>
      </colorScale>
    </cfRule>
  </conditionalFormatting>
  <conditionalFormatting sqref="P431:W432">
    <cfRule type="containsBlanks" dxfId="5660" priority="1722">
      <formula>LEN(TRIM(P431))=0</formula>
    </cfRule>
  </conditionalFormatting>
  <conditionalFormatting sqref="P431:W431">
    <cfRule type="colorScale" priority="1721">
      <colorScale>
        <cfvo type="min"/>
        <cfvo type="max"/>
        <color rgb="FFFFEF9C"/>
        <color rgb="FFFF7128"/>
      </colorScale>
    </cfRule>
  </conditionalFormatting>
  <conditionalFormatting sqref="P433:W434">
    <cfRule type="containsBlanks" dxfId="5659" priority="1720">
      <formula>LEN(TRIM(P433))=0</formula>
    </cfRule>
  </conditionalFormatting>
  <conditionalFormatting sqref="P433:W433">
    <cfRule type="colorScale" priority="1719">
      <colorScale>
        <cfvo type="min"/>
        <cfvo type="max"/>
        <color rgb="FFFFEF9C"/>
        <color rgb="FFFF7128"/>
      </colorScale>
    </cfRule>
  </conditionalFormatting>
  <conditionalFormatting sqref="P435:W436">
    <cfRule type="containsBlanks" dxfId="5658" priority="1718">
      <formula>LEN(TRIM(P435))=0</formula>
    </cfRule>
  </conditionalFormatting>
  <conditionalFormatting sqref="P435:W435">
    <cfRule type="colorScale" priority="1717">
      <colorScale>
        <cfvo type="min"/>
        <cfvo type="max"/>
        <color rgb="FFFFEF9C"/>
        <color rgb="FFFF7128"/>
      </colorScale>
    </cfRule>
  </conditionalFormatting>
  <conditionalFormatting sqref="P437:W438">
    <cfRule type="containsBlanks" dxfId="5657" priority="1716">
      <formula>LEN(TRIM(P437))=0</formula>
    </cfRule>
  </conditionalFormatting>
  <conditionalFormatting sqref="P437:W437">
    <cfRule type="colorScale" priority="1715">
      <colorScale>
        <cfvo type="min"/>
        <cfvo type="max"/>
        <color rgb="FFFFEF9C"/>
        <color rgb="FFFF7128"/>
      </colorScale>
    </cfRule>
  </conditionalFormatting>
  <conditionalFormatting sqref="P439:W440">
    <cfRule type="containsBlanks" dxfId="5656" priority="1714">
      <formula>LEN(TRIM(P439))=0</formula>
    </cfRule>
  </conditionalFormatting>
  <conditionalFormatting sqref="P439:W439">
    <cfRule type="colorScale" priority="1713">
      <colorScale>
        <cfvo type="min"/>
        <cfvo type="max"/>
        <color rgb="FFFFEF9C"/>
        <color rgb="FFFF7128"/>
      </colorScale>
    </cfRule>
  </conditionalFormatting>
  <conditionalFormatting sqref="P441:W442">
    <cfRule type="containsBlanks" dxfId="5655" priority="1712">
      <formula>LEN(TRIM(P441))=0</formula>
    </cfRule>
  </conditionalFormatting>
  <conditionalFormatting sqref="P441:W441">
    <cfRule type="colorScale" priority="1711">
      <colorScale>
        <cfvo type="min"/>
        <cfvo type="max"/>
        <color rgb="FFFFEF9C"/>
        <color rgb="FFFF7128"/>
      </colorScale>
    </cfRule>
  </conditionalFormatting>
  <conditionalFormatting sqref="P443:W444">
    <cfRule type="containsBlanks" dxfId="5654" priority="1710">
      <formula>LEN(TRIM(P443))=0</formula>
    </cfRule>
  </conditionalFormatting>
  <conditionalFormatting sqref="P443:W443">
    <cfRule type="colorScale" priority="1709">
      <colorScale>
        <cfvo type="min"/>
        <cfvo type="max"/>
        <color rgb="FFFFEF9C"/>
        <color rgb="FFFF7128"/>
      </colorScale>
    </cfRule>
  </conditionalFormatting>
  <conditionalFormatting sqref="P445:W446">
    <cfRule type="containsBlanks" dxfId="5653" priority="1708">
      <formula>LEN(TRIM(P445))=0</formula>
    </cfRule>
  </conditionalFormatting>
  <conditionalFormatting sqref="P445:W445">
    <cfRule type="colorScale" priority="1707">
      <colorScale>
        <cfvo type="min"/>
        <cfvo type="max"/>
        <color rgb="FFFFEF9C"/>
        <color rgb="FFFF7128"/>
      </colorScale>
    </cfRule>
  </conditionalFormatting>
  <conditionalFormatting sqref="P447:W448">
    <cfRule type="containsBlanks" dxfId="5652" priority="1706">
      <formula>LEN(TRIM(P447))=0</formula>
    </cfRule>
  </conditionalFormatting>
  <conditionalFormatting sqref="P447:W447">
    <cfRule type="colorScale" priority="1705">
      <colorScale>
        <cfvo type="min"/>
        <cfvo type="max"/>
        <color rgb="FFFFEF9C"/>
        <color rgb="FFFF7128"/>
      </colorScale>
    </cfRule>
  </conditionalFormatting>
  <conditionalFormatting sqref="P449:W450">
    <cfRule type="containsBlanks" dxfId="5651" priority="1704">
      <formula>LEN(TRIM(P449))=0</formula>
    </cfRule>
  </conditionalFormatting>
  <conditionalFormatting sqref="P449:W449">
    <cfRule type="colorScale" priority="1703">
      <colorScale>
        <cfvo type="min"/>
        <cfvo type="max"/>
        <color rgb="FFFFEF9C"/>
        <color rgb="FFFF7128"/>
      </colorScale>
    </cfRule>
  </conditionalFormatting>
  <conditionalFormatting sqref="P451:W452">
    <cfRule type="containsBlanks" dxfId="5650" priority="1702">
      <formula>LEN(TRIM(P451))=0</formula>
    </cfRule>
  </conditionalFormatting>
  <conditionalFormatting sqref="P451:W451">
    <cfRule type="colorScale" priority="1701">
      <colorScale>
        <cfvo type="min"/>
        <cfvo type="max"/>
        <color rgb="FFFFEF9C"/>
        <color rgb="FFFF7128"/>
      </colorScale>
    </cfRule>
  </conditionalFormatting>
  <conditionalFormatting sqref="P453:W454">
    <cfRule type="containsBlanks" dxfId="5649" priority="1700">
      <formula>LEN(TRIM(P453))=0</formula>
    </cfRule>
  </conditionalFormatting>
  <conditionalFormatting sqref="P453:W453">
    <cfRule type="colorScale" priority="1699">
      <colorScale>
        <cfvo type="min"/>
        <cfvo type="max"/>
        <color rgb="FFFFEF9C"/>
        <color rgb="FFFF7128"/>
      </colorScale>
    </cfRule>
  </conditionalFormatting>
  <conditionalFormatting sqref="P455:W456">
    <cfRule type="containsBlanks" dxfId="5648" priority="1698">
      <formula>LEN(TRIM(P455))=0</formula>
    </cfRule>
  </conditionalFormatting>
  <conditionalFormatting sqref="P455:W455">
    <cfRule type="colorScale" priority="1697">
      <colorScale>
        <cfvo type="min"/>
        <cfvo type="max"/>
        <color rgb="FFFFEF9C"/>
        <color rgb="FFFF7128"/>
      </colorScale>
    </cfRule>
  </conditionalFormatting>
  <conditionalFormatting sqref="P457:W458">
    <cfRule type="containsBlanks" dxfId="5647" priority="1696">
      <formula>LEN(TRIM(P457))=0</formula>
    </cfRule>
  </conditionalFormatting>
  <conditionalFormatting sqref="P457:W457">
    <cfRule type="colorScale" priority="1695">
      <colorScale>
        <cfvo type="min"/>
        <cfvo type="max"/>
        <color rgb="FFFFEF9C"/>
        <color rgb="FFFF7128"/>
      </colorScale>
    </cfRule>
  </conditionalFormatting>
  <conditionalFormatting sqref="P459:W460">
    <cfRule type="containsBlanks" dxfId="5646" priority="1694">
      <formula>LEN(TRIM(P459))=0</formula>
    </cfRule>
  </conditionalFormatting>
  <conditionalFormatting sqref="P459:W459">
    <cfRule type="colorScale" priority="1693">
      <colorScale>
        <cfvo type="min"/>
        <cfvo type="max"/>
        <color rgb="FFFFEF9C"/>
        <color rgb="FFFF7128"/>
      </colorScale>
    </cfRule>
  </conditionalFormatting>
  <conditionalFormatting sqref="P461:W462">
    <cfRule type="containsBlanks" dxfId="5645" priority="1692">
      <formula>LEN(TRIM(P461))=0</formula>
    </cfRule>
  </conditionalFormatting>
  <conditionalFormatting sqref="P461:W461">
    <cfRule type="colorScale" priority="1691">
      <colorScale>
        <cfvo type="min"/>
        <cfvo type="max"/>
        <color rgb="FFFFEF9C"/>
        <color rgb="FFFF7128"/>
      </colorScale>
    </cfRule>
  </conditionalFormatting>
  <conditionalFormatting sqref="P463:W464">
    <cfRule type="containsBlanks" dxfId="5644" priority="1690">
      <formula>LEN(TRIM(P463))=0</formula>
    </cfRule>
  </conditionalFormatting>
  <conditionalFormatting sqref="P463:W463">
    <cfRule type="colorScale" priority="1689">
      <colorScale>
        <cfvo type="min"/>
        <cfvo type="max"/>
        <color rgb="FFFFEF9C"/>
        <color rgb="FFFF7128"/>
      </colorScale>
    </cfRule>
  </conditionalFormatting>
  <conditionalFormatting sqref="P465:W466">
    <cfRule type="containsBlanks" dxfId="5643" priority="1688">
      <formula>LEN(TRIM(P465))=0</formula>
    </cfRule>
  </conditionalFormatting>
  <conditionalFormatting sqref="P465:W465">
    <cfRule type="colorScale" priority="1687">
      <colorScale>
        <cfvo type="min"/>
        <cfvo type="max"/>
        <color rgb="FFFFEF9C"/>
        <color rgb="FFFF7128"/>
      </colorScale>
    </cfRule>
  </conditionalFormatting>
  <conditionalFormatting sqref="P467:W468">
    <cfRule type="containsBlanks" dxfId="5642" priority="1686">
      <formula>LEN(TRIM(P467))=0</formula>
    </cfRule>
  </conditionalFormatting>
  <conditionalFormatting sqref="P467:W467">
    <cfRule type="colorScale" priority="1685">
      <colorScale>
        <cfvo type="min"/>
        <cfvo type="max"/>
        <color rgb="FFFFEF9C"/>
        <color rgb="FFFF7128"/>
      </colorScale>
    </cfRule>
  </conditionalFormatting>
  <conditionalFormatting sqref="P469:W470">
    <cfRule type="containsBlanks" dxfId="5641" priority="1684">
      <formula>LEN(TRIM(P469))=0</formula>
    </cfRule>
  </conditionalFormatting>
  <conditionalFormatting sqref="P469:W469">
    <cfRule type="colorScale" priority="1683">
      <colorScale>
        <cfvo type="min"/>
        <cfvo type="max"/>
        <color rgb="FFFFEF9C"/>
        <color rgb="FFFF7128"/>
      </colorScale>
    </cfRule>
  </conditionalFormatting>
  <conditionalFormatting sqref="P471:W472">
    <cfRule type="containsBlanks" dxfId="5640" priority="1682">
      <formula>LEN(TRIM(P471))=0</formula>
    </cfRule>
  </conditionalFormatting>
  <conditionalFormatting sqref="P471:W471">
    <cfRule type="colorScale" priority="1681">
      <colorScale>
        <cfvo type="min"/>
        <cfvo type="max"/>
        <color rgb="FFFFEF9C"/>
        <color rgb="FFFF7128"/>
      </colorScale>
    </cfRule>
  </conditionalFormatting>
  <conditionalFormatting sqref="P473:W474">
    <cfRule type="containsBlanks" dxfId="5639" priority="1680">
      <formula>LEN(TRIM(P473))=0</formula>
    </cfRule>
  </conditionalFormatting>
  <conditionalFormatting sqref="P473:W473">
    <cfRule type="colorScale" priority="1679">
      <colorScale>
        <cfvo type="min"/>
        <cfvo type="max"/>
        <color rgb="FFFFEF9C"/>
        <color rgb="FFFF7128"/>
      </colorScale>
    </cfRule>
  </conditionalFormatting>
  <conditionalFormatting sqref="P475:W476">
    <cfRule type="containsBlanks" dxfId="5638" priority="1678">
      <formula>LEN(TRIM(P475))=0</formula>
    </cfRule>
  </conditionalFormatting>
  <conditionalFormatting sqref="P475:W475">
    <cfRule type="colorScale" priority="1677">
      <colorScale>
        <cfvo type="min"/>
        <cfvo type="max"/>
        <color rgb="FFFFEF9C"/>
        <color rgb="FFFF7128"/>
      </colorScale>
    </cfRule>
  </conditionalFormatting>
  <conditionalFormatting sqref="P477:W478">
    <cfRule type="containsBlanks" dxfId="5637" priority="1676">
      <formula>LEN(TRIM(P477))=0</formula>
    </cfRule>
  </conditionalFormatting>
  <conditionalFormatting sqref="P477:W477">
    <cfRule type="colorScale" priority="1675">
      <colorScale>
        <cfvo type="min"/>
        <cfvo type="max"/>
        <color rgb="FFFFEF9C"/>
        <color rgb="FFFF7128"/>
      </colorScale>
    </cfRule>
  </conditionalFormatting>
  <conditionalFormatting sqref="P479:W480">
    <cfRule type="containsBlanks" dxfId="5636" priority="1674">
      <formula>LEN(TRIM(P479))=0</formula>
    </cfRule>
  </conditionalFormatting>
  <conditionalFormatting sqref="P479:W479">
    <cfRule type="colorScale" priority="1673">
      <colorScale>
        <cfvo type="min"/>
        <cfvo type="max"/>
        <color rgb="FFFFEF9C"/>
        <color rgb="FFFF7128"/>
      </colorScale>
    </cfRule>
  </conditionalFormatting>
  <conditionalFormatting sqref="P481:W482">
    <cfRule type="containsBlanks" dxfId="5635" priority="1672">
      <formula>LEN(TRIM(P481))=0</formula>
    </cfRule>
  </conditionalFormatting>
  <conditionalFormatting sqref="P481:W481">
    <cfRule type="colorScale" priority="1671">
      <colorScale>
        <cfvo type="min"/>
        <cfvo type="max"/>
        <color rgb="FFFFEF9C"/>
        <color rgb="FFFF7128"/>
      </colorScale>
    </cfRule>
  </conditionalFormatting>
  <conditionalFormatting sqref="P483:W484">
    <cfRule type="containsBlanks" dxfId="5634" priority="1670">
      <formula>LEN(TRIM(P483))=0</formula>
    </cfRule>
  </conditionalFormatting>
  <conditionalFormatting sqref="P483:W483">
    <cfRule type="colorScale" priority="1669">
      <colorScale>
        <cfvo type="min"/>
        <cfvo type="max"/>
        <color rgb="FFFFEF9C"/>
        <color rgb="FFFF7128"/>
      </colorScale>
    </cfRule>
  </conditionalFormatting>
  <conditionalFormatting sqref="P485:W486">
    <cfRule type="containsBlanks" dxfId="5633" priority="1668">
      <formula>LEN(TRIM(P485))=0</formula>
    </cfRule>
  </conditionalFormatting>
  <conditionalFormatting sqref="P485:W485">
    <cfRule type="colorScale" priority="1667">
      <colorScale>
        <cfvo type="min"/>
        <cfvo type="max"/>
        <color rgb="FFFFEF9C"/>
        <color rgb="FFFF7128"/>
      </colorScale>
    </cfRule>
  </conditionalFormatting>
  <conditionalFormatting sqref="P487:W488">
    <cfRule type="containsBlanks" dxfId="5632" priority="1666">
      <formula>LEN(TRIM(P487))=0</formula>
    </cfRule>
  </conditionalFormatting>
  <conditionalFormatting sqref="P487:W487">
    <cfRule type="colorScale" priority="1665">
      <colorScale>
        <cfvo type="min"/>
        <cfvo type="max"/>
        <color rgb="FFFFEF9C"/>
        <color rgb="FFFF7128"/>
      </colorScale>
    </cfRule>
  </conditionalFormatting>
  <conditionalFormatting sqref="P489:W490">
    <cfRule type="containsBlanks" dxfId="5631" priority="1664">
      <formula>LEN(TRIM(P489))=0</formula>
    </cfRule>
  </conditionalFormatting>
  <conditionalFormatting sqref="P489:W489">
    <cfRule type="colorScale" priority="1663">
      <colorScale>
        <cfvo type="min"/>
        <cfvo type="max"/>
        <color rgb="FFFFEF9C"/>
        <color rgb="FFFF7128"/>
      </colorScale>
    </cfRule>
  </conditionalFormatting>
  <conditionalFormatting sqref="P491:W492">
    <cfRule type="containsBlanks" dxfId="5630" priority="1662">
      <formula>LEN(TRIM(P491))=0</formula>
    </cfRule>
  </conditionalFormatting>
  <conditionalFormatting sqref="P491:W491">
    <cfRule type="colorScale" priority="1661">
      <colorScale>
        <cfvo type="min"/>
        <cfvo type="max"/>
        <color rgb="FFFFEF9C"/>
        <color rgb="FFFF7128"/>
      </colorScale>
    </cfRule>
  </conditionalFormatting>
  <conditionalFormatting sqref="P493:W494">
    <cfRule type="containsBlanks" dxfId="5629" priority="1660">
      <formula>LEN(TRIM(P493))=0</formula>
    </cfRule>
  </conditionalFormatting>
  <conditionalFormatting sqref="P493:W493">
    <cfRule type="colorScale" priority="1659">
      <colorScale>
        <cfvo type="min"/>
        <cfvo type="max"/>
        <color rgb="FFFFEF9C"/>
        <color rgb="FFFF7128"/>
      </colorScale>
    </cfRule>
  </conditionalFormatting>
  <conditionalFormatting sqref="P495:W496">
    <cfRule type="containsBlanks" dxfId="5628" priority="1658">
      <formula>LEN(TRIM(P495))=0</formula>
    </cfRule>
  </conditionalFormatting>
  <conditionalFormatting sqref="P495:W495">
    <cfRule type="colorScale" priority="1657">
      <colorScale>
        <cfvo type="min"/>
        <cfvo type="max"/>
        <color rgb="FFFFEF9C"/>
        <color rgb="FFFF7128"/>
      </colorScale>
    </cfRule>
  </conditionalFormatting>
  <conditionalFormatting sqref="P497:W498">
    <cfRule type="containsBlanks" dxfId="5627" priority="1656">
      <formula>LEN(TRIM(P497))=0</formula>
    </cfRule>
  </conditionalFormatting>
  <conditionalFormatting sqref="P497:W497">
    <cfRule type="colorScale" priority="1655">
      <colorScale>
        <cfvo type="min"/>
        <cfvo type="max"/>
        <color rgb="FFFFEF9C"/>
        <color rgb="FFFF7128"/>
      </colorScale>
    </cfRule>
  </conditionalFormatting>
  <conditionalFormatting sqref="P499:W500">
    <cfRule type="containsBlanks" dxfId="5626" priority="1654">
      <formula>LEN(TRIM(P499))=0</formula>
    </cfRule>
  </conditionalFormatting>
  <conditionalFormatting sqref="P499:W499">
    <cfRule type="colorScale" priority="1653">
      <colorScale>
        <cfvo type="min"/>
        <cfvo type="max"/>
        <color rgb="FFFFEF9C"/>
        <color rgb="FFFF7128"/>
      </colorScale>
    </cfRule>
  </conditionalFormatting>
  <conditionalFormatting sqref="P501:W502">
    <cfRule type="containsBlanks" dxfId="5625" priority="1652">
      <formula>LEN(TRIM(P501))=0</formula>
    </cfRule>
  </conditionalFormatting>
  <conditionalFormatting sqref="P501:W501">
    <cfRule type="colorScale" priority="1651">
      <colorScale>
        <cfvo type="min"/>
        <cfvo type="max"/>
        <color rgb="FFFFEF9C"/>
        <color rgb="FFFF7128"/>
      </colorScale>
    </cfRule>
  </conditionalFormatting>
  <conditionalFormatting sqref="P503:W504">
    <cfRule type="containsBlanks" dxfId="5624" priority="1650">
      <formula>LEN(TRIM(P503))=0</formula>
    </cfRule>
  </conditionalFormatting>
  <conditionalFormatting sqref="P503:W503">
    <cfRule type="colorScale" priority="1649">
      <colorScale>
        <cfvo type="min"/>
        <cfvo type="max"/>
        <color rgb="FFFFEF9C"/>
        <color rgb="FFFF7128"/>
      </colorScale>
    </cfRule>
  </conditionalFormatting>
  <conditionalFormatting sqref="P505:W506">
    <cfRule type="containsBlanks" dxfId="5623" priority="1648">
      <formula>LEN(TRIM(P505))=0</formula>
    </cfRule>
  </conditionalFormatting>
  <conditionalFormatting sqref="P505:W505">
    <cfRule type="colorScale" priority="1647">
      <colorScale>
        <cfvo type="min"/>
        <cfvo type="max"/>
        <color rgb="FFFFEF9C"/>
        <color rgb="FFFF7128"/>
      </colorScale>
    </cfRule>
  </conditionalFormatting>
  <conditionalFormatting sqref="P507:W508">
    <cfRule type="containsBlanks" dxfId="5622" priority="1646">
      <formula>LEN(TRIM(P507))=0</formula>
    </cfRule>
  </conditionalFormatting>
  <conditionalFormatting sqref="P507:W507">
    <cfRule type="colorScale" priority="1645">
      <colorScale>
        <cfvo type="min"/>
        <cfvo type="max"/>
        <color rgb="FFFFEF9C"/>
        <color rgb="FFFF7128"/>
      </colorScale>
    </cfRule>
  </conditionalFormatting>
  <conditionalFormatting sqref="P509:W510">
    <cfRule type="containsBlanks" dxfId="5621" priority="1644">
      <formula>LEN(TRIM(P509))=0</formula>
    </cfRule>
  </conditionalFormatting>
  <conditionalFormatting sqref="P509:W509">
    <cfRule type="colorScale" priority="1643">
      <colorScale>
        <cfvo type="min"/>
        <cfvo type="max"/>
        <color rgb="FFFFEF9C"/>
        <color rgb="FFFF7128"/>
      </colorScale>
    </cfRule>
  </conditionalFormatting>
  <conditionalFormatting sqref="P511:W512">
    <cfRule type="containsBlanks" dxfId="5620" priority="1642">
      <formula>LEN(TRIM(P511))=0</formula>
    </cfRule>
  </conditionalFormatting>
  <conditionalFormatting sqref="P511:W511">
    <cfRule type="colorScale" priority="1641">
      <colorScale>
        <cfvo type="min"/>
        <cfvo type="max"/>
        <color rgb="FFFFEF9C"/>
        <color rgb="FFFF7128"/>
      </colorScale>
    </cfRule>
  </conditionalFormatting>
  <conditionalFormatting sqref="P513:W514">
    <cfRule type="containsBlanks" dxfId="5619" priority="1640">
      <formula>LEN(TRIM(P513))=0</formula>
    </cfRule>
  </conditionalFormatting>
  <conditionalFormatting sqref="P513:W513">
    <cfRule type="colorScale" priority="1639">
      <colorScale>
        <cfvo type="min"/>
        <cfvo type="max"/>
        <color rgb="FFFFEF9C"/>
        <color rgb="FFFF7128"/>
      </colorScale>
    </cfRule>
  </conditionalFormatting>
  <conditionalFormatting sqref="P515:W516">
    <cfRule type="containsBlanks" dxfId="5618" priority="1638">
      <formula>LEN(TRIM(P515))=0</formula>
    </cfRule>
  </conditionalFormatting>
  <conditionalFormatting sqref="P515:W515">
    <cfRule type="colorScale" priority="1637">
      <colorScale>
        <cfvo type="min"/>
        <cfvo type="max"/>
        <color rgb="FFFFEF9C"/>
        <color rgb="FFFF7128"/>
      </colorScale>
    </cfRule>
  </conditionalFormatting>
  <conditionalFormatting sqref="P517:W518">
    <cfRule type="containsBlanks" dxfId="5617" priority="1636">
      <formula>LEN(TRIM(P517))=0</formula>
    </cfRule>
  </conditionalFormatting>
  <conditionalFormatting sqref="P517:W517">
    <cfRule type="colorScale" priority="1635">
      <colorScale>
        <cfvo type="min"/>
        <cfvo type="max"/>
        <color rgb="FFFFEF9C"/>
        <color rgb="FFFF7128"/>
      </colorScale>
    </cfRule>
  </conditionalFormatting>
  <conditionalFormatting sqref="P519:W520">
    <cfRule type="containsBlanks" dxfId="5616" priority="1634">
      <formula>LEN(TRIM(P519))=0</formula>
    </cfRule>
  </conditionalFormatting>
  <conditionalFormatting sqref="P519:W519">
    <cfRule type="colorScale" priority="1633">
      <colorScale>
        <cfvo type="min"/>
        <cfvo type="max"/>
        <color rgb="FFFFEF9C"/>
        <color rgb="FFFF7128"/>
      </colorScale>
    </cfRule>
  </conditionalFormatting>
  <conditionalFormatting sqref="P521:W522">
    <cfRule type="containsBlanks" dxfId="5615" priority="1632">
      <formula>LEN(TRIM(P521))=0</formula>
    </cfRule>
  </conditionalFormatting>
  <conditionalFormatting sqref="P521:W521">
    <cfRule type="colorScale" priority="1631">
      <colorScale>
        <cfvo type="min"/>
        <cfvo type="max"/>
        <color rgb="FFFFEF9C"/>
        <color rgb="FFFF7128"/>
      </colorScale>
    </cfRule>
  </conditionalFormatting>
  <conditionalFormatting sqref="P523:W524">
    <cfRule type="containsBlanks" dxfId="5614" priority="1630">
      <formula>LEN(TRIM(P523))=0</formula>
    </cfRule>
  </conditionalFormatting>
  <conditionalFormatting sqref="P523:W523">
    <cfRule type="colorScale" priority="1629">
      <colorScale>
        <cfvo type="min"/>
        <cfvo type="max"/>
        <color rgb="FFFFEF9C"/>
        <color rgb="FFFF7128"/>
      </colorScale>
    </cfRule>
  </conditionalFormatting>
  <conditionalFormatting sqref="P525:W526">
    <cfRule type="containsBlanks" dxfId="5613" priority="1628">
      <formula>LEN(TRIM(P525))=0</formula>
    </cfRule>
  </conditionalFormatting>
  <conditionalFormatting sqref="P525:W525">
    <cfRule type="colorScale" priority="1627">
      <colorScale>
        <cfvo type="min"/>
        <cfvo type="max"/>
        <color rgb="FFFFEF9C"/>
        <color rgb="FFFF7128"/>
      </colorScale>
    </cfRule>
  </conditionalFormatting>
  <conditionalFormatting sqref="P527:W528">
    <cfRule type="containsBlanks" dxfId="5612" priority="1626">
      <formula>LEN(TRIM(P527))=0</formula>
    </cfRule>
  </conditionalFormatting>
  <conditionalFormatting sqref="P527:W527">
    <cfRule type="colorScale" priority="1625">
      <colorScale>
        <cfvo type="min"/>
        <cfvo type="max"/>
        <color rgb="FFFFEF9C"/>
        <color rgb="FFFF7128"/>
      </colorScale>
    </cfRule>
  </conditionalFormatting>
  <conditionalFormatting sqref="P529:W530">
    <cfRule type="containsBlanks" dxfId="5611" priority="1624">
      <formula>LEN(TRIM(P529))=0</formula>
    </cfRule>
  </conditionalFormatting>
  <conditionalFormatting sqref="P529:W529">
    <cfRule type="colorScale" priority="1623">
      <colorScale>
        <cfvo type="min"/>
        <cfvo type="max"/>
        <color rgb="FFFFEF9C"/>
        <color rgb="FFFF7128"/>
      </colorScale>
    </cfRule>
  </conditionalFormatting>
  <conditionalFormatting sqref="P531:W532">
    <cfRule type="containsBlanks" dxfId="5610" priority="1622">
      <formula>LEN(TRIM(P531))=0</formula>
    </cfRule>
  </conditionalFormatting>
  <conditionalFormatting sqref="P531:W531">
    <cfRule type="colorScale" priority="1621">
      <colorScale>
        <cfvo type="min"/>
        <cfvo type="max"/>
        <color rgb="FFFFEF9C"/>
        <color rgb="FFFF7128"/>
      </colorScale>
    </cfRule>
  </conditionalFormatting>
  <conditionalFormatting sqref="P533:W534">
    <cfRule type="containsBlanks" dxfId="5609" priority="1620">
      <formula>LEN(TRIM(P533))=0</formula>
    </cfRule>
  </conditionalFormatting>
  <conditionalFormatting sqref="P533:W533">
    <cfRule type="colorScale" priority="1619">
      <colorScale>
        <cfvo type="min"/>
        <cfvo type="max"/>
        <color rgb="FFFFEF9C"/>
        <color rgb="FFFF7128"/>
      </colorScale>
    </cfRule>
  </conditionalFormatting>
  <conditionalFormatting sqref="F119:M120">
    <cfRule type="containsBlanks" dxfId="5608" priority="1601">
      <formula>LEN(TRIM(F119))=0</formula>
    </cfRule>
  </conditionalFormatting>
  <conditionalFormatting sqref="L119:M119">
    <cfRule type="expression" dxfId="5607" priority="1599">
      <formula>AE119=1</formula>
    </cfRule>
  </conditionalFormatting>
  <conditionalFormatting sqref="F119:M119">
    <cfRule type="colorScale" priority="1600">
      <colorScale>
        <cfvo type="min"/>
        <cfvo type="max"/>
        <color rgb="FFFFEF9C"/>
        <color rgb="FFFF7128"/>
      </colorScale>
    </cfRule>
  </conditionalFormatting>
  <conditionalFormatting sqref="F122:M122">
    <cfRule type="containsBlanks" dxfId="5606" priority="1598">
      <formula>LEN(TRIM(F122))=0</formula>
    </cfRule>
  </conditionalFormatting>
  <conditionalFormatting sqref="F121:M121">
    <cfRule type="colorScale" priority="1594">
      <colorScale>
        <cfvo type="min"/>
        <cfvo type="max"/>
        <color rgb="FFFFEF9C"/>
        <color rgb="FFFF7128"/>
      </colorScale>
    </cfRule>
    <cfRule type="containsBlanks" dxfId="5605" priority="1595">
      <formula>LEN(TRIM(F121))=0</formula>
    </cfRule>
  </conditionalFormatting>
  <conditionalFormatting sqref="H121:I121">
    <cfRule type="expression" dxfId="5604" priority="1593">
      <formula>Z121=1</formula>
    </cfRule>
  </conditionalFormatting>
  <conditionalFormatting sqref="F121:G121">
    <cfRule type="expression" dxfId="5603" priority="1592">
      <formula>Y121=1</formula>
    </cfRule>
  </conditionalFormatting>
  <conditionalFormatting sqref="J121:K121">
    <cfRule type="expression" dxfId="5602" priority="1591">
      <formula>AA121=1</formula>
    </cfRule>
  </conditionalFormatting>
  <conditionalFormatting sqref="L121:M121">
    <cfRule type="expression" dxfId="5601" priority="1590">
      <formula>AB121=1</formula>
    </cfRule>
  </conditionalFormatting>
  <conditionalFormatting sqref="F124:M124">
    <cfRule type="containsBlanks" dxfId="5600" priority="1589">
      <formula>LEN(TRIM(F124))=0</formula>
    </cfRule>
  </conditionalFormatting>
  <conditionalFormatting sqref="F123:M123">
    <cfRule type="colorScale" priority="1587">
      <colorScale>
        <cfvo type="min"/>
        <cfvo type="max"/>
        <color rgb="FFFFEF9C"/>
        <color rgb="FFFF7128"/>
      </colorScale>
    </cfRule>
    <cfRule type="containsBlanks" dxfId="5599" priority="1588">
      <formula>LEN(TRIM(F123))=0</formula>
    </cfRule>
  </conditionalFormatting>
  <conditionalFormatting sqref="H123:I123">
    <cfRule type="expression" dxfId="5598" priority="1586">
      <formula>Z123=1</formula>
    </cfRule>
  </conditionalFormatting>
  <conditionalFormatting sqref="F123:G123">
    <cfRule type="expression" dxfId="5597" priority="1585">
      <formula>Y123=1</formula>
    </cfRule>
  </conditionalFormatting>
  <conditionalFormatting sqref="J123:K123">
    <cfRule type="expression" dxfId="5596" priority="1584">
      <formula>AA123=1</formula>
    </cfRule>
  </conditionalFormatting>
  <conditionalFormatting sqref="L123:M123">
    <cfRule type="expression" dxfId="5595" priority="1583">
      <formula>AB123=1</formula>
    </cfRule>
  </conditionalFormatting>
  <conditionalFormatting sqref="F126:M126">
    <cfRule type="containsBlanks" dxfId="5594" priority="1575">
      <formula>LEN(TRIM(F126))=0</formula>
    </cfRule>
  </conditionalFormatting>
  <conditionalFormatting sqref="F125:M125">
    <cfRule type="colorScale" priority="1573">
      <colorScale>
        <cfvo type="min"/>
        <cfvo type="max"/>
        <color rgb="FFFFEF9C"/>
        <color rgb="FFFF7128"/>
      </colorScale>
    </cfRule>
    <cfRule type="containsBlanks" dxfId="5593" priority="1574">
      <formula>LEN(TRIM(F125))=0</formula>
    </cfRule>
  </conditionalFormatting>
  <conditionalFormatting sqref="H125:I125">
    <cfRule type="expression" dxfId="5592" priority="1572">
      <formula>Z125=1</formula>
    </cfRule>
  </conditionalFormatting>
  <conditionalFormatting sqref="F125:G125">
    <cfRule type="expression" dxfId="5591" priority="1571">
      <formula>Y125=1</formula>
    </cfRule>
  </conditionalFormatting>
  <conditionalFormatting sqref="J125:K125">
    <cfRule type="expression" dxfId="5590" priority="1570">
      <formula>AA125=1</formula>
    </cfRule>
  </conditionalFormatting>
  <conditionalFormatting sqref="L125:M125">
    <cfRule type="expression" dxfId="5589" priority="1569">
      <formula>AB125=1</formula>
    </cfRule>
  </conditionalFormatting>
  <conditionalFormatting sqref="F128:M128">
    <cfRule type="containsBlanks" dxfId="5588" priority="1568">
      <formula>LEN(TRIM(F128))=0</formula>
    </cfRule>
  </conditionalFormatting>
  <conditionalFormatting sqref="F127:M127">
    <cfRule type="colorScale" priority="1566">
      <colorScale>
        <cfvo type="min"/>
        <cfvo type="max"/>
        <color rgb="FFFFEF9C"/>
        <color rgb="FFFF7128"/>
      </colorScale>
    </cfRule>
    <cfRule type="containsBlanks" dxfId="5587" priority="1567">
      <formula>LEN(TRIM(F127))=0</formula>
    </cfRule>
  </conditionalFormatting>
  <conditionalFormatting sqref="H127:I127">
    <cfRule type="expression" dxfId="5586" priority="1565">
      <formula>Z127=1</formula>
    </cfRule>
  </conditionalFormatting>
  <conditionalFormatting sqref="F127:G127">
    <cfRule type="expression" dxfId="5585" priority="1564">
      <formula>Y127=1</formula>
    </cfRule>
  </conditionalFormatting>
  <conditionalFormatting sqref="J127:K127">
    <cfRule type="expression" dxfId="5584" priority="1563">
      <formula>AA127=1</formula>
    </cfRule>
  </conditionalFormatting>
  <conditionalFormatting sqref="L127:M127">
    <cfRule type="expression" dxfId="5583" priority="1562">
      <formula>AB127=1</formula>
    </cfRule>
  </conditionalFormatting>
  <conditionalFormatting sqref="F130:M130">
    <cfRule type="containsBlanks" dxfId="5582" priority="1554">
      <formula>LEN(TRIM(F130))=0</formula>
    </cfRule>
  </conditionalFormatting>
  <conditionalFormatting sqref="F129:M129">
    <cfRule type="colorScale" priority="1552">
      <colorScale>
        <cfvo type="min"/>
        <cfvo type="max"/>
        <color rgb="FFFFEF9C"/>
        <color rgb="FFFF7128"/>
      </colorScale>
    </cfRule>
    <cfRule type="containsBlanks" dxfId="5581" priority="1553">
      <formula>LEN(TRIM(F129))=0</formula>
    </cfRule>
  </conditionalFormatting>
  <conditionalFormatting sqref="H129:I129">
    <cfRule type="expression" dxfId="5580" priority="1551">
      <formula>Z129=1</formula>
    </cfRule>
  </conditionalFormatting>
  <conditionalFormatting sqref="F129:G129">
    <cfRule type="expression" dxfId="5579" priority="1550">
      <formula>Y129=1</formula>
    </cfRule>
  </conditionalFormatting>
  <conditionalFormatting sqref="J129:K129">
    <cfRule type="expression" dxfId="5578" priority="1549">
      <formula>AA129=1</formula>
    </cfRule>
  </conditionalFormatting>
  <conditionalFormatting sqref="L129:M129">
    <cfRule type="expression" dxfId="5577" priority="1548">
      <formula>AB129=1</formula>
    </cfRule>
  </conditionalFormatting>
  <conditionalFormatting sqref="F132:M132">
    <cfRule type="containsBlanks" dxfId="5576" priority="1547">
      <formula>LEN(TRIM(F132))=0</formula>
    </cfRule>
  </conditionalFormatting>
  <conditionalFormatting sqref="F131:M131">
    <cfRule type="colorScale" priority="1545">
      <colorScale>
        <cfvo type="min"/>
        <cfvo type="max"/>
        <color rgb="FFFFEF9C"/>
        <color rgb="FFFF7128"/>
      </colorScale>
    </cfRule>
    <cfRule type="containsBlanks" dxfId="5575" priority="1546">
      <formula>LEN(TRIM(F131))=0</formula>
    </cfRule>
  </conditionalFormatting>
  <conditionalFormatting sqref="H131:I131">
    <cfRule type="expression" dxfId="5574" priority="1544">
      <formula>Z131=1</formula>
    </cfRule>
  </conditionalFormatting>
  <conditionalFormatting sqref="F131:G131">
    <cfRule type="expression" dxfId="5573" priority="1543">
      <formula>Y131=1</formula>
    </cfRule>
  </conditionalFormatting>
  <conditionalFormatting sqref="J131:K131">
    <cfRule type="expression" dxfId="5572" priority="1542">
      <formula>AA131=1</formula>
    </cfRule>
  </conditionalFormatting>
  <conditionalFormatting sqref="L131:M131">
    <cfRule type="expression" dxfId="5571" priority="1541">
      <formula>AB131=1</formula>
    </cfRule>
  </conditionalFormatting>
  <conditionalFormatting sqref="F134:M134">
    <cfRule type="containsBlanks" dxfId="5570" priority="1540">
      <formula>LEN(TRIM(F134))=0</formula>
    </cfRule>
  </conditionalFormatting>
  <conditionalFormatting sqref="F133:M133">
    <cfRule type="colorScale" priority="1538">
      <colorScale>
        <cfvo type="min"/>
        <cfvo type="max"/>
        <color rgb="FFFFEF9C"/>
        <color rgb="FFFF7128"/>
      </colorScale>
    </cfRule>
    <cfRule type="containsBlanks" dxfId="5569" priority="1539">
      <formula>LEN(TRIM(F133))=0</formula>
    </cfRule>
  </conditionalFormatting>
  <conditionalFormatting sqref="H133:I133">
    <cfRule type="expression" dxfId="5568" priority="1537">
      <formula>Z133=1</formula>
    </cfRule>
  </conditionalFormatting>
  <conditionalFormatting sqref="F133:G133">
    <cfRule type="expression" dxfId="5567" priority="1536">
      <formula>Y133=1</formula>
    </cfRule>
  </conditionalFormatting>
  <conditionalFormatting sqref="J133:K133">
    <cfRule type="expression" dxfId="5566" priority="1535">
      <formula>AA133=1</formula>
    </cfRule>
  </conditionalFormatting>
  <conditionalFormatting sqref="L133:M133">
    <cfRule type="expression" dxfId="5565" priority="1534">
      <formula>AB133=1</formula>
    </cfRule>
  </conditionalFormatting>
  <conditionalFormatting sqref="F136:M136">
    <cfRule type="containsBlanks" dxfId="5564" priority="1533">
      <formula>LEN(TRIM(F136))=0</formula>
    </cfRule>
  </conditionalFormatting>
  <conditionalFormatting sqref="F135:M135">
    <cfRule type="colorScale" priority="1531">
      <colorScale>
        <cfvo type="min"/>
        <cfvo type="max"/>
        <color rgb="FFFFEF9C"/>
        <color rgb="FFFF7128"/>
      </colorScale>
    </cfRule>
    <cfRule type="containsBlanks" dxfId="5563" priority="1532">
      <formula>LEN(TRIM(F135))=0</formula>
    </cfRule>
  </conditionalFormatting>
  <conditionalFormatting sqref="H135:I135">
    <cfRule type="expression" dxfId="5562" priority="1530">
      <formula>Z135=1</formula>
    </cfRule>
  </conditionalFormatting>
  <conditionalFormatting sqref="F135:G135">
    <cfRule type="expression" dxfId="5561" priority="1529">
      <formula>Y135=1</formula>
    </cfRule>
  </conditionalFormatting>
  <conditionalFormatting sqref="J135:K135">
    <cfRule type="expression" dxfId="5560" priority="1528">
      <formula>AA135=1</formula>
    </cfRule>
  </conditionalFormatting>
  <conditionalFormatting sqref="L135:M135">
    <cfRule type="expression" dxfId="5559" priority="1527">
      <formula>AB135=1</formula>
    </cfRule>
  </conditionalFormatting>
  <conditionalFormatting sqref="F138:M138">
    <cfRule type="containsBlanks" dxfId="5558" priority="1526">
      <formula>LEN(TRIM(F138))=0</formula>
    </cfRule>
  </conditionalFormatting>
  <conditionalFormatting sqref="F137:M137">
    <cfRule type="colorScale" priority="1524">
      <colorScale>
        <cfvo type="min"/>
        <cfvo type="max"/>
        <color rgb="FFFFEF9C"/>
        <color rgb="FFFF7128"/>
      </colorScale>
    </cfRule>
    <cfRule type="containsBlanks" dxfId="5557" priority="1525">
      <formula>LEN(TRIM(F137))=0</formula>
    </cfRule>
  </conditionalFormatting>
  <conditionalFormatting sqref="H137:I137">
    <cfRule type="expression" dxfId="5556" priority="1523">
      <formula>Z137=1</formula>
    </cfRule>
  </conditionalFormatting>
  <conditionalFormatting sqref="F137:G137">
    <cfRule type="expression" dxfId="5555" priority="1522">
      <formula>Y137=1</formula>
    </cfRule>
  </conditionalFormatting>
  <conditionalFormatting sqref="J137:K137">
    <cfRule type="expression" dxfId="5554" priority="1521">
      <formula>AA137=1</formula>
    </cfRule>
  </conditionalFormatting>
  <conditionalFormatting sqref="L137:M137">
    <cfRule type="expression" dxfId="5553" priority="1520">
      <formula>AB137=1</formula>
    </cfRule>
  </conditionalFormatting>
  <conditionalFormatting sqref="F140:M140">
    <cfRule type="containsBlanks" dxfId="5552" priority="1519">
      <formula>LEN(TRIM(F140))=0</formula>
    </cfRule>
  </conditionalFormatting>
  <conditionalFormatting sqref="F139:M139">
    <cfRule type="colorScale" priority="1517">
      <colorScale>
        <cfvo type="min"/>
        <cfvo type="max"/>
        <color rgb="FFFFEF9C"/>
        <color rgb="FFFF7128"/>
      </colorScale>
    </cfRule>
    <cfRule type="containsBlanks" dxfId="5551" priority="1518">
      <formula>LEN(TRIM(F139))=0</formula>
    </cfRule>
  </conditionalFormatting>
  <conditionalFormatting sqref="H139:I139">
    <cfRule type="expression" dxfId="5550" priority="1516">
      <formula>Z139=1</formula>
    </cfRule>
  </conditionalFormatting>
  <conditionalFormatting sqref="F139:G139">
    <cfRule type="expression" dxfId="5549" priority="1515">
      <formula>Y139=1</formula>
    </cfRule>
  </conditionalFormatting>
  <conditionalFormatting sqref="J139:K139">
    <cfRule type="expression" dxfId="5548" priority="1514">
      <formula>AA139=1</formula>
    </cfRule>
  </conditionalFormatting>
  <conditionalFormatting sqref="L139:M139">
    <cfRule type="expression" dxfId="5547" priority="1513">
      <formula>AB139=1</formula>
    </cfRule>
  </conditionalFormatting>
  <conditionalFormatting sqref="F142:M142">
    <cfRule type="containsBlanks" dxfId="5546" priority="1512">
      <formula>LEN(TRIM(F142))=0</formula>
    </cfRule>
  </conditionalFormatting>
  <conditionalFormatting sqref="F141:M141">
    <cfRule type="colorScale" priority="1510">
      <colorScale>
        <cfvo type="min"/>
        <cfvo type="max"/>
        <color rgb="FFFFEF9C"/>
        <color rgb="FFFF7128"/>
      </colorScale>
    </cfRule>
    <cfRule type="containsBlanks" dxfId="5545" priority="1511">
      <formula>LEN(TRIM(F141))=0</formula>
    </cfRule>
  </conditionalFormatting>
  <conditionalFormatting sqref="H141:I141">
    <cfRule type="expression" dxfId="5544" priority="1509">
      <formula>Z141=1</formula>
    </cfRule>
  </conditionalFormatting>
  <conditionalFormatting sqref="F141:G141">
    <cfRule type="expression" dxfId="5543" priority="1508">
      <formula>Y141=1</formula>
    </cfRule>
  </conditionalFormatting>
  <conditionalFormatting sqref="J141:K141">
    <cfRule type="expression" dxfId="5542" priority="1507">
      <formula>AA141=1</formula>
    </cfRule>
  </conditionalFormatting>
  <conditionalFormatting sqref="L141:M141">
    <cfRule type="expression" dxfId="5541" priority="1506">
      <formula>AB141=1</formula>
    </cfRule>
  </conditionalFormatting>
  <conditionalFormatting sqref="F144:M144">
    <cfRule type="containsBlanks" dxfId="5540" priority="1505">
      <formula>LEN(TRIM(F144))=0</formula>
    </cfRule>
  </conditionalFormatting>
  <conditionalFormatting sqref="F143:M143">
    <cfRule type="colorScale" priority="1503">
      <colorScale>
        <cfvo type="min"/>
        <cfvo type="max"/>
        <color rgb="FFFFEF9C"/>
        <color rgb="FFFF7128"/>
      </colorScale>
    </cfRule>
    <cfRule type="containsBlanks" dxfId="5539" priority="1504">
      <formula>LEN(TRIM(F143))=0</formula>
    </cfRule>
  </conditionalFormatting>
  <conditionalFormatting sqref="H143:I143">
    <cfRule type="expression" dxfId="5538" priority="1502">
      <formula>Z143=1</formula>
    </cfRule>
  </conditionalFormatting>
  <conditionalFormatting sqref="F143:G143">
    <cfRule type="expression" dxfId="5537" priority="1501">
      <formula>Y143=1</formula>
    </cfRule>
  </conditionalFormatting>
  <conditionalFormatting sqref="J143:K143">
    <cfRule type="expression" dxfId="5536" priority="1500">
      <formula>AA143=1</formula>
    </cfRule>
  </conditionalFormatting>
  <conditionalFormatting sqref="L143:M143">
    <cfRule type="expression" dxfId="5535" priority="1499">
      <formula>AB143=1</formula>
    </cfRule>
  </conditionalFormatting>
  <conditionalFormatting sqref="F146:M146">
    <cfRule type="containsBlanks" dxfId="5534" priority="1414">
      <formula>LEN(TRIM(F146))=0</formula>
    </cfRule>
  </conditionalFormatting>
  <conditionalFormatting sqref="F145:M145">
    <cfRule type="colorScale" priority="1412">
      <colorScale>
        <cfvo type="min"/>
        <cfvo type="max"/>
        <color rgb="FFFFEF9C"/>
        <color rgb="FFFF7128"/>
      </colorScale>
    </cfRule>
    <cfRule type="containsBlanks" dxfId="5533" priority="1413">
      <formula>LEN(TRIM(F145))=0</formula>
    </cfRule>
  </conditionalFormatting>
  <conditionalFormatting sqref="H145:I145">
    <cfRule type="expression" dxfId="5532" priority="1411">
      <formula>Z145=1</formula>
    </cfRule>
  </conditionalFormatting>
  <conditionalFormatting sqref="F145:G145">
    <cfRule type="expression" dxfId="5531" priority="1410">
      <formula>Y145=1</formula>
    </cfRule>
  </conditionalFormatting>
  <conditionalFormatting sqref="J145:K145">
    <cfRule type="expression" dxfId="5530" priority="1409">
      <formula>AA145=1</formula>
    </cfRule>
  </conditionalFormatting>
  <conditionalFormatting sqref="L145:M145">
    <cfRule type="expression" dxfId="5529" priority="1408">
      <formula>AB145=1</formula>
    </cfRule>
  </conditionalFormatting>
  <conditionalFormatting sqref="F148:M148">
    <cfRule type="containsBlanks" dxfId="5528" priority="1407">
      <formula>LEN(TRIM(F148))=0</formula>
    </cfRule>
  </conditionalFormatting>
  <conditionalFormatting sqref="F147:M147">
    <cfRule type="colorScale" priority="1405">
      <colorScale>
        <cfvo type="min"/>
        <cfvo type="max"/>
        <color rgb="FFFFEF9C"/>
        <color rgb="FFFF7128"/>
      </colorScale>
    </cfRule>
    <cfRule type="containsBlanks" dxfId="5527" priority="1406">
      <formula>LEN(TRIM(F147))=0</formula>
    </cfRule>
  </conditionalFormatting>
  <conditionalFormatting sqref="H147:I147">
    <cfRule type="expression" dxfId="5526" priority="1404">
      <formula>Z147=1</formula>
    </cfRule>
  </conditionalFormatting>
  <conditionalFormatting sqref="F147:G147">
    <cfRule type="expression" dxfId="5525" priority="1403">
      <formula>Y147=1</formula>
    </cfRule>
  </conditionalFormatting>
  <conditionalFormatting sqref="J147:K147">
    <cfRule type="expression" dxfId="5524" priority="1402">
      <formula>AA147=1</formula>
    </cfRule>
  </conditionalFormatting>
  <conditionalFormatting sqref="L147:M147">
    <cfRule type="expression" dxfId="5523" priority="1401">
      <formula>AB147=1</formula>
    </cfRule>
  </conditionalFormatting>
  <conditionalFormatting sqref="F150:M150">
    <cfRule type="containsBlanks" dxfId="5522" priority="1400">
      <formula>LEN(TRIM(F150))=0</formula>
    </cfRule>
  </conditionalFormatting>
  <conditionalFormatting sqref="F149:M149">
    <cfRule type="colorScale" priority="1398">
      <colorScale>
        <cfvo type="min"/>
        <cfvo type="max"/>
        <color rgb="FFFFEF9C"/>
        <color rgb="FFFF7128"/>
      </colorScale>
    </cfRule>
    <cfRule type="containsBlanks" dxfId="5521" priority="1399">
      <formula>LEN(TRIM(F149))=0</formula>
    </cfRule>
  </conditionalFormatting>
  <conditionalFormatting sqref="H149:I149">
    <cfRule type="expression" dxfId="5520" priority="1397">
      <formula>Z149=1</formula>
    </cfRule>
  </conditionalFormatting>
  <conditionalFormatting sqref="F149:G149">
    <cfRule type="expression" dxfId="5519" priority="1396">
      <formula>Y149=1</formula>
    </cfRule>
  </conditionalFormatting>
  <conditionalFormatting sqref="J149:K149">
    <cfRule type="expression" dxfId="5518" priority="1395">
      <formula>AA149=1</formula>
    </cfRule>
  </conditionalFormatting>
  <conditionalFormatting sqref="L149:M149">
    <cfRule type="expression" dxfId="5517" priority="1394">
      <formula>AB149=1</formula>
    </cfRule>
  </conditionalFormatting>
  <conditionalFormatting sqref="F152:M152">
    <cfRule type="containsBlanks" dxfId="5516" priority="1393">
      <formula>LEN(TRIM(F152))=0</formula>
    </cfRule>
  </conditionalFormatting>
  <conditionalFormatting sqref="F151:M151">
    <cfRule type="colorScale" priority="1391">
      <colorScale>
        <cfvo type="min"/>
        <cfvo type="max"/>
        <color rgb="FFFFEF9C"/>
        <color rgb="FFFF7128"/>
      </colorScale>
    </cfRule>
    <cfRule type="containsBlanks" dxfId="5515" priority="1392">
      <formula>LEN(TRIM(F151))=0</formula>
    </cfRule>
  </conditionalFormatting>
  <conditionalFormatting sqref="H151:I151">
    <cfRule type="expression" dxfId="5514" priority="1390">
      <formula>Z151=1</formula>
    </cfRule>
  </conditionalFormatting>
  <conditionalFormatting sqref="F151:G151">
    <cfRule type="expression" dxfId="5513" priority="1389">
      <formula>Y151=1</formula>
    </cfRule>
  </conditionalFormatting>
  <conditionalFormatting sqref="J151:K151">
    <cfRule type="expression" dxfId="5512" priority="1388">
      <formula>AA151=1</formula>
    </cfRule>
  </conditionalFormatting>
  <conditionalFormatting sqref="L151:M151">
    <cfRule type="expression" dxfId="5511" priority="1387">
      <formula>AB151=1</formula>
    </cfRule>
  </conditionalFormatting>
  <conditionalFormatting sqref="F154:M154">
    <cfRule type="containsBlanks" dxfId="5510" priority="1386">
      <formula>LEN(TRIM(F154))=0</formula>
    </cfRule>
  </conditionalFormatting>
  <conditionalFormatting sqref="F153:M153">
    <cfRule type="colorScale" priority="1384">
      <colorScale>
        <cfvo type="min"/>
        <cfvo type="max"/>
        <color rgb="FFFFEF9C"/>
        <color rgb="FFFF7128"/>
      </colorScale>
    </cfRule>
    <cfRule type="containsBlanks" dxfId="5509" priority="1385">
      <formula>LEN(TRIM(F153))=0</formula>
    </cfRule>
  </conditionalFormatting>
  <conditionalFormatting sqref="H153:I153">
    <cfRule type="expression" dxfId="5508" priority="1383">
      <formula>Z153=1</formula>
    </cfRule>
  </conditionalFormatting>
  <conditionalFormatting sqref="F153:G153">
    <cfRule type="expression" dxfId="5507" priority="1382">
      <formula>Y153=1</formula>
    </cfRule>
  </conditionalFormatting>
  <conditionalFormatting sqref="J153:K153">
    <cfRule type="expression" dxfId="5506" priority="1381">
      <formula>AA153=1</formula>
    </cfRule>
  </conditionalFormatting>
  <conditionalFormatting sqref="L153:M153">
    <cfRule type="expression" dxfId="5505" priority="1380">
      <formula>AB153=1</formula>
    </cfRule>
  </conditionalFormatting>
  <conditionalFormatting sqref="F156:M156">
    <cfRule type="containsBlanks" dxfId="5504" priority="1379">
      <formula>LEN(TRIM(F156))=0</formula>
    </cfRule>
  </conditionalFormatting>
  <conditionalFormatting sqref="F155:M155">
    <cfRule type="colorScale" priority="1377">
      <colorScale>
        <cfvo type="min"/>
        <cfvo type="max"/>
        <color rgb="FFFFEF9C"/>
        <color rgb="FFFF7128"/>
      </colorScale>
    </cfRule>
    <cfRule type="containsBlanks" dxfId="5503" priority="1378">
      <formula>LEN(TRIM(F155))=0</formula>
    </cfRule>
  </conditionalFormatting>
  <conditionalFormatting sqref="H155:I155">
    <cfRule type="expression" dxfId="5502" priority="1376">
      <formula>Z155=1</formula>
    </cfRule>
  </conditionalFormatting>
  <conditionalFormatting sqref="F155:G155">
    <cfRule type="expression" dxfId="5501" priority="1375">
      <formula>Y155=1</formula>
    </cfRule>
  </conditionalFormatting>
  <conditionalFormatting sqref="J155:K155">
    <cfRule type="expression" dxfId="5500" priority="1374">
      <formula>AA155=1</formula>
    </cfRule>
  </conditionalFormatting>
  <conditionalFormatting sqref="L155:M155">
    <cfRule type="expression" dxfId="5499" priority="1373">
      <formula>AB155=1</formula>
    </cfRule>
  </conditionalFormatting>
  <conditionalFormatting sqref="F158:M158">
    <cfRule type="containsBlanks" dxfId="5498" priority="1372">
      <formula>LEN(TRIM(F158))=0</formula>
    </cfRule>
  </conditionalFormatting>
  <conditionalFormatting sqref="F157:M157">
    <cfRule type="colorScale" priority="1370">
      <colorScale>
        <cfvo type="min"/>
        <cfvo type="max"/>
        <color rgb="FFFFEF9C"/>
        <color rgb="FFFF7128"/>
      </colorScale>
    </cfRule>
    <cfRule type="containsBlanks" dxfId="5497" priority="1371">
      <formula>LEN(TRIM(F157))=0</formula>
    </cfRule>
  </conditionalFormatting>
  <conditionalFormatting sqref="H157:I157">
    <cfRule type="expression" dxfId="5496" priority="1369">
      <formula>Z157=1</formula>
    </cfRule>
  </conditionalFormatting>
  <conditionalFormatting sqref="F157:G157">
    <cfRule type="expression" dxfId="5495" priority="1368">
      <formula>Y157=1</formula>
    </cfRule>
  </conditionalFormatting>
  <conditionalFormatting sqref="J157:K157">
    <cfRule type="expression" dxfId="5494" priority="1367">
      <formula>AA157=1</formula>
    </cfRule>
  </conditionalFormatting>
  <conditionalFormatting sqref="L157:M157">
    <cfRule type="expression" dxfId="5493" priority="1366">
      <formula>AB157=1</formula>
    </cfRule>
  </conditionalFormatting>
  <conditionalFormatting sqref="F160:M160">
    <cfRule type="containsBlanks" dxfId="5492" priority="1365">
      <formula>LEN(TRIM(F160))=0</formula>
    </cfRule>
  </conditionalFormatting>
  <conditionalFormatting sqref="F159:M159">
    <cfRule type="colorScale" priority="1363">
      <colorScale>
        <cfvo type="min"/>
        <cfvo type="max"/>
        <color rgb="FFFFEF9C"/>
        <color rgb="FFFF7128"/>
      </colorScale>
    </cfRule>
    <cfRule type="containsBlanks" dxfId="5491" priority="1364">
      <formula>LEN(TRIM(F159))=0</formula>
    </cfRule>
  </conditionalFormatting>
  <conditionalFormatting sqref="H159:I159">
    <cfRule type="expression" dxfId="5490" priority="1362">
      <formula>Z159=1</formula>
    </cfRule>
  </conditionalFormatting>
  <conditionalFormatting sqref="F159:G159">
    <cfRule type="expression" dxfId="5489" priority="1361">
      <formula>Y159=1</formula>
    </cfRule>
  </conditionalFormatting>
  <conditionalFormatting sqref="J159:K159">
    <cfRule type="expression" dxfId="5488" priority="1360">
      <formula>AA159=1</formula>
    </cfRule>
  </conditionalFormatting>
  <conditionalFormatting sqref="L159:M159">
    <cfRule type="expression" dxfId="5487" priority="1359">
      <formula>AB159=1</formula>
    </cfRule>
  </conditionalFormatting>
  <conditionalFormatting sqref="F162:M162">
    <cfRule type="containsBlanks" dxfId="5486" priority="1358">
      <formula>LEN(TRIM(F162))=0</formula>
    </cfRule>
  </conditionalFormatting>
  <conditionalFormatting sqref="F161:M161">
    <cfRule type="colorScale" priority="1356">
      <colorScale>
        <cfvo type="min"/>
        <cfvo type="max"/>
        <color rgb="FFFFEF9C"/>
        <color rgb="FFFF7128"/>
      </colorScale>
    </cfRule>
    <cfRule type="containsBlanks" dxfId="5485" priority="1357">
      <formula>LEN(TRIM(F161))=0</formula>
    </cfRule>
  </conditionalFormatting>
  <conditionalFormatting sqref="H161:I161">
    <cfRule type="expression" dxfId="5484" priority="1355">
      <formula>Z161=1</formula>
    </cfRule>
  </conditionalFormatting>
  <conditionalFormatting sqref="F161:G161">
    <cfRule type="expression" dxfId="5483" priority="1354">
      <formula>Y161=1</formula>
    </cfRule>
  </conditionalFormatting>
  <conditionalFormatting sqref="J161:K161">
    <cfRule type="expression" dxfId="5482" priority="1353">
      <formula>AA161=1</formula>
    </cfRule>
  </conditionalFormatting>
  <conditionalFormatting sqref="L161:M161">
    <cfRule type="expression" dxfId="5481" priority="1352">
      <formula>AB161=1</formula>
    </cfRule>
  </conditionalFormatting>
  <conditionalFormatting sqref="F164:M164">
    <cfRule type="containsBlanks" dxfId="5480" priority="1351">
      <formula>LEN(TRIM(F164))=0</formula>
    </cfRule>
  </conditionalFormatting>
  <conditionalFormatting sqref="F163:M163">
    <cfRule type="colorScale" priority="1349">
      <colorScale>
        <cfvo type="min"/>
        <cfvo type="max"/>
        <color rgb="FFFFEF9C"/>
        <color rgb="FFFF7128"/>
      </colorScale>
    </cfRule>
    <cfRule type="containsBlanks" dxfId="5479" priority="1350">
      <formula>LEN(TRIM(F163))=0</formula>
    </cfRule>
  </conditionalFormatting>
  <conditionalFormatting sqref="H163:I163">
    <cfRule type="expression" dxfId="5478" priority="1348">
      <formula>Z163=1</formula>
    </cfRule>
  </conditionalFormatting>
  <conditionalFormatting sqref="F163:G163">
    <cfRule type="expression" dxfId="5477" priority="1347">
      <formula>Y163=1</formula>
    </cfRule>
  </conditionalFormatting>
  <conditionalFormatting sqref="J163:K163">
    <cfRule type="expression" dxfId="5476" priority="1346">
      <formula>AA163=1</formula>
    </cfRule>
  </conditionalFormatting>
  <conditionalFormatting sqref="L163:M163">
    <cfRule type="expression" dxfId="5475" priority="1345">
      <formula>AB163=1</formula>
    </cfRule>
  </conditionalFormatting>
  <conditionalFormatting sqref="F166:M166">
    <cfRule type="containsBlanks" dxfId="5474" priority="1344">
      <formula>LEN(TRIM(F166))=0</formula>
    </cfRule>
  </conditionalFormatting>
  <conditionalFormatting sqref="F165:M165">
    <cfRule type="colorScale" priority="1342">
      <colorScale>
        <cfvo type="min"/>
        <cfvo type="max"/>
        <color rgb="FFFFEF9C"/>
        <color rgb="FFFF7128"/>
      </colorScale>
    </cfRule>
    <cfRule type="containsBlanks" dxfId="5473" priority="1343">
      <formula>LEN(TRIM(F165))=0</formula>
    </cfRule>
  </conditionalFormatting>
  <conditionalFormatting sqref="H165:I165">
    <cfRule type="expression" dxfId="5472" priority="1341">
      <formula>Z165=1</formula>
    </cfRule>
  </conditionalFormatting>
  <conditionalFormatting sqref="F165:G165">
    <cfRule type="expression" dxfId="5471" priority="1340">
      <formula>Y165=1</formula>
    </cfRule>
  </conditionalFormatting>
  <conditionalFormatting sqref="J165:K165">
    <cfRule type="expression" dxfId="5470" priority="1339">
      <formula>AA165=1</formula>
    </cfRule>
  </conditionalFormatting>
  <conditionalFormatting sqref="L165:M165">
    <cfRule type="expression" dxfId="5469" priority="1338">
      <formula>AB165=1</formula>
    </cfRule>
  </conditionalFormatting>
  <conditionalFormatting sqref="F168:M168">
    <cfRule type="containsBlanks" dxfId="5468" priority="1337">
      <formula>LEN(TRIM(F168))=0</formula>
    </cfRule>
  </conditionalFormatting>
  <conditionalFormatting sqref="F167:M167">
    <cfRule type="colorScale" priority="1335">
      <colorScale>
        <cfvo type="min"/>
        <cfvo type="max"/>
        <color rgb="FFFFEF9C"/>
        <color rgb="FFFF7128"/>
      </colorScale>
    </cfRule>
    <cfRule type="containsBlanks" dxfId="5467" priority="1336">
      <formula>LEN(TRIM(F167))=0</formula>
    </cfRule>
  </conditionalFormatting>
  <conditionalFormatting sqref="H167:I167">
    <cfRule type="expression" dxfId="5466" priority="1334">
      <formula>Z167=1</formula>
    </cfRule>
  </conditionalFormatting>
  <conditionalFormatting sqref="F167:G167">
    <cfRule type="expression" dxfId="5465" priority="1333">
      <formula>Y167=1</formula>
    </cfRule>
  </conditionalFormatting>
  <conditionalFormatting sqref="J167:K167">
    <cfRule type="expression" dxfId="5464" priority="1332">
      <formula>AA167=1</formula>
    </cfRule>
  </conditionalFormatting>
  <conditionalFormatting sqref="L167:M167">
    <cfRule type="expression" dxfId="5463" priority="1331">
      <formula>AB167=1</formula>
    </cfRule>
  </conditionalFormatting>
  <conditionalFormatting sqref="F170:M170">
    <cfRule type="containsBlanks" dxfId="5462" priority="1330">
      <formula>LEN(TRIM(F170))=0</formula>
    </cfRule>
  </conditionalFormatting>
  <conditionalFormatting sqref="F169:M169">
    <cfRule type="colorScale" priority="1328">
      <colorScale>
        <cfvo type="min"/>
        <cfvo type="max"/>
        <color rgb="FFFFEF9C"/>
        <color rgb="FFFF7128"/>
      </colorScale>
    </cfRule>
    <cfRule type="containsBlanks" dxfId="5461" priority="1329">
      <formula>LEN(TRIM(F169))=0</formula>
    </cfRule>
  </conditionalFormatting>
  <conditionalFormatting sqref="H169:I169">
    <cfRule type="expression" dxfId="5460" priority="1327">
      <formula>Z169=1</formula>
    </cfRule>
  </conditionalFormatting>
  <conditionalFormatting sqref="F169:G169">
    <cfRule type="expression" dxfId="5459" priority="1326">
      <formula>Y169=1</formula>
    </cfRule>
  </conditionalFormatting>
  <conditionalFormatting sqref="J169:K169">
    <cfRule type="expression" dxfId="5458" priority="1325">
      <formula>AA169=1</formula>
    </cfRule>
  </conditionalFormatting>
  <conditionalFormatting sqref="L169:M169">
    <cfRule type="expression" dxfId="5457" priority="1324">
      <formula>AB169=1</formula>
    </cfRule>
  </conditionalFormatting>
  <conditionalFormatting sqref="F172:M172">
    <cfRule type="containsBlanks" dxfId="5456" priority="1323">
      <formula>LEN(TRIM(F172))=0</formula>
    </cfRule>
  </conditionalFormatting>
  <conditionalFormatting sqref="F171:M171">
    <cfRule type="colorScale" priority="1321">
      <colorScale>
        <cfvo type="min"/>
        <cfvo type="max"/>
        <color rgb="FFFFEF9C"/>
        <color rgb="FFFF7128"/>
      </colorScale>
    </cfRule>
    <cfRule type="containsBlanks" dxfId="5455" priority="1322">
      <formula>LEN(TRIM(F171))=0</formula>
    </cfRule>
  </conditionalFormatting>
  <conditionalFormatting sqref="H171:I171">
    <cfRule type="expression" dxfId="5454" priority="1320">
      <formula>Z171=1</formula>
    </cfRule>
  </conditionalFormatting>
  <conditionalFormatting sqref="F171:G171">
    <cfRule type="expression" dxfId="5453" priority="1319">
      <formula>Y171=1</formula>
    </cfRule>
  </conditionalFormatting>
  <conditionalFormatting sqref="J171:K171">
    <cfRule type="expression" dxfId="5452" priority="1318">
      <formula>AA171=1</formula>
    </cfRule>
  </conditionalFormatting>
  <conditionalFormatting sqref="L171:M171">
    <cfRule type="expression" dxfId="5451" priority="1317">
      <formula>AB171=1</formula>
    </cfRule>
  </conditionalFormatting>
  <conditionalFormatting sqref="F174:M174">
    <cfRule type="containsBlanks" dxfId="5450" priority="1316">
      <formula>LEN(TRIM(F174))=0</formula>
    </cfRule>
  </conditionalFormatting>
  <conditionalFormatting sqref="F173:M173">
    <cfRule type="colorScale" priority="1314">
      <colorScale>
        <cfvo type="min"/>
        <cfvo type="max"/>
        <color rgb="FFFFEF9C"/>
        <color rgb="FFFF7128"/>
      </colorScale>
    </cfRule>
    <cfRule type="containsBlanks" dxfId="5449" priority="1315">
      <formula>LEN(TRIM(F173))=0</formula>
    </cfRule>
  </conditionalFormatting>
  <conditionalFormatting sqref="H173:I173">
    <cfRule type="expression" dxfId="5448" priority="1313">
      <formula>Z173=1</formula>
    </cfRule>
  </conditionalFormatting>
  <conditionalFormatting sqref="F173:G173">
    <cfRule type="expression" dxfId="5447" priority="1312">
      <formula>Y173=1</formula>
    </cfRule>
  </conditionalFormatting>
  <conditionalFormatting sqref="J173:K173">
    <cfRule type="expression" dxfId="5446" priority="1311">
      <formula>AA173=1</formula>
    </cfRule>
  </conditionalFormatting>
  <conditionalFormatting sqref="L173:M173">
    <cfRule type="expression" dxfId="5445" priority="1310">
      <formula>AB173=1</formula>
    </cfRule>
  </conditionalFormatting>
  <conditionalFormatting sqref="F176:M176">
    <cfRule type="containsBlanks" dxfId="5444" priority="1309">
      <formula>LEN(TRIM(F176))=0</formula>
    </cfRule>
  </conditionalFormatting>
  <conditionalFormatting sqref="F175:M175">
    <cfRule type="colorScale" priority="1307">
      <colorScale>
        <cfvo type="min"/>
        <cfvo type="max"/>
        <color rgb="FFFFEF9C"/>
        <color rgb="FFFF7128"/>
      </colorScale>
    </cfRule>
    <cfRule type="containsBlanks" dxfId="5443" priority="1308">
      <formula>LEN(TRIM(F175))=0</formula>
    </cfRule>
  </conditionalFormatting>
  <conditionalFormatting sqref="H175:I175">
    <cfRule type="expression" dxfId="5442" priority="1306">
      <formula>Z175=1</formula>
    </cfRule>
  </conditionalFormatting>
  <conditionalFormatting sqref="F175:G175">
    <cfRule type="expression" dxfId="5441" priority="1305">
      <formula>Y175=1</formula>
    </cfRule>
  </conditionalFormatting>
  <conditionalFormatting sqref="J175:K175">
    <cfRule type="expression" dxfId="5440" priority="1304">
      <formula>AA175=1</formula>
    </cfRule>
  </conditionalFormatting>
  <conditionalFormatting sqref="L175:M175">
    <cfRule type="expression" dxfId="5439" priority="1303">
      <formula>AB175=1</formula>
    </cfRule>
  </conditionalFormatting>
  <conditionalFormatting sqref="F178:M178">
    <cfRule type="containsBlanks" dxfId="5438" priority="1302">
      <formula>LEN(TRIM(F178))=0</formula>
    </cfRule>
  </conditionalFormatting>
  <conditionalFormatting sqref="F177:M177">
    <cfRule type="colorScale" priority="1300">
      <colorScale>
        <cfvo type="min"/>
        <cfvo type="max"/>
        <color rgb="FFFFEF9C"/>
        <color rgb="FFFF7128"/>
      </colorScale>
    </cfRule>
    <cfRule type="containsBlanks" dxfId="5437" priority="1301">
      <formula>LEN(TRIM(F177))=0</formula>
    </cfRule>
  </conditionalFormatting>
  <conditionalFormatting sqref="H177:I177">
    <cfRule type="expression" dxfId="5436" priority="1299">
      <formula>Z177=1</formula>
    </cfRule>
  </conditionalFormatting>
  <conditionalFormatting sqref="F177:G177">
    <cfRule type="expression" dxfId="5435" priority="1298">
      <formula>Y177=1</formula>
    </cfRule>
  </conditionalFormatting>
  <conditionalFormatting sqref="J177:K177">
    <cfRule type="expression" dxfId="5434" priority="1297">
      <formula>AA177=1</formula>
    </cfRule>
  </conditionalFormatting>
  <conditionalFormatting sqref="L177:M177">
    <cfRule type="expression" dxfId="5433" priority="1296">
      <formula>AB177=1</formula>
    </cfRule>
  </conditionalFormatting>
  <conditionalFormatting sqref="F180:M180">
    <cfRule type="containsBlanks" dxfId="5432" priority="1295">
      <formula>LEN(TRIM(F180))=0</formula>
    </cfRule>
  </conditionalFormatting>
  <conditionalFormatting sqref="F179:M179">
    <cfRule type="colorScale" priority="1293">
      <colorScale>
        <cfvo type="min"/>
        <cfvo type="max"/>
        <color rgb="FFFFEF9C"/>
        <color rgb="FFFF7128"/>
      </colorScale>
    </cfRule>
    <cfRule type="containsBlanks" dxfId="5431" priority="1294">
      <formula>LEN(TRIM(F179))=0</formula>
    </cfRule>
  </conditionalFormatting>
  <conditionalFormatting sqref="H179:I179">
    <cfRule type="expression" dxfId="5430" priority="1292">
      <formula>Z179=1</formula>
    </cfRule>
  </conditionalFormatting>
  <conditionalFormatting sqref="F179:G179">
    <cfRule type="expression" dxfId="5429" priority="1291">
      <formula>Y179=1</formula>
    </cfRule>
  </conditionalFormatting>
  <conditionalFormatting sqref="J179:K179">
    <cfRule type="expression" dxfId="5428" priority="1290">
      <formula>AA179=1</formula>
    </cfRule>
  </conditionalFormatting>
  <conditionalFormatting sqref="L179:M179">
    <cfRule type="expression" dxfId="5427" priority="1289">
      <formula>AB179=1</formula>
    </cfRule>
  </conditionalFormatting>
  <conditionalFormatting sqref="F182:M182">
    <cfRule type="containsBlanks" dxfId="5426" priority="1288">
      <formula>LEN(TRIM(F182))=0</formula>
    </cfRule>
  </conditionalFormatting>
  <conditionalFormatting sqref="F181:M181">
    <cfRule type="colorScale" priority="1286">
      <colorScale>
        <cfvo type="min"/>
        <cfvo type="max"/>
        <color rgb="FFFFEF9C"/>
        <color rgb="FFFF7128"/>
      </colorScale>
    </cfRule>
    <cfRule type="containsBlanks" dxfId="5425" priority="1287">
      <formula>LEN(TRIM(F181))=0</formula>
    </cfRule>
  </conditionalFormatting>
  <conditionalFormatting sqref="H181:I181">
    <cfRule type="expression" dxfId="5424" priority="1285">
      <formula>Z181=1</formula>
    </cfRule>
  </conditionalFormatting>
  <conditionalFormatting sqref="F181:G181">
    <cfRule type="expression" dxfId="5423" priority="1284">
      <formula>Y181=1</formula>
    </cfRule>
  </conditionalFormatting>
  <conditionalFormatting sqref="J181:K181">
    <cfRule type="expression" dxfId="5422" priority="1283">
      <formula>AA181=1</formula>
    </cfRule>
  </conditionalFormatting>
  <conditionalFormatting sqref="L181:M181">
    <cfRule type="expression" dxfId="5421" priority="1282">
      <formula>AB181=1</formula>
    </cfRule>
  </conditionalFormatting>
  <conditionalFormatting sqref="F184:M184">
    <cfRule type="containsBlanks" dxfId="5420" priority="1281">
      <formula>LEN(TRIM(F184))=0</formula>
    </cfRule>
  </conditionalFormatting>
  <conditionalFormatting sqref="F183:M183">
    <cfRule type="colorScale" priority="1279">
      <colorScale>
        <cfvo type="min"/>
        <cfvo type="max"/>
        <color rgb="FFFFEF9C"/>
        <color rgb="FFFF7128"/>
      </colorScale>
    </cfRule>
    <cfRule type="containsBlanks" dxfId="5419" priority="1280">
      <formula>LEN(TRIM(F183))=0</formula>
    </cfRule>
  </conditionalFormatting>
  <conditionalFormatting sqref="H183:I183">
    <cfRule type="expression" dxfId="5418" priority="1278">
      <formula>Z183=1</formula>
    </cfRule>
  </conditionalFormatting>
  <conditionalFormatting sqref="F183:G183">
    <cfRule type="expression" dxfId="5417" priority="1277">
      <formula>Y183=1</formula>
    </cfRule>
  </conditionalFormatting>
  <conditionalFormatting sqref="J183:K183">
    <cfRule type="expression" dxfId="5416" priority="1276">
      <formula>AA183=1</formula>
    </cfRule>
  </conditionalFormatting>
  <conditionalFormatting sqref="L183:M183">
    <cfRule type="expression" dxfId="5415" priority="1275">
      <formula>AB183=1</formula>
    </cfRule>
  </conditionalFormatting>
  <conditionalFormatting sqref="F186:M186">
    <cfRule type="containsBlanks" dxfId="5414" priority="1260">
      <formula>LEN(TRIM(F186))=0</formula>
    </cfRule>
  </conditionalFormatting>
  <conditionalFormatting sqref="F185:M185">
    <cfRule type="colorScale" priority="1258">
      <colorScale>
        <cfvo type="min"/>
        <cfvo type="max"/>
        <color rgb="FFFFEF9C"/>
        <color rgb="FFFF7128"/>
      </colorScale>
    </cfRule>
    <cfRule type="containsBlanks" dxfId="5413" priority="1259">
      <formula>LEN(TRIM(F185))=0</formula>
    </cfRule>
  </conditionalFormatting>
  <conditionalFormatting sqref="H185:I185">
    <cfRule type="expression" dxfId="5412" priority="1257">
      <formula>Z185=1</formula>
    </cfRule>
  </conditionalFormatting>
  <conditionalFormatting sqref="F185:G185">
    <cfRule type="expression" dxfId="5411" priority="1256">
      <formula>Y185=1</formula>
    </cfRule>
  </conditionalFormatting>
  <conditionalFormatting sqref="J185:K185">
    <cfRule type="expression" dxfId="5410" priority="1255">
      <formula>AA185=1</formula>
    </cfRule>
  </conditionalFormatting>
  <conditionalFormatting sqref="L185:M185">
    <cfRule type="expression" dxfId="5409" priority="1254">
      <formula>AB185=1</formula>
    </cfRule>
  </conditionalFormatting>
  <conditionalFormatting sqref="F188:M188">
    <cfRule type="containsBlanks" dxfId="5408" priority="1253">
      <formula>LEN(TRIM(F188))=0</formula>
    </cfRule>
  </conditionalFormatting>
  <conditionalFormatting sqref="F187:M187">
    <cfRule type="colorScale" priority="1251">
      <colorScale>
        <cfvo type="min"/>
        <cfvo type="max"/>
        <color rgb="FFFFEF9C"/>
        <color rgb="FFFF7128"/>
      </colorScale>
    </cfRule>
    <cfRule type="containsBlanks" dxfId="5407" priority="1252">
      <formula>LEN(TRIM(F187))=0</formula>
    </cfRule>
  </conditionalFormatting>
  <conditionalFormatting sqref="H187:I187">
    <cfRule type="expression" dxfId="5406" priority="1250">
      <formula>Z187=1</formula>
    </cfRule>
  </conditionalFormatting>
  <conditionalFormatting sqref="F187:G187">
    <cfRule type="expression" dxfId="5405" priority="1249">
      <formula>Y187=1</formula>
    </cfRule>
  </conditionalFormatting>
  <conditionalFormatting sqref="J187:K187">
    <cfRule type="expression" dxfId="5404" priority="1248">
      <formula>AA187=1</formula>
    </cfRule>
  </conditionalFormatting>
  <conditionalFormatting sqref="L187:M187">
    <cfRule type="expression" dxfId="5403" priority="1247">
      <formula>AB187=1</formula>
    </cfRule>
  </conditionalFormatting>
  <conditionalFormatting sqref="F190:M190">
    <cfRule type="containsBlanks" dxfId="5402" priority="1246">
      <formula>LEN(TRIM(F190))=0</formula>
    </cfRule>
  </conditionalFormatting>
  <conditionalFormatting sqref="F189:M189">
    <cfRule type="colorScale" priority="1244">
      <colorScale>
        <cfvo type="min"/>
        <cfvo type="max"/>
        <color rgb="FFFFEF9C"/>
        <color rgb="FFFF7128"/>
      </colorScale>
    </cfRule>
    <cfRule type="containsBlanks" dxfId="5401" priority="1245">
      <formula>LEN(TRIM(F189))=0</formula>
    </cfRule>
  </conditionalFormatting>
  <conditionalFormatting sqref="H189:I189">
    <cfRule type="expression" dxfId="5400" priority="1243">
      <formula>Z189=1</formula>
    </cfRule>
  </conditionalFormatting>
  <conditionalFormatting sqref="F189:G189">
    <cfRule type="expression" dxfId="5399" priority="1242">
      <formula>Y189=1</formula>
    </cfRule>
  </conditionalFormatting>
  <conditionalFormatting sqref="J189:K189">
    <cfRule type="expression" dxfId="5398" priority="1241">
      <formula>AA189=1</formula>
    </cfRule>
  </conditionalFormatting>
  <conditionalFormatting sqref="L189:M189">
    <cfRule type="expression" dxfId="5397" priority="1240">
      <formula>AB189=1</formula>
    </cfRule>
  </conditionalFormatting>
  <conditionalFormatting sqref="F192:M192">
    <cfRule type="containsBlanks" dxfId="5396" priority="1239">
      <formula>LEN(TRIM(F192))=0</formula>
    </cfRule>
  </conditionalFormatting>
  <conditionalFormatting sqref="F191:M191">
    <cfRule type="colorScale" priority="1237">
      <colorScale>
        <cfvo type="min"/>
        <cfvo type="max"/>
        <color rgb="FFFFEF9C"/>
        <color rgb="FFFF7128"/>
      </colorScale>
    </cfRule>
    <cfRule type="containsBlanks" dxfId="5395" priority="1238">
      <formula>LEN(TRIM(F191))=0</formula>
    </cfRule>
  </conditionalFormatting>
  <conditionalFormatting sqref="H191:I191">
    <cfRule type="expression" dxfId="5394" priority="1236">
      <formula>Z191=1</formula>
    </cfRule>
  </conditionalFormatting>
  <conditionalFormatting sqref="F191:G191">
    <cfRule type="expression" dxfId="5393" priority="1235">
      <formula>Y191=1</formula>
    </cfRule>
  </conditionalFormatting>
  <conditionalFormatting sqref="J191:K191">
    <cfRule type="expression" dxfId="5392" priority="1234">
      <formula>AA191=1</formula>
    </cfRule>
  </conditionalFormatting>
  <conditionalFormatting sqref="L191:M191">
    <cfRule type="expression" dxfId="5391" priority="1233">
      <formula>AB191=1</formula>
    </cfRule>
  </conditionalFormatting>
  <conditionalFormatting sqref="F194:M194">
    <cfRule type="containsBlanks" dxfId="5390" priority="1232">
      <formula>LEN(TRIM(F194))=0</formula>
    </cfRule>
  </conditionalFormatting>
  <conditionalFormatting sqref="F193:M193">
    <cfRule type="colorScale" priority="1230">
      <colorScale>
        <cfvo type="min"/>
        <cfvo type="max"/>
        <color rgb="FFFFEF9C"/>
        <color rgb="FFFF7128"/>
      </colorScale>
    </cfRule>
    <cfRule type="containsBlanks" dxfId="5389" priority="1231">
      <formula>LEN(TRIM(F193))=0</formula>
    </cfRule>
  </conditionalFormatting>
  <conditionalFormatting sqref="H193:I193">
    <cfRule type="expression" dxfId="5388" priority="1229">
      <formula>Z193=1</formula>
    </cfRule>
  </conditionalFormatting>
  <conditionalFormatting sqref="F193:G193">
    <cfRule type="expression" dxfId="5387" priority="1228">
      <formula>Y193=1</formula>
    </cfRule>
  </conditionalFormatting>
  <conditionalFormatting sqref="J193:K193">
    <cfRule type="expression" dxfId="5386" priority="1227">
      <formula>AA193=1</formula>
    </cfRule>
  </conditionalFormatting>
  <conditionalFormatting sqref="L193:M193">
    <cfRule type="expression" dxfId="5385" priority="1226">
      <formula>AB193=1</formula>
    </cfRule>
  </conditionalFormatting>
  <conditionalFormatting sqref="F196:M196">
    <cfRule type="containsBlanks" dxfId="5384" priority="1225">
      <formula>LEN(TRIM(F196))=0</formula>
    </cfRule>
  </conditionalFormatting>
  <conditionalFormatting sqref="F195:M195">
    <cfRule type="colorScale" priority="1223">
      <colorScale>
        <cfvo type="min"/>
        <cfvo type="max"/>
        <color rgb="FFFFEF9C"/>
        <color rgb="FFFF7128"/>
      </colorScale>
    </cfRule>
    <cfRule type="containsBlanks" dxfId="5383" priority="1224">
      <formula>LEN(TRIM(F195))=0</formula>
    </cfRule>
  </conditionalFormatting>
  <conditionalFormatting sqref="H195:I195">
    <cfRule type="expression" dxfId="5382" priority="1222">
      <formula>Z195=1</formula>
    </cfRule>
  </conditionalFormatting>
  <conditionalFormatting sqref="F195:G195">
    <cfRule type="expression" dxfId="5381" priority="1221">
      <formula>Y195=1</formula>
    </cfRule>
  </conditionalFormatting>
  <conditionalFormatting sqref="J195:K195">
    <cfRule type="expression" dxfId="5380" priority="1220">
      <formula>AA195=1</formula>
    </cfRule>
  </conditionalFormatting>
  <conditionalFormatting sqref="L195:M195">
    <cfRule type="expression" dxfId="5379" priority="1219">
      <formula>AB195=1</formula>
    </cfRule>
  </conditionalFormatting>
  <conditionalFormatting sqref="F198:M198">
    <cfRule type="containsBlanks" dxfId="5378" priority="1218">
      <formula>LEN(TRIM(F198))=0</formula>
    </cfRule>
  </conditionalFormatting>
  <conditionalFormatting sqref="F197:M197">
    <cfRule type="colorScale" priority="1216">
      <colorScale>
        <cfvo type="min"/>
        <cfvo type="max"/>
        <color rgb="FFFFEF9C"/>
        <color rgb="FFFF7128"/>
      </colorScale>
    </cfRule>
    <cfRule type="containsBlanks" dxfId="5377" priority="1217">
      <formula>LEN(TRIM(F197))=0</formula>
    </cfRule>
  </conditionalFormatting>
  <conditionalFormatting sqref="H197:I197">
    <cfRule type="expression" dxfId="5376" priority="1215">
      <formula>Z197=1</formula>
    </cfRule>
  </conditionalFormatting>
  <conditionalFormatting sqref="F197:G197">
    <cfRule type="expression" dxfId="5375" priority="1214">
      <formula>Y197=1</formula>
    </cfRule>
  </conditionalFormatting>
  <conditionalFormatting sqref="J197:K197">
    <cfRule type="expression" dxfId="5374" priority="1213">
      <formula>AA197=1</formula>
    </cfRule>
  </conditionalFormatting>
  <conditionalFormatting sqref="L197:M197">
    <cfRule type="expression" dxfId="5373" priority="1212">
      <formula>AB197=1</formula>
    </cfRule>
  </conditionalFormatting>
  <conditionalFormatting sqref="F200:M200">
    <cfRule type="containsBlanks" dxfId="5372" priority="1211">
      <formula>LEN(TRIM(F200))=0</formula>
    </cfRule>
  </conditionalFormatting>
  <conditionalFormatting sqref="F199:M199">
    <cfRule type="colorScale" priority="1209">
      <colorScale>
        <cfvo type="min"/>
        <cfvo type="max"/>
        <color rgb="FFFFEF9C"/>
        <color rgb="FFFF7128"/>
      </colorScale>
    </cfRule>
    <cfRule type="containsBlanks" dxfId="5371" priority="1210">
      <formula>LEN(TRIM(F199))=0</formula>
    </cfRule>
  </conditionalFormatting>
  <conditionalFormatting sqref="H199:I199">
    <cfRule type="expression" dxfId="5370" priority="1208">
      <formula>Z199=1</formula>
    </cfRule>
  </conditionalFormatting>
  <conditionalFormatting sqref="F199:G199">
    <cfRule type="expression" dxfId="5369" priority="1207">
      <formula>Y199=1</formula>
    </cfRule>
  </conditionalFormatting>
  <conditionalFormatting sqref="J199:K199">
    <cfRule type="expression" dxfId="5368" priority="1206">
      <formula>AA199=1</formula>
    </cfRule>
  </conditionalFormatting>
  <conditionalFormatting sqref="L199:M199">
    <cfRule type="expression" dxfId="5367" priority="1205">
      <formula>AB199=1</formula>
    </cfRule>
  </conditionalFormatting>
  <conditionalFormatting sqref="F202:M202">
    <cfRule type="containsBlanks" dxfId="5366" priority="1204">
      <formula>LEN(TRIM(F202))=0</formula>
    </cfRule>
  </conditionalFormatting>
  <conditionalFormatting sqref="F201:M201">
    <cfRule type="colorScale" priority="1202">
      <colorScale>
        <cfvo type="min"/>
        <cfvo type="max"/>
        <color rgb="FFFFEF9C"/>
        <color rgb="FFFF7128"/>
      </colorScale>
    </cfRule>
    <cfRule type="containsBlanks" dxfId="5365" priority="1203">
      <formula>LEN(TRIM(F201))=0</formula>
    </cfRule>
  </conditionalFormatting>
  <conditionalFormatting sqref="H201:I201">
    <cfRule type="expression" dxfId="5364" priority="1201">
      <formula>Z201=1</formula>
    </cfRule>
  </conditionalFormatting>
  <conditionalFormatting sqref="F201:G201">
    <cfRule type="expression" dxfId="5363" priority="1200">
      <formula>Y201=1</formula>
    </cfRule>
  </conditionalFormatting>
  <conditionalFormatting sqref="J201:K201">
    <cfRule type="expression" dxfId="5362" priority="1199">
      <formula>AA201=1</formula>
    </cfRule>
  </conditionalFormatting>
  <conditionalFormatting sqref="L201:M201">
    <cfRule type="expression" dxfId="5361" priority="1198">
      <formula>AB201=1</formula>
    </cfRule>
  </conditionalFormatting>
  <conditionalFormatting sqref="F204:M204">
    <cfRule type="containsBlanks" dxfId="5360" priority="1197">
      <formula>LEN(TRIM(F204))=0</formula>
    </cfRule>
  </conditionalFormatting>
  <conditionalFormatting sqref="F203:M203">
    <cfRule type="colorScale" priority="1195">
      <colorScale>
        <cfvo type="min"/>
        <cfvo type="max"/>
        <color rgb="FFFFEF9C"/>
        <color rgb="FFFF7128"/>
      </colorScale>
    </cfRule>
    <cfRule type="containsBlanks" dxfId="5359" priority="1196">
      <formula>LEN(TRIM(F203))=0</formula>
    </cfRule>
  </conditionalFormatting>
  <conditionalFormatting sqref="H203:I203">
    <cfRule type="expression" dxfId="5358" priority="1194">
      <formula>Z203=1</formula>
    </cfRule>
  </conditionalFormatting>
  <conditionalFormatting sqref="F203:G203">
    <cfRule type="expression" dxfId="5357" priority="1193">
      <formula>Y203=1</formula>
    </cfRule>
  </conditionalFormatting>
  <conditionalFormatting sqref="J203:K203">
    <cfRule type="expression" dxfId="5356" priority="1192">
      <formula>AA203=1</formula>
    </cfRule>
  </conditionalFormatting>
  <conditionalFormatting sqref="L203:M203">
    <cfRule type="expression" dxfId="5355" priority="1191">
      <formula>AB203=1</formula>
    </cfRule>
  </conditionalFormatting>
  <conditionalFormatting sqref="F206:M206">
    <cfRule type="containsBlanks" dxfId="5354" priority="1190">
      <formula>LEN(TRIM(F206))=0</formula>
    </cfRule>
  </conditionalFormatting>
  <conditionalFormatting sqref="F205:M205">
    <cfRule type="colorScale" priority="1188">
      <colorScale>
        <cfvo type="min"/>
        <cfvo type="max"/>
        <color rgb="FFFFEF9C"/>
        <color rgb="FFFF7128"/>
      </colorScale>
    </cfRule>
    <cfRule type="containsBlanks" dxfId="5353" priority="1189">
      <formula>LEN(TRIM(F205))=0</formula>
    </cfRule>
  </conditionalFormatting>
  <conditionalFormatting sqref="H205:I205">
    <cfRule type="expression" dxfId="5352" priority="1187">
      <formula>Z205=1</formula>
    </cfRule>
  </conditionalFormatting>
  <conditionalFormatting sqref="F205:G205">
    <cfRule type="expression" dxfId="5351" priority="1186">
      <formula>Y205=1</formula>
    </cfRule>
  </conditionalFormatting>
  <conditionalFormatting sqref="J205:K205">
    <cfRule type="expression" dxfId="5350" priority="1185">
      <formula>AA205=1</formula>
    </cfRule>
  </conditionalFormatting>
  <conditionalFormatting sqref="L205:M205">
    <cfRule type="expression" dxfId="5349" priority="1184">
      <formula>AB205=1</formula>
    </cfRule>
  </conditionalFormatting>
  <conditionalFormatting sqref="F208:M208">
    <cfRule type="containsBlanks" dxfId="5348" priority="1183">
      <formula>LEN(TRIM(F208))=0</formula>
    </cfRule>
  </conditionalFormatting>
  <conditionalFormatting sqref="F207:M207">
    <cfRule type="colorScale" priority="1181">
      <colorScale>
        <cfvo type="min"/>
        <cfvo type="max"/>
        <color rgb="FFFFEF9C"/>
        <color rgb="FFFF7128"/>
      </colorScale>
    </cfRule>
    <cfRule type="containsBlanks" dxfId="5347" priority="1182">
      <formula>LEN(TRIM(F207))=0</formula>
    </cfRule>
  </conditionalFormatting>
  <conditionalFormatting sqref="H207:I207">
    <cfRule type="expression" dxfId="5346" priority="1180">
      <formula>Z207=1</formula>
    </cfRule>
  </conditionalFormatting>
  <conditionalFormatting sqref="F207:G207">
    <cfRule type="expression" dxfId="5345" priority="1179">
      <formula>Y207=1</formula>
    </cfRule>
  </conditionalFormatting>
  <conditionalFormatting sqref="J207:K207">
    <cfRule type="expression" dxfId="5344" priority="1178">
      <formula>AA207=1</formula>
    </cfRule>
  </conditionalFormatting>
  <conditionalFormatting sqref="L207:M207">
    <cfRule type="expression" dxfId="5343" priority="1177">
      <formula>AB207=1</formula>
    </cfRule>
  </conditionalFormatting>
  <conditionalFormatting sqref="F210:M210">
    <cfRule type="containsBlanks" dxfId="5342" priority="1176">
      <formula>LEN(TRIM(F210))=0</formula>
    </cfRule>
  </conditionalFormatting>
  <conditionalFormatting sqref="F209:M209">
    <cfRule type="colorScale" priority="1174">
      <colorScale>
        <cfvo type="min"/>
        <cfvo type="max"/>
        <color rgb="FFFFEF9C"/>
        <color rgb="FFFF7128"/>
      </colorScale>
    </cfRule>
    <cfRule type="containsBlanks" dxfId="5341" priority="1175">
      <formula>LEN(TRIM(F209))=0</formula>
    </cfRule>
  </conditionalFormatting>
  <conditionalFormatting sqref="H209:I209">
    <cfRule type="expression" dxfId="5340" priority="1173">
      <formula>Z209=1</formula>
    </cfRule>
  </conditionalFormatting>
  <conditionalFormatting sqref="F209:G209">
    <cfRule type="expression" dxfId="5339" priority="1172">
      <formula>Y209=1</formula>
    </cfRule>
  </conditionalFormatting>
  <conditionalFormatting sqref="J209:K209">
    <cfRule type="expression" dxfId="5338" priority="1171">
      <formula>AA209=1</formula>
    </cfRule>
  </conditionalFormatting>
  <conditionalFormatting sqref="L209:M209">
    <cfRule type="expression" dxfId="5337" priority="1170">
      <formula>AB209=1</formula>
    </cfRule>
  </conditionalFormatting>
  <conditionalFormatting sqref="F212:M212">
    <cfRule type="containsBlanks" dxfId="5336" priority="1169">
      <formula>LEN(TRIM(F212))=0</formula>
    </cfRule>
  </conditionalFormatting>
  <conditionalFormatting sqref="F211:M211">
    <cfRule type="colorScale" priority="1167">
      <colorScale>
        <cfvo type="min"/>
        <cfvo type="max"/>
        <color rgb="FFFFEF9C"/>
        <color rgb="FFFF7128"/>
      </colorScale>
    </cfRule>
    <cfRule type="containsBlanks" dxfId="5335" priority="1168">
      <formula>LEN(TRIM(F211))=0</formula>
    </cfRule>
  </conditionalFormatting>
  <conditionalFormatting sqref="H211:I211">
    <cfRule type="expression" dxfId="5334" priority="1166">
      <formula>Z211=1</formula>
    </cfRule>
  </conditionalFormatting>
  <conditionalFormatting sqref="F211:G211">
    <cfRule type="expression" dxfId="5333" priority="1165">
      <formula>Y211=1</formula>
    </cfRule>
  </conditionalFormatting>
  <conditionalFormatting sqref="J211:K211">
    <cfRule type="expression" dxfId="5332" priority="1164">
      <formula>AA211=1</formula>
    </cfRule>
  </conditionalFormatting>
  <conditionalFormatting sqref="L211:M211">
    <cfRule type="expression" dxfId="5331" priority="1163">
      <formula>AB211=1</formula>
    </cfRule>
  </conditionalFormatting>
  <conditionalFormatting sqref="F214:M214">
    <cfRule type="containsBlanks" dxfId="5330" priority="1162">
      <formula>LEN(TRIM(F214))=0</formula>
    </cfRule>
  </conditionalFormatting>
  <conditionalFormatting sqref="F213:M213">
    <cfRule type="colorScale" priority="1160">
      <colorScale>
        <cfvo type="min"/>
        <cfvo type="max"/>
        <color rgb="FFFFEF9C"/>
        <color rgb="FFFF7128"/>
      </colorScale>
    </cfRule>
    <cfRule type="containsBlanks" dxfId="5329" priority="1161">
      <formula>LEN(TRIM(F213))=0</formula>
    </cfRule>
  </conditionalFormatting>
  <conditionalFormatting sqref="H213:I213">
    <cfRule type="expression" dxfId="5328" priority="1159">
      <formula>Z213=1</formula>
    </cfRule>
  </conditionalFormatting>
  <conditionalFormatting sqref="F213:G213">
    <cfRule type="expression" dxfId="5327" priority="1158">
      <formula>Y213=1</formula>
    </cfRule>
  </conditionalFormatting>
  <conditionalFormatting sqref="J213:K213">
    <cfRule type="expression" dxfId="5326" priority="1157">
      <formula>AA213=1</formula>
    </cfRule>
  </conditionalFormatting>
  <conditionalFormatting sqref="L213:M213">
    <cfRule type="expression" dxfId="5325" priority="1156">
      <formula>AB213=1</formula>
    </cfRule>
  </conditionalFormatting>
  <conditionalFormatting sqref="F216:M216">
    <cfRule type="containsBlanks" dxfId="5324" priority="1155">
      <formula>LEN(TRIM(F216))=0</formula>
    </cfRule>
  </conditionalFormatting>
  <conditionalFormatting sqref="F215:M215">
    <cfRule type="colorScale" priority="1153">
      <colorScale>
        <cfvo type="min"/>
        <cfvo type="max"/>
        <color rgb="FFFFEF9C"/>
        <color rgb="FFFF7128"/>
      </colorScale>
    </cfRule>
    <cfRule type="containsBlanks" dxfId="5323" priority="1154">
      <formula>LEN(TRIM(F215))=0</formula>
    </cfRule>
  </conditionalFormatting>
  <conditionalFormatting sqref="H215:I215">
    <cfRule type="expression" dxfId="5322" priority="1152">
      <formula>Z215=1</formula>
    </cfRule>
  </conditionalFormatting>
  <conditionalFormatting sqref="F215:G215">
    <cfRule type="expression" dxfId="5321" priority="1151">
      <formula>Y215=1</formula>
    </cfRule>
  </conditionalFormatting>
  <conditionalFormatting sqref="J215:K215">
    <cfRule type="expression" dxfId="5320" priority="1150">
      <formula>AA215=1</formula>
    </cfRule>
  </conditionalFormatting>
  <conditionalFormatting sqref="L215:M215">
    <cfRule type="expression" dxfId="5319" priority="1149">
      <formula>AB215=1</formula>
    </cfRule>
  </conditionalFormatting>
  <conditionalFormatting sqref="F218:M218">
    <cfRule type="containsBlanks" dxfId="5318" priority="1148">
      <formula>LEN(TRIM(F218))=0</formula>
    </cfRule>
  </conditionalFormatting>
  <conditionalFormatting sqref="F217:M217">
    <cfRule type="colorScale" priority="1146">
      <colorScale>
        <cfvo type="min"/>
        <cfvo type="max"/>
        <color rgb="FFFFEF9C"/>
        <color rgb="FFFF7128"/>
      </colorScale>
    </cfRule>
    <cfRule type="containsBlanks" dxfId="5317" priority="1147">
      <formula>LEN(TRIM(F217))=0</formula>
    </cfRule>
  </conditionalFormatting>
  <conditionalFormatting sqref="H217:I217">
    <cfRule type="expression" dxfId="5316" priority="1145">
      <formula>Z217=1</formula>
    </cfRule>
  </conditionalFormatting>
  <conditionalFormatting sqref="F217:G217">
    <cfRule type="expression" dxfId="5315" priority="1144">
      <formula>Y217=1</formula>
    </cfRule>
  </conditionalFormatting>
  <conditionalFormatting sqref="J217:K217">
    <cfRule type="expression" dxfId="5314" priority="1143">
      <formula>AA217=1</formula>
    </cfRule>
  </conditionalFormatting>
  <conditionalFormatting sqref="L217:M217">
    <cfRule type="expression" dxfId="5313" priority="1142">
      <formula>AB217=1</formula>
    </cfRule>
  </conditionalFormatting>
  <conditionalFormatting sqref="F220:M220">
    <cfRule type="containsBlanks" dxfId="5312" priority="1141">
      <formula>LEN(TRIM(F220))=0</formula>
    </cfRule>
  </conditionalFormatting>
  <conditionalFormatting sqref="F219:M219">
    <cfRule type="colorScale" priority="1139">
      <colorScale>
        <cfvo type="min"/>
        <cfvo type="max"/>
        <color rgb="FFFFEF9C"/>
        <color rgb="FFFF7128"/>
      </colorScale>
    </cfRule>
    <cfRule type="containsBlanks" dxfId="5311" priority="1140">
      <formula>LEN(TRIM(F219))=0</formula>
    </cfRule>
  </conditionalFormatting>
  <conditionalFormatting sqref="H219:I219">
    <cfRule type="expression" dxfId="5310" priority="1138">
      <formula>Z219=1</formula>
    </cfRule>
  </conditionalFormatting>
  <conditionalFormatting sqref="F219:G219">
    <cfRule type="expression" dxfId="5309" priority="1137">
      <formula>Y219=1</formula>
    </cfRule>
  </conditionalFormatting>
  <conditionalFormatting sqref="J219:K219">
    <cfRule type="expression" dxfId="5308" priority="1136">
      <formula>AA219=1</formula>
    </cfRule>
  </conditionalFormatting>
  <conditionalFormatting sqref="L219:M219">
    <cfRule type="expression" dxfId="5307" priority="1135">
      <formula>AB219=1</formula>
    </cfRule>
  </conditionalFormatting>
  <conditionalFormatting sqref="F222:M222">
    <cfRule type="containsBlanks" dxfId="5306" priority="1134">
      <formula>LEN(TRIM(F222))=0</formula>
    </cfRule>
  </conditionalFormatting>
  <conditionalFormatting sqref="F221:M221">
    <cfRule type="colorScale" priority="1132">
      <colorScale>
        <cfvo type="min"/>
        <cfvo type="max"/>
        <color rgb="FFFFEF9C"/>
        <color rgb="FFFF7128"/>
      </colorScale>
    </cfRule>
    <cfRule type="containsBlanks" dxfId="5305" priority="1133">
      <formula>LEN(TRIM(F221))=0</formula>
    </cfRule>
  </conditionalFormatting>
  <conditionalFormatting sqref="H221:I221">
    <cfRule type="expression" dxfId="5304" priority="1131">
      <formula>Z221=1</formula>
    </cfRule>
  </conditionalFormatting>
  <conditionalFormatting sqref="F221:G221">
    <cfRule type="expression" dxfId="5303" priority="1130">
      <formula>Y221=1</formula>
    </cfRule>
  </conditionalFormatting>
  <conditionalFormatting sqref="J221:K221">
    <cfRule type="expression" dxfId="5302" priority="1129">
      <formula>AA221=1</formula>
    </cfRule>
  </conditionalFormatting>
  <conditionalFormatting sqref="L221:M221">
    <cfRule type="expression" dxfId="5301" priority="1128">
      <formula>AB221=1</formula>
    </cfRule>
  </conditionalFormatting>
  <conditionalFormatting sqref="F224:M224">
    <cfRule type="containsBlanks" dxfId="5300" priority="1127">
      <formula>LEN(TRIM(F224))=0</formula>
    </cfRule>
  </conditionalFormatting>
  <conditionalFormatting sqref="F223:M223">
    <cfRule type="colorScale" priority="1125">
      <colorScale>
        <cfvo type="min"/>
        <cfvo type="max"/>
        <color rgb="FFFFEF9C"/>
        <color rgb="FFFF7128"/>
      </colorScale>
    </cfRule>
    <cfRule type="containsBlanks" dxfId="5299" priority="1126">
      <formula>LEN(TRIM(F223))=0</formula>
    </cfRule>
  </conditionalFormatting>
  <conditionalFormatting sqref="H223:I223">
    <cfRule type="expression" dxfId="5298" priority="1124">
      <formula>Z223=1</formula>
    </cfRule>
  </conditionalFormatting>
  <conditionalFormatting sqref="F223:G223">
    <cfRule type="expression" dxfId="5297" priority="1123">
      <formula>Y223=1</formula>
    </cfRule>
  </conditionalFormatting>
  <conditionalFormatting sqref="J223:K223">
    <cfRule type="expression" dxfId="5296" priority="1122">
      <formula>AA223=1</formula>
    </cfRule>
  </conditionalFormatting>
  <conditionalFormatting sqref="L223:M223">
    <cfRule type="expression" dxfId="5295" priority="1121">
      <formula>AB223=1</formula>
    </cfRule>
  </conditionalFormatting>
  <conditionalFormatting sqref="F226:M226">
    <cfRule type="containsBlanks" dxfId="5294" priority="1120">
      <formula>LEN(TRIM(F226))=0</formula>
    </cfRule>
  </conditionalFormatting>
  <conditionalFormatting sqref="F225:M225">
    <cfRule type="colorScale" priority="1118">
      <colorScale>
        <cfvo type="min"/>
        <cfvo type="max"/>
        <color rgb="FFFFEF9C"/>
        <color rgb="FFFF7128"/>
      </colorScale>
    </cfRule>
    <cfRule type="containsBlanks" dxfId="5293" priority="1119">
      <formula>LEN(TRIM(F225))=0</formula>
    </cfRule>
  </conditionalFormatting>
  <conditionalFormatting sqref="H225:I225">
    <cfRule type="expression" dxfId="5292" priority="1117">
      <formula>Z225=1</formula>
    </cfRule>
  </conditionalFormatting>
  <conditionalFormatting sqref="F225:G225">
    <cfRule type="expression" dxfId="5291" priority="1116">
      <formula>Y225=1</formula>
    </cfRule>
  </conditionalFormatting>
  <conditionalFormatting sqref="J225:K225">
    <cfRule type="expression" dxfId="5290" priority="1115">
      <formula>AA225=1</formula>
    </cfRule>
  </conditionalFormatting>
  <conditionalFormatting sqref="L225:M225">
    <cfRule type="expression" dxfId="5289" priority="1114">
      <formula>AB225=1</formula>
    </cfRule>
  </conditionalFormatting>
  <conditionalFormatting sqref="F228:M228">
    <cfRule type="containsBlanks" dxfId="5288" priority="1113">
      <formula>LEN(TRIM(F228))=0</formula>
    </cfRule>
  </conditionalFormatting>
  <conditionalFormatting sqref="F227:M227">
    <cfRule type="colorScale" priority="1111">
      <colorScale>
        <cfvo type="min"/>
        <cfvo type="max"/>
        <color rgb="FFFFEF9C"/>
        <color rgb="FFFF7128"/>
      </colorScale>
    </cfRule>
    <cfRule type="containsBlanks" dxfId="5287" priority="1112">
      <formula>LEN(TRIM(F227))=0</formula>
    </cfRule>
  </conditionalFormatting>
  <conditionalFormatting sqref="H227:I227">
    <cfRule type="expression" dxfId="5286" priority="1110">
      <formula>Z227=1</formula>
    </cfRule>
  </conditionalFormatting>
  <conditionalFormatting sqref="F227:G227">
    <cfRule type="expression" dxfId="5285" priority="1109">
      <formula>Y227=1</formula>
    </cfRule>
  </conditionalFormatting>
  <conditionalFormatting sqref="J227:K227">
    <cfRule type="expression" dxfId="5284" priority="1108">
      <formula>AA227=1</formula>
    </cfRule>
  </conditionalFormatting>
  <conditionalFormatting sqref="L227:M227">
    <cfRule type="expression" dxfId="5283" priority="1107">
      <formula>AB227=1</formula>
    </cfRule>
  </conditionalFormatting>
  <conditionalFormatting sqref="F230:M230">
    <cfRule type="containsBlanks" dxfId="5282" priority="1106">
      <formula>LEN(TRIM(F230))=0</formula>
    </cfRule>
  </conditionalFormatting>
  <conditionalFormatting sqref="F229:M229">
    <cfRule type="colorScale" priority="1104">
      <colorScale>
        <cfvo type="min"/>
        <cfvo type="max"/>
        <color rgb="FFFFEF9C"/>
        <color rgb="FFFF7128"/>
      </colorScale>
    </cfRule>
    <cfRule type="containsBlanks" dxfId="5281" priority="1105">
      <formula>LEN(TRIM(F229))=0</formula>
    </cfRule>
  </conditionalFormatting>
  <conditionalFormatting sqref="H229:I229">
    <cfRule type="expression" dxfId="5280" priority="1103">
      <formula>Z229=1</formula>
    </cfRule>
  </conditionalFormatting>
  <conditionalFormatting sqref="F229:G229">
    <cfRule type="expression" dxfId="5279" priority="1102">
      <formula>Y229=1</formula>
    </cfRule>
  </conditionalFormatting>
  <conditionalFormatting sqref="J229:K229">
    <cfRule type="expression" dxfId="5278" priority="1101">
      <formula>AA229=1</formula>
    </cfRule>
  </conditionalFormatting>
  <conditionalFormatting sqref="L229:M229">
    <cfRule type="expression" dxfId="5277" priority="1100">
      <formula>AB229=1</formula>
    </cfRule>
  </conditionalFormatting>
  <conditionalFormatting sqref="F232:M232">
    <cfRule type="containsBlanks" dxfId="5276" priority="1099">
      <formula>LEN(TRIM(F232))=0</formula>
    </cfRule>
  </conditionalFormatting>
  <conditionalFormatting sqref="F231:M231">
    <cfRule type="colorScale" priority="1097">
      <colorScale>
        <cfvo type="min"/>
        <cfvo type="max"/>
        <color rgb="FFFFEF9C"/>
        <color rgb="FFFF7128"/>
      </colorScale>
    </cfRule>
    <cfRule type="containsBlanks" dxfId="5275" priority="1098">
      <formula>LEN(TRIM(F231))=0</formula>
    </cfRule>
  </conditionalFormatting>
  <conditionalFormatting sqref="H231:I231">
    <cfRule type="expression" dxfId="5274" priority="1096">
      <formula>Z231=1</formula>
    </cfRule>
  </conditionalFormatting>
  <conditionalFormatting sqref="F231:G231">
    <cfRule type="expression" dxfId="5273" priority="1095">
      <formula>Y231=1</formula>
    </cfRule>
  </conditionalFormatting>
  <conditionalFormatting sqref="J231:K231">
    <cfRule type="expression" dxfId="5272" priority="1094">
      <formula>AA231=1</formula>
    </cfRule>
  </conditionalFormatting>
  <conditionalFormatting sqref="L231:M231">
    <cfRule type="expression" dxfId="5271" priority="1093">
      <formula>AB231=1</formula>
    </cfRule>
  </conditionalFormatting>
  <conditionalFormatting sqref="F234:M234">
    <cfRule type="containsBlanks" dxfId="5270" priority="1092">
      <formula>LEN(TRIM(F234))=0</formula>
    </cfRule>
  </conditionalFormatting>
  <conditionalFormatting sqref="F233:M233">
    <cfRule type="colorScale" priority="1090">
      <colorScale>
        <cfvo type="min"/>
        <cfvo type="max"/>
        <color rgb="FFFFEF9C"/>
        <color rgb="FFFF7128"/>
      </colorScale>
    </cfRule>
    <cfRule type="containsBlanks" dxfId="5269" priority="1091">
      <formula>LEN(TRIM(F233))=0</formula>
    </cfRule>
  </conditionalFormatting>
  <conditionalFormatting sqref="H233:I233">
    <cfRule type="expression" dxfId="5268" priority="1089">
      <formula>Z233=1</formula>
    </cfRule>
  </conditionalFormatting>
  <conditionalFormatting sqref="F233:G233">
    <cfRule type="expression" dxfId="5267" priority="1088">
      <formula>Y233=1</formula>
    </cfRule>
  </conditionalFormatting>
  <conditionalFormatting sqref="J233:K233">
    <cfRule type="expression" dxfId="5266" priority="1087">
      <formula>AA233=1</formula>
    </cfRule>
  </conditionalFormatting>
  <conditionalFormatting sqref="L233:M233">
    <cfRule type="expression" dxfId="5265" priority="1086">
      <formula>AB233=1</formula>
    </cfRule>
  </conditionalFormatting>
  <conditionalFormatting sqref="F236:M236">
    <cfRule type="containsBlanks" dxfId="5264" priority="1085">
      <formula>LEN(TRIM(F236))=0</formula>
    </cfRule>
  </conditionalFormatting>
  <conditionalFormatting sqref="F235:M235">
    <cfRule type="colorScale" priority="1083">
      <colorScale>
        <cfvo type="min"/>
        <cfvo type="max"/>
        <color rgb="FFFFEF9C"/>
        <color rgb="FFFF7128"/>
      </colorScale>
    </cfRule>
    <cfRule type="containsBlanks" dxfId="5263" priority="1084">
      <formula>LEN(TRIM(F235))=0</formula>
    </cfRule>
  </conditionalFormatting>
  <conditionalFormatting sqref="H235:I235">
    <cfRule type="expression" dxfId="5262" priority="1082">
      <formula>Z235=1</formula>
    </cfRule>
  </conditionalFormatting>
  <conditionalFormatting sqref="F235:G235">
    <cfRule type="expression" dxfId="5261" priority="1081">
      <formula>Y235=1</formula>
    </cfRule>
  </conditionalFormatting>
  <conditionalFormatting sqref="J235:K235">
    <cfRule type="expression" dxfId="5260" priority="1080">
      <formula>AA235=1</formula>
    </cfRule>
  </conditionalFormatting>
  <conditionalFormatting sqref="L235:M235">
    <cfRule type="expression" dxfId="5259" priority="1079">
      <formula>AB235=1</formula>
    </cfRule>
  </conditionalFormatting>
  <conditionalFormatting sqref="F238:M238">
    <cfRule type="containsBlanks" dxfId="5258" priority="1078">
      <formula>LEN(TRIM(F238))=0</formula>
    </cfRule>
  </conditionalFormatting>
  <conditionalFormatting sqref="F237:M237">
    <cfRule type="colorScale" priority="1076">
      <colorScale>
        <cfvo type="min"/>
        <cfvo type="max"/>
        <color rgb="FFFFEF9C"/>
        <color rgb="FFFF7128"/>
      </colorScale>
    </cfRule>
    <cfRule type="containsBlanks" dxfId="5257" priority="1077">
      <formula>LEN(TRIM(F237))=0</formula>
    </cfRule>
  </conditionalFormatting>
  <conditionalFormatting sqref="H237:I237">
    <cfRule type="expression" dxfId="5256" priority="1075">
      <formula>Z237=1</formula>
    </cfRule>
  </conditionalFormatting>
  <conditionalFormatting sqref="F237:G237">
    <cfRule type="expression" dxfId="5255" priority="1074">
      <formula>Y237=1</formula>
    </cfRule>
  </conditionalFormatting>
  <conditionalFormatting sqref="J237:K237">
    <cfRule type="expression" dxfId="5254" priority="1073">
      <formula>AA237=1</formula>
    </cfRule>
  </conditionalFormatting>
  <conditionalFormatting sqref="L237:M237">
    <cfRule type="expression" dxfId="5253" priority="1072">
      <formula>AB237=1</formula>
    </cfRule>
  </conditionalFormatting>
  <conditionalFormatting sqref="F240:M240">
    <cfRule type="containsBlanks" dxfId="5252" priority="1071">
      <formula>LEN(TRIM(F240))=0</formula>
    </cfRule>
  </conditionalFormatting>
  <conditionalFormatting sqref="F239:M239">
    <cfRule type="colorScale" priority="1069">
      <colorScale>
        <cfvo type="min"/>
        <cfvo type="max"/>
        <color rgb="FFFFEF9C"/>
        <color rgb="FFFF7128"/>
      </colorScale>
    </cfRule>
    <cfRule type="containsBlanks" dxfId="5251" priority="1070">
      <formula>LEN(TRIM(F239))=0</formula>
    </cfRule>
  </conditionalFormatting>
  <conditionalFormatting sqref="H239:I239">
    <cfRule type="expression" dxfId="5250" priority="1068">
      <formula>Z239=1</formula>
    </cfRule>
  </conditionalFormatting>
  <conditionalFormatting sqref="F239:G239">
    <cfRule type="expression" dxfId="5249" priority="1067">
      <formula>Y239=1</formula>
    </cfRule>
  </conditionalFormatting>
  <conditionalFormatting sqref="J239:K239">
    <cfRule type="expression" dxfId="5248" priority="1066">
      <formula>AA239=1</formula>
    </cfRule>
  </conditionalFormatting>
  <conditionalFormatting sqref="L239:M239">
    <cfRule type="expression" dxfId="5247" priority="1065">
      <formula>AB239=1</formula>
    </cfRule>
  </conditionalFormatting>
  <conditionalFormatting sqref="F242:M242">
    <cfRule type="containsBlanks" dxfId="5246" priority="1064">
      <formula>LEN(TRIM(F242))=0</formula>
    </cfRule>
  </conditionalFormatting>
  <conditionalFormatting sqref="F241:M241">
    <cfRule type="colorScale" priority="1062">
      <colorScale>
        <cfvo type="min"/>
        <cfvo type="max"/>
        <color rgb="FFFFEF9C"/>
        <color rgb="FFFF7128"/>
      </colorScale>
    </cfRule>
    <cfRule type="containsBlanks" dxfId="5245" priority="1063">
      <formula>LEN(TRIM(F241))=0</formula>
    </cfRule>
  </conditionalFormatting>
  <conditionalFormatting sqref="H241:I241">
    <cfRule type="expression" dxfId="5244" priority="1061">
      <formula>Z241=1</formula>
    </cfRule>
  </conditionalFormatting>
  <conditionalFormatting sqref="F241:G241">
    <cfRule type="expression" dxfId="5243" priority="1060">
      <formula>Y241=1</formula>
    </cfRule>
  </conditionalFormatting>
  <conditionalFormatting sqref="J241:K241">
    <cfRule type="expression" dxfId="5242" priority="1059">
      <formula>AA241=1</formula>
    </cfRule>
  </conditionalFormatting>
  <conditionalFormatting sqref="L241:M241">
    <cfRule type="expression" dxfId="5241" priority="1058">
      <formula>AB241=1</formula>
    </cfRule>
  </conditionalFormatting>
  <conditionalFormatting sqref="F244:M244">
    <cfRule type="containsBlanks" dxfId="5240" priority="1057">
      <formula>LEN(TRIM(F244))=0</formula>
    </cfRule>
  </conditionalFormatting>
  <conditionalFormatting sqref="F243:M243">
    <cfRule type="colorScale" priority="1055">
      <colorScale>
        <cfvo type="min"/>
        <cfvo type="max"/>
        <color rgb="FFFFEF9C"/>
        <color rgb="FFFF7128"/>
      </colorScale>
    </cfRule>
    <cfRule type="containsBlanks" dxfId="5239" priority="1056">
      <formula>LEN(TRIM(F243))=0</formula>
    </cfRule>
  </conditionalFormatting>
  <conditionalFormatting sqref="H243:I243">
    <cfRule type="expression" dxfId="5238" priority="1054">
      <formula>Z243=1</formula>
    </cfRule>
  </conditionalFormatting>
  <conditionalFormatting sqref="F243:G243">
    <cfRule type="expression" dxfId="5237" priority="1053">
      <formula>Y243=1</formula>
    </cfRule>
  </conditionalFormatting>
  <conditionalFormatting sqref="J243:K243">
    <cfRule type="expression" dxfId="5236" priority="1052">
      <formula>AA243=1</formula>
    </cfRule>
  </conditionalFormatting>
  <conditionalFormatting sqref="L243:M243">
    <cfRule type="expression" dxfId="5235" priority="1051">
      <formula>AB243=1</formula>
    </cfRule>
  </conditionalFormatting>
  <conditionalFormatting sqref="F246:M246">
    <cfRule type="containsBlanks" dxfId="5234" priority="1050">
      <formula>LEN(TRIM(F246))=0</formula>
    </cfRule>
  </conditionalFormatting>
  <conditionalFormatting sqref="F245:M245">
    <cfRule type="colorScale" priority="1048">
      <colorScale>
        <cfvo type="min"/>
        <cfvo type="max"/>
        <color rgb="FFFFEF9C"/>
        <color rgb="FFFF7128"/>
      </colorScale>
    </cfRule>
    <cfRule type="containsBlanks" dxfId="5233" priority="1049">
      <formula>LEN(TRIM(F245))=0</formula>
    </cfRule>
  </conditionalFormatting>
  <conditionalFormatting sqref="H245:I245">
    <cfRule type="expression" dxfId="5232" priority="1047">
      <formula>Z245=1</formula>
    </cfRule>
  </conditionalFormatting>
  <conditionalFormatting sqref="F245:G245">
    <cfRule type="expression" dxfId="5231" priority="1046">
      <formula>Y245=1</formula>
    </cfRule>
  </conditionalFormatting>
  <conditionalFormatting sqref="J245:K245">
    <cfRule type="expression" dxfId="5230" priority="1045">
      <formula>AA245=1</formula>
    </cfRule>
  </conditionalFormatting>
  <conditionalFormatting sqref="L245:M245">
    <cfRule type="expression" dxfId="5229" priority="1044">
      <formula>AB245=1</formula>
    </cfRule>
  </conditionalFormatting>
  <conditionalFormatting sqref="F248:M248">
    <cfRule type="containsBlanks" dxfId="5228" priority="1043">
      <formula>LEN(TRIM(F248))=0</formula>
    </cfRule>
  </conditionalFormatting>
  <conditionalFormatting sqref="F247:M247">
    <cfRule type="colorScale" priority="1041">
      <colorScale>
        <cfvo type="min"/>
        <cfvo type="max"/>
        <color rgb="FFFFEF9C"/>
        <color rgb="FFFF7128"/>
      </colorScale>
    </cfRule>
    <cfRule type="containsBlanks" dxfId="5227" priority="1042">
      <formula>LEN(TRIM(F247))=0</formula>
    </cfRule>
  </conditionalFormatting>
  <conditionalFormatting sqref="H247:I247">
    <cfRule type="expression" dxfId="5226" priority="1040">
      <formula>Z247=1</formula>
    </cfRule>
  </conditionalFormatting>
  <conditionalFormatting sqref="F247:G247">
    <cfRule type="expression" dxfId="5225" priority="1039">
      <formula>Y247=1</formula>
    </cfRule>
  </conditionalFormatting>
  <conditionalFormatting sqref="J247:K247">
    <cfRule type="expression" dxfId="5224" priority="1038">
      <formula>AA247=1</formula>
    </cfRule>
  </conditionalFormatting>
  <conditionalFormatting sqref="L247:M247">
    <cfRule type="expression" dxfId="5223" priority="1037">
      <formula>AB247=1</formula>
    </cfRule>
  </conditionalFormatting>
  <conditionalFormatting sqref="F250:M250">
    <cfRule type="containsBlanks" dxfId="5222" priority="1036">
      <formula>LEN(TRIM(F250))=0</formula>
    </cfRule>
  </conditionalFormatting>
  <conditionalFormatting sqref="F249:M249">
    <cfRule type="colorScale" priority="1034">
      <colorScale>
        <cfvo type="min"/>
        <cfvo type="max"/>
        <color rgb="FFFFEF9C"/>
        <color rgb="FFFF7128"/>
      </colorScale>
    </cfRule>
    <cfRule type="containsBlanks" dxfId="5221" priority="1035">
      <formula>LEN(TRIM(F249))=0</formula>
    </cfRule>
  </conditionalFormatting>
  <conditionalFormatting sqref="H249:I249">
    <cfRule type="expression" dxfId="5220" priority="1033">
      <formula>Z249=1</formula>
    </cfRule>
  </conditionalFormatting>
  <conditionalFormatting sqref="F249:G249">
    <cfRule type="expression" dxfId="5219" priority="1032">
      <formula>Y249=1</formula>
    </cfRule>
  </conditionalFormatting>
  <conditionalFormatting sqref="J249:K249">
    <cfRule type="expression" dxfId="5218" priority="1031">
      <formula>AA249=1</formula>
    </cfRule>
  </conditionalFormatting>
  <conditionalFormatting sqref="L249:M249">
    <cfRule type="expression" dxfId="5217" priority="1030">
      <formula>AB249=1</formula>
    </cfRule>
  </conditionalFormatting>
  <conditionalFormatting sqref="F252:M252">
    <cfRule type="containsBlanks" dxfId="5216" priority="1029">
      <formula>LEN(TRIM(F252))=0</formula>
    </cfRule>
  </conditionalFormatting>
  <conditionalFormatting sqref="F251:M251">
    <cfRule type="colorScale" priority="1027">
      <colorScale>
        <cfvo type="min"/>
        <cfvo type="max"/>
        <color rgb="FFFFEF9C"/>
        <color rgb="FFFF7128"/>
      </colorScale>
    </cfRule>
    <cfRule type="containsBlanks" dxfId="5215" priority="1028">
      <formula>LEN(TRIM(F251))=0</formula>
    </cfRule>
  </conditionalFormatting>
  <conditionalFormatting sqref="H251:I251">
    <cfRule type="expression" dxfId="5214" priority="1026">
      <formula>Z251=1</formula>
    </cfRule>
  </conditionalFormatting>
  <conditionalFormatting sqref="F251:G251">
    <cfRule type="expression" dxfId="5213" priority="1025">
      <formula>Y251=1</formula>
    </cfRule>
  </conditionalFormatting>
  <conditionalFormatting sqref="J251:K251">
    <cfRule type="expression" dxfId="5212" priority="1024">
      <formula>AA251=1</formula>
    </cfRule>
  </conditionalFormatting>
  <conditionalFormatting sqref="L251:M251">
    <cfRule type="expression" dxfId="5211" priority="1023">
      <formula>AB251=1</formula>
    </cfRule>
  </conditionalFormatting>
  <conditionalFormatting sqref="F254:M254">
    <cfRule type="containsBlanks" dxfId="5210" priority="1022">
      <formula>LEN(TRIM(F254))=0</formula>
    </cfRule>
  </conditionalFormatting>
  <conditionalFormatting sqref="F253:M253">
    <cfRule type="colorScale" priority="1020">
      <colorScale>
        <cfvo type="min"/>
        <cfvo type="max"/>
        <color rgb="FFFFEF9C"/>
        <color rgb="FFFF7128"/>
      </colorScale>
    </cfRule>
    <cfRule type="containsBlanks" dxfId="5209" priority="1021">
      <formula>LEN(TRIM(F253))=0</formula>
    </cfRule>
  </conditionalFormatting>
  <conditionalFormatting sqref="H253:I253">
    <cfRule type="expression" dxfId="5208" priority="1019">
      <formula>Z253=1</formula>
    </cfRule>
  </conditionalFormatting>
  <conditionalFormatting sqref="F253:G253">
    <cfRule type="expression" dxfId="5207" priority="1018">
      <formula>Y253=1</formula>
    </cfRule>
  </conditionalFormatting>
  <conditionalFormatting sqref="J253:K253">
    <cfRule type="expression" dxfId="5206" priority="1017">
      <formula>AA253=1</formula>
    </cfRule>
  </conditionalFormatting>
  <conditionalFormatting sqref="L253:M253">
    <cfRule type="expression" dxfId="5205" priority="1016">
      <formula>AB253=1</formula>
    </cfRule>
  </conditionalFormatting>
  <conditionalFormatting sqref="F256:M256">
    <cfRule type="containsBlanks" dxfId="5204" priority="1015">
      <formula>LEN(TRIM(F256))=0</formula>
    </cfRule>
  </conditionalFormatting>
  <conditionalFormatting sqref="F255:M255">
    <cfRule type="colorScale" priority="1013">
      <colorScale>
        <cfvo type="min"/>
        <cfvo type="max"/>
        <color rgb="FFFFEF9C"/>
        <color rgb="FFFF7128"/>
      </colorScale>
    </cfRule>
    <cfRule type="containsBlanks" dxfId="5203" priority="1014">
      <formula>LEN(TRIM(F255))=0</formula>
    </cfRule>
  </conditionalFormatting>
  <conditionalFormatting sqref="H255:I255">
    <cfRule type="expression" dxfId="5202" priority="1012">
      <formula>Z255=1</formula>
    </cfRule>
  </conditionalFormatting>
  <conditionalFormatting sqref="F255:G255">
    <cfRule type="expression" dxfId="5201" priority="1011">
      <formula>Y255=1</formula>
    </cfRule>
  </conditionalFormatting>
  <conditionalFormatting sqref="J255:K255">
    <cfRule type="expression" dxfId="5200" priority="1010">
      <formula>AA255=1</formula>
    </cfRule>
  </conditionalFormatting>
  <conditionalFormatting sqref="L255:M255">
    <cfRule type="expression" dxfId="5199" priority="1009">
      <formula>AB255=1</formula>
    </cfRule>
  </conditionalFormatting>
  <conditionalFormatting sqref="F258:M258">
    <cfRule type="containsBlanks" dxfId="5198" priority="1008">
      <formula>LEN(TRIM(F258))=0</formula>
    </cfRule>
  </conditionalFormatting>
  <conditionalFormatting sqref="F257:M257">
    <cfRule type="colorScale" priority="1006">
      <colorScale>
        <cfvo type="min"/>
        <cfvo type="max"/>
        <color rgb="FFFFEF9C"/>
        <color rgb="FFFF7128"/>
      </colorScale>
    </cfRule>
    <cfRule type="containsBlanks" dxfId="5197" priority="1007">
      <formula>LEN(TRIM(F257))=0</formula>
    </cfRule>
  </conditionalFormatting>
  <conditionalFormatting sqref="H257:I257">
    <cfRule type="expression" dxfId="5196" priority="1005">
      <formula>Z257=1</formula>
    </cfRule>
  </conditionalFormatting>
  <conditionalFormatting sqref="F257:G257">
    <cfRule type="expression" dxfId="5195" priority="1004">
      <formula>Y257=1</formula>
    </cfRule>
  </conditionalFormatting>
  <conditionalFormatting sqref="J257:K257">
    <cfRule type="expression" dxfId="5194" priority="1003">
      <formula>AA257=1</formula>
    </cfRule>
  </conditionalFormatting>
  <conditionalFormatting sqref="L257:M257">
    <cfRule type="expression" dxfId="5193" priority="1002">
      <formula>AB257=1</formula>
    </cfRule>
  </conditionalFormatting>
  <conditionalFormatting sqref="F260:M260">
    <cfRule type="containsBlanks" dxfId="5192" priority="1001">
      <formula>LEN(TRIM(F260))=0</formula>
    </cfRule>
  </conditionalFormatting>
  <conditionalFormatting sqref="F259:M259">
    <cfRule type="colorScale" priority="999">
      <colorScale>
        <cfvo type="min"/>
        <cfvo type="max"/>
        <color rgb="FFFFEF9C"/>
        <color rgb="FFFF7128"/>
      </colorScale>
    </cfRule>
    <cfRule type="containsBlanks" dxfId="5191" priority="1000">
      <formula>LEN(TRIM(F259))=0</formula>
    </cfRule>
  </conditionalFormatting>
  <conditionalFormatting sqref="H259:I259">
    <cfRule type="expression" dxfId="5190" priority="998">
      <formula>Z259=1</formula>
    </cfRule>
  </conditionalFormatting>
  <conditionalFormatting sqref="F259:G259">
    <cfRule type="expression" dxfId="5189" priority="997">
      <formula>Y259=1</formula>
    </cfRule>
  </conditionalFormatting>
  <conditionalFormatting sqref="J259:K259">
    <cfRule type="expression" dxfId="5188" priority="996">
      <formula>AA259=1</formula>
    </cfRule>
  </conditionalFormatting>
  <conditionalFormatting sqref="L259:M259">
    <cfRule type="expression" dxfId="5187" priority="995">
      <formula>AB259=1</formula>
    </cfRule>
  </conditionalFormatting>
  <conditionalFormatting sqref="F262:M262">
    <cfRule type="containsBlanks" dxfId="5186" priority="994">
      <formula>LEN(TRIM(F262))=0</formula>
    </cfRule>
  </conditionalFormatting>
  <conditionalFormatting sqref="F261:M261">
    <cfRule type="colorScale" priority="992">
      <colorScale>
        <cfvo type="min"/>
        <cfvo type="max"/>
        <color rgb="FFFFEF9C"/>
        <color rgb="FFFF7128"/>
      </colorScale>
    </cfRule>
    <cfRule type="containsBlanks" dxfId="5185" priority="993">
      <formula>LEN(TRIM(F261))=0</formula>
    </cfRule>
  </conditionalFormatting>
  <conditionalFormatting sqref="H261:I261">
    <cfRule type="expression" dxfId="5184" priority="991">
      <formula>Z261=1</formula>
    </cfRule>
  </conditionalFormatting>
  <conditionalFormatting sqref="F261:G261">
    <cfRule type="expression" dxfId="5183" priority="990">
      <formula>Y261=1</formula>
    </cfRule>
  </conditionalFormatting>
  <conditionalFormatting sqref="J261:K261">
    <cfRule type="expression" dxfId="5182" priority="989">
      <formula>AA261=1</formula>
    </cfRule>
  </conditionalFormatting>
  <conditionalFormatting sqref="L261:M261">
    <cfRule type="expression" dxfId="5181" priority="988">
      <formula>AB261=1</formula>
    </cfRule>
  </conditionalFormatting>
  <conditionalFormatting sqref="F264:M264">
    <cfRule type="containsBlanks" dxfId="5180" priority="987">
      <formula>LEN(TRIM(F264))=0</formula>
    </cfRule>
  </conditionalFormatting>
  <conditionalFormatting sqref="F263:M263">
    <cfRule type="colorScale" priority="985">
      <colorScale>
        <cfvo type="min"/>
        <cfvo type="max"/>
        <color rgb="FFFFEF9C"/>
        <color rgb="FFFF7128"/>
      </colorScale>
    </cfRule>
    <cfRule type="containsBlanks" dxfId="5179" priority="986">
      <formula>LEN(TRIM(F263))=0</formula>
    </cfRule>
  </conditionalFormatting>
  <conditionalFormatting sqref="H263:I263">
    <cfRule type="expression" dxfId="5178" priority="984">
      <formula>Z263=1</formula>
    </cfRule>
  </conditionalFormatting>
  <conditionalFormatting sqref="F263:G263">
    <cfRule type="expression" dxfId="5177" priority="983">
      <formula>Y263=1</formula>
    </cfRule>
  </conditionalFormatting>
  <conditionalFormatting sqref="J263:K263">
    <cfRule type="expression" dxfId="5176" priority="982">
      <formula>AA263=1</formula>
    </cfRule>
  </conditionalFormatting>
  <conditionalFormatting sqref="L263:M263">
    <cfRule type="expression" dxfId="5175" priority="981">
      <formula>AB263=1</formula>
    </cfRule>
  </conditionalFormatting>
  <conditionalFormatting sqref="F266:M266">
    <cfRule type="containsBlanks" dxfId="5174" priority="980">
      <formula>LEN(TRIM(F266))=0</formula>
    </cfRule>
  </conditionalFormatting>
  <conditionalFormatting sqref="F265:M265">
    <cfRule type="colorScale" priority="978">
      <colorScale>
        <cfvo type="min"/>
        <cfvo type="max"/>
        <color rgb="FFFFEF9C"/>
        <color rgb="FFFF7128"/>
      </colorScale>
    </cfRule>
    <cfRule type="containsBlanks" dxfId="5173" priority="979">
      <formula>LEN(TRIM(F265))=0</formula>
    </cfRule>
  </conditionalFormatting>
  <conditionalFormatting sqref="H265:I265">
    <cfRule type="expression" dxfId="5172" priority="977">
      <formula>Z265=1</formula>
    </cfRule>
  </conditionalFormatting>
  <conditionalFormatting sqref="F265:G265">
    <cfRule type="expression" dxfId="5171" priority="976">
      <formula>Y265=1</formula>
    </cfRule>
  </conditionalFormatting>
  <conditionalFormatting sqref="J265:K265">
    <cfRule type="expression" dxfId="5170" priority="975">
      <formula>AA265=1</formula>
    </cfRule>
  </conditionalFormatting>
  <conditionalFormatting sqref="L265:M265">
    <cfRule type="expression" dxfId="5169" priority="974">
      <formula>AB265=1</formula>
    </cfRule>
  </conditionalFormatting>
  <conditionalFormatting sqref="F268:M268">
    <cfRule type="containsBlanks" dxfId="5168" priority="973">
      <formula>LEN(TRIM(F268))=0</formula>
    </cfRule>
  </conditionalFormatting>
  <conditionalFormatting sqref="F267:M267">
    <cfRule type="colorScale" priority="971">
      <colorScale>
        <cfvo type="min"/>
        <cfvo type="max"/>
        <color rgb="FFFFEF9C"/>
        <color rgb="FFFF7128"/>
      </colorScale>
    </cfRule>
    <cfRule type="containsBlanks" dxfId="5167" priority="972">
      <formula>LEN(TRIM(F267))=0</formula>
    </cfRule>
  </conditionalFormatting>
  <conditionalFormatting sqref="H267:I267">
    <cfRule type="expression" dxfId="5166" priority="970">
      <formula>Z267=1</formula>
    </cfRule>
  </conditionalFormatting>
  <conditionalFormatting sqref="F267:G267">
    <cfRule type="expression" dxfId="5165" priority="969">
      <formula>Y267=1</formula>
    </cfRule>
  </conditionalFormatting>
  <conditionalFormatting sqref="J267:K267">
    <cfRule type="expression" dxfId="5164" priority="968">
      <formula>AA267=1</formula>
    </cfRule>
  </conditionalFormatting>
  <conditionalFormatting sqref="L267:M267">
    <cfRule type="expression" dxfId="5163" priority="967">
      <formula>AB267=1</formula>
    </cfRule>
  </conditionalFormatting>
  <conditionalFormatting sqref="F270:M270">
    <cfRule type="containsBlanks" dxfId="5162" priority="966">
      <formula>LEN(TRIM(F270))=0</formula>
    </cfRule>
  </conditionalFormatting>
  <conditionalFormatting sqref="F269:M269">
    <cfRule type="colorScale" priority="964">
      <colorScale>
        <cfvo type="min"/>
        <cfvo type="max"/>
        <color rgb="FFFFEF9C"/>
        <color rgb="FFFF7128"/>
      </colorScale>
    </cfRule>
    <cfRule type="containsBlanks" dxfId="5161" priority="965">
      <formula>LEN(TRIM(F269))=0</formula>
    </cfRule>
  </conditionalFormatting>
  <conditionalFormatting sqref="H269:I269">
    <cfRule type="expression" dxfId="5160" priority="963">
      <formula>Z269=1</formula>
    </cfRule>
  </conditionalFormatting>
  <conditionalFormatting sqref="F269:G269">
    <cfRule type="expression" dxfId="5159" priority="962">
      <formula>Y269=1</formula>
    </cfRule>
  </conditionalFormatting>
  <conditionalFormatting sqref="J269:K269">
    <cfRule type="expression" dxfId="5158" priority="961">
      <formula>AA269=1</formula>
    </cfRule>
  </conditionalFormatting>
  <conditionalFormatting sqref="L269:M269">
    <cfRule type="expression" dxfId="5157" priority="960">
      <formula>AB269=1</formula>
    </cfRule>
  </conditionalFormatting>
  <conditionalFormatting sqref="F272:M272">
    <cfRule type="containsBlanks" dxfId="5156" priority="959">
      <formula>LEN(TRIM(F272))=0</formula>
    </cfRule>
  </conditionalFormatting>
  <conditionalFormatting sqref="F271:M271">
    <cfRule type="colorScale" priority="957">
      <colorScale>
        <cfvo type="min"/>
        <cfvo type="max"/>
        <color rgb="FFFFEF9C"/>
        <color rgb="FFFF7128"/>
      </colorScale>
    </cfRule>
    <cfRule type="containsBlanks" dxfId="5155" priority="958">
      <formula>LEN(TRIM(F271))=0</formula>
    </cfRule>
  </conditionalFormatting>
  <conditionalFormatting sqref="H271:I271">
    <cfRule type="expression" dxfId="5154" priority="956">
      <formula>Z271=1</formula>
    </cfRule>
  </conditionalFormatting>
  <conditionalFormatting sqref="F271:G271">
    <cfRule type="expression" dxfId="5153" priority="955">
      <formula>Y271=1</formula>
    </cfRule>
  </conditionalFormatting>
  <conditionalFormatting sqref="J271:K271">
    <cfRule type="expression" dxfId="5152" priority="954">
      <formula>AA271=1</formula>
    </cfRule>
  </conditionalFormatting>
  <conditionalFormatting sqref="L271:M271">
    <cfRule type="expression" dxfId="5151" priority="953">
      <formula>AB271=1</formula>
    </cfRule>
  </conditionalFormatting>
  <conditionalFormatting sqref="F274:M274">
    <cfRule type="containsBlanks" dxfId="5150" priority="952">
      <formula>LEN(TRIM(F274))=0</formula>
    </cfRule>
  </conditionalFormatting>
  <conditionalFormatting sqref="F273:M273">
    <cfRule type="colorScale" priority="950">
      <colorScale>
        <cfvo type="min"/>
        <cfvo type="max"/>
        <color rgb="FFFFEF9C"/>
        <color rgb="FFFF7128"/>
      </colorScale>
    </cfRule>
    <cfRule type="containsBlanks" dxfId="5149" priority="951">
      <formula>LEN(TRIM(F273))=0</formula>
    </cfRule>
  </conditionalFormatting>
  <conditionalFormatting sqref="H273:I273">
    <cfRule type="expression" dxfId="5148" priority="949">
      <formula>Z273=1</formula>
    </cfRule>
  </conditionalFormatting>
  <conditionalFormatting sqref="F273:G273">
    <cfRule type="expression" dxfId="5147" priority="948">
      <formula>Y273=1</formula>
    </cfRule>
  </conditionalFormatting>
  <conditionalFormatting sqref="J273:K273">
    <cfRule type="expression" dxfId="5146" priority="947">
      <formula>AA273=1</formula>
    </cfRule>
  </conditionalFormatting>
  <conditionalFormatting sqref="L273:M273">
    <cfRule type="expression" dxfId="5145" priority="946">
      <formula>AB273=1</formula>
    </cfRule>
  </conditionalFormatting>
  <conditionalFormatting sqref="F276:M276">
    <cfRule type="containsBlanks" dxfId="5144" priority="945">
      <formula>LEN(TRIM(F276))=0</formula>
    </cfRule>
  </conditionalFormatting>
  <conditionalFormatting sqref="F275:M275">
    <cfRule type="colorScale" priority="943">
      <colorScale>
        <cfvo type="min"/>
        <cfvo type="max"/>
        <color rgb="FFFFEF9C"/>
        <color rgb="FFFF7128"/>
      </colorScale>
    </cfRule>
    <cfRule type="containsBlanks" dxfId="5143" priority="944">
      <formula>LEN(TRIM(F275))=0</formula>
    </cfRule>
  </conditionalFormatting>
  <conditionalFormatting sqref="H275:I275">
    <cfRule type="expression" dxfId="5142" priority="942">
      <formula>Z275=1</formula>
    </cfRule>
  </conditionalFormatting>
  <conditionalFormatting sqref="F275:G275">
    <cfRule type="expression" dxfId="5141" priority="941">
      <formula>Y275=1</formula>
    </cfRule>
  </conditionalFormatting>
  <conditionalFormatting sqref="J275:K275">
    <cfRule type="expression" dxfId="5140" priority="940">
      <formula>AA275=1</formula>
    </cfRule>
  </conditionalFormatting>
  <conditionalFormatting sqref="L275:M275">
    <cfRule type="expression" dxfId="5139" priority="939">
      <formula>AB275=1</formula>
    </cfRule>
  </conditionalFormatting>
  <conditionalFormatting sqref="F278:M278">
    <cfRule type="containsBlanks" dxfId="5138" priority="938">
      <formula>LEN(TRIM(F278))=0</formula>
    </cfRule>
  </conditionalFormatting>
  <conditionalFormatting sqref="F277:M277">
    <cfRule type="colorScale" priority="936">
      <colorScale>
        <cfvo type="min"/>
        <cfvo type="max"/>
        <color rgb="FFFFEF9C"/>
        <color rgb="FFFF7128"/>
      </colorScale>
    </cfRule>
    <cfRule type="containsBlanks" dxfId="5137" priority="937">
      <formula>LEN(TRIM(F277))=0</formula>
    </cfRule>
  </conditionalFormatting>
  <conditionalFormatting sqref="H277:I277">
    <cfRule type="expression" dxfId="5136" priority="935">
      <formula>Z277=1</formula>
    </cfRule>
  </conditionalFormatting>
  <conditionalFormatting sqref="F277:G277">
    <cfRule type="expression" dxfId="5135" priority="934">
      <formula>Y277=1</formula>
    </cfRule>
  </conditionalFormatting>
  <conditionalFormatting sqref="J277:K277">
    <cfRule type="expression" dxfId="5134" priority="933">
      <formula>AA277=1</formula>
    </cfRule>
  </conditionalFormatting>
  <conditionalFormatting sqref="L277:M277">
    <cfRule type="expression" dxfId="5133" priority="932">
      <formula>AB277=1</formula>
    </cfRule>
  </conditionalFormatting>
  <conditionalFormatting sqref="F280:M280">
    <cfRule type="containsBlanks" dxfId="5132" priority="931">
      <formula>LEN(TRIM(F280))=0</formula>
    </cfRule>
  </conditionalFormatting>
  <conditionalFormatting sqref="F279:M279">
    <cfRule type="colorScale" priority="929">
      <colorScale>
        <cfvo type="min"/>
        <cfvo type="max"/>
        <color rgb="FFFFEF9C"/>
        <color rgb="FFFF7128"/>
      </colorScale>
    </cfRule>
    <cfRule type="containsBlanks" dxfId="5131" priority="930">
      <formula>LEN(TRIM(F279))=0</formula>
    </cfRule>
  </conditionalFormatting>
  <conditionalFormatting sqref="H279:I279">
    <cfRule type="expression" dxfId="5130" priority="928">
      <formula>Z279=1</formula>
    </cfRule>
  </conditionalFormatting>
  <conditionalFormatting sqref="F279:G279">
    <cfRule type="expression" dxfId="5129" priority="927">
      <formula>Y279=1</formula>
    </cfRule>
  </conditionalFormatting>
  <conditionalFormatting sqref="J279:K279">
    <cfRule type="expression" dxfId="5128" priority="926">
      <formula>AA279=1</formula>
    </cfRule>
  </conditionalFormatting>
  <conditionalFormatting sqref="L279:M279">
    <cfRule type="expression" dxfId="5127" priority="925">
      <formula>AB279=1</formula>
    </cfRule>
  </conditionalFormatting>
  <conditionalFormatting sqref="F282:M282">
    <cfRule type="containsBlanks" dxfId="5126" priority="924">
      <formula>LEN(TRIM(F282))=0</formula>
    </cfRule>
  </conditionalFormatting>
  <conditionalFormatting sqref="F281:M281">
    <cfRule type="colorScale" priority="922">
      <colorScale>
        <cfvo type="min"/>
        <cfvo type="max"/>
        <color rgb="FFFFEF9C"/>
        <color rgb="FFFF7128"/>
      </colorScale>
    </cfRule>
    <cfRule type="containsBlanks" dxfId="5125" priority="923">
      <formula>LEN(TRIM(F281))=0</formula>
    </cfRule>
  </conditionalFormatting>
  <conditionalFormatting sqref="H281:I281">
    <cfRule type="expression" dxfId="5124" priority="921">
      <formula>Z281=1</formula>
    </cfRule>
  </conditionalFormatting>
  <conditionalFormatting sqref="F281:G281">
    <cfRule type="expression" dxfId="5123" priority="920">
      <formula>Y281=1</formula>
    </cfRule>
  </conditionalFormatting>
  <conditionalFormatting sqref="J281:K281">
    <cfRule type="expression" dxfId="5122" priority="919">
      <formula>AA281=1</formula>
    </cfRule>
  </conditionalFormatting>
  <conditionalFormatting sqref="L281:M281">
    <cfRule type="expression" dxfId="5121" priority="918">
      <formula>AB281=1</formula>
    </cfRule>
  </conditionalFormatting>
  <conditionalFormatting sqref="F284:M284">
    <cfRule type="containsBlanks" dxfId="5120" priority="917">
      <formula>LEN(TRIM(F284))=0</formula>
    </cfRule>
  </conditionalFormatting>
  <conditionalFormatting sqref="F283:M283">
    <cfRule type="colorScale" priority="915">
      <colorScale>
        <cfvo type="min"/>
        <cfvo type="max"/>
        <color rgb="FFFFEF9C"/>
        <color rgb="FFFF7128"/>
      </colorScale>
    </cfRule>
    <cfRule type="containsBlanks" dxfId="5119" priority="916">
      <formula>LEN(TRIM(F283))=0</formula>
    </cfRule>
  </conditionalFormatting>
  <conditionalFormatting sqref="H283:I283">
    <cfRule type="expression" dxfId="5118" priority="914">
      <formula>Z283=1</formula>
    </cfRule>
  </conditionalFormatting>
  <conditionalFormatting sqref="F283:G283">
    <cfRule type="expression" dxfId="5117" priority="913">
      <formula>Y283=1</formula>
    </cfRule>
  </conditionalFormatting>
  <conditionalFormatting sqref="J283:K283">
    <cfRule type="expression" dxfId="5116" priority="912">
      <formula>AA283=1</formula>
    </cfRule>
  </conditionalFormatting>
  <conditionalFormatting sqref="L283:M283">
    <cfRule type="expression" dxfId="5115" priority="911">
      <formula>AB283=1</formula>
    </cfRule>
  </conditionalFormatting>
  <conditionalFormatting sqref="F286:M286">
    <cfRule type="containsBlanks" dxfId="5114" priority="910">
      <formula>LEN(TRIM(F286))=0</formula>
    </cfRule>
  </conditionalFormatting>
  <conditionalFormatting sqref="F285:M285">
    <cfRule type="colorScale" priority="908">
      <colorScale>
        <cfvo type="min"/>
        <cfvo type="max"/>
        <color rgb="FFFFEF9C"/>
        <color rgb="FFFF7128"/>
      </colorScale>
    </cfRule>
    <cfRule type="containsBlanks" dxfId="5113" priority="909">
      <formula>LEN(TRIM(F285))=0</formula>
    </cfRule>
  </conditionalFormatting>
  <conditionalFormatting sqref="H285:I285">
    <cfRule type="expression" dxfId="5112" priority="907">
      <formula>Z285=1</formula>
    </cfRule>
  </conditionalFormatting>
  <conditionalFormatting sqref="F285:G285">
    <cfRule type="expression" dxfId="5111" priority="906">
      <formula>Y285=1</formula>
    </cfRule>
  </conditionalFormatting>
  <conditionalFormatting sqref="J285:K285">
    <cfRule type="expression" dxfId="5110" priority="905">
      <formula>AA285=1</formula>
    </cfRule>
  </conditionalFormatting>
  <conditionalFormatting sqref="L285:M285">
    <cfRule type="expression" dxfId="5109" priority="904">
      <formula>AB285=1</formula>
    </cfRule>
  </conditionalFormatting>
  <conditionalFormatting sqref="F288:M288">
    <cfRule type="containsBlanks" dxfId="5108" priority="903">
      <formula>LEN(TRIM(F288))=0</formula>
    </cfRule>
  </conditionalFormatting>
  <conditionalFormatting sqref="F287:M287">
    <cfRule type="colorScale" priority="901">
      <colorScale>
        <cfvo type="min"/>
        <cfvo type="max"/>
        <color rgb="FFFFEF9C"/>
        <color rgb="FFFF7128"/>
      </colorScale>
    </cfRule>
    <cfRule type="containsBlanks" dxfId="5107" priority="902">
      <formula>LEN(TRIM(F287))=0</formula>
    </cfRule>
  </conditionalFormatting>
  <conditionalFormatting sqref="H287:I287">
    <cfRule type="expression" dxfId="5106" priority="900">
      <formula>Z287=1</formula>
    </cfRule>
  </conditionalFormatting>
  <conditionalFormatting sqref="F287:G287">
    <cfRule type="expression" dxfId="5105" priority="899">
      <formula>Y287=1</formula>
    </cfRule>
  </conditionalFormatting>
  <conditionalFormatting sqref="J287:K287">
    <cfRule type="expression" dxfId="5104" priority="898">
      <formula>AA287=1</formula>
    </cfRule>
  </conditionalFormatting>
  <conditionalFormatting sqref="L287:M287">
    <cfRule type="expression" dxfId="5103" priority="897">
      <formula>AB287=1</formula>
    </cfRule>
  </conditionalFormatting>
  <conditionalFormatting sqref="F290:M290">
    <cfRule type="containsBlanks" dxfId="5102" priority="896">
      <formula>LEN(TRIM(F290))=0</formula>
    </cfRule>
  </conditionalFormatting>
  <conditionalFormatting sqref="F289:M289">
    <cfRule type="colorScale" priority="894">
      <colorScale>
        <cfvo type="min"/>
        <cfvo type="max"/>
        <color rgb="FFFFEF9C"/>
        <color rgb="FFFF7128"/>
      </colorScale>
    </cfRule>
    <cfRule type="containsBlanks" dxfId="5101" priority="895">
      <formula>LEN(TRIM(F289))=0</formula>
    </cfRule>
  </conditionalFormatting>
  <conditionalFormatting sqref="H289:I289">
    <cfRule type="expression" dxfId="5100" priority="893">
      <formula>Z289=1</formula>
    </cfRule>
  </conditionalFormatting>
  <conditionalFormatting sqref="F289:G289">
    <cfRule type="expression" dxfId="5099" priority="892">
      <formula>Y289=1</formula>
    </cfRule>
  </conditionalFormatting>
  <conditionalFormatting sqref="J289:K289">
    <cfRule type="expression" dxfId="5098" priority="891">
      <formula>AA289=1</formula>
    </cfRule>
  </conditionalFormatting>
  <conditionalFormatting sqref="L289:M289">
    <cfRule type="expression" dxfId="5097" priority="890">
      <formula>AB289=1</formula>
    </cfRule>
  </conditionalFormatting>
  <conditionalFormatting sqref="F292:M292">
    <cfRule type="containsBlanks" dxfId="5096" priority="889">
      <formula>LEN(TRIM(F292))=0</formula>
    </cfRule>
  </conditionalFormatting>
  <conditionalFormatting sqref="F291:M291">
    <cfRule type="colorScale" priority="887">
      <colorScale>
        <cfvo type="min"/>
        <cfvo type="max"/>
        <color rgb="FFFFEF9C"/>
        <color rgb="FFFF7128"/>
      </colorScale>
    </cfRule>
    <cfRule type="containsBlanks" dxfId="5095" priority="888">
      <formula>LEN(TRIM(F291))=0</formula>
    </cfRule>
  </conditionalFormatting>
  <conditionalFormatting sqref="H291:I291">
    <cfRule type="expression" dxfId="5094" priority="886">
      <formula>Z291=1</formula>
    </cfRule>
  </conditionalFormatting>
  <conditionalFormatting sqref="F291:G291">
    <cfRule type="expression" dxfId="5093" priority="885">
      <formula>Y291=1</formula>
    </cfRule>
  </conditionalFormatting>
  <conditionalFormatting sqref="J291:K291">
    <cfRule type="expression" dxfId="5092" priority="884">
      <formula>AA291=1</formula>
    </cfRule>
  </conditionalFormatting>
  <conditionalFormatting sqref="L291:M291">
    <cfRule type="expression" dxfId="5091" priority="883">
      <formula>AB291=1</formula>
    </cfRule>
  </conditionalFormatting>
  <conditionalFormatting sqref="F294:M294">
    <cfRule type="containsBlanks" dxfId="5090" priority="882">
      <formula>LEN(TRIM(F294))=0</formula>
    </cfRule>
  </conditionalFormatting>
  <conditionalFormatting sqref="F293:M293">
    <cfRule type="colorScale" priority="880">
      <colorScale>
        <cfvo type="min"/>
        <cfvo type="max"/>
        <color rgb="FFFFEF9C"/>
        <color rgb="FFFF7128"/>
      </colorScale>
    </cfRule>
    <cfRule type="containsBlanks" dxfId="5089" priority="881">
      <formula>LEN(TRIM(F293))=0</formula>
    </cfRule>
  </conditionalFormatting>
  <conditionalFormatting sqref="H293:I293">
    <cfRule type="expression" dxfId="5088" priority="879">
      <formula>Z293=1</formula>
    </cfRule>
  </conditionalFormatting>
  <conditionalFormatting sqref="F293:G293">
    <cfRule type="expression" dxfId="5087" priority="878">
      <formula>Y293=1</formula>
    </cfRule>
  </conditionalFormatting>
  <conditionalFormatting sqref="J293:K293">
    <cfRule type="expression" dxfId="5086" priority="877">
      <formula>AA293=1</formula>
    </cfRule>
  </conditionalFormatting>
  <conditionalFormatting sqref="L293:M293">
    <cfRule type="expression" dxfId="5085" priority="876">
      <formula>AB293=1</formula>
    </cfRule>
  </conditionalFormatting>
  <conditionalFormatting sqref="F296:M296">
    <cfRule type="containsBlanks" dxfId="5084" priority="875">
      <formula>LEN(TRIM(F296))=0</formula>
    </cfRule>
  </conditionalFormatting>
  <conditionalFormatting sqref="F295:M295">
    <cfRule type="colorScale" priority="873">
      <colorScale>
        <cfvo type="min"/>
        <cfvo type="max"/>
        <color rgb="FFFFEF9C"/>
        <color rgb="FFFF7128"/>
      </colorScale>
    </cfRule>
    <cfRule type="containsBlanks" dxfId="5083" priority="874">
      <formula>LEN(TRIM(F295))=0</formula>
    </cfRule>
  </conditionalFormatting>
  <conditionalFormatting sqref="H295:I295">
    <cfRule type="expression" dxfId="5082" priority="872">
      <formula>Z295=1</formula>
    </cfRule>
  </conditionalFormatting>
  <conditionalFormatting sqref="F295:G295">
    <cfRule type="expression" dxfId="5081" priority="871">
      <formula>Y295=1</formula>
    </cfRule>
  </conditionalFormatting>
  <conditionalFormatting sqref="J295:K295">
    <cfRule type="expression" dxfId="5080" priority="870">
      <formula>AA295=1</formula>
    </cfRule>
  </conditionalFormatting>
  <conditionalFormatting sqref="L295:M295">
    <cfRule type="expression" dxfId="5079" priority="869">
      <formula>AB295=1</formula>
    </cfRule>
  </conditionalFormatting>
  <conditionalFormatting sqref="F298:M298">
    <cfRule type="containsBlanks" dxfId="5078" priority="868">
      <formula>LEN(TRIM(F298))=0</formula>
    </cfRule>
  </conditionalFormatting>
  <conditionalFormatting sqref="F297:M297">
    <cfRule type="colorScale" priority="866">
      <colorScale>
        <cfvo type="min"/>
        <cfvo type="max"/>
        <color rgb="FFFFEF9C"/>
        <color rgb="FFFF7128"/>
      </colorScale>
    </cfRule>
    <cfRule type="containsBlanks" dxfId="5077" priority="867">
      <formula>LEN(TRIM(F297))=0</formula>
    </cfRule>
  </conditionalFormatting>
  <conditionalFormatting sqref="H297:I297">
    <cfRule type="expression" dxfId="5076" priority="865">
      <formula>Z297=1</formula>
    </cfRule>
  </conditionalFormatting>
  <conditionalFormatting sqref="F297:G297">
    <cfRule type="expression" dxfId="5075" priority="864">
      <formula>Y297=1</formula>
    </cfRule>
  </conditionalFormatting>
  <conditionalFormatting sqref="J297:K297">
    <cfRule type="expression" dxfId="5074" priority="863">
      <formula>AA297=1</formula>
    </cfRule>
  </conditionalFormatting>
  <conditionalFormatting sqref="L297:M297">
    <cfRule type="expression" dxfId="5073" priority="862">
      <formula>AB297=1</formula>
    </cfRule>
  </conditionalFormatting>
  <conditionalFormatting sqref="F300:M300">
    <cfRule type="containsBlanks" dxfId="5072" priority="861">
      <formula>LEN(TRIM(F300))=0</formula>
    </cfRule>
  </conditionalFormatting>
  <conditionalFormatting sqref="F299:M299">
    <cfRule type="colorScale" priority="859">
      <colorScale>
        <cfvo type="min"/>
        <cfvo type="max"/>
        <color rgb="FFFFEF9C"/>
        <color rgb="FFFF7128"/>
      </colorScale>
    </cfRule>
    <cfRule type="containsBlanks" dxfId="5071" priority="860">
      <formula>LEN(TRIM(F299))=0</formula>
    </cfRule>
  </conditionalFormatting>
  <conditionalFormatting sqref="H299:I299">
    <cfRule type="expression" dxfId="5070" priority="858">
      <formula>Z299=1</formula>
    </cfRule>
  </conditionalFormatting>
  <conditionalFormatting sqref="F299:G299">
    <cfRule type="expression" dxfId="5069" priority="857">
      <formula>Y299=1</formula>
    </cfRule>
  </conditionalFormatting>
  <conditionalFormatting sqref="J299:K299">
    <cfRule type="expression" dxfId="5068" priority="856">
      <formula>AA299=1</formula>
    </cfRule>
  </conditionalFormatting>
  <conditionalFormatting sqref="L299:M299">
    <cfRule type="expression" dxfId="5067" priority="855">
      <formula>AB299=1</formula>
    </cfRule>
  </conditionalFormatting>
  <conditionalFormatting sqref="F302:M302">
    <cfRule type="containsBlanks" dxfId="5066" priority="854">
      <formula>LEN(TRIM(F302))=0</formula>
    </cfRule>
  </conditionalFormatting>
  <conditionalFormatting sqref="F301:M301">
    <cfRule type="colorScale" priority="852">
      <colorScale>
        <cfvo type="min"/>
        <cfvo type="max"/>
        <color rgb="FFFFEF9C"/>
        <color rgb="FFFF7128"/>
      </colorScale>
    </cfRule>
    <cfRule type="containsBlanks" dxfId="5065" priority="853">
      <formula>LEN(TRIM(F301))=0</formula>
    </cfRule>
  </conditionalFormatting>
  <conditionalFormatting sqref="H301:I301">
    <cfRule type="expression" dxfId="5064" priority="851">
      <formula>Z301=1</formula>
    </cfRule>
  </conditionalFormatting>
  <conditionalFormatting sqref="F301:G301">
    <cfRule type="expression" dxfId="5063" priority="850">
      <formula>Y301=1</formula>
    </cfRule>
  </conditionalFormatting>
  <conditionalFormatting sqref="J301:K301">
    <cfRule type="expression" dxfId="5062" priority="849">
      <formula>AA301=1</formula>
    </cfRule>
  </conditionalFormatting>
  <conditionalFormatting sqref="L301:M301">
    <cfRule type="expression" dxfId="5061" priority="848">
      <formula>AB301=1</formula>
    </cfRule>
  </conditionalFormatting>
  <conditionalFormatting sqref="F304:M304">
    <cfRule type="containsBlanks" dxfId="5060" priority="847">
      <formula>LEN(TRIM(F304))=0</formula>
    </cfRule>
  </conditionalFormatting>
  <conditionalFormatting sqref="F303:M303">
    <cfRule type="colorScale" priority="845">
      <colorScale>
        <cfvo type="min"/>
        <cfvo type="max"/>
        <color rgb="FFFFEF9C"/>
        <color rgb="FFFF7128"/>
      </colorScale>
    </cfRule>
    <cfRule type="containsBlanks" dxfId="5059" priority="846">
      <formula>LEN(TRIM(F303))=0</formula>
    </cfRule>
  </conditionalFormatting>
  <conditionalFormatting sqref="H303:I303">
    <cfRule type="expression" dxfId="5058" priority="844">
      <formula>Z303=1</formula>
    </cfRule>
  </conditionalFormatting>
  <conditionalFormatting sqref="F303:G303">
    <cfRule type="expression" dxfId="5057" priority="843">
      <formula>Y303=1</formula>
    </cfRule>
  </conditionalFormatting>
  <conditionalFormatting sqref="J303:K303">
    <cfRule type="expression" dxfId="5056" priority="842">
      <formula>AA303=1</formula>
    </cfRule>
  </conditionalFormatting>
  <conditionalFormatting sqref="L303:M303">
    <cfRule type="expression" dxfId="5055" priority="841">
      <formula>AB303=1</formula>
    </cfRule>
  </conditionalFormatting>
  <conditionalFormatting sqref="F306:M306">
    <cfRule type="containsBlanks" dxfId="5054" priority="840">
      <formula>LEN(TRIM(F306))=0</formula>
    </cfRule>
  </conditionalFormatting>
  <conditionalFormatting sqref="F305:M305">
    <cfRule type="colorScale" priority="838">
      <colorScale>
        <cfvo type="min"/>
        <cfvo type="max"/>
        <color rgb="FFFFEF9C"/>
        <color rgb="FFFF7128"/>
      </colorScale>
    </cfRule>
    <cfRule type="containsBlanks" dxfId="5053" priority="839">
      <formula>LEN(TRIM(F305))=0</formula>
    </cfRule>
  </conditionalFormatting>
  <conditionalFormatting sqref="H305:I305">
    <cfRule type="expression" dxfId="5052" priority="837">
      <formula>Z305=1</formula>
    </cfRule>
  </conditionalFormatting>
  <conditionalFormatting sqref="F305:G305">
    <cfRule type="expression" dxfId="5051" priority="836">
      <formula>Y305=1</formula>
    </cfRule>
  </conditionalFormatting>
  <conditionalFormatting sqref="J305:K305">
    <cfRule type="expression" dxfId="5050" priority="835">
      <formula>AA305=1</formula>
    </cfRule>
  </conditionalFormatting>
  <conditionalFormatting sqref="L305:M305">
    <cfRule type="expression" dxfId="5049" priority="834">
      <formula>AB305=1</formula>
    </cfRule>
  </conditionalFormatting>
  <conditionalFormatting sqref="F308:M308">
    <cfRule type="containsBlanks" dxfId="5048" priority="833">
      <formula>LEN(TRIM(F308))=0</formula>
    </cfRule>
  </conditionalFormatting>
  <conditionalFormatting sqref="F307:M307">
    <cfRule type="colorScale" priority="831">
      <colorScale>
        <cfvo type="min"/>
        <cfvo type="max"/>
        <color rgb="FFFFEF9C"/>
        <color rgb="FFFF7128"/>
      </colorScale>
    </cfRule>
    <cfRule type="containsBlanks" dxfId="5047" priority="832">
      <formula>LEN(TRIM(F307))=0</formula>
    </cfRule>
  </conditionalFormatting>
  <conditionalFormatting sqref="H307:I307">
    <cfRule type="expression" dxfId="5046" priority="830">
      <formula>Z307=1</formula>
    </cfRule>
  </conditionalFormatting>
  <conditionalFormatting sqref="F307:G307">
    <cfRule type="expression" dxfId="5045" priority="829">
      <formula>Y307=1</formula>
    </cfRule>
  </conditionalFormatting>
  <conditionalFormatting sqref="J307:K307">
    <cfRule type="expression" dxfId="5044" priority="828">
      <formula>AA307=1</formula>
    </cfRule>
  </conditionalFormatting>
  <conditionalFormatting sqref="L307:M307">
    <cfRule type="expression" dxfId="5043" priority="827">
      <formula>AB307=1</formula>
    </cfRule>
  </conditionalFormatting>
  <conditionalFormatting sqref="F310:M310">
    <cfRule type="containsBlanks" dxfId="5042" priority="826">
      <formula>LEN(TRIM(F310))=0</formula>
    </cfRule>
  </conditionalFormatting>
  <conditionalFormatting sqref="F309:M309">
    <cfRule type="colorScale" priority="824">
      <colorScale>
        <cfvo type="min"/>
        <cfvo type="max"/>
        <color rgb="FFFFEF9C"/>
        <color rgb="FFFF7128"/>
      </colorScale>
    </cfRule>
    <cfRule type="containsBlanks" dxfId="5041" priority="825">
      <formula>LEN(TRIM(F309))=0</formula>
    </cfRule>
  </conditionalFormatting>
  <conditionalFormatting sqref="H309:I309">
    <cfRule type="expression" dxfId="5040" priority="823">
      <formula>Z309=1</formula>
    </cfRule>
  </conditionalFormatting>
  <conditionalFormatting sqref="F309:G309">
    <cfRule type="expression" dxfId="5039" priority="822">
      <formula>Y309=1</formula>
    </cfRule>
  </conditionalFormatting>
  <conditionalFormatting sqref="J309:K309">
    <cfRule type="expression" dxfId="5038" priority="821">
      <formula>AA309=1</formula>
    </cfRule>
  </conditionalFormatting>
  <conditionalFormatting sqref="L309:M309">
    <cfRule type="expression" dxfId="5037" priority="820">
      <formula>AB309=1</formula>
    </cfRule>
  </conditionalFormatting>
  <conditionalFormatting sqref="F312:M312">
    <cfRule type="containsBlanks" dxfId="5036" priority="819">
      <formula>LEN(TRIM(F312))=0</formula>
    </cfRule>
  </conditionalFormatting>
  <conditionalFormatting sqref="F311:M311">
    <cfRule type="colorScale" priority="817">
      <colorScale>
        <cfvo type="min"/>
        <cfvo type="max"/>
        <color rgb="FFFFEF9C"/>
        <color rgb="FFFF7128"/>
      </colorScale>
    </cfRule>
    <cfRule type="containsBlanks" dxfId="5035" priority="818">
      <formula>LEN(TRIM(F311))=0</formula>
    </cfRule>
  </conditionalFormatting>
  <conditionalFormatting sqref="H311:I311">
    <cfRule type="expression" dxfId="5034" priority="816">
      <formula>Z311=1</formula>
    </cfRule>
  </conditionalFormatting>
  <conditionalFormatting sqref="F311:G311">
    <cfRule type="expression" dxfId="5033" priority="815">
      <formula>Y311=1</formula>
    </cfRule>
  </conditionalFormatting>
  <conditionalFormatting sqref="J311:K311">
    <cfRule type="expression" dxfId="5032" priority="814">
      <formula>AA311=1</formula>
    </cfRule>
  </conditionalFormatting>
  <conditionalFormatting sqref="L311:M311">
    <cfRule type="expression" dxfId="5031" priority="813">
      <formula>AB311=1</formula>
    </cfRule>
  </conditionalFormatting>
  <conditionalFormatting sqref="F314:M314">
    <cfRule type="containsBlanks" dxfId="5030" priority="812">
      <formula>LEN(TRIM(F314))=0</formula>
    </cfRule>
  </conditionalFormatting>
  <conditionalFormatting sqref="F313:M313">
    <cfRule type="colorScale" priority="810">
      <colorScale>
        <cfvo type="min"/>
        <cfvo type="max"/>
        <color rgb="FFFFEF9C"/>
        <color rgb="FFFF7128"/>
      </colorScale>
    </cfRule>
    <cfRule type="containsBlanks" dxfId="5029" priority="811">
      <formula>LEN(TRIM(F313))=0</formula>
    </cfRule>
  </conditionalFormatting>
  <conditionalFormatting sqref="H313:I313">
    <cfRule type="expression" dxfId="5028" priority="809">
      <formula>Z313=1</formula>
    </cfRule>
  </conditionalFormatting>
  <conditionalFormatting sqref="F313:G313">
    <cfRule type="expression" dxfId="5027" priority="808">
      <formula>Y313=1</formula>
    </cfRule>
  </conditionalFormatting>
  <conditionalFormatting sqref="J313:K313">
    <cfRule type="expression" dxfId="5026" priority="807">
      <formula>AA313=1</formula>
    </cfRule>
  </conditionalFormatting>
  <conditionalFormatting sqref="L313:M313">
    <cfRule type="expression" dxfId="5025" priority="806">
      <formula>AB313=1</formula>
    </cfRule>
  </conditionalFormatting>
  <conditionalFormatting sqref="F316:M316">
    <cfRule type="containsBlanks" dxfId="5024" priority="805">
      <formula>LEN(TRIM(F316))=0</formula>
    </cfRule>
  </conditionalFormatting>
  <conditionalFormatting sqref="F315:M315">
    <cfRule type="colorScale" priority="803">
      <colorScale>
        <cfvo type="min"/>
        <cfvo type="max"/>
        <color rgb="FFFFEF9C"/>
        <color rgb="FFFF7128"/>
      </colorScale>
    </cfRule>
    <cfRule type="containsBlanks" dxfId="5023" priority="804">
      <formula>LEN(TRIM(F315))=0</formula>
    </cfRule>
  </conditionalFormatting>
  <conditionalFormatting sqref="H315:I315">
    <cfRule type="expression" dxfId="5022" priority="802">
      <formula>Z315=1</formula>
    </cfRule>
  </conditionalFormatting>
  <conditionalFormatting sqref="F315:G315">
    <cfRule type="expression" dxfId="5021" priority="801">
      <formula>Y315=1</formula>
    </cfRule>
  </conditionalFormatting>
  <conditionalFormatting sqref="J315:K315">
    <cfRule type="expression" dxfId="5020" priority="800">
      <formula>AA315=1</formula>
    </cfRule>
  </conditionalFormatting>
  <conditionalFormatting sqref="L315:M315">
    <cfRule type="expression" dxfId="5019" priority="799">
      <formula>AB315=1</formula>
    </cfRule>
  </conditionalFormatting>
  <conditionalFormatting sqref="F318:M318">
    <cfRule type="containsBlanks" dxfId="5018" priority="798">
      <formula>LEN(TRIM(F318))=0</formula>
    </cfRule>
  </conditionalFormatting>
  <conditionalFormatting sqref="F317:M317">
    <cfRule type="colorScale" priority="796">
      <colorScale>
        <cfvo type="min"/>
        <cfvo type="max"/>
        <color rgb="FFFFEF9C"/>
        <color rgb="FFFF7128"/>
      </colorScale>
    </cfRule>
    <cfRule type="containsBlanks" dxfId="5017" priority="797">
      <formula>LEN(TRIM(F317))=0</formula>
    </cfRule>
  </conditionalFormatting>
  <conditionalFormatting sqref="H317:I317">
    <cfRule type="expression" dxfId="5016" priority="795">
      <formula>Z317=1</formula>
    </cfRule>
  </conditionalFormatting>
  <conditionalFormatting sqref="F317:G317">
    <cfRule type="expression" dxfId="5015" priority="794">
      <formula>Y317=1</formula>
    </cfRule>
  </conditionalFormatting>
  <conditionalFormatting sqref="J317:K317">
    <cfRule type="expression" dxfId="5014" priority="793">
      <formula>AA317=1</formula>
    </cfRule>
  </conditionalFormatting>
  <conditionalFormatting sqref="L317:M317">
    <cfRule type="expression" dxfId="5013" priority="792">
      <formula>AB317=1</formula>
    </cfRule>
  </conditionalFormatting>
  <conditionalFormatting sqref="F320:M320">
    <cfRule type="containsBlanks" dxfId="5012" priority="791">
      <formula>LEN(TRIM(F320))=0</formula>
    </cfRule>
  </conditionalFormatting>
  <conditionalFormatting sqref="F319:M319">
    <cfRule type="colorScale" priority="789">
      <colorScale>
        <cfvo type="min"/>
        <cfvo type="max"/>
        <color rgb="FFFFEF9C"/>
        <color rgb="FFFF7128"/>
      </colorScale>
    </cfRule>
    <cfRule type="containsBlanks" dxfId="5011" priority="790">
      <formula>LEN(TRIM(F319))=0</formula>
    </cfRule>
  </conditionalFormatting>
  <conditionalFormatting sqref="H319:I319">
    <cfRule type="expression" dxfId="5010" priority="788">
      <formula>Z319=1</formula>
    </cfRule>
  </conditionalFormatting>
  <conditionalFormatting sqref="F319:G319">
    <cfRule type="expression" dxfId="5009" priority="787">
      <formula>Y319=1</formula>
    </cfRule>
  </conditionalFormatting>
  <conditionalFormatting sqref="J319:K319">
    <cfRule type="expression" dxfId="5008" priority="786">
      <formula>AA319=1</formula>
    </cfRule>
  </conditionalFormatting>
  <conditionalFormatting sqref="L319:M319">
    <cfRule type="expression" dxfId="5007" priority="785">
      <formula>AB319=1</formula>
    </cfRule>
  </conditionalFormatting>
  <conditionalFormatting sqref="F322:M322">
    <cfRule type="containsBlanks" dxfId="5006" priority="784">
      <formula>LEN(TRIM(F322))=0</formula>
    </cfRule>
  </conditionalFormatting>
  <conditionalFormatting sqref="F321:M321">
    <cfRule type="colorScale" priority="782">
      <colorScale>
        <cfvo type="min"/>
        <cfvo type="max"/>
        <color rgb="FFFFEF9C"/>
        <color rgb="FFFF7128"/>
      </colorScale>
    </cfRule>
    <cfRule type="containsBlanks" dxfId="5005" priority="783">
      <formula>LEN(TRIM(F321))=0</formula>
    </cfRule>
  </conditionalFormatting>
  <conditionalFormatting sqref="H321:I321">
    <cfRule type="expression" dxfId="5004" priority="781">
      <formula>Z321=1</formula>
    </cfRule>
  </conditionalFormatting>
  <conditionalFormatting sqref="F321:G321">
    <cfRule type="expression" dxfId="5003" priority="780">
      <formula>Y321=1</formula>
    </cfRule>
  </conditionalFormatting>
  <conditionalFormatting sqref="J321:K321">
    <cfRule type="expression" dxfId="5002" priority="779">
      <formula>AA321=1</formula>
    </cfRule>
  </conditionalFormatting>
  <conditionalFormatting sqref="L321:M321">
    <cfRule type="expression" dxfId="5001" priority="778">
      <formula>AB321=1</formula>
    </cfRule>
  </conditionalFormatting>
  <conditionalFormatting sqref="F324:M324">
    <cfRule type="containsBlanks" dxfId="5000" priority="777">
      <formula>LEN(TRIM(F324))=0</formula>
    </cfRule>
  </conditionalFormatting>
  <conditionalFormatting sqref="F323:M323">
    <cfRule type="colorScale" priority="775">
      <colorScale>
        <cfvo type="min"/>
        <cfvo type="max"/>
        <color rgb="FFFFEF9C"/>
        <color rgb="FFFF7128"/>
      </colorScale>
    </cfRule>
    <cfRule type="containsBlanks" dxfId="4999" priority="776">
      <formula>LEN(TRIM(F323))=0</formula>
    </cfRule>
  </conditionalFormatting>
  <conditionalFormatting sqref="H323:I323">
    <cfRule type="expression" dxfId="4998" priority="774">
      <formula>Z323=1</formula>
    </cfRule>
  </conditionalFormatting>
  <conditionalFormatting sqref="F323:G323">
    <cfRule type="expression" dxfId="4997" priority="773">
      <formula>Y323=1</formula>
    </cfRule>
  </conditionalFormatting>
  <conditionalFormatting sqref="J323:K323">
    <cfRule type="expression" dxfId="4996" priority="772">
      <formula>AA323=1</formula>
    </cfRule>
  </conditionalFormatting>
  <conditionalFormatting sqref="L323:M323">
    <cfRule type="expression" dxfId="4995" priority="771">
      <formula>AB323=1</formula>
    </cfRule>
  </conditionalFormatting>
  <conditionalFormatting sqref="F326:M326">
    <cfRule type="containsBlanks" dxfId="4994" priority="770">
      <formula>LEN(TRIM(F326))=0</formula>
    </cfRule>
  </conditionalFormatting>
  <conditionalFormatting sqref="F325:M325">
    <cfRule type="colorScale" priority="768">
      <colorScale>
        <cfvo type="min"/>
        <cfvo type="max"/>
        <color rgb="FFFFEF9C"/>
        <color rgb="FFFF7128"/>
      </colorScale>
    </cfRule>
    <cfRule type="containsBlanks" dxfId="4993" priority="769">
      <formula>LEN(TRIM(F325))=0</formula>
    </cfRule>
  </conditionalFormatting>
  <conditionalFormatting sqref="H325:I325">
    <cfRule type="expression" dxfId="4992" priority="767">
      <formula>Z325=1</formula>
    </cfRule>
  </conditionalFormatting>
  <conditionalFormatting sqref="F325:G325">
    <cfRule type="expression" dxfId="4991" priority="766">
      <formula>Y325=1</formula>
    </cfRule>
  </conditionalFormatting>
  <conditionalFormatting sqref="J325:K325">
    <cfRule type="expression" dxfId="4990" priority="765">
      <formula>AA325=1</formula>
    </cfRule>
  </conditionalFormatting>
  <conditionalFormatting sqref="L325:M325">
    <cfRule type="expression" dxfId="4989" priority="764">
      <formula>AB325=1</formula>
    </cfRule>
  </conditionalFormatting>
  <conditionalFormatting sqref="F328:M328">
    <cfRule type="containsBlanks" dxfId="4988" priority="763">
      <formula>LEN(TRIM(F328))=0</formula>
    </cfRule>
  </conditionalFormatting>
  <conditionalFormatting sqref="F327:M327">
    <cfRule type="colorScale" priority="761">
      <colorScale>
        <cfvo type="min"/>
        <cfvo type="max"/>
        <color rgb="FFFFEF9C"/>
        <color rgb="FFFF7128"/>
      </colorScale>
    </cfRule>
    <cfRule type="containsBlanks" dxfId="4987" priority="762">
      <formula>LEN(TRIM(F327))=0</formula>
    </cfRule>
  </conditionalFormatting>
  <conditionalFormatting sqref="H327:I327">
    <cfRule type="expression" dxfId="4986" priority="760">
      <formula>Z327=1</formula>
    </cfRule>
  </conditionalFormatting>
  <conditionalFormatting sqref="F327:G327">
    <cfRule type="expression" dxfId="4985" priority="759">
      <formula>Y327=1</formula>
    </cfRule>
  </conditionalFormatting>
  <conditionalFormatting sqref="J327:K327">
    <cfRule type="expression" dxfId="4984" priority="758">
      <formula>AA327=1</formula>
    </cfRule>
  </conditionalFormatting>
  <conditionalFormatting sqref="L327:M327">
    <cfRule type="expression" dxfId="4983" priority="757">
      <formula>AB327=1</formula>
    </cfRule>
  </conditionalFormatting>
  <conditionalFormatting sqref="F330:M330">
    <cfRule type="containsBlanks" dxfId="4982" priority="756">
      <formula>LEN(TRIM(F330))=0</formula>
    </cfRule>
  </conditionalFormatting>
  <conditionalFormatting sqref="F329:M329">
    <cfRule type="colorScale" priority="754">
      <colorScale>
        <cfvo type="min"/>
        <cfvo type="max"/>
        <color rgb="FFFFEF9C"/>
        <color rgb="FFFF7128"/>
      </colorScale>
    </cfRule>
    <cfRule type="containsBlanks" dxfId="4981" priority="755">
      <formula>LEN(TRIM(F329))=0</formula>
    </cfRule>
  </conditionalFormatting>
  <conditionalFormatting sqref="H329:I329">
    <cfRule type="expression" dxfId="4980" priority="753">
      <formula>Z329=1</formula>
    </cfRule>
  </conditionalFormatting>
  <conditionalFormatting sqref="F329:G329">
    <cfRule type="expression" dxfId="4979" priority="752">
      <formula>Y329=1</formula>
    </cfRule>
  </conditionalFormatting>
  <conditionalFormatting sqref="J329:K329">
    <cfRule type="expression" dxfId="4978" priority="751">
      <formula>AA329=1</formula>
    </cfRule>
  </conditionalFormatting>
  <conditionalFormatting sqref="L329:M329">
    <cfRule type="expression" dxfId="4977" priority="750">
      <formula>AB329=1</formula>
    </cfRule>
  </conditionalFormatting>
  <conditionalFormatting sqref="F332:M332">
    <cfRule type="containsBlanks" dxfId="4976" priority="749">
      <formula>LEN(TRIM(F332))=0</formula>
    </cfRule>
  </conditionalFormatting>
  <conditionalFormatting sqref="F331:M331">
    <cfRule type="colorScale" priority="747">
      <colorScale>
        <cfvo type="min"/>
        <cfvo type="max"/>
        <color rgb="FFFFEF9C"/>
        <color rgb="FFFF7128"/>
      </colorScale>
    </cfRule>
    <cfRule type="containsBlanks" dxfId="4975" priority="748">
      <formula>LEN(TRIM(F331))=0</formula>
    </cfRule>
  </conditionalFormatting>
  <conditionalFormatting sqref="H331:I331">
    <cfRule type="expression" dxfId="4974" priority="746">
      <formula>Z331=1</formula>
    </cfRule>
  </conditionalFormatting>
  <conditionalFormatting sqref="F331:G331">
    <cfRule type="expression" dxfId="4973" priority="745">
      <formula>Y331=1</formula>
    </cfRule>
  </conditionalFormatting>
  <conditionalFormatting sqref="J331:K331">
    <cfRule type="expression" dxfId="4972" priority="744">
      <formula>AA331=1</formula>
    </cfRule>
  </conditionalFormatting>
  <conditionalFormatting sqref="L331:M331">
    <cfRule type="expression" dxfId="4971" priority="743">
      <formula>AB331=1</formula>
    </cfRule>
  </conditionalFormatting>
  <conditionalFormatting sqref="F334:M334">
    <cfRule type="containsBlanks" dxfId="4970" priority="742">
      <formula>LEN(TRIM(F334))=0</formula>
    </cfRule>
  </conditionalFormatting>
  <conditionalFormatting sqref="F333:M333">
    <cfRule type="colorScale" priority="740">
      <colorScale>
        <cfvo type="min"/>
        <cfvo type="max"/>
        <color rgb="FFFFEF9C"/>
        <color rgb="FFFF7128"/>
      </colorScale>
    </cfRule>
    <cfRule type="containsBlanks" dxfId="4969" priority="741">
      <formula>LEN(TRIM(F333))=0</formula>
    </cfRule>
  </conditionalFormatting>
  <conditionalFormatting sqref="H333:I333">
    <cfRule type="expression" dxfId="4968" priority="739">
      <formula>Z333=1</formula>
    </cfRule>
  </conditionalFormatting>
  <conditionalFormatting sqref="F333:G333">
    <cfRule type="expression" dxfId="4967" priority="738">
      <formula>Y333=1</formula>
    </cfRule>
  </conditionalFormatting>
  <conditionalFormatting sqref="J333:K333">
    <cfRule type="expression" dxfId="4966" priority="737">
      <formula>AA333=1</formula>
    </cfRule>
  </conditionalFormatting>
  <conditionalFormatting sqref="L333:M333">
    <cfRule type="expression" dxfId="4965" priority="736">
      <formula>AB333=1</formula>
    </cfRule>
  </conditionalFormatting>
  <conditionalFormatting sqref="F336:M336">
    <cfRule type="containsBlanks" dxfId="4964" priority="735">
      <formula>LEN(TRIM(F336))=0</formula>
    </cfRule>
  </conditionalFormatting>
  <conditionalFormatting sqref="F335:M335">
    <cfRule type="colorScale" priority="733">
      <colorScale>
        <cfvo type="min"/>
        <cfvo type="max"/>
        <color rgb="FFFFEF9C"/>
        <color rgb="FFFF7128"/>
      </colorScale>
    </cfRule>
    <cfRule type="containsBlanks" dxfId="4963" priority="734">
      <formula>LEN(TRIM(F335))=0</formula>
    </cfRule>
  </conditionalFormatting>
  <conditionalFormatting sqref="H335:I335">
    <cfRule type="expression" dxfId="4962" priority="732">
      <formula>Z335=1</formula>
    </cfRule>
  </conditionalFormatting>
  <conditionalFormatting sqref="F335:G335">
    <cfRule type="expression" dxfId="4961" priority="731">
      <formula>Y335=1</formula>
    </cfRule>
  </conditionalFormatting>
  <conditionalFormatting sqref="J335:K335">
    <cfRule type="expression" dxfId="4960" priority="730">
      <formula>AA335=1</formula>
    </cfRule>
  </conditionalFormatting>
  <conditionalFormatting sqref="L335:M335">
    <cfRule type="expression" dxfId="4959" priority="729">
      <formula>AB335=1</formula>
    </cfRule>
  </conditionalFormatting>
  <conditionalFormatting sqref="F338:M338">
    <cfRule type="containsBlanks" dxfId="4958" priority="728">
      <formula>LEN(TRIM(F338))=0</formula>
    </cfRule>
  </conditionalFormatting>
  <conditionalFormatting sqref="F337:M337">
    <cfRule type="colorScale" priority="726">
      <colorScale>
        <cfvo type="min"/>
        <cfvo type="max"/>
        <color rgb="FFFFEF9C"/>
        <color rgb="FFFF7128"/>
      </colorScale>
    </cfRule>
    <cfRule type="containsBlanks" dxfId="4957" priority="727">
      <formula>LEN(TRIM(F337))=0</formula>
    </cfRule>
  </conditionalFormatting>
  <conditionalFormatting sqref="H337:I337">
    <cfRule type="expression" dxfId="4956" priority="725">
      <formula>Z337=1</formula>
    </cfRule>
  </conditionalFormatting>
  <conditionalFormatting sqref="F337:G337">
    <cfRule type="expression" dxfId="4955" priority="724">
      <formula>Y337=1</formula>
    </cfRule>
  </conditionalFormatting>
  <conditionalFormatting sqref="J337:K337">
    <cfRule type="expression" dxfId="4954" priority="723">
      <formula>AA337=1</formula>
    </cfRule>
  </conditionalFormatting>
  <conditionalFormatting sqref="L337:M337">
    <cfRule type="expression" dxfId="4953" priority="722">
      <formula>AB337=1</formula>
    </cfRule>
  </conditionalFormatting>
  <conditionalFormatting sqref="F340:M340">
    <cfRule type="containsBlanks" dxfId="4952" priority="721">
      <formula>LEN(TRIM(F340))=0</formula>
    </cfRule>
  </conditionalFormatting>
  <conditionalFormatting sqref="F339:M339">
    <cfRule type="colorScale" priority="719">
      <colorScale>
        <cfvo type="min"/>
        <cfvo type="max"/>
        <color rgb="FFFFEF9C"/>
        <color rgb="FFFF7128"/>
      </colorScale>
    </cfRule>
    <cfRule type="containsBlanks" dxfId="4951" priority="720">
      <formula>LEN(TRIM(F339))=0</formula>
    </cfRule>
  </conditionalFormatting>
  <conditionalFormatting sqref="H339:I339">
    <cfRule type="expression" dxfId="4950" priority="718">
      <formula>Z339=1</formula>
    </cfRule>
  </conditionalFormatting>
  <conditionalFormatting sqref="F339:G339">
    <cfRule type="expression" dxfId="4949" priority="717">
      <formula>Y339=1</formula>
    </cfRule>
  </conditionalFormatting>
  <conditionalFormatting sqref="J339:K339">
    <cfRule type="expression" dxfId="4948" priority="716">
      <formula>AA339=1</formula>
    </cfRule>
  </conditionalFormatting>
  <conditionalFormatting sqref="L339:M339">
    <cfRule type="expression" dxfId="4947" priority="715">
      <formula>AB339=1</formula>
    </cfRule>
  </conditionalFormatting>
  <conditionalFormatting sqref="F342:M342">
    <cfRule type="containsBlanks" dxfId="4946" priority="714">
      <formula>LEN(TRIM(F342))=0</formula>
    </cfRule>
  </conditionalFormatting>
  <conditionalFormatting sqref="F341:M341">
    <cfRule type="colorScale" priority="712">
      <colorScale>
        <cfvo type="min"/>
        <cfvo type="max"/>
        <color rgb="FFFFEF9C"/>
        <color rgb="FFFF7128"/>
      </colorScale>
    </cfRule>
    <cfRule type="containsBlanks" dxfId="4945" priority="713">
      <formula>LEN(TRIM(F341))=0</formula>
    </cfRule>
  </conditionalFormatting>
  <conditionalFormatting sqref="H341:I341">
    <cfRule type="expression" dxfId="4944" priority="711">
      <formula>Z341=1</formula>
    </cfRule>
  </conditionalFormatting>
  <conditionalFormatting sqref="F341:G341">
    <cfRule type="expression" dxfId="4943" priority="710">
      <formula>Y341=1</formula>
    </cfRule>
  </conditionalFormatting>
  <conditionalFormatting sqref="J341:K341">
    <cfRule type="expression" dxfId="4942" priority="709">
      <formula>AA341=1</formula>
    </cfRule>
  </conditionalFormatting>
  <conditionalFormatting sqref="L341:M341">
    <cfRule type="expression" dxfId="4941" priority="708">
      <formula>AB341=1</formula>
    </cfRule>
  </conditionalFormatting>
  <conditionalFormatting sqref="F344:M344">
    <cfRule type="containsBlanks" dxfId="4940" priority="707">
      <formula>LEN(TRIM(F344))=0</formula>
    </cfRule>
  </conditionalFormatting>
  <conditionalFormatting sqref="F343:M343">
    <cfRule type="colorScale" priority="705">
      <colorScale>
        <cfvo type="min"/>
        <cfvo type="max"/>
        <color rgb="FFFFEF9C"/>
        <color rgb="FFFF7128"/>
      </colorScale>
    </cfRule>
    <cfRule type="containsBlanks" dxfId="4939" priority="706">
      <formula>LEN(TRIM(F343))=0</formula>
    </cfRule>
  </conditionalFormatting>
  <conditionalFormatting sqref="H343:I343">
    <cfRule type="expression" dxfId="4938" priority="704">
      <formula>Z343=1</formula>
    </cfRule>
  </conditionalFormatting>
  <conditionalFormatting sqref="F343:G343">
    <cfRule type="expression" dxfId="4937" priority="703">
      <formula>Y343=1</formula>
    </cfRule>
  </conditionalFormatting>
  <conditionalFormatting sqref="J343:K343">
    <cfRule type="expression" dxfId="4936" priority="702">
      <formula>AA343=1</formula>
    </cfRule>
  </conditionalFormatting>
  <conditionalFormatting sqref="L343:M343">
    <cfRule type="expression" dxfId="4935" priority="701">
      <formula>AB343=1</formula>
    </cfRule>
  </conditionalFormatting>
  <conditionalFormatting sqref="F346:M346">
    <cfRule type="containsBlanks" dxfId="4934" priority="700">
      <formula>LEN(TRIM(F346))=0</formula>
    </cfRule>
  </conditionalFormatting>
  <conditionalFormatting sqref="F345:M345">
    <cfRule type="colorScale" priority="698">
      <colorScale>
        <cfvo type="min"/>
        <cfvo type="max"/>
        <color rgb="FFFFEF9C"/>
        <color rgb="FFFF7128"/>
      </colorScale>
    </cfRule>
    <cfRule type="containsBlanks" dxfId="4933" priority="699">
      <formula>LEN(TRIM(F345))=0</formula>
    </cfRule>
  </conditionalFormatting>
  <conditionalFormatting sqref="H345:I345">
    <cfRule type="expression" dxfId="4932" priority="697">
      <formula>Z345=1</formula>
    </cfRule>
  </conditionalFormatting>
  <conditionalFormatting sqref="F345:G345">
    <cfRule type="expression" dxfId="4931" priority="696">
      <formula>Y345=1</formula>
    </cfRule>
  </conditionalFormatting>
  <conditionalFormatting sqref="J345:K345">
    <cfRule type="expression" dxfId="4930" priority="695">
      <formula>AA345=1</formula>
    </cfRule>
  </conditionalFormatting>
  <conditionalFormatting sqref="L345:M345">
    <cfRule type="expression" dxfId="4929" priority="694">
      <formula>AB345=1</formula>
    </cfRule>
  </conditionalFormatting>
  <conditionalFormatting sqref="F348:M348">
    <cfRule type="containsBlanks" dxfId="4928" priority="693">
      <formula>LEN(TRIM(F348))=0</formula>
    </cfRule>
  </conditionalFormatting>
  <conditionalFormatting sqref="F347:M347">
    <cfRule type="colorScale" priority="691">
      <colorScale>
        <cfvo type="min"/>
        <cfvo type="max"/>
        <color rgb="FFFFEF9C"/>
        <color rgb="FFFF7128"/>
      </colorScale>
    </cfRule>
    <cfRule type="containsBlanks" dxfId="4927" priority="692">
      <formula>LEN(TRIM(F347))=0</formula>
    </cfRule>
  </conditionalFormatting>
  <conditionalFormatting sqref="H347:I347">
    <cfRule type="expression" dxfId="4926" priority="690">
      <formula>Z347=1</formula>
    </cfRule>
  </conditionalFormatting>
  <conditionalFormatting sqref="F347:G347">
    <cfRule type="expression" dxfId="4925" priority="689">
      <formula>Y347=1</formula>
    </cfRule>
  </conditionalFormatting>
  <conditionalFormatting sqref="J347:K347">
    <cfRule type="expression" dxfId="4924" priority="688">
      <formula>AA347=1</formula>
    </cfRule>
  </conditionalFormatting>
  <conditionalFormatting sqref="L347:M347">
    <cfRule type="expression" dxfId="4923" priority="687">
      <formula>AB347=1</formula>
    </cfRule>
  </conditionalFormatting>
  <conditionalFormatting sqref="F350:M350">
    <cfRule type="containsBlanks" dxfId="4922" priority="686">
      <formula>LEN(TRIM(F350))=0</formula>
    </cfRule>
  </conditionalFormatting>
  <conditionalFormatting sqref="F349:M349">
    <cfRule type="colorScale" priority="684">
      <colorScale>
        <cfvo type="min"/>
        <cfvo type="max"/>
        <color rgb="FFFFEF9C"/>
        <color rgb="FFFF7128"/>
      </colorScale>
    </cfRule>
    <cfRule type="containsBlanks" dxfId="4921" priority="685">
      <formula>LEN(TRIM(F349))=0</formula>
    </cfRule>
  </conditionalFormatting>
  <conditionalFormatting sqref="H349:I349">
    <cfRule type="expression" dxfId="4920" priority="683">
      <formula>Z349=1</formula>
    </cfRule>
  </conditionalFormatting>
  <conditionalFormatting sqref="F349:G349">
    <cfRule type="expression" dxfId="4919" priority="682">
      <formula>Y349=1</formula>
    </cfRule>
  </conditionalFormatting>
  <conditionalFormatting sqref="J349:K349">
    <cfRule type="expression" dxfId="4918" priority="681">
      <formula>AA349=1</formula>
    </cfRule>
  </conditionalFormatting>
  <conditionalFormatting sqref="L349:M349">
    <cfRule type="expression" dxfId="4917" priority="680">
      <formula>AB349=1</formula>
    </cfRule>
  </conditionalFormatting>
  <conditionalFormatting sqref="F352:M352">
    <cfRule type="containsBlanks" dxfId="4916" priority="679">
      <formula>LEN(TRIM(F352))=0</formula>
    </cfRule>
  </conditionalFormatting>
  <conditionalFormatting sqref="F351:M351">
    <cfRule type="colorScale" priority="677">
      <colorScale>
        <cfvo type="min"/>
        <cfvo type="max"/>
        <color rgb="FFFFEF9C"/>
        <color rgb="FFFF7128"/>
      </colorScale>
    </cfRule>
    <cfRule type="containsBlanks" dxfId="4915" priority="678">
      <formula>LEN(TRIM(F351))=0</formula>
    </cfRule>
  </conditionalFormatting>
  <conditionalFormatting sqref="H351:I351">
    <cfRule type="expression" dxfId="4914" priority="676">
      <formula>Z351=1</formula>
    </cfRule>
  </conditionalFormatting>
  <conditionalFormatting sqref="F351:G351">
    <cfRule type="expression" dxfId="4913" priority="675">
      <formula>Y351=1</formula>
    </cfRule>
  </conditionalFormatting>
  <conditionalFormatting sqref="J351:K351">
    <cfRule type="expression" dxfId="4912" priority="674">
      <formula>AA351=1</formula>
    </cfRule>
  </conditionalFormatting>
  <conditionalFormatting sqref="L351:M351">
    <cfRule type="expression" dxfId="4911" priority="673">
      <formula>AB351=1</formula>
    </cfRule>
  </conditionalFormatting>
  <conditionalFormatting sqref="F354:M354">
    <cfRule type="containsBlanks" dxfId="4910" priority="672">
      <formula>LEN(TRIM(F354))=0</formula>
    </cfRule>
  </conditionalFormatting>
  <conditionalFormatting sqref="F353:M353">
    <cfRule type="colorScale" priority="670">
      <colorScale>
        <cfvo type="min"/>
        <cfvo type="max"/>
        <color rgb="FFFFEF9C"/>
        <color rgb="FFFF7128"/>
      </colorScale>
    </cfRule>
    <cfRule type="containsBlanks" dxfId="4909" priority="671">
      <formula>LEN(TRIM(F353))=0</formula>
    </cfRule>
  </conditionalFormatting>
  <conditionalFormatting sqref="H353:I353">
    <cfRule type="expression" dxfId="4908" priority="669">
      <formula>Z353=1</formula>
    </cfRule>
  </conditionalFormatting>
  <conditionalFormatting sqref="F353:G353">
    <cfRule type="expression" dxfId="4907" priority="668">
      <formula>Y353=1</formula>
    </cfRule>
  </conditionalFormatting>
  <conditionalFormatting sqref="J353:K353">
    <cfRule type="expression" dxfId="4906" priority="667">
      <formula>AA353=1</formula>
    </cfRule>
  </conditionalFormatting>
  <conditionalFormatting sqref="L353:M353">
    <cfRule type="expression" dxfId="4905" priority="666">
      <formula>AB353=1</formula>
    </cfRule>
  </conditionalFormatting>
  <conditionalFormatting sqref="F356:M356">
    <cfRule type="containsBlanks" dxfId="4904" priority="665">
      <formula>LEN(TRIM(F356))=0</formula>
    </cfRule>
  </conditionalFormatting>
  <conditionalFormatting sqref="F355:M355">
    <cfRule type="colorScale" priority="663">
      <colorScale>
        <cfvo type="min"/>
        <cfvo type="max"/>
        <color rgb="FFFFEF9C"/>
        <color rgb="FFFF7128"/>
      </colorScale>
    </cfRule>
    <cfRule type="containsBlanks" dxfId="4903" priority="664">
      <formula>LEN(TRIM(F355))=0</formula>
    </cfRule>
  </conditionalFormatting>
  <conditionalFormatting sqref="H355:I355">
    <cfRule type="expression" dxfId="4902" priority="662">
      <formula>Z355=1</formula>
    </cfRule>
  </conditionalFormatting>
  <conditionalFormatting sqref="F355:G355">
    <cfRule type="expression" dxfId="4901" priority="661">
      <formula>Y355=1</formula>
    </cfRule>
  </conditionalFormatting>
  <conditionalFormatting sqref="J355:K355">
    <cfRule type="expression" dxfId="4900" priority="660">
      <formula>AA355=1</formula>
    </cfRule>
  </conditionalFormatting>
  <conditionalFormatting sqref="L355:M355">
    <cfRule type="expression" dxfId="4899" priority="659">
      <formula>AB355=1</formula>
    </cfRule>
  </conditionalFormatting>
  <conditionalFormatting sqref="F358:M358">
    <cfRule type="containsBlanks" dxfId="4898" priority="658">
      <formula>LEN(TRIM(F358))=0</formula>
    </cfRule>
  </conditionalFormatting>
  <conditionalFormatting sqref="F357:M357">
    <cfRule type="colorScale" priority="656">
      <colorScale>
        <cfvo type="min"/>
        <cfvo type="max"/>
        <color rgb="FFFFEF9C"/>
        <color rgb="FFFF7128"/>
      </colorScale>
    </cfRule>
    <cfRule type="containsBlanks" dxfId="4897" priority="657">
      <formula>LEN(TRIM(F357))=0</formula>
    </cfRule>
  </conditionalFormatting>
  <conditionalFormatting sqref="H357:I357">
    <cfRule type="expression" dxfId="4896" priority="655">
      <formula>Z357=1</formula>
    </cfRule>
  </conditionalFormatting>
  <conditionalFormatting sqref="F357:G357">
    <cfRule type="expression" dxfId="4895" priority="654">
      <formula>Y357=1</formula>
    </cfRule>
  </conditionalFormatting>
  <conditionalFormatting sqref="J357:K357">
    <cfRule type="expression" dxfId="4894" priority="653">
      <formula>AA357=1</formula>
    </cfRule>
  </conditionalFormatting>
  <conditionalFormatting sqref="L357:M357">
    <cfRule type="expression" dxfId="4893" priority="652">
      <formula>AB357=1</formula>
    </cfRule>
  </conditionalFormatting>
  <conditionalFormatting sqref="F360:M360">
    <cfRule type="containsBlanks" dxfId="4892" priority="651">
      <formula>LEN(TRIM(F360))=0</formula>
    </cfRule>
  </conditionalFormatting>
  <conditionalFormatting sqref="F359:M359">
    <cfRule type="colorScale" priority="649">
      <colorScale>
        <cfvo type="min"/>
        <cfvo type="max"/>
        <color rgb="FFFFEF9C"/>
        <color rgb="FFFF7128"/>
      </colorScale>
    </cfRule>
    <cfRule type="containsBlanks" dxfId="4891" priority="650">
      <formula>LEN(TRIM(F359))=0</formula>
    </cfRule>
  </conditionalFormatting>
  <conditionalFormatting sqref="H359:I359">
    <cfRule type="expression" dxfId="4890" priority="648">
      <formula>Z359=1</formula>
    </cfRule>
  </conditionalFormatting>
  <conditionalFormatting sqref="F359:G359">
    <cfRule type="expression" dxfId="4889" priority="647">
      <formula>Y359=1</formula>
    </cfRule>
  </conditionalFormatting>
  <conditionalFormatting sqref="J359:K359">
    <cfRule type="expression" dxfId="4888" priority="646">
      <formula>AA359=1</formula>
    </cfRule>
  </conditionalFormatting>
  <conditionalFormatting sqref="L359:M359">
    <cfRule type="expression" dxfId="4887" priority="645">
      <formula>AB359=1</formula>
    </cfRule>
  </conditionalFormatting>
  <conditionalFormatting sqref="F362:M362">
    <cfRule type="containsBlanks" dxfId="4886" priority="644">
      <formula>LEN(TRIM(F362))=0</formula>
    </cfRule>
  </conditionalFormatting>
  <conditionalFormatting sqref="F361:M361">
    <cfRule type="colorScale" priority="642">
      <colorScale>
        <cfvo type="min"/>
        <cfvo type="max"/>
        <color rgb="FFFFEF9C"/>
        <color rgb="FFFF7128"/>
      </colorScale>
    </cfRule>
    <cfRule type="containsBlanks" dxfId="4885" priority="643">
      <formula>LEN(TRIM(F361))=0</formula>
    </cfRule>
  </conditionalFormatting>
  <conditionalFormatting sqref="H361:I361">
    <cfRule type="expression" dxfId="4884" priority="641">
      <formula>Z361=1</formula>
    </cfRule>
  </conditionalFormatting>
  <conditionalFormatting sqref="F361:G361">
    <cfRule type="expression" dxfId="4883" priority="640">
      <formula>Y361=1</formula>
    </cfRule>
  </conditionalFormatting>
  <conditionalFormatting sqref="J361:K361">
    <cfRule type="expression" dxfId="4882" priority="639">
      <formula>AA361=1</formula>
    </cfRule>
  </conditionalFormatting>
  <conditionalFormatting sqref="L361:M361">
    <cfRule type="expression" dxfId="4881" priority="638">
      <formula>AB361=1</formula>
    </cfRule>
  </conditionalFormatting>
  <conditionalFormatting sqref="F364:M364">
    <cfRule type="containsBlanks" dxfId="4880" priority="637">
      <formula>LEN(TRIM(F364))=0</formula>
    </cfRule>
  </conditionalFormatting>
  <conditionalFormatting sqref="F363:M363">
    <cfRule type="colorScale" priority="635">
      <colorScale>
        <cfvo type="min"/>
        <cfvo type="max"/>
        <color rgb="FFFFEF9C"/>
        <color rgb="FFFF7128"/>
      </colorScale>
    </cfRule>
    <cfRule type="containsBlanks" dxfId="4879" priority="636">
      <formula>LEN(TRIM(F363))=0</formula>
    </cfRule>
  </conditionalFormatting>
  <conditionalFormatting sqref="H363:I363">
    <cfRule type="expression" dxfId="4878" priority="634">
      <formula>Z363=1</formula>
    </cfRule>
  </conditionalFormatting>
  <conditionalFormatting sqref="F363:G363">
    <cfRule type="expression" dxfId="4877" priority="633">
      <formula>Y363=1</formula>
    </cfRule>
  </conditionalFormatting>
  <conditionalFormatting sqref="J363:K363">
    <cfRule type="expression" dxfId="4876" priority="632">
      <formula>AA363=1</formula>
    </cfRule>
  </conditionalFormatting>
  <conditionalFormatting sqref="L363:M363">
    <cfRule type="expression" dxfId="4875" priority="631">
      <formula>AB363=1</formula>
    </cfRule>
  </conditionalFormatting>
  <conditionalFormatting sqref="F366:M366">
    <cfRule type="containsBlanks" dxfId="4874" priority="630">
      <formula>LEN(TRIM(F366))=0</formula>
    </cfRule>
  </conditionalFormatting>
  <conditionalFormatting sqref="F365:M365">
    <cfRule type="colorScale" priority="628">
      <colorScale>
        <cfvo type="min"/>
        <cfvo type="max"/>
        <color rgb="FFFFEF9C"/>
        <color rgb="FFFF7128"/>
      </colorScale>
    </cfRule>
    <cfRule type="containsBlanks" dxfId="4873" priority="629">
      <formula>LEN(TRIM(F365))=0</formula>
    </cfRule>
  </conditionalFormatting>
  <conditionalFormatting sqref="H365:I365">
    <cfRule type="expression" dxfId="4872" priority="627">
      <formula>Z365=1</formula>
    </cfRule>
  </conditionalFormatting>
  <conditionalFormatting sqref="F365:G365">
    <cfRule type="expression" dxfId="4871" priority="626">
      <formula>Y365=1</formula>
    </cfRule>
  </conditionalFormatting>
  <conditionalFormatting sqref="J365:K365">
    <cfRule type="expression" dxfId="4870" priority="625">
      <formula>AA365=1</formula>
    </cfRule>
  </conditionalFormatting>
  <conditionalFormatting sqref="L365:M365">
    <cfRule type="expression" dxfId="4869" priority="624">
      <formula>AB365=1</formula>
    </cfRule>
  </conditionalFormatting>
  <conditionalFormatting sqref="F368:M368">
    <cfRule type="containsBlanks" dxfId="4868" priority="623">
      <formula>LEN(TRIM(F368))=0</formula>
    </cfRule>
  </conditionalFormatting>
  <conditionalFormatting sqref="F367:M367">
    <cfRule type="colorScale" priority="621">
      <colorScale>
        <cfvo type="min"/>
        <cfvo type="max"/>
        <color rgb="FFFFEF9C"/>
        <color rgb="FFFF7128"/>
      </colorScale>
    </cfRule>
    <cfRule type="containsBlanks" dxfId="4867" priority="622">
      <formula>LEN(TRIM(F367))=0</formula>
    </cfRule>
  </conditionalFormatting>
  <conditionalFormatting sqref="H367:I367">
    <cfRule type="expression" dxfId="4866" priority="620">
      <formula>Z367=1</formula>
    </cfRule>
  </conditionalFormatting>
  <conditionalFormatting sqref="F367:G367">
    <cfRule type="expression" dxfId="4865" priority="619">
      <formula>Y367=1</formula>
    </cfRule>
  </conditionalFormatting>
  <conditionalFormatting sqref="J367:K367">
    <cfRule type="expression" dxfId="4864" priority="618">
      <formula>AA367=1</formula>
    </cfRule>
  </conditionalFormatting>
  <conditionalFormatting sqref="L367:M367">
    <cfRule type="expression" dxfId="4863" priority="617">
      <formula>AB367=1</formula>
    </cfRule>
  </conditionalFormatting>
  <conditionalFormatting sqref="F370:M370">
    <cfRule type="containsBlanks" dxfId="4862" priority="616">
      <formula>LEN(TRIM(F370))=0</formula>
    </cfRule>
  </conditionalFormatting>
  <conditionalFormatting sqref="F369:M369">
    <cfRule type="colorScale" priority="614">
      <colorScale>
        <cfvo type="min"/>
        <cfvo type="max"/>
        <color rgb="FFFFEF9C"/>
        <color rgb="FFFF7128"/>
      </colorScale>
    </cfRule>
    <cfRule type="containsBlanks" dxfId="4861" priority="615">
      <formula>LEN(TRIM(F369))=0</formula>
    </cfRule>
  </conditionalFormatting>
  <conditionalFormatting sqref="H369:I369">
    <cfRule type="expression" dxfId="4860" priority="613">
      <formula>Z369=1</formula>
    </cfRule>
  </conditionalFormatting>
  <conditionalFormatting sqref="F369:G369">
    <cfRule type="expression" dxfId="4859" priority="612">
      <formula>Y369=1</formula>
    </cfRule>
  </conditionalFormatting>
  <conditionalFormatting sqref="J369:K369">
    <cfRule type="expression" dxfId="4858" priority="611">
      <formula>AA369=1</formula>
    </cfRule>
  </conditionalFormatting>
  <conditionalFormatting sqref="L369:M369">
    <cfRule type="expression" dxfId="4857" priority="610">
      <formula>AB369=1</formula>
    </cfRule>
  </conditionalFormatting>
  <conditionalFormatting sqref="F372:M372">
    <cfRule type="containsBlanks" dxfId="4856" priority="609">
      <formula>LEN(TRIM(F372))=0</formula>
    </cfRule>
  </conditionalFormatting>
  <conditionalFormatting sqref="F371:M371">
    <cfRule type="colorScale" priority="607">
      <colorScale>
        <cfvo type="min"/>
        <cfvo type="max"/>
        <color rgb="FFFFEF9C"/>
        <color rgb="FFFF7128"/>
      </colorScale>
    </cfRule>
    <cfRule type="containsBlanks" dxfId="4855" priority="608">
      <formula>LEN(TRIM(F371))=0</formula>
    </cfRule>
  </conditionalFormatting>
  <conditionalFormatting sqref="H371:I371">
    <cfRule type="expression" dxfId="4854" priority="606">
      <formula>Z371=1</formula>
    </cfRule>
  </conditionalFormatting>
  <conditionalFormatting sqref="F371:G371">
    <cfRule type="expression" dxfId="4853" priority="605">
      <formula>Y371=1</formula>
    </cfRule>
  </conditionalFormatting>
  <conditionalFormatting sqref="J371:K371">
    <cfRule type="expression" dxfId="4852" priority="604">
      <formula>AA371=1</formula>
    </cfRule>
  </conditionalFormatting>
  <conditionalFormatting sqref="L371:M371">
    <cfRule type="expression" dxfId="4851" priority="603">
      <formula>AB371=1</formula>
    </cfRule>
  </conditionalFormatting>
  <conditionalFormatting sqref="F374:M374">
    <cfRule type="containsBlanks" dxfId="4850" priority="602">
      <formula>LEN(TRIM(F374))=0</formula>
    </cfRule>
  </conditionalFormatting>
  <conditionalFormatting sqref="F373:M373">
    <cfRule type="colorScale" priority="600">
      <colorScale>
        <cfvo type="min"/>
        <cfvo type="max"/>
        <color rgb="FFFFEF9C"/>
        <color rgb="FFFF7128"/>
      </colorScale>
    </cfRule>
    <cfRule type="containsBlanks" dxfId="4849" priority="601">
      <formula>LEN(TRIM(F373))=0</formula>
    </cfRule>
  </conditionalFormatting>
  <conditionalFormatting sqref="H373:I373">
    <cfRule type="expression" dxfId="4848" priority="599">
      <formula>Z373=1</formula>
    </cfRule>
  </conditionalFormatting>
  <conditionalFormatting sqref="F373:G373">
    <cfRule type="expression" dxfId="4847" priority="598">
      <formula>Y373=1</formula>
    </cfRule>
  </conditionalFormatting>
  <conditionalFormatting sqref="J373:K373">
    <cfRule type="expression" dxfId="4846" priority="597">
      <formula>AA373=1</formula>
    </cfRule>
  </conditionalFormatting>
  <conditionalFormatting sqref="L373:M373">
    <cfRule type="expression" dxfId="4845" priority="596">
      <formula>AB373=1</formula>
    </cfRule>
  </conditionalFormatting>
  <conditionalFormatting sqref="F376:M376">
    <cfRule type="containsBlanks" dxfId="4844" priority="595">
      <formula>LEN(TRIM(F376))=0</formula>
    </cfRule>
  </conditionalFormatting>
  <conditionalFormatting sqref="F375:M375">
    <cfRule type="colorScale" priority="593">
      <colorScale>
        <cfvo type="min"/>
        <cfvo type="max"/>
        <color rgb="FFFFEF9C"/>
        <color rgb="FFFF7128"/>
      </colorScale>
    </cfRule>
    <cfRule type="containsBlanks" dxfId="4843" priority="594">
      <formula>LEN(TRIM(F375))=0</formula>
    </cfRule>
  </conditionalFormatting>
  <conditionalFormatting sqref="H375:I375">
    <cfRule type="expression" dxfId="4842" priority="592">
      <formula>Z375=1</formula>
    </cfRule>
  </conditionalFormatting>
  <conditionalFormatting sqref="F375:G375">
    <cfRule type="expression" dxfId="4841" priority="591">
      <formula>Y375=1</formula>
    </cfRule>
  </conditionalFormatting>
  <conditionalFormatting sqref="J375:K375">
    <cfRule type="expression" dxfId="4840" priority="590">
      <formula>AA375=1</formula>
    </cfRule>
  </conditionalFormatting>
  <conditionalFormatting sqref="L375:M375">
    <cfRule type="expression" dxfId="4839" priority="589">
      <formula>AB375=1</formula>
    </cfRule>
  </conditionalFormatting>
  <conditionalFormatting sqref="F378:M378">
    <cfRule type="containsBlanks" dxfId="4838" priority="588">
      <formula>LEN(TRIM(F378))=0</formula>
    </cfRule>
  </conditionalFormatting>
  <conditionalFormatting sqref="F377:M377">
    <cfRule type="colorScale" priority="586">
      <colorScale>
        <cfvo type="min"/>
        <cfvo type="max"/>
        <color rgb="FFFFEF9C"/>
        <color rgb="FFFF7128"/>
      </colorScale>
    </cfRule>
    <cfRule type="containsBlanks" dxfId="4837" priority="587">
      <formula>LEN(TRIM(F377))=0</formula>
    </cfRule>
  </conditionalFormatting>
  <conditionalFormatting sqref="H377:I377">
    <cfRule type="expression" dxfId="4836" priority="585">
      <formula>Z377=1</formula>
    </cfRule>
  </conditionalFormatting>
  <conditionalFormatting sqref="F377:G377">
    <cfRule type="expression" dxfId="4835" priority="584">
      <formula>Y377=1</formula>
    </cfRule>
  </conditionalFormatting>
  <conditionalFormatting sqref="J377:K377">
    <cfRule type="expression" dxfId="4834" priority="583">
      <formula>AA377=1</formula>
    </cfRule>
  </conditionalFormatting>
  <conditionalFormatting sqref="L377:M377">
    <cfRule type="expression" dxfId="4833" priority="582">
      <formula>AB377=1</formula>
    </cfRule>
  </conditionalFormatting>
  <conditionalFormatting sqref="F380:M380">
    <cfRule type="containsBlanks" dxfId="4832" priority="581">
      <formula>LEN(TRIM(F380))=0</formula>
    </cfRule>
  </conditionalFormatting>
  <conditionalFormatting sqref="F379:M379">
    <cfRule type="colorScale" priority="579">
      <colorScale>
        <cfvo type="min"/>
        <cfvo type="max"/>
        <color rgb="FFFFEF9C"/>
        <color rgb="FFFF7128"/>
      </colorScale>
    </cfRule>
    <cfRule type="containsBlanks" dxfId="4831" priority="580">
      <formula>LEN(TRIM(F379))=0</formula>
    </cfRule>
  </conditionalFormatting>
  <conditionalFormatting sqref="H379:I379">
    <cfRule type="expression" dxfId="4830" priority="578">
      <formula>Z379=1</formula>
    </cfRule>
  </conditionalFormatting>
  <conditionalFormatting sqref="F379:G379">
    <cfRule type="expression" dxfId="4829" priority="577">
      <formula>Y379=1</formula>
    </cfRule>
  </conditionalFormatting>
  <conditionalFormatting sqref="J379:K379">
    <cfRule type="expression" dxfId="4828" priority="576">
      <formula>AA379=1</formula>
    </cfRule>
  </conditionalFormatting>
  <conditionalFormatting sqref="L379:M379">
    <cfRule type="expression" dxfId="4827" priority="575">
      <formula>AB379=1</formula>
    </cfRule>
  </conditionalFormatting>
  <conditionalFormatting sqref="F382:M382">
    <cfRule type="containsBlanks" dxfId="4826" priority="574">
      <formula>LEN(TRIM(F382))=0</formula>
    </cfRule>
  </conditionalFormatting>
  <conditionalFormatting sqref="F381:M381">
    <cfRule type="colorScale" priority="572">
      <colorScale>
        <cfvo type="min"/>
        <cfvo type="max"/>
        <color rgb="FFFFEF9C"/>
        <color rgb="FFFF7128"/>
      </colorScale>
    </cfRule>
    <cfRule type="containsBlanks" dxfId="4825" priority="573">
      <formula>LEN(TRIM(F381))=0</formula>
    </cfRule>
  </conditionalFormatting>
  <conditionalFormatting sqref="H381:I381">
    <cfRule type="expression" dxfId="4824" priority="571">
      <formula>Z381=1</formula>
    </cfRule>
  </conditionalFormatting>
  <conditionalFormatting sqref="F381:G381">
    <cfRule type="expression" dxfId="4823" priority="570">
      <formula>Y381=1</formula>
    </cfRule>
  </conditionalFormatting>
  <conditionalFormatting sqref="J381:K381">
    <cfRule type="expression" dxfId="4822" priority="569">
      <formula>AA381=1</formula>
    </cfRule>
  </conditionalFormatting>
  <conditionalFormatting sqref="L381:M381">
    <cfRule type="expression" dxfId="4821" priority="568">
      <formula>AB381=1</formula>
    </cfRule>
  </conditionalFormatting>
  <conditionalFormatting sqref="F384:M384">
    <cfRule type="containsBlanks" dxfId="4820" priority="567">
      <formula>LEN(TRIM(F384))=0</formula>
    </cfRule>
  </conditionalFormatting>
  <conditionalFormatting sqref="F383:M383">
    <cfRule type="colorScale" priority="565">
      <colorScale>
        <cfvo type="min"/>
        <cfvo type="max"/>
        <color rgb="FFFFEF9C"/>
        <color rgb="FFFF7128"/>
      </colorScale>
    </cfRule>
    <cfRule type="containsBlanks" dxfId="4819" priority="566">
      <formula>LEN(TRIM(F383))=0</formula>
    </cfRule>
  </conditionalFormatting>
  <conditionalFormatting sqref="H383:I383">
    <cfRule type="expression" dxfId="4818" priority="564">
      <formula>Z383=1</formula>
    </cfRule>
  </conditionalFormatting>
  <conditionalFormatting sqref="F383:G383">
    <cfRule type="expression" dxfId="4817" priority="563">
      <formula>Y383=1</formula>
    </cfRule>
  </conditionalFormatting>
  <conditionalFormatting sqref="J383:K383">
    <cfRule type="expression" dxfId="4816" priority="562">
      <formula>AA383=1</formula>
    </cfRule>
  </conditionalFormatting>
  <conditionalFormatting sqref="L383:M383">
    <cfRule type="expression" dxfId="4815" priority="561">
      <formula>AB383=1</formula>
    </cfRule>
  </conditionalFormatting>
  <conditionalFormatting sqref="F386:M386">
    <cfRule type="containsBlanks" dxfId="4814" priority="560">
      <formula>LEN(TRIM(F386))=0</formula>
    </cfRule>
  </conditionalFormatting>
  <conditionalFormatting sqref="F385:M385">
    <cfRule type="colorScale" priority="558">
      <colorScale>
        <cfvo type="min"/>
        <cfvo type="max"/>
        <color rgb="FFFFEF9C"/>
        <color rgb="FFFF7128"/>
      </colorScale>
    </cfRule>
    <cfRule type="containsBlanks" dxfId="4813" priority="559">
      <formula>LEN(TRIM(F385))=0</formula>
    </cfRule>
  </conditionalFormatting>
  <conditionalFormatting sqref="H385:I385">
    <cfRule type="expression" dxfId="4812" priority="557">
      <formula>Z385=1</formula>
    </cfRule>
  </conditionalFormatting>
  <conditionalFormatting sqref="F385:G385">
    <cfRule type="expression" dxfId="4811" priority="556">
      <formula>Y385=1</formula>
    </cfRule>
  </conditionalFormatting>
  <conditionalFormatting sqref="J385:K385">
    <cfRule type="expression" dxfId="4810" priority="555">
      <formula>AA385=1</formula>
    </cfRule>
  </conditionalFormatting>
  <conditionalFormatting sqref="L385:M385">
    <cfRule type="expression" dxfId="4809" priority="554">
      <formula>AB385=1</formula>
    </cfRule>
  </conditionalFormatting>
  <conditionalFormatting sqref="F388:M388">
    <cfRule type="containsBlanks" dxfId="4808" priority="553">
      <formula>LEN(TRIM(F388))=0</formula>
    </cfRule>
  </conditionalFormatting>
  <conditionalFormatting sqref="F387:M387">
    <cfRule type="colorScale" priority="551">
      <colorScale>
        <cfvo type="min"/>
        <cfvo type="max"/>
        <color rgb="FFFFEF9C"/>
        <color rgb="FFFF7128"/>
      </colorScale>
    </cfRule>
    <cfRule type="containsBlanks" dxfId="4807" priority="552">
      <formula>LEN(TRIM(F387))=0</formula>
    </cfRule>
  </conditionalFormatting>
  <conditionalFormatting sqref="H387:I387">
    <cfRule type="expression" dxfId="4806" priority="550">
      <formula>Z387=1</formula>
    </cfRule>
  </conditionalFormatting>
  <conditionalFormatting sqref="F387:G387">
    <cfRule type="expression" dxfId="4805" priority="549">
      <formula>Y387=1</formula>
    </cfRule>
  </conditionalFormatting>
  <conditionalFormatting sqref="J387:K387">
    <cfRule type="expression" dxfId="4804" priority="548">
      <formula>AA387=1</formula>
    </cfRule>
  </conditionalFormatting>
  <conditionalFormatting sqref="L387:M387">
    <cfRule type="expression" dxfId="4803" priority="547">
      <formula>AB387=1</formula>
    </cfRule>
  </conditionalFormatting>
  <conditionalFormatting sqref="F390:M390">
    <cfRule type="containsBlanks" dxfId="4802" priority="546">
      <formula>LEN(TRIM(F390))=0</formula>
    </cfRule>
  </conditionalFormatting>
  <conditionalFormatting sqref="F389:M389">
    <cfRule type="colorScale" priority="544">
      <colorScale>
        <cfvo type="min"/>
        <cfvo type="max"/>
        <color rgb="FFFFEF9C"/>
        <color rgb="FFFF7128"/>
      </colorScale>
    </cfRule>
    <cfRule type="containsBlanks" dxfId="4801" priority="545">
      <formula>LEN(TRIM(F389))=0</formula>
    </cfRule>
  </conditionalFormatting>
  <conditionalFormatting sqref="H389:I389">
    <cfRule type="expression" dxfId="4800" priority="543">
      <formula>Z389=1</formula>
    </cfRule>
  </conditionalFormatting>
  <conditionalFormatting sqref="F389:G389">
    <cfRule type="expression" dxfId="4799" priority="542">
      <formula>Y389=1</formula>
    </cfRule>
  </conditionalFormatting>
  <conditionalFormatting sqref="J389:K389">
    <cfRule type="expression" dxfId="4798" priority="541">
      <formula>AA389=1</formula>
    </cfRule>
  </conditionalFormatting>
  <conditionalFormatting sqref="L389:M389">
    <cfRule type="expression" dxfId="4797" priority="540">
      <formula>AB389=1</formula>
    </cfRule>
  </conditionalFormatting>
  <conditionalFormatting sqref="F392:M392">
    <cfRule type="containsBlanks" dxfId="4796" priority="539">
      <formula>LEN(TRIM(F392))=0</formula>
    </cfRule>
  </conditionalFormatting>
  <conditionalFormatting sqref="F391:M391">
    <cfRule type="colorScale" priority="537">
      <colorScale>
        <cfvo type="min"/>
        <cfvo type="max"/>
        <color rgb="FFFFEF9C"/>
        <color rgb="FFFF7128"/>
      </colorScale>
    </cfRule>
    <cfRule type="containsBlanks" dxfId="4795" priority="538">
      <formula>LEN(TRIM(F391))=0</formula>
    </cfRule>
  </conditionalFormatting>
  <conditionalFormatting sqref="H391:I391">
    <cfRule type="expression" dxfId="4794" priority="536">
      <formula>Z391=1</formula>
    </cfRule>
  </conditionalFormatting>
  <conditionalFormatting sqref="F391:G391">
    <cfRule type="expression" dxfId="4793" priority="535">
      <formula>Y391=1</formula>
    </cfRule>
  </conditionalFormatting>
  <conditionalFormatting sqref="J391:K391">
    <cfRule type="expression" dxfId="4792" priority="534">
      <formula>AA391=1</formula>
    </cfRule>
  </conditionalFormatting>
  <conditionalFormatting sqref="L391:M391">
    <cfRule type="expression" dxfId="4791" priority="533">
      <formula>AB391=1</formula>
    </cfRule>
  </conditionalFormatting>
  <conditionalFormatting sqref="F394:M394">
    <cfRule type="containsBlanks" dxfId="4790" priority="532">
      <formula>LEN(TRIM(F394))=0</formula>
    </cfRule>
  </conditionalFormatting>
  <conditionalFormatting sqref="F393:M393">
    <cfRule type="colorScale" priority="530">
      <colorScale>
        <cfvo type="min"/>
        <cfvo type="max"/>
        <color rgb="FFFFEF9C"/>
        <color rgb="FFFF7128"/>
      </colorScale>
    </cfRule>
    <cfRule type="containsBlanks" dxfId="4789" priority="531">
      <formula>LEN(TRIM(F393))=0</formula>
    </cfRule>
  </conditionalFormatting>
  <conditionalFormatting sqref="H393:I393">
    <cfRule type="expression" dxfId="4788" priority="529">
      <formula>Z393=1</formula>
    </cfRule>
  </conditionalFormatting>
  <conditionalFormatting sqref="F393:G393">
    <cfRule type="expression" dxfId="4787" priority="528">
      <formula>Y393=1</formula>
    </cfRule>
  </conditionalFormatting>
  <conditionalFormatting sqref="J393:K393">
    <cfRule type="expression" dxfId="4786" priority="527">
      <formula>AA393=1</formula>
    </cfRule>
  </conditionalFormatting>
  <conditionalFormatting sqref="L393:M393">
    <cfRule type="expression" dxfId="4785" priority="526">
      <formula>AB393=1</formula>
    </cfRule>
  </conditionalFormatting>
  <conditionalFormatting sqref="F396:M396">
    <cfRule type="containsBlanks" dxfId="4784" priority="525">
      <formula>LEN(TRIM(F396))=0</formula>
    </cfRule>
  </conditionalFormatting>
  <conditionalFormatting sqref="F395:M395">
    <cfRule type="colorScale" priority="523">
      <colorScale>
        <cfvo type="min"/>
        <cfvo type="max"/>
        <color rgb="FFFFEF9C"/>
        <color rgb="FFFF7128"/>
      </colorScale>
    </cfRule>
    <cfRule type="containsBlanks" dxfId="4783" priority="524">
      <formula>LEN(TRIM(F395))=0</formula>
    </cfRule>
  </conditionalFormatting>
  <conditionalFormatting sqref="H395:I395">
    <cfRule type="expression" dxfId="4782" priority="522">
      <formula>Z395=1</formula>
    </cfRule>
  </conditionalFormatting>
  <conditionalFormatting sqref="F395:G395">
    <cfRule type="expression" dxfId="4781" priority="521">
      <formula>Y395=1</formula>
    </cfRule>
  </conditionalFormatting>
  <conditionalFormatting sqref="J395:K395">
    <cfRule type="expression" dxfId="4780" priority="520">
      <formula>AA395=1</formula>
    </cfRule>
  </conditionalFormatting>
  <conditionalFormatting sqref="L395:M395">
    <cfRule type="expression" dxfId="4779" priority="519">
      <formula>AB395=1</formula>
    </cfRule>
  </conditionalFormatting>
  <conditionalFormatting sqref="F398:M398">
    <cfRule type="containsBlanks" dxfId="4778" priority="518">
      <formula>LEN(TRIM(F398))=0</formula>
    </cfRule>
  </conditionalFormatting>
  <conditionalFormatting sqref="F397:M397">
    <cfRule type="colorScale" priority="516">
      <colorScale>
        <cfvo type="min"/>
        <cfvo type="max"/>
        <color rgb="FFFFEF9C"/>
        <color rgb="FFFF7128"/>
      </colorScale>
    </cfRule>
    <cfRule type="containsBlanks" dxfId="4777" priority="517">
      <formula>LEN(TRIM(F397))=0</formula>
    </cfRule>
  </conditionalFormatting>
  <conditionalFormatting sqref="H397:I397">
    <cfRule type="expression" dxfId="4776" priority="515">
      <formula>Z397=1</formula>
    </cfRule>
  </conditionalFormatting>
  <conditionalFormatting sqref="F397:G397">
    <cfRule type="expression" dxfId="4775" priority="514">
      <formula>Y397=1</formula>
    </cfRule>
  </conditionalFormatting>
  <conditionalFormatting sqref="J397:K397">
    <cfRule type="expression" dxfId="4774" priority="513">
      <formula>AA397=1</formula>
    </cfRule>
  </conditionalFormatting>
  <conditionalFormatting sqref="L397:M397">
    <cfRule type="expression" dxfId="4773" priority="512">
      <formula>AB397=1</formula>
    </cfRule>
  </conditionalFormatting>
  <conditionalFormatting sqref="F400:M400">
    <cfRule type="containsBlanks" dxfId="4772" priority="511">
      <formula>LEN(TRIM(F400))=0</formula>
    </cfRule>
  </conditionalFormatting>
  <conditionalFormatting sqref="F399:M399">
    <cfRule type="colorScale" priority="509">
      <colorScale>
        <cfvo type="min"/>
        <cfvo type="max"/>
        <color rgb="FFFFEF9C"/>
        <color rgb="FFFF7128"/>
      </colorScale>
    </cfRule>
    <cfRule type="containsBlanks" dxfId="4771" priority="510">
      <formula>LEN(TRIM(F399))=0</formula>
    </cfRule>
  </conditionalFormatting>
  <conditionalFormatting sqref="H399:I399">
    <cfRule type="expression" dxfId="4770" priority="508">
      <formula>Z399=1</formula>
    </cfRule>
  </conditionalFormatting>
  <conditionalFormatting sqref="F399:G399">
    <cfRule type="expression" dxfId="4769" priority="507">
      <formula>Y399=1</formula>
    </cfRule>
  </conditionalFormatting>
  <conditionalFormatting sqref="J399:K399">
    <cfRule type="expression" dxfId="4768" priority="506">
      <formula>AA399=1</formula>
    </cfRule>
  </conditionalFormatting>
  <conditionalFormatting sqref="L399:M399">
    <cfRule type="expression" dxfId="4767" priority="505">
      <formula>AB399=1</formula>
    </cfRule>
  </conditionalFormatting>
  <conditionalFormatting sqref="F402:M402">
    <cfRule type="containsBlanks" dxfId="4766" priority="504">
      <formula>LEN(TRIM(F402))=0</formula>
    </cfRule>
  </conditionalFormatting>
  <conditionalFormatting sqref="F401:M401">
    <cfRule type="colorScale" priority="502">
      <colorScale>
        <cfvo type="min"/>
        <cfvo type="max"/>
        <color rgb="FFFFEF9C"/>
        <color rgb="FFFF7128"/>
      </colorScale>
    </cfRule>
    <cfRule type="containsBlanks" dxfId="4765" priority="503">
      <formula>LEN(TRIM(F401))=0</formula>
    </cfRule>
  </conditionalFormatting>
  <conditionalFormatting sqref="H401:I401">
    <cfRule type="expression" dxfId="4764" priority="501">
      <formula>Z401=1</formula>
    </cfRule>
  </conditionalFormatting>
  <conditionalFormatting sqref="F401:G401">
    <cfRule type="expression" dxfId="4763" priority="500">
      <formula>Y401=1</formula>
    </cfRule>
  </conditionalFormatting>
  <conditionalFormatting sqref="J401:K401">
    <cfRule type="expression" dxfId="4762" priority="499">
      <formula>AA401=1</formula>
    </cfRule>
  </conditionalFormatting>
  <conditionalFormatting sqref="L401:M401">
    <cfRule type="expression" dxfId="4761" priority="498">
      <formula>AB401=1</formula>
    </cfRule>
  </conditionalFormatting>
  <conditionalFormatting sqref="F404:M404">
    <cfRule type="containsBlanks" dxfId="4760" priority="497">
      <formula>LEN(TRIM(F404))=0</formula>
    </cfRule>
  </conditionalFormatting>
  <conditionalFormatting sqref="F403:M403">
    <cfRule type="colorScale" priority="495">
      <colorScale>
        <cfvo type="min"/>
        <cfvo type="max"/>
        <color rgb="FFFFEF9C"/>
        <color rgb="FFFF7128"/>
      </colorScale>
    </cfRule>
    <cfRule type="containsBlanks" dxfId="4759" priority="496">
      <formula>LEN(TRIM(F403))=0</formula>
    </cfRule>
  </conditionalFormatting>
  <conditionalFormatting sqref="H403:I403">
    <cfRule type="expression" dxfId="4758" priority="494">
      <formula>Z403=1</formula>
    </cfRule>
  </conditionalFormatting>
  <conditionalFormatting sqref="F403:G403">
    <cfRule type="expression" dxfId="4757" priority="493">
      <formula>Y403=1</formula>
    </cfRule>
  </conditionalFormatting>
  <conditionalFormatting sqref="J403:K403">
    <cfRule type="expression" dxfId="4756" priority="492">
      <formula>AA403=1</formula>
    </cfRule>
  </conditionalFormatting>
  <conditionalFormatting sqref="L403:M403">
    <cfRule type="expression" dxfId="4755" priority="491">
      <formula>AB403=1</formula>
    </cfRule>
  </conditionalFormatting>
  <conditionalFormatting sqref="F406:M406">
    <cfRule type="containsBlanks" dxfId="4754" priority="490">
      <formula>LEN(TRIM(F406))=0</formula>
    </cfRule>
  </conditionalFormatting>
  <conditionalFormatting sqref="F405:M405">
    <cfRule type="colorScale" priority="488">
      <colorScale>
        <cfvo type="min"/>
        <cfvo type="max"/>
        <color rgb="FFFFEF9C"/>
        <color rgb="FFFF7128"/>
      </colorScale>
    </cfRule>
    <cfRule type="containsBlanks" dxfId="4753" priority="489">
      <formula>LEN(TRIM(F405))=0</formula>
    </cfRule>
  </conditionalFormatting>
  <conditionalFormatting sqref="H405:I405">
    <cfRule type="expression" dxfId="4752" priority="487">
      <formula>Z405=1</formula>
    </cfRule>
  </conditionalFormatting>
  <conditionalFormatting sqref="F405:G405">
    <cfRule type="expression" dxfId="4751" priority="486">
      <formula>Y405=1</formula>
    </cfRule>
  </conditionalFormatting>
  <conditionalFormatting sqref="J405:K405">
    <cfRule type="expression" dxfId="4750" priority="485">
      <formula>AA405=1</formula>
    </cfRule>
  </conditionalFormatting>
  <conditionalFormatting sqref="L405:M405">
    <cfRule type="expression" dxfId="4749" priority="484">
      <formula>AB405=1</formula>
    </cfRule>
  </conditionalFormatting>
  <conditionalFormatting sqref="F408:M408">
    <cfRule type="containsBlanks" dxfId="4748" priority="483">
      <formula>LEN(TRIM(F408))=0</formula>
    </cfRule>
  </conditionalFormatting>
  <conditionalFormatting sqref="F407:M407">
    <cfRule type="colorScale" priority="481">
      <colorScale>
        <cfvo type="min"/>
        <cfvo type="max"/>
        <color rgb="FFFFEF9C"/>
        <color rgb="FFFF7128"/>
      </colorScale>
    </cfRule>
    <cfRule type="containsBlanks" dxfId="4747" priority="482">
      <formula>LEN(TRIM(F407))=0</formula>
    </cfRule>
  </conditionalFormatting>
  <conditionalFormatting sqref="H407:I407">
    <cfRule type="expression" dxfId="4746" priority="480">
      <formula>Z407=1</formula>
    </cfRule>
  </conditionalFormatting>
  <conditionalFormatting sqref="F407:G407">
    <cfRule type="expression" dxfId="4745" priority="479">
      <formula>Y407=1</formula>
    </cfRule>
  </conditionalFormatting>
  <conditionalFormatting sqref="J407:K407">
    <cfRule type="expression" dxfId="4744" priority="478">
      <formula>AA407=1</formula>
    </cfRule>
  </conditionalFormatting>
  <conditionalFormatting sqref="L407:M407">
    <cfRule type="expression" dxfId="4743" priority="477">
      <formula>AB407=1</formula>
    </cfRule>
  </conditionalFormatting>
  <conditionalFormatting sqref="F410:M410">
    <cfRule type="containsBlanks" dxfId="4742" priority="476">
      <formula>LEN(TRIM(F410))=0</formula>
    </cfRule>
  </conditionalFormatting>
  <conditionalFormatting sqref="F409:M409">
    <cfRule type="colorScale" priority="474">
      <colorScale>
        <cfvo type="min"/>
        <cfvo type="max"/>
        <color rgb="FFFFEF9C"/>
        <color rgb="FFFF7128"/>
      </colorScale>
    </cfRule>
    <cfRule type="containsBlanks" dxfId="4741" priority="475">
      <formula>LEN(TRIM(F409))=0</formula>
    </cfRule>
  </conditionalFormatting>
  <conditionalFormatting sqref="H409:I409">
    <cfRule type="expression" dxfId="4740" priority="473">
      <formula>Z409=1</formula>
    </cfRule>
  </conditionalFormatting>
  <conditionalFormatting sqref="F409:G409">
    <cfRule type="expression" dxfId="4739" priority="472">
      <formula>Y409=1</formula>
    </cfRule>
  </conditionalFormatting>
  <conditionalFormatting sqref="J409:K409">
    <cfRule type="expression" dxfId="4738" priority="471">
      <formula>AA409=1</formula>
    </cfRule>
  </conditionalFormatting>
  <conditionalFormatting sqref="L409:M409">
    <cfRule type="expression" dxfId="4737" priority="470">
      <formula>AB409=1</formula>
    </cfRule>
  </conditionalFormatting>
  <conditionalFormatting sqref="F412:M412">
    <cfRule type="containsBlanks" dxfId="4736" priority="469">
      <formula>LEN(TRIM(F412))=0</formula>
    </cfRule>
  </conditionalFormatting>
  <conditionalFormatting sqref="F411:M411">
    <cfRule type="colorScale" priority="467">
      <colorScale>
        <cfvo type="min"/>
        <cfvo type="max"/>
        <color rgb="FFFFEF9C"/>
        <color rgb="FFFF7128"/>
      </colorScale>
    </cfRule>
    <cfRule type="containsBlanks" dxfId="4735" priority="468">
      <formula>LEN(TRIM(F411))=0</formula>
    </cfRule>
  </conditionalFormatting>
  <conditionalFormatting sqref="H411:I411">
    <cfRule type="expression" dxfId="4734" priority="466">
      <formula>Z411=1</formula>
    </cfRule>
  </conditionalFormatting>
  <conditionalFormatting sqref="F411:G411">
    <cfRule type="expression" dxfId="4733" priority="465">
      <formula>Y411=1</formula>
    </cfRule>
  </conditionalFormatting>
  <conditionalFormatting sqref="J411:K411">
    <cfRule type="expression" dxfId="4732" priority="464">
      <formula>AA411=1</formula>
    </cfRule>
  </conditionalFormatting>
  <conditionalFormatting sqref="L411:M411">
    <cfRule type="expression" dxfId="4731" priority="463">
      <formula>AB411=1</formula>
    </cfRule>
  </conditionalFormatting>
  <conditionalFormatting sqref="F414:M414">
    <cfRule type="containsBlanks" dxfId="4730" priority="462">
      <formula>LEN(TRIM(F414))=0</formula>
    </cfRule>
  </conditionalFormatting>
  <conditionalFormatting sqref="F413:M413">
    <cfRule type="colorScale" priority="460">
      <colorScale>
        <cfvo type="min"/>
        <cfvo type="max"/>
        <color rgb="FFFFEF9C"/>
        <color rgb="FFFF7128"/>
      </colorScale>
    </cfRule>
    <cfRule type="containsBlanks" dxfId="4729" priority="461">
      <formula>LEN(TRIM(F413))=0</formula>
    </cfRule>
  </conditionalFormatting>
  <conditionalFormatting sqref="H413:I413">
    <cfRule type="expression" dxfId="4728" priority="459">
      <formula>Z413=1</formula>
    </cfRule>
  </conditionalFormatting>
  <conditionalFormatting sqref="F413:G413">
    <cfRule type="expression" dxfId="4727" priority="458">
      <formula>Y413=1</formula>
    </cfRule>
  </conditionalFormatting>
  <conditionalFormatting sqref="J413:K413">
    <cfRule type="expression" dxfId="4726" priority="457">
      <formula>AA413=1</formula>
    </cfRule>
  </conditionalFormatting>
  <conditionalFormatting sqref="L413:M413">
    <cfRule type="expression" dxfId="4725" priority="456">
      <formula>AB413=1</formula>
    </cfRule>
  </conditionalFormatting>
  <conditionalFormatting sqref="F416:M416">
    <cfRule type="containsBlanks" dxfId="4724" priority="455">
      <formula>LEN(TRIM(F416))=0</formula>
    </cfRule>
  </conditionalFormatting>
  <conditionalFormatting sqref="F415:M415">
    <cfRule type="colorScale" priority="453">
      <colorScale>
        <cfvo type="min"/>
        <cfvo type="max"/>
        <color rgb="FFFFEF9C"/>
        <color rgb="FFFF7128"/>
      </colorScale>
    </cfRule>
    <cfRule type="containsBlanks" dxfId="4723" priority="454">
      <formula>LEN(TRIM(F415))=0</formula>
    </cfRule>
  </conditionalFormatting>
  <conditionalFormatting sqref="H415:I415">
    <cfRule type="expression" dxfId="4722" priority="452">
      <formula>Z415=1</formula>
    </cfRule>
  </conditionalFormatting>
  <conditionalFormatting sqref="F415:G415">
    <cfRule type="expression" dxfId="4721" priority="451">
      <formula>Y415=1</formula>
    </cfRule>
  </conditionalFormatting>
  <conditionalFormatting sqref="J415:K415">
    <cfRule type="expression" dxfId="4720" priority="450">
      <formula>AA415=1</formula>
    </cfRule>
  </conditionalFormatting>
  <conditionalFormatting sqref="L415:M415">
    <cfRule type="expression" dxfId="4719" priority="449">
      <formula>AB415=1</formula>
    </cfRule>
  </conditionalFormatting>
  <conditionalFormatting sqref="F418:M418">
    <cfRule type="containsBlanks" dxfId="4718" priority="448">
      <formula>LEN(TRIM(F418))=0</formula>
    </cfRule>
  </conditionalFormatting>
  <conditionalFormatting sqref="F417:M417">
    <cfRule type="colorScale" priority="446">
      <colorScale>
        <cfvo type="min"/>
        <cfvo type="max"/>
        <color rgb="FFFFEF9C"/>
        <color rgb="FFFF7128"/>
      </colorScale>
    </cfRule>
    <cfRule type="containsBlanks" dxfId="4717" priority="447">
      <formula>LEN(TRIM(F417))=0</formula>
    </cfRule>
  </conditionalFormatting>
  <conditionalFormatting sqref="H417:I417">
    <cfRule type="expression" dxfId="4716" priority="445">
      <formula>Z417=1</formula>
    </cfRule>
  </conditionalFormatting>
  <conditionalFormatting sqref="F417:G417">
    <cfRule type="expression" dxfId="4715" priority="444">
      <formula>Y417=1</formula>
    </cfRule>
  </conditionalFormatting>
  <conditionalFormatting sqref="J417:K417">
    <cfRule type="expression" dxfId="4714" priority="443">
      <formula>AA417=1</formula>
    </cfRule>
  </conditionalFormatting>
  <conditionalFormatting sqref="L417:M417">
    <cfRule type="expression" dxfId="4713" priority="442">
      <formula>AB417=1</formula>
    </cfRule>
  </conditionalFormatting>
  <conditionalFormatting sqref="F420:M420">
    <cfRule type="containsBlanks" dxfId="4712" priority="441">
      <formula>LEN(TRIM(F420))=0</formula>
    </cfRule>
  </conditionalFormatting>
  <conditionalFormatting sqref="F419:M419">
    <cfRule type="colorScale" priority="439">
      <colorScale>
        <cfvo type="min"/>
        <cfvo type="max"/>
        <color rgb="FFFFEF9C"/>
        <color rgb="FFFF7128"/>
      </colorScale>
    </cfRule>
    <cfRule type="containsBlanks" dxfId="4711" priority="440">
      <formula>LEN(TRIM(F419))=0</formula>
    </cfRule>
  </conditionalFormatting>
  <conditionalFormatting sqref="H419:I419">
    <cfRule type="expression" dxfId="4710" priority="438">
      <formula>Z419=1</formula>
    </cfRule>
  </conditionalFormatting>
  <conditionalFormatting sqref="F419:G419">
    <cfRule type="expression" dxfId="4709" priority="437">
      <formula>Y419=1</formula>
    </cfRule>
  </conditionalFormatting>
  <conditionalFormatting sqref="J419:K419">
    <cfRule type="expression" dxfId="4708" priority="436">
      <formula>AA419=1</formula>
    </cfRule>
  </conditionalFormatting>
  <conditionalFormatting sqref="L419:M419">
    <cfRule type="expression" dxfId="4707" priority="435">
      <formula>AB419=1</formula>
    </cfRule>
  </conditionalFormatting>
  <conditionalFormatting sqref="F422:M422">
    <cfRule type="containsBlanks" dxfId="4706" priority="434">
      <formula>LEN(TRIM(F422))=0</formula>
    </cfRule>
  </conditionalFormatting>
  <conditionalFormatting sqref="F421:M421">
    <cfRule type="colorScale" priority="432">
      <colorScale>
        <cfvo type="min"/>
        <cfvo type="max"/>
        <color rgb="FFFFEF9C"/>
        <color rgb="FFFF7128"/>
      </colorScale>
    </cfRule>
    <cfRule type="containsBlanks" dxfId="4705" priority="433">
      <formula>LEN(TRIM(F421))=0</formula>
    </cfRule>
  </conditionalFormatting>
  <conditionalFormatting sqref="H421:I421">
    <cfRule type="expression" dxfId="4704" priority="431">
      <formula>Z421=1</formula>
    </cfRule>
  </conditionalFormatting>
  <conditionalFormatting sqref="F421:G421">
    <cfRule type="expression" dxfId="4703" priority="430">
      <formula>Y421=1</formula>
    </cfRule>
  </conditionalFormatting>
  <conditionalFormatting sqref="J421:K421">
    <cfRule type="expression" dxfId="4702" priority="429">
      <formula>AA421=1</formula>
    </cfRule>
  </conditionalFormatting>
  <conditionalFormatting sqref="L421:M421">
    <cfRule type="expression" dxfId="4701" priority="428">
      <formula>AB421=1</formula>
    </cfRule>
  </conditionalFormatting>
  <conditionalFormatting sqref="F424:M424">
    <cfRule type="containsBlanks" dxfId="4700" priority="427">
      <formula>LEN(TRIM(F424))=0</formula>
    </cfRule>
  </conditionalFormatting>
  <conditionalFormatting sqref="F423:M423">
    <cfRule type="colorScale" priority="425">
      <colorScale>
        <cfvo type="min"/>
        <cfvo type="max"/>
        <color rgb="FFFFEF9C"/>
        <color rgb="FFFF7128"/>
      </colorScale>
    </cfRule>
    <cfRule type="containsBlanks" dxfId="4699" priority="426">
      <formula>LEN(TRIM(F423))=0</formula>
    </cfRule>
  </conditionalFormatting>
  <conditionalFormatting sqref="H423:I423">
    <cfRule type="expression" dxfId="4698" priority="424">
      <formula>Z423=1</formula>
    </cfRule>
  </conditionalFormatting>
  <conditionalFormatting sqref="F423:G423">
    <cfRule type="expression" dxfId="4697" priority="423">
      <formula>Y423=1</formula>
    </cfRule>
  </conditionalFormatting>
  <conditionalFormatting sqref="J423:K423">
    <cfRule type="expression" dxfId="4696" priority="422">
      <formula>AA423=1</formula>
    </cfRule>
  </conditionalFormatting>
  <conditionalFormatting sqref="L423:M423">
    <cfRule type="expression" dxfId="4695" priority="421">
      <formula>AB423=1</formula>
    </cfRule>
  </conditionalFormatting>
  <conditionalFormatting sqref="F426:M426">
    <cfRule type="containsBlanks" dxfId="4694" priority="420">
      <formula>LEN(TRIM(F426))=0</formula>
    </cfRule>
  </conditionalFormatting>
  <conditionalFormatting sqref="F425:M425">
    <cfRule type="colorScale" priority="418">
      <colorScale>
        <cfvo type="min"/>
        <cfvo type="max"/>
        <color rgb="FFFFEF9C"/>
        <color rgb="FFFF7128"/>
      </colorScale>
    </cfRule>
    <cfRule type="containsBlanks" dxfId="4693" priority="419">
      <formula>LEN(TRIM(F425))=0</formula>
    </cfRule>
  </conditionalFormatting>
  <conditionalFormatting sqref="H425:I425">
    <cfRule type="expression" dxfId="4692" priority="417">
      <formula>Z425=1</formula>
    </cfRule>
  </conditionalFormatting>
  <conditionalFormatting sqref="F425:G425">
    <cfRule type="expression" dxfId="4691" priority="416">
      <formula>Y425=1</formula>
    </cfRule>
  </conditionalFormatting>
  <conditionalFormatting sqref="J425:K425">
    <cfRule type="expression" dxfId="4690" priority="415">
      <formula>AA425=1</formula>
    </cfRule>
  </conditionalFormatting>
  <conditionalFormatting sqref="L425:M425">
    <cfRule type="expression" dxfId="4689" priority="414">
      <formula>AB425=1</formula>
    </cfRule>
  </conditionalFormatting>
  <conditionalFormatting sqref="F428:M428">
    <cfRule type="containsBlanks" dxfId="4688" priority="413">
      <formula>LEN(TRIM(F428))=0</formula>
    </cfRule>
  </conditionalFormatting>
  <conditionalFormatting sqref="F427:M427">
    <cfRule type="colorScale" priority="411">
      <colorScale>
        <cfvo type="min"/>
        <cfvo type="max"/>
        <color rgb="FFFFEF9C"/>
        <color rgb="FFFF7128"/>
      </colorScale>
    </cfRule>
    <cfRule type="containsBlanks" dxfId="4687" priority="412">
      <formula>LEN(TRIM(F427))=0</formula>
    </cfRule>
  </conditionalFormatting>
  <conditionalFormatting sqref="H427:I427">
    <cfRule type="expression" dxfId="4686" priority="410">
      <formula>Z427=1</formula>
    </cfRule>
  </conditionalFormatting>
  <conditionalFormatting sqref="F427:G427">
    <cfRule type="expression" dxfId="4685" priority="409">
      <formula>Y427=1</formula>
    </cfRule>
  </conditionalFormatting>
  <conditionalFormatting sqref="J427:K427">
    <cfRule type="expression" dxfId="4684" priority="408">
      <formula>AA427=1</formula>
    </cfRule>
  </conditionalFormatting>
  <conditionalFormatting sqref="L427:M427">
    <cfRule type="expression" dxfId="4683" priority="407">
      <formula>AB427=1</formula>
    </cfRule>
  </conditionalFormatting>
  <conditionalFormatting sqref="F430:M430">
    <cfRule type="containsBlanks" dxfId="4682" priority="406">
      <formula>LEN(TRIM(F430))=0</formula>
    </cfRule>
  </conditionalFormatting>
  <conditionalFormatting sqref="F429:M429">
    <cfRule type="colorScale" priority="404">
      <colorScale>
        <cfvo type="min"/>
        <cfvo type="max"/>
        <color rgb="FFFFEF9C"/>
        <color rgb="FFFF7128"/>
      </colorScale>
    </cfRule>
    <cfRule type="containsBlanks" dxfId="4681" priority="405">
      <formula>LEN(TRIM(F429))=0</formula>
    </cfRule>
  </conditionalFormatting>
  <conditionalFormatting sqref="H429:I429">
    <cfRule type="expression" dxfId="4680" priority="403">
      <formula>Z429=1</formula>
    </cfRule>
  </conditionalFormatting>
  <conditionalFormatting sqref="F429:G429">
    <cfRule type="expression" dxfId="4679" priority="402">
      <formula>Y429=1</formula>
    </cfRule>
  </conditionalFormatting>
  <conditionalFormatting sqref="J429:K429">
    <cfRule type="expression" dxfId="4678" priority="401">
      <formula>AA429=1</formula>
    </cfRule>
  </conditionalFormatting>
  <conditionalFormatting sqref="L429:M429">
    <cfRule type="expression" dxfId="4677" priority="400">
      <formula>AB429=1</formula>
    </cfRule>
  </conditionalFormatting>
  <conditionalFormatting sqref="F432:M432">
    <cfRule type="containsBlanks" dxfId="4676" priority="399">
      <formula>LEN(TRIM(F432))=0</formula>
    </cfRule>
  </conditionalFormatting>
  <conditionalFormatting sqref="F431:M431">
    <cfRule type="colorScale" priority="397">
      <colorScale>
        <cfvo type="min"/>
        <cfvo type="max"/>
        <color rgb="FFFFEF9C"/>
        <color rgb="FFFF7128"/>
      </colorScale>
    </cfRule>
    <cfRule type="containsBlanks" dxfId="4675" priority="398">
      <formula>LEN(TRIM(F431))=0</formula>
    </cfRule>
  </conditionalFormatting>
  <conditionalFormatting sqref="H431:I431">
    <cfRule type="expression" dxfId="4674" priority="396">
      <formula>Z431=1</formula>
    </cfRule>
  </conditionalFormatting>
  <conditionalFormatting sqref="F431:G431">
    <cfRule type="expression" dxfId="4673" priority="395">
      <formula>Y431=1</formula>
    </cfRule>
  </conditionalFormatting>
  <conditionalFormatting sqref="J431:K431">
    <cfRule type="expression" dxfId="4672" priority="394">
      <formula>AA431=1</formula>
    </cfRule>
  </conditionalFormatting>
  <conditionalFormatting sqref="L431:M431">
    <cfRule type="expression" dxfId="4671" priority="393">
      <formula>AB431=1</formula>
    </cfRule>
  </conditionalFormatting>
  <conditionalFormatting sqref="F434:M434">
    <cfRule type="containsBlanks" dxfId="4670" priority="392">
      <formula>LEN(TRIM(F434))=0</formula>
    </cfRule>
  </conditionalFormatting>
  <conditionalFormatting sqref="F433:M433">
    <cfRule type="colorScale" priority="390">
      <colorScale>
        <cfvo type="min"/>
        <cfvo type="max"/>
        <color rgb="FFFFEF9C"/>
        <color rgb="FFFF7128"/>
      </colorScale>
    </cfRule>
    <cfRule type="containsBlanks" dxfId="4669" priority="391">
      <formula>LEN(TRIM(F433))=0</formula>
    </cfRule>
  </conditionalFormatting>
  <conditionalFormatting sqref="H433:I433">
    <cfRule type="expression" dxfId="4668" priority="389">
      <formula>Z433=1</formula>
    </cfRule>
  </conditionalFormatting>
  <conditionalFormatting sqref="F433:G433">
    <cfRule type="expression" dxfId="4667" priority="388">
      <formula>Y433=1</formula>
    </cfRule>
  </conditionalFormatting>
  <conditionalFormatting sqref="J433:K433">
    <cfRule type="expression" dxfId="4666" priority="387">
      <formula>AA433=1</formula>
    </cfRule>
  </conditionalFormatting>
  <conditionalFormatting sqref="L433:M433">
    <cfRule type="expression" dxfId="4665" priority="386">
      <formula>AB433=1</formula>
    </cfRule>
  </conditionalFormatting>
  <conditionalFormatting sqref="F436:M436">
    <cfRule type="containsBlanks" dxfId="4664" priority="385">
      <formula>LEN(TRIM(F436))=0</formula>
    </cfRule>
  </conditionalFormatting>
  <conditionalFormatting sqref="F435:M435">
    <cfRule type="colorScale" priority="383">
      <colorScale>
        <cfvo type="min"/>
        <cfvo type="max"/>
        <color rgb="FFFFEF9C"/>
        <color rgb="FFFF7128"/>
      </colorScale>
    </cfRule>
    <cfRule type="containsBlanks" dxfId="4663" priority="384">
      <formula>LEN(TRIM(F435))=0</formula>
    </cfRule>
  </conditionalFormatting>
  <conditionalFormatting sqref="H435:I435">
    <cfRule type="expression" dxfId="4662" priority="382">
      <formula>Z435=1</formula>
    </cfRule>
  </conditionalFormatting>
  <conditionalFormatting sqref="F435:G435">
    <cfRule type="expression" dxfId="4661" priority="381">
      <formula>Y435=1</formula>
    </cfRule>
  </conditionalFormatting>
  <conditionalFormatting sqref="J435:K435">
    <cfRule type="expression" dxfId="4660" priority="380">
      <formula>AA435=1</formula>
    </cfRule>
  </conditionalFormatting>
  <conditionalFormatting sqref="L435:M435">
    <cfRule type="expression" dxfId="4659" priority="379">
      <formula>AB435=1</formula>
    </cfRule>
  </conditionalFormatting>
  <conditionalFormatting sqref="F438:M438">
    <cfRule type="containsBlanks" dxfId="4658" priority="378">
      <formula>LEN(TRIM(F438))=0</formula>
    </cfRule>
  </conditionalFormatting>
  <conditionalFormatting sqref="F437:M437">
    <cfRule type="colorScale" priority="376">
      <colorScale>
        <cfvo type="min"/>
        <cfvo type="max"/>
        <color rgb="FFFFEF9C"/>
        <color rgb="FFFF7128"/>
      </colorScale>
    </cfRule>
    <cfRule type="containsBlanks" dxfId="4657" priority="377">
      <formula>LEN(TRIM(F437))=0</formula>
    </cfRule>
  </conditionalFormatting>
  <conditionalFormatting sqref="H437:I437">
    <cfRule type="expression" dxfId="4656" priority="375">
      <formula>Z437=1</formula>
    </cfRule>
  </conditionalFormatting>
  <conditionalFormatting sqref="F437:G437">
    <cfRule type="expression" dxfId="4655" priority="374">
      <formula>Y437=1</formula>
    </cfRule>
  </conditionalFormatting>
  <conditionalFormatting sqref="J437:K437">
    <cfRule type="expression" dxfId="4654" priority="373">
      <formula>AA437=1</formula>
    </cfRule>
  </conditionalFormatting>
  <conditionalFormatting sqref="L437:M437">
    <cfRule type="expression" dxfId="4653" priority="372">
      <formula>AB437=1</formula>
    </cfRule>
  </conditionalFormatting>
  <conditionalFormatting sqref="F440:M440">
    <cfRule type="containsBlanks" dxfId="4652" priority="371">
      <formula>LEN(TRIM(F440))=0</formula>
    </cfRule>
  </conditionalFormatting>
  <conditionalFormatting sqref="F439:M439">
    <cfRule type="colorScale" priority="369">
      <colorScale>
        <cfvo type="min"/>
        <cfvo type="max"/>
        <color rgb="FFFFEF9C"/>
        <color rgb="FFFF7128"/>
      </colorScale>
    </cfRule>
    <cfRule type="containsBlanks" dxfId="4651" priority="370">
      <formula>LEN(TRIM(F439))=0</formula>
    </cfRule>
  </conditionalFormatting>
  <conditionalFormatting sqref="H439:I439">
    <cfRule type="expression" dxfId="4650" priority="368">
      <formula>Z439=1</formula>
    </cfRule>
  </conditionalFormatting>
  <conditionalFormatting sqref="F439:G439">
    <cfRule type="expression" dxfId="4649" priority="367">
      <formula>Y439=1</formula>
    </cfRule>
  </conditionalFormatting>
  <conditionalFormatting sqref="J439:K439">
    <cfRule type="expression" dxfId="4648" priority="366">
      <formula>AA439=1</formula>
    </cfRule>
  </conditionalFormatting>
  <conditionalFormatting sqref="L439:M439">
    <cfRule type="expression" dxfId="4647" priority="365">
      <formula>AB439=1</formula>
    </cfRule>
  </conditionalFormatting>
  <conditionalFormatting sqref="F442:M442">
    <cfRule type="containsBlanks" dxfId="4646" priority="364">
      <formula>LEN(TRIM(F442))=0</formula>
    </cfRule>
  </conditionalFormatting>
  <conditionalFormatting sqref="F441:M441">
    <cfRule type="colorScale" priority="362">
      <colorScale>
        <cfvo type="min"/>
        <cfvo type="max"/>
        <color rgb="FFFFEF9C"/>
        <color rgb="FFFF7128"/>
      </colorScale>
    </cfRule>
    <cfRule type="containsBlanks" dxfId="4645" priority="363">
      <formula>LEN(TRIM(F441))=0</formula>
    </cfRule>
  </conditionalFormatting>
  <conditionalFormatting sqref="H441:I441">
    <cfRule type="expression" dxfId="4644" priority="361">
      <formula>Z441=1</formula>
    </cfRule>
  </conditionalFormatting>
  <conditionalFormatting sqref="F441:G441">
    <cfRule type="expression" dxfId="4643" priority="360">
      <formula>Y441=1</formula>
    </cfRule>
  </conditionalFormatting>
  <conditionalFormatting sqref="J441:K441">
    <cfRule type="expression" dxfId="4642" priority="359">
      <formula>AA441=1</formula>
    </cfRule>
  </conditionalFormatting>
  <conditionalFormatting sqref="L441:M441">
    <cfRule type="expression" dxfId="4641" priority="358">
      <formula>AB441=1</formula>
    </cfRule>
  </conditionalFormatting>
  <conditionalFormatting sqref="F444:M444">
    <cfRule type="containsBlanks" dxfId="4640" priority="357">
      <formula>LEN(TRIM(F444))=0</formula>
    </cfRule>
  </conditionalFormatting>
  <conditionalFormatting sqref="F443:M443">
    <cfRule type="colorScale" priority="355">
      <colorScale>
        <cfvo type="min"/>
        <cfvo type="max"/>
        <color rgb="FFFFEF9C"/>
        <color rgb="FFFF7128"/>
      </colorScale>
    </cfRule>
    <cfRule type="containsBlanks" dxfId="4639" priority="356">
      <formula>LEN(TRIM(F443))=0</formula>
    </cfRule>
  </conditionalFormatting>
  <conditionalFormatting sqref="H443:I443">
    <cfRule type="expression" dxfId="4638" priority="354">
      <formula>Z443=1</formula>
    </cfRule>
  </conditionalFormatting>
  <conditionalFormatting sqref="F443:G443">
    <cfRule type="expression" dxfId="4637" priority="353">
      <formula>Y443=1</formula>
    </cfRule>
  </conditionalFormatting>
  <conditionalFormatting sqref="J443:K443">
    <cfRule type="expression" dxfId="4636" priority="352">
      <formula>AA443=1</formula>
    </cfRule>
  </conditionalFormatting>
  <conditionalFormatting sqref="L443:M443">
    <cfRule type="expression" dxfId="4635" priority="351">
      <formula>AB443=1</formula>
    </cfRule>
  </conditionalFormatting>
  <conditionalFormatting sqref="F446:M446">
    <cfRule type="containsBlanks" dxfId="4634" priority="350">
      <formula>LEN(TRIM(F446))=0</formula>
    </cfRule>
  </conditionalFormatting>
  <conditionalFormatting sqref="F445:M445">
    <cfRule type="colorScale" priority="348">
      <colorScale>
        <cfvo type="min"/>
        <cfvo type="max"/>
        <color rgb="FFFFEF9C"/>
        <color rgb="FFFF7128"/>
      </colorScale>
    </cfRule>
    <cfRule type="containsBlanks" dxfId="4633" priority="349">
      <formula>LEN(TRIM(F445))=0</formula>
    </cfRule>
  </conditionalFormatting>
  <conditionalFormatting sqref="H445:I445">
    <cfRule type="expression" dxfId="4632" priority="347">
      <formula>Z445=1</formula>
    </cfRule>
  </conditionalFormatting>
  <conditionalFormatting sqref="F445:G445">
    <cfRule type="expression" dxfId="4631" priority="346">
      <formula>Y445=1</formula>
    </cfRule>
  </conditionalFormatting>
  <conditionalFormatting sqref="J445:K445">
    <cfRule type="expression" dxfId="4630" priority="345">
      <formula>AA445=1</formula>
    </cfRule>
  </conditionalFormatting>
  <conditionalFormatting sqref="L445:M445">
    <cfRule type="expression" dxfId="4629" priority="344">
      <formula>AB445=1</formula>
    </cfRule>
  </conditionalFormatting>
  <conditionalFormatting sqref="F448:M448">
    <cfRule type="containsBlanks" dxfId="4628" priority="343">
      <formula>LEN(TRIM(F448))=0</formula>
    </cfRule>
  </conditionalFormatting>
  <conditionalFormatting sqref="F447:M447">
    <cfRule type="colorScale" priority="341">
      <colorScale>
        <cfvo type="min"/>
        <cfvo type="max"/>
        <color rgb="FFFFEF9C"/>
        <color rgb="FFFF7128"/>
      </colorScale>
    </cfRule>
    <cfRule type="containsBlanks" dxfId="4627" priority="342">
      <formula>LEN(TRIM(F447))=0</formula>
    </cfRule>
  </conditionalFormatting>
  <conditionalFormatting sqref="H447:I447">
    <cfRule type="expression" dxfId="4626" priority="340">
      <formula>Z447=1</formula>
    </cfRule>
  </conditionalFormatting>
  <conditionalFormatting sqref="F447:G447">
    <cfRule type="expression" dxfId="4625" priority="339">
      <formula>Y447=1</formula>
    </cfRule>
  </conditionalFormatting>
  <conditionalFormatting sqref="J447:K447">
    <cfRule type="expression" dxfId="4624" priority="338">
      <formula>AA447=1</formula>
    </cfRule>
  </conditionalFormatting>
  <conditionalFormatting sqref="L447:M447">
    <cfRule type="expression" dxfId="4623" priority="337">
      <formula>AB447=1</formula>
    </cfRule>
  </conditionalFormatting>
  <conditionalFormatting sqref="F450:M450">
    <cfRule type="containsBlanks" dxfId="4622" priority="336">
      <formula>LEN(TRIM(F450))=0</formula>
    </cfRule>
  </conditionalFormatting>
  <conditionalFormatting sqref="F449:M449">
    <cfRule type="colorScale" priority="334">
      <colorScale>
        <cfvo type="min"/>
        <cfvo type="max"/>
        <color rgb="FFFFEF9C"/>
        <color rgb="FFFF7128"/>
      </colorScale>
    </cfRule>
    <cfRule type="containsBlanks" dxfId="4621" priority="335">
      <formula>LEN(TRIM(F449))=0</formula>
    </cfRule>
  </conditionalFormatting>
  <conditionalFormatting sqref="H449:I449">
    <cfRule type="expression" dxfId="4620" priority="333">
      <formula>Z449=1</formula>
    </cfRule>
  </conditionalFormatting>
  <conditionalFormatting sqref="F449:G449">
    <cfRule type="expression" dxfId="4619" priority="332">
      <formula>Y449=1</formula>
    </cfRule>
  </conditionalFormatting>
  <conditionalFormatting sqref="J449:K449">
    <cfRule type="expression" dxfId="4618" priority="331">
      <formula>AA449=1</formula>
    </cfRule>
  </conditionalFormatting>
  <conditionalFormatting sqref="L449:M449">
    <cfRule type="expression" dxfId="4617" priority="330">
      <formula>AB449=1</formula>
    </cfRule>
  </conditionalFormatting>
  <conditionalFormatting sqref="F452:M452">
    <cfRule type="containsBlanks" dxfId="4616" priority="329">
      <formula>LEN(TRIM(F452))=0</formula>
    </cfRule>
  </conditionalFormatting>
  <conditionalFormatting sqref="F451:M451">
    <cfRule type="colorScale" priority="327">
      <colorScale>
        <cfvo type="min"/>
        <cfvo type="max"/>
        <color rgb="FFFFEF9C"/>
        <color rgb="FFFF7128"/>
      </colorScale>
    </cfRule>
    <cfRule type="containsBlanks" dxfId="4615" priority="328">
      <formula>LEN(TRIM(F451))=0</formula>
    </cfRule>
  </conditionalFormatting>
  <conditionalFormatting sqref="H451:I451">
    <cfRule type="expression" dxfId="4614" priority="326">
      <formula>Z451=1</formula>
    </cfRule>
  </conditionalFormatting>
  <conditionalFormatting sqref="F451:G451">
    <cfRule type="expression" dxfId="4613" priority="325">
      <formula>Y451=1</formula>
    </cfRule>
  </conditionalFormatting>
  <conditionalFormatting sqref="J451:K451">
    <cfRule type="expression" dxfId="4612" priority="324">
      <formula>AA451=1</formula>
    </cfRule>
  </conditionalFormatting>
  <conditionalFormatting sqref="L451:M451">
    <cfRule type="expression" dxfId="4611" priority="323">
      <formula>AB451=1</formula>
    </cfRule>
  </conditionalFormatting>
  <conditionalFormatting sqref="F454:M454">
    <cfRule type="containsBlanks" dxfId="4610" priority="322">
      <formula>LEN(TRIM(F454))=0</formula>
    </cfRule>
  </conditionalFormatting>
  <conditionalFormatting sqref="F453:M453">
    <cfRule type="colorScale" priority="320">
      <colorScale>
        <cfvo type="min"/>
        <cfvo type="max"/>
        <color rgb="FFFFEF9C"/>
        <color rgb="FFFF7128"/>
      </colorScale>
    </cfRule>
    <cfRule type="containsBlanks" dxfId="4609" priority="321">
      <formula>LEN(TRIM(F453))=0</formula>
    </cfRule>
  </conditionalFormatting>
  <conditionalFormatting sqref="H453:I453">
    <cfRule type="expression" dxfId="4608" priority="319">
      <formula>Z453=1</formula>
    </cfRule>
  </conditionalFormatting>
  <conditionalFormatting sqref="F453:G453">
    <cfRule type="expression" dxfId="4607" priority="318">
      <formula>Y453=1</formula>
    </cfRule>
  </conditionalFormatting>
  <conditionalFormatting sqref="J453:K453">
    <cfRule type="expression" dxfId="4606" priority="317">
      <formula>AA453=1</formula>
    </cfRule>
  </conditionalFormatting>
  <conditionalFormatting sqref="L453:M453">
    <cfRule type="expression" dxfId="4605" priority="316">
      <formula>AB453=1</formula>
    </cfRule>
  </conditionalFormatting>
  <conditionalFormatting sqref="F456:M456">
    <cfRule type="containsBlanks" dxfId="4604" priority="315">
      <formula>LEN(TRIM(F456))=0</formula>
    </cfRule>
  </conditionalFormatting>
  <conditionalFormatting sqref="F455:M455">
    <cfRule type="colorScale" priority="313">
      <colorScale>
        <cfvo type="min"/>
        <cfvo type="max"/>
        <color rgb="FFFFEF9C"/>
        <color rgb="FFFF7128"/>
      </colorScale>
    </cfRule>
    <cfRule type="containsBlanks" dxfId="4603" priority="314">
      <formula>LEN(TRIM(F455))=0</formula>
    </cfRule>
  </conditionalFormatting>
  <conditionalFormatting sqref="H455:I455">
    <cfRule type="expression" dxfId="4602" priority="312">
      <formula>Z455=1</formula>
    </cfRule>
  </conditionalFormatting>
  <conditionalFormatting sqref="F455:G455">
    <cfRule type="expression" dxfId="4601" priority="311">
      <formula>Y455=1</formula>
    </cfRule>
  </conditionalFormatting>
  <conditionalFormatting sqref="J455:K455">
    <cfRule type="expression" dxfId="4600" priority="310">
      <formula>AA455=1</formula>
    </cfRule>
  </conditionalFormatting>
  <conditionalFormatting sqref="L455:M455">
    <cfRule type="expression" dxfId="4599" priority="309">
      <formula>AB455=1</formula>
    </cfRule>
  </conditionalFormatting>
  <conditionalFormatting sqref="F458:M458">
    <cfRule type="containsBlanks" dxfId="4598" priority="308">
      <formula>LEN(TRIM(F458))=0</formula>
    </cfRule>
  </conditionalFormatting>
  <conditionalFormatting sqref="F457:M457">
    <cfRule type="colorScale" priority="306">
      <colorScale>
        <cfvo type="min"/>
        <cfvo type="max"/>
        <color rgb="FFFFEF9C"/>
        <color rgb="FFFF7128"/>
      </colorScale>
    </cfRule>
    <cfRule type="containsBlanks" dxfId="4597" priority="307">
      <formula>LEN(TRIM(F457))=0</formula>
    </cfRule>
  </conditionalFormatting>
  <conditionalFormatting sqref="H457:I457">
    <cfRule type="expression" dxfId="4596" priority="305">
      <formula>Z457=1</formula>
    </cfRule>
  </conditionalFormatting>
  <conditionalFormatting sqref="F457:G457">
    <cfRule type="expression" dxfId="4595" priority="304">
      <formula>Y457=1</formula>
    </cfRule>
  </conditionalFormatting>
  <conditionalFormatting sqref="J457:K457">
    <cfRule type="expression" dxfId="4594" priority="303">
      <formula>AA457=1</formula>
    </cfRule>
  </conditionalFormatting>
  <conditionalFormatting sqref="L457:M457">
    <cfRule type="expression" dxfId="4593" priority="302">
      <formula>AB457=1</formula>
    </cfRule>
  </conditionalFormatting>
  <conditionalFormatting sqref="F460:M460">
    <cfRule type="containsBlanks" dxfId="4592" priority="301">
      <formula>LEN(TRIM(F460))=0</formula>
    </cfRule>
  </conditionalFormatting>
  <conditionalFormatting sqref="F459:M459">
    <cfRule type="colorScale" priority="299">
      <colorScale>
        <cfvo type="min"/>
        <cfvo type="max"/>
        <color rgb="FFFFEF9C"/>
        <color rgb="FFFF7128"/>
      </colorScale>
    </cfRule>
    <cfRule type="containsBlanks" dxfId="4591" priority="300">
      <formula>LEN(TRIM(F459))=0</formula>
    </cfRule>
  </conditionalFormatting>
  <conditionalFormatting sqref="H459:I459">
    <cfRule type="expression" dxfId="4590" priority="298">
      <formula>Z459=1</formula>
    </cfRule>
  </conditionalFormatting>
  <conditionalFormatting sqref="F459:G459">
    <cfRule type="expression" dxfId="4589" priority="297">
      <formula>Y459=1</formula>
    </cfRule>
  </conditionalFormatting>
  <conditionalFormatting sqref="J459:K459">
    <cfRule type="expression" dxfId="4588" priority="296">
      <formula>AA459=1</formula>
    </cfRule>
  </conditionalFormatting>
  <conditionalFormatting sqref="L459:M459">
    <cfRule type="expression" dxfId="4587" priority="295">
      <formula>AB459=1</formula>
    </cfRule>
  </conditionalFormatting>
  <conditionalFormatting sqref="F462:M462">
    <cfRule type="containsBlanks" dxfId="4586" priority="294">
      <formula>LEN(TRIM(F462))=0</formula>
    </cfRule>
  </conditionalFormatting>
  <conditionalFormatting sqref="F461:M461">
    <cfRule type="colorScale" priority="292">
      <colorScale>
        <cfvo type="min"/>
        <cfvo type="max"/>
        <color rgb="FFFFEF9C"/>
        <color rgb="FFFF7128"/>
      </colorScale>
    </cfRule>
    <cfRule type="containsBlanks" dxfId="4585" priority="293">
      <formula>LEN(TRIM(F461))=0</formula>
    </cfRule>
  </conditionalFormatting>
  <conditionalFormatting sqref="H461:I461">
    <cfRule type="expression" dxfId="4584" priority="291">
      <formula>Z461=1</formula>
    </cfRule>
  </conditionalFormatting>
  <conditionalFormatting sqref="F461:G461">
    <cfRule type="expression" dxfId="4583" priority="290">
      <formula>Y461=1</formula>
    </cfRule>
  </conditionalFormatting>
  <conditionalFormatting sqref="J461:K461">
    <cfRule type="expression" dxfId="4582" priority="289">
      <formula>AA461=1</formula>
    </cfRule>
  </conditionalFormatting>
  <conditionalFormatting sqref="L461:M461">
    <cfRule type="expression" dxfId="4581" priority="288">
      <formula>AB461=1</formula>
    </cfRule>
  </conditionalFormatting>
  <conditionalFormatting sqref="F464:M464">
    <cfRule type="containsBlanks" dxfId="4580" priority="287">
      <formula>LEN(TRIM(F464))=0</formula>
    </cfRule>
  </conditionalFormatting>
  <conditionalFormatting sqref="F463:M463">
    <cfRule type="colorScale" priority="285">
      <colorScale>
        <cfvo type="min"/>
        <cfvo type="max"/>
        <color rgb="FFFFEF9C"/>
        <color rgb="FFFF7128"/>
      </colorScale>
    </cfRule>
    <cfRule type="containsBlanks" dxfId="4579" priority="286">
      <formula>LEN(TRIM(F463))=0</formula>
    </cfRule>
  </conditionalFormatting>
  <conditionalFormatting sqref="H463:I463">
    <cfRule type="expression" dxfId="4578" priority="284">
      <formula>Z463=1</formula>
    </cfRule>
  </conditionalFormatting>
  <conditionalFormatting sqref="F463:G463">
    <cfRule type="expression" dxfId="4577" priority="283">
      <formula>Y463=1</formula>
    </cfRule>
  </conditionalFormatting>
  <conditionalFormatting sqref="J463:K463">
    <cfRule type="expression" dxfId="4576" priority="282">
      <formula>AA463=1</formula>
    </cfRule>
  </conditionalFormatting>
  <conditionalFormatting sqref="L463:M463">
    <cfRule type="expression" dxfId="4575" priority="281">
      <formula>AB463=1</formula>
    </cfRule>
  </conditionalFormatting>
  <conditionalFormatting sqref="F466:M466">
    <cfRule type="containsBlanks" dxfId="4574" priority="280">
      <formula>LEN(TRIM(F466))=0</formula>
    </cfRule>
  </conditionalFormatting>
  <conditionalFormatting sqref="F465:M465">
    <cfRule type="colorScale" priority="278">
      <colorScale>
        <cfvo type="min"/>
        <cfvo type="max"/>
        <color rgb="FFFFEF9C"/>
        <color rgb="FFFF7128"/>
      </colorScale>
    </cfRule>
    <cfRule type="containsBlanks" dxfId="4573" priority="279">
      <formula>LEN(TRIM(F465))=0</formula>
    </cfRule>
  </conditionalFormatting>
  <conditionalFormatting sqref="H465:I465">
    <cfRule type="expression" dxfId="4572" priority="277">
      <formula>Z465=1</formula>
    </cfRule>
  </conditionalFormatting>
  <conditionalFormatting sqref="F465:G465">
    <cfRule type="expression" dxfId="4571" priority="276">
      <formula>Y465=1</formula>
    </cfRule>
  </conditionalFormatting>
  <conditionalFormatting sqref="J465:K465">
    <cfRule type="expression" dxfId="4570" priority="275">
      <formula>AA465=1</formula>
    </cfRule>
  </conditionalFormatting>
  <conditionalFormatting sqref="L465:M465">
    <cfRule type="expression" dxfId="4569" priority="274">
      <formula>AB465=1</formula>
    </cfRule>
  </conditionalFormatting>
  <conditionalFormatting sqref="F468:M468">
    <cfRule type="containsBlanks" dxfId="4568" priority="273">
      <formula>LEN(TRIM(F468))=0</formula>
    </cfRule>
  </conditionalFormatting>
  <conditionalFormatting sqref="F467:M467">
    <cfRule type="colorScale" priority="271">
      <colorScale>
        <cfvo type="min"/>
        <cfvo type="max"/>
        <color rgb="FFFFEF9C"/>
        <color rgb="FFFF7128"/>
      </colorScale>
    </cfRule>
    <cfRule type="containsBlanks" dxfId="4567" priority="272">
      <formula>LEN(TRIM(F467))=0</formula>
    </cfRule>
  </conditionalFormatting>
  <conditionalFormatting sqref="H467:I467">
    <cfRule type="expression" dxfId="4566" priority="270">
      <formula>Z467=1</formula>
    </cfRule>
  </conditionalFormatting>
  <conditionalFormatting sqref="F467:G467">
    <cfRule type="expression" dxfId="4565" priority="269">
      <formula>Y467=1</formula>
    </cfRule>
  </conditionalFormatting>
  <conditionalFormatting sqref="J467:K467">
    <cfRule type="expression" dxfId="4564" priority="268">
      <formula>AA467=1</formula>
    </cfRule>
  </conditionalFormatting>
  <conditionalFormatting sqref="L467:M467">
    <cfRule type="expression" dxfId="4563" priority="267">
      <formula>AB467=1</formula>
    </cfRule>
  </conditionalFormatting>
  <conditionalFormatting sqref="F470:M470">
    <cfRule type="containsBlanks" dxfId="4562" priority="266">
      <formula>LEN(TRIM(F470))=0</formula>
    </cfRule>
  </conditionalFormatting>
  <conditionalFormatting sqref="F469:M469">
    <cfRule type="colorScale" priority="264">
      <colorScale>
        <cfvo type="min"/>
        <cfvo type="max"/>
        <color rgb="FFFFEF9C"/>
        <color rgb="FFFF7128"/>
      </colorScale>
    </cfRule>
    <cfRule type="containsBlanks" dxfId="4561" priority="265">
      <formula>LEN(TRIM(F469))=0</formula>
    </cfRule>
  </conditionalFormatting>
  <conditionalFormatting sqref="H469:I469">
    <cfRule type="expression" dxfId="4560" priority="263">
      <formula>Z469=1</formula>
    </cfRule>
  </conditionalFormatting>
  <conditionalFormatting sqref="F469:G469">
    <cfRule type="expression" dxfId="4559" priority="262">
      <formula>Y469=1</formula>
    </cfRule>
  </conditionalFormatting>
  <conditionalFormatting sqref="J469:K469">
    <cfRule type="expression" dxfId="4558" priority="261">
      <formula>AA469=1</formula>
    </cfRule>
  </conditionalFormatting>
  <conditionalFormatting sqref="L469:M469">
    <cfRule type="expression" dxfId="4557" priority="260">
      <formula>AB469=1</formula>
    </cfRule>
  </conditionalFormatting>
  <conditionalFormatting sqref="F472:M472">
    <cfRule type="containsBlanks" dxfId="4556" priority="259">
      <formula>LEN(TRIM(F472))=0</formula>
    </cfRule>
  </conditionalFormatting>
  <conditionalFormatting sqref="F471:M471">
    <cfRule type="colorScale" priority="257">
      <colorScale>
        <cfvo type="min"/>
        <cfvo type="max"/>
        <color rgb="FFFFEF9C"/>
        <color rgb="FFFF7128"/>
      </colorScale>
    </cfRule>
    <cfRule type="containsBlanks" dxfId="4555" priority="258">
      <formula>LEN(TRIM(F471))=0</formula>
    </cfRule>
  </conditionalFormatting>
  <conditionalFormatting sqref="H471:I471">
    <cfRule type="expression" dxfId="4554" priority="256">
      <formula>Z471=1</formula>
    </cfRule>
  </conditionalFormatting>
  <conditionalFormatting sqref="F471:G471">
    <cfRule type="expression" dxfId="4553" priority="255">
      <formula>Y471=1</formula>
    </cfRule>
  </conditionalFormatting>
  <conditionalFormatting sqref="J471:K471">
    <cfRule type="expression" dxfId="4552" priority="254">
      <formula>AA471=1</formula>
    </cfRule>
  </conditionalFormatting>
  <conditionalFormatting sqref="L471:M471">
    <cfRule type="expression" dxfId="4551" priority="253">
      <formula>AB471=1</formula>
    </cfRule>
  </conditionalFormatting>
  <conditionalFormatting sqref="F474:M474">
    <cfRule type="containsBlanks" dxfId="4550" priority="252">
      <formula>LEN(TRIM(F474))=0</formula>
    </cfRule>
  </conditionalFormatting>
  <conditionalFormatting sqref="F473:M473">
    <cfRule type="colorScale" priority="250">
      <colorScale>
        <cfvo type="min"/>
        <cfvo type="max"/>
        <color rgb="FFFFEF9C"/>
        <color rgb="FFFF7128"/>
      </colorScale>
    </cfRule>
    <cfRule type="containsBlanks" dxfId="4549" priority="251">
      <formula>LEN(TRIM(F473))=0</formula>
    </cfRule>
  </conditionalFormatting>
  <conditionalFormatting sqref="H473:I473">
    <cfRule type="expression" dxfId="4548" priority="249">
      <formula>Z473=1</formula>
    </cfRule>
  </conditionalFormatting>
  <conditionalFormatting sqref="F473:G473">
    <cfRule type="expression" dxfId="4547" priority="248">
      <formula>Y473=1</formula>
    </cfRule>
  </conditionalFormatting>
  <conditionalFormatting sqref="J473:K473">
    <cfRule type="expression" dxfId="4546" priority="247">
      <formula>AA473=1</formula>
    </cfRule>
  </conditionalFormatting>
  <conditionalFormatting sqref="L473:M473">
    <cfRule type="expression" dxfId="4545" priority="246">
      <formula>AB473=1</formula>
    </cfRule>
  </conditionalFormatting>
  <conditionalFormatting sqref="F476:M476">
    <cfRule type="containsBlanks" dxfId="4544" priority="245">
      <formula>LEN(TRIM(F476))=0</formula>
    </cfRule>
  </conditionalFormatting>
  <conditionalFormatting sqref="F475:M475">
    <cfRule type="colorScale" priority="243">
      <colorScale>
        <cfvo type="min"/>
        <cfvo type="max"/>
        <color rgb="FFFFEF9C"/>
        <color rgb="FFFF7128"/>
      </colorScale>
    </cfRule>
    <cfRule type="containsBlanks" dxfId="4543" priority="244">
      <formula>LEN(TRIM(F475))=0</formula>
    </cfRule>
  </conditionalFormatting>
  <conditionalFormatting sqref="H475:I475">
    <cfRule type="expression" dxfId="4542" priority="242">
      <formula>Z475=1</formula>
    </cfRule>
  </conditionalFormatting>
  <conditionalFormatting sqref="F475:G475">
    <cfRule type="expression" dxfId="4541" priority="241">
      <formula>Y475=1</formula>
    </cfRule>
  </conditionalFormatting>
  <conditionalFormatting sqref="J475:K475">
    <cfRule type="expression" dxfId="4540" priority="240">
      <formula>AA475=1</formula>
    </cfRule>
  </conditionalFormatting>
  <conditionalFormatting sqref="L475:M475">
    <cfRule type="expression" dxfId="4539" priority="239">
      <formula>AB475=1</formula>
    </cfRule>
  </conditionalFormatting>
  <conditionalFormatting sqref="F478:M478">
    <cfRule type="containsBlanks" dxfId="4538" priority="238">
      <formula>LEN(TRIM(F478))=0</formula>
    </cfRule>
  </conditionalFormatting>
  <conditionalFormatting sqref="F477:M477">
    <cfRule type="colorScale" priority="236">
      <colorScale>
        <cfvo type="min"/>
        <cfvo type="max"/>
        <color rgb="FFFFEF9C"/>
        <color rgb="FFFF7128"/>
      </colorScale>
    </cfRule>
    <cfRule type="containsBlanks" dxfId="4537" priority="237">
      <formula>LEN(TRIM(F477))=0</formula>
    </cfRule>
  </conditionalFormatting>
  <conditionalFormatting sqref="H477:I477">
    <cfRule type="expression" dxfId="4536" priority="235">
      <formula>Z477=1</formula>
    </cfRule>
  </conditionalFormatting>
  <conditionalFormatting sqref="F477:G477">
    <cfRule type="expression" dxfId="4535" priority="234">
      <formula>Y477=1</formula>
    </cfRule>
  </conditionalFormatting>
  <conditionalFormatting sqref="J477:K477">
    <cfRule type="expression" dxfId="4534" priority="233">
      <formula>AA477=1</formula>
    </cfRule>
  </conditionalFormatting>
  <conditionalFormatting sqref="L477:M477">
    <cfRule type="expression" dxfId="4533" priority="232">
      <formula>AB477=1</formula>
    </cfRule>
  </conditionalFormatting>
  <conditionalFormatting sqref="F480:M480">
    <cfRule type="containsBlanks" dxfId="4532" priority="231">
      <formula>LEN(TRIM(F480))=0</formula>
    </cfRule>
  </conditionalFormatting>
  <conditionalFormatting sqref="F479:M479">
    <cfRule type="colorScale" priority="229">
      <colorScale>
        <cfvo type="min"/>
        <cfvo type="max"/>
        <color rgb="FFFFEF9C"/>
        <color rgb="FFFF7128"/>
      </colorScale>
    </cfRule>
    <cfRule type="containsBlanks" dxfId="4531" priority="230">
      <formula>LEN(TRIM(F479))=0</formula>
    </cfRule>
  </conditionalFormatting>
  <conditionalFormatting sqref="H479:I479">
    <cfRule type="expression" dxfId="4530" priority="228">
      <formula>Z479=1</formula>
    </cfRule>
  </conditionalFormatting>
  <conditionalFormatting sqref="F479:G479">
    <cfRule type="expression" dxfId="4529" priority="227">
      <formula>Y479=1</formula>
    </cfRule>
  </conditionalFormatting>
  <conditionalFormatting sqref="J479:K479">
    <cfRule type="expression" dxfId="4528" priority="226">
      <formula>AA479=1</formula>
    </cfRule>
  </conditionalFormatting>
  <conditionalFormatting sqref="L479:M479">
    <cfRule type="expression" dxfId="4527" priority="225">
      <formula>AB479=1</formula>
    </cfRule>
  </conditionalFormatting>
  <conditionalFormatting sqref="F482:M482">
    <cfRule type="containsBlanks" dxfId="4526" priority="224">
      <formula>LEN(TRIM(F482))=0</formula>
    </cfRule>
  </conditionalFormatting>
  <conditionalFormatting sqref="F481:M481">
    <cfRule type="colorScale" priority="222">
      <colorScale>
        <cfvo type="min"/>
        <cfvo type="max"/>
        <color rgb="FFFFEF9C"/>
        <color rgb="FFFF7128"/>
      </colorScale>
    </cfRule>
    <cfRule type="containsBlanks" dxfId="4525" priority="223">
      <formula>LEN(TRIM(F481))=0</formula>
    </cfRule>
  </conditionalFormatting>
  <conditionalFormatting sqref="H481:I481">
    <cfRule type="expression" dxfId="4524" priority="221">
      <formula>Z481=1</formula>
    </cfRule>
  </conditionalFormatting>
  <conditionalFormatting sqref="F481:G481">
    <cfRule type="expression" dxfId="4523" priority="220">
      <formula>Y481=1</formula>
    </cfRule>
  </conditionalFormatting>
  <conditionalFormatting sqref="J481:K481">
    <cfRule type="expression" dxfId="4522" priority="219">
      <formula>AA481=1</formula>
    </cfRule>
  </conditionalFormatting>
  <conditionalFormatting sqref="L481:M481">
    <cfRule type="expression" dxfId="4521" priority="218">
      <formula>AB481=1</formula>
    </cfRule>
  </conditionalFormatting>
  <conditionalFormatting sqref="F484:M484">
    <cfRule type="containsBlanks" dxfId="4520" priority="217">
      <formula>LEN(TRIM(F484))=0</formula>
    </cfRule>
  </conditionalFormatting>
  <conditionalFormatting sqref="F483:M483">
    <cfRule type="colorScale" priority="215">
      <colorScale>
        <cfvo type="min"/>
        <cfvo type="max"/>
        <color rgb="FFFFEF9C"/>
        <color rgb="FFFF7128"/>
      </colorScale>
    </cfRule>
    <cfRule type="containsBlanks" dxfId="4519" priority="216">
      <formula>LEN(TRIM(F483))=0</formula>
    </cfRule>
  </conditionalFormatting>
  <conditionalFormatting sqref="H483:I483">
    <cfRule type="expression" dxfId="4518" priority="214">
      <formula>Z483=1</formula>
    </cfRule>
  </conditionalFormatting>
  <conditionalFormatting sqref="F483:G483">
    <cfRule type="expression" dxfId="4517" priority="213">
      <formula>Y483=1</formula>
    </cfRule>
  </conditionalFormatting>
  <conditionalFormatting sqref="J483:K483">
    <cfRule type="expression" dxfId="4516" priority="212">
      <formula>AA483=1</formula>
    </cfRule>
  </conditionalFormatting>
  <conditionalFormatting sqref="L483:M483">
    <cfRule type="expression" dxfId="4515" priority="211">
      <formula>AB483=1</formula>
    </cfRule>
  </conditionalFormatting>
  <conditionalFormatting sqref="F486:M486">
    <cfRule type="containsBlanks" dxfId="4514" priority="210">
      <formula>LEN(TRIM(F486))=0</formula>
    </cfRule>
  </conditionalFormatting>
  <conditionalFormatting sqref="F485:M485">
    <cfRule type="colorScale" priority="208">
      <colorScale>
        <cfvo type="min"/>
        <cfvo type="max"/>
        <color rgb="FFFFEF9C"/>
        <color rgb="FFFF7128"/>
      </colorScale>
    </cfRule>
    <cfRule type="containsBlanks" dxfId="4513" priority="209">
      <formula>LEN(TRIM(F485))=0</formula>
    </cfRule>
  </conditionalFormatting>
  <conditionalFormatting sqref="H485:I485">
    <cfRule type="expression" dxfId="4512" priority="207">
      <formula>Z485=1</formula>
    </cfRule>
  </conditionalFormatting>
  <conditionalFormatting sqref="F485:G485">
    <cfRule type="expression" dxfId="4511" priority="206">
      <formula>Y485=1</formula>
    </cfRule>
  </conditionalFormatting>
  <conditionalFormatting sqref="J485:K485">
    <cfRule type="expression" dxfId="4510" priority="205">
      <formula>AA485=1</formula>
    </cfRule>
  </conditionalFormatting>
  <conditionalFormatting sqref="L485:M485">
    <cfRule type="expression" dxfId="4509" priority="204">
      <formula>AB485=1</formula>
    </cfRule>
  </conditionalFormatting>
  <conditionalFormatting sqref="F488:M488">
    <cfRule type="containsBlanks" dxfId="4508" priority="203">
      <formula>LEN(TRIM(F488))=0</formula>
    </cfRule>
  </conditionalFormatting>
  <conditionalFormatting sqref="F487:M487">
    <cfRule type="colorScale" priority="201">
      <colorScale>
        <cfvo type="min"/>
        <cfvo type="max"/>
        <color rgb="FFFFEF9C"/>
        <color rgb="FFFF7128"/>
      </colorScale>
    </cfRule>
    <cfRule type="containsBlanks" dxfId="4507" priority="202">
      <formula>LEN(TRIM(F487))=0</formula>
    </cfRule>
  </conditionalFormatting>
  <conditionalFormatting sqref="H487:I487">
    <cfRule type="expression" dxfId="4506" priority="200">
      <formula>Z487=1</formula>
    </cfRule>
  </conditionalFormatting>
  <conditionalFormatting sqref="F487:G487">
    <cfRule type="expression" dxfId="4505" priority="199">
      <formula>Y487=1</formula>
    </cfRule>
  </conditionalFormatting>
  <conditionalFormatting sqref="J487:K487">
    <cfRule type="expression" dxfId="4504" priority="198">
      <formula>AA487=1</formula>
    </cfRule>
  </conditionalFormatting>
  <conditionalFormatting sqref="L487:M487">
    <cfRule type="expression" dxfId="4503" priority="197">
      <formula>AB487=1</formula>
    </cfRule>
  </conditionalFormatting>
  <conditionalFormatting sqref="F490:M490">
    <cfRule type="containsBlanks" dxfId="4502" priority="196">
      <formula>LEN(TRIM(F490))=0</formula>
    </cfRule>
  </conditionalFormatting>
  <conditionalFormatting sqref="F489:M489">
    <cfRule type="colorScale" priority="194">
      <colorScale>
        <cfvo type="min"/>
        <cfvo type="max"/>
        <color rgb="FFFFEF9C"/>
        <color rgb="FFFF7128"/>
      </colorScale>
    </cfRule>
    <cfRule type="containsBlanks" dxfId="4501" priority="195">
      <formula>LEN(TRIM(F489))=0</formula>
    </cfRule>
  </conditionalFormatting>
  <conditionalFormatting sqref="H489:I489">
    <cfRule type="expression" dxfId="4500" priority="193">
      <formula>Z489=1</formula>
    </cfRule>
  </conditionalFormatting>
  <conditionalFormatting sqref="F489:G489">
    <cfRule type="expression" dxfId="4499" priority="192">
      <formula>Y489=1</formula>
    </cfRule>
  </conditionalFormatting>
  <conditionalFormatting sqref="J489:K489">
    <cfRule type="expression" dxfId="4498" priority="191">
      <formula>AA489=1</formula>
    </cfRule>
  </conditionalFormatting>
  <conditionalFormatting sqref="L489:M489">
    <cfRule type="expression" dxfId="4497" priority="190">
      <formula>AB489=1</formula>
    </cfRule>
  </conditionalFormatting>
  <conditionalFormatting sqref="F492:M492">
    <cfRule type="containsBlanks" dxfId="4496" priority="189">
      <formula>LEN(TRIM(F492))=0</formula>
    </cfRule>
  </conditionalFormatting>
  <conditionalFormatting sqref="F491:M491">
    <cfRule type="colorScale" priority="187">
      <colorScale>
        <cfvo type="min"/>
        <cfvo type="max"/>
        <color rgb="FFFFEF9C"/>
        <color rgb="FFFF7128"/>
      </colorScale>
    </cfRule>
    <cfRule type="containsBlanks" dxfId="4495" priority="188">
      <formula>LEN(TRIM(F491))=0</formula>
    </cfRule>
  </conditionalFormatting>
  <conditionalFormatting sqref="H491:I491">
    <cfRule type="expression" dxfId="4494" priority="186">
      <formula>Z491=1</formula>
    </cfRule>
  </conditionalFormatting>
  <conditionalFormatting sqref="F491:G491">
    <cfRule type="expression" dxfId="4493" priority="185">
      <formula>Y491=1</formula>
    </cfRule>
  </conditionalFormatting>
  <conditionalFormatting sqref="J491:K491">
    <cfRule type="expression" dxfId="4492" priority="184">
      <formula>AA491=1</formula>
    </cfRule>
  </conditionalFormatting>
  <conditionalFormatting sqref="L491:M491">
    <cfRule type="expression" dxfId="4491" priority="183">
      <formula>AB491=1</formula>
    </cfRule>
  </conditionalFormatting>
  <conditionalFormatting sqref="F494:M494">
    <cfRule type="containsBlanks" dxfId="4490" priority="182">
      <formula>LEN(TRIM(F494))=0</formula>
    </cfRule>
  </conditionalFormatting>
  <conditionalFormatting sqref="F493:M493">
    <cfRule type="colorScale" priority="180">
      <colorScale>
        <cfvo type="min"/>
        <cfvo type="max"/>
        <color rgb="FFFFEF9C"/>
        <color rgb="FFFF7128"/>
      </colorScale>
    </cfRule>
    <cfRule type="containsBlanks" dxfId="4489" priority="181">
      <formula>LEN(TRIM(F493))=0</formula>
    </cfRule>
  </conditionalFormatting>
  <conditionalFormatting sqref="H493:I493">
    <cfRule type="expression" dxfId="4488" priority="179">
      <formula>Z493=1</formula>
    </cfRule>
  </conditionalFormatting>
  <conditionalFormatting sqref="F493:G493">
    <cfRule type="expression" dxfId="4487" priority="178">
      <formula>Y493=1</formula>
    </cfRule>
  </conditionalFormatting>
  <conditionalFormatting sqref="J493:K493">
    <cfRule type="expression" dxfId="4486" priority="177">
      <formula>AA493=1</formula>
    </cfRule>
  </conditionalFormatting>
  <conditionalFormatting sqref="L493:M493">
    <cfRule type="expression" dxfId="4485" priority="176">
      <formula>AB493=1</formula>
    </cfRule>
  </conditionalFormatting>
  <conditionalFormatting sqref="F496:M496">
    <cfRule type="containsBlanks" dxfId="4484" priority="175">
      <formula>LEN(TRIM(F496))=0</formula>
    </cfRule>
  </conditionalFormatting>
  <conditionalFormatting sqref="F495:M495">
    <cfRule type="colorScale" priority="173">
      <colorScale>
        <cfvo type="min"/>
        <cfvo type="max"/>
        <color rgb="FFFFEF9C"/>
        <color rgb="FFFF7128"/>
      </colorScale>
    </cfRule>
    <cfRule type="containsBlanks" dxfId="4483" priority="174">
      <formula>LEN(TRIM(F495))=0</formula>
    </cfRule>
  </conditionalFormatting>
  <conditionalFormatting sqref="H495:I495">
    <cfRule type="expression" dxfId="4482" priority="172">
      <formula>Z495=1</formula>
    </cfRule>
  </conditionalFormatting>
  <conditionalFormatting sqref="F495:G495">
    <cfRule type="expression" dxfId="4481" priority="171">
      <formula>Y495=1</formula>
    </cfRule>
  </conditionalFormatting>
  <conditionalFormatting sqref="J495:K495">
    <cfRule type="expression" dxfId="4480" priority="170">
      <formula>AA495=1</formula>
    </cfRule>
  </conditionalFormatting>
  <conditionalFormatting sqref="L495:M495">
    <cfRule type="expression" dxfId="4479" priority="169">
      <formula>AB495=1</formula>
    </cfRule>
  </conditionalFormatting>
  <conditionalFormatting sqref="F498:M498">
    <cfRule type="containsBlanks" dxfId="4478" priority="168">
      <formula>LEN(TRIM(F498))=0</formula>
    </cfRule>
  </conditionalFormatting>
  <conditionalFormatting sqref="F497:M497">
    <cfRule type="colorScale" priority="166">
      <colorScale>
        <cfvo type="min"/>
        <cfvo type="max"/>
        <color rgb="FFFFEF9C"/>
        <color rgb="FFFF7128"/>
      </colorScale>
    </cfRule>
    <cfRule type="containsBlanks" dxfId="4477" priority="167">
      <formula>LEN(TRIM(F497))=0</formula>
    </cfRule>
  </conditionalFormatting>
  <conditionalFormatting sqref="H497:I497">
    <cfRule type="expression" dxfId="4476" priority="165">
      <formula>Z497=1</formula>
    </cfRule>
  </conditionalFormatting>
  <conditionalFormatting sqref="F497:G497">
    <cfRule type="expression" dxfId="4475" priority="164">
      <formula>Y497=1</formula>
    </cfRule>
  </conditionalFormatting>
  <conditionalFormatting sqref="J497:K497">
    <cfRule type="expression" dxfId="4474" priority="163">
      <formula>AA497=1</formula>
    </cfRule>
  </conditionalFormatting>
  <conditionalFormatting sqref="L497:M497">
    <cfRule type="expression" dxfId="4473" priority="162">
      <formula>AB497=1</formula>
    </cfRule>
  </conditionalFormatting>
  <conditionalFormatting sqref="F500:M500">
    <cfRule type="containsBlanks" dxfId="4472" priority="161">
      <formula>LEN(TRIM(F500))=0</formula>
    </cfRule>
  </conditionalFormatting>
  <conditionalFormatting sqref="F499:M499">
    <cfRule type="colorScale" priority="159">
      <colorScale>
        <cfvo type="min"/>
        <cfvo type="max"/>
        <color rgb="FFFFEF9C"/>
        <color rgb="FFFF7128"/>
      </colorScale>
    </cfRule>
    <cfRule type="containsBlanks" dxfId="4471" priority="160">
      <formula>LEN(TRIM(F499))=0</formula>
    </cfRule>
  </conditionalFormatting>
  <conditionalFormatting sqref="H499:I499">
    <cfRule type="expression" dxfId="4470" priority="158">
      <formula>Z499=1</formula>
    </cfRule>
  </conditionalFormatting>
  <conditionalFormatting sqref="F499:G499">
    <cfRule type="expression" dxfId="4469" priority="157">
      <formula>Y499=1</formula>
    </cfRule>
  </conditionalFormatting>
  <conditionalFormatting sqref="J499:K499">
    <cfRule type="expression" dxfId="4468" priority="156">
      <formula>AA499=1</formula>
    </cfRule>
  </conditionalFormatting>
  <conditionalFormatting sqref="L499:M499">
    <cfRule type="expression" dxfId="4467" priority="155">
      <formula>AB499=1</formula>
    </cfRule>
  </conditionalFormatting>
  <conditionalFormatting sqref="F502:M502">
    <cfRule type="containsBlanks" dxfId="4466" priority="154">
      <formula>LEN(TRIM(F502))=0</formula>
    </cfRule>
  </conditionalFormatting>
  <conditionalFormatting sqref="F501:M501">
    <cfRule type="colorScale" priority="152">
      <colorScale>
        <cfvo type="min"/>
        <cfvo type="max"/>
        <color rgb="FFFFEF9C"/>
        <color rgb="FFFF7128"/>
      </colorScale>
    </cfRule>
    <cfRule type="containsBlanks" dxfId="4465" priority="153">
      <formula>LEN(TRIM(F501))=0</formula>
    </cfRule>
  </conditionalFormatting>
  <conditionalFormatting sqref="H501:I501">
    <cfRule type="expression" dxfId="4464" priority="151">
      <formula>Z501=1</formula>
    </cfRule>
  </conditionalFormatting>
  <conditionalFormatting sqref="F501:G501">
    <cfRule type="expression" dxfId="4463" priority="150">
      <formula>Y501=1</formula>
    </cfRule>
  </conditionalFormatting>
  <conditionalFormatting sqref="J501:K501">
    <cfRule type="expression" dxfId="4462" priority="149">
      <formula>AA501=1</formula>
    </cfRule>
  </conditionalFormatting>
  <conditionalFormatting sqref="L501:M501">
    <cfRule type="expression" dxfId="4461" priority="148">
      <formula>AB501=1</formula>
    </cfRule>
  </conditionalFormatting>
  <conditionalFormatting sqref="F504:M504">
    <cfRule type="containsBlanks" dxfId="4460" priority="147">
      <formula>LEN(TRIM(F504))=0</formula>
    </cfRule>
  </conditionalFormatting>
  <conditionalFormatting sqref="F503:M503">
    <cfRule type="colorScale" priority="145">
      <colorScale>
        <cfvo type="min"/>
        <cfvo type="max"/>
        <color rgb="FFFFEF9C"/>
        <color rgb="FFFF7128"/>
      </colorScale>
    </cfRule>
    <cfRule type="containsBlanks" dxfId="4459" priority="146">
      <formula>LEN(TRIM(F503))=0</formula>
    </cfRule>
  </conditionalFormatting>
  <conditionalFormatting sqref="H503:I503">
    <cfRule type="expression" dxfId="4458" priority="144">
      <formula>Z503=1</formula>
    </cfRule>
  </conditionalFormatting>
  <conditionalFormatting sqref="F503:G503">
    <cfRule type="expression" dxfId="4457" priority="143">
      <formula>Y503=1</formula>
    </cfRule>
  </conditionalFormatting>
  <conditionalFormatting sqref="J503:K503">
    <cfRule type="expression" dxfId="4456" priority="142">
      <formula>AA503=1</formula>
    </cfRule>
  </conditionalFormatting>
  <conditionalFormatting sqref="L503:M503">
    <cfRule type="expression" dxfId="4455" priority="141">
      <formula>AB503=1</formula>
    </cfRule>
  </conditionalFormatting>
  <conditionalFormatting sqref="F506:M506">
    <cfRule type="containsBlanks" dxfId="4454" priority="140">
      <formula>LEN(TRIM(F506))=0</formula>
    </cfRule>
  </conditionalFormatting>
  <conditionalFormatting sqref="F505:M505">
    <cfRule type="colorScale" priority="138">
      <colorScale>
        <cfvo type="min"/>
        <cfvo type="max"/>
        <color rgb="FFFFEF9C"/>
        <color rgb="FFFF7128"/>
      </colorScale>
    </cfRule>
    <cfRule type="containsBlanks" dxfId="4453" priority="139">
      <formula>LEN(TRIM(F505))=0</formula>
    </cfRule>
  </conditionalFormatting>
  <conditionalFormatting sqref="H505:I505">
    <cfRule type="expression" dxfId="4452" priority="137">
      <formula>Z505=1</formula>
    </cfRule>
  </conditionalFormatting>
  <conditionalFormatting sqref="F505:G505">
    <cfRule type="expression" dxfId="4451" priority="136">
      <formula>Y505=1</formula>
    </cfRule>
  </conditionalFormatting>
  <conditionalFormatting sqref="J505:K505">
    <cfRule type="expression" dxfId="4450" priority="135">
      <formula>AA505=1</formula>
    </cfRule>
  </conditionalFormatting>
  <conditionalFormatting sqref="L505:M505">
    <cfRule type="expression" dxfId="4449" priority="134">
      <formula>AB505=1</formula>
    </cfRule>
  </conditionalFormatting>
  <conditionalFormatting sqref="F508:M508">
    <cfRule type="containsBlanks" dxfId="4448" priority="133">
      <formula>LEN(TRIM(F508))=0</formula>
    </cfRule>
  </conditionalFormatting>
  <conditionalFormatting sqref="F507:M507">
    <cfRule type="colorScale" priority="131">
      <colorScale>
        <cfvo type="min"/>
        <cfvo type="max"/>
        <color rgb="FFFFEF9C"/>
        <color rgb="FFFF7128"/>
      </colorScale>
    </cfRule>
    <cfRule type="containsBlanks" dxfId="4447" priority="132">
      <formula>LEN(TRIM(F507))=0</formula>
    </cfRule>
  </conditionalFormatting>
  <conditionalFormatting sqref="H507:I507">
    <cfRule type="expression" dxfId="4446" priority="130">
      <formula>Z507=1</formula>
    </cfRule>
  </conditionalFormatting>
  <conditionalFormatting sqref="F507:G507">
    <cfRule type="expression" dxfId="4445" priority="129">
      <formula>Y507=1</formula>
    </cfRule>
  </conditionalFormatting>
  <conditionalFormatting sqref="J507:K507">
    <cfRule type="expression" dxfId="4444" priority="128">
      <formula>AA507=1</formula>
    </cfRule>
  </conditionalFormatting>
  <conditionalFormatting sqref="L507:M507">
    <cfRule type="expression" dxfId="4443" priority="127">
      <formula>AB507=1</formula>
    </cfRule>
  </conditionalFormatting>
  <conditionalFormatting sqref="F510:M510">
    <cfRule type="containsBlanks" dxfId="4442" priority="126">
      <formula>LEN(TRIM(F510))=0</formula>
    </cfRule>
  </conditionalFormatting>
  <conditionalFormatting sqref="F509:M509">
    <cfRule type="colorScale" priority="124">
      <colorScale>
        <cfvo type="min"/>
        <cfvo type="max"/>
        <color rgb="FFFFEF9C"/>
        <color rgb="FFFF7128"/>
      </colorScale>
    </cfRule>
    <cfRule type="containsBlanks" dxfId="4441" priority="125">
      <formula>LEN(TRIM(F509))=0</formula>
    </cfRule>
  </conditionalFormatting>
  <conditionalFormatting sqref="H509:I509">
    <cfRule type="expression" dxfId="4440" priority="123">
      <formula>Z509=1</formula>
    </cfRule>
  </conditionalFormatting>
  <conditionalFormatting sqref="F509:G509">
    <cfRule type="expression" dxfId="4439" priority="122">
      <formula>Y509=1</formula>
    </cfRule>
  </conditionalFormatting>
  <conditionalFormatting sqref="J509:K509">
    <cfRule type="expression" dxfId="4438" priority="121">
      <formula>AA509=1</formula>
    </cfRule>
  </conditionalFormatting>
  <conditionalFormatting sqref="L509:M509">
    <cfRule type="expression" dxfId="4437" priority="120">
      <formula>AB509=1</formula>
    </cfRule>
  </conditionalFormatting>
  <conditionalFormatting sqref="F512:M512">
    <cfRule type="containsBlanks" dxfId="4436" priority="119">
      <formula>LEN(TRIM(F512))=0</formula>
    </cfRule>
  </conditionalFormatting>
  <conditionalFormatting sqref="F511:M511">
    <cfRule type="colorScale" priority="117">
      <colorScale>
        <cfvo type="min"/>
        <cfvo type="max"/>
        <color rgb="FFFFEF9C"/>
        <color rgb="FFFF7128"/>
      </colorScale>
    </cfRule>
    <cfRule type="containsBlanks" dxfId="4435" priority="118">
      <formula>LEN(TRIM(F511))=0</formula>
    </cfRule>
  </conditionalFormatting>
  <conditionalFormatting sqref="H511:I511">
    <cfRule type="expression" dxfId="4434" priority="116">
      <formula>Z511=1</formula>
    </cfRule>
  </conditionalFormatting>
  <conditionalFormatting sqref="F511:G511">
    <cfRule type="expression" dxfId="4433" priority="115">
      <formula>Y511=1</formula>
    </cfRule>
  </conditionalFormatting>
  <conditionalFormatting sqref="J511:K511">
    <cfRule type="expression" dxfId="4432" priority="114">
      <formula>AA511=1</formula>
    </cfRule>
  </conditionalFormatting>
  <conditionalFormatting sqref="L511:M511">
    <cfRule type="expression" dxfId="4431" priority="113">
      <formula>AB511=1</formula>
    </cfRule>
  </conditionalFormatting>
  <conditionalFormatting sqref="F514:M514">
    <cfRule type="containsBlanks" dxfId="4430" priority="112">
      <formula>LEN(TRIM(F514))=0</formula>
    </cfRule>
  </conditionalFormatting>
  <conditionalFormatting sqref="F513:M513">
    <cfRule type="colorScale" priority="110">
      <colorScale>
        <cfvo type="min"/>
        <cfvo type="max"/>
        <color rgb="FFFFEF9C"/>
        <color rgb="FFFF7128"/>
      </colorScale>
    </cfRule>
    <cfRule type="containsBlanks" dxfId="4429" priority="111">
      <formula>LEN(TRIM(F513))=0</formula>
    </cfRule>
  </conditionalFormatting>
  <conditionalFormatting sqref="H513:I513">
    <cfRule type="expression" dxfId="4428" priority="109">
      <formula>Z513=1</formula>
    </cfRule>
  </conditionalFormatting>
  <conditionalFormatting sqref="F513:G513">
    <cfRule type="expression" dxfId="4427" priority="108">
      <formula>Y513=1</formula>
    </cfRule>
  </conditionalFormatting>
  <conditionalFormatting sqref="J513:K513">
    <cfRule type="expression" dxfId="4426" priority="107">
      <formula>AA513=1</formula>
    </cfRule>
  </conditionalFormatting>
  <conditionalFormatting sqref="L513:M513">
    <cfRule type="expression" dxfId="4425" priority="106">
      <formula>AB513=1</formula>
    </cfRule>
  </conditionalFormatting>
  <conditionalFormatting sqref="F516:M516">
    <cfRule type="containsBlanks" dxfId="4424" priority="105">
      <formula>LEN(TRIM(F516))=0</formula>
    </cfRule>
  </conditionalFormatting>
  <conditionalFormatting sqref="F515:M515">
    <cfRule type="colorScale" priority="103">
      <colorScale>
        <cfvo type="min"/>
        <cfvo type="max"/>
        <color rgb="FFFFEF9C"/>
        <color rgb="FFFF7128"/>
      </colorScale>
    </cfRule>
    <cfRule type="containsBlanks" dxfId="4423" priority="104">
      <formula>LEN(TRIM(F515))=0</formula>
    </cfRule>
  </conditionalFormatting>
  <conditionalFormatting sqref="H515:I515">
    <cfRule type="expression" dxfId="4422" priority="102">
      <formula>Z515=1</formula>
    </cfRule>
  </conditionalFormatting>
  <conditionalFormatting sqref="F515:G515">
    <cfRule type="expression" dxfId="4421" priority="101">
      <formula>Y515=1</formula>
    </cfRule>
  </conditionalFormatting>
  <conditionalFormatting sqref="J515:K515">
    <cfRule type="expression" dxfId="4420" priority="100">
      <formula>AA515=1</formula>
    </cfRule>
  </conditionalFormatting>
  <conditionalFormatting sqref="L515:M515">
    <cfRule type="expression" dxfId="4419" priority="99">
      <formula>AB515=1</formula>
    </cfRule>
  </conditionalFormatting>
  <conditionalFormatting sqref="F518:M518">
    <cfRule type="containsBlanks" dxfId="4418" priority="98">
      <formula>LEN(TRIM(F518))=0</formula>
    </cfRule>
  </conditionalFormatting>
  <conditionalFormatting sqref="F517:M517">
    <cfRule type="colorScale" priority="96">
      <colorScale>
        <cfvo type="min"/>
        <cfvo type="max"/>
        <color rgb="FFFFEF9C"/>
        <color rgb="FFFF7128"/>
      </colorScale>
    </cfRule>
    <cfRule type="containsBlanks" dxfId="4417" priority="97">
      <formula>LEN(TRIM(F517))=0</formula>
    </cfRule>
  </conditionalFormatting>
  <conditionalFormatting sqref="H517:I517">
    <cfRule type="expression" dxfId="4416" priority="95">
      <formula>Z517=1</formula>
    </cfRule>
  </conditionalFormatting>
  <conditionalFormatting sqref="F517:G517">
    <cfRule type="expression" dxfId="4415" priority="94">
      <formula>Y517=1</formula>
    </cfRule>
  </conditionalFormatting>
  <conditionalFormatting sqref="J517:K517">
    <cfRule type="expression" dxfId="4414" priority="93">
      <formula>AA517=1</formula>
    </cfRule>
  </conditionalFormatting>
  <conditionalFormatting sqref="L517:M517">
    <cfRule type="expression" dxfId="4413" priority="92">
      <formula>AB517=1</formula>
    </cfRule>
  </conditionalFormatting>
  <conditionalFormatting sqref="F520:M520">
    <cfRule type="containsBlanks" dxfId="4412" priority="84">
      <formula>LEN(TRIM(F520))=0</formula>
    </cfRule>
  </conditionalFormatting>
  <conditionalFormatting sqref="F519:M519">
    <cfRule type="colorScale" priority="82">
      <colorScale>
        <cfvo type="min"/>
        <cfvo type="max"/>
        <color rgb="FFFFEF9C"/>
        <color rgb="FFFF7128"/>
      </colorScale>
    </cfRule>
    <cfRule type="containsBlanks" dxfId="4411" priority="83">
      <formula>LEN(TRIM(F519))=0</formula>
    </cfRule>
  </conditionalFormatting>
  <conditionalFormatting sqref="H519:I519">
    <cfRule type="expression" dxfId="4410" priority="81">
      <formula>Z519=1</formula>
    </cfRule>
  </conditionalFormatting>
  <conditionalFormatting sqref="F519:G519">
    <cfRule type="expression" dxfId="4409" priority="80">
      <formula>Y519=1</formula>
    </cfRule>
  </conditionalFormatting>
  <conditionalFormatting sqref="J519:K519">
    <cfRule type="expression" dxfId="4408" priority="79">
      <formula>AA519=1</formula>
    </cfRule>
  </conditionalFormatting>
  <conditionalFormatting sqref="L519:M519">
    <cfRule type="expression" dxfId="4407" priority="78">
      <formula>AB519=1</formula>
    </cfRule>
  </conditionalFormatting>
  <conditionalFormatting sqref="F522:M522">
    <cfRule type="containsBlanks" dxfId="4406" priority="77">
      <formula>LEN(TRIM(F522))=0</formula>
    </cfRule>
  </conditionalFormatting>
  <conditionalFormatting sqref="F521:M521">
    <cfRule type="colorScale" priority="75">
      <colorScale>
        <cfvo type="min"/>
        <cfvo type="max"/>
        <color rgb="FFFFEF9C"/>
        <color rgb="FFFF7128"/>
      </colorScale>
    </cfRule>
    <cfRule type="containsBlanks" dxfId="4405" priority="76">
      <formula>LEN(TRIM(F521))=0</formula>
    </cfRule>
  </conditionalFormatting>
  <conditionalFormatting sqref="H521:I521">
    <cfRule type="expression" dxfId="4404" priority="74">
      <formula>Z521=1</formula>
    </cfRule>
  </conditionalFormatting>
  <conditionalFormatting sqref="F521:G521">
    <cfRule type="expression" dxfId="4403" priority="73">
      <formula>Y521=1</formula>
    </cfRule>
  </conditionalFormatting>
  <conditionalFormatting sqref="J521:K521">
    <cfRule type="expression" dxfId="4402" priority="72">
      <formula>AA521=1</formula>
    </cfRule>
  </conditionalFormatting>
  <conditionalFormatting sqref="L521:M521">
    <cfRule type="expression" dxfId="4401" priority="71">
      <formula>AB521=1</formula>
    </cfRule>
  </conditionalFormatting>
  <conditionalFormatting sqref="F524:M524">
    <cfRule type="containsBlanks" dxfId="4400" priority="70">
      <formula>LEN(TRIM(F524))=0</formula>
    </cfRule>
  </conditionalFormatting>
  <conditionalFormatting sqref="F523:M523">
    <cfRule type="colorScale" priority="68">
      <colorScale>
        <cfvo type="min"/>
        <cfvo type="max"/>
        <color rgb="FFFFEF9C"/>
        <color rgb="FFFF7128"/>
      </colorScale>
    </cfRule>
    <cfRule type="containsBlanks" dxfId="4399" priority="69">
      <formula>LEN(TRIM(F523))=0</formula>
    </cfRule>
  </conditionalFormatting>
  <conditionalFormatting sqref="H523:I523">
    <cfRule type="expression" dxfId="4398" priority="67">
      <formula>Z523=1</formula>
    </cfRule>
  </conditionalFormatting>
  <conditionalFormatting sqref="F523:G523">
    <cfRule type="expression" dxfId="4397" priority="66">
      <formula>Y523=1</formula>
    </cfRule>
  </conditionalFormatting>
  <conditionalFormatting sqref="J523:K523">
    <cfRule type="expression" dxfId="4396" priority="65">
      <formula>AA523=1</formula>
    </cfRule>
  </conditionalFormatting>
  <conditionalFormatting sqref="L523:M523">
    <cfRule type="expression" dxfId="4395" priority="64">
      <formula>AB523=1</formula>
    </cfRule>
  </conditionalFormatting>
  <conditionalFormatting sqref="F526:M526">
    <cfRule type="containsBlanks" dxfId="4394" priority="63">
      <formula>LEN(TRIM(F526))=0</formula>
    </cfRule>
  </conditionalFormatting>
  <conditionalFormatting sqref="F525:M525">
    <cfRule type="colorScale" priority="61">
      <colorScale>
        <cfvo type="min"/>
        <cfvo type="max"/>
        <color rgb="FFFFEF9C"/>
        <color rgb="FFFF7128"/>
      </colorScale>
    </cfRule>
    <cfRule type="containsBlanks" dxfId="4393" priority="62">
      <formula>LEN(TRIM(F525))=0</formula>
    </cfRule>
  </conditionalFormatting>
  <conditionalFormatting sqref="H525:I525">
    <cfRule type="expression" dxfId="4392" priority="60">
      <formula>Z525=1</formula>
    </cfRule>
  </conditionalFormatting>
  <conditionalFormatting sqref="F525:G525">
    <cfRule type="expression" dxfId="4391" priority="59">
      <formula>Y525=1</formula>
    </cfRule>
  </conditionalFormatting>
  <conditionalFormatting sqref="J525:K525">
    <cfRule type="expression" dxfId="4390" priority="58">
      <formula>AA525=1</formula>
    </cfRule>
  </conditionalFormatting>
  <conditionalFormatting sqref="L525:M525">
    <cfRule type="expression" dxfId="4389" priority="57">
      <formula>AB525=1</formula>
    </cfRule>
  </conditionalFormatting>
  <conditionalFormatting sqref="F528:M528">
    <cfRule type="containsBlanks" dxfId="4388" priority="56">
      <formula>LEN(TRIM(F528))=0</formula>
    </cfRule>
  </conditionalFormatting>
  <conditionalFormatting sqref="F527:M527">
    <cfRule type="colorScale" priority="54">
      <colorScale>
        <cfvo type="min"/>
        <cfvo type="max"/>
        <color rgb="FFFFEF9C"/>
        <color rgb="FFFF7128"/>
      </colorScale>
    </cfRule>
    <cfRule type="containsBlanks" dxfId="4387" priority="55">
      <formula>LEN(TRIM(F527))=0</formula>
    </cfRule>
  </conditionalFormatting>
  <conditionalFormatting sqref="H527:I527">
    <cfRule type="expression" dxfId="4386" priority="53">
      <formula>Z527=1</formula>
    </cfRule>
  </conditionalFormatting>
  <conditionalFormatting sqref="F527:G527">
    <cfRule type="expression" dxfId="4385" priority="52">
      <formula>Y527=1</formula>
    </cfRule>
  </conditionalFormatting>
  <conditionalFormatting sqref="J527:K527">
    <cfRule type="expression" dxfId="4384" priority="51">
      <formula>AA527=1</formula>
    </cfRule>
  </conditionalFormatting>
  <conditionalFormatting sqref="L527:M527">
    <cfRule type="expression" dxfId="4383" priority="50">
      <formula>AB527=1</formula>
    </cfRule>
  </conditionalFormatting>
  <conditionalFormatting sqref="F530:M530">
    <cfRule type="containsBlanks" dxfId="4382" priority="49">
      <formula>LEN(TRIM(F530))=0</formula>
    </cfRule>
  </conditionalFormatting>
  <conditionalFormatting sqref="F529:M529">
    <cfRule type="colorScale" priority="47">
      <colorScale>
        <cfvo type="min"/>
        <cfvo type="max"/>
        <color rgb="FFFFEF9C"/>
        <color rgb="FFFF7128"/>
      </colorScale>
    </cfRule>
    <cfRule type="containsBlanks" dxfId="4381" priority="48">
      <formula>LEN(TRIM(F529))=0</formula>
    </cfRule>
  </conditionalFormatting>
  <conditionalFormatting sqref="H529:I529">
    <cfRule type="expression" dxfId="4380" priority="46">
      <formula>Z529=1</formula>
    </cfRule>
  </conditionalFormatting>
  <conditionalFormatting sqref="F529:G529">
    <cfRule type="expression" dxfId="4379" priority="45">
      <formula>Y529=1</formula>
    </cfRule>
  </conditionalFormatting>
  <conditionalFormatting sqref="J529:K529">
    <cfRule type="expression" dxfId="4378" priority="44">
      <formula>AA529=1</formula>
    </cfRule>
  </conditionalFormatting>
  <conditionalFormatting sqref="L529:M529">
    <cfRule type="expression" dxfId="4377" priority="43">
      <formula>AB529=1</formula>
    </cfRule>
  </conditionalFormatting>
  <conditionalFormatting sqref="F532:M532">
    <cfRule type="containsBlanks" dxfId="4376" priority="42">
      <formula>LEN(TRIM(F532))=0</formula>
    </cfRule>
  </conditionalFormatting>
  <conditionalFormatting sqref="F531:M531">
    <cfRule type="colorScale" priority="40">
      <colorScale>
        <cfvo type="min"/>
        <cfvo type="max"/>
        <color rgb="FFFFEF9C"/>
        <color rgb="FFFF7128"/>
      </colorScale>
    </cfRule>
    <cfRule type="containsBlanks" dxfId="4375" priority="41">
      <formula>LEN(TRIM(F531))=0</formula>
    </cfRule>
  </conditionalFormatting>
  <conditionalFormatting sqref="H531:I531">
    <cfRule type="expression" dxfId="4374" priority="39">
      <formula>Z531=1</formula>
    </cfRule>
  </conditionalFormatting>
  <conditionalFormatting sqref="F531:G531">
    <cfRule type="expression" dxfId="4373" priority="38">
      <formula>Y531=1</formula>
    </cfRule>
  </conditionalFormatting>
  <conditionalFormatting sqref="J531:K531">
    <cfRule type="expression" dxfId="4372" priority="37">
      <formula>AA531=1</formula>
    </cfRule>
  </conditionalFormatting>
  <conditionalFormatting sqref="L531:M531">
    <cfRule type="expression" dxfId="4371" priority="36">
      <formula>AB531=1</formula>
    </cfRule>
  </conditionalFormatting>
  <conditionalFormatting sqref="F534:M534">
    <cfRule type="containsBlanks" dxfId="4370" priority="35">
      <formula>LEN(TRIM(F534))=0</formula>
    </cfRule>
  </conditionalFormatting>
  <conditionalFormatting sqref="F533:M533">
    <cfRule type="colorScale" priority="33">
      <colorScale>
        <cfvo type="min"/>
        <cfvo type="max"/>
        <color rgb="FFFFEF9C"/>
        <color rgb="FFFF7128"/>
      </colorScale>
    </cfRule>
    <cfRule type="containsBlanks" dxfId="4369" priority="34">
      <formula>LEN(TRIM(F533))=0</formula>
    </cfRule>
  </conditionalFormatting>
  <conditionalFormatting sqref="H533:I533">
    <cfRule type="expression" dxfId="4368" priority="32">
      <formula>Z533=1</formula>
    </cfRule>
  </conditionalFormatting>
  <conditionalFormatting sqref="F533:G533">
    <cfRule type="expression" dxfId="4367" priority="31">
      <formula>Y533=1</formula>
    </cfRule>
  </conditionalFormatting>
  <conditionalFormatting sqref="J533:K533">
    <cfRule type="expression" dxfId="4366" priority="30">
      <formula>AA533=1</formula>
    </cfRule>
  </conditionalFormatting>
  <conditionalFormatting sqref="L533:M533">
    <cfRule type="expression" dxfId="4365" priority="29">
      <formula>AB533=1</formula>
    </cfRule>
  </conditionalFormatting>
  <hyperlinks>
    <hyperlink ref="B3" location="Contents!A1" display="Back to Contents page"/>
    <hyperlink ref="F7" r:id="rId1"/>
    <hyperlink ref="D7:E7" r:id="rId2" display="Funnel plots have been created using the the Funnel compar command in STATA,"/>
  </hyperlinks>
  <pageMargins left="0.70866141732283472" right="0.70866141732283472" top="0.74803149606299213" bottom="0.74803149606299213" header="0.31496062992125984" footer="0.31496062992125984"/>
  <pageSetup paperSize="9" scale="10" orientation="portrait" r:id="rId3"/>
  <colBreaks count="1" manualBreakCount="1">
    <brk id="13" max="1048575" man="1"/>
  </colBreaks>
  <ignoredErrors>
    <ignoredError sqref="P120:W120 P122:W534 F119:N534" formula="1"/>
  </ignoredError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colo">
    <tabColor rgb="FF009E49"/>
    <pageSetUpPr fitToPage="1"/>
  </sheetPr>
  <dimension ref="B1:AG537"/>
  <sheetViews>
    <sheetView showGridLines="0" zoomScaleNormal="100" zoomScaleSheetLayoutView="100" workbookViewId="0"/>
  </sheetViews>
  <sheetFormatPr defaultRowHeight="15" x14ac:dyDescent="0.25"/>
  <cols>
    <col min="1" max="1" width="1.7109375" style="87" customWidth="1"/>
    <col min="2" max="2" width="22.5703125" style="87" customWidth="1"/>
    <col min="3" max="3" width="1.7109375" style="109" customWidth="1"/>
    <col min="4" max="4" width="5.85546875" style="87" customWidth="1"/>
    <col min="5" max="5" width="66.140625" style="87" customWidth="1"/>
    <col min="6" max="12" width="5" style="87" customWidth="1"/>
    <col min="13" max="13" width="6.7109375" style="87" customWidth="1"/>
    <col min="14" max="14" width="9.140625" style="87"/>
    <col min="15" max="15" width="2.42578125" style="87" customWidth="1"/>
    <col min="16" max="23" width="5" style="108" customWidth="1"/>
    <col min="24" max="24" width="9.140625" style="108"/>
    <col min="25" max="28" width="0.140625" style="78" customWidth="1"/>
    <col min="29" max="29" width="9.140625" style="78"/>
    <col min="30" max="16384" width="9.140625" style="87"/>
  </cols>
  <sheetData>
    <row r="1" spans="2:29" ht="15.75" thickBot="1" x14ac:dyDescent="0.3"/>
    <row r="2" spans="2:29" ht="15.75" customHeight="1" x14ac:dyDescent="0.25">
      <c r="D2" s="331" t="s">
        <v>314</v>
      </c>
      <c r="E2" s="332"/>
      <c r="F2" s="332"/>
      <c r="G2" s="332"/>
      <c r="H2" s="332"/>
      <c r="I2" s="332"/>
      <c r="J2" s="332"/>
      <c r="K2" s="332"/>
      <c r="L2" s="332"/>
      <c r="M2" s="332"/>
      <c r="N2" s="333"/>
    </row>
    <row r="3" spans="2:29" ht="15.75" customHeight="1" x14ac:dyDescent="0.25">
      <c r="B3" s="44" t="s">
        <v>49</v>
      </c>
      <c r="D3" s="334"/>
      <c r="E3" s="335"/>
      <c r="F3" s="335"/>
      <c r="G3" s="335"/>
      <c r="H3" s="335"/>
      <c r="I3" s="335"/>
      <c r="J3" s="335"/>
      <c r="K3" s="335"/>
      <c r="L3" s="335"/>
      <c r="M3" s="335"/>
      <c r="N3" s="336"/>
    </row>
    <row r="4" spans="2:29" ht="15.75" customHeight="1" thickBot="1" x14ac:dyDescent="0.3">
      <c r="B4" s="44"/>
      <c r="D4" s="337"/>
      <c r="E4" s="338"/>
      <c r="F4" s="338"/>
      <c r="G4" s="338"/>
      <c r="H4" s="338"/>
      <c r="I4" s="338"/>
      <c r="J4" s="338"/>
      <c r="K4" s="338"/>
      <c r="L4" s="338"/>
      <c r="M4" s="338"/>
      <c r="N4" s="339"/>
    </row>
    <row r="5" spans="2:29" ht="15.75" customHeight="1" thickBot="1" x14ac:dyDescent="0.3"/>
    <row r="6" spans="2:29" ht="347.25" customHeight="1" x14ac:dyDescent="0.25">
      <c r="D6" s="399" t="s">
        <v>530</v>
      </c>
      <c r="E6" s="400"/>
      <c r="F6" s="400"/>
      <c r="G6" s="400"/>
      <c r="H6" s="400"/>
      <c r="I6" s="400"/>
      <c r="J6" s="400"/>
      <c r="K6" s="400"/>
      <c r="L6" s="400"/>
      <c r="M6" s="400"/>
      <c r="N6" s="401"/>
    </row>
    <row r="7" spans="2:29" s="109" customFormat="1" ht="15" customHeight="1" thickBot="1" x14ac:dyDescent="0.3">
      <c r="D7" s="406" t="s">
        <v>556</v>
      </c>
      <c r="E7" s="407"/>
      <c r="F7" s="408" t="s">
        <v>505</v>
      </c>
      <c r="G7" s="408"/>
      <c r="H7" s="408"/>
      <c r="I7" s="408"/>
      <c r="J7" s="408"/>
      <c r="K7" s="408"/>
      <c r="L7" s="408"/>
      <c r="M7" s="408"/>
      <c r="N7" s="409"/>
      <c r="Y7" s="78"/>
      <c r="Z7" s="78"/>
      <c r="AA7" s="78"/>
      <c r="AB7" s="78"/>
      <c r="AC7" s="78"/>
    </row>
    <row r="9" spans="2:29" ht="15" customHeight="1" x14ac:dyDescent="0.25">
      <c r="D9" s="397" t="s">
        <v>307</v>
      </c>
      <c r="E9" s="397"/>
      <c r="F9" s="397"/>
      <c r="G9" s="397"/>
      <c r="H9" s="397"/>
      <c r="I9" s="397"/>
      <c r="J9" s="397"/>
      <c r="K9" s="397"/>
      <c r="L9" s="397"/>
      <c r="M9" s="397"/>
      <c r="N9" s="88"/>
    </row>
    <row r="33" spans="4:29" s="109" customFormat="1" x14ac:dyDescent="0.25">
      <c r="Y33" s="78"/>
      <c r="Z33" s="78"/>
      <c r="AA33" s="78"/>
      <c r="AB33" s="78"/>
      <c r="AC33" s="78"/>
    </row>
    <row r="34" spans="4:29" s="109" customFormat="1" x14ac:dyDescent="0.25">
      <c r="Y34" s="78"/>
      <c r="Z34" s="78"/>
      <c r="AA34" s="78"/>
      <c r="AB34" s="78"/>
      <c r="AC34" s="78"/>
    </row>
    <row r="35" spans="4:29" ht="16.5" customHeight="1" x14ac:dyDescent="0.25"/>
    <row r="36" spans="4:29" x14ac:dyDescent="0.25">
      <c r="D36" s="397" t="s">
        <v>308</v>
      </c>
      <c r="E36" s="397"/>
      <c r="F36" s="397"/>
      <c r="G36" s="397"/>
      <c r="H36" s="397"/>
      <c r="I36" s="397"/>
      <c r="J36" s="397"/>
      <c r="K36" s="397"/>
      <c r="L36" s="397"/>
      <c r="M36" s="397"/>
    </row>
    <row r="37" spans="4:29" ht="19.5" customHeight="1" x14ac:dyDescent="0.25"/>
    <row r="60" spans="4:29" s="109" customFormat="1" x14ac:dyDescent="0.25">
      <c r="Y60" s="78"/>
      <c r="Z60" s="78"/>
      <c r="AA60" s="78"/>
      <c r="AB60" s="78"/>
      <c r="AC60" s="78"/>
    </row>
    <row r="61" spans="4:29" s="109" customFormat="1" x14ac:dyDescent="0.25">
      <c r="Y61" s="78"/>
      <c r="Z61" s="78"/>
      <c r="AA61" s="78"/>
      <c r="AB61" s="78"/>
      <c r="AC61" s="78"/>
    </row>
    <row r="63" spans="4:29" ht="15" customHeight="1" x14ac:dyDescent="0.25">
      <c r="D63" s="397" t="s">
        <v>309</v>
      </c>
      <c r="E63" s="397"/>
      <c r="F63" s="397"/>
      <c r="G63" s="397"/>
      <c r="H63" s="397"/>
      <c r="I63" s="397"/>
      <c r="J63" s="397"/>
      <c r="K63" s="397"/>
      <c r="L63" s="397"/>
      <c r="M63" s="397"/>
    </row>
    <row r="87" spans="4:29" s="109" customFormat="1" x14ac:dyDescent="0.25">
      <c r="Y87" s="78"/>
      <c r="Z87" s="78"/>
      <c r="AA87" s="78"/>
      <c r="AB87" s="78"/>
      <c r="AC87" s="78"/>
    </row>
    <row r="88" spans="4:29" s="109" customFormat="1" x14ac:dyDescent="0.25">
      <c r="Y88" s="78"/>
      <c r="Z88" s="78"/>
      <c r="AA88" s="78"/>
      <c r="AB88" s="78"/>
      <c r="AC88" s="78"/>
    </row>
    <row r="90" spans="4:29" ht="15" customHeight="1" x14ac:dyDescent="0.25">
      <c r="D90" s="397" t="s">
        <v>310</v>
      </c>
      <c r="E90" s="397"/>
      <c r="F90" s="397"/>
      <c r="G90" s="397"/>
      <c r="H90" s="397"/>
      <c r="I90" s="397"/>
      <c r="J90" s="397"/>
      <c r="K90" s="397"/>
      <c r="L90" s="397"/>
      <c r="M90" s="397"/>
    </row>
    <row r="114" spans="3:33" s="109" customFormat="1" x14ac:dyDescent="0.25">
      <c r="Y114" s="78"/>
      <c r="Z114" s="78"/>
      <c r="AA114" s="78"/>
      <c r="AB114" s="78"/>
      <c r="AC114" s="78"/>
    </row>
    <row r="115" spans="3:33" s="109" customFormat="1" x14ac:dyDescent="0.25">
      <c r="Y115" s="78"/>
      <c r="Z115" s="78"/>
      <c r="AA115" s="78"/>
      <c r="AB115" s="78"/>
      <c r="AC115" s="78"/>
    </row>
    <row r="116" spans="3:33" ht="15.75" thickBot="1" x14ac:dyDescent="0.3"/>
    <row r="117" spans="3:33" s="40" customFormat="1" ht="36" customHeight="1" thickBot="1" x14ac:dyDescent="0.3">
      <c r="D117" s="389" t="s">
        <v>326</v>
      </c>
      <c r="E117" s="390"/>
      <c r="F117" s="390"/>
      <c r="G117" s="390"/>
      <c r="H117" s="390"/>
      <c r="I117" s="390"/>
      <c r="J117" s="390"/>
      <c r="K117" s="390"/>
      <c r="L117" s="390"/>
      <c r="M117" s="390"/>
      <c r="N117" s="391"/>
      <c r="P117" s="410" t="s">
        <v>325</v>
      </c>
      <c r="Q117" s="390"/>
      <c r="R117" s="390"/>
      <c r="S117" s="390"/>
      <c r="T117" s="390"/>
      <c r="U117" s="390"/>
      <c r="V117" s="390"/>
      <c r="W117" s="391"/>
      <c r="Y117" s="106"/>
      <c r="Z117" s="106"/>
      <c r="AA117" s="106"/>
      <c r="AB117" s="106"/>
      <c r="AC117" s="106"/>
    </row>
    <row r="118" spans="3:33" ht="90.75" customHeight="1" thickBot="1" x14ac:dyDescent="0.3">
      <c r="D118" s="354" t="s">
        <v>4</v>
      </c>
      <c r="E118" s="355"/>
      <c r="F118" s="284" t="s">
        <v>20</v>
      </c>
      <c r="G118" s="285"/>
      <c r="H118" s="285" t="s">
        <v>149</v>
      </c>
      <c r="I118" s="285"/>
      <c r="J118" s="285" t="s">
        <v>9</v>
      </c>
      <c r="K118" s="285"/>
      <c r="L118" s="285" t="s">
        <v>150</v>
      </c>
      <c r="M118" s="386"/>
      <c r="N118" s="56" t="s">
        <v>90</v>
      </c>
      <c r="P118" s="284" t="s">
        <v>20</v>
      </c>
      <c r="Q118" s="285"/>
      <c r="R118" s="285" t="s">
        <v>149</v>
      </c>
      <c r="S118" s="285"/>
      <c r="T118" s="285" t="s">
        <v>9</v>
      </c>
      <c r="U118" s="285"/>
      <c r="V118" s="285" t="s">
        <v>150</v>
      </c>
      <c r="W118" s="386"/>
      <c r="Y118" s="164" t="s">
        <v>20</v>
      </c>
      <c r="Z118" s="164" t="s">
        <v>149</v>
      </c>
      <c r="AA118" s="164" t="s">
        <v>9</v>
      </c>
      <c r="AB118" s="164" t="s">
        <v>150</v>
      </c>
      <c r="AD118" s="107"/>
      <c r="AE118" s="107"/>
      <c r="AF118" s="107"/>
      <c r="AG118" s="107"/>
    </row>
    <row r="119" spans="3:33" s="91" customFormat="1" ht="15.75" x14ac:dyDescent="0.25">
      <c r="C119" s="109"/>
      <c r="D119" s="318" t="s">
        <v>452</v>
      </c>
      <c r="E119" s="102" t="s">
        <v>40</v>
      </c>
      <c r="F119" s="398">
        <f>IF(OR(ISERROR(VLOOKUP($E119&amp;$D$118&amp;$D$119,'CCG data'!$A:$AD,'CCG data'!R$3,FALSE)),ISBLANK(VLOOKUP($E119&amp;$D$118&amp;$D$119,'CCG data'!$A:$AD,'CCG data'!R$3,FALSE))),"",VLOOKUP($E119&amp;$D$118&amp;$D$119,'CCG data'!$A:$AD,'CCG data'!R$3,FALSE))</f>
        <v>4.9699841200718025</v>
      </c>
      <c r="G119" s="392"/>
      <c r="H119" s="392">
        <f>IF(OR(ISERROR(VLOOKUP($E119&amp;$D$118&amp;$D$119,'CCG data'!$A:$AD,'CCG data'!S$3,FALSE)),ISBLANK(VLOOKUP($E119&amp;$D$118&amp;$D$119,'CCG data'!$A:$AD,'CCG data'!S$3,FALSE))),"",VLOOKUP($E119&amp;$D$118&amp;$D$119,'CCG data'!$A:$AD,'CCG data'!S$3,FALSE))</f>
        <v>38.430056193494281</v>
      </c>
      <c r="I119" s="392"/>
      <c r="J119" s="392">
        <f>IF(OR(ISERROR(VLOOKUP($E119&amp;$D$118&amp;$D$119,'CCG data'!$A:$AD,'CCG data'!T$3,FALSE)),ISBLANK(VLOOKUP($E119&amp;$D$118&amp;$D$119,'CCG data'!$A:$AD,'CCG data'!T$3,FALSE))),"",VLOOKUP($E119&amp;$D$118&amp;$D$119,'CCG data'!$A:$AD,'CCG data'!T$3,FALSE))</f>
        <v>17.617598152138761</v>
      </c>
      <c r="K119" s="392"/>
      <c r="L119" s="392">
        <f>IF(OR(ISERROR(VLOOKUP($E119&amp;$D$118&amp;$D$119,'CCG data'!$A:$AD,'CCG data'!U$3,FALSE)),ISBLANK(VLOOKUP($E119&amp;$D$118&amp;$D$119,'CCG data'!$A:$AD,'CCG data'!U$3,FALSE))),"",VLOOKUP($E119&amp;$D$118&amp;$D$119,'CCG data'!$A:$AD,'CCG data'!U$3,FALSE))</f>
        <v>11.388101000035164</v>
      </c>
      <c r="M119" s="393"/>
      <c r="N119" s="371">
        <f>IF(OR(ISERROR(VLOOKUP($E119&amp;$D$118&amp;$D$119,'CCG data'!$A:$AD,'CCG data'!G$3,FALSE)),ISBLANK(VLOOKUP($E119&amp;$D$118&amp;$D$119,'CCG data'!$A:$AD,'CCG data'!G$3,FALSE))),"",VLOOKUP($E119&amp;$D$118&amp;$D$119,'CCG data'!$A:$AD,'CCG data'!G$3,FALSE))</f>
        <v>299839</v>
      </c>
      <c r="P119" s="402">
        <f>IF(OR(ISERROR(VLOOKUP($E119&amp;$D$118&amp;$D$119,'CCG data'!$A:$AD,'CCG data'!B$3,FALSE)),ISBLANK(VLOOKUP($E119&amp;$D$118&amp;$D$119,'CCG data'!$A:$AD,'CCG data'!B$3,FALSE))),"",VLOOKUP($E119&amp;$D$118&amp;$D$119,'CCG data'!$A:$AD,'CCG data'!B$3,FALSE))</f>
        <v>6.8363355000516948E-2</v>
      </c>
      <c r="Q119" s="290"/>
      <c r="R119" s="290">
        <f>IF(OR(ISERROR(VLOOKUP($E119&amp;$D$118&amp;$D$119,'CCG data'!$A:$AD,'CCG data'!C$3,FALSE)),ISBLANK(VLOOKUP($E119&amp;$D$118&amp;$D$119,'CCG data'!$A:$AD,'CCG data'!C$3,FALSE))),"",VLOOKUP($E119&amp;$D$118&amp;$D$119,'CCG data'!$A:$AD,'CCG data'!C$3,FALSE))</f>
        <v>0.52876710501302371</v>
      </c>
      <c r="S119" s="290"/>
      <c r="T119" s="290">
        <f>IF(OR(ISERROR(VLOOKUP($E119&amp;$D$118&amp;$D$119,'CCG data'!$A:$AD,'CCG data'!D$3,FALSE)),ISBLANK(VLOOKUP($E119&amp;$D$118&amp;$D$119,'CCG data'!$A:$AD,'CCG data'!D$3,FALSE))),"",VLOOKUP($E119&amp;$D$118&amp;$D$119,'CCG data'!$A:$AD,'CCG data'!D$3,FALSE))</f>
        <v>0.24494478703570916</v>
      </c>
      <c r="U119" s="290"/>
      <c r="V119" s="290">
        <f>IF(OR(ISERROR(VLOOKUP($E119&amp;$D$118&amp;$D$119,'CCG data'!$A:$AD,'CCG data'!E$3,FALSE)),ISBLANK(VLOOKUP($E119&amp;$D$118&amp;$D$119,'CCG data'!$A:$AD,'CCG data'!E$3,FALSE))),"",VLOOKUP($E119&amp;$D$118&amp;$D$119,'CCG data'!$A:$AD,'CCG data'!E$3,FALSE))</f>
        <v>0.15792475295075023</v>
      </c>
      <c r="W119" s="403"/>
      <c r="X119" s="108"/>
      <c r="Y119" s="165" t="str">
        <f>IFERROR(VLOOKUP($E119&amp;$D$119, Outliers!$A$4:$P$214,6,FALSE),"0")</f>
        <v>0</v>
      </c>
      <c r="Z119" s="165" t="str">
        <f>IFERROR(VLOOKUP($E119&amp;$D$119, Outliers!$A$4:$P$214,7,FALSE),"0")</f>
        <v>0</v>
      </c>
      <c r="AA119" s="165" t="str">
        <f>IFERROR(VLOOKUP($E119&amp;$D$119, Outliers!$A$4:$P$214,8,FALSE),"0")</f>
        <v>0</v>
      </c>
      <c r="AB119" s="165" t="str">
        <f>IFERROR(VLOOKUP($E119&amp;$D$119, Outliers!$A$4:$P$214,9,FALSE),"0")</f>
        <v>0</v>
      </c>
      <c r="AC119" s="78"/>
      <c r="AD119" s="78"/>
      <c r="AE119" s="78"/>
      <c r="AF119" s="78"/>
      <c r="AG119" s="78"/>
    </row>
    <row r="120" spans="3:33" s="91" customFormat="1" ht="15.75" thickBot="1" x14ac:dyDescent="0.3">
      <c r="C120" s="109"/>
      <c r="D120" s="319"/>
      <c r="E120" s="103" t="s">
        <v>27</v>
      </c>
      <c r="F120" s="97">
        <f>IF(P119="","",VLOOKUP($E119&amp;$D$118&amp;$D$119,'CCG data'!$A:$AD,'CCG data'!W$3,FALSE))</f>
        <v>4.9019455264476051</v>
      </c>
      <c r="G120" s="98">
        <f>IF(P119="","",VLOOKUP($E119&amp;$D$118&amp;$D$119,'CCG data'!$A:$AD,'CCG data'!X$3,FALSE))</f>
        <v>5.0380227136959999</v>
      </c>
      <c r="H120" s="98">
        <f>IF(R119="","",VLOOKUP($E119&amp;$D$118&amp;$D$119,'CCG data'!$A:$AD,'CCG data'!Y$3,FALSE))</f>
        <v>38.240886824277851</v>
      </c>
      <c r="I120" s="98">
        <f>IF(R119="","",VLOOKUP($E119&amp;$D$118&amp;$D$119,'CCG data'!$A:$AD,'CCG data'!Z$3,FALSE))</f>
        <v>38.61922556271071</v>
      </c>
      <c r="J120" s="98">
        <f>IF(T119="","",VLOOKUP($E119&amp;$D$118&amp;$D$119,'CCG data'!$A:$AD,'CCG data'!AA$3,FALSE))</f>
        <v>17.490181963468142</v>
      </c>
      <c r="K120" s="98">
        <f>IF(T119="","",VLOOKUP($E119&amp;$D$118&amp;$D$119,'CCG data'!$A:$AD,'CCG data'!AB$3,FALSE))</f>
        <v>17.74501434080938</v>
      </c>
      <c r="L120" s="98">
        <f>IF(V119="","",VLOOKUP($E119&amp;$D$118&amp;$D$119,'CCG data'!$A:$AD,'CCG data'!AC$3,FALSE))</f>
        <v>11.285526781235646</v>
      </c>
      <c r="M120" s="99">
        <f>IF(V119="","",VLOOKUP($E119&amp;$D$118&amp;$D$119,'CCG data'!$A:$AD,'CCG data'!AD$3,FALSE))</f>
        <v>11.490675218834681</v>
      </c>
      <c r="N120" s="368"/>
      <c r="P120" s="146">
        <f>IF(P119="","",VLOOKUP($E119&amp;$D$118&amp;$D$119,'CCG data'!$A:$AD,'CCG data'!I$3,FALSE))</f>
        <v>6.7000000000000004E-2</v>
      </c>
      <c r="Q120" s="3">
        <f>IF(P119="","",VLOOKUP($E119&amp;$D$118&amp;$D$119,'CCG data'!$A:$AD,'CCG data'!J$3,FALSE))</f>
        <v>6.9000000000000006E-2</v>
      </c>
      <c r="R120" s="3">
        <f>IF(R119="","",VLOOKUP($E119&amp;$D$118&amp;$D$119,'CCG data'!$A:$AD,'CCG data'!K$3,FALSE))</f>
        <v>0.52700000000000002</v>
      </c>
      <c r="S120" s="3">
        <f>IF(R119="","",VLOOKUP($E119&amp;$D$118&amp;$D$119,'CCG data'!$A:$AD,'CCG data'!L$3,FALSE))</f>
        <v>0.53100000000000003</v>
      </c>
      <c r="T120" s="3">
        <f>IF(T119="","",VLOOKUP($E119&amp;$D$118&amp;$D$119,'CCG data'!$A:$AD,'CCG data'!M$3,FALSE))</f>
        <v>0.24299999999999999</v>
      </c>
      <c r="U120" s="3">
        <f>IF(T119="","",VLOOKUP($E119&amp;$D$118&amp;$D$119,'CCG data'!$A:$AD,'CCG data'!N$3,FALSE))</f>
        <v>0.246</v>
      </c>
      <c r="V120" s="3">
        <f>IF(V119="","",VLOOKUP($E119&amp;$D$118&amp;$D$119,'CCG data'!$A:$AD,'CCG data'!O$3,FALSE))</f>
        <v>0.157</v>
      </c>
      <c r="W120" s="137">
        <f>IF(V119="","",VLOOKUP($E119&amp;$D$118&amp;$D$119,'CCG data'!$A:$AD,'CCG data'!P$3,FALSE))</f>
        <v>0.159</v>
      </c>
      <c r="X120" s="108"/>
      <c r="Y120" s="165" t="str">
        <f>IFERROR(VLOOKUP($E120&amp;$D$119, Outliers!$A$4:$P$214,6,FALSE),"0")</f>
        <v>0</v>
      </c>
      <c r="Z120" s="165" t="str">
        <f>IFERROR(VLOOKUP($E120&amp;$D$119, Outliers!$A$4:$P$214,7,FALSE),"0")</f>
        <v>0</v>
      </c>
      <c r="AA120" s="165" t="str">
        <f>IFERROR(VLOOKUP($E120&amp;$D$119, Outliers!$A$4:$P$214,8,FALSE),"0")</f>
        <v>0</v>
      </c>
      <c r="AB120" s="165" t="str">
        <f>IFERROR(VLOOKUP($E120&amp;$D$119, Outliers!$A$4:$P$214,9,FALSE),"0")</f>
        <v>0</v>
      </c>
      <c r="AC120" s="78"/>
      <c r="AD120" s="78"/>
      <c r="AE120" s="78"/>
      <c r="AF120" s="78"/>
      <c r="AG120" s="78"/>
    </row>
    <row r="121" spans="3:33" s="40" customFormat="1" ht="15.75" x14ac:dyDescent="0.25">
      <c r="D121" s="319"/>
      <c r="E121" s="102" t="s">
        <v>388</v>
      </c>
      <c r="F121" s="394">
        <f>IF(OR(ISERROR(VLOOKUP($E121&amp;$D$118&amp;$D$119,'CCG data'!$A:$AD,'CCG data'!R$3,FALSE)),ISBLANK(VLOOKUP($E121&amp;$D$118&amp;$D$119,'CCG data'!$A:$AD,'CCG data'!R$3,FALSE))),"",VLOOKUP($E121&amp;$D$118&amp;$D$119,'CCG data'!$A:$AD,'CCG data'!R$3,FALSE))</f>
        <v>5.469857507729726</v>
      </c>
      <c r="G121" s="395"/>
      <c r="H121" s="395">
        <f>IF(OR(ISERROR(VLOOKUP($E121&amp;$D$118&amp;$D$119,'CCG data'!$A:$AD,'CCG data'!S$3,FALSE)),ISBLANK(VLOOKUP($E121&amp;$D$118&amp;$D$119,'CCG data'!$A:$AD,'CCG data'!S$3,FALSE))),"",VLOOKUP($E121&amp;$D$118&amp;$D$119,'CCG data'!$A:$AD,'CCG data'!S$3,FALSE))</f>
        <v>34.238239054187957</v>
      </c>
      <c r="I121" s="395"/>
      <c r="J121" s="395">
        <f>IF(OR(ISERROR(VLOOKUP($E121&amp;$D$118&amp;$D$119,'CCG data'!$A:$AD,'CCG data'!T$3,FALSE)),ISBLANK(VLOOKUP($E121&amp;$D$118&amp;$D$119,'CCG data'!$A:$AD,'CCG data'!T$3,FALSE))),"",VLOOKUP($E121&amp;$D$118&amp;$D$119,'CCG data'!$A:$AD,'CCG data'!T$3,FALSE))</f>
        <v>18.207136741515637</v>
      </c>
      <c r="K121" s="395"/>
      <c r="L121" s="395">
        <f>IF(OR(ISERROR(VLOOKUP($E121&amp;$D$118&amp;$D$119,'CCG data'!$A:$AD,'CCG data'!U$3,FALSE)),ISBLANK(VLOOKUP($E121&amp;$D$118&amp;$D$119,'CCG data'!$A:$AD,'CCG data'!U$3,FALSE))),"",VLOOKUP($E121&amp;$D$118&amp;$D$119,'CCG data'!$A:$AD,'CCG data'!U$3,FALSE))</f>
        <v>11.905492683622796</v>
      </c>
      <c r="M121" s="396"/>
      <c r="N121" s="371">
        <f>IF(OR(ISERROR(VLOOKUP($E121&amp;$D$118&amp;$D$119,'CCG data'!$A:$AD,'CCG data'!G$3,FALSE)),ISBLANK(VLOOKUP($E121&amp;$D$118&amp;$D$119,'CCG data'!$A:$AD,'CCG data'!G$3,FALSE))),"",VLOOKUP($E121&amp;$D$118&amp;$D$119,'CCG data'!$A:$AD,'CCG data'!G$3,FALSE))</f>
        <v>1002</v>
      </c>
      <c r="P121" s="402">
        <f>IF(OR(ISERROR(VLOOKUP($E121&amp;$D$118&amp;$D$119,'CCG data'!$A:$AD,'CCG data'!B$3,FALSE)),ISBLANK(VLOOKUP($E121&amp;$D$118&amp;$D$119,'CCG data'!$A:$AD,'CCG data'!B$3,FALSE))),"",VLOOKUP($E121&amp;$D$118&amp;$D$119,'CCG data'!$A:$AD,'CCG data'!B$3,FALSE))</f>
        <v>7.5848303393213579E-2</v>
      </c>
      <c r="Q121" s="290"/>
      <c r="R121" s="290">
        <f>IF(OR(ISERROR(VLOOKUP($E121&amp;$D$118&amp;$D$119,'CCG data'!$A:$AD,'CCG data'!C$3,FALSE)),ISBLANK(VLOOKUP($E121&amp;$D$118&amp;$D$119,'CCG data'!$A:$AD,'CCG data'!C$3,FALSE))),"",VLOOKUP($E121&amp;$D$118&amp;$D$119,'CCG data'!$A:$AD,'CCG data'!C$3,FALSE))</f>
        <v>0.48702594810379241</v>
      </c>
      <c r="S121" s="290"/>
      <c r="T121" s="290">
        <f>IF(OR(ISERROR(VLOOKUP($E121&amp;$D$118&amp;$D$119,'CCG data'!$A:$AD,'CCG data'!D$3,FALSE)),ISBLANK(VLOOKUP($E121&amp;$D$118&amp;$D$119,'CCG data'!$A:$AD,'CCG data'!D$3,FALSE))),"",VLOOKUP($E121&amp;$D$118&amp;$D$119,'CCG data'!$A:$AD,'CCG data'!D$3,FALSE))</f>
        <v>0.26746506986027946</v>
      </c>
      <c r="U121" s="290"/>
      <c r="V121" s="290">
        <f>IF(OR(ISERROR(VLOOKUP($E121&amp;$D$118&amp;$D$119,'CCG data'!$A:$AD,'CCG data'!E$3,FALSE)),ISBLANK(VLOOKUP($E121&amp;$D$118&amp;$D$119,'CCG data'!$A:$AD,'CCG data'!E$3,FALSE))),"",VLOOKUP($E121&amp;$D$118&amp;$D$119,'CCG data'!$A:$AD,'CCG data'!E$3,FALSE))</f>
        <v>0.16966067864271456</v>
      </c>
      <c r="W121" s="403"/>
      <c r="Y121" s="165">
        <f>IFERROR(VLOOKUP($E121&amp;$D$119, Outliers!$A$4:$P$214,6,FALSE),"0")</f>
        <v>0</v>
      </c>
      <c r="Z121" s="165">
        <f>IFERROR(VLOOKUP($E121&amp;$D$119, Outliers!$A$4:$P$214,7,FALSE),"0")</f>
        <v>0</v>
      </c>
      <c r="AA121" s="165">
        <f>IFERROR(VLOOKUP($E121&amp;$D$119, Outliers!$A$4:$P$214,8,FALSE),"0")</f>
        <v>0</v>
      </c>
      <c r="AB121" s="165">
        <f>IFERROR(VLOOKUP($E121&amp;$D$119, Outliers!$A$4:$P$214,9,FALSE),"0")</f>
        <v>0</v>
      </c>
      <c r="AC121" s="106"/>
      <c r="AD121" s="78"/>
      <c r="AE121" s="78"/>
      <c r="AF121" s="78"/>
      <c r="AG121" s="78"/>
    </row>
    <row r="122" spans="3:33" x14ac:dyDescent="0.25">
      <c r="D122" s="319"/>
      <c r="E122" s="103" t="s">
        <v>27</v>
      </c>
      <c r="F122" s="95">
        <f>IF(P121="","",VLOOKUP($E121&amp;$D$118&amp;$D$119,'CCG data'!$A:$AD,'CCG data'!W$3,FALSE))</f>
        <v>4.2400835609125735</v>
      </c>
      <c r="G122" s="96">
        <f>IF(P121="","",VLOOKUP($E121&amp;$D$118&amp;$D$119,'CCG data'!$A:$AD,'CCG data'!X$3,FALSE))</f>
        <v>6.6996314545468785</v>
      </c>
      <c r="H122" s="96">
        <f>IF(R121="","",VLOOKUP($E121&amp;$D$118&amp;$D$119,'CCG data'!$A:$AD,'CCG data'!Y$3,FALSE))</f>
        <v>31.200450228554018</v>
      </c>
      <c r="I122" s="96">
        <f>IF(R121="","",VLOOKUP($E121&amp;$D$118&amp;$D$119,'CCG data'!$A:$AD,'CCG data'!Z$3,FALSE))</f>
        <v>37.276027879821896</v>
      </c>
      <c r="J122" s="96">
        <f>IF(T121="","",VLOOKUP($E121&amp;$D$118&amp;$D$119,'CCG data'!$A:$AD,'CCG data'!AA$3,FALSE))</f>
        <v>16.027268078066008</v>
      </c>
      <c r="K122" s="96">
        <f>IF(T121="","",VLOOKUP($E121&amp;$D$118&amp;$D$119,'CCG data'!$A:$AD,'CCG data'!AB$3,FALSE))</f>
        <v>20.387005404965265</v>
      </c>
      <c r="L122" s="96">
        <f>IF(V121="","",VLOOKUP($E121&amp;$D$118&amp;$D$119,'CCG data'!$A:$AD,'CCG data'!AC$3,FALSE))</f>
        <v>10.115797855212623</v>
      </c>
      <c r="M122" s="96">
        <f>IF(V121="","",VLOOKUP($E121&amp;$D$118&amp;$D$119,'CCG data'!$A:$AD,'CCG data'!AD$3,FALSE))</f>
        <v>13.69518751203297</v>
      </c>
      <c r="N122" s="368"/>
      <c r="P122" s="152">
        <f>IF(P121="","",VLOOKUP($E121&amp;$D$118&amp;$D$119,'CCG data'!$A:$AD,'CCG data'!I$3,FALSE))</f>
        <v>6.0999999999999999E-2</v>
      </c>
      <c r="Q122" s="15">
        <f>IF(P121="","",VLOOKUP($E121&amp;$D$118&amp;$D$119,'CCG data'!$A:$AD,'CCG data'!J$3,FALSE))</f>
        <v>9.4E-2</v>
      </c>
      <c r="R122" s="15">
        <f>IF(R121="","",VLOOKUP($E121&amp;$D$118&amp;$D$119,'CCG data'!$A:$AD,'CCG data'!K$3,FALSE))</f>
        <v>0.45600000000000002</v>
      </c>
      <c r="S122" s="15">
        <f>IF(R121="","",VLOOKUP($E121&amp;$D$118&amp;$D$119,'CCG data'!$A:$AD,'CCG data'!L$3,FALSE))</f>
        <v>0.51800000000000002</v>
      </c>
      <c r="T122" s="15">
        <f>IF(T121="","",VLOOKUP($E121&amp;$D$118&amp;$D$119,'CCG data'!$A:$AD,'CCG data'!M$3,FALSE))</f>
        <v>0.24099999999999999</v>
      </c>
      <c r="U122" s="15">
        <f>IF(T121="","",VLOOKUP($E121&amp;$D$118&amp;$D$119,'CCG data'!$A:$AD,'CCG data'!N$3,FALSE))</f>
        <v>0.29599999999999999</v>
      </c>
      <c r="V122" s="15">
        <f>IF(V121="","",VLOOKUP($E121&amp;$D$118&amp;$D$119,'CCG data'!$A:$AD,'CCG data'!O$3,FALSE))</f>
        <v>0.14799999999999999</v>
      </c>
      <c r="W122" s="136">
        <f>IF(V121="","",VLOOKUP($E121&amp;$D$118&amp;$D$119,'CCG data'!$A:$AD,'CCG data'!P$3,FALSE))</f>
        <v>0.19400000000000001</v>
      </c>
      <c r="Y122" s="165" t="str">
        <f>IFERROR(VLOOKUP($E122&amp;$D$119, Outliers!$A$4:$P$214,6,FALSE),"0")</f>
        <v>0</v>
      </c>
      <c r="Z122" s="165" t="str">
        <f>IFERROR(VLOOKUP($E122&amp;$D$119, Outliers!$A$4:$P$214,7,FALSE),"0")</f>
        <v>0</v>
      </c>
      <c r="AA122" s="165" t="str">
        <f>IFERROR(VLOOKUP($E122&amp;$D$119, Outliers!$A$4:$P$214,8,FALSE),"0")</f>
        <v>0</v>
      </c>
      <c r="AB122" s="165" t="str">
        <f>IFERROR(VLOOKUP($E122&amp;$D$119, Outliers!$A$4:$P$214,9,FALSE),"0")</f>
        <v>0</v>
      </c>
      <c r="AD122" s="78"/>
      <c r="AE122" s="78"/>
      <c r="AF122" s="78"/>
      <c r="AG122" s="78"/>
    </row>
    <row r="123" spans="3:33" s="40" customFormat="1" ht="15.75" x14ac:dyDescent="0.25">
      <c r="D123" s="319"/>
      <c r="E123" s="104" t="s">
        <v>151</v>
      </c>
      <c r="F123" s="394">
        <f>IF(OR(ISERROR(VLOOKUP($E123&amp;$D$118&amp;$D$119,'CCG data'!$A:$AD,'CCG data'!R$3,FALSE)),ISBLANK(VLOOKUP($E123&amp;$D$118&amp;$D$119,'CCG data'!$A:$AD,'CCG data'!R$3,FALSE))),"",VLOOKUP($E123&amp;$D$118&amp;$D$119,'CCG data'!$A:$AD,'CCG data'!R$3,FALSE))</f>
        <v>4.8346090735275453</v>
      </c>
      <c r="G123" s="395"/>
      <c r="H123" s="395">
        <f>IF(OR(ISERROR(VLOOKUP($E123&amp;$D$118&amp;$D$119,'CCG data'!$A:$AD,'CCG data'!S$3,FALSE)),ISBLANK(VLOOKUP($E123&amp;$D$118&amp;$D$119,'CCG data'!$A:$AD,'CCG data'!S$3,FALSE))),"",VLOOKUP($E123&amp;$D$118&amp;$D$119,'CCG data'!$A:$AD,'CCG data'!S$3,FALSE))</f>
        <v>31.6765464042997</v>
      </c>
      <c r="I123" s="395"/>
      <c r="J123" s="395">
        <f>IF(OR(ISERROR(VLOOKUP($E123&amp;$D$118&amp;$D$119,'CCG data'!$A:$AD,'CCG data'!T$3,FALSE)),ISBLANK(VLOOKUP($E123&amp;$D$118&amp;$D$119,'CCG data'!$A:$AD,'CCG data'!T$3,FALSE))),"",VLOOKUP($E123&amp;$D$118&amp;$D$119,'CCG data'!$A:$AD,'CCG data'!T$3,FALSE))</f>
        <v>17.063537503729403</v>
      </c>
      <c r="K123" s="395"/>
      <c r="L123" s="395">
        <f>IF(OR(ISERROR(VLOOKUP($E123&amp;$D$118&amp;$D$119,'CCG data'!$A:$AD,'CCG data'!U$3,FALSE)),ISBLANK(VLOOKUP($E123&amp;$D$118&amp;$D$119,'CCG data'!$A:$AD,'CCG data'!U$3,FALSE))),"",VLOOKUP($E123&amp;$D$118&amp;$D$119,'CCG data'!$A:$AD,'CCG data'!U$3,FALSE))</f>
        <v>12.571275388568333</v>
      </c>
      <c r="M123" s="396"/>
      <c r="N123" s="367">
        <f>IF(OR(ISERROR(VLOOKUP($E123&amp;$D$118&amp;$D$119,'CCG data'!$A:$AD,'CCG data'!G$3,FALSE)),ISBLANK(VLOOKUP($E123&amp;$D$118&amp;$D$119,'CCG data'!$A:$AD,'CCG data'!G$3,FALSE))),"",VLOOKUP($E123&amp;$D$118&amp;$D$119,'CCG data'!$A:$AD,'CCG data'!G$3,FALSE))</f>
        <v>626</v>
      </c>
      <c r="P123" s="404">
        <f>IF(OR(ISERROR(VLOOKUP($E123&amp;$D$118&amp;$D$119,'CCG data'!$A:$AD,'CCG data'!B$3,FALSE)),ISBLANK(VLOOKUP($E123&amp;$D$118&amp;$D$119,'CCG data'!$A:$AD,'CCG data'!B$3,FALSE))),"",VLOOKUP($E123&amp;$D$118&amp;$D$119,'CCG data'!$A:$AD,'CCG data'!B$3,FALSE))</f>
        <v>7.8274760383386585E-2</v>
      </c>
      <c r="Q123" s="267"/>
      <c r="R123" s="267">
        <f>IF(OR(ISERROR(VLOOKUP($E123&amp;$D$118&amp;$D$119,'CCG data'!$A:$AD,'CCG data'!C$3,FALSE)),ISBLANK(VLOOKUP($E123&amp;$D$118&amp;$D$119,'CCG data'!$A:$AD,'CCG data'!C$3,FALSE))),"",VLOOKUP($E123&amp;$D$118&amp;$D$119,'CCG data'!$A:$AD,'CCG data'!C$3,FALSE))</f>
        <v>0.47603833865814699</v>
      </c>
      <c r="S123" s="267"/>
      <c r="T123" s="267">
        <f>IF(OR(ISERROR(VLOOKUP($E123&amp;$D$118&amp;$D$119,'CCG data'!$A:$AD,'CCG data'!D$3,FALSE)),ISBLANK(VLOOKUP($E123&amp;$D$118&amp;$D$119,'CCG data'!$A:$AD,'CCG data'!D$3,FALSE))),"",VLOOKUP($E123&amp;$D$118&amp;$D$119,'CCG data'!$A:$AD,'CCG data'!D$3,FALSE))</f>
        <v>0.25718849840255592</v>
      </c>
      <c r="U123" s="267"/>
      <c r="V123" s="267">
        <f>IF(OR(ISERROR(VLOOKUP($E123&amp;$D$118&amp;$D$119,'CCG data'!$A:$AD,'CCG data'!E$3,FALSE)),ISBLANK(VLOOKUP($E123&amp;$D$118&amp;$D$119,'CCG data'!$A:$AD,'CCG data'!E$3,FALSE))),"",VLOOKUP($E123&amp;$D$118&amp;$D$119,'CCG data'!$A:$AD,'CCG data'!E$3,FALSE))</f>
        <v>0.18849840255591055</v>
      </c>
      <c r="W123" s="405"/>
      <c r="Y123" s="165">
        <f>IFERROR(VLOOKUP($E123&amp;$D$119, Outliers!$A$4:$P$214,6,FALSE),"0")</f>
        <v>0</v>
      </c>
      <c r="Z123" s="165">
        <f>IFERROR(VLOOKUP($E123&amp;$D$119, Outliers!$A$4:$P$214,7,FALSE),"0")</f>
        <v>1</v>
      </c>
      <c r="AA123" s="165">
        <f>IFERROR(VLOOKUP($E123&amp;$D$119, Outliers!$A$4:$P$214,8,FALSE),"0")</f>
        <v>0</v>
      </c>
      <c r="AB123" s="165">
        <f>IFERROR(VLOOKUP($E123&amp;$D$119, Outliers!$A$4:$P$214,9,FALSE),"0")</f>
        <v>0</v>
      </c>
      <c r="AC123" s="106"/>
      <c r="AD123" s="78"/>
      <c r="AE123" s="78"/>
      <c r="AF123" s="78"/>
      <c r="AG123" s="78"/>
    </row>
    <row r="124" spans="3:33" x14ac:dyDescent="0.25">
      <c r="D124" s="319"/>
      <c r="E124" s="103" t="s">
        <v>27</v>
      </c>
      <c r="F124" s="95">
        <f>IF(P123="","",VLOOKUP($E123&amp;$D$118&amp;$D$119,'CCG data'!$A:$AD,'CCG data'!W$3,FALSE))</f>
        <v>3.4809185329398327</v>
      </c>
      <c r="G124" s="96">
        <f>IF(P123="","",VLOOKUP($E123&amp;$D$118&amp;$D$119,'CCG data'!$A:$AD,'CCG data'!X$3,FALSE))</f>
        <v>6.188299614115258</v>
      </c>
      <c r="H124" s="96">
        <f>IF(R123="","",VLOOKUP($E123&amp;$D$118&amp;$D$119,'CCG data'!$A:$AD,'CCG data'!Y$3,FALSE))</f>
        <v>28.079999197581344</v>
      </c>
      <c r="I124" s="96">
        <f>IF(R123="","",VLOOKUP($E123&amp;$D$118&amp;$D$119,'CCG data'!$A:$AD,'CCG data'!Z$3,FALSE))</f>
        <v>35.273093611018055</v>
      </c>
      <c r="J124" s="96">
        <f>IF(T123="","",VLOOKUP($E123&amp;$D$118&amp;$D$119,'CCG data'!$A:$AD,'CCG data'!AA$3,FALSE))</f>
        <v>14.427739014837103</v>
      </c>
      <c r="K124" s="96">
        <f>IF(T123="","",VLOOKUP($E123&amp;$D$118&amp;$D$119,'CCG data'!$A:$AD,'CCG data'!AB$3,FALSE))</f>
        <v>19.699335992621705</v>
      </c>
      <c r="L124" s="96">
        <f>IF(V123="","",VLOOKUP($E123&amp;$D$118&amp;$D$119,'CCG data'!$A:$AD,'CCG data'!AC$3,FALSE))</f>
        <v>10.303007169252458</v>
      </c>
      <c r="M124" s="96">
        <f>IF(V123="","",VLOOKUP($E123&amp;$D$118&amp;$D$119,'CCG data'!$A:$AD,'CCG data'!AD$3,FALSE))</f>
        <v>14.839543607884208</v>
      </c>
      <c r="N124" s="368"/>
      <c r="P124" s="152">
        <f>IF(P123="","",VLOOKUP($E123&amp;$D$118&amp;$D$119,'CCG data'!$A:$AD,'CCG data'!I$3,FALSE))</f>
        <v>0.06</v>
      </c>
      <c r="Q124" s="15">
        <f>IF(P123="","",VLOOKUP($E123&amp;$D$118&amp;$D$119,'CCG data'!$A:$AD,'CCG data'!J$3,FALSE))</f>
        <v>0.10199999999999999</v>
      </c>
      <c r="R124" s="15">
        <f>IF(R123="","",VLOOKUP($E123&amp;$D$118&amp;$D$119,'CCG data'!$A:$AD,'CCG data'!K$3,FALSE))</f>
        <v>0.437</v>
      </c>
      <c r="S124" s="15">
        <f>IF(R123="","",VLOOKUP($E123&amp;$D$118&amp;$D$119,'CCG data'!$A:$AD,'CCG data'!L$3,FALSE))</f>
        <v>0.51500000000000001</v>
      </c>
      <c r="T124" s="15">
        <f>IF(T123="","",VLOOKUP($E123&amp;$D$118&amp;$D$119,'CCG data'!$A:$AD,'CCG data'!M$3,FALSE))</f>
        <v>0.22500000000000001</v>
      </c>
      <c r="U124" s="15">
        <f>IF(T123="","",VLOOKUP($E123&amp;$D$118&amp;$D$119,'CCG data'!$A:$AD,'CCG data'!N$3,FALSE))</f>
        <v>0.29299999999999998</v>
      </c>
      <c r="V124" s="15">
        <f>IF(V123="","",VLOOKUP($E123&amp;$D$118&amp;$D$119,'CCG data'!$A:$AD,'CCG data'!O$3,FALSE))</f>
        <v>0.16</v>
      </c>
      <c r="W124" s="136">
        <f>IF(V123="","",VLOOKUP($E123&amp;$D$118&amp;$D$119,'CCG data'!$A:$AD,'CCG data'!P$3,FALSE))</f>
        <v>0.221</v>
      </c>
      <c r="Y124" s="165" t="str">
        <f>IFERROR(VLOOKUP($E124&amp;$D$119, Outliers!$A$4:$P$214,6,FALSE),"0")</f>
        <v>0</v>
      </c>
      <c r="Z124" s="165" t="str">
        <f>IFERROR(VLOOKUP($E124&amp;$D$119, Outliers!$A$4:$P$214,7,FALSE),"0")</f>
        <v>0</v>
      </c>
      <c r="AA124" s="165" t="str">
        <f>IFERROR(VLOOKUP($E124&amp;$D$119, Outliers!$A$4:$P$214,8,FALSE),"0")</f>
        <v>0</v>
      </c>
      <c r="AB124" s="165" t="str">
        <f>IFERROR(VLOOKUP($E124&amp;$D$119, Outliers!$A$4:$P$214,9,FALSE),"0")</f>
        <v>0</v>
      </c>
      <c r="AD124" s="78"/>
      <c r="AE124" s="78"/>
      <c r="AF124" s="78"/>
      <c r="AG124" s="78"/>
    </row>
    <row r="125" spans="3:33" s="40" customFormat="1" ht="15.75" x14ac:dyDescent="0.25">
      <c r="D125" s="319"/>
      <c r="E125" s="104" t="s">
        <v>152</v>
      </c>
      <c r="F125" s="394">
        <f>IF(OR(ISERROR(VLOOKUP($E125&amp;$D$118&amp;$D$119,'CCG data'!$A:$AD,'CCG data'!R$3,FALSE)),ISBLANK(VLOOKUP($E125&amp;$D$118&amp;$D$119,'CCG data'!$A:$AD,'CCG data'!R$3,FALSE))),"",VLOOKUP($E125&amp;$D$118&amp;$D$119,'CCG data'!$A:$AD,'CCG data'!R$3,FALSE))</f>
        <v>2.9754990655658538</v>
      </c>
      <c r="G125" s="395"/>
      <c r="H125" s="395">
        <f>IF(OR(ISERROR(VLOOKUP($E125&amp;$D$118&amp;$D$119,'CCG data'!$A:$AD,'CCG data'!S$3,FALSE)),ISBLANK(VLOOKUP($E125&amp;$D$118&amp;$D$119,'CCG data'!$A:$AD,'CCG data'!S$3,FALSE))),"",VLOOKUP($E125&amp;$D$118&amp;$D$119,'CCG data'!$A:$AD,'CCG data'!S$3,FALSE))</f>
        <v>36.358009721293428</v>
      </c>
      <c r="I125" s="395"/>
      <c r="J125" s="395">
        <f>IF(OR(ISERROR(VLOOKUP($E125&amp;$D$118&amp;$D$119,'CCG data'!$A:$AD,'CCG data'!T$3,FALSE)),ISBLANK(VLOOKUP($E125&amp;$D$118&amp;$D$119,'CCG data'!$A:$AD,'CCG data'!T$3,FALSE))),"",VLOOKUP($E125&amp;$D$118&amp;$D$119,'CCG data'!$A:$AD,'CCG data'!T$3,FALSE))</f>
        <v>15.432073976971381</v>
      </c>
      <c r="K125" s="395"/>
      <c r="L125" s="395">
        <f>IF(OR(ISERROR(VLOOKUP($E125&amp;$D$118&amp;$D$119,'CCG data'!$A:$AD,'CCG data'!U$3,FALSE)),ISBLANK(VLOOKUP($E125&amp;$D$118&amp;$D$119,'CCG data'!$A:$AD,'CCG data'!U$3,FALSE))),"",VLOOKUP($E125&amp;$D$118&amp;$D$119,'CCG data'!$A:$AD,'CCG data'!U$3,FALSE))</f>
        <v>16.253742149787236</v>
      </c>
      <c r="M125" s="396"/>
      <c r="N125" s="367">
        <f>IF(OR(ISERROR(VLOOKUP($E125&amp;$D$118&amp;$D$119,'CCG data'!$A:$AD,'CCG data'!G$3,FALSE)),ISBLANK(VLOOKUP($E125&amp;$D$118&amp;$D$119,'CCG data'!$A:$AD,'CCG data'!G$3,FALSE))),"",VLOOKUP($E125&amp;$D$118&amp;$D$119,'CCG data'!$A:$AD,'CCG data'!G$3,FALSE))</f>
        <v>1044</v>
      </c>
      <c r="P125" s="404">
        <f>IF(OR(ISERROR(VLOOKUP($E125&amp;$D$118&amp;$D$119,'CCG data'!$A:$AD,'CCG data'!B$3,FALSE)),ISBLANK(VLOOKUP($E125&amp;$D$118&amp;$D$119,'CCG data'!$A:$AD,'CCG data'!B$3,FALSE))),"",VLOOKUP($E125&amp;$D$118&amp;$D$119,'CCG data'!$A:$AD,'CCG data'!B$3,FALSE))</f>
        <v>4.4061302681992334E-2</v>
      </c>
      <c r="Q125" s="267"/>
      <c r="R125" s="267">
        <f>IF(OR(ISERROR(VLOOKUP($E125&amp;$D$118&amp;$D$119,'CCG data'!$A:$AD,'CCG data'!C$3,FALSE)),ISBLANK(VLOOKUP($E125&amp;$D$118&amp;$D$119,'CCG data'!$A:$AD,'CCG data'!C$3,FALSE))),"",VLOOKUP($E125&amp;$D$118&amp;$D$119,'CCG data'!$A:$AD,'CCG data'!C$3,FALSE))</f>
        <v>0.50478927203065138</v>
      </c>
      <c r="S125" s="267"/>
      <c r="T125" s="267">
        <f>IF(OR(ISERROR(VLOOKUP($E125&amp;$D$118&amp;$D$119,'CCG data'!$A:$AD,'CCG data'!D$3,FALSE)),ISBLANK(VLOOKUP($E125&amp;$D$118&amp;$D$119,'CCG data'!$A:$AD,'CCG data'!D$3,FALSE))),"",VLOOKUP($E125&amp;$D$118&amp;$D$119,'CCG data'!$A:$AD,'CCG data'!D$3,FALSE))</f>
        <v>0.21839080459770116</v>
      </c>
      <c r="U125" s="267"/>
      <c r="V125" s="267">
        <f>IF(OR(ISERROR(VLOOKUP($E125&amp;$D$118&amp;$D$119,'CCG data'!$A:$AD,'CCG data'!E$3,FALSE)),ISBLANK(VLOOKUP($E125&amp;$D$118&amp;$D$119,'CCG data'!$A:$AD,'CCG data'!E$3,FALSE))),"",VLOOKUP($E125&amp;$D$118&amp;$D$119,'CCG data'!$A:$AD,'CCG data'!E$3,FALSE))</f>
        <v>0.23275862068965517</v>
      </c>
      <c r="W125" s="405"/>
      <c r="Y125" s="165">
        <f>IFERROR(VLOOKUP($E125&amp;$D$119, Outliers!$A$4:$P$214,6,FALSE),"0")</f>
        <v>1</v>
      </c>
      <c r="Z125" s="165">
        <f>IFERROR(VLOOKUP($E125&amp;$D$119, Outliers!$A$4:$P$214,7,FALSE),"0")</f>
        <v>0</v>
      </c>
      <c r="AA125" s="165">
        <f>IFERROR(VLOOKUP($E125&amp;$D$119, Outliers!$A$4:$P$214,8,FALSE),"0")</f>
        <v>0</v>
      </c>
      <c r="AB125" s="165">
        <f>IFERROR(VLOOKUP($E125&amp;$D$119, Outliers!$A$4:$P$214,9,FALSE),"0")</f>
        <v>1</v>
      </c>
      <c r="AC125" s="106"/>
      <c r="AD125" s="78"/>
      <c r="AE125" s="78"/>
      <c r="AF125" s="78"/>
      <c r="AG125" s="78"/>
    </row>
    <row r="126" spans="3:33" x14ac:dyDescent="0.25">
      <c r="D126" s="319"/>
      <c r="E126" s="103" t="s">
        <v>27</v>
      </c>
      <c r="F126" s="95">
        <f>IF(P125="","",VLOOKUP($E125&amp;$D$118&amp;$D$119,'CCG data'!$A:$AD,'CCG data'!W$3,FALSE))</f>
        <v>2.1156207961482218</v>
      </c>
      <c r="G126" s="96">
        <f>IF(P125="","",VLOOKUP($E125&amp;$D$118&amp;$D$119,'CCG data'!$A:$AD,'CCG data'!X$3,FALSE))</f>
        <v>3.8353773349834857</v>
      </c>
      <c r="H126" s="96">
        <f>IF(R125="","",VLOOKUP($E125&amp;$D$118&amp;$D$119,'CCG data'!$A:$AD,'CCG data'!Y$3,FALSE))</f>
        <v>33.25380135419153</v>
      </c>
      <c r="I126" s="96">
        <f>IF(R125="","",VLOOKUP($E125&amp;$D$118&amp;$D$119,'CCG data'!$A:$AD,'CCG data'!Z$3,FALSE))</f>
        <v>39.462218088395325</v>
      </c>
      <c r="J126" s="96">
        <f>IF(T125="","",VLOOKUP($E125&amp;$D$118&amp;$D$119,'CCG data'!$A:$AD,'CCG data'!AA$3,FALSE))</f>
        <v>13.428926407697618</v>
      </c>
      <c r="K126" s="96">
        <f>IF(T125="","",VLOOKUP($E125&amp;$D$118&amp;$D$119,'CCG data'!$A:$AD,'CCG data'!AB$3,FALSE))</f>
        <v>17.435221546245145</v>
      </c>
      <c r="L126" s="96">
        <f>IF(V125="","",VLOOKUP($E125&amp;$D$118&amp;$D$119,'CCG data'!$A:$AD,'CCG data'!AC$3,FALSE))</f>
        <v>14.210093181474335</v>
      </c>
      <c r="M126" s="96">
        <f>IF(V125="","",VLOOKUP($E125&amp;$D$118&amp;$D$119,'CCG data'!$A:$AD,'CCG data'!AD$3,FALSE))</f>
        <v>18.297391118100137</v>
      </c>
      <c r="N126" s="368"/>
      <c r="P126" s="152">
        <f>IF(P125="","",VLOOKUP($E125&amp;$D$118&amp;$D$119,'CCG data'!$A:$AD,'CCG data'!I$3,FALSE))</f>
        <v>3.3000000000000002E-2</v>
      </c>
      <c r="Q126" s="15">
        <f>IF(P125="","",VLOOKUP($E125&amp;$D$118&amp;$D$119,'CCG data'!$A:$AD,'CCG data'!J$3,FALSE))</f>
        <v>5.8000000000000003E-2</v>
      </c>
      <c r="R126" s="15">
        <f>IF(R125="","",VLOOKUP($E125&amp;$D$118&amp;$D$119,'CCG data'!$A:$AD,'CCG data'!K$3,FALSE))</f>
        <v>0.47399999999999998</v>
      </c>
      <c r="S126" s="15">
        <f>IF(R125="","",VLOOKUP($E125&amp;$D$118&amp;$D$119,'CCG data'!$A:$AD,'CCG data'!L$3,FALSE))</f>
        <v>0.53500000000000003</v>
      </c>
      <c r="T126" s="15">
        <f>IF(T125="","",VLOOKUP($E125&amp;$D$118&amp;$D$119,'CCG data'!$A:$AD,'CCG data'!M$3,FALSE))</f>
        <v>0.19400000000000001</v>
      </c>
      <c r="U126" s="15">
        <f>IF(T125="","",VLOOKUP($E125&amp;$D$118&amp;$D$119,'CCG data'!$A:$AD,'CCG data'!N$3,FALSE))</f>
        <v>0.24399999999999999</v>
      </c>
      <c r="V126" s="15">
        <f>IF(V125="","",VLOOKUP($E125&amp;$D$118&amp;$D$119,'CCG data'!$A:$AD,'CCG data'!O$3,FALSE))</f>
        <v>0.20799999999999999</v>
      </c>
      <c r="W126" s="136">
        <f>IF(V125="","",VLOOKUP($E125&amp;$D$118&amp;$D$119,'CCG data'!$A:$AD,'CCG data'!P$3,FALSE))</f>
        <v>0.25900000000000001</v>
      </c>
      <c r="Y126" s="165" t="str">
        <f>IFERROR(VLOOKUP($E126&amp;$D$119, Outliers!$A$4:$P$214,6,FALSE),"0")</f>
        <v>0</v>
      </c>
      <c r="Z126" s="165" t="str">
        <f>IFERROR(VLOOKUP($E126&amp;$D$119, Outliers!$A$4:$P$214,7,FALSE),"0")</f>
        <v>0</v>
      </c>
      <c r="AA126" s="165" t="str">
        <f>IFERROR(VLOOKUP($E126&amp;$D$119, Outliers!$A$4:$P$214,8,FALSE),"0")</f>
        <v>0</v>
      </c>
      <c r="AB126" s="165" t="str">
        <f>IFERROR(VLOOKUP($E126&amp;$D$119, Outliers!$A$4:$P$214,9,FALSE),"0")</f>
        <v>0</v>
      </c>
      <c r="AD126" s="78"/>
      <c r="AE126" s="78"/>
      <c r="AF126" s="78"/>
      <c r="AG126" s="78"/>
    </row>
    <row r="127" spans="3:33" s="40" customFormat="1" ht="15.75" x14ac:dyDescent="0.25">
      <c r="D127" s="319"/>
      <c r="E127" s="104" t="s">
        <v>488</v>
      </c>
      <c r="F127" s="394">
        <f>IF(OR(ISERROR(VLOOKUP($E127&amp;$D$118&amp;$D$119,'CCG data'!$A:$AD,'CCG data'!R$3,FALSE)),ISBLANK(VLOOKUP($E127&amp;$D$118&amp;$D$119,'CCG data'!$A:$AD,'CCG data'!R$3,FALSE))),"",VLOOKUP($E127&amp;$D$118&amp;$D$119,'CCG data'!$A:$AD,'CCG data'!R$3,FALSE))</f>
        <v>3.2517004342260072</v>
      </c>
      <c r="G127" s="395"/>
      <c r="H127" s="395">
        <f>IF(OR(ISERROR(VLOOKUP($E127&amp;$D$118&amp;$D$119,'CCG data'!$A:$AD,'CCG data'!S$3,FALSE)),ISBLANK(VLOOKUP($E127&amp;$D$118&amp;$D$119,'CCG data'!$A:$AD,'CCG data'!S$3,FALSE))),"",VLOOKUP($E127&amp;$D$118&amp;$D$119,'CCG data'!$A:$AD,'CCG data'!S$3,FALSE))</f>
        <v>35.327844173106534</v>
      </c>
      <c r="I127" s="395"/>
      <c r="J127" s="395">
        <f>IF(OR(ISERROR(VLOOKUP($E127&amp;$D$118&amp;$D$119,'CCG data'!$A:$AD,'CCG data'!T$3,FALSE)),ISBLANK(VLOOKUP($E127&amp;$D$118&amp;$D$119,'CCG data'!$A:$AD,'CCG data'!T$3,FALSE))),"",VLOOKUP($E127&amp;$D$118&amp;$D$119,'CCG data'!$A:$AD,'CCG data'!T$3,FALSE))</f>
        <v>23.023013381310122</v>
      </c>
      <c r="K127" s="395"/>
      <c r="L127" s="395">
        <f>IF(OR(ISERROR(VLOOKUP($E127&amp;$D$118&amp;$D$119,'CCG data'!$A:$AD,'CCG data'!U$3,FALSE)),ISBLANK(VLOOKUP($E127&amp;$D$118&amp;$D$119,'CCG data'!$A:$AD,'CCG data'!U$3,FALSE))),"",VLOOKUP($E127&amp;$D$118&amp;$D$119,'CCG data'!$A:$AD,'CCG data'!U$3,FALSE))</f>
        <v>7.8786558721461306</v>
      </c>
      <c r="M127" s="396"/>
      <c r="N127" s="367">
        <f>IF(OR(ISERROR(VLOOKUP($E127&amp;$D$118&amp;$D$119,'CCG data'!$A:$AD,'CCG data'!G$3,FALSE)),ISBLANK(VLOOKUP($E127&amp;$D$118&amp;$D$119,'CCG data'!$A:$AD,'CCG data'!G$3,FALSE))),"",VLOOKUP($E127&amp;$D$118&amp;$D$119,'CCG data'!$A:$AD,'CCG data'!G$3,FALSE))</f>
        <v>708</v>
      </c>
      <c r="P127" s="404">
        <f>IF(OR(ISERROR(VLOOKUP($E127&amp;$D$118&amp;$D$119,'CCG data'!$A:$AD,'CCG data'!B$3,FALSE)),ISBLANK(VLOOKUP($E127&amp;$D$118&amp;$D$119,'CCG data'!$A:$AD,'CCG data'!B$3,FALSE))),"",VLOOKUP($E127&amp;$D$118&amp;$D$119,'CCG data'!$A:$AD,'CCG data'!B$3,FALSE))</f>
        <v>4.0960451977401127E-2</v>
      </c>
      <c r="Q127" s="267"/>
      <c r="R127" s="267">
        <f>IF(OR(ISERROR(VLOOKUP($E127&amp;$D$118&amp;$D$119,'CCG data'!$A:$AD,'CCG data'!C$3,FALSE)),ISBLANK(VLOOKUP($E127&amp;$D$118&amp;$D$119,'CCG data'!$A:$AD,'CCG data'!C$3,FALSE))),"",VLOOKUP($E127&amp;$D$118&amp;$D$119,'CCG data'!$A:$AD,'CCG data'!C$3,FALSE))</f>
        <v>0.5</v>
      </c>
      <c r="S127" s="267"/>
      <c r="T127" s="267">
        <f>IF(OR(ISERROR(VLOOKUP($E127&amp;$D$118&amp;$D$119,'CCG data'!$A:$AD,'CCG data'!D$3,FALSE)),ISBLANK(VLOOKUP($E127&amp;$D$118&amp;$D$119,'CCG data'!$A:$AD,'CCG data'!D$3,FALSE))),"",VLOOKUP($E127&amp;$D$118&amp;$D$119,'CCG data'!$A:$AD,'CCG data'!D$3,FALSE))</f>
        <v>0.34322033898305082</v>
      </c>
      <c r="U127" s="267"/>
      <c r="V127" s="267">
        <f>IF(OR(ISERROR(VLOOKUP($E127&amp;$D$118&amp;$D$119,'CCG data'!$A:$AD,'CCG data'!E$3,FALSE)),ISBLANK(VLOOKUP($E127&amp;$D$118&amp;$D$119,'CCG data'!$A:$AD,'CCG data'!E$3,FALSE))),"",VLOOKUP($E127&amp;$D$118&amp;$D$119,'CCG data'!$A:$AD,'CCG data'!E$3,FALSE))</f>
        <v>0.11581920903954802</v>
      </c>
      <c r="W127" s="405"/>
      <c r="Y127" s="165">
        <f>IFERROR(VLOOKUP($E127&amp;$D$119, Outliers!$A$4:$P$214,6,FALSE),"0")</f>
        <v>0</v>
      </c>
      <c r="Z127" s="165">
        <f>IFERROR(VLOOKUP($E127&amp;$D$119, Outliers!$A$4:$P$214,7,FALSE),"0")</f>
        <v>0</v>
      </c>
      <c r="AA127" s="165">
        <f>IFERROR(VLOOKUP($E127&amp;$D$119, Outliers!$A$4:$P$214,8,FALSE),"0")</f>
        <v>1</v>
      </c>
      <c r="AB127" s="165">
        <f>IFERROR(VLOOKUP($E127&amp;$D$119, Outliers!$A$4:$P$214,9,FALSE),"0")</f>
        <v>1</v>
      </c>
      <c r="AC127" s="106"/>
      <c r="AD127" s="78"/>
      <c r="AE127" s="78"/>
      <c r="AF127" s="78"/>
      <c r="AG127" s="78"/>
    </row>
    <row r="128" spans="3:33" x14ac:dyDescent="0.25">
      <c r="D128" s="319"/>
      <c r="E128" s="103" t="s">
        <v>27</v>
      </c>
      <c r="F128" s="95">
        <f>IF(P127="","",VLOOKUP($E127&amp;$D$118&amp;$D$119,'CCG data'!$A:$AD,'CCG data'!W$3,FALSE))</f>
        <v>2.06820223512924</v>
      </c>
      <c r="G128" s="96">
        <f>IF(P127="","",VLOOKUP($E127&amp;$D$118&amp;$D$119,'CCG data'!$A:$AD,'CCG data'!X$3,FALSE))</f>
        <v>4.4351986333227744</v>
      </c>
      <c r="H128" s="96">
        <f>IF(R127="","",VLOOKUP($E127&amp;$D$118&amp;$D$119,'CCG data'!$A:$AD,'CCG data'!Y$3,FALSE))</f>
        <v>31.647642855854464</v>
      </c>
      <c r="I128" s="96">
        <f>IF(R127="","",VLOOKUP($E127&amp;$D$118&amp;$D$119,'CCG data'!$A:$AD,'CCG data'!Z$3,FALSE))</f>
        <v>39.008045490358604</v>
      </c>
      <c r="J128" s="96">
        <f>IF(T127="","",VLOOKUP($E127&amp;$D$118&amp;$D$119,'CCG data'!$A:$AD,'CCG data'!AA$3,FALSE))</f>
        <v>20.128236467134425</v>
      </c>
      <c r="K128" s="96">
        <f>IF(T127="","",VLOOKUP($E127&amp;$D$118&amp;$D$119,'CCG data'!$A:$AD,'CCG data'!AB$3,FALSE))</f>
        <v>25.917790295485819</v>
      </c>
      <c r="L128" s="96">
        <f>IF(V127="","",VLOOKUP($E127&amp;$D$118&amp;$D$119,'CCG data'!$A:$AD,'CCG data'!AC$3,FALSE))</f>
        <v>6.1733539690420205</v>
      </c>
      <c r="M128" s="96">
        <f>IF(V127="","",VLOOKUP($E127&amp;$D$118&amp;$D$119,'CCG data'!$A:$AD,'CCG data'!AD$3,FALSE))</f>
        <v>9.5839577752502407</v>
      </c>
      <c r="N128" s="368"/>
      <c r="P128" s="152">
        <f>IF(P127="","",VLOOKUP($E127&amp;$D$118&amp;$D$119,'CCG data'!$A:$AD,'CCG data'!I$3,FALSE))</f>
        <v>2.9000000000000001E-2</v>
      </c>
      <c r="Q128" s="15">
        <f>IF(P127="","",VLOOKUP($E127&amp;$D$118&amp;$D$119,'CCG data'!$A:$AD,'CCG data'!J$3,FALSE))</f>
        <v>5.8000000000000003E-2</v>
      </c>
      <c r="R128" s="15">
        <f>IF(R127="","",VLOOKUP($E127&amp;$D$118&amp;$D$119,'CCG data'!$A:$AD,'CCG data'!K$3,FALSE))</f>
        <v>0.46300000000000002</v>
      </c>
      <c r="S128" s="15">
        <f>IF(R127="","",VLOOKUP($E127&amp;$D$118&amp;$D$119,'CCG data'!$A:$AD,'CCG data'!L$3,FALSE))</f>
        <v>0.53700000000000003</v>
      </c>
      <c r="T128" s="15">
        <f>IF(T127="","",VLOOKUP($E127&amp;$D$118&amp;$D$119,'CCG data'!$A:$AD,'CCG data'!M$3,FALSE))</f>
        <v>0.309</v>
      </c>
      <c r="U128" s="15">
        <f>IF(T127="","",VLOOKUP($E127&amp;$D$118&amp;$D$119,'CCG data'!$A:$AD,'CCG data'!N$3,FALSE))</f>
        <v>0.379</v>
      </c>
      <c r="V128" s="15">
        <f>IF(V127="","",VLOOKUP($E127&amp;$D$118&amp;$D$119,'CCG data'!$A:$AD,'CCG data'!O$3,FALSE))</f>
        <v>9.4E-2</v>
      </c>
      <c r="W128" s="136">
        <f>IF(V127="","",VLOOKUP($E127&amp;$D$118&amp;$D$119,'CCG data'!$A:$AD,'CCG data'!P$3,FALSE))</f>
        <v>0.14099999999999999</v>
      </c>
      <c r="Y128" s="165" t="str">
        <f>IFERROR(VLOOKUP($E128&amp;$D$119, Outliers!$A$4:$P$214,6,FALSE),"0")</f>
        <v>0</v>
      </c>
      <c r="Z128" s="165" t="str">
        <f>IFERROR(VLOOKUP($E128&amp;$D$119, Outliers!$A$4:$P$214,7,FALSE),"0")</f>
        <v>0</v>
      </c>
      <c r="AA128" s="165" t="str">
        <f>IFERROR(VLOOKUP($E128&amp;$D$119, Outliers!$A$4:$P$214,8,FALSE),"0")</f>
        <v>0</v>
      </c>
      <c r="AB128" s="165" t="str">
        <f>IFERROR(VLOOKUP($E128&amp;$D$119, Outliers!$A$4:$P$214,9,FALSE),"0")</f>
        <v>0</v>
      </c>
      <c r="AD128" s="78"/>
      <c r="AE128" s="78"/>
      <c r="AF128" s="78"/>
      <c r="AG128" s="78"/>
    </row>
    <row r="129" spans="4:33" s="40" customFormat="1" ht="15.75" x14ac:dyDescent="0.25">
      <c r="D129" s="319"/>
      <c r="E129" s="104" t="s">
        <v>153</v>
      </c>
      <c r="F129" s="394">
        <f>IF(OR(ISERROR(VLOOKUP($E129&amp;$D$118&amp;$D$119,'CCG data'!$A:$AD,'CCG data'!R$3,FALSE)),ISBLANK(VLOOKUP($E129&amp;$D$118&amp;$D$119,'CCG data'!$A:$AD,'CCG data'!R$3,FALSE))),"",VLOOKUP($E129&amp;$D$118&amp;$D$119,'CCG data'!$A:$AD,'CCG data'!R$3,FALSE))</f>
        <v>3.2300969089823703</v>
      </c>
      <c r="G129" s="395"/>
      <c r="H129" s="395">
        <f>IF(OR(ISERROR(VLOOKUP($E129&amp;$D$118&amp;$D$119,'CCG data'!$A:$AD,'CCG data'!S$3,FALSE)),ISBLANK(VLOOKUP($E129&amp;$D$118&amp;$D$119,'CCG data'!$A:$AD,'CCG data'!S$3,FALSE))),"",VLOOKUP($E129&amp;$D$118&amp;$D$119,'CCG data'!$A:$AD,'CCG data'!S$3,FALSE))</f>
        <v>32.066401246301098</v>
      </c>
      <c r="I129" s="395"/>
      <c r="J129" s="395">
        <f>IF(OR(ISERROR(VLOOKUP($E129&amp;$D$118&amp;$D$119,'CCG data'!$A:$AD,'CCG data'!T$3,FALSE)),ISBLANK(VLOOKUP($E129&amp;$D$118&amp;$D$119,'CCG data'!$A:$AD,'CCG data'!T$3,FALSE))),"",VLOOKUP($E129&amp;$D$118&amp;$D$119,'CCG data'!$A:$AD,'CCG data'!T$3,FALSE))</f>
        <v>14.370658963085299</v>
      </c>
      <c r="K129" s="395"/>
      <c r="L129" s="395">
        <f>IF(OR(ISERROR(VLOOKUP($E129&amp;$D$118&amp;$D$119,'CCG data'!$A:$AD,'CCG data'!U$3,FALSE)),ISBLANK(VLOOKUP($E129&amp;$D$118&amp;$D$119,'CCG data'!$A:$AD,'CCG data'!U$3,FALSE))),"",VLOOKUP($E129&amp;$D$118&amp;$D$119,'CCG data'!$A:$AD,'CCG data'!U$3,FALSE))</f>
        <v>11.364462872015759</v>
      </c>
      <c r="M129" s="396"/>
      <c r="N129" s="367">
        <f>IF(OR(ISERROR(VLOOKUP($E129&amp;$D$118&amp;$D$119,'CCG data'!$A:$AD,'CCG data'!G$3,FALSE)),ISBLANK(VLOOKUP($E129&amp;$D$118&amp;$D$119,'CCG data'!$A:$AD,'CCG data'!G$3,FALSE))),"",VLOOKUP($E129&amp;$D$118&amp;$D$119,'CCG data'!$A:$AD,'CCG data'!G$3,FALSE))</f>
        <v>1431</v>
      </c>
      <c r="P129" s="404">
        <f>IF(OR(ISERROR(VLOOKUP($E129&amp;$D$118&amp;$D$119,'CCG data'!$A:$AD,'CCG data'!B$3,FALSE)),ISBLANK(VLOOKUP($E129&amp;$D$118&amp;$D$119,'CCG data'!$A:$AD,'CCG data'!B$3,FALSE))),"",VLOOKUP($E129&amp;$D$118&amp;$D$119,'CCG data'!$A:$AD,'CCG data'!B$3,FALSE))</f>
        <v>5.0314465408805034E-2</v>
      </c>
      <c r="Q129" s="267"/>
      <c r="R129" s="267">
        <f>IF(OR(ISERROR(VLOOKUP($E129&amp;$D$118&amp;$D$119,'CCG data'!$A:$AD,'CCG data'!C$3,FALSE)),ISBLANK(VLOOKUP($E129&amp;$D$118&amp;$D$119,'CCG data'!$A:$AD,'CCG data'!C$3,FALSE))),"",VLOOKUP($E129&amp;$D$118&amp;$D$119,'CCG data'!$A:$AD,'CCG data'!C$3,FALSE))</f>
        <v>0.51781970649895182</v>
      </c>
      <c r="S129" s="267"/>
      <c r="T129" s="267">
        <f>IF(OR(ISERROR(VLOOKUP($E129&amp;$D$118&amp;$D$119,'CCG data'!$A:$AD,'CCG data'!D$3,FALSE)),ISBLANK(VLOOKUP($E129&amp;$D$118&amp;$D$119,'CCG data'!$A:$AD,'CCG data'!D$3,FALSE))),"",VLOOKUP($E129&amp;$D$118&amp;$D$119,'CCG data'!$A:$AD,'CCG data'!D$3,FALSE))</f>
        <v>0.24598183088749126</v>
      </c>
      <c r="U129" s="267"/>
      <c r="V129" s="267">
        <f>IF(OR(ISERROR(VLOOKUP($E129&amp;$D$118&amp;$D$119,'CCG data'!$A:$AD,'CCG data'!E$3,FALSE)),ISBLANK(VLOOKUP($E129&amp;$D$118&amp;$D$119,'CCG data'!$A:$AD,'CCG data'!E$3,FALSE))),"",VLOOKUP($E129&amp;$D$118&amp;$D$119,'CCG data'!$A:$AD,'CCG data'!E$3,FALSE))</f>
        <v>0.18588399720475193</v>
      </c>
      <c r="W129" s="405"/>
      <c r="Y129" s="165">
        <f>IFERROR(VLOOKUP($E129&amp;$D$119, Outliers!$A$4:$P$214,6,FALSE),"0")</f>
        <v>1</v>
      </c>
      <c r="Z129" s="165">
        <f>IFERROR(VLOOKUP($E129&amp;$D$119, Outliers!$A$4:$P$214,7,FALSE),"0")</f>
        <v>1</v>
      </c>
      <c r="AA129" s="165">
        <f>IFERROR(VLOOKUP($E129&amp;$D$119, Outliers!$A$4:$P$214,8,FALSE),"0")</f>
        <v>1</v>
      </c>
      <c r="AB129" s="165">
        <f>IFERROR(VLOOKUP($E129&amp;$D$119, Outliers!$A$4:$P$214,9,FALSE),"0")</f>
        <v>0</v>
      </c>
      <c r="AC129" s="106"/>
      <c r="AD129" s="78"/>
      <c r="AE129" s="78"/>
      <c r="AF129" s="78"/>
      <c r="AG129" s="78"/>
    </row>
    <row r="130" spans="4:33" x14ac:dyDescent="0.25">
      <c r="D130" s="319"/>
      <c r="E130" s="103" t="s">
        <v>27</v>
      </c>
      <c r="F130" s="95">
        <f>IF(P129="","",VLOOKUP($E129&amp;$D$118&amp;$D$119,'CCG data'!$A:$AD,'CCG data'!W$3,FALSE))</f>
        <v>2.483982589093531</v>
      </c>
      <c r="G130" s="96">
        <f>IF(P129="","",VLOOKUP($E129&amp;$D$118&amp;$D$119,'CCG data'!$A:$AD,'CCG data'!X$3,FALSE))</f>
        <v>3.9762112288712097</v>
      </c>
      <c r="H130" s="96">
        <f>IF(R129="","",VLOOKUP($E129&amp;$D$118&amp;$D$119,'CCG data'!$A:$AD,'CCG data'!Y$3,FALSE))</f>
        <v>29.757543425412496</v>
      </c>
      <c r="I130" s="96">
        <f>IF(R129="","",VLOOKUP($E129&amp;$D$118&amp;$D$119,'CCG data'!$A:$AD,'CCG data'!Z$3,FALSE))</f>
        <v>34.375259067189702</v>
      </c>
      <c r="J130" s="96">
        <f>IF(T129="","",VLOOKUP($E129&amp;$D$118&amp;$D$119,'CCG data'!$A:$AD,'CCG data'!AA$3,FALSE))</f>
        <v>12.86937991822364</v>
      </c>
      <c r="K130" s="96">
        <f>IF(T129="","",VLOOKUP($E129&amp;$D$118&amp;$D$119,'CCG data'!$A:$AD,'CCG data'!AB$3,FALSE))</f>
        <v>15.871938007946959</v>
      </c>
      <c r="L130" s="96">
        <f>IF(V129="","",VLOOKUP($E129&amp;$D$118&amp;$D$119,'CCG data'!$A:$AD,'CCG data'!AC$3,FALSE))</f>
        <v>9.9987350172617226</v>
      </c>
      <c r="M130" s="96">
        <f>IF(V129="","",VLOOKUP($E129&amp;$D$118&amp;$D$119,'CCG data'!$A:$AD,'CCG data'!AD$3,FALSE))</f>
        <v>12.730190726769795</v>
      </c>
      <c r="N130" s="368"/>
      <c r="P130" s="152">
        <f>IF(P129="","",VLOOKUP($E129&amp;$D$118&amp;$D$119,'CCG data'!$A:$AD,'CCG data'!I$3,FALSE))</f>
        <v>0.04</v>
      </c>
      <c r="Q130" s="15">
        <f>IF(P129="","",VLOOKUP($E129&amp;$D$118&amp;$D$119,'CCG data'!$A:$AD,'CCG data'!J$3,FALSE))</f>
        <v>6.3E-2</v>
      </c>
      <c r="R130" s="15">
        <f>IF(R129="","",VLOOKUP($E129&amp;$D$118&amp;$D$119,'CCG data'!$A:$AD,'CCG data'!K$3,FALSE))</f>
        <v>0.49199999999999999</v>
      </c>
      <c r="S130" s="15">
        <f>IF(R129="","",VLOOKUP($E129&amp;$D$118&amp;$D$119,'CCG data'!$A:$AD,'CCG data'!L$3,FALSE))</f>
        <v>0.54400000000000004</v>
      </c>
      <c r="T130" s="15">
        <f>IF(T129="","",VLOOKUP($E129&amp;$D$118&amp;$D$119,'CCG data'!$A:$AD,'CCG data'!M$3,FALSE))</f>
        <v>0.224</v>
      </c>
      <c r="U130" s="15">
        <f>IF(T129="","",VLOOKUP($E129&amp;$D$118&amp;$D$119,'CCG data'!$A:$AD,'CCG data'!N$3,FALSE))</f>
        <v>0.26900000000000002</v>
      </c>
      <c r="V130" s="15">
        <f>IF(V129="","",VLOOKUP($E129&amp;$D$118&amp;$D$119,'CCG data'!$A:$AD,'CCG data'!O$3,FALSE))</f>
        <v>0.16700000000000001</v>
      </c>
      <c r="W130" s="136">
        <f>IF(V129="","",VLOOKUP($E129&amp;$D$118&amp;$D$119,'CCG data'!$A:$AD,'CCG data'!P$3,FALSE))</f>
        <v>0.20699999999999999</v>
      </c>
      <c r="Y130" s="165" t="str">
        <f>IFERROR(VLOOKUP($E130&amp;$D$119, Outliers!$A$4:$P$214,6,FALSE),"0")</f>
        <v>0</v>
      </c>
      <c r="Z130" s="165" t="str">
        <f>IFERROR(VLOOKUP($E130&amp;$D$119, Outliers!$A$4:$P$214,7,FALSE),"0")</f>
        <v>0</v>
      </c>
      <c r="AA130" s="165" t="str">
        <f>IFERROR(VLOOKUP($E130&amp;$D$119, Outliers!$A$4:$P$214,8,FALSE),"0")</f>
        <v>0</v>
      </c>
      <c r="AB130" s="165" t="str">
        <f>IFERROR(VLOOKUP($E130&amp;$D$119, Outliers!$A$4:$P$214,9,FALSE),"0")</f>
        <v>0</v>
      </c>
      <c r="AD130" s="78"/>
      <c r="AE130" s="78"/>
      <c r="AF130" s="78"/>
      <c r="AG130" s="78"/>
    </row>
    <row r="131" spans="4:33" s="40" customFormat="1" ht="15.75" x14ac:dyDescent="0.25">
      <c r="D131" s="319"/>
      <c r="E131" s="104" t="s">
        <v>154</v>
      </c>
      <c r="F131" s="394">
        <f>IF(OR(ISERROR(VLOOKUP($E131&amp;$D$118&amp;$D$119,'CCG data'!$A:$AD,'CCG data'!R$3,FALSE)),ISBLANK(VLOOKUP($E131&amp;$D$118&amp;$D$119,'CCG data'!$A:$AD,'CCG data'!R$3,FALSE))),"",VLOOKUP($E131&amp;$D$118&amp;$D$119,'CCG data'!$A:$AD,'CCG data'!R$3,FALSE))</f>
        <v>4.9561969364160285</v>
      </c>
      <c r="G131" s="395"/>
      <c r="H131" s="395">
        <f>IF(OR(ISERROR(VLOOKUP($E131&amp;$D$118&amp;$D$119,'CCG data'!$A:$AD,'CCG data'!S$3,FALSE)),ISBLANK(VLOOKUP($E131&amp;$D$118&amp;$D$119,'CCG data'!$A:$AD,'CCG data'!S$3,FALSE))),"",VLOOKUP($E131&amp;$D$118&amp;$D$119,'CCG data'!$A:$AD,'CCG data'!S$3,FALSE))</f>
        <v>29.717914124326846</v>
      </c>
      <c r="I131" s="395"/>
      <c r="J131" s="395">
        <f>IF(OR(ISERROR(VLOOKUP($E131&amp;$D$118&amp;$D$119,'CCG data'!$A:$AD,'CCG data'!T$3,FALSE)),ISBLANK(VLOOKUP($E131&amp;$D$118&amp;$D$119,'CCG data'!$A:$AD,'CCG data'!T$3,FALSE))),"",VLOOKUP($E131&amp;$D$118&amp;$D$119,'CCG data'!$A:$AD,'CCG data'!T$3,FALSE))</f>
        <v>17.468884315532151</v>
      </c>
      <c r="K131" s="395"/>
      <c r="L131" s="395">
        <f>IF(OR(ISERROR(VLOOKUP($E131&amp;$D$118&amp;$D$119,'CCG data'!$A:$AD,'CCG data'!U$3,FALSE)),ISBLANK(VLOOKUP($E131&amp;$D$118&amp;$D$119,'CCG data'!$A:$AD,'CCG data'!U$3,FALSE))),"",VLOOKUP($E131&amp;$D$118&amp;$D$119,'CCG data'!$A:$AD,'CCG data'!U$3,FALSE))</f>
        <v>18.404063682251866</v>
      </c>
      <c r="M131" s="396"/>
      <c r="N131" s="367">
        <f>IF(OR(ISERROR(VLOOKUP($E131&amp;$D$118&amp;$D$119,'CCG data'!$A:$AD,'CCG data'!G$3,FALSE)),ISBLANK(VLOOKUP($E131&amp;$D$118&amp;$D$119,'CCG data'!$A:$AD,'CCG data'!G$3,FALSE))),"",VLOOKUP($E131&amp;$D$118&amp;$D$119,'CCG data'!$A:$AD,'CCG data'!G$3,FALSE))</f>
        <v>1337</v>
      </c>
      <c r="P131" s="404">
        <f>IF(OR(ISERROR(VLOOKUP($E131&amp;$D$118&amp;$D$119,'CCG data'!$A:$AD,'CCG data'!B$3,FALSE)),ISBLANK(VLOOKUP($E131&amp;$D$118&amp;$D$119,'CCG data'!$A:$AD,'CCG data'!B$3,FALSE))),"",VLOOKUP($E131&amp;$D$118&amp;$D$119,'CCG data'!$A:$AD,'CCG data'!B$3,FALSE))</f>
        <v>7.2550486163051611E-2</v>
      </c>
      <c r="Q131" s="267"/>
      <c r="R131" s="267">
        <f>IF(OR(ISERROR(VLOOKUP($E131&amp;$D$118&amp;$D$119,'CCG data'!$A:$AD,'CCG data'!C$3,FALSE)),ISBLANK(VLOOKUP($E131&amp;$D$118&amp;$D$119,'CCG data'!$A:$AD,'CCG data'!C$3,FALSE))),"",VLOOKUP($E131&amp;$D$118&amp;$D$119,'CCG data'!$A:$AD,'CCG data'!C$3,FALSE))</f>
        <v>0.42183994016454751</v>
      </c>
      <c r="S131" s="267"/>
      <c r="T131" s="267">
        <f>IF(OR(ISERROR(VLOOKUP($E131&amp;$D$118&amp;$D$119,'CCG data'!$A:$AD,'CCG data'!D$3,FALSE)),ISBLANK(VLOOKUP($E131&amp;$D$118&amp;$D$119,'CCG data'!$A:$AD,'CCG data'!D$3,FALSE))),"",VLOOKUP($E131&amp;$D$118&amp;$D$119,'CCG data'!$A:$AD,'CCG data'!D$3,FALSE))</f>
        <v>0.24382946896035901</v>
      </c>
      <c r="U131" s="267"/>
      <c r="V131" s="267">
        <f>IF(OR(ISERROR(VLOOKUP($E131&amp;$D$118&amp;$D$119,'CCG data'!$A:$AD,'CCG data'!E$3,FALSE)),ISBLANK(VLOOKUP($E131&amp;$D$118&amp;$D$119,'CCG data'!$A:$AD,'CCG data'!E$3,FALSE))),"",VLOOKUP($E131&amp;$D$118&amp;$D$119,'CCG data'!$A:$AD,'CCG data'!E$3,FALSE))</f>
        <v>0.26178010471204188</v>
      </c>
      <c r="W131" s="405"/>
      <c r="Y131" s="165">
        <f>IFERROR(VLOOKUP($E131&amp;$D$119, Outliers!$A$4:$P$214,6,FALSE),"0")</f>
        <v>0</v>
      </c>
      <c r="Z131" s="165">
        <f>IFERROR(VLOOKUP($E131&amp;$D$119, Outliers!$A$4:$P$214,7,FALSE),"0")</f>
        <v>1</v>
      </c>
      <c r="AA131" s="165">
        <f>IFERROR(VLOOKUP($E131&amp;$D$119, Outliers!$A$4:$P$214,8,FALSE),"0")</f>
        <v>0</v>
      </c>
      <c r="AB131" s="165">
        <f>IFERROR(VLOOKUP($E131&amp;$D$119, Outliers!$A$4:$P$214,9,FALSE),"0")</f>
        <v>1</v>
      </c>
      <c r="AC131" s="106"/>
      <c r="AD131" s="78"/>
      <c r="AE131" s="78"/>
      <c r="AF131" s="78"/>
      <c r="AG131" s="78"/>
    </row>
    <row r="132" spans="4:33" x14ac:dyDescent="0.25">
      <c r="D132" s="319"/>
      <c r="E132" s="103" t="s">
        <v>27</v>
      </c>
      <c r="F132" s="95">
        <f>IF(P131="","",VLOOKUP($E131&amp;$D$118&amp;$D$119,'CCG data'!$A:$AD,'CCG data'!W$3,FALSE))</f>
        <v>3.9698748480207753</v>
      </c>
      <c r="G132" s="96">
        <f>IF(P131="","",VLOOKUP($E131&amp;$D$118&amp;$D$119,'CCG data'!$A:$AD,'CCG data'!X$3,FALSE))</f>
        <v>5.9425190248112818</v>
      </c>
      <c r="H132" s="96">
        <f>IF(R131="","",VLOOKUP($E131&amp;$D$118&amp;$D$119,'CCG data'!$A:$AD,'CCG data'!Y$3,FALSE))</f>
        <v>27.26526827427746</v>
      </c>
      <c r="I132" s="96">
        <f>IF(R131="","",VLOOKUP($E131&amp;$D$118&amp;$D$119,'CCG data'!$A:$AD,'CCG data'!Z$3,FALSE))</f>
        <v>32.170559974376232</v>
      </c>
      <c r="J132" s="96">
        <f>IF(T131="","",VLOOKUP($E131&amp;$D$118&amp;$D$119,'CCG data'!$A:$AD,'CCG data'!AA$3,FALSE))</f>
        <v>15.57256075836373</v>
      </c>
      <c r="K132" s="96">
        <f>IF(T131="","",VLOOKUP($E131&amp;$D$118&amp;$D$119,'CCG data'!$A:$AD,'CCG data'!AB$3,FALSE))</f>
        <v>19.365207872700569</v>
      </c>
      <c r="L132" s="96">
        <f>IF(V131="","",VLOOKUP($E131&amp;$D$118&amp;$D$119,'CCG data'!$A:$AD,'CCG data'!AC$3,FALSE))</f>
        <v>16.475936059197906</v>
      </c>
      <c r="M132" s="96">
        <f>IF(V131="","",VLOOKUP($E131&amp;$D$118&amp;$D$119,'CCG data'!$A:$AD,'CCG data'!AD$3,FALSE))</f>
        <v>20.332191305305827</v>
      </c>
      <c r="N132" s="368"/>
      <c r="P132" s="152">
        <f>IF(P131="","",VLOOKUP($E131&amp;$D$118&amp;$D$119,'CCG data'!$A:$AD,'CCG data'!I$3,FALSE))</f>
        <v>0.06</v>
      </c>
      <c r="Q132" s="15">
        <f>IF(P131="","",VLOOKUP($E131&amp;$D$118&amp;$D$119,'CCG data'!$A:$AD,'CCG data'!J$3,FALSE))</f>
        <v>8.7999999999999995E-2</v>
      </c>
      <c r="R132" s="15">
        <f>IF(R131="","",VLOOKUP($E131&amp;$D$118&amp;$D$119,'CCG data'!$A:$AD,'CCG data'!K$3,FALSE))</f>
        <v>0.39600000000000002</v>
      </c>
      <c r="S132" s="15">
        <f>IF(R131="","",VLOOKUP($E131&amp;$D$118&amp;$D$119,'CCG data'!$A:$AD,'CCG data'!L$3,FALSE))</f>
        <v>0.44800000000000001</v>
      </c>
      <c r="T132" s="15">
        <f>IF(T131="","",VLOOKUP($E131&amp;$D$118&amp;$D$119,'CCG data'!$A:$AD,'CCG data'!M$3,FALSE))</f>
        <v>0.222</v>
      </c>
      <c r="U132" s="15">
        <f>IF(T131="","",VLOOKUP($E131&amp;$D$118&amp;$D$119,'CCG data'!$A:$AD,'CCG data'!N$3,FALSE))</f>
        <v>0.26800000000000002</v>
      </c>
      <c r="V132" s="15">
        <f>IF(V131="","",VLOOKUP($E131&amp;$D$118&amp;$D$119,'CCG data'!$A:$AD,'CCG data'!O$3,FALSE))</f>
        <v>0.23899999999999999</v>
      </c>
      <c r="W132" s="136">
        <f>IF(V131="","",VLOOKUP($E131&amp;$D$118&amp;$D$119,'CCG data'!$A:$AD,'CCG data'!P$3,FALSE))</f>
        <v>0.28599999999999998</v>
      </c>
      <c r="Y132" s="165" t="str">
        <f>IFERROR(VLOOKUP($E132&amp;$D$119, Outliers!$A$4:$P$214,6,FALSE),"0")</f>
        <v>0</v>
      </c>
      <c r="Z132" s="165" t="str">
        <f>IFERROR(VLOOKUP($E132&amp;$D$119, Outliers!$A$4:$P$214,7,FALSE),"0")</f>
        <v>0</v>
      </c>
      <c r="AA132" s="165" t="str">
        <f>IFERROR(VLOOKUP($E132&amp;$D$119, Outliers!$A$4:$P$214,8,FALSE),"0")</f>
        <v>0</v>
      </c>
      <c r="AB132" s="165" t="str">
        <f>IFERROR(VLOOKUP($E132&amp;$D$119, Outliers!$A$4:$P$214,9,FALSE),"0")</f>
        <v>0</v>
      </c>
      <c r="AD132" s="78"/>
      <c r="AE132" s="78"/>
      <c r="AF132" s="78"/>
      <c r="AG132" s="78"/>
    </row>
    <row r="133" spans="4:33" s="40" customFormat="1" ht="15.75" x14ac:dyDescent="0.25">
      <c r="D133" s="319"/>
      <c r="E133" s="104" t="s">
        <v>389</v>
      </c>
      <c r="F133" s="394">
        <f>IF(OR(ISERROR(VLOOKUP($E133&amp;$D$118&amp;$D$119,'CCG data'!$A:$AD,'CCG data'!R$3,FALSE)),ISBLANK(VLOOKUP($E133&amp;$D$118&amp;$D$119,'CCG data'!$A:$AD,'CCG data'!R$3,FALSE))),"",VLOOKUP($E133&amp;$D$118&amp;$D$119,'CCG data'!$A:$AD,'CCG data'!R$3,FALSE))</f>
        <v>6.1359087914314845</v>
      </c>
      <c r="G133" s="395"/>
      <c r="H133" s="395">
        <f>IF(OR(ISERROR(VLOOKUP($E133&amp;$D$118&amp;$D$119,'CCG data'!$A:$AD,'CCG data'!S$3,FALSE)),ISBLANK(VLOOKUP($E133&amp;$D$118&amp;$D$119,'CCG data'!$A:$AD,'CCG data'!S$3,FALSE))),"",VLOOKUP($E133&amp;$D$118&amp;$D$119,'CCG data'!$A:$AD,'CCG data'!S$3,FALSE))</f>
        <v>35.79533255172818</v>
      </c>
      <c r="I133" s="395"/>
      <c r="J133" s="395">
        <f>IF(OR(ISERROR(VLOOKUP($E133&amp;$D$118&amp;$D$119,'CCG data'!$A:$AD,'CCG data'!T$3,FALSE)),ISBLANK(VLOOKUP($E133&amp;$D$118&amp;$D$119,'CCG data'!$A:$AD,'CCG data'!T$3,FALSE))),"",VLOOKUP($E133&amp;$D$118&amp;$D$119,'CCG data'!$A:$AD,'CCG data'!T$3,FALSE))</f>
        <v>15.228322058376328</v>
      </c>
      <c r="K133" s="395"/>
      <c r="L133" s="395">
        <f>IF(OR(ISERROR(VLOOKUP($E133&amp;$D$118&amp;$D$119,'CCG data'!$A:$AD,'CCG data'!U$3,FALSE)),ISBLANK(VLOOKUP($E133&amp;$D$118&amp;$D$119,'CCG data'!$A:$AD,'CCG data'!U$3,FALSE))),"",VLOOKUP($E133&amp;$D$118&amp;$D$119,'CCG data'!$A:$AD,'CCG data'!U$3,FALSE))</f>
        <v>10.724236187510915</v>
      </c>
      <c r="M133" s="396"/>
      <c r="N133" s="367">
        <f>IF(OR(ISERROR(VLOOKUP($E133&amp;$D$118&amp;$D$119,'CCG data'!$A:$AD,'CCG data'!G$3,FALSE)),ISBLANK(VLOOKUP($E133&amp;$D$118&amp;$D$119,'CCG data'!$A:$AD,'CCG data'!G$3,FALSE))),"",VLOOKUP($E133&amp;$D$118&amp;$D$119,'CCG data'!$A:$AD,'CCG data'!G$3,FALSE))</f>
        <v>1361</v>
      </c>
      <c r="P133" s="404">
        <f>IF(OR(ISERROR(VLOOKUP($E133&amp;$D$118&amp;$D$119,'CCG data'!$A:$AD,'CCG data'!B$3,FALSE)),ISBLANK(VLOOKUP($E133&amp;$D$118&amp;$D$119,'CCG data'!$A:$AD,'CCG data'!B$3,FALSE))),"",VLOOKUP($E133&amp;$D$118&amp;$D$119,'CCG data'!$A:$AD,'CCG data'!B$3,FALSE))</f>
        <v>8.7435709037472442E-2</v>
      </c>
      <c r="Q133" s="267"/>
      <c r="R133" s="267">
        <f>IF(OR(ISERROR(VLOOKUP($E133&amp;$D$118&amp;$D$119,'CCG data'!$A:$AD,'CCG data'!C$3,FALSE)),ISBLANK(VLOOKUP($E133&amp;$D$118&amp;$D$119,'CCG data'!$A:$AD,'CCG data'!C$3,FALSE))),"",VLOOKUP($E133&amp;$D$118&amp;$D$119,'CCG data'!$A:$AD,'CCG data'!C$3,FALSE))</f>
        <v>0.52681851579720795</v>
      </c>
      <c r="S133" s="267"/>
      <c r="T133" s="267">
        <f>IF(OR(ISERROR(VLOOKUP($E133&amp;$D$118&amp;$D$119,'CCG data'!$A:$AD,'CCG data'!D$3,FALSE)),ISBLANK(VLOOKUP($E133&amp;$D$118&amp;$D$119,'CCG data'!$A:$AD,'CCG data'!D$3,FALSE))),"",VLOOKUP($E133&amp;$D$118&amp;$D$119,'CCG data'!$A:$AD,'CCG data'!D$3,FALSE))</f>
        <v>0.22556943423952977</v>
      </c>
      <c r="U133" s="267"/>
      <c r="V133" s="267">
        <f>IF(OR(ISERROR(VLOOKUP($E133&amp;$D$118&amp;$D$119,'CCG data'!$A:$AD,'CCG data'!E$3,FALSE)),ISBLANK(VLOOKUP($E133&amp;$D$118&amp;$D$119,'CCG data'!$A:$AD,'CCG data'!E$3,FALSE))),"",VLOOKUP($E133&amp;$D$118&amp;$D$119,'CCG data'!$A:$AD,'CCG data'!E$3,FALSE))</f>
        <v>0.16017634092578986</v>
      </c>
      <c r="W133" s="405"/>
      <c r="Y133" s="165">
        <f>IFERROR(VLOOKUP($E133&amp;$D$119, Outliers!$A$4:$P$214,6,FALSE),"0")</f>
        <v>0</v>
      </c>
      <c r="Z133" s="165">
        <f>IFERROR(VLOOKUP($E133&amp;$D$119, Outliers!$A$4:$P$214,7,FALSE),"0")</f>
        <v>0</v>
      </c>
      <c r="AA133" s="165">
        <f>IFERROR(VLOOKUP($E133&amp;$D$119, Outliers!$A$4:$P$214,8,FALSE),"0")</f>
        <v>0</v>
      </c>
      <c r="AB133" s="165">
        <f>IFERROR(VLOOKUP($E133&amp;$D$119, Outliers!$A$4:$P$214,9,FALSE),"0")</f>
        <v>0</v>
      </c>
      <c r="AC133" s="106"/>
      <c r="AD133" s="78"/>
      <c r="AE133" s="78"/>
      <c r="AF133" s="78"/>
      <c r="AG133" s="78"/>
    </row>
    <row r="134" spans="4:33" x14ac:dyDescent="0.25">
      <c r="D134" s="319"/>
      <c r="E134" s="103" t="s">
        <v>27</v>
      </c>
      <c r="F134" s="95">
        <f>IF(P133="","",VLOOKUP($E133&amp;$D$118&amp;$D$119,'CCG data'!$A:$AD,'CCG data'!W$3,FALSE))</f>
        <v>5.0334522314980283</v>
      </c>
      <c r="G134" s="96">
        <f>IF(P133="","",VLOOKUP($E133&amp;$D$118&amp;$D$119,'CCG data'!$A:$AD,'CCG data'!X$3,FALSE))</f>
        <v>7.2383653513649406</v>
      </c>
      <c r="H134" s="96">
        <f>IF(R133="","",VLOOKUP($E133&amp;$D$118&amp;$D$119,'CCG data'!$A:$AD,'CCG data'!Y$3,FALSE))</f>
        <v>33.175202218088906</v>
      </c>
      <c r="I134" s="96">
        <f>IF(R133="","",VLOOKUP($E133&amp;$D$118&amp;$D$119,'CCG data'!$A:$AD,'CCG data'!Z$3,FALSE))</f>
        <v>38.415462885367454</v>
      </c>
      <c r="J134" s="96">
        <f>IF(T133="","",VLOOKUP($E133&amp;$D$118&amp;$D$119,'CCG data'!$A:$AD,'CCG data'!AA$3,FALSE))</f>
        <v>13.524834615307615</v>
      </c>
      <c r="K134" s="96">
        <f>IF(T133="","",VLOOKUP($E133&amp;$D$118&amp;$D$119,'CCG data'!$A:$AD,'CCG data'!AB$3,FALSE))</f>
        <v>16.931809501445041</v>
      </c>
      <c r="L134" s="96">
        <f>IF(V133="","",VLOOKUP($E133&amp;$D$118&amp;$D$119,'CCG data'!$A:$AD,'CCG data'!AC$3,FALSE))</f>
        <v>9.3006158134792116</v>
      </c>
      <c r="M134" s="96">
        <f>IF(V133="","",VLOOKUP($E133&amp;$D$118&amp;$D$119,'CCG data'!$A:$AD,'CCG data'!AD$3,FALSE))</f>
        <v>12.147856561542618</v>
      </c>
      <c r="N134" s="368"/>
      <c r="P134" s="152">
        <f>IF(P133="","",VLOOKUP($E133&amp;$D$118&amp;$D$119,'CCG data'!$A:$AD,'CCG data'!I$3,FALSE))</f>
        <v>7.3999999999999996E-2</v>
      </c>
      <c r="Q134" s="15">
        <f>IF(P133="","",VLOOKUP($E133&amp;$D$118&amp;$D$119,'CCG data'!$A:$AD,'CCG data'!J$3,FALSE))</f>
        <v>0.104</v>
      </c>
      <c r="R134" s="15">
        <f>IF(R133="","",VLOOKUP($E133&amp;$D$118&amp;$D$119,'CCG data'!$A:$AD,'CCG data'!K$3,FALSE))</f>
        <v>0.5</v>
      </c>
      <c r="S134" s="15">
        <f>IF(R133="","",VLOOKUP($E133&amp;$D$118&amp;$D$119,'CCG data'!$A:$AD,'CCG data'!L$3,FALSE))</f>
        <v>0.55300000000000005</v>
      </c>
      <c r="T134" s="15">
        <f>IF(T133="","",VLOOKUP($E133&amp;$D$118&amp;$D$119,'CCG data'!$A:$AD,'CCG data'!M$3,FALSE))</f>
        <v>0.20399999999999999</v>
      </c>
      <c r="U134" s="15">
        <f>IF(T133="","",VLOOKUP($E133&amp;$D$118&amp;$D$119,'CCG data'!$A:$AD,'CCG data'!N$3,FALSE))</f>
        <v>0.249</v>
      </c>
      <c r="V134" s="15">
        <f>IF(V133="","",VLOOKUP($E133&amp;$D$118&amp;$D$119,'CCG data'!$A:$AD,'CCG data'!O$3,FALSE))</f>
        <v>0.14199999999999999</v>
      </c>
      <c r="W134" s="136">
        <f>IF(V133="","",VLOOKUP($E133&amp;$D$118&amp;$D$119,'CCG data'!$A:$AD,'CCG data'!P$3,FALSE))</f>
        <v>0.18099999999999999</v>
      </c>
      <c r="Y134" s="165" t="str">
        <f>IFERROR(VLOOKUP($E134&amp;$D$119, Outliers!$A$4:$P$214,6,FALSE),"0")</f>
        <v>0</v>
      </c>
      <c r="Z134" s="165" t="str">
        <f>IFERROR(VLOOKUP($E134&amp;$D$119, Outliers!$A$4:$P$214,7,FALSE),"0")</f>
        <v>0</v>
      </c>
      <c r="AA134" s="165" t="str">
        <f>IFERROR(VLOOKUP($E134&amp;$D$119, Outliers!$A$4:$P$214,8,FALSE),"0")</f>
        <v>0</v>
      </c>
      <c r="AB134" s="165" t="str">
        <f>IFERROR(VLOOKUP($E134&amp;$D$119, Outliers!$A$4:$P$214,9,FALSE),"0")</f>
        <v>0</v>
      </c>
      <c r="AD134" s="78"/>
      <c r="AE134" s="78"/>
      <c r="AF134" s="78"/>
      <c r="AG134" s="78"/>
    </row>
    <row r="135" spans="4:33" s="40" customFormat="1" ht="15.75" x14ac:dyDescent="0.25">
      <c r="D135" s="319"/>
      <c r="E135" s="104" t="s">
        <v>155</v>
      </c>
      <c r="F135" s="394">
        <f>IF(OR(ISERROR(VLOOKUP($E135&amp;$D$118&amp;$D$119,'CCG data'!$A:$AD,'CCG data'!R$3,FALSE)),ISBLANK(VLOOKUP($E135&amp;$D$118&amp;$D$119,'CCG data'!$A:$AD,'CCG data'!R$3,FALSE))),"",VLOOKUP($E135&amp;$D$118&amp;$D$119,'CCG data'!$A:$AD,'CCG data'!R$3,FALSE))</f>
        <v>6.5277259261450595</v>
      </c>
      <c r="G135" s="395"/>
      <c r="H135" s="395">
        <f>IF(OR(ISERROR(VLOOKUP($E135&amp;$D$118&amp;$D$119,'CCG data'!$A:$AD,'CCG data'!S$3,FALSE)),ISBLANK(VLOOKUP($E135&amp;$D$118&amp;$D$119,'CCG data'!$A:$AD,'CCG data'!S$3,FALSE))),"",VLOOKUP($E135&amp;$D$118&amp;$D$119,'CCG data'!$A:$AD,'CCG data'!S$3,FALSE))</f>
        <v>39.182210401324731</v>
      </c>
      <c r="I135" s="395"/>
      <c r="J135" s="395">
        <f>IF(OR(ISERROR(VLOOKUP($E135&amp;$D$118&amp;$D$119,'CCG data'!$A:$AD,'CCG data'!T$3,FALSE)),ISBLANK(VLOOKUP($E135&amp;$D$118&amp;$D$119,'CCG data'!$A:$AD,'CCG data'!T$3,FALSE))),"",VLOOKUP($E135&amp;$D$118&amp;$D$119,'CCG data'!$A:$AD,'CCG data'!T$3,FALSE))</f>
        <v>16.023156034535166</v>
      </c>
      <c r="K135" s="395"/>
      <c r="L135" s="395">
        <f>IF(OR(ISERROR(VLOOKUP($E135&amp;$D$118&amp;$D$119,'CCG data'!$A:$AD,'CCG data'!U$3,FALSE)),ISBLANK(VLOOKUP($E135&amp;$D$118&amp;$D$119,'CCG data'!$A:$AD,'CCG data'!U$3,FALSE))),"",VLOOKUP($E135&amp;$D$118&amp;$D$119,'CCG data'!$A:$AD,'CCG data'!U$3,FALSE))</f>
        <v>10.637032515053289</v>
      </c>
      <c r="M135" s="396"/>
      <c r="N135" s="367">
        <f>IF(OR(ISERROR(VLOOKUP($E135&amp;$D$118&amp;$D$119,'CCG data'!$A:$AD,'CCG data'!G$3,FALSE)),ISBLANK(VLOOKUP($E135&amp;$D$118&amp;$D$119,'CCG data'!$A:$AD,'CCG data'!G$3,FALSE))),"",VLOOKUP($E135&amp;$D$118&amp;$D$119,'CCG data'!$A:$AD,'CCG data'!G$3,FALSE))</f>
        <v>712</v>
      </c>
      <c r="P135" s="404">
        <f>IF(OR(ISERROR(VLOOKUP($E135&amp;$D$118&amp;$D$119,'CCG data'!$A:$AD,'CCG data'!B$3,FALSE)),ISBLANK(VLOOKUP($E135&amp;$D$118&amp;$D$119,'CCG data'!$A:$AD,'CCG data'!B$3,FALSE))),"",VLOOKUP($E135&amp;$D$118&amp;$D$119,'CCG data'!$A:$AD,'CCG data'!B$3,FALSE))</f>
        <v>9.5505617977528087E-2</v>
      </c>
      <c r="Q135" s="267"/>
      <c r="R135" s="267">
        <f>IF(OR(ISERROR(VLOOKUP($E135&amp;$D$118&amp;$D$119,'CCG data'!$A:$AD,'CCG data'!C$3,FALSE)),ISBLANK(VLOOKUP($E135&amp;$D$118&amp;$D$119,'CCG data'!$A:$AD,'CCG data'!C$3,FALSE))),"",VLOOKUP($E135&amp;$D$118&amp;$D$119,'CCG data'!$A:$AD,'CCG data'!C$3,FALSE))</f>
        <v>0.5407303370786517</v>
      </c>
      <c r="S135" s="267"/>
      <c r="T135" s="267">
        <f>IF(OR(ISERROR(VLOOKUP($E135&amp;$D$118&amp;$D$119,'CCG data'!$A:$AD,'CCG data'!D$3,FALSE)),ISBLANK(VLOOKUP($E135&amp;$D$118&amp;$D$119,'CCG data'!$A:$AD,'CCG data'!D$3,FALSE))),"",VLOOKUP($E135&amp;$D$118&amp;$D$119,'CCG data'!$A:$AD,'CCG data'!D$3,FALSE))</f>
        <v>0.21769662921348315</v>
      </c>
      <c r="U135" s="267"/>
      <c r="V135" s="267">
        <f>IF(OR(ISERROR(VLOOKUP($E135&amp;$D$118&amp;$D$119,'CCG data'!$A:$AD,'CCG data'!E$3,FALSE)),ISBLANK(VLOOKUP($E135&amp;$D$118&amp;$D$119,'CCG data'!$A:$AD,'CCG data'!E$3,FALSE))),"",VLOOKUP($E135&amp;$D$118&amp;$D$119,'CCG data'!$A:$AD,'CCG data'!E$3,FALSE))</f>
        <v>0.14606741573033707</v>
      </c>
      <c r="W135" s="405"/>
      <c r="Y135" s="165">
        <f>IFERROR(VLOOKUP($E135&amp;$D$119, Outliers!$A$4:$P$214,6,FALSE),"0")</f>
        <v>0</v>
      </c>
      <c r="Z135" s="165">
        <f>IFERROR(VLOOKUP($E135&amp;$D$119, Outliers!$A$4:$P$214,7,FALSE),"0")</f>
        <v>0</v>
      </c>
      <c r="AA135" s="165">
        <f>IFERROR(VLOOKUP($E135&amp;$D$119, Outliers!$A$4:$P$214,8,FALSE),"0")</f>
        <v>0</v>
      </c>
      <c r="AB135" s="165">
        <f>IFERROR(VLOOKUP($E135&amp;$D$119, Outliers!$A$4:$P$214,9,FALSE),"0")</f>
        <v>0</v>
      </c>
      <c r="AC135" s="106"/>
      <c r="AD135" s="78"/>
      <c r="AE135" s="78"/>
      <c r="AF135" s="78"/>
      <c r="AG135" s="78"/>
    </row>
    <row r="136" spans="4:33" x14ac:dyDescent="0.25">
      <c r="D136" s="319"/>
      <c r="E136" s="103" t="s">
        <v>27</v>
      </c>
      <c r="F136" s="95">
        <f>IF(P135="","",VLOOKUP($E135&amp;$D$118&amp;$D$119,'CCG data'!$A:$AD,'CCG data'!W$3,FALSE))</f>
        <v>4.976183960332861</v>
      </c>
      <c r="G136" s="96">
        <f>IF(P135="","",VLOOKUP($E135&amp;$D$118&amp;$D$119,'CCG data'!$A:$AD,'CCG data'!X$3,FALSE))</f>
        <v>8.079267891957258</v>
      </c>
      <c r="H136" s="96">
        <f>IF(R135="","",VLOOKUP($E135&amp;$D$118&amp;$D$119,'CCG data'!$A:$AD,'CCG data'!Y$3,FALSE))</f>
        <v>35.268266118195491</v>
      </c>
      <c r="I136" s="96">
        <f>IF(R135="","",VLOOKUP($E135&amp;$D$118&amp;$D$119,'CCG data'!$A:$AD,'CCG data'!Z$3,FALSE))</f>
        <v>43.096154684453971</v>
      </c>
      <c r="J136" s="96">
        <f>IF(T135="","",VLOOKUP($E135&amp;$D$118&amp;$D$119,'CCG data'!$A:$AD,'CCG data'!AA$3,FALSE))</f>
        <v>13.50061474169113</v>
      </c>
      <c r="K136" s="96">
        <f>IF(T135="","",VLOOKUP($E135&amp;$D$118&amp;$D$119,'CCG data'!$A:$AD,'CCG data'!AB$3,FALSE))</f>
        <v>18.545697327379202</v>
      </c>
      <c r="L136" s="96">
        <f>IF(V135="","",VLOOKUP($E135&amp;$D$118&amp;$D$119,'CCG data'!$A:$AD,'CCG data'!AC$3,FALSE))</f>
        <v>8.5926606829856702</v>
      </c>
      <c r="M136" s="96">
        <f>IF(V135="","",VLOOKUP($E135&amp;$D$118&amp;$D$119,'CCG data'!$A:$AD,'CCG data'!AD$3,FALSE))</f>
        <v>12.681404347120907</v>
      </c>
      <c r="N136" s="368"/>
      <c r="P136" s="152">
        <f>IF(P135="","",VLOOKUP($E135&amp;$D$118&amp;$D$119,'CCG data'!$A:$AD,'CCG data'!I$3,FALSE))</f>
        <v>7.5999999999999998E-2</v>
      </c>
      <c r="Q136" s="15">
        <f>IF(P135="","",VLOOKUP($E135&amp;$D$118&amp;$D$119,'CCG data'!$A:$AD,'CCG data'!J$3,FALSE))</f>
        <v>0.11899999999999999</v>
      </c>
      <c r="R136" s="15">
        <f>IF(R135="","",VLOOKUP($E135&amp;$D$118&amp;$D$119,'CCG data'!$A:$AD,'CCG data'!K$3,FALSE))</f>
        <v>0.504</v>
      </c>
      <c r="S136" s="15">
        <f>IF(R135="","",VLOOKUP($E135&amp;$D$118&amp;$D$119,'CCG data'!$A:$AD,'CCG data'!L$3,FALSE))</f>
        <v>0.57699999999999996</v>
      </c>
      <c r="T136" s="15">
        <f>IF(T135="","",VLOOKUP($E135&amp;$D$118&amp;$D$119,'CCG data'!$A:$AD,'CCG data'!M$3,FALSE))</f>
        <v>0.189</v>
      </c>
      <c r="U136" s="15">
        <f>IF(T135="","",VLOOKUP($E135&amp;$D$118&amp;$D$119,'CCG data'!$A:$AD,'CCG data'!N$3,FALSE))</f>
        <v>0.249</v>
      </c>
      <c r="V136" s="15">
        <f>IF(V135="","",VLOOKUP($E135&amp;$D$118&amp;$D$119,'CCG data'!$A:$AD,'CCG data'!O$3,FALSE))</f>
        <v>0.122</v>
      </c>
      <c r="W136" s="136">
        <f>IF(V135="","",VLOOKUP($E135&amp;$D$118&amp;$D$119,'CCG data'!$A:$AD,'CCG data'!P$3,FALSE))</f>
        <v>0.17399999999999999</v>
      </c>
      <c r="Y136" s="165" t="str">
        <f>IFERROR(VLOOKUP($E136&amp;$D$119, Outliers!$A$4:$P$214,6,FALSE),"0")</f>
        <v>0</v>
      </c>
      <c r="Z136" s="165" t="str">
        <f>IFERROR(VLOOKUP($E136&amp;$D$119, Outliers!$A$4:$P$214,7,FALSE),"0")</f>
        <v>0</v>
      </c>
      <c r="AA136" s="165" t="str">
        <f>IFERROR(VLOOKUP($E136&amp;$D$119, Outliers!$A$4:$P$214,8,FALSE),"0")</f>
        <v>0</v>
      </c>
      <c r="AB136" s="165" t="str">
        <f>IFERROR(VLOOKUP($E136&amp;$D$119, Outliers!$A$4:$P$214,9,FALSE),"0")</f>
        <v>0</v>
      </c>
      <c r="AD136" s="78"/>
      <c r="AE136" s="78"/>
      <c r="AF136" s="78"/>
      <c r="AG136" s="78"/>
    </row>
    <row r="137" spans="4:33" s="40" customFormat="1" ht="15.75" x14ac:dyDescent="0.25">
      <c r="D137" s="319"/>
      <c r="E137" s="104" t="s">
        <v>390</v>
      </c>
      <c r="F137" s="394">
        <f>IF(OR(ISERROR(VLOOKUP($E137&amp;$D$118&amp;$D$119,'CCG data'!$A:$AD,'CCG data'!R$3,FALSE)),ISBLANK(VLOOKUP($E137&amp;$D$118&amp;$D$119,'CCG data'!$A:$AD,'CCG data'!R$3,FALSE))),"",VLOOKUP($E137&amp;$D$118&amp;$D$119,'CCG data'!$A:$AD,'CCG data'!R$3,FALSE))</f>
        <v>4.3604244304569697</v>
      </c>
      <c r="G137" s="395"/>
      <c r="H137" s="395">
        <f>IF(OR(ISERROR(VLOOKUP($E137&amp;$D$118&amp;$D$119,'CCG data'!$A:$AD,'CCG data'!S$3,FALSE)),ISBLANK(VLOOKUP($E137&amp;$D$118&amp;$D$119,'CCG data'!$A:$AD,'CCG data'!S$3,FALSE))),"",VLOOKUP($E137&amp;$D$118&amp;$D$119,'CCG data'!$A:$AD,'CCG data'!S$3,FALSE))</f>
        <v>41.676383912851605</v>
      </c>
      <c r="I137" s="395"/>
      <c r="J137" s="395">
        <f>IF(OR(ISERROR(VLOOKUP($E137&amp;$D$118&amp;$D$119,'CCG data'!$A:$AD,'CCG data'!T$3,FALSE)),ISBLANK(VLOOKUP($E137&amp;$D$118&amp;$D$119,'CCG data'!$A:$AD,'CCG data'!T$3,FALSE))),"",VLOOKUP($E137&amp;$D$118&amp;$D$119,'CCG data'!$A:$AD,'CCG data'!T$3,FALSE))</f>
        <v>16.599322992805558</v>
      </c>
      <c r="K137" s="395"/>
      <c r="L137" s="395">
        <f>IF(OR(ISERROR(VLOOKUP($E137&amp;$D$118&amp;$D$119,'CCG data'!$A:$AD,'CCG data'!U$3,FALSE)),ISBLANK(VLOOKUP($E137&amp;$D$118&amp;$D$119,'CCG data'!$A:$AD,'CCG data'!U$3,FALSE))),"",VLOOKUP($E137&amp;$D$118&amp;$D$119,'CCG data'!$A:$AD,'CCG data'!U$3,FALSE))</f>
        <v>13.626037795667079</v>
      </c>
      <c r="M137" s="396"/>
      <c r="N137" s="367">
        <f>IF(OR(ISERROR(VLOOKUP($E137&amp;$D$118&amp;$D$119,'CCG data'!$A:$AD,'CCG data'!G$3,FALSE)),ISBLANK(VLOOKUP($E137&amp;$D$118&amp;$D$119,'CCG data'!$A:$AD,'CCG data'!G$3,FALSE))),"",VLOOKUP($E137&amp;$D$118&amp;$D$119,'CCG data'!$A:$AD,'CCG data'!G$3,FALSE))</f>
        <v>1151</v>
      </c>
      <c r="P137" s="404">
        <f>IF(OR(ISERROR(VLOOKUP($E137&amp;$D$118&amp;$D$119,'CCG data'!$A:$AD,'CCG data'!B$3,FALSE)),ISBLANK(VLOOKUP($E137&amp;$D$118&amp;$D$119,'CCG data'!$A:$AD,'CCG data'!B$3,FALSE))),"",VLOOKUP($E137&amp;$D$118&amp;$D$119,'CCG data'!$A:$AD,'CCG data'!B$3,FALSE))</f>
        <v>5.560382276281494E-2</v>
      </c>
      <c r="Q137" s="267"/>
      <c r="R137" s="267">
        <f>IF(OR(ISERROR(VLOOKUP($E137&amp;$D$118&amp;$D$119,'CCG data'!$A:$AD,'CCG data'!C$3,FALSE)),ISBLANK(VLOOKUP($E137&amp;$D$118&amp;$D$119,'CCG data'!$A:$AD,'CCG data'!C$3,FALSE))),"",VLOOKUP($E137&amp;$D$118&amp;$D$119,'CCG data'!$A:$AD,'CCG data'!C$3,FALSE))</f>
        <v>0.53866203301476978</v>
      </c>
      <c r="S137" s="267"/>
      <c r="T137" s="267">
        <f>IF(OR(ISERROR(VLOOKUP($E137&amp;$D$118&amp;$D$119,'CCG data'!$A:$AD,'CCG data'!D$3,FALSE)),ISBLANK(VLOOKUP($E137&amp;$D$118&amp;$D$119,'CCG data'!$A:$AD,'CCG data'!D$3,FALSE))),"",VLOOKUP($E137&amp;$D$118&amp;$D$119,'CCG data'!$A:$AD,'CCG data'!D$3,FALSE))</f>
        <v>0.22762814943527368</v>
      </c>
      <c r="U137" s="267"/>
      <c r="V137" s="267">
        <f>IF(OR(ISERROR(VLOOKUP($E137&amp;$D$118&amp;$D$119,'CCG data'!$A:$AD,'CCG data'!E$3,FALSE)),ISBLANK(VLOOKUP($E137&amp;$D$118&amp;$D$119,'CCG data'!$A:$AD,'CCG data'!E$3,FALSE))),"",VLOOKUP($E137&amp;$D$118&amp;$D$119,'CCG data'!$A:$AD,'CCG data'!E$3,FALSE))</f>
        <v>0.17810599478714162</v>
      </c>
      <c r="W137" s="405"/>
      <c r="Y137" s="165">
        <f>IFERROR(VLOOKUP($E137&amp;$D$119, Outliers!$A$4:$P$214,6,FALSE),"0")</f>
        <v>0</v>
      </c>
      <c r="Z137" s="165">
        <f>IFERROR(VLOOKUP($E137&amp;$D$119, Outliers!$A$4:$P$214,7,FALSE),"0")</f>
        <v>0</v>
      </c>
      <c r="AA137" s="165">
        <f>IFERROR(VLOOKUP($E137&amp;$D$119, Outliers!$A$4:$P$214,8,FALSE),"0")</f>
        <v>0</v>
      </c>
      <c r="AB137" s="165">
        <f>IFERROR(VLOOKUP($E137&amp;$D$119, Outliers!$A$4:$P$214,9,FALSE),"0")</f>
        <v>0</v>
      </c>
      <c r="AC137" s="106"/>
      <c r="AD137" s="78"/>
      <c r="AE137" s="78"/>
      <c r="AF137" s="78"/>
      <c r="AG137" s="78"/>
    </row>
    <row r="138" spans="4:33" x14ac:dyDescent="0.25">
      <c r="D138" s="319"/>
      <c r="E138" s="103" t="s">
        <v>27</v>
      </c>
      <c r="F138" s="95">
        <f>IF(P137="","",VLOOKUP($E137&amp;$D$118&amp;$D$119,'CCG data'!$A:$AD,'CCG data'!W$3,FALSE))</f>
        <v>3.2921204449950121</v>
      </c>
      <c r="G138" s="96">
        <f>IF(P137="","",VLOOKUP($E137&amp;$D$118&amp;$D$119,'CCG data'!$A:$AD,'CCG data'!X$3,FALSE))</f>
        <v>5.4287284159189273</v>
      </c>
      <c r="H138" s="96">
        <f>IF(R137="","",VLOOKUP($E137&amp;$D$118&amp;$D$119,'CCG data'!$A:$AD,'CCG data'!Y$3,FALSE))</f>
        <v>38.395806755330376</v>
      </c>
      <c r="I138" s="96">
        <f>IF(R137="","",VLOOKUP($E137&amp;$D$118&amp;$D$119,'CCG data'!$A:$AD,'CCG data'!Z$3,FALSE))</f>
        <v>44.956961070372834</v>
      </c>
      <c r="J138" s="96">
        <f>IF(T137="","",VLOOKUP($E137&amp;$D$118&amp;$D$119,'CCG data'!$A:$AD,'CCG data'!AA$3,FALSE))</f>
        <v>14.589324178191074</v>
      </c>
      <c r="K138" s="96">
        <f>IF(T137="","",VLOOKUP($E137&amp;$D$118&amp;$D$119,'CCG data'!$A:$AD,'CCG data'!AB$3,FALSE))</f>
        <v>18.609321807420041</v>
      </c>
      <c r="L138" s="96">
        <f>IF(V137="","",VLOOKUP($E137&amp;$D$118&amp;$D$119,'CCG data'!$A:$AD,'CCG data'!AC$3,FALSE))</f>
        <v>11.760737624539217</v>
      </c>
      <c r="M138" s="96">
        <f>IF(V137="","",VLOOKUP($E137&amp;$D$118&amp;$D$119,'CCG data'!$A:$AD,'CCG data'!AD$3,FALSE))</f>
        <v>15.491337966794941</v>
      </c>
      <c r="N138" s="368"/>
      <c r="P138" s="152">
        <f>IF(P137="","",VLOOKUP($E137&amp;$D$118&amp;$D$119,'CCG data'!$A:$AD,'CCG data'!I$3,FALSE))</f>
        <v>4.3999999999999997E-2</v>
      </c>
      <c r="Q138" s="15">
        <f>IF(P137="","",VLOOKUP($E137&amp;$D$118&amp;$D$119,'CCG data'!$A:$AD,'CCG data'!J$3,FALSE))</f>
        <v>7.0000000000000007E-2</v>
      </c>
      <c r="R138" s="15">
        <f>IF(R137="","",VLOOKUP($E137&amp;$D$118&amp;$D$119,'CCG data'!$A:$AD,'CCG data'!K$3,FALSE))</f>
        <v>0.51</v>
      </c>
      <c r="S138" s="15">
        <f>IF(R137="","",VLOOKUP($E137&amp;$D$118&amp;$D$119,'CCG data'!$A:$AD,'CCG data'!L$3,FALSE))</f>
        <v>0.56699999999999995</v>
      </c>
      <c r="T138" s="15">
        <f>IF(T137="","",VLOOKUP($E137&amp;$D$118&amp;$D$119,'CCG data'!$A:$AD,'CCG data'!M$3,FALSE))</f>
        <v>0.20399999999999999</v>
      </c>
      <c r="U138" s="15">
        <f>IF(T137="","",VLOOKUP($E137&amp;$D$118&amp;$D$119,'CCG data'!$A:$AD,'CCG data'!N$3,FALSE))</f>
        <v>0.253</v>
      </c>
      <c r="V138" s="15">
        <f>IF(V137="","",VLOOKUP($E137&amp;$D$118&amp;$D$119,'CCG data'!$A:$AD,'CCG data'!O$3,FALSE))</f>
        <v>0.157</v>
      </c>
      <c r="W138" s="136">
        <f>IF(V137="","",VLOOKUP($E137&amp;$D$118&amp;$D$119,'CCG data'!$A:$AD,'CCG data'!P$3,FALSE))</f>
        <v>0.20100000000000001</v>
      </c>
      <c r="Y138" s="165" t="str">
        <f>IFERROR(VLOOKUP($E138&amp;$D$119, Outliers!$A$4:$P$214,6,FALSE),"0")</f>
        <v>0</v>
      </c>
      <c r="Z138" s="165" t="str">
        <f>IFERROR(VLOOKUP($E138&amp;$D$119, Outliers!$A$4:$P$214,7,FALSE),"0")</f>
        <v>0</v>
      </c>
      <c r="AA138" s="165" t="str">
        <f>IFERROR(VLOOKUP($E138&amp;$D$119, Outliers!$A$4:$P$214,8,FALSE),"0")</f>
        <v>0</v>
      </c>
      <c r="AB138" s="165" t="str">
        <f>IFERROR(VLOOKUP($E138&amp;$D$119, Outliers!$A$4:$P$214,9,FALSE),"0")</f>
        <v>0</v>
      </c>
      <c r="AD138" s="78"/>
      <c r="AE138" s="78"/>
      <c r="AF138" s="78"/>
      <c r="AG138" s="78"/>
    </row>
    <row r="139" spans="4:33" s="40" customFormat="1" ht="15.75" x14ac:dyDescent="0.25">
      <c r="D139" s="319"/>
      <c r="E139" s="104" t="s">
        <v>156</v>
      </c>
      <c r="F139" s="394">
        <f>IF(OR(ISERROR(VLOOKUP($E139&amp;$D$118&amp;$D$119,'CCG data'!$A:$AD,'CCG data'!R$3,FALSE)),ISBLANK(VLOOKUP($E139&amp;$D$118&amp;$D$119,'CCG data'!$A:$AD,'CCG data'!R$3,FALSE))),"",VLOOKUP($E139&amp;$D$118&amp;$D$119,'CCG data'!$A:$AD,'CCG data'!R$3,FALSE))</f>
        <v>4.6651310490842457</v>
      </c>
      <c r="G139" s="395"/>
      <c r="H139" s="395">
        <f>IF(OR(ISERROR(VLOOKUP($E139&amp;$D$118&amp;$D$119,'CCG data'!$A:$AD,'CCG data'!S$3,FALSE)),ISBLANK(VLOOKUP($E139&amp;$D$118&amp;$D$119,'CCG data'!$A:$AD,'CCG data'!S$3,FALSE))),"",VLOOKUP($E139&amp;$D$118&amp;$D$119,'CCG data'!$A:$AD,'CCG data'!S$3,FALSE))</f>
        <v>41.039390121396181</v>
      </c>
      <c r="I139" s="395"/>
      <c r="J139" s="395">
        <f>IF(OR(ISERROR(VLOOKUP($E139&amp;$D$118&amp;$D$119,'CCG data'!$A:$AD,'CCG data'!T$3,FALSE)),ISBLANK(VLOOKUP($E139&amp;$D$118&amp;$D$119,'CCG data'!$A:$AD,'CCG data'!T$3,FALSE))),"",VLOOKUP($E139&amp;$D$118&amp;$D$119,'CCG data'!$A:$AD,'CCG data'!T$3,FALSE))</f>
        <v>17.383273257899326</v>
      </c>
      <c r="K139" s="395"/>
      <c r="L139" s="395">
        <f>IF(OR(ISERROR(VLOOKUP($E139&amp;$D$118&amp;$D$119,'CCG data'!$A:$AD,'CCG data'!U$3,FALSE)),ISBLANK(VLOOKUP($E139&amp;$D$118&amp;$D$119,'CCG data'!$A:$AD,'CCG data'!U$3,FALSE))),"",VLOOKUP($E139&amp;$D$118&amp;$D$119,'CCG data'!$A:$AD,'CCG data'!U$3,FALSE))</f>
        <v>10.089224751425592</v>
      </c>
      <c r="M139" s="396"/>
      <c r="N139" s="367">
        <f>IF(OR(ISERROR(VLOOKUP($E139&amp;$D$118&amp;$D$119,'CCG data'!$A:$AD,'CCG data'!G$3,FALSE)),ISBLANK(VLOOKUP($E139&amp;$D$118&amp;$D$119,'CCG data'!$A:$AD,'CCG data'!G$3,FALSE))),"",VLOOKUP($E139&amp;$D$118&amp;$D$119,'CCG data'!$A:$AD,'CCG data'!G$3,FALSE))</f>
        <v>2296</v>
      </c>
      <c r="P139" s="404">
        <f>IF(OR(ISERROR(VLOOKUP($E139&amp;$D$118&amp;$D$119,'CCG data'!$A:$AD,'CCG data'!B$3,FALSE)),ISBLANK(VLOOKUP($E139&amp;$D$118&amp;$D$119,'CCG data'!$A:$AD,'CCG data'!B$3,FALSE))),"",VLOOKUP($E139&amp;$D$118&amp;$D$119,'CCG data'!$A:$AD,'CCG data'!B$3,FALSE))</f>
        <v>6.5331010452961677E-2</v>
      </c>
      <c r="Q139" s="267"/>
      <c r="R139" s="267">
        <f>IF(OR(ISERROR(VLOOKUP($E139&amp;$D$118&amp;$D$119,'CCG data'!$A:$AD,'CCG data'!C$3,FALSE)),ISBLANK(VLOOKUP($E139&amp;$D$118&amp;$D$119,'CCG data'!$A:$AD,'CCG data'!C$3,FALSE))),"",VLOOKUP($E139&amp;$D$118&amp;$D$119,'CCG data'!$A:$AD,'CCG data'!C$3,FALSE))</f>
        <v>0.55618466898954699</v>
      </c>
      <c r="S139" s="267"/>
      <c r="T139" s="267">
        <f>IF(OR(ISERROR(VLOOKUP($E139&amp;$D$118&amp;$D$119,'CCG data'!$A:$AD,'CCG data'!D$3,FALSE)),ISBLANK(VLOOKUP($E139&amp;$D$118&amp;$D$119,'CCG data'!$A:$AD,'CCG data'!D$3,FALSE))),"",VLOOKUP($E139&amp;$D$118&amp;$D$119,'CCG data'!$A:$AD,'CCG data'!D$3,FALSE))</f>
        <v>0.23824041811846691</v>
      </c>
      <c r="U139" s="267"/>
      <c r="V139" s="267">
        <f>IF(OR(ISERROR(VLOOKUP($E139&amp;$D$118&amp;$D$119,'CCG data'!$A:$AD,'CCG data'!E$3,FALSE)),ISBLANK(VLOOKUP($E139&amp;$D$118&amp;$D$119,'CCG data'!$A:$AD,'CCG data'!E$3,FALSE))),"",VLOOKUP($E139&amp;$D$118&amp;$D$119,'CCG data'!$A:$AD,'CCG data'!E$3,FALSE))</f>
        <v>0.1402439024390244</v>
      </c>
      <c r="W139" s="405"/>
      <c r="Y139" s="165">
        <f>IFERROR(VLOOKUP($E139&amp;$D$119, Outliers!$A$4:$P$214,6,FALSE),"0")</f>
        <v>0</v>
      </c>
      <c r="Z139" s="165">
        <f>IFERROR(VLOOKUP($E139&amp;$D$119, Outliers!$A$4:$P$214,7,FALSE),"0")</f>
        <v>0</v>
      </c>
      <c r="AA139" s="165">
        <f>IFERROR(VLOOKUP($E139&amp;$D$119, Outliers!$A$4:$P$214,8,FALSE),"0")</f>
        <v>0</v>
      </c>
      <c r="AB139" s="165">
        <f>IFERROR(VLOOKUP($E139&amp;$D$119, Outliers!$A$4:$P$214,9,FALSE),"0")</f>
        <v>0</v>
      </c>
      <c r="AC139" s="106"/>
      <c r="AD139" s="78"/>
      <c r="AE139" s="78"/>
      <c r="AF139" s="78"/>
      <c r="AG139" s="78"/>
    </row>
    <row r="140" spans="4:33" x14ac:dyDescent="0.25">
      <c r="D140" s="319"/>
      <c r="E140" s="103" t="s">
        <v>27</v>
      </c>
      <c r="F140" s="95">
        <f>IF(P139="","",VLOOKUP($E139&amp;$D$118&amp;$D$119,'CCG data'!$A:$AD,'CCG data'!W$3,FALSE))</f>
        <v>3.9185545930574612</v>
      </c>
      <c r="G140" s="96">
        <f>IF(P139="","",VLOOKUP($E139&amp;$D$118&amp;$D$119,'CCG data'!$A:$AD,'CCG data'!X$3,FALSE))</f>
        <v>5.4117075051110302</v>
      </c>
      <c r="H140" s="96">
        <f>IF(R139="","",VLOOKUP($E139&amp;$D$118&amp;$D$119,'CCG data'!$A:$AD,'CCG data'!Y$3,FALSE))</f>
        <v>38.788462549613705</v>
      </c>
      <c r="I140" s="96">
        <f>IF(R139="","",VLOOKUP($E139&amp;$D$118&amp;$D$119,'CCG data'!$A:$AD,'CCG data'!Z$3,FALSE))</f>
        <v>43.290317693178658</v>
      </c>
      <c r="J140" s="96">
        <f>IF(T139="","",VLOOKUP($E139&amp;$D$118&amp;$D$119,'CCG data'!$A:$AD,'CCG data'!AA$3,FALSE))</f>
        <v>15.926493274992923</v>
      </c>
      <c r="K140" s="96">
        <f>IF(T139="","",VLOOKUP($E139&amp;$D$118&amp;$D$119,'CCG data'!$A:$AD,'CCG data'!AB$3,FALSE))</f>
        <v>18.840053240805727</v>
      </c>
      <c r="L140" s="96">
        <f>IF(V139="","",VLOOKUP($E139&amp;$D$118&amp;$D$119,'CCG data'!$A:$AD,'CCG data'!AC$3,FALSE))</f>
        <v>8.9872137448194813</v>
      </c>
      <c r="M140" s="96">
        <f>IF(V139="","",VLOOKUP($E139&amp;$D$118&amp;$D$119,'CCG data'!$A:$AD,'CCG data'!AD$3,FALSE))</f>
        <v>11.191235758031702</v>
      </c>
      <c r="N140" s="368"/>
      <c r="P140" s="152">
        <f>IF(P139="","",VLOOKUP($E139&amp;$D$118&amp;$D$119,'CCG data'!$A:$AD,'CCG data'!I$3,FALSE))</f>
        <v>5.6000000000000001E-2</v>
      </c>
      <c r="Q140" s="15">
        <f>IF(P139="","",VLOOKUP($E139&amp;$D$118&amp;$D$119,'CCG data'!$A:$AD,'CCG data'!J$3,FALSE))</f>
        <v>7.5999999999999998E-2</v>
      </c>
      <c r="R140" s="15">
        <f>IF(R139="","",VLOOKUP($E139&amp;$D$118&amp;$D$119,'CCG data'!$A:$AD,'CCG data'!K$3,FALSE))</f>
        <v>0.53600000000000003</v>
      </c>
      <c r="S140" s="15">
        <f>IF(R139="","",VLOOKUP($E139&amp;$D$118&amp;$D$119,'CCG data'!$A:$AD,'CCG data'!L$3,FALSE))</f>
        <v>0.57599999999999996</v>
      </c>
      <c r="T140" s="15">
        <f>IF(T139="","",VLOOKUP($E139&amp;$D$118&amp;$D$119,'CCG data'!$A:$AD,'CCG data'!M$3,FALSE))</f>
        <v>0.221</v>
      </c>
      <c r="U140" s="15">
        <f>IF(T139="","",VLOOKUP($E139&amp;$D$118&amp;$D$119,'CCG data'!$A:$AD,'CCG data'!N$3,FALSE))</f>
        <v>0.25600000000000001</v>
      </c>
      <c r="V140" s="15">
        <f>IF(V139="","",VLOOKUP($E139&amp;$D$118&amp;$D$119,'CCG data'!$A:$AD,'CCG data'!O$3,FALSE))</f>
        <v>0.127</v>
      </c>
      <c r="W140" s="136">
        <f>IF(V139="","",VLOOKUP($E139&amp;$D$118&amp;$D$119,'CCG data'!$A:$AD,'CCG data'!P$3,FALSE))</f>
        <v>0.155</v>
      </c>
      <c r="Y140" s="165" t="str">
        <f>IFERROR(VLOOKUP($E140&amp;$D$119, Outliers!$A$4:$P$214,6,FALSE),"0")</f>
        <v>0</v>
      </c>
      <c r="Z140" s="165" t="str">
        <f>IFERROR(VLOOKUP($E140&amp;$D$119, Outliers!$A$4:$P$214,7,FALSE),"0")</f>
        <v>0</v>
      </c>
      <c r="AA140" s="165" t="str">
        <f>IFERROR(VLOOKUP($E140&amp;$D$119, Outliers!$A$4:$P$214,8,FALSE),"0")</f>
        <v>0</v>
      </c>
      <c r="AB140" s="165" t="str">
        <f>IFERROR(VLOOKUP($E140&amp;$D$119, Outliers!$A$4:$P$214,9,FALSE),"0")</f>
        <v>0</v>
      </c>
      <c r="AD140" s="78"/>
      <c r="AE140" s="78"/>
      <c r="AF140" s="78"/>
      <c r="AG140" s="78"/>
    </row>
    <row r="141" spans="4:33" s="40" customFormat="1" ht="15.75" x14ac:dyDescent="0.25">
      <c r="D141" s="319"/>
      <c r="E141" s="104" t="s">
        <v>157</v>
      </c>
      <c r="F141" s="394">
        <f>IF(OR(ISERROR(VLOOKUP($E141&amp;$D$118&amp;$D$119,'CCG data'!$A:$AD,'CCG data'!R$3,FALSE)),ISBLANK(VLOOKUP($E141&amp;$D$118&amp;$D$119,'CCG data'!$A:$AD,'CCG data'!R$3,FALSE))),"",VLOOKUP($E141&amp;$D$118&amp;$D$119,'CCG data'!$A:$AD,'CCG data'!R$3,FALSE))</f>
        <v>2.6932642951460366</v>
      </c>
      <c r="G141" s="395"/>
      <c r="H141" s="395">
        <f>IF(OR(ISERROR(VLOOKUP($E141&amp;$D$118&amp;$D$119,'CCG data'!$A:$AD,'CCG data'!S$3,FALSE)),ISBLANK(VLOOKUP($E141&amp;$D$118&amp;$D$119,'CCG data'!$A:$AD,'CCG data'!S$3,FALSE))),"",VLOOKUP($E141&amp;$D$118&amp;$D$119,'CCG data'!$A:$AD,'CCG data'!S$3,FALSE))</f>
        <v>35.875862358888646</v>
      </c>
      <c r="I141" s="395"/>
      <c r="J141" s="395">
        <f>IF(OR(ISERROR(VLOOKUP($E141&amp;$D$118&amp;$D$119,'CCG data'!$A:$AD,'CCG data'!T$3,FALSE)),ISBLANK(VLOOKUP($E141&amp;$D$118&amp;$D$119,'CCG data'!$A:$AD,'CCG data'!T$3,FALSE))),"",VLOOKUP($E141&amp;$D$118&amp;$D$119,'CCG data'!$A:$AD,'CCG data'!T$3,FALSE))</f>
        <v>17.121757023997258</v>
      </c>
      <c r="K141" s="395"/>
      <c r="L141" s="395">
        <f>IF(OR(ISERROR(VLOOKUP($E141&amp;$D$118&amp;$D$119,'CCG data'!$A:$AD,'CCG data'!U$3,FALSE)),ISBLANK(VLOOKUP($E141&amp;$D$118&amp;$D$119,'CCG data'!$A:$AD,'CCG data'!U$3,FALSE))),"",VLOOKUP($E141&amp;$D$118&amp;$D$119,'CCG data'!$A:$AD,'CCG data'!U$3,FALSE))</f>
        <v>12.522938265816977</v>
      </c>
      <c r="M141" s="396"/>
      <c r="N141" s="367">
        <f>IF(OR(ISERROR(VLOOKUP($E141&amp;$D$118&amp;$D$119,'CCG data'!$A:$AD,'CCG data'!G$3,FALSE)),ISBLANK(VLOOKUP($E141&amp;$D$118&amp;$D$119,'CCG data'!$A:$AD,'CCG data'!G$3,FALSE))),"",VLOOKUP($E141&amp;$D$118&amp;$D$119,'CCG data'!$A:$AD,'CCG data'!G$3,FALSE))</f>
        <v>1216</v>
      </c>
      <c r="P141" s="404">
        <f>IF(OR(ISERROR(VLOOKUP($E141&amp;$D$118&amp;$D$119,'CCG data'!$A:$AD,'CCG data'!B$3,FALSE)),ISBLANK(VLOOKUP($E141&amp;$D$118&amp;$D$119,'CCG data'!$A:$AD,'CCG data'!B$3,FALSE))),"",VLOOKUP($E141&amp;$D$118&amp;$D$119,'CCG data'!$A:$AD,'CCG data'!B$3,FALSE))</f>
        <v>3.8651315789473686E-2</v>
      </c>
      <c r="Q141" s="267"/>
      <c r="R141" s="267">
        <f>IF(OR(ISERROR(VLOOKUP($E141&amp;$D$118&amp;$D$119,'CCG data'!$A:$AD,'CCG data'!C$3,FALSE)),ISBLANK(VLOOKUP($E141&amp;$D$118&amp;$D$119,'CCG data'!$A:$AD,'CCG data'!C$3,FALSE))),"",VLOOKUP($E141&amp;$D$118&amp;$D$119,'CCG data'!$A:$AD,'CCG data'!C$3,FALSE))</f>
        <v>0.52302631578947367</v>
      </c>
      <c r="S141" s="267"/>
      <c r="T141" s="267">
        <f>IF(OR(ISERROR(VLOOKUP($E141&amp;$D$118&amp;$D$119,'CCG data'!$A:$AD,'CCG data'!D$3,FALSE)),ISBLANK(VLOOKUP($E141&amp;$D$118&amp;$D$119,'CCG data'!$A:$AD,'CCG data'!D$3,FALSE))),"",VLOOKUP($E141&amp;$D$118&amp;$D$119,'CCG data'!$A:$AD,'CCG data'!D$3,FALSE))</f>
        <v>0.25411184210526316</v>
      </c>
      <c r="U141" s="267"/>
      <c r="V141" s="267">
        <f>IF(OR(ISERROR(VLOOKUP($E141&amp;$D$118&amp;$D$119,'CCG data'!$A:$AD,'CCG data'!E$3,FALSE)),ISBLANK(VLOOKUP($E141&amp;$D$118&amp;$D$119,'CCG data'!$A:$AD,'CCG data'!E$3,FALSE))),"",VLOOKUP($E141&amp;$D$118&amp;$D$119,'CCG data'!$A:$AD,'CCG data'!E$3,FALSE))</f>
        <v>0.18421052631578946</v>
      </c>
      <c r="W141" s="405"/>
      <c r="Y141" s="165">
        <f>IFERROR(VLOOKUP($E141&amp;$D$119, Outliers!$A$4:$P$214,6,FALSE),"0")</f>
        <v>1</v>
      </c>
      <c r="Z141" s="165">
        <f>IFERROR(VLOOKUP($E141&amp;$D$119, Outliers!$A$4:$P$214,7,FALSE),"0")</f>
        <v>0</v>
      </c>
      <c r="AA141" s="165">
        <f>IFERROR(VLOOKUP($E141&amp;$D$119, Outliers!$A$4:$P$214,8,FALSE),"0")</f>
        <v>0</v>
      </c>
      <c r="AB141" s="165">
        <f>IFERROR(VLOOKUP($E141&amp;$D$119, Outliers!$A$4:$P$214,9,FALSE),"0")</f>
        <v>0</v>
      </c>
      <c r="AC141" s="106"/>
      <c r="AD141" s="78"/>
      <c r="AE141" s="78"/>
      <c r="AF141" s="78"/>
      <c r="AG141" s="78"/>
    </row>
    <row r="142" spans="4:33" x14ac:dyDescent="0.25">
      <c r="D142" s="319"/>
      <c r="E142" s="103" t="s">
        <v>27</v>
      </c>
      <c r="F142" s="95">
        <f>IF(P141="","",VLOOKUP($E141&amp;$D$118&amp;$D$119,'CCG data'!$A:$AD,'CCG data'!W$3,FALSE))</f>
        <v>1.92327246706044</v>
      </c>
      <c r="G142" s="96">
        <f>IF(P141="","",VLOOKUP($E141&amp;$D$118&amp;$D$119,'CCG data'!$A:$AD,'CCG data'!X$3,FALSE))</f>
        <v>3.4632561232316332</v>
      </c>
      <c r="H142" s="96">
        <f>IF(R141="","",VLOOKUP($E141&amp;$D$118&amp;$D$119,'CCG data'!$A:$AD,'CCG data'!Y$3,FALSE))</f>
        <v>33.087624224681839</v>
      </c>
      <c r="I142" s="96">
        <f>IF(R141="","",VLOOKUP($E141&amp;$D$118&amp;$D$119,'CCG data'!$A:$AD,'CCG data'!Z$3,FALSE))</f>
        <v>38.664100493095454</v>
      </c>
      <c r="J142" s="96">
        <f>IF(T141="","",VLOOKUP($E141&amp;$D$118&amp;$D$119,'CCG data'!$A:$AD,'CCG data'!AA$3,FALSE))</f>
        <v>15.212672481289353</v>
      </c>
      <c r="K142" s="96">
        <f>IF(T141="","",VLOOKUP($E141&amp;$D$118&amp;$D$119,'CCG data'!$A:$AD,'CCG data'!AB$3,FALSE))</f>
        <v>19.030841566705163</v>
      </c>
      <c r="L142" s="96">
        <f>IF(V141="","",VLOOKUP($E141&amp;$D$118&amp;$D$119,'CCG data'!$A:$AD,'CCG data'!AC$3,FALSE))</f>
        <v>10.882959209492693</v>
      </c>
      <c r="M142" s="96">
        <f>IF(V141="","",VLOOKUP($E141&amp;$D$118&amp;$D$119,'CCG data'!$A:$AD,'CCG data'!AD$3,FALSE))</f>
        <v>14.162917322141261</v>
      </c>
      <c r="N142" s="368"/>
      <c r="P142" s="152">
        <f>IF(P141="","",VLOOKUP($E141&amp;$D$118&amp;$D$119,'CCG data'!$A:$AD,'CCG data'!I$3,FALSE))</f>
        <v>2.9000000000000001E-2</v>
      </c>
      <c r="Q142" s="15">
        <f>IF(P141="","",VLOOKUP($E141&amp;$D$118&amp;$D$119,'CCG data'!$A:$AD,'CCG data'!J$3,FALSE))</f>
        <v>5.0999999999999997E-2</v>
      </c>
      <c r="R142" s="15">
        <f>IF(R141="","",VLOOKUP($E141&amp;$D$118&amp;$D$119,'CCG data'!$A:$AD,'CCG data'!K$3,FALSE))</f>
        <v>0.495</v>
      </c>
      <c r="S142" s="15">
        <f>IF(R141="","",VLOOKUP($E141&amp;$D$118&amp;$D$119,'CCG data'!$A:$AD,'CCG data'!L$3,FALSE))</f>
        <v>0.55100000000000005</v>
      </c>
      <c r="T142" s="15">
        <f>IF(T141="","",VLOOKUP($E141&amp;$D$118&amp;$D$119,'CCG data'!$A:$AD,'CCG data'!M$3,FALSE))</f>
        <v>0.23</v>
      </c>
      <c r="U142" s="15">
        <f>IF(T141="","",VLOOKUP($E141&amp;$D$118&amp;$D$119,'CCG data'!$A:$AD,'CCG data'!N$3,FALSE))</f>
        <v>0.27900000000000003</v>
      </c>
      <c r="V142" s="15">
        <f>IF(V141="","",VLOOKUP($E141&amp;$D$118&amp;$D$119,'CCG data'!$A:$AD,'CCG data'!O$3,FALSE))</f>
        <v>0.16300000000000001</v>
      </c>
      <c r="W142" s="136">
        <f>IF(V141="","",VLOOKUP($E141&amp;$D$118&amp;$D$119,'CCG data'!$A:$AD,'CCG data'!P$3,FALSE))</f>
        <v>0.20699999999999999</v>
      </c>
      <c r="Y142" s="165" t="str">
        <f>IFERROR(VLOOKUP($E142&amp;$D$119, Outliers!$A$4:$P$214,6,FALSE),"0")</f>
        <v>0</v>
      </c>
      <c r="Z142" s="165" t="str">
        <f>IFERROR(VLOOKUP($E142&amp;$D$119, Outliers!$A$4:$P$214,7,FALSE),"0")</f>
        <v>0</v>
      </c>
      <c r="AA142" s="165" t="str">
        <f>IFERROR(VLOOKUP($E142&amp;$D$119, Outliers!$A$4:$P$214,8,FALSE),"0")</f>
        <v>0</v>
      </c>
      <c r="AB142" s="165" t="str">
        <f>IFERROR(VLOOKUP($E142&amp;$D$119, Outliers!$A$4:$P$214,9,FALSE),"0")</f>
        <v>0</v>
      </c>
      <c r="AD142" s="78"/>
      <c r="AE142" s="78"/>
      <c r="AF142" s="78"/>
      <c r="AG142" s="78"/>
    </row>
    <row r="143" spans="4:33" s="40" customFormat="1" ht="15.75" x14ac:dyDescent="0.25">
      <c r="D143" s="319"/>
      <c r="E143" s="104" t="s">
        <v>391</v>
      </c>
      <c r="F143" s="394">
        <f>IF(OR(ISERROR(VLOOKUP($E143&amp;$D$118&amp;$D$119,'CCG data'!$A:$AD,'CCG data'!R$3,FALSE)),ISBLANK(VLOOKUP($E143&amp;$D$118&amp;$D$119,'CCG data'!$A:$AD,'CCG data'!R$3,FALSE))),"",VLOOKUP($E143&amp;$D$118&amp;$D$119,'CCG data'!$A:$AD,'CCG data'!R$3,FALSE))</f>
        <v>4.2635334842987103</v>
      </c>
      <c r="G143" s="395"/>
      <c r="H143" s="395">
        <f>IF(OR(ISERROR(VLOOKUP($E143&amp;$D$118&amp;$D$119,'CCG data'!$A:$AD,'CCG data'!S$3,FALSE)),ISBLANK(VLOOKUP($E143&amp;$D$118&amp;$D$119,'CCG data'!$A:$AD,'CCG data'!S$3,FALSE))),"",VLOOKUP($E143&amp;$D$118&amp;$D$119,'CCG data'!$A:$AD,'CCG data'!S$3,FALSE))</f>
        <v>42.036417571793208</v>
      </c>
      <c r="I143" s="395"/>
      <c r="J143" s="395">
        <f>IF(OR(ISERROR(VLOOKUP($E143&amp;$D$118&amp;$D$119,'CCG data'!$A:$AD,'CCG data'!T$3,FALSE)),ISBLANK(VLOOKUP($E143&amp;$D$118&amp;$D$119,'CCG data'!$A:$AD,'CCG data'!T$3,FALSE))),"",VLOOKUP($E143&amp;$D$118&amp;$D$119,'CCG data'!$A:$AD,'CCG data'!T$3,FALSE))</f>
        <v>19.033118560809079</v>
      </c>
      <c r="K143" s="395"/>
      <c r="L143" s="395">
        <f>IF(OR(ISERROR(VLOOKUP($E143&amp;$D$118&amp;$D$119,'CCG data'!$A:$AD,'CCG data'!U$3,FALSE)),ISBLANK(VLOOKUP($E143&amp;$D$118&amp;$D$119,'CCG data'!$A:$AD,'CCG data'!U$3,FALSE))),"",VLOOKUP($E143&amp;$D$118&amp;$D$119,'CCG data'!$A:$AD,'CCG data'!U$3,FALSE))</f>
        <v>7.4837219004360787</v>
      </c>
      <c r="M143" s="396"/>
      <c r="N143" s="367">
        <f>IF(OR(ISERROR(VLOOKUP($E143&amp;$D$118&amp;$D$119,'CCG data'!$A:$AD,'CCG data'!G$3,FALSE)),ISBLANK(VLOOKUP($E143&amp;$D$118&amp;$D$119,'CCG data'!$A:$AD,'CCG data'!G$3,FALSE))),"",VLOOKUP($E143&amp;$D$118&amp;$D$119,'CCG data'!$A:$AD,'CCG data'!G$3,FALSE))</f>
        <v>3471</v>
      </c>
      <c r="P143" s="404">
        <f>IF(OR(ISERROR(VLOOKUP($E143&amp;$D$118&amp;$D$119,'CCG data'!$A:$AD,'CCG data'!B$3,FALSE)),ISBLANK(VLOOKUP($E143&amp;$D$118&amp;$D$119,'CCG data'!$A:$AD,'CCG data'!B$3,FALSE))),"",VLOOKUP($E143&amp;$D$118&amp;$D$119,'CCG data'!$A:$AD,'CCG data'!B$3,FALSE))</f>
        <v>5.5027369634111208E-2</v>
      </c>
      <c r="Q143" s="267"/>
      <c r="R143" s="267">
        <f>IF(OR(ISERROR(VLOOKUP($E143&amp;$D$118&amp;$D$119,'CCG data'!$A:$AD,'CCG data'!C$3,FALSE)),ISBLANK(VLOOKUP($E143&amp;$D$118&amp;$D$119,'CCG data'!$A:$AD,'CCG data'!C$3,FALSE))),"",VLOOKUP($E143&amp;$D$118&amp;$D$119,'CCG data'!$A:$AD,'CCG data'!C$3,FALSE))</f>
        <v>0.57360991068856237</v>
      </c>
      <c r="S143" s="267"/>
      <c r="T143" s="267">
        <f>IF(OR(ISERROR(VLOOKUP($E143&amp;$D$118&amp;$D$119,'CCG data'!$A:$AD,'CCG data'!D$3,FALSE)),ISBLANK(VLOOKUP($E143&amp;$D$118&amp;$D$119,'CCG data'!$A:$AD,'CCG data'!D$3,FALSE))),"",VLOOKUP($E143&amp;$D$118&amp;$D$119,'CCG data'!$A:$AD,'CCG data'!D$3,FALSE))</f>
        <v>0.26764621146643619</v>
      </c>
      <c r="U143" s="267"/>
      <c r="V143" s="267">
        <f>IF(OR(ISERROR(VLOOKUP($E143&amp;$D$118&amp;$D$119,'CCG data'!$A:$AD,'CCG data'!E$3,FALSE)),ISBLANK(VLOOKUP($E143&amp;$D$118&amp;$D$119,'CCG data'!$A:$AD,'CCG data'!E$3,FALSE))),"",VLOOKUP($E143&amp;$D$118&amp;$D$119,'CCG data'!$A:$AD,'CCG data'!E$3,FALSE))</f>
        <v>0.10371650821089023</v>
      </c>
      <c r="W143" s="405"/>
      <c r="Y143" s="165">
        <f>IFERROR(VLOOKUP($E143&amp;$D$119, Outliers!$A$4:$P$214,6,FALSE),"0")</f>
        <v>0</v>
      </c>
      <c r="Z143" s="165">
        <f>IFERROR(VLOOKUP($E143&amp;$D$119, Outliers!$A$4:$P$214,7,FALSE),"0")</f>
        <v>1</v>
      </c>
      <c r="AA143" s="165">
        <f>IFERROR(VLOOKUP($E143&amp;$D$119, Outliers!$A$4:$P$214,8,FALSE),"0")</f>
        <v>0</v>
      </c>
      <c r="AB143" s="165">
        <f>IFERROR(VLOOKUP($E143&amp;$D$119, Outliers!$A$4:$P$214,9,FALSE),"0")</f>
        <v>1</v>
      </c>
      <c r="AC143" s="106"/>
      <c r="AD143" s="78"/>
      <c r="AE143" s="78"/>
      <c r="AF143" s="78"/>
      <c r="AG143" s="78"/>
    </row>
    <row r="144" spans="4:33" x14ac:dyDescent="0.25">
      <c r="D144" s="319"/>
      <c r="E144" s="103" t="s">
        <v>27</v>
      </c>
      <c r="F144" s="95">
        <f>IF(P143="","",VLOOKUP($E143&amp;$D$118&amp;$D$119,'CCG data'!$A:$AD,'CCG data'!W$3,FALSE))</f>
        <v>3.6588765109204275</v>
      </c>
      <c r="G144" s="96">
        <f>IF(P143="","",VLOOKUP($E143&amp;$D$118&amp;$D$119,'CCG data'!$A:$AD,'CCG data'!X$3,FALSE))</f>
        <v>4.8681904576769925</v>
      </c>
      <c r="H144" s="96">
        <f>IF(R143="","",VLOOKUP($E143&amp;$D$118&amp;$D$119,'CCG data'!$A:$AD,'CCG data'!Y$3,FALSE))</f>
        <v>40.189931063150311</v>
      </c>
      <c r="I144" s="96">
        <f>IF(R143="","",VLOOKUP($E143&amp;$D$118&amp;$D$119,'CCG data'!$A:$AD,'CCG data'!Z$3,FALSE))</f>
        <v>43.882904080436106</v>
      </c>
      <c r="J144" s="96">
        <f>IF(T143="","",VLOOKUP($E143&amp;$D$118&amp;$D$119,'CCG data'!$A:$AD,'CCG data'!AA$3,FALSE))</f>
        <v>17.809184087541283</v>
      </c>
      <c r="K144" s="96">
        <f>IF(T143="","",VLOOKUP($E143&amp;$D$118&amp;$D$119,'CCG data'!$A:$AD,'CCG data'!AB$3,FALSE))</f>
        <v>20.257053034076876</v>
      </c>
      <c r="L144" s="96">
        <f>IF(V143="","",VLOOKUP($E143&amp;$D$118&amp;$D$119,'CCG data'!$A:$AD,'CCG data'!AC$3,FALSE))</f>
        <v>6.7106454188011249</v>
      </c>
      <c r="M144" s="96">
        <f>IF(V143="","",VLOOKUP($E143&amp;$D$118&amp;$D$119,'CCG data'!$A:$AD,'CCG data'!AD$3,FALSE))</f>
        <v>8.2567983820710324</v>
      </c>
      <c r="N144" s="368"/>
      <c r="P144" s="152">
        <f>IF(P143="","",VLOOKUP($E143&amp;$D$118&amp;$D$119,'CCG data'!$A:$AD,'CCG data'!I$3,FALSE))</f>
        <v>4.8000000000000001E-2</v>
      </c>
      <c r="Q144" s="15">
        <f>IF(P143="","",VLOOKUP($E143&amp;$D$118&amp;$D$119,'CCG data'!$A:$AD,'CCG data'!J$3,FALSE))</f>
        <v>6.3E-2</v>
      </c>
      <c r="R144" s="15">
        <f>IF(R143="","",VLOOKUP($E143&amp;$D$118&amp;$D$119,'CCG data'!$A:$AD,'CCG data'!K$3,FALSE))</f>
        <v>0.55700000000000005</v>
      </c>
      <c r="S144" s="15">
        <f>IF(R143="","",VLOOKUP($E143&amp;$D$118&amp;$D$119,'CCG data'!$A:$AD,'CCG data'!L$3,FALSE))</f>
        <v>0.59</v>
      </c>
      <c r="T144" s="15">
        <f>IF(T143="","",VLOOKUP($E143&amp;$D$118&amp;$D$119,'CCG data'!$A:$AD,'CCG data'!M$3,FALSE))</f>
        <v>0.253</v>
      </c>
      <c r="U144" s="15">
        <f>IF(T143="","",VLOOKUP($E143&amp;$D$118&amp;$D$119,'CCG data'!$A:$AD,'CCG data'!N$3,FALSE))</f>
        <v>0.28299999999999997</v>
      </c>
      <c r="V144" s="15">
        <f>IF(V143="","",VLOOKUP($E143&amp;$D$118&amp;$D$119,'CCG data'!$A:$AD,'CCG data'!O$3,FALSE))</f>
        <v>9.4E-2</v>
      </c>
      <c r="W144" s="136">
        <f>IF(V143="","",VLOOKUP($E143&amp;$D$118&amp;$D$119,'CCG data'!$A:$AD,'CCG data'!P$3,FALSE))</f>
        <v>0.114</v>
      </c>
      <c r="Y144" s="165" t="str">
        <f>IFERROR(VLOOKUP($E144&amp;$D$119, Outliers!$A$4:$P$214,6,FALSE),"0")</f>
        <v>0</v>
      </c>
      <c r="Z144" s="165" t="str">
        <f>IFERROR(VLOOKUP($E144&amp;$D$119, Outliers!$A$4:$P$214,7,FALSE),"0")</f>
        <v>0</v>
      </c>
      <c r="AA144" s="165" t="str">
        <f>IFERROR(VLOOKUP($E144&amp;$D$119, Outliers!$A$4:$P$214,8,FALSE),"0")</f>
        <v>0</v>
      </c>
      <c r="AB144" s="165" t="str">
        <f>IFERROR(VLOOKUP($E144&amp;$D$119, Outliers!$A$4:$P$214,9,FALSE),"0")</f>
        <v>0</v>
      </c>
      <c r="AD144" s="78"/>
      <c r="AE144" s="78"/>
      <c r="AF144" s="78"/>
      <c r="AG144" s="78"/>
    </row>
    <row r="145" spans="2:33" s="40" customFormat="1" ht="15.75" x14ac:dyDescent="0.25">
      <c r="D145" s="319"/>
      <c r="E145" s="104" t="s">
        <v>392</v>
      </c>
      <c r="F145" s="394">
        <f>IF(OR(ISERROR(VLOOKUP($E145&amp;$D$118&amp;$D$119,'CCG data'!$A:$AD,'CCG data'!R$3,FALSE)),ISBLANK(VLOOKUP($E145&amp;$D$118&amp;$D$119,'CCG data'!$A:$AD,'CCG data'!R$3,FALSE))),"",VLOOKUP($E145&amp;$D$118&amp;$D$119,'CCG data'!$A:$AD,'CCG data'!R$3,FALSE))</f>
        <v>4.8312065469225347</v>
      </c>
      <c r="G145" s="395"/>
      <c r="H145" s="395">
        <f>IF(OR(ISERROR(VLOOKUP($E145&amp;$D$118&amp;$D$119,'CCG data'!$A:$AD,'CCG data'!S$3,FALSE)),ISBLANK(VLOOKUP($E145&amp;$D$118&amp;$D$119,'CCG data'!$A:$AD,'CCG data'!S$3,FALSE))),"",VLOOKUP($E145&amp;$D$118&amp;$D$119,'CCG data'!$A:$AD,'CCG data'!S$3,FALSE))</f>
        <v>44.892480813150428</v>
      </c>
      <c r="I145" s="395"/>
      <c r="J145" s="395">
        <f>IF(OR(ISERROR(VLOOKUP($E145&amp;$D$118&amp;$D$119,'CCG data'!$A:$AD,'CCG data'!T$3,FALSE)),ISBLANK(VLOOKUP($E145&amp;$D$118&amp;$D$119,'CCG data'!$A:$AD,'CCG data'!T$3,FALSE))),"",VLOOKUP($E145&amp;$D$118&amp;$D$119,'CCG data'!$A:$AD,'CCG data'!T$3,FALSE))</f>
        <v>17.897037007336991</v>
      </c>
      <c r="K145" s="395"/>
      <c r="L145" s="395">
        <f>IF(OR(ISERROR(VLOOKUP($E145&amp;$D$118&amp;$D$119,'CCG data'!$A:$AD,'CCG data'!U$3,FALSE)),ISBLANK(VLOOKUP($E145&amp;$D$118&amp;$D$119,'CCG data'!$A:$AD,'CCG data'!U$3,FALSE))),"",VLOOKUP($E145&amp;$D$118&amp;$D$119,'CCG data'!$A:$AD,'CCG data'!U$3,FALSE))</f>
        <v>6.1939829344985853</v>
      </c>
      <c r="M145" s="396"/>
      <c r="N145" s="367">
        <f>IF(OR(ISERROR(VLOOKUP($E145&amp;$D$118&amp;$D$119,'CCG data'!$A:$AD,'CCG data'!G$3,FALSE)),ISBLANK(VLOOKUP($E145&amp;$D$118&amp;$D$119,'CCG data'!$A:$AD,'CCG data'!G$3,FALSE))),"",VLOOKUP($E145&amp;$D$118&amp;$D$119,'CCG data'!$A:$AD,'CCG data'!G$3,FALSE))</f>
        <v>902</v>
      </c>
      <c r="P145" s="404">
        <f>IF(OR(ISERROR(VLOOKUP($E145&amp;$D$118&amp;$D$119,'CCG data'!$A:$AD,'CCG data'!B$3,FALSE)),ISBLANK(VLOOKUP($E145&amp;$D$118&amp;$D$119,'CCG data'!$A:$AD,'CCG data'!B$3,FALSE))),"",VLOOKUP($E145&amp;$D$118&amp;$D$119,'CCG data'!$A:$AD,'CCG data'!B$3,FALSE))</f>
        <v>6.2084257206208429E-2</v>
      </c>
      <c r="Q145" s="267"/>
      <c r="R145" s="267">
        <f>IF(OR(ISERROR(VLOOKUP($E145&amp;$D$118&amp;$D$119,'CCG data'!$A:$AD,'CCG data'!C$3,FALSE)),ISBLANK(VLOOKUP($E145&amp;$D$118&amp;$D$119,'CCG data'!$A:$AD,'CCG data'!C$3,FALSE))),"",VLOOKUP($E145&amp;$D$118&amp;$D$119,'CCG data'!$A:$AD,'CCG data'!C$3,FALSE))</f>
        <v>0.60643015521064303</v>
      </c>
      <c r="S145" s="267"/>
      <c r="T145" s="267">
        <f>IF(OR(ISERROR(VLOOKUP($E145&amp;$D$118&amp;$D$119,'CCG data'!$A:$AD,'CCG data'!D$3,FALSE)),ISBLANK(VLOOKUP($E145&amp;$D$118&amp;$D$119,'CCG data'!$A:$AD,'CCG data'!D$3,FALSE))),"",VLOOKUP($E145&amp;$D$118&amp;$D$119,'CCG data'!$A:$AD,'CCG data'!D$3,FALSE))</f>
        <v>0.24501108647450112</v>
      </c>
      <c r="U145" s="267"/>
      <c r="V145" s="267">
        <f>IF(OR(ISERROR(VLOOKUP($E145&amp;$D$118&amp;$D$119,'CCG data'!$A:$AD,'CCG data'!E$3,FALSE)),ISBLANK(VLOOKUP($E145&amp;$D$118&amp;$D$119,'CCG data'!$A:$AD,'CCG data'!E$3,FALSE))),"",VLOOKUP($E145&amp;$D$118&amp;$D$119,'CCG data'!$A:$AD,'CCG data'!E$3,FALSE))</f>
        <v>8.6474501108647447E-2</v>
      </c>
      <c r="W145" s="405"/>
      <c r="Y145" s="165">
        <f>IFERROR(VLOOKUP($E145&amp;$D$119, Outliers!$A$4:$P$214,6,FALSE),"0")</f>
        <v>0</v>
      </c>
      <c r="Z145" s="165">
        <f>IFERROR(VLOOKUP($E145&amp;$D$119, Outliers!$A$4:$P$214,7,FALSE),"0")</f>
        <v>1</v>
      </c>
      <c r="AA145" s="165">
        <f>IFERROR(VLOOKUP($E145&amp;$D$119, Outliers!$A$4:$P$214,8,FALSE),"0")</f>
        <v>0</v>
      </c>
      <c r="AB145" s="165">
        <f>IFERROR(VLOOKUP($E145&amp;$D$119, Outliers!$A$4:$P$214,9,FALSE),"0")</f>
        <v>1</v>
      </c>
      <c r="AC145" s="106"/>
      <c r="AD145" s="78"/>
      <c r="AE145" s="78"/>
      <c r="AF145" s="78"/>
      <c r="AG145" s="78"/>
    </row>
    <row r="146" spans="2:33" x14ac:dyDescent="0.25">
      <c r="B146" s="86"/>
      <c r="D146" s="319"/>
      <c r="E146" s="103" t="s">
        <v>27</v>
      </c>
      <c r="F146" s="95">
        <f>IF(P145="","",VLOOKUP($E145&amp;$D$118&amp;$D$119,'CCG data'!$A:$AD,'CCG data'!W$3,FALSE))</f>
        <v>3.5658361704899018</v>
      </c>
      <c r="G146" s="96">
        <f>IF(P145="","",VLOOKUP($E145&amp;$D$118&amp;$D$119,'CCG data'!$A:$AD,'CCG data'!X$3,FALSE))</f>
        <v>6.0965769233551672</v>
      </c>
      <c r="H146" s="96">
        <f>IF(R145="","",VLOOKUP($E145&amp;$D$118&amp;$D$119,'CCG data'!$A:$AD,'CCG data'!Y$3,FALSE))</f>
        <v>41.130331621720742</v>
      </c>
      <c r="I146" s="96">
        <f>IF(R145="","",VLOOKUP($E145&amp;$D$118&amp;$D$119,'CCG data'!$A:$AD,'CCG data'!Z$3,FALSE))</f>
        <v>48.654630004580113</v>
      </c>
      <c r="J146" s="96">
        <f>IF(T145="","",VLOOKUP($E145&amp;$D$118&amp;$D$119,'CCG data'!$A:$AD,'CCG data'!AA$3,FALSE))</f>
        <v>15.537422429292759</v>
      </c>
      <c r="K146" s="96">
        <f>IF(T145="","",VLOOKUP($E145&amp;$D$118&amp;$D$119,'CCG data'!$A:$AD,'CCG data'!AB$3,FALSE))</f>
        <v>20.256651585381224</v>
      </c>
      <c r="L146" s="96">
        <f>IF(V145="","",VLOOKUP($E145&amp;$D$118&amp;$D$119,'CCG data'!$A:$AD,'CCG data'!AC$3,FALSE))</f>
        <v>4.8193752276817907</v>
      </c>
      <c r="M146" s="96">
        <f>IF(V145="","",VLOOKUP($E145&amp;$D$118&amp;$D$119,'CCG data'!$A:$AD,'CCG data'!AD$3,FALSE))</f>
        <v>7.5685906413153798</v>
      </c>
      <c r="N146" s="368"/>
      <c r="P146" s="152">
        <f>IF(P145="","",VLOOKUP($E145&amp;$D$118&amp;$D$119,'CCG data'!$A:$AD,'CCG data'!I$3,FALSE))</f>
        <v>4.8000000000000001E-2</v>
      </c>
      <c r="Q146" s="15">
        <f>IF(P145="","",VLOOKUP($E145&amp;$D$118&amp;$D$119,'CCG data'!$A:$AD,'CCG data'!J$3,FALSE))</f>
        <v>0.08</v>
      </c>
      <c r="R146" s="15">
        <f>IF(R145="","",VLOOKUP($E145&amp;$D$118&amp;$D$119,'CCG data'!$A:$AD,'CCG data'!K$3,FALSE))</f>
        <v>0.57399999999999995</v>
      </c>
      <c r="S146" s="15">
        <f>IF(R145="","",VLOOKUP($E145&amp;$D$118&amp;$D$119,'CCG data'!$A:$AD,'CCG data'!L$3,FALSE))</f>
        <v>0.63800000000000001</v>
      </c>
      <c r="T146" s="15">
        <f>IF(T145="","",VLOOKUP($E145&amp;$D$118&amp;$D$119,'CCG data'!$A:$AD,'CCG data'!M$3,FALSE))</f>
        <v>0.218</v>
      </c>
      <c r="U146" s="15">
        <f>IF(T145="","",VLOOKUP($E145&amp;$D$118&amp;$D$119,'CCG data'!$A:$AD,'CCG data'!N$3,FALSE))</f>
        <v>0.27400000000000002</v>
      </c>
      <c r="V146" s="15">
        <f>IF(V145="","",VLOOKUP($E145&amp;$D$118&amp;$D$119,'CCG data'!$A:$AD,'CCG data'!O$3,FALSE))</f>
        <v>7.0000000000000007E-2</v>
      </c>
      <c r="W146" s="136">
        <f>IF(V145="","",VLOOKUP($E145&amp;$D$118&amp;$D$119,'CCG data'!$A:$AD,'CCG data'!P$3,FALSE))</f>
        <v>0.107</v>
      </c>
      <c r="Y146" s="165" t="str">
        <f>IFERROR(VLOOKUP($E146&amp;$D$119, Outliers!$A$4:$P$214,6,FALSE),"0")</f>
        <v>0</v>
      </c>
      <c r="Z146" s="165" t="str">
        <f>IFERROR(VLOOKUP($E146&amp;$D$119, Outliers!$A$4:$P$214,7,FALSE),"0")</f>
        <v>0</v>
      </c>
      <c r="AA146" s="165" t="str">
        <f>IFERROR(VLOOKUP($E146&amp;$D$119, Outliers!$A$4:$P$214,8,FALSE),"0")</f>
        <v>0</v>
      </c>
      <c r="AB146" s="165" t="str">
        <f>IFERROR(VLOOKUP($E146&amp;$D$119, Outliers!$A$4:$P$214,9,FALSE),"0")</f>
        <v>0</v>
      </c>
      <c r="AD146" s="78"/>
      <c r="AE146" s="78"/>
      <c r="AF146" s="78"/>
      <c r="AG146" s="78"/>
    </row>
    <row r="147" spans="2:33" s="40" customFormat="1" ht="15.75" x14ac:dyDescent="0.25">
      <c r="B147" s="85"/>
      <c r="C147" s="85"/>
      <c r="D147" s="319"/>
      <c r="E147" s="104" t="s">
        <v>393</v>
      </c>
      <c r="F147" s="394">
        <f>IF(OR(ISERROR(VLOOKUP($E147&amp;$D$118&amp;$D$119,'CCG data'!$A:$AD,'CCG data'!R$3,FALSE)),ISBLANK(VLOOKUP($E147&amp;$D$118&amp;$D$119,'CCG data'!$A:$AD,'CCG data'!R$3,FALSE))),"",VLOOKUP($E147&amp;$D$118&amp;$D$119,'CCG data'!$A:$AD,'CCG data'!R$3,FALSE))</f>
        <v>3.2588714132760557</v>
      </c>
      <c r="G147" s="395"/>
      <c r="H147" s="395">
        <f>IF(OR(ISERROR(VLOOKUP($E147&amp;$D$118&amp;$D$119,'CCG data'!$A:$AD,'CCG data'!S$3,FALSE)),ISBLANK(VLOOKUP($E147&amp;$D$118&amp;$D$119,'CCG data'!$A:$AD,'CCG data'!S$3,FALSE))),"",VLOOKUP($E147&amp;$D$118&amp;$D$119,'CCG data'!$A:$AD,'CCG data'!S$3,FALSE))</f>
        <v>30.945983126351763</v>
      </c>
      <c r="I147" s="395"/>
      <c r="J147" s="395">
        <f>IF(OR(ISERROR(VLOOKUP($E147&amp;$D$118&amp;$D$119,'CCG data'!$A:$AD,'CCG data'!T$3,FALSE)),ISBLANK(VLOOKUP($E147&amp;$D$118&amp;$D$119,'CCG data'!$A:$AD,'CCG data'!T$3,FALSE))),"",VLOOKUP($E147&amp;$D$118&amp;$D$119,'CCG data'!$A:$AD,'CCG data'!T$3,FALSE))</f>
        <v>24.673709794284317</v>
      </c>
      <c r="K147" s="395"/>
      <c r="L147" s="395">
        <f>IF(OR(ISERROR(VLOOKUP($E147&amp;$D$118&amp;$D$119,'CCG data'!$A:$AD,'CCG data'!U$3,FALSE)),ISBLANK(VLOOKUP($E147&amp;$D$118&amp;$D$119,'CCG data'!$A:$AD,'CCG data'!U$3,FALSE))),"",VLOOKUP($E147&amp;$D$118&amp;$D$119,'CCG data'!$A:$AD,'CCG data'!U$3,FALSE))</f>
        <v>10.675715335321176</v>
      </c>
      <c r="M147" s="396"/>
      <c r="N147" s="367">
        <f>IF(OR(ISERROR(VLOOKUP($E147&amp;$D$118&amp;$D$119,'CCG data'!$A:$AD,'CCG data'!G$3,FALSE)),ISBLANK(VLOOKUP($E147&amp;$D$118&amp;$D$119,'CCG data'!$A:$AD,'CCG data'!G$3,FALSE))),"",VLOOKUP($E147&amp;$D$118&amp;$D$119,'CCG data'!$A:$AD,'CCG data'!G$3,FALSE))</f>
        <v>656</v>
      </c>
      <c r="P147" s="404">
        <f>IF(OR(ISERROR(VLOOKUP($E147&amp;$D$118&amp;$D$119,'CCG data'!$A:$AD,'CCG data'!B$3,FALSE)),ISBLANK(VLOOKUP($E147&amp;$D$118&amp;$D$119,'CCG data'!$A:$AD,'CCG data'!B$3,FALSE))),"",VLOOKUP($E147&amp;$D$118&amp;$D$119,'CCG data'!$A:$AD,'CCG data'!B$3,FALSE))</f>
        <v>4.573170731707317E-2</v>
      </c>
      <c r="Q147" s="267"/>
      <c r="R147" s="267">
        <f>IF(OR(ISERROR(VLOOKUP($E147&amp;$D$118&amp;$D$119,'CCG data'!$A:$AD,'CCG data'!C$3,FALSE)),ISBLANK(VLOOKUP($E147&amp;$D$118&amp;$D$119,'CCG data'!$A:$AD,'CCG data'!C$3,FALSE))),"",VLOOKUP($E147&amp;$D$118&amp;$D$119,'CCG data'!$A:$AD,'CCG data'!C$3,FALSE))</f>
        <v>0.44664634146341464</v>
      </c>
      <c r="S147" s="267"/>
      <c r="T147" s="267">
        <f>IF(OR(ISERROR(VLOOKUP($E147&amp;$D$118&amp;$D$119,'CCG data'!$A:$AD,'CCG data'!D$3,FALSE)),ISBLANK(VLOOKUP($E147&amp;$D$118&amp;$D$119,'CCG data'!$A:$AD,'CCG data'!D$3,FALSE))),"",VLOOKUP($E147&amp;$D$118&amp;$D$119,'CCG data'!$A:$AD,'CCG data'!D$3,FALSE))</f>
        <v>0.35365853658536583</v>
      </c>
      <c r="U147" s="267"/>
      <c r="V147" s="267">
        <f>IF(OR(ISERROR(VLOOKUP($E147&amp;$D$118&amp;$D$119,'CCG data'!$A:$AD,'CCG data'!E$3,FALSE)),ISBLANK(VLOOKUP($E147&amp;$D$118&amp;$D$119,'CCG data'!$A:$AD,'CCG data'!E$3,FALSE))),"",VLOOKUP($E147&amp;$D$118&amp;$D$119,'CCG data'!$A:$AD,'CCG data'!E$3,FALSE))</f>
        <v>0.15396341463414634</v>
      </c>
      <c r="W147" s="405"/>
      <c r="Y147" s="165">
        <f>IFERROR(VLOOKUP($E147&amp;$D$119, Outliers!$A$4:$P$214,6,FALSE),"0")</f>
        <v>0</v>
      </c>
      <c r="Z147" s="165">
        <f>IFERROR(VLOOKUP($E147&amp;$D$119, Outliers!$A$4:$P$214,7,FALSE),"0")</f>
        <v>1</v>
      </c>
      <c r="AA147" s="165">
        <f>IFERROR(VLOOKUP($E147&amp;$D$119, Outliers!$A$4:$P$214,8,FALSE),"0")</f>
        <v>1</v>
      </c>
      <c r="AB147" s="165">
        <f>IFERROR(VLOOKUP($E147&amp;$D$119, Outliers!$A$4:$P$214,9,FALSE),"0")</f>
        <v>0</v>
      </c>
      <c r="AC147" s="106"/>
      <c r="AD147" s="78"/>
      <c r="AE147" s="78"/>
      <c r="AF147" s="78"/>
      <c r="AG147" s="78"/>
    </row>
    <row r="148" spans="2:33" x14ac:dyDescent="0.25">
      <c r="B148" s="55"/>
      <c r="D148" s="319"/>
      <c r="E148" s="103" t="s">
        <v>27</v>
      </c>
      <c r="F148" s="95">
        <f>IF(P147="","",VLOOKUP($E147&amp;$D$118&amp;$D$119,'CCG data'!$A:$AD,'CCG data'!W$3,FALSE))</f>
        <v>2.0926992550368322</v>
      </c>
      <c r="G148" s="96">
        <f>IF(P147="","",VLOOKUP($E147&amp;$D$118&amp;$D$119,'CCG data'!$A:$AD,'CCG data'!X$3,FALSE))</f>
        <v>4.4250435715152792</v>
      </c>
      <c r="H148" s="96">
        <f>IF(R147="","",VLOOKUP($E147&amp;$D$118&amp;$D$119,'CCG data'!$A:$AD,'CCG data'!Y$3,FALSE))</f>
        <v>27.402531196182853</v>
      </c>
      <c r="I148" s="96">
        <f>IF(R147="","",VLOOKUP($E147&amp;$D$118&amp;$D$119,'CCG data'!$A:$AD,'CCG data'!Z$3,FALSE))</f>
        <v>34.489435056520676</v>
      </c>
      <c r="J148" s="96">
        <f>IF(T147="","",VLOOKUP($E147&amp;$D$118&amp;$D$119,'CCG data'!$A:$AD,'CCG data'!AA$3,FALSE))</f>
        <v>21.498689312150915</v>
      </c>
      <c r="K148" s="96">
        <f>IF(T147="","",VLOOKUP($E147&amp;$D$118&amp;$D$119,'CCG data'!$A:$AD,'CCG data'!AB$3,FALSE))</f>
        <v>27.848730276417719</v>
      </c>
      <c r="L148" s="96">
        <f>IF(V147="","",VLOOKUP($E147&amp;$D$118&amp;$D$119,'CCG data'!$A:$AD,'CCG data'!AC$3,FALSE))</f>
        <v>8.593659512336199</v>
      </c>
      <c r="M148" s="96">
        <f>IF(V147="","",VLOOKUP($E147&amp;$D$118&amp;$D$119,'CCG data'!$A:$AD,'CCG data'!AD$3,FALSE))</f>
        <v>12.757771158306152</v>
      </c>
      <c r="N148" s="368"/>
      <c r="P148" s="152">
        <f>IF(P147="","",VLOOKUP($E147&amp;$D$118&amp;$D$119,'CCG data'!$A:$AD,'CCG data'!I$3,FALSE))</f>
        <v>3.2000000000000001E-2</v>
      </c>
      <c r="Q148" s="15">
        <f>IF(P147="","",VLOOKUP($E147&amp;$D$118&amp;$D$119,'CCG data'!$A:$AD,'CCG data'!J$3,FALSE))</f>
        <v>6.5000000000000002E-2</v>
      </c>
      <c r="R148" s="15">
        <f>IF(R147="","",VLOOKUP($E147&amp;$D$118&amp;$D$119,'CCG data'!$A:$AD,'CCG data'!K$3,FALSE))</f>
        <v>0.40899999999999997</v>
      </c>
      <c r="S148" s="15">
        <f>IF(R147="","",VLOOKUP($E147&amp;$D$118&amp;$D$119,'CCG data'!$A:$AD,'CCG data'!L$3,FALSE))</f>
        <v>0.48499999999999999</v>
      </c>
      <c r="T148" s="15">
        <f>IF(T147="","",VLOOKUP($E147&amp;$D$118&amp;$D$119,'CCG data'!$A:$AD,'CCG data'!M$3,FALSE))</f>
        <v>0.318</v>
      </c>
      <c r="U148" s="15">
        <f>IF(T147="","",VLOOKUP($E147&amp;$D$118&amp;$D$119,'CCG data'!$A:$AD,'CCG data'!N$3,FALSE))</f>
        <v>0.39100000000000001</v>
      </c>
      <c r="V148" s="15">
        <f>IF(V147="","",VLOOKUP($E147&amp;$D$118&amp;$D$119,'CCG data'!$A:$AD,'CCG data'!O$3,FALSE))</f>
        <v>0.128</v>
      </c>
      <c r="W148" s="136">
        <f>IF(V147="","",VLOOKUP($E147&amp;$D$118&amp;$D$119,'CCG data'!$A:$AD,'CCG data'!P$3,FALSE))</f>
        <v>0.184</v>
      </c>
      <c r="Y148" s="165" t="str">
        <f>IFERROR(VLOOKUP($E148&amp;$D$119, Outliers!$A$4:$P$214,6,FALSE),"0")</f>
        <v>0</v>
      </c>
      <c r="Z148" s="165" t="str">
        <f>IFERROR(VLOOKUP($E148&amp;$D$119, Outliers!$A$4:$P$214,7,FALSE),"0")</f>
        <v>0</v>
      </c>
      <c r="AA148" s="165" t="str">
        <f>IFERROR(VLOOKUP($E148&amp;$D$119, Outliers!$A$4:$P$214,8,FALSE),"0")</f>
        <v>0</v>
      </c>
      <c r="AB148" s="165" t="str">
        <f>IFERROR(VLOOKUP($E148&amp;$D$119, Outliers!$A$4:$P$214,9,FALSE),"0")</f>
        <v>0</v>
      </c>
      <c r="AD148" s="78"/>
      <c r="AE148" s="78"/>
      <c r="AF148" s="78"/>
      <c r="AG148" s="78"/>
    </row>
    <row r="149" spans="2:33" s="40" customFormat="1" ht="15.75" x14ac:dyDescent="0.25">
      <c r="B149" s="87"/>
      <c r="C149" s="109"/>
      <c r="D149" s="319"/>
      <c r="E149" s="104" t="s">
        <v>158</v>
      </c>
      <c r="F149" s="394">
        <f>IF(OR(ISERROR(VLOOKUP($E149&amp;$D$118&amp;$D$119,'CCG data'!$A:$AD,'CCG data'!R$3,FALSE)),ISBLANK(VLOOKUP($E149&amp;$D$118&amp;$D$119,'CCG data'!$A:$AD,'CCG data'!R$3,FALSE))),"",VLOOKUP($E149&amp;$D$118&amp;$D$119,'CCG data'!$A:$AD,'CCG data'!R$3,FALSE))</f>
        <v>5.7971492728598761</v>
      </c>
      <c r="G149" s="395"/>
      <c r="H149" s="395">
        <f>IF(OR(ISERROR(VLOOKUP($E149&amp;$D$118&amp;$D$119,'CCG data'!$A:$AD,'CCG data'!S$3,FALSE)),ISBLANK(VLOOKUP($E149&amp;$D$118&amp;$D$119,'CCG data'!$A:$AD,'CCG data'!S$3,FALSE))),"",VLOOKUP($E149&amp;$D$118&amp;$D$119,'CCG data'!$A:$AD,'CCG data'!S$3,FALSE))</f>
        <v>40.433940055691757</v>
      </c>
      <c r="I149" s="395"/>
      <c r="J149" s="395">
        <f>IF(OR(ISERROR(VLOOKUP($E149&amp;$D$118&amp;$D$119,'CCG data'!$A:$AD,'CCG data'!T$3,FALSE)),ISBLANK(VLOOKUP($E149&amp;$D$118&amp;$D$119,'CCG data'!$A:$AD,'CCG data'!T$3,FALSE))),"",VLOOKUP($E149&amp;$D$118&amp;$D$119,'CCG data'!$A:$AD,'CCG data'!T$3,FALSE))</f>
        <v>20.7033169492578</v>
      </c>
      <c r="K149" s="395"/>
      <c r="L149" s="395">
        <f>IF(OR(ISERROR(VLOOKUP($E149&amp;$D$118&amp;$D$119,'CCG data'!$A:$AD,'CCG data'!U$3,FALSE)),ISBLANK(VLOOKUP($E149&amp;$D$118&amp;$D$119,'CCG data'!$A:$AD,'CCG data'!U$3,FALSE))),"",VLOOKUP($E149&amp;$D$118&amp;$D$119,'CCG data'!$A:$AD,'CCG data'!U$3,FALSE))</f>
        <v>7.3017970857447594</v>
      </c>
      <c r="M149" s="396"/>
      <c r="N149" s="367">
        <f>IF(OR(ISERROR(VLOOKUP($E149&amp;$D$118&amp;$D$119,'CCG data'!$A:$AD,'CCG data'!G$3,FALSE)),ISBLANK(VLOOKUP($E149&amp;$D$118&amp;$D$119,'CCG data'!$A:$AD,'CCG data'!G$3,FALSE))),"",VLOOKUP($E149&amp;$D$118&amp;$D$119,'CCG data'!$A:$AD,'CCG data'!G$3,FALSE))</f>
        <v>948</v>
      </c>
      <c r="P149" s="404">
        <f>IF(OR(ISERROR(VLOOKUP($E149&amp;$D$118&amp;$D$119,'CCG data'!$A:$AD,'CCG data'!B$3,FALSE)),ISBLANK(VLOOKUP($E149&amp;$D$118&amp;$D$119,'CCG data'!$A:$AD,'CCG data'!B$3,FALSE))),"",VLOOKUP($E149&amp;$D$118&amp;$D$119,'CCG data'!$A:$AD,'CCG data'!B$3,FALSE))</f>
        <v>7.7004219409282704E-2</v>
      </c>
      <c r="Q149" s="267"/>
      <c r="R149" s="267">
        <f>IF(OR(ISERROR(VLOOKUP($E149&amp;$D$118&amp;$D$119,'CCG data'!$A:$AD,'CCG data'!C$3,FALSE)),ISBLANK(VLOOKUP($E149&amp;$D$118&amp;$D$119,'CCG data'!$A:$AD,'CCG data'!C$3,FALSE))),"",VLOOKUP($E149&amp;$D$118&amp;$D$119,'CCG data'!$A:$AD,'CCG data'!C$3,FALSE))</f>
        <v>0.54430379746835444</v>
      </c>
      <c r="S149" s="267"/>
      <c r="T149" s="267">
        <f>IF(OR(ISERROR(VLOOKUP($E149&amp;$D$118&amp;$D$119,'CCG data'!$A:$AD,'CCG data'!D$3,FALSE)),ISBLANK(VLOOKUP($E149&amp;$D$118&amp;$D$119,'CCG data'!$A:$AD,'CCG data'!D$3,FALSE))),"",VLOOKUP($E149&amp;$D$118&amp;$D$119,'CCG data'!$A:$AD,'CCG data'!D$3,FALSE))</f>
        <v>0.27953586497890293</v>
      </c>
      <c r="U149" s="267"/>
      <c r="V149" s="267">
        <f>IF(OR(ISERROR(VLOOKUP($E149&amp;$D$118&amp;$D$119,'CCG data'!$A:$AD,'CCG data'!E$3,FALSE)),ISBLANK(VLOOKUP($E149&amp;$D$118&amp;$D$119,'CCG data'!$A:$AD,'CCG data'!E$3,FALSE))),"",VLOOKUP($E149&amp;$D$118&amp;$D$119,'CCG data'!$A:$AD,'CCG data'!E$3,FALSE))</f>
        <v>9.9156118143459912E-2</v>
      </c>
      <c r="W149" s="405"/>
      <c r="Y149" s="165">
        <f>IFERROR(VLOOKUP($E149&amp;$D$119, Outliers!$A$4:$P$214,6,FALSE),"0")</f>
        <v>0</v>
      </c>
      <c r="Z149" s="165">
        <f>IFERROR(VLOOKUP($E149&amp;$D$119, Outliers!$A$4:$P$214,7,FALSE),"0")</f>
        <v>0</v>
      </c>
      <c r="AA149" s="165">
        <f>IFERROR(VLOOKUP($E149&amp;$D$119, Outliers!$A$4:$P$214,8,FALSE),"0")</f>
        <v>0</v>
      </c>
      <c r="AB149" s="165">
        <f>IFERROR(VLOOKUP($E149&amp;$D$119, Outliers!$A$4:$P$214,9,FALSE),"0")</f>
        <v>1</v>
      </c>
      <c r="AC149" s="106"/>
      <c r="AD149" s="78"/>
      <c r="AE149" s="78"/>
      <c r="AF149" s="78"/>
      <c r="AG149" s="78"/>
    </row>
    <row r="150" spans="2:33" x14ac:dyDescent="0.25">
      <c r="D150" s="319"/>
      <c r="E150" s="103" t="s">
        <v>27</v>
      </c>
      <c r="F150" s="95">
        <f>IF(P149="","",VLOOKUP($E149&amp;$D$118&amp;$D$119,'CCG data'!$A:$AD,'CCG data'!W$3,FALSE))</f>
        <v>4.4672794701889176</v>
      </c>
      <c r="G150" s="96">
        <f>IF(P149="","",VLOOKUP($E149&amp;$D$118&amp;$D$119,'CCG data'!$A:$AD,'CCG data'!X$3,FALSE))</f>
        <v>7.1270190755308347</v>
      </c>
      <c r="H150" s="96">
        <f>IF(R149="","",VLOOKUP($E149&amp;$D$118&amp;$D$119,'CCG data'!$A:$AD,'CCG data'!Y$3,FALSE))</f>
        <v>36.945130337193483</v>
      </c>
      <c r="I150" s="96">
        <f>IF(R149="","",VLOOKUP($E149&amp;$D$118&amp;$D$119,'CCG data'!$A:$AD,'CCG data'!Z$3,FALSE))</f>
        <v>43.922749774190031</v>
      </c>
      <c r="J150" s="96">
        <f>IF(T149="","",VLOOKUP($E149&amp;$D$118&amp;$D$119,'CCG data'!$A:$AD,'CCG data'!AA$3,FALSE))</f>
        <v>18.21059943443565</v>
      </c>
      <c r="K150" s="96">
        <f>IF(T149="","",VLOOKUP($E149&amp;$D$118&amp;$D$119,'CCG data'!$A:$AD,'CCG data'!AB$3,FALSE))</f>
        <v>23.196034464079951</v>
      </c>
      <c r="L150" s="96">
        <f>IF(V149="","",VLOOKUP($E149&amp;$D$118&amp;$D$119,'CCG data'!$A:$AD,'CCG data'!AC$3,FALSE))</f>
        <v>5.8256762703236529</v>
      </c>
      <c r="M150" s="96">
        <f>IF(V149="","",VLOOKUP($E149&amp;$D$118&amp;$D$119,'CCG data'!$A:$AD,'CCG data'!AD$3,FALSE))</f>
        <v>8.7779179011658659</v>
      </c>
      <c r="N150" s="368"/>
      <c r="P150" s="152">
        <f>IF(P149="","",VLOOKUP($E149&amp;$D$118&amp;$D$119,'CCG data'!$A:$AD,'CCG data'!I$3,FALSE))</f>
        <v>6.2E-2</v>
      </c>
      <c r="Q150" s="15">
        <f>IF(P149="","",VLOOKUP($E149&amp;$D$118&amp;$D$119,'CCG data'!$A:$AD,'CCG data'!J$3,FALSE))</f>
        <v>9.6000000000000002E-2</v>
      </c>
      <c r="R150" s="15">
        <f>IF(R149="","",VLOOKUP($E149&amp;$D$118&amp;$D$119,'CCG data'!$A:$AD,'CCG data'!K$3,FALSE))</f>
        <v>0.51200000000000001</v>
      </c>
      <c r="S150" s="15">
        <f>IF(R149="","",VLOOKUP($E149&amp;$D$118&amp;$D$119,'CCG data'!$A:$AD,'CCG data'!L$3,FALSE))</f>
        <v>0.57599999999999996</v>
      </c>
      <c r="T150" s="15">
        <f>IF(T149="","",VLOOKUP($E149&amp;$D$118&amp;$D$119,'CCG data'!$A:$AD,'CCG data'!M$3,FALSE))</f>
        <v>0.252</v>
      </c>
      <c r="U150" s="15">
        <f>IF(T149="","",VLOOKUP($E149&amp;$D$118&amp;$D$119,'CCG data'!$A:$AD,'CCG data'!N$3,FALSE))</f>
        <v>0.309</v>
      </c>
      <c r="V150" s="15">
        <f>IF(V149="","",VLOOKUP($E149&amp;$D$118&amp;$D$119,'CCG data'!$A:$AD,'CCG data'!O$3,FALSE))</f>
        <v>8.2000000000000003E-2</v>
      </c>
      <c r="W150" s="136">
        <f>IF(V149="","",VLOOKUP($E149&amp;$D$118&amp;$D$119,'CCG data'!$A:$AD,'CCG data'!P$3,FALSE))</f>
        <v>0.12</v>
      </c>
      <c r="Y150" s="165" t="str">
        <f>IFERROR(VLOOKUP($E150&amp;$D$119, Outliers!$A$4:$P$214,6,FALSE),"0")</f>
        <v>0</v>
      </c>
      <c r="Z150" s="165" t="str">
        <f>IFERROR(VLOOKUP($E150&amp;$D$119, Outliers!$A$4:$P$214,7,FALSE),"0")</f>
        <v>0</v>
      </c>
      <c r="AA150" s="165" t="str">
        <f>IFERROR(VLOOKUP($E150&amp;$D$119, Outliers!$A$4:$P$214,8,FALSE),"0")</f>
        <v>0</v>
      </c>
      <c r="AB150" s="165" t="str">
        <f>IFERROR(VLOOKUP($E150&amp;$D$119, Outliers!$A$4:$P$214,9,FALSE),"0")</f>
        <v>0</v>
      </c>
      <c r="AD150" s="78"/>
      <c r="AE150" s="78"/>
      <c r="AF150" s="78"/>
      <c r="AG150" s="78"/>
    </row>
    <row r="151" spans="2:33" s="40" customFormat="1" ht="15.75" x14ac:dyDescent="0.25">
      <c r="D151" s="319"/>
      <c r="E151" s="104" t="s">
        <v>159</v>
      </c>
      <c r="F151" s="394">
        <f>IF(OR(ISERROR(VLOOKUP($E151&amp;$D$118&amp;$D$119,'CCG data'!$A:$AD,'CCG data'!R$3,FALSE)),ISBLANK(VLOOKUP($E151&amp;$D$118&amp;$D$119,'CCG data'!$A:$AD,'CCG data'!R$3,FALSE))),"",VLOOKUP($E151&amp;$D$118&amp;$D$119,'CCG data'!$A:$AD,'CCG data'!R$3,FALSE))</f>
        <v>5.1921226288827222</v>
      </c>
      <c r="G151" s="395"/>
      <c r="H151" s="395">
        <f>IF(OR(ISERROR(VLOOKUP($E151&amp;$D$118&amp;$D$119,'CCG data'!$A:$AD,'CCG data'!S$3,FALSE)),ISBLANK(VLOOKUP($E151&amp;$D$118&amp;$D$119,'CCG data'!$A:$AD,'CCG data'!S$3,FALSE))),"",VLOOKUP($E151&amp;$D$118&amp;$D$119,'CCG data'!$A:$AD,'CCG data'!S$3,FALSE))</f>
        <v>35.815510854722341</v>
      </c>
      <c r="I151" s="395"/>
      <c r="J151" s="395">
        <f>IF(OR(ISERROR(VLOOKUP($E151&amp;$D$118&amp;$D$119,'CCG data'!$A:$AD,'CCG data'!T$3,FALSE)),ISBLANK(VLOOKUP($E151&amp;$D$118&amp;$D$119,'CCG data'!$A:$AD,'CCG data'!T$3,FALSE))),"",VLOOKUP($E151&amp;$D$118&amp;$D$119,'CCG data'!$A:$AD,'CCG data'!T$3,FALSE))</f>
        <v>18.896853699191421</v>
      </c>
      <c r="K151" s="395"/>
      <c r="L151" s="395">
        <f>IF(OR(ISERROR(VLOOKUP($E151&amp;$D$118&amp;$D$119,'CCG data'!$A:$AD,'CCG data'!U$3,FALSE)),ISBLANK(VLOOKUP($E151&amp;$D$118&amp;$D$119,'CCG data'!$A:$AD,'CCG data'!U$3,FALSE))),"",VLOOKUP($E151&amp;$D$118&amp;$D$119,'CCG data'!$A:$AD,'CCG data'!U$3,FALSE))</f>
        <v>12.598524187544392</v>
      </c>
      <c r="M151" s="396"/>
      <c r="N151" s="367">
        <f>IF(OR(ISERROR(VLOOKUP($E151&amp;$D$118&amp;$D$119,'CCG data'!$A:$AD,'CCG data'!G$3,FALSE)),ISBLANK(VLOOKUP($E151&amp;$D$118&amp;$D$119,'CCG data'!$A:$AD,'CCG data'!G$3,FALSE))),"",VLOOKUP($E151&amp;$D$118&amp;$D$119,'CCG data'!$A:$AD,'CCG data'!G$3,FALSE))</f>
        <v>1479</v>
      </c>
      <c r="P151" s="404">
        <f>IF(OR(ISERROR(VLOOKUP($E151&amp;$D$118&amp;$D$119,'CCG data'!$A:$AD,'CCG data'!B$3,FALSE)),ISBLANK(VLOOKUP($E151&amp;$D$118&amp;$D$119,'CCG data'!$A:$AD,'CCG data'!B$3,FALSE))),"",VLOOKUP($E151&amp;$D$118&amp;$D$119,'CCG data'!$A:$AD,'CCG data'!B$3,FALSE))</f>
        <v>7.5050709939148072E-2</v>
      </c>
      <c r="Q151" s="267"/>
      <c r="R151" s="267">
        <f>IF(OR(ISERROR(VLOOKUP($E151&amp;$D$118&amp;$D$119,'CCG data'!$A:$AD,'CCG data'!C$3,FALSE)),ISBLANK(VLOOKUP($E151&amp;$D$118&amp;$D$119,'CCG data'!$A:$AD,'CCG data'!C$3,FALSE))),"",VLOOKUP($E151&amp;$D$118&amp;$D$119,'CCG data'!$A:$AD,'CCG data'!C$3,FALSE))</f>
        <v>0.49492900608519269</v>
      </c>
      <c r="S151" s="267"/>
      <c r="T151" s="267">
        <f>IF(OR(ISERROR(VLOOKUP($E151&amp;$D$118&amp;$D$119,'CCG data'!$A:$AD,'CCG data'!D$3,FALSE)),ISBLANK(VLOOKUP($E151&amp;$D$118&amp;$D$119,'CCG data'!$A:$AD,'CCG data'!D$3,FALSE))),"",VLOOKUP($E151&amp;$D$118&amp;$D$119,'CCG data'!$A:$AD,'CCG data'!D$3,FALSE))</f>
        <v>0.25693035835023664</v>
      </c>
      <c r="U151" s="267"/>
      <c r="V151" s="267">
        <f>IF(OR(ISERROR(VLOOKUP($E151&amp;$D$118&amp;$D$119,'CCG data'!$A:$AD,'CCG data'!E$3,FALSE)),ISBLANK(VLOOKUP($E151&amp;$D$118&amp;$D$119,'CCG data'!$A:$AD,'CCG data'!E$3,FALSE))),"",VLOOKUP($E151&amp;$D$118&amp;$D$119,'CCG data'!$A:$AD,'CCG data'!E$3,FALSE))</f>
        <v>0.17308992562542258</v>
      </c>
      <c r="W151" s="405"/>
      <c r="Y151" s="165">
        <f>IFERROR(VLOOKUP($E151&amp;$D$119, Outliers!$A$4:$P$214,6,FALSE),"0")</f>
        <v>0</v>
      </c>
      <c r="Z151" s="165">
        <f>IFERROR(VLOOKUP($E151&amp;$D$119, Outliers!$A$4:$P$214,7,FALSE),"0")</f>
        <v>0</v>
      </c>
      <c r="AA151" s="165">
        <f>IFERROR(VLOOKUP($E151&amp;$D$119, Outliers!$A$4:$P$214,8,FALSE),"0")</f>
        <v>0</v>
      </c>
      <c r="AB151" s="165">
        <f>IFERROR(VLOOKUP($E151&amp;$D$119, Outliers!$A$4:$P$214,9,FALSE),"0")</f>
        <v>0</v>
      </c>
      <c r="AC151" s="106"/>
      <c r="AD151" s="78"/>
      <c r="AE151" s="78"/>
      <c r="AF151" s="78"/>
      <c r="AG151" s="78"/>
    </row>
    <row r="152" spans="2:33" x14ac:dyDescent="0.25">
      <c r="D152" s="319"/>
      <c r="E152" s="103" t="s">
        <v>27</v>
      </c>
      <c r="F152" s="95">
        <f>IF(P151="","",VLOOKUP($E151&amp;$D$118&amp;$D$119,'CCG data'!$A:$AD,'CCG data'!W$3,FALSE))</f>
        <v>4.2262062660889441</v>
      </c>
      <c r="G152" s="96">
        <f>IF(P151="","",VLOOKUP($E151&amp;$D$118&amp;$D$119,'CCG data'!$A:$AD,'CCG data'!X$3,FALSE))</f>
        <v>6.1580389916765004</v>
      </c>
      <c r="H152" s="96">
        <f>IF(R151="","",VLOOKUP($E151&amp;$D$118&amp;$D$119,'CCG data'!$A:$AD,'CCG data'!Y$3,FALSE))</f>
        <v>33.220903284238659</v>
      </c>
      <c r="I152" s="96">
        <f>IF(R151="","",VLOOKUP($E151&amp;$D$118&amp;$D$119,'CCG data'!$A:$AD,'CCG data'!Z$3,FALSE))</f>
        <v>38.410118425206022</v>
      </c>
      <c r="J152" s="96">
        <f>IF(T151="","",VLOOKUP($E151&amp;$D$118&amp;$D$119,'CCG data'!$A:$AD,'CCG data'!AA$3,FALSE))</f>
        <v>16.996852943038135</v>
      </c>
      <c r="K152" s="96">
        <f>IF(T151="","",VLOOKUP($E151&amp;$D$118&amp;$D$119,'CCG data'!$A:$AD,'CCG data'!AB$3,FALSE))</f>
        <v>20.796854455344707</v>
      </c>
      <c r="L152" s="96">
        <f>IF(V151="","",VLOOKUP($E151&amp;$D$118&amp;$D$119,'CCG data'!$A:$AD,'CCG data'!AC$3,FALSE))</f>
        <v>11.055204974570204</v>
      </c>
      <c r="M152" s="96">
        <f>IF(V151="","",VLOOKUP($E151&amp;$D$118&amp;$D$119,'CCG data'!$A:$AD,'CCG data'!AD$3,FALSE))</f>
        <v>14.14184340051858</v>
      </c>
      <c r="N152" s="368"/>
      <c r="P152" s="152">
        <f>IF(P151="","",VLOOKUP($E151&amp;$D$118&amp;$D$119,'CCG data'!$A:$AD,'CCG data'!I$3,FALSE))</f>
        <v>6.3E-2</v>
      </c>
      <c r="Q152" s="15">
        <f>IF(P151="","",VLOOKUP($E151&amp;$D$118&amp;$D$119,'CCG data'!$A:$AD,'CCG data'!J$3,FALSE))</f>
        <v>0.09</v>
      </c>
      <c r="R152" s="15">
        <f>IF(R151="","",VLOOKUP($E151&amp;$D$118&amp;$D$119,'CCG data'!$A:$AD,'CCG data'!K$3,FALSE))</f>
        <v>0.46899999999999997</v>
      </c>
      <c r="S152" s="15">
        <f>IF(R151="","",VLOOKUP($E151&amp;$D$118&amp;$D$119,'CCG data'!$A:$AD,'CCG data'!L$3,FALSE))</f>
        <v>0.52</v>
      </c>
      <c r="T152" s="15">
        <f>IF(T151="","",VLOOKUP($E151&amp;$D$118&amp;$D$119,'CCG data'!$A:$AD,'CCG data'!M$3,FALSE))</f>
        <v>0.23499999999999999</v>
      </c>
      <c r="U152" s="15">
        <f>IF(T151="","",VLOOKUP($E151&amp;$D$118&amp;$D$119,'CCG data'!$A:$AD,'CCG data'!N$3,FALSE))</f>
        <v>0.28000000000000003</v>
      </c>
      <c r="V152" s="15">
        <f>IF(V151="","",VLOOKUP($E151&amp;$D$118&amp;$D$119,'CCG data'!$A:$AD,'CCG data'!O$3,FALSE))</f>
        <v>0.155</v>
      </c>
      <c r="W152" s="136">
        <f>IF(V151="","",VLOOKUP($E151&amp;$D$118&amp;$D$119,'CCG data'!$A:$AD,'CCG data'!P$3,FALSE))</f>
        <v>0.193</v>
      </c>
      <c r="Y152" s="165" t="str">
        <f>IFERROR(VLOOKUP($E152&amp;$D$119, Outliers!$A$4:$P$214,6,FALSE),"0")</f>
        <v>0</v>
      </c>
      <c r="Z152" s="165" t="str">
        <f>IFERROR(VLOOKUP($E152&amp;$D$119, Outliers!$A$4:$P$214,7,FALSE),"0")</f>
        <v>0</v>
      </c>
      <c r="AA152" s="165" t="str">
        <f>IFERROR(VLOOKUP($E152&amp;$D$119, Outliers!$A$4:$P$214,8,FALSE),"0")</f>
        <v>0</v>
      </c>
      <c r="AB152" s="165" t="str">
        <f>IFERROR(VLOOKUP($E152&amp;$D$119, Outliers!$A$4:$P$214,9,FALSE),"0")</f>
        <v>0</v>
      </c>
      <c r="AD152" s="78"/>
      <c r="AE152" s="78"/>
      <c r="AF152" s="78"/>
      <c r="AG152" s="78"/>
    </row>
    <row r="153" spans="2:33" s="40" customFormat="1" ht="15.75" x14ac:dyDescent="0.25">
      <c r="D153" s="319"/>
      <c r="E153" s="104" t="s">
        <v>394</v>
      </c>
      <c r="F153" s="394">
        <f>IF(OR(ISERROR(VLOOKUP($E153&amp;$D$118&amp;$D$119,'CCG data'!$A:$AD,'CCG data'!R$3,FALSE)),ISBLANK(VLOOKUP($E153&amp;$D$118&amp;$D$119,'CCG data'!$A:$AD,'CCG data'!R$3,FALSE))),"",VLOOKUP($E153&amp;$D$118&amp;$D$119,'CCG data'!$A:$AD,'CCG data'!R$3,FALSE))</f>
        <v>6.6785928876595717</v>
      </c>
      <c r="G153" s="395"/>
      <c r="H153" s="395">
        <f>IF(OR(ISERROR(VLOOKUP($E153&amp;$D$118&amp;$D$119,'CCG data'!$A:$AD,'CCG data'!S$3,FALSE)),ISBLANK(VLOOKUP($E153&amp;$D$118&amp;$D$119,'CCG data'!$A:$AD,'CCG data'!S$3,FALSE))),"",VLOOKUP($E153&amp;$D$118&amp;$D$119,'CCG data'!$A:$AD,'CCG data'!S$3,FALSE))</f>
        <v>31.193204027284974</v>
      </c>
      <c r="I153" s="395"/>
      <c r="J153" s="395">
        <f>IF(OR(ISERROR(VLOOKUP($E153&amp;$D$118&amp;$D$119,'CCG data'!$A:$AD,'CCG data'!T$3,FALSE)),ISBLANK(VLOOKUP($E153&amp;$D$118&amp;$D$119,'CCG data'!$A:$AD,'CCG data'!T$3,FALSE))),"",VLOOKUP($E153&amp;$D$118&amp;$D$119,'CCG data'!$A:$AD,'CCG data'!T$3,FALSE))</f>
        <v>16.055170018258018</v>
      </c>
      <c r="K153" s="395"/>
      <c r="L153" s="395">
        <f>IF(OR(ISERROR(VLOOKUP($E153&amp;$D$118&amp;$D$119,'CCG data'!$A:$AD,'CCG data'!U$3,FALSE)),ISBLANK(VLOOKUP($E153&amp;$D$118&amp;$D$119,'CCG data'!$A:$AD,'CCG data'!U$3,FALSE))),"",VLOOKUP($E153&amp;$D$118&amp;$D$119,'CCG data'!$A:$AD,'CCG data'!U$3,FALSE))</f>
        <v>16.703498586091737</v>
      </c>
      <c r="M153" s="396"/>
      <c r="N153" s="367">
        <f>IF(OR(ISERROR(VLOOKUP($E153&amp;$D$118&amp;$D$119,'CCG data'!$A:$AD,'CCG data'!G$3,FALSE)),ISBLANK(VLOOKUP($E153&amp;$D$118&amp;$D$119,'CCG data'!$A:$AD,'CCG data'!G$3,FALSE))),"",VLOOKUP($E153&amp;$D$118&amp;$D$119,'CCG data'!$A:$AD,'CCG data'!G$3,FALSE))</f>
        <v>611</v>
      </c>
      <c r="P153" s="404">
        <f>IF(OR(ISERROR(VLOOKUP($E153&amp;$D$118&amp;$D$119,'CCG data'!$A:$AD,'CCG data'!B$3,FALSE)),ISBLANK(VLOOKUP($E153&amp;$D$118&amp;$D$119,'CCG data'!$A:$AD,'CCG data'!B$3,FALSE))),"",VLOOKUP($E153&amp;$D$118&amp;$D$119,'CCG data'!$A:$AD,'CCG data'!B$3,FALSE))</f>
        <v>9.0016366612111293E-2</v>
      </c>
      <c r="Q153" s="267"/>
      <c r="R153" s="267">
        <f>IF(OR(ISERROR(VLOOKUP($E153&amp;$D$118&amp;$D$119,'CCG data'!$A:$AD,'CCG data'!C$3,FALSE)),ISBLANK(VLOOKUP($E153&amp;$D$118&amp;$D$119,'CCG data'!$A:$AD,'CCG data'!C$3,FALSE))),"",VLOOKUP($E153&amp;$D$118&amp;$D$119,'CCG data'!$A:$AD,'CCG data'!C$3,FALSE))</f>
        <v>0.43535188216039278</v>
      </c>
      <c r="S153" s="267"/>
      <c r="T153" s="267">
        <f>IF(OR(ISERROR(VLOOKUP($E153&amp;$D$118&amp;$D$119,'CCG data'!$A:$AD,'CCG data'!D$3,FALSE)),ISBLANK(VLOOKUP($E153&amp;$D$118&amp;$D$119,'CCG data'!$A:$AD,'CCG data'!D$3,FALSE))),"",VLOOKUP($E153&amp;$D$118&amp;$D$119,'CCG data'!$A:$AD,'CCG data'!D$3,FALSE))</f>
        <v>0.22585924713584288</v>
      </c>
      <c r="U153" s="267"/>
      <c r="V153" s="267">
        <f>IF(OR(ISERROR(VLOOKUP($E153&amp;$D$118&amp;$D$119,'CCG data'!$A:$AD,'CCG data'!E$3,FALSE)),ISBLANK(VLOOKUP($E153&amp;$D$118&amp;$D$119,'CCG data'!$A:$AD,'CCG data'!E$3,FALSE))),"",VLOOKUP($E153&amp;$D$118&amp;$D$119,'CCG data'!$A:$AD,'CCG data'!E$3,FALSE))</f>
        <v>0.24877250409165302</v>
      </c>
      <c r="W153" s="405"/>
      <c r="Y153" s="165">
        <f>IFERROR(VLOOKUP($E153&amp;$D$119, Outliers!$A$4:$P$214,6,FALSE),"0")</f>
        <v>0</v>
      </c>
      <c r="Z153" s="165">
        <f>IFERROR(VLOOKUP($E153&amp;$D$119, Outliers!$A$4:$P$214,7,FALSE),"0")</f>
        <v>1</v>
      </c>
      <c r="AA153" s="165">
        <f>IFERROR(VLOOKUP($E153&amp;$D$119, Outliers!$A$4:$P$214,8,FALSE),"0")</f>
        <v>0</v>
      </c>
      <c r="AB153" s="165">
        <f>IFERROR(VLOOKUP($E153&amp;$D$119, Outliers!$A$4:$P$214,9,FALSE),"0")</f>
        <v>1</v>
      </c>
      <c r="AC153" s="106"/>
      <c r="AD153" s="78"/>
      <c r="AE153" s="78"/>
      <c r="AF153" s="78"/>
      <c r="AG153" s="78"/>
    </row>
    <row r="154" spans="2:33" x14ac:dyDescent="0.25">
      <c r="D154" s="319"/>
      <c r="E154" s="103" t="s">
        <v>27</v>
      </c>
      <c r="F154" s="95">
        <f>IF(P153="","",VLOOKUP($E153&amp;$D$118&amp;$D$119,'CCG data'!$A:$AD,'CCG data'!W$3,FALSE))</f>
        <v>4.9135319763868086</v>
      </c>
      <c r="G154" s="96">
        <f>IF(P153="","",VLOOKUP($E153&amp;$D$118&amp;$D$119,'CCG data'!$A:$AD,'CCG data'!X$3,FALSE))</f>
        <v>8.4436537989323348</v>
      </c>
      <c r="H154" s="96">
        <f>IF(R153="","",VLOOKUP($E153&amp;$D$118&amp;$D$119,'CCG data'!$A:$AD,'CCG data'!Y$3,FALSE))</f>
        <v>27.444551046597955</v>
      </c>
      <c r="I154" s="96">
        <f>IF(R153="","",VLOOKUP($E153&amp;$D$118&amp;$D$119,'CCG data'!$A:$AD,'CCG data'!Z$3,FALSE))</f>
        <v>34.941857007971997</v>
      </c>
      <c r="J154" s="96">
        <f>IF(T153="","",VLOOKUP($E153&amp;$D$118&amp;$D$119,'CCG data'!$A:$AD,'CCG data'!AA$3,FALSE))</f>
        <v>13.376424625483116</v>
      </c>
      <c r="K154" s="96">
        <f>IF(T153="","",VLOOKUP($E153&amp;$D$118&amp;$D$119,'CCG data'!$A:$AD,'CCG data'!AB$3,FALSE))</f>
        <v>18.733915411032921</v>
      </c>
      <c r="L154" s="96">
        <f>IF(V153="","",VLOOKUP($E153&amp;$D$118&amp;$D$119,'CCG data'!$A:$AD,'CCG data'!AC$3,FALSE))</f>
        <v>14.048026613170082</v>
      </c>
      <c r="M154" s="96">
        <f>IF(V153="","",VLOOKUP($E153&amp;$D$118&amp;$D$119,'CCG data'!$A:$AD,'CCG data'!AD$3,FALSE))</f>
        <v>19.358970559013393</v>
      </c>
      <c r="N154" s="368"/>
      <c r="P154" s="152">
        <f>IF(P153="","",VLOOKUP($E153&amp;$D$118&amp;$D$119,'CCG data'!$A:$AD,'CCG data'!I$3,FALSE))</f>
        <v>7.0000000000000007E-2</v>
      </c>
      <c r="Q154" s="15">
        <f>IF(P153="","",VLOOKUP($E153&amp;$D$118&amp;$D$119,'CCG data'!$A:$AD,'CCG data'!J$3,FALSE))</f>
        <v>0.115</v>
      </c>
      <c r="R154" s="15">
        <f>IF(R153="","",VLOOKUP($E153&amp;$D$118&amp;$D$119,'CCG data'!$A:$AD,'CCG data'!K$3,FALSE))</f>
        <v>0.39700000000000002</v>
      </c>
      <c r="S154" s="15">
        <f>IF(R153="","",VLOOKUP($E153&amp;$D$118&amp;$D$119,'CCG data'!$A:$AD,'CCG data'!L$3,FALSE))</f>
        <v>0.47499999999999998</v>
      </c>
      <c r="T154" s="15">
        <f>IF(T153="","",VLOOKUP($E153&amp;$D$118&amp;$D$119,'CCG data'!$A:$AD,'CCG data'!M$3,FALSE))</f>
        <v>0.19400000000000001</v>
      </c>
      <c r="U154" s="15">
        <f>IF(T153="","",VLOOKUP($E153&amp;$D$118&amp;$D$119,'CCG data'!$A:$AD,'CCG data'!N$3,FALSE))</f>
        <v>0.26100000000000001</v>
      </c>
      <c r="V154" s="15">
        <f>IF(V153="","",VLOOKUP($E153&amp;$D$118&amp;$D$119,'CCG data'!$A:$AD,'CCG data'!O$3,FALSE))</f>
        <v>0.216</v>
      </c>
      <c r="W154" s="136">
        <f>IF(V153="","",VLOOKUP($E153&amp;$D$118&amp;$D$119,'CCG data'!$A:$AD,'CCG data'!P$3,FALSE))</f>
        <v>0.28499999999999998</v>
      </c>
      <c r="Y154" s="165" t="str">
        <f>IFERROR(VLOOKUP($E154&amp;$D$119, Outliers!$A$4:$P$214,6,FALSE),"0")</f>
        <v>0</v>
      </c>
      <c r="Z154" s="165" t="str">
        <f>IFERROR(VLOOKUP($E154&amp;$D$119, Outliers!$A$4:$P$214,7,FALSE),"0")</f>
        <v>0</v>
      </c>
      <c r="AA154" s="165" t="str">
        <f>IFERROR(VLOOKUP($E154&amp;$D$119, Outliers!$A$4:$P$214,8,FALSE),"0")</f>
        <v>0</v>
      </c>
      <c r="AB154" s="165" t="str">
        <f>IFERROR(VLOOKUP($E154&amp;$D$119, Outliers!$A$4:$P$214,9,FALSE),"0")</f>
        <v>0</v>
      </c>
      <c r="AD154" s="78"/>
      <c r="AE154" s="78"/>
      <c r="AF154" s="78"/>
      <c r="AG154" s="78"/>
    </row>
    <row r="155" spans="2:33" s="40" customFormat="1" ht="15.75" x14ac:dyDescent="0.25">
      <c r="D155" s="319"/>
      <c r="E155" s="104" t="s">
        <v>160</v>
      </c>
      <c r="F155" s="394">
        <f>IF(OR(ISERROR(VLOOKUP($E155&amp;$D$118&amp;$D$119,'CCG data'!$A:$AD,'CCG data'!R$3,FALSE)),ISBLANK(VLOOKUP($E155&amp;$D$118&amp;$D$119,'CCG data'!$A:$AD,'CCG data'!R$3,FALSE))),"",VLOOKUP($E155&amp;$D$118&amp;$D$119,'CCG data'!$A:$AD,'CCG data'!R$3,FALSE))</f>
        <v>3.4925475259846173</v>
      </c>
      <c r="G155" s="395"/>
      <c r="H155" s="395">
        <f>IF(OR(ISERROR(VLOOKUP($E155&amp;$D$118&amp;$D$119,'CCG data'!$A:$AD,'CCG data'!S$3,FALSE)),ISBLANK(VLOOKUP($E155&amp;$D$118&amp;$D$119,'CCG data'!$A:$AD,'CCG data'!S$3,FALSE))),"",VLOOKUP($E155&amp;$D$118&amp;$D$119,'CCG data'!$A:$AD,'CCG data'!S$3,FALSE))</f>
        <v>29.64216328468261</v>
      </c>
      <c r="I155" s="395"/>
      <c r="J155" s="395">
        <f>IF(OR(ISERROR(VLOOKUP($E155&amp;$D$118&amp;$D$119,'CCG data'!$A:$AD,'CCG data'!T$3,FALSE)),ISBLANK(VLOOKUP($E155&amp;$D$118&amp;$D$119,'CCG data'!$A:$AD,'CCG data'!T$3,FALSE))),"",VLOOKUP($E155&amp;$D$118&amp;$D$119,'CCG data'!$A:$AD,'CCG data'!T$3,FALSE))</f>
        <v>14.567923779322619</v>
      </c>
      <c r="K155" s="395"/>
      <c r="L155" s="395">
        <f>IF(OR(ISERROR(VLOOKUP($E155&amp;$D$118&amp;$D$119,'CCG data'!$A:$AD,'CCG data'!U$3,FALSE)),ISBLANK(VLOOKUP($E155&amp;$D$118&amp;$D$119,'CCG data'!$A:$AD,'CCG data'!U$3,FALSE))),"",VLOOKUP($E155&amp;$D$118&amp;$D$119,'CCG data'!$A:$AD,'CCG data'!U$3,FALSE))</f>
        <v>10.998021258172756</v>
      </c>
      <c r="M155" s="396"/>
      <c r="N155" s="367">
        <f>IF(OR(ISERROR(VLOOKUP($E155&amp;$D$118&amp;$D$119,'CCG data'!$A:$AD,'CCG data'!G$3,FALSE)),ISBLANK(VLOOKUP($E155&amp;$D$118&amp;$D$119,'CCG data'!$A:$AD,'CCG data'!G$3,FALSE))),"",VLOOKUP($E155&amp;$D$118&amp;$D$119,'CCG data'!$A:$AD,'CCG data'!G$3,FALSE))</f>
        <v>179</v>
      </c>
      <c r="P155" s="404">
        <f>IF(OR(ISERROR(VLOOKUP($E155&amp;$D$118&amp;$D$119,'CCG data'!$A:$AD,'CCG data'!B$3,FALSE)),ISBLANK(VLOOKUP($E155&amp;$D$118&amp;$D$119,'CCG data'!$A:$AD,'CCG data'!B$3,FALSE))),"",VLOOKUP($E155&amp;$D$118&amp;$D$119,'CCG data'!$A:$AD,'CCG data'!B$3,FALSE))</f>
        <v>5.5865921787709494E-2</v>
      </c>
      <c r="Q155" s="267"/>
      <c r="R155" s="267">
        <f>IF(OR(ISERROR(VLOOKUP($E155&amp;$D$118&amp;$D$119,'CCG data'!$A:$AD,'CCG data'!C$3,FALSE)),ISBLANK(VLOOKUP($E155&amp;$D$118&amp;$D$119,'CCG data'!$A:$AD,'CCG data'!C$3,FALSE))),"",VLOOKUP($E155&amp;$D$118&amp;$D$119,'CCG data'!$A:$AD,'CCG data'!C$3,FALSE))</f>
        <v>0.5027932960893855</v>
      </c>
      <c r="S155" s="267"/>
      <c r="T155" s="267">
        <f>IF(OR(ISERROR(VLOOKUP($E155&amp;$D$118&amp;$D$119,'CCG data'!$A:$AD,'CCG data'!D$3,FALSE)),ISBLANK(VLOOKUP($E155&amp;$D$118&amp;$D$119,'CCG data'!$A:$AD,'CCG data'!D$3,FALSE))),"",VLOOKUP($E155&amp;$D$118&amp;$D$119,'CCG data'!$A:$AD,'CCG data'!D$3,FALSE))</f>
        <v>0.24581005586592178</v>
      </c>
      <c r="U155" s="267"/>
      <c r="V155" s="267">
        <f>IF(OR(ISERROR(VLOOKUP($E155&amp;$D$118&amp;$D$119,'CCG data'!$A:$AD,'CCG data'!E$3,FALSE)),ISBLANK(VLOOKUP($E155&amp;$D$118&amp;$D$119,'CCG data'!$A:$AD,'CCG data'!E$3,FALSE))),"",VLOOKUP($E155&amp;$D$118&amp;$D$119,'CCG data'!$A:$AD,'CCG data'!E$3,FALSE))</f>
        <v>0.19553072625698323</v>
      </c>
      <c r="W155" s="405"/>
      <c r="Y155" s="165">
        <f>IFERROR(VLOOKUP($E155&amp;$D$119, Outliers!$A$4:$P$214,6,FALSE),"0")</f>
        <v>0</v>
      </c>
      <c r="Z155" s="165">
        <f>IFERROR(VLOOKUP($E155&amp;$D$119, Outliers!$A$4:$P$214,7,FALSE),"0")</f>
        <v>0</v>
      </c>
      <c r="AA155" s="165">
        <f>IFERROR(VLOOKUP($E155&amp;$D$119, Outliers!$A$4:$P$214,8,FALSE),"0")</f>
        <v>0</v>
      </c>
      <c r="AB155" s="165">
        <f>IFERROR(VLOOKUP($E155&amp;$D$119, Outliers!$A$4:$P$214,9,FALSE),"0")</f>
        <v>0</v>
      </c>
      <c r="AC155" s="106"/>
      <c r="AD155" s="78"/>
      <c r="AE155" s="78"/>
      <c r="AF155" s="78"/>
      <c r="AG155" s="78"/>
    </row>
    <row r="156" spans="2:33" x14ac:dyDescent="0.25">
      <c r="D156" s="319"/>
      <c r="E156" s="103" t="s">
        <v>27</v>
      </c>
      <c r="F156" s="95">
        <f>IF(P155="","",VLOOKUP($E155&amp;$D$118&amp;$D$119,'CCG data'!$A:$AD,'CCG data'!W$3,FALSE))</f>
        <v>1.3278441423591079</v>
      </c>
      <c r="G156" s="96">
        <f>IF(P155="","",VLOOKUP($E155&amp;$D$118&amp;$D$119,'CCG data'!$A:$AD,'CCG data'!X$3,FALSE))</f>
        <v>5.6572509096101271</v>
      </c>
      <c r="H156" s="96">
        <f>IF(R155="","",VLOOKUP($E155&amp;$D$118&amp;$D$119,'CCG data'!$A:$AD,'CCG data'!Y$3,FALSE))</f>
        <v>23.518028902073887</v>
      </c>
      <c r="I156" s="96">
        <f>IF(R155="","",VLOOKUP($E155&amp;$D$118&amp;$D$119,'CCG data'!$A:$AD,'CCG data'!Z$3,FALSE))</f>
        <v>35.766297667291333</v>
      </c>
      <c r="J156" s="96">
        <f>IF(T155="","",VLOOKUP($E155&amp;$D$118&amp;$D$119,'CCG data'!$A:$AD,'CCG data'!AA$3,FALSE))</f>
        <v>10.263377378640879</v>
      </c>
      <c r="K156" s="96">
        <f>IF(T155="","",VLOOKUP($E155&amp;$D$118&amp;$D$119,'CCG data'!$A:$AD,'CCG data'!AB$3,FALSE))</f>
        <v>18.87247018000436</v>
      </c>
      <c r="L156" s="96">
        <f>IF(V155="","",VLOOKUP($E155&amp;$D$118&amp;$D$119,'CCG data'!$A:$AD,'CCG data'!AC$3,FALSE))</f>
        <v>7.35437166987652</v>
      </c>
      <c r="M156" s="96">
        <f>IF(V155="","",VLOOKUP($E155&amp;$D$118&amp;$D$119,'CCG data'!$A:$AD,'CCG data'!AD$3,FALSE))</f>
        <v>14.64167084646899</v>
      </c>
      <c r="N156" s="368"/>
      <c r="P156" s="152">
        <f>IF(P155="","",VLOOKUP($E155&amp;$D$118&amp;$D$119,'CCG data'!$A:$AD,'CCG data'!I$3,FALSE))</f>
        <v>3.1E-2</v>
      </c>
      <c r="Q156" s="15">
        <f>IF(P155="","",VLOOKUP($E155&amp;$D$118&amp;$D$119,'CCG data'!$A:$AD,'CCG data'!J$3,FALSE))</f>
        <v>0.1</v>
      </c>
      <c r="R156" s="15">
        <f>IF(R155="","",VLOOKUP($E155&amp;$D$118&amp;$D$119,'CCG data'!$A:$AD,'CCG data'!K$3,FALSE))</f>
        <v>0.43</v>
      </c>
      <c r="S156" s="15">
        <f>IF(R155="","",VLOOKUP($E155&amp;$D$118&amp;$D$119,'CCG data'!$A:$AD,'CCG data'!L$3,FALSE))</f>
        <v>0.57499999999999996</v>
      </c>
      <c r="T156" s="15">
        <f>IF(T155="","",VLOOKUP($E155&amp;$D$118&amp;$D$119,'CCG data'!$A:$AD,'CCG data'!M$3,FALSE))</f>
        <v>0.189</v>
      </c>
      <c r="U156" s="15">
        <f>IF(T155="","",VLOOKUP($E155&amp;$D$118&amp;$D$119,'CCG data'!$A:$AD,'CCG data'!N$3,FALSE))</f>
        <v>0.314</v>
      </c>
      <c r="V156" s="15">
        <f>IF(V155="","",VLOOKUP($E155&amp;$D$118&amp;$D$119,'CCG data'!$A:$AD,'CCG data'!O$3,FALSE))</f>
        <v>0.14399999999999999</v>
      </c>
      <c r="W156" s="136">
        <f>IF(V155="","",VLOOKUP($E155&amp;$D$118&amp;$D$119,'CCG data'!$A:$AD,'CCG data'!P$3,FALSE))</f>
        <v>0.26</v>
      </c>
      <c r="Y156" s="165" t="str">
        <f>IFERROR(VLOOKUP($E156&amp;$D$119, Outliers!$A$4:$P$214,6,FALSE),"0")</f>
        <v>0</v>
      </c>
      <c r="Z156" s="165" t="str">
        <f>IFERROR(VLOOKUP($E156&amp;$D$119, Outliers!$A$4:$P$214,7,FALSE),"0")</f>
        <v>0</v>
      </c>
      <c r="AA156" s="165" t="str">
        <f>IFERROR(VLOOKUP($E156&amp;$D$119, Outliers!$A$4:$P$214,8,FALSE),"0")</f>
        <v>0</v>
      </c>
      <c r="AB156" s="165" t="str">
        <f>IFERROR(VLOOKUP($E156&amp;$D$119, Outliers!$A$4:$P$214,9,FALSE),"0")</f>
        <v>0</v>
      </c>
      <c r="AD156" s="78"/>
      <c r="AE156" s="78"/>
      <c r="AF156" s="78"/>
      <c r="AG156" s="78"/>
    </row>
    <row r="157" spans="2:33" s="40" customFormat="1" ht="15.75" x14ac:dyDescent="0.25">
      <c r="D157" s="319"/>
      <c r="E157" s="104" t="s">
        <v>161</v>
      </c>
      <c r="F157" s="394">
        <f>IF(OR(ISERROR(VLOOKUP($E157&amp;$D$118&amp;$D$119,'CCG data'!$A:$AD,'CCG data'!R$3,FALSE)),ISBLANK(VLOOKUP($E157&amp;$D$118&amp;$D$119,'CCG data'!$A:$AD,'CCG data'!R$3,FALSE))),"",VLOOKUP($E157&amp;$D$118&amp;$D$119,'CCG data'!$A:$AD,'CCG data'!R$3,FALSE))</f>
        <v>4.3166867471877044</v>
      </c>
      <c r="G157" s="395"/>
      <c r="H157" s="395">
        <f>IF(OR(ISERROR(VLOOKUP($E157&amp;$D$118&amp;$D$119,'CCG data'!$A:$AD,'CCG data'!S$3,FALSE)),ISBLANK(VLOOKUP($E157&amp;$D$118&amp;$D$119,'CCG data'!$A:$AD,'CCG data'!S$3,FALSE))),"",VLOOKUP($E157&amp;$D$118&amp;$D$119,'CCG data'!$A:$AD,'CCG data'!S$3,FALSE))</f>
        <v>37.789426227555168</v>
      </c>
      <c r="I157" s="395"/>
      <c r="J157" s="395">
        <f>IF(OR(ISERROR(VLOOKUP($E157&amp;$D$118&amp;$D$119,'CCG data'!$A:$AD,'CCG data'!T$3,FALSE)),ISBLANK(VLOOKUP($E157&amp;$D$118&amp;$D$119,'CCG data'!$A:$AD,'CCG data'!T$3,FALSE))),"",VLOOKUP($E157&amp;$D$118&amp;$D$119,'CCG data'!$A:$AD,'CCG data'!T$3,FALSE))</f>
        <v>16.40651334170774</v>
      </c>
      <c r="K157" s="395"/>
      <c r="L157" s="395">
        <f>IF(OR(ISERROR(VLOOKUP($E157&amp;$D$118&amp;$D$119,'CCG data'!$A:$AD,'CCG data'!U$3,FALSE)),ISBLANK(VLOOKUP($E157&amp;$D$118&amp;$D$119,'CCG data'!$A:$AD,'CCG data'!U$3,FALSE))),"",VLOOKUP($E157&amp;$D$118&amp;$D$119,'CCG data'!$A:$AD,'CCG data'!U$3,FALSE))</f>
        <v>11.330117732532623</v>
      </c>
      <c r="M157" s="396"/>
      <c r="N157" s="367">
        <f>IF(OR(ISERROR(VLOOKUP($E157&amp;$D$118&amp;$D$119,'CCG data'!$A:$AD,'CCG data'!G$3,FALSE)),ISBLANK(VLOOKUP($E157&amp;$D$118&amp;$D$119,'CCG data'!$A:$AD,'CCG data'!G$3,FALSE))),"",VLOOKUP($E157&amp;$D$118&amp;$D$119,'CCG data'!$A:$AD,'CCG data'!G$3,FALSE))</f>
        <v>1558</v>
      </c>
      <c r="P157" s="404">
        <f>IF(OR(ISERROR(VLOOKUP($E157&amp;$D$118&amp;$D$119,'CCG data'!$A:$AD,'CCG data'!B$3,FALSE)),ISBLANK(VLOOKUP($E157&amp;$D$118&amp;$D$119,'CCG data'!$A:$AD,'CCG data'!B$3,FALSE))),"",VLOOKUP($E157&amp;$D$118&amp;$D$119,'CCG data'!$A:$AD,'CCG data'!B$3,FALSE))</f>
        <v>5.9050064184852376E-2</v>
      </c>
      <c r="Q157" s="267"/>
      <c r="R157" s="267">
        <f>IF(OR(ISERROR(VLOOKUP($E157&amp;$D$118&amp;$D$119,'CCG data'!$A:$AD,'CCG data'!C$3,FALSE)),ISBLANK(VLOOKUP($E157&amp;$D$118&amp;$D$119,'CCG data'!$A:$AD,'CCG data'!C$3,FALSE))),"",VLOOKUP($E157&amp;$D$118&amp;$D$119,'CCG data'!$A:$AD,'CCG data'!C$3,FALSE))</f>
        <v>0.53979460847240046</v>
      </c>
      <c r="S157" s="267"/>
      <c r="T157" s="267">
        <f>IF(OR(ISERROR(VLOOKUP($E157&amp;$D$118&amp;$D$119,'CCG data'!$A:$AD,'CCG data'!D$3,FALSE)),ISBLANK(VLOOKUP($E157&amp;$D$118&amp;$D$119,'CCG data'!$A:$AD,'CCG data'!D$3,FALSE))),"",VLOOKUP($E157&amp;$D$118&amp;$D$119,'CCG data'!$A:$AD,'CCG data'!D$3,FALSE))</f>
        <v>0.23684210526315788</v>
      </c>
      <c r="U157" s="267"/>
      <c r="V157" s="267">
        <f>IF(OR(ISERROR(VLOOKUP($E157&amp;$D$118&amp;$D$119,'CCG data'!$A:$AD,'CCG data'!E$3,FALSE)),ISBLANK(VLOOKUP($E157&amp;$D$118&amp;$D$119,'CCG data'!$A:$AD,'CCG data'!E$3,FALSE))),"",VLOOKUP($E157&amp;$D$118&amp;$D$119,'CCG data'!$A:$AD,'CCG data'!E$3,FALSE))</f>
        <v>0.16431322207958921</v>
      </c>
      <c r="W157" s="405"/>
      <c r="Y157" s="165">
        <f>IFERROR(VLOOKUP($E157&amp;$D$119, Outliers!$A$4:$P$214,6,FALSE),"0")</f>
        <v>0</v>
      </c>
      <c r="Z157" s="165">
        <f>IFERROR(VLOOKUP($E157&amp;$D$119, Outliers!$A$4:$P$214,7,FALSE),"0")</f>
        <v>0</v>
      </c>
      <c r="AA157" s="165">
        <f>IFERROR(VLOOKUP($E157&amp;$D$119, Outliers!$A$4:$P$214,8,FALSE),"0")</f>
        <v>0</v>
      </c>
      <c r="AB157" s="165">
        <f>IFERROR(VLOOKUP($E157&amp;$D$119, Outliers!$A$4:$P$214,9,FALSE),"0")</f>
        <v>0</v>
      </c>
      <c r="AC157" s="106"/>
      <c r="AD157" s="78"/>
      <c r="AE157" s="78"/>
      <c r="AF157" s="78"/>
      <c r="AG157" s="78"/>
    </row>
    <row r="158" spans="2:33" x14ac:dyDescent="0.25">
      <c r="D158" s="319"/>
      <c r="E158" s="103" t="s">
        <v>27</v>
      </c>
      <c r="F158" s="95">
        <f>IF(P157="","",VLOOKUP($E157&amp;$D$118&amp;$D$119,'CCG data'!$A:$AD,'CCG data'!W$3,FALSE))</f>
        <v>3.4345971675850757</v>
      </c>
      <c r="G158" s="96">
        <f>IF(P157="","",VLOOKUP($E157&amp;$D$118&amp;$D$119,'CCG data'!$A:$AD,'CCG data'!X$3,FALSE))</f>
        <v>5.1987763267903331</v>
      </c>
      <c r="H158" s="96">
        <f>IF(R157="","",VLOOKUP($E157&amp;$D$118&amp;$D$119,'CCG data'!$A:$AD,'CCG data'!Y$3,FALSE))</f>
        <v>35.235382248037645</v>
      </c>
      <c r="I158" s="96">
        <f>IF(R157="","",VLOOKUP($E157&amp;$D$118&amp;$D$119,'CCG data'!$A:$AD,'CCG data'!Z$3,FALSE))</f>
        <v>40.343470207072691</v>
      </c>
      <c r="J158" s="96">
        <f>IF(T157="","",VLOOKUP($E157&amp;$D$118&amp;$D$119,'CCG data'!$A:$AD,'CCG data'!AA$3,FALSE))</f>
        <v>14.732498961781673</v>
      </c>
      <c r="K158" s="96">
        <f>IF(T157="","",VLOOKUP($E157&amp;$D$118&amp;$D$119,'CCG data'!$A:$AD,'CCG data'!AB$3,FALSE))</f>
        <v>18.080527721633807</v>
      </c>
      <c r="L158" s="96">
        <f>IF(V157="","",VLOOKUP($E157&amp;$D$118&amp;$D$119,'CCG data'!$A:$AD,'CCG data'!AC$3,FALSE))</f>
        <v>9.9421783102973755</v>
      </c>
      <c r="M158" s="96">
        <f>IF(V157="","",VLOOKUP($E157&amp;$D$118&amp;$D$119,'CCG data'!$A:$AD,'CCG data'!AD$3,FALSE))</f>
        <v>12.71805715476787</v>
      </c>
      <c r="N158" s="368"/>
      <c r="P158" s="152">
        <f>IF(P157="","",VLOOKUP($E157&amp;$D$118&amp;$D$119,'CCG data'!$A:$AD,'CCG data'!I$3,FALSE))</f>
        <v>4.8000000000000001E-2</v>
      </c>
      <c r="Q158" s="15">
        <f>IF(P157="","",VLOOKUP($E157&amp;$D$118&amp;$D$119,'CCG data'!$A:$AD,'CCG data'!J$3,FALSE))</f>
        <v>7.1999999999999995E-2</v>
      </c>
      <c r="R158" s="15">
        <f>IF(R157="","",VLOOKUP($E157&amp;$D$118&amp;$D$119,'CCG data'!$A:$AD,'CCG data'!K$3,FALSE))</f>
        <v>0.51500000000000001</v>
      </c>
      <c r="S158" s="15">
        <f>IF(R157="","",VLOOKUP($E157&amp;$D$118&amp;$D$119,'CCG data'!$A:$AD,'CCG data'!L$3,FALSE))</f>
        <v>0.56399999999999995</v>
      </c>
      <c r="T158" s="15">
        <f>IF(T157="","",VLOOKUP($E157&amp;$D$118&amp;$D$119,'CCG data'!$A:$AD,'CCG data'!M$3,FALSE))</f>
        <v>0.216</v>
      </c>
      <c r="U158" s="15">
        <f>IF(T157="","",VLOOKUP($E157&amp;$D$118&amp;$D$119,'CCG data'!$A:$AD,'CCG data'!N$3,FALSE))</f>
        <v>0.25900000000000001</v>
      </c>
      <c r="V158" s="15">
        <f>IF(V157="","",VLOOKUP($E157&amp;$D$118&amp;$D$119,'CCG data'!$A:$AD,'CCG data'!O$3,FALSE))</f>
        <v>0.14699999999999999</v>
      </c>
      <c r="W158" s="136">
        <f>IF(V157="","",VLOOKUP($E157&amp;$D$118&amp;$D$119,'CCG data'!$A:$AD,'CCG data'!P$3,FALSE))</f>
        <v>0.184</v>
      </c>
      <c r="Y158" s="165" t="str">
        <f>IFERROR(VLOOKUP($E158&amp;$D$119, Outliers!$A$4:$P$214,6,FALSE),"0")</f>
        <v>0</v>
      </c>
      <c r="Z158" s="165" t="str">
        <f>IFERROR(VLOOKUP($E158&amp;$D$119, Outliers!$A$4:$P$214,7,FALSE),"0")</f>
        <v>0</v>
      </c>
      <c r="AA158" s="165" t="str">
        <f>IFERROR(VLOOKUP($E158&amp;$D$119, Outliers!$A$4:$P$214,8,FALSE),"0")</f>
        <v>0</v>
      </c>
      <c r="AB158" s="165" t="str">
        <f>IFERROR(VLOOKUP($E158&amp;$D$119, Outliers!$A$4:$P$214,9,FALSE),"0")</f>
        <v>0</v>
      </c>
      <c r="AD158" s="78"/>
      <c r="AE158" s="78"/>
      <c r="AF158" s="78"/>
      <c r="AG158" s="78"/>
    </row>
    <row r="159" spans="2:33" s="40" customFormat="1" ht="15.75" x14ac:dyDescent="0.25">
      <c r="D159" s="319"/>
      <c r="E159" s="104" t="s">
        <v>162</v>
      </c>
      <c r="F159" s="394">
        <f>IF(OR(ISERROR(VLOOKUP($E159&amp;$D$118&amp;$D$119,'CCG data'!$A:$AD,'CCG data'!R$3,FALSE)),ISBLANK(VLOOKUP($E159&amp;$D$118&amp;$D$119,'CCG data'!$A:$AD,'CCG data'!R$3,FALSE))),"",VLOOKUP($E159&amp;$D$118&amp;$D$119,'CCG data'!$A:$AD,'CCG data'!R$3,FALSE))</f>
        <v>4.5332912187497332</v>
      </c>
      <c r="G159" s="395"/>
      <c r="H159" s="395">
        <f>IF(OR(ISERROR(VLOOKUP($E159&amp;$D$118&amp;$D$119,'CCG data'!$A:$AD,'CCG data'!S$3,FALSE)),ISBLANK(VLOOKUP($E159&amp;$D$118&amp;$D$119,'CCG data'!$A:$AD,'CCG data'!S$3,FALSE))),"",VLOOKUP($E159&amp;$D$118&amp;$D$119,'CCG data'!$A:$AD,'CCG data'!S$3,FALSE))</f>
        <v>26.222762640711352</v>
      </c>
      <c r="I159" s="395"/>
      <c r="J159" s="395">
        <f>IF(OR(ISERROR(VLOOKUP($E159&amp;$D$118&amp;$D$119,'CCG data'!$A:$AD,'CCG data'!T$3,FALSE)),ISBLANK(VLOOKUP($E159&amp;$D$118&amp;$D$119,'CCG data'!$A:$AD,'CCG data'!T$3,FALSE))),"",VLOOKUP($E159&amp;$D$118&amp;$D$119,'CCG data'!$A:$AD,'CCG data'!T$3,FALSE))</f>
        <v>17.14067761624063</v>
      </c>
      <c r="K159" s="395"/>
      <c r="L159" s="395">
        <f>IF(OR(ISERROR(VLOOKUP($E159&amp;$D$118&amp;$D$119,'CCG data'!$A:$AD,'CCG data'!U$3,FALSE)),ISBLANK(VLOOKUP($E159&amp;$D$118&amp;$D$119,'CCG data'!$A:$AD,'CCG data'!U$3,FALSE))),"",VLOOKUP($E159&amp;$D$118&amp;$D$119,'CCG data'!$A:$AD,'CCG data'!U$3,FALSE))</f>
        <v>9.4636276467324798</v>
      </c>
      <c r="M159" s="396"/>
      <c r="N159" s="367">
        <f>IF(OR(ISERROR(VLOOKUP($E159&amp;$D$118&amp;$D$119,'CCG data'!$A:$AD,'CCG data'!G$3,FALSE)),ISBLANK(VLOOKUP($E159&amp;$D$118&amp;$D$119,'CCG data'!$A:$AD,'CCG data'!G$3,FALSE))),"",VLOOKUP($E159&amp;$D$118&amp;$D$119,'CCG data'!$A:$AD,'CCG data'!G$3,FALSE))</f>
        <v>961</v>
      </c>
      <c r="P159" s="404">
        <f>IF(OR(ISERROR(VLOOKUP($E159&amp;$D$118&amp;$D$119,'CCG data'!$A:$AD,'CCG data'!B$3,FALSE)),ISBLANK(VLOOKUP($E159&amp;$D$118&amp;$D$119,'CCG data'!$A:$AD,'CCG data'!B$3,FALSE))),"",VLOOKUP($E159&amp;$D$118&amp;$D$119,'CCG data'!$A:$AD,'CCG data'!B$3,FALSE))</f>
        <v>7.5962539021852238E-2</v>
      </c>
      <c r="Q159" s="267"/>
      <c r="R159" s="267">
        <f>IF(OR(ISERROR(VLOOKUP($E159&amp;$D$118&amp;$D$119,'CCG data'!$A:$AD,'CCG data'!C$3,FALSE)),ISBLANK(VLOOKUP($E159&amp;$D$118&amp;$D$119,'CCG data'!$A:$AD,'CCG data'!C$3,FALSE))),"",VLOOKUP($E159&amp;$D$118&amp;$D$119,'CCG data'!$A:$AD,'CCG data'!C$3,FALSE))</f>
        <v>0.45785639958376689</v>
      </c>
      <c r="S159" s="267"/>
      <c r="T159" s="267">
        <f>IF(OR(ISERROR(VLOOKUP($E159&amp;$D$118&amp;$D$119,'CCG data'!$A:$AD,'CCG data'!D$3,FALSE)),ISBLANK(VLOOKUP($E159&amp;$D$118&amp;$D$119,'CCG data'!$A:$AD,'CCG data'!D$3,FALSE))),"",VLOOKUP($E159&amp;$D$118&amp;$D$119,'CCG data'!$A:$AD,'CCG data'!D$3,FALSE))</f>
        <v>0.29552549427679503</v>
      </c>
      <c r="U159" s="267"/>
      <c r="V159" s="267">
        <f>IF(OR(ISERROR(VLOOKUP($E159&amp;$D$118&amp;$D$119,'CCG data'!$A:$AD,'CCG data'!E$3,FALSE)),ISBLANK(VLOOKUP($E159&amp;$D$118&amp;$D$119,'CCG data'!$A:$AD,'CCG data'!E$3,FALSE))),"",VLOOKUP($E159&amp;$D$118&amp;$D$119,'CCG data'!$A:$AD,'CCG data'!E$3,FALSE))</f>
        <v>0.17065556711758584</v>
      </c>
      <c r="W159" s="405"/>
      <c r="Y159" s="165">
        <f>IFERROR(VLOOKUP($E159&amp;$D$119, Outliers!$A$4:$P$214,6,FALSE),"0")</f>
        <v>0</v>
      </c>
      <c r="Z159" s="165">
        <f>IFERROR(VLOOKUP($E159&amp;$D$119, Outliers!$A$4:$P$214,7,FALSE),"0")</f>
        <v>1</v>
      </c>
      <c r="AA159" s="165">
        <f>IFERROR(VLOOKUP($E159&amp;$D$119, Outliers!$A$4:$P$214,8,FALSE),"0")</f>
        <v>0</v>
      </c>
      <c r="AB159" s="165">
        <f>IFERROR(VLOOKUP($E159&amp;$D$119, Outliers!$A$4:$P$214,9,FALSE),"0")</f>
        <v>0</v>
      </c>
      <c r="AC159" s="106"/>
      <c r="AD159" s="78"/>
      <c r="AE159" s="78"/>
      <c r="AF159" s="78"/>
      <c r="AG159" s="78"/>
    </row>
    <row r="160" spans="2:33" x14ac:dyDescent="0.25">
      <c r="D160" s="319"/>
      <c r="E160" s="103" t="s">
        <v>27</v>
      </c>
      <c r="F160" s="95">
        <f>IF(P159="","",VLOOKUP($E159&amp;$D$118&amp;$D$119,'CCG data'!$A:$AD,'CCG data'!W$3,FALSE))</f>
        <v>3.4933512733091705</v>
      </c>
      <c r="G160" s="96">
        <f>IF(P159="","",VLOOKUP($E159&amp;$D$118&amp;$D$119,'CCG data'!$A:$AD,'CCG data'!X$3,FALSE))</f>
        <v>5.5732311641902958</v>
      </c>
      <c r="H160" s="96">
        <f>IF(R159="","",VLOOKUP($E159&amp;$D$118&amp;$D$119,'CCG data'!$A:$AD,'CCG data'!Y$3,FALSE))</f>
        <v>23.772525170582</v>
      </c>
      <c r="I160" s="96">
        <f>IF(R159="","",VLOOKUP($E159&amp;$D$118&amp;$D$119,'CCG data'!$A:$AD,'CCG data'!Z$3,FALSE))</f>
        <v>28.673000110840704</v>
      </c>
      <c r="J160" s="96">
        <f>IF(T159="","",VLOOKUP($E159&amp;$D$118&amp;$D$119,'CCG data'!$A:$AD,'CCG data'!AA$3,FALSE))</f>
        <v>15.147137919451735</v>
      </c>
      <c r="K160" s="96">
        <f>IF(T159="","",VLOOKUP($E159&amp;$D$118&amp;$D$119,'CCG data'!$A:$AD,'CCG data'!AB$3,FALSE))</f>
        <v>19.134217313029524</v>
      </c>
      <c r="L160" s="96">
        <f>IF(V159="","",VLOOKUP($E159&amp;$D$118&amp;$D$119,'CCG data'!$A:$AD,'CCG data'!AC$3,FALSE))</f>
        <v>8.0152167226433164</v>
      </c>
      <c r="M160" s="96">
        <f>IF(V159="","",VLOOKUP($E159&amp;$D$118&amp;$D$119,'CCG data'!$A:$AD,'CCG data'!AD$3,FALSE))</f>
        <v>10.912038570821643</v>
      </c>
      <c r="N160" s="368"/>
      <c r="P160" s="152">
        <f>IF(P159="","",VLOOKUP($E159&amp;$D$118&amp;$D$119,'CCG data'!$A:$AD,'CCG data'!I$3,FALSE))</f>
        <v>6.0999999999999999E-2</v>
      </c>
      <c r="Q160" s="15">
        <f>IF(P159="","",VLOOKUP($E159&amp;$D$118&amp;$D$119,'CCG data'!$A:$AD,'CCG data'!J$3,FALSE))</f>
        <v>9.4E-2</v>
      </c>
      <c r="R160" s="15">
        <f>IF(R159="","",VLOOKUP($E159&amp;$D$118&amp;$D$119,'CCG data'!$A:$AD,'CCG data'!K$3,FALSE))</f>
        <v>0.42699999999999999</v>
      </c>
      <c r="S160" s="15">
        <f>IF(R159="","",VLOOKUP($E159&amp;$D$118&amp;$D$119,'CCG data'!$A:$AD,'CCG data'!L$3,FALSE))</f>
        <v>0.48899999999999999</v>
      </c>
      <c r="T160" s="15">
        <f>IF(T159="","",VLOOKUP($E159&amp;$D$118&amp;$D$119,'CCG data'!$A:$AD,'CCG data'!M$3,FALSE))</f>
        <v>0.26800000000000002</v>
      </c>
      <c r="U160" s="15">
        <f>IF(T159="","",VLOOKUP($E159&amp;$D$118&amp;$D$119,'CCG data'!$A:$AD,'CCG data'!N$3,FALSE))</f>
        <v>0.32500000000000001</v>
      </c>
      <c r="V160" s="15">
        <f>IF(V159="","",VLOOKUP($E159&amp;$D$118&amp;$D$119,'CCG data'!$A:$AD,'CCG data'!O$3,FALSE))</f>
        <v>0.14799999999999999</v>
      </c>
      <c r="W160" s="136">
        <f>IF(V159="","",VLOOKUP($E159&amp;$D$118&amp;$D$119,'CCG data'!$A:$AD,'CCG data'!P$3,FALSE))</f>
        <v>0.19600000000000001</v>
      </c>
      <c r="Y160" s="165" t="str">
        <f>IFERROR(VLOOKUP($E160&amp;$D$119, Outliers!$A$4:$P$214,6,FALSE),"0")</f>
        <v>0</v>
      </c>
      <c r="Z160" s="165" t="str">
        <f>IFERROR(VLOOKUP($E160&amp;$D$119, Outliers!$A$4:$P$214,7,FALSE),"0")</f>
        <v>0</v>
      </c>
      <c r="AA160" s="165" t="str">
        <f>IFERROR(VLOOKUP($E160&amp;$D$119, Outliers!$A$4:$P$214,8,FALSE),"0")</f>
        <v>0</v>
      </c>
      <c r="AB160" s="165" t="str">
        <f>IFERROR(VLOOKUP($E160&amp;$D$119, Outliers!$A$4:$P$214,9,FALSE),"0")</f>
        <v>0</v>
      </c>
      <c r="AD160" s="78"/>
      <c r="AE160" s="78"/>
      <c r="AF160" s="78"/>
      <c r="AG160" s="78"/>
    </row>
    <row r="161" spans="4:33" s="40" customFormat="1" ht="15.75" x14ac:dyDescent="0.25">
      <c r="D161" s="319"/>
      <c r="E161" s="104" t="s">
        <v>489</v>
      </c>
      <c r="F161" s="394">
        <f>IF(OR(ISERROR(VLOOKUP($E161&amp;$D$118&amp;$D$119,'CCG data'!$A:$AD,'CCG data'!R$3,FALSE)),ISBLANK(VLOOKUP($E161&amp;$D$118&amp;$D$119,'CCG data'!$A:$AD,'CCG data'!R$3,FALSE))),"",VLOOKUP($E161&amp;$D$118&amp;$D$119,'CCG data'!$A:$AD,'CCG data'!R$3,FALSE))</f>
        <v>3.8741751683709453</v>
      </c>
      <c r="G161" s="395"/>
      <c r="H161" s="395">
        <f>IF(OR(ISERROR(VLOOKUP($E161&amp;$D$118&amp;$D$119,'CCG data'!$A:$AD,'CCG data'!S$3,FALSE)),ISBLANK(VLOOKUP($E161&amp;$D$118&amp;$D$119,'CCG data'!$A:$AD,'CCG data'!S$3,FALSE))),"",VLOOKUP($E161&amp;$D$118&amp;$D$119,'CCG data'!$A:$AD,'CCG data'!S$3,FALSE))</f>
        <v>30.013318590038548</v>
      </c>
      <c r="I161" s="395"/>
      <c r="J161" s="395">
        <f>IF(OR(ISERROR(VLOOKUP($E161&amp;$D$118&amp;$D$119,'CCG data'!$A:$AD,'CCG data'!T$3,FALSE)),ISBLANK(VLOOKUP($E161&amp;$D$118&amp;$D$119,'CCG data'!$A:$AD,'CCG data'!T$3,FALSE))),"",VLOOKUP($E161&amp;$D$118&amp;$D$119,'CCG data'!$A:$AD,'CCG data'!T$3,FALSE))</f>
        <v>20.390915834269464</v>
      </c>
      <c r="K161" s="395"/>
      <c r="L161" s="395">
        <f>IF(OR(ISERROR(VLOOKUP($E161&amp;$D$118&amp;$D$119,'CCG data'!$A:$AD,'CCG data'!U$3,FALSE)),ISBLANK(VLOOKUP($E161&amp;$D$118&amp;$D$119,'CCG data'!$A:$AD,'CCG data'!U$3,FALSE))),"",VLOOKUP($E161&amp;$D$118&amp;$D$119,'CCG data'!$A:$AD,'CCG data'!U$3,FALSE))</f>
        <v>17.480866349738463</v>
      </c>
      <c r="M161" s="396"/>
      <c r="N161" s="367">
        <f>IF(OR(ISERROR(VLOOKUP($E161&amp;$D$118&amp;$D$119,'CCG data'!$A:$AD,'CCG data'!G$3,FALSE)),ISBLANK(VLOOKUP($E161&amp;$D$118&amp;$D$119,'CCG data'!$A:$AD,'CCG data'!G$3,FALSE))),"",VLOOKUP($E161&amp;$D$118&amp;$D$119,'CCG data'!$A:$AD,'CCG data'!G$3,FALSE))</f>
        <v>1284</v>
      </c>
      <c r="P161" s="404">
        <f>IF(OR(ISERROR(VLOOKUP($E161&amp;$D$118&amp;$D$119,'CCG data'!$A:$AD,'CCG data'!B$3,FALSE)),ISBLANK(VLOOKUP($E161&amp;$D$118&amp;$D$119,'CCG data'!$A:$AD,'CCG data'!B$3,FALSE))),"",VLOOKUP($E161&amp;$D$118&amp;$D$119,'CCG data'!$A:$AD,'CCG data'!B$3,FALSE))</f>
        <v>4.9844236760124609E-2</v>
      </c>
      <c r="Q161" s="267"/>
      <c r="R161" s="267">
        <f>IF(OR(ISERROR(VLOOKUP($E161&amp;$D$118&amp;$D$119,'CCG data'!$A:$AD,'CCG data'!C$3,FALSE)),ISBLANK(VLOOKUP($E161&amp;$D$118&amp;$D$119,'CCG data'!$A:$AD,'CCG data'!C$3,FALSE))),"",VLOOKUP($E161&amp;$D$118&amp;$D$119,'CCG data'!$A:$AD,'CCG data'!C$3,FALSE))</f>
        <v>0.41666666666666669</v>
      </c>
      <c r="S161" s="267"/>
      <c r="T161" s="267">
        <f>IF(OR(ISERROR(VLOOKUP($E161&amp;$D$118&amp;$D$119,'CCG data'!$A:$AD,'CCG data'!D$3,FALSE)),ISBLANK(VLOOKUP($E161&amp;$D$118&amp;$D$119,'CCG data'!$A:$AD,'CCG data'!D$3,FALSE))),"",VLOOKUP($E161&amp;$D$118&amp;$D$119,'CCG data'!$A:$AD,'CCG data'!D$3,FALSE))</f>
        <v>0.29205607476635514</v>
      </c>
      <c r="U161" s="267"/>
      <c r="V161" s="267">
        <f>IF(OR(ISERROR(VLOOKUP($E161&amp;$D$118&amp;$D$119,'CCG data'!$A:$AD,'CCG data'!E$3,FALSE)),ISBLANK(VLOOKUP($E161&amp;$D$118&amp;$D$119,'CCG data'!$A:$AD,'CCG data'!E$3,FALSE))),"",VLOOKUP($E161&amp;$D$118&amp;$D$119,'CCG data'!$A:$AD,'CCG data'!E$3,FALSE))</f>
        <v>0.24143302180685358</v>
      </c>
      <c r="W161" s="405"/>
      <c r="Y161" s="165">
        <f>IFERROR(VLOOKUP($E161&amp;$D$119, Outliers!$A$4:$P$214,6,FALSE),"0")</f>
        <v>0</v>
      </c>
      <c r="Z161" s="165">
        <f>IFERROR(VLOOKUP($E161&amp;$D$119, Outliers!$A$4:$P$214,7,FALSE),"0")</f>
        <v>1</v>
      </c>
      <c r="AA161" s="165">
        <f>IFERROR(VLOOKUP($E161&amp;$D$119, Outliers!$A$4:$P$214,8,FALSE),"0")</f>
        <v>0</v>
      </c>
      <c r="AB161" s="165">
        <f>IFERROR(VLOOKUP($E161&amp;$D$119, Outliers!$A$4:$P$214,9,FALSE),"0")</f>
        <v>1</v>
      </c>
      <c r="AC161" s="106"/>
      <c r="AD161" s="78"/>
      <c r="AE161" s="78"/>
      <c r="AF161" s="78"/>
      <c r="AG161" s="78"/>
    </row>
    <row r="162" spans="4:33" x14ac:dyDescent="0.25">
      <c r="D162" s="319"/>
      <c r="E162" s="103" t="s">
        <v>27</v>
      </c>
      <c r="F162" s="95">
        <f>IF(P161="","",VLOOKUP($E161&amp;$D$118&amp;$D$119,'CCG data'!$A:$AD,'CCG data'!W$3,FALSE))</f>
        <v>2.9250022521200636</v>
      </c>
      <c r="G162" s="96">
        <f>IF(P161="","",VLOOKUP($E161&amp;$D$118&amp;$D$119,'CCG data'!$A:$AD,'CCG data'!X$3,FALSE))</f>
        <v>4.8233480846218271</v>
      </c>
      <c r="H162" s="96">
        <f>IF(R161="","",VLOOKUP($E161&amp;$D$118&amp;$D$119,'CCG data'!$A:$AD,'CCG data'!Y$3,FALSE))</f>
        <v>27.470044313970291</v>
      </c>
      <c r="I162" s="96">
        <f>IF(R161="","",VLOOKUP($E161&amp;$D$118&amp;$D$119,'CCG data'!$A:$AD,'CCG data'!Z$3,FALSE))</f>
        <v>32.556592866106804</v>
      </c>
      <c r="J162" s="96">
        <f>IF(T161="","",VLOOKUP($E161&amp;$D$118&amp;$D$119,'CCG data'!$A:$AD,'CCG data'!AA$3,FALSE))</f>
        <v>18.327070397169681</v>
      </c>
      <c r="K162" s="96">
        <f>IF(T161="","",VLOOKUP($E161&amp;$D$118&amp;$D$119,'CCG data'!$A:$AD,'CCG data'!AB$3,FALSE))</f>
        <v>22.454761271369247</v>
      </c>
      <c r="L162" s="96">
        <f>IF(V161="","",VLOOKUP($E161&amp;$D$118&amp;$D$119,'CCG data'!$A:$AD,'CCG data'!AC$3,FALSE))</f>
        <v>15.534887226158315</v>
      </c>
      <c r="M162" s="96">
        <f>IF(V161="","",VLOOKUP($E161&amp;$D$118&amp;$D$119,'CCG data'!$A:$AD,'CCG data'!AD$3,FALSE))</f>
        <v>19.426845473318611</v>
      </c>
      <c r="N162" s="368"/>
      <c r="P162" s="152">
        <f>IF(P161="","",VLOOKUP($E161&amp;$D$118&amp;$D$119,'CCG data'!$A:$AD,'CCG data'!I$3,FALSE))</f>
        <v>3.9E-2</v>
      </c>
      <c r="Q162" s="15">
        <f>IF(P161="","",VLOOKUP($E161&amp;$D$118&amp;$D$119,'CCG data'!$A:$AD,'CCG data'!J$3,FALSE))</f>
        <v>6.3E-2</v>
      </c>
      <c r="R162" s="15">
        <f>IF(R161="","",VLOOKUP($E161&amp;$D$118&amp;$D$119,'CCG data'!$A:$AD,'CCG data'!K$3,FALSE))</f>
        <v>0.39</v>
      </c>
      <c r="S162" s="15">
        <f>IF(R161="","",VLOOKUP($E161&amp;$D$118&amp;$D$119,'CCG data'!$A:$AD,'CCG data'!L$3,FALSE))</f>
        <v>0.44400000000000001</v>
      </c>
      <c r="T162" s="15">
        <f>IF(T161="","",VLOOKUP($E161&amp;$D$118&amp;$D$119,'CCG data'!$A:$AD,'CCG data'!M$3,FALSE))</f>
        <v>0.26800000000000002</v>
      </c>
      <c r="U162" s="15">
        <f>IF(T161="","",VLOOKUP($E161&amp;$D$118&amp;$D$119,'CCG data'!$A:$AD,'CCG data'!N$3,FALSE))</f>
        <v>0.318</v>
      </c>
      <c r="V162" s="15">
        <f>IF(V161="","",VLOOKUP($E161&amp;$D$118&amp;$D$119,'CCG data'!$A:$AD,'CCG data'!O$3,FALSE))</f>
        <v>0.219</v>
      </c>
      <c r="W162" s="136">
        <f>IF(V161="","",VLOOKUP($E161&amp;$D$118&amp;$D$119,'CCG data'!$A:$AD,'CCG data'!P$3,FALSE))</f>
        <v>0.26600000000000001</v>
      </c>
      <c r="Y162" s="165" t="str">
        <f>IFERROR(VLOOKUP($E162&amp;$D$119, Outliers!$A$4:$P$214,6,FALSE),"0")</f>
        <v>0</v>
      </c>
      <c r="Z162" s="165" t="str">
        <f>IFERROR(VLOOKUP($E162&amp;$D$119, Outliers!$A$4:$P$214,7,FALSE),"0")</f>
        <v>0</v>
      </c>
      <c r="AA162" s="165" t="str">
        <f>IFERROR(VLOOKUP($E162&amp;$D$119, Outliers!$A$4:$P$214,8,FALSE),"0")</f>
        <v>0</v>
      </c>
      <c r="AB162" s="165" t="str">
        <f>IFERROR(VLOOKUP($E162&amp;$D$119, Outliers!$A$4:$P$214,9,FALSE),"0")</f>
        <v>0</v>
      </c>
      <c r="AD162" s="78"/>
      <c r="AE162" s="78"/>
      <c r="AF162" s="78"/>
      <c r="AG162" s="78"/>
    </row>
    <row r="163" spans="4:33" s="40" customFormat="1" ht="15.75" x14ac:dyDescent="0.25">
      <c r="D163" s="319"/>
      <c r="E163" s="104" t="s">
        <v>163</v>
      </c>
      <c r="F163" s="394">
        <f>IF(OR(ISERROR(VLOOKUP($E163&amp;$D$118&amp;$D$119,'CCG data'!$A:$AD,'CCG data'!R$3,FALSE)),ISBLANK(VLOOKUP($E163&amp;$D$118&amp;$D$119,'CCG data'!$A:$AD,'CCG data'!R$3,FALSE))),"",VLOOKUP($E163&amp;$D$118&amp;$D$119,'CCG data'!$A:$AD,'CCG data'!R$3,FALSE))</f>
        <v>3.7027746573480727</v>
      </c>
      <c r="G163" s="395"/>
      <c r="H163" s="395">
        <f>IF(OR(ISERROR(VLOOKUP($E163&amp;$D$118&amp;$D$119,'CCG data'!$A:$AD,'CCG data'!S$3,FALSE)),ISBLANK(VLOOKUP($E163&amp;$D$118&amp;$D$119,'CCG data'!$A:$AD,'CCG data'!S$3,FALSE))),"",VLOOKUP($E163&amp;$D$118&amp;$D$119,'CCG data'!$A:$AD,'CCG data'!S$3,FALSE))</f>
        <v>36.088164800469613</v>
      </c>
      <c r="I163" s="395"/>
      <c r="J163" s="395">
        <f>IF(OR(ISERROR(VLOOKUP($E163&amp;$D$118&amp;$D$119,'CCG data'!$A:$AD,'CCG data'!T$3,FALSE)),ISBLANK(VLOOKUP($E163&amp;$D$118&amp;$D$119,'CCG data'!$A:$AD,'CCG data'!T$3,FALSE))),"",VLOOKUP($E163&amp;$D$118&amp;$D$119,'CCG data'!$A:$AD,'CCG data'!T$3,FALSE))</f>
        <v>19.496912207986824</v>
      </c>
      <c r="K163" s="395"/>
      <c r="L163" s="395">
        <f>IF(OR(ISERROR(VLOOKUP($E163&amp;$D$118&amp;$D$119,'CCG data'!$A:$AD,'CCG data'!U$3,FALSE)),ISBLANK(VLOOKUP($E163&amp;$D$118&amp;$D$119,'CCG data'!$A:$AD,'CCG data'!U$3,FALSE))),"",VLOOKUP($E163&amp;$D$118&amp;$D$119,'CCG data'!$A:$AD,'CCG data'!U$3,FALSE))</f>
        <v>13.812564036695465</v>
      </c>
      <c r="M163" s="396"/>
      <c r="N163" s="367">
        <f>IF(OR(ISERROR(VLOOKUP($E163&amp;$D$118&amp;$D$119,'CCG data'!$A:$AD,'CCG data'!G$3,FALSE)),ISBLANK(VLOOKUP($E163&amp;$D$118&amp;$D$119,'CCG data'!$A:$AD,'CCG data'!G$3,FALSE))),"",VLOOKUP($E163&amp;$D$118&amp;$D$119,'CCG data'!$A:$AD,'CCG data'!G$3,FALSE))</f>
        <v>2034</v>
      </c>
      <c r="P163" s="404">
        <f>IF(OR(ISERROR(VLOOKUP($E163&amp;$D$118&amp;$D$119,'CCG data'!$A:$AD,'CCG data'!B$3,FALSE)),ISBLANK(VLOOKUP($E163&amp;$D$118&amp;$D$119,'CCG data'!$A:$AD,'CCG data'!B$3,FALSE))),"",VLOOKUP($E163&amp;$D$118&amp;$D$119,'CCG data'!$A:$AD,'CCG data'!B$3,FALSE))</f>
        <v>4.71976401179941E-2</v>
      </c>
      <c r="Q163" s="267"/>
      <c r="R163" s="267">
        <f>IF(OR(ISERROR(VLOOKUP($E163&amp;$D$118&amp;$D$119,'CCG data'!$A:$AD,'CCG data'!C$3,FALSE)),ISBLANK(VLOOKUP($E163&amp;$D$118&amp;$D$119,'CCG data'!$A:$AD,'CCG data'!C$3,FALSE))),"",VLOOKUP($E163&amp;$D$118&amp;$D$119,'CCG data'!$A:$AD,'CCG data'!C$3,FALSE))</f>
        <v>0.48721730580137662</v>
      </c>
      <c r="S163" s="267"/>
      <c r="T163" s="267">
        <f>IF(OR(ISERROR(VLOOKUP($E163&amp;$D$118&amp;$D$119,'CCG data'!$A:$AD,'CCG data'!D$3,FALSE)),ISBLANK(VLOOKUP($E163&amp;$D$118&amp;$D$119,'CCG data'!$A:$AD,'CCG data'!D$3,FALSE))),"",VLOOKUP($E163&amp;$D$118&amp;$D$119,'CCG data'!$A:$AD,'CCG data'!D$3,FALSE))</f>
        <v>0.27482792527040317</v>
      </c>
      <c r="U163" s="267"/>
      <c r="V163" s="267">
        <f>IF(OR(ISERROR(VLOOKUP($E163&amp;$D$118&amp;$D$119,'CCG data'!$A:$AD,'CCG data'!E$3,FALSE)),ISBLANK(VLOOKUP($E163&amp;$D$118&amp;$D$119,'CCG data'!$A:$AD,'CCG data'!E$3,FALSE))),"",VLOOKUP($E163&amp;$D$118&amp;$D$119,'CCG data'!$A:$AD,'CCG data'!E$3,FALSE))</f>
        <v>0.19075712881022616</v>
      </c>
      <c r="W163" s="405"/>
      <c r="Y163" s="165">
        <f>IFERROR(VLOOKUP($E163&amp;$D$119, Outliers!$A$4:$P$214,6,FALSE),"0")</f>
        <v>0</v>
      </c>
      <c r="Z163" s="165">
        <f>IFERROR(VLOOKUP($E163&amp;$D$119, Outliers!$A$4:$P$214,7,FALSE),"0")</f>
        <v>0</v>
      </c>
      <c r="AA163" s="165">
        <f>IFERROR(VLOOKUP($E163&amp;$D$119, Outliers!$A$4:$P$214,8,FALSE),"0")</f>
        <v>0</v>
      </c>
      <c r="AB163" s="165">
        <f>IFERROR(VLOOKUP($E163&amp;$D$119, Outliers!$A$4:$P$214,9,FALSE),"0")</f>
        <v>1</v>
      </c>
      <c r="AC163" s="106"/>
      <c r="AD163" s="78"/>
      <c r="AE163" s="78"/>
      <c r="AF163" s="78"/>
      <c r="AG163" s="78"/>
    </row>
    <row r="164" spans="4:33" x14ac:dyDescent="0.25">
      <c r="D164" s="319"/>
      <c r="E164" s="103" t="s">
        <v>27</v>
      </c>
      <c r="F164" s="95">
        <f>IF(P163="","",VLOOKUP($E163&amp;$D$118&amp;$D$119,'CCG data'!$A:$AD,'CCG data'!W$3,FALSE))</f>
        <v>2.9620654596687919</v>
      </c>
      <c r="G164" s="96">
        <f>IF(P163="","",VLOOKUP($E163&amp;$D$118&amp;$D$119,'CCG data'!$A:$AD,'CCG data'!X$3,FALSE))</f>
        <v>4.4434838550273534</v>
      </c>
      <c r="H164" s="96">
        <f>IF(R163="","",VLOOKUP($E163&amp;$D$118&amp;$D$119,'CCG data'!$A:$AD,'CCG data'!Y$3,FALSE))</f>
        <v>33.841263262755874</v>
      </c>
      <c r="I164" s="96">
        <f>IF(R163="","",VLOOKUP($E163&amp;$D$118&amp;$D$119,'CCG data'!$A:$AD,'CCG data'!Z$3,FALSE))</f>
        <v>38.335066338183353</v>
      </c>
      <c r="J164" s="96">
        <f>IF(T163="","",VLOOKUP($E163&amp;$D$118&amp;$D$119,'CCG data'!$A:$AD,'CCG data'!AA$3,FALSE))</f>
        <v>17.880634423951726</v>
      </c>
      <c r="K164" s="96">
        <f>IF(T163="","",VLOOKUP($E163&amp;$D$118&amp;$D$119,'CCG data'!$A:$AD,'CCG data'!AB$3,FALSE))</f>
        <v>21.113189992021923</v>
      </c>
      <c r="L164" s="96">
        <f>IF(V163="","",VLOOKUP($E163&amp;$D$118&amp;$D$119,'CCG data'!$A:$AD,'CCG data'!AC$3,FALSE))</f>
        <v>12.438159712013979</v>
      </c>
      <c r="M164" s="96">
        <f>IF(V163="","",VLOOKUP($E163&amp;$D$118&amp;$D$119,'CCG data'!$A:$AD,'CCG data'!AD$3,FALSE))</f>
        <v>15.18696836137695</v>
      </c>
      <c r="N164" s="368"/>
      <c r="P164" s="152">
        <f>IF(P163="","",VLOOKUP($E163&amp;$D$118&amp;$D$119,'CCG data'!$A:$AD,'CCG data'!I$3,FALSE))</f>
        <v>3.9E-2</v>
      </c>
      <c r="Q164" s="15">
        <f>IF(P163="","",VLOOKUP($E163&amp;$D$118&amp;$D$119,'CCG data'!$A:$AD,'CCG data'!J$3,FALSE))</f>
        <v>5.7000000000000002E-2</v>
      </c>
      <c r="R164" s="15">
        <f>IF(R163="","",VLOOKUP($E163&amp;$D$118&amp;$D$119,'CCG data'!$A:$AD,'CCG data'!K$3,FALSE))</f>
        <v>0.46600000000000003</v>
      </c>
      <c r="S164" s="15">
        <f>IF(R163="","",VLOOKUP($E163&amp;$D$118&amp;$D$119,'CCG data'!$A:$AD,'CCG data'!L$3,FALSE))</f>
        <v>0.50900000000000001</v>
      </c>
      <c r="T164" s="15">
        <f>IF(T163="","",VLOOKUP($E163&amp;$D$118&amp;$D$119,'CCG data'!$A:$AD,'CCG data'!M$3,FALSE))</f>
        <v>0.25600000000000001</v>
      </c>
      <c r="U164" s="15">
        <f>IF(T163="","",VLOOKUP($E163&amp;$D$118&amp;$D$119,'CCG data'!$A:$AD,'CCG data'!N$3,FALSE))</f>
        <v>0.29499999999999998</v>
      </c>
      <c r="V164" s="15">
        <f>IF(V163="","",VLOOKUP($E163&amp;$D$118&amp;$D$119,'CCG data'!$A:$AD,'CCG data'!O$3,FALSE))</f>
        <v>0.17399999999999999</v>
      </c>
      <c r="W164" s="136">
        <f>IF(V163="","",VLOOKUP($E163&amp;$D$118&amp;$D$119,'CCG data'!$A:$AD,'CCG data'!P$3,FALSE))</f>
        <v>0.20799999999999999</v>
      </c>
      <c r="Y164" s="165" t="str">
        <f>IFERROR(VLOOKUP($E164&amp;$D$119, Outliers!$A$4:$P$214,6,FALSE),"0")</f>
        <v>0</v>
      </c>
      <c r="Z164" s="165" t="str">
        <f>IFERROR(VLOOKUP($E164&amp;$D$119, Outliers!$A$4:$P$214,7,FALSE),"0")</f>
        <v>0</v>
      </c>
      <c r="AA164" s="165" t="str">
        <f>IFERROR(VLOOKUP($E164&amp;$D$119, Outliers!$A$4:$P$214,8,FALSE),"0")</f>
        <v>0</v>
      </c>
      <c r="AB164" s="165" t="str">
        <f>IFERROR(VLOOKUP($E164&amp;$D$119, Outliers!$A$4:$P$214,9,FALSE),"0")</f>
        <v>0</v>
      </c>
      <c r="AD164" s="78"/>
      <c r="AE164" s="78"/>
      <c r="AF164" s="78"/>
      <c r="AG164" s="78"/>
    </row>
    <row r="165" spans="4:33" s="40" customFormat="1" ht="15.75" x14ac:dyDescent="0.25">
      <c r="D165" s="319"/>
      <c r="E165" s="104" t="s">
        <v>164</v>
      </c>
      <c r="F165" s="394">
        <f>IF(OR(ISERROR(VLOOKUP($E165&amp;$D$118&amp;$D$119,'CCG data'!$A:$AD,'CCG data'!R$3,FALSE)),ISBLANK(VLOOKUP($E165&amp;$D$118&amp;$D$119,'CCG data'!$A:$AD,'CCG data'!R$3,FALSE))),"",VLOOKUP($E165&amp;$D$118&amp;$D$119,'CCG data'!$A:$AD,'CCG data'!R$3,FALSE))</f>
        <v>2.4707969040657214</v>
      </c>
      <c r="G165" s="395"/>
      <c r="H165" s="395">
        <f>IF(OR(ISERROR(VLOOKUP($E165&amp;$D$118&amp;$D$119,'CCG data'!$A:$AD,'CCG data'!S$3,FALSE)),ISBLANK(VLOOKUP($E165&amp;$D$118&amp;$D$119,'CCG data'!$A:$AD,'CCG data'!S$3,FALSE))),"",VLOOKUP($E165&amp;$D$118&amp;$D$119,'CCG data'!$A:$AD,'CCG data'!S$3,FALSE))</f>
        <v>39.568531478948096</v>
      </c>
      <c r="I165" s="395"/>
      <c r="J165" s="395">
        <f>IF(OR(ISERROR(VLOOKUP($E165&amp;$D$118&amp;$D$119,'CCG data'!$A:$AD,'CCG data'!T$3,FALSE)),ISBLANK(VLOOKUP($E165&amp;$D$118&amp;$D$119,'CCG data'!$A:$AD,'CCG data'!T$3,FALSE))),"",VLOOKUP($E165&amp;$D$118&amp;$D$119,'CCG data'!$A:$AD,'CCG data'!T$3,FALSE))</f>
        <v>16.568758312044512</v>
      </c>
      <c r="K165" s="395"/>
      <c r="L165" s="395">
        <f>IF(OR(ISERROR(VLOOKUP($E165&amp;$D$118&amp;$D$119,'CCG data'!$A:$AD,'CCG data'!U$3,FALSE)),ISBLANK(VLOOKUP($E165&amp;$D$118&amp;$D$119,'CCG data'!$A:$AD,'CCG data'!U$3,FALSE))),"",VLOOKUP($E165&amp;$D$118&amp;$D$119,'CCG data'!$A:$AD,'CCG data'!U$3,FALSE))</f>
        <v>9.2058774624472193</v>
      </c>
      <c r="M165" s="396"/>
      <c r="N165" s="367">
        <f>IF(OR(ISERROR(VLOOKUP($E165&amp;$D$118&amp;$D$119,'CCG data'!$A:$AD,'CCG data'!G$3,FALSE)),ISBLANK(VLOOKUP($E165&amp;$D$118&amp;$D$119,'CCG data'!$A:$AD,'CCG data'!G$3,FALSE))),"",VLOOKUP($E165&amp;$D$118&amp;$D$119,'CCG data'!$A:$AD,'CCG data'!G$3,FALSE))</f>
        <v>1712</v>
      </c>
      <c r="P165" s="404">
        <f>IF(OR(ISERROR(VLOOKUP($E165&amp;$D$118&amp;$D$119,'CCG data'!$A:$AD,'CCG data'!B$3,FALSE)),ISBLANK(VLOOKUP($E165&amp;$D$118&amp;$D$119,'CCG data'!$A:$AD,'CCG data'!B$3,FALSE))),"",VLOOKUP($E165&amp;$D$118&amp;$D$119,'CCG data'!$A:$AD,'CCG data'!B$3,FALSE))</f>
        <v>3.4462616822429903E-2</v>
      </c>
      <c r="Q165" s="267"/>
      <c r="R165" s="267">
        <f>IF(OR(ISERROR(VLOOKUP($E165&amp;$D$118&amp;$D$119,'CCG data'!$A:$AD,'CCG data'!C$3,FALSE)),ISBLANK(VLOOKUP($E165&amp;$D$118&amp;$D$119,'CCG data'!$A:$AD,'CCG data'!C$3,FALSE))),"",VLOOKUP($E165&amp;$D$118&amp;$D$119,'CCG data'!$A:$AD,'CCG data'!C$3,FALSE))</f>
        <v>0.57943925233644855</v>
      </c>
      <c r="S165" s="267"/>
      <c r="T165" s="267">
        <f>IF(OR(ISERROR(VLOOKUP($E165&amp;$D$118&amp;$D$119,'CCG data'!$A:$AD,'CCG data'!D$3,FALSE)),ISBLANK(VLOOKUP($E165&amp;$D$118&amp;$D$119,'CCG data'!$A:$AD,'CCG data'!D$3,FALSE))),"",VLOOKUP($E165&amp;$D$118&amp;$D$119,'CCG data'!$A:$AD,'CCG data'!D$3,FALSE))</f>
        <v>0.25175233644859812</v>
      </c>
      <c r="U165" s="267"/>
      <c r="V165" s="267">
        <f>IF(OR(ISERROR(VLOOKUP($E165&amp;$D$118&amp;$D$119,'CCG data'!$A:$AD,'CCG data'!E$3,FALSE)),ISBLANK(VLOOKUP($E165&amp;$D$118&amp;$D$119,'CCG data'!$A:$AD,'CCG data'!E$3,FALSE))),"",VLOOKUP($E165&amp;$D$118&amp;$D$119,'CCG data'!$A:$AD,'CCG data'!E$3,FALSE))</f>
        <v>0.13434579439252337</v>
      </c>
      <c r="W165" s="405"/>
      <c r="Y165" s="165">
        <f>IFERROR(VLOOKUP($E165&amp;$D$119, Outliers!$A$4:$P$214,6,FALSE),"0")</f>
        <v>1</v>
      </c>
      <c r="Z165" s="165">
        <f>IFERROR(VLOOKUP($E165&amp;$D$119, Outliers!$A$4:$P$214,7,FALSE),"0")</f>
        <v>0</v>
      </c>
      <c r="AA165" s="165">
        <f>IFERROR(VLOOKUP($E165&amp;$D$119, Outliers!$A$4:$P$214,8,FALSE),"0")</f>
        <v>0</v>
      </c>
      <c r="AB165" s="165">
        <f>IFERROR(VLOOKUP($E165&amp;$D$119, Outliers!$A$4:$P$214,9,FALSE),"0")</f>
        <v>1</v>
      </c>
      <c r="AC165" s="106"/>
      <c r="AD165" s="78"/>
      <c r="AE165" s="78"/>
      <c r="AF165" s="78"/>
      <c r="AG165" s="78"/>
    </row>
    <row r="166" spans="4:33" x14ac:dyDescent="0.25">
      <c r="D166" s="319"/>
      <c r="E166" s="103" t="s">
        <v>27</v>
      </c>
      <c r="F166" s="95">
        <f>IF(P165="","",VLOOKUP($E165&amp;$D$118&amp;$D$119,'CCG data'!$A:$AD,'CCG data'!W$3,FALSE))</f>
        <v>1.840323002003311</v>
      </c>
      <c r="G166" s="96">
        <f>IF(P165="","",VLOOKUP($E165&amp;$D$118&amp;$D$119,'CCG data'!$A:$AD,'CCG data'!X$3,FALSE))</f>
        <v>3.1012708061281318</v>
      </c>
      <c r="H166" s="96">
        <f>IF(R165="","",VLOOKUP($E165&amp;$D$118&amp;$D$119,'CCG data'!$A:$AD,'CCG data'!Y$3,FALSE))</f>
        <v>37.106179302659747</v>
      </c>
      <c r="I166" s="96">
        <f>IF(R165="","",VLOOKUP($E165&amp;$D$118&amp;$D$119,'CCG data'!$A:$AD,'CCG data'!Z$3,FALSE))</f>
        <v>42.030883655236444</v>
      </c>
      <c r="J166" s="96">
        <f>IF(T165="","",VLOOKUP($E165&amp;$D$118&amp;$D$119,'CCG data'!$A:$AD,'CCG data'!AA$3,FALSE))</f>
        <v>15.004503861716787</v>
      </c>
      <c r="K166" s="96">
        <f>IF(T165="","",VLOOKUP($E165&amp;$D$118&amp;$D$119,'CCG data'!$A:$AD,'CCG data'!AB$3,FALSE))</f>
        <v>18.133012762372235</v>
      </c>
      <c r="L166" s="96">
        <f>IF(V165="","",VLOOKUP($E165&amp;$D$118&amp;$D$119,'CCG data'!$A:$AD,'CCG data'!AC$3,FALSE))</f>
        <v>8.0161229979616557</v>
      </c>
      <c r="M166" s="96">
        <f>IF(V165="","",VLOOKUP($E165&amp;$D$118&amp;$D$119,'CCG data'!$A:$AD,'CCG data'!AD$3,FALSE))</f>
        <v>10.395631926932783</v>
      </c>
      <c r="N166" s="368"/>
      <c r="P166" s="152">
        <f>IF(P165="","",VLOOKUP($E165&amp;$D$118&amp;$D$119,'CCG data'!$A:$AD,'CCG data'!I$3,FALSE))</f>
        <v>2.7E-2</v>
      </c>
      <c r="Q166" s="15">
        <f>IF(P165="","",VLOOKUP($E165&amp;$D$118&amp;$D$119,'CCG data'!$A:$AD,'CCG data'!J$3,FALSE))</f>
        <v>4.3999999999999997E-2</v>
      </c>
      <c r="R166" s="15">
        <f>IF(R165="","",VLOOKUP($E165&amp;$D$118&amp;$D$119,'CCG data'!$A:$AD,'CCG data'!K$3,FALSE))</f>
        <v>0.55600000000000005</v>
      </c>
      <c r="S166" s="15">
        <f>IF(R165="","",VLOOKUP($E165&amp;$D$118&amp;$D$119,'CCG data'!$A:$AD,'CCG data'!L$3,FALSE))</f>
        <v>0.60299999999999998</v>
      </c>
      <c r="T166" s="15">
        <f>IF(T165="","",VLOOKUP($E165&amp;$D$118&amp;$D$119,'CCG data'!$A:$AD,'CCG data'!M$3,FALSE))</f>
        <v>0.23200000000000001</v>
      </c>
      <c r="U166" s="15">
        <f>IF(T165="","",VLOOKUP($E165&amp;$D$118&amp;$D$119,'CCG data'!$A:$AD,'CCG data'!N$3,FALSE))</f>
        <v>0.27300000000000002</v>
      </c>
      <c r="V166" s="15">
        <f>IF(V165="","",VLOOKUP($E165&amp;$D$118&amp;$D$119,'CCG data'!$A:$AD,'CCG data'!O$3,FALSE))</f>
        <v>0.11899999999999999</v>
      </c>
      <c r="W166" s="136">
        <f>IF(V165="","",VLOOKUP($E165&amp;$D$118&amp;$D$119,'CCG data'!$A:$AD,'CCG data'!P$3,FALSE))</f>
        <v>0.151</v>
      </c>
      <c r="Y166" s="165" t="str">
        <f>IFERROR(VLOOKUP($E166&amp;$D$119, Outliers!$A$4:$P$214,6,FALSE),"0")</f>
        <v>0</v>
      </c>
      <c r="Z166" s="165" t="str">
        <f>IFERROR(VLOOKUP($E166&amp;$D$119, Outliers!$A$4:$P$214,7,FALSE),"0")</f>
        <v>0</v>
      </c>
      <c r="AA166" s="165" t="str">
        <f>IFERROR(VLOOKUP($E166&amp;$D$119, Outliers!$A$4:$P$214,8,FALSE),"0")</f>
        <v>0</v>
      </c>
      <c r="AB166" s="165" t="str">
        <f>IFERROR(VLOOKUP($E166&amp;$D$119, Outliers!$A$4:$P$214,9,FALSE),"0")</f>
        <v>0</v>
      </c>
      <c r="AD166" s="78"/>
      <c r="AE166" s="78"/>
      <c r="AF166" s="78"/>
      <c r="AG166" s="78"/>
    </row>
    <row r="167" spans="4:33" s="40" customFormat="1" ht="15.75" x14ac:dyDescent="0.25">
      <c r="D167" s="319"/>
      <c r="E167" s="104" t="s">
        <v>165</v>
      </c>
      <c r="F167" s="394">
        <f>IF(OR(ISERROR(VLOOKUP($E167&amp;$D$118&amp;$D$119,'CCG data'!$A:$AD,'CCG data'!R$3,FALSE)),ISBLANK(VLOOKUP($E167&amp;$D$118&amp;$D$119,'CCG data'!$A:$AD,'CCG data'!R$3,FALSE))),"",VLOOKUP($E167&amp;$D$118&amp;$D$119,'CCG data'!$A:$AD,'CCG data'!R$3,FALSE))</f>
        <v>5.3931322706754186</v>
      </c>
      <c r="G167" s="395"/>
      <c r="H167" s="395">
        <f>IF(OR(ISERROR(VLOOKUP($E167&amp;$D$118&amp;$D$119,'CCG data'!$A:$AD,'CCG data'!S$3,FALSE)),ISBLANK(VLOOKUP($E167&amp;$D$118&amp;$D$119,'CCG data'!$A:$AD,'CCG data'!S$3,FALSE))),"",VLOOKUP($E167&amp;$D$118&amp;$D$119,'CCG data'!$A:$AD,'CCG data'!S$3,FALSE))</f>
        <v>43.218413560149095</v>
      </c>
      <c r="I167" s="395"/>
      <c r="J167" s="395">
        <f>IF(OR(ISERROR(VLOOKUP($E167&amp;$D$118&amp;$D$119,'CCG data'!$A:$AD,'CCG data'!T$3,FALSE)),ISBLANK(VLOOKUP($E167&amp;$D$118&amp;$D$119,'CCG data'!$A:$AD,'CCG data'!T$3,FALSE))),"",VLOOKUP($E167&amp;$D$118&amp;$D$119,'CCG data'!$A:$AD,'CCG data'!T$3,FALSE))</f>
        <v>18.346950633653162</v>
      </c>
      <c r="K167" s="395"/>
      <c r="L167" s="395">
        <f>IF(OR(ISERROR(VLOOKUP($E167&amp;$D$118&amp;$D$119,'CCG data'!$A:$AD,'CCG data'!U$3,FALSE)),ISBLANK(VLOOKUP($E167&amp;$D$118&amp;$D$119,'CCG data'!$A:$AD,'CCG data'!U$3,FALSE))),"",VLOOKUP($E167&amp;$D$118&amp;$D$119,'CCG data'!$A:$AD,'CCG data'!U$3,FALSE))</f>
        <v>12.078081083781193</v>
      </c>
      <c r="M167" s="396"/>
      <c r="N167" s="367">
        <f>IF(OR(ISERROR(VLOOKUP($E167&amp;$D$118&amp;$D$119,'CCG data'!$A:$AD,'CCG data'!G$3,FALSE)),ISBLANK(VLOOKUP($E167&amp;$D$118&amp;$D$119,'CCG data'!$A:$AD,'CCG data'!G$3,FALSE))),"",VLOOKUP($E167&amp;$D$118&amp;$D$119,'CCG data'!$A:$AD,'CCG data'!G$3,FALSE))</f>
        <v>1128</v>
      </c>
      <c r="P167" s="404">
        <f>IF(OR(ISERROR(VLOOKUP($E167&amp;$D$118&amp;$D$119,'CCG data'!$A:$AD,'CCG data'!B$3,FALSE)),ISBLANK(VLOOKUP($E167&amp;$D$118&amp;$D$119,'CCG data'!$A:$AD,'CCG data'!B$3,FALSE))),"",VLOOKUP($E167&amp;$D$118&amp;$D$119,'CCG data'!$A:$AD,'CCG data'!B$3,FALSE))</f>
        <v>7.0921985815602842E-2</v>
      </c>
      <c r="Q167" s="267"/>
      <c r="R167" s="267">
        <f>IF(OR(ISERROR(VLOOKUP($E167&amp;$D$118&amp;$D$119,'CCG data'!$A:$AD,'CCG data'!C$3,FALSE)),ISBLANK(VLOOKUP($E167&amp;$D$118&amp;$D$119,'CCG data'!$A:$AD,'CCG data'!C$3,FALSE))),"",VLOOKUP($E167&amp;$D$118&amp;$D$119,'CCG data'!$A:$AD,'CCG data'!C$3,FALSE))</f>
        <v>0.54521276595744683</v>
      </c>
      <c r="S167" s="267"/>
      <c r="T167" s="267">
        <f>IF(OR(ISERROR(VLOOKUP($E167&amp;$D$118&amp;$D$119,'CCG data'!$A:$AD,'CCG data'!D$3,FALSE)),ISBLANK(VLOOKUP($E167&amp;$D$118&amp;$D$119,'CCG data'!$A:$AD,'CCG data'!D$3,FALSE))),"",VLOOKUP($E167&amp;$D$118&amp;$D$119,'CCG data'!$A:$AD,'CCG data'!D$3,FALSE))</f>
        <v>0.22872340425531915</v>
      </c>
      <c r="U167" s="267"/>
      <c r="V167" s="267">
        <f>IF(OR(ISERROR(VLOOKUP($E167&amp;$D$118&amp;$D$119,'CCG data'!$A:$AD,'CCG data'!E$3,FALSE)),ISBLANK(VLOOKUP($E167&amp;$D$118&amp;$D$119,'CCG data'!$A:$AD,'CCG data'!E$3,FALSE))),"",VLOOKUP($E167&amp;$D$118&amp;$D$119,'CCG data'!$A:$AD,'CCG data'!E$3,FALSE))</f>
        <v>0.15514184397163119</v>
      </c>
      <c r="W167" s="405"/>
      <c r="Y167" s="165">
        <f>IFERROR(VLOOKUP($E167&amp;$D$119, Outliers!$A$4:$P$214,6,FALSE),"0")</f>
        <v>0</v>
      </c>
      <c r="Z167" s="165">
        <f>IFERROR(VLOOKUP($E167&amp;$D$119, Outliers!$A$4:$P$214,7,FALSE),"0")</f>
        <v>0</v>
      </c>
      <c r="AA167" s="165">
        <f>IFERROR(VLOOKUP($E167&amp;$D$119, Outliers!$A$4:$P$214,8,FALSE),"0")</f>
        <v>0</v>
      </c>
      <c r="AB167" s="165">
        <f>IFERROR(VLOOKUP($E167&amp;$D$119, Outliers!$A$4:$P$214,9,FALSE),"0")</f>
        <v>0</v>
      </c>
      <c r="AC167" s="106"/>
      <c r="AD167" s="78"/>
      <c r="AE167" s="78"/>
      <c r="AF167" s="78"/>
      <c r="AG167" s="78"/>
    </row>
    <row r="168" spans="4:33" x14ac:dyDescent="0.25">
      <c r="D168" s="319"/>
      <c r="E168" s="103" t="s">
        <v>27</v>
      </c>
      <c r="F168" s="95">
        <f>IF(P167="","",VLOOKUP($E167&amp;$D$118&amp;$D$119,'CCG data'!$A:$AD,'CCG data'!W$3,FALSE))</f>
        <v>4.2113100545253719</v>
      </c>
      <c r="G168" s="96">
        <f>IF(P167="","",VLOOKUP($E167&amp;$D$118&amp;$D$119,'CCG data'!$A:$AD,'CCG data'!X$3,FALSE))</f>
        <v>6.5749544868254652</v>
      </c>
      <c r="H168" s="96">
        <f>IF(R167="","",VLOOKUP($E167&amp;$D$118&amp;$D$119,'CCG data'!$A:$AD,'CCG data'!Y$3,FALSE))</f>
        <v>39.802653670320296</v>
      </c>
      <c r="I168" s="96">
        <f>IF(R167="","",VLOOKUP($E167&amp;$D$118&amp;$D$119,'CCG data'!$A:$AD,'CCG data'!Z$3,FALSE))</f>
        <v>46.634173449977894</v>
      </c>
      <c r="J168" s="96">
        <f>IF(T167="","",VLOOKUP($E167&amp;$D$118&amp;$D$119,'CCG data'!$A:$AD,'CCG data'!AA$3,FALSE))</f>
        <v>16.108177374984496</v>
      </c>
      <c r="K168" s="96">
        <f>IF(T167="","",VLOOKUP($E167&amp;$D$118&amp;$D$119,'CCG data'!$A:$AD,'CCG data'!AB$3,FALSE))</f>
        <v>20.585723892321827</v>
      </c>
      <c r="L168" s="96">
        <f>IF(V167="","",VLOOKUP($E167&amp;$D$118&amp;$D$119,'CCG data'!$A:$AD,'CCG data'!AC$3,FALSE))</f>
        <v>10.288567547477916</v>
      </c>
      <c r="M168" s="96">
        <f>IF(V167="","",VLOOKUP($E167&amp;$D$118&amp;$D$119,'CCG data'!$A:$AD,'CCG data'!AD$3,FALSE))</f>
        <v>13.86759462008447</v>
      </c>
      <c r="N168" s="368"/>
      <c r="P168" s="152">
        <f>IF(P167="","",VLOOKUP($E167&amp;$D$118&amp;$D$119,'CCG data'!$A:$AD,'CCG data'!I$3,FALSE))</f>
        <v>5.7000000000000002E-2</v>
      </c>
      <c r="Q168" s="15">
        <f>IF(P167="","",VLOOKUP($E167&amp;$D$118&amp;$D$119,'CCG data'!$A:$AD,'CCG data'!J$3,FALSE))</f>
        <v>8.6999999999999994E-2</v>
      </c>
      <c r="R168" s="15">
        <f>IF(R167="","",VLOOKUP($E167&amp;$D$118&amp;$D$119,'CCG data'!$A:$AD,'CCG data'!K$3,FALSE))</f>
        <v>0.51600000000000001</v>
      </c>
      <c r="S168" s="15">
        <f>IF(R167="","",VLOOKUP($E167&amp;$D$118&amp;$D$119,'CCG data'!$A:$AD,'CCG data'!L$3,FALSE))</f>
        <v>0.57399999999999995</v>
      </c>
      <c r="T168" s="15">
        <f>IF(T167="","",VLOOKUP($E167&amp;$D$118&amp;$D$119,'CCG data'!$A:$AD,'CCG data'!M$3,FALSE))</f>
        <v>0.20499999999999999</v>
      </c>
      <c r="U168" s="15">
        <f>IF(T167="","",VLOOKUP($E167&amp;$D$118&amp;$D$119,'CCG data'!$A:$AD,'CCG data'!N$3,FALSE))</f>
        <v>0.254</v>
      </c>
      <c r="V168" s="15">
        <f>IF(V167="","",VLOOKUP($E167&amp;$D$118&amp;$D$119,'CCG data'!$A:$AD,'CCG data'!O$3,FALSE))</f>
        <v>0.13500000000000001</v>
      </c>
      <c r="W168" s="136">
        <f>IF(V167="","",VLOOKUP($E167&amp;$D$118&amp;$D$119,'CCG data'!$A:$AD,'CCG data'!P$3,FALSE))</f>
        <v>0.17699999999999999</v>
      </c>
      <c r="Y168" s="165" t="str">
        <f>IFERROR(VLOOKUP($E168&amp;$D$119, Outliers!$A$4:$P$214,6,FALSE),"0")</f>
        <v>0</v>
      </c>
      <c r="Z168" s="165" t="str">
        <f>IFERROR(VLOOKUP($E168&amp;$D$119, Outliers!$A$4:$P$214,7,FALSE),"0")</f>
        <v>0</v>
      </c>
      <c r="AA168" s="165" t="str">
        <f>IFERROR(VLOOKUP($E168&amp;$D$119, Outliers!$A$4:$P$214,8,FALSE),"0")</f>
        <v>0</v>
      </c>
      <c r="AB168" s="165" t="str">
        <f>IFERROR(VLOOKUP($E168&amp;$D$119, Outliers!$A$4:$P$214,9,FALSE),"0")</f>
        <v>0</v>
      </c>
      <c r="AD168" s="78"/>
      <c r="AE168" s="78"/>
      <c r="AF168" s="78"/>
      <c r="AG168" s="78"/>
    </row>
    <row r="169" spans="4:33" s="40" customFormat="1" ht="15.75" x14ac:dyDescent="0.25">
      <c r="D169" s="319"/>
      <c r="E169" s="104" t="s">
        <v>166</v>
      </c>
      <c r="F169" s="394">
        <f>IF(OR(ISERROR(VLOOKUP($E169&amp;$D$118&amp;$D$119,'CCG data'!$A:$AD,'CCG data'!R$3,FALSE)),ISBLANK(VLOOKUP($E169&amp;$D$118&amp;$D$119,'CCG data'!$A:$AD,'CCG data'!R$3,FALSE))),"",VLOOKUP($E169&amp;$D$118&amp;$D$119,'CCG data'!$A:$AD,'CCG data'!R$3,FALSE))</f>
        <v>4.6219539938917755</v>
      </c>
      <c r="G169" s="395"/>
      <c r="H169" s="395">
        <f>IF(OR(ISERROR(VLOOKUP($E169&amp;$D$118&amp;$D$119,'CCG data'!$A:$AD,'CCG data'!S$3,FALSE)),ISBLANK(VLOOKUP($E169&amp;$D$118&amp;$D$119,'CCG data'!$A:$AD,'CCG data'!S$3,FALSE))),"",VLOOKUP($E169&amp;$D$118&amp;$D$119,'CCG data'!$A:$AD,'CCG data'!S$3,FALSE))</f>
        <v>37.009008829357583</v>
      </c>
      <c r="I169" s="395"/>
      <c r="J169" s="395">
        <f>IF(OR(ISERROR(VLOOKUP($E169&amp;$D$118&amp;$D$119,'CCG data'!$A:$AD,'CCG data'!T$3,FALSE)),ISBLANK(VLOOKUP($E169&amp;$D$118&amp;$D$119,'CCG data'!$A:$AD,'CCG data'!T$3,FALSE))),"",VLOOKUP($E169&amp;$D$118&amp;$D$119,'CCG data'!$A:$AD,'CCG data'!T$3,FALSE))</f>
        <v>19.672468567516191</v>
      </c>
      <c r="K169" s="395"/>
      <c r="L169" s="395">
        <f>IF(OR(ISERROR(VLOOKUP($E169&amp;$D$118&amp;$D$119,'CCG data'!$A:$AD,'CCG data'!U$3,FALSE)),ISBLANK(VLOOKUP($E169&amp;$D$118&amp;$D$119,'CCG data'!$A:$AD,'CCG data'!U$3,FALSE))),"",VLOOKUP($E169&amp;$D$118&amp;$D$119,'CCG data'!$A:$AD,'CCG data'!U$3,FALSE))</f>
        <v>7.0261283452505916</v>
      </c>
      <c r="M169" s="396"/>
      <c r="N169" s="367">
        <f>IF(OR(ISERROR(VLOOKUP($E169&amp;$D$118&amp;$D$119,'CCG data'!$A:$AD,'CCG data'!G$3,FALSE)),ISBLANK(VLOOKUP($E169&amp;$D$118&amp;$D$119,'CCG data'!$A:$AD,'CCG data'!G$3,FALSE))),"",VLOOKUP($E169&amp;$D$118&amp;$D$119,'CCG data'!$A:$AD,'CCG data'!G$3,FALSE))</f>
        <v>1092</v>
      </c>
      <c r="P169" s="404">
        <f>IF(OR(ISERROR(VLOOKUP($E169&amp;$D$118&amp;$D$119,'CCG data'!$A:$AD,'CCG data'!B$3,FALSE)),ISBLANK(VLOOKUP($E169&amp;$D$118&amp;$D$119,'CCG data'!$A:$AD,'CCG data'!B$3,FALSE))),"",VLOOKUP($E169&amp;$D$118&amp;$D$119,'CCG data'!$A:$AD,'CCG data'!B$3,FALSE))</f>
        <v>6.8681318681318687E-2</v>
      </c>
      <c r="Q169" s="267"/>
      <c r="R169" s="267">
        <f>IF(OR(ISERROR(VLOOKUP($E169&amp;$D$118&amp;$D$119,'CCG data'!$A:$AD,'CCG data'!C$3,FALSE)),ISBLANK(VLOOKUP($E169&amp;$D$118&amp;$D$119,'CCG data'!$A:$AD,'CCG data'!C$3,FALSE))),"",VLOOKUP($E169&amp;$D$118&amp;$D$119,'CCG data'!$A:$AD,'CCG data'!C$3,FALSE))</f>
        <v>0.54212454212454209</v>
      </c>
      <c r="S169" s="267"/>
      <c r="T169" s="267">
        <f>IF(OR(ISERROR(VLOOKUP($E169&amp;$D$118&amp;$D$119,'CCG data'!$A:$AD,'CCG data'!D$3,FALSE)),ISBLANK(VLOOKUP($E169&amp;$D$118&amp;$D$119,'CCG data'!$A:$AD,'CCG data'!D$3,FALSE))),"",VLOOKUP($E169&amp;$D$118&amp;$D$119,'CCG data'!$A:$AD,'CCG data'!D$3,FALSE))</f>
        <v>0.28479853479853479</v>
      </c>
      <c r="U169" s="267"/>
      <c r="V169" s="267">
        <f>IF(OR(ISERROR(VLOOKUP($E169&amp;$D$118&amp;$D$119,'CCG data'!$A:$AD,'CCG data'!E$3,FALSE)),ISBLANK(VLOOKUP($E169&amp;$D$118&amp;$D$119,'CCG data'!$A:$AD,'CCG data'!E$3,FALSE))),"",VLOOKUP($E169&amp;$D$118&amp;$D$119,'CCG data'!$A:$AD,'CCG data'!E$3,FALSE))</f>
        <v>0.1043956043956044</v>
      </c>
      <c r="W169" s="405"/>
      <c r="Y169" s="165">
        <f>IFERROR(VLOOKUP($E169&amp;$D$119, Outliers!$A$4:$P$214,6,FALSE),"0")</f>
        <v>0</v>
      </c>
      <c r="Z169" s="165">
        <f>IFERROR(VLOOKUP($E169&amp;$D$119, Outliers!$A$4:$P$214,7,FALSE),"0")</f>
        <v>0</v>
      </c>
      <c r="AA169" s="165">
        <f>IFERROR(VLOOKUP($E169&amp;$D$119, Outliers!$A$4:$P$214,8,FALSE),"0")</f>
        <v>0</v>
      </c>
      <c r="AB169" s="165">
        <f>IFERROR(VLOOKUP($E169&amp;$D$119, Outliers!$A$4:$P$214,9,FALSE),"0")</f>
        <v>1</v>
      </c>
      <c r="AC169" s="106"/>
      <c r="AD169" s="78"/>
      <c r="AE169" s="78"/>
      <c r="AF169" s="78"/>
      <c r="AG169" s="78"/>
    </row>
    <row r="170" spans="4:33" x14ac:dyDescent="0.25">
      <c r="D170" s="319"/>
      <c r="E170" s="103" t="s">
        <v>27</v>
      </c>
      <c r="F170" s="95">
        <f>IF(P169="","",VLOOKUP($E169&amp;$D$118&amp;$D$119,'CCG data'!$A:$AD,'CCG data'!W$3,FALSE))</f>
        <v>3.5759073319300265</v>
      </c>
      <c r="G170" s="96">
        <f>IF(P169="","",VLOOKUP($E169&amp;$D$118&amp;$D$119,'CCG data'!$A:$AD,'CCG data'!X$3,FALSE))</f>
        <v>5.6680006558535245</v>
      </c>
      <c r="H170" s="96">
        <f>IF(R169="","",VLOOKUP($E169&amp;$D$118&amp;$D$119,'CCG data'!$A:$AD,'CCG data'!Y$3,FALSE))</f>
        <v>34.02772947872409</v>
      </c>
      <c r="I170" s="96">
        <f>IF(R169="","",VLOOKUP($E169&amp;$D$118&amp;$D$119,'CCG data'!$A:$AD,'CCG data'!Z$3,FALSE))</f>
        <v>39.990288179991076</v>
      </c>
      <c r="J170" s="96">
        <f>IF(T169="","",VLOOKUP($E169&amp;$D$118&amp;$D$119,'CCG data'!$A:$AD,'CCG data'!AA$3,FALSE))</f>
        <v>17.48604280029306</v>
      </c>
      <c r="K170" s="96">
        <f>IF(T169="","",VLOOKUP($E169&amp;$D$118&amp;$D$119,'CCG data'!$A:$AD,'CCG data'!AB$3,FALSE))</f>
        <v>21.858894334739322</v>
      </c>
      <c r="L170" s="96">
        <f>IF(V169="","",VLOOKUP($E169&amp;$D$118&amp;$D$119,'CCG data'!$A:$AD,'CCG data'!AC$3,FALSE))</f>
        <v>5.7363362100219124</v>
      </c>
      <c r="M170" s="96">
        <f>IF(V169="","",VLOOKUP($E169&amp;$D$118&amp;$D$119,'CCG data'!$A:$AD,'CCG data'!AD$3,FALSE))</f>
        <v>8.3159204804792708</v>
      </c>
      <c r="N170" s="368"/>
      <c r="P170" s="152">
        <f>IF(P169="","",VLOOKUP($E169&amp;$D$118&amp;$D$119,'CCG data'!$A:$AD,'CCG data'!I$3,FALSE))</f>
        <v>5.5E-2</v>
      </c>
      <c r="Q170" s="15">
        <f>IF(P169="","",VLOOKUP($E169&amp;$D$118&amp;$D$119,'CCG data'!$A:$AD,'CCG data'!J$3,FALSE))</f>
        <v>8.5000000000000006E-2</v>
      </c>
      <c r="R170" s="15">
        <f>IF(R169="","",VLOOKUP($E169&amp;$D$118&amp;$D$119,'CCG data'!$A:$AD,'CCG data'!K$3,FALSE))</f>
        <v>0.51200000000000001</v>
      </c>
      <c r="S170" s="15">
        <f>IF(R169="","",VLOOKUP($E169&amp;$D$118&amp;$D$119,'CCG data'!$A:$AD,'CCG data'!L$3,FALSE))</f>
        <v>0.57099999999999995</v>
      </c>
      <c r="T170" s="15">
        <f>IF(T169="","",VLOOKUP($E169&amp;$D$118&amp;$D$119,'CCG data'!$A:$AD,'CCG data'!M$3,FALSE))</f>
        <v>0.25900000000000001</v>
      </c>
      <c r="U170" s="15">
        <f>IF(T169="","",VLOOKUP($E169&amp;$D$118&amp;$D$119,'CCG data'!$A:$AD,'CCG data'!N$3,FALSE))</f>
        <v>0.312</v>
      </c>
      <c r="V170" s="15">
        <f>IF(V169="","",VLOOKUP($E169&amp;$D$118&amp;$D$119,'CCG data'!$A:$AD,'CCG data'!O$3,FALSE))</f>
        <v>8.7999999999999995E-2</v>
      </c>
      <c r="W170" s="136">
        <f>IF(V169="","",VLOOKUP($E169&amp;$D$118&amp;$D$119,'CCG data'!$A:$AD,'CCG data'!P$3,FALSE))</f>
        <v>0.124</v>
      </c>
      <c r="Y170" s="165" t="str">
        <f>IFERROR(VLOOKUP($E170&amp;$D$119, Outliers!$A$4:$P$214,6,FALSE),"0")</f>
        <v>0</v>
      </c>
      <c r="Z170" s="165" t="str">
        <f>IFERROR(VLOOKUP($E170&amp;$D$119, Outliers!$A$4:$P$214,7,FALSE),"0")</f>
        <v>0</v>
      </c>
      <c r="AA170" s="165" t="str">
        <f>IFERROR(VLOOKUP($E170&amp;$D$119, Outliers!$A$4:$P$214,8,FALSE),"0")</f>
        <v>0</v>
      </c>
      <c r="AB170" s="165" t="str">
        <f>IFERROR(VLOOKUP($E170&amp;$D$119, Outliers!$A$4:$P$214,9,FALSE),"0")</f>
        <v>0</v>
      </c>
      <c r="AD170" s="78"/>
      <c r="AE170" s="78"/>
      <c r="AF170" s="78"/>
      <c r="AG170" s="78"/>
    </row>
    <row r="171" spans="4:33" s="40" customFormat="1" ht="15.75" x14ac:dyDescent="0.25">
      <c r="D171" s="319"/>
      <c r="E171" s="104" t="s">
        <v>395</v>
      </c>
      <c r="F171" s="394">
        <f>IF(OR(ISERROR(VLOOKUP($E171&amp;$D$118&amp;$D$119,'CCG data'!$A:$AD,'CCG data'!R$3,FALSE)),ISBLANK(VLOOKUP($E171&amp;$D$118&amp;$D$119,'CCG data'!$A:$AD,'CCG data'!R$3,FALSE))),"",VLOOKUP($E171&amp;$D$118&amp;$D$119,'CCG data'!$A:$AD,'CCG data'!R$3,FALSE))</f>
        <v>4.899681749583511</v>
      </c>
      <c r="G171" s="395"/>
      <c r="H171" s="395">
        <f>IF(OR(ISERROR(VLOOKUP($E171&amp;$D$118&amp;$D$119,'CCG data'!$A:$AD,'CCG data'!S$3,FALSE)),ISBLANK(VLOOKUP($E171&amp;$D$118&amp;$D$119,'CCG data'!$A:$AD,'CCG data'!S$3,FALSE))),"",VLOOKUP($E171&amp;$D$118&amp;$D$119,'CCG data'!$A:$AD,'CCG data'!S$3,FALSE))</f>
        <v>44.097359383663751</v>
      </c>
      <c r="I171" s="395"/>
      <c r="J171" s="395">
        <f>IF(OR(ISERROR(VLOOKUP($E171&amp;$D$118&amp;$D$119,'CCG data'!$A:$AD,'CCG data'!T$3,FALSE)),ISBLANK(VLOOKUP($E171&amp;$D$118&amp;$D$119,'CCG data'!$A:$AD,'CCG data'!T$3,FALSE))),"",VLOOKUP($E171&amp;$D$118&amp;$D$119,'CCG data'!$A:$AD,'CCG data'!T$3,FALSE))</f>
        <v>17.541722432580016</v>
      </c>
      <c r="K171" s="395"/>
      <c r="L171" s="395">
        <f>IF(OR(ISERROR(VLOOKUP($E171&amp;$D$118&amp;$D$119,'CCG data'!$A:$AD,'CCG data'!U$3,FALSE)),ISBLANK(VLOOKUP($E171&amp;$D$118&amp;$D$119,'CCG data'!$A:$AD,'CCG data'!U$3,FALSE))),"",VLOOKUP($E171&amp;$D$118&amp;$D$119,'CCG data'!$A:$AD,'CCG data'!U$3,FALSE))</f>
        <v>8.9950063212783409</v>
      </c>
      <c r="M171" s="396"/>
      <c r="N171" s="367">
        <f>IF(OR(ISERROR(VLOOKUP($E171&amp;$D$118&amp;$D$119,'CCG data'!$A:$AD,'CCG data'!G$3,FALSE)),ISBLANK(VLOOKUP($E171&amp;$D$118&amp;$D$119,'CCG data'!$A:$AD,'CCG data'!G$3,FALSE))),"",VLOOKUP($E171&amp;$D$118&amp;$D$119,'CCG data'!$A:$AD,'CCG data'!G$3,FALSE))</f>
        <v>4760</v>
      </c>
      <c r="P171" s="404">
        <f>IF(OR(ISERROR(VLOOKUP($E171&amp;$D$118&amp;$D$119,'CCG data'!$A:$AD,'CCG data'!B$3,FALSE)),ISBLANK(VLOOKUP($E171&amp;$D$118&amp;$D$119,'CCG data'!$A:$AD,'CCG data'!B$3,FALSE))),"",VLOOKUP($E171&amp;$D$118&amp;$D$119,'CCG data'!$A:$AD,'CCG data'!B$3,FALSE))</f>
        <v>6.5756302521008406E-2</v>
      </c>
      <c r="Q171" s="267"/>
      <c r="R171" s="267">
        <f>IF(OR(ISERROR(VLOOKUP($E171&amp;$D$118&amp;$D$119,'CCG data'!$A:$AD,'CCG data'!C$3,FALSE)),ISBLANK(VLOOKUP($E171&amp;$D$118&amp;$D$119,'CCG data'!$A:$AD,'CCG data'!C$3,FALSE))),"",VLOOKUP($E171&amp;$D$118&amp;$D$119,'CCG data'!$A:$AD,'CCG data'!C$3,FALSE))</f>
        <v>0.57983193277310929</v>
      </c>
      <c r="S171" s="267"/>
      <c r="T171" s="267">
        <f>IF(OR(ISERROR(VLOOKUP($E171&amp;$D$118&amp;$D$119,'CCG data'!$A:$AD,'CCG data'!D$3,FALSE)),ISBLANK(VLOOKUP($E171&amp;$D$118&amp;$D$119,'CCG data'!$A:$AD,'CCG data'!D$3,FALSE))),"",VLOOKUP($E171&amp;$D$118&amp;$D$119,'CCG data'!$A:$AD,'CCG data'!D$3,FALSE))</f>
        <v>0.23340336134453782</v>
      </c>
      <c r="U171" s="267"/>
      <c r="V171" s="267">
        <f>IF(OR(ISERROR(VLOOKUP($E171&amp;$D$118&amp;$D$119,'CCG data'!$A:$AD,'CCG data'!E$3,FALSE)),ISBLANK(VLOOKUP($E171&amp;$D$118&amp;$D$119,'CCG data'!$A:$AD,'CCG data'!E$3,FALSE))),"",VLOOKUP($E171&amp;$D$118&amp;$D$119,'CCG data'!$A:$AD,'CCG data'!E$3,FALSE))</f>
        <v>0.12100840336134454</v>
      </c>
      <c r="W171" s="405"/>
      <c r="Y171" s="165">
        <f>IFERROR(VLOOKUP($E171&amp;$D$119, Outliers!$A$4:$P$214,6,FALSE),"0")</f>
        <v>0</v>
      </c>
      <c r="Z171" s="165">
        <f>IFERROR(VLOOKUP($E171&amp;$D$119, Outliers!$A$4:$P$214,7,FALSE),"0")</f>
        <v>1</v>
      </c>
      <c r="AA171" s="165">
        <f>IFERROR(VLOOKUP($E171&amp;$D$119, Outliers!$A$4:$P$214,8,FALSE),"0")</f>
        <v>0</v>
      </c>
      <c r="AB171" s="165">
        <f>IFERROR(VLOOKUP($E171&amp;$D$119, Outliers!$A$4:$P$214,9,FALSE),"0")</f>
        <v>1</v>
      </c>
      <c r="AC171" s="106"/>
      <c r="AD171" s="78"/>
      <c r="AE171" s="78"/>
      <c r="AF171" s="78"/>
      <c r="AG171" s="78"/>
    </row>
    <row r="172" spans="4:33" x14ac:dyDescent="0.25">
      <c r="D172" s="319"/>
      <c r="E172" s="103" t="s">
        <v>27</v>
      </c>
      <c r="F172" s="95">
        <f>IF(P171="","",VLOOKUP($E171&amp;$D$118&amp;$D$119,'CCG data'!$A:$AD,'CCG data'!W$3,FALSE))</f>
        <v>4.3568668316405947</v>
      </c>
      <c r="G172" s="96">
        <f>IF(P171="","",VLOOKUP($E171&amp;$D$118&amp;$D$119,'CCG data'!$A:$AD,'CCG data'!X$3,FALSE))</f>
        <v>5.4424966675264272</v>
      </c>
      <c r="H172" s="96">
        <f>IF(R171="","",VLOOKUP($E171&amp;$D$118&amp;$D$119,'CCG data'!$A:$AD,'CCG data'!Y$3,FALSE))</f>
        <v>42.45217675811579</v>
      </c>
      <c r="I172" s="96">
        <f>IF(R171="","",VLOOKUP($E171&amp;$D$118&amp;$D$119,'CCG data'!$A:$AD,'CCG data'!Z$3,FALSE))</f>
        <v>45.742542009211711</v>
      </c>
      <c r="J172" s="96">
        <f>IF(T171="","",VLOOKUP($E171&amp;$D$118&amp;$D$119,'CCG data'!$A:$AD,'CCG data'!AA$3,FALSE))</f>
        <v>16.510217577012089</v>
      </c>
      <c r="K172" s="96">
        <f>IF(T171="","",VLOOKUP($E171&amp;$D$118&amp;$D$119,'CCG data'!$A:$AD,'CCG data'!AB$3,FALSE))</f>
        <v>18.573227288147944</v>
      </c>
      <c r="L172" s="96">
        <f>IF(V171="","",VLOOKUP($E171&amp;$D$118&amp;$D$119,'CCG data'!$A:$AD,'CCG data'!AC$3,FALSE))</f>
        <v>8.2604141383739424</v>
      </c>
      <c r="M172" s="96">
        <f>IF(V171="","",VLOOKUP($E171&amp;$D$118&amp;$D$119,'CCG data'!$A:$AD,'CCG data'!AD$3,FALSE))</f>
        <v>9.7295985041827393</v>
      </c>
      <c r="N172" s="368"/>
      <c r="P172" s="152">
        <f>IF(P171="","",VLOOKUP($E171&amp;$D$118&amp;$D$119,'CCG data'!$A:$AD,'CCG data'!I$3,FALSE))</f>
        <v>5.8999999999999997E-2</v>
      </c>
      <c r="Q172" s="15">
        <f>IF(P171="","",VLOOKUP($E171&amp;$D$118&amp;$D$119,'CCG data'!$A:$AD,'CCG data'!J$3,FALSE))</f>
        <v>7.2999999999999995E-2</v>
      </c>
      <c r="R172" s="15">
        <f>IF(R171="","",VLOOKUP($E171&amp;$D$118&amp;$D$119,'CCG data'!$A:$AD,'CCG data'!K$3,FALSE))</f>
        <v>0.56599999999999995</v>
      </c>
      <c r="S172" s="15">
        <f>IF(R171="","",VLOOKUP($E171&amp;$D$118&amp;$D$119,'CCG data'!$A:$AD,'CCG data'!L$3,FALSE))</f>
        <v>0.59399999999999997</v>
      </c>
      <c r="T172" s="15">
        <f>IF(T171="","",VLOOKUP($E171&amp;$D$118&amp;$D$119,'CCG data'!$A:$AD,'CCG data'!M$3,FALSE))</f>
        <v>0.222</v>
      </c>
      <c r="U172" s="15">
        <f>IF(T171="","",VLOOKUP($E171&amp;$D$118&amp;$D$119,'CCG data'!$A:$AD,'CCG data'!N$3,FALSE))</f>
        <v>0.246</v>
      </c>
      <c r="V172" s="15">
        <f>IF(V171="","",VLOOKUP($E171&amp;$D$118&amp;$D$119,'CCG data'!$A:$AD,'CCG data'!O$3,FALSE))</f>
        <v>0.112</v>
      </c>
      <c r="W172" s="136">
        <f>IF(V171="","",VLOOKUP($E171&amp;$D$118&amp;$D$119,'CCG data'!$A:$AD,'CCG data'!P$3,FALSE))</f>
        <v>0.13100000000000001</v>
      </c>
      <c r="Y172" s="165" t="str">
        <f>IFERROR(VLOOKUP($E172&amp;$D$119, Outliers!$A$4:$P$214,6,FALSE),"0")</f>
        <v>0</v>
      </c>
      <c r="Z172" s="165" t="str">
        <f>IFERROR(VLOOKUP($E172&amp;$D$119, Outliers!$A$4:$P$214,7,FALSE),"0")</f>
        <v>0</v>
      </c>
      <c r="AA172" s="165" t="str">
        <f>IFERROR(VLOOKUP($E172&amp;$D$119, Outliers!$A$4:$P$214,8,FALSE),"0")</f>
        <v>0</v>
      </c>
      <c r="AB172" s="165" t="str">
        <f>IFERROR(VLOOKUP($E172&amp;$D$119, Outliers!$A$4:$P$214,9,FALSE),"0")</f>
        <v>0</v>
      </c>
      <c r="AD172" s="78"/>
      <c r="AE172" s="78"/>
      <c r="AF172" s="78"/>
      <c r="AG172" s="78"/>
    </row>
    <row r="173" spans="4:33" s="40" customFormat="1" ht="15.75" x14ac:dyDescent="0.25">
      <c r="D173" s="319"/>
      <c r="E173" s="104" t="s">
        <v>167</v>
      </c>
      <c r="F173" s="394">
        <f>IF(OR(ISERROR(VLOOKUP($E173&amp;$D$118&amp;$D$119,'CCG data'!$A:$AD,'CCG data'!R$3,FALSE)),ISBLANK(VLOOKUP($E173&amp;$D$118&amp;$D$119,'CCG data'!$A:$AD,'CCG data'!R$3,FALSE))),"",VLOOKUP($E173&amp;$D$118&amp;$D$119,'CCG data'!$A:$AD,'CCG data'!R$3,FALSE))</f>
        <v>2.5479111534330552</v>
      </c>
      <c r="G173" s="395"/>
      <c r="H173" s="395">
        <f>IF(OR(ISERROR(VLOOKUP($E173&amp;$D$118&amp;$D$119,'CCG data'!$A:$AD,'CCG data'!S$3,FALSE)),ISBLANK(VLOOKUP($E173&amp;$D$118&amp;$D$119,'CCG data'!$A:$AD,'CCG data'!S$3,FALSE))),"",VLOOKUP($E173&amp;$D$118&amp;$D$119,'CCG data'!$A:$AD,'CCG data'!S$3,FALSE))</f>
        <v>29.426435079482928</v>
      </c>
      <c r="I173" s="395"/>
      <c r="J173" s="395">
        <f>IF(OR(ISERROR(VLOOKUP($E173&amp;$D$118&amp;$D$119,'CCG data'!$A:$AD,'CCG data'!T$3,FALSE)),ISBLANK(VLOOKUP($E173&amp;$D$118&amp;$D$119,'CCG data'!$A:$AD,'CCG data'!T$3,FALSE))),"",VLOOKUP($E173&amp;$D$118&amp;$D$119,'CCG data'!$A:$AD,'CCG data'!T$3,FALSE))</f>
        <v>16.279170450671437</v>
      </c>
      <c r="K173" s="395"/>
      <c r="L173" s="395">
        <f>IF(OR(ISERROR(VLOOKUP($E173&amp;$D$118&amp;$D$119,'CCG data'!$A:$AD,'CCG data'!U$3,FALSE)),ISBLANK(VLOOKUP($E173&amp;$D$118&amp;$D$119,'CCG data'!$A:$AD,'CCG data'!U$3,FALSE))),"",VLOOKUP($E173&amp;$D$118&amp;$D$119,'CCG data'!$A:$AD,'CCG data'!U$3,FALSE))</f>
        <v>11.045071908730616</v>
      </c>
      <c r="M173" s="396"/>
      <c r="N173" s="367">
        <f>IF(OR(ISERROR(VLOOKUP($E173&amp;$D$118&amp;$D$119,'CCG data'!$A:$AD,'CCG data'!G$3,FALSE)),ISBLANK(VLOOKUP($E173&amp;$D$118&amp;$D$119,'CCG data'!$A:$AD,'CCG data'!G$3,FALSE))),"",VLOOKUP($E173&amp;$D$118&amp;$D$119,'CCG data'!$A:$AD,'CCG data'!G$3,FALSE))</f>
        <v>720</v>
      </c>
      <c r="P173" s="404">
        <f>IF(OR(ISERROR(VLOOKUP($E173&amp;$D$118&amp;$D$119,'CCG data'!$A:$AD,'CCG data'!B$3,FALSE)),ISBLANK(VLOOKUP($E173&amp;$D$118&amp;$D$119,'CCG data'!$A:$AD,'CCG data'!B$3,FALSE))),"",VLOOKUP($E173&amp;$D$118&amp;$D$119,'CCG data'!$A:$AD,'CCG data'!B$3,FALSE))</f>
        <v>4.3055555555555555E-2</v>
      </c>
      <c r="Q173" s="267"/>
      <c r="R173" s="267">
        <f>IF(OR(ISERROR(VLOOKUP($E173&amp;$D$118&amp;$D$119,'CCG data'!$A:$AD,'CCG data'!C$3,FALSE)),ISBLANK(VLOOKUP($E173&amp;$D$118&amp;$D$119,'CCG data'!$A:$AD,'CCG data'!C$3,FALSE))),"",VLOOKUP($E173&amp;$D$118&amp;$D$119,'CCG data'!$A:$AD,'CCG data'!C$3,FALSE))</f>
        <v>0.48194444444444445</v>
      </c>
      <c r="S173" s="267"/>
      <c r="T173" s="267">
        <f>IF(OR(ISERROR(VLOOKUP($E173&amp;$D$118&amp;$D$119,'CCG data'!$A:$AD,'CCG data'!D$3,FALSE)),ISBLANK(VLOOKUP($E173&amp;$D$118&amp;$D$119,'CCG data'!$A:$AD,'CCG data'!D$3,FALSE))),"",VLOOKUP($E173&amp;$D$118&amp;$D$119,'CCG data'!$A:$AD,'CCG data'!D$3,FALSE))</f>
        <v>0.28472222222222221</v>
      </c>
      <c r="U173" s="267"/>
      <c r="V173" s="267">
        <f>IF(OR(ISERROR(VLOOKUP($E173&amp;$D$118&amp;$D$119,'CCG data'!$A:$AD,'CCG data'!E$3,FALSE)),ISBLANK(VLOOKUP($E173&amp;$D$118&amp;$D$119,'CCG data'!$A:$AD,'CCG data'!E$3,FALSE))),"",VLOOKUP($E173&amp;$D$118&amp;$D$119,'CCG data'!$A:$AD,'CCG data'!E$3,FALSE))</f>
        <v>0.19027777777777777</v>
      </c>
      <c r="W173" s="405"/>
      <c r="Y173" s="165">
        <f>IFERROR(VLOOKUP($E173&amp;$D$119, Outliers!$A$4:$P$214,6,FALSE),"0")</f>
        <v>1</v>
      </c>
      <c r="Z173" s="165">
        <f>IFERROR(VLOOKUP($E173&amp;$D$119, Outliers!$A$4:$P$214,7,FALSE),"0")</f>
        <v>1</v>
      </c>
      <c r="AA173" s="165">
        <f>IFERROR(VLOOKUP($E173&amp;$D$119, Outliers!$A$4:$P$214,8,FALSE),"0")</f>
        <v>0</v>
      </c>
      <c r="AB173" s="165">
        <f>IFERROR(VLOOKUP($E173&amp;$D$119, Outliers!$A$4:$P$214,9,FALSE),"0")</f>
        <v>0</v>
      </c>
      <c r="AC173" s="106"/>
      <c r="AD173" s="78"/>
      <c r="AE173" s="78"/>
      <c r="AF173" s="78"/>
      <c r="AG173" s="78"/>
    </row>
    <row r="174" spans="4:33" x14ac:dyDescent="0.25">
      <c r="D174" s="319"/>
      <c r="E174" s="103" t="s">
        <v>27</v>
      </c>
      <c r="F174" s="95">
        <f>IF(P173="","",VLOOKUP($E173&amp;$D$118&amp;$D$119,'CCG data'!$A:$AD,'CCG data'!W$3,FALSE))</f>
        <v>1.6509791830235798</v>
      </c>
      <c r="G174" s="96">
        <f>IF(P173="","",VLOOKUP($E173&amp;$D$118&amp;$D$119,'CCG data'!$A:$AD,'CCG data'!X$3,FALSE))</f>
        <v>3.4448431238425306</v>
      </c>
      <c r="H174" s="96">
        <f>IF(R173="","",VLOOKUP($E173&amp;$D$118&amp;$D$119,'CCG data'!$A:$AD,'CCG data'!Y$3,FALSE))</f>
        <v>26.33023522544574</v>
      </c>
      <c r="I174" s="96">
        <f>IF(R173="","",VLOOKUP($E173&amp;$D$118&amp;$D$119,'CCG data'!$A:$AD,'CCG data'!Z$3,FALSE))</f>
        <v>32.522634933520116</v>
      </c>
      <c r="J174" s="96">
        <f>IF(T173="","",VLOOKUP($E173&amp;$D$118&amp;$D$119,'CCG data'!$A:$AD,'CCG data'!AA$3,FALSE))</f>
        <v>14.050676747453254</v>
      </c>
      <c r="K174" s="96">
        <f>IF(T173="","",VLOOKUP($E173&amp;$D$118&amp;$D$119,'CCG data'!$A:$AD,'CCG data'!AB$3,FALSE))</f>
        <v>18.507664153889621</v>
      </c>
      <c r="L174" s="96">
        <f>IF(V173="","",VLOOKUP($E173&amp;$D$118&amp;$D$119,'CCG data'!$A:$AD,'CCG data'!AC$3,FALSE))</f>
        <v>9.1955293227403843</v>
      </c>
      <c r="M174" s="96">
        <f>IF(V173="","",VLOOKUP($E173&amp;$D$118&amp;$D$119,'CCG data'!$A:$AD,'CCG data'!AD$3,FALSE))</f>
        <v>12.894614494720848</v>
      </c>
      <c r="N174" s="368"/>
      <c r="P174" s="152">
        <f>IF(P173="","",VLOOKUP($E173&amp;$D$118&amp;$D$119,'CCG data'!$A:$AD,'CCG data'!I$3,FALSE))</f>
        <v>0.03</v>
      </c>
      <c r="Q174" s="15">
        <f>IF(P173="","",VLOOKUP($E173&amp;$D$118&amp;$D$119,'CCG data'!$A:$AD,'CCG data'!J$3,FALSE))</f>
        <v>0.06</v>
      </c>
      <c r="R174" s="15">
        <f>IF(R173="","",VLOOKUP($E173&amp;$D$118&amp;$D$119,'CCG data'!$A:$AD,'CCG data'!K$3,FALSE))</f>
        <v>0.44600000000000001</v>
      </c>
      <c r="S174" s="15">
        <f>IF(R173="","",VLOOKUP($E173&amp;$D$118&amp;$D$119,'CCG data'!$A:$AD,'CCG data'!L$3,FALSE))</f>
        <v>0.51800000000000002</v>
      </c>
      <c r="T174" s="15">
        <f>IF(T173="","",VLOOKUP($E173&amp;$D$118&amp;$D$119,'CCG data'!$A:$AD,'CCG data'!M$3,FALSE))</f>
        <v>0.253</v>
      </c>
      <c r="U174" s="15">
        <f>IF(T173="","",VLOOKUP($E173&amp;$D$118&amp;$D$119,'CCG data'!$A:$AD,'CCG data'!N$3,FALSE))</f>
        <v>0.31900000000000001</v>
      </c>
      <c r="V174" s="15">
        <f>IF(V173="","",VLOOKUP($E173&amp;$D$118&amp;$D$119,'CCG data'!$A:$AD,'CCG data'!O$3,FALSE))</f>
        <v>0.16300000000000001</v>
      </c>
      <c r="W174" s="136">
        <f>IF(V173="","",VLOOKUP($E173&amp;$D$118&amp;$D$119,'CCG data'!$A:$AD,'CCG data'!P$3,FALSE))</f>
        <v>0.221</v>
      </c>
      <c r="Y174" s="165" t="str">
        <f>IFERROR(VLOOKUP($E174&amp;$D$119, Outliers!$A$4:$P$214,6,FALSE),"0")</f>
        <v>0</v>
      </c>
      <c r="Z174" s="165" t="str">
        <f>IFERROR(VLOOKUP($E174&amp;$D$119, Outliers!$A$4:$P$214,7,FALSE),"0")</f>
        <v>0</v>
      </c>
      <c r="AA174" s="165" t="str">
        <f>IFERROR(VLOOKUP($E174&amp;$D$119, Outliers!$A$4:$P$214,8,FALSE),"0")</f>
        <v>0</v>
      </c>
      <c r="AB174" s="165" t="str">
        <f>IFERROR(VLOOKUP($E174&amp;$D$119, Outliers!$A$4:$P$214,9,FALSE),"0")</f>
        <v>0</v>
      </c>
      <c r="AD174" s="78"/>
      <c r="AE174" s="78"/>
      <c r="AF174" s="78"/>
      <c r="AG174" s="78"/>
    </row>
    <row r="175" spans="4:33" s="40" customFormat="1" ht="15.75" x14ac:dyDescent="0.25">
      <c r="D175" s="319"/>
      <c r="E175" s="104" t="s">
        <v>168</v>
      </c>
      <c r="F175" s="394">
        <f>IF(OR(ISERROR(VLOOKUP($E175&amp;$D$118&amp;$D$119,'CCG data'!$A:$AD,'CCG data'!R$3,FALSE)),ISBLANK(VLOOKUP($E175&amp;$D$118&amp;$D$119,'CCG data'!$A:$AD,'CCG data'!R$3,FALSE))),"",VLOOKUP($E175&amp;$D$118&amp;$D$119,'CCG data'!$A:$AD,'CCG data'!R$3,FALSE))</f>
        <v>3.9692113175121619</v>
      </c>
      <c r="G175" s="395"/>
      <c r="H175" s="395">
        <f>IF(OR(ISERROR(VLOOKUP($E175&amp;$D$118&amp;$D$119,'CCG data'!$A:$AD,'CCG data'!S$3,FALSE)),ISBLANK(VLOOKUP($E175&amp;$D$118&amp;$D$119,'CCG data'!$A:$AD,'CCG data'!S$3,FALSE))),"",VLOOKUP($E175&amp;$D$118&amp;$D$119,'CCG data'!$A:$AD,'CCG data'!S$3,FALSE))</f>
        <v>43.126517789084936</v>
      </c>
      <c r="I175" s="395"/>
      <c r="J175" s="395">
        <f>IF(OR(ISERROR(VLOOKUP($E175&amp;$D$118&amp;$D$119,'CCG data'!$A:$AD,'CCG data'!T$3,FALSE)),ISBLANK(VLOOKUP($E175&amp;$D$118&amp;$D$119,'CCG data'!$A:$AD,'CCG data'!T$3,FALSE))),"",VLOOKUP($E175&amp;$D$118&amp;$D$119,'CCG data'!$A:$AD,'CCG data'!T$3,FALSE))</f>
        <v>18.941465565187322</v>
      </c>
      <c r="K175" s="395"/>
      <c r="L175" s="395">
        <f>IF(OR(ISERROR(VLOOKUP($E175&amp;$D$118&amp;$D$119,'CCG data'!$A:$AD,'CCG data'!U$3,FALSE)),ISBLANK(VLOOKUP($E175&amp;$D$118&amp;$D$119,'CCG data'!$A:$AD,'CCG data'!U$3,FALSE))),"",VLOOKUP($E175&amp;$D$118&amp;$D$119,'CCG data'!$A:$AD,'CCG data'!U$3,FALSE))</f>
        <v>6.0211274888978394</v>
      </c>
      <c r="M175" s="396"/>
      <c r="N175" s="367">
        <f>IF(OR(ISERROR(VLOOKUP($E175&amp;$D$118&amp;$D$119,'CCG data'!$A:$AD,'CCG data'!G$3,FALSE)),ISBLANK(VLOOKUP($E175&amp;$D$118&amp;$D$119,'CCG data'!$A:$AD,'CCG data'!G$3,FALSE))),"",VLOOKUP($E175&amp;$D$118&amp;$D$119,'CCG data'!$A:$AD,'CCG data'!G$3,FALSE))</f>
        <v>754</v>
      </c>
      <c r="P175" s="404">
        <f>IF(OR(ISERROR(VLOOKUP($E175&amp;$D$118&amp;$D$119,'CCG data'!$A:$AD,'CCG data'!B$3,FALSE)),ISBLANK(VLOOKUP($E175&amp;$D$118&amp;$D$119,'CCG data'!$A:$AD,'CCG data'!B$3,FALSE))),"",VLOOKUP($E175&amp;$D$118&amp;$D$119,'CCG data'!$A:$AD,'CCG data'!B$3,FALSE))</f>
        <v>6.1007957559681698E-2</v>
      </c>
      <c r="Q175" s="267"/>
      <c r="R175" s="267">
        <f>IF(OR(ISERROR(VLOOKUP($E175&amp;$D$118&amp;$D$119,'CCG data'!$A:$AD,'CCG data'!C$3,FALSE)),ISBLANK(VLOOKUP($E175&amp;$D$118&amp;$D$119,'CCG data'!$A:$AD,'CCG data'!C$3,FALSE))),"",VLOOKUP($E175&amp;$D$118&amp;$D$119,'CCG data'!$A:$AD,'CCG data'!C$3,FALSE))</f>
        <v>0.59946949602122013</v>
      </c>
      <c r="S175" s="267"/>
      <c r="T175" s="267">
        <f>IF(OR(ISERROR(VLOOKUP($E175&amp;$D$118&amp;$D$119,'CCG data'!$A:$AD,'CCG data'!D$3,FALSE)),ISBLANK(VLOOKUP($E175&amp;$D$118&amp;$D$119,'CCG data'!$A:$AD,'CCG data'!D$3,FALSE))),"",VLOOKUP($E175&amp;$D$118&amp;$D$119,'CCG data'!$A:$AD,'CCG data'!D$3,FALSE))</f>
        <v>0.25596816976127323</v>
      </c>
      <c r="U175" s="267"/>
      <c r="V175" s="267">
        <f>IF(OR(ISERROR(VLOOKUP($E175&amp;$D$118&amp;$D$119,'CCG data'!$A:$AD,'CCG data'!E$3,FALSE)),ISBLANK(VLOOKUP($E175&amp;$D$118&amp;$D$119,'CCG data'!$A:$AD,'CCG data'!E$3,FALSE))),"",VLOOKUP($E175&amp;$D$118&amp;$D$119,'CCG data'!$A:$AD,'CCG data'!E$3,FALSE))</f>
        <v>8.3554376657824933E-2</v>
      </c>
      <c r="W175" s="405"/>
      <c r="Y175" s="165">
        <f>IFERROR(VLOOKUP($E175&amp;$D$119, Outliers!$A$4:$P$214,6,FALSE),"0")</f>
        <v>0</v>
      </c>
      <c r="Z175" s="165">
        <f>IFERROR(VLOOKUP($E175&amp;$D$119, Outliers!$A$4:$P$214,7,FALSE),"0")</f>
        <v>0</v>
      </c>
      <c r="AA175" s="165">
        <f>IFERROR(VLOOKUP($E175&amp;$D$119, Outliers!$A$4:$P$214,8,FALSE),"0")</f>
        <v>0</v>
      </c>
      <c r="AB175" s="165">
        <f>IFERROR(VLOOKUP($E175&amp;$D$119, Outliers!$A$4:$P$214,9,FALSE),"0")</f>
        <v>1</v>
      </c>
      <c r="AC175" s="106"/>
      <c r="AD175" s="78"/>
      <c r="AE175" s="78"/>
      <c r="AF175" s="78"/>
      <c r="AG175" s="78"/>
    </row>
    <row r="176" spans="4:33" x14ac:dyDescent="0.25">
      <c r="D176" s="319"/>
      <c r="E176" s="103" t="s">
        <v>27</v>
      </c>
      <c r="F176" s="95">
        <f>IF(P175="","",VLOOKUP($E175&amp;$D$118&amp;$D$119,'CCG data'!$A:$AD,'CCG data'!W$3,FALSE))</f>
        <v>2.8221638866617087</v>
      </c>
      <c r="G176" s="96">
        <f>IF(P175="","",VLOOKUP($E175&amp;$D$118&amp;$D$119,'CCG data'!$A:$AD,'CCG data'!X$3,FALSE))</f>
        <v>5.1162587483626147</v>
      </c>
      <c r="H176" s="96">
        <f>IF(R175="","",VLOOKUP($E175&amp;$D$118&amp;$D$119,'CCG data'!$A:$AD,'CCG data'!Y$3,FALSE))</f>
        <v>39.150656293123888</v>
      </c>
      <c r="I176" s="96">
        <f>IF(R175="","",VLOOKUP($E175&amp;$D$118&amp;$D$119,'CCG data'!$A:$AD,'CCG data'!Z$3,FALSE))</f>
        <v>47.102379285045984</v>
      </c>
      <c r="J176" s="96">
        <f>IF(T175="","",VLOOKUP($E175&amp;$D$118&amp;$D$119,'CCG data'!$A:$AD,'CCG data'!AA$3,FALSE))</f>
        <v>16.269129974994492</v>
      </c>
      <c r="K176" s="96">
        <f>IF(T175="","",VLOOKUP($E175&amp;$D$118&amp;$D$119,'CCG data'!$A:$AD,'CCG data'!AB$3,FALSE))</f>
        <v>21.613801155380152</v>
      </c>
      <c r="L176" s="96">
        <f>IF(V175="","",VLOOKUP($E175&amp;$D$118&amp;$D$119,'CCG data'!$A:$AD,'CCG data'!AC$3,FALSE))</f>
        <v>4.5342896004329125</v>
      </c>
      <c r="M176" s="96">
        <f>IF(V175="","",VLOOKUP($E175&amp;$D$118&amp;$D$119,'CCG data'!$A:$AD,'CCG data'!AD$3,FALSE))</f>
        <v>7.5079653773627664</v>
      </c>
      <c r="N176" s="368"/>
      <c r="P176" s="152">
        <f>IF(P175="","",VLOOKUP($E175&amp;$D$118&amp;$D$119,'CCG data'!$A:$AD,'CCG data'!I$3,FALSE))</f>
        <v>4.5999999999999999E-2</v>
      </c>
      <c r="Q176" s="15">
        <f>IF(P175="","",VLOOKUP($E175&amp;$D$118&amp;$D$119,'CCG data'!$A:$AD,'CCG data'!J$3,FALSE))</f>
        <v>0.08</v>
      </c>
      <c r="R176" s="15">
        <f>IF(R175="","",VLOOKUP($E175&amp;$D$118&amp;$D$119,'CCG data'!$A:$AD,'CCG data'!K$3,FALSE))</f>
        <v>0.56399999999999995</v>
      </c>
      <c r="S176" s="15">
        <f>IF(R175="","",VLOOKUP($E175&amp;$D$118&amp;$D$119,'CCG data'!$A:$AD,'CCG data'!L$3,FALSE))</f>
        <v>0.63400000000000001</v>
      </c>
      <c r="T176" s="15">
        <f>IF(T175="","",VLOOKUP($E175&amp;$D$118&amp;$D$119,'CCG data'!$A:$AD,'CCG data'!M$3,FALSE))</f>
        <v>0.22600000000000001</v>
      </c>
      <c r="U176" s="15">
        <f>IF(T175="","",VLOOKUP($E175&amp;$D$118&amp;$D$119,'CCG data'!$A:$AD,'CCG data'!N$3,FALSE))</f>
        <v>0.28799999999999998</v>
      </c>
      <c r="V176" s="15">
        <f>IF(V175="","",VLOOKUP($E175&amp;$D$118&amp;$D$119,'CCG data'!$A:$AD,'CCG data'!O$3,FALSE))</f>
        <v>6.6000000000000003E-2</v>
      </c>
      <c r="W176" s="136">
        <f>IF(V175="","",VLOOKUP($E175&amp;$D$118&amp;$D$119,'CCG data'!$A:$AD,'CCG data'!P$3,FALSE))</f>
        <v>0.105</v>
      </c>
      <c r="Y176" s="165" t="str">
        <f>IFERROR(VLOOKUP($E176&amp;$D$119, Outliers!$A$4:$P$214,6,FALSE),"0")</f>
        <v>0</v>
      </c>
      <c r="Z176" s="165" t="str">
        <f>IFERROR(VLOOKUP($E176&amp;$D$119, Outliers!$A$4:$P$214,7,FALSE),"0")</f>
        <v>0</v>
      </c>
      <c r="AA176" s="165" t="str">
        <f>IFERROR(VLOOKUP($E176&amp;$D$119, Outliers!$A$4:$P$214,8,FALSE),"0")</f>
        <v>0</v>
      </c>
      <c r="AB176" s="165" t="str">
        <f>IFERROR(VLOOKUP($E176&amp;$D$119, Outliers!$A$4:$P$214,9,FALSE),"0")</f>
        <v>0</v>
      </c>
      <c r="AD176" s="78"/>
      <c r="AE176" s="78"/>
      <c r="AF176" s="78"/>
      <c r="AG176" s="78"/>
    </row>
    <row r="177" spans="4:33" ht="15.75" x14ac:dyDescent="0.25">
      <c r="D177" s="319"/>
      <c r="E177" s="104" t="s">
        <v>396</v>
      </c>
      <c r="F177" s="394">
        <f>IF(OR(ISERROR(VLOOKUP($E177&amp;$D$118&amp;$D$119,'CCG data'!$A:$AD,'CCG data'!R$3,FALSE)),ISBLANK(VLOOKUP($E177&amp;$D$118&amp;$D$119,'CCG data'!$A:$AD,'CCG data'!R$3,FALSE))),"",VLOOKUP($E177&amp;$D$118&amp;$D$119,'CCG data'!$A:$AD,'CCG data'!R$3,FALSE))</f>
        <v>4.1060114283589382</v>
      </c>
      <c r="G177" s="395"/>
      <c r="H177" s="395">
        <f>IF(OR(ISERROR(VLOOKUP($E177&amp;$D$118&amp;$D$119,'CCG data'!$A:$AD,'CCG data'!S$3,FALSE)),ISBLANK(VLOOKUP($E177&amp;$D$118&amp;$D$119,'CCG data'!$A:$AD,'CCG data'!S$3,FALSE))),"",VLOOKUP($E177&amp;$D$118&amp;$D$119,'CCG data'!$A:$AD,'CCG data'!S$3,FALSE))</f>
        <v>36.982289680988856</v>
      </c>
      <c r="I177" s="395"/>
      <c r="J177" s="395">
        <f>IF(OR(ISERROR(VLOOKUP($E177&amp;$D$118&amp;$D$119,'CCG data'!$A:$AD,'CCG data'!T$3,FALSE)),ISBLANK(VLOOKUP($E177&amp;$D$118&amp;$D$119,'CCG data'!$A:$AD,'CCG data'!T$3,FALSE))),"",VLOOKUP($E177&amp;$D$118&amp;$D$119,'CCG data'!$A:$AD,'CCG data'!T$3,FALSE))</f>
        <v>16.416047869407013</v>
      </c>
      <c r="K177" s="395"/>
      <c r="L177" s="395">
        <f>IF(OR(ISERROR(VLOOKUP($E177&amp;$D$118&amp;$D$119,'CCG data'!$A:$AD,'CCG data'!U$3,FALSE)),ISBLANK(VLOOKUP($E177&amp;$D$118&amp;$D$119,'CCG data'!$A:$AD,'CCG data'!U$3,FALSE))),"",VLOOKUP($E177&amp;$D$118&amp;$D$119,'CCG data'!$A:$AD,'CCG data'!U$3,FALSE))</f>
        <v>14.037379331079062</v>
      </c>
      <c r="M177" s="396"/>
      <c r="N177" s="367">
        <f>IF(OR(ISERROR(VLOOKUP($E177&amp;$D$118&amp;$D$119,'CCG data'!$A:$AD,'CCG data'!G$3,FALSE)),ISBLANK(VLOOKUP($E177&amp;$D$118&amp;$D$119,'CCG data'!$A:$AD,'CCG data'!G$3,FALSE))),"",VLOOKUP($E177&amp;$D$118&amp;$D$119,'CCG data'!$A:$AD,'CCG data'!G$3,FALSE))</f>
        <v>1262</v>
      </c>
      <c r="P177" s="404">
        <f>IF(OR(ISERROR(VLOOKUP($E177&amp;$D$118&amp;$D$119,'CCG data'!$A:$AD,'CCG data'!B$3,FALSE)),ISBLANK(VLOOKUP($E177&amp;$D$118&amp;$D$119,'CCG data'!$A:$AD,'CCG data'!B$3,FALSE))),"",VLOOKUP($E177&amp;$D$118&amp;$D$119,'CCG data'!$A:$AD,'CCG data'!B$3,FALSE))</f>
        <v>5.7052297939778132E-2</v>
      </c>
      <c r="Q177" s="267"/>
      <c r="R177" s="267">
        <f>IF(OR(ISERROR(VLOOKUP($E177&amp;$D$118&amp;$D$119,'CCG data'!$A:$AD,'CCG data'!C$3,FALSE)),ISBLANK(VLOOKUP($E177&amp;$D$118&amp;$D$119,'CCG data'!$A:$AD,'CCG data'!C$3,FALSE))),"",VLOOKUP($E177&amp;$D$118&amp;$D$119,'CCG data'!$A:$AD,'CCG data'!C$3,FALSE))</f>
        <v>0.51188589540412044</v>
      </c>
      <c r="S177" s="267"/>
      <c r="T177" s="267">
        <f>IF(OR(ISERROR(VLOOKUP($E177&amp;$D$118&amp;$D$119,'CCG data'!$A:$AD,'CCG data'!D$3,FALSE)),ISBLANK(VLOOKUP($E177&amp;$D$118&amp;$D$119,'CCG data'!$A:$AD,'CCG data'!D$3,FALSE))),"",VLOOKUP($E177&amp;$D$118&amp;$D$119,'CCG data'!$A:$AD,'CCG data'!D$3,FALSE))</f>
        <v>0.23692551505546752</v>
      </c>
      <c r="U177" s="267"/>
      <c r="V177" s="267">
        <f>IF(OR(ISERROR(VLOOKUP($E177&amp;$D$118&amp;$D$119,'CCG data'!$A:$AD,'CCG data'!E$3,FALSE)),ISBLANK(VLOOKUP($E177&amp;$D$118&amp;$D$119,'CCG data'!$A:$AD,'CCG data'!E$3,FALSE))),"",VLOOKUP($E177&amp;$D$118&amp;$D$119,'CCG data'!$A:$AD,'CCG data'!E$3,FALSE))</f>
        <v>0.19413629160063392</v>
      </c>
      <c r="W177" s="405"/>
      <c r="Y177" s="165">
        <f>IFERROR(VLOOKUP($E177&amp;$D$119, Outliers!$A$4:$P$214,6,FALSE),"0")</f>
        <v>0</v>
      </c>
      <c r="Z177" s="165">
        <f>IFERROR(VLOOKUP($E177&amp;$D$119, Outliers!$A$4:$P$214,7,FALSE),"0")</f>
        <v>0</v>
      </c>
      <c r="AA177" s="165">
        <f>IFERROR(VLOOKUP($E177&amp;$D$119, Outliers!$A$4:$P$214,8,FALSE),"0")</f>
        <v>0</v>
      </c>
      <c r="AB177" s="165">
        <f>IFERROR(VLOOKUP($E177&amp;$D$119, Outliers!$A$4:$P$214,9,FALSE),"0")</f>
        <v>1</v>
      </c>
      <c r="AD177" s="78"/>
      <c r="AE177" s="78"/>
      <c r="AF177" s="78"/>
      <c r="AG177" s="78"/>
    </row>
    <row r="178" spans="4:33" x14ac:dyDescent="0.25">
      <c r="D178" s="319"/>
      <c r="E178" s="103" t="s">
        <v>27</v>
      </c>
      <c r="F178" s="95">
        <f>IF(P177="","",VLOOKUP($E177&amp;$D$118&amp;$D$119,'CCG data'!$A:$AD,'CCG data'!W$3,FALSE))</f>
        <v>3.1575711769823962</v>
      </c>
      <c r="G178" s="96">
        <f>IF(P177="","",VLOOKUP($E177&amp;$D$118&amp;$D$119,'CCG data'!$A:$AD,'CCG data'!X$3,FALSE))</f>
        <v>5.0544516797354806</v>
      </c>
      <c r="H178" s="96">
        <f>IF(R177="","",VLOOKUP($E177&amp;$D$118&amp;$D$119,'CCG data'!$A:$AD,'CCG data'!Y$3,FALSE))</f>
        <v>34.130394177552944</v>
      </c>
      <c r="I178" s="96">
        <f>IF(R177="","",VLOOKUP($E177&amp;$D$118&amp;$D$119,'CCG data'!$A:$AD,'CCG data'!Z$3,FALSE))</f>
        <v>39.834185184424769</v>
      </c>
      <c r="J178" s="96">
        <f>IF(T177="","",VLOOKUP($E177&amp;$D$118&amp;$D$119,'CCG data'!$A:$AD,'CCG data'!AA$3,FALSE))</f>
        <v>14.555293330483885</v>
      </c>
      <c r="K178" s="96">
        <f>IF(T177="","",VLOOKUP($E177&amp;$D$118&amp;$D$119,'CCG data'!$A:$AD,'CCG data'!AB$3,FALSE))</f>
        <v>18.276802408330141</v>
      </c>
      <c r="L178" s="96">
        <f>IF(V177="","",VLOOKUP($E177&amp;$D$118&amp;$D$119,'CCG data'!$A:$AD,'CCG data'!AC$3,FALSE))</f>
        <v>12.279621404105438</v>
      </c>
      <c r="M178" s="96">
        <f>IF(V177="","",VLOOKUP($E177&amp;$D$118&amp;$D$119,'CCG data'!$A:$AD,'CCG data'!AD$3,FALSE))</f>
        <v>15.795137258052687</v>
      </c>
      <c r="N178" s="368"/>
      <c r="P178" s="152">
        <f>IF(P177="","",VLOOKUP($E177&amp;$D$118&amp;$D$119,'CCG data'!$A:$AD,'CCG data'!I$3,FALSE))</f>
        <v>4.5999999999999999E-2</v>
      </c>
      <c r="Q178" s="15">
        <f>IF(P177="","",VLOOKUP($E177&amp;$D$118&amp;$D$119,'CCG data'!$A:$AD,'CCG data'!J$3,FALSE))</f>
        <v>7.0999999999999994E-2</v>
      </c>
      <c r="R178" s="15">
        <f>IF(R177="","",VLOOKUP($E177&amp;$D$118&amp;$D$119,'CCG data'!$A:$AD,'CCG data'!K$3,FALSE))</f>
        <v>0.48399999999999999</v>
      </c>
      <c r="S178" s="15">
        <f>IF(R177="","",VLOOKUP($E177&amp;$D$118&amp;$D$119,'CCG data'!$A:$AD,'CCG data'!L$3,FALSE))</f>
        <v>0.53900000000000003</v>
      </c>
      <c r="T178" s="15">
        <f>IF(T177="","",VLOOKUP($E177&amp;$D$118&amp;$D$119,'CCG data'!$A:$AD,'CCG data'!M$3,FALSE))</f>
        <v>0.214</v>
      </c>
      <c r="U178" s="15">
        <f>IF(T177="","",VLOOKUP($E177&amp;$D$118&amp;$D$119,'CCG data'!$A:$AD,'CCG data'!N$3,FALSE))</f>
        <v>0.26100000000000001</v>
      </c>
      <c r="V178" s="15">
        <f>IF(V177="","",VLOOKUP($E177&amp;$D$118&amp;$D$119,'CCG data'!$A:$AD,'CCG data'!O$3,FALSE))</f>
        <v>0.17299999999999999</v>
      </c>
      <c r="W178" s="136">
        <f>IF(V177="","",VLOOKUP($E177&amp;$D$118&amp;$D$119,'CCG data'!$A:$AD,'CCG data'!P$3,FALSE))</f>
        <v>0.217</v>
      </c>
      <c r="Y178" s="165" t="str">
        <f>IFERROR(VLOOKUP($E178&amp;$D$119, Outliers!$A$4:$P$214,6,FALSE),"0")</f>
        <v>0</v>
      </c>
      <c r="Z178" s="165" t="str">
        <f>IFERROR(VLOOKUP($E178&amp;$D$119, Outliers!$A$4:$P$214,7,FALSE),"0")</f>
        <v>0</v>
      </c>
      <c r="AA178" s="165" t="str">
        <f>IFERROR(VLOOKUP($E178&amp;$D$119, Outliers!$A$4:$P$214,8,FALSE),"0")</f>
        <v>0</v>
      </c>
      <c r="AB178" s="165" t="str">
        <f>IFERROR(VLOOKUP($E178&amp;$D$119, Outliers!$A$4:$P$214,9,FALSE),"0")</f>
        <v>0</v>
      </c>
      <c r="AD178" s="78"/>
      <c r="AE178" s="78"/>
      <c r="AF178" s="78"/>
      <c r="AG178" s="78"/>
    </row>
    <row r="179" spans="4:33" ht="15.75" x14ac:dyDescent="0.25">
      <c r="D179" s="319"/>
      <c r="E179" s="104" t="s">
        <v>490</v>
      </c>
      <c r="F179" s="394">
        <f>IF(OR(ISERROR(VLOOKUP($E179&amp;$D$118&amp;$D$119,'CCG data'!$A:$AD,'CCG data'!R$3,FALSE)),ISBLANK(VLOOKUP($E179&amp;$D$118&amp;$D$119,'CCG data'!$A:$AD,'CCG data'!R$3,FALSE))),"",VLOOKUP($E179&amp;$D$118&amp;$D$119,'CCG data'!$A:$AD,'CCG data'!R$3,FALSE))</f>
        <v>5.4100343554790973</v>
      </c>
      <c r="G179" s="395"/>
      <c r="H179" s="395">
        <f>IF(OR(ISERROR(VLOOKUP($E179&amp;$D$118&amp;$D$119,'CCG data'!$A:$AD,'CCG data'!S$3,FALSE)),ISBLANK(VLOOKUP($E179&amp;$D$118&amp;$D$119,'CCG data'!$A:$AD,'CCG data'!S$3,FALSE))),"",VLOOKUP($E179&amp;$D$118&amp;$D$119,'CCG data'!$A:$AD,'CCG data'!S$3,FALSE))</f>
        <v>32.64854642295915</v>
      </c>
      <c r="I179" s="395"/>
      <c r="J179" s="395">
        <f>IF(OR(ISERROR(VLOOKUP($E179&amp;$D$118&amp;$D$119,'CCG data'!$A:$AD,'CCG data'!T$3,FALSE)),ISBLANK(VLOOKUP($E179&amp;$D$118&amp;$D$119,'CCG data'!$A:$AD,'CCG data'!T$3,FALSE))),"",VLOOKUP($E179&amp;$D$118&amp;$D$119,'CCG data'!$A:$AD,'CCG data'!T$3,FALSE))</f>
        <v>15.879299777718275</v>
      </c>
      <c r="K179" s="395"/>
      <c r="L179" s="395">
        <f>IF(OR(ISERROR(VLOOKUP($E179&amp;$D$118&amp;$D$119,'CCG data'!$A:$AD,'CCG data'!U$3,FALSE)),ISBLANK(VLOOKUP($E179&amp;$D$118&amp;$D$119,'CCG data'!$A:$AD,'CCG data'!U$3,FALSE))),"",VLOOKUP($E179&amp;$D$118&amp;$D$119,'CCG data'!$A:$AD,'CCG data'!U$3,FALSE))</f>
        <v>14.024387455433194</v>
      </c>
      <c r="M179" s="396"/>
      <c r="N179" s="367">
        <f>IF(OR(ISERROR(VLOOKUP($E179&amp;$D$118&amp;$D$119,'CCG data'!$A:$AD,'CCG data'!G$3,FALSE)),ISBLANK(VLOOKUP($E179&amp;$D$118&amp;$D$119,'CCG data'!$A:$AD,'CCG data'!G$3,FALSE))),"",VLOOKUP($E179&amp;$D$118&amp;$D$119,'CCG data'!$A:$AD,'CCG data'!G$3,FALSE))</f>
        <v>1114</v>
      </c>
      <c r="P179" s="404">
        <f>IF(OR(ISERROR(VLOOKUP($E179&amp;$D$118&amp;$D$119,'CCG data'!$A:$AD,'CCG data'!B$3,FALSE)),ISBLANK(VLOOKUP($E179&amp;$D$118&amp;$D$119,'CCG data'!$A:$AD,'CCG data'!B$3,FALSE))),"",VLOOKUP($E179&amp;$D$118&amp;$D$119,'CCG data'!$A:$AD,'CCG data'!B$3,FALSE))</f>
        <v>8.2585278276481155E-2</v>
      </c>
      <c r="Q179" s="267"/>
      <c r="R179" s="267">
        <f>IF(OR(ISERROR(VLOOKUP($E179&amp;$D$118&amp;$D$119,'CCG data'!$A:$AD,'CCG data'!C$3,FALSE)),ISBLANK(VLOOKUP($E179&amp;$D$118&amp;$D$119,'CCG data'!$A:$AD,'CCG data'!C$3,FALSE))),"",VLOOKUP($E179&amp;$D$118&amp;$D$119,'CCG data'!$A:$AD,'CCG data'!C$3,FALSE))</f>
        <v>0.48025134649910234</v>
      </c>
      <c r="S179" s="267"/>
      <c r="T179" s="267">
        <f>IF(OR(ISERROR(VLOOKUP($E179&amp;$D$118&amp;$D$119,'CCG data'!$A:$AD,'CCG data'!D$3,FALSE)),ISBLANK(VLOOKUP($E179&amp;$D$118&amp;$D$119,'CCG data'!$A:$AD,'CCG data'!D$3,FALSE))),"",VLOOKUP($E179&amp;$D$118&amp;$D$119,'CCG data'!$A:$AD,'CCG data'!D$3,FALSE))</f>
        <v>0.2324955116696589</v>
      </c>
      <c r="U179" s="267"/>
      <c r="V179" s="267">
        <f>IF(OR(ISERROR(VLOOKUP($E179&amp;$D$118&amp;$D$119,'CCG data'!$A:$AD,'CCG data'!E$3,FALSE)),ISBLANK(VLOOKUP($E179&amp;$D$118&amp;$D$119,'CCG data'!$A:$AD,'CCG data'!E$3,FALSE))),"",VLOOKUP($E179&amp;$D$118&amp;$D$119,'CCG data'!$A:$AD,'CCG data'!E$3,FALSE))</f>
        <v>0.20466786355475763</v>
      </c>
      <c r="W179" s="405"/>
      <c r="Y179" s="165">
        <f>IFERROR(VLOOKUP($E179&amp;$D$119, Outliers!$A$4:$P$214,6,FALSE),"0")</f>
        <v>0</v>
      </c>
      <c r="Z179" s="165">
        <f>IFERROR(VLOOKUP($E179&amp;$D$119, Outliers!$A$4:$P$214,7,FALSE),"0")</f>
        <v>1</v>
      </c>
      <c r="AA179" s="165">
        <f>IFERROR(VLOOKUP($E179&amp;$D$119, Outliers!$A$4:$P$214,8,FALSE),"0")</f>
        <v>0</v>
      </c>
      <c r="AB179" s="165">
        <f>IFERROR(VLOOKUP($E179&amp;$D$119, Outliers!$A$4:$P$214,9,FALSE),"0")</f>
        <v>1</v>
      </c>
      <c r="AD179" s="78"/>
      <c r="AE179" s="78"/>
      <c r="AF179" s="78"/>
      <c r="AG179" s="78"/>
    </row>
    <row r="180" spans="4:33" x14ac:dyDescent="0.25">
      <c r="D180" s="319"/>
      <c r="E180" s="103" t="s">
        <v>27</v>
      </c>
      <c r="F180" s="95">
        <f>IF(P179="","",VLOOKUP($E179&amp;$D$118&amp;$D$119,'CCG data'!$A:$AD,'CCG data'!W$3,FALSE))</f>
        <v>4.3045256146909558</v>
      </c>
      <c r="G180" s="96">
        <f>IF(P179="","",VLOOKUP($E179&amp;$D$118&amp;$D$119,'CCG data'!$A:$AD,'CCG data'!X$3,FALSE))</f>
        <v>6.5155430962672387</v>
      </c>
      <c r="H180" s="96">
        <f>IF(R179="","",VLOOKUP($E179&amp;$D$118&amp;$D$119,'CCG data'!$A:$AD,'CCG data'!Y$3,FALSE))</f>
        <v>29.881967711596939</v>
      </c>
      <c r="I180" s="96">
        <f>IF(R179="","",VLOOKUP($E179&amp;$D$118&amp;$D$119,'CCG data'!$A:$AD,'CCG data'!Z$3,FALSE))</f>
        <v>35.415125134321357</v>
      </c>
      <c r="J180" s="96">
        <f>IF(T179="","",VLOOKUP($E179&amp;$D$118&amp;$D$119,'CCG data'!$A:$AD,'CCG data'!AA$3,FALSE))</f>
        <v>13.945384087438107</v>
      </c>
      <c r="K180" s="96">
        <f>IF(T179="","",VLOOKUP($E179&amp;$D$118&amp;$D$119,'CCG data'!$A:$AD,'CCG data'!AB$3,FALSE))</f>
        <v>17.813215467998443</v>
      </c>
      <c r="L180" s="96">
        <f>IF(V179="","",VLOOKUP($E179&amp;$D$118&amp;$D$119,'CCG data'!$A:$AD,'CCG data'!AC$3,FALSE))</f>
        <v>12.203963468104835</v>
      </c>
      <c r="M180" s="96">
        <f>IF(V179="","",VLOOKUP($E179&amp;$D$118&amp;$D$119,'CCG data'!$A:$AD,'CCG data'!AD$3,FALSE))</f>
        <v>15.844811442761554</v>
      </c>
      <c r="N180" s="368"/>
      <c r="P180" s="152">
        <f>IF(P179="","",VLOOKUP($E179&amp;$D$118&amp;$D$119,'CCG data'!$A:$AD,'CCG data'!I$3,FALSE))</f>
        <v>6.8000000000000005E-2</v>
      </c>
      <c r="Q180" s="15">
        <f>IF(P179="","",VLOOKUP($E179&amp;$D$118&amp;$D$119,'CCG data'!$A:$AD,'CCG data'!J$3,FALSE))</f>
        <v>0.1</v>
      </c>
      <c r="R180" s="15">
        <f>IF(R179="","",VLOOKUP($E179&amp;$D$118&amp;$D$119,'CCG data'!$A:$AD,'CCG data'!K$3,FALSE))</f>
        <v>0.45100000000000001</v>
      </c>
      <c r="S180" s="15">
        <f>IF(R179="","",VLOOKUP($E179&amp;$D$118&amp;$D$119,'CCG data'!$A:$AD,'CCG data'!L$3,FALSE))</f>
        <v>0.51</v>
      </c>
      <c r="T180" s="15">
        <f>IF(T179="","",VLOOKUP($E179&amp;$D$118&amp;$D$119,'CCG data'!$A:$AD,'CCG data'!M$3,FALSE))</f>
        <v>0.20899999999999999</v>
      </c>
      <c r="U180" s="15">
        <f>IF(T179="","",VLOOKUP($E179&amp;$D$118&amp;$D$119,'CCG data'!$A:$AD,'CCG data'!N$3,FALSE))</f>
        <v>0.25800000000000001</v>
      </c>
      <c r="V180" s="15">
        <f>IF(V179="","",VLOOKUP($E179&amp;$D$118&amp;$D$119,'CCG data'!$A:$AD,'CCG data'!O$3,FALSE))</f>
        <v>0.182</v>
      </c>
      <c r="W180" s="136">
        <f>IF(V179="","",VLOOKUP($E179&amp;$D$118&amp;$D$119,'CCG data'!$A:$AD,'CCG data'!P$3,FALSE))</f>
        <v>0.22900000000000001</v>
      </c>
      <c r="Y180" s="165" t="str">
        <f>IFERROR(VLOOKUP($E180&amp;$D$119, Outliers!$A$4:$P$214,6,FALSE),"0")</f>
        <v>0</v>
      </c>
      <c r="Z180" s="165" t="str">
        <f>IFERROR(VLOOKUP($E180&amp;$D$119, Outliers!$A$4:$P$214,7,FALSE),"0")</f>
        <v>0</v>
      </c>
      <c r="AA180" s="165" t="str">
        <f>IFERROR(VLOOKUP($E180&amp;$D$119, Outliers!$A$4:$P$214,8,FALSE),"0")</f>
        <v>0</v>
      </c>
      <c r="AB180" s="165" t="str">
        <f>IFERROR(VLOOKUP($E180&amp;$D$119, Outliers!$A$4:$P$214,9,FALSE),"0")</f>
        <v>0</v>
      </c>
      <c r="AD180" s="78"/>
      <c r="AE180" s="78"/>
      <c r="AF180" s="78"/>
      <c r="AG180" s="78"/>
    </row>
    <row r="181" spans="4:33" ht="15.75" x14ac:dyDescent="0.25">
      <c r="D181" s="319"/>
      <c r="E181" s="104" t="s">
        <v>169</v>
      </c>
      <c r="F181" s="394">
        <f>IF(OR(ISERROR(VLOOKUP($E181&amp;$D$118&amp;$D$119,'CCG data'!$A:$AD,'CCG data'!R$3,FALSE)),ISBLANK(VLOOKUP($E181&amp;$D$118&amp;$D$119,'CCG data'!$A:$AD,'CCG data'!R$3,FALSE))),"",VLOOKUP($E181&amp;$D$118&amp;$D$119,'CCG data'!$A:$AD,'CCG data'!R$3,FALSE))</f>
        <v>3.5610849955657113</v>
      </c>
      <c r="G181" s="395"/>
      <c r="H181" s="395">
        <f>IF(OR(ISERROR(VLOOKUP($E181&amp;$D$118&amp;$D$119,'CCG data'!$A:$AD,'CCG data'!S$3,FALSE)),ISBLANK(VLOOKUP($E181&amp;$D$118&amp;$D$119,'CCG data'!$A:$AD,'CCG data'!S$3,FALSE))),"",VLOOKUP($E181&amp;$D$118&amp;$D$119,'CCG data'!$A:$AD,'CCG data'!S$3,FALSE))</f>
        <v>24.071432707802479</v>
      </c>
      <c r="I181" s="395"/>
      <c r="J181" s="395">
        <f>IF(OR(ISERROR(VLOOKUP($E181&amp;$D$118&amp;$D$119,'CCG data'!$A:$AD,'CCG data'!T$3,FALSE)),ISBLANK(VLOOKUP($E181&amp;$D$118&amp;$D$119,'CCG data'!$A:$AD,'CCG data'!T$3,FALSE))),"",VLOOKUP($E181&amp;$D$118&amp;$D$119,'CCG data'!$A:$AD,'CCG data'!T$3,FALSE))</f>
        <v>14.789615077109069</v>
      </c>
      <c r="K181" s="395"/>
      <c r="L181" s="395">
        <f>IF(OR(ISERROR(VLOOKUP($E181&amp;$D$118&amp;$D$119,'CCG data'!$A:$AD,'CCG data'!U$3,FALSE)),ISBLANK(VLOOKUP($E181&amp;$D$118&amp;$D$119,'CCG data'!$A:$AD,'CCG data'!U$3,FALSE))),"",VLOOKUP($E181&amp;$D$118&amp;$D$119,'CCG data'!$A:$AD,'CCG data'!U$3,FALSE))</f>
        <v>18.766018039692437</v>
      </c>
      <c r="M181" s="396"/>
      <c r="N181" s="367">
        <f>IF(OR(ISERROR(VLOOKUP($E181&amp;$D$118&amp;$D$119,'CCG data'!$A:$AD,'CCG data'!G$3,FALSE)),ISBLANK(VLOOKUP($E181&amp;$D$118&amp;$D$119,'CCG data'!$A:$AD,'CCG data'!G$3,FALSE))),"",VLOOKUP($E181&amp;$D$118&amp;$D$119,'CCG data'!$A:$AD,'CCG data'!G$3,FALSE))</f>
        <v>603</v>
      </c>
      <c r="P181" s="404">
        <f>IF(OR(ISERROR(VLOOKUP($E181&amp;$D$118&amp;$D$119,'CCG data'!$A:$AD,'CCG data'!B$3,FALSE)),ISBLANK(VLOOKUP($E181&amp;$D$118&amp;$D$119,'CCG data'!$A:$AD,'CCG data'!B$3,FALSE))),"",VLOOKUP($E181&amp;$D$118&amp;$D$119,'CCG data'!$A:$AD,'CCG data'!B$3,FALSE))</f>
        <v>5.6384742951907131E-2</v>
      </c>
      <c r="Q181" s="267"/>
      <c r="R181" s="267">
        <f>IF(OR(ISERROR(VLOOKUP($E181&amp;$D$118&amp;$D$119,'CCG data'!$A:$AD,'CCG data'!C$3,FALSE)),ISBLANK(VLOOKUP($E181&amp;$D$118&amp;$D$119,'CCG data'!$A:$AD,'CCG data'!C$3,FALSE))),"",VLOOKUP($E181&amp;$D$118&amp;$D$119,'CCG data'!$A:$AD,'CCG data'!C$3,FALSE))</f>
        <v>0.38474295190713104</v>
      </c>
      <c r="S181" s="267"/>
      <c r="T181" s="267">
        <f>IF(OR(ISERROR(VLOOKUP($E181&amp;$D$118&amp;$D$119,'CCG data'!$A:$AD,'CCG data'!D$3,FALSE)),ISBLANK(VLOOKUP($E181&amp;$D$118&amp;$D$119,'CCG data'!$A:$AD,'CCG data'!D$3,FALSE))),"",VLOOKUP($E181&amp;$D$118&amp;$D$119,'CCG data'!$A:$AD,'CCG data'!D$3,FALSE))</f>
        <v>0.24378109452736318</v>
      </c>
      <c r="U181" s="267"/>
      <c r="V181" s="267">
        <f>IF(OR(ISERROR(VLOOKUP($E181&amp;$D$118&amp;$D$119,'CCG data'!$A:$AD,'CCG data'!E$3,FALSE)),ISBLANK(VLOOKUP($E181&amp;$D$118&amp;$D$119,'CCG data'!$A:$AD,'CCG data'!E$3,FALSE))),"",VLOOKUP($E181&amp;$D$118&amp;$D$119,'CCG data'!$A:$AD,'CCG data'!E$3,FALSE))</f>
        <v>0.31509121061359868</v>
      </c>
      <c r="W181" s="405"/>
      <c r="Y181" s="165">
        <f>IFERROR(VLOOKUP($E181&amp;$D$119, Outliers!$A$4:$P$214,6,FALSE),"0")</f>
        <v>0</v>
      </c>
      <c r="Z181" s="165">
        <f>IFERROR(VLOOKUP($E181&amp;$D$119, Outliers!$A$4:$P$214,7,FALSE),"0")</f>
        <v>1</v>
      </c>
      <c r="AA181" s="165">
        <f>IFERROR(VLOOKUP($E181&amp;$D$119, Outliers!$A$4:$P$214,8,FALSE),"0")</f>
        <v>0</v>
      </c>
      <c r="AB181" s="165">
        <f>IFERROR(VLOOKUP($E181&amp;$D$119, Outliers!$A$4:$P$214,9,FALSE),"0")</f>
        <v>1</v>
      </c>
      <c r="AD181" s="78"/>
      <c r="AE181" s="78"/>
      <c r="AF181" s="78"/>
      <c r="AG181" s="78"/>
    </row>
    <row r="182" spans="4:33" x14ac:dyDescent="0.25">
      <c r="D182" s="319"/>
      <c r="E182" s="103" t="s">
        <v>27</v>
      </c>
      <c r="F182" s="95">
        <f>IF(P181="","",VLOOKUP($E181&amp;$D$118&amp;$D$119,'CCG data'!$A:$AD,'CCG data'!W$3,FALSE))</f>
        <v>2.3640717604747072</v>
      </c>
      <c r="G182" s="96">
        <f>IF(P181="","",VLOOKUP($E181&amp;$D$118&amp;$D$119,'CCG data'!$A:$AD,'CCG data'!X$3,FALSE))</f>
        <v>4.7580982306567154</v>
      </c>
      <c r="H182" s="96">
        <f>IF(R181="","",VLOOKUP($E181&amp;$D$118&amp;$D$119,'CCG data'!$A:$AD,'CCG data'!Y$3,FALSE))</f>
        <v>20.973913424371773</v>
      </c>
      <c r="I182" s="96">
        <f>IF(R181="","",VLOOKUP($E181&amp;$D$118&amp;$D$119,'CCG data'!$A:$AD,'CCG data'!Z$3,FALSE))</f>
        <v>27.168951991233186</v>
      </c>
      <c r="J182" s="96">
        <f>IF(T181="","",VLOOKUP($E181&amp;$D$118&amp;$D$119,'CCG data'!$A:$AD,'CCG data'!AA$3,FALSE))</f>
        <v>12.398754368234705</v>
      </c>
      <c r="K182" s="96">
        <f>IF(T181="","",VLOOKUP($E181&amp;$D$118&amp;$D$119,'CCG data'!$A:$AD,'CCG data'!AB$3,FALSE))</f>
        <v>17.180475785983433</v>
      </c>
      <c r="L182" s="96">
        <f>IF(V181="","",VLOOKUP($E181&amp;$D$118&amp;$D$119,'CCG data'!$A:$AD,'CCG data'!AC$3,FALSE))</f>
        <v>16.097615161893589</v>
      </c>
      <c r="M182" s="96">
        <f>IF(V181="","",VLOOKUP($E181&amp;$D$118&amp;$D$119,'CCG data'!$A:$AD,'CCG data'!AD$3,FALSE))</f>
        <v>21.434420917491284</v>
      </c>
      <c r="N182" s="368"/>
      <c r="P182" s="152">
        <f>IF(P181="","",VLOOKUP($E181&amp;$D$118&amp;$D$119,'CCG data'!$A:$AD,'CCG data'!I$3,FALSE))</f>
        <v>4.1000000000000002E-2</v>
      </c>
      <c r="Q182" s="15">
        <f>IF(P181="","",VLOOKUP($E181&amp;$D$118&amp;$D$119,'CCG data'!$A:$AD,'CCG data'!J$3,FALSE))</f>
        <v>7.8E-2</v>
      </c>
      <c r="R182" s="15">
        <f>IF(R181="","",VLOOKUP($E181&amp;$D$118&amp;$D$119,'CCG data'!$A:$AD,'CCG data'!K$3,FALSE))</f>
        <v>0.34699999999999998</v>
      </c>
      <c r="S182" s="15">
        <f>IF(R181="","",VLOOKUP($E181&amp;$D$118&amp;$D$119,'CCG data'!$A:$AD,'CCG data'!L$3,FALSE))</f>
        <v>0.42399999999999999</v>
      </c>
      <c r="T182" s="15">
        <f>IF(T181="","",VLOOKUP($E181&amp;$D$118&amp;$D$119,'CCG data'!$A:$AD,'CCG data'!M$3,FALSE))</f>
        <v>0.21099999999999999</v>
      </c>
      <c r="U182" s="15">
        <f>IF(T181="","",VLOOKUP($E181&amp;$D$118&amp;$D$119,'CCG data'!$A:$AD,'CCG data'!N$3,FALSE))</f>
        <v>0.28000000000000003</v>
      </c>
      <c r="V182" s="15">
        <f>IF(V181="","",VLOOKUP($E181&amp;$D$118&amp;$D$119,'CCG data'!$A:$AD,'CCG data'!O$3,FALSE))</f>
        <v>0.27900000000000003</v>
      </c>
      <c r="W182" s="136">
        <f>IF(V181="","",VLOOKUP($E181&amp;$D$118&amp;$D$119,'CCG data'!$A:$AD,'CCG data'!P$3,FALSE))</f>
        <v>0.35299999999999998</v>
      </c>
      <c r="Y182" s="165" t="str">
        <f>IFERROR(VLOOKUP($E182&amp;$D$119, Outliers!$A$4:$P$214,6,FALSE),"0")</f>
        <v>0</v>
      </c>
      <c r="Z182" s="165" t="str">
        <f>IFERROR(VLOOKUP($E182&amp;$D$119, Outliers!$A$4:$P$214,7,FALSE),"0")</f>
        <v>0</v>
      </c>
      <c r="AA182" s="165" t="str">
        <f>IFERROR(VLOOKUP($E182&amp;$D$119, Outliers!$A$4:$P$214,8,FALSE),"0")</f>
        <v>0</v>
      </c>
      <c r="AB182" s="165" t="str">
        <f>IFERROR(VLOOKUP($E182&amp;$D$119, Outliers!$A$4:$P$214,9,FALSE),"0")</f>
        <v>0</v>
      </c>
      <c r="AD182" s="78"/>
      <c r="AE182" s="78"/>
      <c r="AF182" s="78"/>
      <c r="AG182" s="78"/>
    </row>
    <row r="183" spans="4:33" ht="15.75" x14ac:dyDescent="0.25">
      <c r="D183" s="319"/>
      <c r="E183" s="104" t="s">
        <v>170</v>
      </c>
      <c r="F183" s="394">
        <f>IF(OR(ISERROR(VLOOKUP($E183&amp;$D$118&amp;$D$119,'CCG data'!$A:$AD,'CCG data'!R$3,FALSE)),ISBLANK(VLOOKUP($E183&amp;$D$118&amp;$D$119,'CCG data'!$A:$AD,'CCG data'!R$3,FALSE))),"",VLOOKUP($E183&amp;$D$118&amp;$D$119,'CCG data'!$A:$AD,'CCG data'!R$3,FALSE))</f>
        <v>3.8400925547165268</v>
      </c>
      <c r="G183" s="395"/>
      <c r="H183" s="395">
        <f>IF(OR(ISERROR(VLOOKUP($E183&amp;$D$118&amp;$D$119,'CCG data'!$A:$AD,'CCG data'!S$3,FALSE)),ISBLANK(VLOOKUP($E183&amp;$D$118&amp;$D$119,'CCG data'!$A:$AD,'CCG data'!S$3,FALSE))),"",VLOOKUP($E183&amp;$D$118&amp;$D$119,'CCG data'!$A:$AD,'CCG data'!S$3,FALSE))</f>
        <v>36.754067874741921</v>
      </c>
      <c r="I183" s="395"/>
      <c r="J183" s="395">
        <f>IF(OR(ISERROR(VLOOKUP($E183&amp;$D$118&amp;$D$119,'CCG data'!$A:$AD,'CCG data'!T$3,FALSE)),ISBLANK(VLOOKUP($E183&amp;$D$118&amp;$D$119,'CCG data'!$A:$AD,'CCG data'!T$3,FALSE))),"",VLOOKUP($E183&amp;$D$118&amp;$D$119,'CCG data'!$A:$AD,'CCG data'!T$3,FALSE))</f>
        <v>15.153322402864591</v>
      </c>
      <c r="K183" s="395"/>
      <c r="L183" s="395">
        <f>IF(OR(ISERROR(VLOOKUP($E183&amp;$D$118&amp;$D$119,'CCG data'!$A:$AD,'CCG data'!U$3,FALSE)),ISBLANK(VLOOKUP($E183&amp;$D$118&amp;$D$119,'CCG data'!$A:$AD,'CCG data'!U$3,FALSE))),"",VLOOKUP($E183&amp;$D$118&amp;$D$119,'CCG data'!$A:$AD,'CCG data'!U$3,FALSE))</f>
        <v>16.881870230552966</v>
      </c>
      <c r="M183" s="396"/>
      <c r="N183" s="367">
        <f>IF(OR(ISERROR(VLOOKUP($E183&amp;$D$118&amp;$D$119,'CCG data'!$A:$AD,'CCG data'!G$3,FALSE)),ISBLANK(VLOOKUP($E183&amp;$D$118&amp;$D$119,'CCG data'!$A:$AD,'CCG data'!G$3,FALSE))),"",VLOOKUP($E183&amp;$D$118&amp;$D$119,'CCG data'!$A:$AD,'CCG data'!G$3,FALSE))</f>
        <v>1869</v>
      </c>
      <c r="P183" s="404">
        <f>IF(OR(ISERROR(VLOOKUP($E183&amp;$D$118&amp;$D$119,'CCG data'!$A:$AD,'CCG data'!B$3,FALSE)),ISBLANK(VLOOKUP($E183&amp;$D$118&amp;$D$119,'CCG data'!$A:$AD,'CCG data'!B$3,FALSE))),"",VLOOKUP($E183&amp;$D$118&amp;$D$119,'CCG data'!$A:$AD,'CCG data'!B$3,FALSE))</f>
        <v>5.2969502407704656E-2</v>
      </c>
      <c r="Q183" s="267"/>
      <c r="R183" s="267">
        <f>IF(OR(ISERROR(VLOOKUP($E183&amp;$D$118&amp;$D$119,'CCG data'!$A:$AD,'CCG data'!C$3,FALSE)),ISBLANK(VLOOKUP($E183&amp;$D$118&amp;$D$119,'CCG data'!$A:$AD,'CCG data'!C$3,FALSE))),"",VLOOKUP($E183&amp;$D$118&amp;$D$119,'CCG data'!$A:$AD,'CCG data'!C$3,FALSE))</f>
        <v>0.50187265917602997</v>
      </c>
      <c r="S183" s="267"/>
      <c r="T183" s="267">
        <f>IF(OR(ISERROR(VLOOKUP($E183&amp;$D$118&amp;$D$119,'CCG data'!$A:$AD,'CCG data'!D$3,FALSE)),ISBLANK(VLOOKUP($E183&amp;$D$118&amp;$D$119,'CCG data'!$A:$AD,'CCG data'!D$3,FALSE))),"",VLOOKUP($E183&amp;$D$118&amp;$D$119,'CCG data'!$A:$AD,'CCG data'!D$3,FALSE))</f>
        <v>0.21080791867308721</v>
      </c>
      <c r="U183" s="267"/>
      <c r="V183" s="267">
        <f>IF(OR(ISERROR(VLOOKUP($E183&amp;$D$118&amp;$D$119,'CCG data'!$A:$AD,'CCG data'!E$3,FALSE)),ISBLANK(VLOOKUP($E183&amp;$D$118&amp;$D$119,'CCG data'!$A:$AD,'CCG data'!E$3,FALSE))),"",VLOOKUP($E183&amp;$D$118&amp;$D$119,'CCG data'!$A:$AD,'CCG data'!E$3,FALSE))</f>
        <v>0.23434991974317818</v>
      </c>
      <c r="W183" s="405"/>
      <c r="Y183" s="165">
        <f>IFERROR(VLOOKUP($E183&amp;$D$119, Outliers!$A$4:$P$214,6,FALSE),"0")</f>
        <v>0</v>
      </c>
      <c r="Z183" s="165">
        <f>IFERROR(VLOOKUP($E183&amp;$D$119, Outliers!$A$4:$P$214,7,FALSE),"0")</f>
        <v>0</v>
      </c>
      <c r="AA183" s="165">
        <f>IFERROR(VLOOKUP($E183&amp;$D$119, Outliers!$A$4:$P$214,8,FALSE),"0")</f>
        <v>0</v>
      </c>
      <c r="AB183" s="165">
        <f>IFERROR(VLOOKUP($E183&amp;$D$119, Outliers!$A$4:$P$214,9,FALSE),"0")</f>
        <v>1</v>
      </c>
      <c r="AD183" s="78"/>
      <c r="AE183" s="78"/>
      <c r="AF183" s="78"/>
      <c r="AG183" s="78"/>
    </row>
    <row r="184" spans="4:33" x14ac:dyDescent="0.25">
      <c r="D184" s="319"/>
      <c r="E184" s="103" t="s">
        <v>27</v>
      </c>
      <c r="F184" s="95">
        <f>IF(P183="","",VLOOKUP($E183&amp;$D$118&amp;$D$119,'CCG data'!$A:$AD,'CCG data'!W$3,FALSE))</f>
        <v>3.0836426613257757</v>
      </c>
      <c r="G184" s="96">
        <f>IF(P183="","",VLOOKUP($E183&amp;$D$118&amp;$D$119,'CCG data'!$A:$AD,'CCG data'!X$3,FALSE))</f>
        <v>4.5965424481072779</v>
      </c>
      <c r="H184" s="96">
        <f>IF(R183="","",VLOOKUP($E183&amp;$D$118&amp;$D$119,'CCG data'!$A:$AD,'CCG data'!Y$3,FALSE))</f>
        <v>34.401944676800824</v>
      </c>
      <c r="I184" s="96">
        <f>IF(R183="","",VLOOKUP($E183&amp;$D$118&amp;$D$119,'CCG data'!$A:$AD,'CCG data'!Z$3,FALSE))</f>
        <v>39.106191072683018</v>
      </c>
      <c r="J184" s="96">
        <f>IF(T183="","",VLOOKUP($E183&amp;$D$118&amp;$D$119,'CCG data'!$A:$AD,'CCG data'!AA$3,FALSE))</f>
        <v>13.657032229306944</v>
      </c>
      <c r="K184" s="96">
        <f>IF(T183="","",VLOOKUP($E183&amp;$D$118&amp;$D$119,'CCG data'!$A:$AD,'CCG data'!AB$3,FALSE))</f>
        <v>16.649612576422239</v>
      </c>
      <c r="L184" s="96">
        <f>IF(V183="","",VLOOKUP($E183&amp;$D$118&amp;$D$119,'CCG data'!$A:$AD,'CCG data'!AC$3,FALSE))</f>
        <v>15.30084218572598</v>
      </c>
      <c r="M184" s="96">
        <f>IF(V183="","",VLOOKUP($E183&amp;$D$118&amp;$D$119,'CCG data'!$A:$AD,'CCG data'!AD$3,FALSE))</f>
        <v>18.462898275379953</v>
      </c>
      <c r="N184" s="368"/>
      <c r="P184" s="152">
        <f>IF(P183="","",VLOOKUP($E183&amp;$D$118&amp;$D$119,'CCG data'!$A:$AD,'CCG data'!I$3,FALSE))</f>
        <v>4.3999999999999997E-2</v>
      </c>
      <c r="Q184" s="15">
        <f>IF(P183="","",VLOOKUP($E183&amp;$D$118&amp;$D$119,'CCG data'!$A:$AD,'CCG data'!J$3,FALSE))</f>
        <v>6.4000000000000001E-2</v>
      </c>
      <c r="R184" s="15">
        <f>IF(R183="","",VLOOKUP($E183&amp;$D$118&amp;$D$119,'CCG data'!$A:$AD,'CCG data'!K$3,FALSE))</f>
        <v>0.47899999999999998</v>
      </c>
      <c r="S184" s="15">
        <f>IF(R183="","",VLOOKUP($E183&amp;$D$118&amp;$D$119,'CCG data'!$A:$AD,'CCG data'!L$3,FALSE))</f>
        <v>0.52500000000000002</v>
      </c>
      <c r="T184" s="15">
        <f>IF(T183="","",VLOOKUP($E183&amp;$D$118&amp;$D$119,'CCG data'!$A:$AD,'CCG data'!M$3,FALSE))</f>
        <v>0.193</v>
      </c>
      <c r="U184" s="15">
        <f>IF(T183="","",VLOOKUP($E183&amp;$D$118&amp;$D$119,'CCG data'!$A:$AD,'CCG data'!N$3,FALSE))</f>
        <v>0.23</v>
      </c>
      <c r="V184" s="15">
        <f>IF(V183="","",VLOOKUP($E183&amp;$D$118&amp;$D$119,'CCG data'!$A:$AD,'CCG data'!O$3,FALSE))</f>
        <v>0.216</v>
      </c>
      <c r="W184" s="136">
        <f>IF(V183="","",VLOOKUP($E183&amp;$D$118&amp;$D$119,'CCG data'!$A:$AD,'CCG data'!P$3,FALSE))</f>
        <v>0.254</v>
      </c>
      <c r="Y184" s="165" t="str">
        <f>IFERROR(VLOOKUP($E184&amp;$D$119, Outliers!$A$4:$P$214,6,FALSE),"0")</f>
        <v>0</v>
      </c>
      <c r="Z184" s="165" t="str">
        <f>IFERROR(VLOOKUP($E184&amp;$D$119, Outliers!$A$4:$P$214,7,FALSE),"0")</f>
        <v>0</v>
      </c>
      <c r="AA184" s="165" t="str">
        <f>IFERROR(VLOOKUP($E184&amp;$D$119, Outliers!$A$4:$P$214,8,FALSE),"0")</f>
        <v>0</v>
      </c>
      <c r="AB184" s="165" t="str">
        <f>IFERROR(VLOOKUP($E184&amp;$D$119, Outliers!$A$4:$P$214,9,FALSE),"0")</f>
        <v>0</v>
      </c>
      <c r="AD184" s="78"/>
      <c r="AE184" s="78"/>
      <c r="AF184" s="78"/>
      <c r="AG184" s="78"/>
    </row>
    <row r="185" spans="4:33" ht="15.75" x14ac:dyDescent="0.25">
      <c r="D185" s="319"/>
      <c r="E185" s="104" t="s">
        <v>397</v>
      </c>
      <c r="F185" s="394">
        <f>IF(OR(ISERROR(VLOOKUP($E185&amp;$D$118&amp;$D$119,'CCG data'!$A:$AD,'CCG data'!R$3,FALSE)),ISBLANK(VLOOKUP($E185&amp;$D$118&amp;$D$119,'CCG data'!$A:$AD,'CCG data'!R$3,FALSE))),"",VLOOKUP($E185&amp;$D$118&amp;$D$119,'CCG data'!$A:$AD,'CCG data'!R$3,FALSE))</f>
        <v>5.1549651749024248</v>
      </c>
      <c r="G185" s="395"/>
      <c r="H185" s="395">
        <f>IF(OR(ISERROR(VLOOKUP($E185&amp;$D$118&amp;$D$119,'CCG data'!$A:$AD,'CCG data'!S$3,FALSE)),ISBLANK(VLOOKUP($E185&amp;$D$118&amp;$D$119,'CCG data'!$A:$AD,'CCG data'!S$3,FALSE))),"",VLOOKUP($E185&amp;$D$118&amp;$D$119,'CCG data'!$A:$AD,'CCG data'!S$3,FALSE))</f>
        <v>38.808754447687875</v>
      </c>
      <c r="I185" s="395"/>
      <c r="J185" s="395">
        <f>IF(OR(ISERROR(VLOOKUP($E185&amp;$D$118&amp;$D$119,'CCG data'!$A:$AD,'CCG data'!T$3,FALSE)),ISBLANK(VLOOKUP($E185&amp;$D$118&amp;$D$119,'CCG data'!$A:$AD,'CCG data'!T$3,FALSE))),"",VLOOKUP($E185&amp;$D$118&amp;$D$119,'CCG data'!$A:$AD,'CCG data'!T$3,FALSE))</f>
        <v>14.945478480575384</v>
      </c>
      <c r="K185" s="395"/>
      <c r="L185" s="395">
        <f>IF(OR(ISERROR(VLOOKUP($E185&amp;$D$118&amp;$D$119,'CCG data'!$A:$AD,'CCG data'!U$3,FALSE)),ISBLANK(VLOOKUP($E185&amp;$D$118&amp;$D$119,'CCG data'!$A:$AD,'CCG data'!U$3,FALSE))),"",VLOOKUP($E185&amp;$D$118&amp;$D$119,'CCG data'!$A:$AD,'CCG data'!U$3,FALSE))</f>
        <v>11.968675251201537</v>
      </c>
      <c r="M185" s="396"/>
      <c r="N185" s="367">
        <f>IF(OR(ISERROR(VLOOKUP($E185&amp;$D$118&amp;$D$119,'CCG data'!$A:$AD,'CCG data'!G$3,FALSE)),ISBLANK(VLOOKUP($E185&amp;$D$118&amp;$D$119,'CCG data'!$A:$AD,'CCG data'!G$3,FALSE))),"",VLOOKUP($E185&amp;$D$118&amp;$D$119,'CCG data'!$A:$AD,'CCG data'!G$3,FALSE))</f>
        <v>934</v>
      </c>
      <c r="P185" s="404">
        <f>IF(OR(ISERROR(VLOOKUP($E185&amp;$D$118&amp;$D$119,'CCG data'!$A:$AD,'CCG data'!B$3,FALSE)),ISBLANK(VLOOKUP($E185&amp;$D$118&amp;$D$119,'CCG data'!$A:$AD,'CCG data'!B$3,FALSE))),"",VLOOKUP($E185&amp;$D$118&amp;$D$119,'CCG data'!$A:$AD,'CCG data'!B$3,FALSE))</f>
        <v>7.7087794432548179E-2</v>
      </c>
      <c r="Q185" s="267"/>
      <c r="R185" s="267">
        <f>IF(OR(ISERROR(VLOOKUP($E185&amp;$D$118&amp;$D$119,'CCG data'!$A:$AD,'CCG data'!C$3,FALSE)),ISBLANK(VLOOKUP($E185&amp;$D$118&amp;$D$119,'CCG data'!$A:$AD,'CCG data'!C$3,FALSE))),"",VLOOKUP($E185&amp;$D$118&amp;$D$119,'CCG data'!$A:$AD,'CCG data'!C$3,FALSE))</f>
        <v>0.54710920770877947</v>
      </c>
      <c r="S185" s="267"/>
      <c r="T185" s="267">
        <f>IF(OR(ISERROR(VLOOKUP($E185&amp;$D$118&amp;$D$119,'CCG data'!$A:$AD,'CCG data'!D$3,FALSE)),ISBLANK(VLOOKUP($E185&amp;$D$118&amp;$D$119,'CCG data'!$A:$AD,'CCG data'!D$3,FALSE))),"",VLOOKUP($E185&amp;$D$118&amp;$D$119,'CCG data'!$A:$AD,'CCG data'!D$3,FALSE))</f>
        <v>0.20342612419700215</v>
      </c>
      <c r="U185" s="267"/>
      <c r="V185" s="267">
        <f>IF(OR(ISERROR(VLOOKUP($E185&amp;$D$118&amp;$D$119,'CCG data'!$A:$AD,'CCG data'!E$3,FALSE)),ISBLANK(VLOOKUP($E185&amp;$D$118&amp;$D$119,'CCG data'!$A:$AD,'CCG data'!E$3,FALSE))),"",VLOOKUP($E185&amp;$D$118&amp;$D$119,'CCG data'!$A:$AD,'CCG data'!E$3,FALSE))</f>
        <v>0.17237687366167023</v>
      </c>
      <c r="W185" s="405"/>
      <c r="Y185" s="165">
        <f>IFERROR(VLOOKUP($E185&amp;$D$119, Outliers!$A$4:$P$214,6,FALSE),"0")</f>
        <v>0</v>
      </c>
      <c r="Z185" s="165">
        <f>IFERROR(VLOOKUP($E185&amp;$D$119, Outliers!$A$4:$P$214,7,FALSE),"0")</f>
        <v>0</v>
      </c>
      <c r="AA185" s="165">
        <f>IFERROR(VLOOKUP($E185&amp;$D$119, Outliers!$A$4:$P$214,8,FALSE),"0")</f>
        <v>0</v>
      </c>
      <c r="AB185" s="165">
        <f>IFERROR(VLOOKUP($E185&amp;$D$119, Outliers!$A$4:$P$214,9,FALSE),"0")</f>
        <v>0</v>
      </c>
      <c r="AD185" s="78"/>
      <c r="AE185" s="78"/>
      <c r="AF185" s="78"/>
      <c r="AG185" s="78"/>
    </row>
    <row r="186" spans="4:33" x14ac:dyDescent="0.25">
      <c r="D186" s="319"/>
      <c r="E186" s="103" t="s">
        <v>27</v>
      </c>
      <c r="F186" s="95">
        <f>IF(P185="","",VLOOKUP($E185&amp;$D$118&amp;$D$119,'CCG data'!$A:$AD,'CCG data'!W$3,FALSE))</f>
        <v>3.9642289697974507</v>
      </c>
      <c r="G186" s="96">
        <f>IF(P185="","",VLOOKUP($E185&amp;$D$118&amp;$D$119,'CCG data'!$A:$AD,'CCG data'!X$3,FALSE))</f>
        <v>6.3457013800073989</v>
      </c>
      <c r="H186" s="96">
        <f>IF(R185="","",VLOOKUP($E185&amp;$D$118&amp;$D$119,'CCG data'!$A:$AD,'CCG data'!Y$3,FALSE))</f>
        <v>35.443829936182688</v>
      </c>
      <c r="I186" s="96">
        <f>IF(R185="","",VLOOKUP($E185&amp;$D$118&amp;$D$119,'CCG data'!$A:$AD,'CCG data'!Z$3,FALSE))</f>
        <v>42.173678959193062</v>
      </c>
      <c r="J186" s="96">
        <f>IF(T185="","",VLOOKUP($E185&amp;$D$118&amp;$D$119,'CCG data'!$A:$AD,'CCG data'!AA$3,FALSE))</f>
        <v>12.820330902474593</v>
      </c>
      <c r="K186" s="96">
        <f>IF(T185="","",VLOOKUP($E185&amp;$D$118&amp;$D$119,'CCG data'!$A:$AD,'CCG data'!AB$3,FALSE))</f>
        <v>17.070626058676172</v>
      </c>
      <c r="L186" s="96">
        <f>IF(V185="","",VLOOKUP($E185&amp;$D$118&amp;$D$119,'CCG data'!$A:$AD,'CCG data'!AC$3,FALSE))</f>
        <v>10.119878298385348</v>
      </c>
      <c r="M186" s="96">
        <f>IF(V185="","",VLOOKUP($E185&amp;$D$118&amp;$D$119,'CCG data'!$A:$AD,'CCG data'!AD$3,FALSE))</f>
        <v>13.817472204017726</v>
      </c>
      <c r="N186" s="368"/>
      <c r="P186" s="152">
        <f>IF(P185="","",VLOOKUP($E185&amp;$D$118&amp;$D$119,'CCG data'!$A:$AD,'CCG data'!I$3,FALSE))</f>
        <v>6.2E-2</v>
      </c>
      <c r="Q186" s="15">
        <f>IF(P185="","",VLOOKUP($E185&amp;$D$118&amp;$D$119,'CCG data'!$A:$AD,'CCG data'!J$3,FALSE))</f>
        <v>9.6000000000000002E-2</v>
      </c>
      <c r="R186" s="15">
        <f>IF(R185="","",VLOOKUP($E185&amp;$D$118&amp;$D$119,'CCG data'!$A:$AD,'CCG data'!K$3,FALSE))</f>
        <v>0.51500000000000001</v>
      </c>
      <c r="S186" s="15">
        <f>IF(R185="","",VLOOKUP($E185&amp;$D$118&amp;$D$119,'CCG data'!$A:$AD,'CCG data'!L$3,FALSE))</f>
        <v>0.57899999999999996</v>
      </c>
      <c r="T186" s="15">
        <f>IF(T185="","",VLOOKUP($E185&amp;$D$118&amp;$D$119,'CCG data'!$A:$AD,'CCG data'!M$3,FALSE))</f>
        <v>0.17899999999999999</v>
      </c>
      <c r="U186" s="15">
        <f>IF(T185="","",VLOOKUP($E185&amp;$D$118&amp;$D$119,'CCG data'!$A:$AD,'CCG data'!N$3,FALSE))</f>
        <v>0.23</v>
      </c>
      <c r="V186" s="15">
        <f>IF(V185="","",VLOOKUP($E185&amp;$D$118&amp;$D$119,'CCG data'!$A:$AD,'CCG data'!O$3,FALSE))</f>
        <v>0.15</v>
      </c>
      <c r="W186" s="136">
        <f>IF(V185="","",VLOOKUP($E185&amp;$D$118&amp;$D$119,'CCG data'!$A:$AD,'CCG data'!P$3,FALSE))</f>
        <v>0.19800000000000001</v>
      </c>
      <c r="Y186" s="165" t="str">
        <f>IFERROR(VLOOKUP($E186&amp;$D$119, Outliers!$A$4:$P$214,6,FALSE),"0")</f>
        <v>0</v>
      </c>
      <c r="Z186" s="165" t="str">
        <f>IFERROR(VLOOKUP($E186&amp;$D$119, Outliers!$A$4:$P$214,7,FALSE),"0")</f>
        <v>0</v>
      </c>
      <c r="AA186" s="165" t="str">
        <f>IFERROR(VLOOKUP($E186&amp;$D$119, Outliers!$A$4:$P$214,8,FALSE),"0")</f>
        <v>0</v>
      </c>
      <c r="AB186" s="165" t="str">
        <f>IFERROR(VLOOKUP($E186&amp;$D$119, Outliers!$A$4:$P$214,9,FALSE),"0")</f>
        <v>0</v>
      </c>
      <c r="AD186" s="78"/>
      <c r="AE186" s="78"/>
      <c r="AF186" s="78"/>
      <c r="AG186" s="78"/>
    </row>
    <row r="187" spans="4:33" ht="15.75" x14ac:dyDescent="0.25">
      <c r="D187" s="319"/>
      <c r="E187" s="104" t="s">
        <v>398</v>
      </c>
      <c r="F187" s="394">
        <f>IF(OR(ISERROR(VLOOKUP($E187&amp;$D$118&amp;$D$119,'CCG data'!$A:$AD,'CCG data'!R$3,FALSE)),ISBLANK(VLOOKUP($E187&amp;$D$118&amp;$D$119,'CCG data'!$A:$AD,'CCG data'!R$3,FALSE))),"",VLOOKUP($E187&amp;$D$118&amp;$D$119,'CCG data'!$A:$AD,'CCG data'!R$3,FALSE))</f>
        <v>2.4854507826775016</v>
      </c>
      <c r="G187" s="395"/>
      <c r="H187" s="395">
        <f>IF(OR(ISERROR(VLOOKUP($E187&amp;$D$118&amp;$D$119,'CCG data'!$A:$AD,'CCG data'!S$3,FALSE)),ISBLANK(VLOOKUP($E187&amp;$D$118&amp;$D$119,'CCG data'!$A:$AD,'CCG data'!S$3,FALSE))),"",VLOOKUP($E187&amp;$D$118&amp;$D$119,'CCG data'!$A:$AD,'CCG data'!S$3,FALSE))</f>
        <v>36.446913465663393</v>
      </c>
      <c r="I187" s="395"/>
      <c r="J187" s="395">
        <f>IF(OR(ISERROR(VLOOKUP($E187&amp;$D$118&amp;$D$119,'CCG data'!$A:$AD,'CCG data'!T$3,FALSE)),ISBLANK(VLOOKUP($E187&amp;$D$118&amp;$D$119,'CCG data'!$A:$AD,'CCG data'!T$3,FALSE))),"",VLOOKUP($E187&amp;$D$118&amp;$D$119,'CCG data'!$A:$AD,'CCG data'!T$3,FALSE))</f>
        <v>19.283826666070429</v>
      </c>
      <c r="K187" s="395"/>
      <c r="L187" s="395">
        <f>IF(OR(ISERROR(VLOOKUP($E187&amp;$D$118&amp;$D$119,'CCG data'!$A:$AD,'CCG data'!U$3,FALSE)),ISBLANK(VLOOKUP($E187&amp;$D$118&amp;$D$119,'CCG data'!$A:$AD,'CCG data'!U$3,FALSE))),"",VLOOKUP($E187&amp;$D$118&amp;$D$119,'CCG data'!$A:$AD,'CCG data'!U$3,FALSE))</f>
        <v>9.2967711703948339</v>
      </c>
      <c r="M187" s="396"/>
      <c r="N187" s="367">
        <f>IF(OR(ISERROR(VLOOKUP($E187&amp;$D$118&amp;$D$119,'CCG data'!$A:$AD,'CCG data'!G$3,FALSE)),ISBLANK(VLOOKUP($E187&amp;$D$118&amp;$D$119,'CCG data'!$A:$AD,'CCG data'!G$3,FALSE))),"",VLOOKUP($E187&amp;$D$118&amp;$D$119,'CCG data'!$A:$AD,'CCG data'!G$3,FALSE))</f>
        <v>679</v>
      </c>
      <c r="P187" s="404">
        <f>IF(OR(ISERROR(VLOOKUP($E187&amp;$D$118&amp;$D$119,'CCG data'!$A:$AD,'CCG data'!B$3,FALSE)),ISBLANK(VLOOKUP($E187&amp;$D$118&amp;$D$119,'CCG data'!$A:$AD,'CCG data'!B$3,FALSE))),"",VLOOKUP($E187&amp;$D$118&amp;$D$119,'CCG data'!$A:$AD,'CCG data'!B$3,FALSE))</f>
        <v>3.6818851251840944E-2</v>
      </c>
      <c r="Q187" s="267"/>
      <c r="R187" s="267">
        <f>IF(OR(ISERROR(VLOOKUP($E187&amp;$D$118&amp;$D$119,'CCG data'!$A:$AD,'CCG data'!C$3,FALSE)),ISBLANK(VLOOKUP($E187&amp;$D$118&amp;$D$119,'CCG data'!$A:$AD,'CCG data'!C$3,FALSE))),"",VLOOKUP($E187&amp;$D$118&amp;$D$119,'CCG data'!$A:$AD,'CCG data'!C$3,FALSE))</f>
        <v>0.53460972017673047</v>
      </c>
      <c r="S187" s="267"/>
      <c r="T187" s="267">
        <f>IF(OR(ISERROR(VLOOKUP($E187&amp;$D$118&amp;$D$119,'CCG data'!$A:$AD,'CCG data'!D$3,FALSE)),ISBLANK(VLOOKUP($E187&amp;$D$118&amp;$D$119,'CCG data'!$A:$AD,'CCG data'!D$3,FALSE))),"",VLOOKUP($E187&amp;$D$118&amp;$D$119,'CCG data'!$A:$AD,'CCG data'!D$3,FALSE))</f>
        <v>0.27540500736377027</v>
      </c>
      <c r="U187" s="267"/>
      <c r="V187" s="267">
        <f>IF(OR(ISERROR(VLOOKUP($E187&amp;$D$118&amp;$D$119,'CCG data'!$A:$AD,'CCG data'!E$3,FALSE)),ISBLANK(VLOOKUP($E187&amp;$D$118&amp;$D$119,'CCG data'!$A:$AD,'CCG data'!E$3,FALSE))),"",VLOOKUP($E187&amp;$D$118&amp;$D$119,'CCG data'!$A:$AD,'CCG data'!E$3,FALSE))</f>
        <v>0.15316642120765833</v>
      </c>
      <c r="W187" s="405"/>
      <c r="Y187" s="165">
        <f>IFERROR(VLOOKUP($E187&amp;$D$119, Outliers!$A$4:$P$214,6,FALSE),"0")</f>
        <v>1</v>
      </c>
      <c r="Z187" s="165">
        <f>IFERROR(VLOOKUP($E187&amp;$D$119, Outliers!$A$4:$P$214,7,FALSE),"0")</f>
        <v>0</v>
      </c>
      <c r="AA187" s="165">
        <f>IFERROR(VLOOKUP($E187&amp;$D$119, Outliers!$A$4:$P$214,8,FALSE),"0")</f>
        <v>0</v>
      </c>
      <c r="AB187" s="165">
        <f>IFERROR(VLOOKUP($E187&amp;$D$119, Outliers!$A$4:$P$214,9,FALSE),"0")</f>
        <v>0</v>
      </c>
      <c r="AD187" s="78"/>
      <c r="AE187" s="78"/>
      <c r="AF187" s="78"/>
      <c r="AG187" s="78"/>
    </row>
    <row r="188" spans="4:33" x14ac:dyDescent="0.25">
      <c r="D188" s="319"/>
      <c r="E188" s="103" t="s">
        <v>27</v>
      </c>
      <c r="F188" s="95">
        <f>IF(P187="","",VLOOKUP($E187&amp;$D$118&amp;$D$119,'CCG data'!$A:$AD,'CCG data'!W$3,FALSE))</f>
        <v>1.5111540758679212</v>
      </c>
      <c r="G188" s="96">
        <f>IF(P187="","",VLOOKUP($E187&amp;$D$118&amp;$D$119,'CCG data'!$A:$AD,'CCG data'!X$3,FALSE))</f>
        <v>3.4597474894870821</v>
      </c>
      <c r="H188" s="96">
        <f>IF(R187="","",VLOOKUP($E187&amp;$D$118&amp;$D$119,'CCG data'!$A:$AD,'CCG data'!Y$3,FALSE))</f>
        <v>32.697498448477731</v>
      </c>
      <c r="I188" s="96">
        <f>IF(R187="","",VLOOKUP($E187&amp;$D$118&amp;$D$119,'CCG data'!$A:$AD,'CCG data'!Z$3,FALSE))</f>
        <v>40.196328482849054</v>
      </c>
      <c r="J188" s="96">
        <f>IF(T187="","",VLOOKUP($E187&amp;$D$118&amp;$D$119,'CCG data'!$A:$AD,'CCG data'!AA$3,FALSE))</f>
        <v>16.519887454251663</v>
      </c>
      <c r="K188" s="96">
        <f>IF(T187="","",VLOOKUP($E187&amp;$D$118&amp;$D$119,'CCG data'!$A:$AD,'CCG data'!AB$3,FALSE))</f>
        <v>22.047765877889194</v>
      </c>
      <c r="L188" s="96">
        <f>IF(V187="","",VLOOKUP($E187&amp;$D$118&amp;$D$119,'CCG data'!$A:$AD,'CCG data'!AC$3,FALSE))</f>
        <v>7.5099892758169453</v>
      </c>
      <c r="M188" s="96">
        <f>IF(V187="","",VLOOKUP($E187&amp;$D$118&amp;$D$119,'CCG data'!$A:$AD,'CCG data'!AD$3,FALSE))</f>
        <v>11.083553064972723</v>
      </c>
      <c r="N188" s="368"/>
      <c r="P188" s="152">
        <f>IF(P187="","",VLOOKUP($E187&amp;$D$118&amp;$D$119,'CCG data'!$A:$AD,'CCG data'!I$3,FALSE))</f>
        <v>2.5000000000000001E-2</v>
      </c>
      <c r="Q188" s="15">
        <f>IF(P187="","",VLOOKUP($E187&amp;$D$118&amp;$D$119,'CCG data'!$A:$AD,'CCG data'!J$3,FALSE))</f>
        <v>5.3999999999999999E-2</v>
      </c>
      <c r="R188" s="15">
        <f>IF(R187="","",VLOOKUP($E187&amp;$D$118&amp;$D$119,'CCG data'!$A:$AD,'CCG data'!K$3,FALSE))</f>
        <v>0.497</v>
      </c>
      <c r="S188" s="15">
        <f>IF(R187="","",VLOOKUP($E187&amp;$D$118&amp;$D$119,'CCG data'!$A:$AD,'CCG data'!L$3,FALSE))</f>
        <v>0.57199999999999995</v>
      </c>
      <c r="T188" s="15">
        <f>IF(T187="","",VLOOKUP($E187&amp;$D$118&amp;$D$119,'CCG data'!$A:$AD,'CCG data'!M$3,FALSE))</f>
        <v>0.24299999999999999</v>
      </c>
      <c r="U188" s="15">
        <f>IF(T187="","",VLOOKUP($E187&amp;$D$118&amp;$D$119,'CCG data'!$A:$AD,'CCG data'!N$3,FALSE))</f>
        <v>0.31</v>
      </c>
      <c r="V188" s="15">
        <f>IF(V187="","",VLOOKUP($E187&amp;$D$118&amp;$D$119,'CCG data'!$A:$AD,'CCG data'!O$3,FALSE))</f>
        <v>0.128</v>
      </c>
      <c r="W188" s="136">
        <f>IF(V187="","",VLOOKUP($E187&amp;$D$118&amp;$D$119,'CCG data'!$A:$AD,'CCG data'!P$3,FALSE))</f>
        <v>0.182</v>
      </c>
      <c r="Y188" s="165" t="str">
        <f>IFERROR(VLOOKUP($E188&amp;$D$119, Outliers!$A$4:$P$214,6,FALSE),"0")</f>
        <v>0</v>
      </c>
      <c r="Z188" s="165" t="str">
        <f>IFERROR(VLOOKUP($E188&amp;$D$119, Outliers!$A$4:$P$214,7,FALSE),"0")</f>
        <v>0</v>
      </c>
      <c r="AA188" s="165" t="str">
        <f>IFERROR(VLOOKUP($E188&amp;$D$119, Outliers!$A$4:$P$214,8,FALSE),"0")</f>
        <v>0</v>
      </c>
      <c r="AB188" s="165" t="str">
        <f>IFERROR(VLOOKUP($E188&amp;$D$119, Outliers!$A$4:$P$214,9,FALSE),"0")</f>
        <v>0</v>
      </c>
      <c r="AD188" s="78"/>
      <c r="AE188" s="78"/>
      <c r="AF188" s="78"/>
      <c r="AG188" s="78"/>
    </row>
    <row r="189" spans="4:33" ht="15.75" x14ac:dyDescent="0.25">
      <c r="D189" s="319"/>
      <c r="E189" s="104" t="s">
        <v>171</v>
      </c>
      <c r="F189" s="394">
        <f>IF(OR(ISERROR(VLOOKUP($E189&amp;$D$118&amp;$D$119,'CCG data'!$A:$AD,'CCG data'!R$3,FALSE)),ISBLANK(VLOOKUP($E189&amp;$D$118&amp;$D$119,'CCG data'!$A:$AD,'CCG data'!R$3,FALSE))),"",VLOOKUP($E189&amp;$D$118&amp;$D$119,'CCG data'!$A:$AD,'CCG data'!R$3,FALSE))</f>
        <v>4.406286966843882</v>
      </c>
      <c r="G189" s="395"/>
      <c r="H189" s="395">
        <f>IF(OR(ISERROR(VLOOKUP($E189&amp;$D$118&amp;$D$119,'CCG data'!$A:$AD,'CCG data'!S$3,FALSE)),ISBLANK(VLOOKUP($E189&amp;$D$118&amp;$D$119,'CCG data'!$A:$AD,'CCG data'!S$3,FALSE))),"",VLOOKUP($E189&amp;$D$118&amp;$D$119,'CCG data'!$A:$AD,'CCG data'!S$3,FALSE))</f>
        <v>39.197951808568916</v>
      </c>
      <c r="I189" s="395"/>
      <c r="J189" s="395">
        <f>IF(OR(ISERROR(VLOOKUP($E189&amp;$D$118&amp;$D$119,'CCG data'!$A:$AD,'CCG data'!T$3,FALSE)),ISBLANK(VLOOKUP($E189&amp;$D$118&amp;$D$119,'CCG data'!$A:$AD,'CCG data'!T$3,FALSE))),"",VLOOKUP($E189&amp;$D$118&amp;$D$119,'CCG data'!$A:$AD,'CCG data'!T$3,FALSE))</f>
        <v>14.880325906668375</v>
      </c>
      <c r="K189" s="395"/>
      <c r="L189" s="395">
        <f>IF(OR(ISERROR(VLOOKUP($E189&amp;$D$118&amp;$D$119,'CCG data'!$A:$AD,'CCG data'!U$3,FALSE)),ISBLANK(VLOOKUP($E189&amp;$D$118&amp;$D$119,'CCG data'!$A:$AD,'CCG data'!U$3,FALSE))),"",VLOOKUP($E189&amp;$D$118&amp;$D$119,'CCG data'!$A:$AD,'CCG data'!U$3,FALSE))</f>
        <v>10.205551388707091</v>
      </c>
      <c r="M189" s="396"/>
      <c r="N189" s="367">
        <f>IF(OR(ISERROR(VLOOKUP($E189&amp;$D$118&amp;$D$119,'CCG data'!$A:$AD,'CCG data'!G$3,FALSE)),ISBLANK(VLOOKUP($E189&amp;$D$118&amp;$D$119,'CCG data'!$A:$AD,'CCG data'!G$3,FALSE))),"",VLOOKUP($E189&amp;$D$118&amp;$D$119,'CCG data'!$A:$AD,'CCG data'!G$3,FALSE))</f>
        <v>3584</v>
      </c>
      <c r="P189" s="404">
        <f>IF(OR(ISERROR(VLOOKUP($E189&amp;$D$118&amp;$D$119,'CCG data'!$A:$AD,'CCG data'!B$3,FALSE)),ISBLANK(VLOOKUP($E189&amp;$D$118&amp;$D$119,'CCG data'!$A:$AD,'CCG data'!B$3,FALSE))),"",VLOOKUP($E189&amp;$D$118&amp;$D$119,'CCG data'!$A:$AD,'CCG data'!B$3,FALSE))</f>
        <v>5.9988839285714288E-2</v>
      </c>
      <c r="Q189" s="267"/>
      <c r="R189" s="267">
        <f>IF(OR(ISERROR(VLOOKUP($E189&amp;$D$118&amp;$D$119,'CCG data'!$A:$AD,'CCG data'!C$3,FALSE)),ISBLANK(VLOOKUP($E189&amp;$D$118&amp;$D$119,'CCG data'!$A:$AD,'CCG data'!C$3,FALSE))),"",VLOOKUP($E189&amp;$D$118&amp;$D$119,'CCG data'!$A:$AD,'CCG data'!C$3,FALSE))</f>
        <v>0.5697544642857143</v>
      </c>
      <c r="S189" s="267"/>
      <c r="T189" s="267">
        <f>IF(OR(ISERROR(VLOOKUP($E189&amp;$D$118&amp;$D$119,'CCG data'!$A:$AD,'CCG data'!D$3,FALSE)),ISBLANK(VLOOKUP($E189&amp;$D$118&amp;$D$119,'CCG data'!$A:$AD,'CCG data'!D$3,FALSE))),"",VLOOKUP($E189&amp;$D$118&amp;$D$119,'CCG data'!$A:$AD,'CCG data'!D$3,FALSE))</f>
        <v>0.22433035714285715</v>
      </c>
      <c r="U189" s="267"/>
      <c r="V189" s="267">
        <f>IF(OR(ISERROR(VLOOKUP($E189&amp;$D$118&amp;$D$119,'CCG data'!$A:$AD,'CCG data'!E$3,FALSE)),ISBLANK(VLOOKUP($E189&amp;$D$118&amp;$D$119,'CCG data'!$A:$AD,'CCG data'!E$3,FALSE))),"",VLOOKUP($E189&amp;$D$118&amp;$D$119,'CCG data'!$A:$AD,'CCG data'!E$3,FALSE))</f>
        <v>0.14592633928571427</v>
      </c>
      <c r="W189" s="405"/>
      <c r="Y189" s="165">
        <f>IFERROR(VLOOKUP($E189&amp;$D$119, Outliers!$A$4:$P$214,6,FALSE),"0")</f>
        <v>0</v>
      </c>
      <c r="Z189" s="165">
        <f>IFERROR(VLOOKUP($E189&amp;$D$119, Outliers!$A$4:$P$214,7,FALSE),"0")</f>
        <v>0</v>
      </c>
      <c r="AA189" s="165">
        <f>IFERROR(VLOOKUP($E189&amp;$D$119, Outliers!$A$4:$P$214,8,FALSE),"0")</f>
        <v>1</v>
      </c>
      <c r="AB189" s="165">
        <f>IFERROR(VLOOKUP($E189&amp;$D$119, Outliers!$A$4:$P$214,9,FALSE),"0")</f>
        <v>0</v>
      </c>
      <c r="AD189" s="78"/>
      <c r="AE189" s="78"/>
      <c r="AF189" s="78"/>
      <c r="AG189" s="78"/>
    </row>
    <row r="190" spans="4:33" x14ac:dyDescent="0.25">
      <c r="D190" s="319"/>
      <c r="E190" s="103" t="s">
        <v>27</v>
      </c>
      <c r="F190" s="95">
        <f>IF(P189="","",VLOOKUP($E189&amp;$D$118&amp;$D$119,'CCG data'!$A:$AD,'CCG data'!W$3,FALSE))</f>
        <v>3.8172946640277523</v>
      </c>
      <c r="G190" s="96">
        <f>IF(P189="","",VLOOKUP($E189&amp;$D$118&amp;$D$119,'CCG data'!$A:$AD,'CCG data'!X$3,FALSE))</f>
        <v>4.9952792696600117</v>
      </c>
      <c r="H190" s="96">
        <f>IF(R189="","",VLOOKUP($E189&amp;$D$118&amp;$D$119,'CCG data'!$A:$AD,'CCG data'!Y$3,FALSE))</f>
        <v>37.497784828973387</v>
      </c>
      <c r="I190" s="96">
        <f>IF(R189="","",VLOOKUP($E189&amp;$D$118&amp;$D$119,'CCG data'!$A:$AD,'CCG data'!Z$3,FALSE))</f>
        <v>40.898118788164446</v>
      </c>
      <c r="J190" s="96">
        <f>IF(T189="","",VLOOKUP($E189&amp;$D$118&amp;$D$119,'CCG data'!$A:$AD,'CCG data'!AA$3,FALSE))</f>
        <v>13.85174018786844</v>
      </c>
      <c r="K190" s="96">
        <f>IF(T189="","",VLOOKUP($E189&amp;$D$118&amp;$D$119,'CCG data'!$A:$AD,'CCG data'!AB$3,FALSE))</f>
        <v>15.90891162546831</v>
      </c>
      <c r="L190" s="96">
        <f>IF(V189="","",VLOOKUP($E189&amp;$D$118&amp;$D$119,'CCG data'!$A:$AD,'CCG data'!AC$3,FALSE))</f>
        <v>9.3308864846416473</v>
      </c>
      <c r="M190" s="96">
        <f>IF(V189="","",VLOOKUP($E189&amp;$D$118&amp;$D$119,'CCG data'!$A:$AD,'CCG data'!AD$3,FALSE))</f>
        <v>11.080216292772535</v>
      </c>
      <c r="N190" s="368"/>
      <c r="P190" s="152">
        <f>IF(P189="","",VLOOKUP($E189&amp;$D$118&amp;$D$119,'CCG data'!$A:$AD,'CCG data'!I$3,FALSE))</f>
        <v>5.2999999999999999E-2</v>
      </c>
      <c r="Q190" s="15">
        <f>IF(P189="","",VLOOKUP($E189&amp;$D$118&amp;$D$119,'CCG data'!$A:$AD,'CCG data'!J$3,FALSE))</f>
        <v>6.8000000000000005E-2</v>
      </c>
      <c r="R190" s="15">
        <f>IF(R189="","",VLOOKUP($E189&amp;$D$118&amp;$D$119,'CCG data'!$A:$AD,'CCG data'!K$3,FALSE))</f>
        <v>0.55300000000000005</v>
      </c>
      <c r="S190" s="15">
        <f>IF(R189="","",VLOOKUP($E189&amp;$D$118&amp;$D$119,'CCG data'!$A:$AD,'CCG data'!L$3,FALSE))</f>
        <v>0.58599999999999997</v>
      </c>
      <c r="T190" s="15">
        <f>IF(T189="","",VLOOKUP($E189&amp;$D$118&amp;$D$119,'CCG data'!$A:$AD,'CCG data'!M$3,FALSE))</f>
        <v>0.21099999999999999</v>
      </c>
      <c r="U190" s="15">
        <f>IF(T189="","",VLOOKUP($E189&amp;$D$118&amp;$D$119,'CCG data'!$A:$AD,'CCG data'!N$3,FALSE))</f>
        <v>0.23799999999999999</v>
      </c>
      <c r="V190" s="15">
        <f>IF(V189="","",VLOOKUP($E189&amp;$D$118&amp;$D$119,'CCG data'!$A:$AD,'CCG data'!O$3,FALSE))</f>
        <v>0.13500000000000001</v>
      </c>
      <c r="W190" s="136">
        <f>IF(V189="","",VLOOKUP($E189&amp;$D$118&amp;$D$119,'CCG data'!$A:$AD,'CCG data'!P$3,FALSE))</f>
        <v>0.158</v>
      </c>
      <c r="Y190" s="165" t="str">
        <f>IFERROR(VLOOKUP($E190&amp;$D$119, Outliers!$A$4:$P$214,6,FALSE),"0")</f>
        <v>0</v>
      </c>
      <c r="Z190" s="165" t="str">
        <f>IFERROR(VLOOKUP($E190&amp;$D$119, Outliers!$A$4:$P$214,7,FALSE),"0")</f>
        <v>0</v>
      </c>
      <c r="AA190" s="165" t="str">
        <f>IFERROR(VLOOKUP($E190&amp;$D$119, Outliers!$A$4:$P$214,8,FALSE),"0")</f>
        <v>0</v>
      </c>
      <c r="AB190" s="165" t="str">
        <f>IFERROR(VLOOKUP($E190&amp;$D$119, Outliers!$A$4:$P$214,9,FALSE),"0")</f>
        <v>0</v>
      </c>
      <c r="AD190" s="78"/>
      <c r="AE190" s="78"/>
      <c r="AF190" s="78"/>
      <c r="AG190" s="78"/>
    </row>
    <row r="191" spans="4:33" ht="15.75" x14ac:dyDescent="0.25">
      <c r="D191" s="319"/>
      <c r="E191" s="104" t="s">
        <v>172</v>
      </c>
      <c r="F191" s="394">
        <f>IF(OR(ISERROR(VLOOKUP($E191&amp;$D$118&amp;$D$119,'CCG data'!$A:$AD,'CCG data'!R$3,FALSE)),ISBLANK(VLOOKUP($E191&amp;$D$118&amp;$D$119,'CCG data'!$A:$AD,'CCG data'!R$3,FALSE))),"",VLOOKUP($E191&amp;$D$118&amp;$D$119,'CCG data'!$A:$AD,'CCG data'!R$3,FALSE))</f>
        <v>4.9933409493128424</v>
      </c>
      <c r="G191" s="395"/>
      <c r="H191" s="395">
        <f>IF(OR(ISERROR(VLOOKUP($E191&amp;$D$118&amp;$D$119,'CCG data'!$A:$AD,'CCG data'!S$3,FALSE)),ISBLANK(VLOOKUP($E191&amp;$D$118&amp;$D$119,'CCG data'!$A:$AD,'CCG data'!S$3,FALSE))),"",VLOOKUP($E191&amp;$D$118&amp;$D$119,'CCG data'!$A:$AD,'CCG data'!S$3,FALSE))</f>
        <v>35.798107234041119</v>
      </c>
      <c r="I191" s="395"/>
      <c r="J191" s="395">
        <f>IF(OR(ISERROR(VLOOKUP($E191&amp;$D$118&amp;$D$119,'CCG data'!$A:$AD,'CCG data'!T$3,FALSE)),ISBLANK(VLOOKUP($E191&amp;$D$118&amp;$D$119,'CCG data'!$A:$AD,'CCG data'!T$3,FALSE))),"",VLOOKUP($E191&amp;$D$118&amp;$D$119,'CCG data'!$A:$AD,'CCG data'!T$3,FALSE))</f>
        <v>19.146783604350865</v>
      </c>
      <c r="K191" s="395"/>
      <c r="L191" s="395">
        <f>IF(OR(ISERROR(VLOOKUP($E191&amp;$D$118&amp;$D$119,'CCG data'!$A:$AD,'CCG data'!U$3,FALSE)),ISBLANK(VLOOKUP($E191&amp;$D$118&amp;$D$119,'CCG data'!$A:$AD,'CCG data'!U$3,FALSE))),"",VLOOKUP($E191&amp;$D$118&amp;$D$119,'CCG data'!$A:$AD,'CCG data'!U$3,FALSE))</f>
        <v>18.052400396330736</v>
      </c>
      <c r="M191" s="396"/>
      <c r="N191" s="367">
        <f>IF(OR(ISERROR(VLOOKUP($E191&amp;$D$118&amp;$D$119,'CCG data'!$A:$AD,'CCG data'!G$3,FALSE)),ISBLANK(VLOOKUP($E191&amp;$D$118&amp;$D$119,'CCG data'!$A:$AD,'CCG data'!G$3,FALSE))),"",VLOOKUP($E191&amp;$D$118&amp;$D$119,'CCG data'!$A:$AD,'CCG data'!G$3,FALSE))</f>
        <v>316</v>
      </c>
      <c r="P191" s="404">
        <f>IF(OR(ISERROR(VLOOKUP($E191&amp;$D$118&amp;$D$119,'CCG data'!$A:$AD,'CCG data'!B$3,FALSE)),ISBLANK(VLOOKUP($E191&amp;$D$118&amp;$D$119,'CCG data'!$A:$AD,'CCG data'!B$3,FALSE))),"",VLOOKUP($E191&amp;$D$118&amp;$D$119,'CCG data'!$A:$AD,'CCG data'!B$3,FALSE))</f>
        <v>6.6455696202531639E-2</v>
      </c>
      <c r="Q191" s="267"/>
      <c r="R191" s="267">
        <f>IF(OR(ISERROR(VLOOKUP($E191&amp;$D$118&amp;$D$119,'CCG data'!$A:$AD,'CCG data'!C$3,FALSE)),ISBLANK(VLOOKUP($E191&amp;$D$118&amp;$D$119,'CCG data'!$A:$AD,'CCG data'!C$3,FALSE))),"",VLOOKUP($E191&amp;$D$118&amp;$D$119,'CCG data'!$A:$AD,'CCG data'!C$3,FALSE))</f>
        <v>0.45886075949367089</v>
      </c>
      <c r="S191" s="267"/>
      <c r="T191" s="267">
        <f>IF(OR(ISERROR(VLOOKUP($E191&amp;$D$118&amp;$D$119,'CCG data'!$A:$AD,'CCG data'!D$3,FALSE)),ISBLANK(VLOOKUP($E191&amp;$D$118&amp;$D$119,'CCG data'!$A:$AD,'CCG data'!D$3,FALSE))),"",VLOOKUP($E191&amp;$D$118&amp;$D$119,'CCG data'!$A:$AD,'CCG data'!D$3,FALSE))</f>
        <v>0.23734177215189872</v>
      </c>
      <c r="U191" s="267"/>
      <c r="V191" s="267">
        <f>IF(OR(ISERROR(VLOOKUP($E191&amp;$D$118&amp;$D$119,'CCG data'!$A:$AD,'CCG data'!E$3,FALSE)),ISBLANK(VLOOKUP($E191&amp;$D$118&amp;$D$119,'CCG data'!$A:$AD,'CCG data'!E$3,FALSE))),"",VLOOKUP($E191&amp;$D$118&amp;$D$119,'CCG data'!$A:$AD,'CCG data'!E$3,FALSE))</f>
        <v>0.23734177215189872</v>
      </c>
      <c r="W191" s="405"/>
      <c r="Y191" s="165">
        <f>IFERROR(VLOOKUP($E191&amp;$D$119, Outliers!$A$4:$P$214,6,FALSE),"0")</f>
        <v>0</v>
      </c>
      <c r="Z191" s="165">
        <f>IFERROR(VLOOKUP($E191&amp;$D$119, Outliers!$A$4:$P$214,7,FALSE),"0")</f>
        <v>0</v>
      </c>
      <c r="AA191" s="165">
        <f>IFERROR(VLOOKUP($E191&amp;$D$119, Outliers!$A$4:$P$214,8,FALSE),"0")</f>
        <v>0</v>
      </c>
      <c r="AB191" s="165">
        <f>IFERROR(VLOOKUP($E191&amp;$D$119, Outliers!$A$4:$P$214,9,FALSE),"0")</f>
        <v>1</v>
      </c>
      <c r="AD191" s="78"/>
      <c r="AE191" s="78"/>
      <c r="AF191" s="78"/>
      <c r="AG191" s="78"/>
    </row>
    <row r="192" spans="4:33" x14ac:dyDescent="0.25">
      <c r="D192" s="319"/>
      <c r="E192" s="103" t="s">
        <v>27</v>
      </c>
      <c r="F192" s="95">
        <f>IF(P191="","",VLOOKUP($E191&amp;$D$118&amp;$D$119,'CCG data'!$A:$AD,'CCG data'!W$3,FALSE))</f>
        <v>2.8576537480242923</v>
      </c>
      <c r="G192" s="96">
        <f>IF(P191="","",VLOOKUP($E191&amp;$D$118&amp;$D$119,'CCG data'!$A:$AD,'CCG data'!X$3,FALSE))</f>
        <v>7.1290281506013926</v>
      </c>
      <c r="H192" s="96">
        <f>IF(R191="","",VLOOKUP($E191&amp;$D$118&amp;$D$119,'CCG data'!$A:$AD,'CCG data'!Y$3,FALSE))</f>
        <v>29.971280087552213</v>
      </c>
      <c r="I192" s="96">
        <f>IF(R191="","",VLOOKUP($E191&amp;$D$118&amp;$D$119,'CCG data'!$A:$AD,'CCG data'!Z$3,FALSE))</f>
        <v>41.624934380530021</v>
      </c>
      <c r="J192" s="96">
        <f>IF(T191="","",VLOOKUP($E191&amp;$D$118&amp;$D$119,'CCG data'!$A:$AD,'CCG data'!AA$3,FALSE))</f>
        <v>14.813458542460571</v>
      </c>
      <c r="K192" s="96">
        <f>IF(T191="","",VLOOKUP($E191&amp;$D$118&amp;$D$119,'CCG data'!$A:$AD,'CCG data'!AB$3,FALSE))</f>
        <v>23.480108666241158</v>
      </c>
      <c r="L192" s="96">
        <f>IF(V191="","",VLOOKUP($E191&amp;$D$118&amp;$D$119,'CCG data'!$A:$AD,'CCG data'!AC$3,FALSE))</f>
        <v>13.966757570821276</v>
      </c>
      <c r="M192" s="96">
        <f>IF(V191="","",VLOOKUP($E191&amp;$D$118&amp;$D$119,'CCG data'!$A:$AD,'CCG data'!AD$3,FALSE))</f>
        <v>22.138043221840196</v>
      </c>
      <c r="N192" s="368"/>
      <c r="P192" s="152">
        <f>IF(P191="","",VLOOKUP($E191&amp;$D$118&amp;$D$119,'CCG data'!$A:$AD,'CCG data'!I$3,FALSE))</f>
        <v>4.3999999999999997E-2</v>
      </c>
      <c r="Q192" s="15">
        <f>IF(P191="","",VLOOKUP($E191&amp;$D$118&amp;$D$119,'CCG data'!$A:$AD,'CCG data'!J$3,FALSE))</f>
        <v>9.9000000000000005E-2</v>
      </c>
      <c r="R192" s="15">
        <f>IF(R191="","",VLOOKUP($E191&amp;$D$118&amp;$D$119,'CCG data'!$A:$AD,'CCG data'!K$3,FALSE))</f>
        <v>0.40500000000000003</v>
      </c>
      <c r="S192" s="15">
        <f>IF(R191="","",VLOOKUP($E191&amp;$D$118&amp;$D$119,'CCG data'!$A:$AD,'CCG data'!L$3,FALSE))</f>
        <v>0.51400000000000001</v>
      </c>
      <c r="T192" s="15">
        <f>IF(T191="","",VLOOKUP($E191&amp;$D$118&amp;$D$119,'CCG data'!$A:$AD,'CCG data'!M$3,FALSE))</f>
        <v>0.19400000000000001</v>
      </c>
      <c r="U192" s="15">
        <f>IF(T191="","",VLOOKUP($E191&amp;$D$118&amp;$D$119,'CCG data'!$A:$AD,'CCG data'!N$3,FALSE))</f>
        <v>0.28699999999999998</v>
      </c>
      <c r="V192" s="15">
        <f>IF(V191="","",VLOOKUP($E191&amp;$D$118&amp;$D$119,'CCG data'!$A:$AD,'CCG data'!O$3,FALSE))</f>
        <v>0.19400000000000001</v>
      </c>
      <c r="W192" s="136">
        <f>IF(V191="","",VLOOKUP($E191&amp;$D$118&amp;$D$119,'CCG data'!$A:$AD,'CCG data'!P$3,FALSE))</f>
        <v>0.28699999999999998</v>
      </c>
      <c r="Y192" s="165" t="str">
        <f>IFERROR(VLOOKUP($E192&amp;$D$119, Outliers!$A$4:$P$214,6,FALSE),"0")</f>
        <v>0</v>
      </c>
      <c r="Z192" s="165" t="str">
        <f>IFERROR(VLOOKUP($E192&amp;$D$119, Outliers!$A$4:$P$214,7,FALSE),"0")</f>
        <v>0</v>
      </c>
      <c r="AA192" s="165" t="str">
        <f>IFERROR(VLOOKUP($E192&amp;$D$119, Outliers!$A$4:$P$214,8,FALSE),"0")</f>
        <v>0</v>
      </c>
      <c r="AB192" s="165" t="str">
        <f>IFERROR(VLOOKUP($E192&amp;$D$119, Outliers!$A$4:$P$214,9,FALSE),"0")</f>
        <v>0</v>
      </c>
      <c r="AD192" s="78"/>
      <c r="AE192" s="78"/>
      <c r="AF192" s="78"/>
      <c r="AG192" s="78"/>
    </row>
    <row r="193" spans="4:33" ht="15.75" x14ac:dyDescent="0.25">
      <c r="D193" s="319"/>
      <c r="E193" s="104" t="s">
        <v>399</v>
      </c>
      <c r="F193" s="394">
        <f>IF(OR(ISERROR(VLOOKUP($E193&amp;$D$118&amp;$D$119,'CCG data'!$A:$AD,'CCG data'!R$3,FALSE)),ISBLANK(VLOOKUP($E193&amp;$D$118&amp;$D$119,'CCG data'!$A:$AD,'CCG data'!R$3,FALSE))),"",VLOOKUP($E193&amp;$D$118&amp;$D$119,'CCG data'!$A:$AD,'CCG data'!R$3,FALSE))</f>
        <v>4.7820926106350541</v>
      </c>
      <c r="G193" s="395"/>
      <c r="H193" s="395">
        <f>IF(OR(ISERROR(VLOOKUP($E193&amp;$D$118&amp;$D$119,'CCG data'!$A:$AD,'CCG data'!S$3,FALSE)),ISBLANK(VLOOKUP($E193&amp;$D$118&amp;$D$119,'CCG data'!$A:$AD,'CCG data'!S$3,FALSE))),"",VLOOKUP($E193&amp;$D$118&amp;$D$119,'CCG data'!$A:$AD,'CCG data'!S$3,FALSE))</f>
        <v>35.032195944560904</v>
      </c>
      <c r="I193" s="395"/>
      <c r="J193" s="395">
        <f>IF(OR(ISERROR(VLOOKUP($E193&amp;$D$118&amp;$D$119,'CCG data'!$A:$AD,'CCG data'!T$3,FALSE)),ISBLANK(VLOOKUP($E193&amp;$D$118&amp;$D$119,'CCG data'!$A:$AD,'CCG data'!T$3,FALSE))),"",VLOOKUP($E193&amp;$D$118&amp;$D$119,'CCG data'!$A:$AD,'CCG data'!T$3,FALSE))</f>
        <v>16.175762940252561</v>
      </c>
      <c r="K193" s="395"/>
      <c r="L193" s="395">
        <f>IF(OR(ISERROR(VLOOKUP($E193&amp;$D$118&amp;$D$119,'CCG data'!$A:$AD,'CCG data'!U$3,FALSE)),ISBLANK(VLOOKUP($E193&amp;$D$118&amp;$D$119,'CCG data'!$A:$AD,'CCG data'!U$3,FALSE))),"",VLOOKUP($E193&amp;$D$118&amp;$D$119,'CCG data'!$A:$AD,'CCG data'!U$3,FALSE))</f>
        <v>15.08188221737451</v>
      </c>
      <c r="M193" s="396"/>
      <c r="N193" s="367">
        <f>IF(OR(ISERROR(VLOOKUP($E193&amp;$D$118&amp;$D$119,'CCG data'!$A:$AD,'CCG data'!G$3,FALSE)),ISBLANK(VLOOKUP($E193&amp;$D$118&amp;$D$119,'CCG data'!$A:$AD,'CCG data'!G$3,FALSE))),"",VLOOKUP($E193&amp;$D$118&amp;$D$119,'CCG data'!$A:$AD,'CCG data'!G$3,FALSE))</f>
        <v>2146</v>
      </c>
      <c r="P193" s="404">
        <f>IF(OR(ISERROR(VLOOKUP($E193&amp;$D$118&amp;$D$119,'CCG data'!$A:$AD,'CCG data'!B$3,FALSE)),ISBLANK(VLOOKUP($E193&amp;$D$118&amp;$D$119,'CCG data'!$A:$AD,'CCG data'!B$3,FALSE))),"",VLOOKUP($E193&amp;$D$118&amp;$D$119,'CCG data'!$A:$AD,'CCG data'!B$3,FALSE))</f>
        <v>6.6169617893755819E-2</v>
      </c>
      <c r="Q193" s="267"/>
      <c r="R193" s="267">
        <f>IF(OR(ISERROR(VLOOKUP($E193&amp;$D$118&amp;$D$119,'CCG data'!$A:$AD,'CCG data'!C$3,FALSE)),ISBLANK(VLOOKUP($E193&amp;$D$118&amp;$D$119,'CCG data'!$A:$AD,'CCG data'!C$3,FALSE))),"",VLOOKUP($E193&amp;$D$118&amp;$D$119,'CCG data'!$A:$AD,'CCG data'!C$3,FALSE))</f>
        <v>0.49021435228331778</v>
      </c>
      <c r="S193" s="267"/>
      <c r="T193" s="267">
        <f>IF(OR(ISERROR(VLOOKUP($E193&amp;$D$118&amp;$D$119,'CCG data'!$A:$AD,'CCG data'!D$3,FALSE)),ISBLANK(VLOOKUP($E193&amp;$D$118&amp;$D$119,'CCG data'!$A:$AD,'CCG data'!D$3,FALSE))),"",VLOOKUP($E193&amp;$D$118&amp;$D$119,'CCG data'!$A:$AD,'CCG data'!D$3,FALSE))</f>
        <v>0.23159366262814537</v>
      </c>
      <c r="U193" s="267"/>
      <c r="V193" s="267">
        <f>IF(OR(ISERROR(VLOOKUP($E193&amp;$D$118&amp;$D$119,'CCG data'!$A:$AD,'CCG data'!E$3,FALSE)),ISBLANK(VLOOKUP($E193&amp;$D$118&amp;$D$119,'CCG data'!$A:$AD,'CCG data'!E$3,FALSE))),"",VLOOKUP($E193&amp;$D$118&amp;$D$119,'CCG data'!$A:$AD,'CCG data'!E$3,FALSE))</f>
        <v>0.21202236719478099</v>
      </c>
      <c r="W193" s="405"/>
      <c r="Y193" s="165">
        <f>IFERROR(VLOOKUP($E193&amp;$D$119, Outliers!$A$4:$P$214,6,FALSE),"0")</f>
        <v>0</v>
      </c>
      <c r="Z193" s="165">
        <f>IFERROR(VLOOKUP($E193&amp;$D$119, Outliers!$A$4:$P$214,7,FALSE),"0")</f>
        <v>0</v>
      </c>
      <c r="AA193" s="165">
        <f>IFERROR(VLOOKUP($E193&amp;$D$119, Outliers!$A$4:$P$214,8,FALSE),"0")</f>
        <v>0</v>
      </c>
      <c r="AB193" s="165">
        <f>IFERROR(VLOOKUP($E193&amp;$D$119, Outliers!$A$4:$P$214,9,FALSE),"0")</f>
        <v>1</v>
      </c>
      <c r="AD193" s="78"/>
      <c r="AE193" s="78"/>
      <c r="AF193" s="78"/>
      <c r="AG193" s="78"/>
    </row>
    <row r="194" spans="4:33" x14ac:dyDescent="0.25">
      <c r="D194" s="319"/>
      <c r="E194" s="103" t="s">
        <v>27</v>
      </c>
      <c r="F194" s="95">
        <f>IF(P193="","",VLOOKUP($E193&amp;$D$118&amp;$D$119,'CCG data'!$A:$AD,'CCG data'!W$3,FALSE))</f>
        <v>3.99553618802637</v>
      </c>
      <c r="G194" s="96">
        <f>IF(P193="","",VLOOKUP($E193&amp;$D$118&amp;$D$119,'CCG data'!$A:$AD,'CCG data'!X$3,FALSE))</f>
        <v>5.5686490332437382</v>
      </c>
      <c r="H194" s="96">
        <f>IF(R193="","",VLOOKUP($E193&amp;$D$118&amp;$D$119,'CCG data'!$A:$AD,'CCG data'!Y$3,FALSE))</f>
        <v>32.915221756505098</v>
      </c>
      <c r="I194" s="96">
        <f>IF(R193="","",VLOOKUP($E193&amp;$D$118&amp;$D$119,'CCG data'!$A:$AD,'CCG data'!Z$3,FALSE))</f>
        <v>37.14917013261671</v>
      </c>
      <c r="J194" s="96">
        <f>IF(T193="","",VLOOKUP($E193&amp;$D$118&amp;$D$119,'CCG data'!$A:$AD,'CCG data'!AA$3,FALSE))</f>
        <v>14.753621961936807</v>
      </c>
      <c r="K194" s="96">
        <f>IF(T193="","",VLOOKUP($E193&amp;$D$118&amp;$D$119,'CCG data'!$A:$AD,'CCG data'!AB$3,FALSE))</f>
        <v>17.597903918568317</v>
      </c>
      <c r="L194" s="96">
        <f>IF(V193="","",VLOOKUP($E193&amp;$D$118&amp;$D$119,'CCG data'!$A:$AD,'CCG data'!AC$3,FALSE))</f>
        <v>13.696065111199605</v>
      </c>
      <c r="M194" s="96">
        <f>IF(V193="","",VLOOKUP($E193&amp;$D$118&amp;$D$119,'CCG data'!$A:$AD,'CCG data'!AD$3,FALSE))</f>
        <v>16.467699323549414</v>
      </c>
      <c r="N194" s="368"/>
      <c r="P194" s="152">
        <f>IF(P193="","",VLOOKUP($E193&amp;$D$118&amp;$D$119,'CCG data'!$A:$AD,'CCG data'!I$3,FALSE))</f>
        <v>5.6000000000000001E-2</v>
      </c>
      <c r="Q194" s="15">
        <f>IF(P193="","",VLOOKUP($E193&amp;$D$118&amp;$D$119,'CCG data'!$A:$AD,'CCG data'!J$3,FALSE))</f>
        <v>7.6999999999999999E-2</v>
      </c>
      <c r="R194" s="15">
        <f>IF(R193="","",VLOOKUP($E193&amp;$D$118&amp;$D$119,'CCG data'!$A:$AD,'CCG data'!K$3,FALSE))</f>
        <v>0.46899999999999997</v>
      </c>
      <c r="S194" s="15">
        <f>IF(R193="","",VLOOKUP($E193&amp;$D$118&amp;$D$119,'CCG data'!$A:$AD,'CCG data'!L$3,FALSE))</f>
        <v>0.51100000000000001</v>
      </c>
      <c r="T194" s="15">
        <f>IF(T193="","",VLOOKUP($E193&amp;$D$118&amp;$D$119,'CCG data'!$A:$AD,'CCG data'!M$3,FALSE))</f>
        <v>0.214</v>
      </c>
      <c r="U194" s="15">
        <f>IF(T193="","",VLOOKUP($E193&amp;$D$118&amp;$D$119,'CCG data'!$A:$AD,'CCG data'!N$3,FALSE))</f>
        <v>0.25</v>
      </c>
      <c r="V194" s="15">
        <f>IF(V193="","",VLOOKUP($E193&amp;$D$118&amp;$D$119,'CCG data'!$A:$AD,'CCG data'!O$3,FALSE))</f>
        <v>0.19500000000000001</v>
      </c>
      <c r="W194" s="136">
        <f>IF(V193="","",VLOOKUP($E193&amp;$D$118&amp;$D$119,'CCG data'!$A:$AD,'CCG data'!P$3,FALSE))</f>
        <v>0.23</v>
      </c>
      <c r="Y194" s="165" t="str">
        <f>IFERROR(VLOOKUP($E194&amp;$D$119, Outliers!$A$4:$P$214,6,FALSE),"0")</f>
        <v>0</v>
      </c>
      <c r="Z194" s="165" t="str">
        <f>IFERROR(VLOOKUP($E194&amp;$D$119, Outliers!$A$4:$P$214,7,FALSE),"0")</f>
        <v>0</v>
      </c>
      <c r="AA194" s="165" t="str">
        <f>IFERROR(VLOOKUP($E194&amp;$D$119, Outliers!$A$4:$P$214,8,FALSE),"0")</f>
        <v>0</v>
      </c>
      <c r="AB194" s="165" t="str">
        <f>IFERROR(VLOOKUP($E194&amp;$D$119, Outliers!$A$4:$P$214,9,FALSE),"0")</f>
        <v>0</v>
      </c>
      <c r="AD194" s="78"/>
      <c r="AE194" s="78"/>
      <c r="AF194" s="78"/>
      <c r="AG194" s="78"/>
    </row>
    <row r="195" spans="4:33" ht="15.75" x14ac:dyDescent="0.25">
      <c r="D195" s="319"/>
      <c r="E195" s="104" t="s">
        <v>173</v>
      </c>
      <c r="F195" s="394">
        <f>IF(OR(ISERROR(VLOOKUP($E195&amp;$D$118&amp;$D$119,'CCG data'!$A:$AD,'CCG data'!R$3,FALSE)),ISBLANK(VLOOKUP($E195&amp;$D$118&amp;$D$119,'CCG data'!$A:$AD,'CCG data'!R$3,FALSE))),"",VLOOKUP($E195&amp;$D$118&amp;$D$119,'CCG data'!$A:$AD,'CCG data'!R$3,FALSE))</f>
        <v>4.5151095776554691</v>
      </c>
      <c r="G195" s="395"/>
      <c r="H195" s="395">
        <f>IF(OR(ISERROR(VLOOKUP($E195&amp;$D$118&amp;$D$119,'CCG data'!$A:$AD,'CCG data'!S$3,FALSE)),ISBLANK(VLOOKUP($E195&amp;$D$118&amp;$D$119,'CCG data'!$A:$AD,'CCG data'!S$3,FALSE))),"",VLOOKUP($E195&amp;$D$118&amp;$D$119,'CCG data'!$A:$AD,'CCG data'!S$3,FALSE))</f>
        <v>38.339565506515669</v>
      </c>
      <c r="I195" s="395"/>
      <c r="J195" s="395">
        <f>IF(OR(ISERROR(VLOOKUP($E195&amp;$D$118&amp;$D$119,'CCG data'!$A:$AD,'CCG data'!T$3,FALSE)),ISBLANK(VLOOKUP($E195&amp;$D$118&amp;$D$119,'CCG data'!$A:$AD,'CCG data'!T$3,FALSE))),"",VLOOKUP($E195&amp;$D$118&amp;$D$119,'CCG data'!$A:$AD,'CCG data'!T$3,FALSE))</f>
        <v>14.892855328991478</v>
      </c>
      <c r="K195" s="395"/>
      <c r="L195" s="395">
        <f>IF(OR(ISERROR(VLOOKUP($E195&amp;$D$118&amp;$D$119,'CCG data'!$A:$AD,'CCG data'!U$3,FALSE)),ISBLANK(VLOOKUP($E195&amp;$D$118&amp;$D$119,'CCG data'!$A:$AD,'CCG data'!U$3,FALSE))),"",VLOOKUP($E195&amp;$D$118&amp;$D$119,'CCG data'!$A:$AD,'CCG data'!U$3,FALSE))</f>
        <v>12.273538274649507</v>
      </c>
      <c r="M195" s="396"/>
      <c r="N195" s="367">
        <f>IF(OR(ISERROR(VLOOKUP($E195&amp;$D$118&amp;$D$119,'CCG data'!$A:$AD,'CCG data'!G$3,FALSE)),ISBLANK(VLOOKUP($E195&amp;$D$118&amp;$D$119,'CCG data'!$A:$AD,'CCG data'!G$3,FALSE))),"",VLOOKUP($E195&amp;$D$118&amp;$D$119,'CCG data'!$A:$AD,'CCG data'!G$3,FALSE))</f>
        <v>490</v>
      </c>
      <c r="P195" s="404">
        <f>IF(OR(ISERROR(VLOOKUP($E195&amp;$D$118&amp;$D$119,'CCG data'!$A:$AD,'CCG data'!B$3,FALSE)),ISBLANK(VLOOKUP($E195&amp;$D$118&amp;$D$119,'CCG data'!$A:$AD,'CCG data'!B$3,FALSE))),"",VLOOKUP($E195&amp;$D$118&amp;$D$119,'CCG data'!$A:$AD,'CCG data'!B$3,FALSE))</f>
        <v>5.5102040816326532E-2</v>
      </c>
      <c r="Q195" s="267"/>
      <c r="R195" s="267">
        <f>IF(OR(ISERROR(VLOOKUP($E195&amp;$D$118&amp;$D$119,'CCG data'!$A:$AD,'CCG data'!C$3,FALSE)),ISBLANK(VLOOKUP($E195&amp;$D$118&amp;$D$119,'CCG data'!$A:$AD,'CCG data'!C$3,FALSE))),"",VLOOKUP($E195&amp;$D$118&amp;$D$119,'CCG data'!$A:$AD,'CCG data'!C$3,FALSE))</f>
        <v>0.54897959183673473</v>
      </c>
      <c r="S195" s="267"/>
      <c r="T195" s="267">
        <f>IF(OR(ISERROR(VLOOKUP($E195&amp;$D$118&amp;$D$119,'CCG data'!$A:$AD,'CCG data'!D$3,FALSE)),ISBLANK(VLOOKUP($E195&amp;$D$118&amp;$D$119,'CCG data'!$A:$AD,'CCG data'!D$3,FALSE))),"",VLOOKUP($E195&amp;$D$118&amp;$D$119,'CCG data'!$A:$AD,'CCG data'!D$3,FALSE))</f>
        <v>0.22244897959183674</v>
      </c>
      <c r="U195" s="267"/>
      <c r="V195" s="267">
        <f>IF(OR(ISERROR(VLOOKUP($E195&amp;$D$118&amp;$D$119,'CCG data'!$A:$AD,'CCG data'!E$3,FALSE)),ISBLANK(VLOOKUP($E195&amp;$D$118&amp;$D$119,'CCG data'!$A:$AD,'CCG data'!E$3,FALSE))),"",VLOOKUP($E195&amp;$D$118&amp;$D$119,'CCG data'!$A:$AD,'CCG data'!E$3,FALSE))</f>
        <v>0.17346938775510204</v>
      </c>
      <c r="W195" s="405"/>
      <c r="Y195" s="165">
        <f>IFERROR(VLOOKUP($E195&amp;$D$119, Outliers!$A$4:$P$214,6,FALSE),"0")</f>
        <v>0</v>
      </c>
      <c r="Z195" s="165">
        <f>IFERROR(VLOOKUP($E195&amp;$D$119, Outliers!$A$4:$P$214,7,FALSE),"0")</f>
        <v>0</v>
      </c>
      <c r="AA195" s="165">
        <f>IFERROR(VLOOKUP($E195&amp;$D$119, Outliers!$A$4:$P$214,8,FALSE),"0")</f>
        <v>0</v>
      </c>
      <c r="AB195" s="165">
        <f>IFERROR(VLOOKUP($E195&amp;$D$119, Outliers!$A$4:$P$214,9,FALSE),"0")</f>
        <v>0</v>
      </c>
      <c r="AD195" s="78"/>
      <c r="AE195" s="78"/>
      <c r="AF195" s="78"/>
      <c r="AG195" s="78"/>
    </row>
    <row r="196" spans="4:33" x14ac:dyDescent="0.25">
      <c r="D196" s="319"/>
      <c r="E196" s="103" t="s">
        <v>27</v>
      </c>
      <c r="F196" s="95">
        <f>IF(P195="","",VLOOKUP($E195&amp;$D$118&amp;$D$119,'CCG data'!$A:$AD,'CCG data'!W$3,FALSE))</f>
        <v>2.8120004206698415</v>
      </c>
      <c r="G196" s="96">
        <f>IF(P195="","",VLOOKUP($E195&amp;$D$118&amp;$D$119,'CCG data'!$A:$AD,'CCG data'!X$3,FALSE))</f>
        <v>6.2182187346410966</v>
      </c>
      <c r="H196" s="96">
        <f>IF(R195="","",VLOOKUP($E195&amp;$D$118&amp;$D$119,'CCG data'!$A:$AD,'CCG data'!Y$3,FALSE))</f>
        <v>33.757860558013306</v>
      </c>
      <c r="I196" s="96">
        <f>IF(R195="","",VLOOKUP($E195&amp;$D$118&amp;$D$119,'CCG data'!$A:$AD,'CCG data'!Z$3,FALSE))</f>
        <v>42.921270455018032</v>
      </c>
      <c r="J196" s="96">
        <f>IF(T195="","",VLOOKUP($E195&amp;$D$118&amp;$D$119,'CCG data'!$A:$AD,'CCG data'!AA$3,FALSE))</f>
        <v>12.096960742955106</v>
      </c>
      <c r="K196" s="96">
        <f>IF(T195="","",VLOOKUP($E195&amp;$D$118&amp;$D$119,'CCG data'!$A:$AD,'CCG data'!AB$3,FALSE))</f>
        <v>17.688749915027849</v>
      </c>
      <c r="L196" s="96">
        <f>IF(V195="","",VLOOKUP($E195&amp;$D$118&amp;$D$119,'CCG data'!$A:$AD,'CCG data'!AC$3,FALSE))</f>
        <v>9.664284083214481</v>
      </c>
      <c r="M196" s="96">
        <f>IF(V195="","",VLOOKUP($E195&amp;$D$118&amp;$D$119,'CCG data'!$A:$AD,'CCG data'!AD$3,FALSE))</f>
        <v>14.882792466084533</v>
      </c>
      <c r="N196" s="368"/>
      <c r="P196" s="152">
        <f>IF(P195="","",VLOOKUP($E195&amp;$D$118&amp;$D$119,'CCG data'!$A:$AD,'CCG data'!I$3,FALSE))</f>
        <v>3.7999999999999999E-2</v>
      </c>
      <c r="Q196" s="15">
        <f>IF(P195="","",VLOOKUP($E195&amp;$D$118&amp;$D$119,'CCG data'!$A:$AD,'CCG data'!J$3,FALSE))</f>
        <v>7.9000000000000001E-2</v>
      </c>
      <c r="R196" s="15">
        <f>IF(R195="","",VLOOKUP($E195&amp;$D$118&amp;$D$119,'CCG data'!$A:$AD,'CCG data'!K$3,FALSE))</f>
        <v>0.505</v>
      </c>
      <c r="S196" s="15">
        <f>IF(R195="","",VLOOKUP($E195&amp;$D$118&amp;$D$119,'CCG data'!$A:$AD,'CCG data'!L$3,FALSE))</f>
        <v>0.59199999999999997</v>
      </c>
      <c r="T196" s="15">
        <f>IF(T195="","",VLOOKUP($E195&amp;$D$118&amp;$D$119,'CCG data'!$A:$AD,'CCG data'!M$3,FALSE))</f>
        <v>0.188</v>
      </c>
      <c r="U196" s="15">
        <f>IF(T195="","",VLOOKUP($E195&amp;$D$118&amp;$D$119,'CCG data'!$A:$AD,'CCG data'!N$3,FALSE))</f>
        <v>0.26100000000000001</v>
      </c>
      <c r="V196" s="15">
        <f>IF(V195="","",VLOOKUP($E195&amp;$D$118&amp;$D$119,'CCG data'!$A:$AD,'CCG data'!O$3,FALSE))</f>
        <v>0.14299999999999999</v>
      </c>
      <c r="W196" s="136">
        <f>IF(V195="","",VLOOKUP($E195&amp;$D$118&amp;$D$119,'CCG data'!$A:$AD,'CCG data'!P$3,FALSE))</f>
        <v>0.21</v>
      </c>
      <c r="Y196" s="165" t="str">
        <f>IFERROR(VLOOKUP($E196&amp;$D$119, Outliers!$A$4:$P$214,6,FALSE),"0")</f>
        <v>0</v>
      </c>
      <c r="Z196" s="165" t="str">
        <f>IFERROR(VLOOKUP($E196&amp;$D$119, Outliers!$A$4:$P$214,7,FALSE),"0")</f>
        <v>0</v>
      </c>
      <c r="AA196" s="165" t="str">
        <f>IFERROR(VLOOKUP($E196&amp;$D$119, Outliers!$A$4:$P$214,8,FALSE),"0")</f>
        <v>0</v>
      </c>
      <c r="AB196" s="165" t="str">
        <f>IFERROR(VLOOKUP($E196&amp;$D$119, Outliers!$A$4:$P$214,9,FALSE),"0")</f>
        <v>0</v>
      </c>
      <c r="AD196" s="78"/>
      <c r="AE196" s="78"/>
      <c r="AF196" s="78"/>
      <c r="AG196" s="78"/>
    </row>
    <row r="197" spans="4:33" ht="15.75" x14ac:dyDescent="0.25">
      <c r="D197" s="319"/>
      <c r="E197" s="104" t="s">
        <v>174</v>
      </c>
      <c r="F197" s="394">
        <f>IF(OR(ISERROR(VLOOKUP($E197&amp;$D$118&amp;$D$119,'CCG data'!$A:$AD,'CCG data'!R$3,FALSE)),ISBLANK(VLOOKUP($E197&amp;$D$118&amp;$D$119,'CCG data'!$A:$AD,'CCG data'!R$3,FALSE))),"",VLOOKUP($E197&amp;$D$118&amp;$D$119,'CCG data'!$A:$AD,'CCG data'!R$3,FALSE))</f>
        <v>4.1372561266423782</v>
      </c>
      <c r="G197" s="395"/>
      <c r="H197" s="395">
        <f>IF(OR(ISERROR(VLOOKUP($E197&amp;$D$118&amp;$D$119,'CCG data'!$A:$AD,'CCG data'!S$3,FALSE)),ISBLANK(VLOOKUP($E197&amp;$D$118&amp;$D$119,'CCG data'!$A:$AD,'CCG data'!S$3,FALSE))),"",VLOOKUP($E197&amp;$D$118&amp;$D$119,'CCG data'!$A:$AD,'CCG data'!S$3,FALSE))</f>
        <v>33.504290016223372</v>
      </c>
      <c r="I197" s="395"/>
      <c r="J197" s="395">
        <f>IF(OR(ISERROR(VLOOKUP($E197&amp;$D$118&amp;$D$119,'CCG data'!$A:$AD,'CCG data'!T$3,FALSE)),ISBLANK(VLOOKUP($E197&amp;$D$118&amp;$D$119,'CCG data'!$A:$AD,'CCG data'!T$3,FALSE))),"",VLOOKUP($E197&amp;$D$118&amp;$D$119,'CCG data'!$A:$AD,'CCG data'!T$3,FALSE))</f>
        <v>19.313200476468477</v>
      </c>
      <c r="K197" s="395"/>
      <c r="L197" s="395">
        <f>IF(OR(ISERROR(VLOOKUP($E197&amp;$D$118&amp;$D$119,'CCG data'!$A:$AD,'CCG data'!U$3,FALSE)),ISBLANK(VLOOKUP($E197&amp;$D$118&amp;$D$119,'CCG data'!$A:$AD,'CCG data'!U$3,FALSE))),"",VLOOKUP($E197&amp;$D$118&amp;$D$119,'CCG data'!$A:$AD,'CCG data'!U$3,FALSE))</f>
        <v>10.519773960159531</v>
      </c>
      <c r="M197" s="396"/>
      <c r="N197" s="367">
        <f>IF(OR(ISERROR(VLOOKUP($E197&amp;$D$118&amp;$D$119,'CCG data'!$A:$AD,'CCG data'!G$3,FALSE)),ISBLANK(VLOOKUP($E197&amp;$D$118&amp;$D$119,'CCG data'!$A:$AD,'CCG data'!G$3,FALSE))),"",VLOOKUP($E197&amp;$D$118&amp;$D$119,'CCG data'!$A:$AD,'CCG data'!G$3,FALSE))</f>
        <v>1527</v>
      </c>
      <c r="P197" s="404">
        <f>IF(OR(ISERROR(VLOOKUP($E197&amp;$D$118&amp;$D$119,'CCG data'!$A:$AD,'CCG data'!B$3,FALSE)),ISBLANK(VLOOKUP($E197&amp;$D$118&amp;$D$119,'CCG data'!$A:$AD,'CCG data'!B$3,FALSE))),"",VLOOKUP($E197&amp;$D$118&amp;$D$119,'CCG data'!$A:$AD,'CCG data'!B$3,FALSE))</f>
        <v>5.9593975114603799E-2</v>
      </c>
      <c r="Q197" s="267"/>
      <c r="R197" s="267">
        <f>IF(OR(ISERROR(VLOOKUP($E197&amp;$D$118&amp;$D$119,'CCG data'!$A:$AD,'CCG data'!C$3,FALSE)),ISBLANK(VLOOKUP($E197&amp;$D$118&amp;$D$119,'CCG data'!$A:$AD,'CCG data'!C$3,FALSE))),"",VLOOKUP($E197&amp;$D$118&amp;$D$119,'CCG data'!$A:$AD,'CCG data'!C$3,FALSE))</f>
        <v>0.49836280288146695</v>
      </c>
      <c r="S197" s="267"/>
      <c r="T197" s="267">
        <f>IF(OR(ISERROR(VLOOKUP($E197&amp;$D$118&amp;$D$119,'CCG data'!$A:$AD,'CCG data'!D$3,FALSE)),ISBLANK(VLOOKUP($E197&amp;$D$118&amp;$D$119,'CCG data'!$A:$AD,'CCG data'!D$3,FALSE))),"",VLOOKUP($E197&amp;$D$118&amp;$D$119,'CCG data'!$A:$AD,'CCG data'!D$3,FALSE))</f>
        <v>0.2868369351669941</v>
      </c>
      <c r="U197" s="267"/>
      <c r="V197" s="267">
        <f>IF(OR(ISERROR(VLOOKUP($E197&amp;$D$118&amp;$D$119,'CCG data'!$A:$AD,'CCG data'!E$3,FALSE)),ISBLANK(VLOOKUP($E197&amp;$D$118&amp;$D$119,'CCG data'!$A:$AD,'CCG data'!E$3,FALSE))),"",VLOOKUP($E197&amp;$D$118&amp;$D$119,'CCG data'!$A:$AD,'CCG data'!E$3,FALSE))</f>
        <v>0.15520628683693516</v>
      </c>
      <c r="W197" s="405"/>
      <c r="Y197" s="165">
        <f>IFERROR(VLOOKUP($E197&amp;$D$119, Outliers!$A$4:$P$214,6,FALSE),"0")</f>
        <v>0</v>
      </c>
      <c r="Z197" s="165">
        <f>IFERROR(VLOOKUP($E197&amp;$D$119, Outliers!$A$4:$P$214,7,FALSE),"0")</f>
        <v>1</v>
      </c>
      <c r="AA197" s="165">
        <f>IFERROR(VLOOKUP($E197&amp;$D$119, Outliers!$A$4:$P$214,8,FALSE),"0")</f>
        <v>0</v>
      </c>
      <c r="AB197" s="165">
        <f>IFERROR(VLOOKUP($E197&amp;$D$119, Outliers!$A$4:$P$214,9,FALSE),"0")</f>
        <v>0</v>
      </c>
      <c r="AD197" s="78"/>
      <c r="AE197" s="78"/>
      <c r="AF197" s="78"/>
      <c r="AG197" s="78"/>
    </row>
    <row r="198" spans="4:33" x14ac:dyDescent="0.25">
      <c r="D198" s="319"/>
      <c r="E198" s="103" t="s">
        <v>27</v>
      </c>
      <c r="F198" s="95">
        <f>IF(P197="","",VLOOKUP($E197&amp;$D$118&amp;$D$119,'CCG data'!$A:$AD,'CCG data'!W$3,FALSE))</f>
        <v>3.2871996454563419</v>
      </c>
      <c r="G198" s="96">
        <f>IF(P197="","",VLOOKUP($E197&amp;$D$118&amp;$D$119,'CCG data'!$A:$AD,'CCG data'!X$3,FALSE))</f>
        <v>4.9873126078284145</v>
      </c>
      <c r="H198" s="96">
        <f>IF(R197="","",VLOOKUP($E197&amp;$D$118&amp;$D$119,'CCG data'!$A:$AD,'CCG data'!Y$3,FALSE))</f>
        <v>31.123812070318369</v>
      </c>
      <c r="I198" s="96">
        <f>IF(R197="","",VLOOKUP($E197&amp;$D$118&amp;$D$119,'CCG data'!$A:$AD,'CCG data'!Z$3,FALSE))</f>
        <v>35.884767962128372</v>
      </c>
      <c r="J198" s="96">
        <f>IF(T197="","",VLOOKUP($E197&amp;$D$118&amp;$D$119,'CCG data'!$A:$AD,'CCG data'!AA$3,FALSE))</f>
        <v>17.504472464011627</v>
      </c>
      <c r="K198" s="96">
        <f>IF(T197="","",VLOOKUP($E197&amp;$D$118&amp;$D$119,'CCG data'!$A:$AD,'CCG data'!AB$3,FALSE))</f>
        <v>21.121928488925327</v>
      </c>
      <c r="L198" s="96">
        <f>IF(V197="","",VLOOKUP($E197&amp;$D$118&amp;$D$119,'CCG data'!$A:$AD,'CCG data'!AC$3,FALSE))</f>
        <v>9.1804417714841318</v>
      </c>
      <c r="M198" s="96">
        <f>IF(V197="","",VLOOKUP($E197&amp;$D$118&amp;$D$119,'CCG data'!$A:$AD,'CCG data'!AD$3,FALSE))</f>
        <v>11.859106148834931</v>
      </c>
      <c r="N198" s="368"/>
      <c r="P198" s="152">
        <f>IF(P197="","",VLOOKUP($E197&amp;$D$118&amp;$D$119,'CCG data'!$A:$AD,'CCG data'!I$3,FALSE))</f>
        <v>4.9000000000000002E-2</v>
      </c>
      <c r="Q198" s="15">
        <f>IF(P197="","",VLOOKUP($E197&amp;$D$118&amp;$D$119,'CCG data'!$A:$AD,'CCG data'!J$3,FALSE))</f>
        <v>7.2999999999999995E-2</v>
      </c>
      <c r="R198" s="15">
        <f>IF(R197="","",VLOOKUP($E197&amp;$D$118&amp;$D$119,'CCG data'!$A:$AD,'CCG data'!K$3,FALSE))</f>
        <v>0.47299999999999998</v>
      </c>
      <c r="S198" s="15">
        <f>IF(R197="","",VLOOKUP($E197&amp;$D$118&amp;$D$119,'CCG data'!$A:$AD,'CCG data'!L$3,FALSE))</f>
        <v>0.52300000000000002</v>
      </c>
      <c r="T198" s="15">
        <f>IF(T197="","",VLOOKUP($E197&amp;$D$118&amp;$D$119,'CCG data'!$A:$AD,'CCG data'!M$3,FALSE))</f>
        <v>0.26500000000000001</v>
      </c>
      <c r="U198" s="15">
        <f>IF(T197="","",VLOOKUP($E197&amp;$D$118&amp;$D$119,'CCG data'!$A:$AD,'CCG data'!N$3,FALSE))</f>
        <v>0.31</v>
      </c>
      <c r="V198" s="15">
        <f>IF(V197="","",VLOOKUP($E197&amp;$D$118&amp;$D$119,'CCG data'!$A:$AD,'CCG data'!O$3,FALSE))</f>
        <v>0.13800000000000001</v>
      </c>
      <c r="W198" s="136">
        <f>IF(V197="","",VLOOKUP($E197&amp;$D$118&amp;$D$119,'CCG data'!$A:$AD,'CCG data'!P$3,FALSE))</f>
        <v>0.17399999999999999</v>
      </c>
      <c r="Y198" s="165" t="str">
        <f>IFERROR(VLOOKUP($E198&amp;$D$119, Outliers!$A$4:$P$214,6,FALSE),"0")</f>
        <v>0</v>
      </c>
      <c r="Z198" s="165" t="str">
        <f>IFERROR(VLOOKUP($E198&amp;$D$119, Outliers!$A$4:$P$214,7,FALSE),"0")</f>
        <v>0</v>
      </c>
      <c r="AA198" s="165" t="str">
        <f>IFERROR(VLOOKUP($E198&amp;$D$119, Outliers!$A$4:$P$214,8,FALSE),"0")</f>
        <v>0</v>
      </c>
      <c r="AB198" s="165" t="str">
        <f>IFERROR(VLOOKUP($E198&amp;$D$119, Outliers!$A$4:$P$214,9,FALSE),"0")</f>
        <v>0</v>
      </c>
      <c r="AD198" s="78"/>
      <c r="AE198" s="78"/>
      <c r="AF198" s="78"/>
      <c r="AG198" s="78"/>
    </row>
    <row r="199" spans="4:33" ht="15.75" x14ac:dyDescent="0.25">
      <c r="D199" s="319"/>
      <c r="E199" s="104" t="s">
        <v>175</v>
      </c>
      <c r="F199" s="394">
        <f>IF(OR(ISERROR(VLOOKUP($E199&amp;$D$118&amp;$D$119,'CCG data'!$A:$AD,'CCG data'!R$3,FALSE)),ISBLANK(VLOOKUP($E199&amp;$D$118&amp;$D$119,'CCG data'!$A:$AD,'CCG data'!R$3,FALSE))),"",VLOOKUP($E199&amp;$D$118&amp;$D$119,'CCG data'!$A:$AD,'CCG data'!R$3,FALSE))</f>
        <v>6.4350299381631135</v>
      </c>
      <c r="G199" s="395"/>
      <c r="H199" s="395">
        <f>IF(OR(ISERROR(VLOOKUP($E199&amp;$D$118&amp;$D$119,'CCG data'!$A:$AD,'CCG data'!S$3,FALSE)),ISBLANK(VLOOKUP($E199&amp;$D$118&amp;$D$119,'CCG data'!$A:$AD,'CCG data'!S$3,FALSE))),"",VLOOKUP($E199&amp;$D$118&amp;$D$119,'CCG data'!$A:$AD,'CCG data'!S$3,FALSE))</f>
        <v>40.780257790289284</v>
      </c>
      <c r="I199" s="395"/>
      <c r="J199" s="395">
        <f>IF(OR(ISERROR(VLOOKUP($E199&amp;$D$118&amp;$D$119,'CCG data'!$A:$AD,'CCG data'!T$3,FALSE)),ISBLANK(VLOOKUP($E199&amp;$D$118&amp;$D$119,'CCG data'!$A:$AD,'CCG data'!T$3,FALSE))),"",VLOOKUP($E199&amp;$D$118&amp;$D$119,'CCG data'!$A:$AD,'CCG data'!T$3,FALSE))</f>
        <v>16.685723379090938</v>
      </c>
      <c r="K199" s="395"/>
      <c r="L199" s="395">
        <f>IF(OR(ISERROR(VLOOKUP($E199&amp;$D$118&amp;$D$119,'CCG data'!$A:$AD,'CCG data'!U$3,FALSE)),ISBLANK(VLOOKUP($E199&amp;$D$118&amp;$D$119,'CCG data'!$A:$AD,'CCG data'!U$3,FALSE))),"",VLOOKUP($E199&amp;$D$118&amp;$D$119,'CCG data'!$A:$AD,'CCG data'!U$3,FALSE))</f>
        <v>13.638163575406381</v>
      </c>
      <c r="M199" s="396"/>
      <c r="N199" s="367">
        <f>IF(OR(ISERROR(VLOOKUP($E199&amp;$D$118&amp;$D$119,'CCG data'!$A:$AD,'CCG data'!G$3,FALSE)),ISBLANK(VLOOKUP($E199&amp;$D$118&amp;$D$119,'CCG data'!$A:$AD,'CCG data'!G$3,FALSE))),"",VLOOKUP($E199&amp;$D$118&amp;$D$119,'CCG data'!$A:$AD,'CCG data'!G$3,FALSE))</f>
        <v>2283</v>
      </c>
      <c r="P199" s="404">
        <f>IF(OR(ISERROR(VLOOKUP($E199&amp;$D$118&amp;$D$119,'CCG data'!$A:$AD,'CCG data'!B$3,FALSE)),ISBLANK(VLOOKUP($E199&amp;$D$118&amp;$D$119,'CCG data'!$A:$AD,'CCG data'!B$3,FALSE))),"",VLOOKUP($E199&amp;$D$118&amp;$D$119,'CCG data'!$A:$AD,'CCG data'!B$3,FALSE))</f>
        <v>8.5413929040735873E-2</v>
      </c>
      <c r="Q199" s="267"/>
      <c r="R199" s="267">
        <f>IF(OR(ISERROR(VLOOKUP($E199&amp;$D$118&amp;$D$119,'CCG data'!$A:$AD,'CCG data'!C$3,FALSE)),ISBLANK(VLOOKUP($E199&amp;$D$118&amp;$D$119,'CCG data'!$A:$AD,'CCG data'!C$3,FALSE))),"",VLOOKUP($E199&amp;$D$118&amp;$D$119,'CCG data'!$A:$AD,'CCG data'!C$3,FALSE))</f>
        <v>0.52562417871222078</v>
      </c>
      <c r="S199" s="267"/>
      <c r="T199" s="267">
        <f>IF(OR(ISERROR(VLOOKUP($E199&amp;$D$118&amp;$D$119,'CCG data'!$A:$AD,'CCG data'!D$3,FALSE)),ISBLANK(VLOOKUP($E199&amp;$D$118&amp;$D$119,'CCG data'!$A:$AD,'CCG data'!D$3,FALSE))),"",VLOOKUP($E199&amp;$D$118&amp;$D$119,'CCG data'!$A:$AD,'CCG data'!D$3,FALSE))</f>
        <v>0.2137538326763031</v>
      </c>
      <c r="U199" s="267"/>
      <c r="V199" s="267">
        <f>IF(OR(ISERROR(VLOOKUP($E199&amp;$D$118&amp;$D$119,'CCG data'!$A:$AD,'CCG data'!E$3,FALSE)),ISBLANK(VLOOKUP($E199&amp;$D$118&amp;$D$119,'CCG data'!$A:$AD,'CCG data'!E$3,FALSE))),"",VLOOKUP($E199&amp;$D$118&amp;$D$119,'CCG data'!$A:$AD,'CCG data'!E$3,FALSE))</f>
        <v>0.17520805957074026</v>
      </c>
      <c r="W199" s="405"/>
      <c r="Y199" s="165">
        <f>IFERROR(VLOOKUP($E199&amp;$D$119, Outliers!$A$4:$P$214,6,FALSE),"0")</f>
        <v>1</v>
      </c>
      <c r="Z199" s="165">
        <f>IFERROR(VLOOKUP($E199&amp;$D$119, Outliers!$A$4:$P$214,7,FALSE),"0")</f>
        <v>0</v>
      </c>
      <c r="AA199" s="165">
        <f>IFERROR(VLOOKUP($E199&amp;$D$119, Outliers!$A$4:$P$214,8,FALSE),"0")</f>
        <v>0</v>
      </c>
      <c r="AB199" s="165">
        <f>IFERROR(VLOOKUP($E199&amp;$D$119, Outliers!$A$4:$P$214,9,FALSE),"0")</f>
        <v>1</v>
      </c>
      <c r="AD199" s="78"/>
      <c r="AE199" s="78"/>
      <c r="AF199" s="78"/>
      <c r="AG199" s="78"/>
    </row>
    <row r="200" spans="4:33" x14ac:dyDescent="0.25">
      <c r="D200" s="319"/>
      <c r="E200" s="103" t="s">
        <v>27</v>
      </c>
      <c r="F200" s="95">
        <f>IF(P199="","",VLOOKUP($E199&amp;$D$118&amp;$D$119,'CCG data'!$A:$AD,'CCG data'!W$3,FALSE))</f>
        <v>5.5318186900560127</v>
      </c>
      <c r="G200" s="96">
        <f>IF(P199="","",VLOOKUP($E199&amp;$D$118&amp;$D$119,'CCG data'!$A:$AD,'CCG data'!X$3,FALSE))</f>
        <v>7.3382411862702144</v>
      </c>
      <c r="H200" s="96">
        <f>IF(R199="","",VLOOKUP($E199&amp;$D$118&amp;$D$119,'CCG data'!$A:$AD,'CCG data'!Y$3,FALSE))</f>
        <v>38.472897494630388</v>
      </c>
      <c r="I200" s="96">
        <f>IF(R199="","",VLOOKUP($E199&amp;$D$118&amp;$D$119,'CCG data'!$A:$AD,'CCG data'!Z$3,FALSE))</f>
        <v>43.087618085948179</v>
      </c>
      <c r="J200" s="96">
        <f>IF(T199="","",VLOOKUP($E199&amp;$D$118&amp;$D$119,'CCG data'!$A:$AD,'CCG data'!AA$3,FALSE))</f>
        <v>15.205282052993548</v>
      </c>
      <c r="K200" s="96">
        <f>IF(T199="","",VLOOKUP($E199&amp;$D$118&amp;$D$119,'CCG data'!$A:$AD,'CCG data'!AB$3,FALSE))</f>
        <v>18.166164705188326</v>
      </c>
      <c r="L200" s="96">
        <f>IF(V199="","",VLOOKUP($E199&amp;$D$118&amp;$D$119,'CCG data'!$A:$AD,'CCG data'!AC$3,FALSE))</f>
        <v>12.301623545016556</v>
      </c>
      <c r="M200" s="96">
        <f>IF(V199="","",VLOOKUP($E199&amp;$D$118&amp;$D$119,'CCG data'!$A:$AD,'CCG data'!AD$3,FALSE))</f>
        <v>14.974703605796206</v>
      </c>
      <c r="N200" s="368"/>
      <c r="P200" s="152">
        <f>IF(P199="","",VLOOKUP($E199&amp;$D$118&amp;$D$119,'CCG data'!$A:$AD,'CCG data'!I$3,FALSE))</f>
        <v>7.4999999999999997E-2</v>
      </c>
      <c r="Q200" s="15">
        <f>IF(P199="","",VLOOKUP($E199&amp;$D$118&amp;$D$119,'CCG data'!$A:$AD,'CCG data'!J$3,FALSE))</f>
        <v>9.8000000000000004E-2</v>
      </c>
      <c r="R200" s="15">
        <f>IF(R199="","",VLOOKUP($E199&amp;$D$118&amp;$D$119,'CCG data'!$A:$AD,'CCG data'!K$3,FALSE))</f>
        <v>0.505</v>
      </c>
      <c r="S200" s="15">
        <f>IF(R199="","",VLOOKUP($E199&amp;$D$118&amp;$D$119,'CCG data'!$A:$AD,'CCG data'!L$3,FALSE))</f>
        <v>0.54600000000000004</v>
      </c>
      <c r="T200" s="15">
        <f>IF(T199="","",VLOOKUP($E199&amp;$D$118&amp;$D$119,'CCG data'!$A:$AD,'CCG data'!M$3,FALSE))</f>
        <v>0.19700000000000001</v>
      </c>
      <c r="U200" s="15">
        <f>IF(T199="","",VLOOKUP($E199&amp;$D$118&amp;$D$119,'CCG data'!$A:$AD,'CCG data'!N$3,FALSE))</f>
        <v>0.23100000000000001</v>
      </c>
      <c r="V200" s="15">
        <f>IF(V199="","",VLOOKUP($E199&amp;$D$118&amp;$D$119,'CCG data'!$A:$AD,'CCG data'!O$3,FALSE))</f>
        <v>0.16</v>
      </c>
      <c r="W200" s="136">
        <f>IF(V199="","",VLOOKUP($E199&amp;$D$118&amp;$D$119,'CCG data'!$A:$AD,'CCG data'!P$3,FALSE))</f>
        <v>0.191</v>
      </c>
      <c r="Y200" s="165" t="str">
        <f>IFERROR(VLOOKUP($E200&amp;$D$119, Outliers!$A$4:$P$214,6,FALSE),"0")</f>
        <v>0</v>
      </c>
      <c r="Z200" s="165" t="str">
        <f>IFERROR(VLOOKUP($E200&amp;$D$119, Outliers!$A$4:$P$214,7,FALSE),"0")</f>
        <v>0</v>
      </c>
      <c r="AA200" s="165" t="str">
        <f>IFERROR(VLOOKUP($E200&amp;$D$119, Outliers!$A$4:$P$214,8,FALSE),"0")</f>
        <v>0</v>
      </c>
      <c r="AB200" s="165" t="str">
        <f>IFERROR(VLOOKUP($E200&amp;$D$119, Outliers!$A$4:$P$214,9,FALSE),"0")</f>
        <v>0</v>
      </c>
      <c r="AD200" s="78"/>
      <c r="AE200" s="78"/>
      <c r="AF200" s="78"/>
      <c r="AG200" s="78"/>
    </row>
    <row r="201" spans="4:33" ht="15.75" x14ac:dyDescent="0.25">
      <c r="D201" s="319"/>
      <c r="E201" s="104" t="s">
        <v>176</v>
      </c>
      <c r="F201" s="394">
        <f>IF(OR(ISERROR(VLOOKUP($E201&amp;$D$118&amp;$D$119,'CCG data'!$A:$AD,'CCG data'!R$3,FALSE)),ISBLANK(VLOOKUP($E201&amp;$D$118&amp;$D$119,'CCG data'!$A:$AD,'CCG data'!R$3,FALSE))),"",VLOOKUP($E201&amp;$D$118&amp;$D$119,'CCG data'!$A:$AD,'CCG data'!R$3,FALSE))</f>
        <v>3.6435971106349596</v>
      </c>
      <c r="G201" s="395"/>
      <c r="H201" s="395">
        <f>IF(OR(ISERROR(VLOOKUP($E201&amp;$D$118&amp;$D$119,'CCG data'!$A:$AD,'CCG data'!S$3,FALSE)),ISBLANK(VLOOKUP($E201&amp;$D$118&amp;$D$119,'CCG data'!$A:$AD,'CCG data'!S$3,FALSE))),"",VLOOKUP($E201&amp;$D$118&amp;$D$119,'CCG data'!$A:$AD,'CCG data'!S$3,FALSE))</f>
        <v>44.584804543210296</v>
      </c>
      <c r="I201" s="395"/>
      <c r="J201" s="395">
        <f>IF(OR(ISERROR(VLOOKUP($E201&amp;$D$118&amp;$D$119,'CCG data'!$A:$AD,'CCG data'!T$3,FALSE)),ISBLANK(VLOOKUP($E201&amp;$D$118&amp;$D$119,'CCG data'!$A:$AD,'CCG data'!T$3,FALSE))),"",VLOOKUP($E201&amp;$D$118&amp;$D$119,'CCG data'!$A:$AD,'CCG data'!T$3,FALSE))</f>
        <v>15.657582869137611</v>
      </c>
      <c r="K201" s="395"/>
      <c r="L201" s="395">
        <f>IF(OR(ISERROR(VLOOKUP($E201&amp;$D$118&amp;$D$119,'CCG data'!$A:$AD,'CCG data'!U$3,FALSE)),ISBLANK(VLOOKUP($E201&amp;$D$118&amp;$D$119,'CCG data'!$A:$AD,'CCG data'!U$3,FALSE))),"",VLOOKUP($E201&amp;$D$118&amp;$D$119,'CCG data'!$A:$AD,'CCG data'!U$3,FALSE))</f>
        <v>10.345020804722719</v>
      </c>
      <c r="M201" s="396"/>
      <c r="N201" s="367">
        <f>IF(OR(ISERROR(VLOOKUP($E201&amp;$D$118&amp;$D$119,'CCG data'!$A:$AD,'CCG data'!G$3,FALSE)),ISBLANK(VLOOKUP($E201&amp;$D$118&amp;$D$119,'CCG data'!$A:$AD,'CCG data'!G$3,FALSE))),"",VLOOKUP($E201&amp;$D$118&amp;$D$119,'CCG data'!$A:$AD,'CCG data'!G$3,FALSE))</f>
        <v>648</v>
      </c>
      <c r="P201" s="404">
        <f>IF(OR(ISERROR(VLOOKUP($E201&amp;$D$118&amp;$D$119,'CCG data'!$A:$AD,'CCG data'!B$3,FALSE)),ISBLANK(VLOOKUP($E201&amp;$D$118&amp;$D$119,'CCG data'!$A:$AD,'CCG data'!B$3,FALSE))),"",VLOOKUP($E201&amp;$D$118&amp;$D$119,'CCG data'!$A:$AD,'CCG data'!B$3,FALSE))</f>
        <v>4.9382716049382713E-2</v>
      </c>
      <c r="Q201" s="267"/>
      <c r="R201" s="267">
        <f>IF(OR(ISERROR(VLOOKUP($E201&amp;$D$118&amp;$D$119,'CCG data'!$A:$AD,'CCG data'!C$3,FALSE)),ISBLANK(VLOOKUP($E201&amp;$D$118&amp;$D$119,'CCG data'!$A:$AD,'CCG data'!C$3,FALSE))),"",VLOOKUP($E201&amp;$D$118&amp;$D$119,'CCG data'!$A:$AD,'CCG data'!C$3,FALSE))</f>
        <v>0.60030864197530864</v>
      </c>
      <c r="S201" s="267"/>
      <c r="T201" s="267">
        <f>IF(OR(ISERROR(VLOOKUP($E201&amp;$D$118&amp;$D$119,'CCG data'!$A:$AD,'CCG data'!D$3,FALSE)),ISBLANK(VLOOKUP($E201&amp;$D$118&amp;$D$119,'CCG data'!$A:$AD,'CCG data'!D$3,FALSE))),"",VLOOKUP($E201&amp;$D$118&amp;$D$119,'CCG data'!$A:$AD,'CCG data'!D$3,FALSE))</f>
        <v>0.21141975308641975</v>
      </c>
      <c r="U201" s="267"/>
      <c r="V201" s="267">
        <f>IF(OR(ISERROR(VLOOKUP($E201&amp;$D$118&amp;$D$119,'CCG data'!$A:$AD,'CCG data'!E$3,FALSE)),ISBLANK(VLOOKUP($E201&amp;$D$118&amp;$D$119,'CCG data'!$A:$AD,'CCG data'!E$3,FALSE))),"",VLOOKUP($E201&amp;$D$118&amp;$D$119,'CCG data'!$A:$AD,'CCG data'!E$3,FALSE))</f>
        <v>0.1388888888888889</v>
      </c>
      <c r="W201" s="405"/>
      <c r="Y201" s="165">
        <f>IFERROR(VLOOKUP($E201&amp;$D$119, Outliers!$A$4:$P$214,6,FALSE),"0")</f>
        <v>0</v>
      </c>
      <c r="Z201" s="165">
        <f>IFERROR(VLOOKUP($E201&amp;$D$119, Outliers!$A$4:$P$214,7,FALSE),"0")</f>
        <v>0</v>
      </c>
      <c r="AA201" s="165">
        <f>IFERROR(VLOOKUP($E201&amp;$D$119, Outliers!$A$4:$P$214,8,FALSE),"0")</f>
        <v>0</v>
      </c>
      <c r="AB201" s="165">
        <f>IFERROR(VLOOKUP($E201&amp;$D$119, Outliers!$A$4:$P$214,9,FALSE),"0")</f>
        <v>0</v>
      </c>
      <c r="AD201" s="78"/>
      <c r="AE201" s="78"/>
      <c r="AF201" s="78"/>
      <c r="AG201" s="78"/>
    </row>
    <row r="202" spans="4:33" x14ac:dyDescent="0.25">
      <c r="D202" s="319"/>
      <c r="E202" s="103" t="s">
        <v>27</v>
      </c>
      <c r="F202" s="95">
        <f>IF(P201="","",VLOOKUP($E201&amp;$D$118&amp;$D$119,'CCG data'!$A:$AD,'CCG data'!W$3,FALSE))</f>
        <v>2.3811551204625312</v>
      </c>
      <c r="G202" s="96">
        <f>IF(P201="","",VLOOKUP($E201&amp;$D$118&amp;$D$119,'CCG data'!$A:$AD,'CCG data'!X$3,FALSE))</f>
        <v>4.906039100807388</v>
      </c>
      <c r="H202" s="96">
        <f>IF(R201="","",VLOOKUP($E201&amp;$D$118&amp;$D$119,'CCG data'!$A:$AD,'CCG data'!Y$3,FALSE))</f>
        <v>40.154147467718978</v>
      </c>
      <c r="I202" s="96">
        <f>IF(R201="","",VLOOKUP($E201&amp;$D$118&amp;$D$119,'CCG data'!$A:$AD,'CCG data'!Z$3,FALSE))</f>
        <v>49.015461618701615</v>
      </c>
      <c r="J202" s="96">
        <f>IF(T201="","",VLOOKUP($E201&amp;$D$118&amp;$D$119,'CCG data'!$A:$AD,'CCG data'!AA$3,FALSE))</f>
        <v>13.035656407323444</v>
      </c>
      <c r="K202" s="96">
        <f>IF(T201="","",VLOOKUP($E201&amp;$D$118&amp;$D$119,'CCG data'!$A:$AD,'CCG data'!AB$3,FALSE))</f>
        <v>18.279509330951779</v>
      </c>
      <c r="L202" s="96">
        <f>IF(V201="","",VLOOKUP($E201&amp;$D$118&amp;$D$119,'CCG data'!$A:$AD,'CCG data'!AC$3,FALSE))</f>
        <v>8.2077173633189364</v>
      </c>
      <c r="M202" s="96">
        <f>IF(V201="","",VLOOKUP($E201&amp;$D$118&amp;$D$119,'CCG data'!$A:$AD,'CCG data'!AD$3,FALSE))</f>
        <v>12.482324246126501</v>
      </c>
      <c r="N202" s="368"/>
      <c r="P202" s="152">
        <f>IF(P201="","",VLOOKUP($E201&amp;$D$118&amp;$D$119,'CCG data'!$A:$AD,'CCG data'!I$3,FALSE))</f>
        <v>3.5000000000000003E-2</v>
      </c>
      <c r="Q202" s="15">
        <f>IF(P201="","",VLOOKUP($E201&amp;$D$118&amp;$D$119,'CCG data'!$A:$AD,'CCG data'!J$3,FALSE))</f>
        <v>6.9000000000000006E-2</v>
      </c>
      <c r="R202" s="15">
        <f>IF(R201="","",VLOOKUP($E201&amp;$D$118&amp;$D$119,'CCG data'!$A:$AD,'CCG data'!K$3,FALSE))</f>
        <v>0.56200000000000006</v>
      </c>
      <c r="S202" s="15">
        <f>IF(R201="","",VLOOKUP($E201&amp;$D$118&amp;$D$119,'CCG data'!$A:$AD,'CCG data'!L$3,FALSE))</f>
        <v>0.63700000000000001</v>
      </c>
      <c r="T202" s="15">
        <f>IF(T201="","",VLOOKUP($E201&amp;$D$118&amp;$D$119,'CCG data'!$A:$AD,'CCG data'!M$3,FALSE))</f>
        <v>0.182</v>
      </c>
      <c r="U202" s="15">
        <f>IF(T201="","",VLOOKUP($E201&amp;$D$118&amp;$D$119,'CCG data'!$A:$AD,'CCG data'!N$3,FALSE))</f>
        <v>0.245</v>
      </c>
      <c r="V202" s="15">
        <f>IF(V201="","",VLOOKUP($E201&amp;$D$118&amp;$D$119,'CCG data'!$A:$AD,'CCG data'!O$3,FALSE))</f>
        <v>0.114</v>
      </c>
      <c r="W202" s="136">
        <f>IF(V201="","",VLOOKUP($E201&amp;$D$118&amp;$D$119,'CCG data'!$A:$AD,'CCG data'!P$3,FALSE))</f>
        <v>0.16800000000000001</v>
      </c>
      <c r="Y202" s="165" t="str">
        <f>IFERROR(VLOOKUP($E202&amp;$D$119, Outliers!$A$4:$P$214,6,FALSE),"0")</f>
        <v>0</v>
      </c>
      <c r="Z202" s="165" t="str">
        <f>IFERROR(VLOOKUP($E202&amp;$D$119, Outliers!$A$4:$P$214,7,FALSE),"0")</f>
        <v>0</v>
      </c>
      <c r="AA202" s="165" t="str">
        <f>IFERROR(VLOOKUP($E202&amp;$D$119, Outliers!$A$4:$P$214,8,FALSE),"0")</f>
        <v>0</v>
      </c>
      <c r="AB202" s="165" t="str">
        <f>IFERROR(VLOOKUP($E202&amp;$D$119, Outliers!$A$4:$P$214,9,FALSE),"0")</f>
        <v>0</v>
      </c>
      <c r="AD202" s="78"/>
      <c r="AE202" s="78"/>
      <c r="AF202" s="78"/>
      <c r="AG202" s="78"/>
    </row>
    <row r="203" spans="4:33" ht="15.75" x14ac:dyDescent="0.25">
      <c r="D203" s="319"/>
      <c r="E203" s="104" t="s">
        <v>400</v>
      </c>
      <c r="F203" s="394">
        <f>IF(OR(ISERROR(VLOOKUP($E203&amp;$D$118&amp;$D$119,'CCG data'!$A:$AD,'CCG data'!R$3,FALSE)),ISBLANK(VLOOKUP($E203&amp;$D$118&amp;$D$119,'CCG data'!$A:$AD,'CCG data'!R$3,FALSE))),"",VLOOKUP($E203&amp;$D$118&amp;$D$119,'CCG data'!$A:$AD,'CCG data'!R$3,FALSE))</f>
        <v>4.0812335512520796</v>
      </c>
      <c r="G203" s="395"/>
      <c r="H203" s="395">
        <f>IF(OR(ISERROR(VLOOKUP($E203&amp;$D$118&amp;$D$119,'CCG data'!$A:$AD,'CCG data'!S$3,FALSE)),ISBLANK(VLOOKUP($E203&amp;$D$118&amp;$D$119,'CCG data'!$A:$AD,'CCG data'!S$3,FALSE))),"",VLOOKUP($E203&amp;$D$118&amp;$D$119,'CCG data'!$A:$AD,'CCG data'!S$3,FALSE))</f>
        <v>32.74410954311648</v>
      </c>
      <c r="I203" s="395"/>
      <c r="J203" s="395">
        <f>IF(OR(ISERROR(VLOOKUP($E203&amp;$D$118&amp;$D$119,'CCG data'!$A:$AD,'CCG data'!T$3,FALSE)),ISBLANK(VLOOKUP($E203&amp;$D$118&amp;$D$119,'CCG data'!$A:$AD,'CCG data'!T$3,FALSE))),"",VLOOKUP($E203&amp;$D$118&amp;$D$119,'CCG data'!$A:$AD,'CCG data'!T$3,FALSE))</f>
        <v>16.353170657353193</v>
      </c>
      <c r="K203" s="395"/>
      <c r="L203" s="395">
        <f>IF(OR(ISERROR(VLOOKUP($E203&amp;$D$118&amp;$D$119,'CCG data'!$A:$AD,'CCG data'!U$3,FALSE)),ISBLANK(VLOOKUP($E203&amp;$D$118&amp;$D$119,'CCG data'!$A:$AD,'CCG data'!U$3,FALSE))),"",VLOOKUP($E203&amp;$D$118&amp;$D$119,'CCG data'!$A:$AD,'CCG data'!U$3,FALSE))</f>
        <v>12.108776590795831</v>
      </c>
      <c r="M203" s="396"/>
      <c r="N203" s="367">
        <f>IF(OR(ISERROR(VLOOKUP($E203&amp;$D$118&amp;$D$119,'CCG data'!$A:$AD,'CCG data'!G$3,FALSE)),ISBLANK(VLOOKUP($E203&amp;$D$118&amp;$D$119,'CCG data'!$A:$AD,'CCG data'!G$3,FALSE))),"",VLOOKUP($E203&amp;$D$118&amp;$D$119,'CCG data'!$A:$AD,'CCG data'!G$3,FALSE))</f>
        <v>1233</v>
      </c>
      <c r="P203" s="404">
        <f>IF(OR(ISERROR(VLOOKUP($E203&amp;$D$118&amp;$D$119,'CCG data'!$A:$AD,'CCG data'!B$3,FALSE)),ISBLANK(VLOOKUP($E203&amp;$D$118&amp;$D$119,'CCG data'!$A:$AD,'CCG data'!B$3,FALSE))),"",VLOOKUP($E203&amp;$D$118&amp;$D$119,'CCG data'!$A:$AD,'CCG data'!B$3,FALSE))</f>
        <v>6.2449310624493104E-2</v>
      </c>
      <c r="Q203" s="267"/>
      <c r="R203" s="267">
        <f>IF(OR(ISERROR(VLOOKUP($E203&amp;$D$118&amp;$D$119,'CCG data'!$A:$AD,'CCG data'!C$3,FALSE)),ISBLANK(VLOOKUP($E203&amp;$D$118&amp;$D$119,'CCG data'!$A:$AD,'CCG data'!C$3,FALSE))),"",VLOOKUP($E203&amp;$D$118&amp;$D$119,'CCG data'!$A:$AD,'CCG data'!C$3,FALSE))</f>
        <v>0.50202757502027573</v>
      </c>
      <c r="S203" s="267"/>
      <c r="T203" s="267">
        <f>IF(OR(ISERROR(VLOOKUP($E203&amp;$D$118&amp;$D$119,'CCG data'!$A:$AD,'CCG data'!D$3,FALSE)),ISBLANK(VLOOKUP($E203&amp;$D$118&amp;$D$119,'CCG data'!$A:$AD,'CCG data'!D$3,FALSE))),"",VLOOKUP($E203&amp;$D$118&amp;$D$119,'CCG data'!$A:$AD,'CCG data'!D$3,FALSE))</f>
        <v>0.24979724249797242</v>
      </c>
      <c r="U203" s="267"/>
      <c r="V203" s="267">
        <f>IF(OR(ISERROR(VLOOKUP($E203&amp;$D$118&amp;$D$119,'CCG data'!$A:$AD,'CCG data'!E$3,FALSE)),ISBLANK(VLOOKUP($E203&amp;$D$118&amp;$D$119,'CCG data'!$A:$AD,'CCG data'!E$3,FALSE))),"",VLOOKUP($E203&amp;$D$118&amp;$D$119,'CCG data'!$A:$AD,'CCG data'!E$3,FALSE))</f>
        <v>0.18572587185725872</v>
      </c>
      <c r="W203" s="405"/>
      <c r="Y203" s="165">
        <f>IFERROR(VLOOKUP($E203&amp;$D$119, Outliers!$A$4:$P$214,6,FALSE),"0")</f>
        <v>0</v>
      </c>
      <c r="Z203" s="165">
        <f>IFERROR(VLOOKUP($E203&amp;$D$119, Outliers!$A$4:$P$214,7,FALSE),"0")</f>
        <v>1</v>
      </c>
      <c r="AA203" s="165">
        <f>IFERROR(VLOOKUP($E203&amp;$D$119, Outliers!$A$4:$P$214,8,FALSE),"0")</f>
        <v>0</v>
      </c>
      <c r="AB203" s="165">
        <f>IFERROR(VLOOKUP($E203&amp;$D$119, Outliers!$A$4:$P$214,9,FALSE),"0")</f>
        <v>0</v>
      </c>
      <c r="AD203" s="78"/>
      <c r="AE203" s="78"/>
      <c r="AF203" s="78"/>
      <c r="AG203" s="78"/>
    </row>
    <row r="204" spans="4:33" x14ac:dyDescent="0.25">
      <c r="D204" s="319"/>
      <c r="E204" s="103" t="s">
        <v>27</v>
      </c>
      <c r="F204" s="95">
        <f>IF(P203="","",VLOOKUP($E203&amp;$D$118&amp;$D$119,'CCG data'!$A:$AD,'CCG data'!W$3,FALSE))</f>
        <v>3.1696380840445593</v>
      </c>
      <c r="G204" s="96">
        <f>IF(P203="","",VLOOKUP($E203&amp;$D$118&amp;$D$119,'CCG data'!$A:$AD,'CCG data'!X$3,FALSE))</f>
        <v>4.9928290184596005</v>
      </c>
      <c r="H204" s="96">
        <f>IF(R203="","",VLOOKUP($E203&amp;$D$118&amp;$D$119,'CCG data'!$A:$AD,'CCG data'!Y$3,FALSE))</f>
        <v>30.164559655560758</v>
      </c>
      <c r="I204" s="96">
        <f>IF(R203="","",VLOOKUP($E203&amp;$D$118&amp;$D$119,'CCG data'!$A:$AD,'CCG data'!Z$3,FALSE))</f>
        <v>35.323659430672201</v>
      </c>
      <c r="J204" s="96">
        <f>IF(T203="","",VLOOKUP($E203&amp;$D$118&amp;$D$119,'CCG data'!$A:$AD,'CCG data'!AA$3,FALSE))</f>
        <v>14.526826237399483</v>
      </c>
      <c r="K204" s="96">
        <f>IF(T203="","",VLOOKUP($E203&amp;$D$118&amp;$D$119,'CCG data'!$A:$AD,'CCG data'!AB$3,FALSE))</f>
        <v>18.179515077306903</v>
      </c>
      <c r="L204" s="96">
        <f>IF(V203="","",VLOOKUP($E203&amp;$D$118&amp;$D$119,'CCG data'!$A:$AD,'CCG data'!AC$3,FALSE))</f>
        <v>10.540442450005031</v>
      </c>
      <c r="M204" s="96">
        <f>IF(V203="","",VLOOKUP($E203&amp;$D$118&amp;$D$119,'CCG data'!$A:$AD,'CCG data'!AD$3,FALSE))</f>
        <v>13.67711073158663</v>
      </c>
      <c r="N204" s="368"/>
      <c r="P204" s="152">
        <f>IF(P203="","",VLOOKUP($E203&amp;$D$118&amp;$D$119,'CCG data'!$A:$AD,'CCG data'!I$3,FALSE))</f>
        <v>0.05</v>
      </c>
      <c r="Q204" s="15">
        <f>IF(P203="","",VLOOKUP($E203&amp;$D$118&amp;$D$119,'CCG data'!$A:$AD,'CCG data'!J$3,FALSE))</f>
        <v>7.6999999999999999E-2</v>
      </c>
      <c r="R204" s="15">
        <f>IF(R203="","",VLOOKUP($E203&amp;$D$118&amp;$D$119,'CCG data'!$A:$AD,'CCG data'!K$3,FALSE))</f>
        <v>0.47399999999999998</v>
      </c>
      <c r="S204" s="15">
        <f>IF(R203="","",VLOOKUP($E203&amp;$D$118&amp;$D$119,'CCG data'!$A:$AD,'CCG data'!L$3,FALSE))</f>
        <v>0.53</v>
      </c>
      <c r="T204" s="15">
        <f>IF(T203="","",VLOOKUP($E203&amp;$D$118&amp;$D$119,'CCG data'!$A:$AD,'CCG data'!M$3,FALSE))</f>
        <v>0.22600000000000001</v>
      </c>
      <c r="U204" s="15">
        <f>IF(T203="","",VLOOKUP($E203&amp;$D$118&amp;$D$119,'CCG data'!$A:$AD,'CCG data'!N$3,FALSE))</f>
        <v>0.27500000000000002</v>
      </c>
      <c r="V204" s="15">
        <f>IF(V203="","",VLOOKUP($E203&amp;$D$118&amp;$D$119,'CCG data'!$A:$AD,'CCG data'!O$3,FALSE))</f>
        <v>0.16500000000000001</v>
      </c>
      <c r="W204" s="136">
        <f>IF(V203="","",VLOOKUP($E203&amp;$D$118&amp;$D$119,'CCG data'!$A:$AD,'CCG data'!P$3,FALSE))</f>
        <v>0.20799999999999999</v>
      </c>
      <c r="Y204" s="165" t="str">
        <f>IFERROR(VLOOKUP($E204&amp;$D$119, Outliers!$A$4:$P$214,6,FALSE),"0")</f>
        <v>0</v>
      </c>
      <c r="Z204" s="165" t="str">
        <f>IFERROR(VLOOKUP($E204&amp;$D$119, Outliers!$A$4:$P$214,7,FALSE),"0")</f>
        <v>0</v>
      </c>
      <c r="AA204" s="165" t="str">
        <f>IFERROR(VLOOKUP($E204&amp;$D$119, Outliers!$A$4:$P$214,8,FALSE),"0")</f>
        <v>0</v>
      </c>
      <c r="AB204" s="165" t="str">
        <f>IFERROR(VLOOKUP($E204&amp;$D$119, Outliers!$A$4:$P$214,9,FALSE),"0")</f>
        <v>0</v>
      </c>
      <c r="AD204" s="78"/>
      <c r="AE204" s="78"/>
      <c r="AF204" s="78"/>
      <c r="AG204" s="78"/>
    </row>
    <row r="205" spans="4:33" ht="15.75" x14ac:dyDescent="0.25">
      <c r="D205" s="319"/>
      <c r="E205" s="104" t="s">
        <v>177</v>
      </c>
      <c r="F205" s="394">
        <f>IF(OR(ISERROR(VLOOKUP($E205&amp;$D$118&amp;$D$119,'CCG data'!$A:$AD,'CCG data'!R$3,FALSE)),ISBLANK(VLOOKUP($E205&amp;$D$118&amp;$D$119,'CCG data'!$A:$AD,'CCG data'!R$3,FALSE))),"",VLOOKUP($E205&amp;$D$118&amp;$D$119,'CCG data'!$A:$AD,'CCG data'!R$3,FALSE))</f>
        <v>6.2130082369354112</v>
      </c>
      <c r="G205" s="395"/>
      <c r="H205" s="395">
        <f>IF(OR(ISERROR(VLOOKUP($E205&amp;$D$118&amp;$D$119,'CCG data'!$A:$AD,'CCG data'!S$3,FALSE)),ISBLANK(VLOOKUP($E205&amp;$D$118&amp;$D$119,'CCG data'!$A:$AD,'CCG data'!S$3,FALSE))),"",VLOOKUP($E205&amp;$D$118&amp;$D$119,'CCG data'!$A:$AD,'CCG data'!S$3,FALSE))</f>
        <v>41.415892715986203</v>
      </c>
      <c r="I205" s="395"/>
      <c r="J205" s="395">
        <f>IF(OR(ISERROR(VLOOKUP($E205&amp;$D$118&amp;$D$119,'CCG data'!$A:$AD,'CCG data'!T$3,FALSE)),ISBLANK(VLOOKUP($E205&amp;$D$118&amp;$D$119,'CCG data'!$A:$AD,'CCG data'!T$3,FALSE))),"",VLOOKUP($E205&amp;$D$118&amp;$D$119,'CCG data'!$A:$AD,'CCG data'!T$3,FALSE))</f>
        <v>18.719507449483231</v>
      </c>
      <c r="K205" s="395"/>
      <c r="L205" s="395">
        <f>IF(OR(ISERROR(VLOOKUP($E205&amp;$D$118&amp;$D$119,'CCG data'!$A:$AD,'CCG data'!U$3,FALSE)),ISBLANK(VLOOKUP($E205&amp;$D$118&amp;$D$119,'CCG data'!$A:$AD,'CCG data'!U$3,FALSE))),"",VLOOKUP($E205&amp;$D$118&amp;$D$119,'CCG data'!$A:$AD,'CCG data'!U$3,FALSE))</f>
        <v>10.008043721529736</v>
      </c>
      <c r="M205" s="396"/>
      <c r="N205" s="367">
        <f>IF(OR(ISERROR(VLOOKUP($E205&amp;$D$118&amp;$D$119,'CCG data'!$A:$AD,'CCG data'!G$3,FALSE)),ISBLANK(VLOOKUP($E205&amp;$D$118&amp;$D$119,'CCG data'!$A:$AD,'CCG data'!G$3,FALSE))),"",VLOOKUP($E205&amp;$D$118&amp;$D$119,'CCG data'!$A:$AD,'CCG data'!G$3,FALSE))</f>
        <v>1867</v>
      </c>
      <c r="P205" s="404">
        <f>IF(OR(ISERROR(VLOOKUP($E205&amp;$D$118&amp;$D$119,'CCG data'!$A:$AD,'CCG data'!B$3,FALSE)),ISBLANK(VLOOKUP($E205&amp;$D$118&amp;$D$119,'CCG data'!$A:$AD,'CCG data'!B$3,FALSE))),"",VLOOKUP($E205&amp;$D$118&amp;$D$119,'CCG data'!$A:$AD,'CCG data'!B$3,FALSE))</f>
        <v>8.1414033208355649E-2</v>
      </c>
      <c r="Q205" s="267"/>
      <c r="R205" s="267">
        <f>IF(OR(ISERROR(VLOOKUP($E205&amp;$D$118&amp;$D$119,'CCG data'!$A:$AD,'CCG data'!C$3,FALSE)),ISBLANK(VLOOKUP($E205&amp;$D$118&amp;$D$119,'CCG data'!$A:$AD,'CCG data'!C$3,FALSE))),"",VLOOKUP($E205&amp;$D$118&amp;$D$119,'CCG data'!$A:$AD,'CCG data'!C$3,FALSE))</f>
        <v>0.54472415640064276</v>
      </c>
      <c r="S205" s="267"/>
      <c r="T205" s="267">
        <f>IF(OR(ISERROR(VLOOKUP($E205&amp;$D$118&amp;$D$119,'CCG data'!$A:$AD,'CCG data'!D$3,FALSE)),ISBLANK(VLOOKUP($E205&amp;$D$118&amp;$D$119,'CCG data'!$A:$AD,'CCG data'!D$3,FALSE))),"",VLOOKUP($E205&amp;$D$118&amp;$D$119,'CCG data'!$A:$AD,'CCG data'!D$3,FALSE))</f>
        <v>0.24263524370648099</v>
      </c>
      <c r="U205" s="267"/>
      <c r="V205" s="267">
        <f>IF(OR(ISERROR(VLOOKUP($E205&amp;$D$118&amp;$D$119,'CCG data'!$A:$AD,'CCG data'!E$3,FALSE)),ISBLANK(VLOOKUP($E205&amp;$D$118&amp;$D$119,'CCG data'!$A:$AD,'CCG data'!E$3,FALSE))),"",VLOOKUP($E205&amp;$D$118&amp;$D$119,'CCG data'!$A:$AD,'CCG data'!E$3,FALSE))</f>
        <v>0.13122656668452062</v>
      </c>
      <c r="W205" s="405"/>
      <c r="Y205" s="165">
        <f>IFERROR(VLOOKUP($E205&amp;$D$119, Outliers!$A$4:$P$214,6,FALSE),"0")</f>
        <v>0</v>
      </c>
      <c r="Z205" s="165">
        <f>IFERROR(VLOOKUP($E205&amp;$D$119, Outliers!$A$4:$P$214,7,FALSE),"0")</f>
        <v>0</v>
      </c>
      <c r="AA205" s="165">
        <f>IFERROR(VLOOKUP($E205&amp;$D$119, Outliers!$A$4:$P$214,8,FALSE),"0")</f>
        <v>0</v>
      </c>
      <c r="AB205" s="165">
        <f>IFERROR(VLOOKUP($E205&amp;$D$119, Outliers!$A$4:$P$214,9,FALSE),"0")</f>
        <v>0</v>
      </c>
      <c r="AD205" s="78"/>
      <c r="AE205" s="78"/>
      <c r="AF205" s="78"/>
      <c r="AG205" s="78"/>
    </row>
    <row r="206" spans="4:33" x14ac:dyDescent="0.25">
      <c r="D206" s="319"/>
      <c r="E206" s="103" t="s">
        <v>27</v>
      </c>
      <c r="F206" s="95">
        <f>IF(P205="","",VLOOKUP($E205&amp;$D$118&amp;$D$119,'CCG data'!$A:$AD,'CCG data'!W$3,FALSE))</f>
        <v>5.2252828717564714</v>
      </c>
      <c r="G206" s="96">
        <f>IF(P205="","",VLOOKUP($E205&amp;$D$118&amp;$D$119,'CCG data'!$A:$AD,'CCG data'!X$3,FALSE))</f>
        <v>7.2007336021143509</v>
      </c>
      <c r="H206" s="96">
        <f>IF(R205="","",VLOOKUP($E205&amp;$D$118&amp;$D$119,'CCG data'!$A:$AD,'CCG data'!Y$3,FALSE))</f>
        <v>38.870454138022794</v>
      </c>
      <c r="I206" s="96">
        <f>IF(R205="","",VLOOKUP($E205&amp;$D$118&amp;$D$119,'CCG data'!$A:$AD,'CCG data'!Z$3,FALSE))</f>
        <v>43.961331293949613</v>
      </c>
      <c r="J206" s="96">
        <f>IF(T205="","",VLOOKUP($E205&amp;$D$118&amp;$D$119,'CCG data'!$A:$AD,'CCG data'!AA$3,FALSE))</f>
        <v>16.995649850305831</v>
      </c>
      <c r="K206" s="96">
        <f>IF(T205="","",VLOOKUP($E205&amp;$D$118&amp;$D$119,'CCG data'!$A:$AD,'CCG data'!AB$3,FALSE))</f>
        <v>20.443365048660631</v>
      </c>
      <c r="L206" s="96">
        <f>IF(V205="","",VLOOKUP($E205&amp;$D$118&amp;$D$119,'CCG data'!$A:$AD,'CCG data'!AC$3,FALSE))</f>
        <v>8.7548384208744299</v>
      </c>
      <c r="M206" s="96">
        <f>IF(V205="","",VLOOKUP($E205&amp;$D$118&amp;$D$119,'CCG data'!$A:$AD,'CCG data'!AD$3,FALSE))</f>
        <v>11.261249022185043</v>
      </c>
      <c r="N206" s="368"/>
      <c r="P206" s="152">
        <f>IF(P205="","",VLOOKUP($E205&amp;$D$118&amp;$D$119,'CCG data'!$A:$AD,'CCG data'!I$3,FALSE))</f>
        <v>7.0000000000000007E-2</v>
      </c>
      <c r="Q206" s="15">
        <f>IF(P205="","",VLOOKUP($E205&amp;$D$118&amp;$D$119,'CCG data'!$A:$AD,'CCG data'!J$3,FALSE))</f>
        <v>9.5000000000000001E-2</v>
      </c>
      <c r="R206" s="15">
        <f>IF(R205="","",VLOOKUP($E205&amp;$D$118&amp;$D$119,'CCG data'!$A:$AD,'CCG data'!K$3,FALSE))</f>
        <v>0.52200000000000002</v>
      </c>
      <c r="S206" s="15">
        <f>IF(R205="","",VLOOKUP($E205&amp;$D$118&amp;$D$119,'CCG data'!$A:$AD,'CCG data'!L$3,FALSE))</f>
        <v>0.56699999999999995</v>
      </c>
      <c r="T206" s="15">
        <f>IF(T205="","",VLOOKUP($E205&amp;$D$118&amp;$D$119,'CCG data'!$A:$AD,'CCG data'!M$3,FALSE))</f>
        <v>0.224</v>
      </c>
      <c r="U206" s="15">
        <f>IF(T205="","",VLOOKUP($E205&amp;$D$118&amp;$D$119,'CCG data'!$A:$AD,'CCG data'!N$3,FALSE))</f>
        <v>0.26300000000000001</v>
      </c>
      <c r="V206" s="15">
        <f>IF(V205="","",VLOOKUP($E205&amp;$D$118&amp;$D$119,'CCG data'!$A:$AD,'CCG data'!O$3,FALSE))</f>
        <v>0.11700000000000001</v>
      </c>
      <c r="W206" s="136">
        <f>IF(V205="","",VLOOKUP($E205&amp;$D$118&amp;$D$119,'CCG data'!$A:$AD,'CCG data'!P$3,FALSE))</f>
        <v>0.14699999999999999</v>
      </c>
      <c r="Y206" s="165" t="str">
        <f>IFERROR(VLOOKUP($E206&amp;$D$119, Outliers!$A$4:$P$214,6,FALSE),"0")</f>
        <v>0</v>
      </c>
      <c r="Z206" s="165" t="str">
        <f>IFERROR(VLOOKUP($E206&amp;$D$119, Outliers!$A$4:$P$214,7,FALSE),"0")</f>
        <v>0</v>
      </c>
      <c r="AA206" s="165" t="str">
        <f>IFERROR(VLOOKUP($E206&amp;$D$119, Outliers!$A$4:$P$214,8,FALSE),"0")</f>
        <v>0</v>
      </c>
      <c r="AB206" s="165" t="str">
        <f>IFERROR(VLOOKUP($E206&amp;$D$119, Outliers!$A$4:$P$214,9,FALSE),"0")</f>
        <v>0</v>
      </c>
      <c r="AD206" s="78"/>
      <c r="AE206" s="78"/>
      <c r="AF206" s="78"/>
      <c r="AG206" s="78"/>
    </row>
    <row r="207" spans="4:33" ht="15.75" x14ac:dyDescent="0.25">
      <c r="D207" s="319"/>
      <c r="E207" s="104" t="s">
        <v>178</v>
      </c>
      <c r="F207" s="394">
        <f>IF(OR(ISERROR(VLOOKUP($E207&amp;$D$118&amp;$D$119,'CCG data'!$A:$AD,'CCG data'!R$3,FALSE)),ISBLANK(VLOOKUP($E207&amp;$D$118&amp;$D$119,'CCG data'!$A:$AD,'CCG data'!R$3,FALSE))),"",VLOOKUP($E207&amp;$D$118&amp;$D$119,'CCG data'!$A:$AD,'CCG data'!R$3,FALSE))</f>
        <v>6.8004834612512948</v>
      </c>
      <c r="G207" s="395"/>
      <c r="H207" s="395">
        <f>IF(OR(ISERROR(VLOOKUP($E207&amp;$D$118&amp;$D$119,'CCG data'!$A:$AD,'CCG data'!S$3,FALSE)),ISBLANK(VLOOKUP($E207&amp;$D$118&amp;$D$119,'CCG data'!$A:$AD,'CCG data'!S$3,FALSE))),"",VLOOKUP($E207&amp;$D$118&amp;$D$119,'CCG data'!$A:$AD,'CCG data'!S$3,FALSE))</f>
        <v>33.990187770077661</v>
      </c>
      <c r="I207" s="395"/>
      <c r="J207" s="395">
        <f>IF(OR(ISERROR(VLOOKUP($E207&amp;$D$118&amp;$D$119,'CCG data'!$A:$AD,'CCG data'!T$3,FALSE)),ISBLANK(VLOOKUP($E207&amp;$D$118&amp;$D$119,'CCG data'!$A:$AD,'CCG data'!T$3,FALSE))),"",VLOOKUP($E207&amp;$D$118&amp;$D$119,'CCG data'!$A:$AD,'CCG data'!T$3,FALSE))</f>
        <v>15.82249264599487</v>
      </c>
      <c r="K207" s="395"/>
      <c r="L207" s="395">
        <f>IF(OR(ISERROR(VLOOKUP($E207&amp;$D$118&amp;$D$119,'CCG data'!$A:$AD,'CCG data'!U$3,FALSE)),ISBLANK(VLOOKUP($E207&amp;$D$118&amp;$D$119,'CCG data'!$A:$AD,'CCG data'!U$3,FALSE))),"",VLOOKUP($E207&amp;$D$118&amp;$D$119,'CCG data'!$A:$AD,'CCG data'!U$3,FALSE))</f>
        <v>17.265722649266195</v>
      </c>
      <c r="M207" s="396"/>
      <c r="N207" s="367">
        <f>IF(OR(ISERROR(VLOOKUP($E207&amp;$D$118&amp;$D$119,'CCG data'!$A:$AD,'CCG data'!G$3,FALSE)),ISBLANK(VLOOKUP($E207&amp;$D$118&amp;$D$119,'CCG data'!$A:$AD,'CCG data'!G$3,FALSE))),"",VLOOKUP($E207&amp;$D$118&amp;$D$119,'CCG data'!$A:$AD,'CCG data'!G$3,FALSE))</f>
        <v>5660</v>
      </c>
      <c r="P207" s="404">
        <f>IF(OR(ISERROR(VLOOKUP($E207&amp;$D$118&amp;$D$119,'CCG data'!$A:$AD,'CCG data'!B$3,FALSE)),ISBLANK(VLOOKUP($E207&amp;$D$118&amp;$D$119,'CCG data'!$A:$AD,'CCG data'!B$3,FALSE))),"",VLOOKUP($E207&amp;$D$118&amp;$D$119,'CCG data'!$A:$AD,'CCG data'!B$3,FALSE))</f>
        <v>8.604240282685513E-2</v>
      </c>
      <c r="Q207" s="267"/>
      <c r="R207" s="267">
        <f>IF(OR(ISERROR(VLOOKUP($E207&amp;$D$118&amp;$D$119,'CCG data'!$A:$AD,'CCG data'!C$3,FALSE)),ISBLANK(VLOOKUP($E207&amp;$D$118&amp;$D$119,'CCG data'!$A:$AD,'CCG data'!C$3,FALSE))),"",VLOOKUP($E207&amp;$D$118&amp;$D$119,'CCG data'!$A:$AD,'CCG data'!C$3,FALSE))</f>
        <v>0.45971731448763253</v>
      </c>
      <c r="S207" s="267"/>
      <c r="T207" s="267">
        <f>IF(OR(ISERROR(VLOOKUP($E207&amp;$D$118&amp;$D$119,'CCG data'!$A:$AD,'CCG data'!D$3,FALSE)),ISBLANK(VLOOKUP($E207&amp;$D$118&amp;$D$119,'CCG data'!$A:$AD,'CCG data'!D$3,FALSE))),"",VLOOKUP($E207&amp;$D$118&amp;$D$119,'CCG data'!$A:$AD,'CCG data'!D$3,FALSE))</f>
        <v>0.22332155477031801</v>
      </c>
      <c r="U207" s="267"/>
      <c r="V207" s="267">
        <f>IF(OR(ISERROR(VLOOKUP($E207&amp;$D$118&amp;$D$119,'CCG data'!$A:$AD,'CCG data'!E$3,FALSE)),ISBLANK(VLOOKUP($E207&amp;$D$118&amp;$D$119,'CCG data'!$A:$AD,'CCG data'!E$3,FALSE))),"",VLOOKUP($E207&amp;$D$118&amp;$D$119,'CCG data'!$A:$AD,'CCG data'!E$3,FALSE))</f>
        <v>0.23091872791519436</v>
      </c>
      <c r="W207" s="405"/>
      <c r="Y207" s="165">
        <f>IFERROR(VLOOKUP($E207&amp;$D$119, Outliers!$A$4:$P$214,6,FALSE),"0")</f>
        <v>1</v>
      </c>
      <c r="Z207" s="165">
        <f>IFERROR(VLOOKUP($E207&amp;$D$119, Outliers!$A$4:$P$214,7,FALSE),"0")</f>
        <v>1</v>
      </c>
      <c r="AA207" s="165">
        <f>IFERROR(VLOOKUP($E207&amp;$D$119, Outliers!$A$4:$P$214,8,FALSE),"0")</f>
        <v>1</v>
      </c>
      <c r="AB207" s="165">
        <f>IFERROR(VLOOKUP($E207&amp;$D$119, Outliers!$A$4:$P$214,9,FALSE),"0")</f>
        <v>1</v>
      </c>
      <c r="AD207" s="78"/>
      <c r="AE207" s="78"/>
      <c r="AF207" s="78"/>
      <c r="AG207" s="78"/>
    </row>
    <row r="208" spans="4:33" x14ac:dyDescent="0.25">
      <c r="D208" s="319"/>
      <c r="E208" s="103" t="s">
        <v>27</v>
      </c>
      <c r="F208" s="95">
        <f>IF(P207="","",VLOOKUP($E207&amp;$D$118&amp;$D$119,'CCG data'!$A:$AD,'CCG data'!W$3,FALSE))</f>
        <v>6.196491192615591</v>
      </c>
      <c r="G208" s="96">
        <f>IF(P207="","",VLOOKUP($E207&amp;$D$118&amp;$D$119,'CCG data'!$A:$AD,'CCG data'!X$3,FALSE))</f>
        <v>7.4044757298869985</v>
      </c>
      <c r="H208" s="96">
        <f>IF(R207="","",VLOOKUP($E207&amp;$D$118&amp;$D$119,'CCG data'!$A:$AD,'CCG data'!Y$3,FALSE))</f>
        <v>32.684149241439926</v>
      </c>
      <c r="I208" s="96">
        <f>IF(R207="","",VLOOKUP($E207&amp;$D$118&amp;$D$119,'CCG data'!$A:$AD,'CCG data'!Z$3,FALSE))</f>
        <v>35.296226298715396</v>
      </c>
      <c r="J208" s="96">
        <f>IF(T207="","",VLOOKUP($E207&amp;$D$118&amp;$D$119,'CCG data'!$A:$AD,'CCG data'!AA$3,FALSE))</f>
        <v>14.950209589108379</v>
      </c>
      <c r="K208" s="96">
        <f>IF(T207="","",VLOOKUP($E207&amp;$D$118&amp;$D$119,'CCG data'!$A:$AD,'CCG data'!AB$3,FALSE))</f>
        <v>16.694775702881362</v>
      </c>
      <c r="L208" s="96">
        <f>IF(V207="","",VLOOKUP($E207&amp;$D$118&amp;$D$119,'CCG data'!$A:$AD,'CCG data'!AC$3,FALSE))</f>
        <v>16.329664048950487</v>
      </c>
      <c r="M208" s="96">
        <f>IF(V207="","",VLOOKUP($E207&amp;$D$118&amp;$D$119,'CCG data'!$A:$AD,'CCG data'!AD$3,FALSE))</f>
        <v>18.201781249581902</v>
      </c>
      <c r="N208" s="368"/>
      <c r="P208" s="152">
        <f>IF(P207="","",VLOOKUP($E207&amp;$D$118&amp;$D$119,'CCG data'!$A:$AD,'CCG data'!I$3,FALSE))</f>
        <v>7.9000000000000001E-2</v>
      </c>
      <c r="Q208" s="15">
        <f>IF(P207="","",VLOOKUP($E207&amp;$D$118&amp;$D$119,'CCG data'!$A:$AD,'CCG data'!J$3,FALSE))</f>
        <v>9.4E-2</v>
      </c>
      <c r="R208" s="15">
        <f>IF(R207="","",VLOOKUP($E207&amp;$D$118&amp;$D$119,'CCG data'!$A:$AD,'CCG data'!K$3,FALSE))</f>
        <v>0.44700000000000001</v>
      </c>
      <c r="S208" s="15">
        <f>IF(R207="","",VLOOKUP($E207&amp;$D$118&amp;$D$119,'CCG data'!$A:$AD,'CCG data'!L$3,FALSE))</f>
        <v>0.47299999999999998</v>
      </c>
      <c r="T208" s="15">
        <f>IF(T207="","",VLOOKUP($E207&amp;$D$118&amp;$D$119,'CCG data'!$A:$AD,'CCG data'!M$3,FALSE))</f>
        <v>0.21299999999999999</v>
      </c>
      <c r="U208" s="15">
        <f>IF(T207="","",VLOOKUP($E207&amp;$D$118&amp;$D$119,'CCG data'!$A:$AD,'CCG data'!N$3,FALSE))</f>
        <v>0.23400000000000001</v>
      </c>
      <c r="V208" s="15">
        <f>IF(V207="","",VLOOKUP($E207&amp;$D$118&amp;$D$119,'CCG data'!$A:$AD,'CCG data'!O$3,FALSE))</f>
        <v>0.22</v>
      </c>
      <c r="W208" s="136">
        <f>IF(V207="","",VLOOKUP($E207&amp;$D$118&amp;$D$119,'CCG data'!$A:$AD,'CCG data'!P$3,FALSE))</f>
        <v>0.24199999999999999</v>
      </c>
      <c r="Y208" s="165" t="str">
        <f>IFERROR(VLOOKUP($E208&amp;$D$119, Outliers!$A$4:$P$214,6,FALSE),"0")</f>
        <v>0</v>
      </c>
      <c r="Z208" s="165" t="str">
        <f>IFERROR(VLOOKUP($E208&amp;$D$119, Outliers!$A$4:$P$214,7,FALSE),"0")</f>
        <v>0</v>
      </c>
      <c r="AA208" s="165" t="str">
        <f>IFERROR(VLOOKUP($E208&amp;$D$119, Outliers!$A$4:$P$214,8,FALSE),"0")</f>
        <v>0</v>
      </c>
      <c r="AB208" s="165" t="str">
        <f>IFERROR(VLOOKUP($E208&amp;$D$119, Outliers!$A$4:$P$214,9,FALSE),"0")</f>
        <v>0</v>
      </c>
      <c r="AD208" s="78"/>
      <c r="AE208" s="78"/>
      <c r="AF208" s="78"/>
      <c r="AG208" s="78"/>
    </row>
    <row r="209" spans="4:33" ht="15.75" x14ac:dyDescent="0.25">
      <c r="D209" s="319"/>
      <c r="E209" s="104" t="s">
        <v>179</v>
      </c>
      <c r="F209" s="394">
        <f>IF(OR(ISERROR(VLOOKUP($E209&amp;$D$118&amp;$D$119,'CCG data'!$A:$AD,'CCG data'!R$3,FALSE)),ISBLANK(VLOOKUP($E209&amp;$D$118&amp;$D$119,'CCG data'!$A:$AD,'CCG data'!R$3,FALSE))),"",VLOOKUP($E209&amp;$D$118&amp;$D$119,'CCG data'!$A:$AD,'CCG data'!R$3,FALSE))</f>
        <v>5.4477517926882388</v>
      </c>
      <c r="G209" s="395"/>
      <c r="H209" s="395">
        <f>IF(OR(ISERROR(VLOOKUP($E209&amp;$D$118&amp;$D$119,'CCG data'!$A:$AD,'CCG data'!S$3,FALSE)),ISBLANK(VLOOKUP($E209&amp;$D$118&amp;$D$119,'CCG data'!$A:$AD,'CCG data'!S$3,FALSE))),"",VLOOKUP($E209&amp;$D$118&amp;$D$119,'CCG data'!$A:$AD,'CCG data'!S$3,FALSE))</f>
        <v>36.536227244841093</v>
      </c>
      <c r="I209" s="395"/>
      <c r="J209" s="395">
        <f>IF(OR(ISERROR(VLOOKUP($E209&amp;$D$118&amp;$D$119,'CCG data'!$A:$AD,'CCG data'!T$3,FALSE)),ISBLANK(VLOOKUP($E209&amp;$D$118&amp;$D$119,'CCG data'!$A:$AD,'CCG data'!T$3,FALSE))),"",VLOOKUP($E209&amp;$D$118&amp;$D$119,'CCG data'!$A:$AD,'CCG data'!T$3,FALSE))</f>
        <v>17.210478488283645</v>
      </c>
      <c r="K209" s="395"/>
      <c r="L209" s="395">
        <f>IF(OR(ISERROR(VLOOKUP($E209&amp;$D$118&amp;$D$119,'CCG data'!$A:$AD,'CCG data'!U$3,FALSE)),ISBLANK(VLOOKUP($E209&amp;$D$118&amp;$D$119,'CCG data'!$A:$AD,'CCG data'!U$3,FALSE))),"",VLOOKUP($E209&amp;$D$118&amp;$D$119,'CCG data'!$A:$AD,'CCG data'!U$3,FALSE))</f>
        <v>13.010964219089717</v>
      </c>
      <c r="M209" s="396"/>
      <c r="N209" s="367">
        <f>IF(OR(ISERROR(VLOOKUP($E209&amp;$D$118&amp;$D$119,'CCG data'!$A:$AD,'CCG data'!G$3,FALSE)),ISBLANK(VLOOKUP($E209&amp;$D$118&amp;$D$119,'CCG data'!$A:$AD,'CCG data'!G$3,FALSE))),"",VLOOKUP($E209&amp;$D$118&amp;$D$119,'CCG data'!$A:$AD,'CCG data'!G$3,FALSE))</f>
        <v>1932</v>
      </c>
      <c r="P209" s="404">
        <f>IF(OR(ISERROR(VLOOKUP($E209&amp;$D$118&amp;$D$119,'CCG data'!$A:$AD,'CCG data'!B$3,FALSE)),ISBLANK(VLOOKUP($E209&amp;$D$118&amp;$D$119,'CCG data'!$A:$AD,'CCG data'!B$3,FALSE))),"",VLOOKUP($E209&amp;$D$118&amp;$D$119,'CCG data'!$A:$AD,'CCG data'!B$3,FALSE))</f>
        <v>7.7122153209109728E-2</v>
      </c>
      <c r="Q209" s="267"/>
      <c r="R209" s="267">
        <f>IF(OR(ISERROR(VLOOKUP($E209&amp;$D$118&amp;$D$119,'CCG data'!$A:$AD,'CCG data'!C$3,FALSE)),ISBLANK(VLOOKUP($E209&amp;$D$118&amp;$D$119,'CCG data'!$A:$AD,'CCG data'!C$3,FALSE))),"",VLOOKUP($E209&amp;$D$118&amp;$D$119,'CCG data'!$A:$AD,'CCG data'!C$3,FALSE))</f>
        <v>0.50621118012422361</v>
      </c>
      <c r="S209" s="267"/>
      <c r="T209" s="267">
        <f>IF(OR(ISERROR(VLOOKUP($E209&amp;$D$118&amp;$D$119,'CCG data'!$A:$AD,'CCG data'!D$3,FALSE)),ISBLANK(VLOOKUP($E209&amp;$D$118&amp;$D$119,'CCG data'!$A:$AD,'CCG data'!D$3,FALSE))),"",VLOOKUP($E209&amp;$D$118&amp;$D$119,'CCG data'!$A:$AD,'CCG data'!D$3,FALSE))</f>
        <v>0.23654244306418221</v>
      </c>
      <c r="U209" s="267"/>
      <c r="V209" s="267">
        <f>IF(OR(ISERROR(VLOOKUP($E209&amp;$D$118&amp;$D$119,'CCG data'!$A:$AD,'CCG data'!E$3,FALSE)),ISBLANK(VLOOKUP($E209&amp;$D$118&amp;$D$119,'CCG data'!$A:$AD,'CCG data'!E$3,FALSE))),"",VLOOKUP($E209&amp;$D$118&amp;$D$119,'CCG data'!$A:$AD,'CCG data'!E$3,FALSE))</f>
        <v>0.18012422360248448</v>
      </c>
      <c r="W209" s="405"/>
      <c r="Y209" s="165">
        <f>IFERROR(VLOOKUP($E209&amp;$D$119, Outliers!$A$4:$P$214,6,FALSE),"0")</f>
        <v>0</v>
      </c>
      <c r="Z209" s="165">
        <f>IFERROR(VLOOKUP($E209&amp;$D$119, Outliers!$A$4:$P$214,7,FALSE),"0")</f>
        <v>0</v>
      </c>
      <c r="AA209" s="165">
        <f>IFERROR(VLOOKUP($E209&amp;$D$119, Outliers!$A$4:$P$214,8,FALSE),"0")</f>
        <v>0</v>
      </c>
      <c r="AB209" s="165">
        <f>IFERROR(VLOOKUP($E209&amp;$D$119, Outliers!$A$4:$P$214,9,FALSE),"0")</f>
        <v>0</v>
      </c>
      <c r="AD209" s="78"/>
      <c r="AE209" s="78"/>
      <c r="AF209" s="78"/>
      <c r="AG209" s="78"/>
    </row>
    <row r="210" spans="4:33" x14ac:dyDescent="0.25">
      <c r="D210" s="319"/>
      <c r="E210" s="103" t="s">
        <v>27</v>
      </c>
      <c r="F210" s="95">
        <f>IF(P209="","",VLOOKUP($E209&amp;$D$118&amp;$D$119,'CCG data'!$A:$AD,'CCG data'!W$3,FALSE))</f>
        <v>4.5730092486157723</v>
      </c>
      <c r="G210" s="96">
        <f>IF(P209="","",VLOOKUP($E209&amp;$D$118&amp;$D$119,'CCG data'!$A:$AD,'CCG data'!X$3,FALSE))</f>
        <v>6.3224943367607054</v>
      </c>
      <c r="H210" s="96">
        <f>IF(R209="","",VLOOKUP($E209&amp;$D$118&amp;$D$119,'CCG data'!$A:$AD,'CCG data'!Y$3,FALSE))</f>
        <v>34.24635979473797</v>
      </c>
      <c r="I210" s="96">
        <f>IF(R209="","",VLOOKUP($E209&amp;$D$118&amp;$D$119,'CCG data'!$A:$AD,'CCG data'!Z$3,FALSE))</f>
        <v>38.826094694944217</v>
      </c>
      <c r="J210" s="96">
        <f>IF(T209="","",VLOOKUP($E209&amp;$D$118&amp;$D$119,'CCG data'!$A:$AD,'CCG data'!AA$3,FALSE))</f>
        <v>15.632536923491941</v>
      </c>
      <c r="K210" s="96">
        <f>IF(T209="","",VLOOKUP($E209&amp;$D$118&amp;$D$119,'CCG data'!$A:$AD,'CCG data'!AB$3,FALSE))</f>
        <v>18.788420053075349</v>
      </c>
      <c r="L210" s="96">
        <f>IF(V209="","",VLOOKUP($E209&amp;$D$118&amp;$D$119,'CCG data'!$A:$AD,'CCG data'!AC$3,FALSE))</f>
        <v>11.643940871787729</v>
      </c>
      <c r="M210" s="96">
        <f>IF(V209="","",VLOOKUP($E209&amp;$D$118&amp;$D$119,'CCG data'!$A:$AD,'CCG data'!AD$3,FALSE))</f>
        <v>14.377987566391704</v>
      </c>
      <c r="N210" s="368"/>
      <c r="P210" s="152">
        <f>IF(P209="","",VLOOKUP($E209&amp;$D$118&amp;$D$119,'CCG data'!$A:$AD,'CCG data'!I$3,FALSE))</f>
        <v>6.6000000000000003E-2</v>
      </c>
      <c r="Q210" s="15">
        <f>IF(P209="","",VLOOKUP($E209&amp;$D$118&amp;$D$119,'CCG data'!$A:$AD,'CCG data'!J$3,FALSE))</f>
        <v>0.09</v>
      </c>
      <c r="R210" s="15">
        <f>IF(R209="","",VLOOKUP($E209&amp;$D$118&amp;$D$119,'CCG data'!$A:$AD,'CCG data'!K$3,FALSE))</f>
        <v>0.48399999999999999</v>
      </c>
      <c r="S210" s="15">
        <f>IF(R209="","",VLOOKUP($E209&amp;$D$118&amp;$D$119,'CCG data'!$A:$AD,'CCG data'!L$3,FALSE))</f>
        <v>0.52800000000000002</v>
      </c>
      <c r="T210" s="15">
        <f>IF(T209="","",VLOOKUP($E209&amp;$D$118&amp;$D$119,'CCG data'!$A:$AD,'CCG data'!M$3,FALSE))</f>
        <v>0.218</v>
      </c>
      <c r="U210" s="15">
        <f>IF(T209="","",VLOOKUP($E209&amp;$D$118&amp;$D$119,'CCG data'!$A:$AD,'CCG data'!N$3,FALSE))</f>
        <v>0.25600000000000001</v>
      </c>
      <c r="V210" s="15">
        <f>IF(V209="","",VLOOKUP($E209&amp;$D$118&amp;$D$119,'CCG data'!$A:$AD,'CCG data'!O$3,FALSE))</f>
        <v>0.16400000000000001</v>
      </c>
      <c r="W210" s="136">
        <f>IF(V209="","",VLOOKUP($E209&amp;$D$118&amp;$D$119,'CCG data'!$A:$AD,'CCG data'!P$3,FALSE))</f>
        <v>0.19800000000000001</v>
      </c>
      <c r="Y210" s="165" t="str">
        <f>IFERROR(VLOOKUP($E210&amp;$D$119, Outliers!$A$4:$P$214,6,FALSE),"0")</f>
        <v>0</v>
      </c>
      <c r="Z210" s="165" t="str">
        <f>IFERROR(VLOOKUP($E210&amp;$D$119, Outliers!$A$4:$P$214,7,FALSE),"0")</f>
        <v>0</v>
      </c>
      <c r="AA210" s="165" t="str">
        <f>IFERROR(VLOOKUP($E210&amp;$D$119, Outliers!$A$4:$P$214,8,FALSE),"0")</f>
        <v>0</v>
      </c>
      <c r="AB210" s="165" t="str">
        <f>IFERROR(VLOOKUP($E210&amp;$D$119, Outliers!$A$4:$P$214,9,FALSE),"0")</f>
        <v>0</v>
      </c>
      <c r="AD210" s="78"/>
      <c r="AE210" s="78"/>
      <c r="AF210" s="78"/>
      <c r="AG210" s="78"/>
    </row>
    <row r="211" spans="4:33" ht="15.75" x14ac:dyDescent="0.25">
      <c r="D211" s="319"/>
      <c r="E211" s="104" t="s">
        <v>401</v>
      </c>
      <c r="F211" s="394">
        <f>IF(OR(ISERROR(VLOOKUP($E211&amp;$D$118&amp;$D$119,'CCG data'!$A:$AD,'CCG data'!R$3,FALSE)),ISBLANK(VLOOKUP($E211&amp;$D$118&amp;$D$119,'CCG data'!$A:$AD,'CCG data'!R$3,FALSE))),"",VLOOKUP($E211&amp;$D$118&amp;$D$119,'CCG data'!$A:$AD,'CCG data'!R$3,FALSE))</f>
        <v>6.5688217741804511</v>
      </c>
      <c r="G211" s="395"/>
      <c r="H211" s="395">
        <f>IF(OR(ISERROR(VLOOKUP($E211&amp;$D$118&amp;$D$119,'CCG data'!$A:$AD,'CCG data'!S$3,FALSE)),ISBLANK(VLOOKUP($E211&amp;$D$118&amp;$D$119,'CCG data'!$A:$AD,'CCG data'!S$3,FALSE))),"",VLOOKUP($E211&amp;$D$118&amp;$D$119,'CCG data'!$A:$AD,'CCG data'!S$3,FALSE))</f>
        <v>40.626087560562048</v>
      </c>
      <c r="I211" s="395"/>
      <c r="J211" s="395">
        <f>IF(OR(ISERROR(VLOOKUP($E211&amp;$D$118&amp;$D$119,'CCG data'!$A:$AD,'CCG data'!T$3,FALSE)),ISBLANK(VLOOKUP($E211&amp;$D$118&amp;$D$119,'CCG data'!$A:$AD,'CCG data'!T$3,FALSE))),"",VLOOKUP($E211&amp;$D$118&amp;$D$119,'CCG data'!$A:$AD,'CCG data'!T$3,FALSE))</f>
        <v>18.825065637918392</v>
      </c>
      <c r="K211" s="395"/>
      <c r="L211" s="395">
        <f>IF(OR(ISERROR(VLOOKUP($E211&amp;$D$118&amp;$D$119,'CCG data'!$A:$AD,'CCG data'!U$3,FALSE)),ISBLANK(VLOOKUP($E211&amp;$D$118&amp;$D$119,'CCG data'!$A:$AD,'CCG data'!U$3,FALSE))),"",VLOOKUP($E211&amp;$D$118&amp;$D$119,'CCG data'!$A:$AD,'CCG data'!U$3,FALSE))</f>
        <v>11.074079949085995</v>
      </c>
      <c r="M211" s="396"/>
      <c r="N211" s="367">
        <f>IF(OR(ISERROR(VLOOKUP($E211&amp;$D$118&amp;$D$119,'CCG data'!$A:$AD,'CCG data'!G$3,FALSE)),ISBLANK(VLOOKUP($E211&amp;$D$118&amp;$D$119,'CCG data'!$A:$AD,'CCG data'!G$3,FALSE))),"",VLOOKUP($E211&amp;$D$118&amp;$D$119,'CCG data'!$A:$AD,'CCG data'!G$3,FALSE))</f>
        <v>1835</v>
      </c>
      <c r="P211" s="404">
        <f>IF(OR(ISERROR(VLOOKUP($E211&amp;$D$118&amp;$D$119,'CCG data'!$A:$AD,'CCG data'!B$3,FALSE)),ISBLANK(VLOOKUP($E211&amp;$D$118&amp;$D$119,'CCG data'!$A:$AD,'CCG data'!B$3,FALSE))),"",VLOOKUP($E211&amp;$D$118&amp;$D$119,'CCG data'!$A:$AD,'CCG data'!B$3,FALSE))</f>
        <v>8.8283378746594005E-2</v>
      </c>
      <c r="Q211" s="267"/>
      <c r="R211" s="267">
        <f>IF(OR(ISERROR(VLOOKUP($E211&amp;$D$118&amp;$D$119,'CCG data'!$A:$AD,'CCG data'!C$3,FALSE)),ISBLANK(VLOOKUP($E211&amp;$D$118&amp;$D$119,'CCG data'!$A:$AD,'CCG data'!C$3,FALSE))),"",VLOOKUP($E211&amp;$D$118&amp;$D$119,'CCG data'!$A:$AD,'CCG data'!C$3,FALSE))</f>
        <v>0.52752043596730247</v>
      </c>
      <c r="S211" s="267"/>
      <c r="T211" s="267">
        <f>IF(OR(ISERROR(VLOOKUP($E211&amp;$D$118&amp;$D$119,'CCG data'!$A:$AD,'CCG data'!D$3,FALSE)),ISBLANK(VLOOKUP($E211&amp;$D$118&amp;$D$119,'CCG data'!$A:$AD,'CCG data'!D$3,FALSE))),"",VLOOKUP($E211&amp;$D$118&amp;$D$119,'CCG data'!$A:$AD,'CCG data'!D$3,FALSE))</f>
        <v>0.24032697547683923</v>
      </c>
      <c r="U211" s="267"/>
      <c r="V211" s="267">
        <f>IF(OR(ISERROR(VLOOKUP($E211&amp;$D$118&amp;$D$119,'CCG data'!$A:$AD,'CCG data'!E$3,FALSE)),ISBLANK(VLOOKUP($E211&amp;$D$118&amp;$D$119,'CCG data'!$A:$AD,'CCG data'!E$3,FALSE))),"",VLOOKUP($E211&amp;$D$118&amp;$D$119,'CCG data'!$A:$AD,'CCG data'!E$3,FALSE))</f>
        <v>0.14386920980926429</v>
      </c>
      <c r="W211" s="405"/>
      <c r="Y211" s="165">
        <f>IFERROR(VLOOKUP($E211&amp;$D$119, Outliers!$A$4:$P$214,6,FALSE),"0")</f>
        <v>1</v>
      </c>
      <c r="Z211" s="165">
        <f>IFERROR(VLOOKUP($E211&amp;$D$119, Outliers!$A$4:$P$214,7,FALSE),"0")</f>
        <v>0</v>
      </c>
      <c r="AA211" s="165">
        <f>IFERROR(VLOOKUP($E211&amp;$D$119, Outliers!$A$4:$P$214,8,FALSE),"0")</f>
        <v>0</v>
      </c>
      <c r="AB211" s="165">
        <f>IFERROR(VLOOKUP($E211&amp;$D$119, Outliers!$A$4:$P$214,9,FALSE),"0")</f>
        <v>0</v>
      </c>
      <c r="AD211" s="78"/>
      <c r="AE211" s="78"/>
      <c r="AF211" s="78"/>
      <c r="AG211" s="78"/>
    </row>
    <row r="212" spans="4:33" x14ac:dyDescent="0.25">
      <c r="D212" s="319"/>
      <c r="E212" s="103" t="s">
        <v>27</v>
      </c>
      <c r="F212" s="95">
        <f>IF(P211="","",VLOOKUP($E211&amp;$D$118&amp;$D$119,'CCG data'!$A:$AD,'CCG data'!W$3,FALSE))</f>
        <v>5.5572748291781693</v>
      </c>
      <c r="G212" s="96">
        <f>IF(P211="","",VLOOKUP($E211&amp;$D$118&amp;$D$119,'CCG data'!$A:$AD,'CCG data'!X$3,FALSE))</f>
        <v>7.5803687191827329</v>
      </c>
      <c r="H212" s="96">
        <f>IF(R211="","",VLOOKUP($E211&amp;$D$118&amp;$D$119,'CCG data'!$A:$AD,'CCG data'!Y$3,FALSE))</f>
        <v>38.066774618106699</v>
      </c>
      <c r="I212" s="96">
        <f>IF(R211="","",VLOOKUP($E211&amp;$D$118&amp;$D$119,'CCG data'!$A:$AD,'CCG data'!Z$3,FALSE))</f>
        <v>43.185400503017398</v>
      </c>
      <c r="J212" s="96">
        <f>IF(T211="","",VLOOKUP($E211&amp;$D$118&amp;$D$119,'CCG data'!$A:$AD,'CCG data'!AA$3,FALSE))</f>
        <v>17.068059511712676</v>
      </c>
      <c r="K212" s="96">
        <f>IF(T211="","",VLOOKUP($E211&amp;$D$118&amp;$D$119,'CCG data'!$A:$AD,'CCG data'!AB$3,FALSE))</f>
        <v>20.582071764124109</v>
      </c>
      <c r="L212" s="96">
        <f>IF(V211="","",VLOOKUP($E211&amp;$D$118&amp;$D$119,'CCG data'!$A:$AD,'CCG data'!AC$3,FALSE))</f>
        <v>9.738217437171814</v>
      </c>
      <c r="M212" s="96">
        <f>IF(V211="","",VLOOKUP($E211&amp;$D$118&amp;$D$119,'CCG data'!$A:$AD,'CCG data'!AD$3,FALSE))</f>
        <v>12.409942461000176</v>
      </c>
      <c r="N212" s="368"/>
      <c r="P212" s="152">
        <f>IF(P211="","",VLOOKUP($E211&amp;$D$118&amp;$D$119,'CCG data'!$A:$AD,'CCG data'!I$3,FALSE))</f>
        <v>7.5999999999999998E-2</v>
      </c>
      <c r="Q212" s="15">
        <f>IF(P211="","",VLOOKUP($E211&amp;$D$118&amp;$D$119,'CCG data'!$A:$AD,'CCG data'!J$3,FALSE))</f>
        <v>0.10199999999999999</v>
      </c>
      <c r="R212" s="15">
        <f>IF(R211="","",VLOOKUP($E211&amp;$D$118&amp;$D$119,'CCG data'!$A:$AD,'CCG data'!K$3,FALSE))</f>
        <v>0.505</v>
      </c>
      <c r="S212" s="15">
        <f>IF(R211="","",VLOOKUP($E211&amp;$D$118&amp;$D$119,'CCG data'!$A:$AD,'CCG data'!L$3,FALSE))</f>
        <v>0.55000000000000004</v>
      </c>
      <c r="T212" s="15">
        <f>IF(T211="","",VLOOKUP($E211&amp;$D$118&amp;$D$119,'CCG data'!$A:$AD,'CCG data'!M$3,FALSE))</f>
        <v>0.221</v>
      </c>
      <c r="U212" s="15">
        <f>IF(T211="","",VLOOKUP($E211&amp;$D$118&amp;$D$119,'CCG data'!$A:$AD,'CCG data'!N$3,FALSE))</f>
        <v>0.26</v>
      </c>
      <c r="V212" s="15">
        <f>IF(V211="","",VLOOKUP($E211&amp;$D$118&amp;$D$119,'CCG data'!$A:$AD,'CCG data'!O$3,FALSE))</f>
        <v>0.129</v>
      </c>
      <c r="W212" s="136">
        <f>IF(V211="","",VLOOKUP($E211&amp;$D$118&amp;$D$119,'CCG data'!$A:$AD,'CCG data'!P$3,FALSE))</f>
        <v>0.161</v>
      </c>
      <c r="Y212" s="165" t="str">
        <f>IFERROR(VLOOKUP($E212&amp;$D$119, Outliers!$A$4:$P$214,6,FALSE),"0")</f>
        <v>0</v>
      </c>
      <c r="Z212" s="165" t="str">
        <f>IFERROR(VLOOKUP($E212&amp;$D$119, Outliers!$A$4:$P$214,7,FALSE),"0")</f>
        <v>0</v>
      </c>
      <c r="AA212" s="165" t="str">
        <f>IFERROR(VLOOKUP($E212&amp;$D$119, Outliers!$A$4:$P$214,8,FALSE),"0")</f>
        <v>0</v>
      </c>
      <c r="AB212" s="165" t="str">
        <f>IFERROR(VLOOKUP($E212&amp;$D$119, Outliers!$A$4:$P$214,9,FALSE),"0")</f>
        <v>0</v>
      </c>
      <c r="AD212" s="78"/>
      <c r="AE212" s="78"/>
      <c r="AF212" s="78"/>
      <c r="AG212" s="78"/>
    </row>
    <row r="213" spans="4:33" ht="15.75" x14ac:dyDescent="0.25">
      <c r="D213" s="319"/>
      <c r="E213" s="104" t="s">
        <v>180</v>
      </c>
      <c r="F213" s="394">
        <f>IF(OR(ISERROR(VLOOKUP($E213&amp;$D$118&amp;$D$119,'CCG data'!$A:$AD,'CCG data'!R$3,FALSE)),ISBLANK(VLOOKUP($E213&amp;$D$118&amp;$D$119,'CCG data'!$A:$AD,'CCG data'!R$3,FALSE))),"",VLOOKUP($E213&amp;$D$118&amp;$D$119,'CCG data'!$A:$AD,'CCG data'!R$3,FALSE))</f>
        <v>4.6639932571748925</v>
      </c>
      <c r="G213" s="395"/>
      <c r="H213" s="395">
        <f>IF(OR(ISERROR(VLOOKUP($E213&amp;$D$118&amp;$D$119,'CCG data'!$A:$AD,'CCG data'!S$3,FALSE)),ISBLANK(VLOOKUP($E213&amp;$D$118&amp;$D$119,'CCG data'!$A:$AD,'CCG data'!S$3,FALSE))),"",VLOOKUP($E213&amp;$D$118&amp;$D$119,'CCG data'!$A:$AD,'CCG data'!S$3,FALSE))</f>
        <v>31.580067656176464</v>
      </c>
      <c r="I213" s="395"/>
      <c r="J213" s="395">
        <f>IF(OR(ISERROR(VLOOKUP($E213&amp;$D$118&amp;$D$119,'CCG data'!$A:$AD,'CCG data'!T$3,FALSE)),ISBLANK(VLOOKUP($E213&amp;$D$118&amp;$D$119,'CCG data'!$A:$AD,'CCG data'!T$3,FALSE))),"",VLOOKUP($E213&amp;$D$118&amp;$D$119,'CCG data'!$A:$AD,'CCG data'!T$3,FALSE))</f>
        <v>18.097566510591676</v>
      </c>
      <c r="K213" s="395"/>
      <c r="L213" s="395">
        <f>IF(OR(ISERROR(VLOOKUP($E213&amp;$D$118&amp;$D$119,'CCG data'!$A:$AD,'CCG data'!U$3,FALSE)),ISBLANK(VLOOKUP($E213&amp;$D$118&amp;$D$119,'CCG data'!$A:$AD,'CCG data'!U$3,FALSE))),"",VLOOKUP($E213&amp;$D$118&amp;$D$119,'CCG data'!$A:$AD,'CCG data'!U$3,FALSE))</f>
        <v>9.2685962056678424</v>
      </c>
      <c r="M213" s="396"/>
      <c r="N213" s="367">
        <f>IF(OR(ISERROR(VLOOKUP($E213&amp;$D$118&amp;$D$119,'CCG data'!$A:$AD,'CCG data'!G$3,FALSE)),ISBLANK(VLOOKUP($E213&amp;$D$118&amp;$D$119,'CCG data'!$A:$AD,'CCG data'!G$3,FALSE))),"",VLOOKUP($E213&amp;$D$118&amp;$D$119,'CCG data'!$A:$AD,'CCG data'!G$3,FALSE))</f>
        <v>1188</v>
      </c>
      <c r="P213" s="404">
        <f>IF(OR(ISERROR(VLOOKUP($E213&amp;$D$118&amp;$D$119,'CCG data'!$A:$AD,'CCG data'!B$3,FALSE)),ISBLANK(VLOOKUP($E213&amp;$D$118&amp;$D$119,'CCG data'!$A:$AD,'CCG data'!B$3,FALSE))),"",VLOOKUP($E213&amp;$D$118&amp;$D$119,'CCG data'!$A:$AD,'CCG data'!B$3,FALSE))</f>
        <v>7.1548821548821542E-2</v>
      </c>
      <c r="Q213" s="267"/>
      <c r="R213" s="267">
        <f>IF(OR(ISERROR(VLOOKUP($E213&amp;$D$118&amp;$D$119,'CCG data'!$A:$AD,'CCG data'!C$3,FALSE)),ISBLANK(VLOOKUP($E213&amp;$D$118&amp;$D$119,'CCG data'!$A:$AD,'CCG data'!C$3,FALSE))),"",VLOOKUP($E213&amp;$D$118&amp;$D$119,'CCG data'!$A:$AD,'CCG data'!C$3,FALSE))</f>
        <v>0.49663299663299665</v>
      </c>
      <c r="S213" s="267"/>
      <c r="T213" s="267">
        <f>IF(OR(ISERROR(VLOOKUP($E213&amp;$D$118&amp;$D$119,'CCG data'!$A:$AD,'CCG data'!D$3,FALSE)),ISBLANK(VLOOKUP($E213&amp;$D$118&amp;$D$119,'CCG data'!$A:$AD,'CCG data'!D$3,FALSE))),"",VLOOKUP($E213&amp;$D$118&amp;$D$119,'CCG data'!$A:$AD,'CCG data'!D$3,FALSE))</f>
        <v>0.28114478114478114</v>
      </c>
      <c r="U213" s="267"/>
      <c r="V213" s="267">
        <f>IF(OR(ISERROR(VLOOKUP($E213&amp;$D$118&amp;$D$119,'CCG data'!$A:$AD,'CCG data'!E$3,FALSE)),ISBLANK(VLOOKUP($E213&amp;$D$118&amp;$D$119,'CCG data'!$A:$AD,'CCG data'!E$3,FALSE))),"",VLOOKUP($E213&amp;$D$118&amp;$D$119,'CCG data'!$A:$AD,'CCG data'!E$3,FALSE))</f>
        <v>0.15067340067340068</v>
      </c>
      <c r="W213" s="405"/>
      <c r="Y213" s="165">
        <f>IFERROR(VLOOKUP($E213&amp;$D$119, Outliers!$A$4:$P$214,6,FALSE),"0")</f>
        <v>0</v>
      </c>
      <c r="Z213" s="165">
        <f>IFERROR(VLOOKUP($E213&amp;$D$119, Outliers!$A$4:$P$214,7,FALSE),"0")</f>
        <v>1</v>
      </c>
      <c r="AA213" s="165">
        <f>IFERROR(VLOOKUP($E213&amp;$D$119, Outliers!$A$4:$P$214,8,FALSE),"0")</f>
        <v>0</v>
      </c>
      <c r="AB213" s="165">
        <f>IFERROR(VLOOKUP($E213&amp;$D$119, Outliers!$A$4:$P$214,9,FALSE),"0")</f>
        <v>0</v>
      </c>
      <c r="AD213" s="78"/>
      <c r="AE213" s="78"/>
      <c r="AF213" s="78"/>
      <c r="AG213" s="78"/>
    </row>
    <row r="214" spans="4:33" x14ac:dyDescent="0.25">
      <c r="D214" s="319"/>
      <c r="E214" s="103" t="s">
        <v>27</v>
      </c>
      <c r="F214" s="95">
        <f>IF(P213="","",VLOOKUP($E213&amp;$D$118&amp;$D$119,'CCG data'!$A:$AD,'CCG data'!W$3,FALSE))</f>
        <v>3.6724663084836591</v>
      </c>
      <c r="G214" s="96">
        <f>IF(P213="","",VLOOKUP($E213&amp;$D$118&amp;$D$119,'CCG data'!$A:$AD,'CCG data'!X$3,FALSE))</f>
        <v>5.655520205866126</v>
      </c>
      <c r="H214" s="96">
        <f>IF(R213="","",VLOOKUP($E213&amp;$D$118&amp;$D$119,'CCG data'!$A:$AD,'CCG data'!Y$3,FALSE))</f>
        <v>29.031811267895463</v>
      </c>
      <c r="I214" s="96">
        <f>IF(R213="","",VLOOKUP($E213&amp;$D$118&amp;$D$119,'CCG data'!$A:$AD,'CCG data'!Z$3,FALSE))</f>
        <v>34.128324044457464</v>
      </c>
      <c r="J214" s="96">
        <f>IF(T213="","",VLOOKUP($E213&amp;$D$118&amp;$D$119,'CCG data'!$A:$AD,'CCG data'!AA$3,FALSE))</f>
        <v>16.156667139377426</v>
      </c>
      <c r="K214" s="96">
        <f>IF(T213="","",VLOOKUP($E213&amp;$D$118&amp;$D$119,'CCG data'!$A:$AD,'CCG data'!AB$3,FALSE))</f>
        <v>20.038465881805926</v>
      </c>
      <c r="L214" s="96">
        <f>IF(V213="","",VLOOKUP($E213&amp;$D$118&amp;$D$119,'CCG data'!$A:$AD,'CCG data'!AC$3,FALSE))</f>
        <v>7.91077208899378</v>
      </c>
      <c r="M214" s="96">
        <f>IF(V213="","",VLOOKUP($E213&amp;$D$118&amp;$D$119,'CCG data'!$A:$AD,'CCG data'!AD$3,FALSE))</f>
        <v>10.626420322341906</v>
      </c>
      <c r="N214" s="368"/>
      <c r="P214" s="152">
        <f>IF(P213="","",VLOOKUP($E213&amp;$D$118&amp;$D$119,'CCG data'!$A:$AD,'CCG data'!I$3,FALSE))</f>
        <v>5.8000000000000003E-2</v>
      </c>
      <c r="Q214" s="15">
        <f>IF(P213="","",VLOOKUP($E213&amp;$D$118&amp;$D$119,'CCG data'!$A:$AD,'CCG data'!J$3,FALSE))</f>
        <v>8.7999999999999995E-2</v>
      </c>
      <c r="R214" s="15">
        <f>IF(R213="","",VLOOKUP($E213&amp;$D$118&amp;$D$119,'CCG data'!$A:$AD,'CCG data'!K$3,FALSE))</f>
        <v>0.46800000000000003</v>
      </c>
      <c r="S214" s="15">
        <f>IF(R213="","",VLOOKUP($E213&amp;$D$118&amp;$D$119,'CCG data'!$A:$AD,'CCG data'!L$3,FALSE))</f>
        <v>0.52500000000000002</v>
      </c>
      <c r="T214" s="15">
        <f>IF(T213="","",VLOOKUP($E213&amp;$D$118&amp;$D$119,'CCG data'!$A:$AD,'CCG data'!M$3,FALSE))</f>
        <v>0.25600000000000001</v>
      </c>
      <c r="U214" s="15">
        <f>IF(T213="","",VLOOKUP($E213&amp;$D$118&amp;$D$119,'CCG data'!$A:$AD,'CCG data'!N$3,FALSE))</f>
        <v>0.307</v>
      </c>
      <c r="V214" s="15">
        <f>IF(V213="","",VLOOKUP($E213&amp;$D$118&amp;$D$119,'CCG data'!$A:$AD,'CCG data'!O$3,FALSE))</f>
        <v>0.13100000000000001</v>
      </c>
      <c r="W214" s="136">
        <f>IF(V213="","",VLOOKUP($E213&amp;$D$118&amp;$D$119,'CCG data'!$A:$AD,'CCG data'!P$3,FALSE))</f>
        <v>0.17199999999999999</v>
      </c>
      <c r="Y214" s="165" t="str">
        <f>IFERROR(VLOOKUP($E214&amp;$D$119, Outliers!$A$4:$P$214,6,FALSE),"0")</f>
        <v>0</v>
      </c>
      <c r="Z214" s="165" t="str">
        <f>IFERROR(VLOOKUP($E214&amp;$D$119, Outliers!$A$4:$P$214,7,FALSE),"0")</f>
        <v>0</v>
      </c>
      <c r="AA214" s="165" t="str">
        <f>IFERROR(VLOOKUP($E214&amp;$D$119, Outliers!$A$4:$P$214,8,FALSE),"0")</f>
        <v>0</v>
      </c>
      <c r="AB214" s="165" t="str">
        <f>IFERROR(VLOOKUP($E214&amp;$D$119, Outliers!$A$4:$P$214,9,FALSE),"0")</f>
        <v>0</v>
      </c>
      <c r="AD214" s="78"/>
      <c r="AE214" s="78"/>
      <c r="AF214" s="78"/>
      <c r="AG214" s="78"/>
    </row>
    <row r="215" spans="4:33" ht="15.75" x14ac:dyDescent="0.25">
      <c r="D215" s="319"/>
      <c r="E215" s="104" t="s">
        <v>402</v>
      </c>
      <c r="F215" s="394">
        <f>IF(OR(ISERROR(VLOOKUP($E215&amp;$D$118&amp;$D$119,'CCG data'!$A:$AD,'CCG data'!R$3,FALSE)),ISBLANK(VLOOKUP($E215&amp;$D$118&amp;$D$119,'CCG data'!$A:$AD,'CCG data'!R$3,FALSE))),"",VLOOKUP($E215&amp;$D$118&amp;$D$119,'CCG data'!$A:$AD,'CCG data'!R$3,FALSE))</f>
        <v>5.4739257069069565</v>
      </c>
      <c r="G215" s="395"/>
      <c r="H215" s="395">
        <f>IF(OR(ISERROR(VLOOKUP($E215&amp;$D$118&amp;$D$119,'CCG data'!$A:$AD,'CCG data'!S$3,FALSE)),ISBLANK(VLOOKUP($E215&amp;$D$118&amp;$D$119,'CCG data'!$A:$AD,'CCG data'!S$3,FALSE))),"",VLOOKUP($E215&amp;$D$118&amp;$D$119,'CCG data'!$A:$AD,'CCG data'!S$3,FALSE))</f>
        <v>35.810141420493494</v>
      </c>
      <c r="I215" s="395"/>
      <c r="J215" s="395">
        <f>IF(OR(ISERROR(VLOOKUP($E215&amp;$D$118&amp;$D$119,'CCG data'!$A:$AD,'CCG data'!T$3,FALSE)),ISBLANK(VLOOKUP($E215&amp;$D$118&amp;$D$119,'CCG data'!$A:$AD,'CCG data'!T$3,FALSE))),"",VLOOKUP($E215&amp;$D$118&amp;$D$119,'CCG data'!$A:$AD,'CCG data'!T$3,FALSE))</f>
        <v>14.913487905644102</v>
      </c>
      <c r="K215" s="395"/>
      <c r="L215" s="395">
        <f>IF(OR(ISERROR(VLOOKUP($E215&amp;$D$118&amp;$D$119,'CCG data'!$A:$AD,'CCG data'!U$3,FALSE)),ISBLANK(VLOOKUP($E215&amp;$D$118&amp;$D$119,'CCG data'!$A:$AD,'CCG data'!U$3,FALSE))),"",VLOOKUP($E215&amp;$D$118&amp;$D$119,'CCG data'!$A:$AD,'CCG data'!U$3,FALSE))</f>
        <v>10.99813411503728</v>
      </c>
      <c r="M215" s="396"/>
      <c r="N215" s="367">
        <f>IF(OR(ISERROR(VLOOKUP($E215&amp;$D$118&amp;$D$119,'CCG data'!$A:$AD,'CCG data'!G$3,FALSE)),ISBLANK(VLOOKUP($E215&amp;$D$118&amp;$D$119,'CCG data'!$A:$AD,'CCG data'!G$3,FALSE))),"",VLOOKUP($E215&amp;$D$118&amp;$D$119,'CCG data'!$A:$AD,'CCG data'!G$3,FALSE))</f>
        <v>2728</v>
      </c>
      <c r="P215" s="404">
        <f>IF(OR(ISERROR(VLOOKUP($E215&amp;$D$118&amp;$D$119,'CCG data'!$A:$AD,'CCG data'!B$3,FALSE)),ISBLANK(VLOOKUP($E215&amp;$D$118&amp;$D$119,'CCG data'!$A:$AD,'CCG data'!B$3,FALSE))),"",VLOOKUP($E215&amp;$D$118&amp;$D$119,'CCG data'!$A:$AD,'CCG data'!B$3,FALSE))</f>
        <v>7.7346041055718476E-2</v>
      </c>
      <c r="Q215" s="267"/>
      <c r="R215" s="267">
        <f>IF(OR(ISERROR(VLOOKUP($E215&amp;$D$118&amp;$D$119,'CCG data'!$A:$AD,'CCG data'!C$3,FALSE)),ISBLANK(VLOOKUP($E215&amp;$D$118&amp;$D$119,'CCG data'!$A:$AD,'CCG data'!C$3,FALSE))),"",VLOOKUP($E215&amp;$D$118&amp;$D$119,'CCG data'!$A:$AD,'CCG data'!C$3,FALSE))</f>
        <v>0.53262463343108502</v>
      </c>
      <c r="S215" s="267"/>
      <c r="T215" s="267">
        <f>IF(OR(ISERROR(VLOOKUP($E215&amp;$D$118&amp;$D$119,'CCG data'!$A:$AD,'CCG data'!D$3,FALSE)),ISBLANK(VLOOKUP($E215&amp;$D$118&amp;$D$119,'CCG data'!$A:$AD,'CCG data'!D$3,FALSE))),"",VLOOKUP($E215&amp;$D$118&amp;$D$119,'CCG data'!$A:$AD,'CCG data'!D$3,FALSE))</f>
        <v>0.22580645161290322</v>
      </c>
      <c r="U215" s="267"/>
      <c r="V215" s="267">
        <f>IF(OR(ISERROR(VLOOKUP($E215&amp;$D$118&amp;$D$119,'CCG data'!$A:$AD,'CCG data'!E$3,FALSE)),ISBLANK(VLOOKUP($E215&amp;$D$118&amp;$D$119,'CCG data'!$A:$AD,'CCG data'!E$3,FALSE))),"",VLOOKUP($E215&amp;$D$118&amp;$D$119,'CCG data'!$A:$AD,'CCG data'!E$3,FALSE))</f>
        <v>0.16422287390029325</v>
      </c>
      <c r="W215" s="405"/>
      <c r="Y215" s="165">
        <f>IFERROR(VLOOKUP($E215&amp;$D$119, Outliers!$A$4:$P$214,6,FALSE),"0")</f>
        <v>0</v>
      </c>
      <c r="Z215" s="165">
        <f>IFERROR(VLOOKUP($E215&amp;$D$119, Outliers!$A$4:$P$214,7,FALSE),"0")</f>
        <v>0</v>
      </c>
      <c r="AA215" s="165">
        <f>IFERROR(VLOOKUP($E215&amp;$D$119, Outliers!$A$4:$P$214,8,FALSE),"0")</f>
        <v>1</v>
      </c>
      <c r="AB215" s="165">
        <f>IFERROR(VLOOKUP($E215&amp;$D$119, Outliers!$A$4:$P$214,9,FALSE),"0")</f>
        <v>0</v>
      </c>
      <c r="AD215" s="78"/>
      <c r="AE215" s="78"/>
      <c r="AF215" s="78"/>
      <c r="AG215" s="78"/>
    </row>
    <row r="216" spans="4:33" x14ac:dyDescent="0.25">
      <c r="D216" s="319"/>
      <c r="E216" s="103" t="s">
        <v>27</v>
      </c>
      <c r="F216" s="95">
        <f>IF(P215="","",VLOOKUP($E215&amp;$D$118&amp;$D$119,'CCG data'!$A:$AD,'CCG data'!W$3,FALSE))</f>
        <v>4.7353181571939915</v>
      </c>
      <c r="G216" s="96">
        <f>IF(P215="","",VLOOKUP($E215&amp;$D$118&amp;$D$119,'CCG data'!$A:$AD,'CCG data'!X$3,FALSE))</f>
        <v>6.2125332566199214</v>
      </c>
      <c r="H216" s="96">
        <f>IF(R215="","",VLOOKUP($E215&amp;$D$118&amp;$D$119,'CCG data'!$A:$AD,'CCG data'!Y$3,FALSE))</f>
        <v>33.968821293577356</v>
      </c>
      <c r="I216" s="96">
        <f>IF(R215="","",VLOOKUP($E215&amp;$D$118&amp;$D$119,'CCG data'!$A:$AD,'CCG data'!Z$3,FALSE))</f>
        <v>37.651461547409632</v>
      </c>
      <c r="J216" s="96">
        <f>IF(T215="","",VLOOKUP($E215&amp;$D$118&amp;$D$119,'CCG data'!$A:$AD,'CCG data'!AA$3,FALSE))</f>
        <v>13.735760064891988</v>
      </c>
      <c r="K216" s="96">
        <f>IF(T215="","",VLOOKUP($E215&amp;$D$118&amp;$D$119,'CCG data'!$A:$AD,'CCG data'!AB$3,FALSE))</f>
        <v>16.091215746396216</v>
      </c>
      <c r="L216" s="96">
        <f>IF(V215="","",VLOOKUP($E215&amp;$D$118&amp;$D$119,'CCG data'!$A:$AD,'CCG data'!AC$3,FALSE))</f>
        <v>9.9796926436429363</v>
      </c>
      <c r="M216" s="96">
        <f>IF(V215="","",VLOOKUP($E215&amp;$D$118&amp;$D$119,'CCG data'!$A:$AD,'CCG data'!AD$3,FALSE))</f>
        <v>12.016575586431623</v>
      </c>
      <c r="N216" s="368"/>
      <c r="P216" s="152">
        <f>IF(P215="","",VLOOKUP($E215&amp;$D$118&amp;$D$119,'CCG data'!$A:$AD,'CCG data'!I$3,FALSE))</f>
        <v>6.8000000000000005E-2</v>
      </c>
      <c r="Q216" s="15">
        <f>IF(P215="","",VLOOKUP($E215&amp;$D$118&amp;$D$119,'CCG data'!$A:$AD,'CCG data'!J$3,FALSE))</f>
        <v>8.7999999999999995E-2</v>
      </c>
      <c r="R216" s="15">
        <f>IF(R215="","",VLOOKUP($E215&amp;$D$118&amp;$D$119,'CCG data'!$A:$AD,'CCG data'!K$3,FALSE))</f>
        <v>0.51400000000000001</v>
      </c>
      <c r="S216" s="15">
        <f>IF(R215="","",VLOOKUP($E215&amp;$D$118&amp;$D$119,'CCG data'!$A:$AD,'CCG data'!L$3,FALSE))</f>
        <v>0.55100000000000005</v>
      </c>
      <c r="T216" s="15">
        <f>IF(T215="","",VLOOKUP($E215&amp;$D$118&amp;$D$119,'CCG data'!$A:$AD,'CCG data'!M$3,FALSE))</f>
        <v>0.21099999999999999</v>
      </c>
      <c r="U216" s="15">
        <f>IF(T215="","",VLOOKUP($E215&amp;$D$118&amp;$D$119,'CCG data'!$A:$AD,'CCG data'!N$3,FALSE))</f>
        <v>0.24199999999999999</v>
      </c>
      <c r="V216" s="15">
        <f>IF(V215="","",VLOOKUP($E215&amp;$D$118&amp;$D$119,'CCG data'!$A:$AD,'CCG data'!O$3,FALSE))</f>
        <v>0.151</v>
      </c>
      <c r="W216" s="136">
        <f>IF(V215="","",VLOOKUP($E215&amp;$D$118&amp;$D$119,'CCG data'!$A:$AD,'CCG data'!P$3,FALSE))</f>
        <v>0.17899999999999999</v>
      </c>
      <c r="Y216" s="165" t="str">
        <f>IFERROR(VLOOKUP($E216&amp;$D$119, Outliers!$A$4:$P$214,6,FALSE),"0")</f>
        <v>0</v>
      </c>
      <c r="Z216" s="165" t="str">
        <f>IFERROR(VLOOKUP($E216&amp;$D$119, Outliers!$A$4:$P$214,7,FALSE),"0")</f>
        <v>0</v>
      </c>
      <c r="AA216" s="165" t="str">
        <f>IFERROR(VLOOKUP($E216&amp;$D$119, Outliers!$A$4:$P$214,8,FALSE),"0")</f>
        <v>0</v>
      </c>
      <c r="AB216" s="165" t="str">
        <f>IFERROR(VLOOKUP($E216&amp;$D$119, Outliers!$A$4:$P$214,9,FALSE),"0")</f>
        <v>0</v>
      </c>
      <c r="AD216" s="78"/>
      <c r="AE216" s="78"/>
      <c r="AF216" s="78"/>
      <c r="AG216" s="78"/>
    </row>
    <row r="217" spans="4:33" ht="15.75" x14ac:dyDescent="0.25">
      <c r="D217" s="319"/>
      <c r="E217" s="104" t="s">
        <v>181</v>
      </c>
      <c r="F217" s="394">
        <f>IF(OR(ISERROR(VLOOKUP($E217&amp;$D$118&amp;$D$119,'CCG data'!$A:$AD,'CCG data'!R$3,FALSE)),ISBLANK(VLOOKUP($E217&amp;$D$118&amp;$D$119,'CCG data'!$A:$AD,'CCG data'!R$3,FALSE))),"",VLOOKUP($E217&amp;$D$118&amp;$D$119,'CCG data'!$A:$AD,'CCG data'!R$3,FALSE))</f>
        <v>4.3896092434030161</v>
      </c>
      <c r="G217" s="395"/>
      <c r="H217" s="395">
        <f>IF(OR(ISERROR(VLOOKUP($E217&amp;$D$118&amp;$D$119,'CCG data'!$A:$AD,'CCG data'!S$3,FALSE)),ISBLANK(VLOOKUP($E217&amp;$D$118&amp;$D$119,'CCG data'!$A:$AD,'CCG data'!S$3,FALSE))),"",VLOOKUP($E217&amp;$D$118&amp;$D$119,'CCG data'!$A:$AD,'CCG data'!S$3,FALSE))</f>
        <v>36.513265300038519</v>
      </c>
      <c r="I217" s="395"/>
      <c r="J217" s="395">
        <f>IF(OR(ISERROR(VLOOKUP($E217&amp;$D$118&amp;$D$119,'CCG data'!$A:$AD,'CCG data'!T$3,FALSE)),ISBLANK(VLOOKUP($E217&amp;$D$118&amp;$D$119,'CCG data'!$A:$AD,'CCG data'!T$3,FALSE))),"",VLOOKUP($E217&amp;$D$118&amp;$D$119,'CCG data'!$A:$AD,'CCG data'!T$3,FALSE))</f>
        <v>19.838969186060734</v>
      </c>
      <c r="K217" s="395"/>
      <c r="L217" s="395">
        <f>IF(OR(ISERROR(VLOOKUP($E217&amp;$D$118&amp;$D$119,'CCG data'!$A:$AD,'CCG data'!U$3,FALSE)),ISBLANK(VLOOKUP($E217&amp;$D$118&amp;$D$119,'CCG data'!$A:$AD,'CCG data'!U$3,FALSE))),"",VLOOKUP($E217&amp;$D$118&amp;$D$119,'CCG data'!$A:$AD,'CCG data'!U$3,FALSE))</f>
        <v>8.2729602902777888</v>
      </c>
      <c r="M217" s="396"/>
      <c r="N217" s="367">
        <f>IF(OR(ISERROR(VLOOKUP($E217&amp;$D$118&amp;$D$119,'CCG data'!$A:$AD,'CCG data'!G$3,FALSE)),ISBLANK(VLOOKUP($E217&amp;$D$118&amp;$D$119,'CCG data'!$A:$AD,'CCG data'!G$3,FALSE))),"",VLOOKUP($E217&amp;$D$118&amp;$D$119,'CCG data'!$A:$AD,'CCG data'!G$3,FALSE))</f>
        <v>2049</v>
      </c>
      <c r="P217" s="404">
        <f>IF(OR(ISERROR(VLOOKUP($E217&amp;$D$118&amp;$D$119,'CCG data'!$A:$AD,'CCG data'!B$3,FALSE)),ISBLANK(VLOOKUP($E217&amp;$D$118&amp;$D$119,'CCG data'!$A:$AD,'CCG data'!B$3,FALSE))),"",VLOOKUP($E217&amp;$D$118&amp;$D$119,'CCG data'!$A:$AD,'CCG data'!B$3,FALSE))</f>
        <v>6.5397755002440217E-2</v>
      </c>
      <c r="Q217" s="267"/>
      <c r="R217" s="267">
        <f>IF(OR(ISERROR(VLOOKUP($E217&amp;$D$118&amp;$D$119,'CCG data'!$A:$AD,'CCG data'!C$3,FALSE)),ISBLANK(VLOOKUP($E217&amp;$D$118&amp;$D$119,'CCG data'!$A:$AD,'CCG data'!C$3,FALSE))),"",VLOOKUP($E217&amp;$D$118&amp;$D$119,'CCG data'!$A:$AD,'CCG data'!C$3,FALSE))</f>
        <v>0.52855051244509521</v>
      </c>
      <c r="S217" s="267"/>
      <c r="T217" s="267">
        <f>IF(OR(ISERROR(VLOOKUP($E217&amp;$D$118&amp;$D$119,'CCG data'!$A:$AD,'CCG data'!D$3,FALSE)),ISBLANK(VLOOKUP($E217&amp;$D$118&amp;$D$119,'CCG data'!$A:$AD,'CCG data'!D$3,FALSE))),"",VLOOKUP($E217&amp;$D$118&amp;$D$119,'CCG data'!$A:$AD,'CCG data'!D$3,FALSE))</f>
        <v>0.28501708150317229</v>
      </c>
      <c r="U217" s="267"/>
      <c r="V217" s="267">
        <f>IF(OR(ISERROR(VLOOKUP($E217&amp;$D$118&amp;$D$119,'CCG data'!$A:$AD,'CCG data'!E$3,FALSE)),ISBLANK(VLOOKUP($E217&amp;$D$118&amp;$D$119,'CCG data'!$A:$AD,'CCG data'!E$3,FALSE))),"",VLOOKUP($E217&amp;$D$118&amp;$D$119,'CCG data'!$A:$AD,'CCG data'!E$3,FALSE))</f>
        <v>0.12103465104929234</v>
      </c>
      <c r="W217" s="405"/>
      <c r="Y217" s="165">
        <f>IFERROR(VLOOKUP($E217&amp;$D$119, Outliers!$A$4:$P$214,6,FALSE),"0")</f>
        <v>0</v>
      </c>
      <c r="Z217" s="165">
        <f>IFERROR(VLOOKUP($E217&amp;$D$119, Outliers!$A$4:$P$214,7,FALSE),"0")</f>
        <v>0</v>
      </c>
      <c r="AA217" s="165">
        <f>IFERROR(VLOOKUP($E217&amp;$D$119, Outliers!$A$4:$P$214,8,FALSE),"0")</f>
        <v>0</v>
      </c>
      <c r="AB217" s="165">
        <f>IFERROR(VLOOKUP($E217&amp;$D$119, Outliers!$A$4:$P$214,9,FALSE),"0")</f>
        <v>1</v>
      </c>
      <c r="AD217" s="78"/>
      <c r="AE217" s="78"/>
      <c r="AF217" s="78"/>
      <c r="AG217" s="78"/>
    </row>
    <row r="218" spans="4:33" x14ac:dyDescent="0.25">
      <c r="D218" s="319"/>
      <c r="E218" s="103" t="s">
        <v>27</v>
      </c>
      <c r="F218" s="95">
        <f>IF(P217="","",VLOOKUP($E217&amp;$D$118&amp;$D$119,'CCG data'!$A:$AD,'CCG data'!W$3,FALSE))</f>
        <v>3.6463684575038902</v>
      </c>
      <c r="G218" s="96">
        <f>IF(P217="","",VLOOKUP($E217&amp;$D$118&amp;$D$119,'CCG data'!$A:$AD,'CCG data'!X$3,FALSE))</f>
        <v>5.1328500293021424</v>
      </c>
      <c r="H218" s="96">
        <f>IF(R217="","",VLOOKUP($E217&amp;$D$118&amp;$D$119,'CCG data'!$A:$AD,'CCG data'!Y$3,FALSE))</f>
        <v>34.338599544357457</v>
      </c>
      <c r="I218" s="96">
        <f>IF(R217="","",VLOOKUP($E217&amp;$D$118&amp;$D$119,'CCG data'!$A:$AD,'CCG data'!Z$3,FALSE))</f>
        <v>38.687931055719581</v>
      </c>
      <c r="J218" s="96">
        <f>IF(T217="","",VLOOKUP($E217&amp;$D$118&amp;$D$119,'CCG data'!$A:$AD,'CCG data'!AA$3,FALSE))</f>
        <v>18.229922109286626</v>
      </c>
      <c r="K218" s="96">
        <f>IF(T217="","",VLOOKUP($E217&amp;$D$118&amp;$D$119,'CCG data'!$A:$AD,'CCG data'!AB$3,FALSE))</f>
        <v>21.448016262834841</v>
      </c>
      <c r="L218" s="96">
        <f>IF(V217="","",VLOOKUP($E217&amp;$D$118&amp;$D$119,'CCG data'!$A:$AD,'CCG data'!AC$3,FALSE))</f>
        <v>7.2433066228956333</v>
      </c>
      <c r="M218" s="96">
        <f>IF(V217="","",VLOOKUP($E217&amp;$D$118&amp;$D$119,'CCG data'!$A:$AD,'CCG data'!AD$3,FALSE))</f>
        <v>9.3026139576599451</v>
      </c>
      <c r="N218" s="368"/>
      <c r="P218" s="152">
        <f>IF(P217="","",VLOOKUP($E217&amp;$D$118&amp;$D$119,'CCG data'!$A:$AD,'CCG data'!I$3,FALSE))</f>
        <v>5.5E-2</v>
      </c>
      <c r="Q218" s="15">
        <f>IF(P217="","",VLOOKUP($E217&amp;$D$118&amp;$D$119,'CCG data'!$A:$AD,'CCG data'!J$3,FALSE))</f>
        <v>7.6999999999999999E-2</v>
      </c>
      <c r="R218" s="15">
        <f>IF(R217="","",VLOOKUP($E217&amp;$D$118&amp;$D$119,'CCG data'!$A:$AD,'CCG data'!K$3,FALSE))</f>
        <v>0.50700000000000001</v>
      </c>
      <c r="S218" s="15">
        <f>IF(R217="","",VLOOKUP($E217&amp;$D$118&amp;$D$119,'CCG data'!$A:$AD,'CCG data'!L$3,FALSE))</f>
        <v>0.55000000000000004</v>
      </c>
      <c r="T218" s="15">
        <f>IF(T217="","",VLOOKUP($E217&amp;$D$118&amp;$D$119,'CCG data'!$A:$AD,'CCG data'!M$3,FALSE))</f>
        <v>0.26600000000000001</v>
      </c>
      <c r="U218" s="15">
        <f>IF(T217="","",VLOOKUP($E217&amp;$D$118&amp;$D$119,'CCG data'!$A:$AD,'CCG data'!N$3,FALSE))</f>
        <v>0.30499999999999999</v>
      </c>
      <c r="V218" s="15">
        <f>IF(V217="","",VLOOKUP($E217&amp;$D$118&amp;$D$119,'CCG data'!$A:$AD,'CCG data'!O$3,FALSE))</f>
        <v>0.108</v>
      </c>
      <c r="W218" s="136">
        <f>IF(V217="","",VLOOKUP($E217&amp;$D$118&amp;$D$119,'CCG data'!$A:$AD,'CCG data'!P$3,FALSE))</f>
        <v>0.13600000000000001</v>
      </c>
      <c r="Y218" s="165" t="str">
        <f>IFERROR(VLOOKUP($E218&amp;$D$119, Outliers!$A$4:$P$214,6,FALSE),"0")</f>
        <v>0</v>
      </c>
      <c r="Z218" s="165" t="str">
        <f>IFERROR(VLOOKUP($E218&amp;$D$119, Outliers!$A$4:$P$214,7,FALSE),"0")</f>
        <v>0</v>
      </c>
      <c r="AA218" s="165" t="str">
        <f>IFERROR(VLOOKUP($E218&amp;$D$119, Outliers!$A$4:$P$214,8,FALSE),"0")</f>
        <v>0</v>
      </c>
      <c r="AB218" s="165" t="str">
        <f>IFERROR(VLOOKUP($E218&amp;$D$119, Outliers!$A$4:$P$214,9,FALSE),"0")</f>
        <v>0</v>
      </c>
      <c r="AD218" s="78"/>
      <c r="AE218" s="78"/>
      <c r="AF218" s="78"/>
      <c r="AG218" s="78"/>
    </row>
    <row r="219" spans="4:33" ht="15.75" x14ac:dyDescent="0.25">
      <c r="D219" s="319"/>
      <c r="E219" s="104" t="s">
        <v>403</v>
      </c>
      <c r="F219" s="394">
        <f>IF(OR(ISERROR(VLOOKUP($E219&amp;$D$118&amp;$D$119,'CCG data'!$A:$AD,'CCG data'!R$3,FALSE)),ISBLANK(VLOOKUP($E219&amp;$D$118&amp;$D$119,'CCG data'!$A:$AD,'CCG data'!R$3,FALSE))),"",VLOOKUP($E219&amp;$D$118&amp;$D$119,'CCG data'!$A:$AD,'CCG data'!R$3,FALSE))</f>
        <v>5.4938193554507686</v>
      </c>
      <c r="G219" s="395"/>
      <c r="H219" s="395">
        <f>IF(OR(ISERROR(VLOOKUP($E219&amp;$D$118&amp;$D$119,'CCG data'!$A:$AD,'CCG data'!S$3,FALSE)),ISBLANK(VLOOKUP($E219&amp;$D$118&amp;$D$119,'CCG data'!$A:$AD,'CCG data'!S$3,FALSE))),"",VLOOKUP($E219&amp;$D$118&amp;$D$119,'CCG data'!$A:$AD,'CCG data'!S$3,FALSE))</f>
        <v>33.356785109237073</v>
      </c>
      <c r="I219" s="395"/>
      <c r="J219" s="395">
        <f>IF(OR(ISERROR(VLOOKUP($E219&amp;$D$118&amp;$D$119,'CCG data'!$A:$AD,'CCG data'!T$3,FALSE)),ISBLANK(VLOOKUP($E219&amp;$D$118&amp;$D$119,'CCG data'!$A:$AD,'CCG data'!T$3,FALSE))),"",VLOOKUP($E219&amp;$D$118&amp;$D$119,'CCG data'!$A:$AD,'CCG data'!T$3,FALSE))</f>
        <v>17.100654470999423</v>
      </c>
      <c r="K219" s="395"/>
      <c r="L219" s="395">
        <f>IF(OR(ISERROR(VLOOKUP($E219&amp;$D$118&amp;$D$119,'CCG data'!$A:$AD,'CCG data'!U$3,FALSE)),ISBLANK(VLOOKUP($E219&amp;$D$118&amp;$D$119,'CCG data'!$A:$AD,'CCG data'!U$3,FALSE))),"",VLOOKUP($E219&amp;$D$118&amp;$D$119,'CCG data'!$A:$AD,'CCG data'!U$3,FALSE))</f>
        <v>12.726746700093226</v>
      </c>
      <c r="M219" s="396"/>
      <c r="N219" s="367">
        <f>IF(OR(ISERROR(VLOOKUP($E219&amp;$D$118&amp;$D$119,'CCG data'!$A:$AD,'CCG data'!G$3,FALSE)),ISBLANK(VLOOKUP($E219&amp;$D$118&amp;$D$119,'CCG data'!$A:$AD,'CCG data'!G$3,FALSE))),"",VLOOKUP($E219&amp;$D$118&amp;$D$119,'CCG data'!$A:$AD,'CCG data'!G$3,FALSE))</f>
        <v>1932</v>
      </c>
      <c r="P219" s="404">
        <f>IF(OR(ISERROR(VLOOKUP($E219&amp;$D$118&amp;$D$119,'CCG data'!$A:$AD,'CCG data'!B$3,FALSE)),ISBLANK(VLOOKUP($E219&amp;$D$118&amp;$D$119,'CCG data'!$A:$AD,'CCG data'!B$3,FALSE))),"",VLOOKUP($E219&amp;$D$118&amp;$D$119,'CCG data'!$A:$AD,'CCG data'!B$3,FALSE))</f>
        <v>8.2298136645962736E-2</v>
      </c>
      <c r="Q219" s="267"/>
      <c r="R219" s="267">
        <f>IF(OR(ISERROR(VLOOKUP($E219&amp;$D$118&amp;$D$119,'CCG data'!$A:$AD,'CCG data'!C$3,FALSE)),ISBLANK(VLOOKUP($E219&amp;$D$118&amp;$D$119,'CCG data'!$A:$AD,'CCG data'!C$3,FALSE))),"",VLOOKUP($E219&amp;$D$118&amp;$D$119,'CCG data'!$A:$AD,'CCG data'!C$3,FALSE))</f>
        <v>0.48550724637681159</v>
      </c>
      <c r="S219" s="267"/>
      <c r="T219" s="267">
        <f>IF(OR(ISERROR(VLOOKUP($E219&amp;$D$118&amp;$D$119,'CCG data'!$A:$AD,'CCG data'!D$3,FALSE)),ISBLANK(VLOOKUP($E219&amp;$D$118&amp;$D$119,'CCG data'!$A:$AD,'CCG data'!D$3,FALSE))),"",VLOOKUP($E219&amp;$D$118&amp;$D$119,'CCG data'!$A:$AD,'CCG data'!D$3,FALSE))</f>
        <v>0.24792960662525879</v>
      </c>
      <c r="U219" s="267"/>
      <c r="V219" s="267">
        <f>IF(OR(ISERROR(VLOOKUP($E219&amp;$D$118&amp;$D$119,'CCG data'!$A:$AD,'CCG data'!E$3,FALSE)),ISBLANK(VLOOKUP($E219&amp;$D$118&amp;$D$119,'CCG data'!$A:$AD,'CCG data'!E$3,FALSE))),"",VLOOKUP($E219&amp;$D$118&amp;$D$119,'CCG data'!$A:$AD,'CCG data'!E$3,FALSE))</f>
        <v>0.18426501035196688</v>
      </c>
      <c r="W219" s="405"/>
      <c r="Y219" s="165">
        <f>IFERROR(VLOOKUP($E219&amp;$D$119, Outliers!$A$4:$P$214,6,FALSE),"0")</f>
        <v>0</v>
      </c>
      <c r="Z219" s="165">
        <f>IFERROR(VLOOKUP($E219&amp;$D$119, Outliers!$A$4:$P$214,7,FALSE),"0")</f>
        <v>1</v>
      </c>
      <c r="AA219" s="165">
        <f>IFERROR(VLOOKUP($E219&amp;$D$119, Outliers!$A$4:$P$214,8,FALSE),"0")</f>
        <v>0</v>
      </c>
      <c r="AB219" s="165">
        <f>IFERROR(VLOOKUP($E219&amp;$D$119, Outliers!$A$4:$P$214,9,FALSE),"0")</f>
        <v>0</v>
      </c>
      <c r="AD219" s="78"/>
      <c r="AE219" s="78"/>
      <c r="AF219" s="78"/>
      <c r="AG219" s="78"/>
    </row>
    <row r="220" spans="4:33" x14ac:dyDescent="0.25">
      <c r="D220" s="319"/>
      <c r="E220" s="103" t="s">
        <v>27</v>
      </c>
      <c r="F220" s="95">
        <f>IF(P219="","",VLOOKUP($E219&amp;$D$118&amp;$D$119,'CCG data'!$A:$AD,'CCG data'!W$3,FALSE))</f>
        <v>4.6398704537588724</v>
      </c>
      <c r="G220" s="96">
        <f>IF(P219="","",VLOOKUP($E219&amp;$D$118&amp;$D$119,'CCG data'!$A:$AD,'CCG data'!X$3,FALSE))</f>
        <v>6.3477682571426648</v>
      </c>
      <c r="H220" s="96">
        <f>IF(R219="","",VLOOKUP($E219&amp;$D$118&amp;$D$119,'CCG data'!$A:$AD,'CCG data'!Y$3,FALSE))</f>
        <v>31.222075331490505</v>
      </c>
      <c r="I220" s="96">
        <f>IF(R219="","",VLOOKUP($E219&amp;$D$118&amp;$D$119,'CCG data'!$A:$AD,'CCG data'!Z$3,FALSE))</f>
        <v>35.491494886983645</v>
      </c>
      <c r="J220" s="96">
        <f>IF(T219="","",VLOOKUP($E219&amp;$D$118&amp;$D$119,'CCG data'!$A:$AD,'CCG data'!AA$3,FALSE))</f>
        <v>15.569210732405276</v>
      </c>
      <c r="K220" s="96">
        <f>IF(T219="","",VLOOKUP($E219&amp;$D$118&amp;$D$119,'CCG data'!$A:$AD,'CCG data'!AB$3,FALSE))</f>
        <v>18.632098209593572</v>
      </c>
      <c r="L220" s="96">
        <f>IF(V219="","",VLOOKUP($E219&amp;$D$118&amp;$D$119,'CCG data'!$A:$AD,'CCG data'!AC$3,FALSE))</f>
        <v>11.404694896988504</v>
      </c>
      <c r="M220" s="96">
        <f>IF(V219="","",VLOOKUP($E219&amp;$D$118&amp;$D$119,'CCG data'!$A:$AD,'CCG data'!AD$3,FALSE))</f>
        <v>14.048798503197949</v>
      </c>
      <c r="N220" s="368"/>
      <c r="P220" s="152">
        <f>IF(P219="","",VLOOKUP($E219&amp;$D$118&amp;$D$119,'CCG data'!$A:$AD,'CCG data'!I$3,FALSE))</f>
        <v>7.0999999999999994E-2</v>
      </c>
      <c r="Q220" s="15">
        <f>IF(P219="","",VLOOKUP($E219&amp;$D$118&amp;$D$119,'CCG data'!$A:$AD,'CCG data'!J$3,FALSE))</f>
        <v>9.5000000000000001E-2</v>
      </c>
      <c r="R220" s="15">
        <f>IF(R219="","",VLOOKUP($E219&amp;$D$118&amp;$D$119,'CCG data'!$A:$AD,'CCG data'!K$3,FALSE))</f>
        <v>0.46300000000000002</v>
      </c>
      <c r="S220" s="15">
        <f>IF(R219="","",VLOOKUP($E219&amp;$D$118&amp;$D$119,'CCG data'!$A:$AD,'CCG data'!L$3,FALSE))</f>
        <v>0.50800000000000001</v>
      </c>
      <c r="T220" s="15">
        <f>IF(T219="","",VLOOKUP($E219&amp;$D$118&amp;$D$119,'CCG data'!$A:$AD,'CCG data'!M$3,FALSE))</f>
        <v>0.22900000000000001</v>
      </c>
      <c r="U220" s="15">
        <f>IF(T219="","",VLOOKUP($E219&amp;$D$118&amp;$D$119,'CCG data'!$A:$AD,'CCG data'!N$3,FALSE))</f>
        <v>0.26800000000000002</v>
      </c>
      <c r="V220" s="15">
        <f>IF(V219="","",VLOOKUP($E219&amp;$D$118&amp;$D$119,'CCG data'!$A:$AD,'CCG data'!O$3,FALSE))</f>
        <v>0.16800000000000001</v>
      </c>
      <c r="W220" s="136">
        <f>IF(V219="","",VLOOKUP($E219&amp;$D$118&amp;$D$119,'CCG data'!$A:$AD,'CCG data'!P$3,FALSE))</f>
        <v>0.20200000000000001</v>
      </c>
      <c r="Y220" s="165" t="str">
        <f>IFERROR(VLOOKUP($E220&amp;$D$119, Outliers!$A$4:$P$214,6,FALSE),"0")</f>
        <v>0</v>
      </c>
      <c r="Z220" s="165" t="str">
        <f>IFERROR(VLOOKUP($E220&amp;$D$119, Outliers!$A$4:$P$214,7,FALSE),"0")</f>
        <v>0</v>
      </c>
      <c r="AA220" s="165" t="str">
        <f>IFERROR(VLOOKUP($E220&amp;$D$119, Outliers!$A$4:$P$214,8,FALSE),"0")</f>
        <v>0</v>
      </c>
      <c r="AB220" s="165" t="str">
        <f>IFERROR(VLOOKUP($E220&amp;$D$119, Outliers!$A$4:$P$214,9,FALSE),"0")</f>
        <v>0</v>
      </c>
      <c r="AD220" s="78"/>
      <c r="AE220" s="78"/>
      <c r="AF220" s="78"/>
      <c r="AG220" s="78"/>
    </row>
    <row r="221" spans="4:33" ht="15.75" x14ac:dyDescent="0.25">
      <c r="D221" s="319"/>
      <c r="E221" s="104" t="s">
        <v>404</v>
      </c>
      <c r="F221" s="394">
        <f>IF(OR(ISERROR(VLOOKUP($E221&amp;$D$118&amp;$D$119,'CCG data'!$A:$AD,'CCG data'!R$3,FALSE)),ISBLANK(VLOOKUP($E221&amp;$D$118&amp;$D$119,'CCG data'!$A:$AD,'CCG data'!R$3,FALSE))),"",VLOOKUP($E221&amp;$D$118&amp;$D$119,'CCG data'!$A:$AD,'CCG data'!R$3,FALSE))</f>
        <v>6.6366146972905327</v>
      </c>
      <c r="G221" s="395"/>
      <c r="H221" s="395">
        <f>IF(OR(ISERROR(VLOOKUP($E221&amp;$D$118&amp;$D$119,'CCG data'!$A:$AD,'CCG data'!S$3,FALSE)),ISBLANK(VLOOKUP($E221&amp;$D$118&amp;$D$119,'CCG data'!$A:$AD,'CCG data'!S$3,FALSE))),"",VLOOKUP($E221&amp;$D$118&amp;$D$119,'CCG data'!$A:$AD,'CCG data'!S$3,FALSE))</f>
        <v>41.357898630399326</v>
      </c>
      <c r="I221" s="395"/>
      <c r="J221" s="395">
        <f>IF(OR(ISERROR(VLOOKUP($E221&amp;$D$118&amp;$D$119,'CCG data'!$A:$AD,'CCG data'!T$3,FALSE)),ISBLANK(VLOOKUP($E221&amp;$D$118&amp;$D$119,'CCG data'!$A:$AD,'CCG data'!T$3,FALSE))),"",VLOOKUP($E221&amp;$D$118&amp;$D$119,'CCG data'!$A:$AD,'CCG data'!T$3,FALSE))</f>
        <v>16.402256635521656</v>
      </c>
      <c r="K221" s="395"/>
      <c r="L221" s="395">
        <f>IF(OR(ISERROR(VLOOKUP($E221&amp;$D$118&amp;$D$119,'CCG data'!$A:$AD,'CCG data'!U$3,FALSE)),ISBLANK(VLOOKUP($E221&amp;$D$118&amp;$D$119,'CCG data'!$A:$AD,'CCG data'!U$3,FALSE))),"",VLOOKUP($E221&amp;$D$118&amp;$D$119,'CCG data'!$A:$AD,'CCG data'!U$3,FALSE))</f>
        <v>7.288981684946787</v>
      </c>
      <c r="M221" s="396"/>
      <c r="N221" s="367">
        <f>IF(OR(ISERROR(VLOOKUP($E221&amp;$D$118&amp;$D$119,'CCG data'!$A:$AD,'CCG data'!G$3,FALSE)),ISBLANK(VLOOKUP($E221&amp;$D$118&amp;$D$119,'CCG data'!$A:$AD,'CCG data'!G$3,FALSE))),"",VLOOKUP($E221&amp;$D$118&amp;$D$119,'CCG data'!$A:$AD,'CCG data'!G$3,FALSE))</f>
        <v>2227</v>
      </c>
      <c r="P221" s="404">
        <f>IF(OR(ISERROR(VLOOKUP($E221&amp;$D$118&amp;$D$119,'CCG data'!$A:$AD,'CCG data'!B$3,FALSE)),ISBLANK(VLOOKUP($E221&amp;$D$118&amp;$D$119,'CCG data'!$A:$AD,'CCG data'!B$3,FALSE))),"",VLOOKUP($E221&amp;$D$118&amp;$D$119,'CCG data'!$A:$AD,'CCG data'!B$3,FALSE))</f>
        <v>9.6093399191737761E-2</v>
      </c>
      <c r="Q221" s="267"/>
      <c r="R221" s="267">
        <f>IF(OR(ISERROR(VLOOKUP($E221&amp;$D$118&amp;$D$119,'CCG data'!$A:$AD,'CCG data'!C$3,FALSE)),ISBLANK(VLOOKUP($E221&amp;$D$118&amp;$D$119,'CCG data'!$A:$AD,'CCG data'!C$3,FALSE))),"",VLOOKUP($E221&amp;$D$118&amp;$D$119,'CCG data'!$A:$AD,'CCG data'!C$3,FALSE))</f>
        <v>0.57700942972608893</v>
      </c>
      <c r="S221" s="267"/>
      <c r="T221" s="267">
        <f>IF(OR(ISERROR(VLOOKUP($E221&amp;$D$118&amp;$D$119,'CCG data'!$A:$AD,'CCG data'!D$3,FALSE)),ISBLANK(VLOOKUP($E221&amp;$D$118&amp;$D$119,'CCG data'!$A:$AD,'CCG data'!D$3,FALSE))),"",VLOOKUP($E221&amp;$D$118&amp;$D$119,'CCG data'!$A:$AD,'CCG data'!D$3,FALSE))</f>
        <v>0.22586439155814997</v>
      </c>
      <c r="U221" s="267"/>
      <c r="V221" s="267">
        <f>IF(OR(ISERROR(VLOOKUP($E221&amp;$D$118&amp;$D$119,'CCG data'!$A:$AD,'CCG data'!E$3,FALSE)),ISBLANK(VLOOKUP($E221&amp;$D$118&amp;$D$119,'CCG data'!$A:$AD,'CCG data'!E$3,FALSE))),"",VLOOKUP($E221&amp;$D$118&amp;$D$119,'CCG data'!$A:$AD,'CCG data'!E$3,FALSE))</f>
        <v>0.10103277952402336</v>
      </c>
      <c r="W221" s="405"/>
      <c r="Y221" s="165">
        <f>IFERROR(VLOOKUP($E221&amp;$D$119, Outliers!$A$4:$P$214,6,FALSE),"0")</f>
        <v>1</v>
      </c>
      <c r="Z221" s="165">
        <f>IFERROR(VLOOKUP($E221&amp;$D$119, Outliers!$A$4:$P$214,7,FALSE),"0")</f>
        <v>0</v>
      </c>
      <c r="AA221" s="165">
        <f>IFERROR(VLOOKUP($E221&amp;$D$119, Outliers!$A$4:$P$214,8,FALSE),"0")</f>
        <v>0</v>
      </c>
      <c r="AB221" s="165">
        <f>IFERROR(VLOOKUP($E221&amp;$D$119, Outliers!$A$4:$P$214,9,FALSE),"0")</f>
        <v>1</v>
      </c>
      <c r="AD221" s="78"/>
      <c r="AE221" s="78"/>
      <c r="AF221" s="78"/>
      <c r="AG221" s="78"/>
    </row>
    <row r="222" spans="4:33" x14ac:dyDescent="0.25">
      <c r="D222" s="319"/>
      <c r="E222" s="103" t="s">
        <v>27</v>
      </c>
      <c r="F222" s="95">
        <f>IF(P221="","",VLOOKUP($E221&amp;$D$118&amp;$D$119,'CCG data'!$A:$AD,'CCG data'!W$3,FALSE))</f>
        <v>5.7474222009005729</v>
      </c>
      <c r="G222" s="96">
        <f>IF(P221="","",VLOOKUP($E221&amp;$D$118&amp;$D$119,'CCG data'!$A:$AD,'CCG data'!X$3,FALSE))</f>
        <v>7.5258071936804924</v>
      </c>
      <c r="H222" s="96">
        <f>IF(R221="","",VLOOKUP($E221&amp;$D$118&amp;$D$119,'CCG data'!$A:$AD,'CCG data'!Y$3,FALSE))</f>
        <v>39.096573693703967</v>
      </c>
      <c r="I222" s="96">
        <f>IF(R221="","",VLOOKUP($E221&amp;$D$118&amp;$D$119,'CCG data'!$A:$AD,'CCG data'!Z$3,FALSE))</f>
        <v>43.619223567094686</v>
      </c>
      <c r="J222" s="96">
        <f>IF(T221="","",VLOOKUP($E221&amp;$D$118&amp;$D$119,'CCG data'!$A:$AD,'CCG data'!AA$3,FALSE))</f>
        <v>14.968829302177895</v>
      </c>
      <c r="K222" s="96">
        <f>IF(T221="","",VLOOKUP($E221&amp;$D$118&amp;$D$119,'CCG data'!$A:$AD,'CCG data'!AB$3,FALSE))</f>
        <v>17.835683968865418</v>
      </c>
      <c r="L222" s="96">
        <f>IF(V221="","",VLOOKUP($E221&amp;$D$118&amp;$D$119,'CCG data'!$A:$AD,'CCG data'!AC$3,FALSE))</f>
        <v>6.3365547447804067</v>
      </c>
      <c r="M222" s="96">
        <f>IF(V221="","",VLOOKUP($E221&amp;$D$118&amp;$D$119,'CCG data'!$A:$AD,'CCG data'!AD$3,FALSE))</f>
        <v>8.2414086251131664</v>
      </c>
      <c r="N222" s="368"/>
      <c r="P222" s="152">
        <f>IF(P221="","",VLOOKUP($E221&amp;$D$118&amp;$D$119,'CCG data'!$A:$AD,'CCG data'!I$3,FALSE))</f>
        <v>8.5000000000000006E-2</v>
      </c>
      <c r="Q222" s="15">
        <f>IF(P221="","",VLOOKUP($E221&amp;$D$118&amp;$D$119,'CCG data'!$A:$AD,'CCG data'!J$3,FALSE))</f>
        <v>0.109</v>
      </c>
      <c r="R222" s="15">
        <f>IF(R221="","",VLOOKUP($E221&amp;$D$118&amp;$D$119,'CCG data'!$A:$AD,'CCG data'!K$3,FALSE))</f>
        <v>0.55600000000000005</v>
      </c>
      <c r="S222" s="15">
        <f>IF(R221="","",VLOOKUP($E221&amp;$D$118&amp;$D$119,'CCG data'!$A:$AD,'CCG data'!L$3,FALSE))</f>
        <v>0.59699999999999998</v>
      </c>
      <c r="T222" s="15">
        <f>IF(T221="","",VLOOKUP($E221&amp;$D$118&amp;$D$119,'CCG data'!$A:$AD,'CCG data'!M$3,FALSE))</f>
        <v>0.20899999999999999</v>
      </c>
      <c r="U222" s="15">
        <f>IF(T221="","",VLOOKUP($E221&amp;$D$118&amp;$D$119,'CCG data'!$A:$AD,'CCG data'!N$3,FALSE))</f>
        <v>0.24399999999999999</v>
      </c>
      <c r="V222" s="15">
        <f>IF(V221="","",VLOOKUP($E221&amp;$D$118&amp;$D$119,'CCG data'!$A:$AD,'CCG data'!O$3,FALSE))</f>
        <v>8.8999999999999996E-2</v>
      </c>
      <c r="W222" s="136">
        <f>IF(V221="","",VLOOKUP($E221&amp;$D$118&amp;$D$119,'CCG data'!$A:$AD,'CCG data'!P$3,FALSE))</f>
        <v>0.114</v>
      </c>
      <c r="Y222" s="165" t="str">
        <f>IFERROR(VLOOKUP($E222&amp;$D$119, Outliers!$A$4:$P$214,6,FALSE),"0")</f>
        <v>0</v>
      </c>
      <c r="Z222" s="165" t="str">
        <f>IFERROR(VLOOKUP($E222&amp;$D$119, Outliers!$A$4:$P$214,7,FALSE),"0")</f>
        <v>0</v>
      </c>
      <c r="AA222" s="165" t="str">
        <f>IFERROR(VLOOKUP($E222&amp;$D$119, Outliers!$A$4:$P$214,8,FALSE),"0")</f>
        <v>0</v>
      </c>
      <c r="AB222" s="165" t="str">
        <f>IFERROR(VLOOKUP($E222&amp;$D$119, Outliers!$A$4:$P$214,9,FALSE),"0")</f>
        <v>0</v>
      </c>
      <c r="AD222" s="78"/>
      <c r="AE222" s="78"/>
      <c r="AF222" s="78"/>
      <c r="AG222" s="78"/>
    </row>
    <row r="223" spans="4:33" ht="15.75" x14ac:dyDescent="0.25">
      <c r="D223" s="319"/>
      <c r="E223" s="104" t="s">
        <v>182</v>
      </c>
      <c r="F223" s="394">
        <f>IF(OR(ISERROR(VLOOKUP($E223&amp;$D$118&amp;$D$119,'CCG data'!$A:$AD,'CCG data'!R$3,FALSE)),ISBLANK(VLOOKUP($E223&amp;$D$118&amp;$D$119,'CCG data'!$A:$AD,'CCG data'!R$3,FALSE))),"",VLOOKUP($E223&amp;$D$118&amp;$D$119,'CCG data'!$A:$AD,'CCG data'!R$3,FALSE))</f>
        <v>5.0455687254173514</v>
      </c>
      <c r="G223" s="395"/>
      <c r="H223" s="395">
        <f>IF(OR(ISERROR(VLOOKUP($E223&amp;$D$118&amp;$D$119,'CCG data'!$A:$AD,'CCG data'!S$3,FALSE)),ISBLANK(VLOOKUP($E223&amp;$D$118&amp;$D$119,'CCG data'!$A:$AD,'CCG data'!S$3,FALSE))),"",VLOOKUP($E223&amp;$D$118&amp;$D$119,'CCG data'!$A:$AD,'CCG data'!S$3,FALSE))</f>
        <v>43.292989140151477</v>
      </c>
      <c r="I223" s="395"/>
      <c r="J223" s="395">
        <f>IF(OR(ISERROR(VLOOKUP($E223&amp;$D$118&amp;$D$119,'CCG data'!$A:$AD,'CCG data'!T$3,FALSE)),ISBLANK(VLOOKUP($E223&amp;$D$118&amp;$D$119,'CCG data'!$A:$AD,'CCG data'!T$3,FALSE))),"",VLOOKUP($E223&amp;$D$118&amp;$D$119,'CCG data'!$A:$AD,'CCG data'!T$3,FALSE))</f>
        <v>19.697137943055989</v>
      </c>
      <c r="K223" s="395"/>
      <c r="L223" s="395">
        <f>IF(OR(ISERROR(VLOOKUP($E223&amp;$D$118&amp;$D$119,'CCG data'!$A:$AD,'CCG data'!U$3,FALSE)),ISBLANK(VLOOKUP($E223&amp;$D$118&amp;$D$119,'CCG data'!$A:$AD,'CCG data'!U$3,FALSE))),"",VLOOKUP($E223&amp;$D$118&amp;$D$119,'CCG data'!$A:$AD,'CCG data'!U$3,FALSE))</f>
        <v>8.9931053696835441</v>
      </c>
      <c r="M223" s="396"/>
      <c r="N223" s="367">
        <f>IF(OR(ISERROR(VLOOKUP($E223&amp;$D$118&amp;$D$119,'CCG data'!$A:$AD,'CCG data'!G$3,FALSE)),ISBLANK(VLOOKUP($E223&amp;$D$118&amp;$D$119,'CCG data'!$A:$AD,'CCG data'!G$3,FALSE))),"",VLOOKUP($E223&amp;$D$118&amp;$D$119,'CCG data'!$A:$AD,'CCG data'!G$3,FALSE))</f>
        <v>759</v>
      </c>
      <c r="P223" s="404">
        <f>IF(OR(ISERROR(VLOOKUP($E223&amp;$D$118&amp;$D$119,'CCG data'!$A:$AD,'CCG data'!B$3,FALSE)),ISBLANK(VLOOKUP($E223&amp;$D$118&amp;$D$119,'CCG data'!$A:$AD,'CCG data'!B$3,FALSE))),"",VLOOKUP($E223&amp;$D$118&amp;$D$119,'CCG data'!$A:$AD,'CCG data'!B$3,FALSE))</f>
        <v>6.7193675889328064E-2</v>
      </c>
      <c r="Q223" s="267"/>
      <c r="R223" s="267">
        <f>IF(OR(ISERROR(VLOOKUP($E223&amp;$D$118&amp;$D$119,'CCG data'!$A:$AD,'CCG data'!C$3,FALSE)),ISBLANK(VLOOKUP($E223&amp;$D$118&amp;$D$119,'CCG data'!$A:$AD,'CCG data'!C$3,FALSE))),"",VLOOKUP($E223&amp;$D$118&amp;$D$119,'CCG data'!$A:$AD,'CCG data'!C$3,FALSE))</f>
        <v>0.56389986824769434</v>
      </c>
      <c r="S223" s="267"/>
      <c r="T223" s="267">
        <f>IF(OR(ISERROR(VLOOKUP($E223&amp;$D$118&amp;$D$119,'CCG data'!$A:$AD,'CCG data'!D$3,FALSE)),ISBLANK(VLOOKUP($E223&amp;$D$118&amp;$D$119,'CCG data'!$A:$AD,'CCG data'!D$3,FALSE))),"",VLOOKUP($E223&amp;$D$118&amp;$D$119,'CCG data'!$A:$AD,'CCG data'!D$3,FALSE))</f>
        <v>0.25296442687747034</v>
      </c>
      <c r="U223" s="267"/>
      <c r="V223" s="267">
        <f>IF(OR(ISERROR(VLOOKUP($E223&amp;$D$118&amp;$D$119,'CCG data'!$A:$AD,'CCG data'!E$3,FALSE)),ISBLANK(VLOOKUP($E223&amp;$D$118&amp;$D$119,'CCG data'!$A:$AD,'CCG data'!E$3,FALSE))),"",VLOOKUP($E223&amp;$D$118&amp;$D$119,'CCG data'!$A:$AD,'CCG data'!E$3,FALSE))</f>
        <v>0.11594202898550725</v>
      </c>
      <c r="W223" s="405"/>
      <c r="Y223" s="165">
        <f>IFERROR(VLOOKUP($E223&amp;$D$119, Outliers!$A$4:$P$214,6,FALSE),"0")</f>
        <v>0</v>
      </c>
      <c r="Z223" s="165">
        <f>IFERROR(VLOOKUP($E223&amp;$D$119, Outliers!$A$4:$P$214,7,FALSE),"0")</f>
        <v>0</v>
      </c>
      <c r="AA223" s="165">
        <f>IFERROR(VLOOKUP($E223&amp;$D$119, Outliers!$A$4:$P$214,8,FALSE),"0")</f>
        <v>0</v>
      </c>
      <c r="AB223" s="165">
        <f>IFERROR(VLOOKUP($E223&amp;$D$119, Outliers!$A$4:$P$214,9,FALSE),"0")</f>
        <v>0</v>
      </c>
      <c r="AD223" s="78"/>
      <c r="AE223" s="78"/>
      <c r="AF223" s="78"/>
      <c r="AG223" s="78"/>
    </row>
    <row r="224" spans="4:33" x14ac:dyDescent="0.25">
      <c r="D224" s="319"/>
      <c r="E224" s="103" t="s">
        <v>27</v>
      </c>
      <c r="F224" s="95">
        <f>IF(P223="","",VLOOKUP($E223&amp;$D$118&amp;$D$119,'CCG data'!$A:$AD,'CCG data'!W$3,FALSE))</f>
        <v>3.6607876832532362</v>
      </c>
      <c r="G224" s="96">
        <f>IF(P223="","",VLOOKUP($E223&amp;$D$118&amp;$D$119,'CCG data'!$A:$AD,'CCG data'!X$3,FALSE))</f>
        <v>6.4303497675814665</v>
      </c>
      <c r="H224" s="96">
        <f>IF(R223="","",VLOOKUP($E223&amp;$D$118&amp;$D$119,'CCG data'!$A:$AD,'CCG data'!Y$3,FALSE))</f>
        <v>39.191403732630555</v>
      </c>
      <c r="I224" s="96">
        <f>IF(R223="","",VLOOKUP($E223&amp;$D$118&amp;$D$119,'CCG data'!$A:$AD,'CCG data'!Z$3,FALSE))</f>
        <v>47.394574547672399</v>
      </c>
      <c r="J224" s="96">
        <f>IF(T223="","",VLOOKUP($E223&amp;$D$118&amp;$D$119,'CCG data'!$A:$AD,'CCG data'!AA$3,FALSE))</f>
        <v>16.910961709102288</v>
      </c>
      <c r="K224" s="96">
        <f>IF(T223="","",VLOOKUP($E223&amp;$D$118&amp;$D$119,'CCG data'!$A:$AD,'CCG data'!AB$3,FALSE))</f>
        <v>22.483314177009689</v>
      </c>
      <c r="L224" s="96">
        <f>IF(V223="","",VLOOKUP($E223&amp;$D$118&amp;$D$119,'CCG data'!$A:$AD,'CCG data'!AC$3,FALSE))</f>
        <v>7.114115592747086</v>
      </c>
      <c r="M224" s="96">
        <f>IF(V223="","",VLOOKUP($E223&amp;$D$118&amp;$D$119,'CCG data'!$A:$AD,'CCG data'!AD$3,FALSE))</f>
        <v>10.872095146620001</v>
      </c>
      <c r="N224" s="368"/>
      <c r="P224" s="152">
        <f>IF(P223="","",VLOOKUP($E223&amp;$D$118&amp;$D$119,'CCG data'!$A:$AD,'CCG data'!I$3,FALSE))</f>
        <v>5.0999999999999997E-2</v>
      </c>
      <c r="Q224" s="15">
        <f>IF(P223="","",VLOOKUP($E223&amp;$D$118&amp;$D$119,'CCG data'!$A:$AD,'CCG data'!J$3,FALSE))</f>
        <v>8.6999999999999994E-2</v>
      </c>
      <c r="R224" s="15">
        <f>IF(R223="","",VLOOKUP($E223&amp;$D$118&amp;$D$119,'CCG data'!$A:$AD,'CCG data'!K$3,FALSE))</f>
        <v>0.52800000000000002</v>
      </c>
      <c r="S224" s="15">
        <f>IF(R223="","",VLOOKUP($E223&amp;$D$118&amp;$D$119,'CCG data'!$A:$AD,'CCG data'!L$3,FALSE))</f>
        <v>0.59899999999999998</v>
      </c>
      <c r="T224" s="15">
        <f>IF(T223="","",VLOOKUP($E223&amp;$D$118&amp;$D$119,'CCG data'!$A:$AD,'CCG data'!M$3,FALSE))</f>
        <v>0.223</v>
      </c>
      <c r="U224" s="15">
        <f>IF(T223="","",VLOOKUP($E223&amp;$D$118&amp;$D$119,'CCG data'!$A:$AD,'CCG data'!N$3,FALSE))</f>
        <v>0.28499999999999998</v>
      </c>
      <c r="V224" s="15">
        <f>IF(V223="","",VLOOKUP($E223&amp;$D$118&amp;$D$119,'CCG data'!$A:$AD,'CCG data'!O$3,FALSE))</f>
        <v>9.5000000000000001E-2</v>
      </c>
      <c r="W224" s="136">
        <f>IF(V223="","",VLOOKUP($E223&amp;$D$118&amp;$D$119,'CCG data'!$A:$AD,'CCG data'!P$3,FALSE))</f>
        <v>0.14099999999999999</v>
      </c>
      <c r="Y224" s="165" t="str">
        <f>IFERROR(VLOOKUP($E224&amp;$D$119, Outliers!$A$4:$P$214,6,FALSE),"0")</f>
        <v>0</v>
      </c>
      <c r="Z224" s="165" t="str">
        <f>IFERROR(VLOOKUP($E224&amp;$D$119, Outliers!$A$4:$P$214,7,FALSE),"0")</f>
        <v>0</v>
      </c>
      <c r="AA224" s="165" t="str">
        <f>IFERROR(VLOOKUP($E224&amp;$D$119, Outliers!$A$4:$P$214,8,FALSE),"0")</f>
        <v>0</v>
      </c>
      <c r="AB224" s="165" t="str">
        <f>IFERROR(VLOOKUP($E224&amp;$D$119, Outliers!$A$4:$P$214,9,FALSE),"0")</f>
        <v>0</v>
      </c>
      <c r="AD224" s="78"/>
      <c r="AE224" s="78"/>
      <c r="AF224" s="78"/>
      <c r="AG224" s="78"/>
    </row>
    <row r="225" spans="4:33" ht="15.75" x14ac:dyDescent="0.25">
      <c r="D225" s="319"/>
      <c r="E225" s="104" t="s">
        <v>183</v>
      </c>
      <c r="F225" s="394">
        <f>IF(OR(ISERROR(VLOOKUP($E225&amp;$D$118&amp;$D$119,'CCG data'!$A:$AD,'CCG data'!R$3,FALSE)),ISBLANK(VLOOKUP($E225&amp;$D$118&amp;$D$119,'CCG data'!$A:$AD,'CCG data'!R$3,FALSE))),"",VLOOKUP($E225&amp;$D$118&amp;$D$119,'CCG data'!$A:$AD,'CCG data'!R$3,FALSE))</f>
        <v>5.0470773865507272</v>
      </c>
      <c r="G225" s="395"/>
      <c r="H225" s="395">
        <f>IF(OR(ISERROR(VLOOKUP($E225&amp;$D$118&amp;$D$119,'CCG data'!$A:$AD,'CCG data'!S$3,FALSE)),ISBLANK(VLOOKUP($E225&amp;$D$118&amp;$D$119,'CCG data'!$A:$AD,'CCG data'!S$3,FALSE))),"",VLOOKUP($E225&amp;$D$118&amp;$D$119,'CCG data'!$A:$AD,'CCG data'!S$3,FALSE))</f>
        <v>36.785078866143145</v>
      </c>
      <c r="I225" s="395"/>
      <c r="J225" s="395">
        <f>IF(OR(ISERROR(VLOOKUP($E225&amp;$D$118&amp;$D$119,'CCG data'!$A:$AD,'CCG data'!T$3,FALSE)),ISBLANK(VLOOKUP($E225&amp;$D$118&amp;$D$119,'CCG data'!$A:$AD,'CCG data'!T$3,FALSE))),"",VLOOKUP($E225&amp;$D$118&amp;$D$119,'CCG data'!$A:$AD,'CCG data'!T$3,FALSE))</f>
        <v>14.659134775462615</v>
      </c>
      <c r="K225" s="395"/>
      <c r="L225" s="395">
        <f>IF(OR(ISERROR(VLOOKUP($E225&amp;$D$118&amp;$D$119,'CCG data'!$A:$AD,'CCG data'!U$3,FALSE)),ISBLANK(VLOOKUP($E225&amp;$D$118&amp;$D$119,'CCG data'!$A:$AD,'CCG data'!U$3,FALSE))),"",VLOOKUP($E225&amp;$D$118&amp;$D$119,'CCG data'!$A:$AD,'CCG data'!U$3,FALSE))</f>
        <v>15.412570131607119</v>
      </c>
      <c r="M225" s="396"/>
      <c r="N225" s="367">
        <f>IF(OR(ISERROR(VLOOKUP($E225&amp;$D$118&amp;$D$119,'CCG data'!$A:$AD,'CCG data'!G$3,FALSE)),ISBLANK(VLOOKUP($E225&amp;$D$118&amp;$D$119,'CCG data'!$A:$AD,'CCG data'!G$3,FALSE))),"",VLOOKUP($E225&amp;$D$118&amp;$D$119,'CCG data'!$A:$AD,'CCG data'!G$3,FALSE))</f>
        <v>993</v>
      </c>
      <c r="P225" s="404">
        <f>IF(OR(ISERROR(VLOOKUP($E225&amp;$D$118&amp;$D$119,'CCG data'!$A:$AD,'CCG data'!B$3,FALSE)),ISBLANK(VLOOKUP($E225&amp;$D$118&amp;$D$119,'CCG data'!$A:$AD,'CCG data'!B$3,FALSE))),"",VLOOKUP($E225&amp;$D$118&amp;$D$119,'CCG data'!$A:$AD,'CCG data'!B$3,FALSE))</f>
        <v>6.747230614300101E-2</v>
      </c>
      <c r="Q225" s="267"/>
      <c r="R225" s="267">
        <f>IF(OR(ISERROR(VLOOKUP($E225&amp;$D$118&amp;$D$119,'CCG data'!$A:$AD,'CCG data'!C$3,FALSE)),ISBLANK(VLOOKUP($E225&amp;$D$118&amp;$D$119,'CCG data'!$A:$AD,'CCG data'!C$3,FALSE))),"",VLOOKUP($E225&amp;$D$118&amp;$D$119,'CCG data'!$A:$AD,'CCG data'!C$3,FALSE))</f>
        <v>0.50352467270896273</v>
      </c>
      <c r="S225" s="267"/>
      <c r="T225" s="267">
        <f>IF(OR(ISERROR(VLOOKUP($E225&amp;$D$118&amp;$D$119,'CCG data'!$A:$AD,'CCG data'!D$3,FALSE)),ISBLANK(VLOOKUP($E225&amp;$D$118&amp;$D$119,'CCG data'!$A:$AD,'CCG data'!D$3,FALSE))),"",VLOOKUP($E225&amp;$D$118&amp;$D$119,'CCG data'!$A:$AD,'CCG data'!D$3,FALSE))</f>
        <v>0.21248741188318226</v>
      </c>
      <c r="U225" s="267"/>
      <c r="V225" s="267">
        <f>IF(OR(ISERROR(VLOOKUP($E225&amp;$D$118&amp;$D$119,'CCG data'!$A:$AD,'CCG data'!E$3,FALSE)),ISBLANK(VLOOKUP($E225&amp;$D$118&amp;$D$119,'CCG data'!$A:$AD,'CCG data'!E$3,FALSE))),"",VLOOKUP($E225&amp;$D$118&amp;$D$119,'CCG data'!$A:$AD,'CCG data'!E$3,FALSE))</f>
        <v>0.21651560926485397</v>
      </c>
      <c r="W225" s="405"/>
      <c r="Y225" s="165">
        <f>IFERROR(VLOOKUP($E225&amp;$D$119, Outliers!$A$4:$P$214,6,FALSE),"0")</f>
        <v>0</v>
      </c>
      <c r="Z225" s="165">
        <f>IFERROR(VLOOKUP($E225&amp;$D$119, Outliers!$A$4:$P$214,7,FALSE),"0")</f>
        <v>0</v>
      </c>
      <c r="AA225" s="165">
        <f>IFERROR(VLOOKUP($E225&amp;$D$119, Outliers!$A$4:$P$214,8,FALSE),"0")</f>
        <v>0</v>
      </c>
      <c r="AB225" s="165">
        <f>IFERROR(VLOOKUP($E225&amp;$D$119, Outliers!$A$4:$P$214,9,FALSE),"0")</f>
        <v>1</v>
      </c>
      <c r="AD225" s="78"/>
      <c r="AE225" s="78"/>
      <c r="AF225" s="78"/>
      <c r="AG225" s="78"/>
    </row>
    <row r="226" spans="4:33" x14ac:dyDescent="0.25">
      <c r="D226" s="319"/>
      <c r="E226" s="103" t="s">
        <v>27</v>
      </c>
      <c r="F226" s="95">
        <f>IF(P225="","",VLOOKUP($E225&amp;$D$118&amp;$D$119,'CCG data'!$A:$AD,'CCG data'!W$3,FALSE))</f>
        <v>3.8385440522719034</v>
      </c>
      <c r="G226" s="96">
        <f>IF(P225="","",VLOOKUP($E225&amp;$D$118&amp;$D$119,'CCG data'!$A:$AD,'CCG data'!X$3,FALSE))</f>
        <v>6.2556107208295515</v>
      </c>
      <c r="H226" s="96">
        <f>IF(R225="","",VLOOKUP($E225&amp;$D$118&amp;$D$119,'CCG data'!$A:$AD,'CCG data'!Y$3,FALSE))</f>
        <v>33.560724539569577</v>
      </c>
      <c r="I226" s="96">
        <f>IF(R225="","",VLOOKUP($E225&amp;$D$118&amp;$D$119,'CCG data'!$A:$AD,'CCG data'!Z$3,FALSE))</f>
        <v>40.009433192716713</v>
      </c>
      <c r="J226" s="96">
        <f>IF(T225="","",VLOOKUP($E225&amp;$D$118&amp;$D$119,'CCG data'!$A:$AD,'CCG data'!AA$3,FALSE))</f>
        <v>12.681148920858359</v>
      </c>
      <c r="K226" s="96">
        <f>IF(T225="","",VLOOKUP($E225&amp;$D$118&amp;$D$119,'CCG data'!$A:$AD,'CCG data'!AB$3,FALSE))</f>
        <v>16.637120630066871</v>
      </c>
      <c r="L226" s="96">
        <f>IF(V225="","",VLOOKUP($E225&amp;$D$118&amp;$D$119,'CCG data'!$A:$AD,'CCG data'!AC$3,FALSE))</f>
        <v>13.35235815666336</v>
      </c>
      <c r="M226" s="96">
        <f>IF(V225="","",VLOOKUP($E225&amp;$D$118&amp;$D$119,'CCG data'!$A:$AD,'CCG data'!AD$3,FALSE))</f>
        <v>17.472782106550877</v>
      </c>
      <c r="N226" s="368"/>
      <c r="P226" s="152">
        <f>IF(P225="","",VLOOKUP($E225&amp;$D$118&amp;$D$119,'CCG data'!$A:$AD,'CCG data'!I$3,FALSE))</f>
        <v>5.2999999999999999E-2</v>
      </c>
      <c r="Q226" s="15">
        <f>IF(P225="","",VLOOKUP($E225&amp;$D$118&amp;$D$119,'CCG data'!$A:$AD,'CCG data'!J$3,FALSE))</f>
        <v>8.5000000000000006E-2</v>
      </c>
      <c r="R226" s="15">
        <f>IF(R225="","",VLOOKUP($E225&amp;$D$118&amp;$D$119,'CCG data'!$A:$AD,'CCG data'!K$3,FALSE))</f>
        <v>0.47199999999999998</v>
      </c>
      <c r="S226" s="15">
        <f>IF(R225="","",VLOOKUP($E225&amp;$D$118&amp;$D$119,'CCG data'!$A:$AD,'CCG data'!L$3,FALSE))</f>
        <v>0.53500000000000003</v>
      </c>
      <c r="T226" s="15">
        <f>IF(T225="","",VLOOKUP($E225&amp;$D$118&amp;$D$119,'CCG data'!$A:$AD,'CCG data'!M$3,FALSE))</f>
        <v>0.188</v>
      </c>
      <c r="U226" s="15">
        <f>IF(T225="","",VLOOKUP($E225&amp;$D$118&amp;$D$119,'CCG data'!$A:$AD,'CCG data'!N$3,FALSE))</f>
        <v>0.23899999999999999</v>
      </c>
      <c r="V226" s="15">
        <f>IF(V225="","",VLOOKUP($E225&amp;$D$118&amp;$D$119,'CCG data'!$A:$AD,'CCG data'!O$3,FALSE))</f>
        <v>0.192</v>
      </c>
      <c r="W226" s="136">
        <f>IF(V225="","",VLOOKUP($E225&amp;$D$118&amp;$D$119,'CCG data'!$A:$AD,'CCG data'!P$3,FALSE))</f>
        <v>0.24299999999999999</v>
      </c>
      <c r="Y226" s="165" t="str">
        <f>IFERROR(VLOOKUP($E226&amp;$D$119, Outliers!$A$4:$P$214,6,FALSE),"0")</f>
        <v>0</v>
      </c>
      <c r="Z226" s="165" t="str">
        <f>IFERROR(VLOOKUP($E226&amp;$D$119, Outliers!$A$4:$P$214,7,FALSE),"0")</f>
        <v>0</v>
      </c>
      <c r="AA226" s="165" t="str">
        <f>IFERROR(VLOOKUP($E226&amp;$D$119, Outliers!$A$4:$P$214,8,FALSE),"0")</f>
        <v>0</v>
      </c>
      <c r="AB226" s="165" t="str">
        <f>IFERROR(VLOOKUP($E226&amp;$D$119, Outliers!$A$4:$P$214,9,FALSE),"0")</f>
        <v>0</v>
      </c>
      <c r="AD226" s="78"/>
      <c r="AE226" s="78"/>
      <c r="AF226" s="78"/>
      <c r="AG226" s="78"/>
    </row>
    <row r="227" spans="4:33" ht="15.75" x14ac:dyDescent="0.25">
      <c r="D227" s="319"/>
      <c r="E227" s="104" t="s">
        <v>405</v>
      </c>
      <c r="F227" s="394">
        <f>IF(OR(ISERROR(VLOOKUP($E227&amp;$D$118&amp;$D$119,'CCG data'!$A:$AD,'CCG data'!R$3,FALSE)),ISBLANK(VLOOKUP($E227&amp;$D$118&amp;$D$119,'CCG data'!$A:$AD,'CCG data'!R$3,FALSE))),"",VLOOKUP($E227&amp;$D$118&amp;$D$119,'CCG data'!$A:$AD,'CCG data'!R$3,FALSE))</f>
        <v>3.8413784658973964</v>
      </c>
      <c r="G227" s="395"/>
      <c r="H227" s="395">
        <f>IF(OR(ISERROR(VLOOKUP($E227&amp;$D$118&amp;$D$119,'CCG data'!$A:$AD,'CCG data'!S$3,FALSE)),ISBLANK(VLOOKUP($E227&amp;$D$118&amp;$D$119,'CCG data'!$A:$AD,'CCG data'!S$3,FALSE))),"",VLOOKUP($E227&amp;$D$118&amp;$D$119,'CCG data'!$A:$AD,'CCG data'!S$3,FALSE))</f>
        <v>43.439068897626555</v>
      </c>
      <c r="I227" s="395"/>
      <c r="J227" s="395">
        <f>IF(OR(ISERROR(VLOOKUP($E227&amp;$D$118&amp;$D$119,'CCG data'!$A:$AD,'CCG data'!T$3,FALSE)),ISBLANK(VLOOKUP($E227&amp;$D$118&amp;$D$119,'CCG data'!$A:$AD,'CCG data'!T$3,FALSE))),"",VLOOKUP($E227&amp;$D$118&amp;$D$119,'CCG data'!$A:$AD,'CCG data'!T$3,FALSE))</f>
        <v>14.134872330166592</v>
      </c>
      <c r="K227" s="395"/>
      <c r="L227" s="395">
        <f>IF(OR(ISERROR(VLOOKUP($E227&amp;$D$118&amp;$D$119,'CCG data'!$A:$AD,'CCG data'!U$3,FALSE)),ISBLANK(VLOOKUP($E227&amp;$D$118&amp;$D$119,'CCG data'!$A:$AD,'CCG data'!U$3,FALSE))),"",VLOOKUP($E227&amp;$D$118&amp;$D$119,'CCG data'!$A:$AD,'CCG data'!U$3,FALSE))</f>
        <v>8.8922678990180284</v>
      </c>
      <c r="M227" s="396"/>
      <c r="N227" s="367">
        <f>IF(OR(ISERROR(VLOOKUP($E227&amp;$D$118&amp;$D$119,'CCG data'!$A:$AD,'CCG data'!G$3,FALSE)),ISBLANK(VLOOKUP($E227&amp;$D$118&amp;$D$119,'CCG data'!$A:$AD,'CCG data'!G$3,FALSE))),"",VLOOKUP($E227&amp;$D$118&amp;$D$119,'CCG data'!$A:$AD,'CCG data'!G$3,FALSE))</f>
        <v>1455</v>
      </c>
      <c r="P227" s="404">
        <f>IF(OR(ISERROR(VLOOKUP($E227&amp;$D$118&amp;$D$119,'CCG data'!$A:$AD,'CCG data'!B$3,FALSE)),ISBLANK(VLOOKUP($E227&amp;$D$118&amp;$D$119,'CCG data'!$A:$AD,'CCG data'!B$3,FALSE))),"",VLOOKUP($E227&amp;$D$118&amp;$D$119,'CCG data'!$A:$AD,'CCG data'!B$3,FALSE))</f>
        <v>4.8797250859106529E-2</v>
      </c>
      <c r="Q227" s="267"/>
      <c r="R227" s="267">
        <f>IF(OR(ISERROR(VLOOKUP($E227&amp;$D$118&amp;$D$119,'CCG data'!$A:$AD,'CCG data'!C$3,FALSE)),ISBLANK(VLOOKUP($E227&amp;$D$118&amp;$D$119,'CCG data'!$A:$AD,'CCG data'!C$3,FALSE))),"",VLOOKUP($E227&amp;$D$118&amp;$D$119,'CCG data'!$A:$AD,'CCG data'!C$3,FALSE))</f>
        <v>0.61374570446735399</v>
      </c>
      <c r="S227" s="267"/>
      <c r="T227" s="267">
        <f>IF(OR(ISERROR(VLOOKUP($E227&amp;$D$118&amp;$D$119,'CCG data'!$A:$AD,'CCG data'!D$3,FALSE)),ISBLANK(VLOOKUP($E227&amp;$D$118&amp;$D$119,'CCG data'!$A:$AD,'CCG data'!D$3,FALSE))),"",VLOOKUP($E227&amp;$D$118&amp;$D$119,'CCG data'!$A:$AD,'CCG data'!D$3,FALSE))</f>
        <v>0.21305841924398625</v>
      </c>
      <c r="U227" s="267"/>
      <c r="V227" s="267">
        <f>IF(OR(ISERROR(VLOOKUP($E227&amp;$D$118&amp;$D$119,'CCG data'!$A:$AD,'CCG data'!E$3,FALSE)),ISBLANK(VLOOKUP($E227&amp;$D$118&amp;$D$119,'CCG data'!$A:$AD,'CCG data'!E$3,FALSE))),"",VLOOKUP($E227&amp;$D$118&amp;$D$119,'CCG data'!$A:$AD,'CCG data'!E$3,FALSE))</f>
        <v>0.12439862542955327</v>
      </c>
      <c r="W227" s="405"/>
      <c r="Y227" s="165">
        <f>IFERROR(VLOOKUP($E227&amp;$D$119, Outliers!$A$4:$P$214,6,FALSE),"0")</f>
        <v>0</v>
      </c>
      <c r="Z227" s="165">
        <f>IFERROR(VLOOKUP($E227&amp;$D$119, Outliers!$A$4:$P$214,7,FALSE),"0")</f>
        <v>1</v>
      </c>
      <c r="AA227" s="165">
        <f>IFERROR(VLOOKUP($E227&amp;$D$119, Outliers!$A$4:$P$214,8,FALSE),"0")</f>
        <v>1</v>
      </c>
      <c r="AB227" s="165">
        <f>IFERROR(VLOOKUP($E227&amp;$D$119, Outliers!$A$4:$P$214,9,FALSE),"0")</f>
        <v>1</v>
      </c>
      <c r="AD227" s="78"/>
      <c r="AE227" s="78"/>
      <c r="AF227" s="78"/>
      <c r="AG227" s="78"/>
    </row>
    <row r="228" spans="4:33" x14ac:dyDescent="0.25">
      <c r="D228" s="319"/>
      <c r="E228" s="103" t="s">
        <v>27</v>
      </c>
      <c r="F228" s="95">
        <f>IF(P227="","",VLOOKUP($E227&amp;$D$118&amp;$D$119,'CCG data'!$A:$AD,'CCG data'!W$3,FALSE))</f>
        <v>2.9478384748178534</v>
      </c>
      <c r="G228" s="96">
        <f>IF(P227="","",VLOOKUP($E227&amp;$D$118&amp;$D$119,'CCG data'!$A:$AD,'CCG data'!X$3,FALSE))</f>
        <v>4.7349184569769394</v>
      </c>
      <c r="H228" s="96">
        <f>IF(R227="","",VLOOKUP($E227&amp;$D$118&amp;$D$119,'CCG data'!$A:$AD,'CCG data'!Y$3,FALSE))</f>
        <v>40.589948187305026</v>
      </c>
      <c r="I228" s="96">
        <f>IF(R227="","",VLOOKUP($E227&amp;$D$118&amp;$D$119,'CCG data'!$A:$AD,'CCG data'!Z$3,FALSE))</f>
        <v>46.288189607948084</v>
      </c>
      <c r="J228" s="96">
        <f>IF(T227="","",VLOOKUP($E227&amp;$D$118&amp;$D$119,'CCG data'!$A:$AD,'CCG data'!AA$3,FALSE))</f>
        <v>12.56137099913065</v>
      </c>
      <c r="K228" s="96">
        <f>IF(T227="","",VLOOKUP($E227&amp;$D$118&amp;$D$119,'CCG data'!$A:$AD,'CCG data'!AB$3,FALSE))</f>
        <v>15.708373661202534</v>
      </c>
      <c r="L228" s="96">
        <f>IF(V227="","",VLOOKUP($E227&amp;$D$118&amp;$D$119,'CCG data'!$A:$AD,'CCG data'!AC$3,FALSE))</f>
        <v>7.5967920464824976</v>
      </c>
      <c r="M228" s="96">
        <f>IF(V227="","",VLOOKUP($E227&amp;$D$118&amp;$D$119,'CCG data'!$A:$AD,'CCG data'!AD$3,FALSE))</f>
        <v>10.18774375155356</v>
      </c>
      <c r="N228" s="368"/>
      <c r="P228" s="152">
        <f>IF(P227="","",VLOOKUP($E227&amp;$D$118&amp;$D$119,'CCG data'!$A:$AD,'CCG data'!I$3,FALSE))</f>
        <v>3.9E-2</v>
      </c>
      <c r="Q228" s="15">
        <f>IF(P227="","",VLOOKUP($E227&amp;$D$118&amp;$D$119,'CCG data'!$A:$AD,'CCG data'!J$3,FALSE))</f>
        <v>6.0999999999999999E-2</v>
      </c>
      <c r="R228" s="15">
        <f>IF(R227="","",VLOOKUP($E227&amp;$D$118&amp;$D$119,'CCG data'!$A:$AD,'CCG data'!K$3,FALSE))</f>
        <v>0.58799999999999997</v>
      </c>
      <c r="S228" s="15">
        <f>IF(R227="","",VLOOKUP($E227&amp;$D$118&amp;$D$119,'CCG data'!$A:$AD,'CCG data'!L$3,FALSE))</f>
        <v>0.63800000000000001</v>
      </c>
      <c r="T228" s="15">
        <f>IF(T227="","",VLOOKUP($E227&amp;$D$118&amp;$D$119,'CCG data'!$A:$AD,'CCG data'!M$3,FALSE))</f>
        <v>0.193</v>
      </c>
      <c r="U228" s="15">
        <f>IF(T227="","",VLOOKUP($E227&amp;$D$118&amp;$D$119,'CCG data'!$A:$AD,'CCG data'!N$3,FALSE))</f>
        <v>0.23499999999999999</v>
      </c>
      <c r="V228" s="15">
        <f>IF(V227="","",VLOOKUP($E227&amp;$D$118&amp;$D$119,'CCG data'!$A:$AD,'CCG data'!O$3,FALSE))</f>
        <v>0.108</v>
      </c>
      <c r="W228" s="136">
        <f>IF(V227="","",VLOOKUP($E227&amp;$D$118&amp;$D$119,'CCG data'!$A:$AD,'CCG data'!P$3,FALSE))</f>
        <v>0.14199999999999999</v>
      </c>
      <c r="Y228" s="165" t="str">
        <f>IFERROR(VLOOKUP($E228&amp;$D$119, Outliers!$A$4:$P$214,6,FALSE),"0")</f>
        <v>0</v>
      </c>
      <c r="Z228" s="165" t="str">
        <f>IFERROR(VLOOKUP($E228&amp;$D$119, Outliers!$A$4:$P$214,7,FALSE),"0")</f>
        <v>0</v>
      </c>
      <c r="AA228" s="165" t="str">
        <f>IFERROR(VLOOKUP($E228&amp;$D$119, Outliers!$A$4:$P$214,8,FALSE),"0")</f>
        <v>0</v>
      </c>
      <c r="AB228" s="165" t="str">
        <f>IFERROR(VLOOKUP($E228&amp;$D$119, Outliers!$A$4:$P$214,9,FALSE),"0")</f>
        <v>0</v>
      </c>
      <c r="AD228" s="78"/>
      <c r="AE228" s="78"/>
      <c r="AF228" s="78"/>
      <c r="AG228" s="78"/>
    </row>
    <row r="229" spans="4:33" ht="15.75" x14ac:dyDescent="0.25">
      <c r="D229" s="319"/>
      <c r="E229" s="104" t="s">
        <v>184</v>
      </c>
      <c r="F229" s="394">
        <f>IF(OR(ISERROR(VLOOKUP($E229&amp;$D$118&amp;$D$119,'CCG data'!$A:$AD,'CCG data'!R$3,FALSE)),ISBLANK(VLOOKUP($E229&amp;$D$118&amp;$D$119,'CCG data'!$A:$AD,'CCG data'!R$3,FALSE))),"",VLOOKUP($E229&amp;$D$118&amp;$D$119,'CCG data'!$A:$AD,'CCG data'!R$3,FALSE))</f>
        <v>4.1431349780923847</v>
      </c>
      <c r="G229" s="395"/>
      <c r="H229" s="395">
        <f>IF(OR(ISERROR(VLOOKUP($E229&amp;$D$118&amp;$D$119,'CCG data'!$A:$AD,'CCG data'!S$3,FALSE)),ISBLANK(VLOOKUP($E229&amp;$D$118&amp;$D$119,'CCG data'!$A:$AD,'CCG data'!S$3,FALSE))),"",VLOOKUP($E229&amp;$D$118&amp;$D$119,'CCG data'!$A:$AD,'CCG data'!S$3,FALSE))</f>
        <v>38.035342814182137</v>
      </c>
      <c r="I229" s="395"/>
      <c r="J229" s="395">
        <f>IF(OR(ISERROR(VLOOKUP($E229&amp;$D$118&amp;$D$119,'CCG data'!$A:$AD,'CCG data'!T$3,FALSE)),ISBLANK(VLOOKUP($E229&amp;$D$118&amp;$D$119,'CCG data'!$A:$AD,'CCG data'!T$3,FALSE))),"",VLOOKUP($E229&amp;$D$118&amp;$D$119,'CCG data'!$A:$AD,'CCG data'!T$3,FALSE))</f>
        <v>17.50252695478639</v>
      </c>
      <c r="K229" s="395"/>
      <c r="L229" s="395">
        <f>IF(OR(ISERROR(VLOOKUP($E229&amp;$D$118&amp;$D$119,'CCG data'!$A:$AD,'CCG data'!U$3,FALSE)),ISBLANK(VLOOKUP($E229&amp;$D$118&amp;$D$119,'CCG data'!$A:$AD,'CCG data'!U$3,FALSE))),"",VLOOKUP($E229&amp;$D$118&amp;$D$119,'CCG data'!$A:$AD,'CCG data'!U$3,FALSE))</f>
        <v>12.550037595273984</v>
      </c>
      <c r="M229" s="396"/>
      <c r="N229" s="367">
        <f>IF(OR(ISERROR(VLOOKUP($E229&amp;$D$118&amp;$D$119,'CCG data'!$A:$AD,'CCG data'!G$3,FALSE)),ISBLANK(VLOOKUP($E229&amp;$D$118&amp;$D$119,'CCG data'!$A:$AD,'CCG data'!G$3,FALSE))),"",VLOOKUP($E229&amp;$D$118&amp;$D$119,'CCG data'!$A:$AD,'CCG data'!G$3,FALSE))</f>
        <v>1351</v>
      </c>
      <c r="P229" s="404">
        <f>IF(OR(ISERROR(VLOOKUP($E229&amp;$D$118&amp;$D$119,'CCG data'!$A:$AD,'CCG data'!B$3,FALSE)),ISBLANK(VLOOKUP($E229&amp;$D$118&amp;$D$119,'CCG data'!$A:$AD,'CCG data'!B$3,FALSE))),"",VLOOKUP($E229&amp;$D$118&amp;$D$119,'CCG data'!$A:$AD,'CCG data'!B$3,FALSE))</f>
        <v>5.8475203552923759E-2</v>
      </c>
      <c r="Q229" s="267"/>
      <c r="R229" s="267">
        <f>IF(OR(ISERROR(VLOOKUP($E229&amp;$D$118&amp;$D$119,'CCG data'!$A:$AD,'CCG data'!C$3,FALSE)),ISBLANK(VLOOKUP($E229&amp;$D$118&amp;$D$119,'CCG data'!$A:$AD,'CCG data'!C$3,FALSE))),"",VLOOKUP($E229&amp;$D$118&amp;$D$119,'CCG data'!$A:$AD,'CCG data'!C$3,FALSE))</f>
        <v>0.52331606217616577</v>
      </c>
      <c r="S229" s="267"/>
      <c r="T229" s="267">
        <f>IF(OR(ISERROR(VLOOKUP($E229&amp;$D$118&amp;$D$119,'CCG data'!$A:$AD,'CCG data'!D$3,FALSE)),ISBLANK(VLOOKUP($E229&amp;$D$118&amp;$D$119,'CCG data'!$A:$AD,'CCG data'!D$3,FALSE))),"",VLOOKUP($E229&amp;$D$118&amp;$D$119,'CCG data'!$A:$AD,'CCG data'!D$3,FALSE))</f>
        <v>0.24500370096225019</v>
      </c>
      <c r="U229" s="267"/>
      <c r="V229" s="267">
        <f>IF(OR(ISERROR(VLOOKUP($E229&amp;$D$118&amp;$D$119,'CCG data'!$A:$AD,'CCG data'!E$3,FALSE)),ISBLANK(VLOOKUP($E229&amp;$D$118&amp;$D$119,'CCG data'!$A:$AD,'CCG data'!E$3,FALSE))),"",VLOOKUP($E229&amp;$D$118&amp;$D$119,'CCG data'!$A:$AD,'CCG data'!E$3,FALSE))</f>
        <v>0.17320503330866024</v>
      </c>
      <c r="W229" s="405"/>
      <c r="Y229" s="165">
        <f>IFERROR(VLOOKUP($E229&amp;$D$119, Outliers!$A$4:$P$214,6,FALSE),"0")</f>
        <v>0</v>
      </c>
      <c r="Z229" s="165">
        <f>IFERROR(VLOOKUP($E229&amp;$D$119, Outliers!$A$4:$P$214,7,FALSE),"0")</f>
        <v>0</v>
      </c>
      <c r="AA229" s="165">
        <f>IFERROR(VLOOKUP($E229&amp;$D$119, Outliers!$A$4:$P$214,8,FALSE),"0")</f>
        <v>0</v>
      </c>
      <c r="AB229" s="165">
        <f>IFERROR(VLOOKUP($E229&amp;$D$119, Outliers!$A$4:$P$214,9,FALSE),"0")</f>
        <v>0</v>
      </c>
      <c r="AD229" s="78"/>
      <c r="AE229" s="78"/>
      <c r="AF229" s="78"/>
      <c r="AG229" s="78"/>
    </row>
    <row r="230" spans="4:33" x14ac:dyDescent="0.25">
      <c r="D230" s="319"/>
      <c r="E230" s="103" t="s">
        <v>27</v>
      </c>
      <c r="F230" s="95">
        <f>IF(P229="","",VLOOKUP($E229&amp;$D$118&amp;$D$119,'CCG data'!$A:$AD,'CCG data'!W$3,FALSE))</f>
        <v>3.2295023350843755</v>
      </c>
      <c r="G230" s="96">
        <f>IF(P229="","",VLOOKUP($E229&amp;$D$118&amp;$D$119,'CCG data'!$A:$AD,'CCG data'!X$3,FALSE))</f>
        <v>5.056767621100394</v>
      </c>
      <c r="H230" s="96">
        <f>IF(R229="","",VLOOKUP($E229&amp;$D$118&amp;$D$119,'CCG data'!$A:$AD,'CCG data'!Y$3,FALSE))</f>
        <v>35.231628884264552</v>
      </c>
      <c r="I230" s="96">
        <f>IF(R229="","",VLOOKUP($E229&amp;$D$118&amp;$D$119,'CCG data'!$A:$AD,'CCG data'!Z$3,FALSE))</f>
        <v>40.839056744099722</v>
      </c>
      <c r="J230" s="96">
        <f>IF(T229="","",VLOOKUP($E229&amp;$D$118&amp;$D$119,'CCG data'!$A:$AD,'CCG data'!AA$3,FALSE))</f>
        <v>15.616956217495639</v>
      </c>
      <c r="K230" s="96">
        <f>IF(T229="","",VLOOKUP($E229&amp;$D$118&amp;$D$119,'CCG data'!$A:$AD,'CCG data'!AB$3,FALSE))</f>
        <v>19.388097692077139</v>
      </c>
      <c r="L230" s="96">
        <f>IF(V229="","",VLOOKUP($E229&amp;$D$118&amp;$D$119,'CCG data'!$A:$AD,'CCG data'!AC$3,FALSE))</f>
        <v>10.942011214178276</v>
      </c>
      <c r="M230" s="96">
        <f>IF(V229="","",VLOOKUP($E229&amp;$D$118&amp;$D$119,'CCG data'!$A:$AD,'CCG data'!AD$3,FALSE))</f>
        <v>14.158063976369693</v>
      </c>
      <c r="N230" s="368"/>
      <c r="P230" s="152">
        <f>IF(P229="","",VLOOKUP($E229&amp;$D$118&amp;$D$119,'CCG data'!$A:$AD,'CCG data'!I$3,FALSE))</f>
        <v>4.7E-2</v>
      </c>
      <c r="Q230" s="15">
        <f>IF(P229="","",VLOOKUP($E229&amp;$D$118&amp;$D$119,'CCG data'!$A:$AD,'CCG data'!J$3,FALSE))</f>
        <v>7.1999999999999995E-2</v>
      </c>
      <c r="R230" s="15">
        <f>IF(R229="","",VLOOKUP($E229&amp;$D$118&amp;$D$119,'CCG data'!$A:$AD,'CCG data'!K$3,FALSE))</f>
        <v>0.497</v>
      </c>
      <c r="S230" s="15">
        <f>IF(R229="","",VLOOKUP($E229&amp;$D$118&amp;$D$119,'CCG data'!$A:$AD,'CCG data'!L$3,FALSE))</f>
        <v>0.55000000000000004</v>
      </c>
      <c r="T230" s="15">
        <f>IF(T229="","",VLOOKUP($E229&amp;$D$118&amp;$D$119,'CCG data'!$A:$AD,'CCG data'!M$3,FALSE))</f>
        <v>0.223</v>
      </c>
      <c r="U230" s="15">
        <f>IF(T229="","",VLOOKUP($E229&amp;$D$118&amp;$D$119,'CCG data'!$A:$AD,'CCG data'!N$3,FALSE))</f>
        <v>0.26900000000000002</v>
      </c>
      <c r="V230" s="15">
        <f>IF(V229="","",VLOOKUP($E229&amp;$D$118&amp;$D$119,'CCG data'!$A:$AD,'CCG data'!O$3,FALSE))</f>
        <v>0.154</v>
      </c>
      <c r="W230" s="136">
        <f>IF(V229="","",VLOOKUP($E229&amp;$D$118&amp;$D$119,'CCG data'!$A:$AD,'CCG data'!P$3,FALSE))</f>
        <v>0.19400000000000001</v>
      </c>
      <c r="Y230" s="165" t="str">
        <f>IFERROR(VLOOKUP($E230&amp;$D$119, Outliers!$A$4:$P$214,6,FALSE),"0")</f>
        <v>0</v>
      </c>
      <c r="Z230" s="165" t="str">
        <f>IFERROR(VLOOKUP($E230&amp;$D$119, Outliers!$A$4:$P$214,7,FALSE),"0")</f>
        <v>0</v>
      </c>
      <c r="AA230" s="165" t="str">
        <f>IFERROR(VLOOKUP($E230&amp;$D$119, Outliers!$A$4:$P$214,8,FALSE),"0")</f>
        <v>0</v>
      </c>
      <c r="AB230" s="165" t="str">
        <f>IFERROR(VLOOKUP($E230&amp;$D$119, Outliers!$A$4:$P$214,9,FALSE),"0")</f>
        <v>0</v>
      </c>
      <c r="AD230" s="78"/>
      <c r="AE230" s="78"/>
      <c r="AF230" s="78"/>
      <c r="AG230" s="78"/>
    </row>
    <row r="231" spans="4:33" ht="15.75" x14ac:dyDescent="0.25">
      <c r="D231" s="319"/>
      <c r="E231" s="104" t="s">
        <v>185</v>
      </c>
      <c r="F231" s="394">
        <f>IF(OR(ISERROR(VLOOKUP($E231&amp;$D$118&amp;$D$119,'CCG data'!$A:$AD,'CCG data'!R$3,FALSE)),ISBLANK(VLOOKUP($E231&amp;$D$118&amp;$D$119,'CCG data'!$A:$AD,'CCG data'!R$3,FALSE))),"",VLOOKUP($E231&amp;$D$118&amp;$D$119,'CCG data'!$A:$AD,'CCG data'!R$3,FALSE))</f>
        <v>4.1302736693285</v>
      </c>
      <c r="G231" s="395"/>
      <c r="H231" s="395">
        <f>IF(OR(ISERROR(VLOOKUP($E231&amp;$D$118&amp;$D$119,'CCG data'!$A:$AD,'CCG data'!S$3,FALSE)),ISBLANK(VLOOKUP($E231&amp;$D$118&amp;$D$119,'CCG data'!$A:$AD,'CCG data'!S$3,FALSE))),"",VLOOKUP($E231&amp;$D$118&amp;$D$119,'CCG data'!$A:$AD,'CCG data'!S$3,FALSE))</f>
        <v>32.452560650961175</v>
      </c>
      <c r="I231" s="395"/>
      <c r="J231" s="395">
        <f>IF(OR(ISERROR(VLOOKUP($E231&amp;$D$118&amp;$D$119,'CCG data'!$A:$AD,'CCG data'!T$3,FALSE)),ISBLANK(VLOOKUP($E231&amp;$D$118&amp;$D$119,'CCG data'!$A:$AD,'CCG data'!T$3,FALSE))),"",VLOOKUP($E231&amp;$D$118&amp;$D$119,'CCG data'!$A:$AD,'CCG data'!T$3,FALSE))</f>
        <v>17.02889267899743</v>
      </c>
      <c r="K231" s="395"/>
      <c r="L231" s="395">
        <f>IF(OR(ISERROR(VLOOKUP($E231&amp;$D$118&amp;$D$119,'CCG data'!$A:$AD,'CCG data'!U$3,FALSE)),ISBLANK(VLOOKUP($E231&amp;$D$118&amp;$D$119,'CCG data'!$A:$AD,'CCG data'!U$3,FALSE))),"",VLOOKUP($E231&amp;$D$118&amp;$D$119,'CCG data'!$A:$AD,'CCG data'!U$3,FALSE))</f>
        <v>10.474038319222478</v>
      </c>
      <c r="M231" s="396"/>
      <c r="N231" s="367">
        <f>IF(OR(ISERROR(VLOOKUP($E231&amp;$D$118&amp;$D$119,'CCG data'!$A:$AD,'CCG data'!G$3,FALSE)),ISBLANK(VLOOKUP($E231&amp;$D$118&amp;$D$119,'CCG data'!$A:$AD,'CCG data'!G$3,FALSE))),"",VLOOKUP($E231&amp;$D$118&amp;$D$119,'CCG data'!$A:$AD,'CCG data'!G$3,FALSE))</f>
        <v>1233</v>
      </c>
      <c r="P231" s="404">
        <f>IF(OR(ISERROR(VLOOKUP($E231&amp;$D$118&amp;$D$119,'CCG data'!$A:$AD,'CCG data'!B$3,FALSE)),ISBLANK(VLOOKUP($E231&amp;$D$118&amp;$D$119,'CCG data'!$A:$AD,'CCG data'!B$3,FALSE))),"",VLOOKUP($E231&amp;$D$118&amp;$D$119,'CCG data'!$A:$AD,'CCG data'!B$3,FALSE))</f>
        <v>6.2449310624493104E-2</v>
      </c>
      <c r="Q231" s="267"/>
      <c r="R231" s="267">
        <f>IF(OR(ISERROR(VLOOKUP($E231&amp;$D$118&amp;$D$119,'CCG data'!$A:$AD,'CCG data'!C$3,FALSE)),ISBLANK(VLOOKUP($E231&amp;$D$118&amp;$D$119,'CCG data'!$A:$AD,'CCG data'!C$3,FALSE))),"",VLOOKUP($E231&amp;$D$118&amp;$D$119,'CCG data'!$A:$AD,'CCG data'!C$3,FALSE))</f>
        <v>0.50527169505271696</v>
      </c>
      <c r="S231" s="267"/>
      <c r="T231" s="267">
        <f>IF(OR(ISERROR(VLOOKUP($E231&amp;$D$118&amp;$D$119,'CCG data'!$A:$AD,'CCG data'!D$3,FALSE)),ISBLANK(VLOOKUP($E231&amp;$D$118&amp;$D$119,'CCG data'!$A:$AD,'CCG data'!D$3,FALSE))),"",VLOOKUP($E231&amp;$D$118&amp;$D$119,'CCG data'!$A:$AD,'CCG data'!D$3,FALSE))</f>
        <v>0.26682887266828875</v>
      </c>
      <c r="U231" s="267"/>
      <c r="V231" s="267">
        <f>IF(OR(ISERROR(VLOOKUP($E231&amp;$D$118&amp;$D$119,'CCG data'!$A:$AD,'CCG data'!E$3,FALSE)),ISBLANK(VLOOKUP($E231&amp;$D$118&amp;$D$119,'CCG data'!$A:$AD,'CCG data'!E$3,FALSE))),"",VLOOKUP($E231&amp;$D$118&amp;$D$119,'CCG data'!$A:$AD,'CCG data'!E$3,FALSE))</f>
        <v>0.16545012165450121</v>
      </c>
      <c r="W231" s="405"/>
      <c r="Y231" s="165">
        <f>IFERROR(VLOOKUP($E231&amp;$D$119, Outliers!$A$4:$P$214,6,FALSE),"0")</f>
        <v>0</v>
      </c>
      <c r="Z231" s="165">
        <f>IFERROR(VLOOKUP($E231&amp;$D$119, Outliers!$A$4:$P$214,7,FALSE),"0")</f>
        <v>1</v>
      </c>
      <c r="AA231" s="165">
        <f>IFERROR(VLOOKUP($E231&amp;$D$119, Outliers!$A$4:$P$214,8,FALSE),"0")</f>
        <v>0</v>
      </c>
      <c r="AB231" s="165">
        <f>IFERROR(VLOOKUP($E231&amp;$D$119, Outliers!$A$4:$P$214,9,FALSE),"0")</f>
        <v>0</v>
      </c>
      <c r="AD231" s="78"/>
      <c r="AE231" s="78"/>
      <c r="AF231" s="78"/>
      <c r="AG231" s="78"/>
    </row>
    <row r="232" spans="4:33" x14ac:dyDescent="0.25">
      <c r="D232" s="319"/>
      <c r="E232" s="103" t="s">
        <v>27</v>
      </c>
      <c r="F232" s="95">
        <f>IF(P231="","",VLOOKUP($E231&amp;$D$118&amp;$D$119,'CCG data'!$A:$AD,'CCG data'!W$3,FALSE))</f>
        <v>3.2077244674747298</v>
      </c>
      <c r="G232" s="96">
        <f>IF(P231="","",VLOOKUP($E231&amp;$D$118&amp;$D$119,'CCG data'!$A:$AD,'CCG data'!X$3,FALSE))</f>
        <v>5.0528228711822702</v>
      </c>
      <c r="H232" s="96">
        <f>IF(R231="","",VLOOKUP($E231&amp;$D$118&amp;$D$119,'CCG data'!$A:$AD,'CCG data'!Y$3,FALSE))</f>
        <v>29.904199250553066</v>
      </c>
      <c r="I232" s="96">
        <f>IF(R231="","",VLOOKUP($E231&amp;$D$118&amp;$D$119,'CCG data'!$A:$AD,'CCG data'!Z$3,FALSE))</f>
        <v>35.00092205136928</v>
      </c>
      <c r="J232" s="96">
        <f>IF(T231="","",VLOOKUP($E231&amp;$D$118&amp;$D$119,'CCG data'!$A:$AD,'CCG data'!AA$3,FALSE))</f>
        <v>15.188779521011901</v>
      </c>
      <c r="K232" s="96">
        <f>IF(T231="","",VLOOKUP($E231&amp;$D$118&amp;$D$119,'CCG data'!$A:$AD,'CCG data'!AB$3,FALSE))</f>
        <v>18.869005836982957</v>
      </c>
      <c r="L232" s="96">
        <f>IF(V231="","",VLOOKUP($E231&amp;$D$118&amp;$D$119,'CCG data'!$A:$AD,'CCG data'!AC$3,FALSE))</f>
        <v>9.0367127679626407</v>
      </c>
      <c r="M232" s="96">
        <f>IF(V231="","",VLOOKUP($E231&amp;$D$118&amp;$D$119,'CCG data'!$A:$AD,'CCG data'!AD$3,FALSE))</f>
        <v>11.911363870482315</v>
      </c>
      <c r="N232" s="368"/>
      <c r="P232" s="152">
        <f>IF(P231="","",VLOOKUP($E231&amp;$D$118&amp;$D$119,'CCG data'!$A:$AD,'CCG data'!I$3,FALSE))</f>
        <v>0.05</v>
      </c>
      <c r="Q232" s="15">
        <f>IF(P231="","",VLOOKUP($E231&amp;$D$118&amp;$D$119,'CCG data'!$A:$AD,'CCG data'!J$3,FALSE))</f>
        <v>7.6999999999999999E-2</v>
      </c>
      <c r="R232" s="15">
        <f>IF(R231="","",VLOOKUP($E231&amp;$D$118&amp;$D$119,'CCG data'!$A:$AD,'CCG data'!K$3,FALSE))</f>
        <v>0.47699999999999998</v>
      </c>
      <c r="S232" s="15">
        <f>IF(R231="","",VLOOKUP($E231&amp;$D$118&amp;$D$119,'CCG data'!$A:$AD,'CCG data'!L$3,FALSE))</f>
        <v>0.53300000000000003</v>
      </c>
      <c r="T232" s="15">
        <f>IF(T231="","",VLOOKUP($E231&amp;$D$118&amp;$D$119,'CCG data'!$A:$AD,'CCG data'!M$3,FALSE))</f>
        <v>0.24299999999999999</v>
      </c>
      <c r="U232" s="15">
        <f>IF(T231="","",VLOOKUP($E231&amp;$D$118&amp;$D$119,'CCG data'!$A:$AD,'CCG data'!N$3,FALSE))</f>
        <v>0.29199999999999998</v>
      </c>
      <c r="V232" s="15">
        <f>IF(V231="","",VLOOKUP($E231&amp;$D$118&amp;$D$119,'CCG data'!$A:$AD,'CCG data'!O$3,FALSE))</f>
        <v>0.14599999999999999</v>
      </c>
      <c r="W232" s="136">
        <f>IF(V231="","",VLOOKUP($E231&amp;$D$118&amp;$D$119,'CCG data'!$A:$AD,'CCG data'!P$3,FALSE))</f>
        <v>0.187</v>
      </c>
      <c r="Y232" s="165" t="str">
        <f>IFERROR(VLOOKUP($E232&amp;$D$119, Outliers!$A$4:$P$214,6,FALSE),"0")</f>
        <v>0</v>
      </c>
      <c r="Z232" s="165" t="str">
        <f>IFERROR(VLOOKUP($E232&amp;$D$119, Outliers!$A$4:$P$214,7,FALSE),"0")</f>
        <v>0</v>
      </c>
      <c r="AA232" s="165" t="str">
        <f>IFERROR(VLOOKUP($E232&amp;$D$119, Outliers!$A$4:$P$214,8,FALSE),"0")</f>
        <v>0</v>
      </c>
      <c r="AB232" s="165" t="str">
        <f>IFERROR(VLOOKUP($E232&amp;$D$119, Outliers!$A$4:$P$214,9,FALSE),"0")</f>
        <v>0</v>
      </c>
      <c r="AD232" s="78"/>
      <c r="AE232" s="78"/>
      <c r="AF232" s="78"/>
      <c r="AG232" s="78"/>
    </row>
    <row r="233" spans="4:33" ht="15.75" x14ac:dyDescent="0.25">
      <c r="D233" s="319"/>
      <c r="E233" s="104" t="s">
        <v>186</v>
      </c>
      <c r="F233" s="394">
        <f>IF(OR(ISERROR(VLOOKUP($E233&amp;$D$118&amp;$D$119,'CCG data'!$A:$AD,'CCG data'!R$3,FALSE)),ISBLANK(VLOOKUP($E233&amp;$D$118&amp;$D$119,'CCG data'!$A:$AD,'CCG data'!R$3,FALSE))),"",VLOOKUP($E233&amp;$D$118&amp;$D$119,'CCG data'!$A:$AD,'CCG data'!R$3,FALSE))</f>
        <v>7.9154792223912551</v>
      </c>
      <c r="G233" s="395"/>
      <c r="H233" s="395">
        <f>IF(OR(ISERROR(VLOOKUP($E233&amp;$D$118&amp;$D$119,'CCG data'!$A:$AD,'CCG data'!S$3,FALSE)),ISBLANK(VLOOKUP($E233&amp;$D$118&amp;$D$119,'CCG data'!$A:$AD,'CCG data'!S$3,FALSE))),"",VLOOKUP($E233&amp;$D$118&amp;$D$119,'CCG data'!$A:$AD,'CCG data'!S$3,FALSE))</f>
        <v>40.711243858583821</v>
      </c>
      <c r="I233" s="395"/>
      <c r="J233" s="395">
        <f>IF(OR(ISERROR(VLOOKUP($E233&amp;$D$118&amp;$D$119,'CCG data'!$A:$AD,'CCG data'!T$3,FALSE)),ISBLANK(VLOOKUP($E233&amp;$D$118&amp;$D$119,'CCG data'!$A:$AD,'CCG data'!T$3,FALSE))),"",VLOOKUP($E233&amp;$D$118&amp;$D$119,'CCG data'!$A:$AD,'CCG data'!T$3,FALSE))</f>
        <v>18.242959385264776</v>
      </c>
      <c r="K233" s="395"/>
      <c r="L233" s="395">
        <f>IF(OR(ISERROR(VLOOKUP($E233&amp;$D$118&amp;$D$119,'CCG data'!$A:$AD,'CCG data'!U$3,FALSE)),ISBLANK(VLOOKUP($E233&amp;$D$118&amp;$D$119,'CCG data'!$A:$AD,'CCG data'!U$3,FALSE))),"",VLOOKUP($E233&amp;$D$118&amp;$D$119,'CCG data'!$A:$AD,'CCG data'!U$3,FALSE))</f>
        <v>6.970749678052294</v>
      </c>
      <c r="M233" s="396"/>
      <c r="N233" s="367">
        <f>IF(OR(ISERROR(VLOOKUP($E233&amp;$D$118&amp;$D$119,'CCG data'!$A:$AD,'CCG data'!G$3,FALSE)),ISBLANK(VLOOKUP($E233&amp;$D$118&amp;$D$119,'CCG data'!$A:$AD,'CCG data'!G$3,FALSE))),"",VLOOKUP($E233&amp;$D$118&amp;$D$119,'CCG data'!$A:$AD,'CCG data'!G$3,FALSE))</f>
        <v>565</v>
      </c>
      <c r="P233" s="404">
        <f>IF(OR(ISERROR(VLOOKUP($E233&amp;$D$118&amp;$D$119,'CCG data'!$A:$AD,'CCG data'!B$3,FALSE)),ISBLANK(VLOOKUP($E233&amp;$D$118&amp;$D$119,'CCG data'!$A:$AD,'CCG data'!B$3,FALSE))),"",VLOOKUP($E233&amp;$D$118&amp;$D$119,'CCG data'!$A:$AD,'CCG data'!B$3,FALSE))</f>
        <v>0.10973451327433628</v>
      </c>
      <c r="Q233" s="267"/>
      <c r="R233" s="267">
        <f>IF(OR(ISERROR(VLOOKUP($E233&amp;$D$118&amp;$D$119,'CCG data'!$A:$AD,'CCG data'!C$3,FALSE)),ISBLANK(VLOOKUP($E233&amp;$D$118&amp;$D$119,'CCG data'!$A:$AD,'CCG data'!C$3,FALSE))),"",VLOOKUP($E233&amp;$D$118&amp;$D$119,'CCG data'!$A:$AD,'CCG data'!C$3,FALSE))</f>
        <v>0.54690265486725664</v>
      </c>
      <c r="S233" s="267"/>
      <c r="T233" s="267">
        <f>IF(OR(ISERROR(VLOOKUP($E233&amp;$D$118&amp;$D$119,'CCG data'!$A:$AD,'CCG data'!D$3,FALSE)),ISBLANK(VLOOKUP($E233&amp;$D$118&amp;$D$119,'CCG data'!$A:$AD,'CCG data'!D$3,FALSE))),"",VLOOKUP($E233&amp;$D$118&amp;$D$119,'CCG data'!$A:$AD,'CCG data'!D$3,FALSE))</f>
        <v>0.24955752212389382</v>
      </c>
      <c r="U233" s="267"/>
      <c r="V233" s="267">
        <f>IF(OR(ISERROR(VLOOKUP($E233&amp;$D$118&amp;$D$119,'CCG data'!$A:$AD,'CCG data'!E$3,FALSE)),ISBLANK(VLOOKUP($E233&amp;$D$118&amp;$D$119,'CCG data'!$A:$AD,'CCG data'!E$3,FALSE))),"",VLOOKUP($E233&amp;$D$118&amp;$D$119,'CCG data'!$A:$AD,'CCG data'!E$3,FALSE))</f>
        <v>9.3805309734513273E-2</v>
      </c>
      <c r="W233" s="405"/>
      <c r="Y233" s="165">
        <f>IFERROR(VLOOKUP($E233&amp;$D$119, Outliers!$A$4:$P$214,6,FALSE),"0")</f>
        <v>1</v>
      </c>
      <c r="Z233" s="165">
        <f>IFERROR(VLOOKUP($E233&amp;$D$119, Outliers!$A$4:$P$214,7,FALSE),"0")</f>
        <v>0</v>
      </c>
      <c r="AA233" s="165">
        <f>IFERROR(VLOOKUP($E233&amp;$D$119, Outliers!$A$4:$P$214,8,FALSE),"0")</f>
        <v>0</v>
      </c>
      <c r="AB233" s="165">
        <f>IFERROR(VLOOKUP($E233&amp;$D$119, Outliers!$A$4:$P$214,9,FALSE),"0")</f>
        <v>1</v>
      </c>
      <c r="AD233" s="78"/>
      <c r="AE233" s="78"/>
      <c r="AF233" s="78"/>
      <c r="AG233" s="78"/>
    </row>
    <row r="234" spans="4:33" x14ac:dyDescent="0.25">
      <c r="D234" s="319"/>
      <c r="E234" s="103" t="s">
        <v>27</v>
      </c>
      <c r="F234" s="95">
        <f>IF(P233="","",VLOOKUP($E233&amp;$D$118&amp;$D$119,'CCG data'!$A:$AD,'CCG data'!W$3,FALSE))</f>
        <v>5.9451561640295809</v>
      </c>
      <c r="G234" s="96">
        <f>IF(P233="","",VLOOKUP($E233&amp;$D$118&amp;$D$119,'CCG data'!$A:$AD,'CCG data'!X$3,FALSE))</f>
        <v>9.8858022807529302</v>
      </c>
      <c r="H234" s="96">
        <f>IF(R233="","",VLOOKUP($E233&amp;$D$118&amp;$D$119,'CCG data'!$A:$AD,'CCG data'!Y$3,FALSE))</f>
        <v>36.171919637599771</v>
      </c>
      <c r="I234" s="96">
        <f>IF(R233="","",VLOOKUP($E233&amp;$D$118&amp;$D$119,'CCG data'!$A:$AD,'CCG data'!Z$3,FALSE))</f>
        <v>45.25056807956787</v>
      </c>
      <c r="J234" s="96">
        <f>IF(T233="","",VLOOKUP($E233&amp;$D$118&amp;$D$119,'CCG data'!$A:$AD,'CCG data'!AA$3,FALSE))</f>
        <v>15.231744099985889</v>
      </c>
      <c r="K234" s="96">
        <f>IF(T233="","",VLOOKUP($E233&amp;$D$118&amp;$D$119,'CCG data'!$A:$AD,'CCG data'!AB$3,FALSE))</f>
        <v>21.254174670543662</v>
      </c>
      <c r="L234" s="96">
        <f>IF(V233="","",VLOOKUP($E233&amp;$D$118&amp;$D$119,'CCG data'!$A:$AD,'CCG data'!AC$3,FALSE))</f>
        <v>5.0940377084843789</v>
      </c>
      <c r="M234" s="96">
        <f>IF(V233="","",VLOOKUP($E233&amp;$D$118&amp;$D$119,'CCG data'!$A:$AD,'CCG data'!AD$3,FALSE))</f>
        <v>8.847461647620209</v>
      </c>
      <c r="N234" s="368"/>
      <c r="P234" s="152">
        <f>IF(P233="","",VLOOKUP($E233&amp;$D$118&amp;$D$119,'CCG data'!$A:$AD,'CCG data'!I$3,FALSE))</f>
        <v>8.6999999999999994E-2</v>
      </c>
      <c r="Q234" s="15">
        <f>IF(P233="","",VLOOKUP($E233&amp;$D$118&amp;$D$119,'CCG data'!$A:$AD,'CCG data'!J$3,FALSE))</f>
        <v>0.13800000000000001</v>
      </c>
      <c r="R234" s="15">
        <f>IF(R233="","",VLOOKUP($E233&amp;$D$118&amp;$D$119,'CCG data'!$A:$AD,'CCG data'!K$3,FALSE))</f>
        <v>0.50600000000000001</v>
      </c>
      <c r="S234" s="15">
        <f>IF(R233="","",VLOOKUP($E233&amp;$D$118&amp;$D$119,'CCG data'!$A:$AD,'CCG data'!L$3,FALSE))</f>
        <v>0.58699999999999997</v>
      </c>
      <c r="T234" s="15">
        <f>IF(T233="","",VLOOKUP($E233&amp;$D$118&amp;$D$119,'CCG data'!$A:$AD,'CCG data'!M$3,FALSE))</f>
        <v>0.216</v>
      </c>
      <c r="U234" s="15">
        <f>IF(T233="","",VLOOKUP($E233&amp;$D$118&amp;$D$119,'CCG data'!$A:$AD,'CCG data'!N$3,FALSE))</f>
        <v>0.28699999999999998</v>
      </c>
      <c r="V234" s="15">
        <f>IF(V233="","",VLOOKUP($E233&amp;$D$118&amp;$D$119,'CCG data'!$A:$AD,'CCG data'!O$3,FALSE))</f>
        <v>7.1999999999999995E-2</v>
      </c>
      <c r="W234" s="136">
        <f>IF(V233="","",VLOOKUP($E233&amp;$D$118&amp;$D$119,'CCG data'!$A:$AD,'CCG data'!P$3,FALSE))</f>
        <v>0.121</v>
      </c>
      <c r="Y234" s="165" t="str">
        <f>IFERROR(VLOOKUP($E234&amp;$D$119, Outliers!$A$4:$P$214,6,FALSE),"0")</f>
        <v>0</v>
      </c>
      <c r="Z234" s="165" t="str">
        <f>IFERROR(VLOOKUP($E234&amp;$D$119, Outliers!$A$4:$P$214,7,FALSE),"0")</f>
        <v>0</v>
      </c>
      <c r="AA234" s="165" t="str">
        <f>IFERROR(VLOOKUP($E234&amp;$D$119, Outliers!$A$4:$P$214,8,FALSE),"0")</f>
        <v>0</v>
      </c>
      <c r="AB234" s="165" t="str">
        <f>IFERROR(VLOOKUP($E234&amp;$D$119, Outliers!$A$4:$P$214,9,FALSE),"0")</f>
        <v>0</v>
      </c>
      <c r="AD234" s="78"/>
      <c r="AE234" s="78"/>
      <c r="AF234" s="78"/>
      <c r="AG234" s="78"/>
    </row>
    <row r="235" spans="4:33" ht="15.75" x14ac:dyDescent="0.25">
      <c r="D235" s="319"/>
      <c r="E235" s="104" t="s">
        <v>406</v>
      </c>
      <c r="F235" s="394">
        <f>IF(OR(ISERROR(VLOOKUP($E235&amp;$D$118&amp;$D$119,'CCG data'!$A:$AD,'CCG data'!R$3,FALSE)),ISBLANK(VLOOKUP($E235&amp;$D$118&amp;$D$119,'CCG data'!$A:$AD,'CCG data'!R$3,FALSE))),"",VLOOKUP($E235&amp;$D$118&amp;$D$119,'CCG data'!$A:$AD,'CCG data'!R$3,FALSE))</f>
        <v>6.6171232233252448</v>
      </c>
      <c r="G235" s="395"/>
      <c r="H235" s="395">
        <f>IF(OR(ISERROR(VLOOKUP($E235&amp;$D$118&amp;$D$119,'CCG data'!$A:$AD,'CCG data'!S$3,FALSE)),ISBLANK(VLOOKUP($E235&amp;$D$118&amp;$D$119,'CCG data'!$A:$AD,'CCG data'!S$3,FALSE))),"",VLOOKUP($E235&amp;$D$118&amp;$D$119,'CCG data'!$A:$AD,'CCG data'!S$3,FALSE))</f>
        <v>37.865102818621175</v>
      </c>
      <c r="I235" s="395"/>
      <c r="J235" s="395">
        <f>IF(OR(ISERROR(VLOOKUP($E235&amp;$D$118&amp;$D$119,'CCG data'!$A:$AD,'CCG data'!T$3,FALSE)),ISBLANK(VLOOKUP($E235&amp;$D$118&amp;$D$119,'CCG data'!$A:$AD,'CCG data'!T$3,FALSE))),"",VLOOKUP($E235&amp;$D$118&amp;$D$119,'CCG data'!$A:$AD,'CCG data'!T$3,FALSE))</f>
        <v>20.023018692648897</v>
      </c>
      <c r="K235" s="395"/>
      <c r="L235" s="395">
        <f>IF(OR(ISERROR(VLOOKUP($E235&amp;$D$118&amp;$D$119,'CCG data'!$A:$AD,'CCG data'!U$3,FALSE)),ISBLANK(VLOOKUP($E235&amp;$D$118&amp;$D$119,'CCG data'!$A:$AD,'CCG data'!U$3,FALSE))),"",VLOOKUP($E235&amp;$D$118&amp;$D$119,'CCG data'!$A:$AD,'CCG data'!U$3,FALSE))</f>
        <v>9.592851634277368</v>
      </c>
      <c r="M235" s="396"/>
      <c r="N235" s="367">
        <f>IF(OR(ISERROR(VLOOKUP($E235&amp;$D$118&amp;$D$119,'CCG data'!$A:$AD,'CCG data'!G$3,FALSE)),ISBLANK(VLOOKUP($E235&amp;$D$118&amp;$D$119,'CCG data'!$A:$AD,'CCG data'!G$3,FALSE))),"",VLOOKUP($E235&amp;$D$118&amp;$D$119,'CCG data'!$A:$AD,'CCG data'!G$3,FALSE))</f>
        <v>1281</v>
      </c>
      <c r="P235" s="404">
        <f>IF(OR(ISERROR(VLOOKUP($E235&amp;$D$118&amp;$D$119,'CCG data'!$A:$AD,'CCG data'!B$3,FALSE)),ISBLANK(VLOOKUP($E235&amp;$D$118&amp;$D$119,'CCG data'!$A:$AD,'CCG data'!B$3,FALSE))),"",VLOOKUP($E235&amp;$D$118&amp;$D$119,'CCG data'!$A:$AD,'CCG data'!B$3,FALSE))</f>
        <v>8.8212334113973459E-2</v>
      </c>
      <c r="Q235" s="267"/>
      <c r="R235" s="267">
        <f>IF(OR(ISERROR(VLOOKUP($E235&amp;$D$118&amp;$D$119,'CCG data'!$A:$AD,'CCG data'!C$3,FALSE)),ISBLANK(VLOOKUP($E235&amp;$D$118&amp;$D$119,'CCG data'!$A:$AD,'CCG data'!C$3,FALSE))),"",VLOOKUP($E235&amp;$D$118&amp;$D$119,'CCG data'!$A:$AD,'CCG data'!C$3,FALSE))</f>
        <v>0.51053864168618268</v>
      </c>
      <c r="S235" s="267"/>
      <c r="T235" s="267">
        <f>IF(OR(ISERROR(VLOOKUP($E235&amp;$D$118&amp;$D$119,'CCG data'!$A:$AD,'CCG data'!D$3,FALSE)),ISBLANK(VLOOKUP($E235&amp;$D$118&amp;$D$119,'CCG data'!$A:$AD,'CCG data'!D$3,FALSE))),"",VLOOKUP($E235&amp;$D$118&amp;$D$119,'CCG data'!$A:$AD,'CCG data'!D$3,FALSE))</f>
        <v>0.27166276346604218</v>
      </c>
      <c r="U235" s="267"/>
      <c r="V235" s="267">
        <f>IF(OR(ISERROR(VLOOKUP($E235&amp;$D$118&amp;$D$119,'CCG data'!$A:$AD,'CCG data'!E$3,FALSE)),ISBLANK(VLOOKUP($E235&amp;$D$118&amp;$D$119,'CCG data'!$A:$AD,'CCG data'!E$3,FALSE))),"",VLOOKUP($E235&amp;$D$118&amp;$D$119,'CCG data'!$A:$AD,'CCG data'!E$3,FALSE))</f>
        <v>0.12958626073380172</v>
      </c>
      <c r="W235" s="405"/>
      <c r="Y235" s="165">
        <f>IFERROR(VLOOKUP($E235&amp;$D$119, Outliers!$A$4:$P$214,6,FALSE),"0")</f>
        <v>0</v>
      </c>
      <c r="Z235" s="165">
        <f>IFERROR(VLOOKUP($E235&amp;$D$119, Outliers!$A$4:$P$214,7,FALSE),"0")</f>
        <v>0</v>
      </c>
      <c r="AA235" s="165">
        <f>IFERROR(VLOOKUP($E235&amp;$D$119, Outliers!$A$4:$P$214,8,FALSE),"0")</f>
        <v>0</v>
      </c>
      <c r="AB235" s="165">
        <f>IFERROR(VLOOKUP($E235&amp;$D$119, Outliers!$A$4:$P$214,9,FALSE),"0")</f>
        <v>0</v>
      </c>
      <c r="AD235" s="78"/>
      <c r="AE235" s="78"/>
      <c r="AF235" s="78"/>
      <c r="AG235" s="78"/>
    </row>
    <row r="236" spans="4:33" x14ac:dyDescent="0.25">
      <c r="D236" s="319"/>
      <c r="E236" s="103" t="s">
        <v>27</v>
      </c>
      <c r="F236" s="95">
        <f>IF(P235="","",VLOOKUP($E235&amp;$D$118&amp;$D$119,'CCG data'!$A:$AD,'CCG data'!W$3,FALSE))</f>
        <v>5.3970495059750778</v>
      </c>
      <c r="G236" s="96">
        <f>IF(P235="","",VLOOKUP($E235&amp;$D$118&amp;$D$119,'CCG data'!$A:$AD,'CCG data'!X$3,FALSE))</f>
        <v>7.8371969406754118</v>
      </c>
      <c r="H236" s="96">
        <f>IF(R235="","",VLOOKUP($E235&amp;$D$118&amp;$D$119,'CCG data'!$A:$AD,'CCG data'!Y$3,FALSE))</f>
        <v>34.963043149945314</v>
      </c>
      <c r="I236" s="96">
        <f>IF(R235="","",VLOOKUP($E235&amp;$D$118&amp;$D$119,'CCG data'!$A:$AD,'CCG data'!Z$3,FALSE))</f>
        <v>40.767162487297036</v>
      </c>
      <c r="J236" s="96">
        <f>IF(T235="","",VLOOKUP($E235&amp;$D$118&amp;$D$119,'CCG data'!$A:$AD,'CCG data'!AA$3,FALSE))</f>
        <v>17.919259618732223</v>
      </c>
      <c r="K236" s="96">
        <f>IF(T235="","",VLOOKUP($E235&amp;$D$118&amp;$D$119,'CCG data'!$A:$AD,'CCG data'!AB$3,FALSE))</f>
        <v>22.126777766565571</v>
      </c>
      <c r="L236" s="96">
        <f>IF(V235="","",VLOOKUP($E235&amp;$D$118&amp;$D$119,'CCG data'!$A:$AD,'CCG data'!AC$3,FALSE))</f>
        <v>8.133534253839791</v>
      </c>
      <c r="M236" s="96">
        <f>IF(V235="","",VLOOKUP($E235&amp;$D$118&amp;$D$119,'CCG data'!$A:$AD,'CCG data'!AD$3,FALSE))</f>
        <v>11.052169014714945</v>
      </c>
      <c r="N236" s="368"/>
      <c r="P236" s="152">
        <f>IF(P235="","",VLOOKUP($E235&amp;$D$118&amp;$D$119,'CCG data'!$A:$AD,'CCG data'!I$3,FALSE))</f>
        <v>7.3999999999999996E-2</v>
      </c>
      <c r="Q236" s="15">
        <f>IF(P235="","",VLOOKUP($E235&amp;$D$118&amp;$D$119,'CCG data'!$A:$AD,'CCG data'!J$3,FALSE))</f>
        <v>0.105</v>
      </c>
      <c r="R236" s="15">
        <f>IF(R235="","",VLOOKUP($E235&amp;$D$118&amp;$D$119,'CCG data'!$A:$AD,'CCG data'!K$3,FALSE))</f>
        <v>0.48299999999999998</v>
      </c>
      <c r="S236" s="15">
        <f>IF(R235="","",VLOOKUP($E235&amp;$D$118&amp;$D$119,'CCG data'!$A:$AD,'CCG data'!L$3,FALSE))</f>
        <v>0.53800000000000003</v>
      </c>
      <c r="T236" s="15">
        <f>IF(T235="","",VLOOKUP($E235&amp;$D$118&amp;$D$119,'CCG data'!$A:$AD,'CCG data'!M$3,FALSE))</f>
        <v>0.248</v>
      </c>
      <c r="U236" s="15">
        <f>IF(T235="","",VLOOKUP($E235&amp;$D$118&amp;$D$119,'CCG data'!$A:$AD,'CCG data'!N$3,FALSE))</f>
        <v>0.29699999999999999</v>
      </c>
      <c r="V236" s="15">
        <f>IF(V235="","",VLOOKUP($E235&amp;$D$118&amp;$D$119,'CCG data'!$A:$AD,'CCG data'!O$3,FALSE))</f>
        <v>0.112</v>
      </c>
      <c r="W236" s="136">
        <f>IF(V235="","",VLOOKUP($E235&amp;$D$118&amp;$D$119,'CCG data'!$A:$AD,'CCG data'!P$3,FALSE))</f>
        <v>0.14899999999999999</v>
      </c>
      <c r="Y236" s="165" t="str">
        <f>IFERROR(VLOOKUP($E236&amp;$D$119, Outliers!$A$4:$P$214,6,FALSE),"0")</f>
        <v>0</v>
      </c>
      <c r="Z236" s="165" t="str">
        <f>IFERROR(VLOOKUP($E236&amp;$D$119, Outliers!$A$4:$P$214,7,FALSE),"0")</f>
        <v>0</v>
      </c>
      <c r="AA236" s="165" t="str">
        <f>IFERROR(VLOOKUP($E236&amp;$D$119, Outliers!$A$4:$P$214,8,FALSE),"0")</f>
        <v>0</v>
      </c>
      <c r="AB236" s="165" t="str">
        <f>IFERROR(VLOOKUP($E236&amp;$D$119, Outliers!$A$4:$P$214,9,FALSE),"0")</f>
        <v>0</v>
      </c>
      <c r="AD236" s="78"/>
      <c r="AE236" s="78"/>
      <c r="AF236" s="78"/>
      <c r="AG236" s="78"/>
    </row>
    <row r="237" spans="4:33" ht="15.75" x14ac:dyDescent="0.25">
      <c r="D237" s="319"/>
      <c r="E237" s="104" t="s">
        <v>187</v>
      </c>
      <c r="F237" s="394">
        <f>IF(OR(ISERROR(VLOOKUP($E237&amp;$D$118&amp;$D$119,'CCG data'!$A:$AD,'CCG data'!R$3,FALSE)),ISBLANK(VLOOKUP($E237&amp;$D$118&amp;$D$119,'CCG data'!$A:$AD,'CCG data'!R$3,FALSE))),"",VLOOKUP($E237&amp;$D$118&amp;$D$119,'CCG data'!$A:$AD,'CCG data'!R$3,FALSE))</f>
        <v>7.0105131420593754</v>
      </c>
      <c r="G237" s="395"/>
      <c r="H237" s="395">
        <f>IF(OR(ISERROR(VLOOKUP($E237&amp;$D$118&amp;$D$119,'CCG data'!$A:$AD,'CCG data'!S$3,FALSE)),ISBLANK(VLOOKUP($E237&amp;$D$118&amp;$D$119,'CCG data'!$A:$AD,'CCG data'!S$3,FALSE))),"",VLOOKUP($E237&amp;$D$118&amp;$D$119,'CCG data'!$A:$AD,'CCG data'!S$3,FALSE))</f>
        <v>37.087030415846378</v>
      </c>
      <c r="I237" s="395"/>
      <c r="J237" s="395">
        <f>IF(OR(ISERROR(VLOOKUP($E237&amp;$D$118&amp;$D$119,'CCG data'!$A:$AD,'CCG data'!T$3,FALSE)),ISBLANK(VLOOKUP($E237&amp;$D$118&amp;$D$119,'CCG data'!$A:$AD,'CCG data'!T$3,FALSE))),"",VLOOKUP($E237&amp;$D$118&amp;$D$119,'CCG data'!$A:$AD,'CCG data'!T$3,FALSE))</f>
        <v>17.782090006391687</v>
      </c>
      <c r="K237" s="395"/>
      <c r="L237" s="395">
        <f>IF(OR(ISERROR(VLOOKUP($E237&amp;$D$118&amp;$D$119,'CCG data'!$A:$AD,'CCG data'!U$3,FALSE)),ISBLANK(VLOOKUP($E237&amp;$D$118&amp;$D$119,'CCG data'!$A:$AD,'CCG data'!U$3,FALSE))),"",VLOOKUP($E237&amp;$D$118&amp;$D$119,'CCG data'!$A:$AD,'CCG data'!U$3,FALSE))</f>
        <v>9.5137665690182303</v>
      </c>
      <c r="M237" s="396"/>
      <c r="N237" s="367">
        <f>IF(OR(ISERROR(VLOOKUP($E237&amp;$D$118&amp;$D$119,'CCG data'!$A:$AD,'CCG data'!G$3,FALSE)),ISBLANK(VLOOKUP($E237&amp;$D$118&amp;$D$119,'CCG data'!$A:$AD,'CCG data'!G$3,FALSE))),"",VLOOKUP($E237&amp;$D$118&amp;$D$119,'CCG data'!$A:$AD,'CCG data'!G$3,FALSE))</f>
        <v>1299</v>
      </c>
      <c r="P237" s="404">
        <f>IF(OR(ISERROR(VLOOKUP($E237&amp;$D$118&amp;$D$119,'CCG data'!$A:$AD,'CCG data'!B$3,FALSE)),ISBLANK(VLOOKUP($E237&amp;$D$118&amp;$D$119,'CCG data'!$A:$AD,'CCG data'!B$3,FALSE))),"",VLOOKUP($E237&amp;$D$118&amp;$D$119,'CCG data'!$A:$AD,'CCG data'!B$3,FALSE))</f>
        <v>9.5458044649730567E-2</v>
      </c>
      <c r="Q237" s="267"/>
      <c r="R237" s="267">
        <f>IF(OR(ISERROR(VLOOKUP($E237&amp;$D$118&amp;$D$119,'CCG data'!$A:$AD,'CCG data'!C$3,FALSE)),ISBLANK(VLOOKUP($E237&amp;$D$118&amp;$D$119,'CCG data'!$A:$AD,'CCG data'!C$3,FALSE))),"",VLOOKUP($E237&amp;$D$118&amp;$D$119,'CCG data'!$A:$AD,'CCG data'!C$3,FALSE))</f>
        <v>0.51963048498845266</v>
      </c>
      <c r="S237" s="267"/>
      <c r="T237" s="267">
        <f>IF(OR(ISERROR(VLOOKUP($E237&amp;$D$118&amp;$D$119,'CCG data'!$A:$AD,'CCG data'!D$3,FALSE)),ISBLANK(VLOOKUP($E237&amp;$D$118&amp;$D$119,'CCG data'!$A:$AD,'CCG data'!D$3,FALSE))),"",VLOOKUP($E237&amp;$D$118&amp;$D$119,'CCG data'!$A:$AD,'CCG data'!D$3,FALSE))</f>
        <v>0.25481139337952269</v>
      </c>
      <c r="U237" s="267"/>
      <c r="V237" s="267">
        <f>IF(OR(ISERROR(VLOOKUP($E237&amp;$D$118&amp;$D$119,'CCG data'!$A:$AD,'CCG data'!E$3,FALSE)),ISBLANK(VLOOKUP($E237&amp;$D$118&amp;$D$119,'CCG data'!$A:$AD,'CCG data'!E$3,FALSE))),"",VLOOKUP($E237&amp;$D$118&amp;$D$119,'CCG data'!$A:$AD,'CCG data'!E$3,FALSE))</f>
        <v>0.13010007698229406</v>
      </c>
      <c r="W237" s="405"/>
      <c r="Y237" s="165">
        <f>IFERROR(VLOOKUP($E237&amp;$D$119, Outliers!$A$4:$P$214,6,FALSE),"0")</f>
        <v>1</v>
      </c>
      <c r="Z237" s="165">
        <f>IFERROR(VLOOKUP($E237&amp;$D$119, Outliers!$A$4:$P$214,7,FALSE),"0")</f>
        <v>0</v>
      </c>
      <c r="AA237" s="165">
        <f>IFERROR(VLOOKUP($E237&amp;$D$119, Outliers!$A$4:$P$214,8,FALSE),"0")</f>
        <v>0</v>
      </c>
      <c r="AB237" s="165">
        <f>IFERROR(VLOOKUP($E237&amp;$D$119, Outliers!$A$4:$P$214,9,FALSE),"0")</f>
        <v>0</v>
      </c>
      <c r="AD237" s="78"/>
      <c r="AE237" s="78"/>
      <c r="AF237" s="78"/>
      <c r="AG237" s="78"/>
    </row>
    <row r="238" spans="4:33" x14ac:dyDescent="0.25">
      <c r="D238" s="319"/>
      <c r="E238" s="103" t="s">
        <v>27</v>
      </c>
      <c r="F238" s="95">
        <f>IF(P237="","",VLOOKUP($E237&amp;$D$118&amp;$D$119,'CCG data'!$A:$AD,'CCG data'!W$3,FALSE))</f>
        <v>5.776570318421971</v>
      </c>
      <c r="G238" s="96">
        <f>IF(P237="","",VLOOKUP($E237&amp;$D$118&amp;$D$119,'CCG data'!$A:$AD,'CCG data'!X$3,FALSE))</f>
        <v>8.2444559656967797</v>
      </c>
      <c r="H238" s="96">
        <f>IF(R237="","",VLOOKUP($E237&amp;$D$118&amp;$D$119,'CCG data'!$A:$AD,'CCG data'!Y$3,FALSE))</f>
        <v>34.289168701959433</v>
      </c>
      <c r="I238" s="96">
        <f>IF(R237="","",VLOOKUP($E237&amp;$D$118&amp;$D$119,'CCG data'!$A:$AD,'CCG data'!Z$3,FALSE))</f>
        <v>39.884892129733323</v>
      </c>
      <c r="J238" s="96">
        <f>IF(T237="","",VLOOKUP($E237&amp;$D$118&amp;$D$119,'CCG data'!$A:$AD,'CCG data'!AA$3,FALSE))</f>
        <v>15.866401566057464</v>
      </c>
      <c r="K238" s="96">
        <f>IF(T237="","",VLOOKUP($E237&amp;$D$118&amp;$D$119,'CCG data'!$A:$AD,'CCG data'!AB$3,FALSE))</f>
        <v>19.697778446725913</v>
      </c>
      <c r="L238" s="96">
        <f>IF(V237="","",VLOOKUP($E237&amp;$D$118&amp;$D$119,'CCG data'!$A:$AD,'CCG data'!AC$3,FALSE))</f>
        <v>8.0793833016893277</v>
      </c>
      <c r="M238" s="96">
        <f>IF(V237="","",VLOOKUP($E237&amp;$D$118&amp;$D$119,'CCG data'!$A:$AD,'CCG data'!AD$3,FALSE))</f>
        <v>10.948149836347133</v>
      </c>
      <c r="N238" s="368"/>
      <c r="P238" s="152">
        <f>IF(P237="","",VLOOKUP($E237&amp;$D$118&amp;$D$119,'CCG data'!$A:$AD,'CCG data'!I$3,FALSE))</f>
        <v>8.1000000000000003E-2</v>
      </c>
      <c r="Q238" s="15">
        <f>IF(P237="","",VLOOKUP($E237&amp;$D$118&amp;$D$119,'CCG data'!$A:$AD,'CCG data'!J$3,FALSE))</f>
        <v>0.113</v>
      </c>
      <c r="R238" s="15">
        <f>IF(R237="","",VLOOKUP($E237&amp;$D$118&amp;$D$119,'CCG data'!$A:$AD,'CCG data'!K$3,FALSE))</f>
        <v>0.49199999999999999</v>
      </c>
      <c r="S238" s="15">
        <f>IF(R237="","",VLOOKUP($E237&amp;$D$118&amp;$D$119,'CCG data'!$A:$AD,'CCG data'!L$3,FALSE))</f>
        <v>0.54700000000000004</v>
      </c>
      <c r="T238" s="15">
        <f>IF(T237="","",VLOOKUP($E237&amp;$D$118&amp;$D$119,'CCG data'!$A:$AD,'CCG data'!M$3,FALSE))</f>
        <v>0.23200000000000001</v>
      </c>
      <c r="U238" s="15">
        <f>IF(T237="","",VLOOKUP($E237&amp;$D$118&amp;$D$119,'CCG data'!$A:$AD,'CCG data'!N$3,FALSE))</f>
        <v>0.27900000000000003</v>
      </c>
      <c r="V238" s="15">
        <f>IF(V237="","",VLOOKUP($E237&amp;$D$118&amp;$D$119,'CCG data'!$A:$AD,'CCG data'!O$3,FALSE))</f>
        <v>0.113</v>
      </c>
      <c r="W238" s="136">
        <f>IF(V237="","",VLOOKUP($E237&amp;$D$118&amp;$D$119,'CCG data'!$A:$AD,'CCG data'!P$3,FALSE))</f>
        <v>0.14899999999999999</v>
      </c>
      <c r="Y238" s="165" t="str">
        <f>IFERROR(VLOOKUP($E238&amp;$D$119, Outliers!$A$4:$P$214,6,FALSE),"0")</f>
        <v>0</v>
      </c>
      <c r="Z238" s="165" t="str">
        <f>IFERROR(VLOOKUP($E238&amp;$D$119, Outliers!$A$4:$P$214,7,FALSE),"0")</f>
        <v>0</v>
      </c>
      <c r="AA238" s="165" t="str">
        <f>IFERROR(VLOOKUP($E238&amp;$D$119, Outliers!$A$4:$P$214,8,FALSE),"0")</f>
        <v>0</v>
      </c>
      <c r="AB238" s="165" t="str">
        <f>IFERROR(VLOOKUP($E238&amp;$D$119, Outliers!$A$4:$P$214,9,FALSE),"0")</f>
        <v>0</v>
      </c>
      <c r="AD238" s="78"/>
      <c r="AE238" s="78"/>
      <c r="AF238" s="78"/>
      <c r="AG238" s="78"/>
    </row>
    <row r="239" spans="4:33" ht="15.75" x14ac:dyDescent="0.25">
      <c r="D239" s="319"/>
      <c r="E239" s="104" t="s">
        <v>188</v>
      </c>
      <c r="F239" s="394">
        <f>IF(OR(ISERROR(VLOOKUP($E239&amp;$D$118&amp;$D$119,'CCG data'!$A:$AD,'CCG data'!R$3,FALSE)),ISBLANK(VLOOKUP($E239&amp;$D$118&amp;$D$119,'CCG data'!$A:$AD,'CCG data'!R$3,FALSE))),"",VLOOKUP($E239&amp;$D$118&amp;$D$119,'CCG data'!$A:$AD,'CCG data'!R$3,FALSE))</f>
        <v>6.2885695658011862</v>
      </c>
      <c r="G239" s="395"/>
      <c r="H239" s="395">
        <f>IF(OR(ISERROR(VLOOKUP($E239&amp;$D$118&amp;$D$119,'CCG data'!$A:$AD,'CCG data'!S$3,FALSE)),ISBLANK(VLOOKUP($E239&amp;$D$118&amp;$D$119,'CCG data'!$A:$AD,'CCG data'!S$3,FALSE))),"",VLOOKUP($E239&amp;$D$118&amp;$D$119,'CCG data'!$A:$AD,'CCG data'!S$3,FALSE))</f>
        <v>39.405337063516846</v>
      </c>
      <c r="I239" s="395"/>
      <c r="J239" s="395">
        <f>IF(OR(ISERROR(VLOOKUP($E239&amp;$D$118&amp;$D$119,'CCG data'!$A:$AD,'CCG data'!T$3,FALSE)),ISBLANK(VLOOKUP($E239&amp;$D$118&amp;$D$119,'CCG data'!$A:$AD,'CCG data'!T$3,FALSE))),"",VLOOKUP($E239&amp;$D$118&amp;$D$119,'CCG data'!$A:$AD,'CCG data'!T$3,FALSE))</f>
        <v>18.773077400881281</v>
      </c>
      <c r="K239" s="395"/>
      <c r="L239" s="395">
        <f>IF(OR(ISERROR(VLOOKUP($E239&amp;$D$118&amp;$D$119,'CCG data'!$A:$AD,'CCG data'!U$3,FALSE)),ISBLANK(VLOOKUP($E239&amp;$D$118&amp;$D$119,'CCG data'!$A:$AD,'CCG data'!U$3,FALSE))),"",VLOOKUP($E239&amp;$D$118&amp;$D$119,'CCG data'!$A:$AD,'CCG data'!U$3,FALSE))</f>
        <v>12.135173647332035</v>
      </c>
      <c r="M239" s="396"/>
      <c r="N239" s="367">
        <f>IF(OR(ISERROR(VLOOKUP($E239&amp;$D$118&amp;$D$119,'CCG data'!$A:$AD,'CCG data'!G$3,FALSE)),ISBLANK(VLOOKUP($E239&amp;$D$118&amp;$D$119,'CCG data'!$A:$AD,'CCG data'!G$3,FALSE))),"",VLOOKUP($E239&amp;$D$118&amp;$D$119,'CCG data'!$A:$AD,'CCG data'!G$3,FALSE))</f>
        <v>4034</v>
      </c>
      <c r="P239" s="404">
        <f>IF(OR(ISERROR(VLOOKUP($E239&amp;$D$118&amp;$D$119,'CCG data'!$A:$AD,'CCG data'!B$3,FALSE)),ISBLANK(VLOOKUP($E239&amp;$D$118&amp;$D$119,'CCG data'!$A:$AD,'CCG data'!B$3,FALSE))),"",VLOOKUP($E239&amp;$D$118&amp;$D$119,'CCG data'!$A:$AD,'CCG data'!B$3,FALSE))</f>
        <v>8.0565195835399103E-2</v>
      </c>
      <c r="Q239" s="267"/>
      <c r="R239" s="267">
        <f>IF(OR(ISERROR(VLOOKUP($E239&amp;$D$118&amp;$D$119,'CCG data'!$A:$AD,'CCG data'!C$3,FALSE)),ISBLANK(VLOOKUP($E239&amp;$D$118&amp;$D$119,'CCG data'!$A:$AD,'CCG data'!C$3,FALSE))),"",VLOOKUP($E239&amp;$D$118&amp;$D$119,'CCG data'!$A:$AD,'CCG data'!C$3,FALSE))</f>
        <v>0.51189885969261284</v>
      </c>
      <c r="S239" s="267"/>
      <c r="T239" s="267">
        <f>IF(OR(ISERROR(VLOOKUP($E239&amp;$D$118&amp;$D$119,'CCG data'!$A:$AD,'CCG data'!D$3,FALSE)),ISBLANK(VLOOKUP($E239&amp;$D$118&amp;$D$119,'CCG data'!$A:$AD,'CCG data'!D$3,FALSE))),"",VLOOKUP($E239&amp;$D$118&amp;$D$119,'CCG data'!$A:$AD,'CCG data'!D$3,FALSE))</f>
        <v>0.24938026772434307</v>
      </c>
      <c r="U239" s="267"/>
      <c r="V239" s="267">
        <f>IF(OR(ISERROR(VLOOKUP($E239&amp;$D$118&amp;$D$119,'CCG data'!$A:$AD,'CCG data'!E$3,FALSE)),ISBLANK(VLOOKUP($E239&amp;$D$118&amp;$D$119,'CCG data'!$A:$AD,'CCG data'!E$3,FALSE))),"",VLOOKUP($E239&amp;$D$118&amp;$D$119,'CCG data'!$A:$AD,'CCG data'!E$3,FALSE))</f>
        <v>0.15815567674764502</v>
      </c>
      <c r="W239" s="405"/>
      <c r="Y239" s="165">
        <f>IFERROR(VLOOKUP($E239&amp;$D$119, Outliers!$A$4:$P$214,6,FALSE),"0")</f>
        <v>1</v>
      </c>
      <c r="Z239" s="165">
        <f>IFERROR(VLOOKUP($E239&amp;$D$119, Outliers!$A$4:$P$214,7,FALSE),"0")</f>
        <v>0</v>
      </c>
      <c r="AA239" s="165">
        <f>IFERROR(VLOOKUP($E239&amp;$D$119, Outliers!$A$4:$P$214,8,FALSE),"0")</f>
        <v>0</v>
      </c>
      <c r="AB239" s="165">
        <f>IFERROR(VLOOKUP($E239&amp;$D$119, Outliers!$A$4:$P$214,9,FALSE),"0")</f>
        <v>0</v>
      </c>
      <c r="AD239" s="78"/>
      <c r="AE239" s="78"/>
      <c r="AF239" s="78"/>
      <c r="AG239" s="78"/>
    </row>
    <row r="240" spans="4:33" x14ac:dyDescent="0.25">
      <c r="D240" s="319"/>
      <c r="E240" s="103" t="s">
        <v>27</v>
      </c>
      <c r="F240" s="95">
        <f>IF(P239="","",VLOOKUP($E239&amp;$D$118&amp;$D$119,'CCG data'!$A:$AD,'CCG data'!W$3,FALSE))</f>
        <v>5.6048684944645055</v>
      </c>
      <c r="G240" s="96">
        <f>IF(P239="","",VLOOKUP($E239&amp;$D$118&amp;$D$119,'CCG data'!$A:$AD,'CCG data'!X$3,FALSE))</f>
        <v>6.9722706371378669</v>
      </c>
      <c r="H240" s="96">
        <f>IF(R239="","",VLOOKUP($E239&amp;$D$118&amp;$D$119,'CCG data'!$A:$AD,'CCG data'!Y$3,FALSE))</f>
        <v>37.705719970755176</v>
      </c>
      <c r="I240" s="96">
        <f>IF(R239="","",VLOOKUP($E239&amp;$D$118&amp;$D$119,'CCG data'!$A:$AD,'CCG data'!Z$3,FALSE))</f>
        <v>41.104954156278517</v>
      </c>
      <c r="J240" s="96">
        <f>IF(T239="","",VLOOKUP($E239&amp;$D$118&amp;$D$119,'CCG data'!$A:$AD,'CCG data'!AA$3,FALSE))</f>
        <v>17.612985080791464</v>
      </c>
      <c r="K240" s="96">
        <f>IF(T239="","",VLOOKUP($E239&amp;$D$118&amp;$D$119,'CCG data'!$A:$AD,'CCG data'!AB$3,FALSE))</f>
        <v>19.933169720971097</v>
      </c>
      <c r="L240" s="96">
        <f>IF(V239="","",VLOOKUP($E239&amp;$D$118&amp;$D$119,'CCG data'!$A:$AD,'CCG data'!AC$3,FALSE))</f>
        <v>11.193518841500438</v>
      </c>
      <c r="M240" s="96">
        <f>IF(V239="","",VLOOKUP($E239&amp;$D$118&amp;$D$119,'CCG data'!$A:$AD,'CCG data'!AD$3,FALSE))</f>
        <v>13.076828453163632</v>
      </c>
      <c r="N240" s="368"/>
      <c r="P240" s="152">
        <f>IF(P239="","",VLOOKUP($E239&amp;$D$118&amp;$D$119,'CCG data'!$A:$AD,'CCG data'!I$3,FALSE))</f>
        <v>7.2999999999999995E-2</v>
      </c>
      <c r="Q240" s="15">
        <f>IF(P239="","",VLOOKUP($E239&amp;$D$118&amp;$D$119,'CCG data'!$A:$AD,'CCG data'!J$3,FALSE))</f>
        <v>8.8999999999999996E-2</v>
      </c>
      <c r="R240" s="15">
        <f>IF(R239="","",VLOOKUP($E239&amp;$D$118&amp;$D$119,'CCG data'!$A:$AD,'CCG data'!K$3,FALSE))</f>
        <v>0.496</v>
      </c>
      <c r="S240" s="15">
        <f>IF(R239="","",VLOOKUP($E239&amp;$D$118&amp;$D$119,'CCG data'!$A:$AD,'CCG data'!L$3,FALSE))</f>
        <v>0.52700000000000002</v>
      </c>
      <c r="T240" s="15">
        <f>IF(T239="","",VLOOKUP($E239&amp;$D$118&amp;$D$119,'CCG data'!$A:$AD,'CCG data'!M$3,FALSE))</f>
        <v>0.23599999999999999</v>
      </c>
      <c r="U240" s="15">
        <f>IF(T239="","",VLOOKUP($E239&amp;$D$118&amp;$D$119,'CCG data'!$A:$AD,'CCG data'!N$3,FALSE))</f>
        <v>0.26300000000000001</v>
      </c>
      <c r="V240" s="15">
        <f>IF(V239="","",VLOOKUP($E239&amp;$D$118&amp;$D$119,'CCG data'!$A:$AD,'CCG data'!O$3,FALSE))</f>
        <v>0.14699999999999999</v>
      </c>
      <c r="W240" s="136">
        <f>IF(V239="","",VLOOKUP($E239&amp;$D$118&amp;$D$119,'CCG data'!$A:$AD,'CCG data'!P$3,FALSE))</f>
        <v>0.17</v>
      </c>
      <c r="Y240" s="165" t="str">
        <f>IFERROR(VLOOKUP($E240&amp;$D$119, Outliers!$A$4:$P$214,6,FALSE),"0")</f>
        <v>0</v>
      </c>
      <c r="Z240" s="165" t="str">
        <f>IFERROR(VLOOKUP($E240&amp;$D$119, Outliers!$A$4:$P$214,7,FALSE),"0")</f>
        <v>0</v>
      </c>
      <c r="AA240" s="165" t="str">
        <f>IFERROR(VLOOKUP($E240&amp;$D$119, Outliers!$A$4:$P$214,8,FALSE),"0")</f>
        <v>0</v>
      </c>
      <c r="AB240" s="165" t="str">
        <f>IFERROR(VLOOKUP($E240&amp;$D$119, Outliers!$A$4:$P$214,9,FALSE),"0")</f>
        <v>0</v>
      </c>
      <c r="AD240" s="78"/>
      <c r="AE240" s="78"/>
      <c r="AF240" s="78"/>
      <c r="AG240" s="78"/>
    </row>
    <row r="241" spans="4:33" ht="15.75" x14ac:dyDescent="0.25">
      <c r="D241" s="319"/>
      <c r="E241" s="104" t="s">
        <v>491</v>
      </c>
      <c r="F241" s="394">
        <f>IF(OR(ISERROR(VLOOKUP($E241&amp;$D$118&amp;$D$119,'CCG data'!$A:$AD,'CCG data'!R$3,FALSE)),ISBLANK(VLOOKUP($E241&amp;$D$118&amp;$D$119,'CCG data'!$A:$AD,'CCG data'!R$3,FALSE))),"",VLOOKUP($E241&amp;$D$118&amp;$D$119,'CCG data'!$A:$AD,'CCG data'!R$3,FALSE))</f>
        <v>6.7380021365912457</v>
      </c>
      <c r="G241" s="395"/>
      <c r="H241" s="395">
        <f>IF(OR(ISERROR(VLOOKUP($E241&amp;$D$118&amp;$D$119,'CCG data'!$A:$AD,'CCG data'!S$3,FALSE)),ISBLANK(VLOOKUP($E241&amp;$D$118&amp;$D$119,'CCG data'!$A:$AD,'CCG data'!S$3,FALSE))),"",VLOOKUP($E241&amp;$D$118&amp;$D$119,'CCG data'!$A:$AD,'CCG data'!S$3,FALSE))</f>
        <v>41.621904719705292</v>
      </c>
      <c r="I241" s="395"/>
      <c r="J241" s="395">
        <f>IF(OR(ISERROR(VLOOKUP($E241&amp;$D$118&amp;$D$119,'CCG data'!$A:$AD,'CCG data'!T$3,FALSE)),ISBLANK(VLOOKUP($E241&amp;$D$118&amp;$D$119,'CCG data'!$A:$AD,'CCG data'!T$3,FALSE))),"",VLOOKUP($E241&amp;$D$118&amp;$D$119,'CCG data'!$A:$AD,'CCG data'!T$3,FALSE))</f>
        <v>17.623342241250462</v>
      </c>
      <c r="K241" s="395"/>
      <c r="L241" s="395">
        <f>IF(OR(ISERROR(VLOOKUP($E241&amp;$D$118&amp;$D$119,'CCG data'!$A:$AD,'CCG data'!U$3,FALSE)),ISBLANK(VLOOKUP($E241&amp;$D$118&amp;$D$119,'CCG data'!$A:$AD,'CCG data'!U$3,FALSE))),"",VLOOKUP($E241&amp;$D$118&amp;$D$119,'CCG data'!$A:$AD,'CCG data'!U$3,FALSE))</f>
        <v>9.0505422140042082</v>
      </c>
      <c r="M241" s="396"/>
      <c r="N241" s="367">
        <f>IF(OR(ISERROR(VLOOKUP($E241&amp;$D$118&amp;$D$119,'CCG data'!$A:$AD,'CCG data'!G$3,FALSE)),ISBLANK(VLOOKUP($E241&amp;$D$118&amp;$D$119,'CCG data'!$A:$AD,'CCG data'!G$3,FALSE))),"",VLOOKUP($E241&amp;$D$118&amp;$D$119,'CCG data'!$A:$AD,'CCG data'!G$3,FALSE))</f>
        <v>1632</v>
      </c>
      <c r="P241" s="404">
        <f>IF(OR(ISERROR(VLOOKUP($E241&amp;$D$118&amp;$D$119,'CCG data'!$A:$AD,'CCG data'!B$3,FALSE)),ISBLANK(VLOOKUP($E241&amp;$D$118&amp;$D$119,'CCG data'!$A:$AD,'CCG data'!B$3,FALSE))),"",VLOOKUP($E241&amp;$D$118&amp;$D$119,'CCG data'!$A:$AD,'CCG data'!B$3,FALSE))</f>
        <v>9.0073529411764705E-2</v>
      </c>
      <c r="Q241" s="267"/>
      <c r="R241" s="267">
        <f>IF(OR(ISERROR(VLOOKUP($E241&amp;$D$118&amp;$D$119,'CCG data'!$A:$AD,'CCG data'!C$3,FALSE)),ISBLANK(VLOOKUP($E241&amp;$D$118&amp;$D$119,'CCG data'!$A:$AD,'CCG data'!C$3,FALSE))),"",VLOOKUP($E241&amp;$D$118&amp;$D$119,'CCG data'!$A:$AD,'CCG data'!C$3,FALSE))</f>
        <v>0.55453431372549022</v>
      </c>
      <c r="S241" s="267"/>
      <c r="T241" s="267">
        <f>IF(OR(ISERROR(VLOOKUP($E241&amp;$D$118&amp;$D$119,'CCG data'!$A:$AD,'CCG data'!D$3,FALSE)),ISBLANK(VLOOKUP($E241&amp;$D$118&amp;$D$119,'CCG data'!$A:$AD,'CCG data'!D$3,FALSE))),"",VLOOKUP($E241&amp;$D$118&amp;$D$119,'CCG data'!$A:$AD,'CCG data'!D$3,FALSE))</f>
        <v>0.23651960784313725</v>
      </c>
      <c r="U241" s="267"/>
      <c r="V241" s="267">
        <f>IF(OR(ISERROR(VLOOKUP($E241&amp;$D$118&amp;$D$119,'CCG data'!$A:$AD,'CCG data'!E$3,FALSE)),ISBLANK(VLOOKUP($E241&amp;$D$118&amp;$D$119,'CCG data'!$A:$AD,'CCG data'!E$3,FALSE))),"",VLOOKUP($E241&amp;$D$118&amp;$D$119,'CCG data'!$A:$AD,'CCG data'!E$3,FALSE))</f>
        <v>0.11887254901960784</v>
      </c>
      <c r="W241" s="405"/>
      <c r="Y241" s="165">
        <f>IFERROR(VLOOKUP($E241&amp;$D$119, Outliers!$A$4:$P$214,6,FALSE),"0")</f>
        <v>1</v>
      </c>
      <c r="Z241" s="165">
        <f>IFERROR(VLOOKUP($E241&amp;$D$119, Outliers!$A$4:$P$214,7,FALSE),"0")</f>
        <v>0</v>
      </c>
      <c r="AA241" s="165">
        <f>IFERROR(VLOOKUP($E241&amp;$D$119, Outliers!$A$4:$P$214,8,FALSE),"0")</f>
        <v>0</v>
      </c>
      <c r="AB241" s="165">
        <f>IFERROR(VLOOKUP($E241&amp;$D$119, Outliers!$A$4:$P$214,9,FALSE),"0")</f>
        <v>1</v>
      </c>
      <c r="AD241" s="78"/>
      <c r="AE241" s="78"/>
      <c r="AF241" s="78"/>
      <c r="AG241" s="78"/>
    </row>
    <row r="242" spans="4:33" x14ac:dyDescent="0.25">
      <c r="D242" s="319"/>
      <c r="E242" s="103" t="s">
        <v>27</v>
      </c>
      <c r="F242" s="95">
        <f>IF(P241="","",VLOOKUP($E241&amp;$D$118&amp;$D$119,'CCG data'!$A:$AD,'CCG data'!W$3,FALSE))</f>
        <v>5.648749679330102</v>
      </c>
      <c r="G242" s="96">
        <f>IF(P241="","",VLOOKUP($E241&amp;$D$118&amp;$D$119,'CCG data'!$A:$AD,'CCG data'!X$3,FALSE))</f>
        <v>7.8272545938523894</v>
      </c>
      <c r="H242" s="96">
        <f>IF(R241="","",VLOOKUP($E241&amp;$D$118&amp;$D$119,'CCG data'!$A:$AD,'CCG data'!Y$3,FALSE))</f>
        <v>38.910129221266466</v>
      </c>
      <c r="I242" s="96">
        <f>IF(R241="","",VLOOKUP($E241&amp;$D$118&amp;$D$119,'CCG data'!$A:$AD,'CCG data'!Z$3,FALSE))</f>
        <v>44.333680218144117</v>
      </c>
      <c r="J242" s="96">
        <f>IF(T241="","",VLOOKUP($E241&amp;$D$118&amp;$D$119,'CCG data'!$A:$AD,'CCG data'!AA$3,FALSE))</f>
        <v>15.865213416816886</v>
      </c>
      <c r="K242" s="96">
        <f>IF(T241="","",VLOOKUP($E241&amp;$D$118&amp;$D$119,'CCG data'!$A:$AD,'CCG data'!AB$3,FALSE))</f>
        <v>19.381471065684039</v>
      </c>
      <c r="L242" s="96">
        <f>IF(V241="","",VLOOKUP($E241&amp;$D$118&amp;$D$119,'CCG data'!$A:$AD,'CCG data'!AC$3,FALSE))</f>
        <v>7.7769517320023294</v>
      </c>
      <c r="M242" s="96">
        <f>IF(V241="","",VLOOKUP($E241&amp;$D$118&amp;$D$119,'CCG data'!$A:$AD,'CCG data'!AD$3,FALSE))</f>
        <v>10.324132696006087</v>
      </c>
      <c r="N242" s="368"/>
      <c r="P242" s="152">
        <f>IF(P241="","",VLOOKUP($E241&amp;$D$118&amp;$D$119,'CCG data'!$A:$AD,'CCG data'!I$3,FALSE))</f>
        <v>7.6999999999999999E-2</v>
      </c>
      <c r="Q242" s="15">
        <f>IF(P241="","",VLOOKUP($E241&amp;$D$118&amp;$D$119,'CCG data'!$A:$AD,'CCG data'!J$3,FALSE))</f>
        <v>0.105</v>
      </c>
      <c r="R242" s="15">
        <f>IF(R241="","",VLOOKUP($E241&amp;$D$118&amp;$D$119,'CCG data'!$A:$AD,'CCG data'!K$3,FALSE))</f>
        <v>0.53</v>
      </c>
      <c r="S242" s="15">
        <f>IF(R241="","",VLOOKUP($E241&amp;$D$118&amp;$D$119,'CCG data'!$A:$AD,'CCG data'!L$3,FALSE))</f>
        <v>0.57799999999999996</v>
      </c>
      <c r="T242" s="15">
        <f>IF(T241="","",VLOOKUP($E241&amp;$D$118&amp;$D$119,'CCG data'!$A:$AD,'CCG data'!M$3,FALSE))</f>
        <v>0.217</v>
      </c>
      <c r="U242" s="15">
        <f>IF(T241="","",VLOOKUP($E241&amp;$D$118&amp;$D$119,'CCG data'!$A:$AD,'CCG data'!N$3,FALSE))</f>
        <v>0.25800000000000001</v>
      </c>
      <c r="V242" s="15">
        <f>IF(V241="","",VLOOKUP($E241&amp;$D$118&amp;$D$119,'CCG data'!$A:$AD,'CCG data'!O$3,FALSE))</f>
        <v>0.104</v>
      </c>
      <c r="W242" s="136">
        <f>IF(V241="","",VLOOKUP($E241&amp;$D$118&amp;$D$119,'CCG data'!$A:$AD,'CCG data'!P$3,FALSE))</f>
        <v>0.13500000000000001</v>
      </c>
      <c r="Y242" s="165" t="str">
        <f>IFERROR(VLOOKUP($E242&amp;$D$119, Outliers!$A$4:$P$214,6,FALSE),"0")</f>
        <v>0</v>
      </c>
      <c r="Z242" s="165" t="str">
        <f>IFERROR(VLOOKUP($E242&amp;$D$119, Outliers!$A$4:$P$214,7,FALSE),"0")</f>
        <v>0</v>
      </c>
      <c r="AA242" s="165" t="str">
        <f>IFERROR(VLOOKUP($E242&amp;$D$119, Outliers!$A$4:$P$214,8,FALSE),"0")</f>
        <v>0</v>
      </c>
      <c r="AB242" s="165" t="str">
        <f>IFERROR(VLOOKUP($E242&amp;$D$119, Outliers!$A$4:$P$214,9,FALSE),"0")</f>
        <v>0</v>
      </c>
      <c r="AD242" s="78"/>
      <c r="AE242" s="78"/>
      <c r="AF242" s="78"/>
      <c r="AG242" s="78"/>
    </row>
    <row r="243" spans="4:33" ht="15.75" x14ac:dyDescent="0.25">
      <c r="D243" s="319"/>
      <c r="E243" s="104" t="s">
        <v>189</v>
      </c>
      <c r="F243" s="394">
        <f>IF(OR(ISERROR(VLOOKUP($E243&amp;$D$118&amp;$D$119,'CCG data'!$A:$AD,'CCG data'!R$3,FALSE)),ISBLANK(VLOOKUP($E243&amp;$D$118&amp;$D$119,'CCG data'!$A:$AD,'CCG data'!R$3,FALSE))),"",VLOOKUP($E243&amp;$D$118&amp;$D$119,'CCG data'!$A:$AD,'CCG data'!R$3,FALSE))</f>
        <v>5.260548459822644</v>
      </c>
      <c r="G243" s="395"/>
      <c r="H243" s="395">
        <f>IF(OR(ISERROR(VLOOKUP($E243&amp;$D$118&amp;$D$119,'CCG data'!$A:$AD,'CCG data'!S$3,FALSE)),ISBLANK(VLOOKUP($E243&amp;$D$118&amp;$D$119,'CCG data'!$A:$AD,'CCG data'!S$3,FALSE))),"",VLOOKUP($E243&amp;$D$118&amp;$D$119,'CCG data'!$A:$AD,'CCG data'!S$3,FALSE))</f>
        <v>37.181262593841048</v>
      </c>
      <c r="I243" s="395"/>
      <c r="J243" s="395">
        <f>IF(OR(ISERROR(VLOOKUP($E243&amp;$D$118&amp;$D$119,'CCG data'!$A:$AD,'CCG data'!T$3,FALSE)),ISBLANK(VLOOKUP($E243&amp;$D$118&amp;$D$119,'CCG data'!$A:$AD,'CCG data'!T$3,FALSE))),"",VLOOKUP($E243&amp;$D$118&amp;$D$119,'CCG data'!$A:$AD,'CCG data'!T$3,FALSE))</f>
        <v>16.656047676722469</v>
      </c>
      <c r="K243" s="395"/>
      <c r="L243" s="395">
        <f>IF(OR(ISERROR(VLOOKUP($E243&amp;$D$118&amp;$D$119,'CCG data'!$A:$AD,'CCG data'!U$3,FALSE)),ISBLANK(VLOOKUP($E243&amp;$D$118&amp;$D$119,'CCG data'!$A:$AD,'CCG data'!U$3,FALSE))),"",VLOOKUP($E243&amp;$D$118&amp;$D$119,'CCG data'!$A:$AD,'CCG data'!U$3,FALSE))</f>
        <v>7.0001240698893579</v>
      </c>
      <c r="M243" s="396"/>
      <c r="N243" s="367">
        <f>IF(OR(ISERROR(VLOOKUP($E243&amp;$D$118&amp;$D$119,'CCG data'!$A:$AD,'CCG data'!G$3,FALSE)),ISBLANK(VLOOKUP($E243&amp;$D$118&amp;$D$119,'CCG data'!$A:$AD,'CCG data'!G$3,FALSE))),"",VLOOKUP($E243&amp;$D$118&amp;$D$119,'CCG data'!$A:$AD,'CCG data'!G$3,FALSE))</f>
        <v>1198</v>
      </c>
      <c r="P243" s="404">
        <f>IF(OR(ISERROR(VLOOKUP($E243&amp;$D$118&amp;$D$119,'CCG data'!$A:$AD,'CCG data'!B$3,FALSE)),ISBLANK(VLOOKUP($E243&amp;$D$118&amp;$D$119,'CCG data'!$A:$AD,'CCG data'!B$3,FALSE))),"",VLOOKUP($E243&amp;$D$118&amp;$D$119,'CCG data'!$A:$AD,'CCG data'!B$3,FALSE))</f>
        <v>8.0968280467445738E-2</v>
      </c>
      <c r="Q243" s="267"/>
      <c r="R243" s="267">
        <f>IF(OR(ISERROR(VLOOKUP($E243&amp;$D$118&amp;$D$119,'CCG data'!$A:$AD,'CCG data'!C$3,FALSE)),ISBLANK(VLOOKUP($E243&amp;$D$118&amp;$D$119,'CCG data'!$A:$AD,'CCG data'!C$3,FALSE))),"",VLOOKUP($E243&amp;$D$118&amp;$D$119,'CCG data'!$A:$AD,'CCG data'!C$3,FALSE))</f>
        <v>0.56594323873121866</v>
      </c>
      <c r="S243" s="267"/>
      <c r="T243" s="267">
        <f>IF(OR(ISERROR(VLOOKUP($E243&amp;$D$118&amp;$D$119,'CCG data'!$A:$AD,'CCG data'!D$3,FALSE)),ISBLANK(VLOOKUP($E243&amp;$D$118&amp;$D$119,'CCG data'!$A:$AD,'CCG data'!D$3,FALSE))),"",VLOOKUP($E243&amp;$D$118&amp;$D$119,'CCG data'!$A:$AD,'CCG data'!D$3,FALSE))</f>
        <v>0.24540901502504173</v>
      </c>
      <c r="U243" s="267"/>
      <c r="V243" s="267">
        <f>IF(OR(ISERROR(VLOOKUP($E243&amp;$D$118&amp;$D$119,'CCG data'!$A:$AD,'CCG data'!E$3,FALSE)),ISBLANK(VLOOKUP($E243&amp;$D$118&amp;$D$119,'CCG data'!$A:$AD,'CCG data'!E$3,FALSE))),"",VLOOKUP($E243&amp;$D$118&amp;$D$119,'CCG data'!$A:$AD,'CCG data'!E$3,FALSE))</f>
        <v>0.10767946577629382</v>
      </c>
      <c r="W243" s="405"/>
      <c r="Y243" s="165">
        <f>IFERROR(VLOOKUP($E243&amp;$D$119, Outliers!$A$4:$P$214,6,FALSE),"0")</f>
        <v>0</v>
      </c>
      <c r="Z243" s="165">
        <f>IFERROR(VLOOKUP($E243&amp;$D$119, Outliers!$A$4:$P$214,7,FALSE),"0")</f>
        <v>0</v>
      </c>
      <c r="AA243" s="165">
        <f>IFERROR(VLOOKUP($E243&amp;$D$119, Outliers!$A$4:$P$214,8,FALSE),"0")</f>
        <v>0</v>
      </c>
      <c r="AB243" s="165">
        <f>IFERROR(VLOOKUP($E243&amp;$D$119, Outliers!$A$4:$P$214,9,FALSE),"0")</f>
        <v>1</v>
      </c>
      <c r="AD243" s="78"/>
      <c r="AE243" s="78"/>
      <c r="AF243" s="78"/>
      <c r="AG243" s="78"/>
    </row>
    <row r="244" spans="4:33" x14ac:dyDescent="0.25">
      <c r="D244" s="319"/>
      <c r="E244" s="103" t="s">
        <v>27</v>
      </c>
      <c r="F244" s="95">
        <f>IF(P243="","",VLOOKUP($E243&amp;$D$118&amp;$D$119,'CCG data'!$A:$AD,'CCG data'!W$3,FALSE))</f>
        <v>4.2136580296072683</v>
      </c>
      <c r="G244" s="96">
        <f>IF(P243="","",VLOOKUP($E243&amp;$D$118&amp;$D$119,'CCG data'!$A:$AD,'CCG data'!X$3,FALSE))</f>
        <v>6.3074388900380196</v>
      </c>
      <c r="H244" s="96">
        <f>IF(R243="","",VLOOKUP($E243&amp;$D$118&amp;$D$119,'CCG data'!$A:$AD,'CCG data'!Y$3,FALSE))</f>
        <v>34.38250453060197</v>
      </c>
      <c r="I244" s="96">
        <f>IF(R243="","",VLOOKUP($E243&amp;$D$118&amp;$D$119,'CCG data'!$A:$AD,'CCG data'!Z$3,FALSE))</f>
        <v>39.980020657080125</v>
      </c>
      <c r="J244" s="96">
        <f>IF(T243="","",VLOOKUP($E243&amp;$D$118&amp;$D$119,'CCG data'!$A:$AD,'CCG data'!AA$3,FALSE))</f>
        <v>14.752102839548638</v>
      </c>
      <c r="K244" s="96">
        <f>IF(T243="","",VLOOKUP($E243&amp;$D$118&amp;$D$119,'CCG data'!$A:$AD,'CCG data'!AB$3,FALSE))</f>
        <v>18.559992513896301</v>
      </c>
      <c r="L244" s="96">
        <f>IF(V243="","",VLOOKUP($E243&amp;$D$118&amp;$D$119,'CCG data'!$A:$AD,'CCG data'!AC$3,FALSE))</f>
        <v>5.7921240158710816</v>
      </c>
      <c r="M244" s="96">
        <f>IF(V243="","",VLOOKUP($E243&amp;$D$118&amp;$D$119,'CCG data'!$A:$AD,'CCG data'!AD$3,FALSE))</f>
        <v>8.2081241239076341</v>
      </c>
      <c r="N244" s="368"/>
      <c r="P244" s="152">
        <f>IF(P243="","",VLOOKUP($E243&amp;$D$118&amp;$D$119,'CCG data'!$A:$AD,'CCG data'!I$3,FALSE))</f>
        <v>6.7000000000000004E-2</v>
      </c>
      <c r="Q244" s="15">
        <f>IF(P243="","",VLOOKUP($E243&amp;$D$118&amp;$D$119,'CCG data'!$A:$AD,'CCG data'!J$3,FALSE))</f>
        <v>9.8000000000000004E-2</v>
      </c>
      <c r="R244" s="15">
        <f>IF(R243="","",VLOOKUP($E243&amp;$D$118&amp;$D$119,'CCG data'!$A:$AD,'CCG data'!K$3,FALSE))</f>
        <v>0.53800000000000003</v>
      </c>
      <c r="S244" s="15">
        <f>IF(R243="","",VLOOKUP($E243&amp;$D$118&amp;$D$119,'CCG data'!$A:$AD,'CCG data'!L$3,FALSE))</f>
        <v>0.59399999999999997</v>
      </c>
      <c r="T244" s="15">
        <f>IF(T243="","",VLOOKUP($E243&amp;$D$118&amp;$D$119,'CCG data'!$A:$AD,'CCG data'!M$3,FALSE))</f>
        <v>0.222</v>
      </c>
      <c r="U244" s="15">
        <f>IF(T243="","",VLOOKUP($E243&amp;$D$118&amp;$D$119,'CCG data'!$A:$AD,'CCG data'!N$3,FALSE))</f>
        <v>0.27100000000000002</v>
      </c>
      <c r="V244" s="15">
        <f>IF(V243="","",VLOOKUP($E243&amp;$D$118&amp;$D$119,'CCG data'!$A:$AD,'CCG data'!O$3,FALSE))</f>
        <v>9.0999999999999998E-2</v>
      </c>
      <c r="W244" s="136">
        <f>IF(V243="","",VLOOKUP($E243&amp;$D$118&amp;$D$119,'CCG data'!$A:$AD,'CCG data'!P$3,FALSE))</f>
        <v>0.127</v>
      </c>
      <c r="Y244" s="165" t="str">
        <f>IFERROR(VLOOKUP($E244&amp;$D$119, Outliers!$A$4:$P$214,6,FALSE),"0")</f>
        <v>0</v>
      </c>
      <c r="Z244" s="165" t="str">
        <f>IFERROR(VLOOKUP($E244&amp;$D$119, Outliers!$A$4:$P$214,7,FALSE),"0")</f>
        <v>0</v>
      </c>
      <c r="AA244" s="165" t="str">
        <f>IFERROR(VLOOKUP($E244&amp;$D$119, Outliers!$A$4:$P$214,8,FALSE),"0")</f>
        <v>0</v>
      </c>
      <c r="AB244" s="165" t="str">
        <f>IFERROR(VLOOKUP($E244&amp;$D$119, Outliers!$A$4:$P$214,9,FALSE),"0")</f>
        <v>0</v>
      </c>
      <c r="AD244" s="78"/>
      <c r="AE244" s="78"/>
      <c r="AF244" s="78"/>
      <c r="AG244" s="78"/>
    </row>
    <row r="245" spans="4:33" ht="15.75" x14ac:dyDescent="0.25">
      <c r="D245" s="319"/>
      <c r="E245" s="104" t="s">
        <v>190</v>
      </c>
      <c r="F245" s="394">
        <f>IF(OR(ISERROR(VLOOKUP($E245&amp;$D$118&amp;$D$119,'CCG data'!$A:$AD,'CCG data'!R$3,FALSE)),ISBLANK(VLOOKUP($E245&amp;$D$118&amp;$D$119,'CCG data'!$A:$AD,'CCG data'!R$3,FALSE))),"",VLOOKUP($E245&amp;$D$118&amp;$D$119,'CCG data'!$A:$AD,'CCG data'!R$3,FALSE))</f>
        <v>4.1652081458393084</v>
      </c>
      <c r="G245" s="395"/>
      <c r="H245" s="395">
        <f>IF(OR(ISERROR(VLOOKUP($E245&amp;$D$118&amp;$D$119,'CCG data'!$A:$AD,'CCG data'!S$3,FALSE)),ISBLANK(VLOOKUP($E245&amp;$D$118&amp;$D$119,'CCG data'!$A:$AD,'CCG data'!S$3,FALSE))),"",VLOOKUP($E245&amp;$D$118&amp;$D$119,'CCG data'!$A:$AD,'CCG data'!S$3,FALSE))</f>
        <v>41.353367756217651</v>
      </c>
      <c r="I245" s="395"/>
      <c r="J245" s="395">
        <f>IF(OR(ISERROR(VLOOKUP($E245&amp;$D$118&amp;$D$119,'CCG data'!$A:$AD,'CCG data'!T$3,FALSE)),ISBLANK(VLOOKUP($E245&amp;$D$118&amp;$D$119,'CCG data'!$A:$AD,'CCG data'!T$3,FALSE))),"",VLOOKUP($E245&amp;$D$118&amp;$D$119,'CCG data'!$A:$AD,'CCG data'!T$3,FALSE))</f>
        <v>16.089110780864981</v>
      </c>
      <c r="K245" s="395"/>
      <c r="L245" s="395">
        <f>IF(OR(ISERROR(VLOOKUP($E245&amp;$D$118&amp;$D$119,'CCG data'!$A:$AD,'CCG data'!U$3,FALSE)),ISBLANK(VLOOKUP($E245&amp;$D$118&amp;$D$119,'CCG data'!$A:$AD,'CCG data'!U$3,FALSE))),"",VLOOKUP($E245&amp;$D$118&amp;$D$119,'CCG data'!$A:$AD,'CCG data'!U$3,FALSE))</f>
        <v>11.874675958899235</v>
      </c>
      <c r="M245" s="396"/>
      <c r="N245" s="367">
        <f>IF(OR(ISERROR(VLOOKUP($E245&amp;$D$118&amp;$D$119,'CCG data'!$A:$AD,'CCG data'!G$3,FALSE)),ISBLANK(VLOOKUP($E245&amp;$D$118&amp;$D$119,'CCG data'!$A:$AD,'CCG data'!G$3,FALSE))),"",VLOOKUP($E245&amp;$D$118&amp;$D$119,'CCG data'!$A:$AD,'CCG data'!G$3,FALSE))</f>
        <v>1112</v>
      </c>
      <c r="P245" s="404">
        <f>IF(OR(ISERROR(VLOOKUP($E245&amp;$D$118&amp;$D$119,'CCG data'!$A:$AD,'CCG data'!B$3,FALSE)),ISBLANK(VLOOKUP($E245&amp;$D$118&amp;$D$119,'CCG data'!$A:$AD,'CCG data'!B$3,FALSE))),"",VLOOKUP($E245&amp;$D$118&amp;$D$119,'CCG data'!$A:$AD,'CCG data'!B$3,FALSE))</f>
        <v>5.6654676258992807E-2</v>
      </c>
      <c r="Q245" s="267"/>
      <c r="R245" s="267">
        <f>IF(OR(ISERROR(VLOOKUP($E245&amp;$D$118&amp;$D$119,'CCG data'!$A:$AD,'CCG data'!C$3,FALSE)),ISBLANK(VLOOKUP($E245&amp;$D$118&amp;$D$119,'CCG data'!$A:$AD,'CCG data'!C$3,FALSE))),"",VLOOKUP($E245&amp;$D$118&amp;$D$119,'CCG data'!$A:$AD,'CCG data'!C$3,FALSE))</f>
        <v>0.56564748201438853</v>
      </c>
      <c r="S245" s="267"/>
      <c r="T245" s="267">
        <f>IF(OR(ISERROR(VLOOKUP($E245&amp;$D$118&amp;$D$119,'CCG data'!$A:$AD,'CCG data'!D$3,FALSE)),ISBLANK(VLOOKUP($E245&amp;$D$118&amp;$D$119,'CCG data'!$A:$AD,'CCG data'!D$3,FALSE))),"",VLOOKUP($E245&amp;$D$118&amp;$D$119,'CCG data'!$A:$AD,'CCG data'!D$3,FALSE))</f>
        <v>0.21582733812949639</v>
      </c>
      <c r="U245" s="267"/>
      <c r="V245" s="267">
        <f>IF(OR(ISERROR(VLOOKUP($E245&amp;$D$118&amp;$D$119,'CCG data'!$A:$AD,'CCG data'!E$3,FALSE)),ISBLANK(VLOOKUP($E245&amp;$D$118&amp;$D$119,'CCG data'!$A:$AD,'CCG data'!E$3,FALSE))),"",VLOOKUP($E245&amp;$D$118&amp;$D$119,'CCG data'!$A:$AD,'CCG data'!E$3,FALSE))</f>
        <v>0.16187050359712229</v>
      </c>
      <c r="W245" s="405"/>
      <c r="Y245" s="165">
        <f>IFERROR(VLOOKUP($E245&amp;$D$119, Outliers!$A$4:$P$214,6,FALSE),"0")</f>
        <v>0</v>
      </c>
      <c r="Z245" s="165">
        <f>IFERROR(VLOOKUP($E245&amp;$D$119, Outliers!$A$4:$P$214,7,FALSE),"0")</f>
        <v>0</v>
      </c>
      <c r="AA245" s="165">
        <f>IFERROR(VLOOKUP($E245&amp;$D$119, Outliers!$A$4:$P$214,8,FALSE),"0")</f>
        <v>0</v>
      </c>
      <c r="AB245" s="165">
        <f>IFERROR(VLOOKUP($E245&amp;$D$119, Outliers!$A$4:$P$214,9,FALSE),"0")</f>
        <v>0</v>
      </c>
      <c r="AD245" s="78"/>
      <c r="AE245" s="78"/>
      <c r="AF245" s="78"/>
      <c r="AG245" s="78"/>
    </row>
    <row r="246" spans="4:33" x14ac:dyDescent="0.25">
      <c r="D246" s="319"/>
      <c r="E246" s="103" t="s">
        <v>27</v>
      </c>
      <c r="F246" s="95">
        <f>IF(P245="","",VLOOKUP($E245&amp;$D$118&amp;$D$119,'CCG data'!$A:$AD,'CCG data'!W$3,FALSE))</f>
        <v>3.1366650206529241</v>
      </c>
      <c r="G246" s="96">
        <f>IF(P245="","",VLOOKUP($E245&amp;$D$118&amp;$D$119,'CCG data'!$A:$AD,'CCG data'!X$3,FALSE))</f>
        <v>5.1937512710256932</v>
      </c>
      <c r="H246" s="96">
        <f>IF(R245="","",VLOOKUP($E245&amp;$D$118&amp;$D$119,'CCG data'!$A:$AD,'CCG data'!Y$3,FALSE))</f>
        <v>38.121588922429289</v>
      </c>
      <c r="I246" s="96">
        <f>IF(R245="","",VLOOKUP($E245&amp;$D$118&amp;$D$119,'CCG data'!$A:$AD,'CCG data'!Z$3,FALSE))</f>
        <v>44.585146590006012</v>
      </c>
      <c r="J246" s="96">
        <f>IF(T245="","",VLOOKUP($E245&amp;$D$118&amp;$D$119,'CCG data'!$A:$AD,'CCG data'!AA$3,FALSE))</f>
        <v>14.053557415952156</v>
      </c>
      <c r="K246" s="96">
        <f>IF(T245="","",VLOOKUP($E245&amp;$D$118&amp;$D$119,'CCG data'!$A:$AD,'CCG data'!AB$3,FALSE))</f>
        <v>18.124664145777807</v>
      </c>
      <c r="L246" s="96">
        <f>IF(V245="","",VLOOKUP($E245&amp;$D$118&amp;$D$119,'CCG data'!$A:$AD,'CCG data'!AC$3,FALSE))</f>
        <v>10.139907225446997</v>
      </c>
      <c r="M246" s="96">
        <f>IF(V245="","",VLOOKUP($E245&amp;$D$118&amp;$D$119,'CCG data'!$A:$AD,'CCG data'!AD$3,FALSE))</f>
        <v>13.609444692351474</v>
      </c>
      <c r="N246" s="368"/>
      <c r="P246" s="152">
        <f>IF(P245="","",VLOOKUP($E245&amp;$D$118&amp;$D$119,'CCG data'!$A:$AD,'CCG data'!I$3,FALSE))</f>
        <v>4.4999999999999998E-2</v>
      </c>
      <c r="Q246" s="15">
        <f>IF(P245="","",VLOOKUP($E245&amp;$D$118&amp;$D$119,'CCG data'!$A:$AD,'CCG data'!J$3,FALSE))</f>
        <v>7.1999999999999995E-2</v>
      </c>
      <c r="R246" s="15">
        <f>IF(R245="","",VLOOKUP($E245&amp;$D$118&amp;$D$119,'CCG data'!$A:$AD,'CCG data'!K$3,FALSE))</f>
        <v>0.53600000000000003</v>
      </c>
      <c r="S246" s="15">
        <f>IF(R245="","",VLOOKUP($E245&amp;$D$118&amp;$D$119,'CCG data'!$A:$AD,'CCG data'!L$3,FALSE))</f>
        <v>0.59499999999999997</v>
      </c>
      <c r="T246" s="15">
        <f>IF(T245="","",VLOOKUP($E245&amp;$D$118&amp;$D$119,'CCG data'!$A:$AD,'CCG data'!M$3,FALSE))</f>
        <v>0.193</v>
      </c>
      <c r="U246" s="15">
        <f>IF(T245="","",VLOOKUP($E245&amp;$D$118&amp;$D$119,'CCG data'!$A:$AD,'CCG data'!N$3,FALSE))</f>
        <v>0.24099999999999999</v>
      </c>
      <c r="V246" s="15">
        <f>IF(V245="","",VLOOKUP($E245&amp;$D$118&amp;$D$119,'CCG data'!$A:$AD,'CCG data'!O$3,FALSE))</f>
        <v>0.14099999999999999</v>
      </c>
      <c r="W246" s="136">
        <f>IF(V245="","",VLOOKUP($E245&amp;$D$118&amp;$D$119,'CCG data'!$A:$AD,'CCG data'!P$3,FALSE))</f>
        <v>0.185</v>
      </c>
      <c r="Y246" s="165" t="str">
        <f>IFERROR(VLOOKUP($E246&amp;$D$119, Outliers!$A$4:$P$214,6,FALSE),"0")</f>
        <v>0</v>
      </c>
      <c r="Z246" s="165" t="str">
        <f>IFERROR(VLOOKUP($E246&amp;$D$119, Outliers!$A$4:$P$214,7,FALSE),"0")</f>
        <v>0</v>
      </c>
      <c r="AA246" s="165" t="str">
        <f>IFERROR(VLOOKUP($E246&amp;$D$119, Outliers!$A$4:$P$214,8,FALSE),"0")</f>
        <v>0</v>
      </c>
      <c r="AB246" s="165" t="str">
        <f>IFERROR(VLOOKUP($E246&amp;$D$119, Outliers!$A$4:$P$214,9,FALSE),"0")</f>
        <v>0</v>
      </c>
      <c r="AD246" s="78"/>
      <c r="AE246" s="78"/>
      <c r="AF246" s="78"/>
      <c r="AG246" s="78"/>
    </row>
    <row r="247" spans="4:33" ht="15.75" x14ac:dyDescent="0.25">
      <c r="D247" s="319"/>
      <c r="E247" s="104" t="s">
        <v>191</v>
      </c>
      <c r="F247" s="394">
        <f>IF(OR(ISERROR(VLOOKUP($E247&amp;$D$118&amp;$D$119,'CCG data'!$A:$AD,'CCG data'!R$3,FALSE)),ISBLANK(VLOOKUP($E247&amp;$D$118&amp;$D$119,'CCG data'!$A:$AD,'CCG data'!R$3,FALSE))),"",VLOOKUP($E247&amp;$D$118&amp;$D$119,'CCG data'!$A:$AD,'CCG data'!R$3,FALSE))</f>
        <v>2.9002089988654767</v>
      </c>
      <c r="G247" s="395"/>
      <c r="H247" s="395">
        <f>IF(OR(ISERROR(VLOOKUP($E247&amp;$D$118&amp;$D$119,'CCG data'!$A:$AD,'CCG data'!S$3,FALSE)),ISBLANK(VLOOKUP($E247&amp;$D$118&amp;$D$119,'CCG data'!$A:$AD,'CCG data'!S$3,FALSE))),"",VLOOKUP($E247&amp;$D$118&amp;$D$119,'CCG data'!$A:$AD,'CCG data'!S$3,FALSE))</f>
        <v>31.369929850848372</v>
      </c>
      <c r="I247" s="395"/>
      <c r="J247" s="395">
        <f>IF(OR(ISERROR(VLOOKUP($E247&amp;$D$118&amp;$D$119,'CCG data'!$A:$AD,'CCG data'!T$3,FALSE)),ISBLANK(VLOOKUP($E247&amp;$D$118&amp;$D$119,'CCG data'!$A:$AD,'CCG data'!T$3,FALSE))),"",VLOOKUP($E247&amp;$D$118&amp;$D$119,'CCG data'!$A:$AD,'CCG data'!T$3,FALSE))</f>
        <v>18.489396054369553</v>
      </c>
      <c r="K247" s="395"/>
      <c r="L247" s="395">
        <f>IF(OR(ISERROR(VLOOKUP($E247&amp;$D$118&amp;$D$119,'CCG data'!$A:$AD,'CCG data'!U$3,FALSE)),ISBLANK(VLOOKUP($E247&amp;$D$118&amp;$D$119,'CCG data'!$A:$AD,'CCG data'!U$3,FALSE))),"",VLOOKUP($E247&amp;$D$118&amp;$D$119,'CCG data'!$A:$AD,'CCG data'!U$3,FALSE))</f>
        <v>13.419897729614098</v>
      </c>
      <c r="M247" s="396"/>
      <c r="N247" s="367">
        <f>IF(OR(ISERROR(VLOOKUP($E247&amp;$D$118&amp;$D$119,'CCG data'!$A:$AD,'CCG data'!G$3,FALSE)),ISBLANK(VLOOKUP($E247&amp;$D$118&amp;$D$119,'CCG data'!$A:$AD,'CCG data'!G$3,FALSE))),"",VLOOKUP($E247&amp;$D$118&amp;$D$119,'CCG data'!$A:$AD,'CCG data'!G$3,FALSE))</f>
        <v>909</v>
      </c>
      <c r="P247" s="404">
        <f>IF(OR(ISERROR(VLOOKUP($E247&amp;$D$118&amp;$D$119,'CCG data'!$A:$AD,'CCG data'!B$3,FALSE)),ISBLANK(VLOOKUP($E247&amp;$D$118&amp;$D$119,'CCG data'!$A:$AD,'CCG data'!B$3,FALSE))),"",VLOOKUP($E247&amp;$D$118&amp;$D$119,'CCG data'!$A:$AD,'CCG data'!B$3,FALSE))</f>
        <v>4.0704070407040702E-2</v>
      </c>
      <c r="Q247" s="267"/>
      <c r="R247" s="267">
        <f>IF(OR(ISERROR(VLOOKUP($E247&amp;$D$118&amp;$D$119,'CCG data'!$A:$AD,'CCG data'!C$3,FALSE)),ISBLANK(VLOOKUP($E247&amp;$D$118&amp;$D$119,'CCG data'!$A:$AD,'CCG data'!C$3,FALSE))),"",VLOOKUP($E247&amp;$D$118&amp;$D$119,'CCG data'!$A:$AD,'CCG data'!C$3,FALSE))</f>
        <v>0.47524752475247523</v>
      </c>
      <c r="S247" s="267"/>
      <c r="T247" s="267">
        <f>IF(OR(ISERROR(VLOOKUP($E247&amp;$D$118&amp;$D$119,'CCG data'!$A:$AD,'CCG data'!D$3,FALSE)),ISBLANK(VLOOKUP($E247&amp;$D$118&amp;$D$119,'CCG data'!$A:$AD,'CCG data'!D$3,FALSE))),"",VLOOKUP($E247&amp;$D$118&amp;$D$119,'CCG data'!$A:$AD,'CCG data'!D$3,FALSE))</f>
        <v>0.27722772277227725</v>
      </c>
      <c r="U247" s="267"/>
      <c r="V247" s="267">
        <f>IF(OR(ISERROR(VLOOKUP($E247&amp;$D$118&amp;$D$119,'CCG data'!$A:$AD,'CCG data'!E$3,FALSE)),ISBLANK(VLOOKUP($E247&amp;$D$118&amp;$D$119,'CCG data'!$A:$AD,'CCG data'!E$3,FALSE))),"",VLOOKUP($E247&amp;$D$118&amp;$D$119,'CCG data'!$A:$AD,'CCG data'!E$3,FALSE))</f>
        <v>0.20682068206820681</v>
      </c>
      <c r="W247" s="405"/>
      <c r="Y247" s="165">
        <f>IFERROR(VLOOKUP($E247&amp;$D$119, Outliers!$A$4:$P$214,6,FALSE),"0")</f>
        <v>1</v>
      </c>
      <c r="Z247" s="165">
        <f>IFERROR(VLOOKUP($E247&amp;$D$119, Outliers!$A$4:$P$214,7,FALSE),"0")</f>
        <v>1</v>
      </c>
      <c r="AA247" s="165">
        <f>IFERROR(VLOOKUP($E247&amp;$D$119, Outliers!$A$4:$P$214,8,FALSE),"0")</f>
        <v>0</v>
      </c>
      <c r="AB247" s="165">
        <f>IFERROR(VLOOKUP($E247&amp;$D$119, Outliers!$A$4:$P$214,9,FALSE),"0")</f>
        <v>0</v>
      </c>
      <c r="AD247" s="78"/>
      <c r="AE247" s="78"/>
      <c r="AF247" s="78"/>
      <c r="AG247" s="78"/>
    </row>
    <row r="248" spans="4:33" x14ac:dyDescent="0.25">
      <c r="D248" s="319"/>
      <c r="E248" s="103" t="s">
        <v>27</v>
      </c>
      <c r="F248" s="95">
        <f>IF(P247="","",VLOOKUP($E247&amp;$D$118&amp;$D$119,'CCG data'!$A:$AD,'CCG data'!W$3,FALSE))</f>
        <v>1.9656978109862344</v>
      </c>
      <c r="G248" s="96">
        <f>IF(P247="","",VLOOKUP($E247&amp;$D$118&amp;$D$119,'CCG data'!$A:$AD,'CCG data'!X$3,FALSE))</f>
        <v>3.8347201867447192</v>
      </c>
      <c r="H248" s="96">
        <f>IF(R247="","",VLOOKUP($E247&amp;$D$118&amp;$D$119,'CCG data'!$A:$AD,'CCG data'!Y$3,FALSE))</f>
        <v>28.411728401686698</v>
      </c>
      <c r="I248" s="96">
        <f>IF(R247="","",VLOOKUP($E247&amp;$D$118&amp;$D$119,'CCG data'!$A:$AD,'CCG data'!Z$3,FALSE))</f>
        <v>34.328131300010043</v>
      </c>
      <c r="J248" s="96">
        <f>IF(T247="","",VLOOKUP($E247&amp;$D$118&amp;$D$119,'CCG data'!$A:$AD,'CCG data'!AA$3,FALSE))</f>
        <v>16.206540007959653</v>
      </c>
      <c r="K248" s="96">
        <f>IF(T247="","",VLOOKUP($E247&amp;$D$118&amp;$D$119,'CCG data'!$A:$AD,'CCG data'!AB$3,FALSE))</f>
        <v>20.772252100779454</v>
      </c>
      <c r="L248" s="96">
        <f>IF(V247="","",VLOOKUP($E247&amp;$D$118&amp;$D$119,'CCG data'!$A:$AD,'CCG data'!AC$3,FALSE))</f>
        <v>11.501554326745978</v>
      </c>
      <c r="M248" s="96">
        <f>IF(V247="","",VLOOKUP($E247&amp;$D$118&amp;$D$119,'CCG data'!$A:$AD,'CCG data'!AD$3,FALSE))</f>
        <v>15.338241132482217</v>
      </c>
      <c r="N248" s="368"/>
      <c r="P248" s="152">
        <f>IF(P247="","",VLOOKUP($E247&amp;$D$118&amp;$D$119,'CCG data'!$A:$AD,'CCG data'!I$3,FALSE))</f>
        <v>0.03</v>
      </c>
      <c r="Q248" s="15">
        <f>IF(P247="","",VLOOKUP($E247&amp;$D$118&amp;$D$119,'CCG data'!$A:$AD,'CCG data'!J$3,FALSE))</f>
        <v>5.6000000000000001E-2</v>
      </c>
      <c r="R248" s="15">
        <f>IF(R247="","",VLOOKUP($E247&amp;$D$118&amp;$D$119,'CCG data'!$A:$AD,'CCG data'!K$3,FALSE))</f>
        <v>0.443</v>
      </c>
      <c r="S248" s="15">
        <f>IF(R247="","",VLOOKUP($E247&amp;$D$118&amp;$D$119,'CCG data'!$A:$AD,'CCG data'!L$3,FALSE))</f>
        <v>0.50800000000000001</v>
      </c>
      <c r="T248" s="15">
        <f>IF(T247="","",VLOOKUP($E247&amp;$D$118&amp;$D$119,'CCG data'!$A:$AD,'CCG data'!M$3,FALSE))</f>
        <v>0.249</v>
      </c>
      <c r="U248" s="15">
        <f>IF(T247="","",VLOOKUP($E247&amp;$D$118&amp;$D$119,'CCG data'!$A:$AD,'CCG data'!N$3,FALSE))</f>
        <v>0.307</v>
      </c>
      <c r="V248" s="15">
        <f>IF(V247="","",VLOOKUP($E247&amp;$D$118&amp;$D$119,'CCG data'!$A:$AD,'CCG data'!O$3,FALSE))</f>
        <v>0.182</v>
      </c>
      <c r="W248" s="136">
        <f>IF(V247="","",VLOOKUP($E247&amp;$D$118&amp;$D$119,'CCG data'!$A:$AD,'CCG data'!P$3,FALSE))</f>
        <v>0.23400000000000001</v>
      </c>
      <c r="Y248" s="165" t="str">
        <f>IFERROR(VLOOKUP($E248&amp;$D$119, Outliers!$A$4:$P$214,6,FALSE),"0")</f>
        <v>0</v>
      </c>
      <c r="Z248" s="165" t="str">
        <f>IFERROR(VLOOKUP($E248&amp;$D$119, Outliers!$A$4:$P$214,7,FALSE),"0")</f>
        <v>0</v>
      </c>
      <c r="AA248" s="165" t="str">
        <f>IFERROR(VLOOKUP($E248&amp;$D$119, Outliers!$A$4:$P$214,8,FALSE),"0")</f>
        <v>0</v>
      </c>
      <c r="AB248" s="165" t="str">
        <f>IFERROR(VLOOKUP($E248&amp;$D$119, Outliers!$A$4:$P$214,9,FALSE),"0")</f>
        <v>0</v>
      </c>
      <c r="AD248" s="78"/>
      <c r="AE248" s="78"/>
      <c r="AF248" s="78"/>
      <c r="AG248" s="78"/>
    </row>
    <row r="249" spans="4:33" ht="15.75" x14ac:dyDescent="0.25">
      <c r="D249" s="319"/>
      <c r="E249" s="104" t="s">
        <v>407</v>
      </c>
      <c r="F249" s="394">
        <f>IF(OR(ISERROR(VLOOKUP($E249&amp;$D$118&amp;$D$119,'CCG data'!$A:$AD,'CCG data'!R$3,FALSE)),ISBLANK(VLOOKUP($E249&amp;$D$118&amp;$D$119,'CCG data'!$A:$AD,'CCG data'!R$3,FALSE))),"",VLOOKUP($E249&amp;$D$118&amp;$D$119,'CCG data'!$A:$AD,'CCG data'!R$3,FALSE))</f>
        <v>5.5307375995204415</v>
      </c>
      <c r="G249" s="395"/>
      <c r="H249" s="395">
        <f>IF(OR(ISERROR(VLOOKUP($E249&amp;$D$118&amp;$D$119,'CCG data'!$A:$AD,'CCG data'!S$3,FALSE)),ISBLANK(VLOOKUP($E249&amp;$D$118&amp;$D$119,'CCG data'!$A:$AD,'CCG data'!S$3,FALSE))),"",VLOOKUP($E249&amp;$D$118&amp;$D$119,'CCG data'!$A:$AD,'CCG data'!S$3,FALSE))</f>
        <v>34.147555313698518</v>
      </c>
      <c r="I249" s="395"/>
      <c r="J249" s="395">
        <f>IF(OR(ISERROR(VLOOKUP($E249&amp;$D$118&amp;$D$119,'CCG data'!$A:$AD,'CCG data'!T$3,FALSE)),ISBLANK(VLOOKUP($E249&amp;$D$118&amp;$D$119,'CCG data'!$A:$AD,'CCG data'!T$3,FALSE))),"",VLOOKUP($E249&amp;$D$118&amp;$D$119,'CCG data'!$A:$AD,'CCG data'!T$3,FALSE))</f>
        <v>13.498458141225097</v>
      </c>
      <c r="K249" s="395"/>
      <c r="L249" s="395">
        <f>IF(OR(ISERROR(VLOOKUP($E249&amp;$D$118&amp;$D$119,'CCG data'!$A:$AD,'CCG data'!U$3,FALSE)),ISBLANK(VLOOKUP($E249&amp;$D$118&amp;$D$119,'CCG data'!$A:$AD,'CCG data'!U$3,FALSE))),"",VLOOKUP($E249&amp;$D$118&amp;$D$119,'CCG data'!$A:$AD,'CCG data'!U$3,FALSE))</f>
        <v>10.428967465058317</v>
      </c>
      <c r="M249" s="396"/>
      <c r="N249" s="367">
        <f>IF(OR(ISERROR(VLOOKUP($E249&amp;$D$118&amp;$D$119,'CCG data'!$A:$AD,'CCG data'!G$3,FALSE)),ISBLANK(VLOOKUP($E249&amp;$D$118&amp;$D$119,'CCG data'!$A:$AD,'CCG data'!G$3,FALSE))),"",VLOOKUP($E249&amp;$D$118&amp;$D$119,'CCG data'!$A:$AD,'CCG data'!G$3,FALSE))</f>
        <v>1036</v>
      </c>
      <c r="P249" s="404">
        <f>IF(OR(ISERROR(VLOOKUP($E249&amp;$D$118&amp;$D$119,'CCG data'!$A:$AD,'CCG data'!B$3,FALSE)),ISBLANK(VLOOKUP($E249&amp;$D$118&amp;$D$119,'CCG data'!$A:$AD,'CCG data'!B$3,FALSE))),"",VLOOKUP($E249&amp;$D$118&amp;$D$119,'CCG data'!$A:$AD,'CCG data'!B$3,FALSE))</f>
        <v>8.2046332046332049E-2</v>
      </c>
      <c r="Q249" s="267"/>
      <c r="R249" s="267">
        <f>IF(OR(ISERROR(VLOOKUP($E249&amp;$D$118&amp;$D$119,'CCG data'!$A:$AD,'CCG data'!C$3,FALSE)),ISBLANK(VLOOKUP($E249&amp;$D$118&amp;$D$119,'CCG data'!$A:$AD,'CCG data'!C$3,FALSE))),"",VLOOKUP($E249&amp;$D$118&amp;$D$119,'CCG data'!$A:$AD,'CCG data'!C$3,FALSE))</f>
        <v>0.53378378378378377</v>
      </c>
      <c r="S249" s="267"/>
      <c r="T249" s="267">
        <f>IF(OR(ISERROR(VLOOKUP($E249&amp;$D$118&amp;$D$119,'CCG data'!$A:$AD,'CCG data'!D$3,FALSE)),ISBLANK(VLOOKUP($E249&amp;$D$118&amp;$D$119,'CCG data'!$A:$AD,'CCG data'!D$3,FALSE))),"",VLOOKUP($E249&amp;$D$118&amp;$D$119,'CCG data'!$A:$AD,'CCG data'!D$3,FALSE))</f>
        <v>0.21621621621621623</v>
      </c>
      <c r="U249" s="267"/>
      <c r="V249" s="267">
        <f>IF(OR(ISERROR(VLOOKUP($E249&amp;$D$118&amp;$D$119,'CCG data'!$A:$AD,'CCG data'!E$3,FALSE)),ISBLANK(VLOOKUP($E249&amp;$D$118&amp;$D$119,'CCG data'!$A:$AD,'CCG data'!E$3,FALSE))),"",VLOOKUP($E249&amp;$D$118&amp;$D$119,'CCG data'!$A:$AD,'CCG data'!E$3,FALSE))</f>
        <v>0.16795366795366795</v>
      </c>
      <c r="W249" s="405"/>
      <c r="Y249" s="165">
        <f>IFERROR(VLOOKUP($E249&amp;$D$119, Outliers!$A$4:$P$214,6,FALSE),"0")</f>
        <v>0</v>
      </c>
      <c r="Z249" s="165">
        <f>IFERROR(VLOOKUP($E249&amp;$D$119, Outliers!$A$4:$P$214,7,FALSE),"0")</f>
        <v>0</v>
      </c>
      <c r="AA249" s="165">
        <f>IFERROR(VLOOKUP($E249&amp;$D$119, Outliers!$A$4:$P$214,8,FALSE),"0")</f>
        <v>1</v>
      </c>
      <c r="AB249" s="165">
        <f>IFERROR(VLOOKUP($E249&amp;$D$119, Outliers!$A$4:$P$214,9,FALSE),"0")</f>
        <v>0</v>
      </c>
      <c r="AD249" s="78"/>
      <c r="AE249" s="78"/>
      <c r="AF249" s="78"/>
      <c r="AG249" s="78"/>
    </row>
    <row r="250" spans="4:33" x14ac:dyDescent="0.25">
      <c r="D250" s="319"/>
      <c r="E250" s="103" t="s">
        <v>27</v>
      </c>
      <c r="F250" s="95">
        <f>IF(P249="","",VLOOKUP($E249&amp;$D$118&amp;$D$119,'CCG data'!$A:$AD,'CCG data'!W$3,FALSE))</f>
        <v>4.3549478687723937</v>
      </c>
      <c r="G250" s="96">
        <f>IF(P249="","",VLOOKUP($E249&amp;$D$118&amp;$D$119,'CCG data'!$A:$AD,'CCG data'!X$3,FALSE))</f>
        <v>6.7065273302684894</v>
      </c>
      <c r="H250" s="96">
        <f>IF(R249="","",VLOOKUP($E249&amp;$D$118&amp;$D$119,'CCG data'!$A:$AD,'CCG data'!Y$3,FALSE))</f>
        <v>31.301435865842951</v>
      </c>
      <c r="I250" s="96">
        <f>IF(R249="","",VLOOKUP($E249&amp;$D$118&amp;$D$119,'CCG data'!$A:$AD,'CCG data'!Z$3,FALSE))</f>
        <v>36.993674761554082</v>
      </c>
      <c r="J250" s="96">
        <f>IF(T249="","",VLOOKUP($E249&amp;$D$118&amp;$D$119,'CCG data'!$A:$AD,'CCG data'!AA$3,FALSE))</f>
        <v>11.730726944729016</v>
      </c>
      <c r="K250" s="96">
        <f>IF(T249="","",VLOOKUP($E249&amp;$D$118&amp;$D$119,'CCG data'!$A:$AD,'CCG data'!AB$3,FALSE))</f>
        <v>15.266189337721178</v>
      </c>
      <c r="L250" s="96">
        <f>IF(V249="","",VLOOKUP($E249&amp;$D$118&amp;$D$119,'CCG data'!$A:$AD,'CCG data'!AC$3,FALSE))</f>
        <v>8.879356218023803</v>
      </c>
      <c r="M250" s="96">
        <f>IF(V249="","",VLOOKUP($E249&amp;$D$118&amp;$D$119,'CCG data'!$A:$AD,'CCG data'!AD$3,FALSE))</f>
        <v>11.978578712092832</v>
      </c>
      <c r="N250" s="368"/>
      <c r="P250" s="152">
        <f>IF(P249="","",VLOOKUP($E249&amp;$D$118&amp;$D$119,'CCG data'!$A:$AD,'CCG data'!I$3,FALSE))</f>
        <v>6.7000000000000004E-2</v>
      </c>
      <c r="Q250" s="15">
        <f>IF(P249="","",VLOOKUP($E249&amp;$D$118&amp;$D$119,'CCG data'!$A:$AD,'CCG data'!J$3,FALSE))</f>
        <v>0.1</v>
      </c>
      <c r="R250" s="15">
        <f>IF(R249="","",VLOOKUP($E249&amp;$D$118&amp;$D$119,'CCG data'!$A:$AD,'CCG data'!K$3,FALSE))</f>
        <v>0.503</v>
      </c>
      <c r="S250" s="15">
        <f>IF(R249="","",VLOOKUP($E249&amp;$D$118&amp;$D$119,'CCG data'!$A:$AD,'CCG data'!L$3,FALSE))</f>
        <v>0.56399999999999995</v>
      </c>
      <c r="T250" s="15">
        <f>IF(T249="","",VLOOKUP($E249&amp;$D$118&amp;$D$119,'CCG data'!$A:$AD,'CCG data'!M$3,FALSE))</f>
        <v>0.192</v>
      </c>
      <c r="U250" s="15">
        <f>IF(T249="","",VLOOKUP($E249&amp;$D$118&amp;$D$119,'CCG data'!$A:$AD,'CCG data'!N$3,FALSE))</f>
        <v>0.24199999999999999</v>
      </c>
      <c r="V250" s="15">
        <f>IF(V249="","",VLOOKUP($E249&amp;$D$118&amp;$D$119,'CCG data'!$A:$AD,'CCG data'!O$3,FALSE))</f>
        <v>0.14599999999999999</v>
      </c>
      <c r="W250" s="136">
        <f>IF(V249="","",VLOOKUP($E249&amp;$D$118&amp;$D$119,'CCG data'!$A:$AD,'CCG data'!P$3,FALSE))</f>
        <v>0.192</v>
      </c>
      <c r="Y250" s="165" t="str">
        <f>IFERROR(VLOOKUP($E250&amp;$D$119, Outliers!$A$4:$P$214,6,FALSE),"0")</f>
        <v>0</v>
      </c>
      <c r="Z250" s="165" t="str">
        <f>IFERROR(VLOOKUP($E250&amp;$D$119, Outliers!$A$4:$P$214,7,FALSE),"0")</f>
        <v>0</v>
      </c>
      <c r="AA250" s="165" t="str">
        <f>IFERROR(VLOOKUP($E250&amp;$D$119, Outliers!$A$4:$P$214,8,FALSE),"0")</f>
        <v>0</v>
      </c>
      <c r="AB250" s="165" t="str">
        <f>IFERROR(VLOOKUP($E250&amp;$D$119, Outliers!$A$4:$P$214,9,FALSE),"0")</f>
        <v>0</v>
      </c>
      <c r="AD250" s="78"/>
      <c r="AE250" s="78"/>
      <c r="AF250" s="78"/>
      <c r="AG250" s="78"/>
    </row>
    <row r="251" spans="4:33" ht="15.75" x14ac:dyDescent="0.25">
      <c r="D251" s="319"/>
      <c r="E251" s="104" t="s">
        <v>192</v>
      </c>
      <c r="F251" s="394">
        <f>IF(OR(ISERROR(VLOOKUP($E251&amp;$D$118&amp;$D$119,'CCG data'!$A:$AD,'CCG data'!R$3,FALSE)),ISBLANK(VLOOKUP($E251&amp;$D$118&amp;$D$119,'CCG data'!$A:$AD,'CCG data'!R$3,FALSE))),"",VLOOKUP($E251&amp;$D$118&amp;$D$119,'CCG data'!$A:$AD,'CCG data'!R$3,FALSE))</f>
        <v>4.8634672146794395</v>
      </c>
      <c r="G251" s="395"/>
      <c r="H251" s="395">
        <f>IF(OR(ISERROR(VLOOKUP($E251&amp;$D$118&amp;$D$119,'CCG data'!$A:$AD,'CCG data'!S$3,FALSE)),ISBLANK(VLOOKUP($E251&amp;$D$118&amp;$D$119,'CCG data'!$A:$AD,'CCG data'!S$3,FALSE))),"",VLOOKUP($E251&amp;$D$118&amp;$D$119,'CCG data'!$A:$AD,'CCG data'!S$3,FALSE))</f>
        <v>45.199500548592447</v>
      </c>
      <c r="I251" s="395"/>
      <c r="J251" s="395">
        <f>IF(OR(ISERROR(VLOOKUP($E251&amp;$D$118&amp;$D$119,'CCG data'!$A:$AD,'CCG data'!T$3,FALSE)),ISBLANK(VLOOKUP($E251&amp;$D$118&amp;$D$119,'CCG data'!$A:$AD,'CCG data'!T$3,FALSE))),"",VLOOKUP($E251&amp;$D$118&amp;$D$119,'CCG data'!$A:$AD,'CCG data'!T$3,FALSE))</f>
        <v>20.442382583866355</v>
      </c>
      <c r="K251" s="395"/>
      <c r="L251" s="395">
        <f>IF(OR(ISERROR(VLOOKUP($E251&amp;$D$118&amp;$D$119,'CCG data'!$A:$AD,'CCG data'!U$3,FALSE)),ISBLANK(VLOOKUP($E251&amp;$D$118&amp;$D$119,'CCG data'!$A:$AD,'CCG data'!U$3,FALSE))),"",VLOOKUP($E251&amp;$D$118&amp;$D$119,'CCG data'!$A:$AD,'CCG data'!U$3,FALSE))</f>
        <v>10.101860110282527</v>
      </c>
      <c r="M251" s="396"/>
      <c r="N251" s="367">
        <f>IF(OR(ISERROR(VLOOKUP($E251&amp;$D$118&amp;$D$119,'CCG data'!$A:$AD,'CCG data'!G$3,FALSE)),ISBLANK(VLOOKUP($E251&amp;$D$118&amp;$D$119,'CCG data'!$A:$AD,'CCG data'!G$3,FALSE))),"",VLOOKUP($E251&amp;$D$118&amp;$D$119,'CCG data'!$A:$AD,'CCG data'!G$3,FALSE))</f>
        <v>740</v>
      </c>
      <c r="P251" s="404">
        <f>IF(OR(ISERROR(VLOOKUP($E251&amp;$D$118&amp;$D$119,'CCG data'!$A:$AD,'CCG data'!B$3,FALSE)),ISBLANK(VLOOKUP($E251&amp;$D$118&amp;$D$119,'CCG data'!$A:$AD,'CCG data'!B$3,FALSE))),"",VLOOKUP($E251&amp;$D$118&amp;$D$119,'CCG data'!$A:$AD,'CCG data'!B$3,FALSE))</f>
        <v>6.621621621621622E-2</v>
      </c>
      <c r="Q251" s="267"/>
      <c r="R251" s="267">
        <f>IF(OR(ISERROR(VLOOKUP($E251&amp;$D$118&amp;$D$119,'CCG data'!$A:$AD,'CCG data'!C$3,FALSE)),ISBLANK(VLOOKUP($E251&amp;$D$118&amp;$D$119,'CCG data'!$A:$AD,'CCG data'!C$3,FALSE))),"",VLOOKUP($E251&amp;$D$118&amp;$D$119,'CCG data'!$A:$AD,'CCG data'!C$3,FALSE))</f>
        <v>0.56081081081081086</v>
      </c>
      <c r="S251" s="267"/>
      <c r="T251" s="267">
        <f>IF(OR(ISERROR(VLOOKUP($E251&amp;$D$118&amp;$D$119,'CCG data'!$A:$AD,'CCG data'!D$3,FALSE)),ISBLANK(VLOOKUP($E251&amp;$D$118&amp;$D$119,'CCG data'!$A:$AD,'CCG data'!D$3,FALSE))),"",VLOOKUP($E251&amp;$D$118&amp;$D$119,'CCG data'!$A:$AD,'CCG data'!D$3,FALSE))</f>
        <v>0.2472972972972973</v>
      </c>
      <c r="U251" s="267"/>
      <c r="V251" s="267">
        <f>IF(OR(ISERROR(VLOOKUP($E251&amp;$D$118&amp;$D$119,'CCG data'!$A:$AD,'CCG data'!E$3,FALSE)),ISBLANK(VLOOKUP($E251&amp;$D$118&amp;$D$119,'CCG data'!$A:$AD,'CCG data'!E$3,FALSE))),"",VLOOKUP($E251&amp;$D$118&amp;$D$119,'CCG data'!$A:$AD,'CCG data'!E$3,FALSE))</f>
        <v>0.12567567567567567</v>
      </c>
      <c r="W251" s="405"/>
      <c r="Y251" s="165">
        <f>IFERROR(VLOOKUP($E251&amp;$D$119, Outliers!$A$4:$P$214,6,FALSE),"0")</f>
        <v>0</v>
      </c>
      <c r="Z251" s="165">
        <f>IFERROR(VLOOKUP($E251&amp;$D$119, Outliers!$A$4:$P$214,7,FALSE),"0")</f>
        <v>1</v>
      </c>
      <c r="AA251" s="165">
        <f>IFERROR(VLOOKUP($E251&amp;$D$119, Outliers!$A$4:$P$214,8,FALSE),"0")</f>
        <v>0</v>
      </c>
      <c r="AB251" s="165">
        <f>IFERROR(VLOOKUP($E251&amp;$D$119, Outliers!$A$4:$P$214,9,FALSE),"0")</f>
        <v>0</v>
      </c>
      <c r="AD251" s="78"/>
      <c r="AE251" s="78"/>
      <c r="AF251" s="78"/>
      <c r="AG251" s="78"/>
    </row>
    <row r="252" spans="4:33" x14ac:dyDescent="0.25">
      <c r="D252" s="319"/>
      <c r="E252" s="103" t="s">
        <v>27</v>
      </c>
      <c r="F252" s="95">
        <f>IF(P251="","",VLOOKUP($E251&amp;$D$118&amp;$D$119,'CCG data'!$A:$AD,'CCG data'!W$3,FALSE))</f>
        <v>3.5016963945691963</v>
      </c>
      <c r="G252" s="96">
        <f>IF(P251="","",VLOOKUP($E251&amp;$D$118&amp;$D$119,'CCG data'!$A:$AD,'CCG data'!X$3,FALSE))</f>
        <v>6.2252380347896832</v>
      </c>
      <c r="H252" s="96">
        <f>IF(R251="","",VLOOKUP($E251&amp;$D$118&amp;$D$119,'CCG data'!$A:$AD,'CCG data'!Y$3,FALSE))</f>
        <v>40.850738360723838</v>
      </c>
      <c r="I252" s="96">
        <f>IF(R251="","",VLOOKUP($E251&amp;$D$118&amp;$D$119,'CCG data'!$A:$AD,'CCG data'!Z$3,FALSE))</f>
        <v>49.548262736461055</v>
      </c>
      <c r="J252" s="96">
        <f>IF(T251="","",VLOOKUP($E251&amp;$D$118&amp;$D$119,'CCG data'!$A:$AD,'CCG data'!AA$3,FALSE))</f>
        <v>17.480539553009233</v>
      </c>
      <c r="K252" s="96">
        <f>IF(T251="","",VLOOKUP($E251&amp;$D$118&amp;$D$119,'CCG data'!$A:$AD,'CCG data'!AB$3,FALSE))</f>
        <v>23.404225614723476</v>
      </c>
      <c r="L252" s="96">
        <f>IF(V251="","",VLOOKUP($E251&amp;$D$118&amp;$D$119,'CCG data'!$A:$AD,'CCG data'!AC$3,FALSE))</f>
        <v>8.0487324818702461</v>
      </c>
      <c r="M252" s="96">
        <f>IF(V251="","",VLOOKUP($E251&amp;$D$118&amp;$D$119,'CCG data'!$A:$AD,'CCG data'!AD$3,FALSE))</f>
        <v>12.154987738694807</v>
      </c>
      <c r="N252" s="368"/>
      <c r="P252" s="152">
        <f>IF(P251="","",VLOOKUP($E251&amp;$D$118&amp;$D$119,'CCG data'!$A:$AD,'CCG data'!I$3,FALSE))</f>
        <v>0.05</v>
      </c>
      <c r="Q252" s="15">
        <f>IF(P251="","",VLOOKUP($E251&amp;$D$118&amp;$D$119,'CCG data'!$A:$AD,'CCG data'!J$3,FALSE))</f>
        <v>8.5999999999999993E-2</v>
      </c>
      <c r="R252" s="15">
        <f>IF(R251="","",VLOOKUP($E251&amp;$D$118&amp;$D$119,'CCG data'!$A:$AD,'CCG data'!K$3,FALSE))</f>
        <v>0.52500000000000002</v>
      </c>
      <c r="S252" s="15">
        <f>IF(R251="","",VLOOKUP($E251&amp;$D$118&amp;$D$119,'CCG data'!$A:$AD,'CCG data'!L$3,FALSE))</f>
        <v>0.59599999999999997</v>
      </c>
      <c r="T252" s="15">
        <f>IF(T251="","",VLOOKUP($E251&amp;$D$118&amp;$D$119,'CCG data'!$A:$AD,'CCG data'!M$3,FALSE))</f>
        <v>0.218</v>
      </c>
      <c r="U252" s="15">
        <f>IF(T251="","",VLOOKUP($E251&amp;$D$118&amp;$D$119,'CCG data'!$A:$AD,'CCG data'!N$3,FALSE))</f>
        <v>0.28000000000000003</v>
      </c>
      <c r="V252" s="15">
        <f>IF(V251="","",VLOOKUP($E251&amp;$D$118&amp;$D$119,'CCG data'!$A:$AD,'CCG data'!O$3,FALSE))</f>
        <v>0.104</v>
      </c>
      <c r="W252" s="136">
        <f>IF(V251="","",VLOOKUP($E251&amp;$D$118&amp;$D$119,'CCG data'!$A:$AD,'CCG data'!P$3,FALSE))</f>
        <v>0.152</v>
      </c>
      <c r="Y252" s="165" t="str">
        <f>IFERROR(VLOOKUP($E252&amp;$D$119, Outliers!$A$4:$P$214,6,FALSE),"0")</f>
        <v>0</v>
      </c>
      <c r="Z252" s="165" t="str">
        <f>IFERROR(VLOOKUP($E252&amp;$D$119, Outliers!$A$4:$P$214,7,FALSE),"0")</f>
        <v>0</v>
      </c>
      <c r="AA252" s="165" t="str">
        <f>IFERROR(VLOOKUP($E252&amp;$D$119, Outliers!$A$4:$P$214,8,FALSE),"0")</f>
        <v>0</v>
      </c>
      <c r="AB252" s="165" t="str">
        <f>IFERROR(VLOOKUP($E252&amp;$D$119, Outliers!$A$4:$P$214,9,FALSE),"0")</f>
        <v>0</v>
      </c>
      <c r="AD252" s="78"/>
      <c r="AE252" s="78"/>
      <c r="AF252" s="78"/>
      <c r="AG252" s="78"/>
    </row>
    <row r="253" spans="4:33" ht="15.75" x14ac:dyDescent="0.25">
      <c r="D253" s="319"/>
      <c r="E253" s="104" t="s">
        <v>408</v>
      </c>
      <c r="F253" s="394">
        <f>IF(OR(ISERROR(VLOOKUP($E253&amp;$D$118&amp;$D$119,'CCG data'!$A:$AD,'CCG data'!R$3,FALSE)),ISBLANK(VLOOKUP($E253&amp;$D$118&amp;$D$119,'CCG data'!$A:$AD,'CCG data'!R$3,FALSE))),"",VLOOKUP($E253&amp;$D$118&amp;$D$119,'CCG data'!$A:$AD,'CCG data'!R$3,FALSE))</f>
        <v>4.9843629737182633</v>
      </c>
      <c r="G253" s="395"/>
      <c r="H253" s="395">
        <f>IF(OR(ISERROR(VLOOKUP($E253&amp;$D$118&amp;$D$119,'CCG data'!$A:$AD,'CCG data'!S$3,FALSE)),ISBLANK(VLOOKUP($E253&amp;$D$118&amp;$D$119,'CCG data'!$A:$AD,'CCG data'!S$3,FALSE))),"",VLOOKUP($E253&amp;$D$118&amp;$D$119,'CCG data'!$A:$AD,'CCG data'!S$3,FALSE))</f>
        <v>42.05533203368649</v>
      </c>
      <c r="I253" s="395"/>
      <c r="J253" s="395">
        <f>IF(OR(ISERROR(VLOOKUP($E253&amp;$D$118&amp;$D$119,'CCG data'!$A:$AD,'CCG data'!T$3,FALSE)),ISBLANK(VLOOKUP($E253&amp;$D$118&amp;$D$119,'CCG data'!$A:$AD,'CCG data'!T$3,FALSE))),"",VLOOKUP($E253&amp;$D$118&amp;$D$119,'CCG data'!$A:$AD,'CCG data'!T$3,FALSE))</f>
        <v>17.058893398323235</v>
      </c>
      <c r="K253" s="395"/>
      <c r="L253" s="395">
        <f>IF(OR(ISERROR(VLOOKUP($E253&amp;$D$118&amp;$D$119,'CCG data'!$A:$AD,'CCG data'!U$3,FALSE)),ISBLANK(VLOOKUP($E253&amp;$D$118&amp;$D$119,'CCG data'!$A:$AD,'CCG data'!U$3,FALSE))),"",VLOOKUP($E253&amp;$D$118&amp;$D$119,'CCG data'!$A:$AD,'CCG data'!U$3,FALSE))</f>
        <v>9.2511794951566557</v>
      </c>
      <c r="M253" s="396"/>
      <c r="N253" s="367">
        <f>IF(OR(ISERROR(VLOOKUP($E253&amp;$D$118&amp;$D$119,'CCG data'!$A:$AD,'CCG data'!G$3,FALSE)),ISBLANK(VLOOKUP($E253&amp;$D$118&amp;$D$119,'CCG data'!$A:$AD,'CCG data'!G$3,FALSE))),"",VLOOKUP($E253&amp;$D$118&amp;$D$119,'CCG data'!$A:$AD,'CCG data'!G$3,FALSE))</f>
        <v>1054</v>
      </c>
      <c r="P253" s="404">
        <f>IF(OR(ISERROR(VLOOKUP($E253&amp;$D$118&amp;$D$119,'CCG data'!$A:$AD,'CCG data'!B$3,FALSE)),ISBLANK(VLOOKUP($E253&amp;$D$118&amp;$D$119,'CCG data'!$A:$AD,'CCG data'!B$3,FALSE))),"",VLOOKUP($E253&amp;$D$118&amp;$D$119,'CCG data'!$A:$AD,'CCG data'!B$3,FALSE))</f>
        <v>7.1157495256166978E-2</v>
      </c>
      <c r="Q253" s="267"/>
      <c r="R253" s="267">
        <f>IF(OR(ISERROR(VLOOKUP($E253&amp;$D$118&amp;$D$119,'CCG data'!$A:$AD,'CCG data'!C$3,FALSE)),ISBLANK(VLOOKUP($E253&amp;$D$118&amp;$D$119,'CCG data'!$A:$AD,'CCG data'!C$3,FALSE))),"",VLOOKUP($E253&amp;$D$118&amp;$D$119,'CCG data'!$A:$AD,'CCG data'!C$3,FALSE))</f>
        <v>0.57210626185958258</v>
      </c>
      <c r="S253" s="267"/>
      <c r="T253" s="267">
        <f>IF(OR(ISERROR(VLOOKUP($E253&amp;$D$118&amp;$D$119,'CCG data'!$A:$AD,'CCG data'!D$3,FALSE)),ISBLANK(VLOOKUP($E253&amp;$D$118&amp;$D$119,'CCG data'!$A:$AD,'CCG data'!D$3,FALSE))),"",VLOOKUP($E253&amp;$D$118&amp;$D$119,'CCG data'!$A:$AD,'CCG data'!D$3,FALSE))</f>
        <v>0.23149905123339659</v>
      </c>
      <c r="U253" s="267"/>
      <c r="V253" s="267">
        <f>IF(OR(ISERROR(VLOOKUP($E253&amp;$D$118&amp;$D$119,'CCG data'!$A:$AD,'CCG data'!E$3,FALSE)),ISBLANK(VLOOKUP($E253&amp;$D$118&amp;$D$119,'CCG data'!$A:$AD,'CCG data'!E$3,FALSE))),"",VLOOKUP($E253&amp;$D$118&amp;$D$119,'CCG data'!$A:$AD,'CCG data'!E$3,FALSE))</f>
        <v>0.1252371916508539</v>
      </c>
      <c r="W253" s="405"/>
      <c r="Y253" s="165">
        <f>IFERROR(VLOOKUP($E253&amp;$D$119, Outliers!$A$4:$P$214,6,FALSE),"0")</f>
        <v>0</v>
      </c>
      <c r="Z253" s="165">
        <f>IFERROR(VLOOKUP($E253&amp;$D$119, Outliers!$A$4:$P$214,7,FALSE),"0")</f>
        <v>0</v>
      </c>
      <c r="AA253" s="165">
        <f>IFERROR(VLOOKUP($E253&amp;$D$119, Outliers!$A$4:$P$214,8,FALSE),"0")</f>
        <v>0</v>
      </c>
      <c r="AB253" s="165">
        <f>IFERROR(VLOOKUP($E253&amp;$D$119, Outliers!$A$4:$P$214,9,FALSE),"0")</f>
        <v>0</v>
      </c>
      <c r="AD253" s="78"/>
      <c r="AE253" s="78"/>
      <c r="AF253" s="78"/>
      <c r="AG253" s="78"/>
    </row>
    <row r="254" spans="4:33" x14ac:dyDescent="0.25">
      <c r="D254" s="319"/>
      <c r="E254" s="103" t="s">
        <v>27</v>
      </c>
      <c r="F254" s="95">
        <f>IF(P253="","",VLOOKUP($E253&amp;$D$118&amp;$D$119,'CCG data'!$A:$AD,'CCG data'!W$3,FALSE))</f>
        <v>3.856295438309167</v>
      </c>
      <c r="G254" s="96">
        <f>IF(P253="","",VLOOKUP($E253&amp;$D$118&amp;$D$119,'CCG data'!$A:$AD,'CCG data'!X$3,FALSE))</f>
        <v>6.1124305091273596</v>
      </c>
      <c r="H254" s="96">
        <f>IF(R253="","",VLOOKUP($E253&amp;$D$118&amp;$D$119,'CCG data'!$A:$AD,'CCG data'!Y$3,FALSE))</f>
        <v>38.698586023126559</v>
      </c>
      <c r="I254" s="96">
        <f>IF(R253="","",VLOOKUP($E253&amp;$D$118&amp;$D$119,'CCG data'!$A:$AD,'CCG data'!Z$3,FALSE))</f>
        <v>45.412078044246421</v>
      </c>
      <c r="J254" s="96">
        <f>IF(T253="","",VLOOKUP($E253&amp;$D$118&amp;$D$119,'CCG data'!$A:$AD,'CCG data'!AA$3,FALSE))</f>
        <v>14.918409262210634</v>
      </c>
      <c r="K254" s="96">
        <f>IF(T253="","",VLOOKUP($E253&amp;$D$118&amp;$D$119,'CCG data'!$A:$AD,'CCG data'!AB$3,FALSE))</f>
        <v>19.199377534435836</v>
      </c>
      <c r="L254" s="96">
        <f>IF(V253="","",VLOOKUP($E253&amp;$D$118&amp;$D$119,'CCG data'!$A:$AD,'CCG data'!AC$3,FALSE))</f>
        <v>7.6729643266412149</v>
      </c>
      <c r="M254" s="96">
        <f>IF(V253="","",VLOOKUP($E253&amp;$D$118&amp;$D$119,'CCG data'!$A:$AD,'CCG data'!AD$3,FALSE))</f>
        <v>10.829394663672097</v>
      </c>
      <c r="N254" s="368"/>
      <c r="P254" s="152">
        <f>IF(P253="","",VLOOKUP($E253&amp;$D$118&amp;$D$119,'CCG data'!$A:$AD,'CCG data'!I$3,FALSE))</f>
        <v>5.7000000000000002E-2</v>
      </c>
      <c r="Q254" s="15">
        <f>IF(P253="","",VLOOKUP($E253&amp;$D$118&amp;$D$119,'CCG data'!$A:$AD,'CCG data'!J$3,FALSE))</f>
        <v>8.7999999999999995E-2</v>
      </c>
      <c r="R254" s="15">
        <f>IF(R253="","",VLOOKUP($E253&amp;$D$118&amp;$D$119,'CCG data'!$A:$AD,'CCG data'!K$3,FALSE))</f>
        <v>0.54200000000000004</v>
      </c>
      <c r="S254" s="15">
        <f>IF(R253="","",VLOOKUP($E253&amp;$D$118&amp;$D$119,'CCG data'!$A:$AD,'CCG data'!L$3,FALSE))</f>
        <v>0.60199999999999998</v>
      </c>
      <c r="T254" s="15">
        <f>IF(T253="","",VLOOKUP($E253&amp;$D$118&amp;$D$119,'CCG data'!$A:$AD,'CCG data'!M$3,FALSE))</f>
        <v>0.20699999999999999</v>
      </c>
      <c r="U254" s="15">
        <f>IF(T253="","",VLOOKUP($E253&amp;$D$118&amp;$D$119,'CCG data'!$A:$AD,'CCG data'!N$3,FALSE))</f>
        <v>0.25800000000000001</v>
      </c>
      <c r="V254" s="15">
        <f>IF(V253="","",VLOOKUP($E253&amp;$D$118&amp;$D$119,'CCG data'!$A:$AD,'CCG data'!O$3,FALSE))</f>
        <v>0.107</v>
      </c>
      <c r="W254" s="136">
        <f>IF(V253="","",VLOOKUP($E253&amp;$D$118&amp;$D$119,'CCG data'!$A:$AD,'CCG data'!P$3,FALSE))</f>
        <v>0.14699999999999999</v>
      </c>
      <c r="Y254" s="165" t="str">
        <f>IFERROR(VLOOKUP($E254&amp;$D$119, Outliers!$A$4:$P$214,6,FALSE),"0")</f>
        <v>0</v>
      </c>
      <c r="Z254" s="165" t="str">
        <f>IFERROR(VLOOKUP($E254&amp;$D$119, Outliers!$A$4:$P$214,7,FALSE),"0")</f>
        <v>0</v>
      </c>
      <c r="AA254" s="165" t="str">
        <f>IFERROR(VLOOKUP($E254&amp;$D$119, Outliers!$A$4:$P$214,8,FALSE),"0")</f>
        <v>0</v>
      </c>
      <c r="AB254" s="165" t="str">
        <f>IFERROR(VLOOKUP($E254&amp;$D$119, Outliers!$A$4:$P$214,9,FALSE),"0")</f>
        <v>0</v>
      </c>
      <c r="AD254" s="78"/>
      <c r="AE254" s="78"/>
      <c r="AF254" s="78"/>
      <c r="AG254" s="78"/>
    </row>
    <row r="255" spans="4:33" ht="15.75" x14ac:dyDescent="0.25">
      <c r="D255" s="319"/>
      <c r="E255" s="104" t="s">
        <v>409</v>
      </c>
      <c r="F255" s="394">
        <f>IF(OR(ISERROR(VLOOKUP($E255&amp;$D$118&amp;$D$119,'CCG data'!$A:$AD,'CCG data'!R$3,FALSE)),ISBLANK(VLOOKUP($E255&amp;$D$118&amp;$D$119,'CCG data'!$A:$AD,'CCG data'!R$3,FALSE))),"",VLOOKUP($E255&amp;$D$118&amp;$D$119,'CCG data'!$A:$AD,'CCG data'!R$3,FALSE))</f>
        <v>4.1635805180471195</v>
      </c>
      <c r="G255" s="395"/>
      <c r="H255" s="395">
        <f>IF(OR(ISERROR(VLOOKUP($E255&amp;$D$118&amp;$D$119,'CCG data'!$A:$AD,'CCG data'!S$3,FALSE)),ISBLANK(VLOOKUP($E255&amp;$D$118&amp;$D$119,'CCG data'!$A:$AD,'CCG data'!S$3,FALSE))),"",VLOOKUP($E255&amp;$D$118&amp;$D$119,'CCG data'!$A:$AD,'CCG data'!S$3,FALSE))</f>
        <v>37.272969697734219</v>
      </c>
      <c r="I255" s="395"/>
      <c r="J255" s="395">
        <f>IF(OR(ISERROR(VLOOKUP($E255&amp;$D$118&amp;$D$119,'CCG data'!$A:$AD,'CCG data'!T$3,FALSE)),ISBLANK(VLOOKUP($E255&amp;$D$118&amp;$D$119,'CCG data'!$A:$AD,'CCG data'!T$3,FALSE))),"",VLOOKUP($E255&amp;$D$118&amp;$D$119,'CCG data'!$A:$AD,'CCG data'!T$3,FALSE))</f>
        <v>19.475877938170761</v>
      </c>
      <c r="K255" s="395"/>
      <c r="L255" s="395">
        <f>IF(OR(ISERROR(VLOOKUP($E255&amp;$D$118&amp;$D$119,'CCG data'!$A:$AD,'CCG data'!U$3,FALSE)),ISBLANK(VLOOKUP($E255&amp;$D$118&amp;$D$119,'CCG data'!$A:$AD,'CCG data'!U$3,FALSE))),"",VLOOKUP($E255&amp;$D$118&amp;$D$119,'CCG data'!$A:$AD,'CCG data'!U$3,FALSE))</f>
        <v>13.205820825579266</v>
      </c>
      <c r="M255" s="396"/>
      <c r="N255" s="367">
        <f>IF(OR(ISERROR(VLOOKUP($E255&amp;$D$118&amp;$D$119,'CCG data'!$A:$AD,'CCG data'!G$3,FALSE)),ISBLANK(VLOOKUP($E255&amp;$D$118&amp;$D$119,'CCG data'!$A:$AD,'CCG data'!G$3,FALSE))),"",VLOOKUP($E255&amp;$D$118&amp;$D$119,'CCG data'!$A:$AD,'CCG data'!G$3,FALSE))</f>
        <v>648</v>
      </c>
      <c r="P255" s="404">
        <f>IF(OR(ISERROR(VLOOKUP($E255&amp;$D$118&amp;$D$119,'CCG data'!$A:$AD,'CCG data'!B$3,FALSE)),ISBLANK(VLOOKUP($E255&amp;$D$118&amp;$D$119,'CCG data'!$A:$AD,'CCG data'!B$3,FALSE))),"",VLOOKUP($E255&amp;$D$118&amp;$D$119,'CCG data'!$A:$AD,'CCG data'!B$3,FALSE))</f>
        <v>5.4012345679012343E-2</v>
      </c>
      <c r="Q255" s="267"/>
      <c r="R255" s="267">
        <f>IF(OR(ISERROR(VLOOKUP($E255&amp;$D$118&amp;$D$119,'CCG data'!$A:$AD,'CCG data'!C$3,FALSE)),ISBLANK(VLOOKUP($E255&amp;$D$118&amp;$D$119,'CCG data'!$A:$AD,'CCG data'!C$3,FALSE))),"",VLOOKUP($E255&amp;$D$118&amp;$D$119,'CCG data'!$A:$AD,'CCG data'!C$3,FALSE))</f>
        <v>0.50462962962962965</v>
      </c>
      <c r="S255" s="267"/>
      <c r="T255" s="267">
        <f>IF(OR(ISERROR(VLOOKUP($E255&amp;$D$118&amp;$D$119,'CCG data'!$A:$AD,'CCG data'!D$3,FALSE)),ISBLANK(VLOOKUP($E255&amp;$D$118&amp;$D$119,'CCG data'!$A:$AD,'CCG data'!D$3,FALSE))),"",VLOOKUP($E255&amp;$D$118&amp;$D$119,'CCG data'!$A:$AD,'CCG data'!D$3,FALSE))</f>
        <v>0.25154320987654322</v>
      </c>
      <c r="U255" s="267"/>
      <c r="V255" s="267">
        <f>IF(OR(ISERROR(VLOOKUP($E255&amp;$D$118&amp;$D$119,'CCG data'!$A:$AD,'CCG data'!E$3,FALSE)),ISBLANK(VLOOKUP($E255&amp;$D$118&amp;$D$119,'CCG data'!$A:$AD,'CCG data'!E$3,FALSE))),"",VLOOKUP($E255&amp;$D$118&amp;$D$119,'CCG data'!$A:$AD,'CCG data'!E$3,FALSE))</f>
        <v>0.18981481481481483</v>
      </c>
      <c r="W255" s="405"/>
      <c r="Y255" s="165">
        <f>IFERROR(VLOOKUP($E255&amp;$D$119, Outliers!$A$4:$P$214,6,FALSE),"0")</f>
        <v>0</v>
      </c>
      <c r="Z255" s="165">
        <f>IFERROR(VLOOKUP($E255&amp;$D$119, Outliers!$A$4:$P$214,7,FALSE),"0")</f>
        <v>0</v>
      </c>
      <c r="AA255" s="165">
        <f>IFERROR(VLOOKUP($E255&amp;$D$119, Outliers!$A$4:$P$214,8,FALSE),"0")</f>
        <v>0</v>
      </c>
      <c r="AB255" s="165">
        <f>IFERROR(VLOOKUP($E255&amp;$D$119, Outliers!$A$4:$P$214,9,FALSE),"0")</f>
        <v>0</v>
      </c>
      <c r="AD255" s="78"/>
      <c r="AE255" s="78"/>
      <c r="AF255" s="78"/>
      <c r="AG255" s="78"/>
    </row>
    <row r="256" spans="4:33" x14ac:dyDescent="0.25">
      <c r="D256" s="319"/>
      <c r="E256" s="103" t="s">
        <v>27</v>
      </c>
      <c r="F256" s="95">
        <f>IF(P255="","",VLOOKUP($E255&amp;$D$118&amp;$D$119,'CCG data'!$A:$AD,'CCG data'!W$3,FALSE))</f>
        <v>2.784184344472064</v>
      </c>
      <c r="G256" s="96">
        <f>IF(P255="","",VLOOKUP($E255&amp;$D$118&amp;$D$119,'CCG data'!$A:$AD,'CCG data'!X$3,FALSE))</f>
        <v>5.542976691622175</v>
      </c>
      <c r="H256" s="96">
        <f>IF(R255="","",VLOOKUP($E255&amp;$D$118&amp;$D$119,'CCG data'!$A:$AD,'CCG data'!Y$3,FALSE))</f>
        <v>33.233017826835628</v>
      </c>
      <c r="I256" s="96">
        <f>IF(R255="","",VLOOKUP($E255&amp;$D$118&amp;$D$119,'CCG data'!$A:$AD,'CCG data'!Z$3,FALSE))</f>
        <v>41.31292156863281</v>
      </c>
      <c r="J256" s="96">
        <f>IF(T255="","",VLOOKUP($E255&amp;$D$118&amp;$D$119,'CCG data'!$A:$AD,'CCG data'!AA$3,FALSE))</f>
        <v>16.485959694289377</v>
      </c>
      <c r="K256" s="96">
        <f>IF(T255="","",VLOOKUP($E255&amp;$D$118&amp;$D$119,'CCG data'!$A:$AD,'CCG data'!AB$3,FALSE))</f>
        <v>22.465796182052145</v>
      </c>
      <c r="L256" s="96">
        <f>IF(V255="","",VLOOKUP($E255&amp;$D$118&amp;$D$119,'CCG data'!$A:$AD,'CCG data'!AC$3,FALSE))</f>
        <v>10.871992448279675</v>
      </c>
      <c r="M256" s="96">
        <f>IF(V255="","",VLOOKUP($E255&amp;$D$118&amp;$D$119,'CCG data'!$A:$AD,'CCG data'!AD$3,FALSE))</f>
        <v>15.539649202878858</v>
      </c>
      <c r="N256" s="368"/>
      <c r="P256" s="152">
        <f>IF(P255="","",VLOOKUP($E255&amp;$D$118&amp;$D$119,'CCG data'!$A:$AD,'CCG data'!I$3,FALSE))</f>
        <v>3.9E-2</v>
      </c>
      <c r="Q256" s="15">
        <f>IF(P255="","",VLOOKUP($E255&amp;$D$118&amp;$D$119,'CCG data'!$A:$AD,'CCG data'!J$3,FALSE))</f>
        <v>7.3999999999999996E-2</v>
      </c>
      <c r="R256" s="15">
        <f>IF(R255="","",VLOOKUP($E255&amp;$D$118&amp;$D$119,'CCG data'!$A:$AD,'CCG data'!K$3,FALSE))</f>
        <v>0.46600000000000003</v>
      </c>
      <c r="S256" s="15">
        <f>IF(R255="","",VLOOKUP($E255&amp;$D$118&amp;$D$119,'CCG data'!$A:$AD,'CCG data'!L$3,FALSE))</f>
        <v>0.54300000000000004</v>
      </c>
      <c r="T256" s="15">
        <f>IF(T255="","",VLOOKUP($E255&amp;$D$118&amp;$D$119,'CCG data'!$A:$AD,'CCG data'!M$3,FALSE))</f>
        <v>0.22</v>
      </c>
      <c r="U256" s="15">
        <f>IF(T255="","",VLOOKUP($E255&amp;$D$118&amp;$D$119,'CCG data'!$A:$AD,'CCG data'!N$3,FALSE))</f>
        <v>0.28599999999999998</v>
      </c>
      <c r="V256" s="15">
        <f>IF(V255="","",VLOOKUP($E255&amp;$D$118&amp;$D$119,'CCG data'!$A:$AD,'CCG data'!O$3,FALSE))</f>
        <v>0.161</v>
      </c>
      <c r="W256" s="136">
        <f>IF(V255="","",VLOOKUP($E255&amp;$D$118&amp;$D$119,'CCG data'!$A:$AD,'CCG data'!P$3,FALSE))</f>
        <v>0.222</v>
      </c>
      <c r="Y256" s="165" t="str">
        <f>IFERROR(VLOOKUP($E256&amp;$D$119, Outliers!$A$4:$P$214,6,FALSE),"0")</f>
        <v>0</v>
      </c>
      <c r="Z256" s="165" t="str">
        <f>IFERROR(VLOOKUP($E256&amp;$D$119, Outliers!$A$4:$P$214,7,FALSE),"0")</f>
        <v>0</v>
      </c>
      <c r="AA256" s="165" t="str">
        <f>IFERROR(VLOOKUP($E256&amp;$D$119, Outliers!$A$4:$P$214,8,FALSE),"0")</f>
        <v>0</v>
      </c>
      <c r="AB256" s="165" t="str">
        <f>IFERROR(VLOOKUP($E256&amp;$D$119, Outliers!$A$4:$P$214,9,FALSE),"0")</f>
        <v>0</v>
      </c>
      <c r="AD256" s="78"/>
      <c r="AE256" s="78"/>
      <c r="AF256" s="78"/>
      <c r="AG256" s="78"/>
    </row>
    <row r="257" spans="4:33" ht="15.75" x14ac:dyDescent="0.25">
      <c r="D257" s="319"/>
      <c r="E257" s="104" t="s">
        <v>193</v>
      </c>
      <c r="F257" s="394">
        <f>IF(OR(ISERROR(VLOOKUP($E257&amp;$D$118&amp;$D$119,'CCG data'!$A:$AD,'CCG data'!R$3,FALSE)),ISBLANK(VLOOKUP($E257&amp;$D$118&amp;$D$119,'CCG data'!$A:$AD,'CCG data'!R$3,FALSE))),"",VLOOKUP($E257&amp;$D$118&amp;$D$119,'CCG data'!$A:$AD,'CCG data'!R$3,FALSE))</f>
        <v>6.3137782487608636</v>
      </c>
      <c r="G257" s="395"/>
      <c r="H257" s="395">
        <f>IF(OR(ISERROR(VLOOKUP($E257&amp;$D$118&amp;$D$119,'CCG data'!$A:$AD,'CCG data'!S$3,FALSE)),ISBLANK(VLOOKUP($E257&amp;$D$118&amp;$D$119,'CCG data'!$A:$AD,'CCG data'!S$3,FALSE))),"",VLOOKUP($E257&amp;$D$118&amp;$D$119,'CCG data'!$A:$AD,'CCG data'!S$3,FALSE))</f>
        <v>38.465955162980045</v>
      </c>
      <c r="I257" s="395"/>
      <c r="J257" s="395">
        <f>IF(OR(ISERROR(VLOOKUP($E257&amp;$D$118&amp;$D$119,'CCG data'!$A:$AD,'CCG data'!T$3,FALSE)),ISBLANK(VLOOKUP($E257&amp;$D$118&amp;$D$119,'CCG data'!$A:$AD,'CCG data'!T$3,FALSE))),"",VLOOKUP($E257&amp;$D$118&amp;$D$119,'CCG data'!$A:$AD,'CCG data'!T$3,FALSE))</f>
        <v>19.111697669196278</v>
      </c>
      <c r="K257" s="395"/>
      <c r="L257" s="395">
        <f>IF(OR(ISERROR(VLOOKUP($E257&amp;$D$118&amp;$D$119,'CCG data'!$A:$AD,'CCG data'!U$3,FALSE)),ISBLANK(VLOOKUP($E257&amp;$D$118&amp;$D$119,'CCG data'!$A:$AD,'CCG data'!U$3,FALSE))),"",VLOOKUP($E257&amp;$D$118&amp;$D$119,'CCG data'!$A:$AD,'CCG data'!U$3,FALSE))</f>
        <v>8.1525755453256554</v>
      </c>
      <c r="M257" s="396"/>
      <c r="N257" s="367">
        <f>IF(OR(ISERROR(VLOOKUP($E257&amp;$D$118&amp;$D$119,'CCG data'!$A:$AD,'CCG data'!G$3,FALSE)),ISBLANK(VLOOKUP($E257&amp;$D$118&amp;$D$119,'CCG data'!$A:$AD,'CCG data'!G$3,FALSE))),"",VLOOKUP($E257&amp;$D$118&amp;$D$119,'CCG data'!$A:$AD,'CCG data'!G$3,FALSE))</f>
        <v>689</v>
      </c>
      <c r="P257" s="404">
        <f>IF(OR(ISERROR(VLOOKUP($E257&amp;$D$118&amp;$D$119,'CCG data'!$A:$AD,'CCG data'!B$3,FALSE)),ISBLANK(VLOOKUP($E257&amp;$D$118&amp;$D$119,'CCG data'!$A:$AD,'CCG data'!B$3,FALSE))),"",VLOOKUP($E257&amp;$D$118&amp;$D$119,'CCG data'!$A:$AD,'CCG data'!B$3,FALSE))</f>
        <v>9.1436865021770689E-2</v>
      </c>
      <c r="Q257" s="267"/>
      <c r="R257" s="267">
        <f>IF(OR(ISERROR(VLOOKUP($E257&amp;$D$118&amp;$D$119,'CCG data'!$A:$AD,'CCG data'!C$3,FALSE)),ISBLANK(VLOOKUP($E257&amp;$D$118&amp;$D$119,'CCG data'!$A:$AD,'CCG data'!C$3,FALSE))),"",VLOOKUP($E257&amp;$D$118&amp;$D$119,'CCG data'!$A:$AD,'CCG data'!C$3,FALSE))</f>
        <v>0.53265602322206096</v>
      </c>
      <c r="S257" s="267"/>
      <c r="T257" s="267">
        <f>IF(OR(ISERROR(VLOOKUP($E257&amp;$D$118&amp;$D$119,'CCG data'!$A:$AD,'CCG data'!D$3,FALSE)),ISBLANK(VLOOKUP($E257&amp;$D$118&amp;$D$119,'CCG data'!$A:$AD,'CCG data'!D$3,FALSE))),"",VLOOKUP($E257&amp;$D$118&amp;$D$119,'CCG data'!$A:$AD,'CCG data'!D$3,FALSE))</f>
        <v>0.26415094339622641</v>
      </c>
      <c r="U257" s="267"/>
      <c r="V257" s="267">
        <f>IF(OR(ISERROR(VLOOKUP($E257&amp;$D$118&amp;$D$119,'CCG data'!$A:$AD,'CCG data'!E$3,FALSE)),ISBLANK(VLOOKUP($E257&amp;$D$118&amp;$D$119,'CCG data'!$A:$AD,'CCG data'!E$3,FALSE))),"",VLOOKUP($E257&amp;$D$118&amp;$D$119,'CCG data'!$A:$AD,'CCG data'!E$3,FALSE))</f>
        <v>0.11175616835994194</v>
      </c>
      <c r="W257" s="405"/>
      <c r="Y257" s="165">
        <f>IFERROR(VLOOKUP($E257&amp;$D$119, Outliers!$A$4:$P$214,6,FALSE),"0")</f>
        <v>0</v>
      </c>
      <c r="Z257" s="165">
        <f>IFERROR(VLOOKUP($E257&amp;$D$119, Outliers!$A$4:$P$214,7,FALSE),"0")</f>
        <v>0</v>
      </c>
      <c r="AA257" s="165">
        <f>IFERROR(VLOOKUP($E257&amp;$D$119, Outliers!$A$4:$P$214,8,FALSE),"0")</f>
        <v>0</v>
      </c>
      <c r="AB257" s="165">
        <f>IFERROR(VLOOKUP($E257&amp;$D$119, Outliers!$A$4:$P$214,9,FALSE),"0")</f>
        <v>0</v>
      </c>
      <c r="AD257" s="78"/>
      <c r="AE257" s="78"/>
      <c r="AF257" s="78"/>
      <c r="AG257" s="78"/>
    </row>
    <row r="258" spans="4:33" x14ac:dyDescent="0.25">
      <c r="D258" s="319"/>
      <c r="E258" s="103" t="s">
        <v>27</v>
      </c>
      <c r="F258" s="95">
        <f>IF(P257="","",VLOOKUP($E257&amp;$D$118&amp;$D$119,'CCG data'!$A:$AD,'CCG data'!W$3,FALSE))</f>
        <v>4.7546741213473833</v>
      </c>
      <c r="G258" s="96">
        <f>IF(P257="","",VLOOKUP($E257&amp;$D$118&amp;$D$119,'CCG data'!$A:$AD,'CCG data'!X$3,FALSE))</f>
        <v>7.8728823761743438</v>
      </c>
      <c r="H258" s="96">
        <f>IF(R257="","",VLOOKUP($E257&amp;$D$118&amp;$D$119,'CCG data'!$A:$AD,'CCG data'!Y$3,FALSE))</f>
        <v>34.530458393158554</v>
      </c>
      <c r="I258" s="96">
        <f>IF(R257="","",VLOOKUP($E257&amp;$D$118&amp;$D$119,'CCG data'!$A:$AD,'CCG data'!Z$3,FALSE))</f>
        <v>42.401451932801535</v>
      </c>
      <c r="J258" s="96">
        <f>IF(T257="","",VLOOKUP($E257&amp;$D$118&amp;$D$119,'CCG data'!$A:$AD,'CCG data'!AA$3,FALSE))</f>
        <v>16.335057233041319</v>
      </c>
      <c r="K258" s="96">
        <f>IF(T257="","",VLOOKUP($E257&amp;$D$118&amp;$D$119,'CCG data'!$A:$AD,'CCG data'!AB$3,FALSE))</f>
        <v>21.888338105351238</v>
      </c>
      <c r="L258" s="96">
        <f>IF(V257="","",VLOOKUP($E257&amp;$D$118&amp;$D$119,'CCG data'!$A:$AD,'CCG data'!AC$3,FALSE))</f>
        <v>6.3315940161245798</v>
      </c>
      <c r="M258" s="96">
        <f>IF(V257="","",VLOOKUP($E257&amp;$D$118&amp;$D$119,'CCG data'!$A:$AD,'CCG data'!AD$3,FALSE))</f>
        <v>9.973557074526731</v>
      </c>
      <c r="N258" s="368"/>
      <c r="P258" s="152">
        <f>IF(P257="","",VLOOKUP($E257&amp;$D$118&amp;$D$119,'CCG data'!$A:$AD,'CCG data'!I$3,FALSE))</f>
        <v>7.1999999999999995E-2</v>
      </c>
      <c r="Q258" s="15">
        <f>IF(P257="","",VLOOKUP($E257&amp;$D$118&amp;$D$119,'CCG data'!$A:$AD,'CCG data'!J$3,FALSE))</f>
        <v>0.115</v>
      </c>
      <c r="R258" s="15">
        <f>IF(R257="","",VLOOKUP($E257&amp;$D$118&amp;$D$119,'CCG data'!$A:$AD,'CCG data'!K$3,FALSE))</f>
        <v>0.495</v>
      </c>
      <c r="S258" s="15">
        <f>IF(R257="","",VLOOKUP($E257&amp;$D$118&amp;$D$119,'CCG data'!$A:$AD,'CCG data'!L$3,FALSE))</f>
        <v>0.56999999999999995</v>
      </c>
      <c r="T258" s="15">
        <f>IF(T257="","",VLOOKUP($E257&amp;$D$118&amp;$D$119,'CCG data'!$A:$AD,'CCG data'!M$3,FALSE))</f>
        <v>0.23300000000000001</v>
      </c>
      <c r="U258" s="15">
        <f>IF(T257="","",VLOOKUP($E257&amp;$D$118&amp;$D$119,'CCG data'!$A:$AD,'CCG data'!N$3,FALSE))</f>
        <v>0.29799999999999999</v>
      </c>
      <c r="V258" s="15">
        <f>IF(V257="","",VLOOKUP($E257&amp;$D$118&amp;$D$119,'CCG data'!$A:$AD,'CCG data'!O$3,FALSE))</f>
        <v>0.09</v>
      </c>
      <c r="W258" s="136">
        <f>IF(V257="","",VLOOKUP($E257&amp;$D$118&amp;$D$119,'CCG data'!$A:$AD,'CCG data'!P$3,FALSE))</f>
        <v>0.13700000000000001</v>
      </c>
      <c r="Y258" s="165" t="str">
        <f>IFERROR(VLOOKUP($E258&amp;$D$119, Outliers!$A$4:$P$214,6,FALSE),"0")</f>
        <v>0</v>
      </c>
      <c r="Z258" s="165" t="str">
        <f>IFERROR(VLOOKUP($E258&amp;$D$119, Outliers!$A$4:$P$214,7,FALSE),"0")</f>
        <v>0</v>
      </c>
      <c r="AA258" s="165" t="str">
        <f>IFERROR(VLOOKUP($E258&amp;$D$119, Outliers!$A$4:$P$214,8,FALSE),"0")</f>
        <v>0</v>
      </c>
      <c r="AB258" s="165" t="str">
        <f>IFERROR(VLOOKUP($E258&amp;$D$119, Outliers!$A$4:$P$214,9,FALSE),"0")</f>
        <v>0</v>
      </c>
      <c r="AD258" s="78"/>
      <c r="AE258" s="78"/>
      <c r="AF258" s="78"/>
      <c r="AG258" s="78"/>
    </row>
    <row r="259" spans="4:33" ht="15.75" x14ac:dyDescent="0.25">
      <c r="D259" s="319"/>
      <c r="E259" s="104" t="s">
        <v>194</v>
      </c>
      <c r="F259" s="394">
        <f>IF(OR(ISERROR(VLOOKUP($E259&amp;$D$118&amp;$D$119,'CCG data'!$A:$AD,'CCG data'!R$3,FALSE)),ISBLANK(VLOOKUP($E259&amp;$D$118&amp;$D$119,'CCG data'!$A:$AD,'CCG data'!R$3,FALSE))),"",VLOOKUP($E259&amp;$D$118&amp;$D$119,'CCG data'!$A:$AD,'CCG data'!R$3,FALSE))</f>
        <v>3.4185006802602085</v>
      </c>
      <c r="G259" s="395"/>
      <c r="H259" s="395">
        <f>IF(OR(ISERROR(VLOOKUP($E259&amp;$D$118&amp;$D$119,'CCG data'!$A:$AD,'CCG data'!S$3,FALSE)),ISBLANK(VLOOKUP($E259&amp;$D$118&amp;$D$119,'CCG data'!$A:$AD,'CCG data'!S$3,FALSE))),"",VLOOKUP($E259&amp;$D$118&amp;$D$119,'CCG data'!$A:$AD,'CCG data'!S$3,FALSE))</f>
        <v>35.051597750301262</v>
      </c>
      <c r="I259" s="395"/>
      <c r="J259" s="395">
        <f>IF(OR(ISERROR(VLOOKUP($E259&amp;$D$118&amp;$D$119,'CCG data'!$A:$AD,'CCG data'!T$3,FALSE)),ISBLANK(VLOOKUP($E259&amp;$D$118&amp;$D$119,'CCG data'!$A:$AD,'CCG data'!T$3,FALSE))),"",VLOOKUP($E259&amp;$D$118&amp;$D$119,'CCG data'!$A:$AD,'CCG data'!T$3,FALSE))</f>
        <v>19.177227377139115</v>
      </c>
      <c r="K259" s="395"/>
      <c r="L259" s="395">
        <f>IF(OR(ISERROR(VLOOKUP($E259&amp;$D$118&amp;$D$119,'CCG data'!$A:$AD,'CCG data'!U$3,FALSE)),ISBLANK(VLOOKUP($E259&amp;$D$118&amp;$D$119,'CCG data'!$A:$AD,'CCG data'!U$3,FALSE))),"",VLOOKUP($E259&amp;$D$118&amp;$D$119,'CCG data'!$A:$AD,'CCG data'!U$3,FALSE))</f>
        <v>9.484713201200794</v>
      </c>
      <c r="M259" s="396"/>
      <c r="N259" s="367">
        <f>IF(OR(ISERROR(VLOOKUP($E259&amp;$D$118&amp;$D$119,'CCG data'!$A:$AD,'CCG data'!G$3,FALSE)),ISBLANK(VLOOKUP($E259&amp;$D$118&amp;$D$119,'CCG data'!$A:$AD,'CCG data'!G$3,FALSE))),"",VLOOKUP($E259&amp;$D$118&amp;$D$119,'CCG data'!$A:$AD,'CCG data'!G$3,FALSE))</f>
        <v>797</v>
      </c>
      <c r="P259" s="404">
        <f>IF(OR(ISERROR(VLOOKUP($E259&amp;$D$118&amp;$D$119,'CCG data'!$A:$AD,'CCG data'!B$3,FALSE)),ISBLANK(VLOOKUP($E259&amp;$D$118&amp;$D$119,'CCG data'!$A:$AD,'CCG data'!B$3,FALSE))),"",VLOOKUP($E259&amp;$D$118&amp;$D$119,'CCG data'!$A:$AD,'CCG data'!B$3,FALSE))</f>
        <v>5.1442910915934753E-2</v>
      </c>
      <c r="Q259" s="267"/>
      <c r="R259" s="267">
        <f>IF(OR(ISERROR(VLOOKUP($E259&amp;$D$118&amp;$D$119,'CCG data'!$A:$AD,'CCG data'!C$3,FALSE)),ISBLANK(VLOOKUP($E259&amp;$D$118&amp;$D$119,'CCG data'!$A:$AD,'CCG data'!C$3,FALSE))),"",VLOOKUP($E259&amp;$D$118&amp;$D$119,'CCG data'!$A:$AD,'CCG data'!C$3,FALSE))</f>
        <v>0.52070263488080304</v>
      </c>
      <c r="S259" s="267"/>
      <c r="T259" s="267">
        <f>IF(OR(ISERROR(VLOOKUP($E259&amp;$D$118&amp;$D$119,'CCG data'!$A:$AD,'CCG data'!D$3,FALSE)),ISBLANK(VLOOKUP($E259&amp;$D$118&amp;$D$119,'CCG data'!$A:$AD,'CCG data'!D$3,FALSE))),"",VLOOKUP($E259&amp;$D$118&amp;$D$119,'CCG data'!$A:$AD,'CCG data'!D$3,FALSE))</f>
        <v>0.28481806775407781</v>
      </c>
      <c r="U259" s="267"/>
      <c r="V259" s="267">
        <f>IF(OR(ISERROR(VLOOKUP($E259&amp;$D$118&amp;$D$119,'CCG data'!$A:$AD,'CCG data'!E$3,FALSE)),ISBLANK(VLOOKUP($E259&amp;$D$118&amp;$D$119,'CCG data'!$A:$AD,'CCG data'!E$3,FALSE))),"",VLOOKUP($E259&amp;$D$118&amp;$D$119,'CCG data'!$A:$AD,'CCG data'!E$3,FALSE))</f>
        <v>0.14303638644918445</v>
      </c>
      <c r="W259" s="405"/>
      <c r="Y259" s="165">
        <f>IFERROR(VLOOKUP($E259&amp;$D$119, Outliers!$A$4:$P$214,6,FALSE),"0")</f>
        <v>0</v>
      </c>
      <c r="Z259" s="165">
        <f>IFERROR(VLOOKUP($E259&amp;$D$119, Outliers!$A$4:$P$214,7,FALSE),"0")</f>
        <v>0</v>
      </c>
      <c r="AA259" s="165">
        <f>IFERROR(VLOOKUP($E259&amp;$D$119, Outliers!$A$4:$P$214,8,FALSE),"0")</f>
        <v>0</v>
      </c>
      <c r="AB259" s="165">
        <f>IFERROR(VLOOKUP($E259&amp;$D$119, Outliers!$A$4:$P$214,9,FALSE),"0")</f>
        <v>0</v>
      </c>
      <c r="AD259" s="78"/>
      <c r="AE259" s="78"/>
      <c r="AF259" s="78"/>
      <c r="AG259" s="78"/>
    </row>
    <row r="260" spans="4:33" x14ac:dyDescent="0.25">
      <c r="D260" s="319"/>
      <c r="E260" s="103" t="s">
        <v>27</v>
      </c>
      <c r="F260" s="95">
        <f>IF(P259="","",VLOOKUP($E259&amp;$D$118&amp;$D$119,'CCG data'!$A:$AD,'CCG data'!W$3,FALSE))</f>
        <v>2.372095662200417</v>
      </c>
      <c r="G260" s="96">
        <f>IF(P259="","",VLOOKUP($E259&amp;$D$118&amp;$D$119,'CCG data'!$A:$AD,'CCG data'!X$3,FALSE))</f>
        <v>4.4649056983199999</v>
      </c>
      <c r="H260" s="96">
        <f>IF(R259="","",VLOOKUP($E259&amp;$D$118&amp;$D$119,'CCG data'!$A:$AD,'CCG data'!Y$3,FALSE))</f>
        <v>31.679191837164744</v>
      </c>
      <c r="I260" s="96">
        <f>IF(R259="","",VLOOKUP($E259&amp;$D$118&amp;$D$119,'CCG data'!$A:$AD,'CCG data'!Z$3,FALSE))</f>
        <v>38.42400366343778</v>
      </c>
      <c r="J260" s="96">
        <f>IF(T259="","",VLOOKUP($E259&amp;$D$118&amp;$D$119,'CCG data'!$A:$AD,'CCG data'!AA$3,FALSE))</f>
        <v>16.682466296175274</v>
      </c>
      <c r="K260" s="96">
        <f>IF(T259="","",VLOOKUP($E259&amp;$D$118&amp;$D$119,'CCG data'!$A:$AD,'CCG data'!AB$3,FALSE))</f>
        <v>21.671988458102955</v>
      </c>
      <c r="L260" s="96">
        <f>IF(V259="","",VLOOKUP($E259&amp;$D$118&amp;$D$119,'CCG data'!$A:$AD,'CCG data'!AC$3,FALSE))</f>
        <v>7.7435966302122088</v>
      </c>
      <c r="M260" s="96">
        <f>IF(V259="","",VLOOKUP($E259&amp;$D$118&amp;$D$119,'CCG data'!$A:$AD,'CCG data'!AD$3,FALSE))</f>
        <v>11.22582977218938</v>
      </c>
      <c r="N260" s="368"/>
      <c r="P260" s="152">
        <f>IF(P259="","",VLOOKUP($E259&amp;$D$118&amp;$D$119,'CCG data'!$A:$AD,'CCG data'!I$3,FALSE))</f>
        <v>3.7999999999999999E-2</v>
      </c>
      <c r="Q260" s="15">
        <f>IF(P259="","",VLOOKUP($E259&amp;$D$118&amp;$D$119,'CCG data'!$A:$AD,'CCG data'!J$3,FALSE))</f>
        <v>6.9000000000000006E-2</v>
      </c>
      <c r="R260" s="15">
        <f>IF(R259="","",VLOOKUP($E259&amp;$D$118&amp;$D$119,'CCG data'!$A:$AD,'CCG data'!K$3,FALSE))</f>
        <v>0.48599999999999999</v>
      </c>
      <c r="S260" s="15">
        <f>IF(R259="","",VLOOKUP($E259&amp;$D$118&amp;$D$119,'CCG data'!$A:$AD,'CCG data'!L$3,FALSE))</f>
        <v>0.55500000000000005</v>
      </c>
      <c r="T260" s="15">
        <f>IF(T259="","",VLOOKUP($E259&amp;$D$118&amp;$D$119,'CCG data'!$A:$AD,'CCG data'!M$3,FALSE))</f>
        <v>0.255</v>
      </c>
      <c r="U260" s="15">
        <f>IF(T259="","",VLOOKUP($E259&amp;$D$118&amp;$D$119,'CCG data'!$A:$AD,'CCG data'!N$3,FALSE))</f>
        <v>0.317</v>
      </c>
      <c r="V260" s="15">
        <f>IF(V259="","",VLOOKUP($E259&amp;$D$118&amp;$D$119,'CCG data'!$A:$AD,'CCG data'!O$3,FALSE))</f>
        <v>0.12</v>
      </c>
      <c r="W260" s="136">
        <f>IF(V259="","",VLOOKUP($E259&amp;$D$118&amp;$D$119,'CCG data'!$A:$AD,'CCG data'!P$3,FALSE))</f>
        <v>0.16900000000000001</v>
      </c>
      <c r="Y260" s="165" t="str">
        <f>IFERROR(VLOOKUP($E260&amp;$D$119, Outliers!$A$4:$P$214,6,FALSE),"0")</f>
        <v>0</v>
      </c>
      <c r="Z260" s="165" t="str">
        <f>IFERROR(VLOOKUP($E260&amp;$D$119, Outliers!$A$4:$P$214,7,FALSE),"0")</f>
        <v>0</v>
      </c>
      <c r="AA260" s="165" t="str">
        <f>IFERROR(VLOOKUP($E260&amp;$D$119, Outliers!$A$4:$P$214,8,FALSE),"0")</f>
        <v>0</v>
      </c>
      <c r="AB260" s="165" t="str">
        <f>IFERROR(VLOOKUP($E260&amp;$D$119, Outliers!$A$4:$P$214,9,FALSE),"0")</f>
        <v>0</v>
      </c>
      <c r="AD260" s="78"/>
      <c r="AE260" s="78"/>
      <c r="AF260" s="78"/>
      <c r="AG260" s="78"/>
    </row>
    <row r="261" spans="4:33" ht="15.75" x14ac:dyDescent="0.25">
      <c r="D261" s="319"/>
      <c r="E261" s="104" t="s">
        <v>410</v>
      </c>
      <c r="F261" s="394">
        <f>IF(OR(ISERROR(VLOOKUP($E261&amp;$D$118&amp;$D$119,'CCG data'!$A:$AD,'CCG data'!R$3,FALSE)),ISBLANK(VLOOKUP($E261&amp;$D$118&amp;$D$119,'CCG data'!$A:$AD,'CCG data'!R$3,FALSE))),"",VLOOKUP($E261&amp;$D$118&amp;$D$119,'CCG data'!$A:$AD,'CCG data'!R$3,FALSE))</f>
        <v>3.3524034294483847</v>
      </c>
      <c r="G261" s="395"/>
      <c r="H261" s="395">
        <f>IF(OR(ISERROR(VLOOKUP($E261&amp;$D$118&amp;$D$119,'CCG data'!$A:$AD,'CCG data'!S$3,FALSE)),ISBLANK(VLOOKUP($E261&amp;$D$118&amp;$D$119,'CCG data'!$A:$AD,'CCG data'!S$3,FALSE))),"",VLOOKUP($E261&amp;$D$118&amp;$D$119,'CCG data'!$A:$AD,'CCG data'!S$3,FALSE))</f>
        <v>46.526202771553173</v>
      </c>
      <c r="I261" s="395"/>
      <c r="J261" s="395">
        <f>IF(OR(ISERROR(VLOOKUP($E261&amp;$D$118&amp;$D$119,'CCG data'!$A:$AD,'CCG data'!T$3,FALSE)),ISBLANK(VLOOKUP($E261&amp;$D$118&amp;$D$119,'CCG data'!$A:$AD,'CCG data'!T$3,FALSE))),"",VLOOKUP($E261&amp;$D$118&amp;$D$119,'CCG data'!$A:$AD,'CCG data'!T$3,FALSE))</f>
        <v>10.737526807555042</v>
      </c>
      <c r="K261" s="395"/>
      <c r="L261" s="395">
        <f>IF(OR(ISERROR(VLOOKUP($E261&amp;$D$118&amp;$D$119,'CCG data'!$A:$AD,'CCG data'!U$3,FALSE)),ISBLANK(VLOOKUP($E261&amp;$D$118&amp;$D$119,'CCG data'!$A:$AD,'CCG data'!U$3,FALSE))),"",VLOOKUP($E261&amp;$D$118&amp;$D$119,'CCG data'!$A:$AD,'CCG data'!U$3,FALSE))</f>
        <v>8.0471084567824427</v>
      </c>
      <c r="M261" s="396"/>
      <c r="N261" s="367">
        <f>IF(OR(ISERROR(VLOOKUP($E261&amp;$D$118&amp;$D$119,'CCG data'!$A:$AD,'CCG data'!G$3,FALSE)),ISBLANK(VLOOKUP($E261&amp;$D$118&amp;$D$119,'CCG data'!$A:$AD,'CCG data'!G$3,FALSE))),"",VLOOKUP($E261&amp;$D$118&amp;$D$119,'CCG data'!$A:$AD,'CCG data'!G$3,FALSE))</f>
        <v>994</v>
      </c>
      <c r="P261" s="404">
        <f>IF(OR(ISERROR(VLOOKUP($E261&amp;$D$118&amp;$D$119,'CCG data'!$A:$AD,'CCG data'!B$3,FALSE)),ISBLANK(VLOOKUP($E261&amp;$D$118&amp;$D$119,'CCG data'!$A:$AD,'CCG data'!B$3,FALSE))),"",VLOOKUP($E261&amp;$D$118&amp;$D$119,'CCG data'!$A:$AD,'CCG data'!B$3,FALSE))</f>
        <v>4.9295774647887321E-2</v>
      </c>
      <c r="Q261" s="267"/>
      <c r="R261" s="267">
        <f>IF(OR(ISERROR(VLOOKUP($E261&amp;$D$118&amp;$D$119,'CCG data'!$A:$AD,'CCG data'!C$3,FALSE)),ISBLANK(VLOOKUP($E261&amp;$D$118&amp;$D$119,'CCG data'!$A:$AD,'CCG data'!C$3,FALSE))),"",VLOOKUP($E261&amp;$D$118&amp;$D$119,'CCG data'!$A:$AD,'CCG data'!C$3,FALSE))</f>
        <v>0.67303822937625757</v>
      </c>
      <c r="S261" s="267"/>
      <c r="T261" s="267">
        <f>IF(OR(ISERROR(VLOOKUP($E261&amp;$D$118&amp;$D$119,'CCG data'!$A:$AD,'CCG data'!D$3,FALSE)),ISBLANK(VLOOKUP($E261&amp;$D$118&amp;$D$119,'CCG data'!$A:$AD,'CCG data'!D$3,FALSE))),"",VLOOKUP($E261&amp;$D$118&amp;$D$119,'CCG data'!$A:$AD,'CCG data'!D$3,FALSE))</f>
        <v>0.16096579476861167</v>
      </c>
      <c r="U261" s="267"/>
      <c r="V261" s="267">
        <f>IF(OR(ISERROR(VLOOKUP($E261&amp;$D$118&amp;$D$119,'CCG data'!$A:$AD,'CCG data'!E$3,FALSE)),ISBLANK(VLOOKUP($E261&amp;$D$118&amp;$D$119,'CCG data'!$A:$AD,'CCG data'!E$3,FALSE))),"",VLOOKUP($E261&amp;$D$118&amp;$D$119,'CCG data'!$A:$AD,'CCG data'!E$3,FALSE))</f>
        <v>0.11670020120724346</v>
      </c>
      <c r="W261" s="405"/>
      <c r="Y261" s="165">
        <f>IFERROR(VLOOKUP($E261&amp;$D$119, Outliers!$A$4:$P$214,6,FALSE),"0")</f>
        <v>0</v>
      </c>
      <c r="Z261" s="165">
        <f>IFERROR(VLOOKUP($E261&amp;$D$119, Outliers!$A$4:$P$214,7,FALSE),"0")</f>
        <v>1</v>
      </c>
      <c r="AA261" s="165">
        <f>IFERROR(VLOOKUP($E261&amp;$D$119, Outliers!$A$4:$P$214,8,FALSE),"0")</f>
        <v>1</v>
      </c>
      <c r="AB261" s="165">
        <f>IFERROR(VLOOKUP($E261&amp;$D$119, Outliers!$A$4:$P$214,9,FALSE),"0")</f>
        <v>1</v>
      </c>
      <c r="AD261" s="78"/>
      <c r="AE261" s="78"/>
      <c r="AF261" s="78"/>
      <c r="AG261" s="78"/>
    </row>
    <row r="262" spans="4:33" x14ac:dyDescent="0.25">
      <c r="D262" s="319"/>
      <c r="E262" s="103" t="s">
        <v>27</v>
      </c>
      <c r="F262" s="95">
        <f>IF(P261="","",VLOOKUP($E261&amp;$D$118&amp;$D$119,'CCG data'!$A:$AD,'CCG data'!W$3,FALSE))</f>
        <v>2.4137304692028367</v>
      </c>
      <c r="G262" s="96">
        <f>IF(P261="","",VLOOKUP($E261&amp;$D$118&amp;$D$119,'CCG data'!$A:$AD,'CCG data'!X$3,FALSE))</f>
        <v>4.2910763896939326</v>
      </c>
      <c r="H262" s="96">
        <f>IF(R261="","",VLOOKUP($E261&amp;$D$118&amp;$D$119,'CCG data'!$A:$AD,'CCG data'!Y$3,FALSE))</f>
        <v>43.000541203523703</v>
      </c>
      <c r="I262" s="96">
        <f>IF(R261="","",VLOOKUP($E261&amp;$D$118&amp;$D$119,'CCG data'!$A:$AD,'CCG data'!Z$3,FALSE))</f>
        <v>50.051864339582643</v>
      </c>
      <c r="J262" s="96">
        <f>IF(T261="","",VLOOKUP($E261&amp;$D$118&amp;$D$119,'CCG data'!$A:$AD,'CCG data'!AA$3,FALSE))</f>
        <v>9.0737297912545127</v>
      </c>
      <c r="K262" s="96">
        <f>IF(T261="","",VLOOKUP($E261&amp;$D$118&amp;$D$119,'CCG data'!$A:$AD,'CCG data'!AB$3,FALSE))</f>
        <v>12.401323823855572</v>
      </c>
      <c r="L262" s="96">
        <f>IF(V261="","",VLOOKUP($E261&amp;$D$118&amp;$D$119,'CCG data'!$A:$AD,'CCG data'!AC$3,FALSE))</f>
        <v>6.5826841410774062</v>
      </c>
      <c r="M262" s="96">
        <f>IF(V261="","",VLOOKUP($E261&amp;$D$118&amp;$D$119,'CCG data'!$A:$AD,'CCG data'!AD$3,FALSE))</f>
        <v>9.5115327724874792</v>
      </c>
      <c r="N262" s="368"/>
      <c r="P262" s="152">
        <f>IF(P261="","",VLOOKUP($E261&amp;$D$118&amp;$D$119,'CCG data'!$A:$AD,'CCG data'!I$3,FALSE))</f>
        <v>3.6999999999999998E-2</v>
      </c>
      <c r="Q262" s="15">
        <f>IF(P261="","",VLOOKUP($E261&amp;$D$118&amp;$D$119,'CCG data'!$A:$AD,'CCG data'!J$3,FALSE))</f>
        <v>6.5000000000000002E-2</v>
      </c>
      <c r="R262" s="15">
        <f>IF(R261="","",VLOOKUP($E261&amp;$D$118&amp;$D$119,'CCG data'!$A:$AD,'CCG data'!K$3,FALSE))</f>
        <v>0.64300000000000002</v>
      </c>
      <c r="S262" s="15">
        <f>IF(R261="","",VLOOKUP($E261&amp;$D$118&amp;$D$119,'CCG data'!$A:$AD,'CCG data'!L$3,FALSE))</f>
        <v>0.70099999999999996</v>
      </c>
      <c r="T262" s="15">
        <f>IF(T261="","",VLOOKUP($E261&amp;$D$118&amp;$D$119,'CCG data'!$A:$AD,'CCG data'!M$3,FALSE))</f>
        <v>0.13900000000000001</v>
      </c>
      <c r="U262" s="15">
        <f>IF(T261="","",VLOOKUP($E261&amp;$D$118&amp;$D$119,'CCG data'!$A:$AD,'CCG data'!N$3,FALSE))</f>
        <v>0.185</v>
      </c>
      <c r="V262" s="15">
        <f>IF(V261="","",VLOOKUP($E261&amp;$D$118&amp;$D$119,'CCG data'!$A:$AD,'CCG data'!O$3,FALSE))</f>
        <v>9.8000000000000004E-2</v>
      </c>
      <c r="W262" s="136">
        <f>IF(V261="","",VLOOKUP($E261&amp;$D$118&amp;$D$119,'CCG data'!$A:$AD,'CCG data'!P$3,FALSE))</f>
        <v>0.13800000000000001</v>
      </c>
      <c r="Y262" s="165" t="str">
        <f>IFERROR(VLOOKUP($E262&amp;$D$119, Outliers!$A$4:$P$214,6,FALSE),"0")</f>
        <v>0</v>
      </c>
      <c r="Z262" s="165" t="str">
        <f>IFERROR(VLOOKUP($E262&amp;$D$119, Outliers!$A$4:$P$214,7,FALSE),"0")</f>
        <v>0</v>
      </c>
      <c r="AA262" s="165" t="str">
        <f>IFERROR(VLOOKUP($E262&amp;$D$119, Outliers!$A$4:$P$214,8,FALSE),"0")</f>
        <v>0</v>
      </c>
      <c r="AB262" s="165" t="str">
        <f>IFERROR(VLOOKUP($E262&amp;$D$119, Outliers!$A$4:$P$214,9,FALSE),"0")</f>
        <v>0</v>
      </c>
      <c r="AD262" s="78"/>
      <c r="AE262" s="78"/>
      <c r="AF262" s="78"/>
      <c r="AG262" s="78"/>
    </row>
    <row r="263" spans="4:33" ht="15.75" x14ac:dyDescent="0.25">
      <c r="D263" s="319"/>
      <c r="E263" s="104" t="s">
        <v>195</v>
      </c>
      <c r="F263" s="394">
        <f>IF(OR(ISERROR(VLOOKUP($E263&amp;$D$118&amp;$D$119,'CCG data'!$A:$AD,'CCG data'!R$3,FALSE)),ISBLANK(VLOOKUP($E263&amp;$D$118&amp;$D$119,'CCG data'!$A:$AD,'CCG data'!R$3,FALSE))),"",VLOOKUP($E263&amp;$D$118&amp;$D$119,'CCG data'!$A:$AD,'CCG data'!R$3,FALSE))</f>
        <v>4.8380282078990628</v>
      </c>
      <c r="G263" s="395"/>
      <c r="H263" s="395">
        <f>IF(OR(ISERROR(VLOOKUP($E263&amp;$D$118&amp;$D$119,'CCG data'!$A:$AD,'CCG data'!S$3,FALSE)),ISBLANK(VLOOKUP($E263&amp;$D$118&amp;$D$119,'CCG data'!$A:$AD,'CCG data'!S$3,FALSE))),"",VLOOKUP($E263&amp;$D$118&amp;$D$119,'CCG data'!$A:$AD,'CCG data'!S$3,FALSE))</f>
        <v>26.269307506126346</v>
      </c>
      <c r="I263" s="395"/>
      <c r="J263" s="395">
        <f>IF(OR(ISERROR(VLOOKUP($E263&amp;$D$118&amp;$D$119,'CCG data'!$A:$AD,'CCG data'!T$3,FALSE)),ISBLANK(VLOOKUP($E263&amp;$D$118&amp;$D$119,'CCG data'!$A:$AD,'CCG data'!T$3,FALSE))),"",VLOOKUP($E263&amp;$D$118&amp;$D$119,'CCG data'!$A:$AD,'CCG data'!T$3,FALSE))</f>
        <v>11.563164864734732</v>
      </c>
      <c r="K263" s="395"/>
      <c r="L263" s="395">
        <f>IF(OR(ISERROR(VLOOKUP($E263&amp;$D$118&amp;$D$119,'CCG data'!$A:$AD,'CCG data'!U$3,FALSE)),ISBLANK(VLOOKUP($E263&amp;$D$118&amp;$D$119,'CCG data'!$A:$AD,'CCG data'!U$3,FALSE))),"",VLOOKUP($E263&amp;$D$118&amp;$D$119,'CCG data'!$A:$AD,'CCG data'!U$3,FALSE))</f>
        <v>10.858198994581587</v>
      </c>
      <c r="M263" s="396"/>
      <c r="N263" s="367">
        <f>IF(OR(ISERROR(VLOOKUP($E263&amp;$D$118&amp;$D$119,'CCG data'!$A:$AD,'CCG data'!G$3,FALSE)),ISBLANK(VLOOKUP($E263&amp;$D$118&amp;$D$119,'CCG data'!$A:$AD,'CCG data'!G$3,FALSE))),"",VLOOKUP($E263&amp;$D$118&amp;$D$119,'CCG data'!$A:$AD,'CCG data'!G$3,FALSE))</f>
        <v>879</v>
      </c>
      <c r="P263" s="404">
        <f>IF(OR(ISERROR(VLOOKUP($E263&amp;$D$118&amp;$D$119,'CCG data'!$A:$AD,'CCG data'!B$3,FALSE)),ISBLANK(VLOOKUP($E263&amp;$D$118&amp;$D$119,'CCG data'!$A:$AD,'CCG data'!B$3,FALSE))),"",VLOOKUP($E263&amp;$D$118&amp;$D$119,'CCG data'!$A:$AD,'CCG data'!B$3,FALSE))</f>
        <v>8.5324232081911269E-2</v>
      </c>
      <c r="Q263" s="267"/>
      <c r="R263" s="267">
        <f>IF(OR(ISERROR(VLOOKUP($E263&amp;$D$118&amp;$D$119,'CCG data'!$A:$AD,'CCG data'!C$3,FALSE)),ISBLANK(VLOOKUP($E263&amp;$D$118&amp;$D$119,'CCG data'!$A:$AD,'CCG data'!C$3,FALSE))),"",VLOOKUP($E263&amp;$D$118&amp;$D$119,'CCG data'!$A:$AD,'CCG data'!C$3,FALSE))</f>
        <v>0.49032992036405004</v>
      </c>
      <c r="S263" s="267"/>
      <c r="T263" s="267">
        <f>IF(OR(ISERROR(VLOOKUP($E263&amp;$D$118&amp;$D$119,'CCG data'!$A:$AD,'CCG data'!D$3,FALSE)),ISBLANK(VLOOKUP($E263&amp;$D$118&amp;$D$119,'CCG data'!$A:$AD,'CCG data'!D$3,FALSE))),"",VLOOKUP($E263&amp;$D$118&amp;$D$119,'CCG data'!$A:$AD,'CCG data'!D$3,FALSE))</f>
        <v>0.21843003412969283</v>
      </c>
      <c r="U263" s="267"/>
      <c r="V263" s="267">
        <f>IF(OR(ISERROR(VLOOKUP($E263&amp;$D$118&amp;$D$119,'CCG data'!$A:$AD,'CCG data'!E$3,FALSE)),ISBLANK(VLOOKUP($E263&amp;$D$118&amp;$D$119,'CCG data'!$A:$AD,'CCG data'!E$3,FALSE))),"",VLOOKUP($E263&amp;$D$118&amp;$D$119,'CCG data'!$A:$AD,'CCG data'!E$3,FALSE))</f>
        <v>0.20591581342434584</v>
      </c>
      <c r="W263" s="405"/>
      <c r="Y263" s="165">
        <f>IFERROR(VLOOKUP($E263&amp;$D$119, Outliers!$A$4:$P$214,6,FALSE),"0")</f>
        <v>0</v>
      </c>
      <c r="Z263" s="165">
        <f>IFERROR(VLOOKUP($E263&amp;$D$119, Outliers!$A$4:$P$214,7,FALSE),"0")</f>
        <v>1</v>
      </c>
      <c r="AA263" s="165">
        <f>IFERROR(VLOOKUP($E263&amp;$D$119, Outliers!$A$4:$P$214,8,FALSE),"0")</f>
        <v>1</v>
      </c>
      <c r="AB263" s="165">
        <f>IFERROR(VLOOKUP($E263&amp;$D$119, Outliers!$A$4:$P$214,9,FALSE),"0")</f>
        <v>0</v>
      </c>
      <c r="AD263" s="78"/>
      <c r="AE263" s="78"/>
      <c r="AF263" s="78"/>
      <c r="AG263" s="78"/>
    </row>
    <row r="264" spans="4:33" x14ac:dyDescent="0.25">
      <c r="D264" s="319"/>
      <c r="E264" s="103" t="s">
        <v>27</v>
      </c>
      <c r="F264" s="95">
        <f>IF(P263="","",VLOOKUP($E263&amp;$D$118&amp;$D$119,'CCG data'!$A:$AD,'CCG data'!W$3,FALSE))</f>
        <v>3.7430793477334725</v>
      </c>
      <c r="G264" s="96">
        <f>IF(P263="","",VLOOKUP($E263&amp;$D$118&amp;$D$119,'CCG data'!$A:$AD,'CCG data'!X$3,FALSE))</f>
        <v>5.9329770680646536</v>
      </c>
      <c r="H264" s="96">
        <f>IF(R263="","",VLOOKUP($E263&amp;$D$118&amp;$D$119,'CCG data'!$A:$AD,'CCG data'!Y$3,FALSE))</f>
        <v>23.789225390159075</v>
      </c>
      <c r="I264" s="96">
        <f>IF(R263="","",VLOOKUP($E263&amp;$D$118&amp;$D$119,'CCG data'!$A:$AD,'CCG data'!Z$3,FALSE))</f>
        <v>28.749389622093616</v>
      </c>
      <c r="J264" s="96">
        <f>IF(T263="","",VLOOKUP($E263&amp;$D$118&amp;$D$119,'CCG data'!$A:$AD,'CCG data'!AA$3,FALSE))</f>
        <v>9.9275457596367698</v>
      </c>
      <c r="K264" s="96">
        <f>IF(T263="","",VLOOKUP($E263&amp;$D$118&amp;$D$119,'CCG data'!$A:$AD,'CCG data'!AB$3,FALSE))</f>
        <v>13.198783969832695</v>
      </c>
      <c r="L264" s="96">
        <f>IF(V263="","",VLOOKUP($E263&amp;$D$118&amp;$D$119,'CCG data'!$A:$AD,'CCG data'!AC$3,FALSE))</f>
        <v>9.2763151872955518</v>
      </c>
      <c r="M264" s="96">
        <f>IF(V263="","",VLOOKUP($E263&amp;$D$118&amp;$D$119,'CCG data'!$A:$AD,'CCG data'!AD$3,FALSE))</f>
        <v>12.440082801867621</v>
      </c>
      <c r="N264" s="368"/>
      <c r="P264" s="152">
        <f>IF(P263="","",VLOOKUP($E263&amp;$D$118&amp;$D$119,'CCG data'!$A:$AD,'CCG data'!I$3,FALSE))</f>
        <v>6.9000000000000006E-2</v>
      </c>
      <c r="Q264" s="15">
        <f>IF(P263="","",VLOOKUP($E263&amp;$D$118&amp;$D$119,'CCG data'!$A:$AD,'CCG data'!J$3,FALSE))</f>
        <v>0.106</v>
      </c>
      <c r="R264" s="15">
        <f>IF(R263="","",VLOOKUP($E263&amp;$D$118&amp;$D$119,'CCG data'!$A:$AD,'CCG data'!K$3,FALSE))</f>
        <v>0.45700000000000002</v>
      </c>
      <c r="S264" s="15">
        <f>IF(R263="","",VLOOKUP($E263&amp;$D$118&amp;$D$119,'CCG data'!$A:$AD,'CCG data'!L$3,FALSE))</f>
        <v>0.52300000000000002</v>
      </c>
      <c r="T264" s="15">
        <f>IF(T263="","",VLOOKUP($E263&amp;$D$118&amp;$D$119,'CCG data'!$A:$AD,'CCG data'!M$3,FALSE))</f>
        <v>0.192</v>
      </c>
      <c r="U264" s="15">
        <f>IF(T263="","",VLOOKUP($E263&amp;$D$118&amp;$D$119,'CCG data'!$A:$AD,'CCG data'!N$3,FALSE))</f>
        <v>0.247</v>
      </c>
      <c r="V264" s="15">
        <f>IF(V263="","",VLOOKUP($E263&amp;$D$118&amp;$D$119,'CCG data'!$A:$AD,'CCG data'!O$3,FALSE))</f>
        <v>0.18</v>
      </c>
      <c r="W264" s="136">
        <f>IF(V263="","",VLOOKUP($E263&amp;$D$118&amp;$D$119,'CCG data'!$A:$AD,'CCG data'!P$3,FALSE))</f>
        <v>0.23400000000000001</v>
      </c>
      <c r="Y264" s="165" t="str">
        <f>IFERROR(VLOOKUP($E264&amp;$D$119, Outliers!$A$4:$P$214,6,FALSE),"0")</f>
        <v>0</v>
      </c>
      <c r="Z264" s="165" t="str">
        <f>IFERROR(VLOOKUP($E264&amp;$D$119, Outliers!$A$4:$P$214,7,FALSE),"0")</f>
        <v>0</v>
      </c>
      <c r="AA264" s="165" t="str">
        <f>IFERROR(VLOOKUP($E264&amp;$D$119, Outliers!$A$4:$P$214,8,FALSE),"0")</f>
        <v>0</v>
      </c>
      <c r="AB264" s="165" t="str">
        <f>IFERROR(VLOOKUP($E264&amp;$D$119, Outliers!$A$4:$P$214,9,FALSE),"0")</f>
        <v>0</v>
      </c>
      <c r="AD264" s="78"/>
      <c r="AE264" s="78"/>
      <c r="AF264" s="78"/>
      <c r="AG264" s="78"/>
    </row>
    <row r="265" spans="4:33" ht="15.75" x14ac:dyDescent="0.25">
      <c r="D265" s="319"/>
      <c r="E265" s="104" t="s">
        <v>411</v>
      </c>
      <c r="F265" s="394">
        <f>IF(OR(ISERROR(VLOOKUP($E265&amp;$D$118&amp;$D$119,'CCG data'!$A:$AD,'CCG data'!R$3,FALSE)),ISBLANK(VLOOKUP($E265&amp;$D$118&amp;$D$119,'CCG data'!$A:$AD,'CCG data'!R$3,FALSE))),"",VLOOKUP($E265&amp;$D$118&amp;$D$119,'CCG data'!$A:$AD,'CCG data'!R$3,FALSE))</f>
        <v>6.1624710965591669</v>
      </c>
      <c r="G265" s="395"/>
      <c r="H265" s="395">
        <f>IF(OR(ISERROR(VLOOKUP($E265&amp;$D$118&amp;$D$119,'CCG data'!$A:$AD,'CCG data'!S$3,FALSE)),ISBLANK(VLOOKUP($E265&amp;$D$118&amp;$D$119,'CCG data'!$A:$AD,'CCG data'!S$3,FALSE))),"",VLOOKUP($E265&amp;$D$118&amp;$D$119,'CCG data'!$A:$AD,'CCG data'!S$3,FALSE))</f>
        <v>44.499562993216315</v>
      </c>
      <c r="I265" s="395"/>
      <c r="J265" s="395">
        <f>IF(OR(ISERROR(VLOOKUP($E265&amp;$D$118&amp;$D$119,'CCG data'!$A:$AD,'CCG data'!T$3,FALSE)),ISBLANK(VLOOKUP($E265&amp;$D$118&amp;$D$119,'CCG data'!$A:$AD,'CCG data'!T$3,FALSE))),"",VLOOKUP($E265&amp;$D$118&amp;$D$119,'CCG data'!$A:$AD,'CCG data'!T$3,FALSE))</f>
        <v>17.862030469128356</v>
      </c>
      <c r="K265" s="395"/>
      <c r="L265" s="395">
        <f>IF(OR(ISERROR(VLOOKUP($E265&amp;$D$118&amp;$D$119,'CCG data'!$A:$AD,'CCG data'!U$3,FALSE)),ISBLANK(VLOOKUP($E265&amp;$D$118&amp;$D$119,'CCG data'!$A:$AD,'CCG data'!U$3,FALSE))),"",VLOOKUP($E265&amp;$D$118&amp;$D$119,'CCG data'!$A:$AD,'CCG data'!U$3,FALSE))</f>
        <v>9.5061510411748973</v>
      </c>
      <c r="M265" s="396"/>
      <c r="N265" s="367">
        <f>IF(OR(ISERROR(VLOOKUP($E265&amp;$D$118&amp;$D$119,'CCG data'!$A:$AD,'CCG data'!G$3,FALSE)),ISBLANK(VLOOKUP($E265&amp;$D$118&amp;$D$119,'CCG data'!$A:$AD,'CCG data'!G$3,FALSE))),"",VLOOKUP($E265&amp;$D$118&amp;$D$119,'CCG data'!$A:$AD,'CCG data'!G$3,FALSE))</f>
        <v>1709</v>
      </c>
      <c r="P265" s="404">
        <f>IF(OR(ISERROR(VLOOKUP($E265&amp;$D$118&amp;$D$119,'CCG data'!$A:$AD,'CCG data'!B$3,FALSE)),ISBLANK(VLOOKUP($E265&amp;$D$118&amp;$D$119,'CCG data'!$A:$AD,'CCG data'!B$3,FALSE))),"",VLOOKUP($E265&amp;$D$118&amp;$D$119,'CCG data'!$A:$AD,'CCG data'!B$3,FALSE))</f>
        <v>8.0748976009362206E-2</v>
      </c>
      <c r="Q265" s="267"/>
      <c r="R265" s="267">
        <f>IF(OR(ISERROR(VLOOKUP($E265&amp;$D$118&amp;$D$119,'CCG data'!$A:$AD,'CCG data'!C$3,FALSE)),ISBLANK(VLOOKUP($E265&amp;$D$118&amp;$D$119,'CCG data'!$A:$AD,'CCG data'!C$3,FALSE))),"",VLOOKUP($E265&amp;$D$118&amp;$D$119,'CCG data'!$A:$AD,'CCG data'!C$3,FALSE))</f>
        <v>0.57167934464599179</v>
      </c>
      <c r="S265" s="267"/>
      <c r="T265" s="267">
        <f>IF(OR(ISERROR(VLOOKUP($E265&amp;$D$118&amp;$D$119,'CCG data'!$A:$AD,'CCG data'!D$3,FALSE)),ISBLANK(VLOOKUP($E265&amp;$D$118&amp;$D$119,'CCG data'!$A:$AD,'CCG data'!D$3,FALSE))),"",VLOOKUP($E265&amp;$D$118&amp;$D$119,'CCG data'!$A:$AD,'CCG data'!D$3,FALSE))</f>
        <v>0.22410766530134582</v>
      </c>
      <c r="U265" s="267"/>
      <c r="V265" s="267">
        <f>IF(OR(ISERROR(VLOOKUP($E265&amp;$D$118&amp;$D$119,'CCG data'!$A:$AD,'CCG data'!E$3,FALSE)),ISBLANK(VLOOKUP($E265&amp;$D$118&amp;$D$119,'CCG data'!$A:$AD,'CCG data'!E$3,FALSE))),"",VLOOKUP($E265&amp;$D$118&amp;$D$119,'CCG data'!$A:$AD,'CCG data'!E$3,FALSE))</f>
        <v>0.12346401404330018</v>
      </c>
      <c r="W265" s="405"/>
      <c r="Y265" s="165">
        <f>IFERROR(VLOOKUP($E265&amp;$D$119, Outliers!$A$4:$P$214,6,FALSE),"0")</f>
        <v>0</v>
      </c>
      <c r="Z265" s="165">
        <f>IFERROR(VLOOKUP($E265&amp;$D$119, Outliers!$A$4:$P$214,7,FALSE),"0")</f>
        <v>1</v>
      </c>
      <c r="AA265" s="165">
        <f>IFERROR(VLOOKUP($E265&amp;$D$119, Outliers!$A$4:$P$214,8,FALSE),"0")</f>
        <v>0</v>
      </c>
      <c r="AB265" s="165">
        <f>IFERROR(VLOOKUP($E265&amp;$D$119, Outliers!$A$4:$P$214,9,FALSE),"0")</f>
        <v>0</v>
      </c>
      <c r="AD265" s="78"/>
      <c r="AE265" s="78"/>
      <c r="AF265" s="78"/>
      <c r="AG265" s="78"/>
    </row>
    <row r="266" spans="4:33" x14ac:dyDescent="0.25">
      <c r="D266" s="319"/>
      <c r="E266" s="103" t="s">
        <v>27</v>
      </c>
      <c r="F266" s="95">
        <f>IF(P265="","",VLOOKUP($E265&amp;$D$118&amp;$D$119,'CCG data'!$A:$AD,'CCG data'!W$3,FALSE))</f>
        <v>5.1342857183137953</v>
      </c>
      <c r="G266" s="96">
        <f>IF(P265="","",VLOOKUP($E265&amp;$D$118&amp;$D$119,'CCG data'!$A:$AD,'CCG data'!X$3,FALSE))</f>
        <v>7.1906564748045385</v>
      </c>
      <c r="H266" s="96">
        <f>IF(R265="","",VLOOKUP($E265&amp;$D$118&amp;$D$119,'CCG data'!$A:$AD,'CCG data'!Y$3,FALSE))</f>
        <v>41.709175379117781</v>
      </c>
      <c r="I266" s="96">
        <f>IF(R265="","",VLOOKUP($E265&amp;$D$118&amp;$D$119,'CCG data'!$A:$AD,'CCG data'!Z$3,FALSE))</f>
        <v>47.28995060731485</v>
      </c>
      <c r="J266" s="96">
        <f>IF(T265="","",VLOOKUP($E265&amp;$D$118&amp;$D$119,'CCG data'!$A:$AD,'CCG data'!AA$3,FALSE))</f>
        <v>16.073124512252246</v>
      </c>
      <c r="K266" s="96">
        <f>IF(T265="","",VLOOKUP($E265&amp;$D$118&amp;$D$119,'CCG data'!$A:$AD,'CCG data'!AB$3,FALSE))</f>
        <v>19.650936426004467</v>
      </c>
      <c r="L266" s="96">
        <f>IF(V265="","",VLOOKUP($E265&amp;$D$118&amp;$D$119,'CCG data'!$A:$AD,'CCG data'!AC$3,FALSE))</f>
        <v>8.2234674053951675</v>
      </c>
      <c r="M266" s="96">
        <f>IF(V265="","",VLOOKUP($E265&amp;$D$118&amp;$D$119,'CCG data'!$A:$AD,'CCG data'!AD$3,FALSE))</f>
        <v>10.788834676954627</v>
      </c>
      <c r="N266" s="368"/>
      <c r="P266" s="152">
        <f>IF(P265="","",VLOOKUP($E265&amp;$D$118&amp;$D$119,'CCG data'!$A:$AD,'CCG data'!I$3,FALSE))</f>
        <v>6.9000000000000006E-2</v>
      </c>
      <c r="Q266" s="15">
        <f>IF(P265="","",VLOOKUP($E265&amp;$D$118&amp;$D$119,'CCG data'!$A:$AD,'CCG data'!J$3,FALSE))</f>
        <v>9.5000000000000001E-2</v>
      </c>
      <c r="R266" s="15">
        <f>IF(R265="","",VLOOKUP($E265&amp;$D$118&amp;$D$119,'CCG data'!$A:$AD,'CCG data'!K$3,FALSE))</f>
        <v>0.54800000000000004</v>
      </c>
      <c r="S266" s="15">
        <f>IF(R265="","",VLOOKUP($E265&amp;$D$118&amp;$D$119,'CCG data'!$A:$AD,'CCG data'!L$3,FALSE))</f>
        <v>0.59499999999999997</v>
      </c>
      <c r="T266" s="15">
        <f>IF(T265="","",VLOOKUP($E265&amp;$D$118&amp;$D$119,'CCG data'!$A:$AD,'CCG data'!M$3,FALSE))</f>
        <v>0.20499999999999999</v>
      </c>
      <c r="U266" s="15">
        <f>IF(T265="","",VLOOKUP($E265&amp;$D$118&amp;$D$119,'CCG data'!$A:$AD,'CCG data'!N$3,FALSE))</f>
        <v>0.24399999999999999</v>
      </c>
      <c r="V266" s="15">
        <f>IF(V265="","",VLOOKUP($E265&amp;$D$118&amp;$D$119,'CCG data'!$A:$AD,'CCG data'!O$3,FALSE))</f>
        <v>0.109</v>
      </c>
      <c r="W266" s="136">
        <f>IF(V265="","",VLOOKUP($E265&amp;$D$118&amp;$D$119,'CCG data'!$A:$AD,'CCG data'!P$3,FALSE))</f>
        <v>0.14000000000000001</v>
      </c>
      <c r="Y266" s="165" t="str">
        <f>IFERROR(VLOOKUP($E266&amp;$D$119, Outliers!$A$4:$P$214,6,FALSE),"0")</f>
        <v>0</v>
      </c>
      <c r="Z266" s="165" t="str">
        <f>IFERROR(VLOOKUP($E266&amp;$D$119, Outliers!$A$4:$P$214,7,FALSE),"0")</f>
        <v>0</v>
      </c>
      <c r="AA266" s="165" t="str">
        <f>IFERROR(VLOOKUP($E266&amp;$D$119, Outliers!$A$4:$P$214,8,FALSE),"0")</f>
        <v>0</v>
      </c>
      <c r="AB266" s="165" t="str">
        <f>IFERROR(VLOOKUP($E266&amp;$D$119, Outliers!$A$4:$P$214,9,FALSE),"0")</f>
        <v>0</v>
      </c>
      <c r="AD266" s="78"/>
      <c r="AE266" s="78"/>
      <c r="AF266" s="78"/>
      <c r="AG266" s="78"/>
    </row>
    <row r="267" spans="4:33" ht="15.75" x14ac:dyDescent="0.25">
      <c r="D267" s="319"/>
      <c r="E267" s="104" t="s">
        <v>492</v>
      </c>
      <c r="F267" s="394">
        <f>IF(OR(ISERROR(VLOOKUP($E267&amp;$D$118&amp;$D$119,'CCG data'!$A:$AD,'CCG data'!R$3,FALSE)),ISBLANK(VLOOKUP($E267&amp;$D$118&amp;$D$119,'CCG data'!$A:$AD,'CCG data'!R$3,FALSE))),"",VLOOKUP($E267&amp;$D$118&amp;$D$119,'CCG data'!$A:$AD,'CCG data'!R$3,FALSE))</f>
        <v>4.310428633193693</v>
      </c>
      <c r="G267" s="395"/>
      <c r="H267" s="395">
        <f>IF(OR(ISERROR(VLOOKUP($E267&amp;$D$118&amp;$D$119,'CCG data'!$A:$AD,'CCG data'!S$3,FALSE)),ISBLANK(VLOOKUP($E267&amp;$D$118&amp;$D$119,'CCG data'!$A:$AD,'CCG data'!S$3,FALSE))),"",VLOOKUP($E267&amp;$D$118&amp;$D$119,'CCG data'!$A:$AD,'CCG data'!S$3,FALSE))</f>
        <v>39.273454222384842</v>
      </c>
      <c r="I267" s="395"/>
      <c r="J267" s="395">
        <f>IF(OR(ISERROR(VLOOKUP($E267&amp;$D$118&amp;$D$119,'CCG data'!$A:$AD,'CCG data'!T$3,FALSE)),ISBLANK(VLOOKUP($E267&amp;$D$118&amp;$D$119,'CCG data'!$A:$AD,'CCG data'!T$3,FALSE))),"",VLOOKUP($E267&amp;$D$118&amp;$D$119,'CCG data'!$A:$AD,'CCG data'!T$3,FALSE))</f>
        <v>20.228337899907544</v>
      </c>
      <c r="K267" s="395"/>
      <c r="L267" s="395">
        <f>IF(OR(ISERROR(VLOOKUP($E267&amp;$D$118&amp;$D$119,'CCG data'!$A:$AD,'CCG data'!U$3,FALSE)),ISBLANK(VLOOKUP($E267&amp;$D$118&amp;$D$119,'CCG data'!$A:$AD,'CCG data'!U$3,FALSE))),"",VLOOKUP($E267&amp;$D$118&amp;$D$119,'CCG data'!$A:$AD,'CCG data'!U$3,FALSE))</f>
        <v>8.2825144676359006</v>
      </c>
      <c r="M267" s="396"/>
      <c r="N267" s="367">
        <f>IF(OR(ISERROR(VLOOKUP($E267&amp;$D$118&amp;$D$119,'CCG data'!$A:$AD,'CCG data'!G$3,FALSE)),ISBLANK(VLOOKUP($E267&amp;$D$118&amp;$D$119,'CCG data'!$A:$AD,'CCG data'!G$3,FALSE))),"",VLOOKUP($E267&amp;$D$118&amp;$D$119,'CCG data'!$A:$AD,'CCG data'!G$3,FALSE))</f>
        <v>1386</v>
      </c>
      <c r="P267" s="404">
        <f>IF(OR(ISERROR(VLOOKUP($E267&amp;$D$118&amp;$D$119,'CCG data'!$A:$AD,'CCG data'!B$3,FALSE)),ISBLANK(VLOOKUP($E267&amp;$D$118&amp;$D$119,'CCG data'!$A:$AD,'CCG data'!B$3,FALSE))),"",VLOOKUP($E267&amp;$D$118&amp;$D$119,'CCG data'!$A:$AD,'CCG data'!B$3,FALSE))</f>
        <v>5.772005772005772E-2</v>
      </c>
      <c r="Q267" s="267"/>
      <c r="R267" s="267">
        <f>IF(OR(ISERROR(VLOOKUP($E267&amp;$D$118&amp;$D$119,'CCG data'!$A:$AD,'CCG data'!C$3,FALSE)),ISBLANK(VLOOKUP($E267&amp;$D$118&amp;$D$119,'CCG data'!$A:$AD,'CCG data'!C$3,FALSE))),"",VLOOKUP($E267&amp;$D$118&amp;$D$119,'CCG data'!$A:$AD,'CCG data'!C$3,FALSE))</f>
        <v>0.53751803751803751</v>
      </c>
      <c r="S267" s="267"/>
      <c r="T267" s="267">
        <f>IF(OR(ISERROR(VLOOKUP($E267&amp;$D$118&amp;$D$119,'CCG data'!$A:$AD,'CCG data'!D$3,FALSE)),ISBLANK(VLOOKUP($E267&amp;$D$118&amp;$D$119,'CCG data'!$A:$AD,'CCG data'!D$3,FALSE))),"",VLOOKUP($E267&amp;$D$118&amp;$D$119,'CCG data'!$A:$AD,'CCG data'!D$3,FALSE))</f>
        <v>0.28932178932178931</v>
      </c>
      <c r="U267" s="267"/>
      <c r="V267" s="267">
        <f>IF(OR(ISERROR(VLOOKUP($E267&amp;$D$118&amp;$D$119,'CCG data'!$A:$AD,'CCG data'!E$3,FALSE)),ISBLANK(VLOOKUP($E267&amp;$D$118&amp;$D$119,'CCG data'!$A:$AD,'CCG data'!E$3,FALSE))),"",VLOOKUP($E267&amp;$D$118&amp;$D$119,'CCG data'!$A:$AD,'CCG data'!E$3,FALSE))</f>
        <v>0.11544011544011544</v>
      </c>
      <c r="W267" s="405"/>
      <c r="Y267" s="165">
        <f>IFERROR(VLOOKUP($E267&amp;$D$119, Outliers!$A$4:$P$214,6,FALSE),"0")</f>
        <v>0</v>
      </c>
      <c r="Z267" s="165">
        <f>IFERROR(VLOOKUP($E267&amp;$D$119, Outliers!$A$4:$P$214,7,FALSE),"0")</f>
        <v>0</v>
      </c>
      <c r="AA267" s="165">
        <f>IFERROR(VLOOKUP($E267&amp;$D$119, Outliers!$A$4:$P$214,8,FALSE),"0")</f>
        <v>0</v>
      </c>
      <c r="AB267" s="165">
        <f>IFERROR(VLOOKUP($E267&amp;$D$119, Outliers!$A$4:$P$214,9,FALSE),"0")</f>
        <v>1</v>
      </c>
      <c r="AD267" s="78"/>
      <c r="AE267" s="78"/>
      <c r="AF267" s="78"/>
      <c r="AG267" s="78"/>
    </row>
    <row r="268" spans="4:33" x14ac:dyDescent="0.25">
      <c r="D268" s="319"/>
      <c r="E268" s="103" t="s">
        <v>27</v>
      </c>
      <c r="F268" s="95">
        <f>IF(P267="","",VLOOKUP($E267&amp;$D$118&amp;$D$119,'CCG data'!$A:$AD,'CCG data'!W$3,FALSE))</f>
        <v>3.3658643124673979</v>
      </c>
      <c r="G268" s="96">
        <f>IF(P267="","",VLOOKUP($E267&amp;$D$118&amp;$D$119,'CCG data'!$A:$AD,'CCG data'!X$3,FALSE))</f>
        <v>5.254992953919988</v>
      </c>
      <c r="H268" s="96">
        <f>IF(R267="","",VLOOKUP($E267&amp;$D$118&amp;$D$119,'CCG data'!$A:$AD,'CCG data'!Y$3,FALSE))</f>
        <v>36.453272877386937</v>
      </c>
      <c r="I268" s="96">
        <f>IF(R267="","",VLOOKUP($E267&amp;$D$118&amp;$D$119,'CCG data'!$A:$AD,'CCG data'!Z$3,FALSE))</f>
        <v>42.093635567382748</v>
      </c>
      <c r="J268" s="96">
        <f>IF(T267="","",VLOOKUP($E267&amp;$D$118&amp;$D$119,'CCG data'!$A:$AD,'CCG data'!AA$3,FALSE))</f>
        <v>18.248434120571432</v>
      </c>
      <c r="K268" s="96">
        <f>IF(T267="","",VLOOKUP($E267&amp;$D$118&amp;$D$119,'CCG data'!$A:$AD,'CCG data'!AB$3,FALSE))</f>
        <v>22.208241679243656</v>
      </c>
      <c r="L268" s="96">
        <f>IF(V267="","",VLOOKUP($E267&amp;$D$118&amp;$D$119,'CCG data'!$A:$AD,'CCG data'!AC$3,FALSE))</f>
        <v>6.999125554555607</v>
      </c>
      <c r="M268" s="96">
        <f>IF(V267="","",VLOOKUP($E267&amp;$D$118&amp;$D$119,'CCG data'!$A:$AD,'CCG data'!AD$3,FALSE))</f>
        <v>9.5659033807161951</v>
      </c>
      <c r="N268" s="368"/>
      <c r="P268" s="152">
        <f>IF(P267="","",VLOOKUP($E267&amp;$D$118&amp;$D$119,'CCG data'!$A:$AD,'CCG data'!I$3,FALSE))</f>
        <v>4.7E-2</v>
      </c>
      <c r="Q268" s="15">
        <f>IF(P267="","",VLOOKUP($E267&amp;$D$118&amp;$D$119,'CCG data'!$A:$AD,'CCG data'!J$3,FALSE))</f>
        <v>7.0999999999999994E-2</v>
      </c>
      <c r="R268" s="15">
        <f>IF(R267="","",VLOOKUP($E267&amp;$D$118&amp;$D$119,'CCG data'!$A:$AD,'CCG data'!K$3,FALSE))</f>
        <v>0.51100000000000001</v>
      </c>
      <c r="S268" s="15">
        <f>IF(R267="","",VLOOKUP($E267&amp;$D$118&amp;$D$119,'CCG data'!$A:$AD,'CCG data'!L$3,FALSE))</f>
        <v>0.56399999999999995</v>
      </c>
      <c r="T268" s="15">
        <f>IF(T267="","",VLOOKUP($E267&amp;$D$118&amp;$D$119,'CCG data'!$A:$AD,'CCG data'!M$3,FALSE))</f>
        <v>0.26600000000000001</v>
      </c>
      <c r="U268" s="15">
        <f>IF(T267="","",VLOOKUP($E267&amp;$D$118&amp;$D$119,'CCG data'!$A:$AD,'CCG data'!N$3,FALSE))</f>
        <v>0.314</v>
      </c>
      <c r="V268" s="15">
        <f>IF(V267="","",VLOOKUP($E267&amp;$D$118&amp;$D$119,'CCG data'!$A:$AD,'CCG data'!O$3,FALSE))</f>
        <v>0.1</v>
      </c>
      <c r="W268" s="136">
        <f>IF(V267="","",VLOOKUP($E267&amp;$D$118&amp;$D$119,'CCG data'!$A:$AD,'CCG data'!P$3,FALSE))</f>
        <v>0.13300000000000001</v>
      </c>
      <c r="Y268" s="165" t="str">
        <f>IFERROR(VLOOKUP($E268&amp;$D$119, Outliers!$A$4:$P$214,6,FALSE),"0")</f>
        <v>0</v>
      </c>
      <c r="Z268" s="165" t="str">
        <f>IFERROR(VLOOKUP($E268&amp;$D$119, Outliers!$A$4:$P$214,7,FALSE),"0")</f>
        <v>0</v>
      </c>
      <c r="AA268" s="165" t="str">
        <f>IFERROR(VLOOKUP($E268&amp;$D$119, Outliers!$A$4:$P$214,8,FALSE),"0")</f>
        <v>0</v>
      </c>
      <c r="AB268" s="165" t="str">
        <f>IFERROR(VLOOKUP($E268&amp;$D$119, Outliers!$A$4:$P$214,9,FALSE),"0")</f>
        <v>0</v>
      </c>
      <c r="AD268" s="78"/>
      <c r="AE268" s="78"/>
      <c r="AF268" s="78"/>
      <c r="AG268" s="78"/>
    </row>
    <row r="269" spans="4:33" ht="15.75" x14ac:dyDescent="0.25">
      <c r="D269" s="319"/>
      <c r="E269" s="104" t="s">
        <v>196</v>
      </c>
      <c r="F269" s="394">
        <f>IF(OR(ISERROR(VLOOKUP($E269&amp;$D$118&amp;$D$119,'CCG data'!$A:$AD,'CCG data'!R$3,FALSE)),ISBLANK(VLOOKUP($E269&amp;$D$118&amp;$D$119,'CCG data'!$A:$AD,'CCG data'!R$3,FALSE))),"",VLOOKUP($E269&amp;$D$118&amp;$D$119,'CCG data'!$A:$AD,'CCG data'!R$3,FALSE))</f>
        <v>3.0899948517317251</v>
      </c>
      <c r="G269" s="395"/>
      <c r="H269" s="395">
        <f>IF(OR(ISERROR(VLOOKUP($E269&amp;$D$118&amp;$D$119,'CCG data'!$A:$AD,'CCG data'!S$3,FALSE)),ISBLANK(VLOOKUP($E269&amp;$D$118&amp;$D$119,'CCG data'!$A:$AD,'CCG data'!S$3,FALSE))),"",VLOOKUP($E269&amp;$D$118&amp;$D$119,'CCG data'!$A:$AD,'CCG data'!S$3,FALSE))</f>
        <v>38.440654973405223</v>
      </c>
      <c r="I269" s="395"/>
      <c r="J269" s="395">
        <f>IF(OR(ISERROR(VLOOKUP($E269&amp;$D$118&amp;$D$119,'CCG data'!$A:$AD,'CCG data'!T$3,FALSE)),ISBLANK(VLOOKUP($E269&amp;$D$118&amp;$D$119,'CCG data'!$A:$AD,'CCG data'!T$3,FALSE))),"",VLOOKUP($E269&amp;$D$118&amp;$D$119,'CCG data'!$A:$AD,'CCG data'!T$3,FALSE))</f>
        <v>18.582255085587075</v>
      </c>
      <c r="K269" s="395"/>
      <c r="L269" s="395">
        <f>IF(OR(ISERROR(VLOOKUP($E269&amp;$D$118&amp;$D$119,'CCG data'!$A:$AD,'CCG data'!U$3,FALSE)),ISBLANK(VLOOKUP($E269&amp;$D$118&amp;$D$119,'CCG data'!$A:$AD,'CCG data'!U$3,FALSE))),"",VLOOKUP($E269&amp;$D$118&amp;$D$119,'CCG data'!$A:$AD,'CCG data'!U$3,FALSE))</f>
        <v>8.927671039662501</v>
      </c>
      <c r="M269" s="396"/>
      <c r="N269" s="367">
        <f>IF(OR(ISERROR(VLOOKUP($E269&amp;$D$118&amp;$D$119,'CCG data'!$A:$AD,'CCG data'!G$3,FALSE)),ISBLANK(VLOOKUP($E269&amp;$D$118&amp;$D$119,'CCG data'!$A:$AD,'CCG data'!G$3,FALSE))),"",VLOOKUP($E269&amp;$D$118&amp;$D$119,'CCG data'!$A:$AD,'CCG data'!G$3,FALSE))</f>
        <v>1399</v>
      </c>
      <c r="P269" s="404">
        <f>IF(OR(ISERROR(VLOOKUP($E269&amp;$D$118&amp;$D$119,'CCG data'!$A:$AD,'CCG data'!B$3,FALSE)),ISBLANK(VLOOKUP($E269&amp;$D$118&amp;$D$119,'CCG data'!$A:$AD,'CCG data'!B$3,FALSE))),"",VLOOKUP($E269&amp;$D$118&amp;$D$119,'CCG data'!$A:$AD,'CCG data'!B$3,FALSE))</f>
        <v>4.2172980700500358E-2</v>
      </c>
      <c r="Q269" s="267"/>
      <c r="R269" s="267">
        <f>IF(OR(ISERROR(VLOOKUP($E269&amp;$D$118&amp;$D$119,'CCG data'!$A:$AD,'CCG data'!C$3,FALSE)),ISBLANK(VLOOKUP($E269&amp;$D$118&amp;$D$119,'CCG data'!$A:$AD,'CCG data'!C$3,FALSE))),"",VLOOKUP($E269&amp;$D$118&amp;$D$119,'CCG data'!$A:$AD,'CCG data'!C$3,FALSE))</f>
        <v>0.55253752680486057</v>
      </c>
      <c r="S269" s="267"/>
      <c r="T269" s="267">
        <f>IF(OR(ISERROR(VLOOKUP($E269&amp;$D$118&amp;$D$119,'CCG data'!$A:$AD,'CCG data'!D$3,FALSE)),ISBLANK(VLOOKUP($E269&amp;$D$118&amp;$D$119,'CCG data'!$A:$AD,'CCG data'!D$3,FALSE))),"",VLOOKUP($E269&amp;$D$118&amp;$D$119,'CCG data'!$A:$AD,'CCG data'!D$3,FALSE))</f>
        <v>0.27519656897784134</v>
      </c>
      <c r="U269" s="267"/>
      <c r="V269" s="267">
        <f>IF(OR(ISERROR(VLOOKUP($E269&amp;$D$118&amp;$D$119,'CCG data'!$A:$AD,'CCG data'!E$3,FALSE)),ISBLANK(VLOOKUP($E269&amp;$D$118&amp;$D$119,'CCG data'!$A:$AD,'CCG data'!E$3,FALSE))),"",VLOOKUP($E269&amp;$D$118&amp;$D$119,'CCG data'!$A:$AD,'CCG data'!E$3,FALSE))</f>
        <v>0.13009292351679771</v>
      </c>
      <c r="W269" s="405"/>
      <c r="Y269" s="165">
        <f>IFERROR(VLOOKUP($E269&amp;$D$119, Outliers!$A$4:$P$214,6,FALSE),"0")</f>
        <v>1</v>
      </c>
      <c r="Z269" s="165">
        <f>IFERROR(VLOOKUP($E269&amp;$D$119, Outliers!$A$4:$P$214,7,FALSE),"0")</f>
        <v>0</v>
      </c>
      <c r="AA269" s="165">
        <f>IFERROR(VLOOKUP($E269&amp;$D$119, Outliers!$A$4:$P$214,8,FALSE),"0")</f>
        <v>0</v>
      </c>
      <c r="AB269" s="165">
        <f>IFERROR(VLOOKUP($E269&amp;$D$119, Outliers!$A$4:$P$214,9,FALSE),"0")</f>
        <v>1</v>
      </c>
      <c r="AD269" s="78"/>
      <c r="AE269" s="78"/>
      <c r="AF269" s="78"/>
      <c r="AG269" s="78"/>
    </row>
    <row r="270" spans="4:33" x14ac:dyDescent="0.25">
      <c r="D270" s="319"/>
      <c r="E270" s="103" t="s">
        <v>27</v>
      </c>
      <c r="F270" s="95">
        <f>IF(P269="","",VLOOKUP($E269&amp;$D$118&amp;$D$119,'CCG data'!$A:$AD,'CCG data'!W$3,FALSE))</f>
        <v>2.3015200449524462</v>
      </c>
      <c r="G270" s="96">
        <f>IF(P269="","",VLOOKUP($E269&amp;$D$118&amp;$D$119,'CCG data'!$A:$AD,'CCG data'!X$3,FALSE))</f>
        <v>3.8784696585110039</v>
      </c>
      <c r="H270" s="96">
        <f>IF(R269="","",VLOOKUP($E269&amp;$D$118&amp;$D$119,'CCG data'!$A:$AD,'CCG data'!Y$3,FALSE))</f>
        <v>35.730731023435787</v>
      </c>
      <c r="I270" s="96">
        <f>IF(R269="","",VLOOKUP($E269&amp;$D$118&amp;$D$119,'CCG data'!$A:$AD,'CCG data'!Z$3,FALSE))</f>
        <v>41.15057892337466</v>
      </c>
      <c r="J270" s="96">
        <f>IF(T269="","",VLOOKUP($E269&amp;$D$118&amp;$D$119,'CCG data'!$A:$AD,'CCG data'!AA$3,FALSE))</f>
        <v>16.726057839057464</v>
      </c>
      <c r="K270" s="96">
        <f>IF(T269="","",VLOOKUP($E269&amp;$D$118&amp;$D$119,'CCG data'!$A:$AD,'CCG data'!AB$3,FALSE))</f>
        <v>20.438452332116686</v>
      </c>
      <c r="L270" s="96">
        <f>IF(V269="","",VLOOKUP($E269&amp;$D$118&amp;$D$119,'CCG data'!$A:$AD,'CCG data'!AC$3,FALSE))</f>
        <v>7.6306155483876141</v>
      </c>
      <c r="M270" s="96">
        <f>IF(V269="","",VLOOKUP($E269&amp;$D$118&amp;$D$119,'CCG data'!$A:$AD,'CCG data'!AD$3,FALSE))</f>
        <v>10.224726530937387</v>
      </c>
      <c r="N270" s="368"/>
      <c r="P270" s="152">
        <f>IF(P269="","",VLOOKUP($E269&amp;$D$118&amp;$D$119,'CCG data'!$A:$AD,'CCG data'!I$3,FALSE))</f>
        <v>3.3000000000000002E-2</v>
      </c>
      <c r="Q270" s="15">
        <f>IF(P269="","",VLOOKUP($E269&amp;$D$118&amp;$D$119,'CCG data'!$A:$AD,'CCG data'!J$3,FALSE))</f>
        <v>5.3999999999999999E-2</v>
      </c>
      <c r="R270" s="15">
        <f>IF(R269="","",VLOOKUP($E269&amp;$D$118&amp;$D$119,'CCG data'!$A:$AD,'CCG data'!K$3,FALSE))</f>
        <v>0.52600000000000002</v>
      </c>
      <c r="S270" s="15">
        <f>IF(R269="","",VLOOKUP($E269&amp;$D$118&amp;$D$119,'CCG data'!$A:$AD,'CCG data'!L$3,FALSE))</f>
        <v>0.57799999999999996</v>
      </c>
      <c r="T270" s="15">
        <f>IF(T269="","",VLOOKUP($E269&amp;$D$118&amp;$D$119,'CCG data'!$A:$AD,'CCG data'!M$3,FALSE))</f>
        <v>0.252</v>
      </c>
      <c r="U270" s="15">
        <f>IF(T269="","",VLOOKUP($E269&amp;$D$118&amp;$D$119,'CCG data'!$A:$AD,'CCG data'!N$3,FALSE))</f>
        <v>0.29899999999999999</v>
      </c>
      <c r="V270" s="15">
        <f>IF(V269="","",VLOOKUP($E269&amp;$D$118&amp;$D$119,'CCG data'!$A:$AD,'CCG data'!O$3,FALSE))</f>
        <v>0.113</v>
      </c>
      <c r="W270" s="136">
        <f>IF(V269="","",VLOOKUP($E269&amp;$D$118&amp;$D$119,'CCG data'!$A:$AD,'CCG data'!P$3,FALSE))</f>
        <v>0.14899999999999999</v>
      </c>
      <c r="Y270" s="165" t="str">
        <f>IFERROR(VLOOKUP($E270&amp;$D$119, Outliers!$A$4:$P$214,6,FALSE),"0")</f>
        <v>0</v>
      </c>
      <c r="Z270" s="165" t="str">
        <f>IFERROR(VLOOKUP($E270&amp;$D$119, Outliers!$A$4:$P$214,7,FALSE),"0")</f>
        <v>0</v>
      </c>
      <c r="AA270" s="165" t="str">
        <f>IFERROR(VLOOKUP($E270&amp;$D$119, Outliers!$A$4:$P$214,8,FALSE),"0")</f>
        <v>0</v>
      </c>
      <c r="AB270" s="165" t="str">
        <f>IFERROR(VLOOKUP($E270&amp;$D$119, Outliers!$A$4:$P$214,9,FALSE),"0")</f>
        <v>0</v>
      </c>
      <c r="AD270" s="78"/>
      <c r="AE270" s="78"/>
      <c r="AF270" s="78"/>
      <c r="AG270" s="78"/>
    </row>
    <row r="271" spans="4:33" ht="15.75" x14ac:dyDescent="0.25">
      <c r="D271" s="319"/>
      <c r="E271" s="104" t="s">
        <v>197</v>
      </c>
      <c r="F271" s="394">
        <f>IF(OR(ISERROR(VLOOKUP($E271&amp;$D$118&amp;$D$119,'CCG data'!$A:$AD,'CCG data'!R$3,FALSE)),ISBLANK(VLOOKUP($E271&amp;$D$118&amp;$D$119,'CCG data'!$A:$AD,'CCG data'!R$3,FALSE))),"",VLOOKUP($E271&amp;$D$118&amp;$D$119,'CCG data'!$A:$AD,'CCG data'!R$3,FALSE))</f>
        <v>4.305720850045228</v>
      </c>
      <c r="G271" s="395"/>
      <c r="H271" s="395">
        <f>IF(OR(ISERROR(VLOOKUP($E271&amp;$D$118&amp;$D$119,'CCG data'!$A:$AD,'CCG data'!S$3,FALSE)),ISBLANK(VLOOKUP($E271&amp;$D$118&amp;$D$119,'CCG data'!$A:$AD,'CCG data'!S$3,FALSE))),"",VLOOKUP($E271&amp;$D$118&amp;$D$119,'CCG data'!$A:$AD,'CCG data'!S$3,FALSE))</f>
        <v>45.257625670976502</v>
      </c>
      <c r="I271" s="395"/>
      <c r="J271" s="395">
        <f>IF(OR(ISERROR(VLOOKUP($E271&amp;$D$118&amp;$D$119,'CCG data'!$A:$AD,'CCG data'!T$3,FALSE)),ISBLANK(VLOOKUP($E271&amp;$D$118&amp;$D$119,'CCG data'!$A:$AD,'CCG data'!T$3,FALSE))),"",VLOOKUP($E271&amp;$D$118&amp;$D$119,'CCG data'!$A:$AD,'CCG data'!T$3,FALSE))</f>
        <v>14.313463497416514</v>
      </c>
      <c r="K271" s="395"/>
      <c r="L271" s="395">
        <f>IF(OR(ISERROR(VLOOKUP($E271&amp;$D$118&amp;$D$119,'CCG data'!$A:$AD,'CCG data'!U$3,FALSE)),ISBLANK(VLOOKUP($E271&amp;$D$118&amp;$D$119,'CCG data'!$A:$AD,'CCG data'!U$3,FALSE))),"",VLOOKUP($E271&amp;$D$118&amp;$D$119,'CCG data'!$A:$AD,'CCG data'!U$3,FALSE))</f>
        <v>8.6708216411224264</v>
      </c>
      <c r="M271" s="396"/>
      <c r="N271" s="367">
        <f>IF(OR(ISERROR(VLOOKUP($E271&amp;$D$118&amp;$D$119,'CCG data'!$A:$AD,'CCG data'!G$3,FALSE)),ISBLANK(VLOOKUP($E271&amp;$D$118&amp;$D$119,'CCG data'!$A:$AD,'CCG data'!G$3,FALSE))),"",VLOOKUP($E271&amp;$D$118&amp;$D$119,'CCG data'!$A:$AD,'CCG data'!G$3,FALSE))</f>
        <v>1310</v>
      </c>
      <c r="P271" s="404">
        <f>IF(OR(ISERROR(VLOOKUP($E271&amp;$D$118&amp;$D$119,'CCG data'!$A:$AD,'CCG data'!B$3,FALSE)),ISBLANK(VLOOKUP($E271&amp;$D$118&amp;$D$119,'CCG data'!$A:$AD,'CCG data'!B$3,FALSE))),"",VLOOKUP($E271&amp;$D$118&amp;$D$119,'CCG data'!$A:$AD,'CCG data'!B$3,FALSE))</f>
        <v>6.0305343511450379E-2</v>
      </c>
      <c r="Q271" s="267"/>
      <c r="R271" s="267">
        <f>IF(OR(ISERROR(VLOOKUP($E271&amp;$D$118&amp;$D$119,'CCG data'!$A:$AD,'CCG data'!C$3,FALSE)),ISBLANK(VLOOKUP($E271&amp;$D$118&amp;$D$119,'CCG data'!$A:$AD,'CCG data'!C$3,FALSE))),"",VLOOKUP($E271&amp;$D$118&amp;$D$119,'CCG data'!$A:$AD,'CCG data'!C$3,FALSE))</f>
        <v>0.62061068702290079</v>
      </c>
      <c r="S271" s="267"/>
      <c r="T271" s="267">
        <f>IF(OR(ISERROR(VLOOKUP($E271&amp;$D$118&amp;$D$119,'CCG data'!$A:$AD,'CCG data'!D$3,FALSE)),ISBLANK(VLOOKUP($E271&amp;$D$118&amp;$D$119,'CCG data'!$A:$AD,'CCG data'!D$3,FALSE))),"",VLOOKUP($E271&amp;$D$118&amp;$D$119,'CCG data'!$A:$AD,'CCG data'!D$3,FALSE))</f>
        <v>0.19923664122137405</v>
      </c>
      <c r="U271" s="267"/>
      <c r="V271" s="267">
        <f>IF(OR(ISERROR(VLOOKUP($E271&amp;$D$118&amp;$D$119,'CCG data'!$A:$AD,'CCG data'!E$3,FALSE)),ISBLANK(VLOOKUP($E271&amp;$D$118&amp;$D$119,'CCG data'!$A:$AD,'CCG data'!E$3,FALSE))),"",VLOOKUP($E271&amp;$D$118&amp;$D$119,'CCG data'!$A:$AD,'CCG data'!E$3,FALSE))</f>
        <v>0.11984732824427481</v>
      </c>
      <c r="W271" s="405"/>
      <c r="Y271" s="165">
        <f>IFERROR(VLOOKUP($E271&amp;$D$119, Outliers!$A$4:$P$214,6,FALSE),"0")</f>
        <v>0</v>
      </c>
      <c r="Z271" s="165">
        <f>IFERROR(VLOOKUP($E271&amp;$D$119, Outliers!$A$4:$P$214,7,FALSE),"0")</f>
        <v>1</v>
      </c>
      <c r="AA271" s="165">
        <f>IFERROR(VLOOKUP($E271&amp;$D$119, Outliers!$A$4:$P$214,8,FALSE),"0")</f>
        <v>1</v>
      </c>
      <c r="AB271" s="165">
        <f>IFERROR(VLOOKUP($E271&amp;$D$119, Outliers!$A$4:$P$214,9,FALSE),"0")</f>
        <v>1</v>
      </c>
      <c r="AD271" s="78"/>
      <c r="AE271" s="78"/>
      <c r="AF271" s="78"/>
      <c r="AG271" s="78"/>
    </row>
    <row r="272" spans="4:33" x14ac:dyDescent="0.25">
      <c r="D272" s="319"/>
      <c r="E272" s="103" t="s">
        <v>27</v>
      </c>
      <c r="F272" s="95">
        <f>IF(P271="","",VLOOKUP($E271&amp;$D$118&amp;$D$119,'CCG data'!$A:$AD,'CCG data'!W$3,FALSE))</f>
        <v>3.3562352211476711</v>
      </c>
      <c r="G272" s="96">
        <f>IF(P271="","",VLOOKUP($E271&amp;$D$118&amp;$D$119,'CCG data'!$A:$AD,'CCG data'!X$3,FALSE))</f>
        <v>5.2552064789427853</v>
      </c>
      <c r="H272" s="96">
        <f>IF(R271="","",VLOOKUP($E271&amp;$D$118&amp;$D$119,'CCG data'!$A:$AD,'CCG data'!Y$3,FALSE))</f>
        <v>42.146607379437249</v>
      </c>
      <c r="I272" s="96">
        <f>IF(R271="","",VLOOKUP($E271&amp;$D$118&amp;$D$119,'CCG data'!$A:$AD,'CCG data'!Z$3,FALSE))</f>
        <v>48.368643962515755</v>
      </c>
      <c r="J272" s="96">
        <f>IF(T271="","",VLOOKUP($E271&amp;$D$118&amp;$D$119,'CCG data'!$A:$AD,'CCG data'!AA$3,FALSE))</f>
        <v>12.576940446919917</v>
      </c>
      <c r="K272" s="96">
        <f>IF(T271="","",VLOOKUP($E271&amp;$D$118&amp;$D$119,'CCG data'!$A:$AD,'CCG data'!AB$3,FALSE))</f>
        <v>16.049986547913111</v>
      </c>
      <c r="L272" s="96">
        <f>IF(V271="","",VLOOKUP($E271&amp;$D$118&amp;$D$119,'CCG data'!$A:$AD,'CCG data'!AC$3,FALSE))</f>
        <v>7.3144881113722118</v>
      </c>
      <c r="M272" s="96">
        <f>IF(V271="","",VLOOKUP($E271&amp;$D$118&amp;$D$119,'CCG data'!$A:$AD,'CCG data'!AD$3,FALSE))</f>
        <v>10.027155170872641</v>
      </c>
      <c r="N272" s="368"/>
      <c r="P272" s="152">
        <f>IF(P271="","",VLOOKUP($E271&amp;$D$118&amp;$D$119,'CCG data'!$A:$AD,'CCG data'!I$3,FALSE))</f>
        <v>4.9000000000000002E-2</v>
      </c>
      <c r="Q272" s="15">
        <f>IF(P271="","",VLOOKUP($E271&amp;$D$118&amp;$D$119,'CCG data'!$A:$AD,'CCG data'!J$3,FALSE))</f>
        <v>7.4999999999999997E-2</v>
      </c>
      <c r="R272" s="15">
        <f>IF(R271="","",VLOOKUP($E271&amp;$D$118&amp;$D$119,'CCG data'!$A:$AD,'CCG data'!K$3,FALSE))</f>
        <v>0.59399999999999997</v>
      </c>
      <c r="S272" s="15">
        <f>IF(R271="","",VLOOKUP($E271&amp;$D$118&amp;$D$119,'CCG data'!$A:$AD,'CCG data'!L$3,FALSE))</f>
        <v>0.64600000000000002</v>
      </c>
      <c r="T272" s="15">
        <f>IF(T271="","",VLOOKUP($E271&amp;$D$118&amp;$D$119,'CCG data'!$A:$AD,'CCG data'!M$3,FALSE))</f>
        <v>0.17799999999999999</v>
      </c>
      <c r="U272" s="15">
        <f>IF(T271="","",VLOOKUP($E271&amp;$D$118&amp;$D$119,'CCG data'!$A:$AD,'CCG data'!N$3,FALSE))</f>
        <v>0.222</v>
      </c>
      <c r="V272" s="15">
        <f>IF(V271="","",VLOOKUP($E271&amp;$D$118&amp;$D$119,'CCG data'!$A:$AD,'CCG data'!O$3,FALSE))</f>
        <v>0.10299999999999999</v>
      </c>
      <c r="W272" s="136">
        <f>IF(V271="","",VLOOKUP($E271&amp;$D$118&amp;$D$119,'CCG data'!$A:$AD,'CCG data'!P$3,FALSE))</f>
        <v>0.13900000000000001</v>
      </c>
      <c r="Y272" s="165" t="str">
        <f>IFERROR(VLOOKUP($E272&amp;$D$119, Outliers!$A$4:$P$214,6,FALSE),"0")</f>
        <v>0</v>
      </c>
      <c r="Z272" s="165" t="str">
        <f>IFERROR(VLOOKUP($E272&amp;$D$119, Outliers!$A$4:$P$214,7,FALSE),"0")</f>
        <v>0</v>
      </c>
      <c r="AA272" s="165" t="str">
        <f>IFERROR(VLOOKUP($E272&amp;$D$119, Outliers!$A$4:$P$214,8,FALSE),"0")</f>
        <v>0</v>
      </c>
      <c r="AB272" s="165" t="str">
        <f>IFERROR(VLOOKUP($E272&amp;$D$119, Outliers!$A$4:$P$214,9,FALSE),"0")</f>
        <v>0</v>
      </c>
      <c r="AD272" s="78"/>
      <c r="AE272" s="78"/>
      <c r="AF272" s="78"/>
      <c r="AG272" s="78"/>
    </row>
    <row r="273" spans="4:33" ht="15.75" x14ac:dyDescent="0.25">
      <c r="D273" s="319"/>
      <c r="E273" s="104" t="s">
        <v>198</v>
      </c>
      <c r="F273" s="394">
        <f>IF(OR(ISERROR(VLOOKUP($E273&amp;$D$118&amp;$D$119,'CCG data'!$A:$AD,'CCG data'!R$3,FALSE)),ISBLANK(VLOOKUP($E273&amp;$D$118&amp;$D$119,'CCG data'!$A:$AD,'CCG data'!R$3,FALSE))),"",VLOOKUP($E273&amp;$D$118&amp;$D$119,'CCG data'!$A:$AD,'CCG data'!R$3,FALSE))</f>
        <v>5.7719370989514909</v>
      </c>
      <c r="G273" s="395"/>
      <c r="H273" s="395">
        <f>IF(OR(ISERROR(VLOOKUP($E273&amp;$D$118&amp;$D$119,'CCG data'!$A:$AD,'CCG data'!S$3,FALSE)),ISBLANK(VLOOKUP($E273&amp;$D$118&amp;$D$119,'CCG data'!$A:$AD,'CCG data'!S$3,FALSE))),"",VLOOKUP($E273&amp;$D$118&amp;$D$119,'CCG data'!$A:$AD,'CCG data'!S$3,FALSE))</f>
        <v>32.111099949822112</v>
      </c>
      <c r="I273" s="395"/>
      <c r="J273" s="395">
        <f>IF(OR(ISERROR(VLOOKUP($E273&amp;$D$118&amp;$D$119,'CCG data'!$A:$AD,'CCG data'!T$3,FALSE)),ISBLANK(VLOOKUP($E273&amp;$D$118&amp;$D$119,'CCG data'!$A:$AD,'CCG data'!T$3,FALSE))),"",VLOOKUP($E273&amp;$D$118&amp;$D$119,'CCG data'!$A:$AD,'CCG data'!T$3,FALSE))</f>
        <v>16.591062202932047</v>
      </c>
      <c r="K273" s="395"/>
      <c r="L273" s="395">
        <f>IF(OR(ISERROR(VLOOKUP($E273&amp;$D$118&amp;$D$119,'CCG data'!$A:$AD,'CCG data'!U$3,FALSE)),ISBLANK(VLOOKUP($E273&amp;$D$118&amp;$D$119,'CCG data'!$A:$AD,'CCG data'!U$3,FALSE))),"",VLOOKUP($E273&amp;$D$118&amp;$D$119,'CCG data'!$A:$AD,'CCG data'!U$3,FALSE))</f>
        <v>12.879028646949488</v>
      </c>
      <c r="M273" s="396"/>
      <c r="N273" s="367">
        <f>IF(OR(ISERROR(VLOOKUP($E273&amp;$D$118&amp;$D$119,'CCG data'!$A:$AD,'CCG data'!G$3,FALSE)),ISBLANK(VLOOKUP($E273&amp;$D$118&amp;$D$119,'CCG data'!$A:$AD,'CCG data'!G$3,FALSE))),"",VLOOKUP($E273&amp;$D$118&amp;$D$119,'CCG data'!$A:$AD,'CCG data'!G$3,FALSE))</f>
        <v>2855</v>
      </c>
      <c r="P273" s="404">
        <f>IF(OR(ISERROR(VLOOKUP($E273&amp;$D$118&amp;$D$119,'CCG data'!$A:$AD,'CCG data'!B$3,FALSE)),ISBLANK(VLOOKUP($E273&amp;$D$118&amp;$D$119,'CCG data'!$A:$AD,'CCG data'!B$3,FALSE))),"",VLOOKUP($E273&amp;$D$118&amp;$D$119,'CCG data'!$A:$AD,'CCG data'!B$3,FALSE))</f>
        <v>8.0910683012259191E-2</v>
      </c>
      <c r="Q273" s="267"/>
      <c r="R273" s="267">
        <f>IF(OR(ISERROR(VLOOKUP($E273&amp;$D$118&amp;$D$119,'CCG data'!$A:$AD,'CCG data'!C$3,FALSE)),ISBLANK(VLOOKUP($E273&amp;$D$118&amp;$D$119,'CCG data'!$A:$AD,'CCG data'!C$3,FALSE))),"",VLOOKUP($E273&amp;$D$118&amp;$D$119,'CCG data'!$A:$AD,'CCG data'!C$3,FALSE))</f>
        <v>0.47460595446584941</v>
      </c>
      <c r="S273" s="267"/>
      <c r="T273" s="267">
        <f>IF(OR(ISERROR(VLOOKUP($E273&amp;$D$118&amp;$D$119,'CCG data'!$A:$AD,'CCG data'!D$3,FALSE)),ISBLANK(VLOOKUP($E273&amp;$D$118&amp;$D$119,'CCG data'!$A:$AD,'CCG data'!D$3,FALSE))),"",VLOOKUP($E273&amp;$D$118&amp;$D$119,'CCG data'!$A:$AD,'CCG data'!D$3,FALSE))</f>
        <v>0.25113835376532401</v>
      </c>
      <c r="U273" s="267"/>
      <c r="V273" s="267">
        <f>IF(OR(ISERROR(VLOOKUP($E273&amp;$D$118&amp;$D$119,'CCG data'!$A:$AD,'CCG data'!E$3,FALSE)),ISBLANK(VLOOKUP($E273&amp;$D$118&amp;$D$119,'CCG data'!$A:$AD,'CCG data'!E$3,FALSE))),"",VLOOKUP($E273&amp;$D$118&amp;$D$119,'CCG data'!$A:$AD,'CCG data'!E$3,FALSE))</f>
        <v>0.19334500875656743</v>
      </c>
      <c r="W273" s="405"/>
      <c r="Y273" s="165">
        <f>IFERROR(VLOOKUP($E273&amp;$D$119, Outliers!$A$4:$P$214,6,FALSE),"0")</f>
        <v>0</v>
      </c>
      <c r="Z273" s="165">
        <f>IFERROR(VLOOKUP($E273&amp;$D$119, Outliers!$A$4:$P$214,7,FALSE),"0")</f>
        <v>1</v>
      </c>
      <c r="AA273" s="165">
        <f>IFERROR(VLOOKUP($E273&amp;$D$119, Outliers!$A$4:$P$214,8,FALSE),"0")</f>
        <v>0</v>
      </c>
      <c r="AB273" s="165">
        <f>IFERROR(VLOOKUP($E273&amp;$D$119, Outliers!$A$4:$P$214,9,FALSE),"0")</f>
        <v>0</v>
      </c>
      <c r="AD273" s="78"/>
      <c r="AE273" s="78"/>
      <c r="AF273" s="78"/>
      <c r="AG273" s="78"/>
    </row>
    <row r="274" spans="4:33" x14ac:dyDescent="0.25">
      <c r="D274" s="319"/>
      <c r="E274" s="103" t="s">
        <v>27</v>
      </c>
      <c r="F274" s="95">
        <f>IF(P273="","",VLOOKUP($E273&amp;$D$118&amp;$D$119,'CCG data'!$A:$AD,'CCG data'!W$3,FALSE))</f>
        <v>5.0275965626500554</v>
      </c>
      <c r="G274" s="96">
        <f>IF(P273="","",VLOOKUP($E273&amp;$D$118&amp;$D$119,'CCG data'!$A:$AD,'CCG data'!X$3,FALSE))</f>
        <v>6.5162776352529264</v>
      </c>
      <c r="H274" s="96">
        <f>IF(R273="","",VLOOKUP($E273&amp;$D$118&amp;$D$119,'CCG data'!$A:$AD,'CCG data'!Y$3,FALSE))</f>
        <v>30.401314542615101</v>
      </c>
      <c r="I274" s="96">
        <f>IF(R273="","",VLOOKUP($E273&amp;$D$118&amp;$D$119,'CCG data'!$A:$AD,'CCG data'!Z$3,FALSE))</f>
        <v>33.82088535702912</v>
      </c>
      <c r="J274" s="96">
        <f>IF(T273="","",VLOOKUP($E273&amp;$D$118&amp;$D$119,'CCG data'!$A:$AD,'CCG data'!AA$3,FALSE))</f>
        <v>15.376637241734151</v>
      </c>
      <c r="K274" s="96">
        <f>IF(T273="","",VLOOKUP($E273&amp;$D$118&amp;$D$119,'CCG data'!$A:$AD,'CCG data'!AB$3,FALSE))</f>
        <v>17.805487164129943</v>
      </c>
      <c r="L274" s="96">
        <f>IF(V273="","",VLOOKUP($E273&amp;$D$118&amp;$D$119,'CCG data'!$A:$AD,'CCG data'!AC$3,FALSE))</f>
        <v>11.804619636886102</v>
      </c>
      <c r="M274" s="96">
        <f>IF(V273="","",VLOOKUP($E273&amp;$D$118&amp;$D$119,'CCG data'!$A:$AD,'CCG data'!AD$3,FALSE))</f>
        <v>13.953437657012874</v>
      </c>
      <c r="N274" s="368"/>
      <c r="P274" s="152">
        <f>IF(P273="","",VLOOKUP($E273&amp;$D$118&amp;$D$119,'CCG data'!$A:$AD,'CCG data'!I$3,FALSE))</f>
        <v>7.0999999999999994E-2</v>
      </c>
      <c r="Q274" s="15">
        <f>IF(P273="","",VLOOKUP($E273&amp;$D$118&amp;$D$119,'CCG data'!$A:$AD,'CCG data'!J$3,FALSE))</f>
        <v>9.0999999999999998E-2</v>
      </c>
      <c r="R274" s="15">
        <f>IF(R273="","",VLOOKUP($E273&amp;$D$118&amp;$D$119,'CCG data'!$A:$AD,'CCG data'!K$3,FALSE))</f>
        <v>0.45600000000000002</v>
      </c>
      <c r="S274" s="15">
        <f>IF(R273="","",VLOOKUP($E273&amp;$D$118&amp;$D$119,'CCG data'!$A:$AD,'CCG data'!L$3,FALSE))</f>
        <v>0.49299999999999999</v>
      </c>
      <c r="T274" s="15">
        <f>IF(T273="","",VLOOKUP($E273&amp;$D$118&amp;$D$119,'CCG data'!$A:$AD,'CCG data'!M$3,FALSE))</f>
        <v>0.23599999999999999</v>
      </c>
      <c r="U274" s="15">
        <f>IF(T273="","",VLOOKUP($E273&amp;$D$118&amp;$D$119,'CCG data'!$A:$AD,'CCG data'!N$3,FALSE))</f>
        <v>0.26700000000000002</v>
      </c>
      <c r="V274" s="15">
        <f>IF(V273="","",VLOOKUP($E273&amp;$D$118&amp;$D$119,'CCG data'!$A:$AD,'CCG data'!O$3,FALSE))</f>
        <v>0.17899999999999999</v>
      </c>
      <c r="W274" s="136">
        <f>IF(V273="","",VLOOKUP($E273&amp;$D$118&amp;$D$119,'CCG data'!$A:$AD,'CCG data'!P$3,FALSE))</f>
        <v>0.20799999999999999</v>
      </c>
      <c r="Y274" s="165" t="str">
        <f>IFERROR(VLOOKUP($E274&amp;$D$119, Outliers!$A$4:$P$214,6,FALSE),"0")</f>
        <v>0</v>
      </c>
      <c r="Z274" s="165" t="str">
        <f>IFERROR(VLOOKUP($E274&amp;$D$119, Outliers!$A$4:$P$214,7,FALSE),"0")</f>
        <v>0</v>
      </c>
      <c r="AA274" s="165" t="str">
        <f>IFERROR(VLOOKUP($E274&amp;$D$119, Outliers!$A$4:$P$214,8,FALSE),"0")</f>
        <v>0</v>
      </c>
      <c r="AB274" s="165" t="str">
        <f>IFERROR(VLOOKUP($E274&amp;$D$119, Outliers!$A$4:$P$214,9,FALSE),"0")</f>
        <v>0</v>
      </c>
      <c r="AD274" s="78"/>
      <c r="AE274" s="78"/>
      <c r="AF274" s="78"/>
      <c r="AG274" s="78"/>
    </row>
    <row r="275" spans="4:33" ht="15.75" x14ac:dyDescent="0.25">
      <c r="D275" s="319"/>
      <c r="E275" s="104" t="s">
        <v>493</v>
      </c>
      <c r="F275" s="394">
        <f>IF(OR(ISERROR(VLOOKUP($E275&amp;$D$118&amp;$D$119,'CCG data'!$A:$AD,'CCG data'!R$3,FALSE)),ISBLANK(VLOOKUP($E275&amp;$D$118&amp;$D$119,'CCG data'!$A:$AD,'CCG data'!R$3,FALSE))),"",VLOOKUP($E275&amp;$D$118&amp;$D$119,'CCG data'!$A:$AD,'CCG data'!R$3,FALSE))</f>
        <v>5.0278386209589252</v>
      </c>
      <c r="G275" s="395"/>
      <c r="H275" s="395">
        <f>IF(OR(ISERROR(VLOOKUP($E275&amp;$D$118&amp;$D$119,'CCG data'!$A:$AD,'CCG data'!S$3,FALSE)),ISBLANK(VLOOKUP($E275&amp;$D$118&amp;$D$119,'CCG data'!$A:$AD,'CCG data'!S$3,FALSE))),"",VLOOKUP($E275&amp;$D$118&amp;$D$119,'CCG data'!$A:$AD,'CCG data'!S$3,FALSE))</f>
        <v>36.434377012457865</v>
      </c>
      <c r="I275" s="395"/>
      <c r="J275" s="395">
        <f>IF(OR(ISERROR(VLOOKUP($E275&amp;$D$118&amp;$D$119,'CCG data'!$A:$AD,'CCG data'!T$3,FALSE)),ISBLANK(VLOOKUP($E275&amp;$D$118&amp;$D$119,'CCG data'!$A:$AD,'CCG data'!T$3,FALSE))),"",VLOOKUP($E275&amp;$D$118&amp;$D$119,'CCG data'!$A:$AD,'CCG data'!T$3,FALSE))</f>
        <v>16.028731153140846</v>
      </c>
      <c r="K275" s="395"/>
      <c r="L275" s="395">
        <f>IF(OR(ISERROR(VLOOKUP($E275&amp;$D$118&amp;$D$119,'CCG data'!$A:$AD,'CCG data'!U$3,FALSE)),ISBLANK(VLOOKUP($E275&amp;$D$118&amp;$D$119,'CCG data'!$A:$AD,'CCG data'!U$3,FALSE))),"",VLOOKUP($E275&amp;$D$118&amp;$D$119,'CCG data'!$A:$AD,'CCG data'!U$3,FALSE))</f>
        <v>10.784728598910045</v>
      </c>
      <c r="M275" s="396"/>
      <c r="N275" s="367">
        <f>IF(OR(ISERROR(VLOOKUP($E275&amp;$D$118&amp;$D$119,'CCG data'!$A:$AD,'CCG data'!G$3,FALSE)),ISBLANK(VLOOKUP($E275&amp;$D$118&amp;$D$119,'CCG data'!$A:$AD,'CCG data'!G$3,FALSE))),"",VLOOKUP($E275&amp;$D$118&amp;$D$119,'CCG data'!$A:$AD,'CCG data'!G$3,FALSE))</f>
        <v>1036</v>
      </c>
      <c r="P275" s="404">
        <f>IF(OR(ISERROR(VLOOKUP($E275&amp;$D$118&amp;$D$119,'CCG data'!$A:$AD,'CCG data'!B$3,FALSE)),ISBLANK(VLOOKUP($E275&amp;$D$118&amp;$D$119,'CCG data'!$A:$AD,'CCG data'!B$3,FALSE))),"",VLOOKUP($E275&amp;$D$118&amp;$D$119,'CCG data'!$A:$AD,'CCG data'!B$3,FALSE))</f>
        <v>7.6254826254826255E-2</v>
      </c>
      <c r="Q275" s="267"/>
      <c r="R275" s="267">
        <f>IF(OR(ISERROR(VLOOKUP($E275&amp;$D$118&amp;$D$119,'CCG data'!$A:$AD,'CCG data'!C$3,FALSE)),ISBLANK(VLOOKUP($E275&amp;$D$118&amp;$D$119,'CCG data'!$A:$AD,'CCG data'!C$3,FALSE))),"",VLOOKUP($E275&amp;$D$118&amp;$D$119,'CCG data'!$A:$AD,'CCG data'!C$3,FALSE))</f>
        <v>0.52895752895752901</v>
      </c>
      <c r="S275" s="267"/>
      <c r="T275" s="267">
        <f>IF(OR(ISERROR(VLOOKUP($E275&amp;$D$118&amp;$D$119,'CCG data'!$A:$AD,'CCG data'!D$3,FALSE)),ISBLANK(VLOOKUP($E275&amp;$D$118&amp;$D$119,'CCG data'!$A:$AD,'CCG data'!D$3,FALSE))),"",VLOOKUP($E275&amp;$D$118&amp;$D$119,'CCG data'!$A:$AD,'CCG data'!D$3,FALSE))</f>
        <v>0.23455598455598456</v>
      </c>
      <c r="U275" s="267"/>
      <c r="V275" s="267">
        <f>IF(OR(ISERROR(VLOOKUP($E275&amp;$D$118&amp;$D$119,'CCG data'!$A:$AD,'CCG data'!E$3,FALSE)),ISBLANK(VLOOKUP($E275&amp;$D$118&amp;$D$119,'CCG data'!$A:$AD,'CCG data'!E$3,FALSE))),"",VLOOKUP($E275&amp;$D$118&amp;$D$119,'CCG data'!$A:$AD,'CCG data'!E$3,FALSE))</f>
        <v>0.16023166023166024</v>
      </c>
      <c r="W275" s="405"/>
      <c r="Y275" s="165">
        <f>IFERROR(VLOOKUP($E275&amp;$D$119, Outliers!$A$4:$P$214,6,FALSE),"0")</f>
        <v>0</v>
      </c>
      <c r="Z275" s="165">
        <f>IFERROR(VLOOKUP($E275&amp;$D$119, Outliers!$A$4:$P$214,7,FALSE),"0")</f>
        <v>0</v>
      </c>
      <c r="AA275" s="165">
        <f>IFERROR(VLOOKUP($E275&amp;$D$119, Outliers!$A$4:$P$214,8,FALSE),"0")</f>
        <v>0</v>
      </c>
      <c r="AB275" s="165">
        <f>IFERROR(VLOOKUP($E275&amp;$D$119, Outliers!$A$4:$P$214,9,FALSE),"0")</f>
        <v>0</v>
      </c>
      <c r="AD275" s="78"/>
      <c r="AE275" s="78"/>
      <c r="AF275" s="78"/>
      <c r="AG275" s="78"/>
    </row>
    <row r="276" spans="4:33" x14ac:dyDescent="0.25">
      <c r="D276" s="319"/>
      <c r="E276" s="103" t="s">
        <v>27</v>
      </c>
      <c r="F276" s="95">
        <f>IF(P275="","",VLOOKUP($E275&amp;$D$118&amp;$D$119,'CCG data'!$A:$AD,'CCG data'!W$3,FALSE))</f>
        <v>3.9191135825100289</v>
      </c>
      <c r="G276" s="96">
        <f>IF(P275="","",VLOOKUP($E275&amp;$D$118&amp;$D$119,'CCG data'!$A:$AD,'CCG data'!X$3,FALSE))</f>
        <v>6.1365636594078214</v>
      </c>
      <c r="H276" s="96">
        <f>IF(R275="","",VLOOKUP($E275&amp;$D$118&amp;$D$119,'CCG data'!$A:$AD,'CCG data'!Y$3,FALSE))</f>
        <v>33.383834089994039</v>
      </c>
      <c r="I276" s="96">
        <f>IF(R275="","",VLOOKUP($E275&amp;$D$118&amp;$D$119,'CCG data'!$A:$AD,'CCG data'!Z$3,FALSE))</f>
        <v>39.484919934921692</v>
      </c>
      <c r="J276" s="96">
        <f>IF(T275="","",VLOOKUP($E275&amp;$D$118&amp;$D$119,'CCG data'!$A:$AD,'CCG data'!AA$3,FALSE))</f>
        <v>14.013373730671219</v>
      </c>
      <c r="K276" s="96">
        <f>IF(T275="","",VLOOKUP($E275&amp;$D$118&amp;$D$119,'CCG data'!$A:$AD,'CCG data'!AB$3,FALSE))</f>
        <v>18.044088575610473</v>
      </c>
      <c r="L276" s="96">
        <f>IF(V275="","",VLOOKUP($E275&amp;$D$118&amp;$D$119,'CCG data'!$A:$AD,'CCG data'!AC$3,FALSE))</f>
        <v>9.1440963356677898</v>
      </c>
      <c r="M276" s="96">
        <f>IF(V275="","",VLOOKUP($E275&amp;$D$118&amp;$D$119,'CCG data'!$A:$AD,'CCG data'!AD$3,FALSE))</f>
        <v>12.425360862152299</v>
      </c>
      <c r="N276" s="368"/>
      <c r="P276" s="152">
        <f>IF(P275="","",VLOOKUP($E275&amp;$D$118&amp;$D$119,'CCG data'!$A:$AD,'CCG data'!I$3,FALSE))</f>
        <v>6.2E-2</v>
      </c>
      <c r="Q276" s="15">
        <f>IF(P275="","",VLOOKUP($E275&amp;$D$118&amp;$D$119,'CCG data'!$A:$AD,'CCG data'!J$3,FALSE))</f>
        <v>9.4E-2</v>
      </c>
      <c r="R276" s="15">
        <f>IF(R275="","",VLOOKUP($E275&amp;$D$118&amp;$D$119,'CCG data'!$A:$AD,'CCG data'!K$3,FALSE))</f>
        <v>0.499</v>
      </c>
      <c r="S276" s="15">
        <f>IF(R275="","",VLOOKUP($E275&amp;$D$118&amp;$D$119,'CCG data'!$A:$AD,'CCG data'!L$3,FALSE))</f>
        <v>0.55900000000000005</v>
      </c>
      <c r="T276" s="15">
        <f>IF(T275="","",VLOOKUP($E275&amp;$D$118&amp;$D$119,'CCG data'!$A:$AD,'CCG data'!M$3,FALSE))</f>
        <v>0.21</v>
      </c>
      <c r="U276" s="15">
        <f>IF(T275="","",VLOOKUP($E275&amp;$D$118&amp;$D$119,'CCG data'!$A:$AD,'CCG data'!N$3,FALSE))</f>
        <v>0.26100000000000001</v>
      </c>
      <c r="V276" s="15">
        <f>IF(V275="","",VLOOKUP($E275&amp;$D$118&amp;$D$119,'CCG data'!$A:$AD,'CCG data'!O$3,FALSE))</f>
        <v>0.13900000000000001</v>
      </c>
      <c r="W276" s="136">
        <f>IF(V275="","",VLOOKUP($E275&amp;$D$118&amp;$D$119,'CCG data'!$A:$AD,'CCG data'!P$3,FALSE))</f>
        <v>0.184</v>
      </c>
      <c r="Y276" s="165" t="str">
        <f>IFERROR(VLOOKUP($E276&amp;$D$119, Outliers!$A$4:$P$214,6,FALSE),"0")</f>
        <v>0</v>
      </c>
      <c r="Z276" s="165" t="str">
        <f>IFERROR(VLOOKUP($E276&amp;$D$119, Outliers!$A$4:$P$214,7,FALSE),"0")</f>
        <v>0</v>
      </c>
      <c r="AA276" s="165" t="str">
        <f>IFERROR(VLOOKUP($E276&amp;$D$119, Outliers!$A$4:$P$214,8,FALSE),"0")</f>
        <v>0</v>
      </c>
      <c r="AB276" s="165" t="str">
        <f>IFERROR(VLOOKUP($E276&amp;$D$119, Outliers!$A$4:$P$214,9,FALSE),"0")</f>
        <v>0</v>
      </c>
      <c r="AD276" s="78"/>
      <c r="AE276" s="78"/>
      <c r="AF276" s="78"/>
      <c r="AG276" s="78"/>
    </row>
    <row r="277" spans="4:33" ht="15.75" x14ac:dyDescent="0.25">
      <c r="D277" s="319"/>
      <c r="E277" s="104" t="s">
        <v>199</v>
      </c>
      <c r="F277" s="394">
        <f>IF(OR(ISERROR(VLOOKUP($E277&amp;$D$118&amp;$D$119,'CCG data'!$A:$AD,'CCG data'!R$3,FALSE)),ISBLANK(VLOOKUP($E277&amp;$D$118&amp;$D$119,'CCG data'!$A:$AD,'CCG data'!R$3,FALSE))),"",VLOOKUP($E277&amp;$D$118&amp;$D$119,'CCG data'!$A:$AD,'CCG data'!R$3,FALSE))</f>
        <v>4.0296945870749568</v>
      </c>
      <c r="G277" s="395"/>
      <c r="H277" s="395">
        <f>IF(OR(ISERROR(VLOOKUP($E277&amp;$D$118&amp;$D$119,'CCG data'!$A:$AD,'CCG data'!S$3,FALSE)),ISBLANK(VLOOKUP($E277&amp;$D$118&amp;$D$119,'CCG data'!$A:$AD,'CCG data'!S$3,FALSE))),"",VLOOKUP($E277&amp;$D$118&amp;$D$119,'CCG data'!$A:$AD,'CCG data'!S$3,FALSE))</f>
        <v>33.353424989683944</v>
      </c>
      <c r="I277" s="395"/>
      <c r="J277" s="395">
        <f>IF(OR(ISERROR(VLOOKUP($E277&amp;$D$118&amp;$D$119,'CCG data'!$A:$AD,'CCG data'!T$3,FALSE)),ISBLANK(VLOOKUP($E277&amp;$D$118&amp;$D$119,'CCG data'!$A:$AD,'CCG data'!T$3,FALSE))),"",VLOOKUP($E277&amp;$D$118&amp;$D$119,'CCG data'!$A:$AD,'CCG data'!T$3,FALSE))</f>
        <v>15.420108040475114</v>
      </c>
      <c r="K277" s="395"/>
      <c r="L277" s="395">
        <f>IF(OR(ISERROR(VLOOKUP($E277&amp;$D$118&amp;$D$119,'CCG data'!$A:$AD,'CCG data'!U$3,FALSE)),ISBLANK(VLOOKUP($E277&amp;$D$118&amp;$D$119,'CCG data'!$A:$AD,'CCG data'!U$3,FALSE))),"",VLOOKUP($E277&amp;$D$118&amp;$D$119,'CCG data'!$A:$AD,'CCG data'!U$3,FALSE))</f>
        <v>13.766002319882572</v>
      </c>
      <c r="M277" s="396"/>
      <c r="N277" s="367">
        <f>IF(OR(ISERROR(VLOOKUP($E277&amp;$D$118&amp;$D$119,'CCG data'!$A:$AD,'CCG data'!G$3,FALSE)),ISBLANK(VLOOKUP($E277&amp;$D$118&amp;$D$119,'CCG data'!$A:$AD,'CCG data'!G$3,FALSE))),"",VLOOKUP($E277&amp;$D$118&amp;$D$119,'CCG data'!$A:$AD,'CCG data'!G$3,FALSE))</f>
        <v>1055</v>
      </c>
      <c r="P277" s="404">
        <f>IF(OR(ISERROR(VLOOKUP($E277&amp;$D$118&amp;$D$119,'CCG data'!$A:$AD,'CCG data'!B$3,FALSE)),ISBLANK(VLOOKUP($E277&amp;$D$118&amp;$D$119,'CCG data'!$A:$AD,'CCG data'!B$3,FALSE))),"",VLOOKUP($E277&amp;$D$118&amp;$D$119,'CCG data'!$A:$AD,'CCG data'!B$3,FALSE))</f>
        <v>6.0663507109004741E-2</v>
      </c>
      <c r="Q277" s="267"/>
      <c r="R277" s="267">
        <f>IF(OR(ISERROR(VLOOKUP($E277&amp;$D$118&amp;$D$119,'CCG data'!$A:$AD,'CCG data'!C$3,FALSE)),ISBLANK(VLOOKUP($E277&amp;$D$118&amp;$D$119,'CCG data'!$A:$AD,'CCG data'!C$3,FALSE))),"",VLOOKUP($E277&amp;$D$118&amp;$D$119,'CCG data'!$A:$AD,'CCG data'!C$3,FALSE))</f>
        <v>0.49857819905213269</v>
      </c>
      <c r="S277" s="267"/>
      <c r="T277" s="267">
        <f>IF(OR(ISERROR(VLOOKUP($E277&amp;$D$118&amp;$D$119,'CCG data'!$A:$AD,'CCG data'!D$3,FALSE)),ISBLANK(VLOOKUP($E277&amp;$D$118&amp;$D$119,'CCG data'!$A:$AD,'CCG data'!D$3,FALSE))),"",VLOOKUP($E277&amp;$D$118&amp;$D$119,'CCG data'!$A:$AD,'CCG data'!D$3,FALSE))</f>
        <v>0.23601895734597156</v>
      </c>
      <c r="U277" s="267"/>
      <c r="V277" s="267">
        <f>IF(OR(ISERROR(VLOOKUP($E277&amp;$D$118&amp;$D$119,'CCG data'!$A:$AD,'CCG data'!E$3,FALSE)),ISBLANK(VLOOKUP($E277&amp;$D$118&amp;$D$119,'CCG data'!$A:$AD,'CCG data'!E$3,FALSE))),"",VLOOKUP($E277&amp;$D$118&amp;$D$119,'CCG data'!$A:$AD,'CCG data'!E$3,FALSE))</f>
        <v>0.204739336492891</v>
      </c>
      <c r="W277" s="405"/>
      <c r="Y277" s="165">
        <f>IFERROR(VLOOKUP($E277&amp;$D$119, Outliers!$A$4:$P$214,6,FALSE),"0")</f>
        <v>0</v>
      </c>
      <c r="Z277" s="165">
        <f>IFERROR(VLOOKUP($E277&amp;$D$119, Outliers!$A$4:$P$214,7,FALSE),"0")</f>
        <v>1</v>
      </c>
      <c r="AA277" s="165">
        <f>IFERROR(VLOOKUP($E277&amp;$D$119, Outliers!$A$4:$P$214,8,FALSE),"0")</f>
        <v>0</v>
      </c>
      <c r="AB277" s="165">
        <f>IFERROR(VLOOKUP($E277&amp;$D$119, Outliers!$A$4:$P$214,9,FALSE),"0")</f>
        <v>0</v>
      </c>
      <c r="AD277" s="78"/>
      <c r="AE277" s="78"/>
      <c r="AF277" s="78"/>
      <c r="AG277" s="78"/>
    </row>
    <row r="278" spans="4:33" x14ac:dyDescent="0.25">
      <c r="D278" s="319"/>
      <c r="E278" s="103" t="s">
        <v>27</v>
      </c>
      <c r="F278" s="95">
        <f>IF(P277="","",VLOOKUP($E277&amp;$D$118&amp;$D$119,'CCG data'!$A:$AD,'CCG data'!W$3,FALSE))</f>
        <v>3.0424194132415923</v>
      </c>
      <c r="G278" s="96">
        <f>IF(P277="","",VLOOKUP($E277&amp;$D$118&amp;$D$119,'CCG data'!$A:$AD,'CCG data'!X$3,FALSE))</f>
        <v>5.0169697609083208</v>
      </c>
      <c r="H278" s="96">
        <f>IF(R277="","",VLOOKUP($E277&amp;$D$118&amp;$D$119,'CCG data'!$A:$AD,'CCG data'!Y$3,FALSE))</f>
        <v>30.50303925021672</v>
      </c>
      <c r="I278" s="96">
        <f>IF(R277="","",VLOOKUP($E277&amp;$D$118&amp;$D$119,'CCG data'!$A:$AD,'CCG data'!Z$3,FALSE))</f>
        <v>36.203810729151165</v>
      </c>
      <c r="J278" s="96">
        <f>IF(T277="","",VLOOKUP($E277&amp;$D$118&amp;$D$119,'CCG data'!$A:$AD,'CCG data'!AA$3,FALSE))</f>
        <v>13.504777143927626</v>
      </c>
      <c r="K278" s="96">
        <f>IF(T277="","",VLOOKUP($E277&amp;$D$118&amp;$D$119,'CCG data'!$A:$AD,'CCG data'!AB$3,FALSE))</f>
        <v>17.335438937022602</v>
      </c>
      <c r="L278" s="96">
        <f>IF(V277="","",VLOOKUP($E277&amp;$D$118&amp;$D$119,'CCG data'!$A:$AD,'CCG data'!AC$3,FALSE))</f>
        <v>11.930152994768786</v>
      </c>
      <c r="M278" s="96">
        <f>IF(V277="","",VLOOKUP($E277&amp;$D$118&amp;$D$119,'CCG data'!$A:$AD,'CCG data'!AD$3,FALSE))</f>
        <v>15.601851644996358</v>
      </c>
      <c r="N278" s="368"/>
      <c r="P278" s="152">
        <f>IF(P277="","",VLOOKUP($E277&amp;$D$118&amp;$D$119,'CCG data'!$A:$AD,'CCG data'!I$3,FALSE))</f>
        <v>4.8000000000000001E-2</v>
      </c>
      <c r="Q278" s="15">
        <f>IF(P277="","",VLOOKUP($E277&amp;$D$118&amp;$D$119,'CCG data'!$A:$AD,'CCG data'!J$3,FALSE))</f>
        <v>7.6999999999999999E-2</v>
      </c>
      <c r="R278" s="15">
        <f>IF(R277="","",VLOOKUP($E277&amp;$D$118&amp;$D$119,'CCG data'!$A:$AD,'CCG data'!K$3,FALSE))</f>
        <v>0.46800000000000003</v>
      </c>
      <c r="S278" s="15">
        <f>IF(R277="","",VLOOKUP($E277&amp;$D$118&amp;$D$119,'CCG data'!$A:$AD,'CCG data'!L$3,FALSE))</f>
        <v>0.52900000000000003</v>
      </c>
      <c r="T278" s="15">
        <f>IF(T277="","",VLOOKUP($E277&amp;$D$118&amp;$D$119,'CCG data'!$A:$AD,'CCG data'!M$3,FALSE))</f>
        <v>0.21099999999999999</v>
      </c>
      <c r="U278" s="15">
        <f>IF(T277="","",VLOOKUP($E277&amp;$D$118&amp;$D$119,'CCG data'!$A:$AD,'CCG data'!N$3,FALSE))</f>
        <v>0.26300000000000001</v>
      </c>
      <c r="V278" s="15">
        <f>IF(V277="","",VLOOKUP($E277&amp;$D$118&amp;$D$119,'CCG data'!$A:$AD,'CCG data'!O$3,FALSE))</f>
        <v>0.18099999999999999</v>
      </c>
      <c r="W278" s="136">
        <f>IF(V277="","",VLOOKUP($E277&amp;$D$118&amp;$D$119,'CCG data'!$A:$AD,'CCG data'!P$3,FALSE))</f>
        <v>0.23</v>
      </c>
      <c r="Y278" s="165" t="str">
        <f>IFERROR(VLOOKUP($E278&amp;$D$119, Outliers!$A$4:$P$214,6,FALSE),"0")</f>
        <v>0</v>
      </c>
      <c r="Z278" s="165" t="str">
        <f>IFERROR(VLOOKUP($E278&amp;$D$119, Outliers!$A$4:$P$214,7,FALSE),"0")</f>
        <v>0</v>
      </c>
      <c r="AA278" s="165" t="str">
        <f>IFERROR(VLOOKUP($E278&amp;$D$119, Outliers!$A$4:$P$214,8,FALSE),"0")</f>
        <v>0</v>
      </c>
      <c r="AB278" s="165" t="str">
        <f>IFERROR(VLOOKUP($E278&amp;$D$119, Outliers!$A$4:$P$214,9,FALSE),"0")</f>
        <v>0</v>
      </c>
      <c r="AD278" s="78"/>
      <c r="AE278" s="78"/>
      <c r="AF278" s="78"/>
      <c r="AG278" s="78"/>
    </row>
    <row r="279" spans="4:33" ht="15.75" x14ac:dyDescent="0.25">
      <c r="D279" s="319"/>
      <c r="E279" s="104" t="s">
        <v>200</v>
      </c>
      <c r="F279" s="394">
        <f>IF(OR(ISERROR(VLOOKUP($E279&amp;$D$118&amp;$D$119,'CCG data'!$A:$AD,'CCG data'!R$3,FALSE)),ISBLANK(VLOOKUP($E279&amp;$D$118&amp;$D$119,'CCG data'!$A:$AD,'CCG data'!R$3,FALSE))),"",VLOOKUP($E279&amp;$D$118&amp;$D$119,'CCG data'!$A:$AD,'CCG data'!R$3,FALSE))</f>
        <v>5.5552331754229698</v>
      </c>
      <c r="G279" s="395"/>
      <c r="H279" s="395">
        <f>IF(OR(ISERROR(VLOOKUP($E279&amp;$D$118&amp;$D$119,'CCG data'!$A:$AD,'CCG data'!S$3,FALSE)),ISBLANK(VLOOKUP($E279&amp;$D$118&amp;$D$119,'CCG data'!$A:$AD,'CCG data'!S$3,FALSE))),"",VLOOKUP($E279&amp;$D$118&amp;$D$119,'CCG data'!$A:$AD,'CCG data'!S$3,FALSE))</f>
        <v>29.881779989680652</v>
      </c>
      <c r="I279" s="395"/>
      <c r="J279" s="395">
        <f>IF(OR(ISERROR(VLOOKUP($E279&amp;$D$118&amp;$D$119,'CCG data'!$A:$AD,'CCG data'!T$3,FALSE)),ISBLANK(VLOOKUP($E279&amp;$D$118&amp;$D$119,'CCG data'!$A:$AD,'CCG data'!T$3,FALSE))),"",VLOOKUP($E279&amp;$D$118&amp;$D$119,'CCG data'!$A:$AD,'CCG data'!T$3,FALSE))</f>
        <v>19.029845214232878</v>
      </c>
      <c r="K279" s="395"/>
      <c r="L279" s="395">
        <f>IF(OR(ISERROR(VLOOKUP($E279&amp;$D$118&amp;$D$119,'CCG data'!$A:$AD,'CCG data'!U$3,FALSE)),ISBLANK(VLOOKUP($E279&amp;$D$118&amp;$D$119,'CCG data'!$A:$AD,'CCG data'!U$3,FALSE))),"",VLOOKUP($E279&amp;$D$118&amp;$D$119,'CCG data'!$A:$AD,'CCG data'!U$3,FALSE))</f>
        <v>11.623543038626238</v>
      </c>
      <c r="M279" s="396"/>
      <c r="N279" s="367">
        <f>IF(OR(ISERROR(VLOOKUP($E279&amp;$D$118&amp;$D$119,'CCG data'!$A:$AD,'CCG data'!G$3,FALSE)),ISBLANK(VLOOKUP($E279&amp;$D$118&amp;$D$119,'CCG data'!$A:$AD,'CCG data'!G$3,FALSE))),"",VLOOKUP($E279&amp;$D$118&amp;$D$119,'CCG data'!$A:$AD,'CCG data'!G$3,FALSE))</f>
        <v>1153</v>
      </c>
      <c r="P279" s="404">
        <f>IF(OR(ISERROR(VLOOKUP($E279&amp;$D$118&amp;$D$119,'CCG data'!$A:$AD,'CCG data'!B$3,FALSE)),ISBLANK(VLOOKUP($E279&amp;$D$118&amp;$D$119,'CCG data'!$A:$AD,'CCG data'!B$3,FALSE))),"",VLOOKUP($E279&amp;$D$118&amp;$D$119,'CCG data'!$A:$AD,'CCG data'!B$3,FALSE))</f>
        <v>7.8924544666088461E-2</v>
      </c>
      <c r="Q279" s="267"/>
      <c r="R279" s="267">
        <f>IF(OR(ISERROR(VLOOKUP($E279&amp;$D$118&amp;$D$119,'CCG data'!$A:$AD,'CCG data'!C$3,FALSE)),ISBLANK(VLOOKUP($E279&amp;$D$118&amp;$D$119,'CCG data'!$A:$AD,'CCG data'!C$3,FALSE))),"",VLOOKUP($E279&amp;$D$118&amp;$D$119,'CCG data'!$A:$AD,'CCG data'!C$3,FALSE))</f>
        <v>0.45013009540329574</v>
      </c>
      <c r="S279" s="267"/>
      <c r="T279" s="267">
        <f>IF(OR(ISERROR(VLOOKUP($E279&amp;$D$118&amp;$D$119,'CCG data'!$A:$AD,'CCG data'!D$3,FALSE)),ISBLANK(VLOOKUP($E279&amp;$D$118&amp;$D$119,'CCG data'!$A:$AD,'CCG data'!D$3,FALSE))),"",VLOOKUP($E279&amp;$D$118&amp;$D$119,'CCG data'!$A:$AD,'CCG data'!D$3,FALSE))</f>
        <v>0.28881179531656548</v>
      </c>
      <c r="U279" s="267"/>
      <c r="V279" s="267">
        <f>IF(OR(ISERROR(VLOOKUP($E279&amp;$D$118&amp;$D$119,'CCG data'!$A:$AD,'CCG data'!E$3,FALSE)),ISBLANK(VLOOKUP($E279&amp;$D$118&amp;$D$119,'CCG data'!$A:$AD,'CCG data'!E$3,FALSE))),"",VLOOKUP($E279&amp;$D$118&amp;$D$119,'CCG data'!$A:$AD,'CCG data'!E$3,FALSE))</f>
        <v>0.18213356461405031</v>
      </c>
      <c r="W279" s="405"/>
      <c r="Y279" s="165">
        <f>IFERROR(VLOOKUP($E279&amp;$D$119, Outliers!$A$4:$P$214,6,FALSE),"0")</f>
        <v>0</v>
      </c>
      <c r="Z279" s="165">
        <f>IFERROR(VLOOKUP($E279&amp;$D$119, Outliers!$A$4:$P$214,7,FALSE),"0")</f>
        <v>1</v>
      </c>
      <c r="AA279" s="165">
        <f>IFERROR(VLOOKUP($E279&amp;$D$119, Outliers!$A$4:$P$214,8,FALSE),"0")</f>
        <v>0</v>
      </c>
      <c r="AB279" s="165">
        <f>IFERROR(VLOOKUP($E279&amp;$D$119, Outliers!$A$4:$P$214,9,FALSE),"0")</f>
        <v>0</v>
      </c>
      <c r="AD279" s="78"/>
      <c r="AE279" s="78"/>
      <c r="AF279" s="78"/>
      <c r="AG279" s="78"/>
    </row>
    <row r="280" spans="4:33" x14ac:dyDescent="0.25">
      <c r="D280" s="319"/>
      <c r="E280" s="103" t="s">
        <v>27</v>
      </c>
      <c r="F280" s="95">
        <f>IF(P279="","",VLOOKUP($E279&amp;$D$118&amp;$D$119,'CCG data'!$A:$AD,'CCG data'!W$3,FALSE))</f>
        <v>4.4138337017818809</v>
      </c>
      <c r="G280" s="96">
        <f>IF(P279="","",VLOOKUP($E279&amp;$D$118&amp;$D$119,'CCG data'!$A:$AD,'CCG data'!X$3,FALSE))</f>
        <v>6.6966326490640586</v>
      </c>
      <c r="H280" s="96">
        <f>IF(R279="","",VLOOKUP($E279&amp;$D$118&amp;$D$119,'CCG data'!$A:$AD,'CCG data'!Y$3,FALSE))</f>
        <v>27.310917449301623</v>
      </c>
      <c r="I280" s="96">
        <f>IF(R279="","",VLOOKUP($E279&amp;$D$118&amp;$D$119,'CCG data'!$A:$AD,'CCG data'!Z$3,FALSE))</f>
        <v>32.452642530059677</v>
      </c>
      <c r="J280" s="96">
        <f>IF(T279="","",VLOOKUP($E279&amp;$D$118&amp;$D$119,'CCG data'!$A:$AD,'CCG data'!AA$3,FALSE))</f>
        <v>16.985900190125122</v>
      </c>
      <c r="K280" s="96">
        <f>IF(T279="","",VLOOKUP($E279&amp;$D$118&amp;$D$119,'CCG data'!$A:$AD,'CCG data'!AB$3,FALSE))</f>
        <v>21.073790238340635</v>
      </c>
      <c r="L280" s="96">
        <f>IF(V279="","",VLOOKUP($E279&amp;$D$118&amp;$D$119,'CCG data'!$A:$AD,'CCG data'!AC$3,FALSE))</f>
        <v>10.051425719842287</v>
      </c>
      <c r="M280" s="96">
        <f>IF(V279="","",VLOOKUP($E279&amp;$D$118&amp;$D$119,'CCG data'!$A:$AD,'CCG data'!AD$3,FALSE))</f>
        <v>13.195660357410189</v>
      </c>
      <c r="N280" s="368"/>
      <c r="P280" s="152">
        <f>IF(P279="","",VLOOKUP($E279&amp;$D$118&amp;$D$119,'CCG data'!$A:$AD,'CCG data'!I$3,FALSE))</f>
        <v>6.5000000000000002E-2</v>
      </c>
      <c r="Q280" s="15">
        <f>IF(P279="","",VLOOKUP($E279&amp;$D$118&amp;$D$119,'CCG data'!$A:$AD,'CCG data'!J$3,FALSE))</f>
        <v>9.6000000000000002E-2</v>
      </c>
      <c r="R280" s="15">
        <f>IF(R279="","",VLOOKUP($E279&amp;$D$118&amp;$D$119,'CCG data'!$A:$AD,'CCG data'!K$3,FALSE))</f>
        <v>0.42199999999999999</v>
      </c>
      <c r="S280" s="15">
        <f>IF(R279="","",VLOOKUP($E279&amp;$D$118&amp;$D$119,'CCG data'!$A:$AD,'CCG data'!L$3,FALSE))</f>
        <v>0.47899999999999998</v>
      </c>
      <c r="T280" s="15">
        <f>IF(T279="","",VLOOKUP($E279&amp;$D$118&amp;$D$119,'CCG data'!$A:$AD,'CCG data'!M$3,FALSE))</f>
        <v>0.26300000000000001</v>
      </c>
      <c r="U280" s="15">
        <f>IF(T279="","",VLOOKUP($E279&amp;$D$118&amp;$D$119,'CCG data'!$A:$AD,'CCG data'!N$3,FALSE))</f>
        <v>0.316</v>
      </c>
      <c r="V280" s="15">
        <f>IF(V279="","",VLOOKUP($E279&amp;$D$118&amp;$D$119,'CCG data'!$A:$AD,'CCG data'!O$3,FALSE))</f>
        <v>0.161</v>
      </c>
      <c r="W280" s="136">
        <f>IF(V279="","",VLOOKUP($E279&amp;$D$118&amp;$D$119,'CCG data'!$A:$AD,'CCG data'!P$3,FALSE))</f>
        <v>0.20499999999999999</v>
      </c>
      <c r="Y280" s="165" t="str">
        <f>IFERROR(VLOOKUP($E280&amp;$D$119, Outliers!$A$4:$P$214,6,FALSE),"0")</f>
        <v>0</v>
      </c>
      <c r="Z280" s="165" t="str">
        <f>IFERROR(VLOOKUP($E280&amp;$D$119, Outliers!$A$4:$P$214,7,FALSE),"0")</f>
        <v>0</v>
      </c>
      <c r="AA280" s="165" t="str">
        <f>IFERROR(VLOOKUP($E280&amp;$D$119, Outliers!$A$4:$P$214,8,FALSE),"0")</f>
        <v>0</v>
      </c>
      <c r="AB280" s="165" t="str">
        <f>IFERROR(VLOOKUP($E280&amp;$D$119, Outliers!$A$4:$P$214,9,FALSE),"0")</f>
        <v>0</v>
      </c>
      <c r="AD280" s="78"/>
      <c r="AE280" s="78"/>
      <c r="AF280" s="78"/>
      <c r="AG280" s="78"/>
    </row>
    <row r="281" spans="4:33" ht="15.75" x14ac:dyDescent="0.25">
      <c r="D281" s="319"/>
      <c r="E281" s="104" t="s">
        <v>412</v>
      </c>
      <c r="F281" s="394">
        <f>IF(OR(ISERROR(VLOOKUP($E281&amp;$D$118&amp;$D$119,'CCG data'!$A:$AD,'CCG data'!R$3,FALSE)),ISBLANK(VLOOKUP($E281&amp;$D$118&amp;$D$119,'CCG data'!$A:$AD,'CCG data'!R$3,FALSE))),"",VLOOKUP($E281&amp;$D$118&amp;$D$119,'CCG data'!$A:$AD,'CCG data'!R$3,FALSE))</f>
        <v>4.5001428548077937</v>
      </c>
      <c r="G281" s="395"/>
      <c r="H281" s="395">
        <f>IF(OR(ISERROR(VLOOKUP($E281&amp;$D$118&amp;$D$119,'CCG data'!$A:$AD,'CCG data'!S$3,FALSE)),ISBLANK(VLOOKUP($E281&amp;$D$118&amp;$D$119,'CCG data'!$A:$AD,'CCG data'!S$3,FALSE))),"",VLOOKUP($E281&amp;$D$118&amp;$D$119,'CCG data'!$A:$AD,'CCG data'!S$3,FALSE))</f>
        <v>30.89585878601056</v>
      </c>
      <c r="I281" s="395"/>
      <c r="J281" s="395">
        <f>IF(OR(ISERROR(VLOOKUP($E281&amp;$D$118&amp;$D$119,'CCG data'!$A:$AD,'CCG data'!T$3,FALSE)),ISBLANK(VLOOKUP($E281&amp;$D$118&amp;$D$119,'CCG data'!$A:$AD,'CCG data'!T$3,FALSE))),"",VLOOKUP($E281&amp;$D$118&amp;$D$119,'CCG data'!$A:$AD,'CCG data'!T$3,FALSE))</f>
        <v>14.091314341966278</v>
      </c>
      <c r="K281" s="395"/>
      <c r="L281" s="395">
        <f>IF(OR(ISERROR(VLOOKUP($E281&amp;$D$118&amp;$D$119,'CCG data'!$A:$AD,'CCG data'!U$3,FALSE)),ISBLANK(VLOOKUP($E281&amp;$D$118&amp;$D$119,'CCG data'!$A:$AD,'CCG data'!U$3,FALSE))),"",VLOOKUP($E281&amp;$D$118&amp;$D$119,'CCG data'!$A:$AD,'CCG data'!U$3,FALSE))</f>
        <v>15.238690900022069</v>
      </c>
      <c r="M281" s="396"/>
      <c r="N281" s="367">
        <f>IF(OR(ISERROR(VLOOKUP($E281&amp;$D$118&amp;$D$119,'CCG data'!$A:$AD,'CCG data'!G$3,FALSE)),ISBLANK(VLOOKUP($E281&amp;$D$118&amp;$D$119,'CCG data'!$A:$AD,'CCG data'!G$3,FALSE))),"",VLOOKUP($E281&amp;$D$118&amp;$D$119,'CCG data'!$A:$AD,'CCG data'!G$3,FALSE))</f>
        <v>1212</v>
      </c>
      <c r="P281" s="404">
        <f>IF(OR(ISERROR(VLOOKUP($E281&amp;$D$118&amp;$D$119,'CCG data'!$A:$AD,'CCG data'!B$3,FALSE)),ISBLANK(VLOOKUP($E281&amp;$D$118&amp;$D$119,'CCG data'!$A:$AD,'CCG data'!B$3,FALSE))),"",VLOOKUP($E281&amp;$D$118&amp;$D$119,'CCG data'!$A:$AD,'CCG data'!B$3,FALSE))</f>
        <v>6.8481848184818478E-2</v>
      </c>
      <c r="Q281" s="267"/>
      <c r="R281" s="267">
        <f>IF(OR(ISERROR(VLOOKUP($E281&amp;$D$118&amp;$D$119,'CCG data'!$A:$AD,'CCG data'!C$3,FALSE)),ISBLANK(VLOOKUP($E281&amp;$D$118&amp;$D$119,'CCG data'!$A:$AD,'CCG data'!C$3,FALSE))),"",VLOOKUP($E281&amp;$D$118&amp;$D$119,'CCG data'!$A:$AD,'CCG data'!C$3,FALSE))</f>
        <v>0.47359735973597361</v>
      </c>
      <c r="S281" s="267"/>
      <c r="T281" s="267">
        <f>IF(OR(ISERROR(VLOOKUP($E281&amp;$D$118&amp;$D$119,'CCG data'!$A:$AD,'CCG data'!D$3,FALSE)),ISBLANK(VLOOKUP($E281&amp;$D$118&amp;$D$119,'CCG data'!$A:$AD,'CCG data'!D$3,FALSE))),"",VLOOKUP($E281&amp;$D$118&amp;$D$119,'CCG data'!$A:$AD,'CCG data'!D$3,FALSE))</f>
        <v>0.22194719471947194</v>
      </c>
      <c r="U281" s="267"/>
      <c r="V281" s="267">
        <f>IF(OR(ISERROR(VLOOKUP($E281&amp;$D$118&amp;$D$119,'CCG data'!$A:$AD,'CCG data'!E$3,FALSE)),ISBLANK(VLOOKUP($E281&amp;$D$118&amp;$D$119,'CCG data'!$A:$AD,'CCG data'!E$3,FALSE))),"",VLOOKUP($E281&amp;$D$118&amp;$D$119,'CCG data'!$A:$AD,'CCG data'!E$3,FALSE))</f>
        <v>0.23597359735973597</v>
      </c>
      <c r="W281" s="405"/>
      <c r="Y281" s="165">
        <f>IFERROR(VLOOKUP($E281&amp;$D$119, Outliers!$A$4:$P$214,6,FALSE),"0")</f>
        <v>0</v>
      </c>
      <c r="Z281" s="165">
        <f>IFERROR(VLOOKUP($E281&amp;$D$119, Outliers!$A$4:$P$214,7,FALSE),"0")</f>
        <v>1</v>
      </c>
      <c r="AA281" s="165">
        <f>IFERROR(VLOOKUP($E281&amp;$D$119, Outliers!$A$4:$P$214,8,FALSE),"0")</f>
        <v>1</v>
      </c>
      <c r="AB281" s="165">
        <f>IFERROR(VLOOKUP($E281&amp;$D$119, Outliers!$A$4:$P$214,9,FALSE),"0")</f>
        <v>1</v>
      </c>
      <c r="AD281" s="78"/>
      <c r="AE281" s="78"/>
      <c r="AF281" s="78"/>
      <c r="AG281" s="78"/>
    </row>
    <row r="282" spans="4:33" x14ac:dyDescent="0.25">
      <c r="D282" s="319"/>
      <c r="E282" s="103" t="s">
        <v>27</v>
      </c>
      <c r="F282" s="95">
        <f>IF(P281="","",VLOOKUP($E281&amp;$D$118&amp;$D$119,'CCG data'!$A:$AD,'CCG data'!W$3,FALSE))</f>
        <v>3.5319913482082885</v>
      </c>
      <c r="G282" s="96">
        <f>IF(P281="","",VLOOKUP($E281&amp;$D$118&amp;$D$119,'CCG data'!$A:$AD,'CCG data'!X$3,FALSE))</f>
        <v>5.468294361407299</v>
      </c>
      <c r="H282" s="96">
        <f>IF(R281="","",VLOOKUP($E281&amp;$D$118&amp;$D$119,'CCG data'!$A:$AD,'CCG data'!Y$3,FALSE))</f>
        <v>28.368305055282896</v>
      </c>
      <c r="I282" s="96">
        <f>IF(R281="","",VLOOKUP($E281&amp;$D$118&amp;$D$119,'CCG data'!$A:$AD,'CCG data'!Z$3,FALSE))</f>
        <v>33.423412516738225</v>
      </c>
      <c r="J282" s="96">
        <f>IF(T281="","",VLOOKUP($E281&amp;$D$118&amp;$D$119,'CCG data'!$A:$AD,'CCG data'!AA$3,FALSE))</f>
        <v>12.40735564815904</v>
      </c>
      <c r="K282" s="96">
        <f>IF(T281="","",VLOOKUP($E281&amp;$D$118&amp;$D$119,'CCG data'!$A:$AD,'CCG data'!AB$3,FALSE))</f>
        <v>15.775273035773516</v>
      </c>
      <c r="L282" s="96">
        <f>IF(V281="","",VLOOKUP($E281&amp;$D$118&amp;$D$119,'CCG data'!$A:$AD,'CCG data'!AC$3,FALSE))</f>
        <v>13.47256884176757</v>
      </c>
      <c r="M282" s="96">
        <f>IF(V281="","",VLOOKUP($E281&amp;$D$118&amp;$D$119,'CCG data'!$A:$AD,'CCG data'!AD$3,FALSE))</f>
        <v>17.00481295827657</v>
      </c>
      <c r="N282" s="368"/>
      <c r="P282" s="152">
        <f>IF(P281="","",VLOOKUP($E281&amp;$D$118&amp;$D$119,'CCG data'!$A:$AD,'CCG data'!I$3,FALSE))</f>
        <v>5.6000000000000001E-2</v>
      </c>
      <c r="Q282" s="15">
        <f>IF(P281="","",VLOOKUP($E281&amp;$D$118&amp;$D$119,'CCG data'!$A:$AD,'CCG data'!J$3,FALSE))</f>
        <v>8.4000000000000005E-2</v>
      </c>
      <c r="R282" s="15">
        <f>IF(R281="","",VLOOKUP($E281&amp;$D$118&amp;$D$119,'CCG data'!$A:$AD,'CCG data'!K$3,FALSE))</f>
        <v>0.44600000000000001</v>
      </c>
      <c r="S282" s="15">
        <f>IF(R281="","",VLOOKUP($E281&amp;$D$118&amp;$D$119,'CCG data'!$A:$AD,'CCG data'!L$3,FALSE))</f>
        <v>0.502</v>
      </c>
      <c r="T282" s="15">
        <f>IF(T281="","",VLOOKUP($E281&amp;$D$118&amp;$D$119,'CCG data'!$A:$AD,'CCG data'!M$3,FALSE))</f>
        <v>0.19900000000000001</v>
      </c>
      <c r="U282" s="15">
        <f>IF(T281="","",VLOOKUP($E281&amp;$D$118&amp;$D$119,'CCG data'!$A:$AD,'CCG data'!N$3,FALSE))</f>
        <v>0.246</v>
      </c>
      <c r="V282" s="15">
        <f>IF(V281="","",VLOOKUP($E281&amp;$D$118&amp;$D$119,'CCG data'!$A:$AD,'CCG data'!O$3,FALSE))</f>
        <v>0.21299999999999999</v>
      </c>
      <c r="W282" s="136">
        <f>IF(V281="","",VLOOKUP($E281&amp;$D$118&amp;$D$119,'CCG data'!$A:$AD,'CCG data'!P$3,FALSE))</f>
        <v>0.26100000000000001</v>
      </c>
      <c r="Y282" s="165" t="str">
        <f>IFERROR(VLOOKUP($E282&amp;$D$119, Outliers!$A$4:$P$214,6,FALSE),"0")</f>
        <v>0</v>
      </c>
      <c r="Z282" s="165" t="str">
        <f>IFERROR(VLOOKUP($E282&amp;$D$119, Outliers!$A$4:$P$214,7,FALSE),"0")</f>
        <v>0</v>
      </c>
      <c r="AA282" s="165" t="str">
        <f>IFERROR(VLOOKUP($E282&amp;$D$119, Outliers!$A$4:$P$214,8,FALSE),"0")</f>
        <v>0</v>
      </c>
      <c r="AB282" s="165" t="str">
        <f>IFERROR(VLOOKUP($E282&amp;$D$119, Outliers!$A$4:$P$214,9,FALSE),"0")</f>
        <v>0</v>
      </c>
      <c r="AD282" s="78"/>
      <c r="AE282" s="78"/>
      <c r="AF282" s="78"/>
      <c r="AG282" s="78"/>
    </row>
    <row r="283" spans="4:33" ht="15.75" x14ac:dyDescent="0.25">
      <c r="D283" s="319"/>
      <c r="E283" s="104" t="s">
        <v>201</v>
      </c>
      <c r="F283" s="394">
        <f>IF(OR(ISERROR(VLOOKUP($E283&amp;$D$118&amp;$D$119,'CCG data'!$A:$AD,'CCG data'!R$3,FALSE)),ISBLANK(VLOOKUP($E283&amp;$D$118&amp;$D$119,'CCG data'!$A:$AD,'CCG data'!R$3,FALSE))),"",VLOOKUP($E283&amp;$D$118&amp;$D$119,'CCG data'!$A:$AD,'CCG data'!R$3,FALSE))</f>
        <v>4.2153252745252292</v>
      </c>
      <c r="G283" s="395"/>
      <c r="H283" s="395">
        <f>IF(OR(ISERROR(VLOOKUP($E283&amp;$D$118&amp;$D$119,'CCG data'!$A:$AD,'CCG data'!S$3,FALSE)),ISBLANK(VLOOKUP($E283&amp;$D$118&amp;$D$119,'CCG data'!$A:$AD,'CCG data'!S$3,FALSE))),"",VLOOKUP($E283&amp;$D$118&amp;$D$119,'CCG data'!$A:$AD,'CCG data'!S$3,FALSE))</f>
        <v>32.689928877023867</v>
      </c>
      <c r="I283" s="395"/>
      <c r="J283" s="395">
        <f>IF(OR(ISERROR(VLOOKUP($E283&amp;$D$118&amp;$D$119,'CCG data'!$A:$AD,'CCG data'!T$3,FALSE)),ISBLANK(VLOOKUP($E283&amp;$D$118&amp;$D$119,'CCG data'!$A:$AD,'CCG data'!T$3,FALSE))),"",VLOOKUP($E283&amp;$D$118&amp;$D$119,'CCG data'!$A:$AD,'CCG data'!T$3,FALSE))</f>
        <v>19.720873110190787</v>
      </c>
      <c r="K283" s="395"/>
      <c r="L283" s="395">
        <f>IF(OR(ISERROR(VLOOKUP($E283&amp;$D$118&amp;$D$119,'CCG data'!$A:$AD,'CCG data'!U$3,FALSE)),ISBLANK(VLOOKUP($E283&amp;$D$118&amp;$D$119,'CCG data'!$A:$AD,'CCG data'!U$3,FALSE))),"",VLOOKUP($E283&amp;$D$118&amp;$D$119,'CCG data'!$A:$AD,'CCG data'!U$3,FALSE))</f>
        <v>12.029259021644725</v>
      </c>
      <c r="M283" s="396"/>
      <c r="N283" s="367">
        <f>IF(OR(ISERROR(VLOOKUP($E283&amp;$D$118&amp;$D$119,'CCG data'!$A:$AD,'CCG data'!G$3,FALSE)),ISBLANK(VLOOKUP($E283&amp;$D$118&amp;$D$119,'CCG data'!$A:$AD,'CCG data'!G$3,FALSE))),"",VLOOKUP($E283&amp;$D$118&amp;$D$119,'CCG data'!$A:$AD,'CCG data'!G$3,FALSE))</f>
        <v>939</v>
      </c>
      <c r="P283" s="404">
        <f>IF(OR(ISERROR(VLOOKUP($E283&amp;$D$118&amp;$D$119,'CCG data'!$A:$AD,'CCG data'!B$3,FALSE)),ISBLANK(VLOOKUP($E283&amp;$D$118&amp;$D$119,'CCG data'!$A:$AD,'CCG data'!B$3,FALSE))),"",VLOOKUP($E283&amp;$D$118&amp;$D$119,'CCG data'!$A:$AD,'CCG data'!B$3,FALSE))</f>
        <v>5.9637912673056445E-2</v>
      </c>
      <c r="Q283" s="267"/>
      <c r="R283" s="267">
        <f>IF(OR(ISERROR(VLOOKUP($E283&amp;$D$118&amp;$D$119,'CCG data'!$A:$AD,'CCG data'!C$3,FALSE)),ISBLANK(VLOOKUP($E283&amp;$D$118&amp;$D$119,'CCG data'!$A:$AD,'CCG data'!C$3,FALSE))),"",VLOOKUP($E283&amp;$D$118&amp;$D$119,'CCG data'!$A:$AD,'CCG data'!C$3,FALSE))</f>
        <v>0.48349307774227901</v>
      </c>
      <c r="S283" s="267"/>
      <c r="T283" s="267">
        <f>IF(OR(ISERROR(VLOOKUP($E283&amp;$D$118&amp;$D$119,'CCG data'!$A:$AD,'CCG data'!D$3,FALSE)),ISBLANK(VLOOKUP($E283&amp;$D$118&amp;$D$119,'CCG data'!$A:$AD,'CCG data'!D$3,FALSE))),"",VLOOKUP($E283&amp;$D$118&amp;$D$119,'CCG data'!$A:$AD,'CCG data'!D$3,FALSE))</f>
        <v>0.27902023429179978</v>
      </c>
      <c r="U283" s="267"/>
      <c r="V283" s="267">
        <f>IF(OR(ISERROR(VLOOKUP($E283&amp;$D$118&amp;$D$119,'CCG data'!$A:$AD,'CCG data'!E$3,FALSE)),ISBLANK(VLOOKUP($E283&amp;$D$118&amp;$D$119,'CCG data'!$A:$AD,'CCG data'!E$3,FALSE))),"",VLOOKUP($E283&amp;$D$118&amp;$D$119,'CCG data'!$A:$AD,'CCG data'!E$3,FALSE))</f>
        <v>0.17784877529286475</v>
      </c>
      <c r="W283" s="405"/>
      <c r="Y283" s="165">
        <f>IFERROR(VLOOKUP($E283&amp;$D$119, Outliers!$A$4:$P$214,6,FALSE),"0")</f>
        <v>0</v>
      </c>
      <c r="Z283" s="165">
        <f>IFERROR(VLOOKUP($E283&amp;$D$119, Outliers!$A$4:$P$214,7,FALSE),"0")</f>
        <v>1</v>
      </c>
      <c r="AA283" s="165">
        <f>IFERROR(VLOOKUP($E283&amp;$D$119, Outliers!$A$4:$P$214,8,FALSE),"0")</f>
        <v>0</v>
      </c>
      <c r="AB283" s="165">
        <f>IFERROR(VLOOKUP($E283&amp;$D$119, Outliers!$A$4:$P$214,9,FALSE),"0")</f>
        <v>0</v>
      </c>
      <c r="AD283" s="78"/>
      <c r="AE283" s="78"/>
      <c r="AF283" s="78"/>
      <c r="AG283" s="78"/>
    </row>
    <row r="284" spans="4:33" x14ac:dyDescent="0.25">
      <c r="D284" s="319"/>
      <c r="E284" s="103" t="s">
        <v>27</v>
      </c>
      <c r="F284" s="95">
        <f>IF(P283="","",VLOOKUP($E283&amp;$D$118&amp;$D$119,'CCG data'!$A:$AD,'CCG data'!W$3,FALSE))</f>
        <v>3.1112640679494739</v>
      </c>
      <c r="G284" s="96">
        <f>IF(P283="","",VLOOKUP($E283&amp;$D$118&amp;$D$119,'CCG data'!$A:$AD,'CCG data'!X$3,FALSE))</f>
        <v>5.3193864811009846</v>
      </c>
      <c r="H284" s="96">
        <f>IF(R283="","",VLOOKUP($E283&amp;$D$118&amp;$D$119,'CCG data'!$A:$AD,'CCG data'!Y$3,FALSE))</f>
        <v>29.682868690507043</v>
      </c>
      <c r="I284" s="96">
        <f>IF(R283="","",VLOOKUP($E283&amp;$D$118&amp;$D$119,'CCG data'!$A:$AD,'CCG data'!Z$3,FALSE))</f>
        <v>35.696989063540691</v>
      </c>
      <c r="J284" s="96">
        <f>IF(T283="","",VLOOKUP($E283&amp;$D$118&amp;$D$119,'CCG data'!$A:$AD,'CCG data'!AA$3,FALSE))</f>
        <v>17.332888275398048</v>
      </c>
      <c r="K284" s="96">
        <f>IF(T283="","",VLOOKUP($E283&amp;$D$118&amp;$D$119,'CCG data'!$A:$AD,'CCG data'!AB$3,FALSE))</f>
        <v>22.108857944983527</v>
      </c>
      <c r="L284" s="96">
        <f>IF(V283="","",VLOOKUP($E283&amp;$D$118&amp;$D$119,'CCG data'!$A:$AD,'CCG data'!AC$3,FALSE))</f>
        <v>10.204789081825293</v>
      </c>
      <c r="M284" s="96">
        <f>IF(V283="","",VLOOKUP($E283&amp;$D$118&amp;$D$119,'CCG data'!$A:$AD,'CCG data'!AD$3,FALSE))</f>
        <v>13.853728961464157</v>
      </c>
      <c r="N284" s="368"/>
      <c r="P284" s="152">
        <f>IF(P283="","",VLOOKUP($E283&amp;$D$118&amp;$D$119,'CCG data'!$A:$AD,'CCG data'!I$3,FALSE))</f>
        <v>4.5999999999999999E-2</v>
      </c>
      <c r="Q284" s="15">
        <f>IF(P283="","",VLOOKUP($E283&amp;$D$118&amp;$D$119,'CCG data'!$A:$AD,'CCG data'!J$3,FALSE))</f>
        <v>7.6999999999999999E-2</v>
      </c>
      <c r="R284" s="15">
        <f>IF(R283="","",VLOOKUP($E283&amp;$D$118&amp;$D$119,'CCG data'!$A:$AD,'CCG data'!K$3,FALSE))</f>
        <v>0.45200000000000001</v>
      </c>
      <c r="S284" s="15">
        <f>IF(R283="","",VLOOKUP($E283&amp;$D$118&amp;$D$119,'CCG data'!$A:$AD,'CCG data'!L$3,FALSE))</f>
        <v>0.51500000000000001</v>
      </c>
      <c r="T284" s="15">
        <f>IF(T283="","",VLOOKUP($E283&amp;$D$118&amp;$D$119,'CCG data'!$A:$AD,'CCG data'!M$3,FALSE))</f>
        <v>0.251</v>
      </c>
      <c r="U284" s="15">
        <f>IF(T283="","",VLOOKUP($E283&amp;$D$118&amp;$D$119,'CCG data'!$A:$AD,'CCG data'!N$3,FALSE))</f>
        <v>0.309</v>
      </c>
      <c r="V284" s="15">
        <f>IF(V283="","",VLOOKUP($E283&amp;$D$118&amp;$D$119,'CCG data'!$A:$AD,'CCG data'!O$3,FALSE))</f>
        <v>0.155</v>
      </c>
      <c r="W284" s="136">
        <f>IF(V283="","",VLOOKUP($E283&amp;$D$118&amp;$D$119,'CCG data'!$A:$AD,'CCG data'!P$3,FALSE))</f>
        <v>0.20399999999999999</v>
      </c>
      <c r="Y284" s="165" t="str">
        <f>IFERROR(VLOOKUP($E284&amp;$D$119, Outliers!$A$4:$P$214,6,FALSE),"0")</f>
        <v>0</v>
      </c>
      <c r="Z284" s="165" t="str">
        <f>IFERROR(VLOOKUP($E284&amp;$D$119, Outliers!$A$4:$P$214,7,FALSE),"0")</f>
        <v>0</v>
      </c>
      <c r="AA284" s="165" t="str">
        <f>IFERROR(VLOOKUP($E284&amp;$D$119, Outliers!$A$4:$P$214,8,FALSE),"0")</f>
        <v>0</v>
      </c>
      <c r="AB284" s="165" t="str">
        <f>IFERROR(VLOOKUP($E284&amp;$D$119, Outliers!$A$4:$P$214,9,FALSE),"0")</f>
        <v>0</v>
      </c>
      <c r="AD284" s="78"/>
      <c r="AE284" s="78"/>
      <c r="AF284" s="78"/>
      <c r="AG284" s="78"/>
    </row>
    <row r="285" spans="4:33" ht="15.75" x14ac:dyDescent="0.25">
      <c r="D285" s="319"/>
      <c r="E285" s="104" t="s">
        <v>202</v>
      </c>
      <c r="F285" s="394">
        <f>IF(OR(ISERROR(VLOOKUP($E285&amp;$D$118&amp;$D$119,'CCG data'!$A:$AD,'CCG data'!R$3,FALSE)),ISBLANK(VLOOKUP($E285&amp;$D$118&amp;$D$119,'CCG data'!$A:$AD,'CCG data'!R$3,FALSE))),"",VLOOKUP($E285&amp;$D$118&amp;$D$119,'CCG data'!$A:$AD,'CCG data'!R$3,FALSE))</f>
        <v>6.2867125353538738</v>
      </c>
      <c r="G285" s="395"/>
      <c r="H285" s="395">
        <f>IF(OR(ISERROR(VLOOKUP($E285&amp;$D$118&amp;$D$119,'CCG data'!$A:$AD,'CCG data'!S$3,FALSE)),ISBLANK(VLOOKUP($E285&amp;$D$118&amp;$D$119,'CCG data'!$A:$AD,'CCG data'!S$3,FALSE))),"",VLOOKUP($E285&amp;$D$118&amp;$D$119,'CCG data'!$A:$AD,'CCG data'!S$3,FALSE))</f>
        <v>41.209515732593189</v>
      </c>
      <c r="I285" s="395"/>
      <c r="J285" s="395">
        <f>IF(OR(ISERROR(VLOOKUP($E285&amp;$D$118&amp;$D$119,'CCG data'!$A:$AD,'CCG data'!T$3,FALSE)),ISBLANK(VLOOKUP($E285&amp;$D$118&amp;$D$119,'CCG data'!$A:$AD,'CCG data'!T$3,FALSE))),"",VLOOKUP($E285&amp;$D$118&amp;$D$119,'CCG data'!$A:$AD,'CCG data'!T$3,FALSE))</f>
        <v>23.310955213709139</v>
      </c>
      <c r="K285" s="395"/>
      <c r="L285" s="395">
        <f>IF(OR(ISERROR(VLOOKUP($E285&amp;$D$118&amp;$D$119,'CCG data'!$A:$AD,'CCG data'!U$3,FALSE)),ISBLANK(VLOOKUP($E285&amp;$D$118&amp;$D$119,'CCG data'!$A:$AD,'CCG data'!U$3,FALSE))),"",VLOOKUP($E285&amp;$D$118&amp;$D$119,'CCG data'!$A:$AD,'CCG data'!U$3,FALSE))</f>
        <v>5.6903085613190258</v>
      </c>
      <c r="M285" s="396"/>
      <c r="N285" s="367">
        <f>IF(OR(ISERROR(VLOOKUP($E285&amp;$D$118&amp;$D$119,'CCG data'!$A:$AD,'CCG data'!G$3,FALSE)),ISBLANK(VLOOKUP($E285&amp;$D$118&amp;$D$119,'CCG data'!$A:$AD,'CCG data'!G$3,FALSE))),"",VLOOKUP($E285&amp;$D$118&amp;$D$119,'CCG data'!$A:$AD,'CCG data'!G$3,FALSE))</f>
        <v>1354</v>
      </c>
      <c r="P285" s="404">
        <f>IF(OR(ISERROR(VLOOKUP($E285&amp;$D$118&amp;$D$119,'CCG data'!$A:$AD,'CCG data'!B$3,FALSE)),ISBLANK(VLOOKUP($E285&amp;$D$118&amp;$D$119,'CCG data'!$A:$AD,'CCG data'!B$3,FALSE))),"",VLOOKUP($E285&amp;$D$118&amp;$D$119,'CCG data'!$A:$AD,'CCG data'!B$3,FALSE))</f>
        <v>7.9763663220088626E-2</v>
      </c>
      <c r="Q285" s="267"/>
      <c r="R285" s="267">
        <f>IF(OR(ISERROR(VLOOKUP($E285&amp;$D$118&amp;$D$119,'CCG data'!$A:$AD,'CCG data'!C$3,FALSE)),ISBLANK(VLOOKUP($E285&amp;$D$118&amp;$D$119,'CCG data'!$A:$AD,'CCG data'!C$3,FALSE))),"",VLOOKUP($E285&amp;$D$118&amp;$D$119,'CCG data'!$A:$AD,'CCG data'!C$3,FALSE))</f>
        <v>0.53988183161004433</v>
      </c>
      <c r="S285" s="267"/>
      <c r="T285" s="267">
        <f>IF(OR(ISERROR(VLOOKUP($E285&amp;$D$118&amp;$D$119,'CCG data'!$A:$AD,'CCG data'!D$3,FALSE)),ISBLANK(VLOOKUP($E285&amp;$D$118&amp;$D$119,'CCG data'!$A:$AD,'CCG data'!D$3,FALSE))),"",VLOOKUP($E285&amp;$D$118&amp;$D$119,'CCG data'!$A:$AD,'CCG data'!D$3,FALSE))</f>
        <v>0.30576070901033975</v>
      </c>
      <c r="U285" s="267"/>
      <c r="V285" s="267">
        <f>IF(OR(ISERROR(VLOOKUP($E285&amp;$D$118&amp;$D$119,'CCG data'!$A:$AD,'CCG data'!E$3,FALSE)),ISBLANK(VLOOKUP($E285&amp;$D$118&amp;$D$119,'CCG data'!$A:$AD,'CCG data'!E$3,FALSE))),"",VLOOKUP($E285&amp;$D$118&amp;$D$119,'CCG data'!$A:$AD,'CCG data'!E$3,FALSE))</f>
        <v>7.4593796159527326E-2</v>
      </c>
      <c r="W285" s="405"/>
      <c r="Y285" s="165">
        <f>IFERROR(VLOOKUP($E285&amp;$D$119, Outliers!$A$4:$P$214,6,FALSE),"0")</f>
        <v>0</v>
      </c>
      <c r="Z285" s="165">
        <f>IFERROR(VLOOKUP($E285&amp;$D$119, Outliers!$A$4:$P$214,7,FALSE),"0")</f>
        <v>0</v>
      </c>
      <c r="AA285" s="165">
        <f>IFERROR(VLOOKUP($E285&amp;$D$119, Outliers!$A$4:$P$214,8,FALSE),"0")</f>
        <v>1</v>
      </c>
      <c r="AB285" s="165">
        <f>IFERROR(VLOOKUP($E285&amp;$D$119, Outliers!$A$4:$P$214,9,FALSE),"0")</f>
        <v>1</v>
      </c>
      <c r="AD285" s="78"/>
      <c r="AE285" s="78"/>
      <c r="AF285" s="78"/>
      <c r="AG285" s="78"/>
    </row>
    <row r="286" spans="4:33" x14ac:dyDescent="0.25">
      <c r="D286" s="319"/>
      <c r="E286" s="103" t="s">
        <v>27</v>
      </c>
      <c r="F286" s="95">
        <f>IF(P285="","",VLOOKUP($E285&amp;$D$118&amp;$D$119,'CCG data'!$A:$AD,'CCG data'!W$3,FALSE))</f>
        <v>5.1010317116497852</v>
      </c>
      <c r="G286" s="96">
        <f>IF(P285="","",VLOOKUP($E285&amp;$D$118&amp;$D$119,'CCG data'!$A:$AD,'CCG data'!X$3,FALSE))</f>
        <v>7.4723933590579623</v>
      </c>
      <c r="H286" s="96">
        <f>IF(R285="","",VLOOKUP($E285&amp;$D$118&amp;$D$119,'CCG data'!$A:$AD,'CCG data'!Y$3,FALSE))</f>
        <v>38.222105295961242</v>
      </c>
      <c r="I286" s="96">
        <f>IF(R285="","",VLOOKUP($E285&amp;$D$118&amp;$D$119,'CCG data'!$A:$AD,'CCG data'!Z$3,FALSE))</f>
        <v>44.196926169225137</v>
      </c>
      <c r="J286" s="96">
        <f>IF(T285="","",VLOOKUP($E285&amp;$D$118&amp;$D$119,'CCG data'!$A:$AD,'CCG data'!AA$3,FALSE))</f>
        <v>21.06544016049747</v>
      </c>
      <c r="K286" s="96">
        <f>IF(T285="","",VLOOKUP($E285&amp;$D$118&amp;$D$119,'CCG data'!$A:$AD,'CCG data'!AB$3,FALSE))</f>
        <v>25.556470266920808</v>
      </c>
      <c r="L286" s="96">
        <f>IF(V285="","",VLOOKUP($E285&amp;$D$118&amp;$D$119,'CCG data'!$A:$AD,'CCG data'!AC$3,FALSE))</f>
        <v>4.5805431074316107</v>
      </c>
      <c r="M286" s="96">
        <f>IF(V285="","",VLOOKUP($E285&amp;$D$118&amp;$D$119,'CCG data'!$A:$AD,'CCG data'!AD$3,FALSE))</f>
        <v>6.8000740152064409</v>
      </c>
      <c r="N286" s="368"/>
      <c r="P286" s="152">
        <f>IF(P285="","",VLOOKUP($E285&amp;$D$118&amp;$D$119,'CCG data'!$A:$AD,'CCG data'!I$3,FALSE))</f>
        <v>6.6000000000000003E-2</v>
      </c>
      <c r="Q286" s="15">
        <f>IF(P285="","",VLOOKUP($E285&amp;$D$118&amp;$D$119,'CCG data'!$A:$AD,'CCG data'!J$3,FALSE))</f>
        <v>9.5000000000000001E-2</v>
      </c>
      <c r="R286" s="15">
        <f>IF(R285="","",VLOOKUP($E285&amp;$D$118&amp;$D$119,'CCG data'!$A:$AD,'CCG data'!K$3,FALSE))</f>
        <v>0.51300000000000001</v>
      </c>
      <c r="S286" s="15">
        <f>IF(R285="","",VLOOKUP($E285&amp;$D$118&amp;$D$119,'CCG data'!$A:$AD,'CCG data'!L$3,FALSE))</f>
        <v>0.56599999999999995</v>
      </c>
      <c r="T286" s="15">
        <f>IF(T285="","",VLOOKUP($E285&amp;$D$118&amp;$D$119,'CCG data'!$A:$AD,'CCG data'!M$3,FALSE))</f>
        <v>0.28199999999999997</v>
      </c>
      <c r="U286" s="15">
        <f>IF(T285="","",VLOOKUP($E285&amp;$D$118&amp;$D$119,'CCG data'!$A:$AD,'CCG data'!N$3,FALSE))</f>
        <v>0.33100000000000002</v>
      </c>
      <c r="V286" s="15">
        <f>IF(V285="","",VLOOKUP($E285&amp;$D$118&amp;$D$119,'CCG data'!$A:$AD,'CCG data'!O$3,FALSE))</f>
        <v>6.2E-2</v>
      </c>
      <c r="W286" s="136">
        <f>IF(V285="","",VLOOKUP($E285&amp;$D$118&amp;$D$119,'CCG data'!$A:$AD,'CCG data'!P$3,FALSE))</f>
        <v>0.09</v>
      </c>
      <c r="Y286" s="165" t="str">
        <f>IFERROR(VLOOKUP($E286&amp;$D$119, Outliers!$A$4:$P$214,6,FALSE),"0")</f>
        <v>0</v>
      </c>
      <c r="Z286" s="165" t="str">
        <f>IFERROR(VLOOKUP($E286&amp;$D$119, Outliers!$A$4:$P$214,7,FALSE),"0")</f>
        <v>0</v>
      </c>
      <c r="AA286" s="165" t="str">
        <f>IFERROR(VLOOKUP($E286&amp;$D$119, Outliers!$A$4:$P$214,8,FALSE),"0")</f>
        <v>0</v>
      </c>
      <c r="AB286" s="165" t="str">
        <f>IFERROR(VLOOKUP($E286&amp;$D$119, Outliers!$A$4:$P$214,9,FALSE),"0")</f>
        <v>0</v>
      </c>
      <c r="AD286" s="78"/>
      <c r="AE286" s="78"/>
      <c r="AF286" s="78"/>
      <c r="AG286" s="78"/>
    </row>
    <row r="287" spans="4:33" ht="15.75" x14ac:dyDescent="0.25">
      <c r="D287" s="319"/>
      <c r="E287" s="104" t="s">
        <v>413</v>
      </c>
      <c r="F287" s="394">
        <f>IF(OR(ISERROR(VLOOKUP($E287&amp;$D$118&amp;$D$119,'CCG data'!$A:$AD,'CCG data'!R$3,FALSE)),ISBLANK(VLOOKUP($E287&amp;$D$118&amp;$D$119,'CCG data'!$A:$AD,'CCG data'!R$3,FALSE))),"",VLOOKUP($E287&amp;$D$118&amp;$D$119,'CCG data'!$A:$AD,'CCG data'!R$3,FALSE))</f>
        <v>5.4608244947624582</v>
      </c>
      <c r="G287" s="395"/>
      <c r="H287" s="395">
        <f>IF(OR(ISERROR(VLOOKUP($E287&amp;$D$118&amp;$D$119,'CCG data'!$A:$AD,'CCG data'!S$3,FALSE)),ISBLANK(VLOOKUP($E287&amp;$D$118&amp;$D$119,'CCG data'!$A:$AD,'CCG data'!S$3,FALSE))),"",VLOOKUP($E287&amp;$D$118&amp;$D$119,'CCG data'!$A:$AD,'CCG data'!S$3,FALSE))</f>
        <v>43.87330522763768</v>
      </c>
      <c r="I287" s="395"/>
      <c r="J287" s="395">
        <f>IF(OR(ISERROR(VLOOKUP($E287&amp;$D$118&amp;$D$119,'CCG data'!$A:$AD,'CCG data'!T$3,FALSE)),ISBLANK(VLOOKUP($E287&amp;$D$118&amp;$D$119,'CCG data'!$A:$AD,'CCG data'!T$3,FALSE))),"",VLOOKUP($E287&amp;$D$118&amp;$D$119,'CCG data'!$A:$AD,'CCG data'!T$3,FALSE))</f>
        <v>17.686835937798676</v>
      </c>
      <c r="K287" s="395"/>
      <c r="L287" s="395">
        <f>IF(OR(ISERROR(VLOOKUP($E287&amp;$D$118&amp;$D$119,'CCG data'!$A:$AD,'CCG data'!U$3,FALSE)),ISBLANK(VLOOKUP($E287&amp;$D$118&amp;$D$119,'CCG data'!$A:$AD,'CCG data'!U$3,FALSE))),"",VLOOKUP($E287&amp;$D$118&amp;$D$119,'CCG data'!$A:$AD,'CCG data'!U$3,FALSE))</f>
        <v>11.248024237006007</v>
      </c>
      <c r="M287" s="396"/>
      <c r="N287" s="367">
        <f>IF(OR(ISERROR(VLOOKUP($E287&amp;$D$118&amp;$D$119,'CCG data'!$A:$AD,'CCG data'!G$3,FALSE)),ISBLANK(VLOOKUP($E287&amp;$D$118&amp;$D$119,'CCG data'!$A:$AD,'CCG data'!G$3,FALSE))),"",VLOOKUP($E287&amp;$D$118&amp;$D$119,'CCG data'!$A:$AD,'CCG data'!G$3,FALSE))</f>
        <v>2801</v>
      </c>
      <c r="P287" s="404">
        <f>IF(OR(ISERROR(VLOOKUP($E287&amp;$D$118&amp;$D$119,'CCG data'!$A:$AD,'CCG data'!B$3,FALSE)),ISBLANK(VLOOKUP($E287&amp;$D$118&amp;$D$119,'CCG data'!$A:$AD,'CCG data'!B$3,FALSE))),"",VLOOKUP($E287&amp;$D$118&amp;$D$119,'CCG data'!$A:$AD,'CCG data'!B$3,FALSE))</f>
        <v>6.9617993573723669E-2</v>
      </c>
      <c r="Q287" s="267"/>
      <c r="R287" s="267">
        <f>IF(OR(ISERROR(VLOOKUP($E287&amp;$D$118&amp;$D$119,'CCG data'!$A:$AD,'CCG data'!C$3,FALSE)),ISBLANK(VLOOKUP($E287&amp;$D$118&amp;$D$119,'CCG data'!$A:$AD,'CCG data'!C$3,FALSE))),"",VLOOKUP($E287&amp;$D$118&amp;$D$119,'CCG data'!$A:$AD,'CCG data'!C$3,FALSE))</f>
        <v>0.55872902534808999</v>
      </c>
      <c r="S287" s="267"/>
      <c r="T287" s="267">
        <f>IF(OR(ISERROR(VLOOKUP($E287&amp;$D$118&amp;$D$119,'CCG data'!$A:$AD,'CCG data'!D$3,FALSE)),ISBLANK(VLOOKUP($E287&amp;$D$118&amp;$D$119,'CCG data'!$A:$AD,'CCG data'!D$3,FALSE))),"",VLOOKUP($E287&amp;$D$118&amp;$D$119,'CCG data'!$A:$AD,'CCG data'!D$3,FALSE))</f>
        <v>0.22813280971081756</v>
      </c>
      <c r="U287" s="267"/>
      <c r="V287" s="267">
        <f>IF(OR(ISERROR(VLOOKUP($E287&amp;$D$118&amp;$D$119,'CCG data'!$A:$AD,'CCG data'!E$3,FALSE)),ISBLANK(VLOOKUP($E287&amp;$D$118&amp;$D$119,'CCG data'!$A:$AD,'CCG data'!E$3,FALSE))),"",VLOOKUP($E287&amp;$D$118&amp;$D$119,'CCG data'!$A:$AD,'CCG data'!E$3,FALSE))</f>
        <v>0.1435201713673688</v>
      </c>
      <c r="W287" s="405"/>
      <c r="Y287" s="165">
        <f>IFERROR(VLOOKUP($E287&amp;$D$119, Outliers!$A$4:$P$214,6,FALSE),"0")</f>
        <v>0</v>
      </c>
      <c r="Z287" s="165">
        <f>IFERROR(VLOOKUP($E287&amp;$D$119, Outliers!$A$4:$P$214,7,FALSE),"0")</f>
        <v>1</v>
      </c>
      <c r="AA287" s="165">
        <f>IFERROR(VLOOKUP($E287&amp;$D$119, Outliers!$A$4:$P$214,8,FALSE),"0")</f>
        <v>0</v>
      </c>
      <c r="AB287" s="165">
        <f>IFERROR(VLOOKUP($E287&amp;$D$119, Outliers!$A$4:$P$214,9,FALSE),"0")</f>
        <v>0</v>
      </c>
      <c r="AD287" s="78"/>
      <c r="AE287" s="78"/>
      <c r="AF287" s="78"/>
      <c r="AG287" s="78"/>
    </row>
    <row r="288" spans="4:33" x14ac:dyDescent="0.25">
      <c r="D288" s="319"/>
      <c r="E288" s="103" t="s">
        <v>27</v>
      </c>
      <c r="F288" s="95">
        <f>IF(P287="","",VLOOKUP($E287&amp;$D$118&amp;$D$119,'CCG data'!$A:$AD,'CCG data'!W$3,FALSE))</f>
        <v>4.6943512762996775</v>
      </c>
      <c r="G288" s="96">
        <f>IF(P287="","",VLOOKUP($E287&amp;$D$118&amp;$D$119,'CCG data'!$A:$AD,'CCG data'!X$3,FALSE))</f>
        <v>6.227297713225239</v>
      </c>
      <c r="H288" s="96">
        <f>IF(R287="","",VLOOKUP($E287&amp;$D$118&amp;$D$119,'CCG data'!$A:$AD,'CCG data'!Y$3,FALSE))</f>
        <v>41.699606986577002</v>
      </c>
      <c r="I288" s="96">
        <f>IF(R287="","",VLOOKUP($E287&amp;$D$118&amp;$D$119,'CCG data'!$A:$AD,'CCG data'!Z$3,FALSE))</f>
        <v>46.047003468698357</v>
      </c>
      <c r="J288" s="96">
        <f>IF(T287="","",VLOOKUP($E287&amp;$D$118&amp;$D$119,'CCG data'!$A:$AD,'CCG data'!AA$3,FALSE))</f>
        <v>16.315462322277739</v>
      </c>
      <c r="K288" s="96">
        <f>IF(T287="","",VLOOKUP($E287&amp;$D$118&amp;$D$119,'CCG data'!$A:$AD,'CCG data'!AB$3,FALSE))</f>
        <v>19.058209553319614</v>
      </c>
      <c r="L288" s="96">
        <f>IF(V287="","",VLOOKUP($E287&amp;$D$118&amp;$D$119,'CCG data'!$A:$AD,'CCG data'!AC$3,FALSE))</f>
        <v>10.148463336466522</v>
      </c>
      <c r="M288" s="96">
        <f>IF(V287="","",VLOOKUP($E287&amp;$D$118&amp;$D$119,'CCG data'!$A:$AD,'CCG data'!AD$3,FALSE))</f>
        <v>12.347585137545492</v>
      </c>
      <c r="N288" s="368"/>
      <c r="P288" s="152">
        <f>IF(P287="","",VLOOKUP($E287&amp;$D$118&amp;$D$119,'CCG data'!$A:$AD,'CCG data'!I$3,FALSE))</f>
        <v>6.0999999999999999E-2</v>
      </c>
      <c r="Q288" s="15">
        <f>IF(P287="","",VLOOKUP($E287&amp;$D$118&amp;$D$119,'CCG data'!$A:$AD,'CCG data'!J$3,FALSE))</f>
        <v>0.08</v>
      </c>
      <c r="R288" s="15">
        <f>IF(R287="","",VLOOKUP($E287&amp;$D$118&amp;$D$119,'CCG data'!$A:$AD,'CCG data'!K$3,FALSE))</f>
        <v>0.54</v>
      </c>
      <c r="S288" s="15">
        <f>IF(R287="","",VLOOKUP($E287&amp;$D$118&amp;$D$119,'CCG data'!$A:$AD,'CCG data'!L$3,FALSE))</f>
        <v>0.57699999999999996</v>
      </c>
      <c r="T288" s="15">
        <f>IF(T287="","",VLOOKUP($E287&amp;$D$118&amp;$D$119,'CCG data'!$A:$AD,'CCG data'!M$3,FALSE))</f>
        <v>0.21299999999999999</v>
      </c>
      <c r="U288" s="15">
        <f>IF(T287="","",VLOOKUP($E287&amp;$D$118&amp;$D$119,'CCG data'!$A:$AD,'CCG data'!N$3,FALSE))</f>
        <v>0.24399999999999999</v>
      </c>
      <c r="V288" s="15">
        <f>IF(V287="","",VLOOKUP($E287&amp;$D$118&amp;$D$119,'CCG data'!$A:$AD,'CCG data'!O$3,FALSE))</f>
        <v>0.13100000000000001</v>
      </c>
      <c r="W288" s="136">
        <f>IF(V287="","",VLOOKUP($E287&amp;$D$118&amp;$D$119,'CCG data'!$A:$AD,'CCG data'!P$3,FALSE))</f>
        <v>0.157</v>
      </c>
      <c r="Y288" s="165" t="str">
        <f>IFERROR(VLOOKUP($E288&amp;$D$119, Outliers!$A$4:$P$214,6,FALSE),"0")</f>
        <v>0</v>
      </c>
      <c r="Z288" s="165" t="str">
        <f>IFERROR(VLOOKUP($E288&amp;$D$119, Outliers!$A$4:$P$214,7,FALSE),"0")</f>
        <v>0</v>
      </c>
      <c r="AA288" s="165" t="str">
        <f>IFERROR(VLOOKUP($E288&amp;$D$119, Outliers!$A$4:$P$214,8,FALSE),"0")</f>
        <v>0</v>
      </c>
      <c r="AB288" s="165" t="str">
        <f>IFERROR(VLOOKUP($E288&amp;$D$119, Outliers!$A$4:$P$214,9,FALSE),"0")</f>
        <v>0</v>
      </c>
      <c r="AD288" s="78"/>
      <c r="AE288" s="78"/>
      <c r="AF288" s="78"/>
      <c r="AG288" s="78"/>
    </row>
    <row r="289" spans="4:33" ht="15.75" x14ac:dyDescent="0.25">
      <c r="D289" s="319"/>
      <c r="E289" s="104" t="s">
        <v>414</v>
      </c>
      <c r="F289" s="394">
        <f>IF(OR(ISERROR(VLOOKUP($E289&amp;$D$118&amp;$D$119,'CCG data'!$A:$AD,'CCG data'!R$3,FALSE)),ISBLANK(VLOOKUP($E289&amp;$D$118&amp;$D$119,'CCG data'!$A:$AD,'CCG data'!R$3,FALSE))),"",VLOOKUP($E289&amp;$D$118&amp;$D$119,'CCG data'!$A:$AD,'CCG data'!R$3,FALSE))</f>
        <v>3.7457960547451887</v>
      </c>
      <c r="G289" s="395"/>
      <c r="H289" s="395">
        <f>IF(OR(ISERROR(VLOOKUP($E289&amp;$D$118&amp;$D$119,'CCG data'!$A:$AD,'CCG data'!S$3,FALSE)),ISBLANK(VLOOKUP($E289&amp;$D$118&amp;$D$119,'CCG data'!$A:$AD,'CCG data'!S$3,FALSE))),"",VLOOKUP($E289&amp;$D$118&amp;$D$119,'CCG data'!$A:$AD,'CCG data'!S$3,FALSE))</f>
        <v>38.863051730412359</v>
      </c>
      <c r="I289" s="395"/>
      <c r="J289" s="395">
        <f>IF(OR(ISERROR(VLOOKUP($E289&amp;$D$118&amp;$D$119,'CCG data'!$A:$AD,'CCG data'!T$3,FALSE)),ISBLANK(VLOOKUP($E289&amp;$D$118&amp;$D$119,'CCG data'!$A:$AD,'CCG data'!T$3,FALSE))),"",VLOOKUP($E289&amp;$D$118&amp;$D$119,'CCG data'!$A:$AD,'CCG data'!T$3,FALSE))</f>
        <v>15.918650452865746</v>
      </c>
      <c r="K289" s="395"/>
      <c r="L289" s="395">
        <f>IF(OR(ISERROR(VLOOKUP($E289&amp;$D$118&amp;$D$119,'CCG data'!$A:$AD,'CCG data'!U$3,FALSE)),ISBLANK(VLOOKUP($E289&amp;$D$118&amp;$D$119,'CCG data'!$A:$AD,'CCG data'!U$3,FALSE))),"",VLOOKUP($E289&amp;$D$118&amp;$D$119,'CCG data'!$A:$AD,'CCG data'!U$3,FALSE))</f>
        <v>10.014694387990955</v>
      </c>
      <c r="M289" s="396"/>
      <c r="N289" s="367">
        <f>IF(OR(ISERROR(VLOOKUP($E289&amp;$D$118&amp;$D$119,'CCG data'!$A:$AD,'CCG data'!G$3,FALSE)),ISBLANK(VLOOKUP($E289&amp;$D$118&amp;$D$119,'CCG data'!$A:$AD,'CCG data'!G$3,FALSE))),"",VLOOKUP($E289&amp;$D$118&amp;$D$119,'CCG data'!$A:$AD,'CCG data'!G$3,FALSE))</f>
        <v>1026</v>
      </c>
      <c r="P289" s="404">
        <f>IF(OR(ISERROR(VLOOKUP($E289&amp;$D$118&amp;$D$119,'CCG data'!$A:$AD,'CCG data'!B$3,FALSE)),ISBLANK(VLOOKUP($E289&amp;$D$118&amp;$D$119,'CCG data'!$A:$AD,'CCG data'!B$3,FALSE))),"",VLOOKUP($E289&amp;$D$118&amp;$D$119,'CCG data'!$A:$AD,'CCG data'!B$3,FALSE))</f>
        <v>5.5555555555555552E-2</v>
      </c>
      <c r="Q289" s="267"/>
      <c r="R289" s="267">
        <f>IF(OR(ISERROR(VLOOKUP($E289&amp;$D$118&amp;$D$119,'CCG data'!$A:$AD,'CCG data'!C$3,FALSE)),ISBLANK(VLOOKUP($E289&amp;$D$118&amp;$D$119,'CCG data'!$A:$AD,'CCG data'!C$3,FALSE))),"",VLOOKUP($E289&amp;$D$118&amp;$D$119,'CCG data'!$A:$AD,'CCG data'!C$3,FALSE))</f>
        <v>0.56237816764132553</v>
      </c>
      <c r="S289" s="267"/>
      <c r="T289" s="267">
        <f>IF(OR(ISERROR(VLOOKUP($E289&amp;$D$118&amp;$D$119,'CCG data'!$A:$AD,'CCG data'!D$3,FALSE)),ISBLANK(VLOOKUP($E289&amp;$D$118&amp;$D$119,'CCG data'!$A:$AD,'CCG data'!D$3,FALSE))),"",VLOOKUP($E289&amp;$D$118&amp;$D$119,'CCG data'!$A:$AD,'CCG data'!D$3,FALSE))</f>
        <v>0.24171539961013644</v>
      </c>
      <c r="U289" s="267"/>
      <c r="V289" s="267">
        <f>IF(OR(ISERROR(VLOOKUP($E289&amp;$D$118&amp;$D$119,'CCG data'!$A:$AD,'CCG data'!E$3,FALSE)),ISBLANK(VLOOKUP($E289&amp;$D$118&amp;$D$119,'CCG data'!$A:$AD,'CCG data'!E$3,FALSE))),"",VLOOKUP($E289&amp;$D$118&amp;$D$119,'CCG data'!$A:$AD,'CCG data'!E$3,FALSE))</f>
        <v>0.14035087719298245</v>
      </c>
      <c r="W289" s="405"/>
      <c r="Y289" s="165">
        <f>IFERROR(VLOOKUP($E289&amp;$D$119, Outliers!$A$4:$P$214,6,FALSE),"0")</f>
        <v>0</v>
      </c>
      <c r="Z289" s="165">
        <f>IFERROR(VLOOKUP($E289&amp;$D$119, Outliers!$A$4:$P$214,7,FALSE),"0")</f>
        <v>0</v>
      </c>
      <c r="AA289" s="165">
        <f>IFERROR(VLOOKUP($E289&amp;$D$119, Outliers!$A$4:$P$214,8,FALSE),"0")</f>
        <v>0</v>
      </c>
      <c r="AB289" s="165">
        <f>IFERROR(VLOOKUP($E289&amp;$D$119, Outliers!$A$4:$P$214,9,FALSE),"0")</f>
        <v>0</v>
      </c>
      <c r="AD289" s="78"/>
      <c r="AE289" s="78"/>
      <c r="AF289" s="78"/>
      <c r="AG289" s="78"/>
    </row>
    <row r="290" spans="4:33" x14ac:dyDescent="0.25">
      <c r="D290" s="319"/>
      <c r="E290" s="103" t="s">
        <v>27</v>
      </c>
      <c r="F290" s="95">
        <f>IF(P289="","",VLOOKUP($E289&amp;$D$118&amp;$D$119,'CCG data'!$A:$AD,'CCG data'!W$3,FALSE))</f>
        <v>2.7733561515597778</v>
      </c>
      <c r="G290" s="96">
        <f>IF(P289="","",VLOOKUP($E289&amp;$D$118&amp;$D$119,'CCG data'!$A:$AD,'CCG data'!X$3,FALSE))</f>
        <v>4.7182359579305997</v>
      </c>
      <c r="H290" s="96">
        <f>IF(R289="","",VLOOKUP($E289&amp;$D$118&amp;$D$119,'CCG data'!$A:$AD,'CCG data'!Y$3,FALSE))</f>
        <v>35.691987305491452</v>
      </c>
      <c r="I290" s="96">
        <f>IF(R289="","",VLOOKUP($E289&amp;$D$118&amp;$D$119,'CCG data'!$A:$AD,'CCG data'!Z$3,FALSE))</f>
        <v>42.034116155333265</v>
      </c>
      <c r="J290" s="96">
        <f>IF(T289="","",VLOOKUP($E289&amp;$D$118&amp;$D$119,'CCG data'!$A:$AD,'CCG data'!AA$3,FALSE))</f>
        <v>13.937413236263868</v>
      </c>
      <c r="K290" s="96">
        <f>IF(T289="","",VLOOKUP($E289&amp;$D$118&amp;$D$119,'CCG data'!$A:$AD,'CCG data'!AB$3,FALSE))</f>
        <v>17.899887669467624</v>
      </c>
      <c r="L290" s="96">
        <f>IF(V289="","",VLOOKUP($E289&amp;$D$118&amp;$D$119,'CCG data'!$A:$AD,'CCG data'!AC$3,FALSE))</f>
        <v>8.3789609712857658</v>
      </c>
      <c r="M290" s="96">
        <f>IF(V289="","",VLOOKUP($E289&amp;$D$118&amp;$D$119,'CCG data'!$A:$AD,'CCG data'!AD$3,FALSE))</f>
        <v>11.650427804696145</v>
      </c>
      <c r="N290" s="368"/>
      <c r="P290" s="152">
        <f>IF(P289="","",VLOOKUP($E289&amp;$D$118&amp;$D$119,'CCG data'!$A:$AD,'CCG data'!I$3,FALSE))</f>
        <v>4.2999999999999997E-2</v>
      </c>
      <c r="Q290" s="15">
        <f>IF(P289="","",VLOOKUP($E289&amp;$D$118&amp;$D$119,'CCG data'!$A:$AD,'CCG data'!J$3,FALSE))</f>
        <v>7.0999999999999994E-2</v>
      </c>
      <c r="R290" s="15">
        <f>IF(R289="","",VLOOKUP($E289&amp;$D$118&amp;$D$119,'CCG data'!$A:$AD,'CCG data'!K$3,FALSE))</f>
        <v>0.53200000000000003</v>
      </c>
      <c r="S290" s="15">
        <f>IF(R289="","",VLOOKUP($E289&amp;$D$118&amp;$D$119,'CCG data'!$A:$AD,'CCG data'!L$3,FALSE))</f>
        <v>0.59199999999999997</v>
      </c>
      <c r="T290" s="15">
        <f>IF(T289="","",VLOOKUP($E289&amp;$D$118&amp;$D$119,'CCG data'!$A:$AD,'CCG data'!M$3,FALSE))</f>
        <v>0.217</v>
      </c>
      <c r="U290" s="15">
        <f>IF(T289="","",VLOOKUP($E289&amp;$D$118&amp;$D$119,'CCG data'!$A:$AD,'CCG data'!N$3,FALSE))</f>
        <v>0.26900000000000002</v>
      </c>
      <c r="V290" s="15">
        <f>IF(V289="","",VLOOKUP($E289&amp;$D$118&amp;$D$119,'CCG data'!$A:$AD,'CCG data'!O$3,FALSE))</f>
        <v>0.12</v>
      </c>
      <c r="W290" s="136">
        <f>IF(V289="","",VLOOKUP($E289&amp;$D$118&amp;$D$119,'CCG data'!$A:$AD,'CCG data'!P$3,FALSE))</f>
        <v>0.16300000000000001</v>
      </c>
      <c r="Y290" s="165" t="str">
        <f>IFERROR(VLOOKUP($E290&amp;$D$119, Outliers!$A$4:$P$214,6,FALSE),"0")</f>
        <v>0</v>
      </c>
      <c r="Z290" s="165" t="str">
        <f>IFERROR(VLOOKUP($E290&amp;$D$119, Outliers!$A$4:$P$214,7,FALSE),"0")</f>
        <v>0</v>
      </c>
      <c r="AA290" s="165" t="str">
        <f>IFERROR(VLOOKUP($E290&amp;$D$119, Outliers!$A$4:$P$214,8,FALSE),"0")</f>
        <v>0</v>
      </c>
      <c r="AB290" s="165" t="str">
        <f>IFERROR(VLOOKUP($E290&amp;$D$119, Outliers!$A$4:$P$214,9,FALSE),"0")</f>
        <v>0</v>
      </c>
      <c r="AD290" s="78"/>
      <c r="AE290" s="78"/>
      <c r="AF290" s="78"/>
      <c r="AG290" s="78"/>
    </row>
    <row r="291" spans="4:33" ht="15.75" x14ac:dyDescent="0.25">
      <c r="D291" s="319"/>
      <c r="E291" s="104" t="s">
        <v>203</v>
      </c>
      <c r="F291" s="394">
        <f>IF(OR(ISERROR(VLOOKUP($E291&amp;$D$118&amp;$D$119,'CCG data'!$A:$AD,'CCG data'!R$3,FALSE)),ISBLANK(VLOOKUP($E291&amp;$D$118&amp;$D$119,'CCG data'!$A:$AD,'CCG data'!R$3,FALSE))),"",VLOOKUP($E291&amp;$D$118&amp;$D$119,'CCG data'!$A:$AD,'CCG data'!R$3,FALSE))</f>
        <v>4.6506307876900159</v>
      </c>
      <c r="G291" s="395"/>
      <c r="H291" s="395">
        <f>IF(OR(ISERROR(VLOOKUP($E291&amp;$D$118&amp;$D$119,'CCG data'!$A:$AD,'CCG data'!S$3,FALSE)),ISBLANK(VLOOKUP($E291&amp;$D$118&amp;$D$119,'CCG data'!$A:$AD,'CCG data'!S$3,FALSE))),"",VLOOKUP($E291&amp;$D$118&amp;$D$119,'CCG data'!$A:$AD,'CCG data'!S$3,FALSE))</f>
        <v>34.828578701262785</v>
      </c>
      <c r="I291" s="395"/>
      <c r="J291" s="395">
        <f>IF(OR(ISERROR(VLOOKUP($E291&amp;$D$118&amp;$D$119,'CCG data'!$A:$AD,'CCG data'!T$3,FALSE)),ISBLANK(VLOOKUP($E291&amp;$D$118&amp;$D$119,'CCG data'!$A:$AD,'CCG data'!T$3,FALSE))),"",VLOOKUP($E291&amp;$D$118&amp;$D$119,'CCG data'!$A:$AD,'CCG data'!T$3,FALSE))</f>
        <v>19.490005392879695</v>
      </c>
      <c r="K291" s="395"/>
      <c r="L291" s="395">
        <f>IF(OR(ISERROR(VLOOKUP($E291&amp;$D$118&amp;$D$119,'CCG data'!$A:$AD,'CCG data'!U$3,FALSE)),ISBLANK(VLOOKUP($E291&amp;$D$118&amp;$D$119,'CCG data'!$A:$AD,'CCG data'!U$3,FALSE))),"",VLOOKUP($E291&amp;$D$118&amp;$D$119,'CCG data'!$A:$AD,'CCG data'!U$3,FALSE))</f>
        <v>9.7368859570683526</v>
      </c>
      <c r="M291" s="396"/>
      <c r="N291" s="367">
        <f>IF(OR(ISERROR(VLOOKUP($E291&amp;$D$118&amp;$D$119,'CCG data'!$A:$AD,'CCG data'!G$3,FALSE)),ISBLANK(VLOOKUP($E291&amp;$D$118&amp;$D$119,'CCG data'!$A:$AD,'CCG data'!G$3,FALSE))),"",VLOOKUP($E291&amp;$D$118&amp;$D$119,'CCG data'!$A:$AD,'CCG data'!G$3,FALSE))</f>
        <v>661</v>
      </c>
      <c r="P291" s="404">
        <f>IF(OR(ISERROR(VLOOKUP($E291&amp;$D$118&amp;$D$119,'CCG data'!$A:$AD,'CCG data'!B$3,FALSE)),ISBLANK(VLOOKUP($E291&amp;$D$118&amp;$D$119,'CCG data'!$A:$AD,'CCG data'!B$3,FALSE))),"",VLOOKUP($E291&amp;$D$118&amp;$D$119,'CCG data'!$A:$AD,'CCG data'!B$3,FALSE))</f>
        <v>6.5052950075642962E-2</v>
      </c>
      <c r="Q291" s="267"/>
      <c r="R291" s="267">
        <f>IF(OR(ISERROR(VLOOKUP($E291&amp;$D$118&amp;$D$119,'CCG data'!$A:$AD,'CCG data'!C$3,FALSE)),ISBLANK(VLOOKUP($E291&amp;$D$118&amp;$D$119,'CCG data'!$A:$AD,'CCG data'!C$3,FALSE))),"",VLOOKUP($E291&amp;$D$118&amp;$D$119,'CCG data'!$A:$AD,'CCG data'!C$3,FALSE))</f>
        <v>0.50378214826021184</v>
      </c>
      <c r="S291" s="267"/>
      <c r="T291" s="267">
        <f>IF(OR(ISERROR(VLOOKUP($E291&amp;$D$118&amp;$D$119,'CCG data'!$A:$AD,'CCG data'!D$3,FALSE)),ISBLANK(VLOOKUP($E291&amp;$D$118&amp;$D$119,'CCG data'!$A:$AD,'CCG data'!D$3,FALSE))),"",VLOOKUP($E291&amp;$D$118&amp;$D$119,'CCG data'!$A:$AD,'CCG data'!D$3,FALSE))</f>
        <v>0.28441754916792739</v>
      </c>
      <c r="U291" s="267"/>
      <c r="V291" s="267">
        <f>IF(OR(ISERROR(VLOOKUP($E291&amp;$D$118&amp;$D$119,'CCG data'!$A:$AD,'CCG data'!E$3,FALSE)),ISBLANK(VLOOKUP($E291&amp;$D$118&amp;$D$119,'CCG data'!$A:$AD,'CCG data'!E$3,FALSE))),"",VLOOKUP($E291&amp;$D$118&amp;$D$119,'CCG data'!$A:$AD,'CCG data'!E$3,FALSE))</f>
        <v>0.14674735249621784</v>
      </c>
      <c r="W291" s="405"/>
      <c r="Y291" s="165">
        <f>IFERROR(VLOOKUP($E291&amp;$D$119, Outliers!$A$4:$P$214,6,FALSE),"0")</f>
        <v>0</v>
      </c>
      <c r="Z291" s="165">
        <f>IFERROR(VLOOKUP($E291&amp;$D$119, Outliers!$A$4:$P$214,7,FALSE),"0")</f>
        <v>0</v>
      </c>
      <c r="AA291" s="165">
        <f>IFERROR(VLOOKUP($E291&amp;$D$119, Outliers!$A$4:$P$214,8,FALSE),"0")</f>
        <v>0</v>
      </c>
      <c r="AB291" s="165">
        <f>IFERROR(VLOOKUP($E291&amp;$D$119, Outliers!$A$4:$P$214,9,FALSE),"0")</f>
        <v>0</v>
      </c>
      <c r="AD291" s="78"/>
      <c r="AE291" s="78"/>
      <c r="AF291" s="78"/>
      <c r="AG291" s="78"/>
    </row>
    <row r="292" spans="4:33" x14ac:dyDescent="0.25">
      <c r="D292" s="319"/>
      <c r="E292" s="103" t="s">
        <v>27</v>
      </c>
      <c r="F292" s="95">
        <f>IF(P291="","",VLOOKUP($E291&amp;$D$118&amp;$D$119,'CCG data'!$A:$AD,'CCG data'!W$3,FALSE))</f>
        <v>3.2605702770056717</v>
      </c>
      <c r="G292" s="96">
        <f>IF(P291="","",VLOOKUP($E291&amp;$D$118&amp;$D$119,'CCG data'!$A:$AD,'CCG data'!X$3,FALSE))</f>
        <v>6.0406912983743606</v>
      </c>
      <c r="H292" s="96">
        <f>IF(R291="","",VLOOKUP($E291&amp;$D$118&amp;$D$119,'CCG data'!$A:$AD,'CCG data'!Y$3,FALSE))</f>
        <v>31.087733763651393</v>
      </c>
      <c r="I292" s="96">
        <f>IF(R291="","",VLOOKUP($E291&amp;$D$118&amp;$D$119,'CCG data'!$A:$AD,'CCG data'!Z$3,FALSE))</f>
        <v>38.569423638874177</v>
      </c>
      <c r="J292" s="96">
        <f>IF(T291="","",VLOOKUP($E291&amp;$D$118&amp;$D$119,'CCG data'!$A:$AD,'CCG data'!AA$3,FALSE))</f>
        <v>16.703954111371907</v>
      </c>
      <c r="K292" s="96">
        <f>IF(T291="","",VLOOKUP($E291&amp;$D$118&amp;$D$119,'CCG data'!$A:$AD,'CCG data'!AB$3,FALSE))</f>
        <v>22.276056674387483</v>
      </c>
      <c r="L292" s="96">
        <f>IF(V291="","",VLOOKUP($E291&amp;$D$118&amp;$D$119,'CCG data'!$A:$AD,'CCG data'!AC$3,FALSE))</f>
        <v>7.7991692329652151</v>
      </c>
      <c r="M292" s="96">
        <f>IF(V291="","",VLOOKUP($E291&amp;$D$118&amp;$D$119,'CCG data'!$A:$AD,'CCG data'!AD$3,FALSE))</f>
        <v>11.674602681171489</v>
      </c>
      <c r="N292" s="368"/>
      <c r="P292" s="152">
        <f>IF(P291="","",VLOOKUP($E291&amp;$D$118&amp;$D$119,'CCG data'!$A:$AD,'CCG data'!I$3,FALSE))</f>
        <v>4.9000000000000002E-2</v>
      </c>
      <c r="Q292" s="15">
        <f>IF(P291="","",VLOOKUP($E291&amp;$D$118&amp;$D$119,'CCG data'!$A:$AD,'CCG data'!J$3,FALSE))</f>
        <v>8.5999999999999993E-2</v>
      </c>
      <c r="R292" s="15">
        <f>IF(R291="","",VLOOKUP($E291&amp;$D$118&amp;$D$119,'CCG data'!$A:$AD,'CCG data'!K$3,FALSE))</f>
        <v>0.46600000000000003</v>
      </c>
      <c r="S292" s="15">
        <f>IF(R291="","",VLOOKUP($E291&amp;$D$118&amp;$D$119,'CCG data'!$A:$AD,'CCG data'!L$3,FALSE))</f>
        <v>0.54200000000000004</v>
      </c>
      <c r="T292" s="15">
        <f>IF(T291="","",VLOOKUP($E291&amp;$D$118&amp;$D$119,'CCG data'!$A:$AD,'CCG data'!M$3,FALSE))</f>
        <v>0.251</v>
      </c>
      <c r="U292" s="15">
        <f>IF(T291="","",VLOOKUP($E291&amp;$D$118&amp;$D$119,'CCG data'!$A:$AD,'CCG data'!N$3,FALSE))</f>
        <v>0.32</v>
      </c>
      <c r="V292" s="15">
        <f>IF(V291="","",VLOOKUP($E291&amp;$D$118&amp;$D$119,'CCG data'!$A:$AD,'CCG data'!O$3,FALSE))</f>
        <v>0.122</v>
      </c>
      <c r="W292" s="136">
        <f>IF(V291="","",VLOOKUP($E291&amp;$D$118&amp;$D$119,'CCG data'!$A:$AD,'CCG data'!P$3,FALSE))</f>
        <v>0.17599999999999999</v>
      </c>
      <c r="Y292" s="165" t="str">
        <f>IFERROR(VLOOKUP($E292&amp;$D$119, Outliers!$A$4:$P$214,6,FALSE),"0")</f>
        <v>0</v>
      </c>
      <c r="Z292" s="165" t="str">
        <f>IFERROR(VLOOKUP($E292&amp;$D$119, Outliers!$A$4:$P$214,7,FALSE),"0")</f>
        <v>0</v>
      </c>
      <c r="AA292" s="165" t="str">
        <f>IFERROR(VLOOKUP($E292&amp;$D$119, Outliers!$A$4:$P$214,8,FALSE),"0")</f>
        <v>0</v>
      </c>
      <c r="AB292" s="165" t="str">
        <f>IFERROR(VLOOKUP($E292&amp;$D$119, Outliers!$A$4:$P$214,9,FALSE),"0")</f>
        <v>0</v>
      </c>
      <c r="AD292" s="78"/>
      <c r="AE292" s="78"/>
      <c r="AF292" s="78"/>
      <c r="AG292" s="78"/>
    </row>
    <row r="293" spans="4:33" ht="15.75" x14ac:dyDescent="0.25">
      <c r="D293" s="319"/>
      <c r="E293" s="104" t="s">
        <v>204</v>
      </c>
      <c r="F293" s="394">
        <f>IF(OR(ISERROR(VLOOKUP($E293&amp;$D$118&amp;$D$119,'CCG data'!$A:$AD,'CCG data'!R$3,FALSE)),ISBLANK(VLOOKUP($E293&amp;$D$118&amp;$D$119,'CCG data'!$A:$AD,'CCG data'!R$3,FALSE))),"",VLOOKUP($E293&amp;$D$118&amp;$D$119,'CCG data'!$A:$AD,'CCG data'!R$3,FALSE))</f>
        <v>3.850123711591225</v>
      </c>
      <c r="G293" s="395"/>
      <c r="H293" s="395">
        <f>IF(OR(ISERROR(VLOOKUP($E293&amp;$D$118&amp;$D$119,'CCG data'!$A:$AD,'CCG data'!S$3,FALSE)),ISBLANK(VLOOKUP($E293&amp;$D$118&amp;$D$119,'CCG data'!$A:$AD,'CCG data'!S$3,FALSE))),"",VLOOKUP($E293&amp;$D$118&amp;$D$119,'CCG data'!$A:$AD,'CCG data'!S$3,FALSE))</f>
        <v>43.177581819360491</v>
      </c>
      <c r="I293" s="395"/>
      <c r="J293" s="395">
        <f>IF(OR(ISERROR(VLOOKUP($E293&amp;$D$118&amp;$D$119,'CCG data'!$A:$AD,'CCG data'!T$3,FALSE)),ISBLANK(VLOOKUP($E293&amp;$D$118&amp;$D$119,'CCG data'!$A:$AD,'CCG data'!T$3,FALSE))),"",VLOOKUP($E293&amp;$D$118&amp;$D$119,'CCG data'!$A:$AD,'CCG data'!T$3,FALSE))</f>
        <v>16.326830263233958</v>
      </c>
      <c r="K293" s="395"/>
      <c r="L293" s="395">
        <f>IF(OR(ISERROR(VLOOKUP($E293&amp;$D$118&amp;$D$119,'CCG data'!$A:$AD,'CCG data'!U$3,FALSE)),ISBLANK(VLOOKUP($E293&amp;$D$118&amp;$D$119,'CCG data'!$A:$AD,'CCG data'!U$3,FALSE))),"",VLOOKUP($E293&amp;$D$118&amp;$D$119,'CCG data'!$A:$AD,'CCG data'!U$3,FALSE))</f>
        <v>10.108650701508175</v>
      </c>
      <c r="M293" s="396"/>
      <c r="N293" s="367">
        <f>IF(OR(ISERROR(VLOOKUP($E293&amp;$D$118&amp;$D$119,'CCG data'!$A:$AD,'CCG data'!G$3,FALSE)),ISBLANK(VLOOKUP($E293&amp;$D$118&amp;$D$119,'CCG data'!$A:$AD,'CCG data'!G$3,FALSE))),"",VLOOKUP($E293&amp;$D$118&amp;$D$119,'CCG data'!$A:$AD,'CCG data'!G$3,FALSE))</f>
        <v>3924</v>
      </c>
      <c r="P293" s="404">
        <f>IF(OR(ISERROR(VLOOKUP($E293&amp;$D$118&amp;$D$119,'CCG data'!$A:$AD,'CCG data'!B$3,FALSE)),ISBLANK(VLOOKUP($E293&amp;$D$118&amp;$D$119,'CCG data'!$A:$AD,'CCG data'!B$3,FALSE))),"",VLOOKUP($E293&amp;$D$118&amp;$D$119,'CCG data'!$A:$AD,'CCG data'!B$3,FALSE))</f>
        <v>5.5555555555555552E-2</v>
      </c>
      <c r="Q293" s="267"/>
      <c r="R293" s="267">
        <f>IF(OR(ISERROR(VLOOKUP($E293&amp;$D$118&amp;$D$119,'CCG data'!$A:$AD,'CCG data'!C$3,FALSE)),ISBLANK(VLOOKUP($E293&amp;$D$118&amp;$D$119,'CCG data'!$A:$AD,'CCG data'!C$3,FALSE))),"",VLOOKUP($E293&amp;$D$118&amp;$D$119,'CCG data'!$A:$AD,'CCG data'!C$3,FALSE))</f>
        <v>0.58486238532110091</v>
      </c>
      <c r="S293" s="267"/>
      <c r="T293" s="267">
        <f>IF(OR(ISERROR(VLOOKUP($E293&amp;$D$118&amp;$D$119,'CCG data'!$A:$AD,'CCG data'!D$3,FALSE)),ISBLANK(VLOOKUP($E293&amp;$D$118&amp;$D$119,'CCG data'!$A:$AD,'CCG data'!D$3,FALSE))),"",VLOOKUP($E293&amp;$D$118&amp;$D$119,'CCG data'!$A:$AD,'CCG data'!D$3,FALSE))</f>
        <v>0.22298674821610601</v>
      </c>
      <c r="U293" s="267"/>
      <c r="V293" s="267">
        <f>IF(OR(ISERROR(VLOOKUP($E293&amp;$D$118&amp;$D$119,'CCG data'!$A:$AD,'CCG data'!E$3,FALSE)),ISBLANK(VLOOKUP($E293&amp;$D$118&amp;$D$119,'CCG data'!$A:$AD,'CCG data'!E$3,FALSE))),"",VLOOKUP($E293&amp;$D$118&amp;$D$119,'CCG data'!$A:$AD,'CCG data'!E$3,FALSE))</f>
        <v>0.1365953109072375</v>
      </c>
      <c r="W293" s="405"/>
      <c r="Y293" s="165">
        <f>IFERROR(VLOOKUP($E293&amp;$D$119, Outliers!$A$4:$P$214,6,FALSE),"0")</f>
        <v>1</v>
      </c>
      <c r="Z293" s="165">
        <f>IFERROR(VLOOKUP($E293&amp;$D$119, Outliers!$A$4:$P$214,7,FALSE),"0")</f>
        <v>1</v>
      </c>
      <c r="AA293" s="165">
        <f>IFERROR(VLOOKUP($E293&amp;$D$119, Outliers!$A$4:$P$214,8,FALSE),"0")</f>
        <v>0</v>
      </c>
      <c r="AB293" s="165">
        <f>IFERROR(VLOOKUP($E293&amp;$D$119, Outliers!$A$4:$P$214,9,FALSE),"0")</f>
        <v>0</v>
      </c>
      <c r="AD293" s="78"/>
      <c r="AE293" s="78"/>
      <c r="AF293" s="78"/>
      <c r="AG293" s="78"/>
    </row>
    <row r="294" spans="4:33" x14ac:dyDescent="0.25">
      <c r="D294" s="319"/>
      <c r="E294" s="103" t="s">
        <v>27</v>
      </c>
      <c r="F294" s="95">
        <f>IF(P293="","",VLOOKUP($E293&amp;$D$118&amp;$D$119,'CCG data'!$A:$AD,'CCG data'!W$3,FALSE))</f>
        <v>3.3390276798992944</v>
      </c>
      <c r="G294" s="96">
        <f>IF(P293="","",VLOOKUP($E293&amp;$D$118&amp;$D$119,'CCG data'!$A:$AD,'CCG data'!X$3,FALSE))</f>
        <v>4.3612197432831561</v>
      </c>
      <c r="H294" s="96">
        <f>IF(R293="","",VLOOKUP($E293&amp;$D$118&amp;$D$119,'CCG data'!$A:$AD,'CCG data'!Y$3,FALSE))</f>
        <v>41.411043582407956</v>
      </c>
      <c r="I294" s="96">
        <f>IF(R293="","",VLOOKUP($E293&amp;$D$118&amp;$D$119,'CCG data'!$A:$AD,'CCG data'!Z$3,FALSE))</f>
        <v>44.944120056313025</v>
      </c>
      <c r="J294" s="96">
        <f>IF(T293="","",VLOOKUP($E293&amp;$D$118&amp;$D$119,'CCG data'!$A:$AD,'CCG data'!AA$3,FALSE))</f>
        <v>15.245012962278883</v>
      </c>
      <c r="K294" s="96">
        <f>IF(T293="","",VLOOKUP($E293&amp;$D$118&amp;$D$119,'CCG data'!$A:$AD,'CCG data'!AB$3,FALSE))</f>
        <v>17.408647564189032</v>
      </c>
      <c r="L294" s="96">
        <f>IF(V293="","",VLOOKUP($E293&amp;$D$118&amp;$D$119,'CCG data'!$A:$AD,'CCG data'!AC$3,FALSE))</f>
        <v>9.2528613732143246</v>
      </c>
      <c r="M294" s="96">
        <f>IF(V293="","",VLOOKUP($E293&amp;$D$118&amp;$D$119,'CCG data'!$A:$AD,'CCG data'!AD$3,FALSE))</f>
        <v>10.964440029802025</v>
      </c>
      <c r="N294" s="368"/>
      <c r="P294" s="152">
        <f>IF(P293="","",VLOOKUP($E293&amp;$D$118&amp;$D$119,'CCG data'!$A:$AD,'CCG data'!I$3,FALSE))</f>
        <v>4.9000000000000002E-2</v>
      </c>
      <c r="Q294" s="15">
        <f>IF(P293="","",VLOOKUP($E293&amp;$D$118&amp;$D$119,'CCG data'!$A:$AD,'CCG data'!J$3,FALSE))</f>
        <v>6.3E-2</v>
      </c>
      <c r="R294" s="15">
        <f>IF(R293="","",VLOOKUP($E293&amp;$D$118&amp;$D$119,'CCG data'!$A:$AD,'CCG data'!K$3,FALSE))</f>
        <v>0.56899999999999995</v>
      </c>
      <c r="S294" s="15">
        <f>IF(R293="","",VLOOKUP($E293&amp;$D$118&amp;$D$119,'CCG data'!$A:$AD,'CCG data'!L$3,FALSE))</f>
        <v>0.6</v>
      </c>
      <c r="T294" s="15">
        <f>IF(T293="","",VLOOKUP($E293&amp;$D$118&amp;$D$119,'CCG data'!$A:$AD,'CCG data'!M$3,FALSE))</f>
        <v>0.21</v>
      </c>
      <c r="U294" s="15">
        <f>IF(T293="","",VLOOKUP($E293&amp;$D$118&amp;$D$119,'CCG data'!$A:$AD,'CCG data'!N$3,FALSE))</f>
        <v>0.23599999999999999</v>
      </c>
      <c r="V294" s="15">
        <f>IF(V293="","",VLOOKUP($E293&amp;$D$118&amp;$D$119,'CCG data'!$A:$AD,'CCG data'!O$3,FALSE))</f>
        <v>0.126</v>
      </c>
      <c r="W294" s="136">
        <f>IF(V293="","",VLOOKUP($E293&amp;$D$118&amp;$D$119,'CCG data'!$A:$AD,'CCG data'!P$3,FALSE))</f>
        <v>0.14799999999999999</v>
      </c>
      <c r="Y294" s="165" t="str">
        <f>IFERROR(VLOOKUP($E294&amp;$D$119, Outliers!$A$4:$P$214,6,FALSE),"0")</f>
        <v>0</v>
      </c>
      <c r="Z294" s="165" t="str">
        <f>IFERROR(VLOOKUP($E294&amp;$D$119, Outliers!$A$4:$P$214,7,FALSE),"0")</f>
        <v>0</v>
      </c>
      <c r="AA294" s="165" t="str">
        <f>IFERROR(VLOOKUP($E294&amp;$D$119, Outliers!$A$4:$P$214,8,FALSE),"0")</f>
        <v>0</v>
      </c>
      <c r="AB294" s="165" t="str">
        <f>IFERROR(VLOOKUP($E294&amp;$D$119, Outliers!$A$4:$P$214,9,FALSE),"0")</f>
        <v>0</v>
      </c>
      <c r="AD294" s="78"/>
      <c r="AE294" s="78"/>
      <c r="AF294" s="78"/>
      <c r="AG294" s="78"/>
    </row>
    <row r="295" spans="4:33" ht="15.75" x14ac:dyDescent="0.25">
      <c r="D295" s="319"/>
      <c r="E295" s="104" t="s">
        <v>205</v>
      </c>
      <c r="F295" s="394">
        <f>IF(OR(ISERROR(VLOOKUP($E295&amp;$D$118&amp;$D$119,'CCG data'!$A:$AD,'CCG data'!R$3,FALSE)),ISBLANK(VLOOKUP($E295&amp;$D$118&amp;$D$119,'CCG data'!$A:$AD,'CCG data'!R$3,FALSE))),"",VLOOKUP($E295&amp;$D$118&amp;$D$119,'CCG data'!$A:$AD,'CCG data'!R$3,FALSE))</f>
        <v>6.2967694348349994</v>
      </c>
      <c r="G295" s="395"/>
      <c r="H295" s="395">
        <f>IF(OR(ISERROR(VLOOKUP($E295&amp;$D$118&amp;$D$119,'CCG data'!$A:$AD,'CCG data'!S$3,FALSE)),ISBLANK(VLOOKUP($E295&amp;$D$118&amp;$D$119,'CCG data'!$A:$AD,'CCG data'!S$3,FALSE))),"",VLOOKUP($E295&amp;$D$118&amp;$D$119,'CCG data'!$A:$AD,'CCG data'!S$3,FALSE))</f>
        <v>36.49965949901059</v>
      </c>
      <c r="I295" s="395"/>
      <c r="J295" s="395">
        <f>IF(OR(ISERROR(VLOOKUP($E295&amp;$D$118&amp;$D$119,'CCG data'!$A:$AD,'CCG data'!T$3,FALSE)),ISBLANK(VLOOKUP($E295&amp;$D$118&amp;$D$119,'CCG data'!$A:$AD,'CCG data'!T$3,FALSE))),"",VLOOKUP($E295&amp;$D$118&amp;$D$119,'CCG data'!$A:$AD,'CCG data'!T$3,FALSE))</f>
        <v>16.11078093869671</v>
      </c>
      <c r="K295" s="395"/>
      <c r="L295" s="395">
        <f>IF(OR(ISERROR(VLOOKUP($E295&amp;$D$118&amp;$D$119,'CCG data'!$A:$AD,'CCG data'!U$3,FALSE)),ISBLANK(VLOOKUP($E295&amp;$D$118&amp;$D$119,'CCG data'!$A:$AD,'CCG data'!U$3,FALSE))),"",VLOOKUP($E295&amp;$D$118&amp;$D$119,'CCG data'!$A:$AD,'CCG data'!U$3,FALSE))</f>
        <v>12.54516666603709</v>
      </c>
      <c r="M295" s="396"/>
      <c r="N295" s="367">
        <f>IF(OR(ISERROR(VLOOKUP($E295&amp;$D$118&amp;$D$119,'CCG data'!$A:$AD,'CCG data'!G$3,FALSE)),ISBLANK(VLOOKUP($E295&amp;$D$118&amp;$D$119,'CCG data'!$A:$AD,'CCG data'!G$3,FALSE))),"",VLOOKUP($E295&amp;$D$118&amp;$D$119,'CCG data'!$A:$AD,'CCG data'!G$3,FALSE))</f>
        <v>736</v>
      </c>
      <c r="P295" s="404">
        <f>IF(OR(ISERROR(VLOOKUP($E295&amp;$D$118&amp;$D$119,'CCG data'!$A:$AD,'CCG data'!B$3,FALSE)),ISBLANK(VLOOKUP($E295&amp;$D$118&amp;$D$119,'CCG data'!$A:$AD,'CCG data'!B$3,FALSE))),"",VLOOKUP($E295&amp;$D$118&amp;$D$119,'CCG data'!$A:$AD,'CCG data'!B$3,FALSE))</f>
        <v>8.2880434782608689E-2</v>
      </c>
      <c r="Q295" s="267"/>
      <c r="R295" s="267">
        <f>IF(OR(ISERROR(VLOOKUP($E295&amp;$D$118&amp;$D$119,'CCG data'!$A:$AD,'CCG data'!C$3,FALSE)),ISBLANK(VLOOKUP($E295&amp;$D$118&amp;$D$119,'CCG data'!$A:$AD,'CCG data'!C$3,FALSE))),"",VLOOKUP($E295&amp;$D$118&amp;$D$119,'CCG data'!$A:$AD,'CCG data'!C$3,FALSE))</f>
        <v>0.51086956521739135</v>
      </c>
      <c r="S295" s="267"/>
      <c r="T295" s="267">
        <f>IF(OR(ISERROR(VLOOKUP($E295&amp;$D$118&amp;$D$119,'CCG data'!$A:$AD,'CCG data'!D$3,FALSE)),ISBLANK(VLOOKUP($E295&amp;$D$118&amp;$D$119,'CCG data'!$A:$AD,'CCG data'!D$3,FALSE))),"",VLOOKUP($E295&amp;$D$118&amp;$D$119,'CCG data'!$A:$AD,'CCG data'!D$3,FALSE))</f>
        <v>0.2296195652173913</v>
      </c>
      <c r="U295" s="267"/>
      <c r="V295" s="267">
        <f>IF(OR(ISERROR(VLOOKUP($E295&amp;$D$118&amp;$D$119,'CCG data'!$A:$AD,'CCG data'!E$3,FALSE)),ISBLANK(VLOOKUP($E295&amp;$D$118&amp;$D$119,'CCG data'!$A:$AD,'CCG data'!E$3,FALSE))),"",VLOOKUP($E295&amp;$D$118&amp;$D$119,'CCG data'!$A:$AD,'CCG data'!E$3,FALSE))</f>
        <v>0.1766304347826087</v>
      </c>
      <c r="W295" s="405"/>
      <c r="Y295" s="165">
        <f>IFERROR(VLOOKUP($E295&amp;$D$119, Outliers!$A$4:$P$214,6,FALSE),"0")</f>
        <v>0</v>
      </c>
      <c r="Z295" s="165">
        <f>IFERROR(VLOOKUP($E295&amp;$D$119, Outliers!$A$4:$P$214,7,FALSE),"0")</f>
        <v>0</v>
      </c>
      <c r="AA295" s="165">
        <f>IFERROR(VLOOKUP($E295&amp;$D$119, Outliers!$A$4:$P$214,8,FALSE),"0")</f>
        <v>0</v>
      </c>
      <c r="AB295" s="165">
        <f>IFERROR(VLOOKUP($E295&amp;$D$119, Outliers!$A$4:$P$214,9,FALSE),"0")</f>
        <v>0</v>
      </c>
      <c r="AD295" s="78"/>
      <c r="AE295" s="78"/>
      <c r="AF295" s="78"/>
      <c r="AG295" s="78"/>
    </row>
    <row r="296" spans="4:33" x14ac:dyDescent="0.25">
      <c r="D296" s="319"/>
      <c r="E296" s="103" t="s">
        <v>27</v>
      </c>
      <c r="F296" s="95">
        <f>IF(P295="","",VLOOKUP($E295&amp;$D$118&amp;$D$119,'CCG data'!$A:$AD,'CCG data'!W$3,FALSE))</f>
        <v>4.7165807591325271</v>
      </c>
      <c r="G296" s="96">
        <f>IF(P295="","",VLOOKUP($E295&amp;$D$118&amp;$D$119,'CCG data'!$A:$AD,'CCG data'!X$3,FALSE))</f>
        <v>7.8769581105374717</v>
      </c>
      <c r="H296" s="96">
        <f>IF(R295="","",VLOOKUP($E295&amp;$D$118&amp;$D$119,'CCG data'!$A:$AD,'CCG data'!Y$3,FALSE))</f>
        <v>32.810300118738461</v>
      </c>
      <c r="I296" s="96">
        <f>IF(R295="","",VLOOKUP($E295&amp;$D$118&amp;$D$119,'CCG data'!$A:$AD,'CCG data'!Z$3,FALSE))</f>
        <v>40.18901887928272</v>
      </c>
      <c r="J296" s="96">
        <f>IF(T295="","",VLOOKUP($E295&amp;$D$118&amp;$D$119,'CCG data'!$A:$AD,'CCG data'!AA$3,FALSE))</f>
        <v>13.681770889477821</v>
      </c>
      <c r="K296" s="96">
        <f>IF(T295="","",VLOOKUP($E295&amp;$D$118&amp;$D$119,'CCG data'!$A:$AD,'CCG data'!AB$3,FALSE))</f>
        <v>18.539790987915598</v>
      </c>
      <c r="L296" s="96">
        <f>IF(V295="","",VLOOKUP($E295&amp;$D$118&amp;$D$119,'CCG data'!$A:$AD,'CCG data'!AC$3,FALSE))</f>
        <v>10.388610216550843</v>
      </c>
      <c r="M296" s="96">
        <f>IF(V295="","",VLOOKUP($E295&amp;$D$118&amp;$D$119,'CCG data'!$A:$AD,'CCG data'!AD$3,FALSE))</f>
        <v>14.701723115523338</v>
      </c>
      <c r="N296" s="368"/>
      <c r="P296" s="152">
        <f>IF(P295="","",VLOOKUP($E295&amp;$D$118&amp;$D$119,'CCG data'!$A:$AD,'CCG data'!I$3,FALSE))</f>
        <v>6.5000000000000002E-2</v>
      </c>
      <c r="Q296" s="15">
        <f>IF(P295="","",VLOOKUP($E295&amp;$D$118&amp;$D$119,'CCG data'!$A:$AD,'CCG data'!J$3,FALSE))</f>
        <v>0.105</v>
      </c>
      <c r="R296" s="15">
        <f>IF(R295="","",VLOOKUP($E295&amp;$D$118&amp;$D$119,'CCG data'!$A:$AD,'CCG data'!K$3,FALSE))</f>
        <v>0.47499999999999998</v>
      </c>
      <c r="S296" s="15">
        <f>IF(R295="","",VLOOKUP($E295&amp;$D$118&amp;$D$119,'CCG data'!$A:$AD,'CCG data'!L$3,FALSE))</f>
        <v>0.54700000000000004</v>
      </c>
      <c r="T296" s="15">
        <f>IF(T295="","",VLOOKUP($E295&amp;$D$118&amp;$D$119,'CCG data'!$A:$AD,'CCG data'!M$3,FALSE))</f>
        <v>0.20100000000000001</v>
      </c>
      <c r="U296" s="15">
        <f>IF(T295="","",VLOOKUP($E295&amp;$D$118&amp;$D$119,'CCG data'!$A:$AD,'CCG data'!N$3,FALSE))</f>
        <v>0.26100000000000001</v>
      </c>
      <c r="V296" s="15">
        <f>IF(V295="","",VLOOKUP($E295&amp;$D$118&amp;$D$119,'CCG data'!$A:$AD,'CCG data'!O$3,FALSE))</f>
        <v>0.151</v>
      </c>
      <c r="W296" s="136">
        <f>IF(V295="","",VLOOKUP($E295&amp;$D$118&amp;$D$119,'CCG data'!$A:$AD,'CCG data'!P$3,FALSE))</f>
        <v>0.20599999999999999</v>
      </c>
      <c r="Y296" s="165" t="str">
        <f>IFERROR(VLOOKUP($E296&amp;$D$119, Outliers!$A$4:$P$214,6,FALSE),"0")</f>
        <v>0</v>
      </c>
      <c r="Z296" s="165" t="str">
        <f>IFERROR(VLOOKUP($E296&amp;$D$119, Outliers!$A$4:$P$214,7,FALSE),"0")</f>
        <v>0</v>
      </c>
      <c r="AA296" s="165" t="str">
        <f>IFERROR(VLOOKUP($E296&amp;$D$119, Outliers!$A$4:$P$214,8,FALSE),"0")</f>
        <v>0</v>
      </c>
      <c r="AB296" s="165" t="str">
        <f>IFERROR(VLOOKUP($E296&amp;$D$119, Outliers!$A$4:$P$214,9,FALSE),"0")</f>
        <v>0</v>
      </c>
      <c r="AD296" s="78"/>
      <c r="AE296" s="78"/>
      <c r="AF296" s="78"/>
      <c r="AG296" s="78"/>
    </row>
    <row r="297" spans="4:33" ht="15.75" x14ac:dyDescent="0.25">
      <c r="D297" s="319"/>
      <c r="E297" s="104" t="s">
        <v>206</v>
      </c>
      <c r="F297" s="394">
        <f>IF(OR(ISERROR(VLOOKUP($E297&amp;$D$118&amp;$D$119,'CCG data'!$A:$AD,'CCG data'!R$3,FALSE)),ISBLANK(VLOOKUP($E297&amp;$D$118&amp;$D$119,'CCG data'!$A:$AD,'CCG data'!R$3,FALSE))),"",VLOOKUP($E297&amp;$D$118&amp;$D$119,'CCG data'!$A:$AD,'CCG data'!R$3,FALSE))</f>
        <v>5.0224458159499417</v>
      </c>
      <c r="G297" s="395"/>
      <c r="H297" s="395">
        <f>IF(OR(ISERROR(VLOOKUP($E297&amp;$D$118&amp;$D$119,'CCG data'!$A:$AD,'CCG data'!S$3,FALSE)),ISBLANK(VLOOKUP($E297&amp;$D$118&amp;$D$119,'CCG data'!$A:$AD,'CCG data'!S$3,FALSE))),"",VLOOKUP($E297&amp;$D$118&amp;$D$119,'CCG data'!$A:$AD,'CCG data'!S$3,FALSE))</f>
        <v>39.018013414523402</v>
      </c>
      <c r="I297" s="395"/>
      <c r="J297" s="395">
        <f>IF(OR(ISERROR(VLOOKUP($E297&amp;$D$118&amp;$D$119,'CCG data'!$A:$AD,'CCG data'!T$3,FALSE)),ISBLANK(VLOOKUP($E297&amp;$D$118&amp;$D$119,'CCG data'!$A:$AD,'CCG data'!T$3,FALSE))),"",VLOOKUP($E297&amp;$D$118&amp;$D$119,'CCG data'!$A:$AD,'CCG data'!T$3,FALSE))</f>
        <v>20.661915437103726</v>
      </c>
      <c r="K297" s="395"/>
      <c r="L297" s="395">
        <f>IF(OR(ISERROR(VLOOKUP($E297&amp;$D$118&amp;$D$119,'CCG data'!$A:$AD,'CCG data'!U$3,FALSE)),ISBLANK(VLOOKUP($E297&amp;$D$118&amp;$D$119,'CCG data'!$A:$AD,'CCG data'!U$3,FALSE))),"",VLOOKUP($E297&amp;$D$118&amp;$D$119,'CCG data'!$A:$AD,'CCG data'!U$3,FALSE))</f>
        <v>14.469090506777732</v>
      </c>
      <c r="M297" s="396"/>
      <c r="N297" s="367">
        <f>IF(OR(ISERROR(VLOOKUP($E297&amp;$D$118&amp;$D$119,'CCG data'!$A:$AD,'CCG data'!G$3,FALSE)),ISBLANK(VLOOKUP($E297&amp;$D$118&amp;$D$119,'CCG data'!$A:$AD,'CCG data'!G$3,FALSE))),"",VLOOKUP($E297&amp;$D$118&amp;$D$119,'CCG data'!$A:$AD,'CCG data'!G$3,FALSE))</f>
        <v>892</v>
      </c>
      <c r="P297" s="404">
        <f>IF(OR(ISERROR(VLOOKUP($E297&amp;$D$118&amp;$D$119,'CCG data'!$A:$AD,'CCG data'!B$3,FALSE)),ISBLANK(VLOOKUP($E297&amp;$D$118&amp;$D$119,'CCG data'!$A:$AD,'CCG data'!B$3,FALSE))),"",VLOOKUP($E297&amp;$D$118&amp;$D$119,'CCG data'!$A:$AD,'CCG data'!B$3,FALSE))</f>
        <v>6.1659192825112105E-2</v>
      </c>
      <c r="Q297" s="267"/>
      <c r="R297" s="267">
        <f>IF(OR(ISERROR(VLOOKUP($E297&amp;$D$118&amp;$D$119,'CCG data'!$A:$AD,'CCG data'!C$3,FALSE)),ISBLANK(VLOOKUP($E297&amp;$D$118&amp;$D$119,'CCG data'!$A:$AD,'CCG data'!C$3,FALSE))),"",VLOOKUP($E297&amp;$D$118&amp;$D$119,'CCG data'!$A:$AD,'CCG data'!C$3,FALSE))</f>
        <v>0.49551569506726456</v>
      </c>
      <c r="S297" s="267"/>
      <c r="T297" s="267">
        <f>IF(OR(ISERROR(VLOOKUP($E297&amp;$D$118&amp;$D$119,'CCG data'!$A:$AD,'CCG data'!D$3,FALSE)),ISBLANK(VLOOKUP($E297&amp;$D$118&amp;$D$119,'CCG data'!$A:$AD,'CCG data'!D$3,FALSE))),"",VLOOKUP($E297&amp;$D$118&amp;$D$119,'CCG data'!$A:$AD,'CCG data'!D$3,FALSE))</f>
        <v>0.25672645739910316</v>
      </c>
      <c r="U297" s="267"/>
      <c r="V297" s="267">
        <f>IF(OR(ISERROR(VLOOKUP($E297&amp;$D$118&amp;$D$119,'CCG data'!$A:$AD,'CCG data'!E$3,FALSE)),ISBLANK(VLOOKUP($E297&amp;$D$118&amp;$D$119,'CCG data'!$A:$AD,'CCG data'!E$3,FALSE))),"",VLOOKUP($E297&amp;$D$118&amp;$D$119,'CCG data'!$A:$AD,'CCG data'!E$3,FALSE))</f>
        <v>0.18609865470852019</v>
      </c>
      <c r="W297" s="405"/>
      <c r="Y297" s="165">
        <f>IFERROR(VLOOKUP($E297&amp;$D$119, Outliers!$A$4:$P$214,6,FALSE),"0")</f>
        <v>0</v>
      </c>
      <c r="Z297" s="165">
        <f>IFERROR(VLOOKUP($E297&amp;$D$119, Outliers!$A$4:$P$214,7,FALSE),"0")</f>
        <v>0</v>
      </c>
      <c r="AA297" s="165">
        <f>IFERROR(VLOOKUP($E297&amp;$D$119, Outliers!$A$4:$P$214,8,FALSE),"0")</f>
        <v>0</v>
      </c>
      <c r="AB297" s="165">
        <f>IFERROR(VLOOKUP($E297&amp;$D$119, Outliers!$A$4:$P$214,9,FALSE),"0")</f>
        <v>0</v>
      </c>
      <c r="AD297" s="78"/>
      <c r="AE297" s="78"/>
      <c r="AF297" s="78"/>
      <c r="AG297" s="78"/>
    </row>
    <row r="298" spans="4:33" x14ac:dyDescent="0.25">
      <c r="D298" s="319"/>
      <c r="E298" s="103" t="s">
        <v>27</v>
      </c>
      <c r="F298" s="95">
        <f>IF(P297="","",VLOOKUP($E297&amp;$D$118&amp;$D$119,'CCG data'!$A:$AD,'CCG data'!W$3,FALSE))</f>
        <v>3.6950819628396676</v>
      </c>
      <c r="G298" s="96">
        <f>IF(P297="","",VLOOKUP($E297&amp;$D$118&amp;$D$119,'CCG data'!$A:$AD,'CCG data'!X$3,FALSE))</f>
        <v>6.3498096690602157</v>
      </c>
      <c r="H298" s="96">
        <f>IF(R297="","",VLOOKUP($E297&amp;$D$118&amp;$D$119,'CCG data'!$A:$AD,'CCG data'!Y$3,FALSE))</f>
        <v>35.380454044130005</v>
      </c>
      <c r="I298" s="96">
        <f>IF(R297="","",VLOOKUP($E297&amp;$D$118&amp;$D$119,'CCG data'!$A:$AD,'CCG data'!Z$3,FALSE))</f>
        <v>42.655572784916799</v>
      </c>
      <c r="J298" s="96">
        <f>IF(T297="","",VLOOKUP($E297&amp;$D$118&amp;$D$119,'CCG data'!$A:$AD,'CCG data'!AA$3,FALSE))</f>
        <v>17.985774940897539</v>
      </c>
      <c r="K298" s="96">
        <f>IF(T297="","",VLOOKUP($E297&amp;$D$118&amp;$D$119,'CCG data'!$A:$AD,'CCG data'!AB$3,FALSE))</f>
        <v>23.338055933309914</v>
      </c>
      <c r="L298" s="96">
        <f>IF(V297="","",VLOOKUP($E297&amp;$D$118&amp;$D$119,'CCG data'!$A:$AD,'CCG data'!AC$3,FALSE))</f>
        <v>12.267972834925436</v>
      </c>
      <c r="M298" s="96">
        <f>IF(V297="","",VLOOKUP($E297&amp;$D$118&amp;$D$119,'CCG data'!$A:$AD,'CCG data'!AD$3,FALSE))</f>
        <v>16.67020817863003</v>
      </c>
      <c r="N298" s="368"/>
      <c r="P298" s="152">
        <f>IF(P297="","",VLOOKUP($E297&amp;$D$118&amp;$D$119,'CCG data'!$A:$AD,'CCG data'!I$3,FALSE))</f>
        <v>4.8000000000000001E-2</v>
      </c>
      <c r="Q298" s="15">
        <f>IF(P297="","",VLOOKUP($E297&amp;$D$118&amp;$D$119,'CCG data'!$A:$AD,'CCG data'!J$3,FALSE))</f>
        <v>7.9000000000000001E-2</v>
      </c>
      <c r="R298" s="15">
        <f>IF(R297="","",VLOOKUP($E297&amp;$D$118&amp;$D$119,'CCG data'!$A:$AD,'CCG data'!K$3,FALSE))</f>
        <v>0.46300000000000002</v>
      </c>
      <c r="S298" s="15">
        <f>IF(R297="","",VLOOKUP($E297&amp;$D$118&amp;$D$119,'CCG data'!$A:$AD,'CCG data'!L$3,FALSE))</f>
        <v>0.52800000000000002</v>
      </c>
      <c r="T298" s="15">
        <f>IF(T297="","",VLOOKUP($E297&amp;$D$118&amp;$D$119,'CCG data'!$A:$AD,'CCG data'!M$3,FALSE))</f>
        <v>0.22900000000000001</v>
      </c>
      <c r="U298" s="15">
        <f>IF(T297="","",VLOOKUP($E297&amp;$D$118&amp;$D$119,'CCG data'!$A:$AD,'CCG data'!N$3,FALSE))</f>
        <v>0.28599999999999998</v>
      </c>
      <c r="V298" s="15">
        <f>IF(V297="","",VLOOKUP($E297&amp;$D$118&amp;$D$119,'CCG data'!$A:$AD,'CCG data'!O$3,FALSE))</f>
        <v>0.16200000000000001</v>
      </c>
      <c r="W298" s="136">
        <f>IF(V297="","",VLOOKUP($E297&amp;$D$118&amp;$D$119,'CCG data'!$A:$AD,'CCG data'!P$3,FALSE))</f>
        <v>0.21299999999999999</v>
      </c>
      <c r="Y298" s="165" t="str">
        <f>IFERROR(VLOOKUP($E298&amp;$D$119, Outliers!$A$4:$P$214,6,FALSE),"0")</f>
        <v>0</v>
      </c>
      <c r="Z298" s="165" t="str">
        <f>IFERROR(VLOOKUP($E298&amp;$D$119, Outliers!$A$4:$P$214,7,FALSE),"0")</f>
        <v>0</v>
      </c>
      <c r="AA298" s="165" t="str">
        <f>IFERROR(VLOOKUP($E298&amp;$D$119, Outliers!$A$4:$P$214,8,FALSE),"0")</f>
        <v>0</v>
      </c>
      <c r="AB298" s="165" t="str">
        <f>IFERROR(VLOOKUP($E298&amp;$D$119, Outliers!$A$4:$P$214,9,FALSE),"0")</f>
        <v>0</v>
      </c>
      <c r="AD298" s="78"/>
      <c r="AE298" s="78"/>
      <c r="AF298" s="78"/>
      <c r="AG298" s="78"/>
    </row>
    <row r="299" spans="4:33" ht="15.75" x14ac:dyDescent="0.25">
      <c r="D299" s="319"/>
      <c r="E299" s="104" t="s">
        <v>207</v>
      </c>
      <c r="F299" s="394">
        <f>IF(OR(ISERROR(VLOOKUP($E299&amp;$D$118&amp;$D$119,'CCG data'!$A:$AD,'CCG data'!R$3,FALSE)),ISBLANK(VLOOKUP($E299&amp;$D$118&amp;$D$119,'CCG data'!$A:$AD,'CCG data'!R$3,FALSE))),"",VLOOKUP($E299&amp;$D$118&amp;$D$119,'CCG data'!$A:$AD,'CCG data'!R$3,FALSE))</f>
        <v>2.6365990407787581</v>
      </c>
      <c r="G299" s="395"/>
      <c r="H299" s="395">
        <f>IF(OR(ISERROR(VLOOKUP($E299&amp;$D$118&amp;$D$119,'CCG data'!$A:$AD,'CCG data'!S$3,FALSE)),ISBLANK(VLOOKUP($E299&amp;$D$118&amp;$D$119,'CCG data'!$A:$AD,'CCG data'!S$3,FALSE))),"",VLOOKUP($E299&amp;$D$118&amp;$D$119,'CCG data'!$A:$AD,'CCG data'!S$3,FALSE))</f>
        <v>37.044838607833377</v>
      </c>
      <c r="I299" s="395"/>
      <c r="J299" s="395">
        <f>IF(OR(ISERROR(VLOOKUP($E299&amp;$D$118&amp;$D$119,'CCG data'!$A:$AD,'CCG data'!T$3,FALSE)),ISBLANK(VLOOKUP($E299&amp;$D$118&amp;$D$119,'CCG data'!$A:$AD,'CCG data'!T$3,FALSE))),"",VLOOKUP($E299&amp;$D$118&amp;$D$119,'CCG data'!$A:$AD,'CCG data'!T$3,FALSE))</f>
        <v>22.253918808053591</v>
      </c>
      <c r="K299" s="395"/>
      <c r="L299" s="395">
        <f>IF(OR(ISERROR(VLOOKUP($E299&amp;$D$118&amp;$D$119,'CCG data'!$A:$AD,'CCG data'!U$3,FALSE)),ISBLANK(VLOOKUP($E299&amp;$D$118&amp;$D$119,'CCG data'!$A:$AD,'CCG data'!U$3,FALSE))),"",VLOOKUP($E299&amp;$D$118&amp;$D$119,'CCG data'!$A:$AD,'CCG data'!U$3,FALSE))</f>
        <v>6.8995586362123689</v>
      </c>
      <c r="M299" s="396"/>
      <c r="N299" s="367">
        <f>IF(OR(ISERROR(VLOOKUP($E299&amp;$D$118&amp;$D$119,'CCG data'!$A:$AD,'CCG data'!G$3,FALSE)),ISBLANK(VLOOKUP($E299&amp;$D$118&amp;$D$119,'CCG data'!$A:$AD,'CCG data'!G$3,FALSE))),"",VLOOKUP($E299&amp;$D$118&amp;$D$119,'CCG data'!$A:$AD,'CCG data'!G$3,FALSE))</f>
        <v>874</v>
      </c>
      <c r="P299" s="404">
        <f>IF(OR(ISERROR(VLOOKUP($E299&amp;$D$118&amp;$D$119,'CCG data'!$A:$AD,'CCG data'!B$3,FALSE)),ISBLANK(VLOOKUP($E299&amp;$D$118&amp;$D$119,'CCG data'!$A:$AD,'CCG data'!B$3,FALSE))),"",VLOOKUP($E299&amp;$D$118&amp;$D$119,'CCG data'!$A:$AD,'CCG data'!B$3,FALSE))</f>
        <v>3.6613272311212815E-2</v>
      </c>
      <c r="Q299" s="267"/>
      <c r="R299" s="267">
        <f>IF(OR(ISERROR(VLOOKUP($E299&amp;$D$118&amp;$D$119,'CCG data'!$A:$AD,'CCG data'!C$3,FALSE)),ISBLANK(VLOOKUP($E299&amp;$D$118&amp;$D$119,'CCG data'!$A:$AD,'CCG data'!C$3,FALSE))),"",VLOOKUP($E299&amp;$D$118&amp;$D$119,'CCG data'!$A:$AD,'CCG data'!C$3,FALSE))</f>
        <v>0.53203661327231122</v>
      </c>
      <c r="S299" s="267"/>
      <c r="T299" s="267">
        <f>IF(OR(ISERROR(VLOOKUP($E299&amp;$D$118&amp;$D$119,'CCG data'!$A:$AD,'CCG data'!D$3,FALSE)),ISBLANK(VLOOKUP($E299&amp;$D$118&amp;$D$119,'CCG data'!$A:$AD,'CCG data'!D$3,FALSE))),"",VLOOKUP($E299&amp;$D$118&amp;$D$119,'CCG data'!$A:$AD,'CCG data'!D$3,FALSE))</f>
        <v>0.32837528604118993</v>
      </c>
      <c r="U299" s="267"/>
      <c r="V299" s="267">
        <f>IF(OR(ISERROR(VLOOKUP($E299&amp;$D$118&amp;$D$119,'CCG data'!$A:$AD,'CCG data'!E$3,FALSE)),ISBLANK(VLOOKUP($E299&amp;$D$118&amp;$D$119,'CCG data'!$A:$AD,'CCG data'!E$3,FALSE))),"",VLOOKUP($E299&amp;$D$118&amp;$D$119,'CCG data'!$A:$AD,'CCG data'!E$3,FALSE))</f>
        <v>0.10297482837528604</v>
      </c>
      <c r="W299" s="405"/>
      <c r="Y299" s="165">
        <f>IFERROR(VLOOKUP($E299&amp;$D$119, Outliers!$A$4:$P$214,6,FALSE),"0")</f>
        <v>1</v>
      </c>
      <c r="Z299" s="165">
        <f>IFERROR(VLOOKUP($E299&amp;$D$119, Outliers!$A$4:$P$214,7,FALSE),"0")</f>
        <v>0</v>
      </c>
      <c r="AA299" s="165">
        <f>IFERROR(VLOOKUP($E299&amp;$D$119, Outliers!$A$4:$P$214,8,FALSE),"0")</f>
        <v>1</v>
      </c>
      <c r="AB299" s="165">
        <f>IFERROR(VLOOKUP($E299&amp;$D$119, Outliers!$A$4:$P$214,9,FALSE),"0")</f>
        <v>1</v>
      </c>
      <c r="AD299" s="78"/>
      <c r="AE299" s="78"/>
      <c r="AF299" s="78"/>
      <c r="AG299" s="78"/>
    </row>
    <row r="300" spans="4:33" x14ac:dyDescent="0.25">
      <c r="D300" s="319"/>
      <c r="E300" s="103" t="s">
        <v>27</v>
      </c>
      <c r="F300" s="95">
        <f>IF(P299="","",VLOOKUP($E299&amp;$D$118&amp;$D$119,'CCG data'!$A:$AD,'CCG data'!W$3,FALSE))</f>
        <v>1.723064080886501</v>
      </c>
      <c r="G300" s="96">
        <f>IF(P299="","",VLOOKUP($E299&amp;$D$118&amp;$D$119,'CCG data'!$A:$AD,'CCG data'!X$3,FALSE))</f>
        <v>3.5501340006710151</v>
      </c>
      <c r="H300" s="96">
        <f>IF(R299="","",VLOOKUP($E299&amp;$D$118&amp;$D$119,'CCG data'!$A:$AD,'CCG data'!Y$3,FALSE))</f>
        <v>33.677728628109762</v>
      </c>
      <c r="I300" s="96">
        <f>IF(R299="","",VLOOKUP($E299&amp;$D$118&amp;$D$119,'CCG data'!$A:$AD,'CCG data'!Z$3,FALSE))</f>
        <v>40.411948587556992</v>
      </c>
      <c r="J300" s="96">
        <f>IF(T299="","",VLOOKUP($E299&amp;$D$118&amp;$D$119,'CCG data'!$A:$AD,'CCG data'!AA$3,FALSE))</f>
        <v>19.67924851426358</v>
      </c>
      <c r="K300" s="96">
        <f>IF(T299="","",VLOOKUP($E299&amp;$D$118&amp;$D$119,'CCG data'!$A:$AD,'CCG data'!AB$3,FALSE))</f>
        <v>24.828589101843601</v>
      </c>
      <c r="L300" s="96">
        <f>IF(V299="","",VLOOKUP($E299&amp;$D$118&amp;$D$119,'CCG data'!$A:$AD,'CCG data'!AC$3,FALSE))</f>
        <v>5.4740950537117117</v>
      </c>
      <c r="M300" s="96">
        <f>IF(V299="","",VLOOKUP($E299&amp;$D$118&amp;$D$119,'CCG data'!$A:$AD,'CCG data'!AD$3,FALSE))</f>
        <v>8.3250222187130269</v>
      </c>
      <c r="N300" s="368"/>
      <c r="P300" s="152">
        <f>IF(P299="","",VLOOKUP($E299&amp;$D$118&amp;$D$119,'CCG data'!$A:$AD,'CCG data'!I$3,FALSE))</f>
        <v>2.5999999999999999E-2</v>
      </c>
      <c r="Q300" s="15">
        <f>IF(P299="","",VLOOKUP($E299&amp;$D$118&amp;$D$119,'CCG data'!$A:$AD,'CCG data'!J$3,FALSE))</f>
        <v>5.0999999999999997E-2</v>
      </c>
      <c r="R300" s="15">
        <f>IF(R299="","",VLOOKUP($E299&amp;$D$118&amp;$D$119,'CCG data'!$A:$AD,'CCG data'!K$3,FALSE))</f>
        <v>0.499</v>
      </c>
      <c r="S300" s="15">
        <f>IF(R299="","",VLOOKUP($E299&amp;$D$118&amp;$D$119,'CCG data'!$A:$AD,'CCG data'!L$3,FALSE))</f>
        <v>0.56499999999999995</v>
      </c>
      <c r="T300" s="15">
        <f>IF(T299="","",VLOOKUP($E299&amp;$D$118&amp;$D$119,'CCG data'!$A:$AD,'CCG data'!M$3,FALSE))</f>
        <v>0.29799999999999999</v>
      </c>
      <c r="U300" s="15">
        <f>IF(T299="","",VLOOKUP($E299&amp;$D$118&amp;$D$119,'CCG data'!$A:$AD,'CCG data'!N$3,FALSE))</f>
        <v>0.36</v>
      </c>
      <c r="V300" s="15">
        <f>IF(V299="","",VLOOKUP($E299&amp;$D$118&amp;$D$119,'CCG data'!$A:$AD,'CCG data'!O$3,FALSE))</f>
        <v>8.5000000000000006E-2</v>
      </c>
      <c r="W300" s="136">
        <f>IF(V299="","",VLOOKUP($E299&amp;$D$118&amp;$D$119,'CCG data'!$A:$AD,'CCG data'!P$3,FALSE))</f>
        <v>0.125</v>
      </c>
      <c r="Y300" s="165" t="str">
        <f>IFERROR(VLOOKUP($E300&amp;$D$119, Outliers!$A$4:$P$214,6,FALSE),"0")</f>
        <v>0</v>
      </c>
      <c r="Z300" s="165" t="str">
        <f>IFERROR(VLOOKUP($E300&amp;$D$119, Outliers!$A$4:$P$214,7,FALSE),"0")</f>
        <v>0</v>
      </c>
      <c r="AA300" s="165" t="str">
        <f>IFERROR(VLOOKUP($E300&amp;$D$119, Outliers!$A$4:$P$214,8,FALSE),"0")</f>
        <v>0</v>
      </c>
      <c r="AB300" s="165" t="str">
        <f>IFERROR(VLOOKUP($E300&amp;$D$119, Outliers!$A$4:$P$214,9,FALSE),"0")</f>
        <v>0</v>
      </c>
      <c r="AD300" s="78"/>
      <c r="AE300" s="78"/>
      <c r="AF300" s="78"/>
      <c r="AG300" s="78"/>
    </row>
    <row r="301" spans="4:33" ht="15.75" x14ac:dyDescent="0.25">
      <c r="D301" s="319"/>
      <c r="E301" s="104" t="s">
        <v>208</v>
      </c>
      <c r="F301" s="394">
        <f>IF(OR(ISERROR(VLOOKUP($E301&amp;$D$118&amp;$D$119,'CCG data'!$A:$AD,'CCG data'!R$3,FALSE)),ISBLANK(VLOOKUP($E301&amp;$D$118&amp;$D$119,'CCG data'!$A:$AD,'CCG data'!R$3,FALSE))),"",VLOOKUP($E301&amp;$D$118&amp;$D$119,'CCG data'!$A:$AD,'CCG data'!R$3,FALSE))</f>
        <v>2.9243896058995142</v>
      </c>
      <c r="G301" s="395"/>
      <c r="H301" s="395">
        <f>IF(OR(ISERROR(VLOOKUP($E301&amp;$D$118&amp;$D$119,'CCG data'!$A:$AD,'CCG data'!S$3,FALSE)),ISBLANK(VLOOKUP($E301&amp;$D$118&amp;$D$119,'CCG data'!$A:$AD,'CCG data'!S$3,FALSE))),"",VLOOKUP($E301&amp;$D$118&amp;$D$119,'CCG data'!$A:$AD,'CCG data'!S$3,FALSE))</f>
        <v>43.118843502173789</v>
      </c>
      <c r="I301" s="395"/>
      <c r="J301" s="395">
        <f>IF(OR(ISERROR(VLOOKUP($E301&amp;$D$118&amp;$D$119,'CCG data'!$A:$AD,'CCG data'!T$3,FALSE)),ISBLANK(VLOOKUP($E301&amp;$D$118&amp;$D$119,'CCG data'!$A:$AD,'CCG data'!T$3,FALSE))),"",VLOOKUP($E301&amp;$D$118&amp;$D$119,'CCG data'!$A:$AD,'CCG data'!T$3,FALSE))</f>
        <v>18.053745991883062</v>
      </c>
      <c r="K301" s="395"/>
      <c r="L301" s="395">
        <f>IF(OR(ISERROR(VLOOKUP($E301&amp;$D$118&amp;$D$119,'CCG data'!$A:$AD,'CCG data'!U$3,FALSE)),ISBLANK(VLOOKUP($E301&amp;$D$118&amp;$D$119,'CCG data'!$A:$AD,'CCG data'!U$3,FALSE))),"",VLOOKUP($E301&amp;$D$118&amp;$D$119,'CCG data'!$A:$AD,'CCG data'!U$3,FALSE))</f>
        <v>9.6411675350250068</v>
      </c>
      <c r="M301" s="396"/>
      <c r="N301" s="367">
        <f>IF(OR(ISERROR(VLOOKUP($E301&amp;$D$118&amp;$D$119,'CCG data'!$A:$AD,'CCG data'!G$3,FALSE)),ISBLANK(VLOOKUP($E301&amp;$D$118&amp;$D$119,'CCG data'!$A:$AD,'CCG data'!G$3,FALSE))),"",VLOOKUP($E301&amp;$D$118&amp;$D$119,'CCG data'!$A:$AD,'CCG data'!G$3,FALSE))</f>
        <v>1253</v>
      </c>
      <c r="P301" s="404">
        <f>IF(OR(ISERROR(VLOOKUP($E301&amp;$D$118&amp;$D$119,'CCG data'!$A:$AD,'CCG data'!B$3,FALSE)),ISBLANK(VLOOKUP($E301&amp;$D$118&amp;$D$119,'CCG data'!$A:$AD,'CCG data'!B$3,FALSE))),"",VLOOKUP($E301&amp;$D$118&amp;$D$119,'CCG data'!$A:$AD,'CCG data'!B$3,FALSE))</f>
        <v>3.830806065442937E-2</v>
      </c>
      <c r="Q301" s="267"/>
      <c r="R301" s="267">
        <f>IF(OR(ISERROR(VLOOKUP($E301&amp;$D$118&amp;$D$119,'CCG data'!$A:$AD,'CCG data'!C$3,FALSE)),ISBLANK(VLOOKUP($E301&amp;$D$118&amp;$D$119,'CCG data'!$A:$AD,'CCG data'!C$3,FALSE))),"",VLOOKUP($E301&amp;$D$118&amp;$D$119,'CCG data'!$A:$AD,'CCG data'!C$3,FALSE))</f>
        <v>0.58339984038308057</v>
      </c>
      <c r="S301" s="267"/>
      <c r="T301" s="267">
        <f>IF(OR(ISERROR(VLOOKUP($E301&amp;$D$118&amp;$D$119,'CCG data'!$A:$AD,'CCG data'!D$3,FALSE)),ISBLANK(VLOOKUP($E301&amp;$D$118&amp;$D$119,'CCG data'!$A:$AD,'CCG data'!D$3,FALSE))),"",VLOOKUP($E301&amp;$D$118&amp;$D$119,'CCG data'!$A:$AD,'CCG data'!D$3,FALSE))</f>
        <v>0.24740622505985635</v>
      </c>
      <c r="U301" s="267"/>
      <c r="V301" s="267">
        <f>IF(OR(ISERROR(VLOOKUP($E301&amp;$D$118&amp;$D$119,'CCG data'!$A:$AD,'CCG data'!E$3,FALSE)),ISBLANK(VLOOKUP($E301&amp;$D$118&amp;$D$119,'CCG data'!$A:$AD,'CCG data'!E$3,FALSE))),"",VLOOKUP($E301&amp;$D$118&amp;$D$119,'CCG data'!$A:$AD,'CCG data'!E$3,FALSE))</f>
        <v>0.13088587390263368</v>
      </c>
      <c r="W301" s="405"/>
      <c r="Y301" s="165">
        <f>IFERROR(VLOOKUP($E301&amp;$D$119, Outliers!$A$4:$P$214,6,FALSE),"0")</f>
        <v>1</v>
      </c>
      <c r="Z301" s="165">
        <f>IFERROR(VLOOKUP($E301&amp;$D$119, Outliers!$A$4:$P$214,7,FALSE),"0")</f>
        <v>1</v>
      </c>
      <c r="AA301" s="165">
        <f>IFERROR(VLOOKUP($E301&amp;$D$119, Outliers!$A$4:$P$214,8,FALSE),"0")</f>
        <v>0</v>
      </c>
      <c r="AB301" s="165">
        <f>IFERROR(VLOOKUP($E301&amp;$D$119, Outliers!$A$4:$P$214,9,FALSE),"0")</f>
        <v>0</v>
      </c>
      <c r="AD301" s="78"/>
      <c r="AE301" s="78"/>
      <c r="AF301" s="78"/>
      <c r="AG301" s="78"/>
    </row>
    <row r="302" spans="4:33" x14ac:dyDescent="0.25">
      <c r="D302" s="319"/>
      <c r="E302" s="103" t="s">
        <v>27</v>
      </c>
      <c r="F302" s="95">
        <f>IF(P301="","",VLOOKUP($E301&amp;$D$118&amp;$D$119,'CCG data'!$A:$AD,'CCG data'!W$3,FALSE))</f>
        <v>2.0970750140706143</v>
      </c>
      <c r="G302" s="96">
        <f>IF(P301="","",VLOOKUP($E301&amp;$D$118&amp;$D$119,'CCG data'!$A:$AD,'CCG data'!X$3,FALSE))</f>
        <v>3.7517041977284142</v>
      </c>
      <c r="H302" s="96">
        <f>IF(R301="","",VLOOKUP($E301&amp;$D$118&amp;$D$119,'CCG data'!$A:$AD,'CCG data'!Y$3,FALSE))</f>
        <v>39.993019749966649</v>
      </c>
      <c r="I302" s="96">
        <f>IF(R301="","",VLOOKUP($E301&amp;$D$118&amp;$D$119,'CCG data'!$A:$AD,'CCG data'!Z$3,FALSE))</f>
        <v>46.244667254380929</v>
      </c>
      <c r="J302" s="96">
        <f>IF(T301="","",VLOOKUP($E301&amp;$D$118&amp;$D$119,'CCG data'!$A:$AD,'CCG data'!AA$3,FALSE))</f>
        <v>16.043993608921284</v>
      </c>
      <c r="K302" s="96">
        <f>IF(T301="","",VLOOKUP($E301&amp;$D$118&amp;$D$119,'CCG data'!$A:$AD,'CCG data'!AB$3,FALSE))</f>
        <v>20.063498374844841</v>
      </c>
      <c r="L302" s="96">
        <f>IF(V301="","",VLOOKUP($E301&amp;$D$118&amp;$D$119,'CCG data'!$A:$AD,'CCG data'!AC$3,FALSE))</f>
        <v>8.1655840801407145</v>
      </c>
      <c r="M302" s="96">
        <f>IF(V301="","",VLOOKUP($E301&amp;$D$118&amp;$D$119,'CCG data'!$A:$AD,'CCG data'!AD$3,FALSE))</f>
        <v>11.116750989909299</v>
      </c>
      <c r="N302" s="368"/>
      <c r="P302" s="152">
        <f>IF(P301="","",VLOOKUP($E301&amp;$D$118&amp;$D$119,'CCG data'!$A:$AD,'CCG data'!I$3,FALSE))</f>
        <v>2.9000000000000001E-2</v>
      </c>
      <c r="Q302" s="15">
        <f>IF(P301="","",VLOOKUP($E301&amp;$D$118&amp;$D$119,'CCG data'!$A:$AD,'CCG data'!J$3,FALSE))</f>
        <v>0.05</v>
      </c>
      <c r="R302" s="15">
        <f>IF(R301="","",VLOOKUP($E301&amp;$D$118&amp;$D$119,'CCG data'!$A:$AD,'CCG data'!K$3,FALSE))</f>
        <v>0.55600000000000005</v>
      </c>
      <c r="S302" s="15">
        <f>IF(R301="","",VLOOKUP($E301&amp;$D$118&amp;$D$119,'CCG data'!$A:$AD,'CCG data'!L$3,FALSE))</f>
        <v>0.61</v>
      </c>
      <c r="T302" s="15">
        <f>IF(T301="","",VLOOKUP($E301&amp;$D$118&amp;$D$119,'CCG data'!$A:$AD,'CCG data'!M$3,FALSE))</f>
        <v>0.224</v>
      </c>
      <c r="U302" s="15">
        <f>IF(T301="","",VLOOKUP($E301&amp;$D$118&amp;$D$119,'CCG data'!$A:$AD,'CCG data'!N$3,FALSE))</f>
        <v>0.27200000000000002</v>
      </c>
      <c r="V302" s="15">
        <f>IF(V301="","",VLOOKUP($E301&amp;$D$118&amp;$D$119,'CCG data'!$A:$AD,'CCG data'!O$3,FALSE))</f>
        <v>0.113</v>
      </c>
      <c r="W302" s="136">
        <f>IF(V301="","",VLOOKUP($E301&amp;$D$118&amp;$D$119,'CCG data'!$A:$AD,'CCG data'!P$3,FALSE))</f>
        <v>0.151</v>
      </c>
      <c r="Y302" s="165" t="str">
        <f>IFERROR(VLOOKUP($E302&amp;$D$119, Outliers!$A$4:$P$214,6,FALSE),"0")</f>
        <v>0</v>
      </c>
      <c r="Z302" s="165" t="str">
        <f>IFERROR(VLOOKUP($E302&amp;$D$119, Outliers!$A$4:$P$214,7,FALSE),"0")</f>
        <v>0</v>
      </c>
      <c r="AA302" s="165" t="str">
        <f>IFERROR(VLOOKUP($E302&amp;$D$119, Outliers!$A$4:$P$214,8,FALSE),"0")</f>
        <v>0</v>
      </c>
      <c r="AB302" s="165" t="str">
        <f>IFERROR(VLOOKUP($E302&amp;$D$119, Outliers!$A$4:$P$214,9,FALSE),"0")</f>
        <v>0</v>
      </c>
      <c r="AD302" s="78"/>
      <c r="AE302" s="78"/>
      <c r="AF302" s="78"/>
      <c r="AG302" s="78"/>
    </row>
    <row r="303" spans="4:33" ht="15.75" x14ac:dyDescent="0.25">
      <c r="D303" s="319"/>
      <c r="E303" s="104" t="s">
        <v>415</v>
      </c>
      <c r="F303" s="394">
        <f>IF(OR(ISERROR(VLOOKUP($E303&amp;$D$118&amp;$D$119,'CCG data'!$A:$AD,'CCG data'!R$3,FALSE)),ISBLANK(VLOOKUP($E303&amp;$D$118&amp;$D$119,'CCG data'!$A:$AD,'CCG data'!R$3,FALSE))),"",VLOOKUP($E303&amp;$D$118&amp;$D$119,'CCG data'!$A:$AD,'CCG data'!R$3,FALSE))</f>
        <v>3.0103690356991288</v>
      </c>
      <c r="G303" s="395"/>
      <c r="H303" s="395">
        <f>IF(OR(ISERROR(VLOOKUP($E303&amp;$D$118&amp;$D$119,'CCG data'!$A:$AD,'CCG data'!S$3,FALSE)),ISBLANK(VLOOKUP($E303&amp;$D$118&amp;$D$119,'CCG data'!$A:$AD,'CCG data'!S$3,FALSE))),"",VLOOKUP($E303&amp;$D$118&amp;$D$119,'CCG data'!$A:$AD,'CCG data'!S$3,FALSE))</f>
        <v>39.786545123481694</v>
      </c>
      <c r="I303" s="395"/>
      <c r="J303" s="395">
        <f>IF(OR(ISERROR(VLOOKUP($E303&amp;$D$118&amp;$D$119,'CCG data'!$A:$AD,'CCG data'!T$3,FALSE)),ISBLANK(VLOOKUP($E303&amp;$D$118&amp;$D$119,'CCG data'!$A:$AD,'CCG data'!T$3,FALSE))),"",VLOOKUP($E303&amp;$D$118&amp;$D$119,'CCG data'!$A:$AD,'CCG data'!T$3,FALSE))</f>
        <v>21.866514577642459</v>
      </c>
      <c r="K303" s="395"/>
      <c r="L303" s="395">
        <f>IF(OR(ISERROR(VLOOKUP($E303&amp;$D$118&amp;$D$119,'CCG data'!$A:$AD,'CCG data'!U$3,FALSE)),ISBLANK(VLOOKUP($E303&amp;$D$118&amp;$D$119,'CCG data'!$A:$AD,'CCG data'!U$3,FALSE))),"",VLOOKUP($E303&amp;$D$118&amp;$D$119,'CCG data'!$A:$AD,'CCG data'!U$3,FALSE))</f>
        <v>8.100251071250069</v>
      </c>
      <c r="M303" s="396"/>
      <c r="N303" s="367">
        <f>IF(OR(ISERROR(VLOOKUP($E303&amp;$D$118&amp;$D$119,'CCG data'!$A:$AD,'CCG data'!G$3,FALSE)),ISBLANK(VLOOKUP($E303&amp;$D$118&amp;$D$119,'CCG data'!$A:$AD,'CCG data'!G$3,FALSE))),"",VLOOKUP($E303&amp;$D$118&amp;$D$119,'CCG data'!$A:$AD,'CCG data'!G$3,FALSE))</f>
        <v>1155</v>
      </c>
      <c r="P303" s="404">
        <f>IF(OR(ISERROR(VLOOKUP($E303&amp;$D$118&amp;$D$119,'CCG data'!$A:$AD,'CCG data'!B$3,FALSE)),ISBLANK(VLOOKUP($E303&amp;$D$118&amp;$D$119,'CCG data'!$A:$AD,'CCG data'!B$3,FALSE))),"",VLOOKUP($E303&amp;$D$118&amp;$D$119,'CCG data'!$A:$AD,'CCG data'!B$3,FALSE))</f>
        <v>4.2424242424242427E-2</v>
      </c>
      <c r="Q303" s="267"/>
      <c r="R303" s="267">
        <f>IF(OR(ISERROR(VLOOKUP($E303&amp;$D$118&amp;$D$119,'CCG data'!$A:$AD,'CCG data'!C$3,FALSE)),ISBLANK(VLOOKUP($E303&amp;$D$118&amp;$D$119,'CCG data'!$A:$AD,'CCG data'!C$3,FALSE))),"",VLOOKUP($E303&amp;$D$118&amp;$D$119,'CCG data'!$A:$AD,'CCG data'!C$3,FALSE))</f>
        <v>0.54632034632034632</v>
      </c>
      <c r="S303" s="267"/>
      <c r="T303" s="267">
        <f>IF(OR(ISERROR(VLOOKUP($E303&amp;$D$118&amp;$D$119,'CCG data'!$A:$AD,'CCG data'!D$3,FALSE)),ISBLANK(VLOOKUP($E303&amp;$D$118&amp;$D$119,'CCG data'!$A:$AD,'CCG data'!D$3,FALSE))),"",VLOOKUP($E303&amp;$D$118&amp;$D$119,'CCG data'!$A:$AD,'CCG data'!D$3,FALSE))</f>
        <v>0.29956709956709959</v>
      </c>
      <c r="U303" s="267"/>
      <c r="V303" s="267">
        <f>IF(OR(ISERROR(VLOOKUP($E303&amp;$D$118&amp;$D$119,'CCG data'!$A:$AD,'CCG data'!E$3,FALSE)),ISBLANK(VLOOKUP($E303&amp;$D$118&amp;$D$119,'CCG data'!$A:$AD,'CCG data'!E$3,FALSE))),"",VLOOKUP($E303&amp;$D$118&amp;$D$119,'CCG data'!$A:$AD,'CCG data'!E$3,FALSE))</f>
        <v>0.11168831168831168</v>
      </c>
      <c r="W303" s="405"/>
      <c r="Y303" s="165">
        <f>IFERROR(VLOOKUP($E303&amp;$D$119, Outliers!$A$4:$P$214,6,FALSE),"0")</f>
        <v>1</v>
      </c>
      <c r="Z303" s="165">
        <f>IFERROR(VLOOKUP($E303&amp;$D$119, Outliers!$A$4:$P$214,7,FALSE),"0")</f>
        <v>0</v>
      </c>
      <c r="AA303" s="165">
        <f>IFERROR(VLOOKUP($E303&amp;$D$119, Outliers!$A$4:$P$214,8,FALSE),"0")</f>
        <v>1</v>
      </c>
      <c r="AB303" s="165">
        <f>IFERROR(VLOOKUP($E303&amp;$D$119, Outliers!$A$4:$P$214,9,FALSE),"0")</f>
        <v>1</v>
      </c>
      <c r="AD303" s="78"/>
      <c r="AE303" s="78"/>
      <c r="AF303" s="78"/>
      <c r="AG303" s="78"/>
    </row>
    <row r="304" spans="4:33" x14ac:dyDescent="0.25">
      <c r="D304" s="319"/>
      <c r="E304" s="103" t="s">
        <v>27</v>
      </c>
      <c r="F304" s="95">
        <f>IF(P303="","",VLOOKUP($E303&amp;$D$118&amp;$D$119,'CCG data'!$A:$AD,'CCG data'!W$3,FALSE))</f>
        <v>2.167465705703373</v>
      </c>
      <c r="G304" s="96">
        <f>IF(P303="","",VLOOKUP($E303&amp;$D$118&amp;$D$119,'CCG data'!$A:$AD,'CCG data'!X$3,FALSE))</f>
        <v>3.8532723656948846</v>
      </c>
      <c r="H304" s="96">
        <f>IF(R303="","",VLOOKUP($E303&amp;$D$118&amp;$D$119,'CCG data'!$A:$AD,'CCG data'!Y$3,FALSE))</f>
        <v>36.682145511890631</v>
      </c>
      <c r="I304" s="96">
        <f>IF(R303="","",VLOOKUP($E303&amp;$D$118&amp;$D$119,'CCG data'!$A:$AD,'CCG data'!Z$3,FALSE))</f>
        <v>42.890944735072758</v>
      </c>
      <c r="J304" s="96">
        <f>IF(T303="","",VLOOKUP($E303&amp;$D$118&amp;$D$119,'CCG data'!$A:$AD,'CCG data'!AA$3,FALSE))</f>
        <v>19.562434408920428</v>
      </c>
      <c r="K304" s="96">
        <f>IF(T303="","",VLOOKUP($E303&amp;$D$118&amp;$D$119,'CCG data'!$A:$AD,'CCG data'!AB$3,FALSE))</f>
        <v>24.17059474636449</v>
      </c>
      <c r="L304" s="96">
        <f>IF(V303="","",VLOOKUP($E303&amp;$D$118&amp;$D$119,'CCG data'!$A:$AD,'CCG data'!AC$3,FALSE))</f>
        <v>6.7024038854092121</v>
      </c>
      <c r="M304" s="96">
        <f>IF(V303="","",VLOOKUP($E303&amp;$D$118&amp;$D$119,'CCG data'!$A:$AD,'CCG data'!AD$3,FALSE))</f>
        <v>9.4980982570909251</v>
      </c>
      <c r="N304" s="368"/>
      <c r="P304" s="152">
        <f>IF(P303="","",VLOOKUP($E303&amp;$D$118&amp;$D$119,'CCG data'!$A:$AD,'CCG data'!I$3,FALSE))</f>
        <v>3.2000000000000001E-2</v>
      </c>
      <c r="Q304" s="15">
        <f>IF(P303="","",VLOOKUP($E303&amp;$D$118&amp;$D$119,'CCG data'!$A:$AD,'CCG data'!J$3,FALSE))</f>
        <v>5.6000000000000001E-2</v>
      </c>
      <c r="R304" s="15">
        <f>IF(R303="","",VLOOKUP($E303&amp;$D$118&amp;$D$119,'CCG data'!$A:$AD,'CCG data'!K$3,FALSE))</f>
        <v>0.51800000000000002</v>
      </c>
      <c r="S304" s="15">
        <f>IF(R303="","",VLOOKUP($E303&amp;$D$118&amp;$D$119,'CCG data'!$A:$AD,'CCG data'!L$3,FALSE))</f>
        <v>0.57499999999999996</v>
      </c>
      <c r="T304" s="15">
        <f>IF(T303="","",VLOOKUP($E303&amp;$D$118&amp;$D$119,'CCG data'!$A:$AD,'CCG data'!M$3,FALSE))</f>
        <v>0.27400000000000002</v>
      </c>
      <c r="U304" s="15">
        <f>IF(T303="","",VLOOKUP($E303&amp;$D$118&amp;$D$119,'CCG data'!$A:$AD,'CCG data'!N$3,FALSE))</f>
        <v>0.32700000000000001</v>
      </c>
      <c r="V304" s="15">
        <f>IF(V303="","",VLOOKUP($E303&amp;$D$118&amp;$D$119,'CCG data'!$A:$AD,'CCG data'!O$3,FALSE))</f>
        <v>9.5000000000000001E-2</v>
      </c>
      <c r="W304" s="136">
        <f>IF(V303="","",VLOOKUP($E303&amp;$D$118&amp;$D$119,'CCG data'!$A:$AD,'CCG data'!P$3,FALSE))</f>
        <v>0.13100000000000001</v>
      </c>
      <c r="Y304" s="165" t="str">
        <f>IFERROR(VLOOKUP($E304&amp;$D$119, Outliers!$A$4:$P$214,6,FALSE),"0")</f>
        <v>0</v>
      </c>
      <c r="Z304" s="165" t="str">
        <f>IFERROR(VLOOKUP($E304&amp;$D$119, Outliers!$A$4:$P$214,7,FALSE),"0")</f>
        <v>0</v>
      </c>
      <c r="AA304" s="165" t="str">
        <f>IFERROR(VLOOKUP($E304&amp;$D$119, Outliers!$A$4:$P$214,8,FALSE),"0")</f>
        <v>0</v>
      </c>
      <c r="AB304" s="165" t="str">
        <f>IFERROR(VLOOKUP($E304&amp;$D$119, Outliers!$A$4:$P$214,9,FALSE),"0")</f>
        <v>0</v>
      </c>
      <c r="AD304" s="78"/>
      <c r="AE304" s="78"/>
      <c r="AF304" s="78"/>
      <c r="AG304" s="78"/>
    </row>
    <row r="305" spans="4:33" ht="15.75" x14ac:dyDescent="0.25">
      <c r="D305" s="319"/>
      <c r="E305" s="104" t="s">
        <v>209</v>
      </c>
      <c r="F305" s="394">
        <f>IF(OR(ISERROR(VLOOKUP($E305&amp;$D$118&amp;$D$119,'CCG data'!$A:$AD,'CCG data'!R$3,FALSE)),ISBLANK(VLOOKUP($E305&amp;$D$118&amp;$D$119,'CCG data'!$A:$AD,'CCG data'!R$3,FALSE))),"",VLOOKUP($E305&amp;$D$118&amp;$D$119,'CCG data'!$A:$AD,'CCG data'!R$3,FALSE))</f>
        <v>3.0633740754967058</v>
      </c>
      <c r="G305" s="395"/>
      <c r="H305" s="395">
        <f>IF(OR(ISERROR(VLOOKUP($E305&amp;$D$118&amp;$D$119,'CCG data'!$A:$AD,'CCG data'!S$3,FALSE)),ISBLANK(VLOOKUP($E305&amp;$D$118&amp;$D$119,'CCG data'!$A:$AD,'CCG data'!S$3,FALSE))),"",VLOOKUP($E305&amp;$D$118&amp;$D$119,'CCG data'!$A:$AD,'CCG data'!S$3,FALSE))</f>
        <v>41.289165591087006</v>
      </c>
      <c r="I305" s="395"/>
      <c r="J305" s="395">
        <f>IF(OR(ISERROR(VLOOKUP($E305&amp;$D$118&amp;$D$119,'CCG data'!$A:$AD,'CCG data'!T$3,FALSE)),ISBLANK(VLOOKUP($E305&amp;$D$118&amp;$D$119,'CCG data'!$A:$AD,'CCG data'!T$3,FALSE))),"",VLOOKUP($E305&amp;$D$118&amp;$D$119,'CCG data'!$A:$AD,'CCG data'!T$3,FALSE))</f>
        <v>18.565325637709801</v>
      </c>
      <c r="K305" s="395"/>
      <c r="L305" s="395">
        <f>IF(OR(ISERROR(VLOOKUP($E305&amp;$D$118&amp;$D$119,'CCG data'!$A:$AD,'CCG data'!U$3,FALSE)),ISBLANK(VLOOKUP($E305&amp;$D$118&amp;$D$119,'CCG data'!$A:$AD,'CCG data'!U$3,FALSE))),"",VLOOKUP($E305&amp;$D$118&amp;$D$119,'CCG data'!$A:$AD,'CCG data'!U$3,FALSE))</f>
        <v>10.428409215229578</v>
      </c>
      <c r="M305" s="396"/>
      <c r="N305" s="367">
        <f>IF(OR(ISERROR(VLOOKUP($E305&amp;$D$118&amp;$D$119,'CCG data'!$A:$AD,'CCG data'!G$3,FALSE)),ISBLANK(VLOOKUP($E305&amp;$D$118&amp;$D$119,'CCG data'!$A:$AD,'CCG data'!G$3,FALSE))),"",VLOOKUP($E305&amp;$D$118&amp;$D$119,'CCG data'!$A:$AD,'CCG data'!G$3,FALSE))</f>
        <v>1506</v>
      </c>
      <c r="P305" s="404">
        <f>IF(OR(ISERROR(VLOOKUP($E305&amp;$D$118&amp;$D$119,'CCG data'!$A:$AD,'CCG data'!B$3,FALSE)),ISBLANK(VLOOKUP($E305&amp;$D$118&amp;$D$119,'CCG data'!$A:$AD,'CCG data'!B$3,FALSE))),"",VLOOKUP($E305&amp;$D$118&amp;$D$119,'CCG data'!$A:$AD,'CCG data'!B$3,FALSE))</f>
        <v>4.1832669322709161E-2</v>
      </c>
      <c r="Q305" s="267"/>
      <c r="R305" s="267">
        <f>IF(OR(ISERROR(VLOOKUP($E305&amp;$D$118&amp;$D$119,'CCG data'!$A:$AD,'CCG data'!C$3,FALSE)),ISBLANK(VLOOKUP($E305&amp;$D$118&amp;$D$119,'CCG data'!$A:$AD,'CCG data'!C$3,FALSE))),"",VLOOKUP($E305&amp;$D$118&amp;$D$119,'CCG data'!$A:$AD,'CCG data'!C$3,FALSE))</f>
        <v>0.55843293492695878</v>
      </c>
      <c r="S305" s="267"/>
      <c r="T305" s="267">
        <f>IF(OR(ISERROR(VLOOKUP($E305&amp;$D$118&amp;$D$119,'CCG data'!$A:$AD,'CCG data'!D$3,FALSE)),ISBLANK(VLOOKUP($E305&amp;$D$118&amp;$D$119,'CCG data'!$A:$AD,'CCG data'!D$3,FALSE))),"",VLOOKUP($E305&amp;$D$118&amp;$D$119,'CCG data'!$A:$AD,'CCG data'!D$3,FALSE))</f>
        <v>0.25564409030544488</v>
      </c>
      <c r="U305" s="267"/>
      <c r="V305" s="267">
        <f>IF(OR(ISERROR(VLOOKUP($E305&amp;$D$118&amp;$D$119,'CCG data'!$A:$AD,'CCG data'!E$3,FALSE)),ISBLANK(VLOOKUP($E305&amp;$D$118&amp;$D$119,'CCG data'!$A:$AD,'CCG data'!E$3,FALSE))),"",VLOOKUP($E305&amp;$D$118&amp;$D$119,'CCG data'!$A:$AD,'CCG data'!E$3,FALSE))</f>
        <v>0.14409030544488713</v>
      </c>
      <c r="W305" s="405"/>
      <c r="Y305" s="165">
        <f>IFERROR(VLOOKUP($E305&amp;$D$119, Outliers!$A$4:$P$214,6,FALSE),"0")</f>
        <v>1</v>
      </c>
      <c r="Z305" s="165">
        <f>IFERROR(VLOOKUP($E305&amp;$D$119, Outliers!$A$4:$P$214,7,FALSE),"0")</f>
        <v>0</v>
      </c>
      <c r="AA305" s="165">
        <f>IFERROR(VLOOKUP($E305&amp;$D$119, Outliers!$A$4:$P$214,8,FALSE),"0")</f>
        <v>0</v>
      </c>
      <c r="AB305" s="165">
        <f>IFERROR(VLOOKUP($E305&amp;$D$119, Outliers!$A$4:$P$214,9,FALSE),"0")</f>
        <v>0</v>
      </c>
      <c r="AD305" s="78"/>
      <c r="AE305" s="78"/>
      <c r="AF305" s="78"/>
      <c r="AG305" s="78"/>
    </row>
    <row r="306" spans="4:33" x14ac:dyDescent="0.25">
      <c r="D306" s="319"/>
      <c r="E306" s="103" t="s">
        <v>27</v>
      </c>
      <c r="F306" s="95">
        <f>IF(P305="","",VLOOKUP($E305&amp;$D$118&amp;$D$119,'CCG data'!$A:$AD,'CCG data'!W$3,FALSE))</f>
        <v>2.3069143176875482</v>
      </c>
      <c r="G306" s="96">
        <f>IF(P305="","",VLOOKUP($E305&amp;$D$118&amp;$D$119,'CCG data'!$A:$AD,'CCG data'!X$3,FALSE))</f>
        <v>3.8198338333058635</v>
      </c>
      <c r="H306" s="96">
        <f>IF(R305="","",VLOOKUP($E305&amp;$D$118&amp;$D$119,'CCG data'!$A:$AD,'CCG data'!Y$3,FALSE))</f>
        <v>38.498587502861817</v>
      </c>
      <c r="I306" s="96">
        <f>IF(R305="","",VLOOKUP($E305&amp;$D$118&amp;$D$119,'CCG data'!$A:$AD,'CCG data'!Z$3,FALSE))</f>
        <v>44.079743679312195</v>
      </c>
      <c r="J306" s="96">
        <f>IF(T305="","",VLOOKUP($E305&amp;$D$118&amp;$D$119,'CCG data'!$A:$AD,'CCG data'!AA$3,FALSE))</f>
        <v>16.710819488110587</v>
      </c>
      <c r="K306" s="96">
        <f>IF(T305="","",VLOOKUP($E305&amp;$D$118&amp;$D$119,'CCG data'!$A:$AD,'CCG data'!AB$3,FALSE))</f>
        <v>20.419831787309015</v>
      </c>
      <c r="L306" s="96">
        <f>IF(V305="","",VLOOKUP($E305&amp;$D$118&amp;$D$119,'CCG data'!$A:$AD,'CCG data'!AC$3,FALSE))</f>
        <v>9.0408731854079925</v>
      </c>
      <c r="M306" s="96">
        <f>IF(V305="","",VLOOKUP($E305&amp;$D$118&amp;$D$119,'CCG data'!$A:$AD,'CCG data'!AD$3,FALSE))</f>
        <v>11.815945245051164</v>
      </c>
      <c r="N306" s="368"/>
      <c r="P306" s="152">
        <f>IF(P305="","",VLOOKUP($E305&amp;$D$118&amp;$D$119,'CCG data'!$A:$AD,'CCG data'!I$3,FALSE))</f>
        <v>3.3000000000000002E-2</v>
      </c>
      <c r="Q306" s="15">
        <f>IF(P305="","",VLOOKUP($E305&amp;$D$118&amp;$D$119,'CCG data'!$A:$AD,'CCG data'!J$3,FALSE))</f>
        <v>5.2999999999999999E-2</v>
      </c>
      <c r="R306" s="15">
        <f>IF(R305="","",VLOOKUP($E305&amp;$D$118&amp;$D$119,'CCG data'!$A:$AD,'CCG data'!K$3,FALSE))</f>
        <v>0.53300000000000003</v>
      </c>
      <c r="S306" s="15">
        <f>IF(R305="","",VLOOKUP($E305&amp;$D$118&amp;$D$119,'CCG data'!$A:$AD,'CCG data'!L$3,FALSE))</f>
        <v>0.58299999999999996</v>
      </c>
      <c r="T306" s="15">
        <f>IF(T305="","",VLOOKUP($E305&amp;$D$118&amp;$D$119,'CCG data'!$A:$AD,'CCG data'!M$3,FALSE))</f>
        <v>0.23400000000000001</v>
      </c>
      <c r="U306" s="15">
        <f>IF(T305="","",VLOOKUP($E305&amp;$D$118&amp;$D$119,'CCG data'!$A:$AD,'CCG data'!N$3,FALSE))</f>
        <v>0.27800000000000002</v>
      </c>
      <c r="V306" s="15">
        <f>IF(V305="","",VLOOKUP($E305&amp;$D$118&amp;$D$119,'CCG data'!$A:$AD,'CCG data'!O$3,FALSE))</f>
        <v>0.127</v>
      </c>
      <c r="W306" s="136">
        <f>IF(V305="","",VLOOKUP($E305&amp;$D$118&amp;$D$119,'CCG data'!$A:$AD,'CCG data'!P$3,FALSE))</f>
        <v>0.16300000000000001</v>
      </c>
      <c r="Y306" s="165" t="str">
        <f>IFERROR(VLOOKUP($E306&amp;$D$119, Outliers!$A$4:$P$214,6,FALSE),"0")</f>
        <v>0</v>
      </c>
      <c r="Z306" s="165" t="str">
        <f>IFERROR(VLOOKUP($E306&amp;$D$119, Outliers!$A$4:$P$214,7,FALSE),"0")</f>
        <v>0</v>
      </c>
      <c r="AA306" s="165" t="str">
        <f>IFERROR(VLOOKUP($E306&amp;$D$119, Outliers!$A$4:$P$214,8,FALSE),"0")</f>
        <v>0</v>
      </c>
      <c r="AB306" s="165" t="str">
        <f>IFERROR(VLOOKUP($E306&amp;$D$119, Outliers!$A$4:$P$214,9,FALSE),"0")</f>
        <v>0</v>
      </c>
      <c r="AD306" s="78"/>
      <c r="AE306" s="78"/>
      <c r="AF306" s="78"/>
      <c r="AG306" s="78"/>
    </row>
    <row r="307" spans="4:33" ht="15.75" x14ac:dyDescent="0.25">
      <c r="D307" s="319"/>
      <c r="E307" s="104" t="s">
        <v>210</v>
      </c>
      <c r="F307" s="394">
        <f>IF(OR(ISERROR(VLOOKUP($E307&amp;$D$118&amp;$D$119,'CCG data'!$A:$AD,'CCG data'!R$3,FALSE)),ISBLANK(VLOOKUP($E307&amp;$D$118&amp;$D$119,'CCG data'!$A:$AD,'CCG data'!R$3,FALSE))),"",VLOOKUP($E307&amp;$D$118&amp;$D$119,'CCG data'!$A:$AD,'CCG data'!R$3,FALSE))</f>
        <v>3.182651271681475</v>
      </c>
      <c r="G307" s="395"/>
      <c r="H307" s="395">
        <f>IF(OR(ISERROR(VLOOKUP($E307&amp;$D$118&amp;$D$119,'CCG data'!$A:$AD,'CCG data'!S$3,FALSE)),ISBLANK(VLOOKUP($E307&amp;$D$118&amp;$D$119,'CCG data'!$A:$AD,'CCG data'!S$3,FALSE))),"",VLOOKUP($E307&amp;$D$118&amp;$D$119,'CCG data'!$A:$AD,'CCG data'!S$3,FALSE))</f>
        <v>28.492133001807801</v>
      </c>
      <c r="I307" s="395"/>
      <c r="J307" s="395">
        <f>IF(OR(ISERROR(VLOOKUP($E307&amp;$D$118&amp;$D$119,'CCG data'!$A:$AD,'CCG data'!T$3,FALSE)),ISBLANK(VLOOKUP($E307&amp;$D$118&amp;$D$119,'CCG data'!$A:$AD,'CCG data'!T$3,FALSE))),"",VLOOKUP($E307&amp;$D$118&amp;$D$119,'CCG data'!$A:$AD,'CCG data'!T$3,FALSE))</f>
        <v>19.144790104302256</v>
      </c>
      <c r="K307" s="395"/>
      <c r="L307" s="395">
        <f>IF(OR(ISERROR(VLOOKUP($E307&amp;$D$118&amp;$D$119,'CCG data'!$A:$AD,'CCG data'!U$3,FALSE)),ISBLANK(VLOOKUP($E307&amp;$D$118&amp;$D$119,'CCG data'!$A:$AD,'CCG data'!U$3,FALSE))),"",VLOOKUP($E307&amp;$D$118&amp;$D$119,'CCG data'!$A:$AD,'CCG data'!U$3,FALSE))</f>
        <v>11.469997647922673</v>
      </c>
      <c r="M307" s="396"/>
      <c r="N307" s="367">
        <f>IF(OR(ISERROR(VLOOKUP($E307&amp;$D$118&amp;$D$119,'CCG data'!$A:$AD,'CCG data'!G$3,FALSE)),ISBLANK(VLOOKUP($E307&amp;$D$118&amp;$D$119,'CCG data'!$A:$AD,'CCG data'!G$3,FALSE))),"",VLOOKUP($E307&amp;$D$118&amp;$D$119,'CCG data'!$A:$AD,'CCG data'!G$3,FALSE))</f>
        <v>1181</v>
      </c>
      <c r="P307" s="404">
        <f>IF(OR(ISERROR(VLOOKUP($E307&amp;$D$118&amp;$D$119,'CCG data'!$A:$AD,'CCG data'!B$3,FALSE)),ISBLANK(VLOOKUP($E307&amp;$D$118&amp;$D$119,'CCG data'!$A:$AD,'CCG data'!B$3,FALSE))),"",VLOOKUP($E307&amp;$D$118&amp;$D$119,'CCG data'!$A:$AD,'CCG data'!B$3,FALSE))</f>
        <v>4.9110922946655373E-2</v>
      </c>
      <c r="Q307" s="267"/>
      <c r="R307" s="267">
        <f>IF(OR(ISERROR(VLOOKUP($E307&amp;$D$118&amp;$D$119,'CCG data'!$A:$AD,'CCG data'!C$3,FALSE)),ISBLANK(VLOOKUP($E307&amp;$D$118&amp;$D$119,'CCG data'!$A:$AD,'CCG data'!C$3,FALSE))),"",VLOOKUP($E307&amp;$D$118&amp;$D$119,'CCG data'!$A:$AD,'CCG data'!C$3,FALSE))</f>
        <v>0.45215918712955122</v>
      </c>
      <c r="S307" s="267"/>
      <c r="T307" s="267">
        <f>IF(OR(ISERROR(VLOOKUP($E307&amp;$D$118&amp;$D$119,'CCG data'!$A:$AD,'CCG data'!D$3,FALSE)),ISBLANK(VLOOKUP($E307&amp;$D$118&amp;$D$119,'CCG data'!$A:$AD,'CCG data'!D$3,FALSE))),"",VLOOKUP($E307&amp;$D$118&amp;$D$119,'CCG data'!$A:$AD,'CCG data'!D$3,FALSE))</f>
        <v>0.30821337849280273</v>
      </c>
      <c r="U307" s="267"/>
      <c r="V307" s="267">
        <f>IF(OR(ISERROR(VLOOKUP($E307&amp;$D$118&amp;$D$119,'CCG data'!$A:$AD,'CCG data'!E$3,FALSE)),ISBLANK(VLOOKUP($E307&amp;$D$118&amp;$D$119,'CCG data'!$A:$AD,'CCG data'!E$3,FALSE))),"",VLOOKUP($E307&amp;$D$118&amp;$D$119,'CCG data'!$A:$AD,'CCG data'!E$3,FALSE))</f>
        <v>0.19051651143099069</v>
      </c>
      <c r="W307" s="405"/>
      <c r="Y307" s="165">
        <f>IFERROR(VLOOKUP($E307&amp;$D$119, Outliers!$A$4:$P$214,6,FALSE),"0")</f>
        <v>1</v>
      </c>
      <c r="Z307" s="165">
        <f>IFERROR(VLOOKUP($E307&amp;$D$119, Outliers!$A$4:$P$214,7,FALSE),"0")</f>
        <v>1</v>
      </c>
      <c r="AA307" s="165">
        <f>IFERROR(VLOOKUP($E307&amp;$D$119, Outliers!$A$4:$P$214,8,FALSE),"0")</f>
        <v>0</v>
      </c>
      <c r="AB307" s="165">
        <f>IFERROR(VLOOKUP($E307&amp;$D$119, Outliers!$A$4:$P$214,9,FALSE),"0")</f>
        <v>0</v>
      </c>
      <c r="AD307" s="78"/>
      <c r="AE307" s="78"/>
      <c r="AF307" s="78"/>
      <c r="AG307" s="78"/>
    </row>
    <row r="308" spans="4:33" x14ac:dyDescent="0.25">
      <c r="D308" s="319"/>
      <c r="E308" s="103" t="s">
        <v>27</v>
      </c>
      <c r="F308" s="95">
        <f>IF(P307="","",VLOOKUP($E307&amp;$D$118&amp;$D$119,'CCG data'!$A:$AD,'CCG data'!W$3,FALSE))</f>
        <v>2.363562204060405</v>
      </c>
      <c r="G308" s="96">
        <f>IF(P307="","",VLOOKUP($E307&amp;$D$118&amp;$D$119,'CCG data'!$A:$AD,'CCG data'!X$3,FALSE))</f>
        <v>4.001740339302545</v>
      </c>
      <c r="H308" s="96">
        <f>IF(R307="","",VLOOKUP($E307&amp;$D$118&amp;$D$119,'CCG data'!$A:$AD,'CCG data'!Y$3,FALSE))</f>
        <v>26.075501647918529</v>
      </c>
      <c r="I308" s="96">
        <f>IF(R307="","",VLOOKUP($E307&amp;$D$118&amp;$D$119,'CCG data'!$A:$AD,'CCG data'!Z$3,FALSE))</f>
        <v>30.908764355697073</v>
      </c>
      <c r="J308" s="96">
        <f>IF(T307="","",VLOOKUP($E307&amp;$D$118&amp;$D$119,'CCG data'!$A:$AD,'CCG data'!AA$3,FALSE))</f>
        <v>17.178009173782996</v>
      </c>
      <c r="K308" s="96">
        <f>IF(T307="","",VLOOKUP($E307&amp;$D$118&amp;$D$119,'CCG data'!$A:$AD,'CCG data'!AB$3,FALSE))</f>
        <v>21.111571034821516</v>
      </c>
      <c r="L308" s="96">
        <f>IF(V307="","",VLOOKUP($E307&amp;$D$118&amp;$D$119,'CCG data'!$A:$AD,'CCG data'!AC$3,FALSE))</f>
        <v>9.9712512885941109</v>
      </c>
      <c r="M308" s="96">
        <f>IF(V307="","",VLOOKUP($E307&amp;$D$118&amp;$D$119,'CCG data'!$A:$AD,'CCG data'!AD$3,FALSE))</f>
        <v>12.968744007251235</v>
      </c>
      <c r="N308" s="368"/>
      <c r="P308" s="152">
        <f>IF(P307="","",VLOOKUP($E307&amp;$D$118&amp;$D$119,'CCG data'!$A:$AD,'CCG data'!I$3,FALSE))</f>
        <v>3.7999999999999999E-2</v>
      </c>
      <c r="Q308" s="15">
        <f>IF(P307="","",VLOOKUP($E307&amp;$D$118&amp;$D$119,'CCG data'!$A:$AD,'CCG data'!J$3,FALSE))</f>
        <v>6.3E-2</v>
      </c>
      <c r="R308" s="15">
        <f>IF(R307="","",VLOOKUP($E307&amp;$D$118&amp;$D$119,'CCG data'!$A:$AD,'CCG data'!K$3,FALSE))</f>
        <v>0.42399999999999999</v>
      </c>
      <c r="S308" s="15">
        <f>IF(R307="","",VLOOKUP($E307&amp;$D$118&amp;$D$119,'CCG data'!$A:$AD,'CCG data'!L$3,FALSE))</f>
        <v>0.48099999999999998</v>
      </c>
      <c r="T308" s="15">
        <f>IF(T307="","",VLOOKUP($E307&amp;$D$118&amp;$D$119,'CCG data'!$A:$AD,'CCG data'!M$3,FALSE))</f>
        <v>0.28299999999999997</v>
      </c>
      <c r="U308" s="15">
        <f>IF(T307="","",VLOOKUP($E307&amp;$D$118&amp;$D$119,'CCG data'!$A:$AD,'CCG data'!N$3,FALSE))</f>
        <v>0.33500000000000002</v>
      </c>
      <c r="V308" s="15">
        <f>IF(V307="","",VLOOKUP($E307&amp;$D$118&amp;$D$119,'CCG data'!$A:$AD,'CCG data'!O$3,FALSE))</f>
        <v>0.16900000000000001</v>
      </c>
      <c r="W308" s="136">
        <f>IF(V307="","",VLOOKUP($E307&amp;$D$118&amp;$D$119,'CCG data'!$A:$AD,'CCG data'!P$3,FALSE))</f>
        <v>0.214</v>
      </c>
      <c r="Y308" s="165" t="str">
        <f>IFERROR(VLOOKUP($E308&amp;$D$119, Outliers!$A$4:$P$214,6,FALSE),"0")</f>
        <v>0</v>
      </c>
      <c r="Z308" s="165" t="str">
        <f>IFERROR(VLOOKUP($E308&amp;$D$119, Outliers!$A$4:$P$214,7,FALSE),"0")</f>
        <v>0</v>
      </c>
      <c r="AA308" s="165" t="str">
        <f>IFERROR(VLOOKUP($E308&amp;$D$119, Outliers!$A$4:$P$214,8,FALSE),"0")</f>
        <v>0</v>
      </c>
      <c r="AB308" s="165" t="str">
        <f>IFERROR(VLOOKUP($E308&amp;$D$119, Outliers!$A$4:$P$214,9,FALSE),"0")</f>
        <v>0</v>
      </c>
      <c r="AD308" s="78"/>
      <c r="AE308" s="78"/>
      <c r="AF308" s="78"/>
      <c r="AG308" s="78"/>
    </row>
    <row r="309" spans="4:33" ht="15.75" x14ac:dyDescent="0.25">
      <c r="D309" s="319"/>
      <c r="E309" s="104" t="s">
        <v>211</v>
      </c>
      <c r="F309" s="394">
        <f>IF(OR(ISERROR(VLOOKUP($E309&amp;$D$118&amp;$D$119,'CCG data'!$A:$AD,'CCG data'!R$3,FALSE)),ISBLANK(VLOOKUP($E309&amp;$D$118&amp;$D$119,'CCG data'!$A:$AD,'CCG data'!R$3,FALSE))),"",VLOOKUP($E309&amp;$D$118&amp;$D$119,'CCG data'!$A:$AD,'CCG data'!R$3,FALSE))</f>
        <v>3.5368874820432685</v>
      </c>
      <c r="G309" s="395"/>
      <c r="H309" s="395">
        <f>IF(OR(ISERROR(VLOOKUP($E309&amp;$D$118&amp;$D$119,'CCG data'!$A:$AD,'CCG data'!S$3,FALSE)),ISBLANK(VLOOKUP($E309&amp;$D$118&amp;$D$119,'CCG data'!$A:$AD,'CCG data'!S$3,FALSE))),"",VLOOKUP($E309&amp;$D$118&amp;$D$119,'CCG data'!$A:$AD,'CCG data'!S$3,FALSE))</f>
        <v>37.385783851690917</v>
      </c>
      <c r="I309" s="395"/>
      <c r="J309" s="395">
        <f>IF(OR(ISERROR(VLOOKUP($E309&amp;$D$118&amp;$D$119,'CCG data'!$A:$AD,'CCG data'!T$3,FALSE)),ISBLANK(VLOOKUP($E309&amp;$D$118&amp;$D$119,'CCG data'!$A:$AD,'CCG data'!T$3,FALSE))),"",VLOOKUP($E309&amp;$D$118&amp;$D$119,'CCG data'!$A:$AD,'CCG data'!T$3,FALSE))</f>
        <v>16.754468420672204</v>
      </c>
      <c r="K309" s="395"/>
      <c r="L309" s="395">
        <f>IF(OR(ISERROR(VLOOKUP($E309&amp;$D$118&amp;$D$119,'CCG data'!$A:$AD,'CCG data'!U$3,FALSE)),ISBLANK(VLOOKUP($E309&amp;$D$118&amp;$D$119,'CCG data'!$A:$AD,'CCG data'!U$3,FALSE))),"",VLOOKUP($E309&amp;$D$118&amp;$D$119,'CCG data'!$A:$AD,'CCG data'!U$3,FALSE))</f>
        <v>11.370160306246776</v>
      </c>
      <c r="M309" s="396"/>
      <c r="N309" s="367">
        <f>IF(OR(ISERROR(VLOOKUP($E309&amp;$D$118&amp;$D$119,'CCG data'!$A:$AD,'CCG data'!G$3,FALSE)),ISBLANK(VLOOKUP($E309&amp;$D$118&amp;$D$119,'CCG data'!$A:$AD,'CCG data'!G$3,FALSE))),"",VLOOKUP($E309&amp;$D$118&amp;$D$119,'CCG data'!$A:$AD,'CCG data'!G$3,FALSE))</f>
        <v>944</v>
      </c>
      <c r="P309" s="404">
        <f>IF(OR(ISERROR(VLOOKUP($E309&amp;$D$118&amp;$D$119,'CCG data'!$A:$AD,'CCG data'!B$3,FALSE)),ISBLANK(VLOOKUP($E309&amp;$D$118&amp;$D$119,'CCG data'!$A:$AD,'CCG data'!B$3,FALSE))),"",VLOOKUP($E309&amp;$D$118&amp;$D$119,'CCG data'!$A:$AD,'CCG data'!B$3,FALSE))</f>
        <v>4.8728813559322036E-2</v>
      </c>
      <c r="Q309" s="267"/>
      <c r="R309" s="267">
        <f>IF(OR(ISERROR(VLOOKUP($E309&amp;$D$118&amp;$D$119,'CCG data'!$A:$AD,'CCG data'!C$3,FALSE)),ISBLANK(VLOOKUP($E309&amp;$D$118&amp;$D$119,'CCG data'!$A:$AD,'CCG data'!C$3,FALSE))),"",VLOOKUP($E309&amp;$D$118&amp;$D$119,'CCG data'!$A:$AD,'CCG data'!C$3,FALSE))</f>
        <v>0.53919491525423724</v>
      </c>
      <c r="S309" s="267"/>
      <c r="T309" s="267">
        <f>IF(OR(ISERROR(VLOOKUP($E309&amp;$D$118&amp;$D$119,'CCG data'!$A:$AD,'CCG data'!D$3,FALSE)),ISBLANK(VLOOKUP($E309&amp;$D$118&amp;$D$119,'CCG data'!$A:$AD,'CCG data'!D$3,FALSE))),"",VLOOKUP($E309&amp;$D$118&amp;$D$119,'CCG data'!$A:$AD,'CCG data'!D$3,FALSE))</f>
        <v>0.24364406779661016</v>
      </c>
      <c r="U309" s="267"/>
      <c r="V309" s="267">
        <f>IF(OR(ISERROR(VLOOKUP($E309&amp;$D$118&amp;$D$119,'CCG data'!$A:$AD,'CCG data'!E$3,FALSE)),ISBLANK(VLOOKUP($E309&amp;$D$118&amp;$D$119,'CCG data'!$A:$AD,'CCG data'!E$3,FALSE))),"",VLOOKUP($E309&amp;$D$118&amp;$D$119,'CCG data'!$A:$AD,'CCG data'!E$3,FALSE))</f>
        <v>0.1684322033898305</v>
      </c>
      <c r="W309" s="405"/>
      <c r="Y309" s="165">
        <f>IFERROR(VLOOKUP($E309&amp;$D$119, Outliers!$A$4:$P$214,6,FALSE),"0")</f>
        <v>0</v>
      </c>
      <c r="Z309" s="165">
        <f>IFERROR(VLOOKUP($E309&amp;$D$119, Outliers!$A$4:$P$214,7,FALSE),"0")</f>
        <v>0</v>
      </c>
      <c r="AA309" s="165">
        <f>IFERROR(VLOOKUP($E309&amp;$D$119, Outliers!$A$4:$P$214,8,FALSE),"0")</f>
        <v>0</v>
      </c>
      <c r="AB309" s="165">
        <f>IFERROR(VLOOKUP($E309&amp;$D$119, Outliers!$A$4:$P$214,9,FALSE),"0")</f>
        <v>0</v>
      </c>
      <c r="AD309" s="78"/>
      <c r="AE309" s="78"/>
      <c r="AF309" s="78"/>
      <c r="AG309" s="78"/>
    </row>
    <row r="310" spans="4:33" x14ac:dyDescent="0.25">
      <c r="D310" s="319"/>
      <c r="E310" s="103" t="s">
        <v>27</v>
      </c>
      <c r="F310" s="95">
        <f>IF(P309="","",VLOOKUP($E309&amp;$D$118&amp;$D$119,'CCG data'!$A:$AD,'CCG data'!W$3,FALSE))</f>
        <v>2.5147756883009018</v>
      </c>
      <c r="G310" s="96">
        <f>IF(P309="","",VLOOKUP($E309&amp;$D$118&amp;$D$119,'CCG data'!$A:$AD,'CCG data'!X$3,FALSE))</f>
        <v>4.5589992757856352</v>
      </c>
      <c r="H310" s="96">
        <f>IF(R309="","",VLOOKUP($E309&amp;$D$118&amp;$D$119,'CCG data'!$A:$AD,'CCG data'!Y$3,FALSE))</f>
        <v>34.137876210796776</v>
      </c>
      <c r="I310" s="96">
        <f>IF(R309="","",VLOOKUP($E309&amp;$D$118&amp;$D$119,'CCG data'!$A:$AD,'CCG data'!Z$3,FALSE))</f>
        <v>40.633691492585058</v>
      </c>
      <c r="J310" s="96">
        <f>IF(T309="","",VLOOKUP($E309&amp;$D$118&amp;$D$119,'CCG data'!$A:$AD,'CCG data'!AA$3,FALSE))</f>
        <v>14.589144834203555</v>
      </c>
      <c r="K310" s="96">
        <f>IF(T309="","",VLOOKUP($E309&amp;$D$118&amp;$D$119,'CCG data'!$A:$AD,'CCG data'!AB$3,FALSE))</f>
        <v>18.919792007140853</v>
      </c>
      <c r="L310" s="96">
        <f>IF(V309="","",VLOOKUP($E309&amp;$D$118&amp;$D$119,'CCG data'!$A:$AD,'CCG data'!AC$3,FALSE))</f>
        <v>9.6028040687420297</v>
      </c>
      <c r="M310" s="96">
        <f>IF(V309="","",VLOOKUP($E309&amp;$D$118&amp;$D$119,'CCG data'!$A:$AD,'CCG data'!AD$3,FALSE))</f>
        <v>13.137516543751522</v>
      </c>
      <c r="N310" s="368"/>
      <c r="P310" s="152">
        <f>IF(P309="","",VLOOKUP($E309&amp;$D$118&amp;$D$119,'CCG data'!$A:$AD,'CCG data'!I$3,FALSE))</f>
        <v>3.6999999999999998E-2</v>
      </c>
      <c r="Q310" s="15">
        <f>IF(P309="","",VLOOKUP($E309&amp;$D$118&amp;$D$119,'CCG data'!$A:$AD,'CCG data'!J$3,FALSE))</f>
        <v>6.4000000000000001E-2</v>
      </c>
      <c r="R310" s="15">
        <f>IF(R309="","",VLOOKUP($E309&amp;$D$118&amp;$D$119,'CCG data'!$A:$AD,'CCG data'!K$3,FALSE))</f>
        <v>0.50700000000000001</v>
      </c>
      <c r="S310" s="15">
        <f>IF(R309="","",VLOOKUP($E309&amp;$D$118&amp;$D$119,'CCG data'!$A:$AD,'CCG data'!L$3,FALSE))</f>
        <v>0.57099999999999995</v>
      </c>
      <c r="T310" s="15">
        <f>IF(T309="","",VLOOKUP($E309&amp;$D$118&amp;$D$119,'CCG data'!$A:$AD,'CCG data'!M$3,FALSE))</f>
        <v>0.217</v>
      </c>
      <c r="U310" s="15">
        <f>IF(T309="","",VLOOKUP($E309&amp;$D$118&amp;$D$119,'CCG data'!$A:$AD,'CCG data'!N$3,FALSE))</f>
        <v>0.27200000000000002</v>
      </c>
      <c r="V310" s="15">
        <f>IF(V309="","",VLOOKUP($E309&amp;$D$118&amp;$D$119,'CCG data'!$A:$AD,'CCG data'!O$3,FALSE))</f>
        <v>0.14599999999999999</v>
      </c>
      <c r="W310" s="136">
        <f>IF(V309="","",VLOOKUP($E309&amp;$D$118&amp;$D$119,'CCG data'!$A:$AD,'CCG data'!P$3,FALSE))</f>
        <v>0.19400000000000001</v>
      </c>
      <c r="Y310" s="165" t="str">
        <f>IFERROR(VLOOKUP($E310&amp;$D$119, Outliers!$A$4:$P$214,6,FALSE),"0")</f>
        <v>0</v>
      </c>
      <c r="Z310" s="165" t="str">
        <f>IFERROR(VLOOKUP($E310&amp;$D$119, Outliers!$A$4:$P$214,7,FALSE),"0")</f>
        <v>0</v>
      </c>
      <c r="AA310" s="165" t="str">
        <f>IFERROR(VLOOKUP($E310&amp;$D$119, Outliers!$A$4:$P$214,8,FALSE),"0")</f>
        <v>0</v>
      </c>
      <c r="AB310" s="165" t="str">
        <f>IFERROR(VLOOKUP($E310&amp;$D$119, Outliers!$A$4:$P$214,9,FALSE),"0")</f>
        <v>0</v>
      </c>
      <c r="AD310" s="78"/>
      <c r="AE310" s="78"/>
      <c r="AF310" s="78"/>
      <c r="AG310" s="78"/>
    </row>
    <row r="311" spans="4:33" ht="15.75" x14ac:dyDescent="0.25">
      <c r="D311" s="319"/>
      <c r="E311" s="104" t="s">
        <v>212</v>
      </c>
      <c r="F311" s="394">
        <f>IF(OR(ISERROR(VLOOKUP($E311&amp;$D$118&amp;$D$119,'CCG data'!$A:$AD,'CCG data'!R$3,FALSE)),ISBLANK(VLOOKUP($E311&amp;$D$118&amp;$D$119,'CCG data'!$A:$AD,'CCG data'!R$3,FALSE))),"",VLOOKUP($E311&amp;$D$118&amp;$D$119,'CCG data'!$A:$AD,'CCG data'!R$3,FALSE))</f>
        <v>3.4292955505908367</v>
      </c>
      <c r="G311" s="395"/>
      <c r="H311" s="395">
        <f>IF(OR(ISERROR(VLOOKUP($E311&amp;$D$118&amp;$D$119,'CCG data'!$A:$AD,'CCG data'!S$3,FALSE)),ISBLANK(VLOOKUP($E311&amp;$D$118&amp;$D$119,'CCG data'!$A:$AD,'CCG data'!S$3,FALSE))),"",VLOOKUP($E311&amp;$D$118&amp;$D$119,'CCG data'!$A:$AD,'CCG data'!S$3,FALSE))</f>
        <v>45.110370558616296</v>
      </c>
      <c r="I311" s="395"/>
      <c r="J311" s="395">
        <f>IF(OR(ISERROR(VLOOKUP($E311&amp;$D$118&amp;$D$119,'CCG data'!$A:$AD,'CCG data'!T$3,FALSE)),ISBLANK(VLOOKUP($E311&amp;$D$118&amp;$D$119,'CCG data'!$A:$AD,'CCG data'!T$3,FALSE))),"",VLOOKUP($E311&amp;$D$118&amp;$D$119,'CCG data'!$A:$AD,'CCG data'!T$3,FALSE))</f>
        <v>18.488253959000215</v>
      </c>
      <c r="K311" s="395"/>
      <c r="L311" s="395">
        <f>IF(OR(ISERROR(VLOOKUP($E311&amp;$D$118&amp;$D$119,'CCG data'!$A:$AD,'CCG data'!U$3,FALSE)),ISBLANK(VLOOKUP($E311&amp;$D$118&amp;$D$119,'CCG data'!$A:$AD,'CCG data'!U$3,FALSE))),"",VLOOKUP($E311&amp;$D$118&amp;$D$119,'CCG data'!$A:$AD,'CCG data'!U$3,FALSE))</f>
        <v>8.9569653633251924</v>
      </c>
      <c r="M311" s="396"/>
      <c r="N311" s="367">
        <f>IF(OR(ISERROR(VLOOKUP($E311&amp;$D$118&amp;$D$119,'CCG data'!$A:$AD,'CCG data'!G$3,FALSE)),ISBLANK(VLOOKUP($E311&amp;$D$118&amp;$D$119,'CCG data'!$A:$AD,'CCG data'!G$3,FALSE))),"",VLOOKUP($E311&amp;$D$118&amp;$D$119,'CCG data'!$A:$AD,'CCG data'!G$3,FALSE))</f>
        <v>1847</v>
      </c>
      <c r="P311" s="404">
        <f>IF(OR(ISERROR(VLOOKUP($E311&amp;$D$118&amp;$D$119,'CCG data'!$A:$AD,'CCG data'!B$3,FALSE)),ISBLANK(VLOOKUP($E311&amp;$D$118&amp;$D$119,'CCG data'!$A:$AD,'CCG data'!B$3,FALSE))),"",VLOOKUP($E311&amp;$D$118&amp;$D$119,'CCG data'!$A:$AD,'CCG data'!B$3,FALSE))</f>
        <v>4.8727666486193831E-2</v>
      </c>
      <c r="Q311" s="267"/>
      <c r="R311" s="267">
        <f>IF(OR(ISERROR(VLOOKUP($E311&amp;$D$118&amp;$D$119,'CCG data'!$A:$AD,'CCG data'!C$3,FALSE)),ISBLANK(VLOOKUP($E311&amp;$D$118&amp;$D$119,'CCG data'!$A:$AD,'CCG data'!C$3,FALSE))),"",VLOOKUP($E311&amp;$D$118&amp;$D$119,'CCG data'!$A:$AD,'CCG data'!C$3,FALSE))</f>
        <v>0.59285327558202494</v>
      </c>
      <c r="S311" s="267"/>
      <c r="T311" s="267">
        <f>IF(OR(ISERROR(VLOOKUP($E311&amp;$D$118&amp;$D$119,'CCG data'!$A:$AD,'CCG data'!D$3,FALSE)),ISBLANK(VLOOKUP($E311&amp;$D$118&amp;$D$119,'CCG data'!$A:$AD,'CCG data'!D$3,FALSE))),"",VLOOKUP($E311&amp;$D$118&amp;$D$119,'CCG data'!$A:$AD,'CCG data'!D$3,FALSE))</f>
        <v>0.24147265836491608</v>
      </c>
      <c r="U311" s="267"/>
      <c r="V311" s="267">
        <f>IF(OR(ISERROR(VLOOKUP($E311&amp;$D$118&amp;$D$119,'CCG data'!$A:$AD,'CCG data'!E$3,FALSE)),ISBLANK(VLOOKUP($E311&amp;$D$118&amp;$D$119,'CCG data'!$A:$AD,'CCG data'!E$3,FALSE))),"",VLOOKUP($E311&amp;$D$118&amp;$D$119,'CCG data'!$A:$AD,'CCG data'!E$3,FALSE))</f>
        <v>0.11694639956686519</v>
      </c>
      <c r="W311" s="405"/>
      <c r="Y311" s="165">
        <f>IFERROR(VLOOKUP($E311&amp;$D$119, Outliers!$A$4:$P$214,6,FALSE),"0")</f>
        <v>1</v>
      </c>
      <c r="Z311" s="165">
        <f>IFERROR(VLOOKUP($E311&amp;$D$119, Outliers!$A$4:$P$214,7,FALSE),"0")</f>
        <v>1</v>
      </c>
      <c r="AA311" s="165">
        <f>IFERROR(VLOOKUP($E311&amp;$D$119, Outliers!$A$4:$P$214,8,FALSE),"0")</f>
        <v>0</v>
      </c>
      <c r="AB311" s="165">
        <f>IFERROR(VLOOKUP($E311&amp;$D$119, Outliers!$A$4:$P$214,9,FALSE),"0")</f>
        <v>1</v>
      </c>
      <c r="AD311" s="78"/>
      <c r="AE311" s="78"/>
      <c r="AF311" s="78"/>
      <c r="AG311" s="78"/>
    </row>
    <row r="312" spans="4:33" x14ac:dyDescent="0.25">
      <c r="D312" s="319"/>
      <c r="E312" s="103" t="s">
        <v>27</v>
      </c>
      <c r="F312" s="95">
        <f>IF(P311="","",VLOOKUP($E311&amp;$D$118&amp;$D$119,'CCG data'!$A:$AD,'CCG data'!W$3,FALSE))</f>
        <v>2.720795749553953</v>
      </c>
      <c r="G312" s="96">
        <f>IF(P311="","",VLOOKUP($E311&amp;$D$118&amp;$D$119,'CCG data'!$A:$AD,'CCG data'!X$3,FALSE))</f>
        <v>4.1377953516277204</v>
      </c>
      <c r="H312" s="96">
        <f>IF(R311="","",VLOOKUP($E311&amp;$D$118&amp;$D$119,'CCG data'!$A:$AD,'CCG data'!Y$3,FALSE))</f>
        <v>42.438438527058608</v>
      </c>
      <c r="I312" s="96">
        <f>IF(R311="","",VLOOKUP($E311&amp;$D$118&amp;$D$119,'CCG data'!$A:$AD,'CCG data'!Z$3,FALSE))</f>
        <v>47.782302590173984</v>
      </c>
      <c r="J312" s="96">
        <f>IF(T311="","",VLOOKUP($E311&amp;$D$118&amp;$D$119,'CCG data'!$A:$AD,'CCG data'!AA$3,FALSE))</f>
        <v>16.772383331140094</v>
      </c>
      <c r="K312" s="96">
        <f>IF(T311="","",VLOOKUP($E311&amp;$D$118&amp;$D$119,'CCG data'!$A:$AD,'CCG data'!AB$3,FALSE))</f>
        <v>20.204124586860335</v>
      </c>
      <c r="L312" s="96">
        <f>IF(V311="","",VLOOKUP($E311&amp;$D$118&amp;$D$119,'CCG data'!$A:$AD,'CCG data'!AC$3,FALSE))</f>
        <v>7.7624545362001545</v>
      </c>
      <c r="M312" s="96">
        <f>IF(V311="","",VLOOKUP($E311&amp;$D$118&amp;$D$119,'CCG data'!$A:$AD,'CCG data'!AD$3,FALSE))</f>
        <v>10.15147619045023</v>
      </c>
      <c r="N312" s="368"/>
      <c r="P312" s="152">
        <f>IF(P311="","",VLOOKUP($E311&amp;$D$118&amp;$D$119,'CCG data'!$A:$AD,'CCG data'!I$3,FALSE))</f>
        <v>0.04</v>
      </c>
      <c r="Q312" s="15">
        <f>IF(P311="","",VLOOKUP($E311&amp;$D$118&amp;$D$119,'CCG data'!$A:$AD,'CCG data'!J$3,FALSE))</f>
        <v>0.06</v>
      </c>
      <c r="R312" s="15">
        <f>IF(R311="","",VLOOKUP($E311&amp;$D$118&amp;$D$119,'CCG data'!$A:$AD,'CCG data'!K$3,FALSE))</f>
        <v>0.56999999999999995</v>
      </c>
      <c r="S312" s="15">
        <f>IF(R311="","",VLOOKUP($E311&amp;$D$118&amp;$D$119,'CCG data'!$A:$AD,'CCG data'!L$3,FALSE))</f>
        <v>0.61499999999999999</v>
      </c>
      <c r="T312" s="15">
        <f>IF(T311="","",VLOOKUP($E311&amp;$D$118&amp;$D$119,'CCG data'!$A:$AD,'CCG data'!M$3,FALSE))</f>
        <v>0.223</v>
      </c>
      <c r="U312" s="15">
        <f>IF(T311="","",VLOOKUP($E311&amp;$D$118&amp;$D$119,'CCG data'!$A:$AD,'CCG data'!N$3,FALSE))</f>
        <v>0.26200000000000001</v>
      </c>
      <c r="V312" s="15">
        <f>IF(V311="","",VLOOKUP($E311&amp;$D$118&amp;$D$119,'CCG data'!$A:$AD,'CCG data'!O$3,FALSE))</f>
        <v>0.10299999999999999</v>
      </c>
      <c r="W312" s="136">
        <f>IF(V311="","",VLOOKUP($E311&amp;$D$118&amp;$D$119,'CCG data'!$A:$AD,'CCG data'!P$3,FALSE))</f>
        <v>0.13200000000000001</v>
      </c>
      <c r="Y312" s="165" t="str">
        <f>IFERROR(VLOOKUP($E312&amp;$D$119, Outliers!$A$4:$P$214,6,FALSE),"0")</f>
        <v>0</v>
      </c>
      <c r="Z312" s="165" t="str">
        <f>IFERROR(VLOOKUP($E312&amp;$D$119, Outliers!$A$4:$P$214,7,FALSE),"0")</f>
        <v>0</v>
      </c>
      <c r="AA312" s="165" t="str">
        <f>IFERROR(VLOOKUP($E312&amp;$D$119, Outliers!$A$4:$P$214,8,FALSE),"0")</f>
        <v>0</v>
      </c>
      <c r="AB312" s="165" t="str">
        <f>IFERROR(VLOOKUP($E312&amp;$D$119, Outliers!$A$4:$P$214,9,FALSE),"0")</f>
        <v>0</v>
      </c>
      <c r="AD312" s="78"/>
      <c r="AE312" s="78"/>
      <c r="AF312" s="78"/>
      <c r="AG312" s="78"/>
    </row>
    <row r="313" spans="4:33" ht="15.75" x14ac:dyDescent="0.25">
      <c r="D313" s="319"/>
      <c r="E313" s="104" t="s">
        <v>213</v>
      </c>
      <c r="F313" s="394">
        <f>IF(OR(ISERROR(VLOOKUP($E313&amp;$D$118&amp;$D$119,'CCG data'!$A:$AD,'CCG data'!R$3,FALSE)),ISBLANK(VLOOKUP($E313&amp;$D$118&amp;$D$119,'CCG data'!$A:$AD,'CCG data'!R$3,FALSE))),"",VLOOKUP($E313&amp;$D$118&amp;$D$119,'CCG data'!$A:$AD,'CCG data'!R$3,FALSE))</f>
        <v>3.8446988420913044</v>
      </c>
      <c r="G313" s="395"/>
      <c r="H313" s="395">
        <f>IF(OR(ISERROR(VLOOKUP($E313&amp;$D$118&amp;$D$119,'CCG data'!$A:$AD,'CCG data'!S$3,FALSE)),ISBLANK(VLOOKUP($E313&amp;$D$118&amp;$D$119,'CCG data'!$A:$AD,'CCG data'!S$3,FALSE))),"",VLOOKUP($E313&amp;$D$118&amp;$D$119,'CCG data'!$A:$AD,'CCG data'!S$3,FALSE))</f>
        <v>43.112005772000551</v>
      </c>
      <c r="I313" s="395"/>
      <c r="J313" s="395">
        <f>IF(OR(ISERROR(VLOOKUP($E313&amp;$D$118&amp;$D$119,'CCG data'!$A:$AD,'CCG data'!T$3,FALSE)),ISBLANK(VLOOKUP($E313&amp;$D$118&amp;$D$119,'CCG data'!$A:$AD,'CCG data'!T$3,FALSE))),"",VLOOKUP($E313&amp;$D$118&amp;$D$119,'CCG data'!$A:$AD,'CCG data'!T$3,FALSE))</f>
        <v>18.528696485924559</v>
      </c>
      <c r="K313" s="395"/>
      <c r="L313" s="395">
        <f>IF(OR(ISERROR(VLOOKUP($E313&amp;$D$118&amp;$D$119,'CCG data'!$A:$AD,'CCG data'!U$3,FALSE)),ISBLANK(VLOOKUP($E313&amp;$D$118&amp;$D$119,'CCG data'!$A:$AD,'CCG data'!U$3,FALSE))),"",VLOOKUP($E313&amp;$D$118&amp;$D$119,'CCG data'!$A:$AD,'CCG data'!U$3,FALSE))</f>
        <v>9.0127542259530298</v>
      </c>
      <c r="M313" s="396"/>
      <c r="N313" s="367">
        <f>IF(OR(ISERROR(VLOOKUP($E313&amp;$D$118&amp;$D$119,'CCG data'!$A:$AD,'CCG data'!G$3,FALSE)),ISBLANK(VLOOKUP($E313&amp;$D$118&amp;$D$119,'CCG data'!$A:$AD,'CCG data'!G$3,FALSE))),"",VLOOKUP($E313&amp;$D$118&amp;$D$119,'CCG data'!$A:$AD,'CCG data'!G$3,FALSE))</f>
        <v>1416</v>
      </c>
      <c r="P313" s="404">
        <f>IF(OR(ISERROR(VLOOKUP($E313&amp;$D$118&amp;$D$119,'CCG data'!$A:$AD,'CCG data'!B$3,FALSE)),ISBLANK(VLOOKUP($E313&amp;$D$118&amp;$D$119,'CCG data'!$A:$AD,'CCG data'!B$3,FALSE))),"",VLOOKUP($E313&amp;$D$118&amp;$D$119,'CCG data'!$A:$AD,'CCG data'!B$3,FALSE))</f>
        <v>5.4378531073446326E-2</v>
      </c>
      <c r="Q313" s="267"/>
      <c r="R313" s="267">
        <f>IF(OR(ISERROR(VLOOKUP($E313&amp;$D$118&amp;$D$119,'CCG data'!$A:$AD,'CCG data'!C$3,FALSE)),ISBLANK(VLOOKUP($E313&amp;$D$118&amp;$D$119,'CCG data'!$A:$AD,'CCG data'!C$3,FALSE))),"",VLOOKUP($E313&amp;$D$118&amp;$D$119,'CCG data'!$A:$AD,'CCG data'!C$3,FALSE))</f>
        <v>0.57627118644067798</v>
      </c>
      <c r="S313" s="267"/>
      <c r="T313" s="267">
        <f>IF(OR(ISERROR(VLOOKUP($E313&amp;$D$118&amp;$D$119,'CCG data'!$A:$AD,'CCG data'!D$3,FALSE)),ISBLANK(VLOOKUP($E313&amp;$D$118&amp;$D$119,'CCG data'!$A:$AD,'CCG data'!D$3,FALSE))),"",VLOOKUP($E313&amp;$D$118&amp;$D$119,'CCG data'!$A:$AD,'CCG data'!D$3,FALSE))</f>
        <v>0.24929378531073446</v>
      </c>
      <c r="U313" s="267"/>
      <c r="V313" s="267">
        <f>IF(OR(ISERROR(VLOOKUP($E313&amp;$D$118&amp;$D$119,'CCG data'!$A:$AD,'CCG data'!E$3,FALSE)),ISBLANK(VLOOKUP($E313&amp;$D$118&amp;$D$119,'CCG data'!$A:$AD,'CCG data'!E$3,FALSE))),"",VLOOKUP($E313&amp;$D$118&amp;$D$119,'CCG data'!$A:$AD,'CCG data'!E$3,FALSE))</f>
        <v>0.12005649717514125</v>
      </c>
      <c r="W313" s="405"/>
      <c r="Y313" s="165">
        <f>IFERROR(VLOOKUP($E313&amp;$D$119, Outliers!$A$4:$P$214,6,FALSE),"0")</f>
        <v>0</v>
      </c>
      <c r="Z313" s="165">
        <f>IFERROR(VLOOKUP($E313&amp;$D$119, Outliers!$A$4:$P$214,7,FALSE),"0")</f>
        <v>1</v>
      </c>
      <c r="AA313" s="165">
        <f>IFERROR(VLOOKUP($E313&amp;$D$119, Outliers!$A$4:$P$214,8,FALSE),"0")</f>
        <v>0</v>
      </c>
      <c r="AB313" s="165">
        <f>IFERROR(VLOOKUP($E313&amp;$D$119, Outliers!$A$4:$P$214,9,FALSE),"0")</f>
        <v>1</v>
      </c>
      <c r="AD313" s="78"/>
      <c r="AE313" s="78"/>
      <c r="AF313" s="78"/>
      <c r="AG313" s="78"/>
    </row>
    <row r="314" spans="4:33" x14ac:dyDescent="0.25">
      <c r="D314" s="319"/>
      <c r="E314" s="103" t="s">
        <v>27</v>
      </c>
      <c r="F314" s="95">
        <f>IF(P313="","",VLOOKUP($E313&amp;$D$118&amp;$D$119,'CCG data'!$A:$AD,'CCG data'!W$3,FALSE))</f>
        <v>2.9859364132287864</v>
      </c>
      <c r="G314" s="96">
        <f>IF(P313="","",VLOOKUP($E313&amp;$D$118&amp;$D$119,'CCG data'!$A:$AD,'CCG data'!X$3,FALSE))</f>
        <v>4.7034612709538219</v>
      </c>
      <c r="H314" s="96">
        <f>IF(R313="","",VLOOKUP($E313&amp;$D$118&amp;$D$119,'CCG data'!$A:$AD,'CCG data'!Y$3,FALSE))</f>
        <v>40.153930501813932</v>
      </c>
      <c r="I314" s="96">
        <f>IF(R313="","",VLOOKUP($E313&amp;$D$118&amp;$D$119,'CCG data'!$A:$AD,'CCG data'!Z$3,FALSE))</f>
        <v>46.070081042187169</v>
      </c>
      <c r="J314" s="96">
        <f>IF(T313="","",VLOOKUP($E313&amp;$D$118&amp;$D$119,'CCG data'!$A:$AD,'CCG data'!AA$3,FALSE))</f>
        <v>16.595777793487738</v>
      </c>
      <c r="K314" s="96">
        <f>IF(T313="","",VLOOKUP($E313&amp;$D$118&amp;$D$119,'CCG data'!$A:$AD,'CCG data'!AB$3,FALSE))</f>
        <v>20.461615178361381</v>
      </c>
      <c r="L314" s="96">
        <f>IF(V313="","",VLOOKUP($E313&amp;$D$118&amp;$D$119,'CCG data'!$A:$AD,'CCG data'!AC$3,FALSE))</f>
        <v>7.6579107048521671</v>
      </c>
      <c r="M314" s="96">
        <f>IF(V313="","",VLOOKUP($E313&amp;$D$118&amp;$D$119,'CCG data'!$A:$AD,'CCG data'!AD$3,FALSE))</f>
        <v>10.367597747053892</v>
      </c>
      <c r="N314" s="368"/>
      <c r="P314" s="152">
        <f>IF(P313="","",VLOOKUP($E313&amp;$D$118&amp;$D$119,'CCG data'!$A:$AD,'CCG data'!I$3,FALSE))</f>
        <v>4.3999999999999997E-2</v>
      </c>
      <c r="Q314" s="15">
        <f>IF(P313="","",VLOOKUP($E313&amp;$D$118&amp;$D$119,'CCG data'!$A:$AD,'CCG data'!J$3,FALSE))</f>
        <v>6.7000000000000004E-2</v>
      </c>
      <c r="R314" s="15">
        <f>IF(R313="","",VLOOKUP($E313&amp;$D$118&amp;$D$119,'CCG data'!$A:$AD,'CCG data'!K$3,FALSE))</f>
        <v>0.55000000000000004</v>
      </c>
      <c r="S314" s="15">
        <f>IF(R313="","",VLOOKUP($E313&amp;$D$118&amp;$D$119,'CCG data'!$A:$AD,'CCG data'!L$3,FALSE))</f>
        <v>0.60199999999999998</v>
      </c>
      <c r="T314" s="15">
        <f>IF(T313="","",VLOOKUP($E313&amp;$D$118&amp;$D$119,'CCG data'!$A:$AD,'CCG data'!M$3,FALSE))</f>
        <v>0.22700000000000001</v>
      </c>
      <c r="U314" s="15">
        <f>IF(T313="","",VLOOKUP($E313&amp;$D$118&amp;$D$119,'CCG data'!$A:$AD,'CCG data'!N$3,FALSE))</f>
        <v>0.27200000000000002</v>
      </c>
      <c r="V314" s="15">
        <f>IF(V313="","",VLOOKUP($E313&amp;$D$118&amp;$D$119,'CCG data'!$A:$AD,'CCG data'!O$3,FALSE))</f>
        <v>0.104</v>
      </c>
      <c r="W314" s="136">
        <f>IF(V313="","",VLOOKUP($E313&amp;$D$118&amp;$D$119,'CCG data'!$A:$AD,'CCG data'!P$3,FALSE))</f>
        <v>0.13800000000000001</v>
      </c>
      <c r="Y314" s="165" t="str">
        <f>IFERROR(VLOOKUP($E314&amp;$D$119, Outliers!$A$4:$P$214,6,FALSE),"0")</f>
        <v>0</v>
      </c>
      <c r="Z314" s="165" t="str">
        <f>IFERROR(VLOOKUP($E314&amp;$D$119, Outliers!$A$4:$P$214,7,FALSE),"0")</f>
        <v>0</v>
      </c>
      <c r="AA314" s="165" t="str">
        <f>IFERROR(VLOOKUP($E314&amp;$D$119, Outliers!$A$4:$P$214,8,FALSE),"0")</f>
        <v>0</v>
      </c>
      <c r="AB314" s="165" t="str">
        <f>IFERROR(VLOOKUP($E314&amp;$D$119, Outliers!$A$4:$P$214,9,FALSE),"0")</f>
        <v>0</v>
      </c>
      <c r="AD314" s="78"/>
      <c r="AE314" s="78"/>
      <c r="AF314" s="78"/>
      <c r="AG314" s="78"/>
    </row>
    <row r="315" spans="4:33" ht="15.75" x14ac:dyDescent="0.25">
      <c r="D315" s="319"/>
      <c r="E315" s="104" t="s">
        <v>214</v>
      </c>
      <c r="F315" s="394">
        <f>IF(OR(ISERROR(VLOOKUP($E315&amp;$D$118&amp;$D$119,'CCG data'!$A:$AD,'CCG data'!R$3,FALSE)),ISBLANK(VLOOKUP($E315&amp;$D$118&amp;$D$119,'CCG data'!$A:$AD,'CCG data'!R$3,FALSE))),"",VLOOKUP($E315&amp;$D$118&amp;$D$119,'CCG data'!$A:$AD,'CCG data'!R$3,FALSE))</f>
        <v>5.0775661017967684</v>
      </c>
      <c r="G315" s="395"/>
      <c r="H315" s="395">
        <f>IF(OR(ISERROR(VLOOKUP($E315&amp;$D$118&amp;$D$119,'CCG data'!$A:$AD,'CCG data'!S$3,FALSE)),ISBLANK(VLOOKUP($E315&amp;$D$118&amp;$D$119,'CCG data'!$A:$AD,'CCG data'!S$3,FALSE))),"",VLOOKUP($E315&amp;$D$118&amp;$D$119,'CCG data'!$A:$AD,'CCG data'!S$3,FALSE))</f>
        <v>38.22474747588943</v>
      </c>
      <c r="I315" s="395"/>
      <c r="J315" s="395">
        <f>IF(OR(ISERROR(VLOOKUP($E315&amp;$D$118&amp;$D$119,'CCG data'!$A:$AD,'CCG data'!T$3,FALSE)),ISBLANK(VLOOKUP($E315&amp;$D$118&amp;$D$119,'CCG data'!$A:$AD,'CCG data'!T$3,FALSE))),"",VLOOKUP($E315&amp;$D$118&amp;$D$119,'CCG data'!$A:$AD,'CCG data'!T$3,FALSE))</f>
        <v>23.355906436531178</v>
      </c>
      <c r="K315" s="395"/>
      <c r="L315" s="395">
        <f>IF(OR(ISERROR(VLOOKUP($E315&amp;$D$118&amp;$D$119,'CCG data'!$A:$AD,'CCG data'!U$3,FALSE)),ISBLANK(VLOOKUP($E315&amp;$D$118&amp;$D$119,'CCG data'!$A:$AD,'CCG data'!U$3,FALSE))),"",VLOOKUP($E315&amp;$D$118&amp;$D$119,'CCG data'!$A:$AD,'CCG data'!U$3,FALSE))</f>
        <v>13.499150797580604</v>
      </c>
      <c r="M315" s="396"/>
      <c r="N315" s="367">
        <f>IF(OR(ISERROR(VLOOKUP($E315&amp;$D$118&amp;$D$119,'CCG data'!$A:$AD,'CCG data'!G$3,FALSE)),ISBLANK(VLOOKUP($E315&amp;$D$118&amp;$D$119,'CCG data'!$A:$AD,'CCG data'!G$3,FALSE))),"",VLOOKUP($E315&amp;$D$118&amp;$D$119,'CCG data'!$A:$AD,'CCG data'!G$3,FALSE))</f>
        <v>2566</v>
      </c>
      <c r="P315" s="404">
        <f>IF(OR(ISERROR(VLOOKUP($E315&amp;$D$118&amp;$D$119,'CCG data'!$A:$AD,'CCG data'!B$3,FALSE)),ISBLANK(VLOOKUP($E315&amp;$D$118&amp;$D$119,'CCG data'!$A:$AD,'CCG data'!B$3,FALSE))),"",VLOOKUP($E315&amp;$D$118&amp;$D$119,'CCG data'!$A:$AD,'CCG data'!B$3,FALSE))</f>
        <v>6.2743569758378803E-2</v>
      </c>
      <c r="Q315" s="267"/>
      <c r="R315" s="267">
        <f>IF(OR(ISERROR(VLOOKUP($E315&amp;$D$118&amp;$D$119,'CCG data'!$A:$AD,'CCG data'!C$3,FALSE)),ISBLANK(VLOOKUP($E315&amp;$D$118&amp;$D$119,'CCG data'!$A:$AD,'CCG data'!C$3,FALSE))),"",VLOOKUP($E315&amp;$D$118&amp;$D$119,'CCG data'!$A:$AD,'CCG data'!C$3,FALSE))</f>
        <v>0.47973499610288389</v>
      </c>
      <c r="S315" s="267"/>
      <c r="T315" s="267">
        <f>IF(OR(ISERROR(VLOOKUP($E315&amp;$D$118&amp;$D$119,'CCG data'!$A:$AD,'CCG data'!D$3,FALSE)),ISBLANK(VLOOKUP($E315&amp;$D$118&amp;$D$119,'CCG data'!$A:$AD,'CCG data'!D$3,FALSE))),"",VLOOKUP($E315&amp;$D$118&amp;$D$119,'CCG data'!$A:$AD,'CCG data'!D$3,FALSE))</f>
        <v>0.28877630553390493</v>
      </c>
      <c r="U315" s="267"/>
      <c r="V315" s="267">
        <f>IF(OR(ISERROR(VLOOKUP($E315&amp;$D$118&amp;$D$119,'CCG data'!$A:$AD,'CCG data'!E$3,FALSE)),ISBLANK(VLOOKUP($E315&amp;$D$118&amp;$D$119,'CCG data'!$A:$AD,'CCG data'!E$3,FALSE))),"",VLOOKUP($E315&amp;$D$118&amp;$D$119,'CCG data'!$A:$AD,'CCG data'!E$3,FALSE))</f>
        <v>0.16874512860483243</v>
      </c>
      <c r="W315" s="405"/>
      <c r="Y315" s="165">
        <f>IFERROR(VLOOKUP($E315&amp;$D$119, Outliers!$A$4:$P$214,6,FALSE),"0")</f>
        <v>0</v>
      </c>
      <c r="Z315" s="165">
        <f>IFERROR(VLOOKUP($E315&amp;$D$119, Outliers!$A$4:$P$214,7,FALSE),"0")</f>
        <v>0</v>
      </c>
      <c r="AA315" s="165">
        <f>IFERROR(VLOOKUP($E315&amp;$D$119, Outliers!$A$4:$P$214,8,FALSE),"0")</f>
        <v>1</v>
      </c>
      <c r="AB315" s="165">
        <f>IFERROR(VLOOKUP($E315&amp;$D$119, Outliers!$A$4:$P$214,9,FALSE),"0")</f>
        <v>1</v>
      </c>
      <c r="AD315" s="78"/>
      <c r="AE315" s="78"/>
      <c r="AF315" s="78"/>
      <c r="AG315" s="78"/>
    </row>
    <row r="316" spans="4:33" x14ac:dyDescent="0.25">
      <c r="D316" s="319"/>
      <c r="E316" s="103" t="s">
        <v>27</v>
      </c>
      <c r="F316" s="95">
        <f>IF(P315="","",VLOOKUP($E315&amp;$D$118&amp;$D$119,'CCG data'!$A:$AD,'CCG data'!W$3,FALSE))</f>
        <v>4.2932362958909529</v>
      </c>
      <c r="G316" s="96">
        <f>IF(P315="","",VLOOKUP($E315&amp;$D$118&amp;$D$119,'CCG data'!$A:$AD,'CCG data'!X$3,FALSE))</f>
        <v>5.8618959077025838</v>
      </c>
      <c r="H316" s="96">
        <f>IF(R315="","",VLOOKUP($E315&amp;$D$118&amp;$D$119,'CCG data'!$A:$AD,'CCG data'!Y$3,FALSE))</f>
        <v>36.089384689338786</v>
      </c>
      <c r="I316" s="96">
        <f>IF(R315="","",VLOOKUP($E315&amp;$D$118&amp;$D$119,'CCG data'!$A:$AD,'CCG data'!Z$3,FALSE))</f>
        <v>40.360110262440074</v>
      </c>
      <c r="J316" s="96">
        <f>IF(T315="","",VLOOKUP($E315&amp;$D$118&amp;$D$119,'CCG data'!$A:$AD,'CCG data'!AA$3,FALSE))</f>
        <v>21.674225139471133</v>
      </c>
      <c r="K316" s="96">
        <f>IF(T315="","",VLOOKUP($E315&amp;$D$118&amp;$D$119,'CCG data'!$A:$AD,'CCG data'!AB$3,FALSE))</f>
        <v>25.037587733591224</v>
      </c>
      <c r="L316" s="96">
        <f>IF(V315="","",VLOOKUP($E315&amp;$D$118&amp;$D$119,'CCG data'!$A:$AD,'CCG data'!AC$3,FALSE))</f>
        <v>12.227644334600786</v>
      </c>
      <c r="M316" s="96">
        <f>IF(V315="","",VLOOKUP($E315&amp;$D$118&amp;$D$119,'CCG data'!$A:$AD,'CCG data'!AD$3,FALSE))</f>
        <v>14.770657260560423</v>
      </c>
      <c r="N316" s="368"/>
      <c r="P316" s="152">
        <f>IF(P315="","",VLOOKUP($E315&amp;$D$118&amp;$D$119,'CCG data'!$A:$AD,'CCG data'!I$3,FALSE))</f>
        <v>5.3999999999999999E-2</v>
      </c>
      <c r="Q316" s="15">
        <f>IF(P315="","",VLOOKUP($E315&amp;$D$118&amp;$D$119,'CCG data'!$A:$AD,'CCG data'!J$3,FALSE))</f>
        <v>7.2999999999999995E-2</v>
      </c>
      <c r="R316" s="15">
        <f>IF(R315="","",VLOOKUP($E315&amp;$D$118&amp;$D$119,'CCG data'!$A:$AD,'CCG data'!K$3,FALSE))</f>
        <v>0.46</v>
      </c>
      <c r="S316" s="15">
        <f>IF(R315="","",VLOOKUP($E315&amp;$D$118&amp;$D$119,'CCG data'!$A:$AD,'CCG data'!L$3,FALSE))</f>
        <v>0.499</v>
      </c>
      <c r="T316" s="15">
        <f>IF(T315="","",VLOOKUP($E315&amp;$D$118&amp;$D$119,'CCG data'!$A:$AD,'CCG data'!M$3,FALSE))</f>
        <v>0.27200000000000002</v>
      </c>
      <c r="U316" s="15">
        <f>IF(T315="","",VLOOKUP($E315&amp;$D$118&amp;$D$119,'CCG data'!$A:$AD,'CCG data'!N$3,FALSE))</f>
        <v>0.307</v>
      </c>
      <c r="V316" s="15">
        <f>IF(V315="","",VLOOKUP($E315&amp;$D$118&amp;$D$119,'CCG data'!$A:$AD,'CCG data'!O$3,FALSE))</f>
        <v>0.155</v>
      </c>
      <c r="W316" s="136">
        <f>IF(V315="","",VLOOKUP($E315&amp;$D$118&amp;$D$119,'CCG data'!$A:$AD,'CCG data'!P$3,FALSE))</f>
        <v>0.184</v>
      </c>
      <c r="Y316" s="165" t="str">
        <f>IFERROR(VLOOKUP($E316&amp;$D$119, Outliers!$A$4:$P$214,6,FALSE),"0")</f>
        <v>0</v>
      </c>
      <c r="Z316" s="165" t="str">
        <f>IFERROR(VLOOKUP($E316&amp;$D$119, Outliers!$A$4:$P$214,7,FALSE),"0")</f>
        <v>0</v>
      </c>
      <c r="AA316" s="165" t="str">
        <f>IFERROR(VLOOKUP($E316&amp;$D$119, Outliers!$A$4:$P$214,8,FALSE),"0")</f>
        <v>0</v>
      </c>
      <c r="AB316" s="165" t="str">
        <f>IFERROR(VLOOKUP($E316&amp;$D$119, Outliers!$A$4:$P$214,9,FALSE),"0")</f>
        <v>0</v>
      </c>
      <c r="AD316" s="78"/>
      <c r="AE316" s="78"/>
      <c r="AF316" s="78"/>
      <c r="AG316" s="78"/>
    </row>
    <row r="317" spans="4:33" ht="15.75" x14ac:dyDescent="0.25">
      <c r="D317" s="319"/>
      <c r="E317" s="104" t="s">
        <v>215</v>
      </c>
      <c r="F317" s="394">
        <f>IF(OR(ISERROR(VLOOKUP($E317&amp;$D$118&amp;$D$119,'CCG data'!$A:$AD,'CCG data'!R$3,FALSE)),ISBLANK(VLOOKUP($E317&amp;$D$118&amp;$D$119,'CCG data'!$A:$AD,'CCG data'!R$3,FALSE))),"",VLOOKUP($E317&amp;$D$118&amp;$D$119,'CCG data'!$A:$AD,'CCG data'!R$3,FALSE))</f>
        <v>4.3189979240395653</v>
      </c>
      <c r="G317" s="395"/>
      <c r="H317" s="395">
        <f>IF(OR(ISERROR(VLOOKUP($E317&amp;$D$118&amp;$D$119,'CCG data'!$A:$AD,'CCG data'!S$3,FALSE)),ISBLANK(VLOOKUP($E317&amp;$D$118&amp;$D$119,'CCG data'!$A:$AD,'CCG data'!S$3,FALSE))),"",VLOOKUP($E317&amp;$D$118&amp;$D$119,'CCG data'!$A:$AD,'CCG data'!S$3,FALSE))</f>
        <v>40.040748006552278</v>
      </c>
      <c r="I317" s="395"/>
      <c r="J317" s="395">
        <f>IF(OR(ISERROR(VLOOKUP($E317&amp;$D$118&amp;$D$119,'CCG data'!$A:$AD,'CCG data'!T$3,FALSE)),ISBLANK(VLOOKUP($E317&amp;$D$118&amp;$D$119,'CCG data'!$A:$AD,'CCG data'!T$3,FALSE))),"",VLOOKUP($E317&amp;$D$118&amp;$D$119,'CCG data'!$A:$AD,'CCG data'!T$3,FALSE))</f>
        <v>21.611922942744592</v>
      </c>
      <c r="K317" s="395"/>
      <c r="L317" s="395">
        <f>IF(OR(ISERROR(VLOOKUP($E317&amp;$D$118&amp;$D$119,'CCG data'!$A:$AD,'CCG data'!U$3,FALSE)),ISBLANK(VLOOKUP($E317&amp;$D$118&amp;$D$119,'CCG data'!$A:$AD,'CCG data'!U$3,FALSE))),"",VLOOKUP($E317&amp;$D$118&amp;$D$119,'CCG data'!$A:$AD,'CCG data'!U$3,FALSE))</f>
        <v>7.3262474317237674</v>
      </c>
      <c r="M317" s="396"/>
      <c r="N317" s="367">
        <f>IF(OR(ISERROR(VLOOKUP($E317&amp;$D$118&amp;$D$119,'CCG data'!$A:$AD,'CCG data'!G$3,FALSE)),ISBLANK(VLOOKUP($E317&amp;$D$118&amp;$D$119,'CCG data'!$A:$AD,'CCG data'!G$3,FALSE))),"",VLOOKUP($E317&amp;$D$118&amp;$D$119,'CCG data'!$A:$AD,'CCG data'!G$3,FALSE))</f>
        <v>864</v>
      </c>
      <c r="P317" s="404">
        <f>IF(OR(ISERROR(VLOOKUP($E317&amp;$D$118&amp;$D$119,'CCG data'!$A:$AD,'CCG data'!B$3,FALSE)),ISBLANK(VLOOKUP($E317&amp;$D$118&amp;$D$119,'CCG data'!$A:$AD,'CCG data'!B$3,FALSE))),"",VLOOKUP($E317&amp;$D$118&amp;$D$119,'CCG data'!$A:$AD,'CCG data'!B$3,FALSE))</f>
        <v>5.6712962962962965E-2</v>
      </c>
      <c r="Q317" s="267"/>
      <c r="R317" s="267">
        <f>IF(OR(ISERROR(VLOOKUP($E317&amp;$D$118&amp;$D$119,'CCG data'!$A:$AD,'CCG data'!C$3,FALSE)),ISBLANK(VLOOKUP($E317&amp;$D$118&amp;$D$119,'CCG data'!$A:$AD,'CCG data'!C$3,FALSE))),"",VLOOKUP($E317&amp;$D$118&amp;$D$119,'CCG data'!$A:$AD,'CCG data'!C$3,FALSE))</f>
        <v>0.54513888888888884</v>
      </c>
      <c r="S317" s="267"/>
      <c r="T317" s="267">
        <f>IF(OR(ISERROR(VLOOKUP($E317&amp;$D$118&amp;$D$119,'CCG data'!$A:$AD,'CCG data'!D$3,FALSE)),ISBLANK(VLOOKUP($E317&amp;$D$118&amp;$D$119,'CCG data'!$A:$AD,'CCG data'!D$3,FALSE))),"",VLOOKUP($E317&amp;$D$118&amp;$D$119,'CCG data'!$A:$AD,'CCG data'!D$3,FALSE))</f>
        <v>0.29629629629629628</v>
      </c>
      <c r="U317" s="267"/>
      <c r="V317" s="267">
        <f>IF(OR(ISERROR(VLOOKUP($E317&amp;$D$118&amp;$D$119,'CCG data'!$A:$AD,'CCG data'!E$3,FALSE)),ISBLANK(VLOOKUP($E317&amp;$D$118&amp;$D$119,'CCG data'!$A:$AD,'CCG data'!E$3,FALSE))),"",VLOOKUP($E317&amp;$D$118&amp;$D$119,'CCG data'!$A:$AD,'CCG data'!E$3,FALSE))</f>
        <v>0.10185185185185185</v>
      </c>
      <c r="W317" s="405"/>
      <c r="Y317" s="165">
        <f>IFERROR(VLOOKUP($E317&amp;$D$119, Outliers!$A$4:$P$214,6,FALSE),"0")</f>
        <v>0</v>
      </c>
      <c r="Z317" s="165">
        <f>IFERROR(VLOOKUP($E317&amp;$D$119, Outliers!$A$4:$P$214,7,FALSE),"0")</f>
        <v>0</v>
      </c>
      <c r="AA317" s="165">
        <f>IFERROR(VLOOKUP($E317&amp;$D$119, Outliers!$A$4:$P$214,8,FALSE),"0")</f>
        <v>1</v>
      </c>
      <c r="AB317" s="165">
        <f>IFERROR(VLOOKUP($E317&amp;$D$119, Outliers!$A$4:$P$214,9,FALSE),"0")</f>
        <v>1</v>
      </c>
      <c r="AD317" s="78"/>
      <c r="AE317" s="78"/>
      <c r="AF317" s="78"/>
      <c r="AG317" s="78"/>
    </row>
    <row r="318" spans="4:33" x14ac:dyDescent="0.25">
      <c r="D318" s="319"/>
      <c r="E318" s="103" t="s">
        <v>27</v>
      </c>
      <c r="F318" s="95">
        <f>IF(P317="","",VLOOKUP($E317&amp;$D$118&amp;$D$119,'CCG data'!$A:$AD,'CCG data'!W$3,FALSE))</f>
        <v>3.1096785053084872</v>
      </c>
      <c r="G318" s="96">
        <f>IF(P317="","",VLOOKUP($E317&amp;$D$118&amp;$D$119,'CCG data'!$A:$AD,'CCG data'!X$3,FALSE))</f>
        <v>5.5283173427706434</v>
      </c>
      <c r="H318" s="96">
        <f>IF(R317="","",VLOOKUP($E317&amp;$D$118&amp;$D$119,'CCG data'!$A:$AD,'CCG data'!Y$3,FALSE))</f>
        <v>36.424586658988453</v>
      </c>
      <c r="I318" s="96">
        <f>IF(R317="","",VLOOKUP($E317&amp;$D$118&amp;$D$119,'CCG data'!$A:$AD,'CCG data'!Z$3,FALSE))</f>
        <v>43.656909354116102</v>
      </c>
      <c r="J318" s="96">
        <f>IF(T317="","",VLOOKUP($E317&amp;$D$118&amp;$D$119,'CCG data'!$A:$AD,'CCG data'!AA$3,FALSE))</f>
        <v>18.964462382258379</v>
      </c>
      <c r="K318" s="96">
        <f>IF(T317="","",VLOOKUP($E317&amp;$D$118&amp;$D$119,'CCG data'!$A:$AD,'CCG data'!AB$3,FALSE))</f>
        <v>24.259383503230804</v>
      </c>
      <c r="L318" s="96">
        <f>IF(V317="","",VLOOKUP($E317&amp;$D$118&amp;$D$119,'CCG data'!$A:$AD,'CCG data'!AC$3,FALSE))</f>
        <v>5.7955254550946478</v>
      </c>
      <c r="M318" s="96">
        <f>IF(V317="","",VLOOKUP($E317&amp;$D$118&amp;$D$119,'CCG data'!$A:$AD,'CCG data'!AD$3,FALSE))</f>
        <v>8.8569694083528869</v>
      </c>
      <c r="N318" s="368"/>
      <c r="P318" s="152">
        <f>IF(P317="","",VLOOKUP($E317&amp;$D$118&amp;$D$119,'CCG data'!$A:$AD,'CCG data'!I$3,FALSE))</f>
        <v>4.2999999999999997E-2</v>
      </c>
      <c r="Q318" s="15">
        <f>IF(P317="","",VLOOKUP($E317&amp;$D$118&amp;$D$119,'CCG data'!$A:$AD,'CCG data'!J$3,FALSE))</f>
        <v>7.3999999999999996E-2</v>
      </c>
      <c r="R318" s="15">
        <f>IF(R317="","",VLOOKUP($E317&amp;$D$118&amp;$D$119,'CCG data'!$A:$AD,'CCG data'!K$3,FALSE))</f>
        <v>0.51200000000000001</v>
      </c>
      <c r="S318" s="15">
        <f>IF(R317="","",VLOOKUP($E317&amp;$D$118&amp;$D$119,'CCG data'!$A:$AD,'CCG data'!L$3,FALSE))</f>
        <v>0.57799999999999996</v>
      </c>
      <c r="T318" s="15">
        <f>IF(T317="","",VLOOKUP($E317&amp;$D$118&amp;$D$119,'CCG data'!$A:$AD,'CCG data'!M$3,FALSE))</f>
        <v>0.26700000000000002</v>
      </c>
      <c r="U318" s="15">
        <f>IF(T317="","",VLOOKUP($E317&amp;$D$118&amp;$D$119,'CCG data'!$A:$AD,'CCG data'!N$3,FALSE))</f>
        <v>0.32800000000000001</v>
      </c>
      <c r="V318" s="15">
        <f>IF(V317="","",VLOOKUP($E317&amp;$D$118&amp;$D$119,'CCG data'!$A:$AD,'CCG data'!O$3,FALSE))</f>
        <v>8.3000000000000004E-2</v>
      </c>
      <c r="W318" s="136">
        <f>IF(V317="","",VLOOKUP($E317&amp;$D$118&amp;$D$119,'CCG data'!$A:$AD,'CCG data'!P$3,FALSE))</f>
        <v>0.124</v>
      </c>
      <c r="Y318" s="165" t="str">
        <f>IFERROR(VLOOKUP($E318&amp;$D$119, Outliers!$A$4:$P$214,6,FALSE),"0")</f>
        <v>0</v>
      </c>
      <c r="Z318" s="165" t="str">
        <f>IFERROR(VLOOKUP($E318&amp;$D$119, Outliers!$A$4:$P$214,7,FALSE),"0")</f>
        <v>0</v>
      </c>
      <c r="AA318" s="165" t="str">
        <f>IFERROR(VLOOKUP($E318&amp;$D$119, Outliers!$A$4:$P$214,8,FALSE),"0")</f>
        <v>0</v>
      </c>
      <c r="AB318" s="165" t="str">
        <f>IFERROR(VLOOKUP($E318&amp;$D$119, Outliers!$A$4:$P$214,9,FALSE),"0")</f>
        <v>0</v>
      </c>
      <c r="AD318" s="78"/>
      <c r="AE318" s="78"/>
      <c r="AF318" s="78"/>
      <c r="AG318" s="78"/>
    </row>
    <row r="319" spans="4:33" ht="15.75" x14ac:dyDescent="0.25">
      <c r="D319" s="319"/>
      <c r="E319" s="104" t="s">
        <v>494</v>
      </c>
      <c r="F319" s="394">
        <f>IF(OR(ISERROR(VLOOKUP($E319&amp;$D$118&amp;$D$119,'CCG data'!$A:$AD,'CCG data'!R$3,FALSE)),ISBLANK(VLOOKUP($E319&amp;$D$118&amp;$D$119,'CCG data'!$A:$AD,'CCG data'!R$3,FALSE))),"",VLOOKUP($E319&amp;$D$118&amp;$D$119,'CCG data'!$A:$AD,'CCG data'!R$3,FALSE))</f>
        <v>3.4163394814239498</v>
      </c>
      <c r="G319" s="395"/>
      <c r="H319" s="395">
        <f>IF(OR(ISERROR(VLOOKUP($E319&amp;$D$118&amp;$D$119,'CCG data'!$A:$AD,'CCG data'!S$3,FALSE)),ISBLANK(VLOOKUP($E319&amp;$D$118&amp;$D$119,'CCG data'!$A:$AD,'CCG data'!S$3,FALSE))),"",VLOOKUP($E319&amp;$D$118&amp;$D$119,'CCG data'!$A:$AD,'CCG data'!S$3,FALSE))</f>
        <v>41.554646676822529</v>
      </c>
      <c r="I319" s="395"/>
      <c r="J319" s="395">
        <f>IF(OR(ISERROR(VLOOKUP($E319&amp;$D$118&amp;$D$119,'CCG data'!$A:$AD,'CCG data'!T$3,FALSE)),ISBLANK(VLOOKUP($E319&amp;$D$118&amp;$D$119,'CCG data'!$A:$AD,'CCG data'!T$3,FALSE))),"",VLOOKUP($E319&amp;$D$118&amp;$D$119,'CCG data'!$A:$AD,'CCG data'!T$3,FALSE))</f>
        <v>24.517342482328267</v>
      </c>
      <c r="K319" s="395"/>
      <c r="L319" s="395">
        <f>IF(OR(ISERROR(VLOOKUP($E319&amp;$D$118&amp;$D$119,'CCG data'!$A:$AD,'CCG data'!U$3,FALSE)),ISBLANK(VLOOKUP($E319&amp;$D$118&amp;$D$119,'CCG data'!$A:$AD,'CCG data'!U$3,FALSE))),"",VLOOKUP($E319&amp;$D$118&amp;$D$119,'CCG data'!$A:$AD,'CCG data'!U$3,FALSE))</f>
        <v>12.138072088637088</v>
      </c>
      <c r="M319" s="396"/>
      <c r="N319" s="367">
        <f>IF(OR(ISERROR(VLOOKUP($E319&amp;$D$118&amp;$D$119,'CCG data'!$A:$AD,'CCG data'!G$3,FALSE)),ISBLANK(VLOOKUP($E319&amp;$D$118&amp;$D$119,'CCG data'!$A:$AD,'CCG data'!G$3,FALSE))),"",VLOOKUP($E319&amp;$D$118&amp;$D$119,'CCG data'!$A:$AD,'CCG data'!G$3,FALSE))</f>
        <v>2007</v>
      </c>
      <c r="P319" s="404">
        <f>IF(OR(ISERROR(VLOOKUP($E319&amp;$D$118&amp;$D$119,'CCG data'!$A:$AD,'CCG data'!B$3,FALSE)),ISBLANK(VLOOKUP($E319&amp;$D$118&amp;$D$119,'CCG data'!$A:$AD,'CCG data'!B$3,FALSE))),"",VLOOKUP($E319&amp;$D$118&amp;$D$119,'CCG data'!$A:$AD,'CCG data'!B$3,FALSE))</f>
        <v>3.9362232187344297E-2</v>
      </c>
      <c r="Q319" s="267"/>
      <c r="R319" s="267">
        <f>IF(OR(ISERROR(VLOOKUP($E319&amp;$D$118&amp;$D$119,'CCG data'!$A:$AD,'CCG data'!C$3,FALSE)),ISBLANK(VLOOKUP($E319&amp;$D$118&amp;$D$119,'CCG data'!$A:$AD,'CCG data'!C$3,FALSE))),"",VLOOKUP($E319&amp;$D$118&amp;$D$119,'CCG data'!$A:$AD,'CCG data'!C$3,FALSE))</f>
        <v>0.50722471350274045</v>
      </c>
      <c r="S319" s="267"/>
      <c r="T319" s="267">
        <f>IF(OR(ISERROR(VLOOKUP($E319&amp;$D$118&amp;$D$119,'CCG data'!$A:$AD,'CCG data'!D$3,FALSE)),ISBLANK(VLOOKUP($E319&amp;$D$118&amp;$D$119,'CCG data'!$A:$AD,'CCG data'!D$3,FALSE))),"",VLOOKUP($E319&amp;$D$118&amp;$D$119,'CCG data'!$A:$AD,'CCG data'!D$3,FALSE))</f>
        <v>0.30144494270054806</v>
      </c>
      <c r="U319" s="267"/>
      <c r="V319" s="267">
        <f>IF(OR(ISERROR(VLOOKUP($E319&amp;$D$118&amp;$D$119,'CCG data'!$A:$AD,'CCG data'!E$3,FALSE)),ISBLANK(VLOOKUP($E319&amp;$D$118&amp;$D$119,'CCG data'!$A:$AD,'CCG data'!E$3,FALSE))),"",VLOOKUP($E319&amp;$D$118&amp;$D$119,'CCG data'!$A:$AD,'CCG data'!E$3,FALSE))</f>
        <v>0.15196811160936721</v>
      </c>
      <c r="W319" s="405"/>
      <c r="Y319" s="165">
        <f>IFERROR(VLOOKUP($E319&amp;$D$119, Outliers!$A$4:$P$214,6,FALSE),"0")</f>
        <v>1</v>
      </c>
      <c r="Z319" s="165">
        <f>IFERROR(VLOOKUP($E319&amp;$D$119, Outliers!$A$4:$P$214,7,FALSE),"0")</f>
        <v>0</v>
      </c>
      <c r="AA319" s="165">
        <f>IFERROR(VLOOKUP($E319&amp;$D$119, Outliers!$A$4:$P$214,8,FALSE),"0")</f>
        <v>1</v>
      </c>
      <c r="AB319" s="165">
        <f>IFERROR(VLOOKUP($E319&amp;$D$119, Outliers!$A$4:$P$214,9,FALSE),"0")</f>
        <v>0</v>
      </c>
      <c r="AD319" s="78"/>
      <c r="AE319" s="78"/>
      <c r="AF319" s="78"/>
      <c r="AG319" s="78"/>
    </row>
    <row r="320" spans="4:33" x14ac:dyDescent="0.25">
      <c r="D320" s="319"/>
      <c r="E320" s="103" t="s">
        <v>27</v>
      </c>
      <c r="F320" s="95">
        <f>IF(P319="","",VLOOKUP($E319&amp;$D$118&amp;$D$119,'CCG data'!$A:$AD,'CCG data'!W$3,FALSE))</f>
        <v>2.6629777670867791</v>
      </c>
      <c r="G320" s="96">
        <f>IF(P319="","",VLOOKUP($E319&amp;$D$118&amp;$D$119,'CCG data'!$A:$AD,'CCG data'!X$3,FALSE))</f>
        <v>4.169701195761121</v>
      </c>
      <c r="H320" s="96">
        <f>IF(R319="","",VLOOKUP($E319&amp;$D$118&amp;$D$119,'CCG data'!$A:$AD,'CCG data'!Y$3,FALSE))</f>
        <v>39.001934932916711</v>
      </c>
      <c r="I320" s="96">
        <f>IF(R319="","",VLOOKUP($E319&amp;$D$118&amp;$D$119,'CCG data'!$A:$AD,'CCG data'!Z$3,FALSE))</f>
        <v>44.107358420728346</v>
      </c>
      <c r="J320" s="96">
        <f>IF(T319="","",VLOOKUP($E319&amp;$D$118&amp;$D$119,'CCG data'!$A:$AD,'CCG data'!AA$3,FALSE))</f>
        <v>22.563669917609474</v>
      </c>
      <c r="K320" s="96">
        <f>IF(T319="","",VLOOKUP($E319&amp;$D$118&amp;$D$119,'CCG data'!$A:$AD,'CCG data'!AB$3,FALSE))</f>
        <v>26.471015047047061</v>
      </c>
      <c r="L320" s="96">
        <f>IF(V319="","",VLOOKUP($E319&amp;$D$118&amp;$D$119,'CCG data'!$A:$AD,'CCG data'!AC$3,FALSE))</f>
        <v>10.775825076128978</v>
      </c>
      <c r="M320" s="96">
        <f>IF(V319="","",VLOOKUP($E319&amp;$D$118&amp;$D$119,'CCG data'!$A:$AD,'CCG data'!AD$3,FALSE))</f>
        <v>13.500319101145198</v>
      </c>
      <c r="N320" s="368"/>
      <c r="P320" s="152">
        <f>IF(P319="","",VLOOKUP($E319&amp;$D$118&amp;$D$119,'CCG data'!$A:$AD,'CCG data'!I$3,FALSE))</f>
        <v>3.2000000000000001E-2</v>
      </c>
      <c r="Q320" s="15">
        <f>IF(P319="","",VLOOKUP($E319&amp;$D$118&amp;$D$119,'CCG data'!$A:$AD,'CCG data'!J$3,FALSE))</f>
        <v>4.9000000000000002E-2</v>
      </c>
      <c r="R320" s="15">
        <f>IF(R319="","",VLOOKUP($E319&amp;$D$118&amp;$D$119,'CCG data'!$A:$AD,'CCG data'!K$3,FALSE))</f>
        <v>0.48499999999999999</v>
      </c>
      <c r="S320" s="15">
        <f>IF(R319="","",VLOOKUP($E319&amp;$D$118&amp;$D$119,'CCG data'!$A:$AD,'CCG data'!L$3,FALSE))</f>
        <v>0.52900000000000003</v>
      </c>
      <c r="T320" s="15">
        <f>IF(T319="","",VLOOKUP($E319&amp;$D$118&amp;$D$119,'CCG data'!$A:$AD,'CCG data'!M$3,FALSE))</f>
        <v>0.28199999999999997</v>
      </c>
      <c r="U320" s="15">
        <f>IF(T319="","",VLOOKUP($E319&amp;$D$118&amp;$D$119,'CCG data'!$A:$AD,'CCG data'!N$3,FALSE))</f>
        <v>0.32200000000000001</v>
      </c>
      <c r="V320" s="15">
        <f>IF(V319="","",VLOOKUP($E319&amp;$D$118&amp;$D$119,'CCG data'!$A:$AD,'CCG data'!O$3,FALSE))</f>
        <v>0.13700000000000001</v>
      </c>
      <c r="W320" s="136">
        <f>IF(V319="","",VLOOKUP($E319&amp;$D$118&amp;$D$119,'CCG data'!$A:$AD,'CCG data'!P$3,FALSE))</f>
        <v>0.16800000000000001</v>
      </c>
      <c r="Y320" s="165" t="str">
        <f>IFERROR(VLOOKUP($E320&amp;$D$119, Outliers!$A$4:$P$214,6,FALSE),"0")</f>
        <v>0</v>
      </c>
      <c r="Z320" s="165" t="str">
        <f>IFERROR(VLOOKUP($E320&amp;$D$119, Outliers!$A$4:$P$214,7,FALSE),"0")</f>
        <v>0</v>
      </c>
      <c r="AA320" s="165" t="str">
        <f>IFERROR(VLOOKUP($E320&amp;$D$119, Outliers!$A$4:$P$214,8,FALSE),"0")</f>
        <v>0</v>
      </c>
      <c r="AB320" s="165" t="str">
        <f>IFERROR(VLOOKUP($E320&amp;$D$119, Outliers!$A$4:$P$214,9,FALSE),"0")</f>
        <v>0</v>
      </c>
      <c r="AD320" s="78"/>
      <c r="AE320" s="78"/>
      <c r="AF320" s="78"/>
      <c r="AG320" s="78"/>
    </row>
    <row r="321" spans="4:33" ht="15.75" x14ac:dyDescent="0.25">
      <c r="D321" s="319"/>
      <c r="E321" s="104" t="s">
        <v>495</v>
      </c>
      <c r="F321" s="394">
        <f>IF(OR(ISERROR(VLOOKUP($E321&amp;$D$118&amp;$D$119,'CCG data'!$A:$AD,'CCG data'!R$3,FALSE)),ISBLANK(VLOOKUP($E321&amp;$D$118&amp;$D$119,'CCG data'!$A:$AD,'CCG data'!R$3,FALSE))),"",VLOOKUP($E321&amp;$D$118&amp;$D$119,'CCG data'!$A:$AD,'CCG data'!R$3,FALSE))</f>
        <v>6.9654367271080586</v>
      </c>
      <c r="G321" s="395"/>
      <c r="H321" s="395">
        <f>IF(OR(ISERROR(VLOOKUP($E321&amp;$D$118&amp;$D$119,'CCG data'!$A:$AD,'CCG data'!S$3,FALSE)),ISBLANK(VLOOKUP($E321&amp;$D$118&amp;$D$119,'CCG data'!$A:$AD,'CCG data'!S$3,FALSE))),"",VLOOKUP($E321&amp;$D$118&amp;$D$119,'CCG data'!$A:$AD,'CCG data'!S$3,FALSE))</f>
        <v>38.493463999153263</v>
      </c>
      <c r="I321" s="395"/>
      <c r="J321" s="395">
        <f>IF(OR(ISERROR(VLOOKUP($E321&amp;$D$118&amp;$D$119,'CCG data'!$A:$AD,'CCG data'!T$3,FALSE)),ISBLANK(VLOOKUP($E321&amp;$D$118&amp;$D$119,'CCG data'!$A:$AD,'CCG data'!T$3,FALSE))),"",VLOOKUP($E321&amp;$D$118&amp;$D$119,'CCG data'!$A:$AD,'CCG data'!T$3,FALSE))</f>
        <v>21.78700144961887</v>
      </c>
      <c r="K321" s="395"/>
      <c r="L321" s="395">
        <f>IF(OR(ISERROR(VLOOKUP($E321&amp;$D$118&amp;$D$119,'CCG data'!$A:$AD,'CCG data'!U$3,FALSE)),ISBLANK(VLOOKUP($E321&amp;$D$118&amp;$D$119,'CCG data'!$A:$AD,'CCG data'!U$3,FALSE))),"",VLOOKUP($E321&amp;$D$118&amp;$D$119,'CCG data'!$A:$AD,'CCG data'!U$3,FALSE))</f>
        <v>8.2395568953912939</v>
      </c>
      <c r="M321" s="396"/>
      <c r="N321" s="367">
        <f>IF(OR(ISERROR(VLOOKUP($E321&amp;$D$118&amp;$D$119,'CCG data'!$A:$AD,'CCG data'!G$3,FALSE)),ISBLANK(VLOOKUP($E321&amp;$D$118&amp;$D$119,'CCG data'!$A:$AD,'CCG data'!G$3,FALSE))),"",VLOOKUP($E321&amp;$D$118&amp;$D$119,'CCG data'!$A:$AD,'CCG data'!G$3,FALSE))</f>
        <v>1180</v>
      </c>
      <c r="P321" s="404">
        <f>IF(OR(ISERROR(VLOOKUP($E321&amp;$D$118&amp;$D$119,'CCG data'!$A:$AD,'CCG data'!B$3,FALSE)),ISBLANK(VLOOKUP($E321&amp;$D$118&amp;$D$119,'CCG data'!$A:$AD,'CCG data'!B$3,FALSE))),"",VLOOKUP($E321&amp;$D$118&amp;$D$119,'CCG data'!$A:$AD,'CCG data'!B$3,FALSE))</f>
        <v>9.6610169491525427E-2</v>
      </c>
      <c r="Q321" s="267"/>
      <c r="R321" s="267">
        <f>IF(OR(ISERROR(VLOOKUP($E321&amp;$D$118&amp;$D$119,'CCG data'!$A:$AD,'CCG data'!C$3,FALSE)),ISBLANK(VLOOKUP($E321&amp;$D$118&amp;$D$119,'CCG data'!$A:$AD,'CCG data'!C$3,FALSE))),"",VLOOKUP($E321&amp;$D$118&amp;$D$119,'CCG data'!$A:$AD,'CCG data'!C$3,FALSE))</f>
        <v>0.5093220338983051</v>
      </c>
      <c r="S321" s="267"/>
      <c r="T321" s="267">
        <f>IF(OR(ISERROR(VLOOKUP($E321&amp;$D$118&amp;$D$119,'CCG data'!$A:$AD,'CCG data'!D$3,FALSE)),ISBLANK(VLOOKUP($E321&amp;$D$118&amp;$D$119,'CCG data'!$A:$AD,'CCG data'!D$3,FALSE))),"",VLOOKUP($E321&amp;$D$118&amp;$D$119,'CCG data'!$A:$AD,'CCG data'!D$3,FALSE))</f>
        <v>0.28559322033898304</v>
      </c>
      <c r="U321" s="267"/>
      <c r="V321" s="267">
        <f>IF(OR(ISERROR(VLOOKUP($E321&amp;$D$118&amp;$D$119,'CCG data'!$A:$AD,'CCG data'!E$3,FALSE)),ISBLANK(VLOOKUP($E321&amp;$D$118&amp;$D$119,'CCG data'!$A:$AD,'CCG data'!E$3,FALSE))),"",VLOOKUP($E321&amp;$D$118&amp;$D$119,'CCG data'!$A:$AD,'CCG data'!E$3,FALSE))</f>
        <v>0.10847457627118644</v>
      </c>
      <c r="W321" s="405"/>
      <c r="Y321" s="165">
        <f>IFERROR(VLOOKUP($E321&amp;$D$119, Outliers!$A$4:$P$214,6,FALSE),"0")</f>
        <v>1</v>
      </c>
      <c r="Z321" s="165">
        <f>IFERROR(VLOOKUP($E321&amp;$D$119, Outliers!$A$4:$P$214,7,FALSE),"0")</f>
        <v>0</v>
      </c>
      <c r="AA321" s="165">
        <f>IFERROR(VLOOKUP($E321&amp;$D$119, Outliers!$A$4:$P$214,8,FALSE),"0")</f>
        <v>1</v>
      </c>
      <c r="AB321" s="165">
        <f>IFERROR(VLOOKUP($E321&amp;$D$119, Outliers!$A$4:$P$214,9,FALSE),"0")</f>
        <v>1</v>
      </c>
      <c r="AD321" s="78"/>
      <c r="AE321" s="78"/>
      <c r="AF321" s="78"/>
      <c r="AG321" s="78"/>
    </row>
    <row r="322" spans="4:33" x14ac:dyDescent="0.25">
      <c r="D322" s="319"/>
      <c r="E322" s="103" t="s">
        <v>27</v>
      </c>
      <c r="F322" s="95">
        <f>IF(P321="","",VLOOKUP($E321&amp;$D$118&amp;$D$119,'CCG data'!$A:$AD,'CCG data'!W$3,FALSE))</f>
        <v>5.6867858019324888</v>
      </c>
      <c r="G322" s="96">
        <f>IF(P321="","",VLOOKUP($E321&amp;$D$118&amp;$D$119,'CCG data'!$A:$AD,'CCG data'!X$3,FALSE))</f>
        <v>8.2440876522836284</v>
      </c>
      <c r="H322" s="96">
        <f>IF(R321="","",VLOOKUP($E321&amp;$D$118&amp;$D$119,'CCG data'!$A:$AD,'CCG data'!Y$3,FALSE))</f>
        <v>35.415908949804553</v>
      </c>
      <c r="I322" s="96">
        <f>IF(R321="","",VLOOKUP($E321&amp;$D$118&amp;$D$119,'CCG data'!$A:$AD,'CCG data'!Z$3,FALSE))</f>
        <v>41.571019048501974</v>
      </c>
      <c r="J322" s="96">
        <f>IF(T321="","",VLOOKUP($E321&amp;$D$118&amp;$D$119,'CCG data'!$A:$AD,'CCG data'!AA$3,FALSE))</f>
        <v>19.460846806997719</v>
      </c>
      <c r="K322" s="96">
        <f>IF(T321="","",VLOOKUP($E321&amp;$D$118&amp;$D$119,'CCG data'!$A:$AD,'CCG data'!AB$3,FALSE))</f>
        <v>24.113156092240022</v>
      </c>
      <c r="L322" s="96">
        <f>IF(V321="","",VLOOKUP($E321&amp;$D$118&amp;$D$119,'CCG data'!$A:$AD,'CCG data'!AC$3,FALSE))</f>
        <v>6.8121264894889215</v>
      </c>
      <c r="M322" s="96">
        <f>IF(V321="","",VLOOKUP($E321&amp;$D$118&amp;$D$119,'CCG data'!$A:$AD,'CCG data'!AD$3,FALSE))</f>
        <v>9.6669873012936662</v>
      </c>
      <c r="N322" s="368"/>
      <c r="P322" s="152">
        <f>IF(P321="","",VLOOKUP($E321&amp;$D$118&amp;$D$119,'CCG data'!$A:$AD,'CCG data'!I$3,FALSE))</f>
        <v>8.1000000000000003E-2</v>
      </c>
      <c r="Q322" s="15">
        <f>IF(P321="","",VLOOKUP($E321&amp;$D$118&amp;$D$119,'CCG data'!$A:$AD,'CCG data'!J$3,FALSE))</f>
        <v>0.115</v>
      </c>
      <c r="R322" s="15">
        <f>IF(R321="","",VLOOKUP($E321&amp;$D$118&amp;$D$119,'CCG data'!$A:$AD,'CCG data'!K$3,FALSE))</f>
        <v>0.48099999999999998</v>
      </c>
      <c r="S322" s="15">
        <f>IF(R321="","",VLOOKUP($E321&amp;$D$118&amp;$D$119,'CCG data'!$A:$AD,'CCG data'!L$3,FALSE))</f>
        <v>0.53800000000000003</v>
      </c>
      <c r="T322" s="15">
        <f>IF(T321="","",VLOOKUP($E321&amp;$D$118&amp;$D$119,'CCG data'!$A:$AD,'CCG data'!M$3,FALSE))</f>
        <v>0.26100000000000001</v>
      </c>
      <c r="U322" s="15">
        <f>IF(T321="","",VLOOKUP($E321&amp;$D$118&amp;$D$119,'CCG data'!$A:$AD,'CCG data'!N$3,FALSE))</f>
        <v>0.312</v>
      </c>
      <c r="V322" s="15">
        <f>IF(V321="","",VLOOKUP($E321&amp;$D$118&amp;$D$119,'CCG data'!$A:$AD,'CCG data'!O$3,FALSE))</f>
        <v>9.1999999999999998E-2</v>
      </c>
      <c r="W322" s="136">
        <f>IF(V321="","",VLOOKUP($E321&amp;$D$118&amp;$D$119,'CCG data'!$A:$AD,'CCG data'!P$3,FALSE))</f>
        <v>0.128</v>
      </c>
      <c r="Y322" s="165" t="str">
        <f>IFERROR(VLOOKUP($E322&amp;$D$119, Outliers!$A$4:$P$214,6,FALSE),"0")</f>
        <v>0</v>
      </c>
      <c r="Z322" s="165" t="str">
        <f>IFERROR(VLOOKUP($E322&amp;$D$119, Outliers!$A$4:$P$214,7,FALSE),"0")</f>
        <v>0</v>
      </c>
      <c r="AA322" s="165" t="str">
        <f>IFERROR(VLOOKUP($E322&amp;$D$119, Outliers!$A$4:$P$214,8,FALSE),"0")</f>
        <v>0</v>
      </c>
      <c r="AB322" s="165" t="str">
        <f>IFERROR(VLOOKUP($E322&amp;$D$119, Outliers!$A$4:$P$214,9,FALSE),"0")</f>
        <v>0</v>
      </c>
      <c r="AD322" s="78"/>
      <c r="AE322" s="78"/>
      <c r="AF322" s="78"/>
      <c r="AG322" s="78"/>
    </row>
    <row r="323" spans="4:33" ht="15.75" x14ac:dyDescent="0.25">
      <c r="D323" s="319"/>
      <c r="E323" s="104" t="s">
        <v>216</v>
      </c>
      <c r="F323" s="394">
        <f>IF(OR(ISERROR(VLOOKUP($E323&amp;$D$118&amp;$D$119,'CCG data'!$A:$AD,'CCG data'!R$3,FALSE)),ISBLANK(VLOOKUP($E323&amp;$D$118&amp;$D$119,'CCG data'!$A:$AD,'CCG data'!R$3,FALSE))),"",VLOOKUP($E323&amp;$D$118&amp;$D$119,'CCG data'!$A:$AD,'CCG data'!R$3,FALSE))</f>
        <v>4.7553448981183832</v>
      </c>
      <c r="G323" s="395"/>
      <c r="H323" s="395">
        <f>IF(OR(ISERROR(VLOOKUP($E323&amp;$D$118&amp;$D$119,'CCG data'!$A:$AD,'CCG data'!S$3,FALSE)),ISBLANK(VLOOKUP($E323&amp;$D$118&amp;$D$119,'CCG data'!$A:$AD,'CCG data'!S$3,FALSE))),"",VLOOKUP($E323&amp;$D$118&amp;$D$119,'CCG data'!$A:$AD,'CCG data'!S$3,FALSE))</f>
        <v>38.200651652317319</v>
      </c>
      <c r="I323" s="395"/>
      <c r="J323" s="395">
        <f>IF(OR(ISERROR(VLOOKUP($E323&amp;$D$118&amp;$D$119,'CCG data'!$A:$AD,'CCG data'!T$3,FALSE)),ISBLANK(VLOOKUP($E323&amp;$D$118&amp;$D$119,'CCG data'!$A:$AD,'CCG data'!T$3,FALSE))),"",VLOOKUP($E323&amp;$D$118&amp;$D$119,'CCG data'!$A:$AD,'CCG data'!T$3,FALSE))</f>
        <v>20.393102306672414</v>
      </c>
      <c r="K323" s="395"/>
      <c r="L323" s="395">
        <f>IF(OR(ISERROR(VLOOKUP($E323&amp;$D$118&amp;$D$119,'CCG data'!$A:$AD,'CCG data'!U$3,FALSE)),ISBLANK(VLOOKUP($E323&amp;$D$118&amp;$D$119,'CCG data'!$A:$AD,'CCG data'!U$3,FALSE))),"",VLOOKUP($E323&amp;$D$118&amp;$D$119,'CCG data'!$A:$AD,'CCG data'!U$3,FALSE))</f>
        <v>9.6328145656215352</v>
      </c>
      <c r="M323" s="396"/>
      <c r="N323" s="367">
        <f>IF(OR(ISERROR(VLOOKUP($E323&amp;$D$118&amp;$D$119,'CCG data'!$A:$AD,'CCG data'!G$3,FALSE)),ISBLANK(VLOOKUP($E323&amp;$D$118&amp;$D$119,'CCG data'!$A:$AD,'CCG data'!G$3,FALSE))),"",VLOOKUP($E323&amp;$D$118&amp;$D$119,'CCG data'!$A:$AD,'CCG data'!G$3,FALSE))</f>
        <v>1316</v>
      </c>
      <c r="P323" s="404">
        <f>IF(OR(ISERROR(VLOOKUP($E323&amp;$D$118&amp;$D$119,'CCG data'!$A:$AD,'CCG data'!B$3,FALSE)),ISBLANK(VLOOKUP($E323&amp;$D$118&amp;$D$119,'CCG data'!$A:$AD,'CCG data'!B$3,FALSE))),"",VLOOKUP($E323&amp;$D$118&amp;$D$119,'CCG data'!$A:$AD,'CCG data'!B$3,FALSE))</f>
        <v>6.8389057750759874E-2</v>
      </c>
      <c r="Q323" s="267"/>
      <c r="R323" s="267">
        <f>IF(OR(ISERROR(VLOOKUP($E323&amp;$D$118&amp;$D$119,'CCG data'!$A:$AD,'CCG data'!C$3,FALSE)),ISBLANK(VLOOKUP($E323&amp;$D$118&amp;$D$119,'CCG data'!$A:$AD,'CCG data'!C$3,FALSE))),"",VLOOKUP($E323&amp;$D$118&amp;$D$119,'CCG data'!$A:$AD,'CCG data'!C$3,FALSE))</f>
        <v>0.52051671732522797</v>
      </c>
      <c r="S323" s="267"/>
      <c r="T323" s="267">
        <f>IF(OR(ISERROR(VLOOKUP($E323&amp;$D$118&amp;$D$119,'CCG data'!$A:$AD,'CCG data'!D$3,FALSE)),ISBLANK(VLOOKUP($E323&amp;$D$118&amp;$D$119,'CCG data'!$A:$AD,'CCG data'!D$3,FALSE))),"",VLOOKUP($E323&amp;$D$118&amp;$D$119,'CCG data'!$A:$AD,'CCG data'!D$3,FALSE))</f>
        <v>0.27507598784194531</v>
      </c>
      <c r="U323" s="267"/>
      <c r="V323" s="267">
        <f>IF(OR(ISERROR(VLOOKUP($E323&amp;$D$118&amp;$D$119,'CCG data'!$A:$AD,'CCG data'!E$3,FALSE)),ISBLANK(VLOOKUP($E323&amp;$D$118&amp;$D$119,'CCG data'!$A:$AD,'CCG data'!E$3,FALSE))),"",VLOOKUP($E323&amp;$D$118&amp;$D$119,'CCG data'!$A:$AD,'CCG data'!E$3,FALSE))</f>
        <v>0.13601823708206687</v>
      </c>
      <c r="W323" s="405"/>
      <c r="Y323" s="165">
        <f>IFERROR(VLOOKUP($E323&amp;$D$119, Outliers!$A$4:$P$214,6,FALSE),"0")</f>
        <v>0</v>
      </c>
      <c r="Z323" s="165">
        <f>IFERROR(VLOOKUP($E323&amp;$D$119, Outliers!$A$4:$P$214,7,FALSE),"0")</f>
        <v>0</v>
      </c>
      <c r="AA323" s="165">
        <f>IFERROR(VLOOKUP($E323&amp;$D$119, Outliers!$A$4:$P$214,8,FALSE),"0")</f>
        <v>0</v>
      </c>
      <c r="AB323" s="165">
        <f>IFERROR(VLOOKUP($E323&amp;$D$119, Outliers!$A$4:$P$214,9,FALSE),"0")</f>
        <v>0</v>
      </c>
      <c r="AD323" s="78"/>
      <c r="AE323" s="78"/>
      <c r="AF323" s="78"/>
      <c r="AG323" s="78"/>
    </row>
    <row r="324" spans="4:33" x14ac:dyDescent="0.25">
      <c r="D324" s="319"/>
      <c r="E324" s="103" t="s">
        <v>27</v>
      </c>
      <c r="F324" s="95">
        <f>IF(P323="","",VLOOKUP($E323&amp;$D$118&amp;$D$119,'CCG data'!$A:$AD,'CCG data'!W$3,FALSE))</f>
        <v>3.7728804635209743</v>
      </c>
      <c r="G324" s="96">
        <f>IF(P323="","",VLOOKUP($E323&amp;$D$118&amp;$D$119,'CCG data'!$A:$AD,'CCG data'!X$3,FALSE))</f>
        <v>5.7378093327157922</v>
      </c>
      <c r="H324" s="96">
        <f>IF(R323="","",VLOOKUP($E323&amp;$D$118&amp;$D$119,'CCG data'!$A:$AD,'CCG data'!Y$3,FALSE))</f>
        <v>35.339890780520236</v>
      </c>
      <c r="I324" s="96">
        <f>IF(R323="","",VLOOKUP($E323&amp;$D$118&amp;$D$119,'CCG data'!$A:$AD,'CCG data'!Z$3,FALSE))</f>
        <v>41.061412524114402</v>
      </c>
      <c r="J324" s="96">
        <f>IF(T323="","",VLOOKUP($E323&amp;$D$118&amp;$D$119,'CCG data'!$A:$AD,'CCG data'!AA$3,FALSE))</f>
        <v>18.292300491128405</v>
      </c>
      <c r="K324" s="96">
        <f>IF(T323="","",VLOOKUP($E323&amp;$D$118&amp;$D$119,'CCG data'!$A:$AD,'CCG data'!AB$3,FALSE))</f>
        <v>22.493904122216424</v>
      </c>
      <c r="L324" s="96">
        <f>IF(V323="","",VLOOKUP($E323&amp;$D$118&amp;$D$119,'CCG data'!$A:$AD,'CCG data'!AC$3,FALSE))</f>
        <v>8.2216334505512982</v>
      </c>
      <c r="M324" s="96">
        <f>IF(V323="","",VLOOKUP($E323&amp;$D$118&amp;$D$119,'CCG data'!$A:$AD,'CCG data'!AD$3,FALSE))</f>
        <v>11.043995680691772</v>
      </c>
      <c r="N324" s="368"/>
      <c r="P324" s="152">
        <f>IF(P323="","",VLOOKUP($E323&amp;$D$118&amp;$D$119,'CCG data'!$A:$AD,'CCG data'!I$3,FALSE))</f>
        <v>5.6000000000000001E-2</v>
      </c>
      <c r="Q324" s="15">
        <f>IF(P323="","",VLOOKUP($E323&amp;$D$118&amp;$D$119,'CCG data'!$A:$AD,'CCG data'!J$3,FALSE))</f>
        <v>8.3000000000000004E-2</v>
      </c>
      <c r="R324" s="15">
        <f>IF(R323="","",VLOOKUP($E323&amp;$D$118&amp;$D$119,'CCG data'!$A:$AD,'CCG data'!K$3,FALSE))</f>
        <v>0.49399999999999999</v>
      </c>
      <c r="S324" s="15">
        <f>IF(R323="","",VLOOKUP($E323&amp;$D$118&amp;$D$119,'CCG data'!$A:$AD,'CCG data'!L$3,FALSE))</f>
        <v>0.54700000000000004</v>
      </c>
      <c r="T324" s="15">
        <f>IF(T323="","",VLOOKUP($E323&amp;$D$118&amp;$D$119,'CCG data'!$A:$AD,'CCG data'!M$3,FALSE))</f>
        <v>0.252</v>
      </c>
      <c r="U324" s="15">
        <f>IF(T323="","",VLOOKUP($E323&amp;$D$118&amp;$D$119,'CCG data'!$A:$AD,'CCG data'!N$3,FALSE))</f>
        <v>0.3</v>
      </c>
      <c r="V324" s="15">
        <f>IF(V323="","",VLOOKUP($E323&amp;$D$118&amp;$D$119,'CCG data'!$A:$AD,'CCG data'!O$3,FALSE))</f>
        <v>0.11899999999999999</v>
      </c>
      <c r="W324" s="136">
        <f>IF(V323="","",VLOOKUP($E323&amp;$D$118&amp;$D$119,'CCG data'!$A:$AD,'CCG data'!P$3,FALSE))</f>
        <v>0.156</v>
      </c>
      <c r="Y324" s="165" t="str">
        <f>IFERROR(VLOOKUP($E324&amp;$D$119, Outliers!$A$4:$P$214,6,FALSE),"0")</f>
        <v>0</v>
      </c>
      <c r="Z324" s="165" t="str">
        <f>IFERROR(VLOOKUP($E324&amp;$D$119, Outliers!$A$4:$P$214,7,FALSE),"0")</f>
        <v>0</v>
      </c>
      <c r="AA324" s="165" t="str">
        <f>IFERROR(VLOOKUP($E324&amp;$D$119, Outliers!$A$4:$P$214,8,FALSE),"0")</f>
        <v>0</v>
      </c>
      <c r="AB324" s="165" t="str">
        <f>IFERROR(VLOOKUP($E324&amp;$D$119, Outliers!$A$4:$P$214,9,FALSE),"0")</f>
        <v>0</v>
      </c>
      <c r="AD324" s="78"/>
      <c r="AE324" s="78"/>
      <c r="AF324" s="78"/>
      <c r="AG324" s="78"/>
    </row>
    <row r="325" spans="4:33" ht="15.75" x14ac:dyDescent="0.25">
      <c r="D325" s="319"/>
      <c r="E325" s="104" t="s">
        <v>217</v>
      </c>
      <c r="F325" s="394">
        <f>IF(OR(ISERROR(VLOOKUP($E325&amp;$D$118&amp;$D$119,'CCG data'!$A:$AD,'CCG data'!R$3,FALSE)),ISBLANK(VLOOKUP($E325&amp;$D$118&amp;$D$119,'CCG data'!$A:$AD,'CCG data'!R$3,FALSE))),"",VLOOKUP($E325&amp;$D$118&amp;$D$119,'CCG data'!$A:$AD,'CCG data'!R$3,FALSE))</f>
        <v>5.2812563509448553</v>
      </c>
      <c r="G325" s="395"/>
      <c r="H325" s="395">
        <f>IF(OR(ISERROR(VLOOKUP($E325&amp;$D$118&amp;$D$119,'CCG data'!$A:$AD,'CCG data'!S$3,FALSE)),ISBLANK(VLOOKUP($E325&amp;$D$118&amp;$D$119,'CCG data'!$A:$AD,'CCG data'!S$3,FALSE))),"",VLOOKUP($E325&amp;$D$118&amp;$D$119,'CCG data'!$A:$AD,'CCG data'!S$3,FALSE))</f>
        <v>35.747736590669355</v>
      </c>
      <c r="I325" s="395"/>
      <c r="J325" s="395">
        <f>IF(OR(ISERROR(VLOOKUP($E325&amp;$D$118&amp;$D$119,'CCG data'!$A:$AD,'CCG data'!T$3,FALSE)),ISBLANK(VLOOKUP($E325&amp;$D$118&amp;$D$119,'CCG data'!$A:$AD,'CCG data'!T$3,FALSE))),"",VLOOKUP($E325&amp;$D$118&amp;$D$119,'CCG data'!$A:$AD,'CCG data'!T$3,FALSE))</f>
        <v>18.868932680864233</v>
      </c>
      <c r="K325" s="395"/>
      <c r="L325" s="395">
        <f>IF(OR(ISERROR(VLOOKUP($E325&amp;$D$118&amp;$D$119,'CCG data'!$A:$AD,'CCG data'!U$3,FALSE)),ISBLANK(VLOOKUP($E325&amp;$D$118&amp;$D$119,'CCG data'!$A:$AD,'CCG data'!U$3,FALSE))),"",VLOOKUP($E325&amp;$D$118&amp;$D$119,'CCG data'!$A:$AD,'CCG data'!U$3,FALSE))</f>
        <v>11.160768127810265</v>
      </c>
      <c r="M325" s="396"/>
      <c r="N325" s="367">
        <f>IF(OR(ISERROR(VLOOKUP($E325&amp;$D$118&amp;$D$119,'CCG data'!$A:$AD,'CCG data'!G$3,FALSE)),ISBLANK(VLOOKUP($E325&amp;$D$118&amp;$D$119,'CCG data'!$A:$AD,'CCG data'!G$3,FALSE))),"",VLOOKUP($E325&amp;$D$118&amp;$D$119,'CCG data'!$A:$AD,'CCG data'!G$3,FALSE))</f>
        <v>838</v>
      </c>
      <c r="P325" s="404">
        <f>IF(OR(ISERROR(VLOOKUP($E325&amp;$D$118&amp;$D$119,'CCG data'!$A:$AD,'CCG data'!B$3,FALSE)),ISBLANK(VLOOKUP($E325&amp;$D$118&amp;$D$119,'CCG data'!$A:$AD,'CCG data'!B$3,FALSE))),"",VLOOKUP($E325&amp;$D$118&amp;$D$119,'CCG data'!$A:$AD,'CCG data'!B$3,FALSE))</f>
        <v>6.9212410501193311E-2</v>
      </c>
      <c r="Q325" s="267"/>
      <c r="R325" s="267">
        <f>IF(OR(ISERROR(VLOOKUP($E325&amp;$D$118&amp;$D$119,'CCG data'!$A:$AD,'CCG data'!C$3,FALSE)),ISBLANK(VLOOKUP($E325&amp;$D$118&amp;$D$119,'CCG data'!$A:$AD,'CCG data'!C$3,FALSE))),"",VLOOKUP($E325&amp;$D$118&amp;$D$119,'CCG data'!$A:$AD,'CCG data'!C$3,FALSE))</f>
        <v>0.50119331742243434</v>
      </c>
      <c r="S325" s="267"/>
      <c r="T325" s="267">
        <f>IF(OR(ISERROR(VLOOKUP($E325&amp;$D$118&amp;$D$119,'CCG data'!$A:$AD,'CCG data'!D$3,FALSE)),ISBLANK(VLOOKUP($E325&amp;$D$118&amp;$D$119,'CCG data'!$A:$AD,'CCG data'!D$3,FALSE))),"",VLOOKUP($E325&amp;$D$118&amp;$D$119,'CCG data'!$A:$AD,'CCG data'!D$3,FALSE))</f>
        <v>0.26968973747016706</v>
      </c>
      <c r="U325" s="267"/>
      <c r="V325" s="267">
        <f>IF(OR(ISERROR(VLOOKUP($E325&amp;$D$118&amp;$D$119,'CCG data'!$A:$AD,'CCG data'!E$3,FALSE)),ISBLANK(VLOOKUP($E325&amp;$D$118&amp;$D$119,'CCG data'!$A:$AD,'CCG data'!E$3,FALSE))),"",VLOOKUP($E325&amp;$D$118&amp;$D$119,'CCG data'!$A:$AD,'CCG data'!E$3,FALSE))</f>
        <v>0.15990453460620524</v>
      </c>
      <c r="W325" s="405"/>
      <c r="Y325" s="165">
        <f>IFERROR(VLOOKUP($E325&amp;$D$119, Outliers!$A$4:$P$214,6,FALSE),"0")</f>
        <v>0</v>
      </c>
      <c r="Z325" s="165">
        <f>IFERROR(VLOOKUP($E325&amp;$D$119, Outliers!$A$4:$P$214,7,FALSE),"0")</f>
        <v>0</v>
      </c>
      <c r="AA325" s="165">
        <f>IFERROR(VLOOKUP($E325&amp;$D$119, Outliers!$A$4:$P$214,8,FALSE),"0")</f>
        <v>0</v>
      </c>
      <c r="AB325" s="165">
        <f>IFERROR(VLOOKUP($E325&amp;$D$119, Outliers!$A$4:$P$214,9,FALSE),"0")</f>
        <v>0</v>
      </c>
      <c r="AD325" s="78"/>
      <c r="AE325" s="78"/>
      <c r="AF325" s="78"/>
      <c r="AG325" s="78"/>
    </row>
    <row r="326" spans="4:33" x14ac:dyDescent="0.25">
      <c r="D326" s="319"/>
      <c r="E326" s="103" t="s">
        <v>27</v>
      </c>
      <c r="F326" s="95">
        <f>IF(P325="","",VLOOKUP($E325&amp;$D$118&amp;$D$119,'CCG data'!$A:$AD,'CCG data'!W$3,FALSE))</f>
        <v>3.9220690033226204</v>
      </c>
      <c r="G326" s="96">
        <f>IF(P325="","",VLOOKUP($E325&amp;$D$118&amp;$D$119,'CCG data'!$A:$AD,'CCG data'!X$3,FALSE))</f>
        <v>6.6404436985670898</v>
      </c>
      <c r="H326" s="96">
        <f>IF(R325="","",VLOOKUP($E325&amp;$D$118&amp;$D$119,'CCG data'!$A:$AD,'CCG data'!Y$3,FALSE))</f>
        <v>32.328887153504596</v>
      </c>
      <c r="I326" s="96">
        <f>IF(R325="","",VLOOKUP($E325&amp;$D$118&amp;$D$119,'CCG data'!$A:$AD,'CCG data'!Z$3,FALSE))</f>
        <v>39.166586027834114</v>
      </c>
      <c r="J326" s="96">
        <f>IF(T325="","",VLOOKUP($E325&amp;$D$118&amp;$D$119,'CCG data'!$A:$AD,'CCG data'!AA$3,FALSE))</f>
        <v>16.408852926985485</v>
      </c>
      <c r="K326" s="96">
        <f>IF(T325="","",VLOOKUP($E325&amp;$D$118&amp;$D$119,'CCG data'!$A:$AD,'CCG data'!AB$3,FALSE))</f>
        <v>21.329012434742982</v>
      </c>
      <c r="L326" s="96">
        <f>IF(V325="","",VLOOKUP($E325&amp;$D$118&amp;$D$119,'CCG data'!$A:$AD,'CCG data'!AC$3,FALSE))</f>
        <v>9.27104683040365</v>
      </c>
      <c r="M326" s="96">
        <f>IF(V325="","",VLOOKUP($E325&amp;$D$118&amp;$D$119,'CCG data'!$A:$AD,'CCG data'!AD$3,FALSE))</f>
        <v>13.050489425216879</v>
      </c>
      <c r="N326" s="368"/>
      <c r="P326" s="152">
        <f>IF(P325="","",VLOOKUP($E325&amp;$D$118&amp;$D$119,'CCG data'!$A:$AD,'CCG data'!I$3,FALSE))</f>
        <v>5.3999999999999999E-2</v>
      </c>
      <c r="Q326" s="15">
        <f>IF(P325="","",VLOOKUP($E325&amp;$D$118&amp;$D$119,'CCG data'!$A:$AD,'CCG data'!J$3,FALSE))</f>
        <v>8.7999999999999995E-2</v>
      </c>
      <c r="R326" s="15">
        <f>IF(R325="","",VLOOKUP($E325&amp;$D$118&amp;$D$119,'CCG data'!$A:$AD,'CCG data'!K$3,FALSE))</f>
        <v>0.46700000000000003</v>
      </c>
      <c r="S326" s="15">
        <f>IF(R325="","",VLOOKUP($E325&amp;$D$118&amp;$D$119,'CCG data'!$A:$AD,'CCG data'!L$3,FALSE))</f>
        <v>0.53500000000000003</v>
      </c>
      <c r="T326" s="15">
        <f>IF(T325="","",VLOOKUP($E325&amp;$D$118&amp;$D$119,'CCG data'!$A:$AD,'CCG data'!M$3,FALSE))</f>
        <v>0.24099999999999999</v>
      </c>
      <c r="U326" s="15">
        <f>IF(T325="","",VLOOKUP($E325&amp;$D$118&amp;$D$119,'CCG data'!$A:$AD,'CCG data'!N$3,FALSE))</f>
        <v>0.30099999999999999</v>
      </c>
      <c r="V326" s="15">
        <f>IF(V325="","",VLOOKUP($E325&amp;$D$118&amp;$D$119,'CCG data'!$A:$AD,'CCG data'!O$3,FALSE))</f>
        <v>0.13700000000000001</v>
      </c>
      <c r="W326" s="136">
        <f>IF(V325="","",VLOOKUP($E325&amp;$D$118&amp;$D$119,'CCG data'!$A:$AD,'CCG data'!P$3,FALSE))</f>
        <v>0.186</v>
      </c>
      <c r="Y326" s="165" t="str">
        <f>IFERROR(VLOOKUP($E326&amp;$D$119, Outliers!$A$4:$P$214,6,FALSE),"0")</f>
        <v>0</v>
      </c>
      <c r="Z326" s="165" t="str">
        <f>IFERROR(VLOOKUP($E326&amp;$D$119, Outliers!$A$4:$P$214,7,FALSE),"0")</f>
        <v>0</v>
      </c>
      <c r="AA326" s="165" t="str">
        <f>IFERROR(VLOOKUP($E326&amp;$D$119, Outliers!$A$4:$P$214,8,FALSE),"0")</f>
        <v>0</v>
      </c>
      <c r="AB326" s="165" t="str">
        <f>IFERROR(VLOOKUP($E326&amp;$D$119, Outliers!$A$4:$P$214,9,FALSE),"0")</f>
        <v>0</v>
      </c>
      <c r="AD326" s="78"/>
      <c r="AE326" s="78"/>
      <c r="AF326" s="78"/>
      <c r="AG326" s="78"/>
    </row>
    <row r="327" spans="4:33" ht="15.75" x14ac:dyDescent="0.25">
      <c r="D327" s="319"/>
      <c r="E327" s="104" t="s">
        <v>218</v>
      </c>
      <c r="F327" s="394">
        <f>IF(OR(ISERROR(VLOOKUP($E327&amp;$D$118&amp;$D$119,'CCG data'!$A:$AD,'CCG data'!R$3,FALSE)),ISBLANK(VLOOKUP($E327&amp;$D$118&amp;$D$119,'CCG data'!$A:$AD,'CCG data'!R$3,FALSE))),"",VLOOKUP($E327&amp;$D$118&amp;$D$119,'CCG data'!$A:$AD,'CCG data'!R$3,FALSE))</f>
        <v>4.6158031099061736</v>
      </c>
      <c r="G327" s="395"/>
      <c r="H327" s="395">
        <f>IF(OR(ISERROR(VLOOKUP($E327&amp;$D$118&amp;$D$119,'CCG data'!$A:$AD,'CCG data'!S$3,FALSE)),ISBLANK(VLOOKUP($E327&amp;$D$118&amp;$D$119,'CCG data'!$A:$AD,'CCG data'!S$3,FALSE))),"",VLOOKUP($E327&amp;$D$118&amp;$D$119,'CCG data'!$A:$AD,'CCG data'!S$3,FALSE))</f>
        <v>39.328630074296299</v>
      </c>
      <c r="I327" s="395"/>
      <c r="J327" s="395">
        <f>IF(OR(ISERROR(VLOOKUP($E327&amp;$D$118&amp;$D$119,'CCG data'!$A:$AD,'CCG data'!T$3,FALSE)),ISBLANK(VLOOKUP($E327&amp;$D$118&amp;$D$119,'CCG data'!$A:$AD,'CCG data'!T$3,FALSE))),"",VLOOKUP($E327&amp;$D$118&amp;$D$119,'CCG data'!$A:$AD,'CCG data'!T$3,FALSE))</f>
        <v>17.582421458124756</v>
      </c>
      <c r="K327" s="395"/>
      <c r="L327" s="395">
        <f>IF(OR(ISERROR(VLOOKUP($E327&amp;$D$118&amp;$D$119,'CCG data'!$A:$AD,'CCG data'!U$3,FALSE)),ISBLANK(VLOOKUP($E327&amp;$D$118&amp;$D$119,'CCG data'!$A:$AD,'CCG data'!U$3,FALSE))),"",VLOOKUP($E327&amp;$D$118&amp;$D$119,'CCG data'!$A:$AD,'CCG data'!U$3,FALSE))</f>
        <v>10.587513782699158</v>
      </c>
      <c r="M327" s="396"/>
      <c r="N327" s="367">
        <f>IF(OR(ISERROR(VLOOKUP($E327&amp;$D$118&amp;$D$119,'CCG data'!$A:$AD,'CCG data'!G$3,FALSE)),ISBLANK(VLOOKUP($E327&amp;$D$118&amp;$D$119,'CCG data'!$A:$AD,'CCG data'!G$3,FALSE))),"",VLOOKUP($E327&amp;$D$118&amp;$D$119,'CCG data'!$A:$AD,'CCG data'!G$3,FALSE))</f>
        <v>2232</v>
      </c>
      <c r="P327" s="404">
        <f>IF(OR(ISERROR(VLOOKUP($E327&amp;$D$118&amp;$D$119,'CCG data'!$A:$AD,'CCG data'!B$3,FALSE)),ISBLANK(VLOOKUP($E327&amp;$D$118&amp;$D$119,'CCG data'!$A:$AD,'CCG data'!B$3,FALSE))),"",VLOOKUP($E327&amp;$D$118&amp;$D$119,'CCG data'!$A:$AD,'CCG data'!B$3,FALSE))</f>
        <v>6.7204301075268813E-2</v>
      </c>
      <c r="Q327" s="267"/>
      <c r="R327" s="267">
        <f>IF(OR(ISERROR(VLOOKUP($E327&amp;$D$118&amp;$D$119,'CCG data'!$A:$AD,'CCG data'!C$3,FALSE)),ISBLANK(VLOOKUP($E327&amp;$D$118&amp;$D$119,'CCG data'!$A:$AD,'CCG data'!C$3,FALSE))),"",VLOOKUP($E327&amp;$D$118&amp;$D$119,'CCG data'!$A:$AD,'CCG data'!C$3,FALSE))</f>
        <v>0.543010752688172</v>
      </c>
      <c r="S327" s="267"/>
      <c r="T327" s="267">
        <f>IF(OR(ISERROR(VLOOKUP($E327&amp;$D$118&amp;$D$119,'CCG data'!$A:$AD,'CCG data'!D$3,FALSE)),ISBLANK(VLOOKUP($E327&amp;$D$118&amp;$D$119,'CCG data'!$A:$AD,'CCG data'!D$3,FALSE))),"",VLOOKUP($E327&amp;$D$118&amp;$D$119,'CCG data'!$A:$AD,'CCG data'!D$3,FALSE))</f>
        <v>0.24148745519713261</v>
      </c>
      <c r="U327" s="267"/>
      <c r="V327" s="267">
        <f>IF(OR(ISERROR(VLOOKUP($E327&amp;$D$118&amp;$D$119,'CCG data'!$A:$AD,'CCG data'!E$3,FALSE)),ISBLANK(VLOOKUP($E327&amp;$D$118&amp;$D$119,'CCG data'!$A:$AD,'CCG data'!E$3,FALSE))),"",VLOOKUP($E327&amp;$D$118&amp;$D$119,'CCG data'!$A:$AD,'CCG data'!E$3,FALSE))</f>
        <v>0.14829749103942652</v>
      </c>
      <c r="W327" s="405"/>
      <c r="Y327" s="165">
        <f>IFERROR(VLOOKUP($E327&amp;$D$119, Outliers!$A$4:$P$214,6,FALSE),"0")</f>
        <v>0</v>
      </c>
      <c r="Z327" s="165">
        <f>IFERROR(VLOOKUP($E327&amp;$D$119, Outliers!$A$4:$P$214,7,FALSE),"0")</f>
        <v>0</v>
      </c>
      <c r="AA327" s="165">
        <f>IFERROR(VLOOKUP($E327&amp;$D$119, Outliers!$A$4:$P$214,8,FALSE),"0")</f>
        <v>0</v>
      </c>
      <c r="AB327" s="165">
        <f>IFERROR(VLOOKUP($E327&amp;$D$119, Outliers!$A$4:$P$214,9,FALSE),"0")</f>
        <v>0</v>
      </c>
      <c r="AD327" s="78"/>
      <c r="AE327" s="78"/>
      <c r="AF327" s="78"/>
      <c r="AG327" s="78"/>
    </row>
    <row r="328" spans="4:33" x14ac:dyDescent="0.25">
      <c r="D328" s="319"/>
      <c r="E328" s="103" t="s">
        <v>27</v>
      </c>
      <c r="F328" s="95">
        <f>IF(P327="","",VLOOKUP($E327&amp;$D$118&amp;$D$119,'CCG data'!$A:$AD,'CCG data'!W$3,FALSE))</f>
        <v>3.8771207682412783</v>
      </c>
      <c r="G328" s="96">
        <f>IF(P327="","",VLOOKUP($E327&amp;$D$118&amp;$D$119,'CCG data'!$A:$AD,'CCG data'!X$3,FALSE))</f>
        <v>5.3544854515710689</v>
      </c>
      <c r="H328" s="96">
        <f>IF(R327="","",VLOOKUP($E327&amp;$D$118&amp;$D$119,'CCG data'!$A:$AD,'CCG data'!Y$3,FALSE))</f>
        <v>37.114446725570716</v>
      </c>
      <c r="I328" s="96">
        <f>IF(R327="","",VLOOKUP($E327&amp;$D$118&amp;$D$119,'CCG data'!$A:$AD,'CCG data'!Z$3,FALSE))</f>
        <v>41.542813423021883</v>
      </c>
      <c r="J328" s="96">
        <f>IF(T327="","",VLOOKUP($E327&amp;$D$118&amp;$D$119,'CCG data'!$A:$AD,'CCG data'!AA$3,FALSE))</f>
        <v>16.098057588388563</v>
      </c>
      <c r="K328" s="96">
        <f>IF(T327="","",VLOOKUP($E327&amp;$D$118&amp;$D$119,'CCG data'!$A:$AD,'CCG data'!AB$3,FALSE))</f>
        <v>19.066785327860948</v>
      </c>
      <c r="L328" s="96">
        <f>IF(V327="","",VLOOKUP($E327&amp;$D$118&amp;$D$119,'CCG data'!$A:$AD,'CCG data'!AC$3,FALSE))</f>
        <v>9.4469067023106525</v>
      </c>
      <c r="M328" s="96">
        <f>IF(V327="","",VLOOKUP($E327&amp;$D$118&amp;$D$119,'CCG data'!$A:$AD,'CCG data'!AD$3,FALSE))</f>
        <v>11.728120863087664</v>
      </c>
      <c r="N328" s="368"/>
      <c r="P328" s="152">
        <f>IF(P327="","",VLOOKUP($E327&amp;$D$118&amp;$D$119,'CCG data'!$A:$AD,'CCG data'!I$3,FALSE))</f>
        <v>5.8000000000000003E-2</v>
      </c>
      <c r="Q328" s="15">
        <f>IF(P327="","",VLOOKUP($E327&amp;$D$118&amp;$D$119,'CCG data'!$A:$AD,'CCG data'!J$3,FALSE))</f>
        <v>7.8E-2</v>
      </c>
      <c r="R328" s="15">
        <f>IF(R327="","",VLOOKUP($E327&amp;$D$118&amp;$D$119,'CCG data'!$A:$AD,'CCG data'!K$3,FALSE))</f>
        <v>0.52200000000000002</v>
      </c>
      <c r="S328" s="15">
        <f>IF(R327="","",VLOOKUP($E327&amp;$D$118&amp;$D$119,'CCG data'!$A:$AD,'CCG data'!L$3,FALSE))</f>
        <v>0.56399999999999995</v>
      </c>
      <c r="T328" s="15">
        <f>IF(T327="","",VLOOKUP($E327&amp;$D$118&amp;$D$119,'CCG data'!$A:$AD,'CCG data'!M$3,FALSE))</f>
        <v>0.224</v>
      </c>
      <c r="U328" s="15">
        <f>IF(T327="","",VLOOKUP($E327&amp;$D$118&amp;$D$119,'CCG data'!$A:$AD,'CCG data'!N$3,FALSE))</f>
        <v>0.26</v>
      </c>
      <c r="V328" s="15">
        <f>IF(V327="","",VLOOKUP($E327&amp;$D$118&amp;$D$119,'CCG data'!$A:$AD,'CCG data'!O$3,FALSE))</f>
        <v>0.13400000000000001</v>
      </c>
      <c r="W328" s="136">
        <f>IF(V327="","",VLOOKUP($E327&amp;$D$118&amp;$D$119,'CCG data'!$A:$AD,'CCG data'!P$3,FALSE))</f>
        <v>0.16400000000000001</v>
      </c>
      <c r="Y328" s="165" t="str">
        <f>IFERROR(VLOOKUP($E328&amp;$D$119, Outliers!$A$4:$P$214,6,FALSE),"0")</f>
        <v>0</v>
      </c>
      <c r="Z328" s="165" t="str">
        <f>IFERROR(VLOOKUP($E328&amp;$D$119, Outliers!$A$4:$P$214,7,FALSE),"0")</f>
        <v>0</v>
      </c>
      <c r="AA328" s="165" t="str">
        <f>IFERROR(VLOOKUP($E328&amp;$D$119, Outliers!$A$4:$P$214,8,FALSE),"0")</f>
        <v>0</v>
      </c>
      <c r="AB328" s="165" t="str">
        <f>IFERROR(VLOOKUP($E328&amp;$D$119, Outliers!$A$4:$P$214,9,FALSE),"0")</f>
        <v>0</v>
      </c>
      <c r="AD328" s="78"/>
      <c r="AE328" s="78"/>
      <c r="AF328" s="78"/>
      <c r="AG328" s="78"/>
    </row>
    <row r="329" spans="4:33" ht="15.75" x14ac:dyDescent="0.25">
      <c r="D329" s="319"/>
      <c r="E329" s="104" t="s">
        <v>219</v>
      </c>
      <c r="F329" s="394">
        <f>IF(OR(ISERROR(VLOOKUP($E329&amp;$D$118&amp;$D$119,'CCG data'!$A:$AD,'CCG data'!R$3,FALSE)),ISBLANK(VLOOKUP($E329&amp;$D$118&amp;$D$119,'CCG data'!$A:$AD,'CCG data'!R$3,FALSE))),"",VLOOKUP($E329&amp;$D$118&amp;$D$119,'CCG data'!$A:$AD,'CCG data'!R$3,FALSE))</f>
        <v>4.1252071919243134</v>
      </c>
      <c r="G329" s="395"/>
      <c r="H329" s="395">
        <f>IF(OR(ISERROR(VLOOKUP($E329&amp;$D$118&amp;$D$119,'CCG data'!$A:$AD,'CCG data'!S$3,FALSE)),ISBLANK(VLOOKUP($E329&amp;$D$118&amp;$D$119,'CCG data'!$A:$AD,'CCG data'!S$3,FALSE))),"",VLOOKUP($E329&amp;$D$118&amp;$D$119,'CCG data'!$A:$AD,'CCG data'!S$3,FALSE))</f>
        <v>40.09268991396884</v>
      </c>
      <c r="I329" s="395"/>
      <c r="J329" s="395">
        <f>IF(OR(ISERROR(VLOOKUP($E329&amp;$D$118&amp;$D$119,'CCG data'!$A:$AD,'CCG data'!T$3,FALSE)),ISBLANK(VLOOKUP($E329&amp;$D$118&amp;$D$119,'CCG data'!$A:$AD,'CCG data'!T$3,FALSE))),"",VLOOKUP($E329&amp;$D$118&amp;$D$119,'CCG data'!$A:$AD,'CCG data'!T$3,FALSE))</f>
        <v>18.628713670036792</v>
      </c>
      <c r="K329" s="395"/>
      <c r="L329" s="395">
        <f>IF(OR(ISERROR(VLOOKUP($E329&amp;$D$118&amp;$D$119,'CCG data'!$A:$AD,'CCG data'!U$3,FALSE)),ISBLANK(VLOOKUP($E329&amp;$D$118&amp;$D$119,'CCG data'!$A:$AD,'CCG data'!U$3,FALSE))),"",VLOOKUP($E329&amp;$D$118&amp;$D$119,'CCG data'!$A:$AD,'CCG data'!U$3,FALSE))</f>
        <v>11.249519915514298</v>
      </c>
      <c r="M329" s="396"/>
      <c r="N329" s="367">
        <f>IF(OR(ISERROR(VLOOKUP($E329&amp;$D$118&amp;$D$119,'CCG data'!$A:$AD,'CCG data'!G$3,FALSE)),ISBLANK(VLOOKUP($E329&amp;$D$118&amp;$D$119,'CCG data'!$A:$AD,'CCG data'!G$3,FALSE))),"",VLOOKUP($E329&amp;$D$118&amp;$D$119,'CCG data'!$A:$AD,'CCG data'!G$3,FALSE))</f>
        <v>1100</v>
      </c>
      <c r="P329" s="404">
        <f>IF(OR(ISERROR(VLOOKUP($E329&amp;$D$118&amp;$D$119,'CCG data'!$A:$AD,'CCG data'!B$3,FALSE)),ISBLANK(VLOOKUP($E329&amp;$D$118&amp;$D$119,'CCG data'!$A:$AD,'CCG data'!B$3,FALSE))),"",VLOOKUP($E329&amp;$D$118&amp;$D$119,'CCG data'!$A:$AD,'CCG data'!B$3,FALSE))</f>
        <v>6.0909090909090906E-2</v>
      </c>
      <c r="Q329" s="267"/>
      <c r="R329" s="267">
        <f>IF(OR(ISERROR(VLOOKUP($E329&amp;$D$118&amp;$D$119,'CCG data'!$A:$AD,'CCG data'!C$3,FALSE)),ISBLANK(VLOOKUP($E329&amp;$D$118&amp;$D$119,'CCG data'!$A:$AD,'CCG data'!C$3,FALSE))),"",VLOOKUP($E329&amp;$D$118&amp;$D$119,'CCG data'!$A:$AD,'CCG data'!C$3,FALSE))</f>
        <v>0.53727272727272724</v>
      </c>
      <c r="S329" s="267"/>
      <c r="T329" s="267">
        <f>IF(OR(ISERROR(VLOOKUP($E329&amp;$D$118&amp;$D$119,'CCG data'!$A:$AD,'CCG data'!D$3,FALSE)),ISBLANK(VLOOKUP($E329&amp;$D$118&amp;$D$119,'CCG data'!$A:$AD,'CCG data'!D$3,FALSE))),"",VLOOKUP($E329&amp;$D$118&amp;$D$119,'CCG data'!$A:$AD,'CCG data'!D$3,FALSE))</f>
        <v>0.24363636363636362</v>
      </c>
      <c r="U329" s="267"/>
      <c r="V329" s="267">
        <f>IF(OR(ISERROR(VLOOKUP($E329&amp;$D$118&amp;$D$119,'CCG data'!$A:$AD,'CCG data'!E$3,FALSE)),ISBLANK(VLOOKUP($E329&amp;$D$118&amp;$D$119,'CCG data'!$A:$AD,'CCG data'!E$3,FALSE))),"",VLOOKUP($E329&amp;$D$118&amp;$D$119,'CCG data'!$A:$AD,'CCG data'!E$3,FALSE))</f>
        <v>0.15818181818181817</v>
      </c>
      <c r="W329" s="405"/>
      <c r="Y329" s="165">
        <f>IFERROR(VLOOKUP($E329&amp;$D$119, Outliers!$A$4:$P$214,6,FALSE),"0")</f>
        <v>0</v>
      </c>
      <c r="Z329" s="165">
        <f>IFERROR(VLOOKUP($E329&amp;$D$119, Outliers!$A$4:$P$214,7,FALSE),"0")</f>
        <v>0</v>
      </c>
      <c r="AA329" s="165">
        <f>IFERROR(VLOOKUP($E329&amp;$D$119, Outliers!$A$4:$P$214,8,FALSE),"0")</f>
        <v>0</v>
      </c>
      <c r="AB329" s="165">
        <f>IFERROR(VLOOKUP($E329&amp;$D$119, Outliers!$A$4:$P$214,9,FALSE),"0")</f>
        <v>0</v>
      </c>
      <c r="AD329" s="78"/>
      <c r="AE329" s="78"/>
      <c r="AF329" s="78"/>
      <c r="AG329" s="78"/>
    </row>
    <row r="330" spans="4:33" x14ac:dyDescent="0.25">
      <c r="D330" s="319"/>
      <c r="E330" s="103" t="s">
        <v>27</v>
      </c>
      <c r="F330" s="95">
        <f>IF(P329="","",VLOOKUP($E329&amp;$D$118&amp;$D$119,'CCG data'!$A:$AD,'CCG data'!W$3,FALSE))</f>
        <v>3.1374176217599397</v>
      </c>
      <c r="G330" s="96">
        <f>IF(P329="","",VLOOKUP($E329&amp;$D$118&amp;$D$119,'CCG data'!$A:$AD,'CCG data'!X$3,FALSE))</f>
        <v>5.1129967620886871</v>
      </c>
      <c r="H330" s="96">
        <f>IF(R329="","",VLOOKUP($E329&amp;$D$118&amp;$D$119,'CCG data'!$A:$AD,'CCG data'!Y$3,FALSE))</f>
        <v>36.860271843357509</v>
      </c>
      <c r="I330" s="96">
        <f>IF(R329="","",VLOOKUP($E329&amp;$D$118&amp;$D$119,'CCG data'!$A:$AD,'CCG data'!Z$3,FALSE))</f>
        <v>43.325107984580171</v>
      </c>
      <c r="J330" s="96">
        <f>IF(T329="","",VLOOKUP($E329&amp;$D$118&amp;$D$119,'CCG data'!$A:$AD,'CCG data'!AA$3,FALSE))</f>
        <v>16.398371263858511</v>
      </c>
      <c r="K330" s="96">
        <f>IF(T329="","",VLOOKUP($E329&amp;$D$118&amp;$D$119,'CCG data'!$A:$AD,'CCG data'!AB$3,FALSE))</f>
        <v>20.859056076215072</v>
      </c>
      <c r="L330" s="96">
        <f>IF(V329="","",VLOOKUP($E329&amp;$D$118&amp;$D$119,'CCG data'!$A:$AD,'CCG data'!AC$3,FALSE))</f>
        <v>9.5779850638402522</v>
      </c>
      <c r="M330" s="96">
        <f>IF(V329="","",VLOOKUP($E329&amp;$D$118&amp;$D$119,'CCG data'!$A:$AD,'CCG data'!AD$3,FALSE))</f>
        <v>12.921054767188345</v>
      </c>
      <c r="N330" s="368"/>
      <c r="P330" s="152">
        <f>IF(P329="","",VLOOKUP($E329&amp;$D$118&amp;$D$119,'CCG data'!$A:$AD,'CCG data'!I$3,FALSE))</f>
        <v>4.8000000000000001E-2</v>
      </c>
      <c r="Q330" s="15">
        <f>IF(P329="","",VLOOKUP($E329&amp;$D$118&amp;$D$119,'CCG data'!$A:$AD,'CCG data'!J$3,FALSE))</f>
        <v>7.6999999999999999E-2</v>
      </c>
      <c r="R330" s="15">
        <f>IF(R329="","",VLOOKUP($E329&amp;$D$118&amp;$D$119,'CCG data'!$A:$AD,'CCG data'!K$3,FALSE))</f>
        <v>0.50800000000000001</v>
      </c>
      <c r="S330" s="15">
        <f>IF(R329="","",VLOOKUP($E329&amp;$D$118&amp;$D$119,'CCG data'!$A:$AD,'CCG data'!L$3,FALSE))</f>
        <v>0.56699999999999995</v>
      </c>
      <c r="T330" s="15">
        <f>IF(T329="","",VLOOKUP($E329&amp;$D$118&amp;$D$119,'CCG data'!$A:$AD,'CCG data'!M$3,FALSE))</f>
        <v>0.219</v>
      </c>
      <c r="U330" s="15">
        <f>IF(T329="","",VLOOKUP($E329&amp;$D$118&amp;$D$119,'CCG data'!$A:$AD,'CCG data'!N$3,FALSE))</f>
        <v>0.27</v>
      </c>
      <c r="V330" s="15">
        <f>IF(V329="","",VLOOKUP($E329&amp;$D$118&amp;$D$119,'CCG data'!$A:$AD,'CCG data'!O$3,FALSE))</f>
        <v>0.13800000000000001</v>
      </c>
      <c r="W330" s="136">
        <f>IF(V329="","",VLOOKUP($E329&amp;$D$118&amp;$D$119,'CCG data'!$A:$AD,'CCG data'!P$3,FALSE))</f>
        <v>0.18099999999999999</v>
      </c>
      <c r="Y330" s="165" t="str">
        <f>IFERROR(VLOOKUP($E330&amp;$D$119, Outliers!$A$4:$P$214,6,FALSE),"0")</f>
        <v>0</v>
      </c>
      <c r="Z330" s="165" t="str">
        <f>IFERROR(VLOOKUP($E330&amp;$D$119, Outliers!$A$4:$P$214,7,FALSE),"0")</f>
        <v>0</v>
      </c>
      <c r="AA330" s="165" t="str">
        <f>IFERROR(VLOOKUP($E330&amp;$D$119, Outliers!$A$4:$P$214,8,FALSE),"0")</f>
        <v>0</v>
      </c>
      <c r="AB330" s="165" t="str">
        <f>IFERROR(VLOOKUP($E330&amp;$D$119, Outliers!$A$4:$P$214,9,FALSE),"0")</f>
        <v>0</v>
      </c>
      <c r="AD330" s="78"/>
      <c r="AE330" s="78"/>
      <c r="AF330" s="78"/>
      <c r="AG330" s="78"/>
    </row>
    <row r="331" spans="4:33" ht="15.75" x14ac:dyDescent="0.25">
      <c r="D331" s="319"/>
      <c r="E331" s="104" t="s">
        <v>496</v>
      </c>
      <c r="F331" s="394">
        <f>IF(OR(ISERROR(VLOOKUP($E331&amp;$D$118&amp;$D$119,'CCG data'!$A:$AD,'CCG data'!R$3,FALSE)),ISBLANK(VLOOKUP($E331&amp;$D$118&amp;$D$119,'CCG data'!$A:$AD,'CCG data'!R$3,FALSE))),"",VLOOKUP($E331&amp;$D$118&amp;$D$119,'CCG data'!$A:$AD,'CCG data'!R$3,FALSE))</f>
        <v>5.6584074768405008</v>
      </c>
      <c r="G331" s="395"/>
      <c r="H331" s="395">
        <f>IF(OR(ISERROR(VLOOKUP($E331&amp;$D$118&amp;$D$119,'CCG data'!$A:$AD,'CCG data'!S$3,FALSE)),ISBLANK(VLOOKUP($E331&amp;$D$118&amp;$D$119,'CCG data'!$A:$AD,'CCG data'!S$3,FALSE))),"",VLOOKUP($E331&amp;$D$118&amp;$D$119,'CCG data'!$A:$AD,'CCG data'!S$3,FALSE))</f>
        <v>41.341376258980105</v>
      </c>
      <c r="I331" s="395"/>
      <c r="J331" s="395">
        <f>IF(OR(ISERROR(VLOOKUP($E331&amp;$D$118&amp;$D$119,'CCG data'!$A:$AD,'CCG data'!T$3,FALSE)),ISBLANK(VLOOKUP($E331&amp;$D$118&amp;$D$119,'CCG data'!$A:$AD,'CCG data'!T$3,FALSE))),"",VLOOKUP($E331&amp;$D$118&amp;$D$119,'CCG data'!$A:$AD,'CCG data'!T$3,FALSE))</f>
        <v>17.957108432122826</v>
      </c>
      <c r="K331" s="395"/>
      <c r="L331" s="395">
        <f>IF(OR(ISERROR(VLOOKUP($E331&amp;$D$118&amp;$D$119,'CCG data'!$A:$AD,'CCG data'!U$3,FALSE)),ISBLANK(VLOOKUP($E331&amp;$D$118&amp;$D$119,'CCG data'!$A:$AD,'CCG data'!U$3,FALSE))),"",VLOOKUP($E331&amp;$D$118&amp;$D$119,'CCG data'!$A:$AD,'CCG data'!U$3,FALSE))</f>
        <v>12.08923358316992</v>
      </c>
      <c r="M331" s="396"/>
      <c r="N331" s="367">
        <f>IF(OR(ISERROR(VLOOKUP($E331&amp;$D$118&amp;$D$119,'CCG data'!$A:$AD,'CCG data'!G$3,FALSE)),ISBLANK(VLOOKUP($E331&amp;$D$118&amp;$D$119,'CCG data'!$A:$AD,'CCG data'!G$3,FALSE))),"",VLOOKUP($E331&amp;$D$118&amp;$D$119,'CCG data'!$A:$AD,'CCG data'!G$3,FALSE))</f>
        <v>2541</v>
      </c>
      <c r="P331" s="404">
        <f>IF(OR(ISERROR(VLOOKUP($E331&amp;$D$118&amp;$D$119,'CCG data'!$A:$AD,'CCG data'!B$3,FALSE)),ISBLANK(VLOOKUP($E331&amp;$D$118&amp;$D$119,'CCG data'!$A:$AD,'CCG data'!B$3,FALSE))),"",VLOOKUP($E331&amp;$D$118&amp;$D$119,'CCG data'!$A:$AD,'CCG data'!B$3,FALSE))</f>
        <v>7.4773711137347501E-2</v>
      </c>
      <c r="Q331" s="267"/>
      <c r="R331" s="267">
        <f>IF(OR(ISERROR(VLOOKUP($E331&amp;$D$118&amp;$D$119,'CCG data'!$A:$AD,'CCG data'!C$3,FALSE)),ISBLANK(VLOOKUP($E331&amp;$D$118&amp;$D$119,'CCG data'!$A:$AD,'CCG data'!C$3,FALSE))),"",VLOOKUP($E331&amp;$D$118&amp;$D$119,'CCG data'!$A:$AD,'CCG data'!C$3,FALSE))</f>
        <v>0.53482880755608031</v>
      </c>
      <c r="S331" s="267"/>
      <c r="T331" s="267">
        <f>IF(OR(ISERROR(VLOOKUP($E331&amp;$D$118&amp;$D$119,'CCG data'!$A:$AD,'CCG data'!D$3,FALSE)),ISBLANK(VLOOKUP($E331&amp;$D$118&amp;$D$119,'CCG data'!$A:$AD,'CCG data'!D$3,FALSE))),"",VLOOKUP($E331&amp;$D$118&amp;$D$119,'CCG data'!$A:$AD,'CCG data'!D$3,FALSE))</f>
        <v>0.23455332546241636</v>
      </c>
      <c r="U331" s="267"/>
      <c r="V331" s="267">
        <f>IF(OR(ISERROR(VLOOKUP($E331&amp;$D$118&amp;$D$119,'CCG data'!$A:$AD,'CCG data'!E$3,FALSE)),ISBLANK(VLOOKUP($E331&amp;$D$118&amp;$D$119,'CCG data'!$A:$AD,'CCG data'!E$3,FALSE))),"",VLOOKUP($E331&amp;$D$118&amp;$D$119,'CCG data'!$A:$AD,'CCG data'!E$3,FALSE))</f>
        <v>0.15584415584415584</v>
      </c>
      <c r="W331" s="405"/>
      <c r="Y331" s="165">
        <f>IFERROR(VLOOKUP($E331&amp;$D$119, Outliers!$A$4:$P$214,6,FALSE),"0")</f>
        <v>0</v>
      </c>
      <c r="Z331" s="165">
        <f>IFERROR(VLOOKUP($E331&amp;$D$119, Outliers!$A$4:$P$214,7,FALSE),"0")</f>
        <v>0</v>
      </c>
      <c r="AA331" s="165">
        <f>IFERROR(VLOOKUP($E331&amp;$D$119, Outliers!$A$4:$P$214,8,FALSE),"0")</f>
        <v>0</v>
      </c>
      <c r="AB331" s="165">
        <f>IFERROR(VLOOKUP($E331&amp;$D$119, Outliers!$A$4:$P$214,9,FALSE),"0")</f>
        <v>0</v>
      </c>
      <c r="AD331" s="78"/>
      <c r="AE331" s="78"/>
      <c r="AF331" s="78"/>
      <c r="AG331" s="78"/>
    </row>
    <row r="332" spans="4:33" x14ac:dyDescent="0.25">
      <c r="D332" s="319"/>
      <c r="E332" s="103" t="s">
        <v>27</v>
      </c>
      <c r="F332" s="95">
        <f>IF(P331="","",VLOOKUP($E331&amp;$D$118&amp;$D$119,'CCG data'!$A:$AD,'CCG data'!W$3,FALSE))</f>
        <v>4.8538195902135319</v>
      </c>
      <c r="G332" s="96">
        <f>IF(P331="","",VLOOKUP($E331&amp;$D$118&amp;$D$119,'CCG data'!$A:$AD,'CCG data'!X$3,FALSE))</f>
        <v>6.4629953634674697</v>
      </c>
      <c r="H332" s="96">
        <f>IF(R331="","",VLOOKUP($E331&amp;$D$118&amp;$D$119,'CCG data'!$A:$AD,'CCG data'!Y$3,FALSE))</f>
        <v>39.143358114187535</v>
      </c>
      <c r="I332" s="96">
        <f>IF(R331="","",VLOOKUP($E331&amp;$D$118&amp;$D$119,'CCG data'!$A:$AD,'CCG data'!Z$3,FALSE))</f>
        <v>43.539394403772675</v>
      </c>
      <c r="J332" s="96">
        <f>IF(T331="","",VLOOKUP($E331&amp;$D$118&amp;$D$119,'CCG data'!$A:$AD,'CCG data'!AA$3,FALSE))</f>
        <v>16.515426862196797</v>
      </c>
      <c r="K332" s="96">
        <f>IF(T331="","",VLOOKUP($E331&amp;$D$118&amp;$D$119,'CCG data'!$A:$AD,'CCG data'!AB$3,FALSE))</f>
        <v>19.398790002048855</v>
      </c>
      <c r="L332" s="96">
        <f>IF(V331="","",VLOOKUP($E331&amp;$D$118&amp;$D$119,'CCG data'!$A:$AD,'CCG data'!AC$3,FALSE))</f>
        <v>10.898520166128355</v>
      </c>
      <c r="M332" s="96">
        <f>IF(V331="","",VLOOKUP($E331&amp;$D$118&amp;$D$119,'CCG data'!$A:$AD,'CCG data'!AD$3,FALSE))</f>
        <v>13.279947000211484</v>
      </c>
      <c r="N332" s="368"/>
      <c r="P332" s="152">
        <f>IF(P331="","",VLOOKUP($E331&amp;$D$118&amp;$D$119,'CCG data'!$A:$AD,'CCG data'!I$3,FALSE))</f>
        <v>6.5000000000000002E-2</v>
      </c>
      <c r="Q332" s="15">
        <f>IF(P331="","",VLOOKUP($E331&amp;$D$118&amp;$D$119,'CCG data'!$A:$AD,'CCG data'!J$3,FALSE))</f>
        <v>8.5999999999999993E-2</v>
      </c>
      <c r="R332" s="15">
        <f>IF(R331="","",VLOOKUP($E331&amp;$D$118&amp;$D$119,'CCG data'!$A:$AD,'CCG data'!K$3,FALSE))</f>
        <v>0.51500000000000001</v>
      </c>
      <c r="S332" s="15">
        <f>IF(R331="","",VLOOKUP($E331&amp;$D$118&amp;$D$119,'CCG data'!$A:$AD,'CCG data'!L$3,FALSE))</f>
        <v>0.55400000000000005</v>
      </c>
      <c r="T332" s="15">
        <f>IF(T331="","",VLOOKUP($E331&amp;$D$118&amp;$D$119,'CCG data'!$A:$AD,'CCG data'!M$3,FALSE))</f>
        <v>0.218</v>
      </c>
      <c r="U332" s="15">
        <f>IF(T331="","",VLOOKUP($E331&amp;$D$118&amp;$D$119,'CCG data'!$A:$AD,'CCG data'!N$3,FALSE))</f>
        <v>0.251</v>
      </c>
      <c r="V332" s="15">
        <f>IF(V331="","",VLOOKUP($E331&amp;$D$118&amp;$D$119,'CCG data'!$A:$AD,'CCG data'!O$3,FALSE))</f>
        <v>0.14199999999999999</v>
      </c>
      <c r="W332" s="136">
        <f>IF(V331="","",VLOOKUP($E331&amp;$D$118&amp;$D$119,'CCG data'!$A:$AD,'CCG data'!P$3,FALSE))</f>
        <v>0.17</v>
      </c>
      <c r="Y332" s="165" t="str">
        <f>IFERROR(VLOOKUP($E332&amp;$D$119, Outliers!$A$4:$P$214,6,FALSE),"0")</f>
        <v>0</v>
      </c>
      <c r="Z332" s="165" t="str">
        <f>IFERROR(VLOOKUP($E332&amp;$D$119, Outliers!$A$4:$P$214,7,FALSE),"0")</f>
        <v>0</v>
      </c>
      <c r="AA332" s="165" t="str">
        <f>IFERROR(VLOOKUP($E332&amp;$D$119, Outliers!$A$4:$P$214,8,FALSE),"0")</f>
        <v>0</v>
      </c>
      <c r="AB332" s="165" t="str">
        <f>IFERROR(VLOOKUP($E332&amp;$D$119, Outliers!$A$4:$P$214,9,FALSE),"0")</f>
        <v>0</v>
      </c>
      <c r="AD332" s="78"/>
      <c r="AE332" s="78"/>
      <c r="AF332" s="78"/>
      <c r="AG332" s="78"/>
    </row>
    <row r="333" spans="4:33" ht="15.75" x14ac:dyDescent="0.25">
      <c r="D333" s="319"/>
      <c r="E333" s="104" t="s">
        <v>220</v>
      </c>
      <c r="F333" s="394">
        <f>IF(OR(ISERROR(VLOOKUP($E333&amp;$D$118&amp;$D$119,'CCG data'!$A:$AD,'CCG data'!R$3,FALSE)),ISBLANK(VLOOKUP($E333&amp;$D$118&amp;$D$119,'CCG data'!$A:$AD,'CCG data'!R$3,FALSE))),"",VLOOKUP($E333&amp;$D$118&amp;$D$119,'CCG data'!$A:$AD,'CCG data'!R$3,FALSE))</f>
        <v>5.1780414275466802</v>
      </c>
      <c r="G333" s="395"/>
      <c r="H333" s="395">
        <f>IF(OR(ISERROR(VLOOKUP($E333&amp;$D$118&amp;$D$119,'CCG data'!$A:$AD,'CCG data'!S$3,FALSE)),ISBLANK(VLOOKUP($E333&amp;$D$118&amp;$D$119,'CCG data'!$A:$AD,'CCG data'!S$3,FALSE))),"",VLOOKUP($E333&amp;$D$118&amp;$D$119,'CCG data'!$A:$AD,'CCG data'!S$3,FALSE))</f>
        <v>36.489790560691098</v>
      </c>
      <c r="I333" s="395"/>
      <c r="J333" s="395">
        <f>IF(OR(ISERROR(VLOOKUP($E333&amp;$D$118&amp;$D$119,'CCG data'!$A:$AD,'CCG data'!T$3,FALSE)),ISBLANK(VLOOKUP($E333&amp;$D$118&amp;$D$119,'CCG data'!$A:$AD,'CCG data'!T$3,FALSE))),"",VLOOKUP($E333&amp;$D$118&amp;$D$119,'CCG data'!$A:$AD,'CCG data'!T$3,FALSE))</f>
        <v>17.357548797845354</v>
      </c>
      <c r="K333" s="395"/>
      <c r="L333" s="395">
        <f>IF(OR(ISERROR(VLOOKUP($E333&amp;$D$118&amp;$D$119,'CCG data'!$A:$AD,'CCG data'!U$3,FALSE)),ISBLANK(VLOOKUP($E333&amp;$D$118&amp;$D$119,'CCG data'!$A:$AD,'CCG data'!U$3,FALSE))),"",VLOOKUP($E333&amp;$D$118&amp;$D$119,'CCG data'!$A:$AD,'CCG data'!U$3,FALSE))</f>
        <v>13.488959588363233</v>
      </c>
      <c r="M333" s="396"/>
      <c r="N333" s="367">
        <f>IF(OR(ISERROR(VLOOKUP($E333&amp;$D$118&amp;$D$119,'CCG data'!$A:$AD,'CCG data'!G$3,FALSE)),ISBLANK(VLOOKUP($E333&amp;$D$118&amp;$D$119,'CCG data'!$A:$AD,'CCG data'!G$3,FALSE))),"",VLOOKUP($E333&amp;$D$118&amp;$D$119,'CCG data'!$A:$AD,'CCG data'!G$3,FALSE))</f>
        <v>3356</v>
      </c>
      <c r="P333" s="404">
        <f>IF(OR(ISERROR(VLOOKUP($E333&amp;$D$118&amp;$D$119,'CCG data'!$A:$AD,'CCG data'!B$3,FALSE)),ISBLANK(VLOOKUP($E333&amp;$D$118&amp;$D$119,'CCG data'!$A:$AD,'CCG data'!B$3,FALSE))),"",VLOOKUP($E333&amp;$D$118&amp;$D$119,'CCG data'!$A:$AD,'CCG data'!B$3,FALSE))</f>
        <v>7.5983313468414776E-2</v>
      </c>
      <c r="Q333" s="267"/>
      <c r="R333" s="267">
        <f>IF(OR(ISERROR(VLOOKUP($E333&amp;$D$118&amp;$D$119,'CCG data'!$A:$AD,'CCG data'!C$3,FALSE)),ISBLANK(VLOOKUP($E333&amp;$D$118&amp;$D$119,'CCG data'!$A:$AD,'CCG data'!C$3,FALSE))),"",VLOOKUP($E333&amp;$D$118&amp;$D$119,'CCG data'!$A:$AD,'CCG data'!C$3,FALSE))</f>
        <v>0.49493444576877232</v>
      </c>
      <c r="S333" s="267"/>
      <c r="T333" s="267">
        <f>IF(OR(ISERROR(VLOOKUP($E333&amp;$D$118&amp;$D$119,'CCG data'!$A:$AD,'CCG data'!D$3,FALSE)),ISBLANK(VLOOKUP($E333&amp;$D$118&amp;$D$119,'CCG data'!$A:$AD,'CCG data'!D$3,FALSE))),"",VLOOKUP($E333&amp;$D$118&amp;$D$119,'CCG data'!$A:$AD,'CCG data'!D$3,FALSE))</f>
        <v>0.2395709177592372</v>
      </c>
      <c r="U333" s="267"/>
      <c r="V333" s="267">
        <f>IF(OR(ISERROR(VLOOKUP($E333&amp;$D$118&amp;$D$119,'CCG data'!$A:$AD,'CCG data'!E$3,FALSE)),ISBLANK(VLOOKUP($E333&amp;$D$118&amp;$D$119,'CCG data'!$A:$AD,'CCG data'!E$3,FALSE))),"",VLOOKUP($E333&amp;$D$118&amp;$D$119,'CCG data'!$A:$AD,'CCG data'!E$3,FALSE))</f>
        <v>0.18951132300357568</v>
      </c>
      <c r="W333" s="405"/>
      <c r="Y333" s="165">
        <f>IFERROR(VLOOKUP($E333&amp;$D$119, Outliers!$A$4:$P$214,6,FALSE),"0")</f>
        <v>0</v>
      </c>
      <c r="Z333" s="165">
        <f>IFERROR(VLOOKUP($E333&amp;$D$119, Outliers!$A$4:$P$214,7,FALSE),"0")</f>
        <v>0</v>
      </c>
      <c r="AA333" s="165">
        <f>IFERROR(VLOOKUP($E333&amp;$D$119, Outliers!$A$4:$P$214,8,FALSE),"0")</f>
        <v>0</v>
      </c>
      <c r="AB333" s="165">
        <f>IFERROR(VLOOKUP($E333&amp;$D$119, Outliers!$A$4:$P$214,9,FALSE),"0")</f>
        <v>1</v>
      </c>
      <c r="AD333" s="78"/>
      <c r="AE333" s="78"/>
      <c r="AF333" s="78"/>
      <c r="AG333" s="78"/>
    </row>
    <row r="334" spans="4:33" x14ac:dyDescent="0.25">
      <c r="D334" s="319"/>
      <c r="E334" s="103" t="s">
        <v>27</v>
      </c>
      <c r="F334" s="95">
        <f>IF(P333="","",VLOOKUP($E333&amp;$D$118&amp;$D$119,'CCG data'!$A:$AD,'CCG data'!W$3,FALSE))</f>
        <v>4.5424888244003885</v>
      </c>
      <c r="G334" s="96">
        <f>IF(P333="","",VLOOKUP($E333&amp;$D$118&amp;$D$119,'CCG data'!$A:$AD,'CCG data'!X$3,FALSE))</f>
        <v>5.8135940306929719</v>
      </c>
      <c r="H334" s="96">
        <f>IF(R333="","",VLOOKUP($E333&amp;$D$118&amp;$D$119,'CCG data'!$A:$AD,'CCG data'!Y$3,FALSE))</f>
        <v>34.73492995074411</v>
      </c>
      <c r="I334" s="96">
        <f>IF(R333="","",VLOOKUP($E333&amp;$D$118&amp;$D$119,'CCG data'!$A:$AD,'CCG data'!Z$3,FALSE))</f>
        <v>38.244651170638086</v>
      </c>
      <c r="J334" s="96">
        <f>IF(T333="","",VLOOKUP($E333&amp;$D$118&amp;$D$119,'CCG data'!$A:$AD,'CCG data'!AA$3,FALSE))</f>
        <v>16.157727845077389</v>
      </c>
      <c r="K334" s="96">
        <f>IF(T333="","",VLOOKUP($E333&amp;$D$118&amp;$D$119,'CCG data'!$A:$AD,'CCG data'!AB$3,FALSE))</f>
        <v>18.557369750613319</v>
      </c>
      <c r="L334" s="96">
        <f>IF(V333="","",VLOOKUP($E333&amp;$D$118&amp;$D$119,'CCG data'!$A:$AD,'CCG data'!AC$3,FALSE))</f>
        <v>12.440610390821769</v>
      </c>
      <c r="M334" s="96">
        <f>IF(V333="","",VLOOKUP($E333&amp;$D$118&amp;$D$119,'CCG data'!$A:$AD,'CCG data'!AD$3,FALSE))</f>
        <v>14.537308785904697</v>
      </c>
      <c r="N334" s="368"/>
      <c r="P334" s="152">
        <f>IF(P333="","",VLOOKUP($E333&amp;$D$118&amp;$D$119,'CCG data'!$A:$AD,'CCG data'!I$3,FALSE))</f>
        <v>6.7000000000000004E-2</v>
      </c>
      <c r="Q334" s="15">
        <f>IF(P333="","",VLOOKUP($E333&amp;$D$118&amp;$D$119,'CCG data'!$A:$AD,'CCG data'!J$3,FALSE))</f>
        <v>8.5000000000000006E-2</v>
      </c>
      <c r="R334" s="15">
        <f>IF(R333="","",VLOOKUP($E333&amp;$D$118&amp;$D$119,'CCG data'!$A:$AD,'CCG data'!K$3,FALSE))</f>
        <v>0.47799999999999998</v>
      </c>
      <c r="S334" s="15">
        <f>IF(R333="","",VLOOKUP($E333&amp;$D$118&amp;$D$119,'CCG data'!$A:$AD,'CCG data'!L$3,FALSE))</f>
        <v>0.51200000000000001</v>
      </c>
      <c r="T334" s="15">
        <f>IF(T333="","",VLOOKUP($E333&amp;$D$118&amp;$D$119,'CCG data'!$A:$AD,'CCG data'!M$3,FALSE))</f>
        <v>0.22500000000000001</v>
      </c>
      <c r="U334" s="15">
        <f>IF(T333="","",VLOOKUP($E333&amp;$D$118&amp;$D$119,'CCG data'!$A:$AD,'CCG data'!N$3,FALSE))</f>
        <v>0.254</v>
      </c>
      <c r="V334" s="15">
        <f>IF(V333="","",VLOOKUP($E333&amp;$D$118&amp;$D$119,'CCG data'!$A:$AD,'CCG data'!O$3,FALSE))</f>
        <v>0.17699999999999999</v>
      </c>
      <c r="W334" s="136">
        <f>IF(V333="","",VLOOKUP($E333&amp;$D$118&amp;$D$119,'CCG data'!$A:$AD,'CCG data'!P$3,FALSE))</f>
        <v>0.20300000000000001</v>
      </c>
      <c r="Y334" s="165" t="str">
        <f>IFERROR(VLOOKUP($E334&amp;$D$119, Outliers!$A$4:$P$214,6,FALSE),"0")</f>
        <v>0</v>
      </c>
      <c r="Z334" s="165" t="str">
        <f>IFERROR(VLOOKUP($E334&amp;$D$119, Outliers!$A$4:$P$214,7,FALSE),"0")</f>
        <v>0</v>
      </c>
      <c r="AA334" s="165" t="str">
        <f>IFERROR(VLOOKUP($E334&amp;$D$119, Outliers!$A$4:$P$214,8,FALSE),"0")</f>
        <v>0</v>
      </c>
      <c r="AB334" s="165" t="str">
        <f>IFERROR(VLOOKUP($E334&amp;$D$119, Outliers!$A$4:$P$214,9,FALSE),"0")</f>
        <v>0</v>
      </c>
      <c r="AD334" s="78"/>
      <c r="AE334" s="78"/>
      <c r="AF334" s="78"/>
      <c r="AG334" s="78"/>
    </row>
    <row r="335" spans="4:33" ht="15.75" x14ac:dyDescent="0.25">
      <c r="D335" s="319"/>
      <c r="E335" s="104" t="s">
        <v>221</v>
      </c>
      <c r="F335" s="394">
        <f>IF(OR(ISERROR(VLOOKUP($E335&amp;$D$118&amp;$D$119,'CCG data'!$A:$AD,'CCG data'!R$3,FALSE)),ISBLANK(VLOOKUP($E335&amp;$D$118&amp;$D$119,'CCG data'!$A:$AD,'CCG data'!R$3,FALSE))),"",VLOOKUP($E335&amp;$D$118&amp;$D$119,'CCG data'!$A:$AD,'CCG data'!R$3,FALSE))</f>
        <v>5.5765970774976275</v>
      </c>
      <c r="G335" s="395"/>
      <c r="H335" s="395">
        <f>IF(OR(ISERROR(VLOOKUP($E335&amp;$D$118&amp;$D$119,'CCG data'!$A:$AD,'CCG data'!S$3,FALSE)),ISBLANK(VLOOKUP($E335&amp;$D$118&amp;$D$119,'CCG data'!$A:$AD,'CCG data'!S$3,FALSE))),"",VLOOKUP($E335&amp;$D$118&amp;$D$119,'CCG data'!$A:$AD,'CCG data'!S$3,FALSE))</f>
        <v>44.956935047853207</v>
      </c>
      <c r="I335" s="395"/>
      <c r="J335" s="395">
        <f>IF(OR(ISERROR(VLOOKUP($E335&amp;$D$118&amp;$D$119,'CCG data'!$A:$AD,'CCG data'!T$3,FALSE)),ISBLANK(VLOOKUP($E335&amp;$D$118&amp;$D$119,'CCG data'!$A:$AD,'CCG data'!T$3,FALSE))),"",VLOOKUP($E335&amp;$D$118&amp;$D$119,'CCG data'!$A:$AD,'CCG data'!T$3,FALSE))</f>
        <v>17.00561363746349</v>
      </c>
      <c r="K335" s="395"/>
      <c r="L335" s="395">
        <f>IF(OR(ISERROR(VLOOKUP($E335&amp;$D$118&amp;$D$119,'CCG data'!$A:$AD,'CCG data'!U$3,FALSE)),ISBLANK(VLOOKUP($E335&amp;$D$118&amp;$D$119,'CCG data'!$A:$AD,'CCG data'!U$3,FALSE))),"",VLOOKUP($E335&amp;$D$118&amp;$D$119,'CCG data'!$A:$AD,'CCG data'!U$3,FALSE))</f>
        <v>8.0696995127572269</v>
      </c>
      <c r="M335" s="396"/>
      <c r="N335" s="367">
        <f>IF(OR(ISERROR(VLOOKUP($E335&amp;$D$118&amp;$D$119,'CCG data'!$A:$AD,'CCG data'!G$3,FALSE)),ISBLANK(VLOOKUP($E335&amp;$D$118&amp;$D$119,'CCG data'!$A:$AD,'CCG data'!G$3,FALSE))),"",VLOOKUP($E335&amp;$D$118&amp;$D$119,'CCG data'!$A:$AD,'CCG data'!G$3,FALSE))</f>
        <v>786</v>
      </c>
      <c r="P335" s="404">
        <f>IF(OR(ISERROR(VLOOKUP($E335&amp;$D$118&amp;$D$119,'CCG data'!$A:$AD,'CCG data'!B$3,FALSE)),ISBLANK(VLOOKUP($E335&amp;$D$118&amp;$D$119,'CCG data'!$A:$AD,'CCG data'!B$3,FALSE))),"",VLOOKUP($E335&amp;$D$118&amp;$D$119,'CCG data'!$A:$AD,'CCG data'!B$3,FALSE))</f>
        <v>8.0152671755725186E-2</v>
      </c>
      <c r="Q335" s="267"/>
      <c r="R335" s="267">
        <f>IF(OR(ISERROR(VLOOKUP($E335&amp;$D$118&amp;$D$119,'CCG data'!$A:$AD,'CCG data'!C$3,FALSE)),ISBLANK(VLOOKUP($E335&amp;$D$118&amp;$D$119,'CCG data'!$A:$AD,'CCG data'!C$3,FALSE))),"",VLOOKUP($E335&amp;$D$118&amp;$D$119,'CCG data'!$A:$AD,'CCG data'!C$3,FALSE))</f>
        <v>0.59160305343511455</v>
      </c>
      <c r="S335" s="267"/>
      <c r="T335" s="267">
        <f>IF(OR(ISERROR(VLOOKUP($E335&amp;$D$118&amp;$D$119,'CCG data'!$A:$AD,'CCG data'!D$3,FALSE)),ISBLANK(VLOOKUP($E335&amp;$D$118&amp;$D$119,'CCG data'!$A:$AD,'CCG data'!D$3,FALSE))),"",VLOOKUP($E335&amp;$D$118&amp;$D$119,'CCG data'!$A:$AD,'CCG data'!D$3,FALSE))</f>
        <v>0.22137404580152673</v>
      </c>
      <c r="U335" s="267"/>
      <c r="V335" s="267">
        <f>IF(OR(ISERROR(VLOOKUP($E335&amp;$D$118&amp;$D$119,'CCG data'!$A:$AD,'CCG data'!E$3,FALSE)),ISBLANK(VLOOKUP($E335&amp;$D$118&amp;$D$119,'CCG data'!$A:$AD,'CCG data'!E$3,FALSE))),"",VLOOKUP($E335&amp;$D$118&amp;$D$119,'CCG data'!$A:$AD,'CCG data'!E$3,FALSE))</f>
        <v>0.10687022900763359</v>
      </c>
      <c r="W335" s="405"/>
      <c r="Y335" s="165">
        <f>IFERROR(VLOOKUP($E335&amp;$D$119, Outliers!$A$4:$P$214,6,FALSE),"0")</f>
        <v>0</v>
      </c>
      <c r="Z335" s="165">
        <f>IFERROR(VLOOKUP($E335&amp;$D$119, Outliers!$A$4:$P$214,7,FALSE),"0")</f>
        <v>1</v>
      </c>
      <c r="AA335" s="165">
        <f>IFERROR(VLOOKUP($E335&amp;$D$119, Outliers!$A$4:$P$214,8,FALSE),"0")</f>
        <v>0</v>
      </c>
      <c r="AB335" s="165">
        <f>IFERROR(VLOOKUP($E335&amp;$D$119, Outliers!$A$4:$P$214,9,FALSE),"0")</f>
        <v>1</v>
      </c>
      <c r="AD335" s="78"/>
      <c r="AE335" s="78"/>
      <c r="AF335" s="78"/>
      <c r="AG335" s="78"/>
    </row>
    <row r="336" spans="4:33" x14ac:dyDescent="0.25">
      <c r="D336" s="319"/>
      <c r="E336" s="103" t="s">
        <v>27</v>
      </c>
      <c r="F336" s="95">
        <f>IF(P335="","",VLOOKUP($E335&amp;$D$118&amp;$D$119,'CCG data'!$A:$AD,'CCG data'!W$3,FALSE))</f>
        <v>4.1995301014512521</v>
      </c>
      <c r="G336" s="96">
        <f>IF(P335="","",VLOOKUP($E335&amp;$D$118&amp;$D$119,'CCG data'!$A:$AD,'CCG data'!X$3,FALSE))</f>
        <v>6.9536640535440029</v>
      </c>
      <c r="H336" s="96">
        <f>IF(R335="","",VLOOKUP($E335&amp;$D$118&amp;$D$119,'CCG data'!$A:$AD,'CCG data'!Y$3,FALSE))</f>
        <v>40.870672282346007</v>
      </c>
      <c r="I336" s="96">
        <f>IF(R335="","",VLOOKUP($E335&amp;$D$118&amp;$D$119,'CCG data'!$A:$AD,'CCG data'!Z$3,FALSE))</f>
        <v>49.043197813360408</v>
      </c>
      <c r="J336" s="96">
        <f>IF(T335="","",VLOOKUP($E335&amp;$D$118&amp;$D$119,'CCG data'!$A:$AD,'CCG data'!AA$3,FALSE))</f>
        <v>14.478796841493212</v>
      </c>
      <c r="K336" s="96">
        <f>IF(T335="","",VLOOKUP($E335&amp;$D$118&amp;$D$119,'CCG data'!$A:$AD,'CCG data'!AB$3,FALSE))</f>
        <v>19.53243043343377</v>
      </c>
      <c r="L336" s="96">
        <f>IF(V335="","",VLOOKUP($E335&amp;$D$118&amp;$D$119,'CCG data'!$A:$AD,'CCG data'!AC$3,FALSE))</f>
        <v>6.3439657662951747</v>
      </c>
      <c r="M336" s="96">
        <f>IF(V335="","",VLOOKUP($E335&amp;$D$118&amp;$D$119,'CCG data'!$A:$AD,'CCG data'!AD$3,FALSE))</f>
        <v>9.7954332592192781</v>
      </c>
      <c r="N336" s="368"/>
      <c r="P336" s="152">
        <f>IF(P335="","",VLOOKUP($E335&amp;$D$118&amp;$D$119,'CCG data'!$A:$AD,'CCG data'!I$3,FALSE))</f>
        <v>6.3E-2</v>
      </c>
      <c r="Q336" s="15">
        <f>IF(P335="","",VLOOKUP($E335&amp;$D$118&amp;$D$119,'CCG data'!$A:$AD,'CCG data'!J$3,FALSE))</f>
        <v>0.10100000000000001</v>
      </c>
      <c r="R336" s="15">
        <f>IF(R335="","",VLOOKUP($E335&amp;$D$118&amp;$D$119,'CCG data'!$A:$AD,'CCG data'!K$3,FALSE))</f>
        <v>0.55700000000000005</v>
      </c>
      <c r="S336" s="15">
        <f>IF(R335="","",VLOOKUP($E335&amp;$D$118&amp;$D$119,'CCG data'!$A:$AD,'CCG data'!L$3,FALSE))</f>
        <v>0.625</v>
      </c>
      <c r="T336" s="15">
        <f>IF(T335="","",VLOOKUP($E335&amp;$D$118&amp;$D$119,'CCG data'!$A:$AD,'CCG data'!M$3,FALSE))</f>
        <v>0.19400000000000001</v>
      </c>
      <c r="U336" s="15">
        <f>IF(T335="","",VLOOKUP($E335&amp;$D$118&amp;$D$119,'CCG data'!$A:$AD,'CCG data'!N$3,FALSE))</f>
        <v>0.252</v>
      </c>
      <c r="V336" s="15">
        <f>IF(V335="","",VLOOKUP($E335&amp;$D$118&amp;$D$119,'CCG data'!$A:$AD,'CCG data'!O$3,FALSE))</f>
        <v>8.6999999999999994E-2</v>
      </c>
      <c r="W336" s="136">
        <f>IF(V335="","",VLOOKUP($E335&amp;$D$118&amp;$D$119,'CCG data'!$A:$AD,'CCG data'!P$3,FALSE))</f>
        <v>0.13</v>
      </c>
      <c r="Y336" s="165" t="str">
        <f>IFERROR(VLOOKUP($E336&amp;$D$119, Outliers!$A$4:$P$214,6,FALSE),"0")</f>
        <v>0</v>
      </c>
      <c r="Z336" s="165" t="str">
        <f>IFERROR(VLOOKUP($E336&amp;$D$119, Outliers!$A$4:$P$214,7,FALSE),"0")</f>
        <v>0</v>
      </c>
      <c r="AA336" s="165" t="str">
        <f>IFERROR(VLOOKUP($E336&amp;$D$119, Outliers!$A$4:$P$214,8,FALSE),"0")</f>
        <v>0</v>
      </c>
      <c r="AB336" s="165" t="str">
        <f>IFERROR(VLOOKUP($E336&amp;$D$119, Outliers!$A$4:$P$214,9,FALSE),"0")</f>
        <v>0</v>
      </c>
      <c r="AD336" s="78"/>
      <c r="AE336" s="78"/>
      <c r="AF336" s="78"/>
      <c r="AG336" s="78"/>
    </row>
    <row r="337" spans="4:33" ht="15.75" x14ac:dyDescent="0.25">
      <c r="D337" s="319"/>
      <c r="E337" s="104" t="s">
        <v>416</v>
      </c>
      <c r="F337" s="394">
        <f>IF(OR(ISERROR(VLOOKUP($E337&amp;$D$118&amp;$D$119,'CCG data'!$A:$AD,'CCG data'!R$3,FALSE)),ISBLANK(VLOOKUP($E337&amp;$D$118&amp;$D$119,'CCG data'!$A:$AD,'CCG data'!R$3,FALSE))),"",VLOOKUP($E337&amp;$D$118&amp;$D$119,'CCG data'!$A:$AD,'CCG data'!R$3,FALSE))</f>
        <v>6.5467640457272864</v>
      </c>
      <c r="G337" s="395"/>
      <c r="H337" s="395">
        <f>IF(OR(ISERROR(VLOOKUP($E337&amp;$D$118&amp;$D$119,'CCG data'!$A:$AD,'CCG data'!S$3,FALSE)),ISBLANK(VLOOKUP($E337&amp;$D$118&amp;$D$119,'CCG data'!$A:$AD,'CCG data'!S$3,FALSE))),"",VLOOKUP($E337&amp;$D$118&amp;$D$119,'CCG data'!$A:$AD,'CCG data'!S$3,FALSE))</f>
        <v>32.138662378054562</v>
      </c>
      <c r="I337" s="395"/>
      <c r="J337" s="395">
        <f>IF(OR(ISERROR(VLOOKUP($E337&amp;$D$118&amp;$D$119,'CCG data'!$A:$AD,'CCG data'!T$3,FALSE)),ISBLANK(VLOOKUP($E337&amp;$D$118&amp;$D$119,'CCG data'!$A:$AD,'CCG data'!T$3,FALSE))),"",VLOOKUP($E337&amp;$D$118&amp;$D$119,'CCG data'!$A:$AD,'CCG data'!T$3,FALSE))</f>
        <v>15.492101240469138</v>
      </c>
      <c r="K337" s="395"/>
      <c r="L337" s="395">
        <f>IF(OR(ISERROR(VLOOKUP($E337&amp;$D$118&amp;$D$119,'CCG data'!$A:$AD,'CCG data'!U$3,FALSE)),ISBLANK(VLOOKUP($E337&amp;$D$118&amp;$D$119,'CCG data'!$A:$AD,'CCG data'!U$3,FALSE))),"",VLOOKUP($E337&amp;$D$118&amp;$D$119,'CCG data'!$A:$AD,'CCG data'!U$3,FALSE))</f>
        <v>16.136604901990225</v>
      </c>
      <c r="M337" s="396"/>
      <c r="N337" s="367">
        <f>IF(OR(ISERROR(VLOOKUP($E337&amp;$D$118&amp;$D$119,'CCG data'!$A:$AD,'CCG data'!G$3,FALSE)),ISBLANK(VLOOKUP($E337&amp;$D$118&amp;$D$119,'CCG data'!$A:$AD,'CCG data'!G$3,FALSE))),"",VLOOKUP($E337&amp;$D$118&amp;$D$119,'CCG data'!$A:$AD,'CCG data'!G$3,FALSE))</f>
        <v>543</v>
      </c>
      <c r="P337" s="404">
        <f>IF(OR(ISERROR(VLOOKUP($E337&amp;$D$118&amp;$D$119,'CCG data'!$A:$AD,'CCG data'!B$3,FALSE)),ISBLANK(VLOOKUP($E337&amp;$D$118&amp;$D$119,'CCG data'!$A:$AD,'CCG data'!B$3,FALSE))),"",VLOOKUP($E337&amp;$D$118&amp;$D$119,'CCG data'!$A:$AD,'CCG data'!B$3,FALSE))</f>
        <v>9.2081031307550645E-2</v>
      </c>
      <c r="Q337" s="267"/>
      <c r="R337" s="267">
        <f>IF(OR(ISERROR(VLOOKUP($E337&amp;$D$118&amp;$D$119,'CCG data'!$A:$AD,'CCG data'!C$3,FALSE)),ISBLANK(VLOOKUP($E337&amp;$D$118&amp;$D$119,'CCG data'!$A:$AD,'CCG data'!C$3,FALSE))),"",VLOOKUP($E337&amp;$D$118&amp;$D$119,'CCG data'!$A:$AD,'CCG data'!C$3,FALSE))</f>
        <v>0.4567219152854512</v>
      </c>
      <c r="S337" s="267"/>
      <c r="T337" s="267">
        <f>IF(OR(ISERROR(VLOOKUP($E337&amp;$D$118&amp;$D$119,'CCG data'!$A:$AD,'CCG data'!D$3,FALSE)),ISBLANK(VLOOKUP($E337&amp;$D$118&amp;$D$119,'CCG data'!$A:$AD,'CCG data'!D$3,FALSE))),"",VLOOKUP($E337&amp;$D$118&amp;$D$119,'CCG data'!$A:$AD,'CCG data'!D$3,FALSE))</f>
        <v>0.21915285451197053</v>
      </c>
      <c r="U337" s="267"/>
      <c r="V337" s="267">
        <f>IF(OR(ISERROR(VLOOKUP($E337&amp;$D$118&amp;$D$119,'CCG data'!$A:$AD,'CCG data'!E$3,FALSE)),ISBLANK(VLOOKUP($E337&amp;$D$118&amp;$D$119,'CCG data'!$A:$AD,'CCG data'!E$3,FALSE))),"",VLOOKUP($E337&amp;$D$118&amp;$D$119,'CCG data'!$A:$AD,'CCG data'!E$3,FALSE))</f>
        <v>0.23204419889502761</v>
      </c>
      <c r="W337" s="405"/>
      <c r="Y337" s="165">
        <f>IFERROR(VLOOKUP($E337&amp;$D$119, Outliers!$A$4:$P$214,6,FALSE),"0")</f>
        <v>0</v>
      </c>
      <c r="Z337" s="165">
        <f>IFERROR(VLOOKUP($E337&amp;$D$119, Outliers!$A$4:$P$214,7,FALSE),"0")</f>
        <v>0</v>
      </c>
      <c r="AA337" s="165">
        <f>IFERROR(VLOOKUP($E337&amp;$D$119, Outliers!$A$4:$P$214,8,FALSE),"0")</f>
        <v>0</v>
      </c>
      <c r="AB337" s="165">
        <f>IFERROR(VLOOKUP($E337&amp;$D$119, Outliers!$A$4:$P$214,9,FALSE),"0")</f>
        <v>1</v>
      </c>
      <c r="AD337" s="78"/>
      <c r="AE337" s="78"/>
      <c r="AF337" s="78"/>
      <c r="AG337" s="78"/>
    </row>
    <row r="338" spans="4:33" x14ac:dyDescent="0.25">
      <c r="D338" s="319"/>
      <c r="E338" s="103" t="s">
        <v>27</v>
      </c>
      <c r="F338" s="95">
        <f>IF(P337="","",VLOOKUP($E337&amp;$D$118&amp;$D$119,'CCG data'!$A:$AD,'CCG data'!W$3,FALSE))</f>
        <v>4.7320936351149667</v>
      </c>
      <c r="G338" s="96">
        <f>IF(P337="","",VLOOKUP($E337&amp;$D$118&amp;$D$119,'CCG data'!$A:$AD,'CCG data'!X$3,FALSE))</f>
        <v>8.361434456339607</v>
      </c>
      <c r="H338" s="96">
        <f>IF(R337="","",VLOOKUP($E337&amp;$D$118&amp;$D$119,'CCG data'!$A:$AD,'CCG data'!Y$3,FALSE))</f>
        <v>28.138680458497973</v>
      </c>
      <c r="I338" s="96">
        <f>IF(R337="","",VLOOKUP($E337&amp;$D$118&amp;$D$119,'CCG data'!$A:$AD,'CCG data'!Z$3,FALSE))</f>
        <v>36.138644297611151</v>
      </c>
      <c r="J338" s="96">
        <f>IF(T337="","",VLOOKUP($E337&amp;$D$118&amp;$D$119,'CCG data'!$A:$AD,'CCG data'!AA$3,FALSE))</f>
        <v>12.708590399571536</v>
      </c>
      <c r="K338" s="96">
        <f>IF(T337="","",VLOOKUP($E337&amp;$D$118&amp;$D$119,'CCG data'!$A:$AD,'CCG data'!AB$3,FALSE))</f>
        <v>18.275612081366738</v>
      </c>
      <c r="L338" s="96">
        <f>IF(V337="","",VLOOKUP($E337&amp;$D$118&amp;$D$119,'CCG data'!$A:$AD,'CCG data'!AC$3,FALSE))</f>
        <v>13.318981378637623</v>
      </c>
      <c r="M338" s="96">
        <f>IF(V337="","",VLOOKUP($E337&amp;$D$118&amp;$D$119,'CCG data'!$A:$AD,'CCG data'!AD$3,FALSE))</f>
        <v>18.954228425342826</v>
      </c>
      <c r="N338" s="368"/>
      <c r="P338" s="152">
        <f>IF(P337="","",VLOOKUP($E337&amp;$D$118&amp;$D$119,'CCG data'!$A:$AD,'CCG data'!I$3,FALSE))</f>
        <v>7.0999999999999994E-2</v>
      </c>
      <c r="Q338" s="15">
        <f>IF(P337="","",VLOOKUP($E337&amp;$D$118&amp;$D$119,'CCG data'!$A:$AD,'CCG data'!J$3,FALSE))</f>
        <v>0.11899999999999999</v>
      </c>
      <c r="R338" s="15">
        <f>IF(R337="","",VLOOKUP($E337&amp;$D$118&amp;$D$119,'CCG data'!$A:$AD,'CCG data'!K$3,FALSE))</f>
        <v>0.41499999999999998</v>
      </c>
      <c r="S338" s="15">
        <f>IF(R337="","",VLOOKUP($E337&amp;$D$118&amp;$D$119,'CCG data'!$A:$AD,'CCG data'!L$3,FALSE))</f>
        <v>0.499</v>
      </c>
      <c r="T338" s="15">
        <f>IF(T337="","",VLOOKUP($E337&amp;$D$118&amp;$D$119,'CCG data'!$A:$AD,'CCG data'!M$3,FALSE))</f>
        <v>0.186</v>
      </c>
      <c r="U338" s="15">
        <f>IF(T337="","",VLOOKUP($E337&amp;$D$118&amp;$D$119,'CCG data'!$A:$AD,'CCG data'!N$3,FALSE))</f>
        <v>0.25600000000000001</v>
      </c>
      <c r="V338" s="15">
        <f>IF(V337="","",VLOOKUP($E337&amp;$D$118&amp;$D$119,'CCG data'!$A:$AD,'CCG data'!O$3,FALSE))</f>
        <v>0.19800000000000001</v>
      </c>
      <c r="W338" s="136">
        <f>IF(V337="","",VLOOKUP($E337&amp;$D$118&amp;$D$119,'CCG data'!$A:$AD,'CCG data'!P$3,FALSE))</f>
        <v>0.26900000000000002</v>
      </c>
      <c r="Y338" s="165" t="str">
        <f>IFERROR(VLOOKUP($E338&amp;$D$119, Outliers!$A$4:$P$214,6,FALSE),"0")</f>
        <v>0</v>
      </c>
      <c r="Z338" s="165" t="str">
        <f>IFERROR(VLOOKUP($E338&amp;$D$119, Outliers!$A$4:$P$214,7,FALSE),"0")</f>
        <v>0</v>
      </c>
      <c r="AA338" s="165" t="str">
        <f>IFERROR(VLOOKUP($E338&amp;$D$119, Outliers!$A$4:$P$214,8,FALSE),"0")</f>
        <v>0</v>
      </c>
      <c r="AB338" s="165" t="str">
        <f>IFERROR(VLOOKUP($E338&amp;$D$119, Outliers!$A$4:$P$214,9,FALSE),"0")</f>
        <v>0</v>
      </c>
      <c r="AD338" s="78"/>
      <c r="AE338" s="78"/>
      <c r="AF338" s="78"/>
      <c r="AG338" s="78"/>
    </row>
    <row r="339" spans="4:33" ht="15.75" x14ac:dyDescent="0.25">
      <c r="D339" s="319"/>
      <c r="E339" s="104" t="s">
        <v>497</v>
      </c>
      <c r="F339" s="394">
        <f>IF(OR(ISERROR(VLOOKUP($E339&amp;$D$118&amp;$D$119,'CCG data'!$A:$AD,'CCG data'!R$3,FALSE)),ISBLANK(VLOOKUP($E339&amp;$D$118&amp;$D$119,'CCG data'!$A:$AD,'CCG data'!R$3,FALSE))),"",VLOOKUP($E339&amp;$D$118&amp;$D$119,'CCG data'!$A:$AD,'CCG data'!R$3,FALSE))</f>
        <v>5.1455102225333214</v>
      </c>
      <c r="G339" s="395"/>
      <c r="H339" s="395">
        <f>IF(OR(ISERROR(VLOOKUP($E339&amp;$D$118&amp;$D$119,'CCG data'!$A:$AD,'CCG data'!S$3,FALSE)),ISBLANK(VLOOKUP($E339&amp;$D$118&amp;$D$119,'CCG data'!$A:$AD,'CCG data'!S$3,FALSE))),"",VLOOKUP($E339&amp;$D$118&amp;$D$119,'CCG data'!$A:$AD,'CCG data'!S$3,FALSE))</f>
        <v>42.65777770107649</v>
      </c>
      <c r="I339" s="395"/>
      <c r="J339" s="395">
        <f>IF(OR(ISERROR(VLOOKUP($E339&amp;$D$118&amp;$D$119,'CCG data'!$A:$AD,'CCG data'!T$3,FALSE)),ISBLANK(VLOOKUP($E339&amp;$D$118&amp;$D$119,'CCG data'!$A:$AD,'CCG data'!T$3,FALSE))),"",VLOOKUP($E339&amp;$D$118&amp;$D$119,'CCG data'!$A:$AD,'CCG data'!T$3,FALSE))</f>
        <v>19.891570917894608</v>
      </c>
      <c r="K339" s="395"/>
      <c r="L339" s="395">
        <f>IF(OR(ISERROR(VLOOKUP($E339&amp;$D$118&amp;$D$119,'CCG data'!$A:$AD,'CCG data'!U$3,FALSE)),ISBLANK(VLOOKUP($E339&amp;$D$118&amp;$D$119,'CCG data'!$A:$AD,'CCG data'!U$3,FALSE))),"",VLOOKUP($E339&amp;$D$118&amp;$D$119,'CCG data'!$A:$AD,'CCG data'!U$3,FALSE))</f>
        <v>11.570413894290924</v>
      </c>
      <c r="M339" s="396"/>
      <c r="N339" s="367">
        <f>IF(OR(ISERROR(VLOOKUP($E339&amp;$D$118&amp;$D$119,'CCG data'!$A:$AD,'CCG data'!G$3,FALSE)),ISBLANK(VLOOKUP($E339&amp;$D$118&amp;$D$119,'CCG data'!$A:$AD,'CCG data'!G$3,FALSE))),"",VLOOKUP($E339&amp;$D$118&amp;$D$119,'CCG data'!$A:$AD,'CCG data'!G$3,FALSE))</f>
        <v>2848</v>
      </c>
      <c r="P339" s="404">
        <f>IF(OR(ISERROR(VLOOKUP($E339&amp;$D$118&amp;$D$119,'CCG data'!$A:$AD,'CCG data'!B$3,FALSE)),ISBLANK(VLOOKUP($E339&amp;$D$118&amp;$D$119,'CCG data'!$A:$AD,'CCG data'!B$3,FALSE))),"",VLOOKUP($E339&amp;$D$118&amp;$D$119,'CCG data'!$A:$AD,'CCG data'!B$3,FALSE))</f>
        <v>6.2851123595505612E-2</v>
      </c>
      <c r="Q339" s="267"/>
      <c r="R339" s="267">
        <f>IF(OR(ISERROR(VLOOKUP($E339&amp;$D$118&amp;$D$119,'CCG data'!$A:$AD,'CCG data'!C$3,FALSE)),ISBLANK(VLOOKUP($E339&amp;$D$118&amp;$D$119,'CCG data'!$A:$AD,'CCG data'!C$3,FALSE))),"",VLOOKUP($E339&amp;$D$118&amp;$D$119,'CCG data'!$A:$AD,'CCG data'!C$3,FALSE))</f>
        <v>0.538623595505618</v>
      </c>
      <c r="S339" s="267"/>
      <c r="T339" s="267">
        <f>IF(OR(ISERROR(VLOOKUP($E339&amp;$D$118&amp;$D$119,'CCG data'!$A:$AD,'CCG data'!D$3,FALSE)),ISBLANK(VLOOKUP($E339&amp;$D$118&amp;$D$119,'CCG data'!$A:$AD,'CCG data'!D$3,FALSE))),"",VLOOKUP($E339&amp;$D$118&amp;$D$119,'CCG data'!$A:$AD,'CCG data'!D$3,FALSE))</f>
        <v>0.2521067415730337</v>
      </c>
      <c r="U339" s="267"/>
      <c r="V339" s="267">
        <f>IF(OR(ISERROR(VLOOKUP($E339&amp;$D$118&amp;$D$119,'CCG data'!$A:$AD,'CCG data'!E$3,FALSE)),ISBLANK(VLOOKUP($E339&amp;$D$118&amp;$D$119,'CCG data'!$A:$AD,'CCG data'!E$3,FALSE))),"",VLOOKUP($E339&amp;$D$118&amp;$D$119,'CCG data'!$A:$AD,'CCG data'!E$3,FALSE))</f>
        <v>0.1464185393258427</v>
      </c>
      <c r="W339" s="405"/>
      <c r="Y339" s="165">
        <f>IFERROR(VLOOKUP($E339&amp;$D$119, Outliers!$A$4:$P$214,6,FALSE),"0")</f>
        <v>0</v>
      </c>
      <c r="Z339" s="165">
        <f>IFERROR(VLOOKUP($E339&amp;$D$119, Outliers!$A$4:$P$214,7,FALSE),"0")</f>
        <v>1</v>
      </c>
      <c r="AA339" s="165">
        <f>IFERROR(VLOOKUP($E339&amp;$D$119, Outliers!$A$4:$P$214,8,FALSE),"0")</f>
        <v>1</v>
      </c>
      <c r="AB339" s="165">
        <f>IFERROR(VLOOKUP($E339&amp;$D$119, Outliers!$A$4:$P$214,9,FALSE),"0")</f>
        <v>0</v>
      </c>
      <c r="AD339" s="78"/>
      <c r="AE339" s="78"/>
      <c r="AF339" s="78"/>
      <c r="AG339" s="78"/>
    </row>
    <row r="340" spans="4:33" x14ac:dyDescent="0.25">
      <c r="D340" s="319"/>
      <c r="E340" s="103" t="s">
        <v>27</v>
      </c>
      <c r="F340" s="95">
        <f>IF(P339="","",VLOOKUP($E339&amp;$D$118&amp;$D$119,'CCG data'!$A:$AD,'CCG data'!W$3,FALSE))</f>
        <v>4.3917069800880171</v>
      </c>
      <c r="G340" s="96">
        <f>IF(P339="","",VLOOKUP($E339&amp;$D$118&amp;$D$119,'CCG data'!$A:$AD,'CCG data'!X$3,FALSE))</f>
        <v>5.8993134649786256</v>
      </c>
      <c r="H340" s="96">
        <f>IF(R339="","",VLOOKUP($E339&amp;$D$118&amp;$D$119,'CCG data'!$A:$AD,'CCG data'!Y$3,FALSE))</f>
        <v>40.523054263842532</v>
      </c>
      <c r="I340" s="96">
        <f>IF(R339="","",VLOOKUP($E339&amp;$D$118&amp;$D$119,'CCG data'!$A:$AD,'CCG data'!Z$3,FALSE))</f>
        <v>44.792501138310449</v>
      </c>
      <c r="J340" s="96">
        <f>IF(T339="","",VLOOKUP($E339&amp;$D$118&amp;$D$119,'CCG data'!$A:$AD,'CCG data'!AA$3,FALSE))</f>
        <v>18.436571124317968</v>
      </c>
      <c r="K340" s="96">
        <f>IF(T339="","",VLOOKUP($E339&amp;$D$118&amp;$D$119,'CCG data'!$A:$AD,'CCG data'!AB$3,FALSE))</f>
        <v>21.346570711471248</v>
      </c>
      <c r="L340" s="96">
        <f>IF(V339="","",VLOOKUP($E339&amp;$D$118&amp;$D$119,'CCG data'!$A:$AD,'CCG data'!AC$3,FALSE))</f>
        <v>10.459866906248095</v>
      </c>
      <c r="M340" s="96">
        <f>IF(V339="","",VLOOKUP($E339&amp;$D$118&amp;$D$119,'CCG data'!$A:$AD,'CCG data'!AD$3,FALSE))</f>
        <v>12.680960882333753</v>
      </c>
      <c r="N340" s="368"/>
      <c r="P340" s="152">
        <f>IF(P339="","",VLOOKUP($E339&amp;$D$118&amp;$D$119,'CCG data'!$A:$AD,'CCG data'!I$3,FALSE))</f>
        <v>5.5E-2</v>
      </c>
      <c r="Q340" s="15">
        <f>IF(P339="","",VLOOKUP($E339&amp;$D$118&amp;$D$119,'CCG data'!$A:$AD,'CCG data'!J$3,FALSE))</f>
        <v>7.1999999999999995E-2</v>
      </c>
      <c r="R340" s="15">
        <f>IF(R339="","",VLOOKUP($E339&amp;$D$118&amp;$D$119,'CCG data'!$A:$AD,'CCG data'!K$3,FALSE))</f>
        <v>0.52</v>
      </c>
      <c r="S340" s="15">
        <f>IF(R339="","",VLOOKUP($E339&amp;$D$118&amp;$D$119,'CCG data'!$A:$AD,'CCG data'!L$3,FALSE))</f>
        <v>0.55700000000000005</v>
      </c>
      <c r="T340" s="15">
        <f>IF(T339="","",VLOOKUP($E339&amp;$D$118&amp;$D$119,'CCG data'!$A:$AD,'CCG data'!M$3,FALSE))</f>
        <v>0.23699999999999999</v>
      </c>
      <c r="U340" s="15">
        <f>IF(T339="","",VLOOKUP($E339&amp;$D$118&amp;$D$119,'CCG data'!$A:$AD,'CCG data'!N$3,FALSE))</f>
        <v>0.26800000000000002</v>
      </c>
      <c r="V340" s="15">
        <f>IF(V339="","",VLOOKUP($E339&amp;$D$118&amp;$D$119,'CCG data'!$A:$AD,'CCG data'!O$3,FALSE))</f>
        <v>0.13400000000000001</v>
      </c>
      <c r="W340" s="136">
        <f>IF(V339="","",VLOOKUP($E339&amp;$D$118&amp;$D$119,'CCG data'!$A:$AD,'CCG data'!P$3,FALSE))</f>
        <v>0.16</v>
      </c>
      <c r="Y340" s="165" t="str">
        <f>IFERROR(VLOOKUP($E340&amp;$D$119, Outliers!$A$4:$P$214,6,FALSE),"0")</f>
        <v>0</v>
      </c>
      <c r="Z340" s="165" t="str">
        <f>IFERROR(VLOOKUP($E340&amp;$D$119, Outliers!$A$4:$P$214,7,FALSE),"0")</f>
        <v>0</v>
      </c>
      <c r="AA340" s="165" t="str">
        <f>IFERROR(VLOOKUP($E340&amp;$D$119, Outliers!$A$4:$P$214,8,FALSE),"0")</f>
        <v>0</v>
      </c>
      <c r="AB340" s="165" t="str">
        <f>IFERROR(VLOOKUP($E340&amp;$D$119, Outliers!$A$4:$P$214,9,FALSE),"0")</f>
        <v>0</v>
      </c>
      <c r="AD340" s="78"/>
      <c r="AE340" s="78"/>
      <c r="AF340" s="78"/>
      <c r="AG340" s="78"/>
    </row>
    <row r="341" spans="4:33" ht="15.75" x14ac:dyDescent="0.25">
      <c r="D341" s="319"/>
      <c r="E341" s="104" t="s">
        <v>222</v>
      </c>
      <c r="F341" s="394">
        <f>IF(OR(ISERROR(VLOOKUP($E341&amp;$D$118&amp;$D$119,'CCG data'!$A:$AD,'CCG data'!R$3,FALSE)),ISBLANK(VLOOKUP($E341&amp;$D$118&amp;$D$119,'CCG data'!$A:$AD,'CCG data'!R$3,FALSE))),"",VLOOKUP($E341&amp;$D$118&amp;$D$119,'CCG data'!$A:$AD,'CCG data'!R$3,FALSE))</f>
        <v>3.8773819385250667</v>
      </c>
      <c r="G341" s="395"/>
      <c r="H341" s="395">
        <f>IF(OR(ISERROR(VLOOKUP($E341&amp;$D$118&amp;$D$119,'CCG data'!$A:$AD,'CCG data'!S$3,FALSE)),ISBLANK(VLOOKUP($E341&amp;$D$118&amp;$D$119,'CCG data'!$A:$AD,'CCG data'!S$3,FALSE))),"",VLOOKUP($E341&amp;$D$118&amp;$D$119,'CCG data'!$A:$AD,'CCG data'!S$3,FALSE))</f>
        <v>27.300986155410598</v>
      </c>
      <c r="I341" s="395"/>
      <c r="J341" s="395">
        <f>IF(OR(ISERROR(VLOOKUP($E341&amp;$D$118&amp;$D$119,'CCG data'!$A:$AD,'CCG data'!T$3,FALSE)),ISBLANK(VLOOKUP($E341&amp;$D$118&amp;$D$119,'CCG data'!$A:$AD,'CCG data'!T$3,FALSE))),"",VLOOKUP($E341&amp;$D$118&amp;$D$119,'CCG data'!$A:$AD,'CCG data'!T$3,FALSE))</f>
        <v>18.489400063975527</v>
      </c>
      <c r="K341" s="395"/>
      <c r="L341" s="395">
        <f>IF(OR(ISERROR(VLOOKUP($E341&amp;$D$118&amp;$D$119,'CCG data'!$A:$AD,'CCG data'!U$3,FALSE)),ISBLANK(VLOOKUP($E341&amp;$D$118&amp;$D$119,'CCG data'!$A:$AD,'CCG data'!U$3,FALSE))),"",VLOOKUP($E341&amp;$D$118&amp;$D$119,'CCG data'!$A:$AD,'CCG data'!U$3,FALSE))</f>
        <v>10.090278269262322</v>
      </c>
      <c r="M341" s="396"/>
      <c r="N341" s="367">
        <f>IF(OR(ISERROR(VLOOKUP($E341&amp;$D$118&amp;$D$119,'CCG data'!$A:$AD,'CCG data'!G$3,FALSE)),ISBLANK(VLOOKUP($E341&amp;$D$118&amp;$D$119,'CCG data'!$A:$AD,'CCG data'!G$3,FALSE))),"",VLOOKUP($E341&amp;$D$118&amp;$D$119,'CCG data'!$A:$AD,'CCG data'!G$3,FALSE))</f>
        <v>689</v>
      </c>
      <c r="P341" s="404">
        <f>IF(OR(ISERROR(VLOOKUP($E341&amp;$D$118&amp;$D$119,'CCG data'!$A:$AD,'CCG data'!B$3,FALSE)),ISBLANK(VLOOKUP($E341&amp;$D$118&amp;$D$119,'CCG data'!$A:$AD,'CCG data'!B$3,FALSE))),"",VLOOKUP($E341&amp;$D$118&amp;$D$119,'CCG data'!$A:$AD,'CCG data'!B$3,FALSE))</f>
        <v>6.2409288824383166E-2</v>
      </c>
      <c r="Q341" s="267"/>
      <c r="R341" s="267">
        <f>IF(OR(ISERROR(VLOOKUP($E341&amp;$D$118&amp;$D$119,'CCG data'!$A:$AD,'CCG data'!C$3,FALSE)),ISBLANK(VLOOKUP($E341&amp;$D$118&amp;$D$119,'CCG data'!$A:$AD,'CCG data'!C$3,FALSE))),"",VLOOKUP($E341&amp;$D$118&amp;$D$119,'CCG data'!$A:$AD,'CCG data'!C$3,FALSE))</f>
        <v>0.45573294629898403</v>
      </c>
      <c r="S341" s="267"/>
      <c r="T341" s="267">
        <f>IF(OR(ISERROR(VLOOKUP($E341&amp;$D$118&amp;$D$119,'CCG data'!$A:$AD,'CCG data'!D$3,FALSE)),ISBLANK(VLOOKUP($E341&amp;$D$118&amp;$D$119,'CCG data'!$A:$AD,'CCG data'!D$3,FALSE))),"",VLOOKUP($E341&amp;$D$118&amp;$D$119,'CCG data'!$A:$AD,'CCG data'!D$3,FALSE))</f>
        <v>0.30333817126269957</v>
      </c>
      <c r="U341" s="267"/>
      <c r="V341" s="267">
        <f>IF(OR(ISERROR(VLOOKUP($E341&amp;$D$118&amp;$D$119,'CCG data'!$A:$AD,'CCG data'!E$3,FALSE)),ISBLANK(VLOOKUP($E341&amp;$D$118&amp;$D$119,'CCG data'!$A:$AD,'CCG data'!E$3,FALSE))),"",VLOOKUP($E341&amp;$D$118&amp;$D$119,'CCG data'!$A:$AD,'CCG data'!E$3,FALSE))</f>
        <v>0.17851959361393324</v>
      </c>
      <c r="W341" s="405"/>
      <c r="Y341" s="165">
        <f>IFERROR(VLOOKUP($E341&amp;$D$119, Outliers!$A$4:$P$214,6,FALSE),"0")</f>
        <v>0</v>
      </c>
      <c r="Z341" s="165">
        <f>IFERROR(VLOOKUP($E341&amp;$D$119, Outliers!$A$4:$P$214,7,FALSE),"0")</f>
        <v>1</v>
      </c>
      <c r="AA341" s="165">
        <f>IFERROR(VLOOKUP($E341&amp;$D$119, Outliers!$A$4:$P$214,8,FALSE),"0")</f>
        <v>0</v>
      </c>
      <c r="AB341" s="165">
        <f>IFERROR(VLOOKUP($E341&amp;$D$119, Outliers!$A$4:$P$214,9,FALSE),"0")</f>
        <v>0</v>
      </c>
      <c r="AD341" s="78"/>
      <c r="AE341" s="78"/>
      <c r="AF341" s="78"/>
      <c r="AG341" s="78"/>
    </row>
    <row r="342" spans="4:33" x14ac:dyDescent="0.25">
      <c r="D342" s="319"/>
      <c r="E342" s="103" t="s">
        <v>27</v>
      </c>
      <c r="F342" s="95">
        <f>IF(P341="","",VLOOKUP($E341&amp;$D$118&amp;$D$119,'CCG data'!$A:$AD,'CCG data'!W$3,FALSE))</f>
        <v>2.718443342098336</v>
      </c>
      <c r="G342" s="96">
        <f>IF(P341="","",VLOOKUP($E341&amp;$D$118&amp;$D$119,'CCG data'!$A:$AD,'CCG data'!X$3,FALSE))</f>
        <v>5.0363205349517974</v>
      </c>
      <c r="H342" s="96">
        <f>IF(R341="","",VLOOKUP($E341&amp;$D$118&amp;$D$119,'CCG data'!$A:$AD,'CCG data'!Y$3,FALSE))</f>
        <v>24.281245944722563</v>
      </c>
      <c r="I342" s="96">
        <f>IF(R341="","",VLOOKUP($E341&amp;$D$118&amp;$D$119,'CCG data'!$A:$AD,'CCG data'!Z$3,FALSE))</f>
        <v>30.320726366098633</v>
      </c>
      <c r="J342" s="96">
        <f>IF(T341="","",VLOOKUP($E341&amp;$D$118&amp;$D$119,'CCG data'!$A:$AD,'CCG data'!AA$3,FALSE))</f>
        <v>15.982680515293721</v>
      </c>
      <c r="K342" s="96">
        <f>IF(T341="","",VLOOKUP($E341&amp;$D$118&amp;$D$119,'CCG data'!$A:$AD,'CCG data'!AB$3,FALSE))</f>
        <v>20.996119612657335</v>
      </c>
      <c r="L342" s="96">
        <f>IF(V341="","",VLOOKUP($E341&amp;$D$118&amp;$D$119,'CCG data'!$A:$AD,'CCG data'!AC$3,FALSE))</f>
        <v>8.3070511551975788</v>
      </c>
      <c r="M342" s="96">
        <f>IF(V341="","",VLOOKUP($E341&amp;$D$118&amp;$D$119,'CCG data'!$A:$AD,'CCG data'!AD$3,FALSE))</f>
        <v>11.873505383327066</v>
      </c>
      <c r="N342" s="368"/>
      <c r="P342" s="152">
        <f>IF(P341="","",VLOOKUP($E341&amp;$D$118&amp;$D$119,'CCG data'!$A:$AD,'CCG data'!I$3,FALSE))</f>
        <v>4.7E-2</v>
      </c>
      <c r="Q342" s="15">
        <f>IF(P341="","",VLOOKUP($E341&amp;$D$118&amp;$D$119,'CCG data'!$A:$AD,'CCG data'!J$3,FALSE))</f>
        <v>8.3000000000000004E-2</v>
      </c>
      <c r="R342" s="15">
        <f>IF(R341="","",VLOOKUP($E341&amp;$D$118&amp;$D$119,'CCG data'!$A:$AD,'CCG data'!K$3,FALSE))</f>
        <v>0.41899999999999998</v>
      </c>
      <c r="S342" s="15">
        <f>IF(R341="","",VLOOKUP($E341&amp;$D$118&amp;$D$119,'CCG data'!$A:$AD,'CCG data'!L$3,FALSE))</f>
        <v>0.49299999999999999</v>
      </c>
      <c r="T342" s="15">
        <f>IF(T341="","",VLOOKUP($E341&amp;$D$118&amp;$D$119,'CCG data'!$A:$AD,'CCG data'!M$3,FALSE))</f>
        <v>0.27</v>
      </c>
      <c r="U342" s="15">
        <f>IF(T341="","",VLOOKUP($E341&amp;$D$118&amp;$D$119,'CCG data'!$A:$AD,'CCG data'!N$3,FALSE))</f>
        <v>0.33900000000000002</v>
      </c>
      <c r="V342" s="15">
        <f>IF(V341="","",VLOOKUP($E341&amp;$D$118&amp;$D$119,'CCG data'!$A:$AD,'CCG data'!O$3,FALSE))</f>
        <v>0.152</v>
      </c>
      <c r="W342" s="136">
        <f>IF(V341="","",VLOOKUP($E341&amp;$D$118&amp;$D$119,'CCG data'!$A:$AD,'CCG data'!P$3,FALSE))</f>
        <v>0.20899999999999999</v>
      </c>
      <c r="Y342" s="165" t="str">
        <f>IFERROR(VLOOKUP($E342&amp;$D$119, Outliers!$A$4:$P$214,6,FALSE),"0")</f>
        <v>0</v>
      </c>
      <c r="Z342" s="165" t="str">
        <f>IFERROR(VLOOKUP($E342&amp;$D$119, Outliers!$A$4:$P$214,7,FALSE),"0")</f>
        <v>0</v>
      </c>
      <c r="AA342" s="165" t="str">
        <f>IFERROR(VLOOKUP($E342&amp;$D$119, Outliers!$A$4:$P$214,8,FALSE),"0")</f>
        <v>0</v>
      </c>
      <c r="AB342" s="165" t="str">
        <f>IFERROR(VLOOKUP($E342&amp;$D$119, Outliers!$A$4:$P$214,9,FALSE),"0")</f>
        <v>0</v>
      </c>
      <c r="AD342" s="78"/>
      <c r="AE342" s="78"/>
      <c r="AF342" s="78"/>
      <c r="AG342" s="78"/>
    </row>
    <row r="343" spans="4:33" ht="15.75" x14ac:dyDescent="0.25">
      <c r="D343" s="319"/>
      <c r="E343" s="104" t="s">
        <v>223</v>
      </c>
      <c r="F343" s="394">
        <f>IF(OR(ISERROR(VLOOKUP($E343&amp;$D$118&amp;$D$119,'CCG data'!$A:$AD,'CCG data'!R$3,FALSE)),ISBLANK(VLOOKUP($E343&amp;$D$118&amp;$D$119,'CCG data'!$A:$AD,'CCG data'!R$3,FALSE))),"",VLOOKUP($E343&amp;$D$118&amp;$D$119,'CCG data'!$A:$AD,'CCG data'!R$3,FALSE))</f>
        <v>5.5339443023596449</v>
      </c>
      <c r="G343" s="395"/>
      <c r="H343" s="395">
        <f>IF(OR(ISERROR(VLOOKUP($E343&amp;$D$118&amp;$D$119,'CCG data'!$A:$AD,'CCG data'!S$3,FALSE)),ISBLANK(VLOOKUP($E343&amp;$D$118&amp;$D$119,'CCG data'!$A:$AD,'CCG data'!S$3,FALSE))),"",VLOOKUP($E343&amp;$D$118&amp;$D$119,'CCG data'!$A:$AD,'CCG data'!S$3,FALSE))</f>
        <v>30.03926176601561</v>
      </c>
      <c r="I343" s="395"/>
      <c r="J343" s="395">
        <f>IF(OR(ISERROR(VLOOKUP($E343&amp;$D$118&amp;$D$119,'CCG data'!$A:$AD,'CCG data'!T$3,FALSE)),ISBLANK(VLOOKUP($E343&amp;$D$118&amp;$D$119,'CCG data'!$A:$AD,'CCG data'!T$3,FALSE))),"",VLOOKUP($E343&amp;$D$118&amp;$D$119,'CCG data'!$A:$AD,'CCG data'!T$3,FALSE))</f>
        <v>14.392769145936816</v>
      </c>
      <c r="K343" s="395"/>
      <c r="L343" s="395">
        <f>IF(OR(ISERROR(VLOOKUP($E343&amp;$D$118&amp;$D$119,'CCG data'!$A:$AD,'CCG data'!U$3,FALSE)),ISBLANK(VLOOKUP($E343&amp;$D$118&amp;$D$119,'CCG data'!$A:$AD,'CCG data'!U$3,FALSE))),"",VLOOKUP($E343&amp;$D$118&amp;$D$119,'CCG data'!$A:$AD,'CCG data'!U$3,FALSE))</f>
        <v>19.956819607162416</v>
      </c>
      <c r="M343" s="396"/>
      <c r="N343" s="367">
        <f>IF(OR(ISERROR(VLOOKUP($E343&amp;$D$118&amp;$D$119,'CCG data'!$A:$AD,'CCG data'!G$3,FALSE)),ISBLANK(VLOOKUP($E343&amp;$D$118&amp;$D$119,'CCG data'!$A:$AD,'CCG data'!G$3,FALSE))),"",VLOOKUP($E343&amp;$D$118&amp;$D$119,'CCG data'!$A:$AD,'CCG data'!G$3,FALSE))</f>
        <v>534</v>
      </c>
      <c r="P343" s="404">
        <f>IF(OR(ISERROR(VLOOKUP($E343&amp;$D$118&amp;$D$119,'CCG data'!$A:$AD,'CCG data'!B$3,FALSE)),ISBLANK(VLOOKUP($E343&amp;$D$118&amp;$D$119,'CCG data'!$A:$AD,'CCG data'!B$3,FALSE))),"",VLOOKUP($E343&amp;$D$118&amp;$D$119,'CCG data'!$A:$AD,'CCG data'!B$3,FALSE))</f>
        <v>8.2397003745318345E-2</v>
      </c>
      <c r="Q343" s="267"/>
      <c r="R343" s="267">
        <f>IF(OR(ISERROR(VLOOKUP($E343&amp;$D$118&amp;$D$119,'CCG data'!$A:$AD,'CCG data'!C$3,FALSE)),ISBLANK(VLOOKUP($E343&amp;$D$118&amp;$D$119,'CCG data'!$A:$AD,'CCG data'!C$3,FALSE))),"",VLOOKUP($E343&amp;$D$118&amp;$D$119,'CCG data'!$A:$AD,'CCG data'!C$3,FALSE))</f>
        <v>0.42509363295880148</v>
      </c>
      <c r="S343" s="267"/>
      <c r="T343" s="267">
        <f>IF(OR(ISERROR(VLOOKUP($E343&amp;$D$118&amp;$D$119,'CCG data'!$A:$AD,'CCG data'!D$3,FALSE)),ISBLANK(VLOOKUP($E343&amp;$D$118&amp;$D$119,'CCG data'!$A:$AD,'CCG data'!D$3,FALSE))),"",VLOOKUP($E343&amp;$D$118&amp;$D$119,'CCG data'!$A:$AD,'CCG data'!D$3,FALSE))</f>
        <v>0.20411985018726592</v>
      </c>
      <c r="U343" s="267"/>
      <c r="V343" s="267">
        <f>IF(OR(ISERROR(VLOOKUP($E343&amp;$D$118&amp;$D$119,'CCG data'!$A:$AD,'CCG data'!E$3,FALSE)),ISBLANK(VLOOKUP($E343&amp;$D$118&amp;$D$119,'CCG data'!$A:$AD,'CCG data'!E$3,FALSE))),"",VLOOKUP($E343&amp;$D$118&amp;$D$119,'CCG data'!$A:$AD,'CCG data'!E$3,FALSE))</f>
        <v>0.28838951310861421</v>
      </c>
      <c r="W343" s="405"/>
      <c r="Y343" s="165">
        <f>IFERROR(VLOOKUP($E343&amp;$D$119, Outliers!$A$4:$P$214,6,FALSE),"0")</f>
        <v>0</v>
      </c>
      <c r="Z343" s="165">
        <f>IFERROR(VLOOKUP($E343&amp;$D$119, Outliers!$A$4:$P$214,7,FALSE),"0")</f>
        <v>1</v>
      </c>
      <c r="AA343" s="165">
        <f>IFERROR(VLOOKUP($E343&amp;$D$119, Outliers!$A$4:$P$214,8,FALSE),"0")</f>
        <v>0</v>
      </c>
      <c r="AB343" s="165">
        <f>IFERROR(VLOOKUP($E343&amp;$D$119, Outliers!$A$4:$P$214,9,FALSE),"0")</f>
        <v>1</v>
      </c>
      <c r="AD343" s="78"/>
      <c r="AE343" s="78"/>
      <c r="AF343" s="78"/>
      <c r="AG343" s="78"/>
    </row>
    <row r="344" spans="4:33" x14ac:dyDescent="0.25">
      <c r="D344" s="319"/>
      <c r="E344" s="103" t="s">
        <v>27</v>
      </c>
      <c r="F344" s="95">
        <f>IF(P343="","",VLOOKUP($E343&amp;$D$118&amp;$D$119,'CCG data'!$A:$AD,'CCG data'!W$3,FALSE))</f>
        <v>3.8987682546851925</v>
      </c>
      <c r="G344" s="96">
        <f>IF(P343="","",VLOOKUP($E343&amp;$D$118&amp;$D$119,'CCG data'!$A:$AD,'CCG data'!X$3,FALSE))</f>
        <v>7.1691203500340972</v>
      </c>
      <c r="H344" s="96">
        <f>IF(R343="","",VLOOKUP($E343&amp;$D$118&amp;$D$119,'CCG data'!$A:$AD,'CCG data'!Y$3,FALSE))</f>
        <v>26.131461139733382</v>
      </c>
      <c r="I344" s="96">
        <f>IF(R343="","",VLOOKUP($E343&amp;$D$118&amp;$D$119,'CCG data'!$A:$AD,'CCG data'!Z$3,FALSE))</f>
        <v>33.947062392297838</v>
      </c>
      <c r="J344" s="96">
        <f>IF(T343="","",VLOOKUP($E343&amp;$D$118&amp;$D$119,'CCG data'!$A:$AD,'CCG data'!AA$3,FALSE))</f>
        <v>11.690757715337556</v>
      </c>
      <c r="K344" s="96">
        <f>IF(T343="","",VLOOKUP($E343&amp;$D$118&amp;$D$119,'CCG data'!$A:$AD,'CCG data'!AB$3,FALSE))</f>
        <v>17.094780576536074</v>
      </c>
      <c r="L344" s="96">
        <f>IF(V343="","",VLOOKUP($E343&amp;$D$118&amp;$D$119,'CCG data'!$A:$AD,'CCG data'!AC$3,FALSE))</f>
        <v>16.804813555603182</v>
      </c>
      <c r="M344" s="96">
        <f>IF(V343="","",VLOOKUP($E343&amp;$D$118&amp;$D$119,'CCG data'!$A:$AD,'CCG data'!AD$3,FALSE))</f>
        <v>23.108825658721649</v>
      </c>
      <c r="N344" s="368"/>
      <c r="P344" s="152">
        <f>IF(P343="","",VLOOKUP($E343&amp;$D$118&amp;$D$119,'CCG data'!$A:$AD,'CCG data'!I$3,FALSE))</f>
        <v>6.2E-2</v>
      </c>
      <c r="Q344" s="15">
        <f>IF(P343="","",VLOOKUP($E343&amp;$D$118&amp;$D$119,'CCG data'!$A:$AD,'CCG data'!J$3,FALSE))</f>
        <v>0.109</v>
      </c>
      <c r="R344" s="15">
        <f>IF(R343="","",VLOOKUP($E343&amp;$D$118&amp;$D$119,'CCG data'!$A:$AD,'CCG data'!K$3,FALSE))</f>
        <v>0.38400000000000001</v>
      </c>
      <c r="S344" s="15">
        <f>IF(R343="","",VLOOKUP($E343&amp;$D$118&amp;$D$119,'CCG data'!$A:$AD,'CCG data'!L$3,FALSE))</f>
        <v>0.46700000000000003</v>
      </c>
      <c r="T344" s="15">
        <f>IF(T343="","",VLOOKUP($E343&amp;$D$118&amp;$D$119,'CCG data'!$A:$AD,'CCG data'!M$3,FALSE))</f>
        <v>0.17199999999999999</v>
      </c>
      <c r="U344" s="15">
        <f>IF(T343="","",VLOOKUP($E343&amp;$D$118&amp;$D$119,'CCG data'!$A:$AD,'CCG data'!N$3,FALSE))</f>
        <v>0.24</v>
      </c>
      <c r="V344" s="15">
        <f>IF(V343="","",VLOOKUP($E343&amp;$D$118&amp;$D$119,'CCG data'!$A:$AD,'CCG data'!O$3,FALSE))</f>
        <v>0.252</v>
      </c>
      <c r="W344" s="136">
        <f>IF(V343="","",VLOOKUP($E343&amp;$D$118&amp;$D$119,'CCG data'!$A:$AD,'CCG data'!P$3,FALSE))</f>
        <v>0.32800000000000001</v>
      </c>
      <c r="Y344" s="165" t="str">
        <f>IFERROR(VLOOKUP($E344&amp;$D$119, Outliers!$A$4:$P$214,6,FALSE),"0")</f>
        <v>0</v>
      </c>
      <c r="Z344" s="165" t="str">
        <f>IFERROR(VLOOKUP($E344&amp;$D$119, Outliers!$A$4:$P$214,7,FALSE),"0")</f>
        <v>0</v>
      </c>
      <c r="AA344" s="165" t="str">
        <f>IFERROR(VLOOKUP($E344&amp;$D$119, Outliers!$A$4:$P$214,8,FALSE),"0")</f>
        <v>0</v>
      </c>
      <c r="AB344" s="165" t="str">
        <f>IFERROR(VLOOKUP($E344&amp;$D$119, Outliers!$A$4:$P$214,9,FALSE),"0")</f>
        <v>0</v>
      </c>
      <c r="AD344" s="78"/>
      <c r="AE344" s="78"/>
      <c r="AF344" s="78"/>
      <c r="AG344" s="78"/>
    </row>
    <row r="345" spans="4:33" ht="15.75" x14ac:dyDescent="0.25">
      <c r="D345" s="319"/>
      <c r="E345" s="104" t="s">
        <v>224</v>
      </c>
      <c r="F345" s="394">
        <f>IF(OR(ISERROR(VLOOKUP($E345&amp;$D$118&amp;$D$119,'CCG data'!$A:$AD,'CCG data'!R$3,FALSE)),ISBLANK(VLOOKUP($E345&amp;$D$118&amp;$D$119,'CCG data'!$A:$AD,'CCG data'!R$3,FALSE))),"",VLOOKUP($E345&amp;$D$118&amp;$D$119,'CCG data'!$A:$AD,'CCG data'!R$3,FALSE))</f>
        <v>5.9470308158277536</v>
      </c>
      <c r="G345" s="395"/>
      <c r="H345" s="395">
        <f>IF(OR(ISERROR(VLOOKUP($E345&amp;$D$118&amp;$D$119,'CCG data'!$A:$AD,'CCG data'!S$3,FALSE)),ISBLANK(VLOOKUP($E345&amp;$D$118&amp;$D$119,'CCG data'!$A:$AD,'CCG data'!S$3,FALSE))),"",VLOOKUP($E345&amp;$D$118&amp;$D$119,'CCG data'!$A:$AD,'CCG data'!S$3,FALSE))</f>
        <v>39.447756842064159</v>
      </c>
      <c r="I345" s="395"/>
      <c r="J345" s="395">
        <f>IF(OR(ISERROR(VLOOKUP($E345&amp;$D$118&amp;$D$119,'CCG data'!$A:$AD,'CCG data'!T$3,FALSE)),ISBLANK(VLOOKUP($E345&amp;$D$118&amp;$D$119,'CCG data'!$A:$AD,'CCG data'!T$3,FALSE))),"",VLOOKUP($E345&amp;$D$118&amp;$D$119,'CCG data'!$A:$AD,'CCG data'!T$3,FALSE))</f>
        <v>16.81855337476421</v>
      </c>
      <c r="K345" s="395"/>
      <c r="L345" s="395">
        <f>IF(OR(ISERROR(VLOOKUP($E345&amp;$D$118&amp;$D$119,'CCG data'!$A:$AD,'CCG data'!U$3,FALSE)),ISBLANK(VLOOKUP($E345&amp;$D$118&amp;$D$119,'CCG data'!$A:$AD,'CCG data'!U$3,FALSE))),"",VLOOKUP($E345&amp;$D$118&amp;$D$119,'CCG data'!$A:$AD,'CCG data'!U$3,FALSE))</f>
        <v>8.7198310272857409</v>
      </c>
      <c r="M345" s="396"/>
      <c r="N345" s="367">
        <f>IF(OR(ISERROR(VLOOKUP($E345&amp;$D$118&amp;$D$119,'CCG data'!$A:$AD,'CCG data'!G$3,FALSE)),ISBLANK(VLOOKUP($E345&amp;$D$118&amp;$D$119,'CCG data'!$A:$AD,'CCG data'!G$3,FALSE))),"",VLOOKUP($E345&amp;$D$118&amp;$D$119,'CCG data'!$A:$AD,'CCG data'!G$3,FALSE))</f>
        <v>1799</v>
      </c>
      <c r="P345" s="404">
        <f>IF(OR(ISERROR(VLOOKUP($E345&amp;$D$118&amp;$D$119,'CCG data'!$A:$AD,'CCG data'!B$3,FALSE)),ISBLANK(VLOOKUP($E345&amp;$D$118&amp;$D$119,'CCG data'!$A:$AD,'CCG data'!B$3,FALSE))),"",VLOOKUP($E345&amp;$D$118&amp;$D$119,'CCG data'!$A:$AD,'CCG data'!B$3,FALSE))</f>
        <v>8.6714841578654805E-2</v>
      </c>
      <c r="Q345" s="267"/>
      <c r="R345" s="267">
        <f>IF(OR(ISERROR(VLOOKUP($E345&amp;$D$118&amp;$D$119,'CCG data'!$A:$AD,'CCG data'!C$3,FALSE)),ISBLANK(VLOOKUP($E345&amp;$D$118&amp;$D$119,'CCG data'!$A:$AD,'CCG data'!C$3,FALSE))),"",VLOOKUP($E345&amp;$D$118&amp;$D$119,'CCG data'!$A:$AD,'CCG data'!C$3,FALSE))</f>
        <v>0.55252918287937747</v>
      </c>
      <c r="S345" s="267"/>
      <c r="T345" s="267">
        <f>IF(OR(ISERROR(VLOOKUP($E345&amp;$D$118&amp;$D$119,'CCG data'!$A:$AD,'CCG data'!D$3,FALSE)),ISBLANK(VLOOKUP($E345&amp;$D$118&amp;$D$119,'CCG data'!$A:$AD,'CCG data'!D$3,FALSE))),"",VLOOKUP($E345&amp;$D$118&amp;$D$119,'CCG data'!$A:$AD,'CCG data'!D$3,FALSE))</f>
        <v>0.23735408560311283</v>
      </c>
      <c r="U345" s="267"/>
      <c r="V345" s="267">
        <f>IF(OR(ISERROR(VLOOKUP($E345&amp;$D$118&amp;$D$119,'CCG data'!$A:$AD,'CCG data'!E$3,FALSE)),ISBLANK(VLOOKUP($E345&amp;$D$118&amp;$D$119,'CCG data'!$A:$AD,'CCG data'!E$3,FALSE))),"",VLOOKUP($E345&amp;$D$118&amp;$D$119,'CCG data'!$A:$AD,'CCG data'!E$3,FALSE))</f>
        <v>0.12340188993885493</v>
      </c>
      <c r="W345" s="405"/>
      <c r="Y345" s="165">
        <f>IFERROR(VLOOKUP($E345&amp;$D$119, Outliers!$A$4:$P$214,6,FALSE),"0")</f>
        <v>0</v>
      </c>
      <c r="Z345" s="165">
        <f>IFERROR(VLOOKUP($E345&amp;$D$119, Outliers!$A$4:$P$214,7,FALSE),"0")</f>
        <v>0</v>
      </c>
      <c r="AA345" s="165">
        <f>IFERROR(VLOOKUP($E345&amp;$D$119, Outliers!$A$4:$P$214,8,FALSE),"0")</f>
        <v>0</v>
      </c>
      <c r="AB345" s="165">
        <f>IFERROR(VLOOKUP($E345&amp;$D$119, Outliers!$A$4:$P$214,9,FALSE),"0")</f>
        <v>1</v>
      </c>
      <c r="AD345" s="78"/>
      <c r="AE345" s="78"/>
      <c r="AF345" s="78"/>
      <c r="AG345" s="78"/>
    </row>
    <row r="346" spans="4:33" x14ac:dyDescent="0.25">
      <c r="D346" s="319"/>
      <c r="E346" s="103" t="s">
        <v>27</v>
      </c>
      <c r="F346" s="95">
        <f>IF(P345="","",VLOOKUP($E345&amp;$D$118&amp;$D$119,'CCG data'!$A:$AD,'CCG data'!W$3,FALSE))</f>
        <v>5.0137894919705035</v>
      </c>
      <c r="G346" s="96">
        <f>IF(P345="","",VLOOKUP($E345&amp;$D$118&amp;$D$119,'CCG data'!$A:$AD,'CCG data'!X$3,FALSE))</f>
        <v>6.8802721396850037</v>
      </c>
      <c r="H346" s="96">
        <f>IF(R345="","",VLOOKUP($E345&amp;$D$118&amp;$D$119,'CCG data'!$A:$AD,'CCG data'!Y$3,FALSE))</f>
        <v>36.995391376765951</v>
      </c>
      <c r="I346" s="96">
        <f>IF(R345="","",VLOOKUP($E345&amp;$D$118&amp;$D$119,'CCG data'!$A:$AD,'CCG data'!Z$3,FALSE))</f>
        <v>41.900122307362366</v>
      </c>
      <c r="J346" s="96">
        <f>IF(T345="","",VLOOKUP($E345&amp;$D$118&amp;$D$119,'CCG data'!$A:$AD,'CCG data'!AA$3,FALSE))</f>
        <v>15.22329596090036</v>
      </c>
      <c r="K346" s="96">
        <f>IF(T345="","",VLOOKUP($E345&amp;$D$118&amp;$D$119,'CCG data'!$A:$AD,'CCG data'!AB$3,FALSE))</f>
        <v>18.413810788628059</v>
      </c>
      <c r="L346" s="96">
        <f>IF(V345="","",VLOOKUP($E345&amp;$D$118&amp;$D$119,'CCG data'!$A:$AD,'CCG data'!AC$3,FALSE))</f>
        <v>7.5727670179821747</v>
      </c>
      <c r="M346" s="96">
        <f>IF(V345="","",VLOOKUP($E345&amp;$D$118&amp;$D$119,'CCG data'!$A:$AD,'CCG data'!AD$3,FALSE))</f>
        <v>9.8668950365893071</v>
      </c>
      <c r="N346" s="368"/>
      <c r="P346" s="152">
        <f>IF(P345="","",VLOOKUP($E345&amp;$D$118&amp;$D$119,'CCG data'!$A:$AD,'CCG data'!I$3,FALSE))</f>
        <v>7.4999999999999997E-2</v>
      </c>
      <c r="Q346" s="15">
        <f>IF(P345="","",VLOOKUP($E345&amp;$D$118&amp;$D$119,'CCG data'!$A:$AD,'CCG data'!J$3,FALSE))</f>
        <v>0.10100000000000001</v>
      </c>
      <c r="R346" s="15">
        <f>IF(R345="","",VLOOKUP($E345&amp;$D$118&amp;$D$119,'CCG data'!$A:$AD,'CCG data'!K$3,FALSE))</f>
        <v>0.52900000000000003</v>
      </c>
      <c r="S346" s="15">
        <f>IF(R345="","",VLOOKUP($E345&amp;$D$118&amp;$D$119,'CCG data'!$A:$AD,'CCG data'!L$3,FALSE))</f>
        <v>0.57499999999999996</v>
      </c>
      <c r="T346" s="15">
        <f>IF(T345="","",VLOOKUP($E345&amp;$D$118&amp;$D$119,'CCG data'!$A:$AD,'CCG data'!M$3,FALSE))</f>
        <v>0.218</v>
      </c>
      <c r="U346" s="15">
        <f>IF(T345="","",VLOOKUP($E345&amp;$D$118&amp;$D$119,'CCG data'!$A:$AD,'CCG data'!N$3,FALSE))</f>
        <v>0.25800000000000001</v>
      </c>
      <c r="V346" s="15">
        <f>IF(V345="","",VLOOKUP($E345&amp;$D$118&amp;$D$119,'CCG data'!$A:$AD,'CCG data'!O$3,FALSE))</f>
        <v>0.109</v>
      </c>
      <c r="W346" s="136">
        <f>IF(V345="","",VLOOKUP($E345&amp;$D$118&amp;$D$119,'CCG data'!$A:$AD,'CCG data'!P$3,FALSE))</f>
        <v>0.13900000000000001</v>
      </c>
      <c r="Y346" s="165" t="str">
        <f>IFERROR(VLOOKUP($E346&amp;$D$119, Outliers!$A$4:$P$214,6,FALSE),"0")</f>
        <v>0</v>
      </c>
      <c r="Z346" s="165" t="str">
        <f>IFERROR(VLOOKUP($E346&amp;$D$119, Outliers!$A$4:$P$214,7,FALSE),"0")</f>
        <v>0</v>
      </c>
      <c r="AA346" s="165" t="str">
        <f>IFERROR(VLOOKUP($E346&amp;$D$119, Outliers!$A$4:$P$214,8,FALSE),"0")</f>
        <v>0</v>
      </c>
      <c r="AB346" s="165" t="str">
        <f>IFERROR(VLOOKUP($E346&amp;$D$119, Outliers!$A$4:$P$214,9,FALSE),"0")</f>
        <v>0</v>
      </c>
      <c r="AD346" s="78"/>
      <c r="AE346" s="78"/>
      <c r="AF346" s="78"/>
      <c r="AG346" s="78"/>
    </row>
    <row r="347" spans="4:33" ht="15.75" x14ac:dyDescent="0.25">
      <c r="D347" s="319"/>
      <c r="E347" s="104" t="s">
        <v>225</v>
      </c>
      <c r="F347" s="394">
        <f>IF(OR(ISERROR(VLOOKUP($E347&amp;$D$118&amp;$D$119,'CCG data'!$A:$AD,'CCG data'!R$3,FALSE)),ISBLANK(VLOOKUP($E347&amp;$D$118&amp;$D$119,'CCG data'!$A:$AD,'CCG data'!R$3,FALSE))),"",VLOOKUP($E347&amp;$D$118&amp;$D$119,'CCG data'!$A:$AD,'CCG data'!R$3,FALSE))</f>
        <v>5.4616272481495782</v>
      </c>
      <c r="G347" s="395"/>
      <c r="H347" s="395">
        <f>IF(OR(ISERROR(VLOOKUP($E347&amp;$D$118&amp;$D$119,'CCG data'!$A:$AD,'CCG data'!S$3,FALSE)),ISBLANK(VLOOKUP($E347&amp;$D$118&amp;$D$119,'CCG data'!$A:$AD,'CCG data'!S$3,FALSE))),"",VLOOKUP($E347&amp;$D$118&amp;$D$119,'CCG data'!$A:$AD,'CCG data'!S$3,FALSE))</f>
        <v>39.725258986317684</v>
      </c>
      <c r="I347" s="395"/>
      <c r="J347" s="395">
        <f>IF(OR(ISERROR(VLOOKUP($E347&amp;$D$118&amp;$D$119,'CCG data'!$A:$AD,'CCG data'!T$3,FALSE)),ISBLANK(VLOOKUP($E347&amp;$D$118&amp;$D$119,'CCG data'!$A:$AD,'CCG data'!T$3,FALSE))),"",VLOOKUP($E347&amp;$D$118&amp;$D$119,'CCG data'!$A:$AD,'CCG data'!T$3,FALSE))</f>
        <v>19.224945603009971</v>
      </c>
      <c r="K347" s="395"/>
      <c r="L347" s="395">
        <f>IF(OR(ISERROR(VLOOKUP($E347&amp;$D$118&amp;$D$119,'CCG data'!$A:$AD,'CCG data'!U$3,FALSE)),ISBLANK(VLOOKUP($E347&amp;$D$118&amp;$D$119,'CCG data'!$A:$AD,'CCG data'!U$3,FALSE))),"",VLOOKUP($E347&amp;$D$118&amp;$D$119,'CCG data'!$A:$AD,'CCG data'!U$3,FALSE))</f>
        <v>10.754262330943876</v>
      </c>
      <c r="M347" s="396"/>
      <c r="N347" s="367">
        <f>IF(OR(ISERROR(VLOOKUP($E347&amp;$D$118&amp;$D$119,'CCG data'!$A:$AD,'CCG data'!G$3,FALSE)),ISBLANK(VLOOKUP($E347&amp;$D$118&amp;$D$119,'CCG data'!$A:$AD,'CCG data'!G$3,FALSE))),"",VLOOKUP($E347&amp;$D$118&amp;$D$119,'CCG data'!$A:$AD,'CCG data'!G$3,FALSE))</f>
        <v>1483</v>
      </c>
      <c r="P347" s="404">
        <f>IF(OR(ISERROR(VLOOKUP($E347&amp;$D$118&amp;$D$119,'CCG data'!$A:$AD,'CCG data'!B$3,FALSE)),ISBLANK(VLOOKUP($E347&amp;$D$118&amp;$D$119,'CCG data'!$A:$AD,'CCG data'!B$3,FALSE))),"",VLOOKUP($E347&amp;$D$118&amp;$D$119,'CCG data'!$A:$AD,'CCG data'!B$3,FALSE))</f>
        <v>7.7545515846257587E-2</v>
      </c>
      <c r="Q347" s="267"/>
      <c r="R347" s="267">
        <f>IF(OR(ISERROR(VLOOKUP($E347&amp;$D$118&amp;$D$119,'CCG data'!$A:$AD,'CCG data'!C$3,FALSE)),ISBLANK(VLOOKUP($E347&amp;$D$118&amp;$D$119,'CCG data'!$A:$AD,'CCG data'!C$3,FALSE))),"",VLOOKUP($E347&amp;$D$118&amp;$D$119,'CCG data'!$A:$AD,'CCG data'!C$3,FALSE))</f>
        <v>0.52933243425488874</v>
      </c>
      <c r="S347" s="267"/>
      <c r="T347" s="267">
        <f>IF(OR(ISERROR(VLOOKUP($E347&amp;$D$118&amp;$D$119,'CCG data'!$A:$AD,'CCG data'!D$3,FALSE)),ISBLANK(VLOOKUP($E347&amp;$D$118&amp;$D$119,'CCG data'!$A:$AD,'CCG data'!D$3,FALSE))),"",VLOOKUP($E347&amp;$D$118&amp;$D$119,'CCG data'!$A:$AD,'CCG data'!D$3,FALSE))</f>
        <v>0.24881995954146999</v>
      </c>
      <c r="U347" s="267"/>
      <c r="V347" s="267">
        <f>IF(OR(ISERROR(VLOOKUP($E347&amp;$D$118&amp;$D$119,'CCG data'!$A:$AD,'CCG data'!E$3,FALSE)),ISBLANK(VLOOKUP($E347&amp;$D$118&amp;$D$119,'CCG data'!$A:$AD,'CCG data'!E$3,FALSE))),"",VLOOKUP($E347&amp;$D$118&amp;$D$119,'CCG data'!$A:$AD,'CCG data'!E$3,FALSE))</f>
        <v>0.14430209035738367</v>
      </c>
      <c r="W347" s="405"/>
      <c r="Y347" s="165">
        <f>IFERROR(VLOOKUP($E347&amp;$D$119, Outliers!$A$4:$P$214,6,FALSE),"0")</f>
        <v>0</v>
      </c>
      <c r="Z347" s="165">
        <f>IFERROR(VLOOKUP($E347&amp;$D$119, Outliers!$A$4:$P$214,7,FALSE),"0")</f>
        <v>0</v>
      </c>
      <c r="AA347" s="165">
        <f>IFERROR(VLOOKUP($E347&amp;$D$119, Outliers!$A$4:$P$214,8,FALSE),"0")</f>
        <v>0</v>
      </c>
      <c r="AB347" s="165">
        <f>IFERROR(VLOOKUP($E347&amp;$D$119, Outliers!$A$4:$P$214,9,FALSE),"0")</f>
        <v>0</v>
      </c>
      <c r="AD347" s="78"/>
      <c r="AE347" s="78"/>
      <c r="AF347" s="78"/>
      <c r="AG347" s="78"/>
    </row>
    <row r="348" spans="4:33" x14ac:dyDescent="0.25">
      <c r="D348" s="319"/>
      <c r="E348" s="103" t="s">
        <v>27</v>
      </c>
      <c r="F348" s="95">
        <f>IF(P347="","",VLOOKUP($E347&amp;$D$118&amp;$D$119,'CCG data'!$A:$AD,'CCG data'!W$3,FALSE))</f>
        <v>4.4634004888852825</v>
      </c>
      <c r="G348" s="96">
        <f>IF(P347="","",VLOOKUP($E347&amp;$D$118&amp;$D$119,'CCG data'!$A:$AD,'CCG data'!X$3,FALSE))</f>
        <v>6.4598540074138739</v>
      </c>
      <c r="H348" s="96">
        <f>IF(R347="","",VLOOKUP($E347&amp;$D$118&amp;$D$119,'CCG data'!$A:$AD,'CCG data'!Y$3,FALSE))</f>
        <v>36.946262611599337</v>
      </c>
      <c r="I348" s="96">
        <f>IF(R347="","",VLOOKUP($E347&amp;$D$118&amp;$D$119,'CCG data'!$A:$AD,'CCG data'!Z$3,FALSE))</f>
        <v>42.50425536103603</v>
      </c>
      <c r="J348" s="96">
        <f>IF(T347="","",VLOOKUP($E347&amp;$D$118&amp;$D$119,'CCG data'!$A:$AD,'CCG data'!AA$3,FALSE))</f>
        <v>17.263356646085061</v>
      </c>
      <c r="K348" s="96">
        <f>IF(T347="","",VLOOKUP($E347&amp;$D$118&amp;$D$119,'CCG data'!$A:$AD,'CCG data'!AB$3,FALSE))</f>
        <v>21.186534559934881</v>
      </c>
      <c r="L348" s="96">
        <f>IF(V347="","",VLOOKUP($E347&amp;$D$118&amp;$D$119,'CCG data'!$A:$AD,'CCG data'!AC$3,FALSE))</f>
        <v>9.3133757034907969</v>
      </c>
      <c r="M348" s="96">
        <f>IF(V347="","",VLOOKUP($E347&amp;$D$118&amp;$D$119,'CCG data'!$A:$AD,'CCG data'!AD$3,FALSE))</f>
        <v>12.195148958396954</v>
      </c>
      <c r="N348" s="368"/>
      <c r="P348" s="152">
        <f>IF(P347="","",VLOOKUP($E347&amp;$D$118&amp;$D$119,'CCG data'!$A:$AD,'CCG data'!I$3,FALSE))</f>
        <v>6.5000000000000002E-2</v>
      </c>
      <c r="Q348" s="15">
        <f>IF(P347="","",VLOOKUP($E347&amp;$D$118&amp;$D$119,'CCG data'!$A:$AD,'CCG data'!J$3,FALSE))</f>
        <v>9.1999999999999998E-2</v>
      </c>
      <c r="R348" s="15">
        <f>IF(R347="","",VLOOKUP($E347&amp;$D$118&amp;$D$119,'CCG data'!$A:$AD,'CCG data'!K$3,FALSE))</f>
        <v>0.504</v>
      </c>
      <c r="S348" s="15">
        <f>IF(R347="","",VLOOKUP($E347&amp;$D$118&amp;$D$119,'CCG data'!$A:$AD,'CCG data'!L$3,FALSE))</f>
        <v>0.55500000000000005</v>
      </c>
      <c r="T348" s="15">
        <f>IF(T347="","",VLOOKUP($E347&amp;$D$118&amp;$D$119,'CCG data'!$A:$AD,'CCG data'!M$3,FALSE))</f>
        <v>0.22700000000000001</v>
      </c>
      <c r="U348" s="15">
        <f>IF(T347="","",VLOOKUP($E347&amp;$D$118&amp;$D$119,'CCG data'!$A:$AD,'CCG data'!N$3,FALSE))</f>
        <v>0.27100000000000002</v>
      </c>
      <c r="V348" s="15">
        <f>IF(V347="","",VLOOKUP($E347&amp;$D$118&amp;$D$119,'CCG data'!$A:$AD,'CCG data'!O$3,FALSE))</f>
        <v>0.127</v>
      </c>
      <c r="W348" s="136">
        <f>IF(V347="","",VLOOKUP($E347&amp;$D$118&amp;$D$119,'CCG data'!$A:$AD,'CCG data'!P$3,FALSE))</f>
        <v>0.16300000000000001</v>
      </c>
      <c r="Y348" s="165" t="str">
        <f>IFERROR(VLOOKUP($E348&amp;$D$119, Outliers!$A$4:$P$214,6,FALSE),"0")</f>
        <v>0</v>
      </c>
      <c r="Z348" s="165" t="str">
        <f>IFERROR(VLOOKUP($E348&amp;$D$119, Outliers!$A$4:$P$214,7,FALSE),"0")</f>
        <v>0</v>
      </c>
      <c r="AA348" s="165" t="str">
        <f>IFERROR(VLOOKUP($E348&amp;$D$119, Outliers!$A$4:$P$214,8,FALSE),"0")</f>
        <v>0</v>
      </c>
      <c r="AB348" s="165" t="str">
        <f>IFERROR(VLOOKUP($E348&amp;$D$119, Outliers!$A$4:$P$214,9,FALSE),"0")</f>
        <v>0</v>
      </c>
      <c r="AD348" s="78"/>
      <c r="AE348" s="78"/>
      <c r="AF348" s="78"/>
      <c r="AG348" s="78"/>
    </row>
    <row r="349" spans="4:33" ht="15.75" x14ac:dyDescent="0.25">
      <c r="D349" s="319"/>
      <c r="E349" s="104" t="s">
        <v>226</v>
      </c>
      <c r="F349" s="394">
        <f>IF(OR(ISERROR(VLOOKUP($E349&amp;$D$118&amp;$D$119,'CCG data'!$A:$AD,'CCG data'!R$3,FALSE)),ISBLANK(VLOOKUP($E349&amp;$D$118&amp;$D$119,'CCG data'!$A:$AD,'CCG data'!R$3,FALSE))),"",VLOOKUP($E349&amp;$D$118&amp;$D$119,'CCG data'!$A:$AD,'CCG data'!R$3,FALSE))</f>
        <v>4.7596315302075292</v>
      </c>
      <c r="G349" s="395"/>
      <c r="H349" s="395">
        <f>IF(OR(ISERROR(VLOOKUP($E349&amp;$D$118&amp;$D$119,'CCG data'!$A:$AD,'CCG data'!S$3,FALSE)),ISBLANK(VLOOKUP($E349&amp;$D$118&amp;$D$119,'CCG data'!$A:$AD,'CCG data'!S$3,FALSE))),"",VLOOKUP($E349&amp;$D$118&amp;$D$119,'CCG data'!$A:$AD,'CCG data'!S$3,FALSE))</f>
        <v>43.808465729369921</v>
      </c>
      <c r="I349" s="395"/>
      <c r="J349" s="395">
        <f>IF(OR(ISERROR(VLOOKUP($E349&amp;$D$118&amp;$D$119,'CCG data'!$A:$AD,'CCG data'!T$3,FALSE)),ISBLANK(VLOOKUP($E349&amp;$D$118&amp;$D$119,'CCG data'!$A:$AD,'CCG data'!T$3,FALSE))),"",VLOOKUP($E349&amp;$D$118&amp;$D$119,'CCG data'!$A:$AD,'CCG data'!T$3,FALSE))</f>
        <v>16.270784459642108</v>
      </c>
      <c r="K349" s="395"/>
      <c r="L349" s="395">
        <f>IF(OR(ISERROR(VLOOKUP($E349&amp;$D$118&amp;$D$119,'CCG data'!$A:$AD,'CCG data'!U$3,FALSE)),ISBLANK(VLOOKUP($E349&amp;$D$118&amp;$D$119,'CCG data'!$A:$AD,'CCG data'!U$3,FALSE))),"",VLOOKUP($E349&amp;$D$118&amp;$D$119,'CCG data'!$A:$AD,'CCG data'!U$3,FALSE))</f>
        <v>9.9854418553232467</v>
      </c>
      <c r="M349" s="396"/>
      <c r="N349" s="367">
        <f>IF(OR(ISERROR(VLOOKUP($E349&amp;$D$118&amp;$D$119,'CCG data'!$A:$AD,'CCG data'!G$3,FALSE)),ISBLANK(VLOOKUP($E349&amp;$D$118&amp;$D$119,'CCG data'!$A:$AD,'CCG data'!G$3,FALSE))),"",VLOOKUP($E349&amp;$D$118&amp;$D$119,'CCG data'!$A:$AD,'CCG data'!G$3,FALSE))</f>
        <v>2240</v>
      </c>
      <c r="P349" s="404">
        <f>IF(OR(ISERROR(VLOOKUP($E349&amp;$D$118&amp;$D$119,'CCG data'!$A:$AD,'CCG data'!B$3,FALSE)),ISBLANK(VLOOKUP($E349&amp;$D$118&amp;$D$119,'CCG data'!$A:$AD,'CCG data'!B$3,FALSE))),"",VLOOKUP($E349&amp;$D$118&amp;$D$119,'CCG data'!$A:$AD,'CCG data'!B$3,FALSE))</f>
        <v>6.339285714285714E-2</v>
      </c>
      <c r="Q349" s="267"/>
      <c r="R349" s="267">
        <f>IF(OR(ISERROR(VLOOKUP($E349&amp;$D$118&amp;$D$119,'CCG data'!$A:$AD,'CCG data'!C$3,FALSE)),ISBLANK(VLOOKUP($E349&amp;$D$118&amp;$D$119,'CCG data'!$A:$AD,'CCG data'!C$3,FALSE))),"",VLOOKUP($E349&amp;$D$118&amp;$D$119,'CCG data'!$A:$AD,'CCG data'!C$3,FALSE))</f>
        <v>0.58125000000000004</v>
      </c>
      <c r="S349" s="267"/>
      <c r="T349" s="267">
        <f>IF(OR(ISERROR(VLOOKUP($E349&amp;$D$118&amp;$D$119,'CCG data'!$A:$AD,'CCG data'!D$3,FALSE)),ISBLANK(VLOOKUP($E349&amp;$D$118&amp;$D$119,'CCG data'!$A:$AD,'CCG data'!D$3,FALSE))),"",VLOOKUP($E349&amp;$D$118&amp;$D$119,'CCG data'!$A:$AD,'CCG data'!D$3,FALSE))</f>
        <v>0.22232142857142856</v>
      </c>
      <c r="U349" s="267"/>
      <c r="V349" s="267">
        <f>IF(OR(ISERROR(VLOOKUP($E349&amp;$D$118&amp;$D$119,'CCG data'!$A:$AD,'CCG data'!E$3,FALSE)),ISBLANK(VLOOKUP($E349&amp;$D$118&amp;$D$119,'CCG data'!$A:$AD,'CCG data'!E$3,FALSE))),"",VLOOKUP($E349&amp;$D$118&amp;$D$119,'CCG data'!$A:$AD,'CCG data'!E$3,FALSE))</f>
        <v>0.13303571428571428</v>
      </c>
      <c r="W349" s="405"/>
      <c r="Y349" s="165">
        <f>IFERROR(VLOOKUP($E349&amp;$D$119, Outliers!$A$4:$P$214,6,FALSE),"0")</f>
        <v>0</v>
      </c>
      <c r="Z349" s="165">
        <f>IFERROR(VLOOKUP($E349&amp;$D$119, Outliers!$A$4:$P$214,7,FALSE),"0")</f>
        <v>1</v>
      </c>
      <c r="AA349" s="165">
        <f>IFERROR(VLOOKUP($E349&amp;$D$119, Outliers!$A$4:$P$214,8,FALSE),"0")</f>
        <v>0</v>
      </c>
      <c r="AB349" s="165">
        <f>IFERROR(VLOOKUP($E349&amp;$D$119, Outliers!$A$4:$P$214,9,FALSE),"0")</f>
        <v>0</v>
      </c>
      <c r="AD349" s="78"/>
      <c r="AE349" s="78"/>
      <c r="AF349" s="78"/>
      <c r="AG349" s="78"/>
    </row>
    <row r="350" spans="4:33" x14ac:dyDescent="0.25">
      <c r="D350" s="319"/>
      <c r="E350" s="103" t="s">
        <v>27</v>
      </c>
      <c r="F350" s="95">
        <f>IF(P349="","",VLOOKUP($E349&amp;$D$118&amp;$D$119,'CCG data'!$A:$AD,'CCG data'!W$3,FALSE))</f>
        <v>3.9767694959153137</v>
      </c>
      <c r="G350" s="96">
        <f>IF(P349="","",VLOOKUP($E349&amp;$D$118&amp;$D$119,'CCG data'!$A:$AD,'CCG data'!X$3,FALSE))</f>
        <v>5.5424935644997451</v>
      </c>
      <c r="H350" s="96">
        <f>IF(R349="","",VLOOKUP($E349&amp;$D$118&amp;$D$119,'CCG data'!$A:$AD,'CCG data'!Y$3,FALSE))</f>
        <v>41.428840182501681</v>
      </c>
      <c r="I350" s="96">
        <f>IF(R349="","",VLOOKUP($E349&amp;$D$118&amp;$D$119,'CCG data'!$A:$AD,'CCG data'!Z$3,FALSE))</f>
        <v>46.188091276238161</v>
      </c>
      <c r="J350" s="96">
        <f>IF(T349="","",VLOOKUP($E349&amp;$D$118&amp;$D$119,'CCG data'!$A:$AD,'CCG data'!AA$3,FALSE))</f>
        <v>14.841726339674297</v>
      </c>
      <c r="K350" s="96">
        <f>IF(T349="","",VLOOKUP($E349&amp;$D$118&amp;$D$119,'CCG data'!$A:$AD,'CCG data'!AB$3,FALSE))</f>
        <v>17.699842579609918</v>
      </c>
      <c r="L350" s="96">
        <f>IF(V349="","",VLOOKUP($E349&amp;$D$118&amp;$D$119,'CCG data'!$A:$AD,'CCG data'!AC$3,FALSE))</f>
        <v>8.8516972685795157</v>
      </c>
      <c r="M350" s="96">
        <f>IF(V349="","",VLOOKUP($E349&amp;$D$118&amp;$D$119,'CCG data'!$A:$AD,'CCG data'!AD$3,FALSE))</f>
        <v>11.119186442066978</v>
      </c>
      <c r="N350" s="368"/>
      <c r="P350" s="152">
        <f>IF(P349="","",VLOOKUP($E349&amp;$D$118&amp;$D$119,'CCG data'!$A:$AD,'CCG data'!I$3,FALSE))</f>
        <v>5.3999999999999999E-2</v>
      </c>
      <c r="Q350" s="15">
        <f>IF(P349="","",VLOOKUP($E349&amp;$D$118&amp;$D$119,'CCG data'!$A:$AD,'CCG data'!J$3,FALSE))</f>
        <v>7.3999999999999996E-2</v>
      </c>
      <c r="R350" s="15">
        <f>IF(R349="","",VLOOKUP($E349&amp;$D$118&amp;$D$119,'CCG data'!$A:$AD,'CCG data'!K$3,FALSE))</f>
        <v>0.56100000000000005</v>
      </c>
      <c r="S350" s="15">
        <f>IF(R349="","",VLOOKUP($E349&amp;$D$118&amp;$D$119,'CCG data'!$A:$AD,'CCG data'!L$3,FALSE))</f>
        <v>0.60199999999999998</v>
      </c>
      <c r="T350" s="15">
        <f>IF(T349="","",VLOOKUP($E349&amp;$D$118&amp;$D$119,'CCG data'!$A:$AD,'CCG data'!M$3,FALSE))</f>
        <v>0.20599999999999999</v>
      </c>
      <c r="U350" s="15">
        <f>IF(T349="","",VLOOKUP($E349&amp;$D$118&amp;$D$119,'CCG data'!$A:$AD,'CCG data'!N$3,FALSE))</f>
        <v>0.24</v>
      </c>
      <c r="V350" s="15">
        <f>IF(V349="","",VLOOKUP($E349&amp;$D$118&amp;$D$119,'CCG data'!$A:$AD,'CCG data'!O$3,FALSE))</f>
        <v>0.12</v>
      </c>
      <c r="W350" s="136">
        <f>IF(V349="","",VLOOKUP($E349&amp;$D$118&amp;$D$119,'CCG data'!$A:$AD,'CCG data'!P$3,FALSE))</f>
        <v>0.14799999999999999</v>
      </c>
      <c r="Y350" s="165" t="str">
        <f>IFERROR(VLOOKUP($E350&amp;$D$119, Outliers!$A$4:$P$214,6,FALSE),"0")</f>
        <v>0</v>
      </c>
      <c r="Z350" s="165" t="str">
        <f>IFERROR(VLOOKUP($E350&amp;$D$119, Outliers!$A$4:$P$214,7,FALSE),"0")</f>
        <v>0</v>
      </c>
      <c r="AA350" s="165" t="str">
        <f>IFERROR(VLOOKUP($E350&amp;$D$119, Outliers!$A$4:$P$214,8,FALSE),"0")</f>
        <v>0</v>
      </c>
      <c r="AB350" s="165" t="str">
        <f>IFERROR(VLOOKUP($E350&amp;$D$119, Outliers!$A$4:$P$214,9,FALSE),"0")</f>
        <v>0</v>
      </c>
      <c r="AD350" s="78"/>
      <c r="AE350" s="78"/>
      <c r="AF350" s="78"/>
      <c r="AG350" s="78"/>
    </row>
    <row r="351" spans="4:33" ht="15.75" x14ac:dyDescent="0.25">
      <c r="D351" s="319"/>
      <c r="E351" s="104" t="s">
        <v>417</v>
      </c>
      <c r="F351" s="394">
        <f>IF(OR(ISERROR(VLOOKUP($E351&amp;$D$118&amp;$D$119,'CCG data'!$A:$AD,'CCG data'!R$3,FALSE)),ISBLANK(VLOOKUP($E351&amp;$D$118&amp;$D$119,'CCG data'!$A:$AD,'CCG data'!R$3,FALSE))),"",VLOOKUP($E351&amp;$D$118&amp;$D$119,'CCG data'!$A:$AD,'CCG data'!R$3,FALSE))</f>
        <v>5.3159540759166699</v>
      </c>
      <c r="G351" s="395"/>
      <c r="H351" s="395">
        <f>IF(OR(ISERROR(VLOOKUP($E351&amp;$D$118&amp;$D$119,'CCG data'!$A:$AD,'CCG data'!S$3,FALSE)),ISBLANK(VLOOKUP($E351&amp;$D$118&amp;$D$119,'CCG data'!$A:$AD,'CCG data'!S$3,FALSE))),"",VLOOKUP($E351&amp;$D$118&amp;$D$119,'CCG data'!$A:$AD,'CCG data'!S$3,FALSE))</f>
        <v>38.350383808303803</v>
      </c>
      <c r="I351" s="395"/>
      <c r="J351" s="395">
        <f>IF(OR(ISERROR(VLOOKUP($E351&amp;$D$118&amp;$D$119,'CCG data'!$A:$AD,'CCG data'!T$3,FALSE)),ISBLANK(VLOOKUP($E351&amp;$D$118&amp;$D$119,'CCG data'!$A:$AD,'CCG data'!T$3,FALSE))),"",VLOOKUP($E351&amp;$D$118&amp;$D$119,'CCG data'!$A:$AD,'CCG data'!T$3,FALSE))</f>
        <v>14.709738930211905</v>
      </c>
      <c r="K351" s="395"/>
      <c r="L351" s="395">
        <f>IF(OR(ISERROR(VLOOKUP($E351&amp;$D$118&amp;$D$119,'CCG data'!$A:$AD,'CCG data'!U$3,FALSE)),ISBLANK(VLOOKUP($E351&amp;$D$118&amp;$D$119,'CCG data'!$A:$AD,'CCG data'!U$3,FALSE))),"",VLOOKUP($E351&amp;$D$118&amp;$D$119,'CCG data'!$A:$AD,'CCG data'!U$3,FALSE))</f>
        <v>13.625316485692508</v>
      </c>
      <c r="M351" s="396"/>
      <c r="N351" s="367">
        <f>IF(OR(ISERROR(VLOOKUP($E351&amp;$D$118&amp;$D$119,'CCG data'!$A:$AD,'CCG data'!G$3,FALSE)),ISBLANK(VLOOKUP($E351&amp;$D$118&amp;$D$119,'CCG data'!$A:$AD,'CCG data'!G$3,FALSE))),"",VLOOKUP($E351&amp;$D$118&amp;$D$119,'CCG data'!$A:$AD,'CCG data'!G$3,FALSE))</f>
        <v>1072</v>
      </c>
      <c r="P351" s="404">
        <f>IF(OR(ISERROR(VLOOKUP($E351&amp;$D$118&amp;$D$119,'CCG data'!$A:$AD,'CCG data'!B$3,FALSE)),ISBLANK(VLOOKUP($E351&amp;$D$118&amp;$D$119,'CCG data'!$A:$AD,'CCG data'!B$3,FALSE))),"",VLOOKUP($E351&amp;$D$118&amp;$D$119,'CCG data'!$A:$AD,'CCG data'!B$3,FALSE))</f>
        <v>7.3694029850746273E-2</v>
      </c>
      <c r="Q351" s="267"/>
      <c r="R351" s="267">
        <f>IF(OR(ISERROR(VLOOKUP($E351&amp;$D$118&amp;$D$119,'CCG data'!$A:$AD,'CCG data'!C$3,FALSE)),ISBLANK(VLOOKUP($E351&amp;$D$118&amp;$D$119,'CCG data'!$A:$AD,'CCG data'!C$3,FALSE))),"",VLOOKUP($E351&amp;$D$118&amp;$D$119,'CCG data'!$A:$AD,'CCG data'!C$3,FALSE))</f>
        <v>0.52891791044776115</v>
      </c>
      <c r="S351" s="267"/>
      <c r="T351" s="267">
        <f>IF(OR(ISERROR(VLOOKUP($E351&amp;$D$118&amp;$D$119,'CCG data'!$A:$AD,'CCG data'!D$3,FALSE)),ISBLANK(VLOOKUP($E351&amp;$D$118&amp;$D$119,'CCG data'!$A:$AD,'CCG data'!D$3,FALSE))),"",VLOOKUP($E351&amp;$D$118&amp;$D$119,'CCG data'!$A:$AD,'CCG data'!D$3,FALSE))</f>
        <v>0.2042910447761194</v>
      </c>
      <c r="U351" s="267"/>
      <c r="V351" s="267">
        <f>IF(OR(ISERROR(VLOOKUP($E351&amp;$D$118&amp;$D$119,'CCG data'!$A:$AD,'CCG data'!E$3,FALSE)),ISBLANK(VLOOKUP($E351&amp;$D$118&amp;$D$119,'CCG data'!$A:$AD,'CCG data'!E$3,FALSE))),"",VLOOKUP($E351&amp;$D$118&amp;$D$119,'CCG data'!$A:$AD,'CCG data'!E$3,FALSE))</f>
        <v>0.19309701492537312</v>
      </c>
      <c r="W351" s="405"/>
      <c r="Y351" s="165">
        <f>IFERROR(VLOOKUP($E351&amp;$D$119, Outliers!$A$4:$P$214,6,FALSE),"0")</f>
        <v>0</v>
      </c>
      <c r="Z351" s="165">
        <f>IFERROR(VLOOKUP($E351&amp;$D$119, Outliers!$A$4:$P$214,7,FALSE),"0")</f>
        <v>0</v>
      </c>
      <c r="AA351" s="165">
        <f>IFERROR(VLOOKUP($E351&amp;$D$119, Outliers!$A$4:$P$214,8,FALSE),"0")</f>
        <v>0</v>
      </c>
      <c r="AB351" s="165">
        <f>IFERROR(VLOOKUP($E351&amp;$D$119, Outliers!$A$4:$P$214,9,FALSE),"0")</f>
        <v>0</v>
      </c>
      <c r="AD351" s="78"/>
      <c r="AE351" s="78"/>
      <c r="AF351" s="78"/>
      <c r="AG351" s="78"/>
    </row>
    <row r="352" spans="4:33" x14ac:dyDescent="0.25">
      <c r="D352" s="319"/>
      <c r="E352" s="103" t="s">
        <v>27</v>
      </c>
      <c r="F352" s="95">
        <f>IF(P351="","",VLOOKUP($E351&amp;$D$118&amp;$D$119,'CCG data'!$A:$AD,'CCG data'!W$3,FALSE))</f>
        <v>4.1436946158289931</v>
      </c>
      <c r="G352" s="96">
        <f>IF(P351="","",VLOOKUP($E351&amp;$D$118&amp;$D$119,'CCG data'!$A:$AD,'CCG data'!X$3,FALSE))</f>
        <v>6.4882135360043467</v>
      </c>
      <c r="H352" s="96">
        <f>IF(R351="","",VLOOKUP($E351&amp;$D$118&amp;$D$119,'CCG data'!$A:$AD,'CCG data'!Y$3,FALSE))</f>
        <v>35.193676929705802</v>
      </c>
      <c r="I352" s="96">
        <f>IF(R351="","",VLOOKUP($E351&amp;$D$118&amp;$D$119,'CCG data'!$A:$AD,'CCG data'!Z$3,FALSE))</f>
        <v>41.507090686901805</v>
      </c>
      <c r="J352" s="96">
        <f>IF(T351="","",VLOOKUP($E351&amp;$D$118&amp;$D$119,'CCG data'!$A:$AD,'CCG data'!AA$3,FALSE))</f>
        <v>12.761514527570025</v>
      </c>
      <c r="K352" s="96">
        <f>IF(T351="","",VLOOKUP($E351&amp;$D$118&amp;$D$119,'CCG data'!$A:$AD,'CCG data'!AB$3,FALSE))</f>
        <v>16.657963332853786</v>
      </c>
      <c r="L352" s="96">
        <f>IF(V351="","",VLOOKUP($E351&amp;$D$118&amp;$D$119,'CCG data'!$A:$AD,'CCG data'!AC$3,FALSE))</f>
        <v>11.769147561899677</v>
      </c>
      <c r="M352" s="96">
        <f>IF(V351="","",VLOOKUP($E351&amp;$D$118&amp;$D$119,'CCG data'!$A:$AD,'CCG data'!AD$3,FALSE))</f>
        <v>15.481485409485339</v>
      </c>
      <c r="N352" s="368"/>
      <c r="P352" s="152">
        <f>IF(P351="","",VLOOKUP($E351&amp;$D$118&amp;$D$119,'CCG data'!$A:$AD,'CCG data'!I$3,FALSE))</f>
        <v>0.06</v>
      </c>
      <c r="Q352" s="15">
        <f>IF(P351="","",VLOOKUP($E351&amp;$D$118&amp;$D$119,'CCG data'!$A:$AD,'CCG data'!J$3,FALSE))</f>
        <v>9.0999999999999998E-2</v>
      </c>
      <c r="R352" s="15">
        <f>IF(R351="","",VLOOKUP($E351&amp;$D$118&amp;$D$119,'CCG data'!$A:$AD,'CCG data'!K$3,FALSE))</f>
        <v>0.499</v>
      </c>
      <c r="S352" s="15">
        <f>IF(R351="","",VLOOKUP($E351&amp;$D$118&amp;$D$119,'CCG data'!$A:$AD,'CCG data'!L$3,FALSE))</f>
        <v>0.55900000000000005</v>
      </c>
      <c r="T352" s="15">
        <f>IF(T351="","",VLOOKUP($E351&amp;$D$118&amp;$D$119,'CCG data'!$A:$AD,'CCG data'!M$3,FALSE))</f>
        <v>0.18099999999999999</v>
      </c>
      <c r="U352" s="15">
        <f>IF(T351="","",VLOOKUP($E351&amp;$D$118&amp;$D$119,'CCG data'!$A:$AD,'CCG data'!N$3,FALSE))</f>
        <v>0.22900000000000001</v>
      </c>
      <c r="V352" s="15">
        <f>IF(V351="","",VLOOKUP($E351&amp;$D$118&amp;$D$119,'CCG data'!$A:$AD,'CCG data'!O$3,FALSE))</f>
        <v>0.17100000000000001</v>
      </c>
      <c r="W352" s="136">
        <f>IF(V351="","",VLOOKUP($E351&amp;$D$118&amp;$D$119,'CCG data'!$A:$AD,'CCG data'!P$3,FALSE))</f>
        <v>0.218</v>
      </c>
      <c r="Y352" s="165" t="str">
        <f>IFERROR(VLOOKUP($E352&amp;$D$119, Outliers!$A$4:$P$214,6,FALSE),"0")</f>
        <v>0</v>
      </c>
      <c r="Z352" s="165" t="str">
        <f>IFERROR(VLOOKUP($E352&amp;$D$119, Outliers!$A$4:$P$214,7,FALSE),"0")</f>
        <v>0</v>
      </c>
      <c r="AA352" s="165" t="str">
        <f>IFERROR(VLOOKUP($E352&amp;$D$119, Outliers!$A$4:$P$214,8,FALSE),"0")</f>
        <v>0</v>
      </c>
      <c r="AB352" s="165" t="str">
        <f>IFERROR(VLOOKUP($E352&amp;$D$119, Outliers!$A$4:$P$214,9,FALSE),"0")</f>
        <v>0</v>
      </c>
      <c r="AD352" s="78"/>
      <c r="AE352" s="78"/>
      <c r="AF352" s="78"/>
      <c r="AG352" s="78"/>
    </row>
    <row r="353" spans="4:33" ht="15.75" x14ac:dyDescent="0.25">
      <c r="D353" s="319"/>
      <c r="E353" s="104" t="s">
        <v>227</v>
      </c>
      <c r="F353" s="394">
        <f>IF(OR(ISERROR(VLOOKUP($E353&amp;$D$118&amp;$D$119,'CCG data'!$A:$AD,'CCG data'!R$3,FALSE)),ISBLANK(VLOOKUP($E353&amp;$D$118&amp;$D$119,'CCG data'!$A:$AD,'CCG data'!R$3,FALSE))),"",VLOOKUP($E353&amp;$D$118&amp;$D$119,'CCG data'!$A:$AD,'CCG data'!R$3,FALSE))</f>
        <v>5.166754501246591</v>
      </c>
      <c r="G353" s="395"/>
      <c r="H353" s="395">
        <f>IF(OR(ISERROR(VLOOKUP($E353&amp;$D$118&amp;$D$119,'CCG data'!$A:$AD,'CCG data'!S$3,FALSE)),ISBLANK(VLOOKUP($E353&amp;$D$118&amp;$D$119,'CCG data'!$A:$AD,'CCG data'!S$3,FALSE))),"",VLOOKUP($E353&amp;$D$118&amp;$D$119,'CCG data'!$A:$AD,'CCG data'!S$3,FALSE))</f>
        <v>39.837262208913124</v>
      </c>
      <c r="I353" s="395"/>
      <c r="J353" s="395">
        <f>IF(OR(ISERROR(VLOOKUP($E353&amp;$D$118&amp;$D$119,'CCG data'!$A:$AD,'CCG data'!T$3,FALSE)),ISBLANK(VLOOKUP($E353&amp;$D$118&amp;$D$119,'CCG data'!$A:$AD,'CCG data'!T$3,FALSE))),"",VLOOKUP($E353&amp;$D$118&amp;$D$119,'CCG data'!$A:$AD,'CCG data'!T$3,FALSE))</f>
        <v>15.752769241871498</v>
      </c>
      <c r="K353" s="395"/>
      <c r="L353" s="395">
        <f>IF(OR(ISERROR(VLOOKUP($E353&amp;$D$118&amp;$D$119,'CCG data'!$A:$AD,'CCG data'!U$3,FALSE)),ISBLANK(VLOOKUP($E353&amp;$D$118&amp;$D$119,'CCG data'!$A:$AD,'CCG data'!U$3,FALSE))),"",VLOOKUP($E353&amp;$D$118&amp;$D$119,'CCG data'!$A:$AD,'CCG data'!U$3,FALSE))</f>
        <v>6.4641366821814117</v>
      </c>
      <c r="M353" s="396"/>
      <c r="N353" s="367">
        <f>IF(OR(ISERROR(VLOOKUP($E353&amp;$D$118&amp;$D$119,'CCG data'!$A:$AD,'CCG data'!G$3,FALSE)),ISBLANK(VLOOKUP($E353&amp;$D$118&amp;$D$119,'CCG data'!$A:$AD,'CCG data'!G$3,FALSE))),"",VLOOKUP($E353&amp;$D$118&amp;$D$119,'CCG data'!$A:$AD,'CCG data'!G$3,FALSE))</f>
        <v>900</v>
      </c>
      <c r="P353" s="404">
        <f>IF(OR(ISERROR(VLOOKUP($E353&amp;$D$118&amp;$D$119,'CCG data'!$A:$AD,'CCG data'!B$3,FALSE)),ISBLANK(VLOOKUP($E353&amp;$D$118&amp;$D$119,'CCG data'!$A:$AD,'CCG data'!B$3,FALSE))),"",VLOOKUP($E353&amp;$D$118&amp;$D$119,'CCG data'!$A:$AD,'CCG data'!B$3,FALSE))</f>
        <v>7.6666666666666661E-2</v>
      </c>
      <c r="Q353" s="267"/>
      <c r="R353" s="267">
        <f>IF(OR(ISERROR(VLOOKUP($E353&amp;$D$118&amp;$D$119,'CCG data'!$A:$AD,'CCG data'!C$3,FALSE)),ISBLANK(VLOOKUP($E353&amp;$D$118&amp;$D$119,'CCG data'!$A:$AD,'CCG data'!C$3,FALSE))),"",VLOOKUP($E353&amp;$D$118&amp;$D$119,'CCG data'!$A:$AD,'CCG data'!C$3,FALSE))</f>
        <v>0.59333333333333338</v>
      </c>
      <c r="S353" s="267"/>
      <c r="T353" s="267">
        <f>IF(OR(ISERROR(VLOOKUP($E353&amp;$D$118&amp;$D$119,'CCG data'!$A:$AD,'CCG data'!D$3,FALSE)),ISBLANK(VLOOKUP($E353&amp;$D$118&amp;$D$119,'CCG data'!$A:$AD,'CCG data'!D$3,FALSE))),"",VLOOKUP($E353&amp;$D$118&amp;$D$119,'CCG data'!$A:$AD,'CCG data'!D$3,FALSE))</f>
        <v>0.23444444444444446</v>
      </c>
      <c r="U353" s="267"/>
      <c r="V353" s="267">
        <f>IF(OR(ISERROR(VLOOKUP($E353&amp;$D$118&amp;$D$119,'CCG data'!$A:$AD,'CCG data'!E$3,FALSE)),ISBLANK(VLOOKUP($E353&amp;$D$118&amp;$D$119,'CCG data'!$A:$AD,'CCG data'!E$3,FALSE))),"",VLOOKUP($E353&amp;$D$118&amp;$D$119,'CCG data'!$A:$AD,'CCG data'!E$3,FALSE))</f>
        <v>9.555555555555556E-2</v>
      </c>
      <c r="W353" s="405"/>
      <c r="Y353" s="165">
        <f>IFERROR(VLOOKUP($E353&amp;$D$119, Outliers!$A$4:$P$214,6,FALSE),"0")</f>
        <v>0</v>
      </c>
      <c r="Z353" s="165">
        <f>IFERROR(VLOOKUP($E353&amp;$D$119, Outliers!$A$4:$P$214,7,FALSE),"0")</f>
        <v>0</v>
      </c>
      <c r="AA353" s="165">
        <f>IFERROR(VLOOKUP($E353&amp;$D$119, Outliers!$A$4:$P$214,8,FALSE),"0")</f>
        <v>0</v>
      </c>
      <c r="AB353" s="165">
        <f>IFERROR(VLOOKUP($E353&amp;$D$119, Outliers!$A$4:$P$214,9,FALSE),"0")</f>
        <v>1</v>
      </c>
      <c r="AD353" s="78"/>
      <c r="AE353" s="78"/>
      <c r="AF353" s="78"/>
      <c r="AG353" s="78"/>
    </row>
    <row r="354" spans="4:33" x14ac:dyDescent="0.25">
      <c r="D354" s="319"/>
      <c r="E354" s="103" t="s">
        <v>27</v>
      </c>
      <c r="F354" s="95">
        <f>IF(P353="","",VLOOKUP($E353&amp;$D$118&amp;$D$119,'CCG data'!$A:$AD,'CCG data'!W$3,FALSE))</f>
        <v>3.9476263705446657</v>
      </c>
      <c r="G354" s="96">
        <f>IF(P353="","",VLOOKUP($E353&amp;$D$118&amp;$D$119,'CCG data'!$A:$AD,'CCG data'!X$3,FALSE))</f>
        <v>6.3858826319485162</v>
      </c>
      <c r="H354" s="96">
        <f>IF(R353="","",VLOOKUP($E353&amp;$D$118&amp;$D$119,'CCG data'!$A:$AD,'CCG data'!Y$3,FALSE))</f>
        <v>36.458365413048128</v>
      </c>
      <c r="I354" s="96">
        <f>IF(R353="","",VLOOKUP($E353&amp;$D$118&amp;$D$119,'CCG data'!$A:$AD,'CCG data'!Z$3,FALSE))</f>
        <v>43.21615900477812</v>
      </c>
      <c r="J354" s="96">
        <f>IF(T353="","",VLOOKUP($E353&amp;$D$118&amp;$D$119,'CCG data'!$A:$AD,'CCG data'!AA$3,FALSE))</f>
        <v>13.627217140159306</v>
      </c>
      <c r="K354" s="96">
        <f>IF(T353="","",VLOOKUP($E353&amp;$D$118&amp;$D$119,'CCG data'!$A:$AD,'CCG data'!AB$3,FALSE))</f>
        <v>17.878321343583689</v>
      </c>
      <c r="L354" s="96">
        <f>IF(V353="","",VLOOKUP($E353&amp;$D$118&amp;$D$119,'CCG data'!$A:$AD,'CCG data'!AC$3,FALSE))</f>
        <v>5.0979269439622499</v>
      </c>
      <c r="M354" s="96">
        <f>IF(V353="","",VLOOKUP($E353&amp;$D$118&amp;$D$119,'CCG data'!$A:$AD,'CCG data'!AD$3,FALSE))</f>
        <v>7.8303464204005735</v>
      </c>
      <c r="N354" s="368"/>
      <c r="P354" s="152">
        <f>IF(P353="","",VLOOKUP($E353&amp;$D$118&amp;$D$119,'CCG data'!$A:$AD,'CCG data'!I$3,FALSE))</f>
        <v>6.0999999999999999E-2</v>
      </c>
      <c r="Q354" s="15">
        <f>IF(P353="","",VLOOKUP($E353&amp;$D$118&amp;$D$119,'CCG data'!$A:$AD,'CCG data'!J$3,FALSE))</f>
        <v>9.6000000000000002E-2</v>
      </c>
      <c r="R354" s="15">
        <f>IF(R353="","",VLOOKUP($E353&amp;$D$118&amp;$D$119,'CCG data'!$A:$AD,'CCG data'!K$3,FALSE))</f>
        <v>0.56100000000000005</v>
      </c>
      <c r="S354" s="15">
        <f>IF(R353="","",VLOOKUP($E353&amp;$D$118&amp;$D$119,'CCG data'!$A:$AD,'CCG data'!L$3,FALSE))</f>
        <v>0.625</v>
      </c>
      <c r="T354" s="15">
        <f>IF(T353="","",VLOOKUP($E353&amp;$D$118&amp;$D$119,'CCG data'!$A:$AD,'CCG data'!M$3,FALSE))</f>
        <v>0.20799999999999999</v>
      </c>
      <c r="U354" s="15">
        <f>IF(T353="","",VLOOKUP($E353&amp;$D$118&amp;$D$119,'CCG data'!$A:$AD,'CCG data'!N$3,FALSE))</f>
        <v>0.26300000000000001</v>
      </c>
      <c r="V354" s="15">
        <f>IF(V353="","",VLOOKUP($E353&amp;$D$118&amp;$D$119,'CCG data'!$A:$AD,'CCG data'!O$3,FALSE))</f>
        <v>7.8E-2</v>
      </c>
      <c r="W354" s="136">
        <f>IF(V353="","",VLOOKUP($E353&amp;$D$118&amp;$D$119,'CCG data'!$A:$AD,'CCG data'!P$3,FALSE))</f>
        <v>0.11700000000000001</v>
      </c>
      <c r="Y354" s="165" t="str">
        <f>IFERROR(VLOOKUP($E354&amp;$D$119, Outliers!$A$4:$P$214,6,FALSE),"0")</f>
        <v>0</v>
      </c>
      <c r="Z354" s="165" t="str">
        <f>IFERROR(VLOOKUP($E354&amp;$D$119, Outliers!$A$4:$P$214,7,FALSE),"0")</f>
        <v>0</v>
      </c>
      <c r="AA354" s="165" t="str">
        <f>IFERROR(VLOOKUP($E354&amp;$D$119, Outliers!$A$4:$P$214,8,FALSE),"0")</f>
        <v>0</v>
      </c>
      <c r="AB354" s="165" t="str">
        <f>IFERROR(VLOOKUP($E354&amp;$D$119, Outliers!$A$4:$P$214,9,FALSE),"0")</f>
        <v>0</v>
      </c>
      <c r="AD354" s="78"/>
      <c r="AE354" s="78"/>
      <c r="AF354" s="78"/>
      <c r="AG354" s="78"/>
    </row>
    <row r="355" spans="4:33" ht="15.75" x14ac:dyDescent="0.25">
      <c r="D355" s="319"/>
      <c r="E355" s="104" t="s">
        <v>228</v>
      </c>
      <c r="F355" s="394">
        <f>IF(OR(ISERROR(VLOOKUP($E355&amp;$D$118&amp;$D$119,'CCG data'!$A:$AD,'CCG data'!R$3,FALSE)),ISBLANK(VLOOKUP($E355&amp;$D$118&amp;$D$119,'CCG data'!$A:$AD,'CCG data'!R$3,FALSE))),"",VLOOKUP($E355&amp;$D$118&amp;$D$119,'CCG data'!$A:$AD,'CCG data'!R$3,FALSE))</f>
        <v>5.8272064305214828</v>
      </c>
      <c r="G355" s="395"/>
      <c r="H355" s="395">
        <f>IF(OR(ISERROR(VLOOKUP($E355&amp;$D$118&amp;$D$119,'CCG data'!$A:$AD,'CCG data'!S$3,FALSE)),ISBLANK(VLOOKUP($E355&amp;$D$118&amp;$D$119,'CCG data'!$A:$AD,'CCG data'!S$3,FALSE))),"",VLOOKUP($E355&amp;$D$118&amp;$D$119,'CCG data'!$A:$AD,'CCG data'!S$3,FALSE))</f>
        <v>35.58728619567988</v>
      </c>
      <c r="I355" s="395"/>
      <c r="J355" s="395">
        <f>IF(OR(ISERROR(VLOOKUP($E355&amp;$D$118&amp;$D$119,'CCG data'!$A:$AD,'CCG data'!T$3,FALSE)),ISBLANK(VLOOKUP($E355&amp;$D$118&amp;$D$119,'CCG data'!$A:$AD,'CCG data'!T$3,FALSE))),"",VLOOKUP($E355&amp;$D$118&amp;$D$119,'CCG data'!$A:$AD,'CCG data'!T$3,FALSE))</f>
        <v>16.561510278336325</v>
      </c>
      <c r="K355" s="395"/>
      <c r="L355" s="395">
        <f>IF(OR(ISERROR(VLOOKUP($E355&amp;$D$118&amp;$D$119,'CCG data'!$A:$AD,'CCG data'!U$3,FALSE)),ISBLANK(VLOOKUP($E355&amp;$D$118&amp;$D$119,'CCG data'!$A:$AD,'CCG data'!U$3,FALSE))),"",VLOOKUP($E355&amp;$D$118&amp;$D$119,'CCG data'!$A:$AD,'CCG data'!U$3,FALSE))</f>
        <v>15.909542399136946</v>
      </c>
      <c r="M355" s="396"/>
      <c r="N355" s="367">
        <f>IF(OR(ISERROR(VLOOKUP($E355&amp;$D$118&amp;$D$119,'CCG data'!$A:$AD,'CCG data'!G$3,FALSE)),ISBLANK(VLOOKUP($E355&amp;$D$118&amp;$D$119,'CCG data'!$A:$AD,'CCG data'!G$3,FALSE))),"",VLOOKUP($E355&amp;$D$118&amp;$D$119,'CCG data'!$A:$AD,'CCG data'!G$3,FALSE))</f>
        <v>1154</v>
      </c>
      <c r="P355" s="404">
        <f>IF(OR(ISERROR(VLOOKUP($E355&amp;$D$118&amp;$D$119,'CCG data'!$A:$AD,'CCG data'!B$3,FALSE)),ISBLANK(VLOOKUP($E355&amp;$D$118&amp;$D$119,'CCG data'!$A:$AD,'CCG data'!B$3,FALSE))),"",VLOOKUP($E355&amp;$D$118&amp;$D$119,'CCG data'!$A:$AD,'CCG data'!B$3,FALSE))</f>
        <v>8.0589254766031196E-2</v>
      </c>
      <c r="Q355" s="267"/>
      <c r="R355" s="267">
        <f>IF(OR(ISERROR(VLOOKUP($E355&amp;$D$118&amp;$D$119,'CCG data'!$A:$AD,'CCG data'!C$3,FALSE)),ISBLANK(VLOOKUP($E355&amp;$D$118&amp;$D$119,'CCG data'!$A:$AD,'CCG data'!C$3,FALSE))),"",VLOOKUP($E355&amp;$D$118&amp;$D$119,'CCG data'!$A:$AD,'CCG data'!C$3,FALSE))</f>
        <v>0.48180242634315423</v>
      </c>
      <c r="S355" s="267"/>
      <c r="T355" s="267">
        <f>IF(OR(ISERROR(VLOOKUP($E355&amp;$D$118&amp;$D$119,'CCG data'!$A:$AD,'CCG data'!D$3,FALSE)),ISBLANK(VLOOKUP($E355&amp;$D$118&amp;$D$119,'CCG data'!$A:$AD,'CCG data'!D$3,FALSE))),"",VLOOKUP($E355&amp;$D$118&amp;$D$119,'CCG data'!$A:$AD,'CCG data'!D$3,FALSE))</f>
        <v>0.22010398613518198</v>
      </c>
      <c r="U355" s="267"/>
      <c r="V355" s="267">
        <f>IF(OR(ISERROR(VLOOKUP($E355&amp;$D$118&amp;$D$119,'CCG data'!$A:$AD,'CCG data'!E$3,FALSE)),ISBLANK(VLOOKUP($E355&amp;$D$118&amp;$D$119,'CCG data'!$A:$AD,'CCG data'!E$3,FALSE))),"",VLOOKUP($E355&amp;$D$118&amp;$D$119,'CCG data'!$A:$AD,'CCG data'!E$3,FALSE))</f>
        <v>0.21750433275563258</v>
      </c>
      <c r="W355" s="405"/>
      <c r="Y355" s="165">
        <f>IFERROR(VLOOKUP($E355&amp;$D$119, Outliers!$A$4:$P$214,6,FALSE),"0")</f>
        <v>0</v>
      </c>
      <c r="Z355" s="165">
        <f>IFERROR(VLOOKUP($E355&amp;$D$119, Outliers!$A$4:$P$214,7,FALSE),"0")</f>
        <v>0</v>
      </c>
      <c r="AA355" s="165">
        <f>IFERROR(VLOOKUP($E355&amp;$D$119, Outliers!$A$4:$P$214,8,FALSE),"0")</f>
        <v>0</v>
      </c>
      <c r="AB355" s="165">
        <f>IFERROR(VLOOKUP($E355&amp;$D$119, Outliers!$A$4:$P$214,9,FALSE),"0")</f>
        <v>1</v>
      </c>
      <c r="AD355" s="78"/>
      <c r="AE355" s="78"/>
      <c r="AF355" s="78"/>
      <c r="AG355" s="78"/>
    </row>
    <row r="356" spans="4:33" x14ac:dyDescent="0.25">
      <c r="D356" s="319"/>
      <c r="E356" s="103" t="s">
        <v>27</v>
      </c>
      <c r="F356" s="95">
        <f>IF(P355="","",VLOOKUP($E355&amp;$D$118&amp;$D$119,'CCG data'!$A:$AD,'CCG data'!W$3,FALSE))</f>
        <v>4.6428702401215194</v>
      </c>
      <c r="G356" s="96">
        <f>IF(P355="","",VLOOKUP($E355&amp;$D$118&amp;$D$119,'CCG data'!$A:$AD,'CCG data'!X$3,FALSE))</f>
        <v>7.0115426209214462</v>
      </c>
      <c r="H356" s="96">
        <f>IF(R355="","",VLOOKUP($E355&amp;$D$118&amp;$D$119,'CCG data'!$A:$AD,'CCG data'!Y$3,FALSE))</f>
        <v>32.629181461204084</v>
      </c>
      <c r="I356" s="96">
        <f>IF(R355="","",VLOOKUP($E355&amp;$D$118&amp;$D$119,'CCG data'!$A:$AD,'CCG data'!Z$3,FALSE))</f>
        <v>38.545390930155676</v>
      </c>
      <c r="J356" s="96">
        <f>IF(T355="","",VLOOKUP($E355&amp;$D$118&amp;$D$119,'CCG data'!$A:$AD,'CCG data'!AA$3,FALSE))</f>
        <v>14.524753588200834</v>
      </c>
      <c r="K356" s="96">
        <f>IF(T355="","",VLOOKUP($E355&amp;$D$118&amp;$D$119,'CCG data'!$A:$AD,'CCG data'!AB$3,FALSE))</f>
        <v>18.598266968471815</v>
      </c>
      <c r="L356" s="96">
        <f>IF(V355="","",VLOOKUP($E355&amp;$D$118&amp;$D$119,'CCG data'!$A:$AD,'CCG data'!AC$3,FALSE))</f>
        <v>13.941307631973189</v>
      </c>
      <c r="M356" s="96">
        <f>IF(V355="","",VLOOKUP($E355&amp;$D$118&amp;$D$119,'CCG data'!$A:$AD,'CCG data'!AD$3,FALSE))</f>
        <v>17.877777166300703</v>
      </c>
      <c r="N356" s="368"/>
      <c r="P356" s="152">
        <f>IF(P355="","",VLOOKUP($E355&amp;$D$118&amp;$D$119,'CCG data'!$A:$AD,'CCG data'!I$3,FALSE))</f>
        <v>6.6000000000000003E-2</v>
      </c>
      <c r="Q356" s="15">
        <f>IF(P355="","",VLOOKUP($E355&amp;$D$118&amp;$D$119,'CCG data'!$A:$AD,'CCG data'!J$3,FALSE))</f>
        <v>9.8000000000000004E-2</v>
      </c>
      <c r="R356" s="15">
        <f>IF(R355="","",VLOOKUP($E355&amp;$D$118&amp;$D$119,'CCG data'!$A:$AD,'CCG data'!K$3,FALSE))</f>
        <v>0.45300000000000001</v>
      </c>
      <c r="S356" s="15">
        <f>IF(R355="","",VLOOKUP($E355&amp;$D$118&amp;$D$119,'CCG data'!$A:$AD,'CCG data'!L$3,FALSE))</f>
        <v>0.51100000000000001</v>
      </c>
      <c r="T356" s="15">
        <f>IF(T355="","",VLOOKUP($E355&amp;$D$118&amp;$D$119,'CCG data'!$A:$AD,'CCG data'!M$3,FALSE))</f>
        <v>0.19700000000000001</v>
      </c>
      <c r="U356" s="15">
        <f>IF(T355="","",VLOOKUP($E355&amp;$D$118&amp;$D$119,'CCG data'!$A:$AD,'CCG data'!N$3,FALSE))</f>
        <v>0.245</v>
      </c>
      <c r="V356" s="15">
        <f>IF(V355="","",VLOOKUP($E355&amp;$D$118&amp;$D$119,'CCG data'!$A:$AD,'CCG data'!O$3,FALSE))</f>
        <v>0.19500000000000001</v>
      </c>
      <c r="W356" s="136">
        <f>IF(V355="","",VLOOKUP($E355&amp;$D$118&amp;$D$119,'CCG data'!$A:$AD,'CCG data'!P$3,FALSE))</f>
        <v>0.24199999999999999</v>
      </c>
      <c r="Y356" s="165" t="str">
        <f>IFERROR(VLOOKUP($E356&amp;$D$119, Outliers!$A$4:$P$214,6,FALSE),"0")</f>
        <v>0</v>
      </c>
      <c r="Z356" s="165" t="str">
        <f>IFERROR(VLOOKUP($E356&amp;$D$119, Outliers!$A$4:$P$214,7,FALSE),"0")</f>
        <v>0</v>
      </c>
      <c r="AA356" s="165" t="str">
        <f>IFERROR(VLOOKUP($E356&amp;$D$119, Outliers!$A$4:$P$214,8,FALSE),"0")</f>
        <v>0</v>
      </c>
      <c r="AB356" s="165" t="str">
        <f>IFERROR(VLOOKUP($E356&amp;$D$119, Outliers!$A$4:$P$214,9,FALSE),"0")</f>
        <v>0</v>
      </c>
      <c r="AD356" s="78"/>
      <c r="AE356" s="78"/>
      <c r="AF356" s="78"/>
      <c r="AG356" s="78"/>
    </row>
    <row r="357" spans="4:33" ht="15.75" x14ac:dyDescent="0.25">
      <c r="D357" s="319"/>
      <c r="E357" s="104" t="s">
        <v>229</v>
      </c>
      <c r="F357" s="394">
        <f>IF(OR(ISERROR(VLOOKUP($E357&amp;$D$118&amp;$D$119,'CCG data'!$A:$AD,'CCG data'!R$3,FALSE)),ISBLANK(VLOOKUP($E357&amp;$D$118&amp;$D$119,'CCG data'!$A:$AD,'CCG data'!R$3,FALSE))),"",VLOOKUP($E357&amp;$D$118&amp;$D$119,'CCG data'!$A:$AD,'CCG data'!R$3,FALSE))</f>
        <v>3.8747784333484327</v>
      </c>
      <c r="G357" s="395"/>
      <c r="H357" s="395">
        <f>IF(OR(ISERROR(VLOOKUP($E357&amp;$D$118&amp;$D$119,'CCG data'!$A:$AD,'CCG data'!S$3,FALSE)),ISBLANK(VLOOKUP($E357&amp;$D$118&amp;$D$119,'CCG data'!$A:$AD,'CCG data'!S$3,FALSE))),"",VLOOKUP($E357&amp;$D$118&amp;$D$119,'CCG data'!$A:$AD,'CCG data'!S$3,FALSE))</f>
        <v>37.507741927091296</v>
      </c>
      <c r="I357" s="395"/>
      <c r="J357" s="395">
        <f>IF(OR(ISERROR(VLOOKUP($E357&amp;$D$118&amp;$D$119,'CCG data'!$A:$AD,'CCG data'!T$3,FALSE)),ISBLANK(VLOOKUP($E357&amp;$D$118&amp;$D$119,'CCG data'!$A:$AD,'CCG data'!T$3,FALSE))),"",VLOOKUP($E357&amp;$D$118&amp;$D$119,'CCG data'!$A:$AD,'CCG data'!T$3,FALSE))</f>
        <v>18.378877641294519</v>
      </c>
      <c r="K357" s="395"/>
      <c r="L357" s="395">
        <f>IF(OR(ISERROR(VLOOKUP($E357&amp;$D$118&amp;$D$119,'CCG data'!$A:$AD,'CCG data'!U$3,FALSE)),ISBLANK(VLOOKUP($E357&amp;$D$118&amp;$D$119,'CCG data'!$A:$AD,'CCG data'!U$3,FALSE))),"",VLOOKUP($E357&amp;$D$118&amp;$D$119,'CCG data'!$A:$AD,'CCG data'!U$3,FALSE))</f>
        <v>5.4923141487029916</v>
      </c>
      <c r="M357" s="396"/>
      <c r="N357" s="367">
        <f>IF(OR(ISERROR(VLOOKUP($E357&amp;$D$118&amp;$D$119,'CCG data'!$A:$AD,'CCG data'!G$3,FALSE)),ISBLANK(VLOOKUP($E357&amp;$D$118&amp;$D$119,'CCG data'!$A:$AD,'CCG data'!G$3,FALSE))),"",VLOOKUP($E357&amp;$D$118&amp;$D$119,'CCG data'!$A:$AD,'CCG data'!G$3,FALSE))</f>
        <v>850</v>
      </c>
      <c r="P357" s="404">
        <f>IF(OR(ISERROR(VLOOKUP($E357&amp;$D$118&amp;$D$119,'CCG data'!$A:$AD,'CCG data'!B$3,FALSE)),ISBLANK(VLOOKUP($E357&amp;$D$118&amp;$D$119,'CCG data'!$A:$AD,'CCG data'!B$3,FALSE))),"",VLOOKUP($E357&amp;$D$118&amp;$D$119,'CCG data'!$A:$AD,'CCG data'!B$3,FALSE))</f>
        <v>6.235294117647059E-2</v>
      </c>
      <c r="Q357" s="267"/>
      <c r="R357" s="267">
        <f>IF(OR(ISERROR(VLOOKUP($E357&amp;$D$118&amp;$D$119,'CCG data'!$A:$AD,'CCG data'!C$3,FALSE)),ISBLANK(VLOOKUP($E357&amp;$D$118&amp;$D$119,'CCG data'!$A:$AD,'CCG data'!C$3,FALSE))),"",VLOOKUP($E357&amp;$D$118&amp;$D$119,'CCG data'!$A:$AD,'CCG data'!C$3,FALSE))</f>
        <v>0.57058823529411762</v>
      </c>
      <c r="S357" s="267"/>
      <c r="T357" s="267">
        <f>IF(OR(ISERROR(VLOOKUP($E357&amp;$D$118&amp;$D$119,'CCG data'!$A:$AD,'CCG data'!D$3,FALSE)),ISBLANK(VLOOKUP($E357&amp;$D$118&amp;$D$119,'CCG data'!$A:$AD,'CCG data'!D$3,FALSE))),"",VLOOKUP($E357&amp;$D$118&amp;$D$119,'CCG data'!$A:$AD,'CCG data'!D$3,FALSE))</f>
        <v>0.28235294117647058</v>
      </c>
      <c r="U357" s="267"/>
      <c r="V357" s="267">
        <f>IF(OR(ISERROR(VLOOKUP($E357&amp;$D$118&amp;$D$119,'CCG data'!$A:$AD,'CCG data'!E$3,FALSE)),ISBLANK(VLOOKUP($E357&amp;$D$118&amp;$D$119,'CCG data'!$A:$AD,'CCG data'!E$3,FALSE))),"",VLOOKUP($E357&amp;$D$118&amp;$D$119,'CCG data'!$A:$AD,'CCG data'!E$3,FALSE))</f>
        <v>8.4705882352941173E-2</v>
      </c>
      <c r="W357" s="405"/>
      <c r="Y357" s="165">
        <f>IFERROR(VLOOKUP($E357&amp;$D$119, Outliers!$A$4:$P$214,6,FALSE),"0")</f>
        <v>0</v>
      </c>
      <c r="Z357" s="165">
        <f>IFERROR(VLOOKUP($E357&amp;$D$119, Outliers!$A$4:$P$214,7,FALSE),"0")</f>
        <v>0</v>
      </c>
      <c r="AA357" s="165">
        <f>IFERROR(VLOOKUP($E357&amp;$D$119, Outliers!$A$4:$P$214,8,FALSE),"0")</f>
        <v>0</v>
      </c>
      <c r="AB357" s="165">
        <f>IFERROR(VLOOKUP($E357&amp;$D$119, Outliers!$A$4:$P$214,9,FALSE),"0")</f>
        <v>1</v>
      </c>
      <c r="AD357" s="78"/>
      <c r="AE357" s="78"/>
      <c r="AF357" s="78"/>
      <c r="AG357" s="78"/>
    </row>
    <row r="358" spans="4:33" x14ac:dyDescent="0.25">
      <c r="D358" s="319"/>
      <c r="E358" s="103" t="s">
        <v>27</v>
      </c>
      <c r="F358" s="95">
        <f>IF(P357="","",VLOOKUP($E357&amp;$D$118&amp;$D$119,'CCG data'!$A:$AD,'CCG data'!W$3,FALSE))</f>
        <v>2.8315846018177542</v>
      </c>
      <c r="G358" s="96">
        <f>IF(P357="","",VLOOKUP($E357&amp;$D$118&amp;$D$119,'CCG data'!$A:$AD,'CCG data'!X$3,FALSE))</f>
        <v>4.9179722648791113</v>
      </c>
      <c r="H358" s="96">
        <f>IF(R357="","",VLOOKUP($E357&amp;$D$118&amp;$D$119,'CCG data'!$A:$AD,'CCG data'!Y$3,FALSE))</f>
        <v>34.169589825682095</v>
      </c>
      <c r="I358" s="96">
        <f>IF(R357="","",VLOOKUP($E357&amp;$D$118&amp;$D$119,'CCG data'!$A:$AD,'CCG data'!Z$3,FALSE))</f>
        <v>40.845894028500496</v>
      </c>
      <c r="J358" s="96">
        <f>IF(T357="","",VLOOKUP($E357&amp;$D$118&amp;$D$119,'CCG data'!$A:$AD,'CCG data'!AA$3,FALSE))</f>
        <v>16.053628798421748</v>
      </c>
      <c r="K358" s="96">
        <f>IF(T357="","",VLOOKUP($E357&amp;$D$118&amp;$D$119,'CCG data'!$A:$AD,'CCG data'!AB$3,FALSE))</f>
        <v>20.70412648416729</v>
      </c>
      <c r="L358" s="96">
        <f>IF(V357="","",VLOOKUP($E357&amp;$D$118&amp;$D$119,'CCG data'!$A:$AD,'CCG data'!AC$3,FALSE))</f>
        <v>4.2236543062444545</v>
      </c>
      <c r="M358" s="96">
        <f>IF(V357="","",VLOOKUP($E357&amp;$D$118&amp;$D$119,'CCG data'!$A:$AD,'CCG data'!AD$3,FALSE))</f>
        <v>6.7609739911615288</v>
      </c>
      <c r="N358" s="368"/>
      <c r="P358" s="152">
        <f>IF(P357="","",VLOOKUP($E357&amp;$D$118&amp;$D$119,'CCG data'!$A:$AD,'CCG data'!I$3,FALSE))</f>
        <v>4.8000000000000001E-2</v>
      </c>
      <c r="Q358" s="15">
        <f>IF(P357="","",VLOOKUP($E357&amp;$D$118&amp;$D$119,'CCG data'!$A:$AD,'CCG data'!J$3,FALSE))</f>
        <v>8.1000000000000003E-2</v>
      </c>
      <c r="R358" s="15">
        <f>IF(R357="","",VLOOKUP($E357&amp;$D$118&amp;$D$119,'CCG data'!$A:$AD,'CCG data'!K$3,FALSE))</f>
        <v>0.53700000000000003</v>
      </c>
      <c r="S358" s="15">
        <f>IF(R357="","",VLOOKUP($E357&amp;$D$118&amp;$D$119,'CCG data'!$A:$AD,'CCG data'!L$3,FALSE))</f>
        <v>0.60299999999999998</v>
      </c>
      <c r="T358" s="15">
        <f>IF(T357="","",VLOOKUP($E357&amp;$D$118&amp;$D$119,'CCG data'!$A:$AD,'CCG data'!M$3,FALSE))</f>
        <v>0.253</v>
      </c>
      <c r="U358" s="15">
        <f>IF(T357="","",VLOOKUP($E357&amp;$D$118&amp;$D$119,'CCG data'!$A:$AD,'CCG data'!N$3,FALSE))</f>
        <v>0.314</v>
      </c>
      <c r="V358" s="15">
        <f>IF(V357="","",VLOOKUP($E357&amp;$D$118&amp;$D$119,'CCG data'!$A:$AD,'CCG data'!O$3,FALSE))</f>
        <v>6.8000000000000005E-2</v>
      </c>
      <c r="W358" s="136">
        <f>IF(V357="","",VLOOKUP($E357&amp;$D$118&amp;$D$119,'CCG data'!$A:$AD,'CCG data'!P$3,FALSE))</f>
        <v>0.105</v>
      </c>
      <c r="Y358" s="165" t="str">
        <f>IFERROR(VLOOKUP($E358&amp;$D$119, Outliers!$A$4:$P$214,6,FALSE),"0")</f>
        <v>0</v>
      </c>
      <c r="Z358" s="165" t="str">
        <f>IFERROR(VLOOKUP($E358&amp;$D$119, Outliers!$A$4:$P$214,7,FALSE),"0")</f>
        <v>0</v>
      </c>
      <c r="AA358" s="165" t="str">
        <f>IFERROR(VLOOKUP($E358&amp;$D$119, Outliers!$A$4:$P$214,8,FALSE),"0")</f>
        <v>0</v>
      </c>
      <c r="AB358" s="165" t="str">
        <f>IFERROR(VLOOKUP($E358&amp;$D$119, Outliers!$A$4:$P$214,9,FALSE),"0")</f>
        <v>0</v>
      </c>
      <c r="AD358" s="78"/>
      <c r="AE358" s="78"/>
      <c r="AF358" s="78"/>
      <c r="AG358" s="78"/>
    </row>
    <row r="359" spans="4:33" ht="15.75" x14ac:dyDescent="0.25">
      <c r="D359" s="319"/>
      <c r="E359" s="104" t="s">
        <v>230</v>
      </c>
      <c r="F359" s="394">
        <f>IF(OR(ISERROR(VLOOKUP($E359&amp;$D$118&amp;$D$119,'CCG data'!$A:$AD,'CCG data'!R$3,FALSE)),ISBLANK(VLOOKUP($E359&amp;$D$118&amp;$D$119,'CCG data'!$A:$AD,'CCG data'!R$3,FALSE))),"",VLOOKUP($E359&amp;$D$118&amp;$D$119,'CCG data'!$A:$AD,'CCG data'!R$3,FALSE))</f>
        <v>5.0769287972929371</v>
      </c>
      <c r="G359" s="395"/>
      <c r="H359" s="395">
        <f>IF(OR(ISERROR(VLOOKUP($E359&amp;$D$118&amp;$D$119,'CCG data'!$A:$AD,'CCG data'!S$3,FALSE)),ISBLANK(VLOOKUP($E359&amp;$D$118&amp;$D$119,'CCG data'!$A:$AD,'CCG data'!S$3,FALSE))),"",VLOOKUP($E359&amp;$D$118&amp;$D$119,'CCG data'!$A:$AD,'CCG data'!S$3,FALSE))</f>
        <v>39.390699792140033</v>
      </c>
      <c r="I359" s="395"/>
      <c r="J359" s="395">
        <f>IF(OR(ISERROR(VLOOKUP($E359&amp;$D$118&amp;$D$119,'CCG data'!$A:$AD,'CCG data'!T$3,FALSE)),ISBLANK(VLOOKUP($E359&amp;$D$118&amp;$D$119,'CCG data'!$A:$AD,'CCG data'!T$3,FALSE))),"",VLOOKUP($E359&amp;$D$118&amp;$D$119,'CCG data'!$A:$AD,'CCG data'!T$3,FALSE))</f>
        <v>19.47543295744897</v>
      </c>
      <c r="K359" s="395"/>
      <c r="L359" s="395">
        <f>IF(OR(ISERROR(VLOOKUP($E359&amp;$D$118&amp;$D$119,'CCG data'!$A:$AD,'CCG data'!U$3,FALSE)),ISBLANK(VLOOKUP($E359&amp;$D$118&amp;$D$119,'CCG data'!$A:$AD,'CCG data'!U$3,FALSE))),"",VLOOKUP($E359&amp;$D$118&amp;$D$119,'CCG data'!$A:$AD,'CCG data'!U$3,FALSE))</f>
        <v>5.510697334390068</v>
      </c>
      <c r="M359" s="396"/>
      <c r="N359" s="367">
        <f>IF(OR(ISERROR(VLOOKUP($E359&amp;$D$118&amp;$D$119,'CCG data'!$A:$AD,'CCG data'!G$3,FALSE)),ISBLANK(VLOOKUP($E359&amp;$D$118&amp;$D$119,'CCG data'!$A:$AD,'CCG data'!G$3,FALSE))),"",VLOOKUP($E359&amp;$D$118&amp;$D$119,'CCG data'!$A:$AD,'CCG data'!G$3,FALSE))</f>
        <v>990</v>
      </c>
      <c r="P359" s="404">
        <f>IF(OR(ISERROR(VLOOKUP($E359&amp;$D$118&amp;$D$119,'CCG data'!$A:$AD,'CCG data'!B$3,FALSE)),ISBLANK(VLOOKUP($E359&amp;$D$118&amp;$D$119,'CCG data'!$A:$AD,'CCG data'!B$3,FALSE))),"",VLOOKUP($E359&amp;$D$118&amp;$D$119,'CCG data'!$A:$AD,'CCG data'!B$3,FALSE))</f>
        <v>7.4747474747474743E-2</v>
      </c>
      <c r="Q359" s="267"/>
      <c r="R359" s="267">
        <f>IF(OR(ISERROR(VLOOKUP($E359&amp;$D$118&amp;$D$119,'CCG data'!$A:$AD,'CCG data'!C$3,FALSE)),ISBLANK(VLOOKUP($E359&amp;$D$118&amp;$D$119,'CCG data'!$A:$AD,'CCG data'!C$3,FALSE))),"",VLOOKUP($E359&amp;$D$118&amp;$D$119,'CCG data'!$A:$AD,'CCG data'!C$3,FALSE))</f>
        <v>0.56868686868686869</v>
      </c>
      <c r="S359" s="267"/>
      <c r="T359" s="267">
        <f>IF(OR(ISERROR(VLOOKUP($E359&amp;$D$118&amp;$D$119,'CCG data'!$A:$AD,'CCG data'!D$3,FALSE)),ISBLANK(VLOOKUP($E359&amp;$D$118&amp;$D$119,'CCG data'!$A:$AD,'CCG data'!D$3,FALSE))),"",VLOOKUP($E359&amp;$D$118&amp;$D$119,'CCG data'!$A:$AD,'CCG data'!D$3,FALSE))</f>
        <v>0.27777777777777779</v>
      </c>
      <c r="U359" s="267"/>
      <c r="V359" s="267">
        <f>IF(OR(ISERROR(VLOOKUP($E359&amp;$D$118&amp;$D$119,'CCG data'!$A:$AD,'CCG data'!E$3,FALSE)),ISBLANK(VLOOKUP($E359&amp;$D$118&amp;$D$119,'CCG data'!$A:$AD,'CCG data'!E$3,FALSE))),"",VLOOKUP($E359&amp;$D$118&amp;$D$119,'CCG data'!$A:$AD,'CCG data'!E$3,FALSE))</f>
        <v>7.8787878787878782E-2</v>
      </c>
      <c r="W359" s="405"/>
      <c r="Y359" s="165">
        <f>IFERROR(VLOOKUP($E359&amp;$D$119, Outliers!$A$4:$P$214,6,FALSE),"0")</f>
        <v>0</v>
      </c>
      <c r="Z359" s="165">
        <f>IFERROR(VLOOKUP($E359&amp;$D$119, Outliers!$A$4:$P$214,7,FALSE),"0")</f>
        <v>0</v>
      </c>
      <c r="AA359" s="165">
        <f>IFERROR(VLOOKUP($E359&amp;$D$119, Outliers!$A$4:$P$214,8,FALSE),"0")</f>
        <v>0</v>
      </c>
      <c r="AB359" s="165">
        <f>IFERROR(VLOOKUP($E359&amp;$D$119, Outliers!$A$4:$P$214,9,FALSE),"0")</f>
        <v>1</v>
      </c>
      <c r="AD359" s="78"/>
      <c r="AE359" s="78"/>
      <c r="AF359" s="78"/>
      <c r="AG359" s="78"/>
    </row>
    <row r="360" spans="4:33" x14ac:dyDescent="0.25">
      <c r="D360" s="319"/>
      <c r="E360" s="103" t="s">
        <v>27</v>
      </c>
      <c r="F360" s="95">
        <f>IF(P359="","",VLOOKUP($E359&amp;$D$118&amp;$D$119,'CCG data'!$A:$AD,'CCG data'!W$3,FALSE))</f>
        <v>3.9201740671715646</v>
      </c>
      <c r="G360" s="96">
        <f>IF(P359="","",VLOOKUP($E359&amp;$D$118&amp;$D$119,'CCG data'!$A:$AD,'CCG data'!X$3,FALSE))</f>
        <v>6.2336835274143096</v>
      </c>
      <c r="H360" s="96">
        <f>IF(R359="","",VLOOKUP($E359&amp;$D$118&amp;$D$119,'CCG data'!$A:$AD,'CCG data'!Y$3,FALSE))</f>
        <v>36.136864463373684</v>
      </c>
      <c r="I360" s="96">
        <f>IF(R359="","",VLOOKUP($E359&amp;$D$118&amp;$D$119,'CCG data'!$A:$AD,'CCG data'!Z$3,FALSE))</f>
        <v>42.644535120906383</v>
      </c>
      <c r="J360" s="96">
        <f>IF(T359="","",VLOOKUP($E359&amp;$D$118&amp;$D$119,'CCG data'!$A:$AD,'CCG data'!AA$3,FALSE))</f>
        <v>17.173583878373034</v>
      </c>
      <c r="K360" s="96">
        <f>IF(T359="","",VLOOKUP($E359&amp;$D$118&amp;$D$119,'CCG data'!$A:$AD,'CCG data'!AB$3,FALSE))</f>
        <v>21.777282036524905</v>
      </c>
      <c r="L360" s="96">
        <f>IF(V359="","",VLOOKUP($E359&amp;$D$118&amp;$D$119,'CCG data'!$A:$AD,'CCG data'!AC$3,FALSE))</f>
        <v>4.2877286717551319</v>
      </c>
      <c r="M360" s="96">
        <f>IF(V359="","",VLOOKUP($E359&amp;$D$118&amp;$D$119,'CCG data'!$A:$AD,'CCG data'!AD$3,FALSE))</f>
        <v>6.7336659970250041</v>
      </c>
      <c r="N360" s="368"/>
      <c r="P360" s="152">
        <f>IF(P359="","",VLOOKUP($E359&amp;$D$118&amp;$D$119,'CCG data'!$A:$AD,'CCG data'!I$3,FALSE))</f>
        <v>0.06</v>
      </c>
      <c r="Q360" s="15">
        <f>IF(P359="","",VLOOKUP($E359&amp;$D$118&amp;$D$119,'CCG data'!$A:$AD,'CCG data'!J$3,FALSE))</f>
        <v>9.2999999999999999E-2</v>
      </c>
      <c r="R360" s="15">
        <f>IF(R359="","",VLOOKUP($E359&amp;$D$118&amp;$D$119,'CCG data'!$A:$AD,'CCG data'!K$3,FALSE))</f>
        <v>0.53800000000000003</v>
      </c>
      <c r="S360" s="15">
        <f>IF(R359="","",VLOOKUP($E359&amp;$D$118&amp;$D$119,'CCG data'!$A:$AD,'CCG data'!L$3,FALSE))</f>
        <v>0.59899999999999998</v>
      </c>
      <c r="T360" s="15">
        <f>IF(T359="","",VLOOKUP($E359&amp;$D$118&amp;$D$119,'CCG data'!$A:$AD,'CCG data'!M$3,FALSE))</f>
        <v>0.251</v>
      </c>
      <c r="U360" s="15">
        <f>IF(T359="","",VLOOKUP($E359&amp;$D$118&amp;$D$119,'CCG data'!$A:$AD,'CCG data'!N$3,FALSE))</f>
        <v>0.30599999999999999</v>
      </c>
      <c r="V360" s="15">
        <f>IF(V359="","",VLOOKUP($E359&amp;$D$118&amp;$D$119,'CCG data'!$A:$AD,'CCG data'!O$3,FALSE))</f>
        <v>6.4000000000000001E-2</v>
      </c>
      <c r="W360" s="136">
        <f>IF(V359="","",VLOOKUP($E359&amp;$D$118&amp;$D$119,'CCG data'!$A:$AD,'CCG data'!P$3,FALSE))</f>
        <v>9.7000000000000003E-2</v>
      </c>
      <c r="Y360" s="165" t="str">
        <f>IFERROR(VLOOKUP($E360&amp;$D$119, Outliers!$A$4:$P$214,6,FALSE),"0")</f>
        <v>0</v>
      </c>
      <c r="Z360" s="165" t="str">
        <f>IFERROR(VLOOKUP($E360&amp;$D$119, Outliers!$A$4:$P$214,7,FALSE),"0")</f>
        <v>0</v>
      </c>
      <c r="AA360" s="165" t="str">
        <f>IFERROR(VLOOKUP($E360&amp;$D$119, Outliers!$A$4:$P$214,8,FALSE),"0")</f>
        <v>0</v>
      </c>
      <c r="AB360" s="165" t="str">
        <f>IFERROR(VLOOKUP($E360&amp;$D$119, Outliers!$A$4:$P$214,9,FALSE),"0")</f>
        <v>0</v>
      </c>
      <c r="AD360" s="78"/>
      <c r="AE360" s="78"/>
      <c r="AF360" s="78"/>
      <c r="AG360" s="78"/>
    </row>
    <row r="361" spans="4:33" ht="15.75" x14ac:dyDescent="0.25">
      <c r="D361" s="319"/>
      <c r="E361" s="104" t="s">
        <v>231</v>
      </c>
      <c r="F361" s="394">
        <f>IF(OR(ISERROR(VLOOKUP($E361&amp;$D$118&amp;$D$119,'CCG data'!$A:$AD,'CCG data'!R$3,FALSE)),ISBLANK(VLOOKUP($E361&amp;$D$118&amp;$D$119,'CCG data'!$A:$AD,'CCG data'!R$3,FALSE))),"",VLOOKUP($E361&amp;$D$118&amp;$D$119,'CCG data'!$A:$AD,'CCG data'!R$3,FALSE))</f>
        <v>7.8694131156464744</v>
      </c>
      <c r="G361" s="395"/>
      <c r="H361" s="395">
        <f>IF(OR(ISERROR(VLOOKUP($E361&amp;$D$118&amp;$D$119,'CCG data'!$A:$AD,'CCG data'!S$3,FALSE)),ISBLANK(VLOOKUP($E361&amp;$D$118&amp;$D$119,'CCG data'!$A:$AD,'CCG data'!S$3,FALSE))),"",VLOOKUP($E361&amp;$D$118&amp;$D$119,'CCG data'!$A:$AD,'CCG data'!S$3,FALSE))</f>
        <v>40.547541108671453</v>
      </c>
      <c r="I361" s="395"/>
      <c r="J361" s="395">
        <f>IF(OR(ISERROR(VLOOKUP($E361&amp;$D$118&amp;$D$119,'CCG data'!$A:$AD,'CCG data'!T$3,FALSE)),ISBLANK(VLOOKUP($E361&amp;$D$118&amp;$D$119,'CCG data'!$A:$AD,'CCG data'!T$3,FALSE))),"",VLOOKUP($E361&amp;$D$118&amp;$D$119,'CCG data'!$A:$AD,'CCG data'!T$3,FALSE))</f>
        <v>16.307080402269023</v>
      </c>
      <c r="K361" s="395"/>
      <c r="L361" s="395">
        <f>IF(OR(ISERROR(VLOOKUP($E361&amp;$D$118&amp;$D$119,'CCG data'!$A:$AD,'CCG data'!U$3,FALSE)),ISBLANK(VLOOKUP($E361&amp;$D$118&amp;$D$119,'CCG data'!$A:$AD,'CCG data'!U$3,FALSE))),"",VLOOKUP($E361&amp;$D$118&amp;$D$119,'CCG data'!$A:$AD,'CCG data'!U$3,FALSE))</f>
        <v>7.6907243886184542</v>
      </c>
      <c r="M361" s="396"/>
      <c r="N361" s="367">
        <f>IF(OR(ISERROR(VLOOKUP($E361&amp;$D$118&amp;$D$119,'CCG data'!$A:$AD,'CCG data'!G$3,FALSE)),ISBLANK(VLOOKUP($E361&amp;$D$118&amp;$D$119,'CCG data'!$A:$AD,'CCG data'!G$3,FALSE))),"",VLOOKUP($E361&amp;$D$118&amp;$D$119,'CCG data'!$A:$AD,'CCG data'!G$3,FALSE))</f>
        <v>1410</v>
      </c>
      <c r="P361" s="404">
        <f>IF(OR(ISERROR(VLOOKUP($E361&amp;$D$118&amp;$D$119,'CCG data'!$A:$AD,'CCG data'!B$3,FALSE)),ISBLANK(VLOOKUP($E361&amp;$D$118&amp;$D$119,'CCG data'!$A:$AD,'CCG data'!B$3,FALSE))),"",VLOOKUP($E361&amp;$D$118&amp;$D$119,'CCG data'!$A:$AD,'CCG data'!B$3,FALSE))</f>
        <v>0.10921985815602837</v>
      </c>
      <c r="Q361" s="267"/>
      <c r="R361" s="267">
        <f>IF(OR(ISERROR(VLOOKUP($E361&amp;$D$118&amp;$D$119,'CCG data'!$A:$AD,'CCG data'!C$3,FALSE)),ISBLANK(VLOOKUP($E361&amp;$D$118&amp;$D$119,'CCG data'!$A:$AD,'CCG data'!C$3,FALSE))),"",VLOOKUP($E361&amp;$D$118&amp;$D$119,'CCG data'!$A:$AD,'CCG data'!C$3,FALSE))</f>
        <v>0.5617021276595745</v>
      </c>
      <c r="S361" s="267"/>
      <c r="T361" s="267">
        <f>IF(OR(ISERROR(VLOOKUP($E361&amp;$D$118&amp;$D$119,'CCG data'!$A:$AD,'CCG data'!D$3,FALSE)),ISBLANK(VLOOKUP($E361&amp;$D$118&amp;$D$119,'CCG data'!$A:$AD,'CCG data'!D$3,FALSE))),"",VLOOKUP($E361&amp;$D$118&amp;$D$119,'CCG data'!$A:$AD,'CCG data'!D$3,FALSE))</f>
        <v>0.22553191489361701</v>
      </c>
      <c r="U361" s="267"/>
      <c r="V361" s="267">
        <f>IF(OR(ISERROR(VLOOKUP($E361&amp;$D$118&amp;$D$119,'CCG data'!$A:$AD,'CCG data'!E$3,FALSE)),ISBLANK(VLOOKUP($E361&amp;$D$118&amp;$D$119,'CCG data'!$A:$AD,'CCG data'!E$3,FALSE))),"",VLOOKUP($E361&amp;$D$118&amp;$D$119,'CCG data'!$A:$AD,'CCG data'!E$3,FALSE))</f>
        <v>0.10354609929078014</v>
      </c>
      <c r="W361" s="405"/>
      <c r="Y361" s="165">
        <f>IFERROR(VLOOKUP($E361&amp;$D$119, Outliers!$A$4:$P$214,6,FALSE),"0")</f>
        <v>1</v>
      </c>
      <c r="Z361" s="165">
        <f>IFERROR(VLOOKUP($E361&amp;$D$119, Outliers!$A$4:$P$214,7,FALSE),"0")</f>
        <v>0</v>
      </c>
      <c r="AA361" s="165">
        <f>IFERROR(VLOOKUP($E361&amp;$D$119, Outliers!$A$4:$P$214,8,FALSE),"0")</f>
        <v>0</v>
      </c>
      <c r="AB361" s="165">
        <f>IFERROR(VLOOKUP($E361&amp;$D$119, Outliers!$A$4:$P$214,9,FALSE),"0")</f>
        <v>1</v>
      </c>
      <c r="AD361" s="78"/>
      <c r="AE361" s="78"/>
      <c r="AF361" s="78"/>
      <c r="AG361" s="78"/>
    </row>
    <row r="362" spans="4:33" x14ac:dyDescent="0.25">
      <c r="D362" s="319"/>
      <c r="E362" s="103" t="s">
        <v>27</v>
      </c>
      <c r="F362" s="95">
        <f>IF(P361="","",VLOOKUP($E361&amp;$D$118&amp;$D$119,'CCG data'!$A:$AD,'CCG data'!W$3,FALSE))</f>
        <v>6.6265077704563478</v>
      </c>
      <c r="G362" s="96">
        <f>IF(P361="","",VLOOKUP($E361&amp;$D$118&amp;$D$119,'CCG data'!$A:$AD,'CCG data'!X$3,FALSE))</f>
        <v>9.112318460836601</v>
      </c>
      <c r="H362" s="96">
        <f>IF(R361="","",VLOOKUP($E361&amp;$D$118&amp;$D$119,'CCG data'!$A:$AD,'CCG data'!Y$3,FALSE))</f>
        <v>37.7235846038012</v>
      </c>
      <c r="I362" s="96">
        <f>IF(R361="","",VLOOKUP($E361&amp;$D$118&amp;$D$119,'CCG data'!$A:$AD,'CCG data'!Z$3,FALSE))</f>
        <v>43.371497613541706</v>
      </c>
      <c r="J362" s="96">
        <f>IF(T361="","",VLOOKUP($E361&amp;$D$118&amp;$D$119,'CCG data'!$A:$AD,'CCG data'!AA$3,FALSE))</f>
        <v>14.514747307859041</v>
      </c>
      <c r="K362" s="96">
        <f>IF(T361="","",VLOOKUP($E361&amp;$D$118&amp;$D$119,'CCG data'!$A:$AD,'CCG data'!AB$3,FALSE))</f>
        <v>18.099413496679006</v>
      </c>
      <c r="L362" s="96">
        <f>IF(V361="","",VLOOKUP($E361&amp;$D$118&amp;$D$119,'CCG data'!$A:$AD,'CCG data'!AC$3,FALSE))</f>
        <v>6.4432061854573126</v>
      </c>
      <c r="M362" s="96">
        <f>IF(V361="","",VLOOKUP($E361&amp;$D$118&amp;$D$119,'CCG data'!$A:$AD,'CCG data'!AD$3,FALSE))</f>
        <v>8.9382425917795967</v>
      </c>
      <c r="N362" s="368"/>
      <c r="P362" s="152">
        <f>IF(P361="","",VLOOKUP($E361&amp;$D$118&amp;$D$119,'CCG data'!$A:$AD,'CCG data'!I$3,FALSE))</f>
        <v>9.4E-2</v>
      </c>
      <c r="Q362" s="15">
        <f>IF(P361="","",VLOOKUP($E361&amp;$D$118&amp;$D$119,'CCG data'!$A:$AD,'CCG data'!J$3,FALSE))</f>
        <v>0.127</v>
      </c>
      <c r="R362" s="15">
        <f>IF(R361="","",VLOOKUP($E361&amp;$D$118&amp;$D$119,'CCG data'!$A:$AD,'CCG data'!K$3,FALSE))</f>
        <v>0.53600000000000003</v>
      </c>
      <c r="S362" s="15">
        <f>IF(R361="","",VLOOKUP($E361&amp;$D$118&amp;$D$119,'CCG data'!$A:$AD,'CCG data'!L$3,FALSE))</f>
        <v>0.58699999999999997</v>
      </c>
      <c r="T362" s="15">
        <f>IF(T361="","",VLOOKUP($E361&amp;$D$118&amp;$D$119,'CCG data'!$A:$AD,'CCG data'!M$3,FALSE))</f>
        <v>0.20399999999999999</v>
      </c>
      <c r="U362" s="15">
        <f>IF(T361="","",VLOOKUP($E361&amp;$D$118&amp;$D$119,'CCG data'!$A:$AD,'CCG data'!N$3,FALSE))</f>
        <v>0.248</v>
      </c>
      <c r="V362" s="15">
        <f>IF(V361="","",VLOOKUP($E361&amp;$D$118&amp;$D$119,'CCG data'!$A:$AD,'CCG data'!O$3,FALSE))</f>
        <v>8.8999999999999996E-2</v>
      </c>
      <c r="W362" s="136">
        <f>IF(V361="","",VLOOKUP($E361&amp;$D$118&amp;$D$119,'CCG data'!$A:$AD,'CCG data'!P$3,FALSE))</f>
        <v>0.121</v>
      </c>
      <c r="Y362" s="165" t="str">
        <f>IFERROR(VLOOKUP($E362&amp;$D$119, Outliers!$A$4:$P$214,6,FALSE),"0")</f>
        <v>0</v>
      </c>
      <c r="Z362" s="165" t="str">
        <f>IFERROR(VLOOKUP($E362&amp;$D$119, Outliers!$A$4:$P$214,7,FALSE),"0")</f>
        <v>0</v>
      </c>
      <c r="AA362" s="165" t="str">
        <f>IFERROR(VLOOKUP($E362&amp;$D$119, Outliers!$A$4:$P$214,8,FALSE),"0")</f>
        <v>0</v>
      </c>
      <c r="AB362" s="165" t="str">
        <f>IFERROR(VLOOKUP($E362&amp;$D$119, Outliers!$A$4:$P$214,9,FALSE),"0")</f>
        <v>0</v>
      </c>
      <c r="AD362" s="78"/>
      <c r="AE362" s="78"/>
      <c r="AF362" s="78"/>
      <c r="AG362" s="78"/>
    </row>
    <row r="363" spans="4:33" ht="15.75" x14ac:dyDescent="0.25">
      <c r="D363" s="319"/>
      <c r="E363" s="104" t="s">
        <v>232</v>
      </c>
      <c r="F363" s="394">
        <f>IF(OR(ISERROR(VLOOKUP($E363&amp;$D$118&amp;$D$119,'CCG data'!$A:$AD,'CCG data'!R$3,FALSE)),ISBLANK(VLOOKUP($E363&amp;$D$118&amp;$D$119,'CCG data'!$A:$AD,'CCG data'!R$3,FALSE))),"",VLOOKUP($E363&amp;$D$118&amp;$D$119,'CCG data'!$A:$AD,'CCG data'!R$3,FALSE))</f>
        <v>4.3411956629762365</v>
      </c>
      <c r="G363" s="395"/>
      <c r="H363" s="395">
        <f>IF(OR(ISERROR(VLOOKUP($E363&amp;$D$118&amp;$D$119,'CCG data'!$A:$AD,'CCG data'!S$3,FALSE)),ISBLANK(VLOOKUP($E363&amp;$D$118&amp;$D$119,'CCG data'!$A:$AD,'CCG data'!S$3,FALSE))),"",VLOOKUP($E363&amp;$D$118&amp;$D$119,'CCG data'!$A:$AD,'CCG data'!S$3,FALSE))</f>
        <v>42.942249509294363</v>
      </c>
      <c r="I363" s="395"/>
      <c r="J363" s="395">
        <f>IF(OR(ISERROR(VLOOKUP($E363&amp;$D$118&amp;$D$119,'CCG data'!$A:$AD,'CCG data'!T$3,FALSE)),ISBLANK(VLOOKUP($E363&amp;$D$118&amp;$D$119,'CCG data'!$A:$AD,'CCG data'!T$3,FALSE))),"",VLOOKUP($E363&amp;$D$118&amp;$D$119,'CCG data'!$A:$AD,'CCG data'!T$3,FALSE))</f>
        <v>15.284260413304661</v>
      </c>
      <c r="K363" s="395"/>
      <c r="L363" s="395">
        <f>IF(OR(ISERROR(VLOOKUP($E363&amp;$D$118&amp;$D$119,'CCG data'!$A:$AD,'CCG data'!U$3,FALSE)),ISBLANK(VLOOKUP($E363&amp;$D$118&amp;$D$119,'CCG data'!$A:$AD,'CCG data'!U$3,FALSE))),"",VLOOKUP($E363&amp;$D$118&amp;$D$119,'CCG data'!$A:$AD,'CCG data'!U$3,FALSE))</f>
        <v>10.13984587983537</v>
      </c>
      <c r="M363" s="396"/>
      <c r="N363" s="367">
        <f>IF(OR(ISERROR(VLOOKUP($E363&amp;$D$118&amp;$D$119,'CCG data'!$A:$AD,'CCG data'!G$3,FALSE)),ISBLANK(VLOOKUP($E363&amp;$D$118&amp;$D$119,'CCG data'!$A:$AD,'CCG data'!G$3,FALSE))),"",VLOOKUP($E363&amp;$D$118&amp;$D$119,'CCG data'!$A:$AD,'CCG data'!G$3,FALSE))</f>
        <v>1436</v>
      </c>
      <c r="P363" s="404">
        <f>IF(OR(ISERROR(VLOOKUP($E363&amp;$D$118&amp;$D$119,'CCG data'!$A:$AD,'CCG data'!B$3,FALSE)),ISBLANK(VLOOKUP($E363&amp;$D$118&amp;$D$119,'CCG data'!$A:$AD,'CCG data'!B$3,FALSE))),"",VLOOKUP($E363&amp;$D$118&amp;$D$119,'CCG data'!$A:$AD,'CCG data'!B$3,FALSE))</f>
        <v>6.0584958217270196E-2</v>
      </c>
      <c r="Q363" s="267"/>
      <c r="R363" s="267">
        <f>IF(OR(ISERROR(VLOOKUP($E363&amp;$D$118&amp;$D$119,'CCG data'!$A:$AD,'CCG data'!C$3,FALSE)),ISBLANK(VLOOKUP($E363&amp;$D$118&amp;$D$119,'CCG data'!$A:$AD,'CCG data'!C$3,FALSE))),"",VLOOKUP($E363&amp;$D$118&amp;$D$119,'CCG data'!$A:$AD,'CCG data'!C$3,FALSE))</f>
        <v>0.58774373259052926</v>
      </c>
      <c r="S363" s="267"/>
      <c r="T363" s="267">
        <f>IF(OR(ISERROR(VLOOKUP($E363&amp;$D$118&amp;$D$119,'CCG data'!$A:$AD,'CCG data'!D$3,FALSE)),ISBLANK(VLOOKUP($E363&amp;$D$118&amp;$D$119,'CCG data'!$A:$AD,'CCG data'!D$3,FALSE))),"",VLOOKUP($E363&amp;$D$118&amp;$D$119,'CCG data'!$A:$AD,'CCG data'!D$3,FALSE))</f>
        <v>0.21378830083565459</v>
      </c>
      <c r="U363" s="267"/>
      <c r="V363" s="267">
        <f>IF(OR(ISERROR(VLOOKUP($E363&amp;$D$118&amp;$D$119,'CCG data'!$A:$AD,'CCG data'!E$3,FALSE)),ISBLANK(VLOOKUP($E363&amp;$D$118&amp;$D$119,'CCG data'!$A:$AD,'CCG data'!E$3,FALSE))),"",VLOOKUP($E363&amp;$D$118&amp;$D$119,'CCG data'!$A:$AD,'CCG data'!E$3,FALSE))</f>
        <v>0.13788300835654596</v>
      </c>
      <c r="W363" s="405"/>
      <c r="Y363" s="165">
        <f>IFERROR(VLOOKUP($E363&amp;$D$119, Outliers!$A$4:$P$214,6,FALSE),"0")</f>
        <v>0</v>
      </c>
      <c r="Z363" s="165">
        <f>IFERROR(VLOOKUP($E363&amp;$D$119, Outliers!$A$4:$P$214,7,FALSE),"0")</f>
        <v>1</v>
      </c>
      <c r="AA363" s="165">
        <f>IFERROR(VLOOKUP($E363&amp;$D$119, Outliers!$A$4:$P$214,8,FALSE),"0")</f>
        <v>0</v>
      </c>
      <c r="AB363" s="165">
        <f>IFERROR(VLOOKUP($E363&amp;$D$119, Outliers!$A$4:$P$214,9,FALSE),"0")</f>
        <v>0</v>
      </c>
      <c r="AD363" s="78"/>
      <c r="AE363" s="78"/>
      <c r="AF363" s="78"/>
      <c r="AG363" s="78"/>
    </row>
    <row r="364" spans="4:33" x14ac:dyDescent="0.25">
      <c r="D364" s="319"/>
      <c r="E364" s="103" t="s">
        <v>27</v>
      </c>
      <c r="F364" s="95">
        <f>IF(P363="","",VLOOKUP($E363&amp;$D$118&amp;$D$119,'CCG data'!$A:$AD,'CCG data'!W$3,FALSE))</f>
        <v>3.428962606830019</v>
      </c>
      <c r="G364" s="96">
        <f>IF(P363="","",VLOOKUP($E363&amp;$D$118&amp;$D$119,'CCG data'!$A:$AD,'CCG data'!X$3,FALSE))</f>
        <v>5.2534287191224545</v>
      </c>
      <c r="H364" s="96">
        <f>IF(R363="","",VLOOKUP($E363&amp;$D$118&amp;$D$119,'CCG data'!$A:$AD,'CCG data'!Y$3,FALSE))</f>
        <v>40.045108463956296</v>
      </c>
      <c r="I364" s="96">
        <f>IF(R363="","",VLOOKUP($E363&amp;$D$118&amp;$D$119,'CCG data'!$A:$AD,'CCG data'!Z$3,FALSE))</f>
        <v>45.839390554632431</v>
      </c>
      <c r="J364" s="96">
        <f>IF(T363="","",VLOOKUP($E363&amp;$D$118&amp;$D$119,'CCG data'!$A:$AD,'CCG data'!AA$3,FALSE))</f>
        <v>13.574515531967894</v>
      </c>
      <c r="K364" s="96">
        <f>IF(T363="","",VLOOKUP($E363&amp;$D$118&amp;$D$119,'CCG data'!$A:$AD,'CCG data'!AB$3,FALSE))</f>
        <v>16.994005294641429</v>
      </c>
      <c r="L364" s="96">
        <f>IF(V363="","",VLOOKUP($E363&amp;$D$118&amp;$D$119,'CCG data'!$A:$AD,'CCG data'!AC$3,FALSE))</f>
        <v>8.7274552416953313</v>
      </c>
      <c r="M364" s="96">
        <f>IF(V363="","",VLOOKUP($E363&amp;$D$118&amp;$D$119,'CCG data'!$A:$AD,'CCG data'!AD$3,FALSE))</f>
        <v>11.552236517975409</v>
      </c>
      <c r="N364" s="368"/>
      <c r="P364" s="152">
        <f>IF(P363="","",VLOOKUP($E363&amp;$D$118&amp;$D$119,'CCG data'!$A:$AD,'CCG data'!I$3,FALSE))</f>
        <v>4.9000000000000002E-2</v>
      </c>
      <c r="Q364" s="15">
        <f>IF(P363="","",VLOOKUP($E363&amp;$D$118&amp;$D$119,'CCG data'!$A:$AD,'CCG data'!J$3,FALSE))</f>
        <v>7.3999999999999996E-2</v>
      </c>
      <c r="R364" s="15">
        <f>IF(R363="","",VLOOKUP($E363&amp;$D$118&amp;$D$119,'CCG data'!$A:$AD,'CCG data'!K$3,FALSE))</f>
        <v>0.56200000000000006</v>
      </c>
      <c r="S364" s="15">
        <f>IF(R363="","",VLOOKUP($E363&amp;$D$118&amp;$D$119,'CCG data'!$A:$AD,'CCG data'!L$3,FALSE))</f>
        <v>0.61299999999999999</v>
      </c>
      <c r="T364" s="15">
        <f>IF(T363="","",VLOOKUP($E363&amp;$D$118&amp;$D$119,'CCG data'!$A:$AD,'CCG data'!M$3,FALSE))</f>
        <v>0.193</v>
      </c>
      <c r="U364" s="15">
        <f>IF(T363="","",VLOOKUP($E363&amp;$D$118&amp;$D$119,'CCG data'!$A:$AD,'CCG data'!N$3,FALSE))</f>
        <v>0.23599999999999999</v>
      </c>
      <c r="V364" s="15">
        <f>IF(V363="","",VLOOKUP($E363&amp;$D$118&amp;$D$119,'CCG data'!$A:$AD,'CCG data'!O$3,FALSE))</f>
        <v>0.121</v>
      </c>
      <c r="W364" s="136">
        <f>IF(V363="","",VLOOKUP($E363&amp;$D$118&amp;$D$119,'CCG data'!$A:$AD,'CCG data'!P$3,FALSE))</f>
        <v>0.157</v>
      </c>
      <c r="Y364" s="165" t="str">
        <f>IFERROR(VLOOKUP($E364&amp;$D$119, Outliers!$A$4:$P$214,6,FALSE),"0")</f>
        <v>0</v>
      </c>
      <c r="Z364" s="165" t="str">
        <f>IFERROR(VLOOKUP($E364&amp;$D$119, Outliers!$A$4:$P$214,7,FALSE),"0")</f>
        <v>0</v>
      </c>
      <c r="AA364" s="165" t="str">
        <f>IFERROR(VLOOKUP($E364&amp;$D$119, Outliers!$A$4:$P$214,8,FALSE),"0")</f>
        <v>0</v>
      </c>
      <c r="AB364" s="165" t="str">
        <f>IFERROR(VLOOKUP($E364&amp;$D$119, Outliers!$A$4:$P$214,9,FALSE),"0")</f>
        <v>0</v>
      </c>
      <c r="AD364" s="78"/>
      <c r="AE364" s="78"/>
      <c r="AF364" s="78"/>
      <c r="AG364" s="78"/>
    </row>
    <row r="365" spans="4:33" ht="15.75" x14ac:dyDescent="0.25">
      <c r="D365" s="319"/>
      <c r="E365" s="104" t="s">
        <v>233</v>
      </c>
      <c r="F365" s="394">
        <f>IF(OR(ISERROR(VLOOKUP($E365&amp;$D$118&amp;$D$119,'CCG data'!$A:$AD,'CCG data'!R$3,FALSE)),ISBLANK(VLOOKUP($E365&amp;$D$118&amp;$D$119,'CCG data'!$A:$AD,'CCG data'!R$3,FALSE))),"",VLOOKUP($E365&amp;$D$118&amp;$D$119,'CCG data'!$A:$AD,'CCG data'!R$3,FALSE))</f>
        <v>4.2510109787862129</v>
      </c>
      <c r="G365" s="395"/>
      <c r="H365" s="395">
        <f>IF(OR(ISERROR(VLOOKUP($E365&amp;$D$118&amp;$D$119,'CCG data'!$A:$AD,'CCG data'!S$3,FALSE)),ISBLANK(VLOOKUP($E365&amp;$D$118&amp;$D$119,'CCG data'!$A:$AD,'CCG data'!S$3,FALSE))),"",VLOOKUP($E365&amp;$D$118&amp;$D$119,'CCG data'!$A:$AD,'CCG data'!S$3,FALSE))</f>
        <v>41.039710537616997</v>
      </c>
      <c r="I365" s="395"/>
      <c r="J365" s="395">
        <f>IF(OR(ISERROR(VLOOKUP($E365&amp;$D$118&amp;$D$119,'CCG data'!$A:$AD,'CCG data'!T$3,FALSE)),ISBLANK(VLOOKUP($E365&amp;$D$118&amp;$D$119,'CCG data'!$A:$AD,'CCG data'!T$3,FALSE))),"",VLOOKUP($E365&amp;$D$118&amp;$D$119,'CCG data'!$A:$AD,'CCG data'!T$3,FALSE))</f>
        <v>17.877486926034237</v>
      </c>
      <c r="K365" s="395"/>
      <c r="L365" s="395">
        <f>IF(OR(ISERROR(VLOOKUP($E365&amp;$D$118&amp;$D$119,'CCG data'!$A:$AD,'CCG data'!U$3,FALSE)),ISBLANK(VLOOKUP($E365&amp;$D$118&amp;$D$119,'CCG data'!$A:$AD,'CCG data'!U$3,FALSE))),"",VLOOKUP($E365&amp;$D$118&amp;$D$119,'CCG data'!$A:$AD,'CCG data'!U$3,FALSE))</f>
        <v>7.645079830720996</v>
      </c>
      <c r="M365" s="396"/>
      <c r="N365" s="367">
        <f>IF(OR(ISERROR(VLOOKUP($E365&amp;$D$118&amp;$D$119,'CCG data'!$A:$AD,'CCG data'!G$3,FALSE)),ISBLANK(VLOOKUP($E365&amp;$D$118&amp;$D$119,'CCG data'!$A:$AD,'CCG data'!G$3,FALSE))),"",VLOOKUP($E365&amp;$D$118&amp;$D$119,'CCG data'!$A:$AD,'CCG data'!G$3,FALSE))</f>
        <v>1360</v>
      </c>
      <c r="P365" s="404">
        <f>IF(OR(ISERROR(VLOOKUP($E365&amp;$D$118&amp;$D$119,'CCG data'!$A:$AD,'CCG data'!B$3,FALSE)),ISBLANK(VLOOKUP($E365&amp;$D$118&amp;$D$119,'CCG data'!$A:$AD,'CCG data'!B$3,FALSE))),"",VLOOKUP($E365&amp;$D$118&amp;$D$119,'CCG data'!$A:$AD,'CCG data'!B$3,FALSE))</f>
        <v>6.3970588235294112E-2</v>
      </c>
      <c r="Q365" s="267"/>
      <c r="R365" s="267">
        <f>IF(OR(ISERROR(VLOOKUP($E365&amp;$D$118&amp;$D$119,'CCG data'!$A:$AD,'CCG data'!C$3,FALSE)),ISBLANK(VLOOKUP($E365&amp;$D$118&amp;$D$119,'CCG data'!$A:$AD,'CCG data'!C$3,FALSE))),"",VLOOKUP($E365&amp;$D$118&amp;$D$119,'CCG data'!$A:$AD,'CCG data'!C$3,FALSE))</f>
        <v>0.57573529411764701</v>
      </c>
      <c r="S365" s="267"/>
      <c r="T365" s="267">
        <f>IF(OR(ISERROR(VLOOKUP($E365&amp;$D$118&amp;$D$119,'CCG data'!$A:$AD,'CCG data'!D$3,FALSE)),ISBLANK(VLOOKUP($E365&amp;$D$118&amp;$D$119,'CCG data'!$A:$AD,'CCG data'!D$3,FALSE))),"",VLOOKUP($E365&amp;$D$118&amp;$D$119,'CCG data'!$A:$AD,'CCG data'!D$3,FALSE))</f>
        <v>0.25147058823529411</v>
      </c>
      <c r="U365" s="267"/>
      <c r="V365" s="267">
        <f>IF(OR(ISERROR(VLOOKUP($E365&amp;$D$118&amp;$D$119,'CCG data'!$A:$AD,'CCG data'!E$3,FALSE)),ISBLANK(VLOOKUP($E365&amp;$D$118&amp;$D$119,'CCG data'!$A:$AD,'CCG data'!E$3,FALSE))),"",VLOOKUP($E365&amp;$D$118&amp;$D$119,'CCG data'!$A:$AD,'CCG data'!E$3,FALSE))</f>
        <v>0.10882352941176471</v>
      </c>
      <c r="W365" s="405"/>
      <c r="Y365" s="165">
        <f>IFERROR(VLOOKUP($E365&amp;$D$119, Outliers!$A$4:$P$214,6,FALSE),"0")</f>
        <v>0</v>
      </c>
      <c r="Z365" s="165">
        <f>IFERROR(VLOOKUP($E365&amp;$D$119, Outliers!$A$4:$P$214,7,FALSE),"0")</f>
        <v>0</v>
      </c>
      <c r="AA365" s="165">
        <f>IFERROR(VLOOKUP($E365&amp;$D$119, Outliers!$A$4:$P$214,8,FALSE),"0")</f>
        <v>0</v>
      </c>
      <c r="AB365" s="165">
        <f>IFERROR(VLOOKUP($E365&amp;$D$119, Outliers!$A$4:$P$214,9,FALSE),"0")</f>
        <v>1</v>
      </c>
      <c r="AD365" s="78"/>
      <c r="AE365" s="78"/>
      <c r="AF365" s="78"/>
      <c r="AG365" s="78"/>
    </row>
    <row r="366" spans="4:33" x14ac:dyDescent="0.25">
      <c r="D366" s="319"/>
      <c r="E366" s="103" t="s">
        <v>27</v>
      </c>
      <c r="F366" s="95">
        <f>IF(P365="","",VLOOKUP($E365&amp;$D$118&amp;$D$119,'CCG data'!$A:$AD,'CCG data'!W$3,FALSE))</f>
        <v>3.3577287961926157</v>
      </c>
      <c r="G366" s="96">
        <f>IF(P365="","",VLOOKUP($E365&amp;$D$118&amp;$D$119,'CCG data'!$A:$AD,'CCG data'!X$3,FALSE))</f>
        <v>5.1442931613798102</v>
      </c>
      <c r="H366" s="96">
        <f>IF(R365="","",VLOOKUP($E365&amp;$D$118&amp;$D$119,'CCG data'!$A:$AD,'CCG data'!Y$3,FALSE))</f>
        <v>38.165096915508727</v>
      </c>
      <c r="I366" s="96">
        <f>IF(R365="","",VLOOKUP($E365&amp;$D$118&amp;$D$119,'CCG data'!$A:$AD,'CCG data'!Z$3,FALSE))</f>
        <v>43.914324159725268</v>
      </c>
      <c r="J366" s="96">
        <f>IF(T365="","",VLOOKUP($E365&amp;$D$118&amp;$D$119,'CCG data'!$A:$AD,'CCG data'!AA$3,FALSE))</f>
        <v>15.982747520247475</v>
      </c>
      <c r="K366" s="96">
        <f>IF(T365="","",VLOOKUP($E365&amp;$D$118&amp;$D$119,'CCG data'!$A:$AD,'CCG data'!AB$3,FALSE))</f>
        <v>19.772226331820999</v>
      </c>
      <c r="L366" s="96">
        <f>IF(V365="","",VLOOKUP($E365&amp;$D$118&amp;$D$119,'CCG data'!$A:$AD,'CCG data'!AC$3,FALSE))</f>
        <v>6.4133733163226347</v>
      </c>
      <c r="M366" s="96">
        <f>IF(V365="","",VLOOKUP($E365&amp;$D$118&amp;$D$119,'CCG data'!$A:$AD,'CCG data'!AD$3,FALSE))</f>
        <v>8.8767863451193563</v>
      </c>
      <c r="N366" s="368"/>
      <c r="P366" s="152">
        <f>IF(P365="","",VLOOKUP($E365&amp;$D$118&amp;$D$119,'CCG data'!$A:$AD,'CCG data'!I$3,FALSE))</f>
        <v>5.1999999999999998E-2</v>
      </c>
      <c r="Q366" s="15">
        <f>IF(P365="","",VLOOKUP($E365&amp;$D$118&amp;$D$119,'CCG data'!$A:$AD,'CCG data'!J$3,FALSE))</f>
        <v>7.8E-2</v>
      </c>
      <c r="R366" s="15">
        <f>IF(R365="","",VLOOKUP($E365&amp;$D$118&amp;$D$119,'CCG data'!$A:$AD,'CCG data'!K$3,FALSE))</f>
        <v>0.54900000000000004</v>
      </c>
      <c r="S366" s="15">
        <f>IF(R365="","",VLOOKUP($E365&amp;$D$118&amp;$D$119,'CCG data'!$A:$AD,'CCG data'!L$3,FALSE))</f>
        <v>0.60199999999999998</v>
      </c>
      <c r="T366" s="15">
        <f>IF(T365="","",VLOOKUP($E365&amp;$D$118&amp;$D$119,'CCG data'!$A:$AD,'CCG data'!M$3,FALSE))</f>
        <v>0.22900000000000001</v>
      </c>
      <c r="U366" s="15">
        <f>IF(T365="","",VLOOKUP($E365&amp;$D$118&amp;$D$119,'CCG data'!$A:$AD,'CCG data'!N$3,FALSE))</f>
        <v>0.27500000000000002</v>
      </c>
      <c r="V366" s="15">
        <f>IF(V365="","",VLOOKUP($E365&amp;$D$118&amp;$D$119,'CCG data'!$A:$AD,'CCG data'!O$3,FALSE))</f>
        <v>9.2999999999999999E-2</v>
      </c>
      <c r="W366" s="136">
        <f>IF(V365="","",VLOOKUP($E365&amp;$D$118&amp;$D$119,'CCG data'!$A:$AD,'CCG data'!P$3,FALSE))</f>
        <v>0.126</v>
      </c>
      <c r="Y366" s="165" t="str">
        <f>IFERROR(VLOOKUP($E366&amp;$D$119, Outliers!$A$4:$P$214,6,FALSE),"0")</f>
        <v>0</v>
      </c>
      <c r="Z366" s="165" t="str">
        <f>IFERROR(VLOOKUP($E366&amp;$D$119, Outliers!$A$4:$P$214,7,FALSE),"0")</f>
        <v>0</v>
      </c>
      <c r="AA366" s="165" t="str">
        <f>IFERROR(VLOOKUP($E366&amp;$D$119, Outliers!$A$4:$P$214,8,FALSE),"0")</f>
        <v>0</v>
      </c>
      <c r="AB366" s="165" t="str">
        <f>IFERROR(VLOOKUP($E366&amp;$D$119, Outliers!$A$4:$P$214,9,FALSE),"0")</f>
        <v>0</v>
      </c>
      <c r="AD366" s="78"/>
      <c r="AE366" s="78"/>
      <c r="AF366" s="78"/>
      <c r="AG366" s="78"/>
    </row>
    <row r="367" spans="4:33" ht="15.75" x14ac:dyDescent="0.25">
      <c r="D367" s="319"/>
      <c r="E367" s="104" t="s">
        <v>234</v>
      </c>
      <c r="F367" s="394">
        <f>IF(OR(ISERROR(VLOOKUP($E367&amp;$D$118&amp;$D$119,'CCG data'!$A:$AD,'CCG data'!R$3,FALSE)),ISBLANK(VLOOKUP($E367&amp;$D$118&amp;$D$119,'CCG data'!$A:$AD,'CCG data'!R$3,FALSE))),"",VLOOKUP($E367&amp;$D$118&amp;$D$119,'CCG data'!$A:$AD,'CCG data'!R$3,FALSE))</f>
        <v>6.9921006484132802</v>
      </c>
      <c r="G367" s="395"/>
      <c r="H367" s="395">
        <f>IF(OR(ISERROR(VLOOKUP($E367&amp;$D$118&amp;$D$119,'CCG data'!$A:$AD,'CCG data'!S$3,FALSE)),ISBLANK(VLOOKUP($E367&amp;$D$118&amp;$D$119,'CCG data'!$A:$AD,'CCG data'!S$3,FALSE))),"",VLOOKUP($E367&amp;$D$118&amp;$D$119,'CCG data'!$A:$AD,'CCG data'!S$3,FALSE))</f>
        <v>41.406350907631222</v>
      </c>
      <c r="I367" s="395"/>
      <c r="J367" s="395">
        <f>IF(OR(ISERROR(VLOOKUP($E367&amp;$D$118&amp;$D$119,'CCG data'!$A:$AD,'CCG data'!T$3,FALSE)),ISBLANK(VLOOKUP($E367&amp;$D$118&amp;$D$119,'CCG data'!$A:$AD,'CCG data'!T$3,FALSE))),"",VLOOKUP($E367&amp;$D$118&amp;$D$119,'CCG data'!$A:$AD,'CCG data'!T$3,FALSE))</f>
        <v>16.790063005791215</v>
      </c>
      <c r="K367" s="395"/>
      <c r="L367" s="395">
        <f>IF(OR(ISERROR(VLOOKUP($E367&amp;$D$118&amp;$D$119,'CCG data'!$A:$AD,'CCG data'!U$3,FALSE)),ISBLANK(VLOOKUP($E367&amp;$D$118&amp;$D$119,'CCG data'!$A:$AD,'CCG data'!U$3,FALSE))),"",VLOOKUP($E367&amp;$D$118&amp;$D$119,'CCG data'!$A:$AD,'CCG data'!U$3,FALSE))</f>
        <v>13.1770850922831</v>
      </c>
      <c r="M367" s="396"/>
      <c r="N367" s="367">
        <f>IF(OR(ISERROR(VLOOKUP($E367&amp;$D$118&amp;$D$119,'CCG data'!$A:$AD,'CCG data'!G$3,FALSE)),ISBLANK(VLOOKUP($E367&amp;$D$118&amp;$D$119,'CCG data'!$A:$AD,'CCG data'!G$3,FALSE))),"",VLOOKUP($E367&amp;$D$118&amp;$D$119,'CCG data'!$A:$AD,'CCG data'!G$3,FALSE))</f>
        <v>1334</v>
      </c>
      <c r="P367" s="404">
        <f>IF(OR(ISERROR(VLOOKUP($E367&amp;$D$118&amp;$D$119,'CCG data'!$A:$AD,'CCG data'!B$3,FALSE)),ISBLANK(VLOOKUP($E367&amp;$D$118&amp;$D$119,'CCG data'!$A:$AD,'CCG data'!B$3,FALSE))),"",VLOOKUP($E367&amp;$D$118&amp;$D$119,'CCG data'!$A:$AD,'CCG data'!B$3,FALSE))</f>
        <v>8.7706146926536735E-2</v>
      </c>
      <c r="Q367" s="267"/>
      <c r="R367" s="267">
        <f>IF(OR(ISERROR(VLOOKUP($E367&amp;$D$118&amp;$D$119,'CCG data'!$A:$AD,'CCG data'!C$3,FALSE)),ISBLANK(VLOOKUP($E367&amp;$D$118&amp;$D$119,'CCG data'!$A:$AD,'CCG data'!C$3,FALSE))),"",VLOOKUP($E367&amp;$D$118&amp;$D$119,'CCG data'!$A:$AD,'CCG data'!C$3,FALSE))</f>
        <v>0.5284857571214393</v>
      </c>
      <c r="S367" s="267"/>
      <c r="T367" s="267">
        <f>IF(OR(ISERROR(VLOOKUP($E367&amp;$D$118&amp;$D$119,'CCG data'!$A:$AD,'CCG data'!D$3,FALSE)),ISBLANK(VLOOKUP($E367&amp;$D$118&amp;$D$119,'CCG data'!$A:$AD,'CCG data'!D$3,FALSE))),"",VLOOKUP($E367&amp;$D$118&amp;$D$119,'CCG data'!$A:$AD,'CCG data'!D$3,FALSE))</f>
        <v>0.21514242878560719</v>
      </c>
      <c r="U367" s="267"/>
      <c r="V367" s="267">
        <f>IF(OR(ISERROR(VLOOKUP($E367&amp;$D$118&amp;$D$119,'CCG data'!$A:$AD,'CCG data'!E$3,FALSE)),ISBLANK(VLOOKUP($E367&amp;$D$118&amp;$D$119,'CCG data'!$A:$AD,'CCG data'!E$3,FALSE))),"",VLOOKUP($E367&amp;$D$118&amp;$D$119,'CCG data'!$A:$AD,'CCG data'!E$3,FALSE))</f>
        <v>0.16866566716641679</v>
      </c>
      <c r="W367" s="405"/>
      <c r="Y367" s="165">
        <f>IFERROR(VLOOKUP($E367&amp;$D$119, Outliers!$A$4:$P$214,6,FALSE),"0")</f>
        <v>1</v>
      </c>
      <c r="Z367" s="165">
        <f>IFERROR(VLOOKUP($E367&amp;$D$119, Outliers!$A$4:$P$214,7,FALSE),"0")</f>
        <v>0</v>
      </c>
      <c r="AA367" s="165">
        <f>IFERROR(VLOOKUP($E367&amp;$D$119, Outliers!$A$4:$P$214,8,FALSE),"0")</f>
        <v>0</v>
      </c>
      <c r="AB367" s="165">
        <f>IFERROR(VLOOKUP($E367&amp;$D$119, Outliers!$A$4:$P$214,9,FALSE),"0")</f>
        <v>0</v>
      </c>
      <c r="AD367" s="78"/>
      <c r="AE367" s="78"/>
      <c r="AF367" s="78"/>
      <c r="AG367" s="78"/>
    </row>
    <row r="368" spans="4:33" x14ac:dyDescent="0.25">
      <c r="D368" s="319"/>
      <c r="E368" s="103" t="s">
        <v>27</v>
      </c>
      <c r="F368" s="95">
        <f>IF(P367="","",VLOOKUP($E367&amp;$D$118&amp;$D$119,'CCG data'!$A:$AD,'CCG data'!W$3,FALSE))</f>
        <v>5.7251175785241566</v>
      </c>
      <c r="G368" s="96">
        <f>IF(P367="","",VLOOKUP($E367&amp;$D$118&amp;$D$119,'CCG data'!$A:$AD,'CCG data'!X$3,FALSE))</f>
        <v>8.2590837183024028</v>
      </c>
      <c r="H368" s="96">
        <f>IF(R367="","",VLOOKUP($E367&amp;$D$118&amp;$D$119,'CCG data'!$A:$AD,'CCG data'!Y$3,FALSE))</f>
        <v>38.349822255921666</v>
      </c>
      <c r="I368" s="96">
        <f>IF(R367="","",VLOOKUP($E367&amp;$D$118&amp;$D$119,'CCG data'!$A:$AD,'CCG data'!Z$3,FALSE))</f>
        <v>44.462879559340777</v>
      </c>
      <c r="J368" s="96">
        <f>IF(T367="","",VLOOKUP($E367&amp;$D$118&amp;$D$119,'CCG data'!$A:$AD,'CCG data'!AA$3,FALSE))</f>
        <v>14.847534284232793</v>
      </c>
      <c r="K368" s="96">
        <f>IF(T367="","",VLOOKUP($E367&amp;$D$118&amp;$D$119,'CCG data'!$A:$AD,'CCG data'!AB$3,FALSE))</f>
        <v>18.732591727349636</v>
      </c>
      <c r="L368" s="96">
        <f>IF(V367="","",VLOOKUP($E367&amp;$D$118&amp;$D$119,'CCG data'!$A:$AD,'CCG data'!AC$3,FALSE))</f>
        <v>11.455279306891441</v>
      </c>
      <c r="M368" s="96">
        <f>IF(V367="","",VLOOKUP($E367&amp;$D$118&amp;$D$119,'CCG data'!$A:$AD,'CCG data'!AD$3,FALSE))</f>
        <v>14.898890877674759</v>
      </c>
      <c r="N368" s="368"/>
      <c r="P368" s="152">
        <f>IF(P367="","",VLOOKUP($E367&amp;$D$118&amp;$D$119,'CCG data'!$A:$AD,'CCG data'!I$3,FALSE))</f>
        <v>7.3999999999999996E-2</v>
      </c>
      <c r="Q368" s="15">
        <f>IF(P367="","",VLOOKUP($E367&amp;$D$118&amp;$D$119,'CCG data'!$A:$AD,'CCG data'!J$3,FALSE))</f>
        <v>0.104</v>
      </c>
      <c r="R368" s="15">
        <f>IF(R367="","",VLOOKUP($E367&amp;$D$118&amp;$D$119,'CCG data'!$A:$AD,'CCG data'!K$3,FALSE))</f>
        <v>0.502</v>
      </c>
      <c r="S368" s="15">
        <f>IF(R367="","",VLOOKUP($E367&amp;$D$118&amp;$D$119,'CCG data'!$A:$AD,'CCG data'!L$3,FALSE))</f>
        <v>0.55500000000000005</v>
      </c>
      <c r="T368" s="15">
        <f>IF(T367="","",VLOOKUP($E367&amp;$D$118&amp;$D$119,'CCG data'!$A:$AD,'CCG data'!M$3,FALSE))</f>
        <v>0.19400000000000001</v>
      </c>
      <c r="U368" s="15">
        <f>IF(T367="","",VLOOKUP($E367&amp;$D$118&amp;$D$119,'CCG data'!$A:$AD,'CCG data'!N$3,FALSE))</f>
        <v>0.23799999999999999</v>
      </c>
      <c r="V368" s="15">
        <f>IF(V367="","",VLOOKUP($E367&amp;$D$118&amp;$D$119,'CCG data'!$A:$AD,'CCG data'!O$3,FALSE))</f>
        <v>0.15</v>
      </c>
      <c r="W368" s="136">
        <f>IF(V367="","",VLOOKUP($E367&amp;$D$118&amp;$D$119,'CCG data'!$A:$AD,'CCG data'!P$3,FALSE))</f>
        <v>0.19</v>
      </c>
      <c r="Y368" s="165" t="str">
        <f>IFERROR(VLOOKUP($E368&amp;$D$119, Outliers!$A$4:$P$214,6,FALSE),"0")</f>
        <v>0</v>
      </c>
      <c r="Z368" s="165" t="str">
        <f>IFERROR(VLOOKUP($E368&amp;$D$119, Outliers!$A$4:$P$214,7,FALSE),"0")</f>
        <v>0</v>
      </c>
      <c r="AA368" s="165" t="str">
        <f>IFERROR(VLOOKUP($E368&amp;$D$119, Outliers!$A$4:$P$214,8,FALSE),"0")</f>
        <v>0</v>
      </c>
      <c r="AB368" s="165" t="str">
        <f>IFERROR(VLOOKUP($E368&amp;$D$119, Outliers!$A$4:$P$214,9,FALSE),"0")</f>
        <v>0</v>
      </c>
      <c r="AD368" s="78"/>
      <c r="AE368" s="78"/>
      <c r="AF368" s="78"/>
      <c r="AG368" s="78"/>
    </row>
    <row r="369" spans="4:33" ht="15.75" x14ac:dyDescent="0.25">
      <c r="D369" s="319"/>
      <c r="E369" s="104" t="s">
        <v>235</v>
      </c>
      <c r="F369" s="394">
        <f>IF(OR(ISERROR(VLOOKUP($E369&amp;$D$118&amp;$D$119,'CCG data'!$A:$AD,'CCG data'!R$3,FALSE)),ISBLANK(VLOOKUP($E369&amp;$D$118&amp;$D$119,'CCG data'!$A:$AD,'CCG data'!R$3,FALSE))),"",VLOOKUP($E369&amp;$D$118&amp;$D$119,'CCG data'!$A:$AD,'CCG data'!R$3,FALSE))</f>
        <v>5.9276222903940026</v>
      </c>
      <c r="G369" s="395"/>
      <c r="H369" s="395">
        <f>IF(OR(ISERROR(VLOOKUP($E369&amp;$D$118&amp;$D$119,'CCG data'!$A:$AD,'CCG data'!S$3,FALSE)),ISBLANK(VLOOKUP($E369&amp;$D$118&amp;$D$119,'CCG data'!$A:$AD,'CCG data'!S$3,FALSE))),"",VLOOKUP($E369&amp;$D$118&amp;$D$119,'CCG data'!$A:$AD,'CCG data'!S$3,FALSE))</f>
        <v>37.643286203422583</v>
      </c>
      <c r="I369" s="395"/>
      <c r="J369" s="395">
        <f>IF(OR(ISERROR(VLOOKUP($E369&amp;$D$118&amp;$D$119,'CCG data'!$A:$AD,'CCG data'!T$3,FALSE)),ISBLANK(VLOOKUP($E369&amp;$D$118&amp;$D$119,'CCG data'!$A:$AD,'CCG data'!T$3,FALSE))),"",VLOOKUP($E369&amp;$D$118&amp;$D$119,'CCG data'!$A:$AD,'CCG data'!T$3,FALSE))</f>
        <v>18.99930513740447</v>
      </c>
      <c r="K369" s="395"/>
      <c r="L369" s="395">
        <f>IF(OR(ISERROR(VLOOKUP($E369&amp;$D$118&amp;$D$119,'CCG data'!$A:$AD,'CCG data'!U$3,FALSE)),ISBLANK(VLOOKUP($E369&amp;$D$118&amp;$D$119,'CCG data'!$A:$AD,'CCG data'!U$3,FALSE))),"",VLOOKUP($E369&amp;$D$118&amp;$D$119,'CCG data'!$A:$AD,'CCG data'!U$3,FALSE))</f>
        <v>13.833787892643699</v>
      </c>
      <c r="M369" s="396"/>
      <c r="N369" s="367">
        <f>IF(OR(ISERROR(VLOOKUP($E369&amp;$D$118&amp;$D$119,'CCG data'!$A:$AD,'CCG data'!G$3,FALSE)),ISBLANK(VLOOKUP($E369&amp;$D$118&amp;$D$119,'CCG data'!$A:$AD,'CCG data'!G$3,FALSE))),"",VLOOKUP($E369&amp;$D$118&amp;$D$119,'CCG data'!$A:$AD,'CCG data'!G$3,FALSE))</f>
        <v>2037</v>
      </c>
      <c r="P369" s="404">
        <f>IF(OR(ISERROR(VLOOKUP($E369&amp;$D$118&amp;$D$119,'CCG data'!$A:$AD,'CCG data'!B$3,FALSE)),ISBLANK(VLOOKUP($E369&amp;$D$118&amp;$D$119,'CCG data'!$A:$AD,'CCG data'!B$3,FALSE))),"",VLOOKUP($E369&amp;$D$118&amp;$D$119,'CCG data'!$A:$AD,'CCG data'!B$3,FALSE))</f>
        <v>7.2164948453608241E-2</v>
      </c>
      <c r="Q369" s="267"/>
      <c r="R369" s="267">
        <f>IF(OR(ISERROR(VLOOKUP($E369&amp;$D$118&amp;$D$119,'CCG data'!$A:$AD,'CCG data'!C$3,FALSE)),ISBLANK(VLOOKUP($E369&amp;$D$118&amp;$D$119,'CCG data'!$A:$AD,'CCG data'!C$3,FALSE))),"",VLOOKUP($E369&amp;$D$118&amp;$D$119,'CCG data'!$A:$AD,'CCG data'!C$3,FALSE))</f>
        <v>0.49091801669121254</v>
      </c>
      <c r="S369" s="267"/>
      <c r="T369" s="267">
        <f>IF(OR(ISERROR(VLOOKUP($E369&amp;$D$118&amp;$D$119,'CCG data'!$A:$AD,'CCG data'!D$3,FALSE)),ISBLANK(VLOOKUP($E369&amp;$D$118&amp;$D$119,'CCG data'!$A:$AD,'CCG data'!D$3,FALSE))),"",VLOOKUP($E369&amp;$D$118&amp;$D$119,'CCG data'!$A:$AD,'CCG data'!D$3,FALSE))</f>
        <v>0.25380461462935688</v>
      </c>
      <c r="U369" s="267"/>
      <c r="V369" s="267">
        <f>IF(OR(ISERROR(VLOOKUP($E369&amp;$D$118&amp;$D$119,'CCG data'!$A:$AD,'CCG data'!E$3,FALSE)),ISBLANK(VLOOKUP($E369&amp;$D$118&amp;$D$119,'CCG data'!$A:$AD,'CCG data'!E$3,FALSE))),"",VLOOKUP($E369&amp;$D$118&amp;$D$119,'CCG data'!$A:$AD,'CCG data'!E$3,FALSE))</f>
        <v>0.18311242022582228</v>
      </c>
      <c r="W369" s="405"/>
      <c r="Y369" s="165">
        <f>IFERROR(VLOOKUP($E369&amp;$D$119, Outliers!$A$4:$P$214,6,FALSE),"0")</f>
        <v>0</v>
      </c>
      <c r="Z369" s="165">
        <f>IFERROR(VLOOKUP($E369&amp;$D$119, Outliers!$A$4:$P$214,7,FALSE),"0")</f>
        <v>0</v>
      </c>
      <c r="AA369" s="165">
        <f>IFERROR(VLOOKUP($E369&amp;$D$119, Outliers!$A$4:$P$214,8,FALSE),"0")</f>
        <v>0</v>
      </c>
      <c r="AB369" s="165">
        <f>IFERROR(VLOOKUP($E369&amp;$D$119, Outliers!$A$4:$P$214,9,FALSE),"0")</f>
        <v>1</v>
      </c>
      <c r="AD369" s="78"/>
      <c r="AE369" s="78"/>
      <c r="AF369" s="78"/>
      <c r="AG369" s="78"/>
    </row>
    <row r="370" spans="4:33" x14ac:dyDescent="0.25">
      <c r="D370" s="319"/>
      <c r="E370" s="103" t="s">
        <v>27</v>
      </c>
      <c r="F370" s="95">
        <f>IF(P369="","",VLOOKUP($E369&amp;$D$118&amp;$D$119,'CCG data'!$A:$AD,'CCG data'!W$3,FALSE))</f>
        <v>4.9693742793902498</v>
      </c>
      <c r="G370" s="96">
        <f>IF(P369="","",VLOOKUP($E369&amp;$D$118&amp;$D$119,'CCG data'!$A:$AD,'CCG data'!X$3,FALSE))</f>
        <v>6.8858703013977554</v>
      </c>
      <c r="H370" s="96">
        <f>IF(R369="","",VLOOKUP($E369&amp;$D$118&amp;$D$119,'CCG data'!$A:$AD,'CCG data'!Y$3,FALSE))</f>
        <v>35.31013115230099</v>
      </c>
      <c r="I370" s="96">
        <f>IF(R369="","",VLOOKUP($E369&amp;$D$118&amp;$D$119,'CCG data'!$A:$AD,'CCG data'!Z$3,FALSE))</f>
        <v>39.976441254544177</v>
      </c>
      <c r="J370" s="96">
        <f>IF(T369="","",VLOOKUP($E369&amp;$D$118&amp;$D$119,'CCG data'!$A:$AD,'CCG data'!AA$3,FALSE))</f>
        <v>17.361551707722295</v>
      </c>
      <c r="K370" s="96">
        <f>IF(T369="","",VLOOKUP($E369&amp;$D$118&amp;$D$119,'CCG data'!$A:$AD,'CCG data'!AB$3,FALSE))</f>
        <v>20.637058567086644</v>
      </c>
      <c r="L370" s="96">
        <f>IF(V369="","",VLOOKUP($E369&amp;$D$118&amp;$D$119,'CCG data'!$A:$AD,'CCG data'!AC$3,FALSE))</f>
        <v>12.429866576839894</v>
      </c>
      <c r="M370" s="96">
        <f>IF(V369="","",VLOOKUP($E369&amp;$D$118&amp;$D$119,'CCG data'!$A:$AD,'CCG data'!AD$3,FALSE))</f>
        <v>15.237709208447503</v>
      </c>
      <c r="N370" s="368"/>
      <c r="P370" s="152">
        <f>IF(P369="","",VLOOKUP($E369&amp;$D$118&amp;$D$119,'CCG data'!$A:$AD,'CCG data'!I$3,FALSE))</f>
        <v>6.2E-2</v>
      </c>
      <c r="Q370" s="15">
        <f>IF(P369="","",VLOOKUP($E369&amp;$D$118&amp;$D$119,'CCG data'!$A:$AD,'CCG data'!J$3,FALSE))</f>
        <v>8.4000000000000005E-2</v>
      </c>
      <c r="R370" s="15">
        <f>IF(R369="","",VLOOKUP($E369&amp;$D$118&amp;$D$119,'CCG data'!$A:$AD,'CCG data'!K$3,FALSE))</f>
        <v>0.46899999999999997</v>
      </c>
      <c r="S370" s="15">
        <f>IF(R369="","",VLOOKUP($E369&amp;$D$118&amp;$D$119,'CCG data'!$A:$AD,'CCG data'!L$3,FALSE))</f>
        <v>0.51300000000000001</v>
      </c>
      <c r="T370" s="15">
        <f>IF(T369="","",VLOOKUP($E369&amp;$D$118&amp;$D$119,'CCG data'!$A:$AD,'CCG data'!M$3,FALSE))</f>
        <v>0.23499999999999999</v>
      </c>
      <c r="U370" s="15">
        <f>IF(T369="","",VLOOKUP($E369&amp;$D$118&amp;$D$119,'CCG data'!$A:$AD,'CCG data'!N$3,FALSE))</f>
        <v>0.27300000000000002</v>
      </c>
      <c r="V370" s="15">
        <f>IF(V369="","",VLOOKUP($E369&amp;$D$118&amp;$D$119,'CCG data'!$A:$AD,'CCG data'!O$3,FALSE))</f>
        <v>0.16700000000000001</v>
      </c>
      <c r="W370" s="136">
        <f>IF(V369="","",VLOOKUP($E369&amp;$D$118&amp;$D$119,'CCG data'!$A:$AD,'CCG data'!P$3,FALSE))</f>
        <v>0.2</v>
      </c>
      <c r="Y370" s="165" t="str">
        <f>IFERROR(VLOOKUP($E370&amp;$D$119, Outliers!$A$4:$P$214,6,FALSE),"0")</f>
        <v>0</v>
      </c>
      <c r="Z370" s="165" t="str">
        <f>IFERROR(VLOOKUP($E370&amp;$D$119, Outliers!$A$4:$P$214,7,FALSE),"0")</f>
        <v>0</v>
      </c>
      <c r="AA370" s="165" t="str">
        <f>IFERROR(VLOOKUP($E370&amp;$D$119, Outliers!$A$4:$P$214,8,FALSE),"0")</f>
        <v>0</v>
      </c>
      <c r="AB370" s="165" t="str">
        <f>IFERROR(VLOOKUP($E370&amp;$D$119, Outliers!$A$4:$P$214,9,FALSE),"0")</f>
        <v>0</v>
      </c>
      <c r="AD370" s="78"/>
      <c r="AE370" s="78"/>
      <c r="AF370" s="78"/>
      <c r="AG370" s="78"/>
    </row>
    <row r="371" spans="4:33" ht="15.75" x14ac:dyDescent="0.25">
      <c r="D371" s="319"/>
      <c r="E371" s="104" t="s">
        <v>498</v>
      </c>
      <c r="F371" s="394">
        <f>IF(OR(ISERROR(VLOOKUP($E371&amp;$D$118&amp;$D$119,'CCG data'!$A:$AD,'CCG data'!R$3,FALSE)),ISBLANK(VLOOKUP($E371&amp;$D$118&amp;$D$119,'CCG data'!$A:$AD,'CCG data'!R$3,FALSE))),"",VLOOKUP($E371&amp;$D$118&amp;$D$119,'CCG data'!$A:$AD,'CCG data'!R$3,FALSE))</f>
        <v>4.7651080741146776</v>
      </c>
      <c r="G371" s="395"/>
      <c r="H371" s="395">
        <f>IF(OR(ISERROR(VLOOKUP($E371&amp;$D$118&amp;$D$119,'CCG data'!$A:$AD,'CCG data'!S$3,FALSE)),ISBLANK(VLOOKUP($E371&amp;$D$118&amp;$D$119,'CCG data'!$A:$AD,'CCG data'!S$3,FALSE))),"",VLOOKUP($E371&amp;$D$118&amp;$D$119,'CCG data'!$A:$AD,'CCG data'!S$3,FALSE))</f>
        <v>41.844185154809651</v>
      </c>
      <c r="I371" s="395"/>
      <c r="J371" s="395">
        <f>IF(OR(ISERROR(VLOOKUP($E371&amp;$D$118&amp;$D$119,'CCG data'!$A:$AD,'CCG data'!T$3,FALSE)),ISBLANK(VLOOKUP($E371&amp;$D$118&amp;$D$119,'CCG data'!$A:$AD,'CCG data'!T$3,FALSE))),"",VLOOKUP($E371&amp;$D$118&amp;$D$119,'CCG data'!$A:$AD,'CCG data'!T$3,FALSE))</f>
        <v>17.120013599628574</v>
      </c>
      <c r="K371" s="395"/>
      <c r="L371" s="395">
        <f>IF(OR(ISERROR(VLOOKUP($E371&amp;$D$118&amp;$D$119,'CCG data'!$A:$AD,'CCG data'!U$3,FALSE)),ISBLANK(VLOOKUP($E371&amp;$D$118&amp;$D$119,'CCG data'!$A:$AD,'CCG data'!U$3,FALSE))),"",VLOOKUP($E371&amp;$D$118&amp;$D$119,'CCG data'!$A:$AD,'CCG data'!U$3,FALSE))</f>
        <v>13.005234118566181</v>
      </c>
      <c r="M371" s="396"/>
      <c r="N371" s="367">
        <f>IF(OR(ISERROR(VLOOKUP($E371&amp;$D$118&amp;$D$119,'CCG data'!$A:$AD,'CCG data'!G$3,FALSE)),ISBLANK(VLOOKUP($E371&amp;$D$118&amp;$D$119,'CCG data'!$A:$AD,'CCG data'!G$3,FALSE))),"",VLOOKUP($E371&amp;$D$118&amp;$D$119,'CCG data'!$A:$AD,'CCG data'!G$3,FALSE))</f>
        <v>6288</v>
      </c>
      <c r="P371" s="404">
        <f>IF(OR(ISERROR(VLOOKUP($E371&amp;$D$118&amp;$D$119,'CCG data'!$A:$AD,'CCG data'!B$3,FALSE)),ISBLANK(VLOOKUP($E371&amp;$D$118&amp;$D$119,'CCG data'!$A:$AD,'CCG data'!B$3,FALSE))),"",VLOOKUP($E371&amp;$D$118&amp;$D$119,'CCG data'!$A:$AD,'CCG data'!B$3,FALSE))</f>
        <v>6.2181933842239183E-2</v>
      </c>
      <c r="Q371" s="267"/>
      <c r="R371" s="267">
        <f>IF(OR(ISERROR(VLOOKUP($E371&amp;$D$118&amp;$D$119,'CCG data'!$A:$AD,'CCG data'!C$3,FALSE)),ISBLANK(VLOOKUP($E371&amp;$D$118&amp;$D$119,'CCG data'!$A:$AD,'CCG data'!C$3,FALSE))),"",VLOOKUP($E371&amp;$D$118&amp;$D$119,'CCG data'!$A:$AD,'CCG data'!C$3,FALSE))</f>
        <v>0.54055343511450382</v>
      </c>
      <c r="S371" s="267"/>
      <c r="T371" s="267">
        <f>IF(OR(ISERROR(VLOOKUP($E371&amp;$D$118&amp;$D$119,'CCG data'!$A:$AD,'CCG data'!D$3,FALSE)),ISBLANK(VLOOKUP($E371&amp;$D$118&amp;$D$119,'CCG data'!$A:$AD,'CCG data'!D$3,FALSE))),"",VLOOKUP($E371&amp;$D$118&amp;$D$119,'CCG data'!$A:$AD,'CCG data'!D$3,FALSE))</f>
        <v>0.22757633587786261</v>
      </c>
      <c r="U371" s="267"/>
      <c r="V371" s="267">
        <f>IF(OR(ISERROR(VLOOKUP($E371&amp;$D$118&amp;$D$119,'CCG data'!$A:$AD,'CCG data'!E$3,FALSE)),ISBLANK(VLOOKUP($E371&amp;$D$118&amp;$D$119,'CCG data'!$A:$AD,'CCG data'!E$3,FALSE))),"",VLOOKUP($E371&amp;$D$118&amp;$D$119,'CCG data'!$A:$AD,'CCG data'!E$3,FALSE))</f>
        <v>0.16968829516539441</v>
      </c>
      <c r="W371" s="405"/>
      <c r="Y371" s="165">
        <f>IFERROR(VLOOKUP($E371&amp;$D$119, Outliers!$A$4:$P$214,6,FALSE),"0")</f>
        <v>0</v>
      </c>
      <c r="Z371" s="165">
        <f>IFERROR(VLOOKUP($E371&amp;$D$119, Outliers!$A$4:$P$214,7,FALSE),"0")</f>
        <v>1</v>
      </c>
      <c r="AA371" s="165">
        <f>IFERROR(VLOOKUP($E371&amp;$D$119, Outliers!$A$4:$P$214,8,FALSE),"0")</f>
        <v>0</v>
      </c>
      <c r="AB371" s="165">
        <f>IFERROR(VLOOKUP($E371&amp;$D$119, Outliers!$A$4:$P$214,9,FALSE),"0")</f>
        <v>1</v>
      </c>
      <c r="AD371" s="78"/>
      <c r="AE371" s="78"/>
      <c r="AF371" s="78"/>
      <c r="AG371" s="78"/>
    </row>
    <row r="372" spans="4:33" x14ac:dyDescent="0.25">
      <c r="D372" s="319"/>
      <c r="E372" s="103" t="s">
        <v>27</v>
      </c>
      <c r="F372" s="95">
        <f>IF(P371="","",VLOOKUP($E371&amp;$D$118&amp;$D$119,'CCG data'!$A:$AD,'CCG data'!W$3,FALSE))</f>
        <v>4.292783602200652</v>
      </c>
      <c r="G372" s="96">
        <f>IF(P371="","",VLOOKUP($E371&amp;$D$118&amp;$D$119,'CCG data'!$A:$AD,'CCG data'!X$3,FALSE))</f>
        <v>5.2374325460287032</v>
      </c>
      <c r="H372" s="96">
        <f>IF(R371="","",VLOOKUP($E371&amp;$D$118&amp;$D$119,'CCG data'!$A:$AD,'CCG data'!Y$3,FALSE))</f>
        <v>40.437439429328428</v>
      </c>
      <c r="I372" s="96">
        <f>IF(R371="","",VLOOKUP($E371&amp;$D$118&amp;$D$119,'CCG data'!$A:$AD,'CCG data'!Z$3,FALSE))</f>
        <v>43.250930880290873</v>
      </c>
      <c r="J372" s="96">
        <f>IF(T371="","",VLOOKUP($E371&amp;$D$118&amp;$D$119,'CCG data'!$A:$AD,'CCG data'!AA$3,FALSE))</f>
        <v>16.232979409358734</v>
      </c>
      <c r="K372" s="96">
        <f>IF(T371="","",VLOOKUP($E371&amp;$D$118&amp;$D$119,'CCG data'!$A:$AD,'CCG data'!AB$3,FALSE))</f>
        <v>18.007047789898415</v>
      </c>
      <c r="L372" s="96">
        <f>IF(V371="","",VLOOKUP($E371&amp;$D$118&amp;$D$119,'CCG data'!$A:$AD,'CCG data'!AC$3,FALSE))</f>
        <v>12.224879443849698</v>
      </c>
      <c r="M372" s="96">
        <f>IF(V371="","",VLOOKUP($E371&amp;$D$118&amp;$D$119,'CCG data'!$A:$AD,'CCG data'!AD$3,FALSE))</f>
        <v>13.785588793282663</v>
      </c>
      <c r="N372" s="368"/>
      <c r="P372" s="152">
        <f>IF(P371="","",VLOOKUP($E371&amp;$D$118&amp;$D$119,'CCG data'!$A:$AD,'CCG data'!I$3,FALSE))</f>
        <v>5.6000000000000001E-2</v>
      </c>
      <c r="Q372" s="15">
        <f>IF(P371="","",VLOOKUP($E371&amp;$D$118&amp;$D$119,'CCG data'!$A:$AD,'CCG data'!J$3,FALSE))</f>
        <v>6.8000000000000005E-2</v>
      </c>
      <c r="R372" s="15">
        <f>IF(R371="","",VLOOKUP($E371&amp;$D$118&amp;$D$119,'CCG data'!$A:$AD,'CCG data'!K$3,FALSE))</f>
        <v>0.52800000000000002</v>
      </c>
      <c r="S372" s="15">
        <f>IF(R371="","",VLOOKUP($E371&amp;$D$118&amp;$D$119,'CCG data'!$A:$AD,'CCG data'!L$3,FALSE))</f>
        <v>0.55300000000000005</v>
      </c>
      <c r="T372" s="15">
        <f>IF(T371="","",VLOOKUP($E371&amp;$D$118&amp;$D$119,'CCG data'!$A:$AD,'CCG data'!M$3,FALSE))</f>
        <v>0.217</v>
      </c>
      <c r="U372" s="15">
        <f>IF(T371="","",VLOOKUP($E371&amp;$D$118&amp;$D$119,'CCG data'!$A:$AD,'CCG data'!N$3,FALSE))</f>
        <v>0.23799999999999999</v>
      </c>
      <c r="V372" s="15">
        <f>IF(V371="","",VLOOKUP($E371&amp;$D$118&amp;$D$119,'CCG data'!$A:$AD,'CCG data'!O$3,FALSE))</f>
        <v>0.161</v>
      </c>
      <c r="W372" s="136">
        <f>IF(V371="","",VLOOKUP($E371&amp;$D$118&amp;$D$119,'CCG data'!$A:$AD,'CCG data'!P$3,FALSE))</f>
        <v>0.17899999999999999</v>
      </c>
      <c r="Y372" s="165" t="str">
        <f>IFERROR(VLOOKUP($E372&amp;$D$119, Outliers!$A$4:$P$214,6,FALSE),"0")</f>
        <v>0</v>
      </c>
      <c r="Z372" s="165" t="str">
        <f>IFERROR(VLOOKUP($E372&amp;$D$119, Outliers!$A$4:$P$214,7,FALSE),"0")</f>
        <v>0</v>
      </c>
      <c r="AA372" s="165" t="str">
        <f>IFERROR(VLOOKUP($E372&amp;$D$119, Outliers!$A$4:$P$214,8,FALSE),"0")</f>
        <v>0</v>
      </c>
      <c r="AB372" s="165" t="str">
        <f>IFERROR(VLOOKUP($E372&amp;$D$119, Outliers!$A$4:$P$214,9,FALSE),"0")</f>
        <v>0</v>
      </c>
      <c r="AD372" s="78"/>
      <c r="AE372" s="78"/>
      <c r="AF372" s="78"/>
      <c r="AG372" s="78"/>
    </row>
    <row r="373" spans="4:33" ht="15.75" x14ac:dyDescent="0.25">
      <c r="D373" s="319"/>
      <c r="E373" s="104" t="s">
        <v>236</v>
      </c>
      <c r="F373" s="394">
        <f>IF(OR(ISERROR(VLOOKUP($E373&amp;$D$118&amp;$D$119,'CCG data'!$A:$AD,'CCG data'!R$3,FALSE)),ISBLANK(VLOOKUP($E373&amp;$D$118&amp;$D$119,'CCG data'!$A:$AD,'CCG data'!R$3,FALSE))),"",VLOOKUP($E373&amp;$D$118&amp;$D$119,'CCG data'!$A:$AD,'CCG data'!R$3,FALSE))</f>
        <v>6.8534588079009016</v>
      </c>
      <c r="G373" s="395"/>
      <c r="H373" s="395">
        <f>IF(OR(ISERROR(VLOOKUP($E373&amp;$D$118&amp;$D$119,'CCG data'!$A:$AD,'CCG data'!S$3,FALSE)),ISBLANK(VLOOKUP($E373&amp;$D$118&amp;$D$119,'CCG data'!$A:$AD,'CCG data'!S$3,FALSE))),"",VLOOKUP($E373&amp;$D$118&amp;$D$119,'CCG data'!$A:$AD,'CCG data'!S$3,FALSE))</f>
        <v>33.699234459413745</v>
      </c>
      <c r="I373" s="395"/>
      <c r="J373" s="395">
        <f>IF(OR(ISERROR(VLOOKUP($E373&amp;$D$118&amp;$D$119,'CCG data'!$A:$AD,'CCG data'!T$3,FALSE)),ISBLANK(VLOOKUP($E373&amp;$D$118&amp;$D$119,'CCG data'!$A:$AD,'CCG data'!T$3,FALSE))),"",VLOOKUP($E373&amp;$D$118&amp;$D$119,'CCG data'!$A:$AD,'CCG data'!T$3,FALSE))</f>
        <v>15.716673082608629</v>
      </c>
      <c r="K373" s="395"/>
      <c r="L373" s="395">
        <f>IF(OR(ISERROR(VLOOKUP($E373&amp;$D$118&amp;$D$119,'CCG data'!$A:$AD,'CCG data'!U$3,FALSE)),ISBLANK(VLOOKUP($E373&amp;$D$118&amp;$D$119,'CCG data'!$A:$AD,'CCG data'!U$3,FALSE))),"",VLOOKUP($E373&amp;$D$118&amp;$D$119,'CCG data'!$A:$AD,'CCG data'!U$3,FALSE))</f>
        <v>19.943640385534458</v>
      </c>
      <c r="M373" s="396"/>
      <c r="N373" s="367">
        <f>IF(OR(ISERROR(VLOOKUP($E373&amp;$D$118&amp;$D$119,'CCG data'!$A:$AD,'CCG data'!G$3,FALSE)),ISBLANK(VLOOKUP($E373&amp;$D$118&amp;$D$119,'CCG data'!$A:$AD,'CCG data'!G$3,FALSE))),"",VLOOKUP($E373&amp;$D$118&amp;$D$119,'CCG data'!$A:$AD,'CCG data'!G$3,FALSE))</f>
        <v>2272</v>
      </c>
      <c r="P373" s="404">
        <f>IF(OR(ISERROR(VLOOKUP($E373&amp;$D$118&amp;$D$119,'CCG data'!$A:$AD,'CCG data'!B$3,FALSE)),ISBLANK(VLOOKUP($E373&amp;$D$118&amp;$D$119,'CCG data'!$A:$AD,'CCG data'!B$3,FALSE))),"",VLOOKUP($E373&amp;$D$118&amp;$D$119,'CCG data'!$A:$AD,'CCG data'!B$3,FALSE))</f>
        <v>9.2869718309859156E-2</v>
      </c>
      <c r="Q373" s="267"/>
      <c r="R373" s="267">
        <f>IF(OR(ISERROR(VLOOKUP($E373&amp;$D$118&amp;$D$119,'CCG data'!$A:$AD,'CCG data'!C$3,FALSE)),ISBLANK(VLOOKUP($E373&amp;$D$118&amp;$D$119,'CCG data'!$A:$AD,'CCG data'!C$3,FALSE))),"",VLOOKUP($E373&amp;$D$118&amp;$D$119,'CCG data'!$A:$AD,'CCG data'!C$3,FALSE))</f>
        <v>0.44234154929577463</v>
      </c>
      <c r="S373" s="267"/>
      <c r="T373" s="267">
        <f>IF(OR(ISERROR(VLOOKUP($E373&amp;$D$118&amp;$D$119,'CCG data'!$A:$AD,'CCG data'!D$3,FALSE)),ISBLANK(VLOOKUP($E373&amp;$D$118&amp;$D$119,'CCG data'!$A:$AD,'CCG data'!D$3,FALSE))),"",VLOOKUP($E373&amp;$D$118&amp;$D$119,'CCG data'!$A:$AD,'CCG data'!D$3,FALSE))</f>
        <v>0.20378521126760563</v>
      </c>
      <c r="U373" s="267"/>
      <c r="V373" s="267">
        <f>IF(OR(ISERROR(VLOOKUP($E373&amp;$D$118&amp;$D$119,'CCG data'!$A:$AD,'CCG data'!E$3,FALSE)),ISBLANK(VLOOKUP($E373&amp;$D$118&amp;$D$119,'CCG data'!$A:$AD,'CCG data'!E$3,FALSE))),"",VLOOKUP($E373&amp;$D$118&amp;$D$119,'CCG data'!$A:$AD,'CCG data'!E$3,FALSE))</f>
        <v>0.26100352112676056</v>
      </c>
      <c r="W373" s="405"/>
      <c r="Y373" s="165">
        <f>IFERROR(VLOOKUP($E373&amp;$D$119, Outliers!$A$4:$P$214,6,FALSE),"0")</f>
        <v>1</v>
      </c>
      <c r="Z373" s="165">
        <f>IFERROR(VLOOKUP($E373&amp;$D$119, Outliers!$A$4:$P$214,7,FALSE),"0")</f>
        <v>1</v>
      </c>
      <c r="AA373" s="165">
        <f>IFERROR(VLOOKUP($E373&amp;$D$119, Outliers!$A$4:$P$214,8,FALSE),"0")</f>
        <v>0</v>
      </c>
      <c r="AB373" s="165">
        <f>IFERROR(VLOOKUP($E373&amp;$D$119, Outliers!$A$4:$P$214,9,FALSE),"0")</f>
        <v>1</v>
      </c>
      <c r="AD373" s="78"/>
      <c r="AE373" s="78"/>
      <c r="AF373" s="78"/>
      <c r="AG373" s="78"/>
    </row>
    <row r="374" spans="4:33" x14ac:dyDescent="0.25">
      <c r="D374" s="319"/>
      <c r="E374" s="103" t="s">
        <v>27</v>
      </c>
      <c r="F374" s="95">
        <f>IF(P373="","",VLOOKUP($E373&amp;$D$118&amp;$D$119,'CCG data'!$A:$AD,'CCG data'!W$3,FALSE))</f>
        <v>5.9287081466386908</v>
      </c>
      <c r="G374" s="96">
        <f>IF(P373="","",VLOOKUP($E373&amp;$D$118&amp;$D$119,'CCG data'!$A:$AD,'CCG data'!X$3,FALSE))</f>
        <v>7.7782094691631123</v>
      </c>
      <c r="H374" s="96">
        <f>IF(R373="","",VLOOKUP($E373&amp;$D$118&amp;$D$119,'CCG data'!$A:$AD,'CCG data'!Y$3,FALSE))</f>
        <v>31.615736518165139</v>
      </c>
      <c r="I374" s="96">
        <f>IF(R373="","",VLOOKUP($E373&amp;$D$118&amp;$D$119,'CCG data'!$A:$AD,'CCG data'!Z$3,FALSE))</f>
        <v>35.782732400662347</v>
      </c>
      <c r="J374" s="96">
        <f>IF(T373="","",VLOOKUP($E373&amp;$D$118&amp;$D$119,'CCG data'!$A:$AD,'CCG data'!AA$3,FALSE))</f>
        <v>14.285058229787216</v>
      </c>
      <c r="K374" s="96">
        <f>IF(T373="","",VLOOKUP($E373&amp;$D$118&amp;$D$119,'CCG data'!$A:$AD,'CCG data'!AB$3,FALSE))</f>
        <v>17.148287935430044</v>
      </c>
      <c r="L374" s="96">
        <f>IF(V373="","",VLOOKUP($E373&amp;$D$118&amp;$D$119,'CCG data'!$A:$AD,'CCG data'!AC$3,FALSE))</f>
        <v>18.338425570784811</v>
      </c>
      <c r="M374" s="96">
        <f>IF(V373="","",VLOOKUP($E373&amp;$D$118&amp;$D$119,'CCG data'!$A:$AD,'CCG data'!AD$3,FALSE))</f>
        <v>21.548855200284105</v>
      </c>
      <c r="N374" s="368"/>
      <c r="P374" s="152">
        <f>IF(P373="","",VLOOKUP($E373&amp;$D$118&amp;$D$119,'CCG data'!$A:$AD,'CCG data'!I$3,FALSE))</f>
        <v>8.2000000000000003E-2</v>
      </c>
      <c r="Q374" s="15">
        <f>IF(P373="","",VLOOKUP($E373&amp;$D$118&amp;$D$119,'CCG data'!$A:$AD,'CCG data'!J$3,FALSE))</f>
        <v>0.106</v>
      </c>
      <c r="R374" s="15">
        <f>IF(R373="","",VLOOKUP($E373&amp;$D$118&amp;$D$119,'CCG data'!$A:$AD,'CCG data'!K$3,FALSE))</f>
        <v>0.42199999999999999</v>
      </c>
      <c r="S374" s="15">
        <f>IF(R373="","",VLOOKUP($E373&amp;$D$118&amp;$D$119,'CCG data'!$A:$AD,'CCG data'!L$3,FALSE))</f>
        <v>0.46300000000000002</v>
      </c>
      <c r="T374" s="15">
        <f>IF(T373="","",VLOOKUP($E373&amp;$D$118&amp;$D$119,'CCG data'!$A:$AD,'CCG data'!M$3,FALSE))</f>
        <v>0.188</v>
      </c>
      <c r="U374" s="15">
        <f>IF(T373="","",VLOOKUP($E373&amp;$D$118&amp;$D$119,'CCG data'!$A:$AD,'CCG data'!N$3,FALSE))</f>
        <v>0.221</v>
      </c>
      <c r="V374" s="15">
        <f>IF(V373="","",VLOOKUP($E373&amp;$D$118&amp;$D$119,'CCG data'!$A:$AD,'CCG data'!O$3,FALSE))</f>
        <v>0.24299999999999999</v>
      </c>
      <c r="W374" s="136">
        <f>IF(V373="","",VLOOKUP($E373&amp;$D$118&amp;$D$119,'CCG data'!$A:$AD,'CCG data'!P$3,FALSE))</f>
        <v>0.27900000000000003</v>
      </c>
      <c r="Y374" s="165" t="str">
        <f>IFERROR(VLOOKUP($E374&amp;$D$119, Outliers!$A$4:$P$214,6,FALSE),"0")</f>
        <v>0</v>
      </c>
      <c r="Z374" s="165" t="str">
        <f>IFERROR(VLOOKUP($E374&amp;$D$119, Outliers!$A$4:$P$214,7,FALSE),"0")</f>
        <v>0</v>
      </c>
      <c r="AA374" s="165" t="str">
        <f>IFERROR(VLOOKUP($E374&amp;$D$119, Outliers!$A$4:$P$214,8,FALSE),"0")</f>
        <v>0</v>
      </c>
      <c r="AB374" s="165" t="str">
        <f>IFERROR(VLOOKUP($E374&amp;$D$119, Outliers!$A$4:$P$214,9,FALSE),"0")</f>
        <v>0</v>
      </c>
      <c r="AD374" s="78"/>
      <c r="AE374" s="78"/>
      <c r="AF374" s="78"/>
      <c r="AG374" s="78"/>
    </row>
    <row r="375" spans="4:33" ht="15.75" x14ac:dyDescent="0.25">
      <c r="D375" s="319"/>
      <c r="E375" s="104" t="s">
        <v>237</v>
      </c>
      <c r="F375" s="394">
        <f>IF(OR(ISERROR(VLOOKUP($E375&amp;$D$118&amp;$D$119,'CCG data'!$A:$AD,'CCG data'!R$3,FALSE)),ISBLANK(VLOOKUP($E375&amp;$D$118&amp;$D$119,'CCG data'!$A:$AD,'CCG data'!R$3,FALSE))),"",VLOOKUP($E375&amp;$D$118&amp;$D$119,'CCG data'!$A:$AD,'CCG data'!R$3,FALSE))</f>
        <v>8.2422477572174042</v>
      </c>
      <c r="G375" s="395"/>
      <c r="H375" s="395">
        <f>IF(OR(ISERROR(VLOOKUP($E375&amp;$D$118&amp;$D$119,'CCG data'!$A:$AD,'CCG data'!S$3,FALSE)),ISBLANK(VLOOKUP($E375&amp;$D$118&amp;$D$119,'CCG data'!$A:$AD,'CCG data'!S$3,FALSE))),"",VLOOKUP($E375&amp;$D$118&amp;$D$119,'CCG data'!$A:$AD,'CCG data'!S$3,FALSE))</f>
        <v>40.519908381067282</v>
      </c>
      <c r="I375" s="395"/>
      <c r="J375" s="395">
        <f>IF(OR(ISERROR(VLOOKUP($E375&amp;$D$118&amp;$D$119,'CCG data'!$A:$AD,'CCG data'!T$3,FALSE)),ISBLANK(VLOOKUP($E375&amp;$D$118&amp;$D$119,'CCG data'!$A:$AD,'CCG data'!T$3,FALSE))),"",VLOOKUP($E375&amp;$D$118&amp;$D$119,'CCG data'!$A:$AD,'CCG data'!T$3,FALSE))</f>
        <v>16.055483222558799</v>
      </c>
      <c r="K375" s="395"/>
      <c r="L375" s="395">
        <f>IF(OR(ISERROR(VLOOKUP($E375&amp;$D$118&amp;$D$119,'CCG data'!$A:$AD,'CCG data'!U$3,FALSE)),ISBLANK(VLOOKUP($E375&amp;$D$118&amp;$D$119,'CCG data'!$A:$AD,'CCG data'!U$3,FALSE))),"",VLOOKUP($E375&amp;$D$118&amp;$D$119,'CCG data'!$A:$AD,'CCG data'!U$3,FALSE))</f>
        <v>9.759740489664825</v>
      </c>
      <c r="M375" s="396"/>
      <c r="N375" s="367">
        <f>IF(OR(ISERROR(VLOOKUP($E375&amp;$D$118&amp;$D$119,'CCG data'!$A:$AD,'CCG data'!G$3,FALSE)),ISBLANK(VLOOKUP($E375&amp;$D$118&amp;$D$119,'CCG data'!$A:$AD,'CCG data'!G$3,FALSE))),"",VLOOKUP($E375&amp;$D$118&amp;$D$119,'CCG data'!$A:$AD,'CCG data'!G$3,FALSE))</f>
        <v>1167</v>
      </c>
      <c r="P375" s="404">
        <f>IF(OR(ISERROR(VLOOKUP($E375&amp;$D$118&amp;$D$119,'CCG data'!$A:$AD,'CCG data'!B$3,FALSE)),ISBLANK(VLOOKUP($E375&amp;$D$118&amp;$D$119,'CCG data'!$A:$AD,'CCG data'!B$3,FALSE))),"",VLOOKUP($E375&amp;$D$118&amp;$D$119,'CCG data'!$A:$AD,'CCG data'!B$3,FALSE))</f>
        <v>0.10111396743787489</v>
      </c>
      <c r="Q375" s="267"/>
      <c r="R375" s="267">
        <f>IF(OR(ISERROR(VLOOKUP($E375&amp;$D$118&amp;$D$119,'CCG data'!$A:$AD,'CCG data'!C$3,FALSE)),ISBLANK(VLOOKUP($E375&amp;$D$118&amp;$D$119,'CCG data'!$A:$AD,'CCG data'!C$3,FALSE))),"",VLOOKUP($E375&amp;$D$118&amp;$D$119,'CCG data'!$A:$AD,'CCG data'!C$3,FALSE))</f>
        <v>0.54327335047129388</v>
      </c>
      <c r="S375" s="267"/>
      <c r="T375" s="267">
        <f>IF(OR(ISERROR(VLOOKUP($E375&amp;$D$118&amp;$D$119,'CCG data'!$A:$AD,'CCG data'!D$3,FALSE)),ISBLANK(VLOOKUP($E375&amp;$D$118&amp;$D$119,'CCG data'!$A:$AD,'CCG data'!D$3,FALSE))),"",VLOOKUP($E375&amp;$D$118&amp;$D$119,'CCG data'!$A:$AD,'CCG data'!D$3,FALSE))</f>
        <v>0.22536418166238217</v>
      </c>
      <c r="U375" s="267"/>
      <c r="V375" s="267">
        <f>IF(OR(ISERROR(VLOOKUP($E375&amp;$D$118&amp;$D$119,'CCG data'!$A:$AD,'CCG data'!E$3,FALSE)),ISBLANK(VLOOKUP($E375&amp;$D$118&amp;$D$119,'CCG data'!$A:$AD,'CCG data'!E$3,FALSE))),"",VLOOKUP($E375&amp;$D$118&amp;$D$119,'CCG data'!$A:$AD,'CCG data'!E$3,FALSE))</f>
        <v>0.13024850042844902</v>
      </c>
      <c r="W375" s="405"/>
      <c r="Y375" s="165">
        <f>IFERROR(VLOOKUP($E375&amp;$D$119, Outliers!$A$4:$P$214,6,FALSE),"0")</f>
        <v>1</v>
      </c>
      <c r="Z375" s="165">
        <f>IFERROR(VLOOKUP($E375&amp;$D$119, Outliers!$A$4:$P$214,7,FALSE),"0")</f>
        <v>0</v>
      </c>
      <c r="AA375" s="165">
        <f>IFERROR(VLOOKUP($E375&amp;$D$119, Outliers!$A$4:$P$214,8,FALSE),"0")</f>
        <v>0</v>
      </c>
      <c r="AB375" s="165">
        <f>IFERROR(VLOOKUP($E375&amp;$D$119, Outliers!$A$4:$P$214,9,FALSE),"0")</f>
        <v>0</v>
      </c>
      <c r="AD375" s="78"/>
      <c r="AE375" s="78"/>
      <c r="AF375" s="78"/>
      <c r="AG375" s="78"/>
    </row>
    <row r="376" spans="4:33" x14ac:dyDescent="0.25">
      <c r="D376" s="319"/>
      <c r="E376" s="103" t="s">
        <v>27</v>
      </c>
      <c r="F376" s="95">
        <f>IF(P375="","",VLOOKUP($E375&amp;$D$118&amp;$D$119,'CCG data'!$A:$AD,'CCG data'!W$3,FALSE))</f>
        <v>6.7550773575915546</v>
      </c>
      <c r="G376" s="96">
        <f>IF(P375="","",VLOOKUP($E375&amp;$D$118&amp;$D$119,'CCG data'!$A:$AD,'CCG data'!X$3,FALSE))</f>
        <v>9.7294181568432538</v>
      </c>
      <c r="H376" s="96">
        <f>IF(R375="","",VLOOKUP($E375&amp;$D$118&amp;$D$119,'CCG data'!$A:$AD,'CCG data'!Y$3,FALSE))</f>
        <v>37.365776144380057</v>
      </c>
      <c r="I376" s="96">
        <f>IF(R375="","",VLOOKUP($E375&amp;$D$118&amp;$D$119,'CCG data'!$A:$AD,'CCG data'!Z$3,FALSE))</f>
        <v>43.674040617754507</v>
      </c>
      <c r="J376" s="96">
        <f>IF(T375="","",VLOOKUP($E375&amp;$D$118&amp;$D$119,'CCG data'!$A:$AD,'CCG data'!AA$3,FALSE))</f>
        <v>14.115037147599164</v>
      </c>
      <c r="K376" s="96">
        <f>IF(T375="","",VLOOKUP($E375&amp;$D$118&amp;$D$119,'CCG data'!$A:$AD,'CCG data'!AB$3,FALSE))</f>
        <v>17.995929297518433</v>
      </c>
      <c r="L376" s="96">
        <f>IF(V375="","",VLOOKUP($E375&amp;$D$118&amp;$D$119,'CCG data'!$A:$AD,'CCG data'!AC$3,FALSE))</f>
        <v>8.2081662970059703</v>
      </c>
      <c r="M376" s="96">
        <f>IF(V375="","",VLOOKUP($E375&amp;$D$118&amp;$D$119,'CCG data'!$A:$AD,'CCG data'!AD$3,FALSE))</f>
        <v>11.31131468232368</v>
      </c>
      <c r="N376" s="368"/>
      <c r="P376" s="152">
        <f>IF(P375="","",VLOOKUP($E375&amp;$D$118&amp;$D$119,'CCG data'!$A:$AD,'CCG data'!I$3,FALSE))</f>
        <v>8.5000000000000006E-2</v>
      </c>
      <c r="Q376" s="15">
        <f>IF(P375="","",VLOOKUP($E375&amp;$D$118&amp;$D$119,'CCG data'!$A:$AD,'CCG data'!J$3,FALSE))</f>
        <v>0.12</v>
      </c>
      <c r="R376" s="15">
        <f>IF(R375="","",VLOOKUP($E375&amp;$D$118&amp;$D$119,'CCG data'!$A:$AD,'CCG data'!K$3,FALSE))</f>
        <v>0.51500000000000001</v>
      </c>
      <c r="S376" s="15">
        <f>IF(R375="","",VLOOKUP($E375&amp;$D$118&amp;$D$119,'CCG data'!$A:$AD,'CCG data'!L$3,FALSE))</f>
        <v>0.57199999999999995</v>
      </c>
      <c r="T376" s="15">
        <f>IF(T375="","",VLOOKUP($E375&amp;$D$118&amp;$D$119,'CCG data'!$A:$AD,'CCG data'!M$3,FALSE))</f>
        <v>0.20200000000000001</v>
      </c>
      <c r="U376" s="15">
        <f>IF(T375="","",VLOOKUP($E375&amp;$D$118&amp;$D$119,'CCG data'!$A:$AD,'CCG data'!N$3,FALSE))</f>
        <v>0.25</v>
      </c>
      <c r="V376" s="15">
        <f>IF(V375="","",VLOOKUP($E375&amp;$D$118&amp;$D$119,'CCG data'!$A:$AD,'CCG data'!O$3,FALSE))</f>
        <v>0.112</v>
      </c>
      <c r="W376" s="136">
        <f>IF(V375="","",VLOOKUP($E375&amp;$D$118&amp;$D$119,'CCG data'!$A:$AD,'CCG data'!P$3,FALSE))</f>
        <v>0.151</v>
      </c>
      <c r="Y376" s="165" t="str">
        <f>IFERROR(VLOOKUP($E376&amp;$D$119, Outliers!$A$4:$P$214,6,FALSE),"0")</f>
        <v>0</v>
      </c>
      <c r="Z376" s="165" t="str">
        <f>IFERROR(VLOOKUP($E376&amp;$D$119, Outliers!$A$4:$P$214,7,FALSE),"0")</f>
        <v>0</v>
      </c>
      <c r="AA376" s="165" t="str">
        <f>IFERROR(VLOOKUP($E376&amp;$D$119, Outliers!$A$4:$P$214,8,FALSE),"0")</f>
        <v>0</v>
      </c>
      <c r="AB376" s="165" t="str">
        <f>IFERROR(VLOOKUP($E376&amp;$D$119, Outliers!$A$4:$P$214,9,FALSE),"0")</f>
        <v>0</v>
      </c>
      <c r="AD376" s="78"/>
      <c r="AE376" s="78"/>
      <c r="AF376" s="78"/>
      <c r="AG376" s="78"/>
    </row>
    <row r="377" spans="4:33" ht="15.75" x14ac:dyDescent="0.25">
      <c r="D377" s="319"/>
      <c r="E377" s="104" t="s">
        <v>238</v>
      </c>
      <c r="F377" s="394">
        <f>IF(OR(ISERROR(VLOOKUP($E377&amp;$D$118&amp;$D$119,'CCG data'!$A:$AD,'CCG data'!R$3,FALSE)),ISBLANK(VLOOKUP($E377&amp;$D$118&amp;$D$119,'CCG data'!$A:$AD,'CCG data'!R$3,FALSE))),"",VLOOKUP($E377&amp;$D$118&amp;$D$119,'CCG data'!$A:$AD,'CCG data'!R$3,FALSE))</f>
        <v>5.0828352552568514</v>
      </c>
      <c r="G377" s="395"/>
      <c r="H377" s="395">
        <f>IF(OR(ISERROR(VLOOKUP($E377&amp;$D$118&amp;$D$119,'CCG data'!$A:$AD,'CCG data'!S$3,FALSE)),ISBLANK(VLOOKUP($E377&amp;$D$118&amp;$D$119,'CCG data'!$A:$AD,'CCG data'!S$3,FALSE))),"",VLOOKUP($E377&amp;$D$118&amp;$D$119,'CCG data'!$A:$AD,'CCG data'!S$3,FALSE))</f>
        <v>45.819785302520458</v>
      </c>
      <c r="I377" s="395"/>
      <c r="J377" s="395">
        <f>IF(OR(ISERROR(VLOOKUP($E377&amp;$D$118&amp;$D$119,'CCG data'!$A:$AD,'CCG data'!T$3,FALSE)),ISBLANK(VLOOKUP($E377&amp;$D$118&amp;$D$119,'CCG data'!$A:$AD,'CCG data'!T$3,FALSE))),"",VLOOKUP($E377&amp;$D$118&amp;$D$119,'CCG data'!$A:$AD,'CCG data'!T$3,FALSE))</f>
        <v>16.369852277297209</v>
      </c>
      <c r="K377" s="395"/>
      <c r="L377" s="395">
        <f>IF(OR(ISERROR(VLOOKUP($E377&amp;$D$118&amp;$D$119,'CCG data'!$A:$AD,'CCG data'!U$3,FALSE)),ISBLANK(VLOOKUP($E377&amp;$D$118&amp;$D$119,'CCG data'!$A:$AD,'CCG data'!U$3,FALSE))),"",VLOOKUP($E377&amp;$D$118&amp;$D$119,'CCG data'!$A:$AD,'CCG data'!U$3,FALSE))</f>
        <v>9.1926568834643891</v>
      </c>
      <c r="M377" s="396"/>
      <c r="N377" s="367">
        <f>IF(OR(ISERROR(VLOOKUP($E377&amp;$D$118&amp;$D$119,'CCG data'!$A:$AD,'CCG data'!G$3,FALSE)),ISBLANK(VLOOKUP($E377&amp;$D$118&amp;$D$119,'CCG data'!$A:$AD,'CCG data'!G$3,FALSE))),"",VLOOKUP($E377&amp;$D$118&amp;$D$119,'CCG data'!$A:$AD,'CCG data'!G$3,FALSE))</f>
        <v>1349</v>
      </c>
      <c r="P377" s="404">
        <f>IF(OR(ISERROR(VLOOKUP($E377&amp;$D$118&amp;$D$119,'CCG data'!$A:$AD,'CCG data'!B$3,FALSE)),ISBLANK(VLOOKUP($E377&amp;$D$118&amp;$D$119,'CCG data'!$A:$AD,'CCG data'!B$3,FALSE))),"",VLOOKUP($E377&amp;$D$118&amp;$D$119,'CCG data'!$A:$AD,'CCG data'!B$3,FALSE))</f>
        <v>6.3009636767976274E-2</v>
      </c>
      <c r="Q377" s="267"/>
      <c r="R377" s="267">
        <f>IF(OR(ISERROR(VLOOKUP($E377&amp;$D$118&amp;$D$119,'CCG data'!$A:$AD,'CCG data'!C$3,FALSE)),ISBLANK(VLOOKUP($E377&amp;$D$118&amp;$D$119,'CCG data'!$A:$AD,'CCG data'!C$3,FALSE))),"",VLOOKUP($E377&amp;$D$118&amp;$D$119,'CCG data'!$A:$AD,'CCG data'!C$3,FALSE))</f>
        <v>0.60192735359525573</v>
      </c>
      <c r="S377" s="267"/>
      <c r="T377" s="267">
        <f>IF(OR(ISERROR(VLOOKUP($E377&amp;$D$118&amp;$D$119,'CCG data'!$A:$AD,'CCG data'!D$3,FALSE)),ISBLANK(VLOOKUP($E377&amp;$D$118&amp;$D$119,'CCG data'!$A:$AD,'CCG data'!D$3,FALSE))),"",VLOOKUP($E377&amp;$D$118&amp;$D$119,'CCG data'!$A:$AD,'CCG data'!D$3,FALSE))</f>
        <v>0.21793921423276502</v>
      </c>
      <c r="U377" s="267"/>
      <c r="V377" s="267">
        <f>IF(OR(ISERROR(VLOOKUP($E377&amp;$D$118&amp;$D$119,'CCG data'!$A:$AD,'CCG data'!E$3,FALSE)),ISBLANK(VLOOKUP($E377&amp;$D$118&amp;$D$119,'CCG data'!$A:$AD,'CCG data'!E$3,FALSE))),"",VLOOKUP($E377&amp;$D$118&amp;$D$119,'CCG data'!$A:$AD,'CCG data'!E$3,FALSE))</f>
        <v>0.11712379540400296</v>
      </c>
      <c r="W377" s="405"/>
      <c r="Y377" s="165">
        <f>IFERROR(VLOOKUP($E377&amp;$D$119, Outliers!$A$4:$P$214,6,FALSE),"0")</f>
        <v>0</v>
      </c>
      <c r="Z377" s="165">
        <f>IFERROR(VLOOKUP($E377&amp;$D$119, Outliers!$A$4:$P$214,7,FALSE),"0")</f>
        <v>1</v>
      </c>
      <c r="AA377" s="165">
        <f>IFERROR(VLOOKUP($E377&amp;$D$119, Outliers!$A$4:$P$214,8,FALSE),"0")</f>
        <v>0</v>
      </c>
      <c r="AB377" s="165">
        <f>IFERROR(VLOOKUP($E377&amp;$D$119, Outliers!$A$4:$P$214,9,FALSE),"0")</f>
        <v>0</v>
      </c>
      <c r="AD377" s="78"/>
      <c r="AE377" s="78"/>
      <c r="AF377" s="78"/>
      <c r="AG377" s="78"/>
    </row>
    <row r="378" spans="4:33" x14ac:dyDescent="0.25">
      <c r="D378" s="319"/>
      <c r="E378" s="103" t="s">
        <v>27</v>
      </c>
      <c r="F378" s="95">
        <f>IF(P377="","",VLOOKUP($E377&amp;$D$118&amp;$D$119,'CCG data'!$A:$AD,'CCG data'!W$3,FALSE))</f>
        <v>4.0022659118959698</v>
      </c>
      <c r="G378" s="96">
        <f>IF(P377="","",VLOOKUP($E377&amp;$D$118&amp;$D$119,'CCG data'!$A:$AD,'CCG data'!X$3,FALSE))</f>
        <v>6.163404598617733</v>
      </c>
      <c r="H378" s="96">
        <f>IF(R377="","",VLOOKUP($E377&amp;$D$118&amp;$D$119,'CCG data'!$A:$AD,'CCG data'!Y$3,FALSE))</f>
        <v>42.668185195004213</v>
      </c>
      <c r="I378" s="96">
        <f>IF(R377="","",VLOOKUP($E377&amp;$D$118&amp;$D$119,'CCG data'!$A:$AD,'CCG data'!Z$3,FALSE))</f>
        <v>48.971385410036703</v>
      </c>
      <c r="J378" s="96">
        <f>IF(T377="","",VLOOKUP($E377&amp;$D$118&amp;$D$119,'CCG data'!$A:$AD,'CCG data'!AA$3,FALSE))</f>
        <v>14.498622299238493</v>
      </c>
      <c r="K378" s="96">
        <f>IF(T377="","",VLOOKUP($E377&amp;$D$118&amp;$D$119,'CCG data'!$A:$AD,'CCG data'!AB$3,FALSE))</f>
        <v>18.241082255355927</v>
      </c>
      <c r="L378" s="96">
        <f>IF(V377="","",VLOOKUP($E377&amp;$D$118&amp;$D$119,'CCG data'!$A:$AD,'CCG data'!AC$3,FALSE))</f>
        <v>7.7592529951290103</v>
      </c>
      <c r="M378" s="96">
        <f>IF(V377="","",VLOOKUP($E377&amp;$D$118&amp;$D$119,'CCG data'!$A:$AD,'CCG data'!AD$3,FALSE))</f>
        <v>10.626060771799768</v>
      </c>
      <c r="N378" s="368"/>
      <c r="P378" s="152">
        <f>IF(P377="","",VLOOKUP($E377&amp;$D$118&amp;$D$119,'CCG data'!$A:$AD,'CCG data'!I$3,FALSE))</f>
        <v>5.0999999999999997E-2</v>
      </c>
      <c r="Q378" s="15">
        <f>IF(P377="","",VLOOKUP($E377&amp;$D$118&amp;$D$119,'CCG data'!$A:$AD,'CCG data'!J$3,FALSE))</f>
        <v>7.6999999999999999E-2</v>
      </c>
      <c r="R378" s="15">
        <f>IF(R377="","",VLOOKUP($E377&amp;$D$118&amp;$D$119,'CCG data'!$A:$AD,'CCG data'!K$3,FALSE))</f>
        <v>0.57599999999999996</v>
      </c>
      <c r="S378" s="15">
        <f>IF(R377="","",VLOOKUP($E377&amp;$D$118&amp;$D$119,'CCG data'!$A:$AD,'CCG data'!L$3,FALSE))</f>
        <v>0.628</v>
      </c>
      <c r="T378" s="15">
        <f>IF(T377="","",VLOOKUP($E377&amp;$D$118&amp;$D$119,'CCG data'!$A:$AD,'CCG data'!M$3,FALSE))</f>
        <v>0.19700000000000001</v>
      </c>
      <c r="U378" s="15">
        <f>IF(T377="","",VLOOKUP($E377&amp;$D$118&amp;$D$119,'CCG data'!$A:$AD,'CCG data'!N$3,FALSE))</f>
        <v>0.24099999999999999</v>
      </c>
      <c r="V378" s="15">
        <f>IF(V377="","",VLOOKUP($E377&amp;$D$118&amp;$D$119,'CCG data'!$A:$AD,'CCG data'!O$3,FALSE))</f>
        <v>0.10100000000000001</v>
      </c>
      <c r="W378" s="136">
        <f>IF(V377="","",VLOOKUP($E377&amp;$D$118&amp;$D$119,'CCG data'!$A:$AD,'CCG data'!P$3,FALSE))</f>
        <v>0.13500000000000001</v>
      </c>
      <c r="Y378" s="165" t="str">
        <f>IFERROR(VLOOKUP($E378&amp;$D$119, Outliers!$A$4:$P$214,6,FALSE),"0")</f>
        <v>0</v>
      </c>
      <c r="Z378" s="165" t="str">
        <f>IFERROR(VLOOKUP($E378&amp;$D$119, Outliers!$A$4:$P$214,7,FALSE),"0")</f>
        <v>0</v>
      </c>
      <c r="AA378" s="165" t="str">
        <f>IFERROR(VLOOKUP($E378&amp;$D$119, Outliers!$A$4:$P$214,8,FALSE),"0")</f>
        <v>0</v>
      </c>
      <c r="AB378" s="165" t="str">
        <f>IFERROR(VLOOKUP($E378&amp;$D$119, Outliers!$A$4:$P$214,9,FALSE),"0")</f>
        <v>0</v>
      </c>
      <c r="AD378" s="78"/>
      <c r="AE378" s="78"/>
      <c r="AF378" s="78"/>
      <c r="AG378" s="78"/>
    </row>
    <row r="379" spans="4:33" ht="15.75" x14ac:dyDescent="0.25">
      <c r="D379" s="319"/>
      <c r="E379" s="104" t="s">
        <v>499</v>
      </c>
      <c r="F379" s="394">
        <f>IF(OR(ISERROR(VLOOKUP($E379&amp;$D$118&amp;$D$119,'CCG data'!$A:$AD,'CCG data'!R$3,FALSE)),ISBLANK(VLOOKUP($E379&amp;$D$118&amp;$D$119,'CCG data'!$A:$AD,'CCG data'!R$3,FALSE))),"",VLOOKUP($E379&amp;$D$118&amp;$D$119,'CCG data'!$A:$AD,'CCG data'!R$3,FALSE))</f>
        <v>6.3251452389926826</v>
      </c>
      <c r="G379" s="395"/>
      <c r="H379" s="395">
        <f>IF(OR(ISERROR(VLOOKUP($E379&amp;$D$118&amp;$D$119,'CCG data'!$A:$AD,'CCG data'!S$3,FALSE)),ISBLANK(VLOOKUP($E379&amp;$D$118&amp;$D$119,'CCG data'!$A:$AD,'CCG data'!S$3,FALSE))),"",VLOOKUP($E379&amp;$D$118&amp;$D$119,'CCG data'!$A:$AD,'CCG data'!S$3,FALSE))</f>
        <v>50.702283159638725</v>
      </c>
      <c r="I379" s="395"/>
      <c r="J379" s="395">
        <f>IF(OR(ISERROR(VLOOKUP($E379&amp;$D$118&amp;$D$119,'CCG data'!$A:$AD,'CCG data'!T$3,FALSE)),ISBLANK(VLOOKUP($E379&amp;$D$118&amp;$D$119,'CCG data'!$A:$AD,'CCG data'!T$3,FALSE))),"",VLOOKUP($E379&amp;$D$118&amp;$D$119,'CCG data'!$A:$AD,'CCG data'!T$3,FALSE))</f>
        <v>15.658701076042735</v>
      </c>
      <c r="K379" s="395"/>
      <c r="L379" s="395">
        <f>IF(OR(ISERROR(VLOOKUP($E379&amp;$D$118&amp;$D$119,'CCG data'!$A:$AD,'CCG data'!U$3,FALSE)),ISBLANK(VLOOKUP($E379&amp;$D$118&amp;$D$119,'CCG data'!$A:$AD,'CCG data'!U$3,FALSE))),"",VLOOKUP($E379&amp;$D$118&amp;$D$119,'CCG data'!$A:$AD,'CCG data'!U$3,FALSE))</f>
        <v>8.2010136242403302</v>
      </c>
      <c r="M379" s="396"/>
      <c r="N379" s="367">
        <f>IF(OR(ISERROR(VLOOKUP($E379&amp;$D$118&amp;$D$119,'CCG data'!$A:$AD,'CCG data'!G$3,FALSE)),ISBLANK(VLOOKUP($E379&amp;$D$118&amp;$D$119,'CCG data'!$A:$AD,'CCG data'!G$3,FALSE))),"",VLOOKUP($E379&amp;$D$118&amp;$D$119,'CCG data'!$A:$AD,'CCG data'!G$3,FALSE))</f>
        <v>993</v>
      </c>
      <c r="P379" s="404">
        <f>IF(OR(ISERROR(VLOOKUP($E379&amp;$D$118&amp;$D$119,'CCG data'!$A:$AD,'CCG data'!B$3,FALSE)),ISBLANK(VLOOKUP($E379&amp;$D$118&amp;$D$119,'CCG data'!$A:$AD,'CCG data'!B$3,FALSE))),"",VLOOKUP($E379&amp;$D$118&amp;$D$119,'CCG data'!$A:$AD,'CCG data'!B$3,FALSE))</f>
        <v>8.1570996978851965E-2</v>
      </c>
      <c r="Q379" s="267"/>
      <c r="R379" s="267">
        <f>IF(OR(ISERROR(VLOOKUP($E379&amp;$D$118&amp;$D$119,'CCG data'!$A:$AD,'CCG data'!C$3,FALSE)),ISBLANK(VLOOKUP($E379&amp;$D$118&amp;$D$119,'CCG data'!$A:$AD,'CCG data'!C$3,FALSE))),"",VLOOKUP($E379&amp;$D$118&amp;$D$119,'CCG data'!$A:$AD,'CCG data'!C$3,FALSE))</f>
        <v>0.62235649546827798</v>
      </c>
      <c r="S379" s="267"/>
      <c r="T379" s="267">
        <f>IF(OR(ISERROR(VLOOKUP($E379&amp;$D$118&amp;$D$119,'CCG data'!$A:$AD,'CCG data'!D$3,FALSE)),ISBLANK(VLOOKUP($E379&amp;$D$118&amp;$D$119,'CCG data'!$A:$AD,'CCG data'!D$3,FALSE))),"",VLOOKUP($E379&amp;$D$118&amp;$D$119,'CCG data'!$A:$AD,'CCG data'!D$3,FALSE))</f>
        <v>0.19234642497482377</v>
      </c>
      <c r="U379" s="267"/>
      <c r="V379" s="267">
        <f>IF(OR(ISERROR(VLOOKUP($E379&amp;$D$118&amp;$D$119,'CCG data'!$A:$AD,'CCG data'!E$3,FALSE)),ISBLANK(VLOOKUP($E379&amp;$D$118&amp;$D$119,'CCG data'!$A:$AD,'CCG data'!E$3,FALSE))),"",VLOOKUP($E379&amp;$D$118&amp;$D$119,'CCG data'!$A:$AD,'CCG data'!E$3,FALSE))</f>
        <v>0.10372608257804633</v>
      </c>
      <c r="W379" s="405"/>
      <c r="Y379" s="165">
        <f>IFERROR(VLOOKUP($E379&amp;$D$119, Outliers!$A$4:$P$214,6,FALSE),"0")</f>
        <v>0</v>
      </c>
      <c r="Z379" s="165">
        <f>IFERROR(VLOOKUP($E379&amp;$D$119, Outliers!$A$4:$P$214,7,FALSE),"0")</f>
        <v>1</v>
      </c>
      <c r="AA379" s="165">
        <f>IFERROR(VLOOKUP($E379&amp;$D$119, Outliers!$A$4:$P$214,8,FALSE),"0")</f>
        <v>0</v>
      </c>
      <c r="AB379" s="165">
        <f>IFERROR(VLOOKUP($E379&amp;$D$119, Outliers!$A$4:$P$214,9,FALSE),"0")</f>
        <v>1</v>
      </c>
      <c r="AD379" s="78"/>
      <c r="AE379" s="78"/>
      <c r="AF379" s="78"/>
      <c r="AG379" s="78"/>
    </row>
    <row r="380" spans="4:33" x14ac:dyDescent="0.25">
      <c r="D380" s="319"/>
      <c r="E380" s="103" t="s">
        <v>27</v>
      </c>
      <c r="F380" s="95">
        <f>IF(P379="","",VLOOKUP($E379&amp;$D$118&amp;$D$119,'CCG data'!$A:$AD,'CCG data'!W$3,FALSE))</f>
        <v>4.9476691647231652</v>
      </c>
      <c r="G380" s="96">
        <f>IF(P379="","",VLOOKUP($E379&amp;$D$118&amp;$D$119,'CCG data'!$A:$AD,'CCG data'!X$3,FALSE))</f>
        <v>7.7026213132621999</v>
      </c>
      <c r="H380" s="96">
        <f>IF(R379="","",VLOOKUP($E379&amp;$D$118&amp;$D$119,'CCG data'!$A:$AD,'CCG data'!Y$3,FALSE))</f>
        <v>46.704775080262145</v>
      </c>
      <c r="I380" s="96">
        <f>IF(R379="","",VLOOKUP($E379&amp;$D$118&amp;$D$119,'CCG data'!$A:$AD,'CCG data'!Z$3,FALSE))</f>
        <v>54.699791239015305</v>
      </c>
      <c r="J380" s="96">
        <f>IF(T379="","",VLOOKUP($E379&amp;$D$118&amp;$D$119,'CCG data'!$A:$AD,'CCG data'!AA$3,FALSE))</f>
        <v>13.437974339746766</v>
      </c>
      <c r="K380" s="96">
        <f>IF(T379="","",VLOOKUP($E379&amp;$D$118&amp;$D$119,'CCG data'!$A:$AD,'CCG data'!AB$3,FALSE))</f>
        <v>17.879427812338704</v>
      </c>
      <c r="L380" s="96">
        <f>IF(V379="","",VLOOKUP($E379&amp;$D$118&amp;$D$119,'CCG data'!$A:$AD,'CCG data'!AC$3,FALSE))</f>
        <v>6.6171966526610317</v>
      </c>
      <c r="M380" s="96">
        <f>IF(V379="","",VLOOKUP($E379&amp;$D$118&amp;$D$119,'CCG data'!$A:$AD,'CCG data'!AD$3,FALSE))</f>
        <v>9.7848305958196278</v>
      </c>
      <c r="N380" s="368"/>
      <c r="P380" s="152">
        <f>IF(P379="","",VLOOKUP($E379&amp;$D$118&amp;$D$119,'CCG data'!$A:$AD,'CCG data'!I$3,FALSE))</f>
        <v>6.6000000000000003E-2</v>
      </c>
      <c r="Q380" s="15">
        <f>IF(P379="","",VLOOKUP($E379&amp;$D$118&amp;$D$119,'CCG data'!$A:$AD,'CCG data'!J$3,FALSE))</f>
        <v>0.1</v>
      </c>
      <c r="R380" s="15">
        <f>IF(R379="","",VLOOKUP($E379&amp;$D$118&amp;$D$119,'CCG data'!$A:$AD,'CCG data'!K$3,FALSE))</f>
        <v>0.59199999999999997</v>
      </c>
      <c r="S380" s="15">
        <f>IF(R379="","",VLOOKUP($E379&amp;$D$118&amp;$D$119,'CCG data'!$A:$AD,'CCG data'!L$3,FALSE))</f>
        <v>0.65200000000000002</v>
      </c>
      <c r="T380" s="15">
        <f>IF(T379="","",VLOOKUP($E379&amp;$D$118&amp;$D$119,'CCG data'!$A:$AD,'CCG data'!M$3,FALSE))</f>
        <v>0.16900000000000001</v>
      </c>
      <c r="U380" s="15">
        <f>IF(T379="","",VLOOKUP($E379&amp;$D$118&amp;$D$119,'CCG data'!$A:$AD,'CCG data'!N$3,FALSE))</f>
        <v>0.218</v>
      </c>
      <c r="V380" s="15">
        <f>IF(V379="","",VLOOKUP($E379&amp;$D$118&amp;$D$119,'CCG data'!$A:$AD,'CCG data'!O$3,FALSE))</f>
        <v>8.5999999999999993E-2</v>
      </c>
      <c r="W380" s="136">
        <f>IF(V379="","",VLOOKUP($E379&amp;$D$118&amp;$D$119,'CCG data'!$A:$AD,'CCG data'!P$3,FALSE))</f>
        <v>0.124</v>
      </c>
      <c r="Y380" s="165" t="str">
        <f>IFERROR(VLOOKUP($E380&amp;$D$119, Outliers!$A$4:$P$214,6,FALSE),"0")</f>
        <v>0</v>
      </c>
      <c r="Z380" s="165" t="str">
        <f>IFERROR(VLOOKUP($E380&amp;$D$119, Outliers!$A$4:$P$214,7,FALSE),"0")</f>
        <v>0</v>
      </c>
      <c r="AA380" s="165" t="str">
        <f>IFERROR(VLOOKUP($E380&amp;$D$119, Outliers!$A$4:$P$214,8,FALSE),"0")</f>
        <v>0</v>
      </c>
      <c r="AB380" s="165" t="str">
        <f>IFERROR(VLOOKUP($E380&amp;$D$119, Outliers!$A$4:$P$214,9,FALSE),"0")</f>
        <v>0</v>
      </c>
      <c r="AD380" s="78"/>
      <c r="AE380" s="78"/>
      <c r="AF380" s="78"/>
      <c r="AG380" s="78"/>
    </row>
    <row r="381" spans="4:33" ht="15.75" x14ac:dyDescent="0.25">
      <c r="D381" s="319"/>
      <c r="E381" s="104" t="s">
        <v>239</v>
      </c>
      <c r="F381" s="394">
        <f>IF(OR(ISERROR(VLOOKUP($E381&amp;$D$118&amp;$D$119,'CCG data'!$A:$AD,'CCG data'!R$3,FALSE)),ISBLANK(VLOOKUP($E381&amp;$D$118&amp;$D$119,'CCG data'!$A:$AD,'CCG data'!R$3,FALSE))),"",VLOOKUP($E381&amp;$D$118&amp;$D$119,'CCG data'!$A:$AD,'CCG data'!R$3,FALSE))</f>
        <v>5.3364980053601077</v>
      </c>
      <c r="G381" s="395"/>
      <c r="H381" s="395">
        <f>IF(OR(ISERROR(VLOOKUP($E381&amp;$D$118&amp;$D$119,'CCG data'!$A:$AD,'CCG data'!S$3,FALSE)),ISBLANK(VLOOKUP($E381&amp;$D$118&amp;$D$119,'CCG data'!$A:$AD,'CCG data'!S$3,FALSE))),"",VLOOKUP($E381&amp;$D$118&amp;$D$119,'CCG data'!$A:$AD,'CCG data'!S$3,FALSE))</f>
        <v>45.743547893428101</v>
      </c>
      <c r="I381" s="395"/>
      <c r="J381" s="395">
        <f>IF(OR(ISERROR(VLOOKUP($E381&amp;$D$118&amp;$D$119,'CCG data'!$A:$AD,'CCG data'!T$3,FALSE)),ISBLANK(VLOOKUP($E381&amp;$D$118&amp;$D$119,'CCG data'!$A:$AD,'CCG data'!T$3,FALSE))),"",VLOOKUP($E381&amp;$D$118&amp;$D$119,'CCG data'!$A:$AD,'CCG data'!T$3,FALSE))</f>
        <v>12.765709768189692</v>
      </c>
      <c r="K381" s="395"/>
      <c r="L381" s="395">
        <f>IF(OR(ISERROR(VLOOKUP($E381&amp;$D$118&amp;$D$119,'CCG data'!$A:$AD,'CCG data'!U$3,FALSE)),ISBLANK(VLOOKUP($E381&amp;$D$118&amp;$D$119,'CCG data'!$A:$AD,'CCG data'!U$3,FALSE))),"",VLOOKUP($E381&amp;$D$118&amp;$D$119,'CCG data'!$A:$AD,'CCG data'!U$3,FALSE))</f>
        <v>6.9328738241065935</v>
      </c>
      <c r="M381" s="396"/>
      <c r="N381" s="367">
        <f>IF(OR(ISERROR(VLOOKUP($E381&amp;$D$118&amp;$D$119,'CCG data'!$A:$AD,'CCG data'!G$3,FALSE)),ISBLANK(VLOOKUP($E381&amp;$D$118&amp;$D$119,'CCG data'!$A:$AD,'CCG data'!G$3,FALSE))),"",VLOOKUP($E381&amp;$D$118&amp;$D$119,'CCG data'!$A:$AD,'CCG data'!G$3,FALSE))</f>
        <v>678</v>
      </c>
      <c r="P381" s="404">
        <f>IF(OR(ISERROR(VLOOKUP($E381&amp;$D$118&amp;$D$119,'CCG data'!$A:$AD,'CCG data'!B$3,FALSE)),ISBLANK(VLOOKUP($E381&amp;$D$118&amp;$D$119,'CCG data'!$A:$AD,'CCG data'!B$3,FALSE))),"",VLOOKUP($E381&amp;$D$118&amp;$D$119,'CCG data'!$A:$AD,'CCG data'!B$3,FALSE))</f>
        <v>7.9646017699115043E-2</v>
      </c>
      <c r="Q381" s="267"/>
      <c r="R381" s="267">
        <f>IF(OR(ISERROR(VLOOKUP($E381&amp;$D$118&amp;$D$119,'CCG data'!$A:$AD,'CCG data'!C$3,FALSE)),ISBLANK(VLOOKUP($E381&amp;$D$118&amp;$D$119,'CCG data'!$A:$AD,'CCG data'!C$3,FALSE))),"",VLOOKUP($E381&amp;$D$118&amp;$D$119,'CCG data'!$A:$AD,'CCG data'!C$3,FALSE))</f>
        <v>0.64306784660766958</v>
      </c>
      <c r="S381" s="267"/>
      <c r="T381" s="267">
        <f>IF(OR(ISERROR(VLOOKUP($E381&amp;$D$118&amp;$D$119,'CCG data'!$A:$AD,'CCG data'!D$3,FALSE)),ISBLANK(VLOOKUP($E381&amp;$D$118&amp;$D$119,'CCG data'!$A:$AD,'CCG data'!D$3,FALSE))),"",VLOOKUP($E381&amp;$D$118&amp;$D$119,'CCG data'!$A:$AD,'CCG data'!D$3,FALSE))</f>
        <v>0.17846607669616518</v>
      </c>
      <c r="U381" s="267"/>
      <c r="V381" s="267">
        <f>IF(OR(ISERROR(VLOOKUP($E381&amp;$D$118&amp;$D$119,'CCG data'!$A:$AD,'CCG data'!E$3,FALSE)),ISBLANK(VLOOKUP($E381&amp;$D$118&amp;$D$119,'CCG data'!$A:$AD,'CCG data'!E$3,FALSE))),"",VLOOKUP($E381&amp;$D$118&amp;$D$119,'CCG data'!$A:$AD,'CCG data'!E$3,FALSE))</f>
        <v>9.8820058997050153E-2</v>
      </c>
      <c r="W381" s="405"/>
      <c r="Y381" s="165">
        <f>IFERROR(VLOOKUP($E381&amp;$D$119, Outliers!$A$4:$P$214,6,FALSE),"0")</f>
        <v>0</v>
      </c>
      <c r="Z381" s="165">
        <f>IFERROR(VLOOKUP($E381&amp;$D$119, Outliers!$A$4:$P$214,7,FALSE),"0")</f>
        <v>1</v>
      </c>
      <c r="AA381" s="165">
        <f>IFERROR(VLOOKUP($E381&amp;$D$119, Outliers!$A$4:$P$214,8,FALSE),"0")</f>
        <v>1</v>
      </c>
      <c r="AB381" s="165">
        <f>IFERROR(VLOOKUP($E381&amp;$D$119, Outliers!$A$4:$P$214,9,FALSE),"0")</f>
        <v>1</v>
      </c>
      <c r="AD381" s="78"/>
      <c r="AE381" s="78"/>
      <c r="AF381" s="78"/>
      <c r="AG381" s="78"/>
    </row>
    <row r="382" spans="4:33" x14ac:dyDescent="0.25">
      <c r="D382" s="319"/>
      <c r="E382" s="103" t="s">
        <v>27</v>
      </c>
      <c r="F382" s="95">
        <f>IF(P381="","",VLOOKUP($E381&amp;$D$118&amp;$D$119,'CCG data'!$A:$AD,'CCG data'!W$3,FALSE))</f>
        <v>3.9131354293620833</v>
      </c>
      <c r="G382" s="96">
        <f>IF(P381="","",VLOOKUP($E381&amp;$D$118&amp;$D$119,'CCG data'!$A:$AD,'CCG data'!X$3,FALSE))</f>
        <v>6.7598605813581321</v>
      </c>
      <c r="H382" s="96">
        <f>IF(R381="","",VLOOKUP($E381&amp;$D$118&amp;$D$119,'CCG data'!$A:$AD,'CCG data'!Y$3,FALSE))</f>
        <v>41.449739383371494</v>
      </c>
      <c r="I382" s="96">
        <f>IF(R381="","",VLOOKUP($E381&amp;$D$118&amp;$D$119,'CCG data'!$A:$AD,'CCG data'!Z$3,FALSE))</f>
        <v>50.037356403484708</v>
      </c>
      <c r="J382" s="96">
        <f>IF(T381="","",VLOOKUP($E381&amp;$D$118&amp;$D$119,'CCG data'!$A:$AD,'CCG data'!AA$3,FALSE))</f>
        <v>10.491092391312257</v>
      </c>
      <c r="K382" s="96">
        <f>IF(T381="","",VLOOKUP($E381&amp;$D$118&amp;$D$119,'CCG data'!$A:$AD,'CCG data'!AB$3,FALSE))</f>
        <v>15.040327145067128</v>
      </c>
      <c r="L382" s="96">
        <f>IF(V381="","",VLOOKUP($E381&amp;$D$118&amp;$D$119,'CCG data'!$A:$AD,'CCG data'!AC$3,FALSE))</f>
        <v>5.2727825520549816</v>
      </c>
      <c r="M382" s="96">
        <f>IF(V381="","",VLOOKUP($E381&amp;$D$118&amp;$D$119,'CCG data'!$A:$AD,'CCG data'!AD$3,FALSE))</f>
        <v>8.5929650961582063</v>
      </c>
      <c r="N382" s="368"/>
      <c r="P382" s="152">
        <f>IF(P381="","",VLOOKUP($E381&amp;$D$118&amp;$D$119,'CCG data'!$A:$AD,'CCG data'!I$3,FALSE))</f>
        <v>6.2E-2</v>
      </c>
      <c r="Q382" s="15">
        <f>IF(P381="","",VLOOKUP($E381&amp;$D$118&amp;$D$119,'CCG data'!$A:$AD,'CCG data'!J$3,FALSE))</f>
        <v>0.10199999999999999</v>
      </c>
      <c r="R382" s="15">
        <f>IF(R381="","",VLOOKUP($E381&amp;$D$118&amp;$D$119,'CCG data'!$A:$AD,'CCG data'!K$3,FALSE))</f>
        <v>0.60599999999999998</v>
      </c>
      <c r="S382" s="15">
        <f>IF(R381="","",VLOOKUP($E381&amp;$D$118&amp;$D$119,'CCG data'!$A:$AD,'CCG data'!L$3,FALSE))</f>
        <v>0.67800000000000005</v>
      </c>
      <c r="T382" s="15">
        <f>IF(T381="","",VLOOKUP($E381&amp;$D$118&amp;$D$119,'CCG data'!$A:$AD,'CCG data'!M$3,FALSE))</f>
        <v>0.151</v>
      </c>
      <c r="U382" s="15">
        <f>IF(T381="","",VLOOKUP($E381&amp;$D$118&amp;$D$119,'CCG data'!$A:$AD,'CCG data'!N$3,FALSE))</f>
        <v>0.20899999999999999</v>
      </c>
      <c r="V382" s="15">
        <f>IF(V381="","",VLOOKUP($E381&amp;$D$118&amp;$D$119,'CCG data'!$A:$AD,'CCG data'!O$3,FALSE))</f>
        <v>7.9000000000000001E-2</v>
      </c>
      <c r="W382" s="136">
        <f>IF(V381="","",VLOOKUP($E381&amp;$D$118&amp;$D$119,'CCG data'!$A:$AD,'CCG data'!P$3,FALSE))</f>
        <v>0.124</v>
      </c>
      <c r="Y382" s="165" t="str">
        <f>IFERROR(VLOOKUP($E382&amp;$D$119, Outliers!$A$4:$P$214,6,FALSE),"0")</f>
        <v>0</v>
      </c>
      <c r="Z382" s="165" t="str">
        <f>IFERROR(VLOOKUP($E382&amp;$D$119, Outliers!$A$4:$P$214,7,FALSE),"0")</f>
        <v>0</v>
      </c>
      <c r="AA382" s="165" t="str">
        <f>IFERROR(VLOOKUP($E382&amp;$D$119, Outliers!$A$4:$P$214,8,FALSE),"0")</f>
        <v>0</v>
      </c>
      <c r="AB382" s="165" t="str">
        <f>IFERROR(VLOOKUP($E382&amp;$D$119, Outliers!$A$4:$P$214,9,FALSE),"0")</f>
        <v>0</v>
      </c>
      <c r="AD382" s="78"/>
      <c r="AE382" s="78"/>
      <c r="AF382" s="78"/>
      <c r="AG382" s="78"/>
    </row>
    <row r="383" spans="4:33" ht="15.75" x14ac:dyDescent="0.25">
      <c r="D383" s="319"/>
      <c r="E383" s="104" t="s">
        <v>240</v>
      </c>
      <c r="F383" s="394">
        <f>IF(OR(ISERROR(VLOOKUP($E383&amp;$D$118&amp;$D$119,'CCG data'!$A:$AD,'CCG data'!R$3,FALSE)),ISBLANK(VLOOKUP($E383&amp;$D$118&amp;$D$119,'CCG data'!$A:$AD,'CCG data'!R$3,FALSE))),"",VLOOKUP($E383&amp;$D$118&amp;$D$119,'CCG data'!$A:$AD,'CCG data'!R$3,FALSE))</f>
        <v>4.2276172186426182</v>
      </c>
      <c r="G383" s="395"/>
      <c r="H383" s="395">
        <f>IF(OR(ISERROR(VLOOKUP($E383&amp;$D$118&amp;$D$119,'CCG data'!$A:$AD,'CCG data'!S$3,FALSE)),ISBLANK(VLOOKUP($E383&amp;$D$118&amp;$D$119,'CCG data'!$A:$AD,'CCG data'!S$3,FALSE))),"",VLOOKUP($E383&amp;$D$118&amp;$D$119,'CCG data'!$A:$AD,'CCG data'!S$3,FALSE))</f>
        <v>39.02732277893422</v>
      </c>
      <c r="I383" s="395"/>
      <c r="J383" s="395">
        <f>IF(OR(ISERROR(VLOOKUP($E383&amp;$D$118&amp;$D$119,'CCG data'!$A:$AD,'CCG data'!T$3,FALSE)),ISBLANK(VLOOKUP($E383&amp;$D$118&amp;$D$119,'CCG data'!$A:$AD,'CCG data'!T$3,FALSE))),"",VLOOKUP($E383&amp;$D$118&amp;$D$119,'CCG data'!$A:$AD,'CCG data'!T$3,FALSE))</f>
        <v>19.17948931356754</v>
      </c>
      <c r="K383" s="395"/>
      <c r="L383" s="395">
        <f>IF(OR(ISERROR(VLOOKUP($E383&amp;$D$118&amp;$D$119,'CCG data'!$A:$AD,'CCG data'!U$3,FALSE)),ISBLANK(VLOOKUP($E383&amp;$D$118&amp;$D$119,'CCG data'!$A:$AD,'CCG data'!U$3,FALSE))),"",VLOOKUP($E383&amp;$D$118&amp;$D$119,'CCG data'!$A:$AD,'CCG data'!U$3,FALSE))</f>
        <v>10.312653868325253</v>
      </c>
      <c r="M383" s="396"/>
      <c r="N383" s="367">
        <f>IF(OR(ISERROR(VLOOKUP($E383&amp;$D$118&amp;$D$119,'CCG data'!$A:$AD,'CCG data'!G$3,FALSE)),ISBLANK(VLOOKUP($E383&amp;$D$118&amp;$D$119,'CCG data'!$A:$AD,'CCG data'!G$3,FALSE))),"",VLOOKUP($E383&amp;$D$118&amp;$D$119,'CCG data'!$A:$AD,'CCG data'!G$3,FALSE))</f>
        <v>1169</v>
      </c>
      <c r="P383" s="404">
        <f>IF(OR(ISERROR(VLOOKUP($E383&amp;$D$118&amp;$D$119,'CCG data'!$A:$AD,'CCG data'!B$3,FALSE)),ISBLANK(VLOOKUP($E383&amp;$D$118&amp;$D$119,'CCG data'!$A:$AD,'CCG data'!B$3,FALSE))),"",VLOOKUP($E383&amp;$D$118&amp;$D$119,'CCG data'!$A:$AD,'CCG data'!B$3,FALSE))</f>
        <v>6.0735671514114631E-2</v>
      </c>
      <c r="Q383" s="267"/>
      <c r="R383" s="267">
        <f>IF(OR(ISERROR(VLOOKUP($E383&amp;$D$118&amp;$D$119,'CCG data'!$A:$AD,'CCG data'!C$3,FALSE)),ISBLANK(VLOOKUP($E383&amp;$D$118&amp;$D$119,'CCG data'!$A:$AD,'CCG data'!C$3,FALSE))),"",VLOOKUP($E383&amp;$D$118&amp;$D$119,'CCG data'!$A:$AD,'CCG data'!C$3,FALSE))</f>
        <v>0.53293413173652693</v>
      </c>
      <c r="S383" s="267"/>
      <c r="T383" s="267">
        <f>IF(OR(ISERROR(VLOOKUP($E383&amp;$D$118&amp;$D$119,'CCG data'!$A:$AD,'CCG data'!D$3,FALSE)),ISBLANK(VLOOKUP($E383&amp;$D$118&amp;$D$119,'CCG data'!$A:$AD,'CCG data'!D$3,FALSE))),"",VLOOKUP($E383&amp;$D$118&amp;$D$119,'CCG data'!$A:$AD,'CCG data'!D$3,FALSE))</f>
        <v>0.2617621899059025</v>
      </c>
      <c r="U383" s="267"/>
      <c r="V383" s="267">
        <f>IF(OR(ISERROR(VLOOKUP($E383&amp;$D$118&amp;$D$119,'CCG data'!$A:$AD,'CCG data'!E$3,FALSE)),ISBLANK(VLOOKUP($E383&amp;$D$118&amp;$D$119,'CCG data'!$A:$AD,'CCG data'!E$3,FALSE))),"",VLOOKUP($E383&amp;$D$118&amp;$D$119,'CCG data'!$A:$AD,'CCG data'!E$3,FALSE))</f>
        <v>0.14456800684345594</v>
      </c>
      <c r="W383" s="405"/>
      <c r="Y383" s="165">
        <f>IFERROR(VLOOKUP($E383&amp;$D$119, Outliers!$A$4:$P$214,6,FALSE),"0")</f>
        <v>0</v>
      </c>
      <c r="Z383" s="165">
        <f>IFERROR(VLOOKUP($E383&amp;$D$119, Outliers!$A$4:$P$214,7,FALSE),"0")</f>
        <v>0</v>
      </c>
      <c r="AA383" s="165">
        <f>IFERROR(VLOOKUP($E383&amp;$D$119, Outliers!$A$4:$P$214,8,FALSE),"0")</f>
        <v>0</v>
      </c>
      <c r="AB383" s="165">
        <f>IFERROR(VLOOKUP($E383&amp;$D$119, Outliers!$A$4:$P$214,9,FALSE),"0")</f>
        <v>0</v>
      </c>
      <c r="AD383" s="78"/>
      <c r="AE383" s="78"/>
      <c r="AF383" s="78"/>
      <c r="AG383" s="78"/>
    </row>
    <row r="384" spans="4:33" x14ac:dyDescent="0.25">
      <c r="D384" s="319"/>
      <c r="E384" s="103" t="s">
        <v>27</v>
      </c>
      <c r="F384" s="95">
        <f>IF(P383="","",VLOOKUP($E383&amp;$D$118&amp;$D$119,'CCG data'!$A:$AD,'CCG data'!W$3,FALSE))</f>
        <v>3.2442345383445019</v>
      </c>
      <c r="G384" s="96">
        <f>IF(P383="","",VLOOKUP($E383&amp;$D$118&amp;$D$119,'CCG data'!$A:$AD,'CCG data'!X$3,FALSE))</f>
        <v>5.2109998989407345</v>
      </c>
      <c r="H384" s="96">
        <f>IF(R383="","",VLOOKUP($E383&amp;$D$118&amp;$D$119,'CCG data'!$A:$AD,'CCG data'!Y$3,FALSE))</f>
        <v>35.962673304866961</v>
      </c>
      <c r="I384" s="96">
        <f>IF(R383="","",VLOOKUP($E383&amp;$D$118&amp;$D$119,'CCG data'!$A:$AD,'CCG data'!Z$3,FALSE))</f>
        <v>42.091972253001479</v>
      </c>
      <c r="J384" s="96">
        <f>IF(T383="","",VLOOKUP($E383&amp;$D$118&amp;$D$119,'CCG data'!$A:$AD,'CCG data'!AA$3,FALSE))</f>
        <v>17.030509196626177</v>
      </c>
      <c r="K384" s="96">
        <f>IF(T383="","",VLOOKUP($E383&amp;$D$118&amp;$D$119,'CCG data'!$A:$AD,'CCG data'!AB$3,FALSE))</f>
        <v>21.328469430508903</v>
      </c>
      <c r="L384" s="96">
        <f>IF(V383="","",VLOOKUP($E383&amp;$D$118&amp;$D$119,'CCG data'!$A:$AD,'CCG data'!AC$3,FALSE))</f>
        <v>8.757822977408523</v>
      </c>
      <c r="M384" s="96">
        <f>IF(V383="","",VLOOKUP($E383&amp;$D$118&amp;$D$119,'CCG data'!$A:$AD,'CCG data'!AD$3,FALSE))</f>
        <v>11.867484759241982</v>
      </c>
      <c r="N384" s="368"/>
      <c r="P384" s="152">
        <f>IF(P383="","",VLOOKUP($E383&amp;$D$118&amp;$D$119,'CCG data'!$A:$AD,'CCG data'!I$3,FALSE))</f>
        <v>4.8000000000000001E-2</v>
      </c>
      <c r="Q384" s="15">
        <f>IF(P383="","",VLOOKUP($E383&amp;$D$118&amp;$D$119,'CCG data'!$A:$AD,'CCG data'!J$3,FALSE))</f>
        <v>7.5999999999999998E-2</v>
      </c>
      <c r="R384" s="15">
        <f>IF(R383="","",VLOOKUP($E383&amp;$D$118&amp;$D$119,'CCG data'!$A:$AD,'CCG data'!K$3,FALSE))</f>
        <v>0.504</v>
      </c>
      <c r="S384" s="15">
        <f>IF(R383="","",VLOOKUP($E383&amp;$D$118&amp;$D$119,'CCG data'!$A:$AD,'CCG data'!L$3,FALSE))</f>
        <v>0.56100000000000005</v>
      </c>
      <c r="T384" s="15">
        <f>IF(T383="","",VLOOKUP($E383&amp;$D$118&amp;$D$119,'CCG data'!$A:$AD,'CCG data'!M$3,FALSE))</f>
        <v>0.23699999999999999</v>
      </c>
      <c r="U384" s="15">
        <f>IF(T383="","",VLOOKUP($E383&amp;$D$118&amp;$D$119,'CCG data'!$A:$AD,'CCG data'!N$3,FALSE))</f>
        <v>0.28799999999999998</v>
      </c>
      <c r="V384" s="15">
        <f>IF(V383="","",VLOOKUP($E383&amp;$D$118&amp;$D$119,'CCG data'!$A:$AD,'CCG data'!O$3,FALSE))</f>
        <v>0.126</v>
      </c>
      <c r="W384" s="136">
        <f>IF(V383="","",VLOOKUP($E383&amp;$D$118&amp;$D$119,'CCG data'!$A:$AD,'CCG data'!P$3,FALSE))</f>
        <v>0.16600000000000001</v>
      </c>
      <c r="Y384" s="165" t="str">
        <f>IFERROR(VLOOKUP($E384&amp;$D$119, Outliers!$A$4:$P$214,6,FALSE),"0")</f>
        <v>0</v>
      </c>
      <c r="Z384" s="165" t="str">
        <f>IFERROR(VLOOKUP($E384&amp;$D$119, Outliers!$A$4:$P$214,7,FALSE),"0")</f>
        <v>0</v>
      </c>
      <c r="AA384" s="165" t="str">
        <f>IFERROR(VLOOKUP($E384&amp;$D$119, Outliers!$A$4:$P$214,8,FALSE),"0")</f>
        <v>0</v>
      </c>
      <c r="AB384" s="165" t="str">
        <f>IFERROR(VLOOKUP($E384&amp;$D$119, Outliers!$A$4:$P$214,9,FALSE),"0")</f>
        <v>0</v>
      </c>
      <c r="AD384" s="78"/>
      <c r="AE384" s="78"/>
      <c r="AF384" s="78"/>
      <c r="AG384" s="78"/>
    </row>
    <row r="385" spans="4:33" ht="15.75" x14ac:dyDescent="0.25">
      <c r="D385" s="319"/>
      <c r="E385" s="104" t="s">
        <v>241</v>
      </c>
      <c r="F385" s="394">
        <f>IF(OR(ISERROR(VLOOKUP($E385&amp;$D$118&amp;$D$119,'CCG data'!$A:$AD,'CCG data'!R$3,FALSE)),ISBLANK(VLOOKUP($E385&amp;$D$118&amp;$D$119,'CCG data'!$A:$AD,'CCG data'!R$3,FALSE))),"",VLOOKUP($E385&amp;$D$118&amp;$D$119,'CCG data'!$A:$AD,'CCG data'!R$3,FALSE))</f>
        <v>3.7898488686480905</v>
      </c>
      <c r="G385" s="395"/>
      <c r="H385" s="395">
        <f>IF(OR(ISERROR(VLOOKUP($E385&amp;$D$118&amp;$D$119,'CCG data'!$A:$AD,'CCG data'!S$3,FALSE)),ISBLANK(VLOOKUP($E385&amp;$D$118&amp;$D$119,'CCG data'!$A:$AD,'CCG data'!S$3,FALSE))),"",VLOOKUP($E385&amp;$D$118&amp;$D$119,'CCG data'!$A:$AD,'CCG data'!S$3,FALSE))</f>
        <v>35.540862654874175</v>
      </c>
      <c r="I385" s="395"/>
      <c r="J385" s="395">
        <f>IF(OR(ISERROR(VLOOKUP($E385&amp;$D$118&amp;$D$119,'CCG data'!$A:$AD,'CCG data'!T$3,FALSE)),ISBLANK(VLOOKUP($E385&amp;$D$118&amp;$D$119,'CCG data'!$A:$AD,'CCG data'!T$3,FALSE))),"",VLOOKUP($E385&amp;$D$118&amp;$D$119,'CCG data'!$A:$AD,'CCG data'!T$3,FALSE))</f>
        <v>17.149436133757696</v>
      </c>
      <c r="K385" s="395"/>
      <c r="L385" s="395">
        <f>IF(OR(ISERROR(VLOOKUP($E385&amp;$D$118&amp;$D$119,'CCG data'!$A:$AD,'CCG data'!U$3,FALSE)),ISBLANK(VLOOKUP($E385&amp;$D$118&amp;$D$119,'CCG data'!$A:$AD,'CCG data'!U$3,FALSE))),"",VLOOKUP($E385&amp;$D$118&amp;$D$119,'CCG data'!$A:$AD,'CCG data'!U$3,FALSE))</f>
        <v>17.27850315893534</v>
      </c>
      <c r="M385" s="396"/>
      <c r="N385" s="367">
        <f>IF(OR(ISERROR(VLOOKUP($E385&amp;$D$118&amp;$D$119,'CCG data'!$A:$AD,'CCG data'!G$3,FALSE)),ISBLANK(VLOOKUP($E385&amp;$D$118&amp;$D$119,'CCG data'!$A:$AD,'CCG data'!G$3,FALSE))),"",VLOOKUP($E385&amp;$D$118&amp;$D$119,'CCG data'!$A:$AD,'CCG data'!G$3,FALSE))</f>
        <v>3581</v>
      </c>
      <c r="P385" s="404">
        <f>IF(OR(ISERROR(VLOOKUP($E385&amp;$D$118&amp;$D$119,'CCG data'!$A:$AD,'CCG data'!B$3,FALSE)),ISBLANK(VLOOKUP($E385&amp;$D$118&amp;$D$119,'CCG data'!$A:$AD,'CCG data'!B$3,FALSE))),"",VLOOKUP($E385&amp;$D$118&amp;$D$119,'CCG data'!$A:$AD,'CCG data'!B$3,FALSE))</f>
        <v>5.082379223680536E-2</v>
      </c>
      <c r="Q385" s="267"/>
      <c r="R385" s="267">
        <f>IF(OR(ISERROR(VLOOKUP($E385&amp;$D$118&amp;$D$119,'CCG data'!$A:$AD,'CCG data'!C$3,FALSE)),ISBLANK(VLOOKUP($E385&amp;$D$118&amp;$D$119,'CCG data'!$A:$AD,'CCG data'!C$3,FALSE))),"",VLOOKUP($E385&amp;$D$118&amp;$D$119,'CCG data'!$A:$AD,'CCG data'!C$3,FALSE))</f>
        <v>0.47779949734710975</v>
      </c>
      <c r="S385" s="267"/>
      <c r="T385" s="267">
        <f>IF(OR(ISERROR(VLOOKUP($E385&amp;$D$118&amp;$D$119,'CCG data'!$A:$AD,'CCG data'!D$3,FALSE)),ISBLANK(VLOOKUP($E385&amp;$D$118&amp;$D$119,'CCG data'!$A:$AD,'CCG data'!D$3,FALSE))),"",VLOOKUP($E385&amp;$D$118&amp;$D$119,'CCG data'!$A:$AD,'CCG data'!D$3,FALSE))</f>
        <v>0.23512985199664899</v>
      </c>
      <c r="U385" s="267"/>
      <c r="V385" s="267">
        <f>IF(OR(ISERROR(VLOOKUP($E385&amp;$D$118&amp;$D$119,'CCG data'!$A:$AD,'CCG data'!E$3,FALSE)),ISBLANK(VLOOKUP($E385&amp;$D$118&amp;$D$119,'CCG data'!$A:$AD,'CCG data'!E$3,FALSE))),"",VLOOKUP($E385&amp;$D$118&amp;$D$119,'CCG data'!$A:$AD,'CCG data'!E$3,FALSE))</f>
        <v>0.23624685841943591</v>
      </c>
      <c r="W385" s="405"/>
      <c r="Y385" s="165">
        <f>IFERROR(VLOOKUP($E385&amp;$D$119, Outliers!$A$4:$P$214,6,FALSE),"0")</f>
        <v>1</v>
      </c>
      <c r="Z385" s="165">
        <f>IFERROR(VLOOKUP($E385&amp;$D$119, Outliers!$A$4:$P$214,7,FALSE),"0")</f>
        <v>1</v>
      </c>
      <c r="AA385" s="165">
        <f>IFERROR(VLOOKUP($E385&amp;$D$119, Outliers!$A$4:$P$214,8,FALSE),"0")</f>
        <v>0</v>
      </c>
      <c r="AB385" s="165">
        <f>IFERROR(VLOOKUP($E385&amp;$D$119, Outliers!$A$4:$P$214,9,FALSE),"0")</f>
        <v>1</v>
      </c>
      <c r="AD385" s="78"/>
      <c r="AE385" s="78"/>
      <c r="AF385" s="78"/>
      <c r="AG385" s="78"/>
    </row>
    <row r="386" spans="4:33" x14ac:dyDescent="0.25">
      <c r="D386" s="319"/>
      <c r="E386" s="103" t="s">
        <v>27</v>
      </c>
      <c r="F386" s="95">
        <f>IF(P385="","",VLOOKUP($E385&amp;$D$118&amp;$D$119,'CCG data'!$A:$AD,'CCG data'!W$3,FALSE))</f>
        <v>3.2392411833577786</v>
      </c>
      <c r="G386" s="96">
        <f>IF(P385="","",VLOOKUP($E385&amp;$D$118&amp;$D$119,'CCG data'!$A:$AD,'CCG data'!X$3,FALSE))</f>
        <v>4.3404565539384024</v>
      </c>
      <c r="H386" s="96">
        <f>IF(R385="","",VLOOKUP($E385&amp;$D$118&amp;$D$119,'CCG data'!$A:$AD,'CCG data'!Y$3,FALSE))</f>
        <v>33.856796951160717</v>
      </c>
      <c r="I386" s="96">
        <f>IF(R385="","",VLOOKUP($E385&amp;$D$118&amp;$D$119,'CCG data'!$A:$AD,'CCG data'!Z$3,FALSE))</f>
        <v>37.224928358587633</v>
      </c>
      <c r="J386" s="96">
        <f>IF(T385="","",VLOOKUP($E385&amp;$D$118&amp;$D$119,'CCG data'!$A:$AD,'CCG data'!AA$3,FALSE))</f>
        <v>15.991059280622768</v>
      </c>
      <c r="K386" s="96">
        <f>IF(T385="","",VLOOKUP($E385&amp;$D$118&amp;$D$119,'CCG data'!$A:$AD,'CCG data'!AB$3,FALSE))</f>
        <v>18.307812986892625</v>
      </c>
      <c r="L386" s="96">
        <f>IF(V385="","",VLOOKUP($E385&amp;$D$118&amp;$D$119,'CCG data'!$A:$AD,'CCG data'!AC$3,FALSE))</f>
        <v>16.114170695172536</v>
      </c>
      <c r="M386" s="96">
        <f>IF(V385="","",VLOOKUP($E385&amp;$D$118&amp;$D$119,'CCG data'!$A:$AD,'CCG data'!AD$3,FALSE))</f>
        <v>18.442835622698144</v>
      </c>
      <c r="N386" s="368"/>
      <c r="P386" s="152">
        <f>IF(P385="","",VLOOKUP($E385&amp;$D$118&amp;$D$119,'CCG data'!$A:$AD,'CCG data'!I$3,FALSE))</f>
        <v>4.3999999999999997E-2</v>
      </c>
      <c r="Q386" s="15">
        <f>IF(P385="","",VLOOKUP($E385&amp;$D$118&amp;$D$119,'CCG data'!$A:$AD,'CCG data'!J$3,FALSE))</f>
        <v>5.8999999999999997E-2</v>
      </c>
      <c r="R386" s="15">
        <f>IF(R385="","",VLOOKUP($E385&amp;$D$118&amp;$D$119,'CCG data'!$A:$AD,'CCG data'!K$3,FALSE))</f>
        <v>0.46100000000000002</v>
      </c>
      <c r="S386" s="15">
        <f>IF(R385="","",VLOOKUP($E385&amp;$D$118&amp;$D$119,'CCG data'!$A:$AD,'CCG data'!L$3,FALSE))</f>
        <v>0.49399999999999999</v>
      </c>
      <c r="T386" s="15">
        <f>IF(T385="","",VLOOKUP($E385&amp;$D$118&amp;$D$119,'CCG data'!$A:$AD,'CCG data'!M$3,FALSE))</f>
        <v>0.222</v>
      </c>
      <c r="U386" s="15">
        <f>IF(T385="","",VLOOKUP($E385&amp;$D$118&amp;$D$119,'CCG data'!$A:$AD,'CCG data'!N$3,FALSE))</f>
        <v>0.249</v>
      </c>
      <c r="V386" s="15">
        <f>IF(V385="","",VLOOKUP($E385&amp;$D$118&amp;$D$119,'CCG data'!$A:$AD,'CCG data'!O$3,FALSE))</f>
        <v>0.223</v>
      </c>
      <c r="W386" s="136">
        <f>IF(V385="","",VLOOKUP($E385&amp;$D$118&amp;$D$119,'CCG data'!$A:$AD,'CCG data'!P$3,FALSE))</f>
        <v>0.25</v>
      </c>
      <c r="Y386" s="165" t="str">
        <f>IFERROR(VLOOKUP($E386&amp;$D$119, Outliers!$A$4:$P$214,6,FALSE),"0")</f>
        <v>0</v>
      </c>
      <c r="Z386" s="165" t="str">
        <f>IFERROR(VLOOKUP($E386&amp;$D$119, Outliers!$A$4:$P$214,7,FALSE),"0")</f>
        <v>0</v>
      </c>
      <c r="AA386" s="165" t="str">
        <f>IFERROR(VLOOKUP($E386&amp;$D$119, Outliers!$A$4:$P$214,8,FALSE),"0")</f>
        <v>0</v>
      </c>
      <c r="AB386" s="165" t="str">
        <f>IFERROR(VLOOKUP($E386&amp;$D$119, Outliers!$A$4:$P$214,9,FALSE),"0")</f>
        <v>0</v>
      </c>
      <c r="AD386" s="78"/>
      <c r="AE386" s="78"/>
      <c r="AF386" s="78"/>
      <c r="AG386" s="78"/>
    </row>
    <row r="387" spans="4:33" ht="15.75" x14ac:dyDescent="0.25">
      <c r="D387" s="319"/>
      <c r="E387" s="104" t="s">
        <v>242</v>
      </c>
      <c r="F387" s="394">
        <f>IF(OR(ISERROR(VLOOKUP($E387&amp;$D$118&amp;$D$119,'CCG data'!$A:$AD,'CCG data'!R$3,FALSE)),ISBLANK(VLOOKUP($E387&amp;$D$118&amp;$D$119,'CCG data'!$A:$AD,'CCG data'!R$3,FALSE))),"",VLOOKUP($E387&amp;$D$118&amp;$D$119,'CCG data'!$A:$AD,'CCG data'!R$3,FALSE))</f>
        <v>5.0879814124893858</v>
      </c>
      <c r="G387" s="395"/>
      <c r="H387" s="395">
        <f>IF(OR(ISERROR(VLOOKUP($E387&amp;$D$118&amp;$D$119,'CCG data'!$A:$AD,'CCG data'!S$3,FALSE)),ISBLANK(VLOOKUP($E387&amp;$D$118&amp;$D$119,'CCG data'!$A:$AD,'CCG data'!S$3,FALSE))),"",VLOOKUP($E387&amp;$D$118&amp;$D$119,'CCG data'!$A:$AD,'CCG data'!S$3,FALSE))</f>
        <v>38.068459598763887</v>
      </c>
      <c r="I387" s="395"/>
      <c r="J387" s="395">
        <f>IF(OR(ISERROR(VLOOKUP($E387&amp;$D$118&amp;$D$119,'CCG data'!$A:$AD,'CCG data'!T$3,FALSE)),ISBLANK(VLOOKUP($E387&amp;$D$118&amp;$D$119,'CCG data'!$A:$AD,'CCG data'!T$3,FALSE))),"",VLOOKUP($E387&amp;$D$118&amp;$D$119,'CCG data'!$A:$AD,'CCG data'!T$3,FALSE))</f>
        <v>19.730954501396369</v>
      </c>
      <c r="K387" s="395"/>
      <c r="L387" s="395">
        <f>IF(OR(ISERROR(VLOOKUP($E387&amp;$D$118&amp;$D$119,'CCG data'!$A:$AD,'CCG data'!U$3,FALSE)),ISBLANK(VLOOKUP($E387&amp;$D$118&amp;$D$119,'CCG data'!$A:$AD,'CCG data'!U$3,FALSE))),"",VLOOKUP($E387&amp;$D$118&amp;$D$119,'CCG data'!$A:$AD,'CCG data'!U$3,FALSE))</f>
        <v>10.994486763991691</v>
      </c>
      <c r="M387" s="396"/>
      <c r="N387" s="367">
        <f>IF(OR(ISERROR(VLOOKUP($E387&amp;$D$118&amp;$D$119,'CCG data'!$A:$AD,'CCG data'!G$3,FALSE)),ISBLANK(VLOOKUP($E387&amp;$D$118&amp;$D$119,'CCG data'!$A:$AD,'CCG data'!G$3,FALSE))),"",VLOOKUP($E387&amp;$D$118&amp;$D$119,'CCG data'!$A:$AD,'CCG data'!G$3,FALSE))</f>
        <v>998</v>
      </c>
      <c r="P387" s="404">
        <f>IF(OR(ISERROR(VLOOKUP($E387&amp;$D$118&amp;$D$119,'CCG data'!$A:$AD,'CCG data'!B$3,FALSE)),ISBLANK(VLOOKUP($E387&amp;$D$118&amp;$D$119,'CCG data'!$A:$AD,'CCG data'!B$3,FALSE))),"",VLOOKUP($E387&amp;$D$118&amp;$D$119,'CCG data'!$A:$AD,'CCG data'!B$3,FALSE))</f>
        <v>6.513026052104208E-2</v>
      </c>
      <c r="Q387" s="267"/>
      <c r="R387" s="267">
        <f>IF(OR(ISERROR(VLOOKUP($E387&amp;$D$118&amp;$D$119,'CCG data'!$A:$AD,'CCG data'!C$3,FALSE)),ISBLANK(VLOOKUP($E387&amp;$D$118&amp;$D$119,'CCG data'!$A:$AD,'CCG data'!C$3,FALSE))),"",VLOOKUP($E387&amp;$D$118&amp;$D$119,'CCG data'!$A:$AD,'CCG data'!C$3,FALSE))</f>
        <v>0.51503006012024044</v>
      </c>
      <c r="S387" s="267"/>
      <c r="T387" s="267">
        <f>IF(OR(ISERROR(VLOOKUP($E387&amp;$D$118&amp;$D$119,'CCG data'!$A:$AD,'CCG data'!D$3,FALSE)),ISBLANK(VLOOKUP($E387&amp;$D$118&amp;$D$119,'CCG data'!$A:$AD,'CCG data'!D$3,FALSE))),"",VLOOKUP($E387&amp;$D$118&amp;$D$119,'CCG data'!$A:$AD,'CCG data'!D$3,FALSE))</f>
        <v>0.27254509018036072</v>
      </c>
      <c r="U387" s="267"/>
      <c r="V387" s="267">
        <f>IF(OR(ISERROR(VLOOKUP($E387&amp;$D$118&amp;$D$119,'CCG data'!$A:$AD,'CCG data'!E$3,FALSE)),ISBLANK(VLOOKUP($E387&amp;$D$118&amp;$D$119,'CCG data'!$A:$AD,'CCG data'!E$3,FALSE))),"",VLOOKUP($E387&amp;$D$118&amp;$D$119,'CCG data'!$A:$AD,'CCG data'!E$3,FALSE))</f>
        <v>0.14729458917835672</v>
      </c>
      <c r="W387" s="405"/>
      <c r="Y387" s="165">
        <f>IFERROR(VLOOKUP($E387&amp;$D$119, Outliers!$A$4:$P$214,6,FALSE),"0")</f>
        <v>0</v>
      </c>
      <c r="Z387" s="165">
        <f>IFERROR(VLOOKUP($E387&amp;$D$119, Outliers!$A$4:$P$214,7,FALSE),"0")</f>
        <v>0</v>
      </c>
      <c r="AA387" s="165">
        <f>IFERROR(VLOOKUP($E387&amp;$D$119, Outliers!$A$4:$P$214,8,FALSE),"0")</f>
        <v>0</v>
      </c>
      <c r="AB387" s="165">
        <f>IFERROR(VLOOKUP($E387&amp;$D$119, Outliers!$A$4:$P$214,9,FALSE),"0")</f>
        <v>0</v>
      </c>
      <c r="AD387" s="78"/>
      <c r="AE387" s="78"/>
      <c r="AF387" s="78"/>
      <c r="AG387" s="78"/>
    </row>
    <row r="388" spans="4:33" x14ac:dyDescent="0.25">
      <c r="D388" s="319"/>
      <c r="E388" s="103" t="s">
        <v>27</v>
      </c>
      <c r="F388" s="95">
        <f>IF(P387="","",VLOOKUP($E387&amp;$D$118&amp;$D$119,'CCG data'!$A:$AD,'CCG data'!W$3,FALSE))</f>
        <v>3.8510520212672095</v>
      </c>
      <c r="G388" s="96">
        <f>IF(P387="","",VLOOKUP($E387&amp;$D$118&amp;$D$119,'CCG data'!$A:$AD,'CCG data'!X$3,FALSE))</f>
        <v>6.3249108037115622</v>
      </c>
      <c r="H388" s="96">
        <f>IF(R387="","",VLOOKUP($E387&amp;$D$118&amp;$D$119,'CCG data'!$A:$AD,'CCG data'!Y$3,FALSE))</f>
        <v>34.777369168112358</v>
      </c>
      <c r="I388" s="96">
        <f>IF(R387="","",VLOOKUP($E387&amp;$D$118&amp;$D$119,'CCG data'!$A:$AD,'CCG data'!Z$3,FALSE))</f>
        <v>41.359550029415416</v>
      </c>
      <c r="J388" s="96">
        <f>IF(T387="","",VLOOKUP($E387&amp;$D$118&amp;$D$119,'CCG data'!$A:$AD,'CCG data'!AA$3,FALSE))</f>
        <v>17.386079403942158</v>
      </c>
      <c r="K388" s="96">
        <f>IF(T387="","",VLOOKUP($E387&amp;$D$118&amp;$D$119,'CCG data'!$A:$AD,'CCG data'!AB$3,FALSE))</f>
        <v>22.075829598850579</v>
      </c>
      <c r="L388" s="96">
        <f>IF(V387="","",VLOOKUP($E387&amp;$D$118&amp;$D$119,'CCG data'!$A:$AD,'CCG data'!AC$3,FALSE))</f>
        <v>9.2171391940098246</v>
      </c>
      <c r="M388" s="96">
        <f>IF(V387="","",VLOOKUP($E387&amp;$D$118&amp;$D$119,'CCG data'!$A:$AD,'CCG data'!AD$3,FALSE))</f>
        <v>12.771834333973558</v>
      </c>
      <c r="N388" s="368"/>
      <c r="P388" s="152">
        <f>IF(P387="","",VLOOKUP($E387&amp;$D$118&amp;$D$119,'CCG data'!$A:$AD,'CCG data'!I$3,FALSE))</f>
        <v>5.0999999999999997E-2</v>
      </c>
      <c r="Q388" s="15">
        <f>IF(P387="","",VLOOKUP($E387&amp;$D$118&amp;$D$119,'CCG data'!$A:$AD,'CCG data'!J$3,FALSE))</f>
        <v>8.2000000000000003E-2</v>
      </c>
      <c r="R388" s="15">
        <f>IF(R387="","",VLOOKUP($E387&amp;$D$118&amp;$D$119,'CCG data'!$A:$AD,'CCG data'!K$3,FALSE))</f>
        <v>0.48399999999999999</v>
      </c>
      <c r="S388" s="15">
        <f>IF(R387="","",VLOOKUP($E387&amp;$D$118&amp;$D$119,'CCG data'!$A:$AD,'CCG data'!L$3,FALSE))</f>
        <v>0.54600000000000004</v>
      </c>
      <c r="T388" s="15">
        <f>IF(T387="","",VLOOKUP($E387&amp;$D$118&amp;$D$119,'CCG data'!$A:$AD,'CCG data'!M$3,FALSE))</f>
        <v>0.246</v>
      </c>
      <c r="U388" s="15">
        <f>IF(T387="","",VLOOKUP($E387&amp;$D$118&amp;$D$119,'CCG data'!$A:$AD,'CCG data'!N$3,FALSE))</f>
        <v>0.30099999999999999</v>
      </c>
      <c r="V388" s="15">
        <f>IF(V387="","",VLOOKUP($E387&amp;$D$118&amp;$D$119,'CCG data'!$A:$AD,'CCG data'!O$3,FALSE))</f>
        <v>0.127</v>
      </c>
      <c r="W388" s="136">
        <f>IF(V387="","",VLOOKUP($E387&amp;$D$118&amp;$D$119,'CCG data'!$A:$AD,'CCG data'!P$3,FALSE))</f>
        <v>0.17100000000000001</v>
      </c>
      <c r="Y388" s="165" t="str">
        <f>IFERROR(VLOOKUP($E388&amp;$D$119, Outliers!$A$4:$P$214,6,FALSE),"0")</f>
        <v>0</v>
      </c>
      <c r="Z388" s="165" t="str">
        <f>IFERROR(VLOOKUP($E388&amp;$D$119, Outliers!$A$4:$P$214,7,FALSE),"0")</f>
        <v>0</v>
      </c>
      <c r="AA388" s="165" t="str">
        <f>IFERROR(VLOOKUP($E388&amp;$D$119, Outliers!$A$4:$P$214,8,FALSE),"0")</f>
        <v>0</v>
      </c>
      <c r="AB388" s="165" t="str">
        <f>IFERROR(VLOOKUP($E388&amp;$D$119, Outliers!$A$4:$P$214,9,FALSE),"0")</f>
        <v>0</v>
      </c>
      <c r="AD388" s="78"/>
      <c r="AE388" s="78"/>
      <c r="AF388" s="78"/>
      <c r="AG388" s="78"/>
    </row>
    <row r="389" spans="4:33" ht="15.75" x14ac:dyDescent="0.25">
      <c r="D389" s="319"/>
      <c r="E389" s="104" t="s">
        <v>243</v>
      </c>
      <c r="F389" s="394">
        <f>IF(OR(ISERROR(VLOOKUP($E389&amp;$D$118&amp;$D$119,'CCG data'!$A:$AD,'CCG data'!R$3,FALSE)),ISBLANK(VLOOKUP($E389&amp;$D$118&amp;$D$119,'CCG data'!$A:$AD,'CCG data'!R$3,FALSE))),"",VLOOKUP($E389&amp;$D$118&amp;$D$119,'CCG data'!$A:$AD,'CCG data'!R$3,FALSE))</f>
        <v>3.0414583521500518</v>
      </c>
      <c r="G389" s="395"/>
      <c r="H389" s="395">
        <f>IF(OR(ISERROR(VLOOKUP($E389&amp;$D$118&amp;$D$119,'CCG data'!$A:$AD,'CCG data'!S$3,FALSE)),ISBLANK(VLOOKUP($E389&amp;$D$118&amp;$D$119,'CCG data'!$A:$AD,'CCG data'!S$3,FALSE))),"",VLOOKUP($E389&amp;$D$118&amp;$D$119,'CCG data'!$A:$AD,'CCG data'!S$3,FALSE))</f>
        <v>33.807637732443581</v>
      </c>
      <c r="I389" s="395"/>
      <c r="J389" s="395">
        <f>IF(OR(ISERROR(VLOOKUP($E389&amp;$D$118&amp;$D$119,'CCG data'!$A:$AD,'CCG data'!T$3,FALSE)),ISBLANK(VLOOKUP($E389&amp;$D$118&amp;$D$119,'CCG data'!$A:$AD,'CCG data'!T$3,FALSE))),"",VLOOKUP($E389&amp;$D$118&amp;$D$119,'CCG data'!$A:$AD,'CCG data'!T$3,FALSE))</f>
        <v>15.039138787160111</v>
      </c>
      <c r="K389" s="395"/>
      <c r="L389" s="395">
        <f>IF(OR(ISERROR(VLOOKUP($E389&amp;$D$118&amp;$D$119,'CCG data'!$A:$AD,'CCG data'!U$3,FALSE)),ISBLANK(VLOOKUP($E389&amp;$D$118&amp;$D$119,'CCG data'!$A:$AD,'CCG data'!U$3,FALSE))),"",VLOOKUP($E389&amp;$D$118&amp;$D$119,'CCG data'!$A:$AD,'CCG data'!U$3,FALSE))</f>
        <v>8.979457944836005</v>
      </c>
      <c r="M389" s="396"/>
      <c r="N389" s="367">
        <f>IF(OR(ISERROR(VLOOKUP($E389&amp;$D$118&amp;$D$119,'CCG data'!$A:$AD,'CCG data'!G$3,FALSE)),ISBLANK(VLOOKUP($E389&amp;$D$118&amp;$D$119,'CCG data'!$A:$AD,'CCG data'!G$3,FALSE))),"",VLOOKUP($E389&amp;$D$118&amp;$D$119,'CCG data'!$A:$AD,'CCG data'!G$3,FALSE))</f>
        <v>1037</v>
      </c>
      <c r="P389" s="404">
        <f>IF(OR(ISERROR(VLOOKUP($E389&amp;$D$118&amp;$D$119,'CCG data'!$A:$AD,'CCG data'!B$3,FALSE)),ISBLANK(VLOOKUP($E389&amp;$D$118&amp;$D$119,'CCG data'!$A:$AD,'CCG data'!B$3,FALSE))),"",VLOOKUP($E389&amp;$D$118&amp;$D$119,'CCG data'!$A:$AD,'CCG data'!B$3,FALSE))</f>
        <v>4.7251687560270011E-2</v>
      </c>
      <c r="Q389" s="267"/>
      <c r="R389" s="267">
        <f>IF(OR(ISERROR(VLOOKUP($E389&amp;$D$118&amp;$D$119,'CCG data'!$A:$AD,'CCG data'!C$3,FALSE)),ISBLANK(VLOOKUP($E389&amp;$D$118&amp;$D$119,'CCG data'!$A:$AD,'CCG data'!C$3,FALSE))),"",VLOOKUP($E389&amp;$D$118&amp;$D$119,'CCG data'!$A:$AD,'CCG data'!C$3,FALSE))</f>
        <v>0.55159112825458056</v>
      </c>
      <c r="S389" s="267"/>
      <c r="T389" s="267">
        <f>IF(OR(ISERROR(VLOOKUP($E389&amp;$D$118&amp;$D$119,'CCG data'!$A:$AD,'CCG data'!D$3,FALSE)),ISBLANK(VLOOKUP($E389&amp;$D$118&amp;$D$119,'CCG data'!$A:$AD,'CCG data'!D$3,FALSE))),"",VLOOKUP($E389&amp;$D$118&amp;$D$119,'CCG data'!$A:$AD,'CCG data'!D$3,FALSE))</f>
        <v>0.25072324011571839</v>
      </c>
      <c r="U389" s="267"/>
      <c r="V389" s="267">
        <f>IF(OR(ISERROR(VLOOKUP($E389&amp;$D$118&amp;$D$119,'CCG data'!$A:$AD,'CCG data'!E$3,FALSE)),ISBLANK(VLOOKUP($E389&amp;$D$118&amp;$D$119,'CCG data'!$A:$AD,'CCG data'!E$3,FALSE))),"",VLOOKUP($E389&amp;$D$118&amp;$D$119,'CCG data'!$A:$AD,'CCG data'!E$3,FALSE))</f>
        <v>0.15043394406943106</v>
      </c>
      <c r="W389" s="405"/>
      <c r="Y389" s="165">
        <f>IFERROR(VLOOKUP($E389&amp;$D$119, Outliers!$A$4:$P$214,6,FALSE),"0")</f>
        <v>1</v>
      </c>
      <c r="Z389" s="165">
        <f>IFERROR(VLOOKUP($E389&amp;$D$119, Outliers!$A$4:$P$214,7,FALSE),"0")</f>
        <v>0</v>
      </c>
      <c r="AA389" s="165">
        <f>IFERROR(VLOOKUP($E389&amp;$D$119, Outliers!$A$4:$P$214,8,FALSE),"0")</f>
        <v>0</v>
      </c>
      <c r="AB389" s="165">
        <f>IFERROR(VLOOKUP($E389&amp;$D$119, Outliers!$A$4:$P$214,9,FALSE),"0")</f>
        <v>0</v>
      </c>
      <c r="AD389" s="78"/>
      <c r="AE389" s="78"/>
      <c r="AF389" s="78"/>
      <c r="AG389" s="78"/>
    </row>
    <row r="390" spans="4:33" x14ac:dyDescent="0.25">
      <c r="D390" s="319"/>
      <c r="E390" s="103" t="s">
        <v>27</v>
      </c>
      <c r="F390" s="95">
        <f>IF(P389="","",VLOOKUP($E389&amp;$D$118&amp;$D$119,'CCG data'!$A:$AD,'CCG data'!W$3,FALSE))</f>
        <v>2.1898500135480372</v>
      </c>
      <c r="G390" s="96">
        <f>IF(P389="","",VLOOKUP($E389&amp;$D$118&amp;$D$119,'CCG data'!$A:$AD,'CCG data'!X$3,FALSE))</f>
        <v>3.8930666907520664</v>
      </c>
      <c r="H390" s="96">
        <f>IF(R389="","",VLOOKUP($E389&amp;$D$118&amp;$D$119,'CCG data'!$A:$AD,'CCG data'!Y$3,FALSE))</f>
        <v>31.037043773208502</v>
      </c>
      <c r="I390" s="96">
        <f>IF(R389="","",VLOOKUP($E389&amp;$D$118&amp;$D$119,'CCG data'!$A:$AD,'CCG data'!Z$3,FALSE))</f>
        <v>36.57823169167866</v>
      </c>
      <c r="J390" s="96">
        <f>IF(T389="","",VLOOKUP($E389&amp;$D$118&amp;$D$119,'CCG data'!$A:$AD,'CCG data'!AA$3,FALSE))</f>
        <v>13.211070711002749</v>
      </c>
      <c r="K390" s="96">
        <f>IF(T389="","",VLOOKUP($E389&amp;$D$118&amp;$D$119,'CCG data'!$A:$AD,'CCG data'!AB$3,FALSE))</f>
        <v>16.86720686331747</v>
      </c>
      <c r="L390" s="96">
        <f>IF(V389="","",VLOOKUP($E389&amp;$D$118&amp;$D$119,'CCG data'!$A:$AD,'CCG data'!AC$3,FALSE))</f>
        <v>7.5703512024165338</v>
      </c>
      <c r="M390" s="96">
        <f>IF(V389="","",VLOOKUP($E389&amp;$D$118&amp;$D$119,'CCG data'!$A:$AD,'CCG data'!AD$3,FALSE))</f>
        <v>10.388564687255476</v>
      </c>
      <c r="N390" s="368"/>
      <c r="P390" s="152">
        <f>IF(P389="","",VLOOKUP($E389&amp;$D$118&amp;$D$119,'CCG data'!$A:$AD,'CCG data'!I$3,FALSE))</f>
        <v>3.5999999999999997E-2</v>
      </c>
      <c r="Q390" s="15">
        <f>IF(P389="","",VLOOKUP($E389&amp;$D$118&amp;$D$119,'CCG data'!$A:$AD,'CCG data'!J$3,FALSE))</f>
        <v>6.2E-2</v>
      </c>
      <c r="R390" s="15">
        <f>IF(R389="","",VLOOKUP($E389&amp;$D$118&amp;$D$119,'CCG data'!$A:$AD,'CCG data'!K$3,FALSE))</f>
        <v>0.52100000000000002</v>
      </c>
      <c r="S390" s="15">
        <f>IF(R389="","",VLOOKUP($E389&amp;$D$118&amp;$D$119,'CCG data'!$A:$AD,'CCG data'!L$3,FALSE))</f>
        <v>0.58199999999999996</v>
      </c>
      <c r="T390" s="15">
        <f>IF(T389="","",VLOOKUP($E389&amp;$D$118&amp;$D$119,'CCG data'!$A:$AD,'CCG data'!M$3,FALSE))</f>
        <v>0.22500000000000001</v>
      </c>
      <c r="U390" s="15">
        <f>IF(T389="","",VLOOKUP($E389&amp;$D$118&amp;$D$119,'CCG data'!$A:$AD,'CCG data'!N$3,FALSE))</f>
        <v>0.27800000000000002</v>
      </c>
      <c r="V390" s="15">
        <f>IF(V389="","",VLOOKUP($E389&amp;$D$118&amp;$D$119,'CCG data'!$A:$AD,'CCG data'!O$3,FALSE))</f>
        <v>0.13</v>
      </c>
      <c r="W390" s="136">
        <f>IF(V389="","",VLOOKUP($E389&amp;$D$118&amp;$D$119,'CCG data'!$A:$AD,'CCG data'!P$3,FALSE))</f>
        <v>0.17299999999999999</v>
      </c>
      <c r="Y390" s="165" t="str">
        <f>IFERROR(VLOOKUP($E390&amp;$D$119, Outliers!$A$4:$P$214,6,FALSE),"0")</f>
        <v>0</v>
      </c>
      <c r="Z390" s="165" t="str">
        <f>IFERROR(VLOOKUP($E390&amp;$D$119, Outliers!$A$4:$P$214,7,FALSE),"0")</f>
        <v>0</v>
      </c>
      <c r="AA390" s="165" t="str">
        <f>IFERROR(VLOOKUP($E390&amp;$D$119, Outliers!$A$4:$P$214,8,FALSE),"0")</f>
        <v>0</v>
      </c>
      <c r="AB390" s="165" t="str">
        <f>IFERROR(VLOOKUP($E390&amp;$D$119, Outliers!$A$4:$P$214,9,FALSE),"0")</f>
        <v>0</v>
      </c>
      <c r="AD390" s="78"/>
      <c r="AE390" s="78"/>
      <c r="AF390" s="78"/>
      <c r="AG390" s="78"/>
    </row>
    <row r="391" spans="4:33" ht="15.75" x14ac:dyDescent="0.25">
      <c r="D391" s="319"/>
      <c r="E391" s="104" t="s">
        <v>418</v>
      </c>
      <c r="F391" s="394">
        <f>IF(OR(ISERROR(VLOOKUP($E391&amp;$D$118&amp;$D$119,'CCG data'!$A:$AD,'CCG data'!R$3,FALSE)),ISBLANK(VLOOKUP($E391&amp;$D$118&amp;$D$119,'CCG data'!$A:$AD,'CCG data'!R$3,FALSE))),"",VLOOKUP($E391&amp;$D$118&amp;$D$119,'CCG data'!$A:$AD,'CCG data'!R$3,FALSE))</f>
        <v>3.7773144137723786</v>
      </c>
      <c r="G391" s="395"/>
      <c r="H391" s="395">
        <f>IF(OR(ISERROR(VLOOKUP($E391&amp;$D$118&amp;$D$119,'CCG data'!$A:$AD,'CCG data'!S$3,FALSE)),ISBLANK(VLOOKUP($E391&amp;$D$118&amp;$D$119,'CCG data'!$A:$AD,'CCG data'!S$3,FALSE))),"",VLOOKUP($E391&amp;$D$118&amp;$D$119,'CCG data'!$A:$AD,'CCG data'!S$3,FALSE))</f>
        <v>40.902622776636548</v>
      </c>
      <c r="I391" s="395"/>
      <c r="J391" s="395">
        <f>IF(OR(ISERROR(VLOOKUP($E391&amp;$D$118&amp;$D$119,'CCG data'!$A:$AD,'CCG data'!T$3,FALSE)),ISBLANK(VLOOKUP($E391&amp;$D$118&amp;$D$119,'CCG data'!$A:$AD,'CCG data'!T$3,FALSE))),"",VLOOKUP($E391&amp;$D$118&amp;$D$119,'CCG data'!$A:$AD,'CCG data'!T$3,FALSE))</f>
        <v>15.747003868462825</v>
      </c>
      <c r="K391" s="395"/>
      <c r="L391" s="395">
        <f>IF(OR(ISERROR(VLOOKUP($E391&amp;$D$118&amp;$D$119,'CCG data'!$A:$AD,'CCG data'!U$3,FALSE)),ISBLANK(VLOOKUP($E391&amp;$D$118&amp;$D$119,'CCG data'!$A:$AD,'CCG data'!U$3,FALSE))),"",VLOOKUP($E391&amp;$D$118&amp;$D$119,'CCG data'!$A:$AD,'CCG data'!U$3,FALSE))</f>
        <v>11.454983942607306</v>
      </c>
      <c r="M391" s="396"/>
      <c r="N391" s="367">
        <f>IF(OR(ISERROR(VLOOKUP($E391&amp;$D$118&amp;$D$119,'CCG data'!$A:$AD,'CCG data'!G$3,FALSE)),ISBLANK(VLOOKUP($E391&amp;$D$118&amp;$D$119,'CCG data'!$A:$AD,'CCG data'!G$3,FALSE))),"",VLOOKUP($E391&amp;$D$118&amp;$D$119,'CCG data'!$A:$AD,'CCG data'!G$3,FALSE))</f>
        <v>1055</v>
      </c>
      <c r="P391" s="404">
        <f>IF(OR(ISERROR(VLOOKUP($E391&amp;$D$118&amp;$D$119,'CCG data'!$A:$AD,'CCG data'!B$3,FALSE)),ISBLANK(VLOOKUP($E391&amp;$D$118&amp;$D$119,'CCG data'!$A:$AD,'CCG data'!B$3,FALSE))),"",VLOOKUP($E391&amp;$D$118&amp;$D$119,'CCG data'!$A:$AD,'CCG data'!B$3,FALSE))</f>
        <v>5.3080568720379147E-2</v>
      </c>
      <c r="Q391" s="267"/>
      <c r="R391" s="267">
        <f>IF(OR(ISERROR(VLOOKUP($E391&amp;$D$118&amp;$D$119,'CCG data'!$A:$AD,'CCG data'!C$3,FALSE)),ISBLANK(VLOOKUP($E391&amp;$D$118&amp;$D$119,'CCG data'!$A:$AD,'CCG data'!C$3,FALSE))),"",VLOOKUP($E391&amp;$D$118&amp;$D$119,'CCG data'!$A:$AD,'CCG data'!C$3,FALSE))</f>
        <v>0.566824644549763</v>
      </c>
      <c r="S391" s="267"/>
      <c r="T391" s="267">
        <f>IF(OR(ISERROR(VLOOKUP($E391&amp;$D$118&amp;$D$119,'CCG data'!$A:$AD,'CCG data'!D$3,FALSE)),ISBLANK(VLOOKUP($E391&amp;$D$118&amp;$D$119,'CCG data'!$A:$AD,'CCG data'!D$3,FALSE))),"",VLOOKUP($E391&amp;$D$118&amp;$D$119,'CCG data'!$A:$AD,'CCG data'!D$3,FALSE))</f>
        <v>0.21895734597156399</v>
      </c>
      <c r="U391" s="267"/>
      <c r="V391" s="267">
        <f>IF(OR(ISERROR(VLOOKUP($E391&amp;$D$118&amp;$D$119,'CCG data'!$A:$AD,'CCG data'!E$3,FALSE)),ISBLANK(VLOOKUP($E391&amp;$D$118&amp;$D$119,'CCG data'!$A:$AD,'CCG data'!E$3,FALSE))),"",VLOOKUP($E391&amp;$D$118&amp;$D$119,'CCG data'!$A:$AD,'CCG data'!E$3,FALSE))</f>
        <v>0.16113744075829384</v>
      </c>
      <c r="W391" s="405"/>
      <c r="Y391" s="165">
        <f>IFERROR(VLOOKUP($E391&amp;$D$119, Outliers!$A$4:$P$214,6,FALSE),"0")</f>
        <v>0</v>
      </c>
      <c r="Z391" s="165">
        <f>IFERROR(VLOOKUP($E391&amp;$D$119, Outliers!$A$4:$P$214,7,FALSE),"0")</f>
        <v>0</v>
      </c>
      <c r="AA391" s="165">
        <f>IFERROR(VLOOKUP($E391&amp;$D$119, Outliers!$A$4:$P$214,8,FALSE),"0")</f>
        <v>0</v>
      </c>
      <c r="AB391" s="165">
        <f>IFERROR(VLOOKUP($E391&amp;$D$119, Outliers!$A$4:$P$214,9,FALSE),"0")</f>
        <v>0</v>
      </c>
      <c r="AD391" s="78"/>
      <c r="AE391" s="78"/>
      <c r="AF391" s="78"/>
      <c r="AG391" s="78"/>
    </row>
    <row r="392" spans="4:33" x14ac:dyDescent="0.25">
      <c r="D392" s="319"/>
      <c r="E392" s="103" t="s">
        <v>27</v>
      </c>
      <c r="F392" s="95">
        <f>IF(P391="","",VLOOKUP($E391&amp;$D$118&amp;$D$119,'CCG data'!$A:$AD,'CCG data'!W$3,FALSE))</f>
        <v>2.7879752672802418</v>
      </c>
      <c r="G392" s="96">
        <f>IF(P391="","",VLOOKUP($E391&amp;$D$118&amp;$D$119,'CCG data'!$A:$AD,'CCG data'!X$3,FALSE))</f>
        <v>4.7666535602645155</v>
      </c>
      <c r="H392" s="96">
        <f>IF(R391="","",VLOOKUP($E391&amp;$D$118&amp;$D$119,'CCG data'!$A:$AD,'CCG data'!Y$3,FALSE))</f>
        <v>37.624262820980938</v>
      </c>
      <c r="I392" s="96">
        <f>IF(R391="","",VLOOKUP($E391&amp;$D$118&amp;$D$119,'CCG data'!$A:$AD,'CCG data'!Z$3,FALSE))</f>
        <v>44.180982732292158</v>
      </c>
      <c r="J392" s="96">
        <f>IF(T391="","",VLOOKUP($E391&amp;$D$118&amp;$D$119,'CCG data'!$A:$AD,'CCG data'!AA$3,FALSE))</f>
        <v>13.716293362847367</v>
      </c>
      <c r="K392" s="96">
        <f>IF(T391="","",VLOOKUP($E391&amp;$D$118&amp;$D$119,'CCG data'!$A:$AD,'CCG data'!AB$3,FALSE))</f>
        <v>17.777714374078283</v>
      </c>
      <c r="L392" s="96">
        <f>IF(V391="","",VLOOKUP($E391&amp;$D$118&amp;$D$119,'CCG data'!$A:$AD,'CCG data'!AC$3,FALSE))</f>
        <v>9.7330119027767363</v>
      </c>
      <c r="M392" s="96">
        <f>IF(V391="","",VLOOKUP($E391&amp;$D$118&amp;$D$119,'CCG data'!$A:$AD,'CCG data'!AD$3,FALSE))</f>
        <v>13.176955982437876</v>
      </c>
      <c r="N392" s="368"/>
      <c r="P392" s="152">
        <f>IF(P391="","",VLOOKUP($E391&amp;$D$118&amp;$D$119,'CCG data'!$A:$AD,'CCG data'!I$3,FALSE))</f>
        <v>4.1000000000000002E-2</v>
      </c>
      <c r="Q392" s="15">
        <f>IF(P391="","",VLOOKUP($E391&amp;$D$118&amp;$D$119,'CCG data'!$A:$AD,'CCG data'!J$3,FALSE))</f>
        <v>6.8000000000000005E-2</v>
      </c>
      <c r="R392" s="15">
        <f>IF(R391="","",VLOOKUP($E391&amp;$D$118&amp;$D$119,'CCG data'!$A:$AD,'CCG data'!K$3,FALSE))</f>
        <v>0.53700000000000003</v>
      </c>
      <c r="S392" s="15">
        <f>IF(R391="","",VLOOKUP($E391&amp;$D$118&amp;$D$119,'CCG data'!$A:$AD,'CCG data'!L$3,FALSE))</f>
        <v>0.59599999999999997</v>
      </c>
      <c r="T392" s="15">
        <f>IF(T391="","",VLOOKUP($E391&amp;$D$118&amp;$D$119,'CCG data'!$A:$AD,'CCG data'!M$3,FALSE))</f>
        <v>0.19500000000000001</v>
      </c>
      <c r="U392" s="15">
        <f>IF(T391="","",VLOOKUP($E391&amp;$D$118&amp;$D$119,'CCG data'!$A:$AD,'CCG data'!N$3,FALSE))</f>
        <v>0.245</v>
      </c>
      <c r="V392" s="15">
        <f>IF(V391="","",VLOOKUP($E391&amp;$D$118&amp;$D$119,'CCG data'!$A:$AD,'CCG data'!O$3,FALSE))</f>
        <v>0.14000000000000001</v>
      </c>
      <c r="W392" s="136">
        <f>IF(V391="","",VLOOKUP($E391&amp;$D$118&amp;$D$119,'CCG data'!$A:$AD,'CCG data'!P$3,FALSE))</f>
        <v>0.185</v>
      </c>
      <c r="Y392" s="165" t="str">
        <f>IFERROR(VLOOKUP($E392&amp;$D$119, Outliers!$A$4:$P$214,6,FALSE),"0")</f>
        <v>0</v>
      </c>
      <c r="Z392" s="165" t="str">
        <f>IFERROR(VLOOKUP($E392&amp;$D$119, Outliers!$A$4:$P$214,7,FALSE),"0")</f>
        <v>0</v>
      </c>
      <c r="AA392" s="165" t="str">
        <f>IFERROR(VLOOKUP($E392&amp;$D$119, Outliers!$A$4:$P$214,8,FALSE),"0")</f>
        <v>0</v>
      </c>
      <c r="AB392" s="165" t="str">
        <f>IFERROR(VLOOKUP($E392&amp;$D$119, Outliers!$A$4:$P$214,9,FALSE),"0")</f>
        <v>0</v>
      </c>
      <c r="AD392" s="78"/>
      <c r="AE392" s="78"/>
      <c r="AF392" s="78"/>
      <c r="AG392" s="78"/>
    </row>
    <row r="393" spans="4:33" ht="15.75" x14ac:dyDescent="0.25">
      <c r="D393" s="319"/>
      <c r="E393" s="104" t="s">
        <v>244</v>
      </c>
      <c r="F393" s="394">
        <f>IF(OR(ISERROR(VLOOKUP($E393&amp;$D$118&amp;$D$119,'CCG data'!$A:$AD,'CCG data'!R$3,FALSE)),ISBLANK(VLOOKUP($E393&amp;$D$118&amp;$D$119,'CCG data'!$A:$AD,'CCG data'!R$3,FALSE))),"",VLOOKUP($E393&amp;$D$118&amp;$D$119,'CCG data'!$A:$AD,'CCG data'!R$3,FALSE))</f>
        <v>6.7603467241510176</v>
      </c>
      <c r="G393" s="395"/>
      <c r="H393" s="395">
        <f>IF(OR(ISERROR(VLOOKUP($E393&amp;$D$118&amp;$D$119,'CCG data'!$A:$AD,'CCG data'!S$3,FALSE)),ISBLANK(VLOOKUP($E393&amp;$D$118&amp;$D$119,'CCG data'!$A:$AD,'CCG data'!S$3,FALSE))),"",VLOOKUP($E393&amp;$D$118&amp;$D$119,'CCG data'!$A:$AD,'CCG data'!S$3,FALSE))</f>
        <v>35.153275378065949</v>
      </c>
      <c r="I393" s="395"/>
      <c r="J393" s="395">
        <f>IF(OR(ISERROR(VLOOKUP($E393&amp;$D$118&amp;$D$119,'CCG data'!$A:$AD,'CCG data'!T$3,FALSE)),ISBLANK(VLOOKUP($E393&amp;$D$118&amp;$D$119,'CCG data'!$A:$AD,'CCG data'!T$3,FALSE))),"",VLOOKUP($E393&amp;$D$118&amp;$D$119,'CCG data'!$A:$AD,'CCG data'!T$3,FALSE))</f>
        <v>14.761653874694041</v>
      </c>
      <c r="K393" s="395"/>
      <c r="L393" s="395">
        <f>IF(OR(ISERROR(VLOOKUP($E393&amp;$D$118&amp;$D$119,'CCG data'!$A:$AD,'CCG data'!U$3,FALSE)),ISBLANK(VLOOKUP($E393&amp;$D$118&amp;$D$119,'CCG data'!$A:$AD,'CCG data'!U$3,FALSE))),"",VLOOKUP($E393&amp;$D$118&amp;$D$119,'CCG data'!$A:$AD,'CCG data'!U$3,FALSE))</f>
        <v>13.745023790643211</v>
      </c>
      <c r="M393" s="396"/>
      <c r="N393" s="367">
        <f>IF(OR(ISERROR(VLOOKUP($E393&amp;$D$118&amp;$D$119,'CCG data'!$A:$AD,'CCG data'!G$3,FALSE)),ISBLANK(VLOOKUP($E393&amp;$D$118&amp;$D$119,'CCG data'!$A:$AD,'CCG data'!G$3,FALSE))),"",VLOOKUP($E393&amp;$D$118&amp;$D$119,'CCG data'!$A:$AD,'CCG data'!G$3,FALSE))</f>
        <v>895</v>
      </c>
      <c r="P393" s="404">
        <f>IF(OR(ISERROR(VLOOKUP($E393&amp;$D$118&amp;$D$119,'CCG data'!$A:$AD,'CCG data'!B$3,FALSE)),ISBLANK(VLOOKUP($E393&amp;$D$118&amp;$D$119,'CCG data'!$A:$AD,'CCG data'!B$3,FALSE))),"",VLOOKUP($E393&amp;$D$118&amp;$D$119,'CCG data'!$A:$AD,'CCG data'!B$3,FALSE))</f>
        <v>9.1620111731843576E-2</v>
      </c>
      <c r="Q393" s="267"/>
      <c r="R393" s="267">
        <f>IF(OR(ISERROR(VLOOKUP($E393&amp;$D$118&amp;$D$119,'CCG data'!$A:$AD,'CCG data'!C$3,FALSE)),ISBLANK(VLOOKUP($E393&amp;$D$118&amp;$D$119,'CCG data'!$A:$AD,'CCG data'!C$3,FALSE))),"",VLOOKUP($E393&amp;$D$118&amp;$D$119,'CCG data'!$A:$AD,'CCG data'!C$3,FALSE))</f>
        <v>0.49832402234636869</v>
      </c>
      <c r="S393" s="267"/>
      <c r="T393" s="267">
        <f>IF(OR(ISERROR(VLOOKUP($E393&amp;$D$118&amp;$D$119,'CCG data'!$A:$AD,'CCG data'!D$3,FALSE)),ISBLANK(VLOOKUP($E393&amp;$D$118&amp;$D$119,'CCG data'!$A:$AD,'CCG data'!D$3,FALSE))),"",VLOOKUP($E393&amp;$D$118&amp;$D$119,'CCG data'!$A:$AD,'CCG data'!D$3,FALSE))</f>
        <v>0.20782122905027933</v>
      </c>
      <c r="U393" s="267"/>
      <c r="V393" s="267">
        <f>IF(OR(ISERROR(VLOOKUP($E393&amp;$D$118&amp;$D$119,'CCG data'!$A:$AD,'CCG data'!E$3,FALSE)),ISBLANK(VLOOKUP($E393&amp;$D$118&amp;$D$119,'CCG data'!$A:$AD,'CCG data'!E$3,FALSE))),"",VLOOKUP($E393&amp;$D$118&amp;$D$119,'CCG data'!$A:$AD,'CCG data'!E$3,FALSE))</f>
        <v>0.20223463687150839</v>
      </c>
      <c r="W393" s="405"/>
      <c r="Y393" s="165">
        <f>IFERROR(VLOOKUP($E393&amp;$D$119, Outliers!$A$4:$P$214,6,FALSE),"0")</f>
        <v>0</v>
      </c>
      <c r="Z393" s="165">
        <f>IFERROR(VLOOKUP($E393&amp;$D$119, Outliers!$A$4:$P$214,7,FALSE),"0")</f>
        <v>0</v>
      </c>
      <c r="AA393" s="165">
        <f>IFERROR(VLOOKUP($E393&amp;$D$119, Outliers!$A$4:$P$214,8,FALSE),"0")</f>
        <v>0</v>
      </c>
      <c r="AB393" s="165">
        <f>IFERROR(VLOOKUP($E393&amp;$D$119, Outliers!$A$4:$P$214,9,FALSE),"0")</f>
        <v>0</v>
      </c>
      <c r="AD393" s="78"/>
      <c r="AE393" s="78"/>
      <c r="AF393" s="78"/>
      <c r="AG393" s="78"/>
    </row>
    <row r="394" spans="4:33" x14ac:dyDescent="0.25">
      <c r="D394" s="319"/>
      <c r="E394" s="103" t="s">
        <v>27</v>
      </c>
      <c r="F394" s="95">
        <f>IF(P393="","",VLOOKUP($E393&amp;$D$118&amp;$D$119,'CCG data'!$A:$AD,'CCG data'!W$3,FALSE))</f>
        <v>5.2970981292865682</v>
      </c>
      <c r="G394" s="96">
        <f>IF(P393="","",VLOOKUP($E393&amp;$D$118&amp;$D$119,'CCG data'!$A:$AD,'CCG data'!X$3,FALSE))</f>
        <v>8.223595319015466</v>
      </c>
      <c r="H394" s="96">
        <f>IF(R393="","",VLOOKUP($E393&amp;$D$118&amp;$D$119,'CCG data'!$A:$AD,'CCG data'!Y$3,FALSE))</f>
        <v>31.89074594569961</v>
      </c>
      <c r="I394" s="96">
        <f>IF(R393="","",VLOOKUP($E393&amp;$D$118&amp;$D$119,'CCG data'!$A:$AD,'CCG data'!Z$3,FALSE))</f>
        <v>38.415804810432292</v>
      </c>
      <c r="J394" s="96">
        <f>IF(T393="","",VLOOKUP($E393&amp;$D$118&amp;$D$119,'CCG data'!$A:$AD,'CCG data'!AA$3,FALSE))</f>
        <v>12.64019500009973</v>
      </c>
      <c r="K394" s="96">
        <f>IF(T393="","",VLOOKUP($E393&amp;$D$118&amp;$D$119,'CCG data'!$A:$AD,'CCG data'!AB$3,FALSE))</f>
        <v>16.883112749288351</v>
      </c>
      <c r="L394" s="96">
        <f>IF(V393="","",VLOOKUP($E393&amp;$D$118&amp;$D$119,'CCG data'!$A:$AD,'CCG data'!AC$3,FALSE))</f>
        <v>11.742571028815036</v>
      </c>
      <c r="M394" s="96">
        <f>IF(V393="","",VLOOKUP($E393&amp;$D$118&amp;$D$119,'CCG data'!$A:$AD,'CCG data'!AD$3,FALSE))</f>
        <v>15.747476552471387</v>
      </c>
      <c r="N394" s="368"/>
      <c r="P394" s="152">
        <f>IF(P393="","",VLOOKUP($E393&amp;$D$118&amp;$D$119,'CCG data'!$A:$AD,'CCG data'!I$3,FALSE))</f>
        <v>7.3999999999999996E-2</v>
      </c>
      <c r="Q394" s="15">
        <f>IF(P393="","",VLOOKUP($E393&amp;$D$118&amp;$D$119,'CCG data'!$A:$AD,'CCG data'!J$3,FALSE))</f>
        <v>0.112</v>
      </c>
      <c r="R394" s="15">
        <f>IF(R393="","",VLOOKUP($E393&amp;$D$118&amp;$D$119,'CCG data'!$A:$AD,'CCG data'!K$3,FALSE))</f>
        <v>0.46600000000000003</v>
      </c>
      <c r="S394" s="15">
        <f>IF(R393="","",VLOOKUP($E393&amp;$D$118&amp;$D$119,'CCG data'!$A:$AD,'CCG data'!L$3,FALSE))</f>
        <v>0.53100000000000003</v>
      </c>
      <c r="T394" s="15">
        <f>IF(T393="","",VLOOKUP($E393&amp;$D$118&amp;$D$119,'CCG data'!$A:$AD,'CCG data'!M$3,FALSE))</f>
        <v>0.183</v>
      </c>
      <c r="U394" s="15">
        <f>IF(T393="","",VLOOKUP($E393&amp;$D$118&amp;$D$119,'CCG data'!$A:$AD,'CCG data'!N$3,FALSE))</f>
        <v>0.23599999999999999</v>
      </c>
      <c r="V394" s="15">
        <f>IF(V393="","",VLOOKUP($E393&amp;$D$118&amp;$D$119,'CCG data'!$A:$AD,'CCG data'!O$3,FALSE))</f>
        <v>0.17699999999999999</v>
      </c>
      <c r="W394" s="136">
        <f>IF(V393="","",VLOOKUP($E393&amp;$D$118&amp;$D$119,'CCG data'!$A:$AD,'CCG data'!P$3,FALSE))</f>
        <v>0.23</v>
      </c>
      <c r="Y394" s="165" t="str">
        <f>IFERROR(VLOOKUP($E394&amp;$D$119, Outliers!$A$4:$P$214,6,FALSE),"0")</f>
        <v>0</v>
      </c>
      <c r="Z394" s="165" t="str">
        <f>IFERROR(VLOOKUP($E394&amp;$D$119, Outliers!$A$4:$P$214,7,FALSE),"0")</f>
        <v>0</v>
      </c>
      <c r="AA394" s="165" t="str">
        <f>IFERROR(VLOOKUP($E394&amp;$D$119, Outliers!$A$4:$P$214,8,FALSE),"0")</f>
        <v>0</v>
      </c>
      <c r="AB394" s="165" t="str">
        <f>IFERROR(VLOOKUP($E394&amp;$D$119, Outliers!$A$4:$P$214,9,FALSE),"0")</f>
        <v>0</v>
      </c>
      <c r="AD394" s="78"/>
      <c r="AE394" s="78"/>
      <c r="AF394" s="78"/>
      <c r="AG394" s="78"/>
    </row>
    <row r="395" spans="4:33" ht="15.75" x14ac:dyDescent="0.25">
      <c r="D395" s="319"/>
      <c r="E395" s="104" t="s">
        <v>245</v>
      </c>
      <c r="F395" s="394">
        <f>IF(OR(ISERROR(VLOOKUP($E395&amp;$D$118&amp;$D$119,'CCG data'!$A:$AD,'CCG data'!R$3,FALSE)),ISBLANK(VLOOKUP($E395&amp;$D$118&amp;$D$119,'CCG data'!$A:$AD,'CCG data'!R$3,FALSE))),"",VLOOKUP($E395&amp;$D$118&amp;$D$119,'CCG data'!$A:$AD,'CCG data'!R$3,FALSE))</f>
        <v>5.9323824089412884</v>
      </c>
      <c r="G395" s="395"/>
      <c r="H395" s="395">
        <f>IF(OR(ISERROR(VLOOKUP($E395&amp;$D$118&amp;$D$119,'CCG data'!$A:$AD,'CCG data'!S$3,FALSE)),ISBLANK(VLOOKUP($E395&amp;$D$118&amp;$D$119,'CCG data'!$A:$AD,'CCG data'!S$3,FALSE))),"",VLOOKUP($E395&amp;$D$118&amp;$D$119,'CCG data'!$A:$AD,'CCG data'!S$3,FALSE))</f>
        <v>43.075595690343235</v>
      </c>
      <c r="I395" s="395"/>
      <c r="J395" s="395">
        <f>IF(OR(ISERROR(VLOOKUP($E395&amp;$D$118&amp;$D$119,'CCG data'!$A:$AD,'CCG data'!T$3,FALSE)),ISBLANK(VLOOKUP($E395&amp;$D$118&amp;$D$119,'CCG data'!$A:$AD,'CCG data'!T$3,FALSE))),"",VLOOKUP($E395&amp;$D$118&amp;$D$119,'CCG data'!$A:$AD,'CCG data'!T$3,FALSE))</f>
        <v>18.338424398597308</v>
      </c>
      <c r="K395" s="395"/>
      <c r="L395" s="395">
        <f>IF(OR(ISERROR(VLOOKUP($E395&amp;$D$118&amp;$D$119,'CCG data'!$A:$AD,'CCG data'!U$3,FALSE)),ISBLANK(VLOOKUP($E395&amp;$D$118&amp;$D$119,'CCG data'!$A:$AD,'CCG data'!U$3,FALSE))),"",VLOOKUP($E395&amp;$D$118&amp;$D$119,'CCG data'!$A:$AD,'CCG data'!U$3,FALSE))</f>
        <v>9.2286030909630945</v>
      </c>
      <c r="M395" s="396"/>
      <c r="N395" s="367">
        <f>IF(OR(ISERROR(VLOOKUP($E395&amp;$D$118&amp;$D$119,'CCG data'!$A:$AD,'CCG data'!G$3,FALSE)),ISBLANK(VLOOKUP($E395&amp;$D$118&amp;$D$119,'CCG data'!$A:$AD,'CCG data'!G$3,FALSE))),"",VLOOKUP($E395&amp;$D$118&amp;$D$119,'CCG data'!$A:$AD,'CCG data'!G$3,FALSE))</f>
        <v>1613</v>
      </c>
      <c r="P395" s="404">
        <f>IF(OR(ISERROR(VLOOKUP($E395&amp;$D$118&amp;$D$119,'CCG data'!$A:$AD,'CCG data'!B$3,FALSE)),ISBLANK(VLOOKUP($E395&amp;$D$118&amp;$D$119,'CCG data'!$A:$AD,'CCG data'!B$3,FALSE))),"",VLOOKUP($E395&amp;$D$118&amp;$D$119,'CCG data'!$A:$AD,'CCG data'!B$3,FALSE))</f>
        <v>7.9975201487910721E-2</v>
      </c>
      <c r="Q395" s="267"/>
      <c r="R395" s="267">
        <f>IF(OR(ISERROR(VLOOKUP($E395&amp;$D$118&amp;$D$119,'CCG data'!$A:$AD,'CCG data'!C$3,FALSE)),ISBLANK(VLOOKUP($E395&amp;$D$118&amp;$D$119,'CCG data'!$A:$AD,'CCG data'!C$3,FALSE))),"",VLOOKUP($E395&amp;$D$118&amp;$D$119,'CCG data'!$A:$AD,'CCG data'!C$3,FALSE))</f>
        <v>0.56416615003099813</v>
      </c>
      <c r="S395" s="267"/>
      <c r="T395" s="267">
        <f>IF(OR(ISERROR(VLOOKUP($E395&amp;$D$118&amp;$D$119,'CCG data'!$A:$AD,'CCG data'!D$3,FALSE)),ISBLANK(VLOOKUP($E395&amp;$D$118&amp;$D$119,'CCG data'!$A:$AD,'CCG data'!D$3,FALSE))),"",VLOOKUP($E395&amp;$D$118&amp;$D$119,'CCG data'!$A:$AD,'CCG data'!D$3,FALSE))</f>
        <v>0.23496590204587725</v>
      </c>
      <c r="U395" s="267"/>
      <c r="V395" s="267">
        <f>IF(OR(ISERROR(VLOOKUP($E395&amp;$D$118&amp;$D$119,'CCG data'!$A:$AD,'CCG data'!E$3,FALSE)),ISBLANK(VLOOKUP($E395&amp;$D$118&amp;$D$119,'CCG data'!$A:$AD,'CCG data'!E$3,FALSE))),"",VLOOKUP($E395&amp;$D$118&amp;$D$119,'CCG data'!$A:$AD,'CCG data'!E$3,FALSE))</f>
        <v>0.12089274643521389</v>
      </c>
      <c r="W395" s="405"/>
      <c r="Y395" s="165">
        <f>IFERROR(VLOOKUP($E395&amp;$D$119, Outliers!$A$4:$P$214,6,FALSE),"0")</f>
        <v>0</v>
      </c>
      <c r="Z395" s="165">
        <f>IFERROR(VLOOKUP($E395&amp;$D$119, Outliers!$A$4:$P$214,7,FALSE),"0")</f>
        <v>1</v>
      </c>
      <c r="AA395" s="165">
        <f>IFERROR(VLOOKUP($E395&amp;$D$119, Outliers!$A$4:$P$214,8,FALSE),"0")</f>
        <v>0</v>
      </c>
      <c r="AB395" s="165">
        <f>IFERROR(VLOOKUP($E395&amp;$D$119, Outliers!$A$4:$P$214,9,FALSE),"0")</f>
        <v>0</v>
      </c>
      <c r="AD395" s="78"/>
      <c r="AE395" s="78"/>
      <c r="AF395" s="78"/>
      <c r="AG395" s="78"/>
    </row>
    <row r="396" spans="4:33" x14ac:dyDescent="0.25">
      <c r="D396" s="319"/>
      <c r="E396" s="103" t="s">
        <v>27</v>
      </c>
      <c r="F396" s="95">
        <f>IF(P395="","",VLOOKUP($E395&amp;$D$118&amp;$D$119,'CCG data'!$A:$AD,'CCG data'!W$3,FALSE))</f>
        <v>4.9086408010912699</v>
      </c>
      <c r="G396" s="96">
        <f>IF(P395="","",VLOOKUP($E395&amp;$D$118&amp;$D$119,'CCG data'!$A:$AD,'CCG data'!X$3,FALSE))</f>
        <v>6.956124016791307</v>
      </c>
      <c r="H396" s="96">
        <f>IF(R395="","",VLOOKUP($E395&amp;$D$118&amp;$D$119,'CCG data'!$A:$AD,'CCG data'!Y$3,FALSE))</f>
        <v>40.276829188814993</v>
      </c>
      <c r="I396" s="96">
        <f>IF(R395="","",VLOOKUP($E395&amp;$D$118&amp;$D$119,'CCG data'!$A:$AD,'CCG data'!Z$3,FALSE))</f>
        <v>45.874362191871477</v>
      </c>
      <c r="J396" s="96">
        <f>IF(T395="","",VLOOKUP($E395&amp;$D$118&amp;$D$119,'CCG data'!$A:$AD,'CCG data'!AA$3,FALSE))</f>
        <v>16.492140485773032</v>
      </c>
      <c r="K396" s="96">
        <f>IF(T395="","",VLOOKUP($E395&amp;$D$118&amp;$D$119,'CCG data'!$A:$AD,'CCG data'!AB$3,FALSE))</f>
        <v>20.184708311421584</v>
      </c>
      <c r="L396" s="96">
        <f>IF(V395="","",VLOOKUP($E395&amp;$D$118&amp;$D$119,'CCG data'!$A:$AD,'CCG data'!AC$3,FALSE))</f>
        <v>7.9332900627142831</v>
      </c>
      <c r="M396" s="96">
        <f>IF(V395="","",VLOOKUP($E395&amp;$D$118&amp;$D$119,'CCG data'!$A:$AD,'CCG data'!AD$3,FALSE))</f>
        <v>10.523916119211906</v>
      </c>
      <c r="N396" s="368"/>
      <c r="P396" s="152">
        <f>IF(P395="","",VLOOKUP($E395&amp;$D$118&amp;$D$119,'CCG data'!$A:$AD,'CCG data'!I$3,FALSE))</f>
        <v>6.8000000000000005E-2</v>
      </c>
      <c r="Q396" s="15">
        <f>IF(P395="","",VLOOKUP($E395&amp;$D$118&amp;$D$119,'CCG data'!$A:$AD,'CCG data'!J$3,FALSE))</f>
        <v>9.4E-2</v>
      </c>
      <c r="R396" s="15">
        <f>IF(R395="","",VLOOKUP($E395&amp;$D$118&amp;$D$119,'CCG data'!$A:$AD,'CCG data'!K$3,FALSE))</f>
        <v>0.54</v>
      </c>
      <c r="S396" s="15">
        <f>IF(R395="","",VLOOKUP($E395&amp;$D$118&amp;$D$119,'CCG data'!$A:$AD,'CCG data'!L$3,FALSE))</f>
        <v>0.58799999999999997</v>
      </c>
      <c r="T396" s="15">
        <f>IF(T395="","",VLOOKUP($E395&amp;$D$118&amp;$D$119,'CCG data'!$A:$AD,'CCG data'!M$3,FALSE))</f>
        <v>0.215</v>
      </c>
      <c r="U396" s="15">
        <f>IF(T395="","",VLOOKUP($E395&amp;$D$118&amp;$D$119,'CCG data'!$A:$AD,'CCG data'!N$3,FALSE))</f>
        <v>0.25600000000000001</v>
      </c>
      <c r="V396" s="15">
        <f>IF(V395="","",VLOOKUP($E395&amp;$D$118&amp;$D$119,'CCG data'!$A:$AD,'CCG data'!O$3,FALSE))</f>
        <v>0.106</v>
      </c>
      <c r="W396" s="136">
        <f>IF(V395="","",VLOOKUP($E395&amp;$D$118&amp;$D$119,'CCG data'!$A:$AD,'CCG data'!P$3,FALSE))</f>
        <v>0.13800000000000001</v>
      </c>
      <c r="Y396" s="165" t="str">
        <f>IFERROR(VLOOKUP($E396&amp;$D$119, Outliers!$A$4:$P$214,6,FALSE),"0")</f>
        <v>0</v>
      </c>
      <c r="Z396" s="165" t="str">
        <f>IFERROR(VLOOKUP($E396&amp;$D$119, Outliers!$A$4:$P$214,7,FALSE),"0")</f>
        <v>0</v>
      </c>
      <c r="AA396" s="165" t="str">
        <f>IFERROR(VLOOKUP($E396&amp;$D$119, Outliers!$A$4:$P$214,8,FALSE),"0")</f>
        <v>0</v>
      </c>
      <c r="AB396" s="165" t="str">
        <f>IFERROR(VLOOKUP($E396&amp;$D$119, Outliers!$A$4:$P$214,9,FALSE),"0")</f>
        <v>0</v>
      </c>
      <c r="AD396" s="78"/>
      <c r="AE396" s="78"/>
      <c r="AF396" s="78"/>
      <c r="AG396" s="78"/>
    </row>
    <row r="397" spans="4:33" ht="15.75" x14ac:dyDescent="0.25">
      <c r="D397" s="319"/>
      <c r="E397" s="104" t="s">
        <v>246</v>
      </c>
      <c r="F397" s="394">
        <f>IF(OR(ISERROR(VLOOKUP($E397&amp;$D$118&amp;$D$119,'CCG data'!$A:$AD,'CCG data'!R$3,FALSE)),ISBLANK(VLOOKUP($E397&amp;$D$118&amp;$D$119,'CCG data'!$A:$AD,'CCG data'!R$3,FALSE))),"",VLOOKUP($E397&amp;$D$118&amp;$D$119,'CCG data'!$A:$AD,'CCG data'!R$3,FALSE))</f>
        <v>7.2537205244955185</v>
      </c>
      <c r="G397" s="395"/>
      <c r="H397" s="395">
        <f>IF(OR(ISERROR(VLOOKUP($E397&amp;$D$118&amp;$D$119,'CCG data'!$A:$AD,'CCG data'!S$3,FALSE)),ISBLANK(VLOOKUP($E397&amp;$D$118&amp;$D$119,'CCG data'!$A:$AD,'CCG data'!S$3,FALSE))),"",VLOOKUP($E397&amp;$D$118&amp;$D$119,'CCG data'!$A:$AD,'CCG data'!S$3,FALSE))</f>
        <v>48.673610424330434</v>
      </c>
      <c r="I397" s="395"/>
      <c r="J397" s="395">
        <f>IF(OR(ISERROR(VLOOKUP($E397&amp;$D$118&amp;$D$119,'CCG data'!$A:$AD,'CCG data'!T$3,FALSE)),ISBLANK(VLOOKUP($E397&amp;$D$118&amp;$D$119,'CCG data'!$A:$AD,'CCG data'!T$3,FALSE))),"",VLOOKUP($E397&amp;$D$118&amp;$D$119,'CCG data'!$A:$AD,'CCG data'!T$3,FALSE))</f>
        <v>11.553697395237403</v>
      </c>
      <c r="K397" s="395"/>
      <c r="L397" s="395">
        <f>IF(OR(ISERROR(VLOOKUP($E397&amp;$D$118&amp;$D$119,'CCG data'!$A:$AD,'CCG data'!U$3,FALSE)),ISBLANK(VLOOKUP($E397&amp;$D$118&amp;$D$119,'CCG data'!$A:$AD,'CCG data'!U$3,FALSE))),"",VLOOKUP($E397&amp;$D$118&amp;$D$119,'CCG data'!$A:$AD,'CCG data'!U$3,FALSE))</f>
        <v>9.1548104194063704</v>
      </c>
      <c r="M397" s="396"/>
      <c r="N397" s="367">
        <f>IF(OR(ISERROR(VLOOKUP($E397&amp;$D$118&amp;$D$119,'CCG data'!$A:$AD,'CCG data'!G$3,FALSE)),ISBLANK(VLOOKUP($E397&amp;$D$118&amp;$D$119,'CCG data'!$A:$AD,'CCG data'!G$3,FALSE))),"",VLOOKUP($E397&amp;$D$118&amp;$D$119,'CCG data'!$A:$AD,'CCG data'!G$3,FALSE))</f>
        <v>740</v>
      </c>
      <c r="P397" s="404">
        <f>IF(OR(ISERROR(VLOOKUP($E397&amp;$D$118&amp;$D$119,'CCG data'!$A:$AD,'CCG data'!B$3,FALSE)),ISBLANK(VLOOKUP($E397&amp;$D$118&amp;$D$119,'CCG data'!$A:$AD,'CCG data'!B$3,FALSE))),"",VLOOKUP($E397&amp;$D$118&amp;$D$119,'CCG data'!$A:$AD,'CCG data'!B$3,FALSE))</f>
        <v>9.5945945945945951E-2</v>
      </c>
      <c r="Q397" s="267"/>
      <c r="R397" s="267">
        <f>IF(OR(ISERROR(VLOOKUP($E397&amp;$D$118&amp;$D$119,'CCG data'!$A:$AD,'CCG data'!C$3,FALSE)),ISBLANK(VLOOKUP($E397&amp;$D$118&amp;$D$119,'CCG data'!$A:$AD,'CCG data'!C$3,FALSE))),"",VLOOKUP($E397&amp;$D$118&amp;$D$119,'CCG data'!$A:$AD,'CCG data'!C$3,FALSE))</f>
        <v>0.63243243243243241</v>
      </c>
      <c r="S397" s="267"/>
      <c r="T397" s="267">
        <f>IF(OR(ISERROR(VLOOKUP($E397&amp;$D$118&amp;$D$119,'CCG data'!$A:$AD,'CCG data'!D$3,FALSE)),ISBLANK(VLOOKUP($E397&amp;$D$118&amp;$D$119,'CCG data'!$A:$AD,'CCG data'!D$3,FALSE))),"",VLOOKUP($E397&amp;$D$118&amp;$D$119,'CCG data'!$A:$AD,'CCG data'!D$3,FALSE))</f>
        <v>0.15135135135135136</v>
      </c>
      <c r="U397" s="267"/>
      <c r="V397" s="267">
        <f>IF(OR(ISERROR(VLOOKUP($E397&amp;$D$118&amp;$D$119,'CCG data'!$A:$AD,'CCG data'!E$3,FALSE)),ISBLANK(VLOOKUP($E397&amp;$D$118&amp;$D$119,'CCG data'!$A:$AD,'CCG data'!E$3,FALSE))),"",VLOOKUP($E397&amp;$D$118&amp;$D$119,'CCG data'!$A:$AD,'CCG data'!E$3,FALSE))</f>
        <v>0.12027027027027028</v>
      </c>
      <c r="W397" s="405"/>
      <c r="Y397" s="165">
        <f>IFERROR(VLOOKUP($E397&amp;$D$119, Outliers!$A$4:$P$214,6,FALSE),"0")</f>
        <v>1</v>
      </c>
      <c r="Z397" s="165">
        <f>IFERROR(VLOOKUP($E397&amp;$D$119, Outliers!$A$4:$P$214,7,FALSE),"0")</f>
        <v>1</v>
      </c>
      <c r="AA397" s="165">
        <f>IFERROR(VLOOKUP($E397&amp;$D$119, Outliers!$A$4:$P$214,8,FALSE),"0")</f>
        <v>1</v>
      </c>
      <c r="AB397" s="165">
        <f>IFERROR(VLOOKUP($E397&amp;$D$119, Outliers!$A$4:$P$214,9,FALSE),"0")</f>
        <v>0</v>
      </c>
      <c r="AD397" s="78"/>
      <c r="AE397" s="78"/>
      <c r="AF397" s="78"/>
      <c r="AG397" s="78"/>
    </row>
    <row r="398" spans="4:33" x14ac:dyDescent="0.25">
      <c r="D398" s="319"/>
      <c r="E398" s="103" t="s">
        <v>27</v>
      </c>
      <c r="F398" s="95">
        <f>IF(P397="","",VLOOKUP($E397&amp;$D$118&amp;$D$119,'CCG data'!$A:$AD,'CCG data'!W$3,FALSE))</f>
        <v>5.5664383599569449</v>
      </c>
      <c r="G398" s="96">
        <f>IF(P397="","",VLOOKUP($E397&amp;$D$118&amp;$D$119,'CCG data'!$A:$AD,'CCG data'!X$3,FALSE))</f>
        <v>8.9410026890340912</v>
      </c>
      <c r="H398" s="96">
        <f>IF(R397="","",VLOOKUP($E397&amp;$D$118&amp;$D$119,'CCG data'!$A:$AD,'CCG data'!Y$3,FALSE))</f>
        <v>44.263731086280579</v>
      </c>
      <c r="I398" s="96">
        <f>IF(R397="","",VLOOKUP($E397&amp;$D$118&amp;$D$119,'CCG data'!$A:$AD,'CCG data'!Z$3,FALSE))</f>
        <v>53.083489762380289</v>
      </c>
      <c r="J398" s="96">
        <f>IF(T397="","",VLOOKUP($E397&amp;$D$118&amp;$D$119,'CCG data'!$A:$AD,'CCG data'!AA$3,FALSE))</f>
        <v>9.4139226930609006</v>
      </c>
      <c r="K398" s="96">
        <f>IF(T397="","",VLOOKUP($E397&amp;$D$118&amp;$D$119,'CCG data'!$A:$AD,'CCG data'!AB$3,FALSE))</f>
        <v>13.693472097413906</v>
      </c>
      <c r="L398" s="96">
        <f>IF(V397="","",VLOOKUP($E397&amp;$D$118&amp;$D$119,'CCG data'!$A:$AD,'CCG data'!AC$3,FALSE))</f>
        <v>7.2528108106659159</v>
      </c>
      <c r="M398" s="96">
        <f>IF(V397="","",VLOOKUP($E397&amp;$D$118&amp;$D$119,'CCG data'!$A:$AD,'CCG data'!AD$3,FALSE))</f>
        <v>11.056810028146824</v>
      </c>
      <c r="N398" s="368"/>
      <c r="P398" s="152">
        <f>IF(P397="","",VLOOKUP($E397&amp;$D$118&amp;$D$119,'CCG data'!$A:$AD,'CCG data'!I$3,FALSE))</f>
        <v>7.6999999999999999E-2</v>
      </c>
      <c r="Q398" s="15">
        <f>IF(P397="","",VLOOKUP($E397&amp;$D$118&amp;$D$119,'CCG data'!$A:$AD,'CCG data'!J$3,FALSE))</f>
        <v>0.11899999999999999</v>
      </c>
      <c r="R398" s="15">
        <f>IF(R397="","",VLOOKUP($E397&amp;$D$118&amp;$D$119,'CCG data'!$A:$AD,'CCG data'!K$3,FALSE))</f>
        <v>0.59699999999999998</v>
      </c>
      <c r="S398" s="15">
        <f>IF(R397="","",VLOOKUP($E397&amp;$D$118&amp;$D$119,'CCG data'!$A:$AD,'CCG data'!L$3,FALSE))</f>
        <v>0.66600000000000004</v>
      </c>
      <c r="T398" s="15">
        <f>IF(T397="","",VLOOKUP($E397&amp;$D$118&amp;$D$119,'CCG data'!$A:$AD,'CCG data'!M$3,FALSE))</f>
        <v>0.127</v>
      </c>
      <c r="U398" s="15">
        <f>IF(T397="","",VLOOKUP($E397&amp;$D$118&amp;$D$119,'CCG data'!$A:$AD,'CCG data'!N$3,FALSE))</f>
        <v>0.17899999999999999</v>
      </c>
      <c r="V398" s="15">
        <f>IF(V397="","",VLOOKUP($E397&amp;$D$118&amp;$D$119,'CCG data'!$A:$AD,'CCG data'!O$3,FALSE))</f>
        <v>9.9000000000000005E-2</v>
      </c>
      <c r="W398" s="136">
        <f>IF(V397="","",VLOOKUP($E397&amp;$D$118&amp;$D$119,'CCG data'!$A:$AD,'CCG data'!P$3,FALSE))</f>
        <v>0.14599999999999999</v>
      </c>
      <c r="Y398" s="165" t="str">
        <f>IFERROR(VLOOKUP($E398&amp;$D$119, Outliers!$A$4:$P$214,6,FALSE),"0")</f>
        <v>0</v>
      </c>
      <c r="Z398" s="165" t="str">
        <f>IFERROR(VLOOKUP($E398&amp;$D$119, Outliers!$A$4:$P$214,7,FALSE),"0")</f>
        <v>0</v>
      </c>
      <c r="AA398" s="165" t="str">
        <f>IFERROR(VLOOKUP($E398&amp;$D$119, Outliers!$A$4:$P$214,8,FALSE),"0")</f>
        <v>0</v>
      </c>
      <c r="AB398" s="165" t="str">
        <f>IFERROR(VLOOKUP($E398&amp;$D$119, Outliers!$A$4:$P$214,9,FALSE),"0")</f>
        <v>0</v>
      </c>
      <c r="AD398" s="78"/>
      <c r="AE398" s="78"/>
      <c r="AF398" s="78"/>
      <c r="AG398" s="78"/>
    </row>
    <row r="399" spans="4:33" ht="15.75" x14ac:dyDescent="0.25">
      <c r="D399" s="319"/>
      <c r="E399" s="104" t="s">
        <v>247</v>
      </c>
      <c r="F399" s="394">
        <f>IF(OR(ISERROR(VLOOKUP($E399&amp;$D$118&amp;$D$119,'CCG data'!$A:$AD,'CCG data'!R$3,FALSE)),ISBLANK(VLOOKUP($E399&amp;$D$118&amp;$D$119,'CCG data'!$A:$AD,'CCG data'!R$3,FALSE))),"",VLOOKUP($E399&amp;$D$118&amp;$D$119,'CCG data'!$A:$AD,'CCG data'!R$3,FALSE))</f>
        <v>5.0554258203198845</v>
      </c>
      <c r="G399" s="395"/>
      <c r="H399" s="395">
        <f>IF(OR(ISERROR(VLOOKUP($E399&amp;$D$118&amp;$D$119,'CCG data'!$A:$AD,'CCG data'!S$3,FALSE)),ISBLANK(VLOOKUP($E399&amp;$D$118&amp;$D$119,'CCG data'!$A:$AD,'CCG data'!S$3,FALSE))),"",VLOOKUP($E399&amp;$D$118&amp;$D$119,'CCG data'!$A:$AD,'CCG data'!S$3,FALSE))</f>
        <v>43.304472525436204</v>
      </c>
      <c r="I399" s="395"/>
      <c r="J399" s="395">
        <f>IF(OR(ISERROR(VLOOKUP($E399&amp;$D$118&amp;$D$119,'CCG data'!$A:$AD,'CCG data'!T$3,FALSE)),ISBLANK(VLOOKUP($E399&amp;$D$118&amp;$D$119,'CCG data'!$A:$AD,'CCG data'!T$3,FALSE))),"",VLOOKUP($E399&amp;$D$118&amp;$D$119,'CCG data'!$A:$AD,'CCG data'!T$3,FALSE))</f>
        <v>23.817552541140348</v>
      </c>
      <c r="K399" s="395"/>
      <c r="L399" s="395">
        <f>IF(OR(ISERROR(VLOOKUP($E399&amp;$D$118&amp;$D$119,'CCG data'!$A:$AD,'CCG data'!U$3,FALSE)),ISBLANK(VLOOKUP($E399&amp;$D$118&amp;$D$119,'CCG data'!$A:$AD,'CCG data'!U$3,FALSE))),"",VLOOKUP($E399&amp;$D$118&amp;$D$119,'CCG data'!$A:$AD,'CCG data'!U$3,FALSE))</f>
        <v>9.1820768823957817</v>
      </c>
      <c r="M399" s="396"/>
      <c r="N399" s="367">
        <f>IF(OR(ISERROR(VLOOKUP($E399&amp;$D$118&amp;$D$119,'CCG data'!$A:$AD,'CCG data'!G$3,FALSE)),ISBLANK(VLOOKUP($E399&amp;$D$118&amp;$D$119,'CCG data'!$A:$AD,'CCG data'!G$3,FALSE))),"",VLOOKUP($E399&amp;$D$118&amp;$D$119,'CCG data'!$A:$AD,'CCG data'!G$3,FALSE))</f>
        <v>1326</v>
      </c>
      <c r="P399" s="404">
        <f>IF(OR(ISERROR(VLOOKUP($E399&amp;$D$118&amp;$D$119,'CCG data'!$A:$AD,'CCG data'!B$3,FALSE)),ISBLANK(VLOOKUP($E399&amp;$D$118&amp;$D$119,'CCG data'!$A:$AD,'CCG data'!B$3,FALSE))),"",VLOOKUP($E399&amp;$D$118&amp;$D$119,'CCG data'!$A:$AD,'CCG data'!B$3,FALSE))</f>
        <v>6.1840120663650078E-2</v>
      </c>
      <c r="Q399" s="267"/>
      <c r="R399" s="267">
        <f>IF(OR(ISERROR(VLOOKUP($E399&amp;$D$118&amp;$D$119,'CCG data'!$A:$AD,'CCG data'!C$3,FALSE)),ISBLANK(VLOOKUP($E399&amp;$D$118&amp;$D$119,'CCG data'!$A:$AD,'CCG data'!C$3,FALSE))),"",VLOOKUP($E399&amp;$D$118&amp;$D$119,'CCG data'!$A:$AD,'CCG data'!C$3,FALSE))</f>
        <v>0.52941176470588236</v>
      </c>
      <c r="S399" s="267"/>
      <c r="T399" s="267">
        <f>IF(OR(ISERROR(VLOOKUP($E399&amp;$D$118&amp;$D$119,'CCG data'!$A:$AD,'CCG data'!D$3,FALSE)),ISBLANK(VLOOKUP($E399&amp;$D$118&amp;$D$119,'CCG data'!$A:$AD,'CCG data'!D$3,FALSE))),"",VLOOKUP($E399&amp;$D$118&amp;$D$119,'CCG data'!$A:$AD,'CCG data'!D$3,FALSE))</f>
        <v>0.2933634992458522</v>
      </c>
      <c r="U399" s="267"/>
      <c r="V399" s="267">
        <f>IF(OR(ISERROR(VLOOKUP($E399&amp;$D$118&amp;$D$119,'CCG data'!$A:$AD,'CCG data'!E$3,FALSE)),ISBLANK(VLOOKUP($E399&amp;$D$118&amp;$D$119,'CCG data'!$A:$AD,'CCG data'!E$3,FALSE))),"",VLOOKUP($E399&amp;$D$118&amp;$D$119,'CCG data'!$A:$AD,'CCG data'!E$3,FALSE))</f>
        <v>0.11538461538461539</v>
      </c>
      <c r="W399" s="405"/>
      <c r="Y399" s="165">
        <f>IFERROR(VLOOKUP($E399&amp;$D$119, Outliers!$A$4:$P$214,6,FALSE),"0")</f>
        <v>0</v>
      </c>
      <c r="Z399" s="165">
        <f>IFERROR(VLOOKUP($E399&amp;$D$119, Outliers!$A$4:$P$214,7,FALSE),"0")</f>
        <v>1</v>
      </c>
      <c r="AA399" s="165">
        <f>IFERROR(VLOOKUP($E399&amp;$D$119, Outliers!$A$4:$P$214,8,FALSE),"0")</f>
        <v>1</v>
      </c>
      <c r="AB399" s="165">
        <f>IFERROR(VLOOKUP($E399&amp;$D$119, Outliers!$A$4:$P$214,9,FALSE),"0")</f>
        <v>0</v>
      </c>
      <c r="AD399" s="78"/>
      <c r="AE399" s="78"/>
      <c r="AF399" s="78"/>
      <c r="AG399" s="78"/>
    </row>
    <row r="400" spans="4:33" x14ac:dyDescent="0.25">
      <c r="D400" s="319"/>
      <c r="E400" s="103" t="s">
        <v>27</v>
      </c>
      <c r="F400" s="95">
        <f>IF(P399="","",VLOOKUP($E399&amp;$D$118&amp;$D$119,'CCG data'!$A:$AD,'CCG data'!W$3,FALSE))</f>
        <v>3.9612001792595133</v>
      </c>
      <c r="G400" s="96">
        <f>IF(P399="","",VLOOKUP($E399&amp;$D$118&amp;$D$119,'CCG data'!$A:$AD,'CCG data'!X$3,FALSE))</f>
        <v>6.1496514613802553</v>
      </c>
      <c r="H400" s="96">
        <f>IF(R399="","",VLOOKUP($E399&amp;$D$118&amp;$D$119,'CCG data'!$A:$AD,'CCG data'!Y$3,FALSE))</f>
        <v>40.101005423971465</v>
      </c>
      <c r="I400" s="96">
        <f>IF(R399="","",VLOOKUP($E399&amp;$D$118&amp;$D$119,'CCG data'!$A:$AD,'CCG data'!Z$3,FALSE))</f>
        <v>46.507939626900942</v>
      </c>
      <c r="J400" s="96">
        <f>IF(T399="","",VLOOKUP($E399&amp;$D$118&amp;$D$119,'CCG data'!$A:$AD,'CCG data'!AA$3,FALSE))</f>
        <v>21.450660754387851</v>
      </c>
      <c r="K400" s="96">
        <f>IF(T399="","",VLOOKUP($E399&amp;$D$118&amp;$D$119,'CCG data'!$A:$AD,'CCG data'!AB$3,FALSE))</f>
        <v>26.184444327892844</v>
      </c>
      <c r="L400" s="96">
        <f>IF(V399="","",VLOOKUP($E399&amp;$D$118&amp;$D$119,'CCG data'!$A:$AD,'CCG data'!AC$3,FALSE))</f>
        <v>7.7271161219374793</v>
      </c>
      <c r="M400" s="96">
        <f>IF(V399="","",VLOOKUP($E399&amp;$D$118&amp;$D$119,'CCG data'!$A:$AD,'CCG data'!AD$3,FALSE))</f>
        <v>10.637037642854084</v>
      </c>
      <c r="N400" s="368"/>
      <c r="P400" s="152">
        <f>IF(P399="","",VLOOKUP($E399&amp;$D$118&amp;$D$119,'CCG data'!$A:$AD,'CCG data'!I$3,FALSE))</f>
        <v>0.05</v>
      </c>
      <c r="Q400" s="15">
        <f>IF(P399="","",VLOOKUP($E399&amp;$D$118&amp;$D$119,'CCG data'!$A:$AD,'CCG data'!J$3,FALSE))</f>
        <v>7.5999999999999998E-2</v>
      </c>
      <c r="R400" s="15">
        <f>IF(R399="","",VLOOKUP($E399&amp;$D$118&amp;$D$119,'CCG data'!$A:$AD,'CCG data'!K$3,FALSE))</f>
        <v>0.502</v>
      </c>
      <c r="S400" s="15">
        <f>IF(R399="","",VLOOKUP($E399&amp;$D$118&amp;$D$119,'CCG data'!$A:$AD,'CCG data'!L$3,FALSE))</f>
        <v>0.55600000000000005</v>
      </c>
      <c r="T400" s="15">
        <f>IF(T399="","",VLOOKUP($E399&amp;$D$118&amp;$D$119,'CCG data'!$A:$AD,'CCG data'!M$3,FALSE))</f>
        <v>0.26900000000000002</v>
      </c>
      <c r="U400" s="15">
        <f>IF(T399="","",VLOOKUP($E399&amp;$D$118&amp;$D$119,'CCG data'!$A:$AD,'CCG data'!N$3,FALSE))</f>
        <v>0.318</v>
      </c>
      <c r="V400" s="15">
        <f>IF(V399="","",VLOOKUP($E399&amp;$D$118&amp;$D$119,'CCG data'!$A:$AD,'CCG data'!O$3,FALSE))</f>
        <v>9.9000000000000005E-2</v>
      </c>
      <c r="W400" s="136">
        <f>IF(V399="","",VLOOKUP($E399&amp;$D$118&amp;$D$119,'CCG data'!$A:$AD,'CCG data'!P$3,FALSE))</f>
        <v>0.13400000000000001</v>
      </c>
      <c r="Y400" s="165" t="str">
        <f>IFERROR(VLOOKUP($E400&amp;$D$119, Outliers!$A$4:$P$214,6,FALSE),"0")</f>
        <v>0</v>
      </c>
      <c r="Z400" s="165" t="str">
        <f>IFERROR(VLOOKUP($E400&amp;$D$119, Outliers!$A$4:$P$214,7,FALSE),"0")</f>
        <v>0</v>
      </c>
      <c r="AA400" s="165" t="str">
        <f>IFERROR(VLOOKUP($E400&amp;$D$119, Outliers!$A$4:$P$214,8,FALSE),"0")</f>
        <v>0</v>
      </c>
      <c r="AB400" s="165" t="str">
        <f>IFERROR(VLOOKUP($E400&amp;$D$119, Outliers!$A$4:$P$214,9,FALSE),"0")</f>
        <v>0</v>
      </c>
      <c r="AD400" s="78"/>
      <c r="AE400" s="78"/>
      <c r="AF400" s="78"/>
      <c r="AG400" s="78"/>
    </row>
    <row r="401" spans="4:33" ht="15.75" x14ac:dyDescent="0.25">
      <c r="D401" s="319"/>
      <c r="E401" s="104" t="s">
        <v>419</v>
      </c>
      <c r="F401" s="394">
        <f>IF(OR(ISERROR(VLOOKUP($E401&amp;$D$118&amp;$D$119,'CCG data'!$A:$AD,'CCG data'!R$3,FALSE)),ISBLANK(VLOOKUP($E401&amp;$D$118&amp;$D$119,'CCG data'!$A:$AD,'CCG data'!R$3,FALSE))),"",VLOOKUP($E401&amp;$D$118&amp;$D$119,'CCG data'!$A:$AD,'CCG data'!R$3,FALSE))</f>
        <v>4.9510963979939824</v>
      </c>
      <c r="G401" s="395"/>
      <c r="H401" s="395">
        <f>IF(OR(ISERROR(VLOOKUP($E401&amp;$D$118&amp;$D$119,'CCG data'!$A:$AD,'CCG data'!S$3,FALSE)),ISBLANK(VLOOKUP($E401&amp;$D$118&amp;$D$119,'CCG data'!$A:$AD,'CCG data'!S$3,FALSE))),"",VLOOKUP($E401&amp;$D$118&amp;$D$119,'CCG data'!$A:$AD,'CCG data'!S$3,FALSE))</f>
        <v>35.644922030210417</v>
      </c>
      <c r="I401" s="395"/>
      <c r="J401" s="395">
        <f>IF(OR(ISERROR(VLOOKUP($E401&amp;$D$118&amp;$D$119,'CCG data'!$A:$AD,'CCG data'!T$3,FALSE)),ISBLANK(VLOOKUP($E401&amp;$D$118&amp;$D$119,'CCG data'!$A:$AD,'CCG data'!T$3,FALSE))),"",VLOOKUP($E401&amp;$D$118&amp;$D$119,'CCG data'!$A:$AD,'CCG data'!T$3,FALSE))</f>
        <v>19.963384331326466</v>
      </c>
      <c r="K401" s="395"/>
      <c r="L401" s="395">
        <f>IF(OR(ISERROR(VLOOKUP($E401&amp;$D$118&amp;$D$119,'CCG data'!$A:$AD,'CCG data'!U$3,FALSE)),ISBLANK(VLOOKUP($E401&amp;$D$118&amp;$D$119,'CCG data'!$A:$AD,'CCG data'!U$3,FALSE))),"",VLOOKUP($E401&amp;$D$118&amp;$D$119,'CCG data'!$A:$AD,'CCG data'!U$3,FALSE))</f>
        <v>9.1133759620022765</v>
      </c>
      <c r="M401" s="396"/>
      <c r="N401" s="367">
        <f>IF(OR(ISERROR(VLOOKUP($E401&amp;$D$118&amp;$D$119,'CCG data'!$A:$AD,'CCG data'!G$3,FALSE)),ISBLANK(VLOOKUP($E401&amp;$D$118&amp;$D$119,'CCG data'!$A:$AD,'CCG data'!G$3,FALSE))),"",VLOOKUP($E401&amp;$D$118&amp;$D$119,'CCG data'!$A:$AD,'CCG data'!G$3,FALSE))</f>
        <v>2067</v>
      </c>
      <c r="P401" s="404">
        <f>IF(OR(ISERROR(VLOOKUP($E401&amp;$D$118&amp;$D$119,'CCG data'!$A:$AD,'CCG data'!B$3,FALSE)),ISBLANK(VLOOKUP($E401&amp;$D$118&amp;$D$119,'CCG data'!$A:$AD,'CCG data'!B$3,FALSE))),"",VLOOKUP($E401&amp;$D$118&amp;$D$119,'CCG data'!$A:$AD,'CCG data'!B$3,FALSE))</f>
        <v>6.8214804063860671E-2</v>
      </c>
      <c r="Q401" s="267"/>
      <c r="R401" s="267">
        <f>IF(OR(ISERROR(VLOOKUP($E401&amp;$D$118&amp;$D$119,'CCG data'!$A:$AD,'CCG data'!C$3,FALSE)),ISBLANK(VLOOKUP($E401&amp;$D$118&amp;$D$119,'CCG data'!$A:$AD,'CCG data'!C$3,FALSE))),"",VLOOKUP($E401&amp;$D$118&amp;$D$119,'CCG data'!$A:$AD,'CCG data'!C$3,FALSE))</f>
        <v>0.51185292694726658</v>
      </c>
      <c r="S401" s="267"/>
      <c r="T401" s="267">
        <f>IF(OR(ISERROR(VLOOKUP($E401&amp;$D$118&amp;$D$119,'CCG data'!$A:$AD,'CCG data'!D$3,FALSE)),ISBLANK(VLOOKUP($E401&amp;$D$118&amp;$D$119,'CCG data'!$A:$AD,'CCG data'!D$3,FALSE))),"",VLOOKUP($E401&amp;$D$118&amp;$D$119,'CCG data'!$A:$AD,'CCG data'!D$3,FALSE))</f>
        <v>0.28688921141751328</v>
      </c>
      <c r="U401" s="267"/>
      <c r="V401" s="267">
        <f>IF(OR(ISERROR(VLOOKUP($E401&amp;$D$118&amp;$D$119,'CCG data'!$A:$AD,'CCG data'!E$3,FALSE)),ISBLANK(VLOOKUP($E401&amp;$D$118&amp;$D$119,'CCG data'!$A:$AD,'CCG data'!E$3,FALSE))),"",VLOOKUP($E401&amp;$D$118&amp;$D$119,'CCG data'!$A:$AD,'CCG data'!E$3,FALSE))</f>
        <v>0.13304305757135945</v>
      </c>
      <c r="W401" s="405"/>
      <c r="Y401" s="165">
        <f>IFERROR(VLOOKUP($E401&amp;$D$119, Outliers!$A$4:$P$214,6,FALSE),"0")</f>
        <v>0</v>
      </c>
      <c r="Z401" s="165">
        <f>IFERROR(VLOOKUP($E401&amp;$D$119, Outliers!$A$4:$P$214,7,FALSE),"0")</f>
        <v>0</v>
      </c>
      <c r="AA401" s="165">
        <f>IFERROR(VLOOKUP($E401&amp;$D$119, Outliers!$A$4:$P$214,8,FALSE),"0")</f>
        <v>0</v>
      </c>
      <c r="AB401" s="165">
        <f>IFERROR(VLOOKUP($E401&amp;$D$119, Outliers!$A$4:$P$214,9,FALSE),"0")</f>
        <v>1</v>
      </c>
      <c r="AD401" s="78"/>
      <c r="AE401" s="78"/>
      <c r="AF401" s="78"/>
      <c r="AG401" s="78"/>
    </row>
    <row r="402" spans="4:33" x14ac:dyDescent="0.25">
      <c r="D402" s="319"/>
      <c r="E402" s="103" t="s">
        <v>27</v>
      </c>
      <c r="F402" s="95">
        <f>IF(P401="","",VLOOKUP($E401&amp;$D$118&amp;$D$119,'CCG data'!$A:$AD,'CCG data'!W$3,FALSE))</f>
        <v>4.1338596307745759</v>
      </c>
      <c r="G402" s="96">
        <f>IF(P401="","",VLOOKUP($E401&amp;$D$118&amp;$D$119,'CCG data'!$A:$AD,'CCG data'!X$3,FALSE))</f>
        <v>5.7683331652133889</v>
      </c>
      <c r="H402" s="96">
        <f>IF(R401="","",VLOOKUP($E401&amp;$D$118&amp;$D$119,'CCG data'!$A:$AD,'CCG data'!Y$3,FALSE))</f>
        <v>33.497037616229633</v>
      </c>
      <c r="I402" s="96">
        <f>IF(R401="","",VLOOKUP($E401&amp;$D$118&amp;$D$119,'CCG data'!$A:$AD,'CCG data'!Z$3,FALSE))</f>
        <v>37.7928064441912</v>
      </c>
      <c r="J402" s="96">
        <f>IF(T401="","",VLOOKUP($E401&amp;$D$118&amp;$D$119,'CCG data'!$A:$AD,'CCG data'!AA$3,FALSE))</f>
        <v>18.356580374691273</v>
      </c>
      <c r="K402" s="96">
        <f>IF(T401="","",VLOOKUP($E401&amp;$D$118&amp;$D$119,'CCG data'!$A:$AD,'CCG data'!AB$3,FALSE))</f>
        <v>21.57018828796166</v>
      </c>
      <c r="L402" s="96">
        <f>IF(V401="","",VLOOKUP($E401&amp;$D$118&amp;$D$119,'CCG data'!$A:$AD,'CCG data'!AC$3,FALSE))</f>
        <v>8.0362437559434543</v>
      </c>
      <c r="M402" s="96">
        <f>IF(V401="","",VLOOKUP($E401&amp;$D$118&amp;$D$119,'CCG data'!$A:$AD,'CCG data'!AD$3,FALSE))</f>
        <v>10.190508168061099</v>
      </c>
      <c r="N402" s="368"/>
      <c r="P402" s="152">
        <f>IF(P401="","",VLOOKUP($E401&amp;$D$118&amp;$D$119,'CCG data'!$A:$AD,'CCG data'!I$3,FALSE))</f>
        <v>5.8000000000000003E-2</v>
      </c>
      <c r="Q402" s="15">
        <f>IF(P401="","",VLOOKUP($E401&amp;$D$118&amp;$D$119,'CCG data'!$A:$AD,'CCG data'!J$3,FALSE))</f>
        <v>0.08</v>
      </c>
      <c r="R402" s="15">
        <f>IF(R401="","",VLOOKUP($E401&amp;$D$118&amp;$D$119,'CCG data'!$A:$AD,'CCG data'!K$3,FALSE))</f>
        <v>0.49</v>
      </c>
      <c r="S402" s="15">
        <f>IF(R401="","",VLOOKUP($E401&amp;$D$118&amp;$D$119,'CCG data'!$A:$AD,'CCG data'!L$3,FALSE))</f>
        <v>0.53300000000000003</v>
      </c>
      <c r="T402" s="15">
        <f>IF(T401="","",VLOOKUP($E401&amp;$D$118&amp;$D$119,'CCG data'!$A:$AD,'CCG data'!M$3,FALSE))</f>
        <v>0.26800000000000002</v>
      </c>
      <c r="U402" s="15">
        <f>IF(T401="","",VLOOKUP($E401&amp;$D$118&amp;$D$119,'CCG data'!$A:$AD,'CCG data'!N$3,FALSE))</f>
        <v>0.307</v>
      </c>
      <c r="V402" s="15">
        <f>IF(V401="","",VLOOKUP($E401&amp;$D$118&amp;$D$119,'CCG data'!$A:$AD,'CCG data'!O$3,FALSE))</f>
        <v>0.11899999999999999</v>
      </c>
      <c r="W402" s="136">
        <f>IF(V401="","",VLOOKUP($E401&amp;$D$118&amp;$D$119,'CCG data'!$A:$AD,'CCG data'!P$3,FALSE))</f>
        <v>0.14799999999999999</v>
      </c>
      <c r="Y402" s="165" t="str">
        <f>IFERROR(VLOOKUP($E402&amp;$D$119, Outliers!$A$4:$P$214,6,FALSE),"0")</f>
        <v>0</v>
      </c>
      <c r="Z402" s="165" t="str">
        <f>IFERROR(VLOOKUP($E402&amp;$D$119, Outliers!$A$4:$P$214,7,FALSE),"0")</f>
        <v>0</v>
      </c>
      <c r="AA402" s="165" t="str">
        <f>IFERROR(VLOOKUP($E402&amp;$D$119, Outliers!$A$4:$P$214,8,FALSE),"0")</f>
        <v>0</v>
      </c>
      <c r="AB402" s="165" t="str">
        <f>IFERROR(VLOOKUP($E402&amp;$D$119, Outliers!$A$4:$P$214,9,FALSE),"0")</f>
        <v>0</v>
      </c>
      <c r="AD402" s="78"/>
      <c r="AE402" s="78"/>
      <c r="AF402" s="78"/>
      <c r="AG402" s="78"/>
    </row>
    <row r="403" spans="4:33" ht="15.75" x14ac:dyDescent="0.25">
      <c r="D403" s="319"/>
      <c r="E403" s="104" t="s">
        <v>420</v>
      </c>
      <c r="F403" s="394">
        <f>IF(OR(ISERROR(VLOOKUP($E403&amp;$D$118&amp;$D$119,'CCG data'!$A:$AD,'CCG data'!R$3,FALSE)),ISBLANK(VLOOKUP($E403&amp;$D$118&amp;$D$119,'CCG data'!$A:$AD,'CCG data'!R$3,FALSE))),"",VLOOKUP($E403&amp;$D$118&amp;$D$119,'CCG data'!$A:$AD,'CCG data'!R$3,FALSE))</f>
        <v>4.7945542622562343</v>
      </c>
      <c r="G403" s="395"/>
      <c r="H403" s="395">
        <f>IF(OR(ISERROR(VLOOKUP($E403&amp;$D$118&amp;$D$119,'CCG data'!$A:$AD,'CCG data'!S$3,FALSE)),ISBLANK(VLOOKUP($E403&amp;$D$118&amp;$D$119,'CCG data'!$A:$AD,'CCG data'!S$3,FALSE))),"",VLOOKUP($E403&amp;$D$118&amp;$D$119,'CCG data'!$A:$AD,'CCG data'!S$3,FALSE))</f>
        <v>42.61980107784116</v>
      </c>
      <c r="I403" s="395"/>
      <c r="J403" s="395">
        <f>IF(OR(ISERROR(VLOOKUP($E403&amp;$D$118&amp;$D$119,'CCG data'!$A:$AD,'CCG data'!T$3,FALSE)),ISBLANK(VLOOKUP($E403&amp;$D$118&amp;$D$119,'CCG data'!$A:$AD,'CCG data'!T$3,FALSE))),"",VLOOKUP($E403&amp;$D$118&amp;$D$119,'CCG data'!$A:$AD,'CCG data'!T$3,FALSE))</f>
        <v>16.819163763265603</v>
      </c>
      <c r="K403" s="395"/>
      <c r="L403" s="395">
        <f>IF(OR(ISERROR(VLOOKUP($E403&amp;$D$118&amp;$D$119,'CCG data'!$A:$AD,'CCG data'!U$3,FALSE)),ISBLANK(VLOOKUP($E403&amp;$D$118&amp;$D$119,'CCG data'!$A:$AD,'CCG data'!U$3,FALSE))),"",VLOOKUP($E403&amp;$D$118&amp;$D$119,'CCG data'!$A:$AD,'CCG data'!U$3,FALSE))</f>
        <v>10.089100271746618</v>
      </c>
      <c r="M403" s="396"/>
      <c r="N403" s="367">
        <f>IF(OR(ISERROR(VLOOKUP($E403&amp;$D$118&amp;$D$119,'CCG data'!$A:$AD,'CCG data'!G$3,FALSE)),ISBLANK(VLOOKUP($E403&amp;$D$118&amp;$D$119,'CCG data'!$A:$AD,'CCG data'!G$3,FALSE))),"",VLOOKUP($E403&amp;$D$118&amp;$D$119,'CCG data'!$A:$AD,'CCG data'!G$3,FALSE))</f>
        <v>844</v>
      </c>
      <c r="P403" s="404">
        <f>IF(OR(ISERROR(VLOOKUP($E403&amp;$D$118&amp;$D$119,'CCG data'!$A:$AD,'CCG data'!B$3,FALSE)),ISBLANK(VLOOKUP($E403&amp;$D$118&amp;$D$119,'CCG data'!$A:$AD,'CCG data'!B$3,FALSE))),"",VLOOKUP($E403&amp;$D$118&amp;$D$119,'CCG data'!$A:$AD,'CCG data'!B$3,FALSE))</f>
        <v>6.5165876777251192E-2</v>
      </c>
      <c r="Q403" s="267"/>
      <c r="R403" s="267">
        <f>IF(OR(ISERROR(VLOOKUP($E403&amp;$D$118&amp;$D$119,'CCG data'!$A:$AD,'CCG data'!C$3,FALSE)),ISBLANK(VLOOKUP($E403&amp;$D$118&amp;$D$119,'CCG data'!$A:$AD,'CCG data'!C$3,FALSE))),"",VLOOKUP($E403&amp;$D$118&amp;$D$119,'CCG data'!$A:$AD,'CCG data'!C$3,FALSE))</f>
        <v>0.57109004739336489</v>
      </c>
      <c r="S403" s="267"/>
      <c r="T403" s="267">
        <f>IF(OR(ISERROR(VLOOKUP($E403&amp;$D$118&amp;$D$119,'CCG data'!$A:$AD,'CCG data'!D$3,FALSE)),ISBLANK(VLOOKUP($E403&amp;$D$118&amp;$D$119,'CCG data'!$A:$AD,'CCG data'!D$3,FALSE))),"",VLOOKUP($E403&amp;$D$118&amp;$D$119,'CCG data'!$A:$AD,'CCG data'!D$3,FALSE))</f>
        <v>0.22748815165876776</v>
      </c>
      <c r="U403" s="267"/>
      <c r="V403" s="267">
        <f>IF(OR(ISERROR(VLOOKUP($E403&amp;$D$118&amp;$D$119,'CCG data'!$A:$AD,'CCG data'!E$3,FALSE)),ISBLANK(VLOOKUP($E403&amp;$D$118&amp;$D$119,'CCG data'!$A:$AD,'CCG data'!E$3,FALSE))),"",VLOOKUP($E403&amp;$D$118&amp;$D$119,'CCG data'!$A:$AD,'CCG data'!E$3,FALSE))</f>
        <v>0.13625592417061611</v>
      </c>
      <c r="W403" s="405"/>
      <c r="Y403" s="165">
        <f>IFERROR(VLOOKUP($E403&amp;$D$119, Outliers!$A$4:$P$214,6,FALSE),"0")</f>
        <v>0</v>
      </c>
      <c r="Z403" s="165">
        <f>IFERROR(VLOOKUP($E403&amp;$D$119, Outliers!$A$4:$P$214,7,FALSE),"0")</f>
        <v>0</v>
      </c>
      <c r="AA403" s="165">
        <f>IFERROR(VLOOKUP($E403&amp;$D$119, Outliers!$A$4:$P$214,8,FALSE),"0")</f>
        <v>0</v>
      </c>
      <c r="AB403" s="165">
        <f>IFERROR(VLOOKUP($E403&amp;$D$119, Outliers!$A$4:$P$214,9,FALSE),"0")</f>
        <v>0</v>
      </c>
      <c r="AD403" s="78"/>
      <c r="AE403" s="78"/>
      <c r="AF403" s="78"/>
      <c r="AG403" s="78"/>
    </row>
    <row r="404" spans="4:33" x14ac:dyDescent="0.25">
      <c r="D404" s="319"/>
      <c r="E404" s="103" t="s">
        <v>27</v>
      </c>
      <c r="F404" s="95">
        <f>IF(P403="","",VLOOKUP($E403&amp;$D$118&amp;$D$119,'CCG data'!$A:$AD,'CCG data'!W$3,FALSE))</f>
        <v>3.5274190351754382</v>
      </c>
      <c r="G404" s="96">
        <f>IF(P403="","",VLOOKUP($E403&amp;$D$118&amp;$D$119,'CCG data'!$A:$AD,'CCG data'!X$3,FALSE))</f>
        <v>6.0616894893370308</v>
      </c>
      <c r="H404" s="96">
        <f>IF(R403="","",VLOOKUP($E403&amp;$D$118&amp;$D$119,'CCG data'!$A:$AD,'CCG data'!Y$3,FALSE))</f>
        <v>38.814894739731081</v>
      </c>
      <c r="I404" s="96">
        <f>IF(R403="","",VLOOKUP($E403&amp;$D$118&amp;$D$119,'CCG data'!$A:$AD,'CCG data'!Z$3,FALSE))</f>
        <v>46.424707415951239</v>
      </c>
      <c r="J404" s="96">
        <f>IF(T403="","",VLOOKUP($E403&amp;$D$118&amp;$D$119,'CCG data'!$A:$AD,'CCG data'!AA$3,FALSE))</f>
        <v>14.440079325330483</v>
      </c>
      <c r="K404" s="96">
        <f>IF(T403="","",VLOOKUP($E403&amp;$D$118&amp;$D$119,'CCG data'!$A:$AD,'CCG data'!AB$3,FALSE))</f>
        <v>19.198248201200723</v>
      </c>
      <c r="L404" s="96">
        <f>IF(V403="","",VLOOKUP($E403&amp;$D$118&amp;$D$119,'CCG data'!$A:$AD,'CCG data'!AC$3,FALSE))</f>
        <v>8.2451059069590329</v>
      </c>
      <c r="M404" s="96">
        <f>IF(V403="","",VLOOKUP($E403&amp;$D$118&amp;$D$119,'CCG data'!$A:$AD,'CCG data'!AD$3,FALSE))</f>
        <v>11.933094636534204</v>
      </c>
      <c r="N404" s="368"/>
      <c r="P404" s="152">
        <f>IF(P403="","",VLOOKUP($E403&amp;$D$118&amp;$D$119,'CCG data'!$A:$AD,'CCG data'!I$3,FALSE))</f>
        <v>0.05</v>
      </c>
      <c r="Q404" s="15">
        <f>IF(P403="","",VLOOKUP($E403&amp;$D$118&amp;$D$119,'CCG data'!$A:$AD,'CCG data'!J$3,FALSE))</f>
        <v>8.4000000000000005E-2</v>
      </c>
      <c r="R404" s="15">
        <f>IF(R403="","",VLOOKUP($E403&amp;$D$118&amp;$D$119,'CCG data'!$A:$AD,'CCG data'!K$3,FALSE))</f>
        <v>0.53700000000000003</v>
      </c>
      <c r="S404" s="15">
        <f>IF(R403="","",VLOOKUP($E403&amp;$D$118&amp;$D$119,'CCG data'!$A:$AD,'CCG data'!L$3,FALSE))</f>
        <v>0.60399999999999998</v>
      </c>
      <c r="T404" s="15">
        <f>IF(T403="","",VLOOKUP($E403&amp;$D$118&amp;$D$119,'CCG data'!$A:$AD,'CCG data'!M$3,FALSE))</f>
        <v>0.2</v>
      </c>
      <c r="U404" s="15">
        <f>IF(T403="","",VLOOKUP($E403&amp;$D$118&amp;$D$119,'CCG data'!$A:$AD,'CCG data'!N$3,FALSE))</f>
        <v>0.25700000000000001</v>
      </c>
      <c r="V404" s="15">
        <f>IF(V403="","",VLOOKUP($E403&amp;$D$118&amp;$D$119,'CCG data'!$A:$AD,'CCG data'!O$3,FALSE))</f>
        <v>0.115</v>
      </c>
      <c r="W404" s="136">
        <f>IF(V403="","",VLOOKUP($E403&amp;$D$118&amp;$D$119,'CCG data'!$A:$AD,'CCG data'!P$3,FALSE))</f>
        <v>0.161</v>
      </c>
      <c r="Y404" s="165" t="str">
        <f>IFERROR(VLOOKUP($E404&amp;$D$119, Outliers!$A$4:$P$214,6,FALSE),"0")</f>
        <v>0</v>
      </c>
      <c r="Z404" s="165" t="str">
        <f>IFERROR(VLOOKUP($E404&amp;$D$119, Outliers!$A$4:$P$214,7,FALSE),"0")</f>
        <v>0</v>
      </c>
      <c r="AA404" s="165" t="str">
        <f>IFERROR(VLOOKUP($E404&amp;$D$119, Outliers!$A$4:$P$214,8,FALSE),"0")</f>
        <v>0</v>
      </c>
      <c r="AB404" s="165" t="str">
        <f>IFERROR(VLOOKUP($E404&amp;$D$119, Outliers!$A$4:$P$214,9,FALSE),"0")</f>
        <v>0</v>
      </c>
      <c r="AD404" s="78"/>
      <c r="AE404" s="78"/>
      <c r="AF404" s="78"/>
      <c r="AG404" s="78"/>
    </row>
    <row r="405" spans="4:33" ht="15.75" x14ac:dyDescent="0.25">
      <c r="D405" s="319"/>
      <c r="E405" s="104" t="s">
        <v>248</v>
      </c>
      <c r="F405" s="394">
        <f>IF(OR(ISERROR(VLOOKUP($E405&amp;$D$118&amp;$D$119,'CCG data'!$A:$AD,'CCG data'!R$3,FALSE)),ISBLANK(VLOOKUP($E405&amp;$D$118&amp;$D$119,'CCG data'!$A:$AD,'CCG data'!R$3,FALSE))),"",VLOOKUP($E405&amp;$D$118&amp;$D$119,'CCG data'!$A:$AD,'CCG data'!R$3,FALSE))</f>
        <v>5.5469947175680669</v>
      </c>
      <c r="G405" s="395"/>
      <c r="H405" s="395">
        <f>IF(OR(ISERROR(VLOOKUP($E405&amp;$D$118&amp;$D$119,'CCG data'!$A:$AD,'CCG data'!S$3,FALSE)),ISBLANK(VLOOKUP($E405&amp;$D$118&amp;$D$119,'CCG data'!$A:$AD,'CCG data'!S$3,FALSE))),"",VLOOKUP($E405&amp;$D$118&amp;$D$119,'CCG data'!$A:$AD,'CCG data'!S$3,FALSE))</f>
        <v>38.570651713487578</v>
      </c>
      <c r="I405" s="395"/>
      <c r="J405" s="395">
        <f>IF(OR(ISERROR(VLOOKUP($E405&amp;$D$118&amp;$D$119,'CCG data'!$A:$AD,'CCG data'!T$3,FALSE)),ISBLANK(VLOOKUP($E405&amp;$D$118&amp;$D$119,'CCG data'!$A:$AD,'CCG data'!T$3,FALSE))),"",VLOOKUP($E405&amp;$D$118&amp;$D$119,'CCG data'!$A:$AD,'CCG data'!T$3,FALSE))</f>
        <v>19.386346966595195</v>
      </c>
      <c r="K405" s="395"/>
      <c r="L405" s="395">
        <f>IF(OR(ISERROR(VLOOKUP($E405&amp;$D$118&amp;$D$119,'CCG data'!$A:$AD,'CCG data'!U$3,FALSE)),ISBLANK(VLOOKUP($E405&amp;$D$118&amp;$D$119,'CCG data'!$A:$AD,'CCG data'!U$3,FALSE))),"",VLOOKUP($E405&amp;$D$118&amp;$D$119,'CCG data'!$A:$AD,'CCG data'!U$3,FALSE))</f>
        <v>8.4642054307295727</v>
      </c>
      <c r="M405" s="396"/>
      <c r="N405" s="367">
        <f>IF(OR(ISERROR(VLOOKUP($E405&amp;$D$118&amp;$D$119,'CCG data'!$A:$AD,'CCG data'!G$3,FALSE)),ISBLANK(VLOOKUP($E405&amp;$D$118&amp;$D$119,'CCG data'!$A:$AD,'CCG data'!G$3,FALSE))),"",VLOOKUP($E405&amp;$D$118&amp;$D$119,'CCG data'!$A:$AD,'CCG data'!G$3,FALSE))</f>
        <v>2927</v>
      </c>
      <c r="P405" s="404">
        <f>IF(OR(ISERROR(VLOOKUP($E405&amp;$D$118&amp;$D$119,'CCG data'!$A:$AD,'CCG data'!B$3,FALSE)),ISBLANK(VLOOKUP($E405&amp;$D$118&amp;$D$119,'CCG data'!$A:$AD,'CCG data'!B$3,FALSE))),"",VLOOKUP($E405&amp;$D$118&amp;$D$119,'CCG data'!$A:$AD,'CCG data'!B$3,FALSE))</f>
        <v>7.5162282200204988E-2</v>
      </c>
      <c r="Q405" s="267"/>
      <c r="R405" s="267">
        <f>IF(OR(ISERROR(VLOOKUP($E405&amp;$D$118&amp;$D$119,'CCG data'!$A:$AD,'CCG data'!C$3,FALSE)),ISBLANK(VLOOKUP($E405&amp;$D$118&amp;$D$119,'CCG data'!$A:$AD,'CCG data'!C$3,FALSE))),"",VLOOKUP($E405&amp;$D$118&amp;$D$119,'CCG data'!$A:$AD,'CCG data'!C$3,FALSE))</f>
        <v>0.53331055688418172</v>
      </c>
      <c r="S405" s="267"/>
      <c r="T405" s="267">
        <f>IF(OR(ISERROR(VLOOKUP($E405&amp;$D$118&amp;$D$119,'CCG data'!$A:$AD,'CCG data'!D$3,FALSE)),ISBLANK(VLOOKUP($E405&amp;$D$118&amp;$D$119,'CCG data'!$A:$AD,'CCG data'!D$3,FALSE))),"",VLOOKUP($E405&amp;$D$118&amp;$D$119,'CCG data'!$A:$AD,'CCG data'!D$3,FALSE))</f>
        <v>0.27400068329347455</v>
      </c>
      <c r="U405" s="267"/>
      <c r="V405" s="267">
        <f>IF(OR(ISERROR(VLOOKUP($E405&amp;$D$118&amp;$D$119,'CCG data'!$A:$AD,'CCG data'!E$3,FALSE)),ISBLANK(VLOOKUP($E405&amp;$D$118&amp;$D$119,'CCG data'!$A:$AD,'CCG data'!E$3,FALSE))),"",VLOOKUP($E405&amp;$D$118&amp;$D$119,'CCG data'!$A:$AD,'CCG data'!E$3,FALSE))</f>
        <v>0.11752647762213871</v>
      </c>
      <c r="W405" s="405"/>
      <c r="Y405" s="165">
        <f>IFERROR(VLOOKUP($E405&amp;$D$119, Outliers!$A$4:$P$214,6,FALSE),"0")</f>
        <v>0</v>
      </c>
      <c r="Z405" s="165">
        <f>IFERROR(VLOOKUP($E405&amp;$D$119, Outliers!$A$4:$P$214,7,FALSE),"0")</f>
        <v>0</v>
      </c>
      <c r="AA405" s="165">
        <f>IFERROR(VLOOKUP($E405&amp;$D$119, Outliers!$A$4:$P$214,8,FALSE),"0")</f>
        <v>0</v>
      </c>
      <c r="AB405" s="165">
        <f>IFERROR(VLOOKUP($E405&amp;$D$119, Outliers!$A$4:$P$214,9,FALSE),"0")</f>
        <v>1</v>
      </c>
      <c r="AD405" s="78"/>
      <c r="AE405" s="78"/>
      <c r="AF405" s="78"/>
      <c r="AG405" s="78"/>
    </row>
    <row r="406" spans="4:33" x14ac:dyDescent="0.25">
      <c r="D406" s="319"/>
      <c r="E406" s="103" t="s">
        <v>27</v>
      </c>
      <c r="F406" s="95">
        <f>IF(P405="","",VLOOKUP($E405&amp;$D$118&amp;$D$119,'CCG data'!$A:$AD,'CCG data'!W$3,FALSE))</f>
        <v>4.8139972347369975</v>
      </c>
      <c r="G406" s="96">
        <f>IF(P405="","",VLOOKUP($E405&amp;$D$118&amp;$D$119,'CCG data'!$A:$AD,'CCG data'!X$3,FALSE))</f>
        <v>6.2799922003991364</v>
      </c>
      <c r="H406" s="96">
        <f>IF(R405="","",VLOOKUP($E405&amp;$D$118&amp;$D$119,'CCG data'!$A:$AD,'CCG data'!Y$3,FALSE))</f>
        <v>36.657226039885131</v>
      </c>
      <c r="I406" s="96">
        <f>IF(R405="","",VLOOKUP($E405&amp;$D$118&amp;$D$119,'CCG data'!$A:$AD,'CCG data'!Z$3,FALSE))</f>
        <v>40.484077387090025</v>
      </c>
      <c r="J406" s="96">
        <f>IF(T405="","",VLOOKUP($E405&amp;$D$118&amp;$D$119,'CCG data'!$A:$AD,'CCG data'!AA$3,FALSE))</f>
        <v>18.044617775719654</v>
      </c>
      <c r="K406" s="96">
        <f>IF(T405="","",VLOOKUP($E405&amp;$D$118&amp;$D$119,'CCG data'!$A:$AD,'CCG data'!AB$3,FALSE))</f>
        <v>20.728076157470735</v>
      </c>
      <c r="L406" s="96">
        <f>IF(V405="","",VLOOKUP($E405&amp;$D$118&amp;$D$119,'CCG data'!$A:$AD,'CCG data'!AC$3,FALSE))</f>
        <v>7.5697410610615821</v>
      </c>
      <c r="M406" s="96">
        <f>IF(V405="","",VLOOKUP($E405&amp;$D$118&amp;$D$119,'CCG data'!$A:$AD,'CCG data'!AD$3,FALSE))</f>
        <v>9.3586698003975624</v>
      </c>
      <c r="N406" s="368"/>
      <c r="P406" s="152">
        <f>IF(P405="","",VLOOKUP($E405&amp;$D$118&amp;$D$119,'CCG data'!$A:$AD,'CCG data'!I$3,FALSE))</f>
        <v>6.6000000000000003E-2</v>
      </c>
      <c r="Q406" s="15">
        <f>IF(P405="","",VLOOKUP($E405&amp;$D$118&amp;$D$119,'CCG data'!$A:$AD,'CCG data'!J$3,FALSE))</f>
        <v>8.5000000000000006E-2</v>
      </c>
      <c r="R406" s="15">
        <f>IF(R405="","",VLOOKUP($E405&amp;$D$118&amp;$D$119,'CCG data'!$A:$AD,'CCG data'!K$3,FALSE))</f>
        <v>0.51500000000000001</v>
      </c>
      <c r="S406" s="15">
        <f>IF(R405="","",VLOOKUP($E405&amp;$D$118&amp;$D$119,'CCG data'!$A:$AD,'CCG data'!L$3,FALSE))</f>
        <v>0.55100000000000005</v>
      </c>
      <c r="T406" s="15">
        <f>IF(T405="","",VLOOKUP($E405&amp;$D$118&amp;$D$119,'CCG data'!$A:$AD,'CCG data'!M$3,FALSE))</f>
        <v>0.25800000000000001</v>
      </c>
      <c r="U406" s="15">
        <f>IF(T405="","",VLOOKUP($E405&amp;$D$118&amp;$D$119,'CCG data'!$A:$AD,'CCG data'!N$3,FALSE))</f>
        <v>0.28999999999999998</v>
      </c>
      <c r="V406" s="15">
        <f>IF(V405="","",VLOOKUP($E405&amp;$D$118&amp;$D$119,'CCG data'!$A:$AD,'CCG data'!O$3,FALSE))</f>
        <v>0.106</v>
      </c>
      <c r="W406" s="136">
        <f>IF(V405="","",VLOOKUP($E405&amp;$D$118&amp;$D$119,'CCG data'!$A:$AD,'CCG data'!P$3,FALSE))</f>
        <v>0.13</v>
      </c>
      <c r="Y406" s="165" t="str">
        <f>IFERROR(VLOOKUP($E406&amp;$D$119, Outliers!$A$4:$P$214,6,FALSE),"0")</f>
        <v>0</v>
      </c>
      <c r="Z406" s="165" t="str">
        <f>IFERROR(VLOOKUP($E406&amp;$D$119, Outliers!$A$4:$P$214,7,FALSE),"0")</f>
        <v>0</v>
      </c>
      <c r="AA406" s="165" t="str">
        <f>IFERROR(VLOOKUP($E406&amp;$D$119, Outliers!$A$4:$P$214,8,FALSE),"0")</f>
        <v>0</v>
      </c>
      <c r="AB406" s="165" t="str">
        <f>IFERROR(VLOOKUP($E406&amp;$D$119, Outliers!$A$4:$P$214,9,FALSE),"0")</f>
        <v>0</v>
      </c>
      <c r="AD406" s="78"/>
      <c r="AE406" s="78"/>
      <c r="AF406" s="78"/>
      <c r="AG406" s="78"/>
    </row>
    <row r="407" spans="4:33" ht="15.75" x14ac:dyDescent="0.25">
      <c r="D407" s="319"/>
      <c r="E407" s="104" t="s">
        <v>249</v>
      </c>
      <c r="F407" s="394">
        <f>IF(OR(ISERROR(VLOOKUP($E407&amp;$D$118&amp;$D$119,'CCG data'!$A:$AD,'CCG data'!R$3,FALSE)),ISBLANK(VLOOKUP($E407&amp;$D$118&amp;$D$119,'CCG data'!$A:$AD,'CCG data'!R$3,FALSE))),"",VLOOKUP($E407&amp;$D$118&amp;$D$119,'CCG data'!$A:$AD,'CCG data'!R$3,FALSE))</f>
        <v>4.0920361562852641</v>
      </c>
      <c r="G407" s="395"/>
      <c r="H407" s="395">
        <f>IF(OR(ISERROR(VLOOKUP($E407&amp;$D$118&amp;$D$119,'CCG data'!$A:$AD,'CCG data'!S$3,FALSE)),ISBLANK(VLOOKUP($E407&amp;$D$118&amp;$D$119,'CCG data'!$A:$AD,'CCG data'!S$3,FALSE))),"",VLOOKUP($E407&amp;$D$118&amp;$D$119,'CCG data'!$A:$AD,'CCG data'!S$3,FALSE))</f>
        <v>40.072879151600382</v>
      </c>
      <c r="I407" s="395"/>
      <c r="J407" s="395">
        <f>IF(OR(ISERROR(VLOOKUP($E407&amp;$D$118&amp;$D$119,'CCG data'!$A:$AD,'CCG data'!T$3,FALSE)),ISBLANK(VLOOKUP($E407&amp;$D$118&amp;$D$119,'CCG data'!$A:$AD,'CCG data'!T$3,FALSE))),"",VLOOKUP($E407&amp;$D$118&amp;$D$119,'CCG data'!$A:$AD,'CCG data'!T$3,FALSE))</f>
        <v>15.828588207521612</v>
      </c>
      <c r="K407" s="395"/>
      <c r="L407" s="395">
        <f>IF(OR(ISERROR(VLOOKUP($E407&amp;$D$118&amp;$D$119,'CCG data'!$A:$AD,'CCG data'!U$3,FALSE)),ISBLANK(VLOOKUP($E407&amp;$D$118&amp;$D$119,'CCG data'!$A:$AD,'CCG data'!U$3,FALSE))),"",VLOOKUP($E407&amp;$D$118&amp;$D$119,'CCG data'!$A:$AD,'CCG data'!U$3,FALSE))</f>
        <v>16.357598131301625</v>
      </c>
      <c r="M407" s="396"/>
      <c r="N407" s="367">
        <f>IF(OR(ISERROR(VLOOKUP($E407&amp;$D$118&amp;$D$119,'CCG data'!$A:$AD,'CCG data'!G$3,FALSE)),ISBLANK(VLOOKUP($E407&amp;$D$118&amp;$D$119,'CCG data'!$A:$AD,'CCG data'!G$3,FALSE))),"",VLOOKUP($E407&amp;$D$118&amp;$D$119,'CCG data'!$A:$AD,'CCG data'!G$3,FALSE))</f>
        <v>2220</v>
      </c>
      <c r="P407" s="404">
        <f>IF(OR(ISERROR(VLOOKUP($E407&amp;$D$118&amp;$D$119,'CCG data'!$A:$AD,'CCG data'!B$3,FALSE)),ISBLANK(VLOOKUP($E407&amp;$D$118&amp;$D$119,'CCG data'!$A:$AD,'CCG data'!B$3,FALSE))),"",VLOOKUP($E407&amp;$D$118&amp;$D$119,'CCG data'!$A:$AD,'CCG data'!B$3,FALSE))</f>
        <v>5.5855855855855854E-2</v>
      </c>
      <c r="Q407" s="267"/>
      <c r="R407" s="267">
        <f>IF(OR(ISERROR(VLOOKUP($E407&amp;$D$118&amp;$D$119,'CCG data'!$A:$AD,'CCG data'!C$3,FALSE)),ISBLANK(VLOOKUP($E407&amp;$D$118&amp;$D$119,'CCG data'!$A:$AD,'CCG data'!C$3,FALSE))),"",VLOOKUP($E407&amp;$D$118&amp;$D$119,'CCG data'!$A:$AD,'CCG data'!C$3,FALSE))</f>
        <v>0.52387387387387385</v>
      </c>
      <c r="S407" s="267"/>
      <c r="T407" s="267">
        <f>IF(OR(ISERROR(VLOOKUP($E407&amp;$D$118&amp;$D$119,'CCG data'!$A:$AD,'CCG data'!D$3,FALSE)),ISBLANK(VLOOKUP($E407&amp;$D$118&amp;$D$119,'CCG data'!$A:$AD,'CCG data'!D$3,FALSE))),"",VLOOKUP($E407&amp;$D$118&amp;$D$119,'CCG data'!$A:$AD,'CCG data'!D$3,FALSE))</f>
        <v>0.2072072072072072</v>
      </c>
      <c r="U407" s="267"/>
      <c r="V407" s="267">
        <f>IF(OR(ISERROR(VLOOKUP($E407&amp;$D$118&amp;$D$119,'CCG data'!$A:$AD,'CCG data'!E$3,FALSE)),ISBLANK(VLOOKUP($E407&amp;$D$118&amp;$D$119,'CCG data'!$A:$AD,'CCG data'!E$3,FALSE))),"",VLOOKUP($E407&amp;$D$118&amp;$D$119,'CCG data'!$A:$AD,'CCG data'!E$3,FALSE))</f>
        <v>0.21306306306306305</v>
      </c>
      <c r="W407" s="405"/>
      <c r="Y407" s="165">
        <f>IFERROR(VLOOKUP($E407&amp;$D$119, Outliers!$A$4:$P$214,6,FALSE),"0")</f>
        <v>0</v>
      </c>
      <c r="Z407" s="165">
        <f>IFERROR(VLOOKUP($E407&amp;$D$119, Outliers!$A$4:$P$214,7,FALSE),"0")</f>
        <v>0</v>
      </c>
      <c r="AA407" s="165">
        <f>IFERROR(VLOOKUP($E407&amp;$D$119, Outliers!$A$4:$P$214,8,FALSE),"0")</f>
        <v>0</v>
      </c>
      <c r="AB407" s="165">
        <f>IFERROR(VLOOKUP($E407&amp;$D$119, Outliers!$A$4:$P$214,9,FALSE),"0")</f>
        <v>1</v>
      </c>
      <c r="AD407" s="78"/>
      <c r="AE407" s="78"/>
      <c r="AF407" s="78"/>
      <c r="AG407" s="78"/>
    </row>
    <row r="408" spans="4:33" x14ac:dyDescent="0.25">
      <c r="D408" s="319"/>
      <c r="E408" s="103" t="s">
        <v>27</v>
      </c>
      <c r="F408" s="95">
        <f>IF(P407="","",VLOOKUP($E407&amp;$D$118&amp;$D$119,'CCG data'!$A:$AD,'CCG data'!W$3,FALSE))</f>
        <v>3.3717837943262481</v>
      </c>
      <c r="G408" s="96">
        <f>IF(P407="","",VLOOKUP($E407&amp;$D$118&amp;$D$119,'CCG data'!$A:$AD,'CCG data'!X$3,FALSE))</f>
        <v>4.8122885182442801</v>
      </c>
      <c r="H408" s="96">
        <f>IF(R407="","",VLOOKUP($E407&amp;$D$118&amp;$D$119,'CCG data'!$A:$AD,'CCG data'!Y$3,FALSE))</f>
        <v>37.769758122872048</v>
      </c>
      <c r="I408" s="96">
        <f>IF(R407="","",VLOOKUP($E407&amp;$D$118&amp;$D$119,'CCG data'!$A:$AD,'CCG data'!Z$3,FALSE))</f>
        <v>42.376000180328717</v>
      </c>
      <c r="J408" s="96">
        <f>IF(T407="","",VLOOKUP($E407&amp;$D$118&amp;$D$119,'CCG data'!$A:$AD,'CCG data'!AA$3,FALSE))</f>
        <v>14.382085215626969</v>
      </c>
      <c r="K408" s="96">
        <f>IF(T407="","",VLOOKUP($E407&amp;$D$118&amp;$D$119,'CCG data'!$A:$AD,'CCG data'!AB$3,FALSE))</f>
        <v>17.275091199416256</v>
      </c>
      <c r="L408" s="96">
        <f>IF(V407="","",VLOOKUP($E407&amp;$D$118&amp;$D$119,'CCG data'!$A:$AD,'CCG data'!AC$3,FALSE))</f>
        <v>14.883436731057825</v>
      </c>
      <c r="M408" s="96">
        <f>IF(V407="","",VLOOKUP($E407&amp;$D$118&amp;$D$119,'CCG data'!$A:$AD,'CCG data'!AD$3,FALSE))</f>
        <v>17.831759531545426</v>
      </c>
      <c r="N408" s="368"/>
      <c r="P408" s="152">
        <f>IF(P407="","",VLOOKUP($E407&amp;$D$118&amp;$D$119,'CCG data'!$A:$AD,'CCG data'!I$3,FALSE))</f>
        <v>4.7E-2</v>
      </c>
      <c r="Q408" s="15">
        <f>IF(P407="","",VLOOKUP($E407&amp;$D$118&amp;$D$119,'CCG data'!$A:$AD,'CCG data'!J$3,FALSE))</f>
        <v>6.6000000000000003E-2</v>
      </c>
      <c r="R408" s="15">
        <f>IF(R407="","",VLOOKUP($E407&amp;$D$118&amp;$D$119,'CCG data'!$A:$AD,'CCG data'!K$3,FALSE))</f>
        <v>0.503</v>
      </c>
      <c r="S408" s="15">
        <f>IF(R407="","",VLOOKUP($E407&amp;$D$118&amp;$D$119,'CCG data'!$A:$AD,'CCG data'!L$3,FALSE))</f>
        <v>0.54500000000000004</v>
      </c>
      <c r="T408" s="15">
        <f>IF(T407="","",VLOOKUP($E407&amp;$D$118&amp;$D$119,'CCG data'!$A:$AD,'CCG data'!M$3,FALSE))</f>
        <v>0.191</v>
      </c>
      <c r="U408" s="15">
        <f>IF(T407="","",VLOOKUP($E407&amp;$D$118&amp;$D$119,'CCG data'!$A:$AD,'CCG data'!N$3,FALSE))</f>
        <v>0.22500000000000001</v>
      </c>
      <c r="V408" s="15">
        <f>IF(V407="","",VLOOKUP($E407&amp;$D$118&amp;$D$119,'CCG data'!$A:$AD,'CCG data'!O$3,FALSE))</f>
        <v>0.19700000000000001</v>
      </c>
      <c r="W408" s="136">
        <f>IF(V407="","",VLOOKUP($E407&amp;$D$118&amp;$D$119,'CCG data'!$A:$AD,'CCG data'!P$3,FALSE))</f>
        <v>0.23100000000000001</v>
      </c>
      <c r="Y408" s="165" t="str">
        <f>IFERROR(VLOOKUP($E408&amp;$D$119, Outliers!$A$4:$P$214,6,FALSE),"0")</f>
        <v>0</v>
      </c>
      <c r="Z408" s="165" t="str">
        <f>IFERROR(VLOOKUP($E408&amp;$D$119, Outliers!$A$4:$P$214,7,FALSE),"0")</f>
        <v>0</v>
      </c>
      <c r="AA408" s="165" t="str">
        <f>IFERROR(VLOOKUP($E408&amp;$D$119, Outliers!$A$4:$P$214,8,FALSE),"0")</f>
        <v>0</v>
      </c>
      <c r="AB408" s="165" t="str">
        <f>IFERROR(VLOOKUP($E408&amp;$D$119, Outliers!$A$4:$P$214,9,FALSE),"0")</f>
        <v>0</v>
      </c>
      <c r="AD408" s="78"/>
      <c r="AE408" s="78"/>
      <c r="AF408" s="78"/>
      <c r="AG408" s="78"/>
    </row>
    <row r="409" spans="4:33" ht="15.75" x14ac:dyDescent="0.25">
      <c r="D409" s="319"/>
      <c r="E409" s="104" t="s">
        <v>250</v>
      </c>
      <c r="F409" s="394">
        <f>IF(OR(ISERROR(VLOOKUP($E409&amp;$D$118&amp;$D$119,'CCG data'!$A:$AD,'CCG data'!R$3,FALSE)),ISBLANK(VLOOKUP($E409&amp;$D$118&amp;$D$119,'CCG data'!$A:$AD,'CCG data'!R$3,FALSE))),"",VLOOKUP($E409&amp;$D$118&amp;$D$119,'CCG data'!$A:$AD,'CCG data'!R$3,FALSE))</f>
        <v>3.1025560509509118</v>
      </c>
      <c r="G409" s="395"/>
      <c r="H409" s="395">
        <f>IF(OR(ISERROR(VLOOKUP($E409&amp;$D$118&amp;$D$119,'CCG data'!$A:$AD,'CCG data'!S$3,FALSE)),ISBLANK(VLOOKUP($E409&amp;$D$118&amp;$D$119,'CCG data'!$A:$AD,'CCG data'!S$3,FALSE))),"",VLOOKUP($E409&amp;$D$118&amp;$D$119,'CCG data'!$A:$AD,'CCG data'!S$3,FALSE))</f>
        <v>32.955512092531748</v>
      </c>
      <c r="I409" s="395"/>
      <c r="J409" s="395">
        <f>IF(OR(ISERROR(VLOOKUP($E409&amp;$D$118&amp;$D$119,'CCG data'!$A:$AD,'CCG data'!T$3,FALSE)),ISBLANK(VLOOKUP($E409&amp;$D$118&amp;$D$119,'CCG data'!$A:$AD,'CCG data'!T$3,FALSE))),"",VLOOKUP($E409&amp;$D$118&amp;$D$119,'CCG data'!$A:$AD,'CCG data'!T$3,FALSE))</f>
        <v>17.62992913672527</v>
      </c>
      <c r="K409" s="395"/>
      <c r="L409" s="395">
        <f>IF(OR(ISERROR(VLOOKUP($E409&amp;$D$118&amp;$D$119,'CCG data'!$A:$AD,'CCG data'!U$3,FALSE)),ISBLANK(VLOOKUP($E409&amp;$D$118&amp;$D$119,'CCG data'!$A:$AD,'CCG data'!U$3,FALSE))),"",VLOOKUP($E409&amp;$D$118&amp;$D$119,'CCG data'!$A:$AD,'CCG data'!U$3,FALSE))</f>
        <v>12.615044613170257</v>
      </c>
      <c r="M409" s="396"/>
      <c r="N409" s="367">
        <f>IF(OR(ISERROR(VLOOKUP($E409&amp;$D$118&amp;$D$119,'CCG data'!$A:$AD,'CCG data'!G$3,FALSE)),ISBLANK(VLOOKUP($E409&amp;$D$118&amp;$D$119,'CCG data'!$A:$AD,'CCG data'!G$3,FALSE))),"",VLOOKUP($E409&amp;$D$118&amp;$D$119,'CCG data'!$A:$AD,'CCG data'!G$3,FALSE))</f>
        <v>462</v>
      </c>
      <c r="P409" s="404">
        <f>IF(OR(ISERROR(VLOOKUP($E409&amp;$D$118&amp;$D$119,'CCG data'!$A:$AD,'CCG data'!B$3,FALSE)),ISBLANK(VLOOKUP($E409&amp;$D$118&amp;$D$119,'CCG data'!$A:$AD,'CCG data'!B$3,FALSE))),"",VLOOKUP($E409&amp;$D$118&amp;$D$119,'CCG data'!$A:$AD,'CCG data'!B$3,FALSE))</f>
        <v>4.5454545454545456E-2</v>
      </c>
      <c r="Q409" s="267"/>
      <c r="R409" s="267">
        <f>IF(OR(ISERROR(VLOOKUP($E409&amp;$D$118&amp;$D$119,'CCG data'!$A:$AD,'CCG data'!C$3,FALSE)),ISBLANK(VLOOKUP($E409&amp;$D$118&amp;$D$119,'CCG data'!$A:$AD,'CCG data'!C$3,FALSE))),"",VLOOKUP($E409&amp;$D$118&amp;$D$119,'CCG data'!$A:$AD,'CCG data'!C$3,FALSE))</f>
        <v>0.48917748917748916</v>
      </c>
      <c r="S409" s="267"/>
      <c r="T409" s="267">
        <f>IF(OR(ISERROR(VLOOKUP($E409&amp;$D$118&amp;$D$119,'CCG data'!$A:$AD,'CCG data'!D$3,FALSE)),ISBLANK(VLOOKUP($E409&amp;$D$118&amp;$D$119,'CCG data'!$A:$AD,'CCG data'!D$3,FALSE))),"",VLOOKUP($E409&amp;$D$118&amp;$D$119,'CCG data'!$A:$AD,'CCG data'!D$3,FALSE))</f>
        <v>0.27056277056277056</v>
      </c>
      <c r="U409" s="267"/>
      <c r="V409" s="267">
        <f>IF(OR(ISERROR(VLOOKUP($E409&amp;$D$118&amp;$D$119,'CCG data'!$A:$AD,'CCG data'!E$3,FALSE)),ISBLANK(VLOOKUP($E409&amp;$D$118&amp;$D$119,'CCG data'!$A:$AD,'CCG data'!E$3,FALSE))),"",VLOOKUP($E409&amp;$D$118&amp;$D$119,'CCG data'!$A:$AD,'CCG data'!E$3,FALSE))</f>
        <v>0.19480519480519481</v>
      </c>
      <c r="W409" s="405"/>
      <c r="Y409" s="165">
        <f>IFERROR(VLOOKUP($E409&amp;$D$119, Outliers!$A$4:$P$214,6,FALSE),"0")</f>
        <v>0</v>
      </c>
      <c r="Z409" s="165">
        <f>IFERROR(VLOOKUP($E409&amp;$D$119, Outliers!$A$4:$P$214,7,FALSE),"0")</f>
        <v>0</v>
      </c>
      <c r="AA409" s="165">
        <f>IFERROR(VLOOKUP($E409&amp;$D$119, Outliers!$A$4:$P$214,8,FALSE),"0")</f>
        <v>0</v>
      </c>
      <c r="AB409" s="165">
        <f>IFERROR(VLOOKUP($E409&amp;$D$119, Outliers!$A$4:$P$214,9,FALSE),"0")</f>
        <v>0</v>
      </c>
      <c r="AD409" s="78"/>
      <c r="AE409" s="78"/>
      <c r="AF409" s="78"/>
      <c r="AG409" s="78"/>
    </row>
    <row r="410" spans="4:33" x14ac:dyDescent="0.25">
      <c r="D410" s="319"/>
      <c r="E410" s="103" t="s">
        <v>27</v>
      </c>
      <c r="F410" s="95">
        <f>IF(P409="","",VLOOKUP($E409&amp;$D$118&amp;$D$119,'CCG data'!$A:$AD,'CCG data'!W$3,FALSE))</f>
        <v>1.7755709088271683</v>
      </c>
      <c r="G410" s="96">
        <f>IF(P409="","",VLOOKUP($E409&amp;$D$118&amp;$D$119,'CCG data'!$A:$AD,'CCG data'!X$3,FALSE))</f>
        <v>4.4295411930746553</v>
      </c>
      <c r="H410" s="96">
        <f>IF(R409="","",VLOOKUP($E409&amp;$D$118&amp;$D$119,'CCG data'!$A:$AD,'CCG data'!Y$3,FALSE))</f>
        <v>28.658862703360771</v>
      </c>
      <c r="I410" s="96">
        <f>IF(R409="","",VLOOKUP($E409&amp;$D$118&amp;$D$119,'CCG data'!$A:$AD,'CCG data'!Z$3,FALSE))</f>
        <v>37.252161481702728</v>
      </c>
      <c r="J410" s="96">
        <f>IF(T409="","",VLOOKUP($E409&amp;$D$118&amp;$D$119,'CCG data'!$A:$AD,'CCG data'!AA$3,FALSE))</f>
        <v>14.539266289648674</v>
      </c>
      <c r="K410" s="96">
        <f>IF(T409="","",VLOOKUP($E409&amp;$D$118&amp;$D$119,'CCG data'!$A:$AD,'CCG data'!AB$3,FALSE))</f>
        <v>20.720591983801867</v>
      </c>
      <c r="L410" s="96">
        <f>IF(V409="","",VLOOKUP($E409&amp;$D$118&amp;$D$119,'CCG data'!$A:$AD,'CCG data'!AC$3,FALSE))</f>
        <v>10.008749394036215</v>
      </c>
      <c r="M410" s="96">
        <f>IF(V409="","",VLOOKUP($E409&amp;$D$118&amp;$D$119,'CCG data'!$A:$AD,'CCG data'!AD$3,FALSE))</f>
        <v>15.221339832304299</v>
      </c>
      <c r="N410" s="368"/>
      <c r="P410" s="152">
        <f>IF(P409="","",VLOOKUP($E409&amp;$D$118&amp;$D$119,'CCG data'!$A:$AD,'CCG data'!I$3,FALSE))</f>
        <v>0.03</v>
      </c>
      <c r="Q410" s="15">
        <f>IF(P409="","",VLOOKUP($E409&amp;$D$118&amp;$D$119,'CCG data'!$A:$AD,'CCG data'!J$3,FALSE))</f>
        <v>6.8000000000000005E-2</v>
      </c>
      <c r="R410" s="15">
        <f>IF(R409="","",VLOOKUP($E409&amp;$D$118&amp;$D$119,'CCG data'!$A:$AD,'CCG data'!K$3,FALSE))</f>
        <v>0.44400000000000001</v>
      </c>
      <c r="S410" s="15">
        <f>IF(R409="","",VLOOKUP($E409&amp;$D$118&amp;$D$119,'CCG data'!$A:$AD,'CCG data'!L$3,FALSE))</f>
        <v>0.53500000000000003</v>
      </c>
      <c r="T410" s="15">
        <f>IF(T409="","",VLOOKUP($E409&amp;$D$118&amp;$D$119,'CCG data'!$A:$AD,'CCG data'!M$3,FALSE))</f>
        <v>0.23200000000000001</v>
      </c>
      <c r="U410" s="15">
        <f>IF(T409="","",VLOOKUP($E409&amp;$D$118&amp;$D$119,'CCG data'!$A:$AD,'CCG data'!N$3,FALSE))</f>
        <v>0.313</v>
      </c>
      <c r="V410" s="15">
        <f>IF(V409="","",VLOOKUP($E409&amp;$D$118&amp;$D$119,'CCG data'!$A:$AD,'CCG data'!O$3,FALSE))</f>
        <v>0.161</v>
      </c>
      <c r="W410" s="136">
        <f>IF(V409="","",VLOOKUP($E409&amp;$D$118&amp;$D$119,'CCG data'!$A:$AD,'CCG data'!P$3,FALSE))</f>
        <v>0.23300000000000001</v>
      </c>
      <c r="Y410" s="165" t="str">
        <f>IFERROR(VLOOKUP($E410&amp;$D$119, Outliers!$A$4:$P$214,6,FALSE),"0")</f>
        <v>0</v>
      </c>
      <c r="Z410" s="165" t="str">
        <f>IFERROR(VLOOKUP($E410&amp;$D$119, Outliers!$A$4:$P$214,7,FALSE),"0")</f>
        <v>0</v>
      </c>
      <c r="AA410" s="165" t="str">
        <f>IFERROR(VLOOKUP($E410&amp;$D$119, Outliers!$A$4:$P$214,8,FALSE),"0")</f>
        <v>0</v>
      </c>
      <c r="AB410" s="165" t="str">
        <f>IFERROR(VLOOKUP($E410&amp;$D$119, Outliers!$A$4:$P$214,9,FALSE),"0")</f>
        <v>0</v>
      </c>
      <c r="AD410" s="78"/>
      <c r="AE410" s="78"/>
      <c r="AF410" s="78"/>
      <c r="AG410" s="78"/>
    </row>
    <row r="411" spans="4:33" ht="15.75" x14ac:dyDescent="0.25">
      <c r="D411" s="319"/>
      <c r="E411" s="104" t="s">
        <v>251</v>
      </c>
      <c r="F411" s="394">
        <f>IF(OR(ISERROR(VLOOKUP($E411&amp;$D$118&amp;$D$119,'CCG data'!$A:$AD,'CCG data'!R$3,FALSE)),ISBLANK(VLOOKUP($E411&amp;$D$118&amp;$D$119,'CCG data'!$A:$AD,'CCG data'!R$3,FALSE))),"",VLOOKUP($E411&amp;$D$118&amp;$D$119,'CCG data'!$A:$AD,'CCG data'!R$3,FALSE))</f>
        <v>5.4375569367422774</v>
      </c>
      <c r="G411" s="395"/>
      <c r="H411" s="395">
        <f>IF(OR(ISERROR(VLOOKUP($E411&amp;$D$118&amp;$D$119,'CCG data'!$A:$AD,'CCG data'!S$3,FALSE)),ISBLANK(VLOOKUP($E411&amp;$D$118&amp;$D$119,'CCG data'!$A:$AD,'CCG data'!S$3,FALSE))),"",VLOOKUP($E411&amp;$D$118&amp;$D$119,'CCG data'!$A:$AD,'CCG data'!S$3,FALSE))</f>
        <v>41.195447093167147</v>
      </c>
      <c r="I411" s="395"/>
      <c r="J411" s="395">
        <f>IF(OR(ISERROR(VLOOKUP($E411&amp;$D$118&amp;$D$119,'CCG data'!$A:$AD,'CCG data'!T$3,FALSE)),ISBLANK(VLOOKUP($E411&amp;$D$118&amp;$D$119,'CCG data'!$A:$AD,'CCG data'!T$3,FALSE))),"",VLOOKUP($E411&amp;$D$118&amp;$D$119,'CCG data'!$A:$AD,'CCG data'!T$3,FALSE))</f>
        <v>17.213926029906979</v>
      </c>
      <c r="K411" s="395"/>
      <c r="L411" s="395">
        <f>IF(OR(ISERROR(VLOOKUP($E411&amp;$D$118&amp;$D$119,'CCG data'!$A:$AD,'CCG data'!U$3,FALSE)),ISBLANK(VLOOKUP($E411&amp;$D$118&amp;$D$119,'CCG data'!$A:$AD,'CCG data'!U$3,FALSE))),"",VLOOKUP($E411&amp;$D$118&amp;$D$119,'CCG data'!$A:$AD,'CCG data'!U$3,FALSE))</f>
        <v>10.141905390396198</v>
      </c>
      <c r="M411" s="396"/>
      <c r="N411" s="367">
        <f>IF(OR(ISERROR(VLOOKUP($E411&amp;$D$118&amp;$D$119,'CCG data'!$A:$AD,'CCG data'!G$3,FALSE)),ISBLANK(VLOOKUP($E411&amp;$D$118&amp;$D$119,'CCG data'!$A:$AD,'CCG data'!G$3,FALSE))),"",VLOOKUP($E411&amp;$D$118&amp;$D$119,'CCG data'!$A:$AD,'CCG data'!G$3,FALSE))</f>
        <v>1361</v>
      </c>
      <c r="P411" s="404">
        <f>IF(OR(ISERROR(VLOOKUP($E411&amp;$D$118&amp;$D$119,'CCG data'!$A:$AD,'CCG data'!B$3,FALSE)),ISBLANK(VLOOKUP($E411&amp;$D$118&amp;$D$119,'CCG data'!$A:$AD,'CCG data'!B$3,FALSE))),"",VLOOKUP($E411&amp;$D$118&amp;$D$119,'CCG data'!$A:$AD,'CCG data'!B$3,FALSE))</f>
        <v>7.4210139603232916E-2</v>
      </c>
      <c r="Q411" s="267"/>
      <c r="R411" s="267">
        <f>IF(OR(ISERROR(VLOOKUP($E411&amp;$D$118&amp;$D$119,'CCG data'!$A:$AD,'CCG data'!C$3,FALSE)),ISBLANK(VLOOKUP($E411&amp;$D$118&amp;$D$119,'CCG data'!$A:$AD,'CCG data'!C$3,FALSE))),"",VLOOKUP($E411&amp;$D$118&amp;$D$119,'CCG data'!$A:$AD,'CCG data'!C$3,FALSE))</f>
        <v>0.5547391623806025</v>
      </c>
      <c r="S411" s="267"/>
      <c r="T411" s="267">
        <f>IF(OR(ISERROR(VLOOKUP($E411&amp;$D$118&amp;$D$119,'CCG data'!$A:$AD,'CCG data'!D$3,FALSE)),ISBLANK(VLOOKUP($E411&amp;$D$118&amp;$D$119,'CCG data'!$A:$AD,'CCG data'!D$3,FALSE))),"",VLOOKUP($E411&amp;$D$118&amp;$D$119,'CCG data'!$A:$AD,'CCG data'!D$3,FALSE))</f>
        <v>0.23438648052902278</v>
      </c>
      <c r="U411" s="267"/>
      <c r="V411" s="267">
        <f>IF(OR(ISERROR(VLOOKUP($E411&amp;$D$118&amp;$D$119,'CCG data'!$A:$AD,'CCG data'!E$3,FALSE)),ISBLANK(VLOOKUP($E411&amp;$D$118&amp;$D$119,'CCG data'!$A:$AD,'CCG data'!E$3,FALSE))),"",VLOOKUP($E411&amp;$D$118&amp;$D$119,'CCG data'!$A:$AD,'CCG data'!E$3,FALSE))</f>
        <v>0.1366642174871418</v>
      </c>
      <c r="W411" s="405"/>
      <c r="Y411" s="165">
        <f>IFERROR(VLOOKUP($E411&amp;$D$119, Outliers!$A$4:$P$214,6,FALSE),"0")</f>
        <v>0</v>
      </c>
      <c r="Z411" s="165">
        <f>IFERROR(VLOOKUP($E411&amp;$D$119, Outliers!$A$4:$P$214,7,FALSE),"0")</f>
        <v>0</v>
      </c>
      <c r="AA411" s="165">
        <f>IFERROR(VLOOKUP($E411&amp;$D$119, Outliers!$A$4:$P$214,8,FALSE),"0")</f>
        <v>0</v>
      </c>
      <c r="AB411" s="165">
        <f>IFERROR(VLOOKUP($E411&amp;$D$119, Outliers!$A$4:$P$214,9,FALSE),"0")</f>
        <v>0</v>
      </c>
      <c r="AD411" s="78"/>
      <c r="AE411" s="78"/>
      <c r="AF411" s="78"/>
      <c r="AG411" s="78"/>
    </row>
    <row r="412" spans="4:33" x14ac:dyDescent="0.25">
      <c r="D412" s="319"/>
      <c r="E412" s="103" t="s">
        <v>27</v>
      </c>
      <c r="F412" s="95">
        <f>IF(P411="","",VLOOKUP($E411&amp;$D$118&amp;$D$119,'CCG data'!$A:$AD,'CCG data'!W$3,FALSE))</f>
        <v>4.3770849470574742</v>
      </c>
      <c r="G412" s="96">
        <f>IF(P411="","",VLOOKUP($E411&amp;$D$118&amp;$D$119,'CCG data'!$A:$AD,'CCG data'!X$3,FALSE))</f>
        <v>6.4980289264270805</v>
      </c>
      <c r="H412" s="96">
        <f>IF(R411="","",VLOOKUP($E411&amp;$D$118&amp;$D$119,'CCG data'!$A:$AD,'CCG data'!Y$3,FALSE))</f>
        <v>38.256905676630659</v>
      </c>
      <c r="I412" s="96">
        <f>IF(R411="","",VLOOKUP($E411&amp;$D$118&amp;$D$119,'CCG data'!$A:$AD,'CCG data'!Z$3,FALSE))</f>
        <v>44.133988509703634</v>
      </c>
      <c r="J412" s="96">
        <f>IF(T411="","",VLOOKUP($E411&amp;$D$118&amp;$D$119,'CCG data'!$A:$AD,'CCG data'!AA$3,FALSE))</f>
        <v>15.324888169321559</v>
      </c>
      <c r="K412" s="96">
        <f>IF(T411="","",VLOOKUP($E411&amp;$D$118&amp;$D$119,'CCG data'!$A:$AD,'CCG data'!AB$3,FALSE))</f>
        <v>19.102963890492401</v>
      </c>
      <c r="L412" s="96">
        <f>IF(V411="","",VLOOKUP($E411&amp;$D$118&amp;$D$119,'CCG data'!$A:$AD,'CCG data'!AC$3,FALSE))</f>
        <v>8.6843698474015056</v>
      </c>
      <c r="M412" s="96">
        <f>IF(V411="","",VLOOKUP($E411&amp;$D$118&amp;$D$119,'CCG data'!$A:$AD,'CCG data'!AD$3,FALSE))</f>
        <v>11.599440933390891</v>
      </c>
      <c r="N412" s="368"/>
      <c r="P412" s="152">
        <f>IF(P411="","",VLOOKUP($E411&amp;$D$118&amp;$D$119,'CCG data'!$A:$AD,'CCG data'!I$3,FALSE))</f>
        <v>6.0999999999999999E-2</v>
      </c>
      <c r="Q412" s="15">
        <f>IF(P411="","",VLOOKUP($E411&amp;$D$118&amp;$D$119,'CCG data'!$A:$AD,'CCG data'!J$3,FALSE))</f>
        <v>8.8999999999999996E-2</v>
      </c>
      <c r="R412" s="15">
        <f>IF(R411="","",VLOOKUP($E411&amp;$D$118&amp;$D$119,'CCG data'!$A:$AD,'CCG data'!K$3,FALSE))</f>
        <v>0.52800000000000002</v>
      </c>
      <c r="S412" s="15">
        <f>IF(R411="","",VLOOKUP($E411&amp;$D$118&amp;$D$119,'CCG data'!$A:$AD,'CCG data'!L$3,FALSE))</f>
        <v>0.58099999999999996</v>
      </c>
      <c r="T412" s="15">
        <f>IF(T411="","",VLOOKUP($E411&amp;$D$118&amp;$D$119,'CCG data'!$A:$AD,'CCG data'!M$3,FALSE))</f>
        <v>0.21299999999999999</v>
      </c>
      <c r="U412" s="15">
        <f>IF(T411="","",VLOOKUP($E411&amp;$D$118&amp;$D$119,'CCG data'!$A:$AD,'CCG data'!N$3,FALSE))</f>
        <v>0.25800000000000001</v>
      </c>
      <c r="V412" s="15">
        <f>IF(V411="","",VLOOKUP($E411&amp;$D$118&amp;$D$119,'CCG data'!$A:$AD,'CCG data'!O$3,FALSE))</f>
        <v>0.11899999999999999</v>
      </c>
      <c r="W412" s="136">
        <f>IF(V411="","",VLOOKUP($E411&amp;$D$118&amp;$D$119,'CCG data'!$A:$AD,'CCG data'!P$3,FALSE))</f>
        <v>0.156</v>
      </c>
      <c r="Y412" s="165" t="str">
        <f>IFERROR(VLOOKUP($E412&amp;$D$119, Outliers!$A$4:$P$214,6,FALSE),"0")</f>
        <v>0</v>
      </c>
      <c r="Z412" s="165" t="str">
        <f>IFERROR(VLOOKUP($E412&amp;$D$119, Outliers!$A$4:$P$214,7,FALSE),"0")</f>
        <v>0</v>
      </c>
      <c r="AA412" s="165" t="str">
        <f>IFERROR(VLOOKUP($E412&amp;$D$119, Outliers!$A$4:$P$214,8,FALSE),"0")</f>
        <v>0</v>
      </c>
      <c r="AB412" s="165" t="str">
        <f>IFERROR(VLOOKUP($E412&amp;$D$119, Outliers!$A$4:$P$214,9,FALSE),"0")</f>
        <v>0</v>
      </c>
      <c r="AD412" s="78"/>
      <c r="AE412" s="78"/>
      <c r="AF412" s="78"/>
      <c r="AG412" s="78"/>
    </row>
    <row r="413" spans="4:33" ht="15.75" x14ac:dyDescent="0.25">
      <c r="D413" s="319"/>
      <c r="E413" s="104" t="s">
        <v>252</v>
      </c>
      <c r="F413" s="394">
        <f>IF(OR(ISERROR(VLOOKUP($E413&amp;$D$118&amp;$D$119,'CCG data'!$A:$AD,'CCG data'!R$3,FALSE)),ISBLANK(VLOOKUP($E413&amp;$D$118&amp;$D$119,'CCG data'!$A:$AD,'CCG data'!R$3,FALSE))),"",VLOOKUP($E413&amp;$D$118&amp;$D$119,'CCG data'!$A:$AD,'CCG data'!R$3,FALSE))</f>
        <v>6.0141563760228971</v>
      </c>
      <c r="G413" s="395"/>
      <c r="H413" s="395">
        <f>IF(OR(ISERROR(VLOOKUP($E413&amp;$D$118&amp;$D$119,'CCG data'!$A:$AD,'CCG data'!S$3,FALSE)),ISBLANK(VLOOKUP($E413&amp;$D$118&amp;$D$119,'CCG data'!$A:$AD,'CCG data'!S$3,FALSE))),"",VLOOKUP($E413&amp;$D$118&amp;$D$119,'CCG data'!$A:$AD,'CCG data'!S$3,FALSE))</f>
        <v>36.590976018593743</v>
      </c>
      <c r="I413" s="395"/>
      <c r="J413" s="395">
        <f>IF(OR(ISERROR(VLOOKUP($E413&amp;$D$118&amp;$D$119,'CCG data'!$A:$AD,'CCG data'!T$3,FALSE)),ISBLANK(VLOOKUP($E413&amp;$D$118&amp;$D$119,'CCG data'!$A:$AD,'CCG data'!T$3,FALSE))),"",VLOOKUP($E413&amp;$D$118&amp;$D$119,'CCG data'!$A:$AD,'CCG data'!T$3,FALSE))</f>
        <v>18.081524405854793</v>
      </c>
      <c r="K413" s="395"/>
      <c r="L413" s="395">
        <f>IF(OR(ISERROR(VLOOKUP($E413&amp;$D$118&amp;$D$119,'CCG data'!$A:$AD,'CCG data'!U$3,FALSE)),ISBLANK(VLOOKUP($E413&amp;$D$118&amp;$D$119,'CCG data'!$A:$AD,'CCG data'!U$3,FALSE))),"",VLOOKUP($E413&amp;$D$118&amp;$D$119,'CCG data'!$A:$AD,'CCG data'!U$3,FALSE))</f>
        <v>13.485817567725558</v>
      </c>
      <c r="M413" s="396"/>
      <c r="N413" s="367">
        <f>IF(OR(ISERROR(VLOOKUP($E413&amp;$D$118&amp;$D$119,'CCG data'!$A:$AD,'CCG data'!G$3,FALSE)),ISBLANK(VLOOKUP($E413&amp;$D$118&amp;$D$119,'CCG data'!$A:$AD,'CCG data'!G$3,FALSE))),"",VLOOKUP($E413&amp;$D$118&amp;$D$119,'CCG data'!$A:$AD,'CCG data'!G$3,FALSE))</f>
        <v>3852</v>
      </c>
      <c r="P413" s="404">
        <f>IF(OR(ISERROR(VLOOKUP($E413&amp;$D$118&amp;$D$119,'CCG data'!$A:$AD,'CCG data'!B$3,FALSE)),ISBLANK(VLOOKUP($E413&amp;$D$118&amp;$D$119,'CCG data'!$A:$AD,'CCG data'!B$3,FALSE))),"",VLOOKUP($E413&amp;$D$118&amp;$D$119,'CCG data'!$A:$AD,'CCG data'!B$3,FALSE))</f>
        <v>7.9698857736240913E-2</v>
      </c>
      <c r="Q413" s="267"/>
      <c r="R413" s="267">
        <f>IF(OR(ISERROR(VLOOKUP($E413&amp;$D$118&amp;$D$119,'CCG data'!$A:$AD,'CCG data'!C$3,FALSE)),ISBLANK(VLOOKUP($E413&amp;$D$118&amp;$D$119,'CCG data'!$A:$AD,'CCG data'!C$3,FALSE))),"",VLOOKUP($E413&amp;$D$118&amp;$D$119,'CCG data'!$A:$AD,'CCG data'!C$3,FALSE))</f>
        <v>0.49169262720664592</v>
      </c>
      <c r="S413" s="267"/>
      <c r="T413" s="267">
        <f>IF(OR(ISERROR(VLOOKUP($E413&amp;$D$118&amp;$D$119,'CCG data'!$A:$AD,'CCG data'!D$3,FALSE)),ISBLANK(VLOOKUP($E413&amp;$D$118&amp;$D$119,'CCG data'!$A:$AD,'CCG data'!D$3,FALSE))),"",VLOOKUP($E413&amp;$D$118&amp;$D$119,'CCG data'!$A:$AD,'CCG data'!D$3,FALSE))</f>
        <v>0.2481827622014538</v>
      </c>
      <c r="U413" s="267"/>
      <c r="V413" s="267">
        <f>IF(OR(ISERROR(VLOOKUP($E413&amp;$D$118&amp;$D$119,'CCG data'!$A:$AD,'CCG data'!E$3,FALSE)),ISBLANK(VLOOKUP($E413&amp;$D$118&amp;$D$119,'CCG data'!$A:$AD,'CCG data'!E$3,FALSE))),"",VLOOKUP($E413&amp;$D$118&amp;$D$119,'CCG data'!$A:$AD,'CCG data'!E$3,FALSE))</f>
        <v>0.1804257528556594</v>
      </c>
      <c r="W413" s="405"/>
      <c r="Y413" s="165">
        <f>IFERROR(VLOOKUP($E413&amp;$D$119, Outliers!$A$4:$P$214,6,FALSE),"0")</f>
        <v>1</v>
      </c>
      <c r="Z413" s="165">
        <f>IFERROR(VLOOKUP($E413&amp;$D$119, Outliers!$A$4:$P$214,7,FALSE),"0")</f>
        <v>0</v>
      </c>
      <c r="AA413" s="165">
        <f>IFERROR(VLOOKUP($E413&amp;$D$119, Outliers!$A$4:$P$214,8,FALSE),"0")</f>
        <v>0</v>
      </c>
      <c r="AB413" s="165">
        <f>IFERROR(VLOOKUP($E413&amp;$D$119, Outliers!$A$4:$P$214,9,FALSE),"0")</f>
        <v>1</v>
      </c>
      <c r="AD413" s="78"/>
      <c r="AE413" s="78"/>
      <c r="AF413" s="78"/>
      <c r="AG413" s="78"/>
    </row>
    <row r="414" spans="4:33" x14ac:dyDescent="0.25">
      <c r="D414" s="319"/>
      <c r="E414" s="103" t="s">
        <v>27</v>
      </c>
      <c r="F414" s="95">
        <f>IF(P413="","",VLOOKUP($E413&amp;$D$118&amp;$D$119,'CCG data'!$A:$AD,'CCG data'!W$3,FALSE))</f>
        <v>5.3413941486459571</v>
      </c>
      <c r="G414" s="96">
        <f>IF(P413="","",VLOOKUP($E413&amp;$D$118&amp;$D$119,'CCG data'!$A:$AD,'CCG data'!X$3,FALSE))</f>
        <v>6.6869186033998371</v>
      </c>
      <c r="H414" s="96">
        <f>IF(R413="","",VLOOKUP($E413&amp;$D$118&amp;$D$119,'CCG data'!$A:$AD,'CCG data'!Y$3,FALSE))</f>
        <v>34.943041017694448</v>
      </c>
      <c r="I414" s="96">
        <f>IF(R413="","",VLOOKUP($E413&amp;$D$118&amp;$D$119,'CCG data'!$A:$AD,'CCG data'!Z$3,FALSE))</f>
        <v>38.238911019493038</v>
      </c>
      <c r="J414" s="96">
        <f>IF(T413="","",VLOOKUP($E413&amp;$D$118&amp;$D$119,'CCG data'!$A:$AD,'CCG data'!AA$3,FALSE))</f>
        <v>16.935319752876126</v>
      </c>
      <c r="K414" s="96">
        <f>IF(T413="","",VLOOKUP($E413&amp;$D$118&amp;$D$119,'CCG data'!$A:$AD,'CCG data'!AB$3,FALSE))</f>
        <v>19.227729058833461</v>
      </c>
      <c r="L414" s="96">
        <f>IF(V413="","",VLOOKUP($E413&amp;$D$118&amp;$D$119,'CCG data'!$A:$AD,'CCG data'!AC$3,FALSE))</f>
        <v>12.483186980636711</v>
      </c>
      <c r="M414" s="96">
        <f>IF(V413="","",VLOOKUP($E413&amp;$D$118&amp;$D$119,'CCG data'!$A:$AD,'CCG data'!AD$3,FALSE))</f>
        <v>14.488448154814405</v>
      </c>
      <c r="N414" s="368"/>
      <c r="P414" s="152">
        <f>IF(P413="","",VLOOKUP($E413&amp;$D$118&amp;$D$119,'CCG data'!$A:$AD,'CCG data'!I$3,FALSE))</f>
        <v>7.1999999999999995E-2</v>
      </c>
      <c r="Q414" s="15">
        <f>IF(P413="","",VLOOKUP($E413&amp;$D$118&amp;$D$119,'CCG data'!$A:$AD,'CCG data'!J$3,FALSE))</f>
        <v>8.8999999999999996E-2</v>
      </c>
      <c r="R414" s="15">
        <f>IF(R413="","",VLOOKUP($E413&amp;$D$118&amp;$D$119,'CCG data'!$A:$AD,'CCG data'!K$3,FALSE))</f>
        <v>0.47599999999999998</v>
      </c>
      <c r="S414" s="15">
        <f>IF(R413="","",VLOOKUP($E413&amp;$D$118&amp;$D$119,'CCG data'!$A:$AD,'CCG data'!L$3,FALSE))</f>
        <v>0.50700000000000001</v>
      </c>
      <c r="T414" s="15">
        <f>IF(T413="","",VLOOKUP($E413&amp;$D$118&amp;$D$119,'CCG data'!$A:$AD,'CCG data'!M$3,FALSE))</f>
        <v>0.23499999999999999</v>
      </c>
      <c r="U414" s="15">
        <f>IF(T413="","",VLOOKUP($E413&amp;$D$118&amp;$D$119,'CCG data'!$A:$AD,'CCG data'!N$3,FALSE))</f>
        <v>0.26200000000000001</v>
      </c>
      <c r="V414" s="15">
        <f>IF(V413="","",VLOOKUP($E413&amp;$D$118&amp;$D$119,'CCG data'!$A:$AD,'CCG data'!O$3,FALSE))</f>
        <v>0.16900000000000001</v>
      </c>
      <c r="W414" s="136">
        <f>IF(V413="","",VLOOKUP($E413&amp;$D$118&amp;$D$119,'CCG data'!$A:$AD,'CCG data'!P$3,FALSE))</f>
        <v>0.193</v>
      </c>
      <c r="Y414" s="165" t="str">
        <f>IFERROR(VLOOKUP($E414&amp;$D$119, Outliers!$A$4:$P$214,6,FALSE),"0")</f>
        <v>0</v>
      </c>
      <c r="Z414" s="165" t="str">
        <f>IFERROR(VLOOKUP($E414&amp;$D$119, Outliers!$A$4:$P$214,7,FALSE),"0")</f>
        <v>0</v>
      </c>
      <c r="AA414" s="165" t="str">
        <f>IFERROR(VLOOKUP($E414&amp;$D$119, Outliers!$A$4:$P$214,8,FALSE),"0")</f>
        <v>0</v>
      </c>
      <c r="AB414" s="165" t="str">
        <f>IFERROR(VLOOKUP($E414&amp;$D$119, Outliers!$A$4:$P$214,9,FALSE),"0")</f>
        <v>0</v>
      </c>
      <c r="AD414" s="78"/>
      <c r="AE414" s="78"/>
      <c r="AF414" s="78"/>
      <c r="AG414" s="78"/>
    </row>
    <row r="415" spans="4:33" ht="15.75" x14ac:dyDescent="0.25">
      <c r="D415" s="319"/>
      <c r="E415" s="104" t="s">
        <v>253</v>
      </c>
      <c r="F415" s="394">
        <f>IF(OR(ISERROR(VLOOKUP($E415&amp;$D$118&amp;$D$119,'CCG data'!$A:$AD,'CCG data'!R$3,FALSE)),ISBLANK(VLOOKUP($E415&amp;$D$118&amp;$D$119,'CCG data'!$A:$AD,'CCG data'!R$3,FALSE))),"",VLOOKUP($E415&amp;$D$118&amp;$D$119,'CCG data'!$A:$AD,'CCG data'!R$3,FALSE))</f>
        <v>3.5623193829736759</v>
      </c>
      <c r="G415" s="395"/>
      <c r="H415" s="395">
        <f>IF(OR(ISERROR(VLOOKUP($E415&amp;$D$118&amp;$D$119,'CCG data'!$A:$AD,'CCG data'!S$3,FALSE)),ISBLANK(VLOOKUP($E415&amp;$D$118&amp;$D$119,'CCG data'!$A:$AD,'CCG data'!S$3,FALSE))),"",VLOOKUP($E415&amp;$D$118&amp;$D$119,'CCG data'!$A:$AD,'CCG data'!S$3,FALSE))</f>
        <v>33.056573668200322</v>
      </c>
      <c r="I415" s="395"/>
      <c r="J415" s="395">
        <f>IF(OR(ISERROR(VLOOKUP($E415&amp;$D$118&amp;$D$119,'CCG data'!$A:$AD,'CCG data'!T$3,FALSE)),ISBLANK(VLOOKUP($E415&amp;$D$118&amp;$D$119,'CCG data'!$A:$AD,'CCG data'!T$3,FALSE))),"",VLOOKUP($E415&amp;$D$118&amp;$D$119,'CCG data'!$A:$AD,'CCG data'!T$3,FALSE))</f>
        <v>19.77314821465496</v>
      </c>
      <c r="K415" s="395"/>
      <c r="L415" s="395">
        <f>IF(OR(ISERROR(VLOOKUP($E415&amp;$D$118&amp;$D$119,'CCG data'!$A:$AD,'CCG data'!U$3,FALSE)),ISBLANK(VLOOKUP($E415&amp;$D$118&amp;$D$119,'CCG data'!$A:$AD,'CCG data'!U$3,FALSE))),"",VLOOKUP($E415&amp;$D$118&amp;$D$119,'CCG data'!$A:$AD,'CCG data'!U$3,FALSE))</f>
        <v>7.2480704441751334</v>
      </c>
      <c r="M415" s="396"/>
      <c r="N415" s="367">
        <f>IF(OR(ISERROR(VLOOKUP($E415&amp;$D$118&amp;$D$119,'CCG data'!$A:$AD,'CCG data'!G$3,FALSE)),ISBLANK(VLOOKUP($E415&amp;$D$118&amp;$D$119,'CCG data'!$A:$AD,'CCG data'!G$3,FALSE))),"",VLOOKUP($E415&amp;$D$118&amp;$D$119,'CCG data'!$A:$AD,'CCG data'!G$3,FALSE))</f>
        <v>949</v>
      </c>
      <c r="P415" s="404">
        <f>IF(OR(ISERROR(VLOOKUP($E415&amp;$D$118&amp;$D$119,'CCG data'!$A:$AD,'CCG data'!B$3,FALSE)),ISBLANK(VLOOKUP($E415&amp;$D$118&amp;$D$119,'CCG data'!$A:$AD,'CCG data'!B$3,FALSE))),"",VLOOKUP($E415&amp;$D$118&amp;$D$119,'CCG data'!$A:$AD,'CCG data'!B$3,FALSE))</f>
        <v>6.0063224446786093E-2</v>
      </c>
      <c r="Q415" s="267"/>
      <c r="R415" s="267">
        <f>IF(OR(ISERROR(VLOOKUP($E415&amp;$D$118&amp;$D$119,'CCG data'!$A:$AD,'CCG data'!C$3,FALSE)),ISBLANK(VLOOKUP($E415&amp;$D$118&amp;$D$119,'CCG data'!$A:$AD,'CCG data'!C$3,FALSE))),"",VLOOKUP($E415&amp;$D$118&amp;$D$119,'CCG data'!$A:$AD,'CCG data'!C$3,FALSE))</f>
        <v>0.51633298208640677</v>
      </c>
      <c r="S415" s="267"/>
      <c r="T415" s="267">
        <f>IF(OR(ISERROR(VLOOKUP($E415&amp;$D$118&amp;$D$119,'CCG data'!$A:$AD,'CCG data'!D$3,FALSE)),ISBLANK(VLOOKUP($E415&amp;$D$118&amp;$D$119,'CCG data'!$A:$AD,'CCG data'!D$3,FALSE))),"",VLOOKUP($E415&amp;$D$118&amp;$D$119,'CCG data'!$A:$AD,'CCG data'!D$3,FALSE))</f>
        <v>0.30874604847207587</v>
      </c>
      <c r="U415" s="267"/>
      <c r="V415" s="267">
        <f>IF(OR(ISERROR(VLOOKUP($E415&amp;$D$118&amp;$D$119,'CCG data'!$A:$AD,'CCG data'!E$3,FALSE)),ISBLANK(VLOOKUP($E415&amp;$D$118&amp;$D$119,'CCG data'!$A:$AD,'CCG data'!E$3,FALSE))),"",VLOOKUP($E415&amp;$D$118&amp;$D$119,'CCG data'!$A:$AD,'CCG data'!E$3,FALSE))</f>
        <v>0.1148577449947313</v>
      </c>
      <c r="W415" s="405"/>
      <c r="Y415" s="165">
        <f>IFERROR(VLOOKUP($E415&amp;$D$119, Outliers!$A$4:$P$214,6,FALSE),"0")</f>
        <v>0</v>
      </c>
      <c r="Z415" s="165">
        <f>IFERROR(VLOOKUP($E415&amp;$D$119, Outliers!$A$4:$P$214,7,FALSE),"0")</f>
        <v>1</v>
      </c>
      <c r="AA415" s="165">
        <f>IFERROR(VLOOKUP($E415&amp;$D$119, Outliers!$A$4:$P$214,8,FALSE),"0")</f>
        <v>0</v>
      </c>
      <c r="AB415" s="165">
        <f>IFERROR(VLOOKUP($E415&amp;$D$119, Outliers!$A$4:$P$214,9,FALSE),"0")</f>
        <v>1</v>
      </c>
      <c r="AD415" s="78"/>
      <c r="AE415" s="78"/>
      <c r="AF415" s="78"/>
      <c r="AG415" s="78"/>
    </row>
    <row r="416" spans="4:33" x14ac:dyDescent="0.25">
      <c r="D416" s="319"/>
      <c r="E416" s="103" t="s">
        <v>27</v>
      </c>
      <c r="F416" s="95">
        <f>IF(P415="","",VLOOKUP($E415&amp;$D$118&amp;$D$119,'CCG data'!$A:$AD,'CCG data'!W$3,FALSE))</f>
        <v>2.6375115543397474</v>
      </c>
      <c r="G416" s="96">
        <f>IF(P415="","",VLOOKUP($E415&amp;$D$118&amp;$D$119,'CCG data'!$A:$AD,'CCG data'!X$3,FALSE))</f>
        <v>4.4871272116076044</v>
      </c>
      <c r="H416" s="96">
        <f>IF(R415="","",VLOOKUP($E415&amp;$D$118&amp;$D$119,'CCG data'!$A:$AD,'CCG data'!Y$3,FALSE))</f>
        <v>30.129619864085836</v>
      </c>
      <c r="I416" s="96">
        <f>IF(R415="","",VLOOKUP($E415&amp;$D$118&amp;$D$119,'CCG data'!$A:$AD,'CCG data'!Z$3,FALSE))</f>
        <v>35.983527472314805</v>
      </c>
      <c r="J416" s="96">
        <f>IF(T415="","",VLOOKUP($E415&amp;$D$118&amp;$D$119,'CCG data'!$A:$AD,'CCG data'!AA$3,FALSE))</f>
        <v>17.509035295034327</v>
      </c>
      <c r="K416" s="96">
        <f>IF(T415="","",VLOOKUP($E415&amp;$D$118&amp;$D$119,'CCG data'!$A:$AD,'CCG data'!AB$3,FALSE))</f>
        <v>22.037261134275592</v>
      </c>
      <c r="L416" s="96">
        <f>IF(V415="","",VLOOKUP($E415&amp;$D$118&amp;$D$119,'CCG data'!$A:$AD,'CCG data'!AC$3,FALSE))</f>
        <v>5.8873615360162974</v>
      </c>
      <c r="M416" s="96">
        <f>IF(V415="","",VLOOKUP($E415&amp;$D$118&amp;$D$119,'CCG data'!$A:$AD,'CCG data'!AD$3,FALSE))</f>
        <v>8.6087793523339684</v>
      </c>
      <c r="N416" s="368"/>
      <c r="P416" s="152">
        <f>IF(P415="","",VLOOKUP($E415&amp;$D$118&amp;$D$119,'CCG data'!$A:$AD,'CCG data'!I$3,FALSE))</f>
        <v>4.7E-2</v>
      </c>
      <c r="Q416" s="15">
        <f>IF(P415="","",VLOOKUP($E415&amp;$D$118&amp;$D$119,'CCG data'!$A:$AD,'CCG data'!J$3,FALSE))</f>
        <v>7.6999999999999999E-2</v>
      </c>
      <c r="R416" s="15">
        <f>IF(R415="","",VLOOKUP($E415&amp;$D$118&amp;$D$119,'CCG data'!$A:$AD,'CCG data'!K$3,FALSE))</f>
        <v>0.48499999999999999</v>
      </c>
      <c r="S416" s="15">
        <f>IF(R415="","",VLOOKUP($E415&amp;$D$118&amp;$D$119,'CCG data'!$A:$AD,'CCG data'!L$3,FALSE))</f>
        <v>0.54800000000000004</v>
      </c>
      <c r="T416" s="15">
        <f>IF(T415="","",VLOOKUP($E415&amp;$D$118&amp;$D$119,'CCG data'!$A:$AD,'CCG data'!M$3,FALSE))</f>
        <v>0.28000000000000003</v>
      </c>
      <c r="U416" s="15">
        <f>IF(T415="","",VLOOKUP($E415&amp;$D$118&amp;$D$119,'CCG data'!$A:$AD,'CCG data'!N$3,FALSE))</f>
        <v>0.33900000000000002</v>
      </c>
      <c r="V416" s="15">
        <f>IF(V415="","",VLOOKUP($E415&amp;$D$118&amp;$D$119,'CCG data'!$A:$AD,'CCG data'!O$3,FALSE))</f>
        <v>9.6000000000000002E-2</v>
      </c>
      <c r="W416" s="136">
        <f>IF(V415="","",VLOOKUP($E415&amp;$D$118&amp;$D$119,'CCG data'!$A:$AD,'CCG data'!P$3,FALSE))</f>
        <v>0.13700000000000001</v>
      </c>
      <c r="Y416" s="165" t="str">
        <f>IFERROR(VLOOKUP($E416&amp;$D$119, Outliers!$A$4:$P$214,6,FALSE),"0")</f>
        <v>0</v>
      </c>
      <c r="Z416" s="165" t="str">
        <f>IFERROR(VLOOKUP($E416&amp;$D$119, Outliers!$A$4:$P$214,7,FALSE),"0")</f>
        <v>0</v>
      </c>
      <c r="AA416" s="165" t="str">
        <f>IFERROR(VLOOKUP($E416&amp;$D$119, Outliers!$A$4:$P$214,8,FALSE),"0")</f>
        <v>0</v>
      </c>
      <c r="AB416" s="165" t="str">
        <f>IFERROR(VLOOKUP($E416&amp;$D$119, Outliers!$A$4:$P$214,9,FALSE),"0")</f>
        <v>0</v>
      </c>
      <c r="AD416" s="78"/>
      <c r="AE416" s="78"/>
      <c r="AF416" s="78"/>
      <c r="AG416" s="78"/>
    </row>
    <row r="417" spans="4:33" ht="15.75" x14ac:dyDescent="0.25">
      <c r="D417" s="319"/>
      <c r="E417" s="104" t="s">
        <v>421</v>
      </c>
      <c r="F417" s="394">
        <f>IF(OR(ISERROR(VLOOKUP($E417&amp;$D$118&amp;$D$119,'CCG data'!$A:$AD,'CCG data'!R$3,FALSE)),ISBLANK(VLOOKUP($E417&amp;$D$118&amp;$D$119,'CCG data'!$A:$AD,'CCG data'!R$3,FALSE))),"",VLOOKUP($E417&amp;$D$118&amp;$D$119,'CCG data'!$A:$AD,'CCG data'!R$3,FALSE))</f>
        <v>6.7209794099985603</v>
      </c>
      <c r="G417" s="395"/>
      <c r="H417" s="395">
        <f>IF(OR(ISERROR(VLOOKUP($E417&amp;$D$118&amp;$D$119,'CCG data'!$A:$AD,'CCG data'!S$3,FALSE)),ISBLANK(VLOOKUP($E417&amp;$D$118&amp;$D$119,'CCG data'!$A:$AD,'CCG data'!S$3,FALSE))),"",VLOOKUP($E417&amp;$D$118&amp;$D$119,'CCG data'!$A:$AD,'CCG data'!S$3,FALSE))</f>
        <v>37.546220740613748</v>
      </c>
      <c r="I417" s="395"/>
      <c r="J417" s="395">
        <f>IF(OR(ISERROR(VLOOKUP($E417&amp;$D$118&amp;$D$119,'CCG data'!$A:$AD,'CCG data'!T$3,FALSE)),ISBLANK(VLOOKUP($E417&amp;$D$118&amp;$D$119,'CCG data'!$A:$AD,'CCG data'!T$3,FALSE))),"",VLOOKUP($E417&amp;$D$118&amp;$D$119,'CCG data'!$A:$AD,'CCG data'!T$3,FALSE))</f>
        <v>16.813959876451687</v>
      </c>
      <c r="K417" s="395"/>
      <c r="L417" s="395">
        <f>IF(OR(ISERROR(VLOOKUP($E417&amp;$D$118&amp;$D$119,'CCG data'!$A:$AD,'CCG data'!U$3,FALSE)),ISBLANK(VLOOKUP($E417&amp;$D$118&amp;$D$119,'CCG data'!$A:$AD,'CCG data'!U$3,FALSE))),"",VLOOKUP($E417&amp;$D$118&amp;$D$119,'CCG data'!$A:$AD,'CCG data'!U$3,FALSE))</f>
        <v>11.998015730956963</v>
      </c>
      <c r="M417" s="396"/>
      <c r="N417" s="367">
        <f>IF(OR(ISERROR(VLOOKUP($E417&amp;$D$118&amp;$D$119,'CCG data'!$A:$AD,'CCG data'!G$3,FALSE)),ISBLANK(VLOOKUP($E417&amp;$D$118&amp;$D$119,'CCG data'!$A:$AD,'CCG data'!G$3,FALSE))),"",VLOOKUP($E417&amp;$D$118&amp;$D$119,'CCG data'!$A:$AD,'CCG data'!G$3,FALSE))</f>
        <v>2170</v>
      </c>
      <c r="P417" s="404">
        <f>IF(OR(ISERROR(VLOOKUP($E417&amp;$D$118&amp;$D$119,'CCG data'!$A:$AD,'CCG data'!B$3,FALSE)),ISBLANK(VLOOKUP($E417&amp;$D$118&amp;$D$119,'CCG data'!$A:$AD,'CCG data'!B$3,FALSE))),"",VLOOKUP($E417&amp;$D$118&amp;$D$119,'CCG data'!$A:$AD,'CCG data'!B$3,FALSE))</f>
        <v>9.0322580645161285E-2</v>
      </c>
      <c r="Q417" s="267"/>
      <c r="R417" s="267">
        <f>IF(OR(ISERROR(VLOOKUP($E417&amp;$D$118&amp;$D$119,'CCG data'!$A:$AD,'CCG data'!C$3,FALSE)),ISBLANK(VLOOKUP($E417&amp;$D$118&amp;$D$119,'CCG data'!$A:$AD,'CCG data'!C$3,FALSE))),"",VLOOKUP($E417&amp;$D$118&amp;$D$119,'CCG data'!$A:$AD,'CCG data'!C$3,FALSE))</f>
        <v>0.50829493087557609</v>
      </c>
      <c r="S417" s="267"/>
      <c r="T417" s="267">
        <f>IF(OR(ISERROR(VLOOKUP($E417&amp;$D$118&amp;$D$119,'CCG data'!$A:$AD,'CCG data'!D$3,FALSE)),ISBLANK(VLOOKUP($E417&amp;$D$118&amp;$D$119,'CCG data'!$A:$AD,'CCG data'!D$3,FALSE))),"",VLOOKUP($E417&amp;$D$118&amp;$D$119,'CCG data'!$A:$AD,'CCG data'!D$3,FALSE))</f>
        <v>0.23548387096774193</v>
      </c>
      <c r="U417" s="267"/>
      <c r="V417" s="267">
        <f>IF(OR(ISERROR(VLOOKUP($E417&amp;$D$118&amp;$D$119,'CCG data'!$A:$AD,'CCG data'!E$3,FALSE)),ISBLANK(VLOOKUP($E417&amp;$D$118&amp;$D$119,'CCG data'!$A:$AD,'CCG data'!E$3,FALSE))),"",VLOOKUP($E417&amp;$D$118&amp;$D$119,'CCG data'!$A:$AD,'CCG data'!E$3,FALSE))</f>
        <v>0.16589861751152074</v>
      </c>
      <c r="W417" s="405"/>
      <c r="Y417" s="165">
        <f>IFERROR(VLOOKUP($E417&amp;$D$119, Outliers!$A$4:$P$214,6,FALSE),"0")</f>
        <v>1</v>
      </c>
      <c r="Z417" s="165">
        <f>IFERROR(VLOOKUP($E417&amp;$D$119, Outliers!$A$4:$P$214,7,FALSE),"0")</f>
        <v>0</v>
      </c>
      <c r="AA417" s="165">
        <f>IFERROR(VLOOKUP($E417&amp;$D$119, Outliers!$A$4:$P$214,8,FALSE),"0")</f>
        <v>0</v>
      </c>
      <c r="AB417" s="165">
        <f>IFERROR(VLOOKUP($E417&amp;$D$119, Outliers!$A$4:$P$214,9,FALSE),"0")</f>
        <v>0</v>
      </c>
      <c r="AD417" s="78"/>
      <c r="AE417" s="78"/>
      <c r="AF417" s="78"/>
      <c r="AG417" s="78"/>
    </row>
    <row r="418" spans="4:33" x14ac:dyDescent="0.25">
      <c r="D418" s="319"/>
      <c r="E418" s="103" t="s">
        <v>27</v>
      </c>
      <c r="F418" s="95">
        <f>IF(P417="","",VLOOKUP($E417&amp;$D$118&amp;$D$119,'CCG data'!$A:$AD,'CCG data'!W$3,FALSE))</f>
        <v>5.780042292598762</v>
      </c>
      <c r="G418" s="96">
        <f>IF(P417="","",VLOOKUP($E417&amp;$D$118&amp;$D$119,'CCG data'!$A:$AD,'CCG data'!X$3,FALSE))</f>
        <v>7.6619165273983585</v>
      </c>
      <c r="H418" s="96">
        <f>IF(R417="","",VLOOKUP($E417&amp;$D$118&amp;$D$119,'CCG data'!$A:$AD,'CCG data'!Y$3,FALSE))</f>
        <v>35.330400402577048</v>
      </c>
      <c r="I418" s="96">
        <f>IF(R417="","",VLOOKUP($E417&amp;$D$118&amp;$D$119,'CCG data'!$A:$AD,'CCG data'!Z$3,FALSE))</f>
        <v>39.762041078650448</v>
      </c>
      <c r="J418" s="96">
        <f>IF(T417="","",VLOOKUP($E417&amp;$D$118&amp;$D$119,'CCG data'!$A:$AD,'CCG data'!AA$3,FALSE))</f>
        <v>15.356100521547608</v>
      </c>
      <c r="K418" s="96">
        <f>IF(T417="","",VLOOKUP($E417&amp;$D$118&amp;$D$119,'CCG data'!$A:$AD,'CCG data'!AB$3,FALSE))</f>
        <v>18.271819231355767</v>
      </c>
      <c r="L418" s="96">
        <f>IF(V417="","",VLOOKUP($E417&amp;$D$118&amp;$D$119,'CCG data'!$A:$AD,'CCG data'!AC$3,FALSE))</f>
        <v>10.758607865286733</v>
      </c>
      <c r="M418" s="96">
        <f>IF(V417="","",VLOOKUP($E417&amp;$D$118&amp;$D$119,'CCG data'!$A:$AD,'CCG data'!AD$3,FALSE))</f>
        <v>13.237423596627194</v>
      </c>
      <c r="N418" s="368"/>
      <c r="P418" s="152">
        <f>IF(P417="","",VLOOKUP($E417&amp;$D$118&amp;$D$119,'CCG data'!$A:$AD,'CCG data'!I$3,FALSE))</f>
        <v>7.9000000000000001E-2</v>
      </c>
      <c r="Q418" s="15">
        <f>IF(P417="","",VLOOKUP($E417&amp;$D$118&amp;$D$119,'CCG data'!$A:$AD,'CCG data'!J$3,FALSE))</f>
        <v>0.10299999999999999</v>
      </c>
      <c r="R418" s="15">
        <f>IF(R417="","",VLOOKUP($E417&amp;$D$118&amp;$D$119,'CCG data'!$A:$AD,'CCG data'!K$3,FALSE))</f>
        <v>0.48699999999999999</v>
      </c>
      <c r="S418" s="15">
        <f>IF(R417="","",VLOOKUP($E417&amp;$D$118&amp;$D$119,'CCG data'!$A:$AD,'CCG data'!L$3,FALSE))</f>
        <v>0.52900000000000003</v>
      </c>
      <c r="T418" s="15">
        <f>IF(T417="","",VLOOKUP($E417&amp;$D$118&amp;$D$119,'CCG data'!$A:$AD,'CCG data'!M$3,FALSE))</f>
        <v>0.218</v>
      </c>
      <c r="U418" s="15">
        <f>IF(T417="","",VLOOKUP($E417&amp;$D$118&amp;$D$119,'CCG data'!$A:$AD,'CCG data'!N$3,FALSE))</f>
        <v>0.254</v>
      </c>
      <c r="V418" s="15">
        <f>IF(V417="","",VLOOKUP($E417&amp;$D$118&amp;$D$119,'CCG data'!$A:$AD,'CCG data'!O$3,FALSE))</f>
        <v>0.151</v>
      </c>
      <c r="W418" s="136">
        <f>IF(V417="","",VLOOKUP($E417&amp;$D$118&amp;$D$119,'CCG data'!$A:$AD,'CCG data'!P$3,FALSE))</f>
        <v>0.182</v>
      </c>
      <c r="Y418" s="165" t="str">
        <f>IFERROR(VLOOKUP($E418&amp;$D$119, Outliers!$A$4:$P$214,6,FALSE),"0")</f>
        <v>0</v>
      </c>
      <c r="Z418" s="165" t="str">
        <f>IFERROR(VLOOKUP($E418&amp;$D$119, Outliers!$A$4:$P$214,7,FALSE),"0")</f>
        <v>0</v>
      </c>
      <c r="AA418" s="165" t="str">
        <f>IFERROR(VLOOKUP($E418&amp;$D$119, Outliers!$A$4:$P$214,8,FALSE),"0")</f>
        <v>0</v>
      </c>
      <c r="AB418" s="165" t="str">
        <f>IFERROR(VLOOKUP($E418&amp;$D$119, Outliers!$A$4:$P$214,9,FALSE),"0")</f>
        <v>0</v>
      </c>
      <c r="AD418" s="78"/>
      <c r="AE418" s="78"/>
      <c r="AF418" s="78"/>
      <c r="AG418" s="78"/>
    </row>
    <row r="419" spans="4:33" ht="15.75" x14ac:dyDescent="0.25">
      <c r="D419" s="319"/>
      <c r="E419" s="104" t="s">
        <v>500</v>
      </c>
      <c r="F419" s="394">
        <f>IF(OR(ISERROR(VLOOKUP($E419&amp;$D$118&amp;$D$119,'CCG data'!$A:$AD,'CCG data'!R$3,FALSE)),ISBLANK(VLOOKUP($E419&amp;$D$118&amp;$D$119,'CCG data'!$A:$AD,'CCG data'!R$3,FALSE))),"",VLOOKUP($E419&amp;$D$118&amp;$D$119,'CCG data'!$A:$AD,'CCG data'!R$3,FALSE))</f>
        <v>5.9788982329422042</v>
      </c>
      <c r="G419" s="395"/>
      <c r="H419" s="395">
        <f>IF(OR(ISERROR(VLOOKUP($E419&amp;$D$118&amp;$D$119,'CCG data'!$A:$AD,'CCG data'!S$3,FALSE)),ISBLANK(VLOOKUP($E419&amp;$D$118&amp;$D$119,'CCG data'!$A:$AD,'CCG data'!S$3,FALSE))),"",VLOOKUP($E419&amp;$D$118&amp;$D$119,'CCG data'!$A:$AD,'CCG data'!S$3,FALSE))</f>
        <v>40.055051202457825</v>
      </c>
      <c r="I419" s="395"/>
      <c r="J419" s="395">
        <f>IF(OR(ISERROR(VLOOKUP($E419&amp;$D$118&amp;$D$119,'CCG data'!$A:$AD,'CCG data'!T$3,FALSE)),ISBLANK(VLOOKUP($E419&amp;$D$118&amp;$D$119,'CCG data'!$A:$AD,'CCG data'!T$3,FALSE))),"",VLOOKUP($E419&amp;$D$118&amp;$D$119,'CCG data'!$A:$AD,'CCG data'!T$3,FALSE))</f>
        <v>17.115305487866262</v>
      </c>
      <c r="K419" s="395"/>
      <c r="L419" s="395">
        <f>IF(OR(ISERROR(VLOOKUP($E419&amp;$D$118&amp;$D$119,'CCG data'!$A:$AD,'CCG data'!U$3,FALSE)),ISBLANK(VLOOKUP($E419&amp;$D$118&amp;$D$119,'CCG data'!$A:$AD,'CCG data'!U$3,FALSE))),"",VLOOKUP($E419&amp;$D$118&amp;$D$119,'CCG data'!$A:$AD,'CCG data'!U$3,FALSE))</f>
        <v>10.64858366478774</v>
      </c>
      <c r="M419" s="396"/>
      <c r="N419" s="367">
        <f>IF(OR(ISERROR(VLOOKUP($E419&amp;$D$118&amp;$D$119,'CCG data'!$A:$AD,'CCG data'!G$3,FALSE)),ISBLANK(VLOOKUP($E419&amp;$D$118&amp;$D$119,'CCG data'!$A:$AD,'CCG data'!G$3,FALSE))),"",VLOOKUP($E419&amp;$D$118&amp;$D$119,'CCG data'!$A:$AD,'CCG data'!G$3,FALSE))</f>
        <v>1412</v>
      </c>
      <c r="P419" s="404">
        <f>IF(OR(ISERROR(VLOOKUP($E419&amp;$D$118&amp;$D$119,'CCG data'!$A:$AD,'CCG data'!B$3,FALSE)),ISBLANK(VLOOKUP($E419&amp;$D$118&amp;$D$119,'CCG data'!$A:$AD,'CCG data'!B$3,FALSE))),"",VLOOKUP($E419&amp;$D$118&amp;$D$119,'CCG data'!$A:$AD,'CCG data'!B$3,FALSE))</f>
        <v>8.8526912181303111E-2</v>
      </c>
      <c r="Q419" s="267"/>
      <c r="R419" s="267">
        <f>IF(OR(ISERROR(VLOOKUP($E419&amp;$D$118&amp;$D$119,'CCG data'!$A:$AD,'CCG data'!C$3,FALSE)),ISBLANK(VLOOKUP($E419&amp;$D$118&amp;$D$119,'CCG data'!$A:$AD,'CCG data'!C$3,FALSE))),"",VLOOKUP($E419&amp;$D$118&amp;$D$119,'CCG data'!$A:$AD,'CCG data'!C$3,FALSE))</f>
        <v>0.5382436260623229</v>
      </c>
      <c r="S419" s="267"/>
      <c r="T419" s="267">
        <f>IF(OR(ISERROR(VLOOKUP($E419&amp;$D$118&amp;$D$119,'CCG data'!$A:$AD,'CCG data'!D$3,FALSE)),ISBLANK(VLOOKUP($E419&amp;$D$118&amp;$D$119,'CCG data'!$A:$AD,'CCG data'!D$3,FALSE))),"",VLOOKUP($E419&amp;$D$118&amp;$D$119,'CCG data'!$A:$AD,'CCG data'!D$3,FALSE))</f>
        <v>0.22804532577903683</v>
      </c>
      <c r="U419" s="267"/>
      <c r="V419" s="267">
        <f>IF(OR(ISERROR(VLOOKUP($E419&amp;$D$118&amp;$D$119,'CCG data'!$A:$AD,'CCG data'!E$3,FALSE)),ISBLANK(VLOOKUP($E419&amp;$D$118&amp;$D$119,'CCG data'!$A:$AD,'CCG data'!E$3,FALSE))),"",VLOOKUP($E419&amp;$D$118&amp;$D$119,'CCG data'!$A:$AD,'CCG data'!E$3,FALSE))</f>
        <v>0.14518413597733712</v>
      </c>
      <c r="W419" s="405"/>
      <c r="Y419" s="165">
        <f>IFERROR(VLOOKUP($E419&amp;$D$119, Outliers!$A$4:$P$214,6,FALSE),"0")</f>
        <v>0</v>
      </c>
      <c r="Z419" s="165">
        <f>IFERROR(VLOOKUP($E419&amp;$D$119, Outliers!$A$4:$P$214,7,FALSE),"0")</f>
        <v>0</v>
      </c>
      <c r="AA419" s="165">
        <f>IFERROR(VLOOKUP($E419&amp;$D$119, Outliers!$A$4:$P$214,8,FALSE),"0")</f>
        <v>0</v>
      </c>
      <c r="AB419" s="165">
        <f>IFERROR(VLOOKUP($E419&amp;$D$119, Outliers!$A$4:$P$214,9,FALSE),"0")</f>
        <v>0</v>
      </c>
      <c r="AD419" s="78"/>
      <c r="AE419" s="78"/>
      <c r="AF419" s="78"/>
      <c r="AG419" s="78"/>
    </row>
    <row r="420" spans="4:33" x14ac:dyDescent="0.25">
      <c r="D420" s="319"/>
      <c r="E420" s="103" t="s">
        <v>27</v>
      </c>
      <c r="F420" s="95">
        <f>IF(P419="","",VLOOKUP($E419&amp;$D$118&amp;$D$119,'CCG data'!$A:$AD,'CCG data'!W$3,FALSE))</f>
        <v>4.9307511591962925</v>
      </c>
      <c r="G420" s="96">
        <f>IF(P419="","",VLOOKUP($E419&amp;$D$118&amp;$D$119,'CCG data'!$A:$AD,'CCG data'!X$3,FALSE))</f>
        <v>7.027045306688116</v>
      </c>
      <c r="H420" s="96">
        <f>IF(R419="","",VLOOKUP($E419&amp;$D$118&amp;$D$119,'CCG data'!$A:$AD,'CCG data'!Y$3,FALSE))</f>
        <v>37.207270344714111</v>
      </c>
      <c r="I420" s="96">
        <f>IF(R419="","",VLOOKUP($E419&amp;$D$118&amp;$D$119,'CCG data'!$A:$AD,'CCG data'!Z$3,FALSE))</f>
        <v>42.90283206020154</v>
      </c>
      <c r="J420" s="96">
        <f>IF(T419="","",VLOOKUP($E419&amp;$D$118&amp;$D$119,'CCG data'!$A:$AD,'CCG data'!AA$3,FALSE))</f>
        <v>15.245860065274252</v>
      </c>
      <c r="K420" s="96">
        <f>IF(T419="","",VLOOKUP($E419&amp;$D$118&amp;$D$119,'CCG data'!$A:$AD,'CCG data'!AB$3,FALSE))</f>
        <v>18.984750910458274</v>
      </c>
      <c r="L420" s="96">
        <f>IF(V419="","",VLOOKUP($E419&amp;$D$118&amp;$D$119,'CCG data'!$A:$AD,'CCG data'!AC$3,FALSE))</f>
        <v>9.1908741508368799</v>
      </c>
      <c r="M420" s="96">
        <f>IF(V419="","",VLOOKUP($E419&amp;$D$118&amp;$D$119,'CCG data'!$A:$AD,'CCG data'!AD$3,FALSE))</f>
        <v>12.1062931787386</v>
      </c>
      <c r="N420" s="368"/>
      <c r="P420" s="152">
        <f>IF(P419="","",VLOOKUP($E419&amp;$D$118&amp;$D$119,'CCG data'!$A:$AD,'CCG data'!I$3,FALSE))</f>
        <v>7.4999999999999997E-2</v>
      </c>
      <c r="Q420" s="15">
        <f>IF(P419="","",VLOOKUP($E419&amp;$D$118&amp;$D$119,'CCG data'!$A:$AD,'CCG data'!J$3,FALSE))</f>
        <v>0.104</v>
      </c>
      <c r="R420" s="15">
        <f>IF(R419="","",VLOOKUP($E419&amp;$D$118&amp;$D$119,'CCG data'!$A:$AD,'CCG data'!K$3,FALSE))</f>
        <v>0.51200000000000001</v>
      </c>
      <c r="S420" s="15">
        <f>IF(R419="","",VLOOKUP($E419&amp;$D$118&amp;$D$119,'CCG data'!$A:$AD,'CCG data'!L$3,FALSE))</f>
        <v>0.56399999999999995</v>
      </c>
      <c r="T420" s="15">
        <f>IF(T419="","",VLOOKUP($E419&amp;$D$118&amp;$D$119,'CCG data'!$A:$AD,'CCG data'!M$3,FALSE))</f>
        <v>0.20699999999999999</v>
      </c>
      <c r="U420" s="15">
        <f>IF(T419="","",VLOOKUP($E419&amp;$D$118&amp;$D$119,'CCG data'!$A:$AD,'CCG data'!N$3,FALSE))</f>
        <v>0.251</v>
      </c>
      <c r="V420" s="15">
        <f>IF(V419="","",VLOOKUP($E419&amp;$D$118&amp;$D$119,'CCG data'!$A:$AD,'CCG data'!O$3,FALSE))</f>
        <v>0.128</v>
      </c>
      <c r="W420" s="136">
        <f>IF(V419="","",VLOOKUP($E419&amp;$D$118&amp;$D$119,'CCG data'!$A:$AD,'CCG data'!P$3,FALSE))</f>
        <v>0.16500000000000001</v>
      </c>
      <c r="Y420" s="165" t="str">
        <f>IFERROR(VLOOKUP($E420&amp;$D$119, Outliers!$A$4:$P$214,6,FALSE),"0")</f>
        <v>0</v>
      </c>
      <c r="Z420" s="165" t="str">
        <f>IFERROR(VLOOKUP($E420&amp;$D$119, Outliers!$A$4:$P$214,7,FALSE),"0")</f>
        <v>0</v>
      </c>
      <c r="AA420" s="165" t="str">
        <f>IFERROR(VLOOKUP($E420&amp;$D$119, Outliers!$A$4:$P$214,8,FALSE),"0")</f>
        <v>0</v>
      </c>
      <c r="AB420" s="165" t="str">
        <f>IFERROR(VLOOKUP($E420&amp;$D$119, Outliers!$A$4:$P$214,9,FALSE),"0")</f>
        <v>0</v>
      </c>
      <c r="AD420" s="78"/>
      <c r="AE420" s="78"/>
      <c r="AF420" s="78"/>
      <c r="AG420" s="78"/>
    </row>
    <row r="421" spans="4:33" ht="15.75" x14ac:dyDescent="0.25">
      <c r="D421" s="319"/>
      <c r="E421" s="104" t="s">
        <v>254</v>
      </c>
      <c r="F421" s="394">
        <f>IF(OR(ISERROR(VLOOKUP($E421&amp;$D$118&amp;$D$119,'CCG data'!$A:$AD,'CCG data'!R$3,FALSE)),ISBLANK(VLOOKUP($E421&amp;$D$118&amp;$D$119,'CCG data'!$A:$AD,'CCG data'!R$3,FALSE))),"",VLOOKUP($E421&amp;$D$118&amp;$D$119,'CCG data'!$A:$AD,'CCG data'!R$3,FALSE))</f>
        <v>5.9314648417932592</v>
      </c>
      <c r="G421" s="395"/>
      <c r="H421" s="395">
        <f>IF(OR(ISERROR(VLOOKUP($E421&amp;$D$118&amp;$D$119,'CCG data'!$A:$AD,'CCG data'!S$3,FALSE)),ISBLANK(VLOOKUP($E421&amp;$D$118&amp;$D$119,'CCG data'!$A:$AD,'CCG data'!S$3,FALSE))),"",VLOOKUP($E421&amp;$D$118&amp;$D$119,'CCG data'!$A:$AD,'CCG data'!S$3,FALSE))</f>
        <v>38.601821927406235</v>
      </c>
      <c r="I421" s="395"/>
      <c r="J421" s="395">
        <f>IF(OR(ISERROR(VLOOKUP($E421&amp;$D$118&amp;$D$119,'CCG data'!$A:$AD,'CCG data'!T$3,FALSE)),ISBLANK(VLOOKUP($E421&amp;$D$118&amp;$D$119,'CCG data'!$A:$AD,'CCG data'!T$3,FALSE))),"",VLOOKUP($E421&amp;$D$118&amp;$D$119,'CCG data'!$A:$AD,'CCG data'!T$3,FALSE))</f>
        <v>17.336448692230576</v>
      </c>
      <c r="K421" s="395"/>
      <c r="L421" s="395">
        <f>IF(OR(ISERROR(VLOOKUP($E421&amp;$D$118&amp;$D$119,'CCG data'!$A:$AD,'CCG data'!U$3,FALSE)),ISBLANK(VLOOKUP($E421&amp;$D$118&amp;$D$119,'CCG data'!$A:$AD,'CCG data'!U$3,FALSE))),"",VLOOKUP($E421&amp;$D$118&amp;$D$119,'CCG data'!$A:$AD,'CCG data'!U$3,FALSE))</f>
        <v>10.526462475507472</v>
      </c>
      <c r="M421" s="396"/>
      <c r="N421" s="367">
        <f>IF(OR(ISERROR(VLOOKUP($E421&amp;$D$118&amp;$D$119,'CCG data'!$A:$AD,'CCG data'!G$3,FALSE)),ISBLANK(VLOOKUP($E421&amp;$D$118&amp;$D$119,'CCG data'!$A:$AD,'CCG data'!G$3,FALSE))),"",VLOOKUP($E421&amp;$D$118&amp;$D$119,'CCG data'!$A:$AD,'CCG data'!G$3,FALSE))</f>
        <v>1413</v>
      </c>
      <c r="P421" s="404">
        <f>IF(OR(ISERROR(VLOOKUP($E421&amp;$D$118&amp;$D$119,'CCG data'!$A:$AD,'CCG data'!B$3,FALSE)),ISBLANK(VLOOKUP($E421&amp;$D$118&amp;$D$119,'CCG data'!$A:$AD,'CCG data'!B$3,FALSE))),"",VLOOKUP($E421&amp;$D$118&amp;$D$119,'CCG data'!$A:$AD,'CCG data'!B$3,FALSE))</f>
        <v>8.0679405520169847E-2</v>
      </c>
      <c r="Q421" s="267"/>
      <c r="R421" s="267">
        <f>IF(OR(ISERROR(VLOOKUP($E421&amp;$D$118&amp;$D$119,'CCG data'!$A:$AD,'CCG data'!C$3,FALSE)),ISBLANK(VLOOKUP($E421&amp;$D$118&amp;$D$119,'CCG data'!$A:$AD,'CCG data'!C$3,FALSE))),"",VLOOKUP($E421&amp;$D$118&amp;$D$119,'CCG data'!$A:$AD,'CCG data'!C$3,FALSE))</f>
        <v>0.53290870488322717</v>
      </c>
      <c r="S421" s="267"/>
      <c r="T421" s="267">
        <f>IF(OR(ISERROR(VLOOKUP($E421&amp;$D$118&amp;$D$119,'CCG data'!$A:$AD,'CCG data'!D$3,FALSE)),ISBLANK(VLOOKUP($E421&amp;$D$118&amp;$D$119,'CCG data'!$A:$AD,'CCG data'!D$3,FALSE))),"",VLOOKUP($E421&amp;$D$118&amp;$D$119,'CCG data'!$A:$AD,'CCG data'!D$3,FALSE))</f>
        <v>0.24203821656050956</v>
      </c>
      <c r="U421" s="267"/>
      <c r="V421" s="267">
        <f>IF(OR(ISERROR(VLOOKUP($E421&amp;$D$118&amp;$D$119,'CCG data'!$A:$AD,'CCG data'!E$3,FALSE)),ISBLANK(VLOOKUP($E421&amp;$D$118&amp;$D$119,'CCG data'!$A:$AD,'CCG data'!E$3,FALSE))),"",VLOOKUP($E421&amp;$D$118&amp;$D$119,'CCG data'!$A:$AD,'CCG data'!E$3,FALSE))</f>
        <v>0.14437367303609341</v>
      </c>
      <c r="W421" s="405"/>
      <c r="Y421" s="165">
        <f>IFERROR(VLOOKUP($E421&amp;$D$119, Outliers!$A$4:$P$214,6,FALSE),"0")</f>
        <v>0</v>
      </c>
      <c r="Z421" s="165">
        <f>IFERROR(VLOOKUP($E421&amp;$D$119, Outliers!$A$4:$P$214,7,FALSE),"0")</f>
        <v>0</v>
      </c>
      <c r="AA421" s="165">
        <f>IFERROR(VLOOKUP($E421&amp;$D$119, Outliers!$A$4:$P$214,8,FALSE),"0")</f>
        <v>0</v>
      </c>
      <c r="AB421" s="165">
        <f>IFERROR(VLOOKUP($E421&amp;$D$119, Outliers!$A$4:$P$214,9,FALSE),"0")</f>
        <v>0</v>
      </c>
      <c r="AD421" s="78"/>
      <c r="AE421" s="78"/>
      <c r="AF421" s="78"/>
      <c r="AG421" s="78"/>
    </row>
    <row r="422" spans="4:33" x14ac:dyDescent="0.25">
      <c r="D422" s="319"/>
      <c r="E422" s="103" t="s">
        <v>27</v>
      </c>
      <c r="F422" s="95">
        <f>IF(P421="","",VLOOKUP($E421&amp;$D$118&amp;$D$119,'CCG data'!$A:$AD,'CCG data'!W$3,FALSE))</f>
        <v>4.842620982500291</v>
      </c>
      <c r="G422" s="96">
        <f>IF(P421="","",VLOOKUP($E421&amp;$D$118&amp;$D$119,'CCG data'!$A:$AD,'CCG data'!X$3,FALSE))</f>
        <v>7.0203087010862273</v>
      </c>
      <c r="H422" s="96">
        <f>IF(R421="","",VLOOKUP($E421&amp;$D$118&amp;$D$119,'CCG data'!$A:$AD,'CCG data'!Y$3,FALSE))</f>
        <v>35.844633885737522</v>
      </c>
      <c r="I422" s="96">
        <f>IF(R421="","",VLOOKUP($E421&amp;$D$118&amp;$D$119,'CCG data'!$A:$AD,'CCG data'!Z$3,FALSE))</f>
        <v>41.359009969074947</v>
      </c>
      <c r="J422" s="96">
        <f>IF(T421="","",VLOOKUP($E421&amp;$D$118&amp;$D$119,'CCG data'!$A:$AD,'CCG data'!AA$3,FALSE))</f>
        <v>15.499051040677303</v>
      </c>
      <c r="K422" s="96">
        <f>IF(T421="","",VLOOKUP($E421&amp;$D$118&amp;$D$119,'CCG data'!$A:$AD,'CCG data'!AB$3,FALSE))</f>
        <v>19.17384634378385</v>
      </c>
      <c r="L422" s="96">
        <f>IF(V421="","",VLOOKUP($E421&amp;$D$118&amp;$D$119,'CCG data'!$A:$AD,'CCG data'!AC$3,FALSE))</f>
        <v>9.0819428910547852</v>
      </c>
      <c r="M422" s="96">
        <f>IF(V421="","",VLOOKUP($E421&amp;$D$118&amp;$D$119,'CCG data'!$A:$AD,'CCG data'!AD$3,FALSE))</f>
        <v>11.970982059960159</v>
      </c>
      <c r="N422" s="368"/>
      <c r="P422" s="152">
        <f>IF(P421="","",VLOOKUP($E421&amp;$D$118&amp;$D$119,'CCG data'!$A:$AD,'CCG data'!I$3,FALSE))</f>
        <v>6.8000000000000005E-2</v>
      </c>
      <c r="Q422" s="15">
        <f>IF(P421="","",VLOOKUP($E421&amp;$D$118&amp;$D$119,'CCG data'!$A:$AD,'CCG data'!J$3,FALSE))</f>
        <v>9.6000000000000002E-2</v>
      </c>
      <c r="R422" s="15">
        <f>IF(R421="","",VLOOKUP($E421&amp;$D$118&amp;$D$119,'CCG data'!$A:$AD,'CCG data'!K$3,FALSE))</f>
        <v>0.50700000000000001</v>
      </c>
      <c r="S422" s="15">
        <f>IF(R421="","",VLOOKUP($E421&amp;$D$118&amp;$D$119,'CCG data'!$A:$AD,'CCG data'!L$3,FALSE))</f>
        <v>0.55900000000000005</v>
      </c>
      <c r="T422" s="15">
        <f>IF(T421="","",VLOOKUP($E421&amp;$D$118&amp;$D$119,'CCG data'!$A:$AD,'CCG data'!M$3,FALSE))</f>
        <v>0.22</v>
      </c>
      <c r="U422" s="15">
        <f>IF(T421="","",VLOOKUP($E421&amp;$D$118&amp;$D$119,'CCG data'!$A:$AD,'CCG data'!N$3,FALSE))</f>
        <v>0.26500000000000001</v>
      </c>
      <c r="V422" s="15">
        <f>IF(V421="","",VLOOKUP($E421&amp;$D$118&amp;$D$119,'CCG data'!$A:$AD,'CCG data'!O$3,FALSE))</f>
        <v>0.127</v>
      </c>
      <c r="W422" s="136">
        <f>IF(V421="","",VLOOKUP($E421&amp;$D$118&amp;$D$119,'CCG data'!$A:$AD,'CCG data'!P$3,FALSE))</f>
        <v>0.16400000000000001</v>
      </c>
      <c r="Y422" s="165" t="str">
        <f>IFERROR(VLOOKUP($E422&amp;$D$119, Outliers!$A$4:$P$214,6,FALSE),"0")</f>
        <v>0</v>
      </c>
      <c r="Z422" s="165" t="str">
        <f>IFERROR(VLOOKUP($E422&amp;$D$119, Outliers!$A$4:$P$214,7,FALSE),"0")</f>
        <v>0</v>
      </c>
      <c r="AA422" s="165" t="str">
        <f>IFERROR(VLOOKUP($E422&amp;$D$119, Outliers!$A$4:$P$214,8,FALSE),"0")</f>
        <v>0</v>
      </c>
      <c r="AB422" s="165" t="str">
        <f>IFERROR(VLOOKUP($E422&amp;$D$119, Outliers!$A$4:$P$214,9,FALSE),"0")</f>
        <v>0</v>
      </c>
      <c r="AD422" s="78"/>
      <c r="AE422" s="78"/>
      <c r="AF422" s="78"/>
      <c r="AG422" s="78"/>
    </row>
    <row r="423" spans="4:33" ht="15.75" x14ac:dyDescent="0.25">
      <c r="D423" s="319"/>
      <c r="E423" s="104" t="s">
        <v>255</v>
      </c>
      <c r="F423" s="394">
        <f>IF(OR(ISERROR(VLOOKUP($E423&amp;$D$118&amp;$D$119,'CCG data'!$A:$AD,'CCG data'!R$3,FALSE)),ISBLANK(VLOOKUP($E423&amp;$D$118&amp;$D$119,'CCG data'!$A:$AD,'CCG data'!R$3,FALSE))),"",VLOOKUP($E423&amp;$D$118&amp;$D$119,'CCG data'!$A:$AD,'CCG data'!R$3,FALSE))</f>
        <v>4.845238636021846</v>
      </c>
      <c r="G423" s="395"/>
      <c r="H423" s="395">
        <f>IF(OR(ISERROR(VLOOKUP($E423&amp;$D$118&amp;$D$119,'CCG data'!$A:$AD,'CCG data'!S$3,FALSE)),ISBLANK(VLOOKUP($E423&amp;$D$118&amp;$D$119,'CCG data'!$A:$AD,'CCG data'!S$3,FALSE))),"",VLOOKUP($E423&amp;$D$118&amp;$D$119,'CCG data'!$A:$AD,'CCG data'!S$3,FALSE))</f>
        <v>39.086399462155129</v>
      </c>
      <c r="I423" s="395"/>
      <c r="J423" s="395">
        <f>IF(OR(ISERROR(VLOOKUP($E423&amp;$D$118&amp;$D$119,'CCG data'!$A:$AD,'CCG data'!T$3,FALSE)),ISBLANK(VLOOKUP($E423&amp;$D$118&amp;$D$119,'CCG data'!$A:$AD,'CCG data'!T$3,FALSE))),"",VLOOKUP($E423&amp;$D$118&amp;$D$119,'CCG data'!$A:$AD,'CCG data'!T$3,FALSE))</f>
        <v>16.507637569057188</v>
      </c>
      <c r="K423" s="395"/>
      <c r="L423" s="395">
        <f>IF(OR(ISERROR(VLOOKUP($E423&amp;$D$118&amp;$D$119,'CCG data'!$A:$AD,'CCG data'!U$3,FALSE)),ISBLANK(VLOOKUP($E423&amp;$D$118&amp;$D$119,'CCG data'!$A:$AD,'CCG data'!U$3,FALSE))),"",VLOOKUP($E423&amp;$D$118&amp;$D$119,'CCG data'!$A:$AD,'CCG data'!U$3,FALSE))</f>
        <v>12.50104034209075</v>
      </c>
      <c r="M423" s="396"/>
      <c r="N423" s="367">
        <f>IF(OR(ISERROR(VLOOKUP($E423&amp;$D$118&amp;$D$119,'CCG data'!$A:$AD,'CCG data'!G$3,FALSE)),ISBLANK(VLOOKUP($E423&amp;$D$118&amp;$D$119,'CCG data'!$A:$AD,'CCG data'!G$3,FALSE))),"",VLOOKUP($E423&amp;$D$118&amp;$D$119,'CCG data'!$A:$AD,'CCG data'!G$3,FALSE))</f>
        <v>1521</v>
      </c>
      <c r="P423" s="404">
        <f>IF(OR(ISERROR(VLOOKUP($E423&amp;$D$118&amp;$D$119,'CCG data'!$A:$AD,'CCG data'!B$3,FALSE)),ISBLANK(VLOOKUP($E423&amp;$D$118&amp;$D$119,'CCG data'!$A:$AD,'CCG data'!B$3,FALSE))),"",VLOOKUP($E423&amp;$D$118&amp;$D$119,'CCG data'!$A:$AD,'CCG data'!B$3,FALSE))</f>
        <v>6.9033530571992116E-2</v>
      </c>
      <c r="Q423" s="267"/>
      <c r="R423" s="267">
        <f>IF(OR(ISERROR(VLOOKUP($E423&amp;$D$118&amp;$D$119,'CCG data'!$A:$AD,'CCG data'!C$3,FALSE)),ISBLANK(VLOOKUP($E423&amp;$D$118&amp;$D$119,'CCG data'!$A:$AD,'CCG data'!C$3,FALSE))),"",VLOOKUP($E423&amp;$D$118&amp;$D$119,'CCG data'!$A:$AD,'CCG data'!C$3,FALSE))</f>
        <v>0.53517422748191978</v>
      </c>
      <c r="S423" s="267"/>
      <c r="T423" s="267">
        <f>IF(OR(ISERROR(VLOOKUP($E423&amp;$D$118&amp;$D$119,'CCG data'!$A:$AD,'CCG data'!D$3,FALSE)),ISBLANK(VLOOKUP($E423&amp;$D$118&amp;$D$119,'CCG data'!$A:$AD,'CCG data'!D$3,FALSE))),"",VLOOKUP($E423&amp;$D$118&amp;$D$119,'CCG data'!$A:$AD,'CCG data'!D$3,FALSE))</f>
        <v>0.22419460880999342</v>
      </c>
      <c r="U423" s="267"/>
      <c r="V423" s="267">
        <f>IF(OR(ISERROR(VLOOKUP($E423&amp;$D$118&amp;$D$119,'CCG data'!$A:$AD,'CCG data'!E$3,FALSE)),ISBLANK(VLOOKUP($E423&amp;$D$118&amp;$D$119,'CCG data'!$A:$AD,'CCG data'!E$3,FALSE))),"",VLOOKUP($E423&amp;$D$118&amp;$D$119,'CCG data'!$A:$AD,'CCG data'!E$3,FALSE))</f>
        <v>0.17159763313609466</v>
      </c>
      <c r="W423" s="405"/>
      <c r="Y423" s="165">
        <f>IFERROR(VLOOKUP($E423&amp;$D$119, Outliers!$A$4:$P$214,6,FALSE),"0")</f>
        <v>0</v>
      </c>
      <c r="Z423" s="165">
        <f>IFERROR(VLOOKUP($E423&amp;$D$119, Outliers!$A$4:$P$214,7,FALSE),"0")</f>
        <v>0</v>
      </c>
      <c r="AA423" s="165">
        <f>IFERROR(VLOOKUP($E423&amp;$D$119, Outliers!$A$4:$P$214,8,FALSE),"0")</f>
        <v>0</v>
      </c>
      <c r="AB423" s="165">
        <f>IFERROR(VLOOKUP($E423&amp;$D$119, Outliers!$A$4:$P$214,9,FALSE),"0")</f>
        <v>0</v>
      </c>
      <c r="AD423" s="78"/>
      <c r="AE423" s="78"/>
      <c r="AF423" s="78"/>
      <c r="AG423" s="78"/>
    </row>
    <row r="424" spans="4:33" x14ac:dyDescent="0.25">
      <c r="D424" s="319"/>
      <c r="E424" s="103" t="s">
        <v>27</v>
      </c>
      <c r="F424" s="95">
        <f>IF(P423="","",VLOOKUP($E423&amp;$D$118&amp;$D$119,'CCG data'!$A:$AD,'CCG data'!W$3,FALSE))</f>
        <v>3.9184587633058792</v>
      </c>
      <c r="G424" s="96">
        <f>IF(P423="","",VLOOKUP($E423&amp;$D$118&amp;$D$119,'CCG data'!$A:$AD,'CCG data'!X$3,FALSE))</f>
        <v>5.7720185087378129</v>
      </c>
      <c r="H424" s="96">
        <f>IF(R423="","",VLOOKUP($E423&amp;$D$118&amp;$D$119,'CCG data'!$A:$AD,'CCG data'!Y$3,FALSE))</f>
        <v>36.401243381471907</v>
      </c>
      <c r="I424" s="96">
        <f>IF(R423="","",VLOOKUP($E423&amp;$D$118&amp;$D$119,'CCG data'!$A:$AD,'CCG data'!Z$3,FALSE))</f>
        <v>41.77155554283835</v>
      </c>
      <c r="J424" s="96">
        <f>IF(T423="","",VLOOKUP($E423&amp;$D$118&amp;$D$119,'CCG data'!$A:$AD,'CCG data'!AA$3,FALSE))</f>
        <v>14.755517730140516</v>
      </c>
      <c r="K424" s="96">
        <f>IF(T423="","",VLOOKUP($E423&amp;$D$118&amp;$D$119,'CCG data'!$A:$AD,'CCG data'!AB$3,FALSE))</f>
        <v>18.259757407973858</v>
      </c>
      <c r="L424" s="96">
        <f>IF(V423="","",VLOOKUP($E423&amp;$D$118&amp;$D$119,'CCG data'!$A:$AD,'CCG data'!AC$3,FALSE))</f>
        <v>10.984402198349603</v>
      </c>
      <c r="M424" s="96">
        <f>IF(V423="","",VLOOKUP($E423&amp;$D$118&amp;$D$119,'CCG data'!$A:$AD,'CCG data'!AD$3,FALSE))</f>
        <v>14.017678485831897</v>
      </c>
      <c r="N424" s="368"/>
      <c r="P424" s="152">
        <f>IF(P423="","",VLOOKUP($E423&amp;$D$118&amp;$D$119,'CCG data'!$A:$AD,'CCG data'!I$3,FALSE))</f>
        <v>5.7000000000000002E-2</v>
      </c>
      <c r="Q424" s="15">
        <f>IF(P423="","",VLOOKUP($E423&amp;$D$118&amp;$D$119,'CCG data'!$A:$AD,'CCG data'!J$3,FALSE))</f>
        <v>8.3000000000000004E-2</v>
      </c>
      <c r="R424" s="15">
        <f>IF(R423="","",VLOOKUP($E423&amp;$D$118&amp;$D$119,'CCG data'!$A:$AD,'CCG data'!K$3,FALSE))</f>
        <v>0.51</v>
      </c>
      <c r="S424" s="15">
        <f>IF(R423="","",VLOOKUP($E423&amp;$D$118&amp;$D$119,'CCG data'!$A:$AD,'CCG data'!L$3,FALSE))</f>
        <v>0.56000000000000005</v>
      </c>
      <c r="T424" s="15">
        <f>IF(T423="","",VLOOKUP($E423&amp;$D$118&amp;$D$119,'CCG data'!$A:$AD,'CCG data'!M$3,FALSE))</f>
        <v>0.20399999999999999</v>
      </c>
      <c r="U424" s="15">
        <f>IF(T423="","",VLOOKUP($E423&amp;$D$118&amp;$D$119,'CCG data'!$A:$AD,'CCG data'!N$3,FALSE))</f>
        <v>0.246</v>
      </c>
      <c r="V424" s="15">
        <f>IF(V423="","",VLOOKUP($E423&amp;$D$118&amp;$D$119,'CCG data'!$A:$AD,'CCG data'!O$3,FALSE))</f>
        <v>0.153</v>
      </c>
      <c r="W424" s="136">
        <f>IF(V423="","",VLOOKUP($E423&amp;$D$118&amp;$D$119,'CCG data'!$A:$AD,'CCG data'!P$3,FALSE))</f>
        <v>0.191</v>
      </c>
      <c r="Y424" s="165" t="str">
        <f>IFERROR(VLOOKUP($E424&amp;$D$119, Outliers!$A$4:$P$214,6,FALSE),"0")</f>
        <v>0</v>
      </c>
      <c r="Z424" s="165" t="str">
        <f>IFERROR(VLOOKUP($E424&amp;$D$119, Outliers!$A$4:$P$214,7,FALSE),"0")</f>
        <v>0</v>
      </c>
      <c r="AA424" s="165" t="str">
        <f>IFERROR(VLOOKUP($E424&amp;$D$119, Outliers!$A$4:$P$214,8,FALSE),"0")</f>
        <v>0</v>
      </c>
      <c r="AB424" s="165" t="str">
        <f>IFERROR(VLOOKUP($E424&amp;$D$119, Outliers!$A$4:$P$214,9,FALSE),"0")</f>
        <v>0</v>
      </c>
      <c r="AD424" s="78"/>
      <c r="AE424" s="78"/>
      <c r="AF424" s="78"/>
      <c r="AG424" s="78"/>
    </row>
    <row r="425" spans="4:33" ht="15.75" x14ac:dyDescent="0.25">
      <c r="D425" s="319"/>
      <c r="E425" s="104" t="s">
        <v>256</v>
      </c>
      <c r="F425" s="394">
        <f>IF(OR(ISERROR(VLOOKUP($E425&amp;$D$118&amp;$D$119,'CCG data'!$A:$AD,'CCG data'!R$3,FALSE)),ISBLANK(VLOOKUP($E425&amp;$D$118&amp;$D$119,'CCG data'!$A:$AD,'CCG data'!R$3,FALSE))),"",VLOOKUP($E425&amp;$D$118&amp;$D$119,'CCG data'!$A:$AD,'CCG data'!R$3,FALSE))</f>
        <v>4.9348719448296592</v>
      </c>
      <c r="G425" s="395"/>
      <c r="H425" s="395">
        <f>IF(OR(ISERROR(VLOOKUP($E425&amp;$D$118&amp;$D$119,'CCG data'!$A:$AD,'CCG data'!S$3,FALSE)),ISBLANK(VLOOKUP($E425&amp;$D$118&amp;$D$119,'CCG data'!$A:$AD,'CCG data'!S$3,FALSE))),"",VLOOKUP($E425&amp;$D$118&amp;$D$119,'CCG data'!$A:$AD,'CCG data'!S$3,FALSE))</f>
        <v>36.331132334193782</v>
      </c>
      <c r="I425" s="395"/>
      <c r="J425" s="395">
        <f>IF(OR(ISERROR(VLOOKUP($E425&amp;$D$118&amp;$D$119,'CCG data'!$A:$AD,'CCG data'!T$3,FALSE)),ISBLANK(VLOOKUP($E425&amp;$D$118&amp;$D$119,'CCG data'!$A:$AD,'CCG data'!T$3,FALSE))),"",VLOOKUP($E425&amp;$D$118&amp;$D$119,'CCG data'!$A:$AD,'CCG data'!T$3,FALSE))</f>
        <v>16.988348450457369</v>
      </c>
      <c r="K425" s="395"/>
      <c r="L425" s="395">
        <f>IF(OR(ISERROR(VLOOKUP($E425&amp;$D$118&amp;$D$119,'CCG data'!$A:$AD,'CCG data'!U$3,FALSE)),ISBLANK(VLOOKUP($E425&amp;$D$118&amp;$D$119,'CCG data'!$A:$AD,'CCG data'!U$3,FALSE))),"",VLOOKUP($E425&amp;$D$118&amp;$D$119,'CCG data'!$A:$AD,'CCG data'!U$3,FALSE))</f>
        <v>13.113620150353478</v>
      </c>
      <c r="M425" s="396"/>
      <c r="N425" s="367">
        <f>IF(OR(ISERROR(VLOOKUP($E425&amp;$D$118&amp;$D$119,'CCG data'!$A:$AD,'CCG data'!G$3,FALSE)),ISBLANK(VLOOKUP($E425&amp;$D$118&amp;$D$119,'CCG data'!$A:$AD,'CCG data'!G$3,FALSE))),"",VLOOKUP($E425&amp;$D$118&amp;$D$119,'CCG data'!$A:$AD,'CCG data'!G$3,FALSE))</f>
        <v>1361</v>
      </c>
      <c r="P425" s="404">
        <f>IF(OR(ISERROR(VLOOKUP($E425&amp;$D$118&amp;$D$119,'CCG data'!$A:$AD,'CCG data'!B$3,FALSE)),ISBLANK(VLOOKUP($E425&amp;$D$118&amp;$D$119,'CCG data'!$A:$AD,'CCG data'!B$3,FALSE))),"",VLOOKUP($E425&amp;$D$118&amp;$D$119,'CCG data'!$A:$AD,'CCG data'!B$3,FALSE))</f>
        <v>6.9801616458486412E-2</v>
      </c>
      <c r="Q425" s="267"/>
      <c r="R425" s="267">
        <f>IF(OR(ISERROR(VLOOKUP($E425&amp;$D$118&amp;$D$119,'CCG data'!$A:$AD,'CCG data'!C$3,FALSE)),ISBLANK(VLOOKUP($E425&amp;$D$118&amp;$D$119,'CCG data'!$A:$AD,'CCG data'!C$3,FALSE))),"",VLOOKUP($E425&amp;$D$118&amp;$D$119,'CCG data'!$A:$AD,'CCG data'!C$3,FALSE))</f>
        <v>0.50698016164584869</v>
      </c>
      <c r="S425" s="267"/>
      <c r="T425" s="267">
        <f>IF(OR(ISERROR(VLOOKUP($E425&amp;$D$118&amp;$D$119,'CCG data'!$A:$AD,'CCG data'!D$3,FALSE)),ISBLANK(VLOOKUP($E425&amp;$D$118&amp;$D$119,'CCG data'!$A:$AD,'CCG data'!D$3,FALSE))),"",VLOOKUP($E425&amp;$D$118&amp;$D$119,'CCG data'!$A:$AD,'CCG data'!D$3,FALSE))</f>
        <v>0.24173401910360029</v>
      </c>
      <c r="U425" s="267"/>
      <c r="V425" s="267">
        <f>IF(OR(ISERROR(VLOOKUP($E425&amp;$D$118&amp;$D$119,'CCG data'!$A:$AD,'CCG data'!E$3,FALSE)),ISBLANK(VLOOKUP($E425&amp;$D$118&amp;$D$119,'CCG data'!$A:$AD,'CCG data'!E$3,FALSE))),"",VLOOKUP($E425&amp;$D$118&amp;$D$119,'CCG data'!$A:$AD,'CCG data'!E$3,FALSE))</f>
        <v>0.18148420279206465</v>
      </c>
      <c r="W425" s="405"/>
      <c r="Y425" s="165">
        <f>IFERROR(VLOOKUP($E425&amp;$D$119, Outliers!$A$4:$P$214,6,FALSE),"0")</f>
        <v>0</v>
      </c>
      <c r="Z425" s="165">
        <f>IFERROR(VLOOKUP($E425&amp;$D$119, Outliers!$A$4:$P$214,7,FALSE),"0")</f>
        <v>0</v>
      </c>
      <c r="AA425" s="165">
        <f>IFERROR(VLOOKUP($E425&amp;$D$119, Outliers!$A$4:$P$214,8,FALSE),"0")</f>
        <v>0</v>
      </c>
      <c r="AB425" s="165">
        <f>IFERROR(VLOOKUP($E425&amp;$D$119, Outliers!$A$4:$P$214,9,FALSE),"0")</f>
        <v>0</v>
      </c>
      <c r="AD425" s="78"/>
      <c r="AE425" s="78"/>
      <c r="AF425" s="78"/>
      <c r="AG425" s="78"/>
    </row>
    <row r="426" spans="4:33" x14ac:dyDescent="0.25">
      <c r="D426" s="319"/>
      <c r="E426" s="103" t="s">
        <v>27</v>
      </c>
      <c r="F426" s="95">
        <f>IF(P425="","",VLOOKUP($E425&amp;$D$118&amp;$D$119,'CCG data'!$A:$AD,'CCG data'!W$3,FALSE))</f>
        <v>3.9425098748309706</v>
      </c>
      <c r="G426" s="96">
        <f>IF(P425="","",VLOOKUP($E425&amp;$D$118&amp;$D$119,'CCG data'!$A:$AD,'CCG data'!X$3,FALSE))</f>
        <v>5.9272340148283478</v>
      </c>
      <c r="H426" s="96">
        <f>IF(R425="","",VLOOKUP($E425&amp;$D$118&amp;$D$119,'CCG data'!$A:$AD,'CCG data'!Y$3,FALSE))</f>
        <v>33.620251296503255</v>
      </c>
      <c r="I426" s="96">
        <f>IF(R425="","",VLOOKUP($E425&amp;$D$118&amp;$D$119,'CCG data'!$A:$AD,'CCG data'!Z$3,FALSE))</f>
        <v>39.042013371884309</v>
      </c>
      <c r="J426" s="96">
        <f>IF(T425="","",VLOOKUP($E425&amp;$D$118&amp;$D$119,'CCG data'!$A:$AD,'CCG data'!AA$3,FALSE))</f>
        <v>15.15261643279748</v>
      </c>
      <c r="K426" s="96">
        <f>IF(T425="","",VLOOKUP($E425&amp;$D$118&amp;$D$119,'CCG data'!$A:$AD,'CCG data'!AB$3,FALSE))</f>
        <v>18.824080468117259</v>
      </c>
      <c r="L426" s="96">
        <f>IF(V425="","",VLOOKUP($E425&amp;$D$118&amp;$D$119,'CCG data'!$A:$AD,'CCG data'!AC$3,FALSE))</f>
        <v>11.478196799285557</v>
      </c>
      <c r="M426" s="96">
        <f>IF(V425="","",VLOOKUP($E425&amp;$D$118&amp;$D$119,'CCG data'!$A:$AD,'CCG data'!AD$3,FALSE))</f>
        <v>14.749043501421399</v>
      </c>
      <c r="N426" s="368"/>
      <c r="P426" s="152">
        <f>IF(P425="","",VLOOKUP($E425&amp;$D$118&amp;$D$119,'CCG data'!$A:$AD,'CCG data'!I$3,FALSE))</f>
        <v>5.7000000000000002E-2</v>
      </c>
      <c r="Q426" s="15">
        <f>IF(P425="","",VLOOKUP($E425&amp;$D$118&amp;$D$119,'CCG data'!$A:$AD,'CCG data'!J$3,FALSE))</f>
        <v>8.5000000000000006E-2</v>
      </c>
      <c r="R426" s="15">
        <f>IF(R425="","",VLOOKUP($E425&amp;$D$118&amp;$D$119,'CCG data'!$A:$AD,'CCG data'!K$3,FALSE))</f>
        <v>0.48</v>
      </c>
      <c r="S426" s="15">
        <f>IF(R425="","",VLOOKUP($E425&amp;$D$118&amp;$D$119,'CCG data'!$A:$AD,'CCG data'!L$3,FALSE))</f>
        <v>0.53300000000000003</v>
      </c>
      <c r="T426" s="15">
        <f>IF(T425="","",VLOOKUP($E425&amp;$D$118&amp;$D$119,'CCG data'!$A:$AD,'CCG data'!M$3,FALSE))</f>
        <v>0.22</v>
      </c>
      <c r="U426" s="15">
        <f>IF(T425="","",VLOOKUP($E425&amp;$D$118&amp;$D$119,'CCG data'!$A:$AD,'CCG data'!N$3,FALSE))</f>
        <v>0.26500000000000001</v>
      </c>
      <c r="V426" s="15">
        <f>IF(V425="","",VLOOKUP($E425&amp;$D$118&amp;$D$119,'CCG data'!$A:$AD,'CCG data'!O$3,FALSE))</f>
        <v>0.16200000000000001</v>
      </c>
      <c r="W426" s="136">
        <f>IF(V425="","",VLOOKUP($E425&amp;$D$118&amp;$D$119,'CCG data'!$A:$AD,'CCG data'!P$3,FALSE))</f>
        <v>0.20300000000000001</v>
      </c>
      <c r="Y426" s="165" t="str">
        <f>IFERROR(VLOOKUP($E426&amp;$D$119, Outliers!$A$4:$P$214,6,FALSE),"0")</f>
        <v>0</v>
      </c>
      <c r="Z426" s="165" t="str">
        <f>IFERROR(VLOOKUP($E426&amp;$D$119, Outliers!$A$4:$P$214,7,FALSE),"0")</f>
        <v>0</v>
      </c>
      <c r="AA426" s="165" t="str">
        <f>IFERROR(VLOOKUP($E426&amp;$D$119, Outliers!$A$4:$P$214,8,FALSE),"0")</f>
        <v>0</v>
      </c>
      <c r="AB426" s="165" t="str">
        <f>IFERROR(VLOOKUP($E426&amp;$D$119, Outliers!$A$4:$P$214,9,FALSE),"0")</f>
        <v>0</v>
      </c>
      <c r="AD426" s="78"/>
      <c r="AE426" s="78"/>
      <c r="AF426" s="78"/>
      <c r="AG426" s="78"/>
    </row>
    <row r="427" spans="4:33" ht="15.75" x14ac:dyDescent="0.25">
      <c r="D427" s="319"/>
      <c r="E427" s="104" t="s">
        <v>257</v>
      </c>
      <c r="F427" s="394">
        <f>IF(OR(ISERROR(VLOOKUP($E427&amp;$D$118&amp;$D$119,'CCG data'!$A:$AD,'CCG data'!R$3,FALSE)),ISBLANK(VLOOKUP($E427&amp;$D$118&amp;$D$119,'CCG data'!$A:$AD,'CCG data'!R$3,FALSE))),"",VLOOKUP($E427&amp;$D$118&amp;$D$119,'CCG data'!$A:$AD,'CCG data'!R$3,FALSE))</f>
        <v>3.2414145859730232</v>
      </c>
      <c r="G427" s="395"/>
      <c r="H427" s="395">
        <f>IF(OR(ISERROR(VLOOKUP($E427&amp;$D$118&amp;$D$119,'CCG data'!$A:$AD,'CCG data'!S$3,FALSE)),ISBLANK(VLOOKUP($E427&amp;$D$118&amp;$D$119,'CCG data'!$A:$AD,'CCG data'!S$3,FALSE))),"",VLOOKUP($E427&amp;$D$118&amp;$D$119,'CCG data'!$A:$AD,'CCG data'!S$3,FALSE))</f>
        <v>44.155175946517296</v>
      </c>
      <c r="I427" s="395"/>
      <c r="J427" s="395">
        <f>IF(OR(ISERROR(VLOOKUP($E427&amp;$D$118&amp;$D$119,'CCG data'!$A:$AD,'CCG data'!T$3,FALSE)),ISBLANK(VLOOKUP($E427&amp;$D$118&amp;$D$119,'CCG data'!$A:$AD,'CCG data'!T$3,FALSE))),"",VLOOKUP($E427&amp;$D$118&amp;$D$119,'CCG data'!$A:$AD,'CCG data'!T$3,FALSE))</f>
        <v>17.890234813487631</v>
      </c>
      <c r="K427" s="395"/>
      <c r="L427" s="395">
        <f>IF(OR(ISERROR(VLOOKUP($E427&amp;$D$118&amp;$D$119,'CCG data'!$A:$AD,'CCG data'!U$3,FALSE)),ISBLANK(VLOOKUP($E427&amp;$D$118&amp;$D$119,'CCG data'!$A:$AD,'CCG data'!U$3,FALSE))),"",VLOOKUP($E427&amp;$D$118&amp;$D$119,'CCG data'!$A:$AD,'CCG data'!U$3,FALSE))</f>
        <v>9.5655676108113212</v>
      </c>
      <c r="M427" s="396"/>
      <c r="N427" s="367">
        <f>IF(OR(ISERROR(VLOOKUP($E427&amp;$D$118&amp;$D$119,'CCG data'!$A:$AD,'CCG data'!G$3,FALSE)),ISBLANK(VLOOKUP($E427&amp;$D$118&amp;$D$119,'CCG data'!$A:$AD,'CCG data'!G$3,FALSE))),"",VLOOKUP($E427&amp;$D$118&amp;$D$119,'CCG data'!$A:$AD,'CCG data'!G$3,FALSE))</f>
        <v>1003</v>
      </c>
      <c r="P427" s="404">
        <f>IF(OR(ISERROR(VLOOKUP($E427&amp;$D$118&amp;$D$119,'CCG data'!$A:$AD,'CCG data'!B$3,FALSE)),ISBLANK(VLOOKUP($E427&amp;$D$118&amp;$D$119,'CCG data'!$A:$AD,'CCG data'!B$3,FALSE))),"",VLOOKUP($E427&amp;$D$118&amp;$D$119,'CCG data'!$A:$AD,'CCG data'!B$3,FALSE))</f>
        <v>4.3868394815553338E-2</v>
      </c>
      <c r="Q427" s="267"/>
      <c r="R427" s="267">
        <f>IF(OR(ISERROR(VLOOKUP($E427&amp;$D$118&amp;$D$119,'CCG data'!$A:$AD,'CCG data'!C$3,FALSE)),ISBLANK(VLOOKUP($E427&amp;$D$118&amp;$D$119,'CCG data'!$A:$AD,'CCG data'!C$3,FALSE))),"",VLOOKUP($E427&amp;$D$118&amp;$D$119,'CCG data'!$A:$AD,'CCG data'!C$3,FALSE))</f>
        <v>0.58823529411764708</v>
      </c>
      <c r="S427" s="267"/>
      <c r="T427" s="267">
        <f>IF(OR(ISERROR(VLOOKUP($E427&amp;$D$118&amp;$D$119,'CCG data'!$A:$AD,'CCG data'!D$3,FALSE)),ISBLANK(VLOOKUP($E427&amp;$D$118&amp;$D$119,'CCG data'!$A:$AD,'CCG data'!D$3,FALSE))),"",VLOOKUP($E427&amp;$D$118&amp;$D$119,'CCG data'!$A:$AD,'CCG data'!D$3,FALSE))</f>
        <v>0.24027916251246262</v>
      </c>
      <c r="U427" s="267"/>
      <c r="V427" s="267">
        <f>IF(OR(ISERROR(VLOOKUP($E427&amp;$D$118&amp;$D$119,'CCG data'!$A:$AD,'CCG data'!E$3,FALSE)),ISBLANK(VLOOKUP($E427&amp;$D$118&amp;$D$119,'CCG data'!$A:$AD,'CCG data'!E$3,FALSE))),"",VLOOKUP($E427&amp;$D$118&amp;$D$119,'CCG data'!$A:$AD,'CCG data'!E$3,FALSE))</f>
        <v>0.12761714855433698</v>
      </c>
      <c r="W427" s="405"/>
      <c r="Y427" s="165">
        <f>IFERROR(VLOOKUP($E427&amp;$D$119, Outliers!$A$4:$P$214,6,FALSE),"0")</f>
        <v>0</v>
      </c>
      <c r="Z427" s="165">
        <f>IFERROR(VLOOKUP($E427&amp;$D$119, Outliers!$A$4:$P$214,7,FALSE),"0")</f>
        <v>1</v>
      </c>
      <c r="AA427" s="165">
        <f>IFERROR(VLOOKUP($E427&amp;$D$119, Outliers!$A$4:$P$214,8,FALSE),"0")</f>
        <v>0</v>
      </c>
      <c r="AB427" s="165">
        <f>IFERROR(VLOOKUP($E427&amp;$D$119, Outliers!$A$4:$P$214,9,FALSE),"0")</f>
        <v>0</v>
      </c>
      <c r="AD427" s="78"/>
      <c r="AE427" s="78"/>
      <c r="AF427" s="78"/>
      <c r="AG427" s="78"/>
    </row>
    <row r="428" spans="4:33" x14ac:dyDescent="0.25">
      <c r="D428" s="319"/>
      <c r="E428" s="103" t="s">
        <v>27</v>
      </c>
      <c r="F428" s="95">
        <f>IF(P427="","",VLOOKUP($E427&amp;$D$118&amp;$D$119,'CCG data'!$A:$AD,'CCG data'!W$3,FALSE))</f>
        <v>2.2836377812253361</v>
      </c>
      <c r="G428" s="96">
        <f>IF(P427="","",VLOOKUP($E427&amp;$D$118&amp;$D$119,'CCG data'!$A:$AD,'CCG data'!X$3,FALSE))</f>
        <v>4.1991913907207099</v>
      </c>
      <c r="H428" s="96">
        <f>IF(R427="","",VLOOKUP($E427&amp;$D$118&amp;$D$119,'CCG data'!$A:$AD,'CCG data'!Y$3,FALSE))</f>
        <v>40.592209888102985</v>
      </c>
      <c r="I428" s="96">
        <f>IF(R427="","",VLOOKUP($E427&amp;$D$118&amp;$D$119,'CCG data'!$A:$AD,'CCG data'!Z$3,FALSE))</f>
        <v>47.718142004931607</v>
      </c>
      <c r="J428" s="96">
        <f>IF(T427="","",VLOOKUP($E427&amp;$D$118&amp;$D$119,'CCG data'!$A:$AD,'CCG data'!AA$3,FALSE))</f>
        <v>15.631508606104552</v>
      </c>
      <c r="K428" s="96">
        <f>IF(T427="","",VLOOKUP($E427&amp;$D$118&amp;$D$119,'CCG data'!$A:$AD,'CCG data'!AB$3,FALSE))</f>
        <v>20.148961020870708</v>
      </c>
      <c r="L428" s="96">
        <f>IF(V427="","",VLOOKUP($E427&amp;$D$118&amp;$D$119,'CCG data'!$A:$AD,'CCG data'!AC$3,FALSE))</f>
        <v>7.9084175685530651</v>
      </c>
      <c r="M428" s="96">
        <f>IF(V427="","",VLOOKUP($E427&amp;$D$118&amp;$D$119,'CCG data'!$A:$AD,'CCG data'!AD$3,FALSE))</f>
        <v>11.222717653069576</v>
      </c>
      <c r="N428" s="368"/>
      <c r="P428" s="152">
        <f>IF(P427="","",VLOOKUP($E427&amp;$D$118&amp;$D$119,'CCG data'!$A:$AD,'CCG data'!I$3,FALSE))</f>
        <v>3.3000000000000002E-2</v>
      </c>
      <c r="Q428" s="15">
        <f>IF(P427="","",VLOOKUP($E427&amp;$D$118&amp;$D$119,'CCG data'!$A:$AD,'CCG data'!J$3,FALSE))</f>
        <v>5.8000000000000003E-2</v>
      </c>
      <c r="R428" s="15">
        <f>IF(R427="","",VLOOKUP($E427&amp;$D$118&amp;$D$119,'CCG data'!$A:$AD,'CCG data'!K$3,FALSE))</f>
        <v>0.55700000000000005</v>
      </c>
      <c r="S428" s="15">
        <f>IF(R427="","",VLOOKUP($E427&amp;$D$118&amp;$D$119,'CCG data'!$A:$AD,'CCG data'!L$3,FALSE))</f>
        <v>0.61799999999999999</v>
      </c>
      <c r="T428" s="15">
        <f>IF(T427="","",VLOOKUP($E427&amp;$D$118&amp;$D$119,'CCG data'!$A:$AD,'CCG data'!M$3,FALSE))</f>
        <v>0.215</v>
      </c>
      <c r="U428" s="15">
        <f>IF(T427="","",VLOOKUP($E427&amp;$D$118&amp;$D$119,'CCG data'!$A:$AD,'CCG data'!N$3,FALSE))</f>
        <v>0.26800000000000002</v>
      </c>
      <c r="V428" s="15">
        <f>IF(V427="","",VLOOKUP($E427&amp;$D$118&amp;$D$119,'CCG data'!$A:$AD,'CCG data'!O$3,FALSE))</f>
        <v>0.108</v>
      </c>
      <c r="W428" s="136">
        <f>IF(V427="","",VLOOKUP($E427&amp;$D$118&amp;$D$119,'CCG data'!$A:$AD,'CCG data'!P$3,FALSE))</f>
        <v>0.15</v>
      </c>
      <c r="Y428" s="165" t="str">
        <f>IFERROR(VLOOKUP($E428&amp;$D$119, Outliers!$A$4:$P$214,6,FALSE),"0")</f>
        <v>0</v>
      </c>
      <c r="Z428" s="165" t="str">
        <f>IFERROR(VLOOKUP($E428&amp;$D$119, Outliers!$A$4:$P$214,7,FALSE),"0")</f>
        <v>0</v>
      </c>
      <c r="AA428" s="165" t="str">
        <f>IFERROR(VLOOKUP($E428&amp;$D$119, Outliers!$A$4:$P$214,8,FALSE),"0")</f>
        <v>0</v>
      </c>
      <c r="AB428" s="165" t="str">
        <f>IFERROR(VLOOKUP($E428&amp;$D$119, Outliers!$A$4:$P$214,9,FALSE),"0")</f>
        <v>0</v>
      </c>
      <c r="AD428" s="78"/>
      <c r="AE428" s="78"/>
      <c r="AF428" s="78"/>
      <c r="AG428" s="78"/>
    </row>
    <row r="429" spans="4:33" ht="15.75" x14ac:dyDescent="0.25">
      <c r="D429" s="319"/>
      <c r="E429" s="104" t="s">
        <v>258</v>
      </c>
      <c r="F429" s="394">
        <f>IF(OR(ISERROR(VLOOKUP($E429&amp;$D$118&amp;$D$119,'CCG data'!$A:$AD,'CCG data'!R$3,FALSE)),ISBLANK(VLOOKUP($E429&amp;$D$118&amp;$D$119,'CCG data'!$A:$AD,'CCG data'!R$3,FALSE))),"",VLOOKUP($E429&amp;$D$118&amp;$D$119,'CCG data'!$A:$AD,'CCG data'!R$3,FALSE))</f>
        <v>8.2574585724357021</v>
      </c>
      <c r="G429" s="395"/>
      <c r="H429" s="395">
        <f>IF(OR(ISERROR(VLOOKUP($E429&amp;$D$118&amp;$D$119,'CCG data'!$A:$AD,'CCG data'!S$3,FALSE)),ISBLANK(VLOOKUP($E429&amp;$D$118&amp;$D$119,'CCG data'!$A:$AD,'CCG data'!S$3,FALSE))),"",VLOOKUP($E429&amp;$D$118&amp;$D$119,'CCG data'!$A:$AD,'CCG data'!S$3,FALSE))</f>
        <v>40.208757888190846</v>
      </c>
      <c r="I429" s="395"/>
      <c r="J429" s="395">
        <f>IF(OR(ISERROR(VLOOKUP($E429&amp;$D$118&amp;$D$119,'CCG data'!$A:$AD,'CCG data'!T$3,FALSE)),ISBLANK(VLOOKUP($E429&amp;$D$118&amp;$D$119,'CCG data'!$A:$AD,'CCG data'!T$3,FALSE))),"",VLOOKUP($E429&amp;$D$118&amp;$D$119,'CCG data'!$A:$AD,'CCG data'!T$3,FALSE))</f>
        <v>16.581538836404143</v>
      </c>
      <c r="K429" s="395"/>
      <c r="L429" s="395">
        <f>IF(OR(ISERROR(VLOOKUP($E429&amp;$D$118&amp;$D$119,'CCG data'!$A:$AD,'CCG data'!U$3,FALSE)),ISBLANK(VLOOKUP($E429&amp;$D$118&amp;$D$119,'CCG data'!$A:$AD,'CCG data'!U$3,FALSE))),"",VLOOKUP($E429&amp;$D$118&amp;$D$119,'CCG data'!$A:$AD,'CCG data'!U$3,FALSE))</f>
        <v>8.7246773972402814</v>
      </c>
      <c r="M429" s="396"/>
      <c r="N429" s="367">
        <f>IF(OR(ISERROR(VLOOKUP($E429&amp;$D$118&amp;$D$119,'CCG data'!$A:$AD,'CCG data'!G$3,FALSE)),ISBLANK(VLOOKUP($E429&amp;$D$118&amp;$D$119,'CCG data'!$A:$AD,'CCG data'!G$3,FALSE))),"",VLOOKUP($E429&amp;$D$118&amp;$D$119,'CCG data'!$A:$AD,'CCG data'!G$3,FALSE))</f>
        <v>1657</v>
      </c>
      <c r="P429" s="404">
        <f>IF(OR(ISERROR(VLOOKUP($E429&amp;$D$118&amp;$D$119,'CCG data'!$A:$AD,'CCG data'!B$3,FALSE)),ISBLANK(VLOOKUP($E429&amp;$D$118&amp;$D$119,'CCG data'!$A:$AD,'CCG data'!B$3,FALSE))),"",VLOOKUP($E429&amp;$D$118&amp;$D$119,'CCG data'!$A:$AD,'CCG data'!B$3,FALSE))</f>
        <v>0.11406155703077851</v>
      </c>
      <c r="Q429" s="267"/>
      <c r="R429" s="267">
        <f>IF(OR(ISERROR(VLOOKUP($E429&amp;$D$118&amp;$D$119,'CCG data'!$A:$AD,'CCG data'!C$3,FALSE)),ISBLANK(VLOOKUP($E429&amp;$D$118&amp;$D$119,'CCG data'!$A:$AD,'CCG data'!C$3,FALSE))),"",VLOOKUP($E429&amp;$D$118&amp;$D$119,'CCG data'!$A:$AD,'CCG data'!C$3,FALSE))</f>
        <v>0.54496077248038621</v>
      </c>
      <c r="S429" s="267"/>
      <c r="T429" s="267">
        <f>IF(OR(ISERROR(VLOOKUP($E429&amp;$D$118&amp;$D$119,'CCG data'!$A:$AD,'CCG data'!D$3,FALSE)),ISBLANK(VLOOKUP($E429&amp;$D$118&amp;$D$119,'CCG data'!$A:$AD,'CCG data'!D$3,FALSE))),"",VLOOKUP($E429&amp;$D$118&amp;$D$119,'CCG data'!$A:$AD,'CCG data'!D$3,FALSE))</f>
        <v>0.22389861194930596</v>
      </c>
      <c r="U429" s="267"/>
      <c r="V429" s="267">
        <f>IF(OR(ISERROR(VLOOKUP($E429&amp;$D$118&amp;$D$119,'CCG data'!$A:$AD,'CCG data'!E$3,FALSE)),ISBLANK(VLOOKUP($E429&amp;$D$118&amp;$D$119,'CCG data'!$A:$AD,'CCG data'!E$3,FALSE))),"",VLOOKUP($E429&amp;$D$118&amp;$D$119,'CCG data'!$A:$AD,'CCG data'!E$3,FALSE))</f>
        <v>0.11707905853952927</v>
      </c>
      <c r="W429" s="405"/>
      <c r="Y429" s="165">
        <f>IFERROR(VLOOKUP($E429&amp;$D$119, Outliers!$A$4:$P$214,6,FALSE),"0")</f>
        <v>1</v>
      </c>
      <c r="Z429" s="165">
        <f>IFERROR(VLOOKUP($E429&amp;$D$119, Outliers!$A$4:$P$214,7,FALSE),"0")</f>
        <v>0</v>
      </c>
      <c r="AA429" s="165">
        <f>IFERROR(VLOOKUP($E429&amp;$D$119, Outliers!$A$4:$P$214,8,FALSE),"0")</f>
        <v>0</v>
      </c>
      <c r="AB429" s="165">
        <f>IFERROR(VLOOKUP($E429&amp;$D$119, Outliers!$A$4:$P$214,9,FALSE),"0")</f>
        <v>1</v>
      </c>
      <c r="AD429" s="78"/>
      <c r="AE429" s="78"/>
      <c r="AF429" s="78"/>
      <c r="AG429" s="78"/>
    </row>
    <row r="430" spans="4:33" x14ac:dyDescent="0.25">
      <c r="D430" s="319"/>
      <c r="E430" s="103" t="s">
        <v>27</v>
      </c>
      <c r="F430" s="95">
        <f>IF(P429="","",VLOOKUP($E429&amp;$D$118&amp;$D$119,'CCG data'!$A:$AD,'CCG data'!W$3,FALSE))</f>
        <v>7.0802007826888573</v>
      </c>
      <c r="G430" s="96">
        <f>IF(P429="","",VLOOKUP($E429&amp;$D$118&amp;$D$119,'CCG data'!$A:$AD,'CCG data'!X$3,FALSE))</f>
        <v>9.4347163621825469</v>
      </c>
      <c r="H430" s="96">
        <f>IF(R429="","",VLOOKUP($E429&amp;$D$118&amp;$D$119,'CCG data'!$A:$AD,'CCG data'!Y$3,FALSE))</f>
        <v>37.586153077731353</v>
      </c>
      <c r="I430" s="96">
        <f>IF(R429="","",VLOOKUP($E429&amp;$D$118&amp;$D$119,'CCG data'!$A:$AD,'CCG data'!Z$3,FALSE))</f>
        <v>42.831362698650338</v>
      </c>
      <c r="J430" s="96">
        <f>IF(T429="","",VLOOKUP($E429&amp;$D$118&amp;$D$119,'CCG data'!$A:$AD,'CCG data'!AA$3,FALSE))</f>
        <v>14.894232455145426</v>
      </c>
      <c r="K430" s="96">
        <f>IF(T429="","",VLOOKUP($E429&amp;$D$118&amp;$D$119,'CCG data'!$A:$AD,'CCG data'!AB$3,FALSE))</f>
        <v>18.268845217662861</v>
      </c>
      <c r="L430" s="96">
        <f>IF(V429="","",VLOOKUP($E429&amp;$D$118&amp;$D$119,'CCG data'!$A:$AD,'CCG data'!AC$3,FALSE))</f>
        <v>7.4969425467836208</v>
      </c>
      <c r="M430" s="96">
        <f>IF(V429="","",VLOOKUP($E429&amp;$D$118&amp;$D$119,'CCG data'!$A:$AD,'CCG data'!AD$3,FALSE))</f>
        <v>9.9524122476969428</v>
      </c>
      <c r="N430" s="368"/>
      <c r="P430" s="152">
        <f>IF(P429="","",VLOOKUP($E429&amp;$D$118&amp;$D$119,'CCG data'!$A:$AD,'CCG data'!I$3,FALSE))</f>
        <v>0.1</v>
      </c>
      <c r="Q430" s="15">
        <f>IF(P429="","",VLOOKUP($E429&amp;$D$118&amp;$D$119,'CCG data'!$A:$AD,'CCG data'!J$3,FALSE))</f>
        <v>0.13</v>
      </c>
      <c r="R430" s="15">
        <f>IF(R429="","",VLOOKUP($E429&amp;$D$118&amp;$D$119,'CCG data'!$A:$AD,'CCG data'!K$3,FALSE))</f>
        <v>0.52100000000000002</v>
      </c>
      <c r="S430" s="15">
        <f>IF(R429="","",VLOOKUP($E429&amp;$D$118&amp;$D$119,'CCG data'!$A:$AD,'CCG data'!L$3,FALSE))</f>
        <v>0.56899999999999995</v>
      </c>
      <c r="T430" s="15">
        <f>IF(T429="","",VLOOKUP($E429&amp;$D$118&amp;$D$119,'CCG data'!$A:$AD,'CCG data'!M$3,FALSE))</f>
        <v>0.20399999999999999</v>
      </c>
      <c r="U430" s="15">
        <f>IF(T429="","",VLOOKUP($E429&amp;$D$118&amp;$D$119,'CCG data'!$A:$AD,'CCG data'!N$3,FALSE))</f>
        <v>0.245</v>
      </c>
      <c r="V430" s="15">
        <f>IF(V429="","",VLOOKUP($E429&amp;$D$118&amp;$D$119,'CCG data'!$A:$AD,'CCG data'!O$3,FALSE))</f>
        <v>0.10199999999999999</v>
      </c>
      <c r="W430" s="136">
        <f>IF(V429="","",VLOOKUP($E429&amp;$D$118&amp;$D$119,'CCG data'!$A:$AD,'CCG data'!P$3,FALSE))</f>
        <v>0.13300000000000001</v>
      </c>
      <c r="Y430" s="165" t="str">
        <f>IFERROR(VLOOKUP($E430&amp;$D$119, Outliers!$A$4:$P$214,6,FALSE),"0")</f>
        <v>0</v>
      </c>
      <c r="Z430" s="165" t="str">
        <f>IFERROR(VLOOKUP($E430&amp;$D$119, Outliers!$A$4:$P$214,7,FALSE),"0")</f>
        <v>0</v>
      </c>
      <c r="AA430" s="165" t="str">
        <f>IFERROR(VLOOKUP($E430&amp;$D$119, Outliers!$A$4:$P$214,8,FALSE),"0")</f>
        <v>0</v>
      </c>
      <c r="AB430" s="165" t="str">
        <f>IFERROR(VLOOKUP($E430&amp;$D$119, Outliers!$A$4:$P$214,9,FALSE),"0")</f>
        <v>0</v>
      </c>
      <c r="AD430" s="78"/>
      <c r="AE430" s="78"/>
      <c r="AF430" s="78"/>
      <c r="AG430" s="78"/>
    </row>
    <row r="431" spans="4:33" ht="15.75" x14ac:dyDescent="0.25">
      <c r="D431" s="319"/>
      <c r="E431" s="104" t="s">
        <v>259</v>
      </c>
      <c r="F431" s="394">
        <f>IF(OR(ISERROR(VLOOKUP($E431&amp;$D$118&amp;$D$119,'CCG data'!$A:$AD,'CCG data'!R$3,FALSE)),ISBLANK(VLOOKUP($E431&amp;$D$118&amp;$D$119,'CCG data'!$A:$AD,'CCG data'!R$3,FALSE))),"",VLOOKUP($E431&amp;$D$118&amp;$D$119,'CCG data'!$A:$AD,'CCG data'!R$3,FALSE))</f>
        <v>4.2498829202103012</v>
      </c>
      <c r="G431" s="395"/>
      <c r="H431" s="395">
        <f>IF(OR(ISERROR(VLOOKUP($E431&amp;$D$118&amp;$D$119,'CCG data'!$A:$AD,'CCG data'!S$3,FALSE)),ISBLANK(VLOOKUP($E431&amp;$D$118&amp;$D$119,'CCG data'!$A:$AD,'CCG data'!S$3,FALSE))),"",VLOOKUP($E431&amp;$D$118&amp;$D$119,'CCG data'!$A:$AD,'CCG data'!S$3,FALSE))</f>
        <v>30.219361364799223</v>
      </c>
      <c r="I431" s="395"/>
      <c r="J431" s="395">
        <f>IF(OR(ISERROR(VLOOKUP($E431&amp;$D$118&amp;$D$119,'CCG data'!$A:$AD,'CCG data'!T$3,FALSE)),ISBLANK(VLOOKUP($E431&amp;$D$118&amp;$D$119,'CCG data'!$A:$AD,'CCG data'!T$3,FALSE))),"",VLOOKUP($E431&amp;$D$118&amp;$D$119,'CCG data'!$A:$AD,'CCG data'!T$3,FALSE))</f>
        <v>20.576300635328419</v>
      </c>
      <c r="K431" s="395"/>
      <c r="L431" s="395">
        <f>IF(OR(ISERROR(VLOOKUP($E431&amp;$D$118&amp;$D$119,'CCG data'!$A:$AD,'CCG data'!U$3,FALSE)),ISBLANK(VLOOKUP($E431&amp;$D$118&amp;$D$119,'CCG data'!$A:$AD,'CCG data'!U$3,FALSE))),"",VLOOKUP($E431&amp;$D$118&amp;$D$119,'CCG data'!$A:$AD,'CCG data'!U$3,FALSE))</f>
        <v>18.07773332513646</v>
      </c>
      <c r="M431" s="396"/>
      <c r="N431" s="367">
        <f>IF(OR(ISERROR(VLOOKUP($E431&amp;$D$118&amp;$D$119,'CCG data'!$A:$AD,'CCG data'!G$3,FALSE)),ISBLANK(VLOOKUP($E431&amp;$D$118&amp;$D$119,'CCG data'!$A:$AD,'CCG data'!G$3,FALSE))),"",VLOOKUP($E431&amp;$D$118&amp;$D$119,'CCG data'!$A:$AD,'CCG data'!G$3,FALSE))</f>
        <v>376</v>
      </c>
      <c r="P431" s="404">
        <f>IF(OR(ISERROR(VLOOKUP($E431&amp;$D$118&amp;$D$119,'CCG data'!$A:$AD,'CCG data'!B$3,FALSE)),ISBLANK(VLOOKUP($E431&amp;$D$118&amp;$D$119,'CCG data'!$A:$AD,'CCG data'!B$3,FALSE))),"",VLOOKUP($E431&amp;$D$118&amp;$D$119,'CCG data'!$A:$AD,'CCG data'!B$3,FALSE))</f>
        <v>5.0531914893617018E-2</v>
      </c>
      <c r="Q431" s="267"/>
      <c r="R431" s="267">
        <f>IF(OR(ISERROR(VLOOKUP($E431&amp;$D$118&amp;$D$119,'CCG data'!$A:$AD,'CCG data'!C$3,FALSE)),ISBLANK(VLOOKUP($E431&amp;$D$118&amp;$D$119,'CCG data'!$A:$AD,'CCG data'!C$3,FALSE))),"",VLOOKUP($E431&amp;$D$118&amp;$D$119,'CCG data'!$A:$AD,'CCG data'!C$3,FALSE))</f>
        <v>0.40691489361702127</v>
      </c>
      <c r="S431" s="267"/>
      <c r="T431" s="267">
        <f>IF(OR(ISERROR(VLOOKUP($E431&amp;$D$118&amp;$D$119,'CCG data'!$A:$AD,'CCG data'!D$3,FALSE)),ISBLANK(VLOOKUP($E431&amp;$D$118&amp;$D$119,'CCG data'!$A:$AD,'CCG data'!D$3,FALSE))),"",VLOOKUP($E431&amp;$D$118&amp;$D$119,'CCG data'!$A:$AD,'CCG data'!D$3,FALSE))</f>
        <v>0.28989361702127658</v>
      </c>
      <c r="U431" s="267"/>
      <c r="V431" s="267">
        <f>IF(OR(ISERROR(VLOOKUP($E431&amp;$D$118&amp;$D$119,'CCG data'!$A:$AD,'CCG data'!E$3,FALSE)),ISBLANK(VLOOKUP($E431&amp;$D$118&amp;$D$119,'CCG data'!$A:$AD,'CCG data'!E$3,FALSE))),"",VLOOKUP($E431&amp;$D$118&amp;$D$119,'CCG data'!$A:$AD,'CCG data'!E$3,FALSE))</f>
        <v>0.25265957446808512</v>
      </c>
      <c r="W431" s="405"/>
      <c r="Y431" s="165">
        <f>IFERROR(VLOOKUP($E431&amp;$D$119, Outliers!$A$4:$P$214,6,FALSE),"0")</f>
        <v>0</v>
      </c>
      <c r="Z431" s="165">
        <f>IFERROR(VLOOKUP($E431&amp;$D$119, Outliers!$A$4:$P$214,7,FALSE),"0")</f>
        <v>0</v>
      </c>
      <c r="AA431" s="165">
        <f>IFERROR(VLOOKUP($E431&amp;$D$119, Outliers!$A$4:$P$214,8,FALSE),"0")</f>
        <v>0</v>
      </c>
      <c r="AB431" s="165">
        <f>IFERROR(VLOOKUP($E431&amp;$D$119, Outliers!$A$4:$P$214,9,FALSE),"0")</f>
        <v>1</v>
      </c>
      <c r="AD431" s="78"/>
      <c r="AE431" s="78"/>
      <c r="AF431" s="78"/>
      <c r="AG431" s="78"/>
    </row>
    <row r="432" spans="4:33" x14ac:dyDescent="0.25">
      <c r="D432" s="319"/>
      <c r="E432" s="103" t="s">
        <v>27</v>
      </c>
      <c r="F432" s="95">
        <f>IF(P431="","",VLOOKUP($E431&amp;$D$118&amp;$D$119,'CCG data'!$A:$AD,'CCG data'!W$3,FALSE))</f>
        <v>2.338902502562437</v>
      </c>
      <c r="G432" s="96">
        <f>IF(P431="","",VLOOKUP($E431&amp;$D$118&amp;$D$119,'CCG data'!$A:$AD,'CCG data'!X$3,FALSE))</f>
        <v>6.1608633378581654</v>
      </c>
      <c r="H432" s="96">
        <f>IF(R431="","",VLOOKUP($E431&amp;$D$118&amp;$D$119,'CCG data'!$A:$AD,'CCG data'!Y$3,FALSE))</f>
        <v>25.430903856216432</v>
      </c>
      <c r="I432" s="96">
        <f>IF(R431="","",VLOOKUP($E431&amp;$D$118&amp;$D$119,'CCG data'!$A:$AD,'CCG data'!Z$3,FALSE))</f>
        <v>35.007818873382014</v>
      </c>
      <c r="J432" s="96">
        <f>IF(T431="","",VLOOKUP($E431&amp;$D$118&amp;$D$119,'CCG data'!$A:$AD,'CCG data'!AA$3,FALSE))</f>
        <v>16.713430401506894</v>
      </c>
      <c r="K432" s="96">
        <f>IF(T431="","",VLOOKUP($E431&amp;$D$118&amp;$D$119,'CCG data'!$A:$AD,'CCG data'!AB$3,FALSE))</f>
        <v>24.439170869149944</v>
      </c>
      <c r="L432" s="96">
        <f>IF(V431="","",VLOOKUP($E431&amp;$D$118&amp;$D$119,'CCG data'!$A:$AD,'CCG data'!AC$3,FALSE))</f>
        <v>14.442450168050218</v>
      </c>
      <c r="M432" s="96">
        <f>IF(V431="","",VLOOKUP($E431&amp;$D$118&amp;$D$119,'CCG data'!$A:$AD,'CCG data'!AD$3,FALSE))</f>
        <v>21.713016482222702</v>
      </c>
      <c r="N432" s="368"/>
      <c r="P432" s="152">
        <f>IF(P431="","",VLOOKUP($E431&amp;$D$118&amp;$D$119,'CCG data'!$A:$AD,'CCG data'!I$3,FALSE))</f>
        <v>3.3000000000000002E-2</v>
      </c>
      <c r="Q432" s="15">
        <f>IF(P431="","",VLOOKUP($E431&amp;$D$118&amp;$D$119,'CCG data'!$A:$AD,'CCG data'!J$3,FALSE))</f>
        <v>7.8E-2</v>
      </c>
      <c r="R432" s="15">
        <f>IF(R431="","",VLOOKUP($E431&amp;$D$118&amp;$D$119,'CCG data'!$A:$AD,'CCG data'!K$3,FALSE))</f>
        <v>0.35799999999999998</v>
      </c>
      <c r="S432" s="15">
        <f>IF(R431="","",VLOOKUP($E431&amp;$D$118&amp;$D$119,'CCG data'!$A:$AD,'CCG data'!L$3,FALSE))</f>
        <v>0.45700000000000002</v>
      </c>
      <c r="T432" s="15">
        <f>IF(T431="","",VLOOKUP($E431&amp;$D$118&amp;$D$119,'CCG data'!$A:$AD,'CCG data'!M$3,FALSE))</f>
        <v>0.246</v>
      </c>
      <c r="U432" s="15">
        <f>IF(T431="","",VLOOKUP($E431&amp;$D$118&amp;$D$119,'CCG data'!$A:$AD,'CCG data'!N$3,FALSE))</f>
        <v>0.33800000000000002</v>
      </c>
      <c r="V432" s="15">
        <f>IF(V431="","",VLOOKUP($E431&amp;$D$118&amp;$D$119,'CCG data'!$A:$AD,'CCG data'!O$3,FALSE))</f>
        <v>0.21099999999999999</v>
      </c>
      <c r="W432" s="136">
        <f>IF(V431="","",VLOOKUP($E431&amp;$D$118&amp;$D$119,'CCG data'!$A:$AD,'CCG data'!P$3,FALSE))</f>
        <v>0.29899999999999999</v>
      </c>
      <c r="Y432" s="165" t="str">
        <f>IFERROR(VLOOKUP($E432&amp;$D$119, Outliers!$A$4:$P$214,6,FALSE),"0")</f>
        <v>0</v>
      </c>
      <c r="Z432" s="165" t="str">
        <f>IFERROR(VLOOKUP($E432&amp;$D$119, Outliers!$A$4:$P$214,7,FALSE),"0")</f>
        <v>0</v>
      </c>
      <c r="AA432" s="165" t="str">
        <f>IFERROR(VLOOKUP($E432&amp;$D$119, Outliers!$A$4:$P$214,8,FALSE),"0")</f>
        <v>0</v>
      </c>
      <c r="AB432" s="165" t="str">
        <f>IFERROR(VLOOKUP($E432&amp;$D$119, Outliers!$A$4:$P$214,9,FALSE),"0")</f>
        <v>0</v>
      </c>
      <c r="AD432" s="78"/>
      <c r="AE432" s="78"/>
      <c r="AF432" s="78"/>
      <c r="AG432" s="78"/>
    </row>
    <row r="433" spans="4:33" ht="15.75" x14ac:dyDescent="0.25">
      <c r="D433" s="319"/>
      <c r="E433" s="104" t="s">
        <v>260</v>
      </c>
      <c r="F433" s="394">
        <f>IF(OR(ISERROR(VLOOKUP($E433&amp;$D$118&amp;$D$119,'CCG data'!$A:$AD,'CCG data'!R$3,FALSE)),ISBLANK(VLOOKUP($E433&amp;$D$118&amp;$D$119,'CCG data'!$A:$AD,'CCG data'!R$3,FALSE))),"",VLOOKUP($E433&amp;$D$118&amp;$D$119,'CCG data'!$A:$AD,'CCG data'!R$3,FALSE))</f>
        <v>5.8807395431241867</v>
      </c>
      <c r="G433" s="395"/>
      <c r="H433" s="395">
        <f>IF(OR(ISERROR(VLOOKUP($E433&amp;$D$118&amp;$D$119,'CCG data'!$A:$AD,'CCG data'!S$3,FALSE)),ISBLANK(VLOOKUP($E433&amp;$D$118&amp;$D$119,'CCG data'!$A:$AD,'CCG data'!S$3,FALSE))),"",VLOOKUP($E433&amp;$D$118&amp;$D$119,'CCG data'!$A:$AD,'CCG data'!S$3,FALSE))</f>
        <v>40.366620731112469</v>
      </c>
      <c r="I433" s="395"/>
      <c r="J433" s="395">
        <f>IF(OR(ISERROR(VLOOKUP($E433&amp;$D$118&amp;$D$119,'CCG data'!$A:$AD,'CCG data'!T$3,FALSE)),ISBLANK(VLOOKUP($E433&amp;$D$118&amp;$D$119,'CCG data'!$A:$AD,'CCG data'!T$3,FALSE))),"",VLOOKUP($E433&amp;$D$118&amp;$D$119,'CCG data'!$A:$AD,'CCG data'!T$3,FALSE))</f>
        <v>22.762888358592182</v>
      </c>
      <c r="K433" s="395"/>
      <c r="L433" s="395">
        <f>IF(OR(ISERROR(VLOOKUP($E433&amp;$D$118&amp;$D$119,'CCG data'!$A:$AD,'CCG data'!U$3,FALSE)),ISBLANK(VLOOKUP($E433&amp;$D$118&amp;$D$119,'CCG data'!$A:$AD,'CCG data'!U$3,FALSE))),"",VLOOKUP($E433&amp;$D$118&amp;$D$119,'CCG data'!$A:$AD,'CCG data'!U$3,FALSE))</f>
        <v>12.523467846270496</v>
      </c>
      <c r="M433" s="396"/>
      <c r="N433" s="367">
        <f>IF(OR(ISERROR(VLOOKUP($E433&amp;$D$118&amp;$D$119,'CCG data'!$A:$AD,'CCG data'!G$3,FALSE)),ISBLANK(VLOOKUP($E433&amp;$D$118&amp;$D$119,'CCG data'!$A:$AD,'CCG data'!G$3,FALSE))),"",VLOOKUP($E433&amp;$D$118&amp;$D$119,'CCG data'!$A:$AD,'CCG data'!G$3,FALSE))</f>
        <v>1149</v>
      </c>
      <c r="P433" s="404">
        <f>IF(OR(ISERROR(VLOOKUP($E433&amp;$D$118&amp;$D$119,'CCG data'!$A:$AD,'CCG data'!B$3,FALSE)),ISBLANK(VLOOKUP($E433&amp;$D$118&amp;$D$119,'CCG data'!$A:$AD,'CCG data'!B$3,FALSE))),"",VLOOKUP($E433&amp;$D$118&amp;$D$119,'CCG data'!$A:$AD,'CCG data'!B$3,FALSE))</f>
        <v>7.0496083550913843E-2</v>
      </c>
      <c r="Q433" s="267"/>
      <c r="R433" s="267">
        <f>IF(OR(ISERROR(VLOOKUP($E433&amp;$D$118&amp;$D$119,'CCG data'!$A:$AD,'CCG data'!C$3,FALSE)),ISBLANK(VLOOKUP($E433&amp;$D$118&amp;$D$119,'CCG data'!$A:$AD,'CCG data'!C$3,FALSE))),"",VLOOKUP($E433&amp;$D$118&amp;$D$119,'CCG data'!$A:$AD,'CCG data'!C$3,FALSE))</f>
        <v>0.49869451697127937</v>
      </c>
      <c r="S433" s="267"/>
      <c r="T433" s="267">
        <f>IF(OR(ISERROR(VLOOKUP($E433&amp;$D$118&amp;$D$119,'CCG data'!$A:$AD,'CCG data'!D$3,FALSE)),ISBLANK(VLOOKUP($E433&amp;$D$118&amp;$D$119,'CCG data'!$A:$AD,'CCG data'!D$3,FALSE))),"",VLOOKUP($E433&amp;$D$118&amp;$D$119,'CCG data'!$A:$AD,'CCG data'!D$3,FALSE))</f>
        <v>0.27763272410791995</v>
      </c>
      <c r="U433" s="267"/>
      <c r="V433" s="267">
        <f>IF(OR(ISERROR(VLOOKUP($E433&amp;$D$118&amp;$D$119,'CCG data'!$A:$AD,'CCG data'!E$3,FALSE)),ISBLANK(VLOOKUP($E433&amp;$D$118&amp;$D$119,'CCG data'!$A:$AD,'CCG data'!E$3,FALSE))),"",VLOOKUP($E433&amp;$D$118&amp;$D$119,'CCG data'!$A:$AD,'CCG data'!E$3,FALSE))</f>
        <v>0.15317667536988686</v>
      </c>
      <c r="W433" s="405"/>
      <c r="Y433" s="165">
        <f>IFERROR(VLOOKUP($E433&amp;$D$119, Outliers!$A$4:$P$214,6,FALSE),"0")</f>
        <v>0</v>
      </c>
      <c r="Z433" s="165">
        <f>IFERROR(VLOOKUP($E433&amp;$D$119, Outliers!$A$4:$P$214,7,FALSE),"0")</f>
        <v>0</v>
      </c>
      <c r="AA433" s="165">
        <f>IFERROR(VLOOKUP($E433&amp;$D$119, Outliers!$A$4:$P$214,8,FALSE),"0")</f>
        <v>1</v>
      </c>
      <c r="AB433" s="165">
        <f>IFERROR(VLOOKUP($E433&amp;$D$119, Outliers!$A$4:$P$214,9,FALSE),"0")</f>
        <v>0</v>
      </c>
      <c r="AD433" s="78"/>
      <c r="AE433" s="78"/>
      <c r="AF433" s="78"/>
      <c r="AG433" s="78"/>
    </row>
    <row r="434" spans="4:33" x14ac:dyDescent="0.25">
      <c r="D434" s="319"/>
      <c r="E434" s="103" t="s">
        <v>27</v>
      </c>
      <c r="F434" s="95">
        <f>IF(P433="","",VLOOKUP($E433&amp;$D$118&amp;$D$119,'CCG data'!$A:$AD,'CCG data'!W$3,FALSE))</f>
        <v>4.6000451537326974</v>
      </c>
      <c r="G434" s="96">
        <f>IF(P433="","",VLOOKUP($E433&amp;$D$118&amp;$D$119,'CCG data'!$A:$AD,'CCG data'!X$3,FALSE))</f>
        <v>7.1614339325156759</v>
      </c>
      <c r="H434" s="96">
        <f>IF(R433="","",VLOOKUP($E433&amp;$D$118&amp;$D$119,'CCG data'!$A:$AD,'CCG data'!Y$3,FALSE))</f>
        <v>37.061394775364604</v>
      </c>
      <c r="I434" s="96">
        <f>IF(R433="","",VLOOKUP($E433&amp;$D$118&amp;$D$119,'CCG data'!$A:$AD,'CCG data'!Z$3,FALSE))</f>
        <v>43.671846686860334</v>
      </c>
      <c r="J434" s="96">
        <f>IF(T433="","",VLOOKUP($E433&amp;$D$118&amp;$D$119,'CCG data'!$A:$AD,'CCG data'!AA$3,FALSE))</f>
        <v>20.264913297530988</v>
      </c>
      <c r="K434" s="96">
        <f>IF(T433="","",VLOOKUP($E433&amp;$D$118&amp;$D$119,'CCG data'!$A:$AD,'CCG data'!AB$3,FALSE))</f>
        <v>25.260863419653376</v>
      </c>
      <c r="L434" s="96">
        <f>IF(V433="","",VLOOKUP($E433&amp;$D$118&amp;$D$119,'CCG data'!$A:$AD,'CCG data'!AC$3,FALSE))</f>
        <v>10.673243708008847</v>
      </c>
      <c r="M434" s="96">
        <f>IF(V433="","",VLOOKUP($E433&amp;$D$118&amp;$D$119,'CCG data'!$A:$AD,'CCG data'!AD$3,FALSE))</f>
        <v>14.373691984532144</v>
      </c>
      <c r="N434" s="368"/>
      <c r="P434" s="152">
        <f>IF(P433="","",VLOOKUP($E433&amp;$D$118&amp;$D$119,'CCG data'!$A:$AD,'CCG data'!I$3,FALSE))</f>
        <v>5.7000000000000002E-2</v>
      </c>
      <c r="Q434" s="15">
        <f>IF(P433="","",VLOOKUP($E433&amp;$D$118&amp;$D$119,'CCG data'!$A:$AD,'CCG data'!J$3,FALSE))</f>
        <v>8.6999999999999994E-2</v>
      </c>
      <c r="R434" s="15">
        <f>IF(R433="","",VLOOKUP($E433&amp;$D$118&amp;$D$119,'CCG data'!$A:$AD,'CCG data'!K$3,FALSE))</f>
        <v>0.47</v>
      </c>
      <c r="S434" s="15">
        <f>IF(R433="","",VLOOKUP($E433&amp;$D$118&amp;$D$119,'CCG data'!$A:$AD,'CCG data'!L$3,FALSE))</f>
        <v>0.52800000000000002</v>
      </c>
      <c r="T434" s="15">
        <f>IF(T433="","",VLOOKUP($E433&amp;$D$118&amp;$D$119,'CCG data'!$A:$AD,'CCG data'!M$3,FALSE))</f>
        <v>0.253</v>
      </c>
      <c r="U434" s="15">
        <f>IF(T433="","",VLOOKUP($E433&amp;$D$118&amp;$D$119,'CCG data'!$A:$AD,'CCG data'!N$3,FALSE))</f>
        <v>0.30399999999999999</v>
      </c>
      <c r="V434" s="15">
        <f>IF(V433="","",VLOOKUP($E433&amp;$D$118&amp;$D$119,'CCG data'!$A:$AD,'CCG data'!O$3,FALSE))</f>
        <v>0.13400000000000001</v>
      </c>
      <c r="W434" s="136">
        <f>IF(V433="","",VLOOKUP($E433&amp;$D$118&amp;$D$119,'CCG data'!$A:$AD,'CCG data'!P$3,FALSE))</f>
        <v>0.17499999999999999</v>
      </c>
      <c r="Y434" s="165" t="str">
        <f>IFERROR(VLOOKUP($E434&amp;$D$119, Outliers!$A$4:$P$214,6,FALSE),"0")</f>
        <v>0</v>
      </c>
      <c r="Z434" s="165" t="str">
        <f>IFERROR(VLOOKUP($E434&amp;$D$119, Outliers!$A$4:$P$214,7,FALSE),"0")</f>
        <v>0</v>
      </c>
      <c r="AA434" s="165" t="str">
        <f>IFERROR(VLOOKUP($E434&amp;$D$119, Outliers!$A$4:$P$214,8,FALSE),"0")</f>
        <v>0</v>
      </c>
      <c r="AB434" s="165" t="str">
        <f>IFERROR(VLOOKUP($E434&amp;$D$119, Outliers!$A$4:$P$214,9,FALSE),"0")</f>
        <v>0</v>
      </c>
      <c r="AD434" s="78"/>
      <c r="AE434" s="78"/>
      <c r="AF434" s="78"/>
      <c r="AG434" s="78"/>
    </row>
    <row r="435" spans="4:33" ht="15.75" x14ac:dyDescent="0.25">
      <c r="D435" s="319"/>
      <c r="E435" s="104" t="s">
        <v>261</v>
      </c>
      <c r="F435" s="394">
        <f>IF(OR(ISERROR(VLOOKUP($E435&amp;$D$118&amp;$D$119,'CCG data'!$A:$AD,'CCG data'!R$3,FALSE)),ISBLANK(VLOOKUP($E435&amp;$D$118&amp;$D$119,'CCG data'!$A:$AD,'CCG data'!R$3,FALSE))),"",VLOOKUP($E435&amp;$D$118&amp;$D$119,'CCG data'!$A:$AD,'CCG data'!R$3,FALSE))</f>
        <v>5.672137543424852</v>
      </c>
      <c r="G435" s="395"/>
      <c r="H435" s="395">
        <f>IF(OR(ISERROR(VLOOKUP($E435&amp;$D$118&amp;$D$119,'CCG data'!$A:$AD,'CCG data'!S$3,FALSE)),ISBLANK(VLOOKUP($E435&amp;$D$118&amp;$D$119,'CCG data'!$A:$AD,'CCG data'!S$3,FALSE))),"",VLOOKUP($E435&amp;$D$118&amp;$D$119,'CCG data'!$A:$AD,'CCG data'!S$3,FALSE))</f>
        <v>43.757553377229328</v>
      </c>
      <c r="I435" s="395"/>
      <c r="J435" s="395">
        <f>IF(OR(ISERROR(VLOOKUP($E435&amp;$D$118&amp;$D$119,'CCG data'!$A:$AD,'CCG data'!T$3,FALSE)),ISBLANK(VLOOKUP($E435&amp;$D$118&amp;$D$119,'CCG data'!$A:$AD,'CCG data'!T$3,FALSE))),"",VLOOKUP($E435&amp;$D$118&amp;$D$119,'CCG data'!$A:$AD,'CCG data'!T$3,FALSE))</f>
        <v>19.933020682962887</v>
      </c>
      <c r="K435" s="395"/>
      <c r="L435" s="395">
        <f>IF(OR(ISERROR(VLOOKUP($E435&amp;$D$118&amp;$D$119,'CCG data'!$A:$AD,'CCG data'!U$3,FALSE)),ISBLANK(VLOOKUP($E435&amp;$D$118&amp;$D$119,'CCG data'!$A:$AD,'CCG data'!U$3,FALSE))),"",VLOOKUP($E435&amp;$D$118&amp;$D$119,'CCG data'!$A:$AD,'CCG data'!U$3,FALSE))</f>
        <v>11.09753374456734</v>
      </c>
      <c r="M435" s="396"/>
      <c r="N435" s="367">
        <f>IF(OR(ISERROR(VLOOKUP($E435&amp;$D$118&amp;$D$119,'CCG data'!$A:$AD,'CCG data'!G$3,FALSE)),ISBLANK(VLOOKUP($E435&amp;$D$118&amp;$D$119,'CCG data'!$A:$AD,'CCG data'!G$3,FALSE))),"",VLOOKUP($E435&amp;$D$118&amp;$D$119,'CCG data'!$A:$AD,'CCG data'!G$3,FALSE))</f>
        <v>1798</v>
      </c>
      <c r="P435" s="404">
        <f>IF(OR(ISERROR(VLOOKUP($E435&amp;$D$118&amp;$D$119,'CCG data'!$A:$AD,'CCG data'!B$3,FALSE)),ISBLANK(VLOOKUP($E435&amp;$D$118&amp;$D$119,'CCG data'!$A:$AD,'CCG data'!B$3,FALSE))),"",VLOOKUP($E435&amp;$D$118&amp;$D$119,'CCG data'!$A:$AD,'CCG data'!B$3,FALSE))</f>
        <v>7.1190211345939933E-2</v>
      </c>
      <c r="Q435" s="267"/>
      <c r="R435" s="267">
        <f>IF(OR(ISERROR(VLOOKUP($E435&amp;$D$118&amp;$D$119,'CCG data'!$A:$AD,'CCG data'!C$3,FALSE)),ISBLANK(VLOOKUP($E435&amp;$D$118&amp;$D$119,'CCG data'!$A:$AD,'CCG data'!C$3,FALSE))),"",VLOOKUP($E435&amp;$D$118&amp;$D$119,'CCG data'!$A:$AD,'CCG data'!C$3,FALSE))</f>
        <v>0.54393770856507229</v>
      </c>
      <c r="S435" s="267"/>
      <c r="T435" s="267">
        <f>IF(OR(ISERROR(VLOOKUP($E435&amp;$D$118&amp;$D$119,'CCG data'!$A:$AD,'CCG data'!D$3,FALSE)),ISBLANK(VLOOKUP($E435&amp;$D$118&amp;$D$119,'CCG data'!$A:$AD,'CCG data'!D$3,FALSE))),"",VLOOKUP($E435&amp;$D$118&amp;$D$119,'CCG data'!$A:$AD,'CCG data'!D$3,FALSE))</f>
        <v>0.24582869855394884</v>
      </c>
      <c r="U435" s="267"/>
      <c r="V435" s="267">
        <f>IF(OR(ISERROR(VLOOKUP($E435&amp;$D$118&amp;$D$119,'CCG data'!$A:$AD,'CCG data'!E$3,FALSE)),ISBLANK(VLOOKUP($E435&amp;$D$118&amp;$D$119,'CCG data'!$A:$AD,'CCG data'!E$3,FALSE))),"",VLOOKUP($E435&amp;$D$118&amp;$D$119,'CCG data'!$A:$AD,'CCG data'!E$3,FALSE))</f>
        <v>0.13904338153503892</v>
      </c>
      <c r="W435" s="405"/>
      <c r="Y435" s="165">
        <f>IFERROR(VLOOKUP($E435&amp;$D$119, Outliers!$A$4:$P$214,6,FALSE),"0")</f>
        <v>0</v>
      </c>
      <c r="Z435" s="165">
        <f>IFERROR(VLOOKUP($E435&amp;$D$119, Outliers!$A$4:$P$214,7,FALSE),"0")</f>
        <v>1</v>
      </c>
      <c r="AA435" s="165">
        <f>IFERROR(VLOOKUP($E435&amp;$D$119, Outliers!$A$4:$P$214,8,FALSE),"0")</f>
        <v>0</v>
      </c>
      <c r="AB435" s="165">
        <f>IFERROR(VLOOKUP($E435&amp;$D$119, Outliers!$A$4:$P$214,9,FALSE),"0")</f>
        <v>0</v>
      </c>
      <c r="AD435" s="78"/>
      <c r="AE435" s="78"/>
      <c r="AF435" s="78"/>
      <c r="AG435" s="78"/>
    </row>
    <row r="436" spans="4:33" x14ac:dyDescent="0.25">
      <c r="D436" s="319"/>
      <c r="E436" s="103" t="s">
        <v>27</v>
      </c>
      <c r="F436" s="95">
        <f>IF(P435="","",VLOOKUP($E435&amp;$D$118&amp;$D$119,'CCG data'!$A:$AD,'CCG data'!W$3,FALSE))</f>
        <v>4.6894898478341149</v>
      </c>
      <c r="G436" s="96">
        <f>IF(P435="","",VLOOKUP($E435&amp;$D$118&amp;$D$119,'CCG data'!$A:$AD,'CCG data'!X$3,FALSE))</f>
        <v>6.654785239015589</v>
      </c>
      <c r="H436" s="96">
        <f>IF(R435="","",VLOOKUP($E435&amp;$D$118&amp;$D$119,'CCG data'!$A:$AD,'CCG data'!Y$3,FALSE))</f>
        <v>41.015097334814179</v>
      </c>
      <c r="I436" s="96">
        <f>IF(R435="","",VLOOKUP($E435&amp;$D$118&amp;$D$119,'CCG data'!$A:$AD,'CCG data'!Z$3,FALSE))</f>
        <v>46.500009419644478</v>
      </c>
      <c r="J436" s="96">
        <f>IF(T435="","",VLOOKUP($E435&amp;$D$118&amp;$D$119,'CCG data'!$A:$AD,'CCG data'!AA$3,FALSE))</f>
        <v>18.074711153073597</v>
      </c>
      <c r="K436" s="96">
        <f>IF(T435="","",VLOOKUP($E435&amp;$D$118&amp;$D$119,'CCG data'!$A:$AD,'CCG data'!AB$3,FALSE))</f>
        <v>21.791330212852177</v>
      </c>
      <c r="L436" s="96">
        <f>IF(V435="","",VLOOKUP($E435&amp;$D$118&amp;$D$119,'CCG data'!$A:$AD,'CCG data'!AC$3,FALSE))</f>
        <v>9.721869209265666</v>
      </c>
      <c r="M436" s="96">
        <f>IF(V435="","",VLOOKUP($E435&amp;$D$118&amp;$D$119,'CCG data'!$A:$AD,'CCG data'!AD$3,FALSE))</f>
        <v>12.473198279869013</v>
      </c>
      <c r="N436" s="368"/>
      <c r="P436" s="152">
        <f>IF(P435="","",VLOOKUP($E435&amp;$D$118&amp;$D$119,'CCG data'!$A:$AD,'CCG data'!I$3,FALSE))</f>
        <v>0.06</v>
      </c>
      <c r="Q436" s="15">
        <f>IF(P435="","",VLOOKUP($E435&amp;$D$118&amp;$D$119,'CCG data'!$A:$AD,'CCG data'!J$3,FALSE))</f>
        <v>8.4000000000000005E-2</v>
      </c>
      <c r="R436" s="15">
        <f>IF(R435="","",VLOOKUP($E435&amp;$D$118&amp;$D$119,'CCG data'!$A:$AD,'CCG data'!K$3,FALSE))</f>
        <v>0.52100000000000002</v>
      </c>
      <c r="S436" s="15">
        <f>IF(R435="","",VLOOKUP($E435&amp;$D$118&amp;$D$119,'CCG data'!$A:$AD,'CCG data'!L$3,FALSE))</f>
        <v>0.56699999999999995</v>
      </c>
      <c r="T436" s="15">
        <f>IF(T435="","",VLOOKUP($E435&amp;$D$118&amp;$D$119,'CCG data'!$A:$AD,'CCG data'!M$3,FALSE))</f>
        <v>0.22600000000000001</v>
      </c>
      <c r="U436" s="15">
        <f>IF(T435="","",VLOOKUP($E435&amp;$D$118&amp;$D$119,'CCG data'!$A:$AD,'CCG data'!N$3,FALSE))</f>
        <v>0.26600000000000001</v>
      </c>
      <c r="V436" s="15">
        <f>IF(V435="","",VLOOKUP($E435&amp;$D$118&amp;$D$119,'CCG data'!$A:$AD,'CCG data'!O$3,FALSE))</f>
        <v>0.124</v>
      </c>
      <c r="W436" s="136">
        <f>IF(V435="","",VLOOKUP($E435&amp;$D$118&amp;$D$119,'CCG data'!$A:$AD,'CCG data'!P$3,FALSE))</f>
        <v>0.156</v>
      </c>
      <c r="Y436" s="165" t="str">
        <f>IFERROR(VLOOKUP($E436&amp;$D$119, Outliers!$A$4:$P$214,6,FALSE),"0")</f>
        <v>0</v>
      </c>
      <c r="Z436" s="165" t="str">
        <f>IFERROR(VLOOKUP($E436&amp;$D$119, Outliers!$A$4:$P$214,7,FALSE),"0")</f>
        <v>0</v>
      </c>
      <c r="AA436" s="165" t="str">
        <f>IFERROR(VLOOKUP($E436&amp;$D$119, Outliers!$A$4:$P$214,8,FALSE),"0")</f>
        <v>0</v>
      </c>
      <c r="AB436" s="165" t="str">
        <f>IFERROR(VLOOKUP($E436&amp;$D$119, Outliers!$A$4:$P$214,9,FALSE),"0")</f>
        <v>0</v>
      </c>
      <c r="AD436" s="78"/>
      <c r="AE436" s="78"/>
      <c r="AF436" s="78"/>
      <c r="AG436" s="78"/>
    </row>
    <row r="437" spans="4:33" ht="15.75" x14ac:dyDescent="0.25">
      <c r="D437" s="319"/>
      <c r="E437" s="104" t="s">
        <v>262</v>
      </c>
      <c r="F437" s="394">
        <f>IF(OR(ISERROR(VLOOKUP($E437&amp;$D$118&amp;$D$119,'CCG data'!$A:$AD,'CCG data'!R$3,FALSE)),ISBLANK(VLOOKUP($E437&amp;$D$118&amp;$D$119,'CCG data'!$A:$AD,'CCG data'!R$3,FALSE))),"",VLOOKUP($E437&amp;$D$118&amp;$D$119,'CCG data'!$A:$AD,'CCG data'!R$3,FALSE))</f>
        <v>5.2999388730518238</v>
      </c>
      <c r="G437" s="395"/>
      <c r="H437" s="395">
        <f>IF(OR(ISERROR(VLOOKUP($E437&amp;$D$118&amp;$D$119,'CCG data'!$A:$AD,'CCG data'!S$3,FALSE)),ISBLANK(VLOOKUP($E437&amp;$D$118&amp;$D$119,'CCG data'!$A:$AD,'CCG data'!S$3,FALSE))),"",VLOOKUP($E437&amp;$D$118&amp;$D$119,'CCG data'!$A:$AD,'CCG data'!S$3,FALSE))</f>
        <v>49.493886719932824</v>
      </c>
      <c r="I437" s="395"/>
      <c r="J437" s="395">
        <f>IF(OR(ISERROR(VLOOKUP($E437&amp;$D$118&amp;$D$119,'CCG data'!$A:$AD,'CCG data'!T$3,FALSE)),ISBLANK(VLOOKUP($E437&amp;$D$118&amp;$D$119,'CCG data'!$A:$AD,'CCG data'!T$3,FALSE))),"",VLOOKUP($E437&amp;$D$118&amp;$D$119,'CCG data'!$A:$AD,'CCG data'!T$3,FALSE))</f>
        <v>20.702177327546728</v>
      </c>
      <c r="K437" s="395"/>
      <c r="L437" s="395">
        <f>IF(OR(ISERROR(VLOOKUP($E437&amp;$D$118&amp;$D$119,'CCG data'!$A:$AD,'CCG data'!U$3,FALSE)),ISBLANK(VLOOKUP($E437&amp;$D$118&amp;$D$119,'CCG data'!$A:$AD,'CCG data'!U$3,FALSE))),"",VLOOKUP($E437&amp;$D$118&amp;$D$119,'CCG data'!$A:$AD,'CCG data'!U$3,FALSE))</f>
        <v>9.3850455516385374</v>
      </c>
      <c r="M437" s="396"/>
      <c r="N437" s="367">
        <f>IF(OR(ISERROR(VLOOKUP($E437&amp;$D$118&amp;$D$119,'CCG data'!$A:$AD,'CCG data'!G$3,FALSE)),ISBLANK(VLOOKUP($E437&amp;$D$118&amp;$D$119,'CCG data'!$A:$AD,'CCG data'!G$3,FALSE))),"",VLOOKUP($E437&amp;$D$118&amp;$D$119,'CCG data'!$A:$AD,'CCG data'!G$3,FALSE))</f>
        <v>1103</v>
      </c>
      <c r="P437" s="404">
        <f>IF(OR(ISERROR(VLOOKUP($E437&amp;$D$118&amp;$D$119,'CCG data'!$A:$AD,'CCG data'!B$3,FALSE)),ISBLANK(VLOOKUP($E437&amp;$D$118&amp;$D$119,'CCG data'!$A:$AD,'CCG data'!B$3,FALSE))),"",VLOOKUP($E437&amp;$D$118&amp;$D$119,'CCG data'!$A:$AD,'CCG data'!B$3,FALSE))</f>
        <v>6.0743427017225751E-2</v>
      </c>
      <c r="Q437" s="267"/>
      <c r="R437" s="267">
        <f>IF(OR(ISERROR(VLOOKUP($E437&amp;$D$118&amp;$D$119,'CCG data'!$A:$AD,'CCG data'!C$3,FALSE)),ISBLANK(VLOOKUP($E437&amp;$D$118&amp;$D$119,'CCG data'!$A:$AD,'CCG data'!C$3,FALSE))),"",VLOOKUP($E437&amp;$D$118&amp;$D$119,'CCG data'!$A:$AD,'CCG data'!C$3,FALSE))</f>
        <v>0.58295557570262924</v>
      </c>
      <c r="S437" s="267"/>
      <c r="T437" s="267">
        <f>IF(OR(ISERROR(VLOOKUP($E437&amp;$D$118&amp;$D$119,'CCG data'!$A:$AD,'CCG data'!D$3,FALSE)),ISBLANK(VLOOKUP($E437&amp;$D$118&amp;$D$119,'CCG data'!$A:$AD,'CCG data'!D$3,FALSE))),"",VLOOKUP($E437&amp;$D$118&amp;$D$119,'CCG data'!$A:$AD,'CCG data'!D$3,FALSE))</f>
        <v>0.2456935630099728</v>
      </c>
      <c r="U437" s="267"/>
      <c r="V437" s="267">
        <f>IF(OR(ISERROR(VLOOKUP($E437&amp;$D$118&amp;$D$119,'CCG data'!$A:$AD,'CCG data'!E$3,FALSE)),ISBLANK(VLOOKUP($E437&amp;$D$118&amp;$D$119,'CCG data'!$A:$AD,'CCG data'!E$3,FALSE))),"",VLOOKUP($E437&amp;$D$118&amp;$D$119,'CCG data'!$A:$AD,'CCG data'!E$3,FALSE))</f>
        <v>0.11060743427017226</v>
      </c>
      <c r="W437" s="405"/>
      <c r="Y437" s="165">
        <f>IFERROR(VLOOKUP($E437&amp;$D$119, Outliers!$A$4:$P$214,6,FALSE),"0")</f>
        <v>0</v>
      </c>
      <c r="Z437" s="165">
        <f>IFERROR(VLOOKUP($E437&amp;$D$119, Outliers!$A$4:$P$214,7,FALSE),"0")</f>
        <v>1</v>
      </c>
      <c r="AA437" s="165">
        <f>IFERROR(VLOOKUP($E437&amp;$D$119, Outliers!$A$4:$P$214,8,FALSE),"0")</f>
        <v>0</v>
      </c>
      <c r="AB437" s="165">
        <f>IFERROR(VLOOKUP($E437&amp;$D$119, Outliers!$A$4:$P$214,9,FALSE),"0")</f>
        <v>0</v>
      </c>
      <c r="AD437" s="78"/>
      <c r="AE437" s="78"/>
      <c r="AF437" s="78"/>
      <c r="AG437" s="78"/>
    </row>
    <row r="438" spans="4:33" x14ac:dyDescent="0.25">
      <c r="D438" s="319"/>
      <c r="E438" s="103" t="s">
        <v>27</v>
      </c>
      <c r="F438" s="95">
        <f>IF(P437="","",VLOOKUP($E437&amp;$D$118&amp;$D$119,'CCG data'!$A:$AD,'CCG data'!W$3,FALSE))</f>
        <v>4.0308573220553008</v>
      </c>
      <c r="G438" s="96">
        <f>IF(P437="","",VLOOKUP($E437&amp;$D$118&amp;$D$119,'CCG data'!$A:$AD,'CCG data'!X$3,FALSE))</f>
        <v>6.5690204240483467</v>
      </c>
      <c r="H438" s="96">
        <f>IF(R437="","",VLOOKUP($E437&amp;$D$118&amp;$D$119,'CCG data'!$A:$AD,'CCG data'!Y$3,FALSE))</f>
        <v>45.668263939403651</v>
      </c>
      <c r="I438" s="96">
        <f>IF(R437="","",VLOOKUP($E437&amp;$D$118&amp;$D$119,'CCG data'!$A:$AD,'CCG data'!Z$3,FALSE))</f>
        <v>53.319509500461997</v>
      </c>
      <c r="J438" s="96">
        <f>IF(T437="","",VLOOKUP($E437&amp;$D$118&amp;$D$119,'CCG data'!$A:$AD,'CCG data'!AA$3,FALSE))</f>
        <v>18.237344609210393</v>
      </c>
      <c r="K438" s="96">
        <f>IF(T437="","",VLOOKUP($E437&amp;$D$118&amp;$D$119,'CCG data'!$A:$AD,'CCG data'!AB$3,FALSE))</f>
        <v>23.167010045883064</v>
      </c>
      <c r="L438" s="96">
        <f>IF(V437="","",VLOOKUP($E437&amp;$D$118&amp;$D$119,'CCG data'!$A:$AD,'CCG data'!AC$3,FALSE))</f>
        <v>7.7196686343437326</v>
      </c>
      <c r="M438" s="96">
        <f>IF(V437="","",VLOOKUP($E437&amp;$D$118&amp;$D$119,'CCG data'!$A:$AD,'CCG data'!AD$3,FALSE))</f>
        <v>11.050422468933343</v>
      </c>
      <c r="N438" s="368"/>
      <c r="P438" s="152">
        <f>IF(P437="","",VLOOKUP($E437&amp;$D$118&amp;$D$119,'CCG data'!$A:$AD,'CCG data'!I$3,FALSE))</f>
        <v>4.8000000000000001E-2</v>
      </c>
      <c r="Q438" s="15">
        <f>IF(P437="","",VLOOKUP($E437&amp;$D$118&amp;$D$119,'CCG data'!$A:$AD,'CCG data'!J$3,FALSE))</f>
        <v>7.5999999999999998E-2</v>
      </c>
      <c r="R438" s="15">
        <f>IF(R437="","",VLOOKUP($E437&amp;$D$118&amp;$D$119,'CCG data'!$A:$AD,'CCG data'!K$3,FALSE))</f>
        <v>0.55400000000000005</v>
      </c>
      <c r="S438" s="15">
        <f>IF(R437="","",VLOOKUP($E437&amp;$D$118&amp;$D$119,'CCG data'!$A:$AD,'CCG data'!L$3,FALSE))</f>
        <v>0.61199999999999999</v>
      </c>
      <c r="T438" s="15">
        <f>IF(T437="","",VLOOKUP($E437&amp;$D$118&amp;$D$119,'CCG data'!$A:$AD,'CCG data'!M$3,FALSE))</f>
        <v>0.221</v>
      </c>
      <c r="U438" s="15">
        <f>IF(T437="","",VLOOKUP($E437&amp;$D$118&amp;$D$119,'CCG data'!$A:$AD,'CCG data'!N$3,FALSE))</f>
        <v>0.27200000000000002</v>
      </c>
      <c r="V438" s="15">
        <f>IF(V437="","",VLOOKUP($E437&amp;$D$118&amp;$D$119,'CCG data'!$A:$AD,'CCG data'!O$3,FALSE))</f>
        <v>9.2999999999999999E-2</v>
      </c>
      <c r="W438" s="136">
        <f>IF(V437="","",VLOOKUP($E437&amp;$D$118&amp;$D$119,'CCG data'!$A:$AD,'CCG data'!P$3,FALSE))</f>
        <v>0.13</v>
      </c>
      <c r="Y438" s="165" t="str">
        <f>IFERROR(VLOOKUP($E438&amp;$D$119, Outliers!$A$4:$P$214,6,FALSE),"0")</f>
        <v>0</v>
      </c>
      <c r="Z438" s="165" t="str">
        <f>IFERROR(VLOOKUP($E438&amp;$D$119, Outliers!$A$4:$P$214,7,FALSE),"0")</f>
        <v>0</v>
      </c>
      <c r="AA438" s="165" t="str">
        <f>IFERROR(VLOOKUP($E438&amp;$D$119, Outliers!$A$4:$P$214,8,FALSE),"0")</f>
        <v>0</v>
      </c>
      <c r="AB438" s="165" t="str">
        <f>IFERROR(VLOOKUP($E438&amp;$D$119, Outliers!$A$4:$P$214,9,FALSE),"0")</f>
        <v>0</v>
      </c>
      <c r="AD438" s="78"/>
      <c r="AE438" s="78"/>
      <c r="AF438" s="78"/>
      <c r="AG438" s="78"/>
    </row>
    <row r="439" spans="4:33" ht="15.75" x14ac:dyDescent="0.25">
      <c r="D439" s="319"/>
      <c r="E439" s="104" t="s">
        <v>263</v>
      </c>
      <c r="F439" s="394">
        <f>IF(OR(ISERROR(VLOOKUP($E439&amp;$D$118&amp;$D$119,'CCG data'!$A:$AD,'CCG data'!R$3,FALSE)),ISBLANK(VLOOKUP($E439&amp;$D$118&amp;$D$119,'CCG data'!$A:$AD,'CCG data'!R$3,FALSE))),"",VLOOKUP($E439&amp;$D$118&amp;$D$119,'CCG data'!$A:$AD,'CCG data'!R$3,FALSE))</f>
        <v>4.930240393001907</v>
      </c>
      <c r="G439" s="395"/>
      <c r="H439" s="395">
        <f>IF(OR(ISERROR(VLOOKUP($E439&amp;$D$118&amp;$D$119,'CCG data'!$A:$AD,'CCG data'!S$3,FALSE)),ISBLANK(VLOOKUP($E439&amp;$D$118&amp;$D$119,'CCG data'!$A:$AD,'CCG data'!S$3,FALSE))),"",VLOOKUP($E439&amp;$D$118&amp;$D$119,'CCG data'!$A:$AD,'CCG data'!S$3,FALSE))</f>
        <v>36.294682914955224</v>
      </c>
      <c r="I439" s="395"/>
      <c r="J439" s="395">
        <f>IF(OR(ISERROR(VLOOKUP($E439&amp;$D$118&amp;$D$119,'CCG data'!$A:$AD,'CCG data'!T$3,FALSE)),ISBLANK(VLOOKUP($E439&amp;$D$118&amp;$D$119,'CCG data'!$A:$AD,'CCG data'!T$3,FALSE))),"",VLOOKUP($E439&amp;$D$118&amp;$D$119,'CCG data'!$A:$AD,'CCG data'!T$3,FALSE))</f>
        <v>13.986884442866002</v>
      </c>
      <c r="K439" s="395"/>
      <c r="L439" s="395">
        <f>IF(OR(ISERROR(VLOOKUP($E439&amp;$D$118&amp;$D$119,'CCG data'!$A:$AD,'CCG data'!U$3,FALSE)),ISBLANK(VLOOKUP($E439&amp;$D$118&amp;$D$119,'CCG data'!$A:$AD,'CCG data'!U$3,FALSE))),"",VLOOKUP($E439&amp;$D$118&amp;$D$119,'CCG data'!$A:$AD,'CCG data'!U$3,FALSE))</f>
        <v>11.286306890447882</v>
      </c>
      <c r="M439" s="396"/>
      <c r="N439" s="367">
        <f>IF(OR(ISERROR(VLOOKUP($E439&amp;$D$118&amp;$D$119,'CCG data'!$A:$AD,'CCG data'!G$3,FALSE)),ISBLANK(VLOOKUP($E439&amp;$D$118&amp;$D$119,'CCG data'!$A:$AD,'CCG data'!G$3,FALSE))),"",VLOOKUP($E439&amp;$D$118&amp;$D$119,'CCG data'!$A:$AD,'CCG data'!G$3,FALSE))</f>
        <v>1537</v>
      </c>
      <c r="P439" s="404">
        <f>IF(OR(ISERROR(VLOOKUP($E439&amp;$D$118&amp;$D$119,'CCG data'!$A:$AD,'CCG data'!B$3,FALSE)),ISBLANK(VLOOKUP($E439&amp;$D$118&amp;$D$119,'CCG data'!$A:$AD,'CCG data'!B$3,FALSE))),"",VLOOKUP($E439&amp;$D$118&amp;$D$119,'CCG data'!$A:$AD,'CCG data'!B$3,FALSE))</f>
        <v>7.41704619388419E-2</v>
      </c>
      <c r="Q439" s="267"/>
      <c r="R439" s="267">
        <f>IF(OR(ISERROR(VLOOKUP($E439&amp;$D$118&amp;$D$119,'CCG data'!$A:$AD,'CCG data'!C$3,FALSE)),ISBLANK(VLOOKUP($E439&amp;$D$118&amp;$D$119,'CCG data'!$A:$AD,'CCG data'!C$3,FALSE))),"",VLOOKUP($E439&amp;$D$118&amp;$D$119,'CCG data'!$A:$AD,'CCG data'!C$3,FALSE))</f>
        <v>0.54261548471047494</v>
      </c>
      <c r="S439" s="267"/>
      <c r="T439" s="267">
        <f>IF(OR(ISERROR(VLOOKUP($E439&amp;$D$118&amp;$D$119,'CCG data'!$A:$AD,'CCG data'!D$3,FALSE)),ISBLANK(VLOOKUP($E439&amp;$D$118&amp;$D$119,'CCG data'!$A:$AD,'CCG data'!D$3,FALSE))),"",VLOOKUP($E439&amp;$D$118&amp;$D$119,'CCG data'!$A:$AD,'CCG data'!D$3,FALSE))</f>
        <v>0.21405335068314899</v>
      </c>
      <c r="U439" s="267"/>
      <c r="V439" s="267">
        <f>IF(OR(ISERROR(VLOOKUP($E439&amp;$D$118&amp;$D$119,'CCG data'!$A:$AD,'CCG data'!E$3,FALSE)),ISBLANK(VLOOKUP($E439&amp;$D$118&amp;$D$119,'CCG data'!$A:$AD,'CCG data'!E$3,FALSE))),"",VLOOKUP($E439&amp;$D$118&amp;$D$119,'CCG data'!$A:$AD,'CCG data'!E$3,FALSE))</f>
        <v>0.16916070266753416</v>
      </c>
      <c r="W439" s="405"/>
      <c r="Y439" s="165">
        <f>IFERROR(VLOOKUP($E439&amp;$D$119, Outliers!$A$4:$P$214,6,FALSE),"0")</f>
        <v>0</v>
      </c>
      <c r="Z439" s="165">
        <f>IFERROR(VLOOKUP($E439&amp;$D$119, Outliers!$A$4:$P$214,7,FALSE),"0")</f>
        <v>0</v>
      </c>
      <c r="AA439" s="165">
        <f>IFERROR(VLOOKUP($E439&amp;$D$119, Outliers!$A$4:$P$214,8,FALSE),"0")</f>
        <v>1</v>
      </c>
      <c r="AB439" s="165">
        <f>IFERROR(VLOOKUP($E439&amp;$D$119, Outliers!$A$4:$P$214,9,FALSE),"0")</f>
        <v>0</v>
      </c>
      <c r="AD439" s="78"/>
      <c r="AE439" s="78"/>
      <c r="AF439" s="78"/>
      <c r="AG439" s="78"/>
    </row>
    <row r="440" spans="4:33" x14ac:dyDescent="0.25">
      <c r="D440" s="319"/>
      <c r="E440" s="103" t="s">
        <v>27</v>
      </c>
      <c r="F440" s="95">
        <f>IF(P439="","",VLOOKUP($E439&amp;$D$118&amp;$D$119,'CCG data'!$A:$AD,'CCG data'!W$3,FALSE))</f>
        <v>4.0251921258464893</v>
      </c>
      <c r="G440" s="96">
        <f>IF(P439="","",VLOOKUP($E439&amp;$D$118&amp;$D$119,'CCG data'!$A:$AD,'CCG data'!X$3,FALSE))</f>
        <v>5.8352886601573246</v>
      </c>
      <c r="H440" s="96">
        <f>IF(R439="","",VLOOKUP($E439&amp;$D$118&amp;$D$119,'CCG data'!$A:$AD,'CCG data'!Y$3,FALSE))</f>
        <v>33.831390028875475</v>
      </c>
      <c r="I440" s="96">
        <f>IF(R439="","",VLOOKUP($E439&amp;$D$118&amp;$D$119,'CCG data'!$A:$AD,'CCG data'!Z$3,FALSE))</f>
        <v>38.757975801034974</v>
      </c>
      <c r="J440" s="96">
        <f>IF(T439="","",VLOOKUP($E439&amp;$D$118&amp;$D$119,'CCG data'!$A:$AD,'CCG data'!AA$3,FALSE))</f>
        <v>12.475485517069488</v>
      </c>
      <c r="K440" s="96">
        <f>IF(T439="","",VLOOKUP($E439&amp;$D$118&amp;$D$119,'CCG data'!$A:$AD,'CCG data'!AB$3,FALSE))</f>
        <v>15.498283368662515</v>
      </c>
      <c r="L440" s="96">
        <f>IF(V439="","",VLOOKUP($E439&amp;$D$118&amp;$D$119,'CCG data'!$A:$AD,'CCG data'!AC$3,FALSE))</f>
        <v>9.9144106923918063</v>
      </c>
      <c r="M440" s="96">
        <f>IF(V439="","",VLOOKUP($E439&amp;$D$118&amp;$D$119,'CCG data'!$A:$AD,'CCG data'!AD$3,FALSE))</f>
        <v>12.658203088503958</v>
      </c>
      <c r="N440" s="368"/>
      <c r="P440" s="152">
        <f>IF(P439="","",VLOOKUP($E439&amp;$D$118&amp;$D$119,'CCG data'!$A:$AD,'CCG data'!I$3,FALSE))</f>
        <v>6.2E-2</v>
      </c>
      <c r="Q440" s="15">
        <f>IF(P439="","",VLOOKUP($E439&amp;$D$118&amp;$D$119,'CCG data'!$A:$AD,'CCG data'!J$3,FALSE))</f>
        <v>8.7999999999999995E-2</v>
      </c>
      <c r="R440" s="15">
        <f>IF(R439="","",VLOOKUP($E439&amp;$D$118&amp;$D$119,'CCG data'!$A:$AD,'CCG data'!K$3,FALSE))</f>
        <v>0.51800000000000002</v>
      </c>
      <c r="S440" s="15">
        <f>IF(R439="","",VLOOKUP($E439&amp;$D$118&amp;$D$119,'CCG data'!$A:$AD,'CCG data'!L$3,FALSE))</f>
        <v>0.56699999999999995</v>
      </c>
      <c r="T440" s="15">
        <f>IF(T439="","",VLOOKUP($E439&amp;$D$118&amp;$D$119,'CCG data'!$A:$AD,'CCG data'!M$3,FALSE))</f>
        <v>0.19400000000000001</v>
      </c>
      <c r="U440" s="15">
        <f>IF(T439="","",VLOOKUP($E439&amp;$D$118&amp;$D$119,'CCG data'!$A:$AD,'CCG data'!N$3,FALSE))</f>
        <v>0.23499999999999999</v>
      </c>
      <c r="V440" s="15">
        <f>IF(V439="","",VLOOKUP($E439&amp;$D$118&amp;$D$119,'CCG data'!$A:$AD,'CCG data'!O$3,FALSE))</f>
        <v>0.151</v>
      </c>
      <c r="W440" s="136">
        <f>IF(V439="","",VLOOKUP($E439&amp;$D$118&amp;$D$119,'CCG data'!$A:$AD,'CCG data'!P$3,FALSE))</f>
        <v>0.189</v>
      </c>
      <c r="Y440" s="165" t="str">
        <f>IFERROR(VLOOKUP($E440&amp;$D$119, Outliers!$A$4:$P$214,6,FALSE),"0")</f>
        <v>0</v>
      </c>
      <c r="Z440" s="165" t="str">
        <f>IFERROR(VLOOKUP($E440&amp;$D$119, Outliers!$A$4:$P$214,7,FALSE),"0")</f>
        <v>0</v>
      </c>
      <c r="AA440" s="165" t="str">
        <f>IFERROR(VLOOKUP($E440&amp;$D$119, Outliers!$A$4:$P$214,8,FALSE),"0")</f>
        <v>0</v>
      </c>
      <c r="AB440" s="165" t="str">
        <f>IFERROR(VLOOKUP($E440&amp;$D$119, Outliers!$A$4:$P$214,9,FALSE),"0")</f>
        <v>0</v>
      </c>
      <c r="AD440" s="78"/>
      <c r="AE440" s="78"/>
      <c r="AF440" s="78"/>
      <c r="AG440" s="78"/>
    </row>
    <row r="441" spans="4:33" ht="15.75" x14ac:dyDescent="0.25">
      <c r="D441" s="319"/>
      <c r="E441" s="104" t="s">
        <v>501</v>
      </c>
      <c r="F441" s="394">
        <f>IF(OR(ISERROR(VLOOKUP($E441&amp;$D$118&amp;$D$119,'CCG data'!$A:$AD,'CCG data'!R$3,FALSE)),ISBLANK(VLOOKUP($E441&amp;$D$118&amp;$D$119,'CCG data'!$A:$AD,'CCG data'!R$3,FALSE))),"",VLOOKUP($E441&amp;$D$118&amp;$D$119,'CCG data'!$A:$AD,'CCG data'!R$3,FALSE))</f>
        <v>4.4971599699938931</v>
      </c>
      <c r="G441" s="395"/>
      <c r="H441" s="395">
        <f>IF(OR(ISERROR(VLOOKUP($E441&amp;$D$118&amp;$D$119,'CCG data'!$A:$AD,'CCG data'!S$3,FALSE)),ISBLANK(VLOOKUP($E441&amp;$D$118&amp;$D$119,'CCG data'!$A:$AD,'CCG data'!S$3,FALSE))),"",VLOOKUP($E441&amp;$D$118&amp;$D$119,'CCG data'!$A:$AD,'CCG data'!S$3,FALSE))</f>
        <v>48.443666835387617</v>
      </c>
      <c r="I441" s="395"/>
      <c r="J441" s="395">
        <f>IF(OR(ISERROR(VLOOKUP($E441&amp;$D$118&amp;$D$119,'CCG data'!$A:$AD,'CCG data'!T$3,FALSE)),ISBLANK(VLOOKUP($E441&amp;$D$118&amp;$D$119,'CCG data'!$A:$AD,'CCG data'!T$3,FALSE))),"",VLOOKUP($E441&amp;$D$118&amp;$D$119,'CCG data'!$A:$AD,'CCG data'!T$3,FALSE))</f>
        <v>17.442521231194075</v>
      </c>
      <c r="K441" s="395"/>
      <c r="L441" s="395">
        <f>IF(OR(ISERROR(VLOOKUP($E441&amp;$D$118&amp;$D$119,'CCG data'!$A:$AD,'CCG data'!U$3,FALSE)),ISBLANK(VLOOKUP($E441&amp;$D$118&amp;$D$119,'CCG data'!$A:$AD,'CCG data'!U$3,FALSE))),"",VLOOKUP($E441&amp;$D$118&amp;$D$119,'CCG data'!$A:$AD,'CCG data'!U$3,FALSE))</f>
        <v>8.1502315125604152</v>
      </c>
      <c r="M441" s="396"/>
      <c r="N441" s="367">
        <f>IF(OR(ISERROR(VLOOKUP($E441&amp;$D$118&amp;$D$119,'CCG data'!$A:$AD,'CCG data'!G$3,FALSE)),ISBLANK(VLOOKUP($E441&amp;$D$118&amp;$D$119,'CCG data'!$A:$AD,'CCG data'!G$3,FALSE))),"",VLOOKUP($E441&amp;$D$118&amp;$D$119,'CCG data'!$A:$AD,'CCG data'!G$3,FALSE))</f>
        <v>859</v>
      </c>
      <c r="P441" s="404">
        <f>IF(OR(ISERROR(VLOOKUP($E441&amp;$D$118&amp;$D$119,'CCG data'!$A:$AD,'CCG data'!B$3,FALSE)),ISBLANK(VLOOKUP($E441&amp;$D$118&amp;$D$119,'CCG data'!$A:$AD,'CCG data'!B$3,FALSE))),"",VLOOKUP($E441&amp;$D$118&amp;$D$119,'CCG data'!$A:$AD,'CCG data'!B$3,FALSE))</f>
        <v>6.1699650756693827E-2</v>
      </c>
      <c r="Q441" s="267"/>
      <c r="R441" s="267">
        <f>IF(OR(ISERROR(VLOOKUP($E441&amp;$D$118&amp;$D$119,'CCG data'!$A:$AD,'CCG data'!C$3,FALSE)),ISBLANK(VLOOKUP($E441&amp;$D$118&amp;$D$119,'CCG data'!$A:$AD,'CCG data'!C$3,FALSE))),"",VLOOKUP($E441&amp;$D$118&amp;$D$119,'CCG data'!$A:$AD,'CCG data'!C$3,FALSE))</f>
        <v>0.61350407450523869</v>
      </c>
      <c r="S441" s="267"/>
      <c r="T441" s="267">
        <f>IF(OR(ISERROR(VLOOKUP($E441&amp;$D$118&amp;$D$119,'CCG data'!$A:$AD,'CCG data'!D$3,FALSE)),ISBLANK(VLOOKUP($E441&amp;$D$118&amp;$D$119,'CCG data'!$A:$AD,'CCG data'!D$3,FALSE))),"",VLOOKUP($E441&amp;$D$118&amp;$D$119,'CCG data'!$A:$AD,'CCG data'!D$3,FALSE))</f>
        <v>0.22118742724097787</v>
      </c>
      <c r="U441" s="267"/>
      <c r="V441" s="267">
        <f>IF(OR(ISERROR(VLOOKUP($E441&amp;$D$118&amp;$D$119,'CCG data'!$A:$AD,'CCG data'!E$3,FALSE)),ISBLANK(VLOOKUP($E441&amp;$D$118&amp;$D$119,'CCG data'!$A:$AD,'CCG data'!E$3,FALSE))),"",VLOOKUP($E441&amp;$D$118&amp;$D$119,'CCG data'!$A:$AD,'CCG data'!E$3,FALSE))</f>
        <v>0.10360884749708964</v>
      </c>
      <c r="W441" s="405"/>
      <c r="Y441" s="165">
        <f>IFERROR(VLOOKUP($E441&amp;$D$119, Outliers!$A$4:$P$214,6,FALSE),"0")</f>
        <v>0</v>
      </c>
      <c r="Z441" s="165">
        <f>IFERROR(VLOOKUP($E441&amp;$D$119, Outliers!$A$4:$P$214,7,FALSE),"0")</f>
        <v>1</v>
      </c>
      <c r="AA441" s="165">
        <f>IFERROR(VLOOKUP($E441&amp;$D$119, Outliers!$A$4:$P$214,8,FALSE),"0")</f>
        <v>0</v>
      </c>
      <c r="AB441" s="165">
        <f>IFERROR(VLOOKUP($E441&amp;$D$119, Outliers!$A$4:$P$214,9,FALSE),"0")</f>
        <v>1</v>
      </c>
      <c r="AD441" s="78"/>
      <c r="AE441" s="78"/>
      <c r="AF441" s="78"/>
      <c r="AG441" s="78"/>
    </row>
    <row r="442" spans="4:33" x14ac:dyDescent="0.25">
      <c r="D442" s="319"/>
      <c r="E442" s="103" t="s">
        <v>27</v>
      </c>
      <c r="F442" s="95">
        <f>IF(P441="","",VLOOKUP($E441&amp;$D$118&amp;$D$119,'CCG data'!$A:$AD,'CCG data'!W$3,FALSE))</f>
        <v>3.2864044078880648</v>
      </c>
      <c r="G442" s="96">
        <f>IF(P441="","",VLOOKUP($E441&amp;$D$118&amp;$D$119,'CCG data'!$A:$AD,'CCG data'!X$3,FALSE))</f>
        <v>5.7079155320997215</v>
      </c>
      <c r="H442" s="96">
        <f>IF(R441="","",VLOOKUP($E441&amp;$D$118&amp;$D$119,'CCG data'!$A:$AD,'CCG data'!Y$3,FALSE))</f>
        <v>44.30759786251874</v>
      </c>
      <c r="I442" s="96">
        <f>IF(R441="","",VLOOKUP($E441&amp;$D$118&amp;$D$119,'CCG data'!$A:$AD,'CCG data'!Z$3,FALSE))</f>
        <v>52.579735808256494</v>
      </c>
      <c r="J442" s="96">
        <f>IF(T441="","",VLOOKUP($E441&amp;$D$118&amp;$D$119,'CCG data'!$A:$AD,'CCG data'!AA$3,FALSE))</f>
        <v>14.96231079172097</v>
      </c>
      <c r="K442" s="96">
        <f>IF(T441="","",VLOOKUP($E441&amp;$D$118&amp;$D$119,'CCG data'!$A:$AD,'CCG data'!AB$3,FALSE))</f>
        <v>19.922731670667179</v>
      </c>
      <c r="L442" s="96">
        <f>IF(V441="","",VLOOKUP($E441&amp;$D$118&amp;$D$119,'CCG data'!$A:$AD,'CCG data'!AC$3,FALSE))</f>
        <v>6.4569428000849012</v>
      </c>
      <c r="M442" s="96">
        <f>IF(V441="","",VLOOKUP($E441&amp;$D$118&amp;$D$119,'CCG data'!$A:$AD,'CCG data'!AD$3,FALSE))</f>
        <v>9.8435202250359293</v>
      </c>
      <c r="N442" s="368"/>
      <c r="P442" s="152">
        <f>IF(P441="","",VLOOKUP($E441&amp;$D$118&amp;$D$119,'CCG data'!$A:$AD,'CCG data'!I$3,FALSE))</f>
        <v>4.7E-2</v>
      </c>
      <c r="Q442" s="15">
        <f>IF(P441="","",VLOOKUP($E441&amp;$D$118&amp;$D$119,'CCG data'!$A:$AD,'CCG data'!J$3,FALSE))</f>
        <v>0.08</v>
      </c>
      <c r="R442" s="15">
        <f>IF(R441="","",VLOOKUP($E441&amp;$D$118&amp;$D$119,'CCG data'!$A:$AD,'CCG data'!K$3,FALSE))</f>
        <v>0.58099999999999996</v>
      </c>
      <c r="S442" s="15">
        <f>IF(R441="","",VLOOKUP($E441&amp;$D$118&amp;$D$119,'CCG data'!$A:$AD,'CCG data'!L$3,FALSE))</f>
        <v>0.64500000000000002</v>
      </c>
      <c r="T442" s="15">
        <f>IF(T441="","",VLOOKUP($E441&amp;$D$118&amp;$D$119,'CCG data'!$A:$AD,'CCG data'!M$3,FALSE))</f>
        <v>0.19500000000000001</v>
      </c>
      <c r="U442" s="15">
        <f>IF(T441="","",VLOOKUP($E441&amp;$D$118&amp;$D$119,'CCG data'!$A:$AD,'CCG data'!N$3,FALSE))</f>
        <v>0.25</v>
      </c>
      <c r="V442" s="15">
        <f>IF(V441="","",VLOOKUP($E441&amp;$D$118&amp;$D$119,'CCG data'!$A:$AD,'CCG data'!O$3,FALSE))</f>
        <v>8.5000000000000006E-2</v>
      </c>
      <c r="W442" s="136">
        <f>IF(V441="","",VLOOKUP($E441&amp;$D$118&amp;$D$119,'CCG data'!$A:$AD,'CCG data'!P$3,FALSE))</f>
        <v>0.126</v>
      </c>
      <c r="Y442" s="165" t="str">
        <f>IFERROR(VLOOKUP($E442&amp;$D$119, Outliers!$A$4:$P$214,6,FALSE),"0")</f>
        <v>0</v>
      </c>
      <c r="Z442" s="165" t="str">
        <f>IFERROR(VLOOKUP($E442&amp;$D$119, Outliers!$A$4:$P$214,7,FALSE),"0")</f>
        <v>0</v>
      </c>
      <c r="AA442" s="165" t="str">
        <f>IFERROR(VLOOKUP($E442&amp;$D$119, Outliers!$A$4:$P$214,8,FALSE),"0")</f>
        <v>0</v>
      </c>
      <c r="AB442" s="165" t="str">
        <f>IFERROR(VLOOKUP($E442&amp;$D$119, Outliers!$A$4:$P$214,9,FALSE),"0")</f>
        <v>0</v>
      </c>
      <c r="AD442" s="78"/>
      <c r="AE442" s="78"/>
      <c r="AF442" s="78"/>
      <c r="AG442" s="78"/>
    </row>
    <row r="443" spans="4:33" ht="15.75" x14ac:dyDescent="0.25">
      <c r="D443" s="319"/>
      <c r="E443" s="104" t="s">
        <v>264</v>
      </c>
      <c r="F443" s="394">
        <f>IF(OR(ISERROR(VLOOKUP($E443&amp;$D$118&amp;$D$119,'CCG data'!$A:$AD,'CCG data'!R$3,FALSE)),ISBLANK(VLOOKUP($E443&amp;$D$118&amp;$D$119,'CCG data'!$A:$AD,'CCG data'!R$3,FALSE))),"",VLOOKUP($E443&amp;$D$118&amp;$D$119,'CCG data'!$A:$AD,'CCG data'!R$3,FALSE))</f>
        <v>4.9019684194777211</v>
      </c>
      <c r="G443" s="395"/>
      <c r="H443" s="395">
        <f>IF(OR(ISERROR(VLOOKUP($E443&amp;$D$118&amp;$D$119,'CCG data'!$A:$AD,'CCG data'!S$3,FALSE)),ISBLANK(VLOOKUP($E443&amp;$D$118&amp;$D$119,'CCG data'!$A:$AD,'CCG data'!S$3,FALSE))),"",VLOOKUP($E443&amp;$D$118&amp;$D$119,'CCG data'!$A:$AD,'CCG data'!S$3,FALSE))</f>
        <v>45.952105591875188</v>
      </c>
      <c r="I443" s="395"/>
      <c r="J443" s="395">
        <f>IF(OR(ISERROR(VLOOKUP($E443&amp;$D$118&amp;$D$119,'CCG data'!$A:$AD,'CCG data'!T$3,FALSE)),ISBLANK(VLOOKUP($E443&amp;$D$118&amp;$D$119,'CCG data'!$A:$AD,'CCG data'!T$3,FALSE))),"",VLOOKUP($E443&amp;$D$118&amp;$D$119,'CCG data'!$A:$AD,'CCG data'!T$3,FALSE))</f>
        <v>16.401419944006872</v>
      </c>
      <c r="K443" s="395"/>
      <c r="L443" s="395">
        <f>IF(OR(ISERROR(VLOOKUP($E443&amp;$D$118&amp;$D$119,'CCG data'!$A:$AD,'CCG data'!U$3,FALSE)),ISBLANK(VLOOKUP($E443&amp;$D$118&amp;$D$119,'CCG data'!$A:$AD,'CCG data'!U$3,FALSE))),"",VLOOKUP($E443&amp;$D$118&amp;$D$119,'CCG data'!$A:$AD,'CCG data'!U$3,FALSE))</f>
        <v>14.744233340878482</v>
      </c>
      <c r="M443" s="396"/>
      <c r="N443" s="367">
        <f>IF(OR(ISERROR(VLOOKUP($E443&amp;$D$118&amp;$D$119,'CCG data'!$A:$AD,'CCG data'!G$3,FALSE)),ISBLANK(VLOOKUP($E443&amp;$D$118&amp;$D$119,'CCG data'!$A:$AD,'CCG data'!G$3,FALSE))),"",VLOOKUP($E443&amp;$D$118&amp;$D$119,'CCG data'!$A:$AD,'CCG data'!G$3,FALSE))</f>
        <v>2205</v>
      </c>
      <c r="P443" s="404">
        <f>IF(OR(ISERROR(VLOOKUP($E443&amp;$D$118&amp;$D$119,'CCG data'!$A:$AD,'CCG data'!B$3,FALSE)),ISBLANK(VLOOKUP($E443&amp;$D$118&amp;$D$119,'CCG data'!$A:$AD,'CCG data'!B$3,FALSE))),"",VLOOKUP($E443&amp;$D$118&amp;$D$119,'CCG data'!$A:$AD,'CCG data'!B$3,FALSE))</f>
        <v>6.0317460317460318E-2</v>
      </c>
      <c r="Q443" s="267"/>
      <c r="R443" s="267">
        <f>IF(OR(ISERROR(VLOOKUP($E443&amp;$D$118&amp;$D$119,'CCG data'!$A:$AD,'CCG data'!C$3,FALSE)),ISBLANK(VLOOKUP($E443&amp;$D$118&amp;$D$119,'CCG data'!$A:$AD,'CCG data'!C$3,FALSE))),"",VLOOKUP($E443&amp;$D$118&amp;$D$119,'CCG data'!$A:$AD,'CCG data'!C$3,FALSE))</f>
        <v>0.55827664399092969</v>
      </c>
      <c r="S443" s="267"/>
      <c r="T443" s="267">
        <f>IF(OR(ISERROR(VLOOKUP($E443&amp;$D$118&amp;$D$119,'CCG data'!$A:$AD,'CCG data'!D$3,FALSE)),ISBLANK(VLOOKUP($E443&amp;$D$118&amp;$D$119,'CCG data'!$A:$AD,'CCG data'!D$3,FALSE))),"",VLOOKUP($E443&amp;$D$118&amp;$D$119,'CCG data'!$A:$AD,'CCG data'!D$3,FALSE))</f>
        <v>0.20181405895691609</v>
      </c>
      <c r="U443" s="267"/>
      <c r="V443" s="267">
        <f>IF(OR(ISERROR(VLOOKUP($E443&amp;$D$118&amp;$D$119,'CCG data'!$A:$AD,'CCG data'!E$3,FALSE)),ISBLANK(VLOOKUP($E443&amp;$D$118&amp;$D$119,'CCG data'!$A:$AD,'CCG data'!E$3,FALSE))),"",VLOOKUP($E443&amp;$D$118&amp;$D$119,'CCG data'!$A:$AD,'CCG data'!E$3,FALSE))</f>
        <v>0.17959183673469387</v>
      </c>
      <c r="W443" s="405"/>
      <c r="Y443" s="165">
        <f>IFERROR(VLOOKUP($E443&amp;$D$119, Outliers!$A$4:$P$214,6,FALSE),"0")</f>
        <v>0</v>
      </c>
      <c r="Z443" s="165">
        <f>IFERROR(VLOOKUP($E443&amp;$D$119, Outliers!$A$4:$P$214,7,FALSE),"0")</f>
        <v>1</v>
      </c>
      <c r="AA443" s="165">
        <f>IFERROR(VLOOKUP($E443&amp;$D$119, Outliers!$A$4:$P$214,8,FALSE),"0")</f>
        <v>0</v>
      </c>
      <c r="AB443" s="165">
        <f>IFERROR(VLOOKUP($E443&amp;$D$119, Outliers!$A$4:$P$214,9,FALSE),"0")</f>
        <v>1</v>
      </c>
      <c r="AD443" s="78"/>
      <c r="AE443" s="78"/>
      <c r="AF443" s="78"/>
      <c r="AG443" s="78"/>
    </row>
    <row r="444" spans="4:33" x14ac:dyDescent="0.25">
      <c r="D444" s="319"/>
      <c r="E444" s="103" t="s">
        <v>27</v>
      </c>
      <c r="F444" s="95">
        <f>IF(P443="","",VLOOKUP($E443&amp;$D$118&amp;$D$119,'CCG data'!$A:$AD,'CCG data'!W$3,FALSE))</f>
        <v>4.068861464860702</v>
      </c>
      <c r="G444" s="96">
        <f>IF(P443="","",VLOOKUP($E443&amp;$D$118&amp;$D$119,'CCG data'!$A:$AD,'CCG data'!X$3,FALSE))</f>
        <v>5.7350753740947402</v>
      </c>
      <c r="H444" s="96">
        <f>IF(R443="","",VLOOKUP($E443&amp;$D$118&amp;$D$119,'CCG data'!$A:$AD,'CCG data'!Y$3,FALSE))</f>
        <v>43.385066625654972</v>
      </c>
      <c r="I444" s="96">
        <f>IF(R443="","",VLOOKUP($E443&amp;$D$118&amp;$D$119,'CCG data'!$A:$AD,'CCG data'!Z$3,FALSE))</f>
        <v>48.519144558095405</v>
      </c>
      <c r="J444" s="96">
        <f>IF(T443="","",VLOOKUP($E443&amp;$D$118&amp;$D$119,'CCG data'!$A:$AD,'CCG data'!AA$3,FALSE))</f>
        <v>14.877516276158913</v>
      </c>
      <c r="K444" s="96">
        <f>IF(T443="","",VLOOKUP($E443&amp;$D$118&amp;$D$119,'CCG data'!$A:$AD,'CCG data'!AB$3,FALSE))</f>
        <v>17.925323611854832</v>
      </c>
      <c r="L444" s="96">
        <f>IF(V443="","",VLOOKUP($E443&amp;$D$118&amp;$D$119,'CCG data'!$A:$AD,'CCG data'!AC$3,FALSE))</f>
        <v>13.292019158548804</v>
      </c>
      <c r="M444" s="96">
        <f>IF(V443="","",VLOOKUP($E443&amp;$D$118&amp;$D$119,'CCG data'!$A:$AD,'CCG data'!AD$3,FALSE))</f>
        <v>16.19644752320816</v>
      </c>
      <c r="N444" s="368"/>
      <c r="P444" s="152">
        <f>IF(P443="","",VLOOKUP($E443&amp;$D$118&amp;$D$119,'CCG data'!$A:$AD,'CCG data'!I$3,FALSE))</f>
        <v>5.0999999999999997E-2</v>
      </c>
      <c r="Q444" s="15">
        <f>IF(P443="","",VLOOKUP($E443&amp;$D$118&amp;$D$119,'CCG data'!$A:$AD,'CCG data'!J$3,FALSE))</f>
        <v>7.0999999999999994E-2</v>
      </c>
      <c r="R444" s="15">
        <f>IF(R443="","",VLOOKUP($E443&amp;$D$118&amp;$D$119,'CCG data'!$A:$AD,'CCG data'!K$3,FALSE))</f>
        <v>0.53700000000000003</v>
      </c>
      <c r="S444" s="15">
        <f>IF(R443="","",VLOOKUP($E443&amp;$D$118&amp;$D$119,'CCG data'!$A:$AD,'CCG data'!L$3,FALSE))</f>
        <v>0.57899999999999996</v>
      </c>
      <c r="T444" s="15">
        <f>IF(T443="","",VLOOKUP($E443&amp;$D$118&amp;$D$119,'CCG data'!$A:$AD,'CCG data'!M$3,FALSE))</f>
        <v>0.186</v>
      </c>
      <c r="U444" s="15">
        <f>IF(T443="","",VLOOKUP($E443&amp;$D$118&amp;$D$119,'CCG data'!$A:$AD,'CCG data'!N$3,FALSE))</f>
        <v>0.219</v>
      </c>
      <c r="V444" s="15">
        <f>IF(V443="","",VLOOKUP($E443&amp;$D$118&amp;$D$119,'CCG data'!$A:$AD,'CCG data'!O$3,FALSE))</f>
        <v>0.16400000000000001</v>
      </c>
      <c r="W444" s="136">
        <f>IF(V443="","",VLOOKUP($E443&amp;$D$118&amp;$D$119,'CCG data'!$A:$AD,'CCG data'!P$3,FALSE))</f>
        <v>0.19600000000000001</v>
      </c>
      <c r="Y444" s="165" t="str">
        <f>IFERROR(VLOOKUP($E444&amp;$D$119, Outliers!$A$4:$P$214,6,FALSE),"0")</f>
        <v>0</v>
      </c>
      <c r="Z444" s="165" t="str">
        <f>IFERROR(VLOOKUP($E444&amp;$D$119, Outliers!$A$4:$P$214,7,FALSE),"0")</f>
        <v>0</v>
      </c>
      <c r="AA444" s="165" t="str">
        <f>IFERROR(VLOOKUP($E444&amp;$D$119, Outliers!$A$4:$P$214,8,FALSE),"0")</f>
        <v>0</v>
      </c>
      <c r="AB444" s="165" t="str">
        <f>IFERROR(VLOOKUP($E444&amp;$D$119, Outliers!$A$4:$P$214,9,FALSE),"0")</f>
        <v>0</v>
      </c>
      <c r="AD444" s="78"/>
      <c r="AE444" s="78"/>
      <c r="AF444" s="78"/>
      <c r="AG444" s="78"/>
    </row>
    <row r="445" spans="4:33" ht="15.75" x14ac:dyDescent="0.25">
      <c r="D445" s="319"/>
      <c r="E445" s="104" t="s">
        <v>265</v>
      </c>
      <c r="F445" s="394">
        <f>IF(OR(ISERROR(VLOOKUP($E445&amp;$D$118&amp;$D$119,'CCG data'!$A:$AD,'CCG data'!R$3,FALSE)),ISBLANK(VLOOKUP($E445&amp;$D$118&amp;$D$119,'CCG data'!$A:$AD,'CCG data'!R$3,FALSE))),"",VLOOKUP($E445&amp;$D$118&amp;$D$119,'CCG data'!$A:$AD,'CCG data'!R$3,FALSE))</f>
        <v>6.0136248558333838</v>
      </c>
      <c r="G445" s="395"/>
      <c r="H445" s="395">
        <f>IF(OR(ISERROR(VLOOKUP($E445&amp;$D$118&amp;$D$119,'CCG data'!$A:$AD,'CCG data'!S$3,FALSE)),ISBLANK(VLOOKUP($E445&amp;$D$118&amp;$D$119,'CCG data'!$A:$AD,'CCG data'!S$3,FALSE))),"",VLOOKUP($E445&amp;$D$118&amp;$D$119,'CCG data'!$A:$AD,'CCG data'!S$3,FALSE))</f>
        <v>41.057010205766119</v>
      </c>
      <c r="I445" s="395"/>
      <c r="J445" s="395">
        <f>IF(OR(ISERROR(VLOOKUP($E445&amp;$D$118&amp;$D$119,'CCG data'!$A:$AD,'CCG data'!T$3,FALSE)),ISBLANK(VLOOKUP($E445&amp;$D$118&amp;$D$119,'CCG data'!$A:$AD,'CCG data'!T$3,FALSE))),"",VLOOKUP($E445&amp;$D$118&amp;$D$119,'CCG data'!$A:$AD,'CCG data'!T$3,FALSE))</f>
        <v>18.733052383761251</v>
      </c>
      <c r="K445" s="395"/>
      <c r="L445" s="395">
        <f>IF(OR(ISERROR(VLOOKUP($E445&amp;$D$118&amp;$D$119,'CCG data'!$A:$AD,'CCG data'!U$3,FALSE)),ISBLANK(VLOOKUP($E445&amp;$D$118&amp;$D$119,'CCG data'!$A:$AD,'CCG data'!U$3,FALSE))),"",VLOOKUP($E445&amp;$D$118&amp;$D$119,'CCG data'!$A:$AD,'CCG data'!U$3,FALSE))</f>
        <v>10.591226535039471</v>
      </c>
      <c r="M445" s="396"/>
      <c r="N445" s="367">
        <f>IF(OR(ISERROR(VLOOKUP($E445&amp;$D$118&amp;$D$119,'CCG data'!$A:$AD,'CCG data'!G$3,FALSE)),ISBLANK(VLOOKUP($E445&amp;$D$118&amp;$D$119,'CCG data'!$A:$AD,'CCG data'!G$3,FALSE))),"",VLOOKUP($E445&amp;$D$118&amp;$D$119,'CCG data'!$A:$AD,'CCG data'!G$3,FALSE))</f>
        <v>1151</v>
      </c>
      <c r="P445" s="404">
        <f>IF(OR(ISERROR(VLOOKUP($E445&amp;$D$118&amp;$D$119,'CCG data'!$A:$AD,'CCG data'!B$3,FALSE)),ISBLANK(VLOOKUP($E445&amp;$D$118&amp;$D$119,'CCG data'!$A:$AD,'CCG data'!B$3,FALSE))),"",VLOOKUP($E445&amp;$D$118&amp;$D$119,'CCG data'!$A:$AD,'CCG data'!B$3,FALSE))</f>
        <v>7.2980017376194611E-2</v>
      </c>
      <c r="Q445" s="267"/>
      <c r="R445" s="267">
        <f>IF(OR(ISERROR(VLOOKUP($E445&amp;$D$118&amp;$D$119,'CCG data'!$A:$AD,'CCG data'!C$3,FALSE)),ISBLANK(VLOOKUP($E445&amp;$D$118&amp;$D$119,'CCG data'!$A:$AD,'CCG data'!C$3,FALSE))),"",VLOOKUP($E445&amp;$D$118&amp;$D$119,'CCG data'!$A:$AD,'CCG data'!C$3,FALSE))</f>
        <v>0.53605560382276285</v>
      </c>
      <c r="S445" s="267"/>
      <c r="T445" s="267">
        <f>IF(OR(ISERROR(VLOOKUP($E445&amp;$D$118&amp;$D$119,'CCG data'!$A:$AD,'CCG data'!D$3,FALSE)),ISBLANK(VLOOKUP($E445&amp;$D$118&amp;$D$119,'CCG data'!$A:$AD,'CCG data'!D$3,FALSE))),"",VLOOKUP($E445&amp;$D$118&amp;$D$119,'CCG data'!$A:$AD,'CCG data'!D$3,FALSE))</f>
        <v>0.24934839270199827</v>
      </c>
      <c r="U445" s="267"/>
      <c r="V445" s="267">
        <f>IF(OR(ISERROR(VLOOKUP($E445&amp;$D$118&amp;$D$119,'CCG data'!$A:$AD,'CCG data'!E$3,FALSE)),ISBLANK(VLOOKUP($E445&amp;$D$118&amp;$D$119,'CCG data'!$A:$AD,'CCG data'!E$3,FALSE))),"",VLOOKUP($E445&amp;$D$118&amp;$D$119,'CCG data'!$A:$AD,'CCG data'!E$3,FALSE))</f>
        <v>0.1416159860990443</v>
      </c>
      <c r="W445" s="405"/>
      <c r="Y445" s="165">
        <f>IFERROR(VLOOKUP($E445&amp;$D$119, Outliers!$A$4:$P$214,6,FALSE),"0")</f>
        <v>0</v>
      </c>
      <c r="Z445" s="165">
        <f>IFERROR(VLOOKUP($E445&amp;$D$119, Outliers!$A$4:$P$214,7,FALSE),"0")</f>
        <v>0</v>
      </c>
      <c r="AA445" s="165">
        <f>IFERROR(VLOOKUP($E445&amp;$D$119, Outliers!$A$4:$P$214,8,FALSE),"0")</f>
        <v>0</v>
      </c>
      <c r="AB445" s="165">
        <f>IFERROR(VLOOKUP($E445&amp;$D$119, Outliers!$A$4:$P$214,9,FALSE),"0")</f>
        <v>0</v>
      </c>
      <c r="AD445" s="78"/>
      <c r="AE445" s="78"/>
      <c r="AF445" s="78"/>
      <c r="AG445" s="78"/>
    </row>
    <row r="446" spans="4:33" x14ac:dyDescent="0.25">
      <c r="D446" s="319"/>
      <c r="E446" s="103" t="s">
        <v>27</v>
      </c>
      <c r="F446" s="95">
        <f>IF(P445="","",VLOOKUP($E445&amp;$D$118&amp;$D$119,'CCG data'!$A:$AD,'CCG data'!W$3,FALSE))</f>
        <v>4.7275899376969122</v>
      </c>
      <c r="G446" s="96">
        <f>IF(P445="","",VLOOKUP($E445&amp;$D$118&amp;$D$119,'CCG data'!$A:$AD,'CCG data'!X$3,FALSE))</f>
        <v>7.2996597739698554</v>
      </c>
      <c r="H446" s="96">
        <f>IF(R445="","",VLOOKUP($E445&amp;$D$118&amp;$D$119,'CCG data'!$A:$AD,'CCG data'!Y$3,FALSE))</f>
        <v>37.817339939424578</v>
      </c>
      <c r="I446" s="96">
        <f>IF(R445="","",VLOOKUP($E445&amp;$D$118&amp;$D$119,'CCG data'!$A:$AD,'CCG data'!Z$3,FALSE))</f>
        <v>44.29668047210766</v>
      </c>
      <c r="J446" s="96">
        <f>IF(T445="","",VLOOKUP($E445&amp;$D$118&amp;$D$119,'CCG data'!$A:$AD,'CCG data'!AA$3,FALSE))</f>
        <v>16.565729230455439</v>
      </c>
      <c r="K446" s="96">
        <f>IF(T445="","",VLOOKUP($E445&amp;$D$118&amp;$D$119,'CCG data'!$A:$AD,'CCG data'!AB$3,FALSE))</f>
        <v>20.900375537067063</v>
      </c>
      <c r="L446" s="96">
        <f>IF(V445="","",VLOOKUP($E445&amp;$D$118&amp;$D$119,'CCG data'!$A:$AD,'CCG data'!AC$3,FALSE))</f>
        <v>8.9652715181346263</v>
      </c>
      <c r="M446" s="96">
        <f>IF(V445="","",VLOOKUP($E445&amp;$D$118&amp;$D$119,'CCG data'!$A:$AD,'CCG data'!AD$3,FALSE))</f>
        <v>12.217181551944316</v>
      </c>
      <c r="N446" s="368"/>
      <c r="P446" s="152">
        <f>IF(P445="","",VLOOKUP($E445&amp;$D$118&amp;$D$119,'CCG data'!$A:$AD,'CCG data'!I$3,FALSE))</f>
        <v>5.8999999999999997E-2</v>
      </c>
      <c r="Q446" s="15">
        <f>IF(P445="","",VLOOKUP($E445&amp;$D$118&amp;$D$119,'CCG data'!$A:$AD,'CCG data'!J$3,FALSE))</f>
        <v>8.8999999999999996E-2</v>
      </c>
      <c r="R446" s="15">
        <f>IF(R445="","",VLOOKUP($E445&amp;$D$118&amp;$D$119,'CCG data'!$A:$AD,'CCG data'!K$3,FALSE))</f>
        <v>0.50700000000000001</v>
      </c>
      <c r="S446" s="15">
        <f>IF(R445="","",VLOOKUP($E445&amp;$D$118&amp;$D$119,'CCG data'!$A:$AD,'CCG data'!L$3,FALSE))</f>
        <v>0.56499999999999995</v>
      </c>
      <c r="T446" s="15">
        <f>IF(T445="","",VLOOKUP($E445&amp;$D$118&amp;$D$119,'CCG data'!$A:$AD,'CCG data'!M$3,FALSE))</f>
        <v>0.22500000000000001</v>
      </c>
      <c r="U446" s="15">
        <f>IF(T445="","",VLOOKUP($E445&amp;$D$118&amp;$D$119,'CCG data'!$A:$AD,'CCG data'!N$3,FALSE))</f>
        <v>0.27500000000000002</v>
      </c>
      <c r="V446" s="15">
        <f>IF(V445="","",VLOOKUP($E445&amp;$D$118&amp;$D$119,'CCG data'!$A:$AD,'CCG data'!O$3,FALSE))</f>
        <v>0.123</v>
      </c>
      <c r="W446" s="136">
        <f>IF(V445="","",VLOOKUP($E445&amp;$D$118&amp;$D$119,'CCG data'!$A:$AD,'CCG data'!P$3,FALSE))</f>
        <v>0.16300000000000001</v>
      </c>
      <c r="Y446" s="165" t="str">
        <f>IFERROR(VLOOKUP($E446&amp;$D$119, Outliers!$A$4:$P$214,6,FALSE),"0")</f>
        <v>0</v>
      </c>
      <c r="Z446" s="165" t="str">
        <f>IFERROR(VLOOKUP($E446&amp;$D$119, Outliers!$A$4:$P$214,7,FALSE),"0")</f>
        <v>0</v>
      </c>
      <c r="AA446" s="165" t="str">
        <f>IFERROR(VLOOKUP($E446&amp;$D$119, Outliers!$A$4:$P$214,8,FALSE),"0")</f>
        <v>0</v>
      </c>
      <c r="AB446" s="165" t="str">
        <f>IFERROR(VLOOKUP($E446&amp;$D$119, Outliers!$A$4:$P$214,9,FALSE),"0")</f>
        <v>0</v>
      </c>
      <c r="AD446" s="78"/>
      <c r="AE446" s="78"/>
      <c r="AF446" s="78"/>
      <c r="AG446" s="78"/>
    </row>
    <row r="447" spans="4:33" ht="15.75" x14ac:dyDescent="0.25">
      <c r="D447" s="319"/>
      <c r="E447" s="104" t="s">
        <v>266</v>
      </c>
      <c r="F447" s="394">
        <f>IF(OR(ISERROR(VLOOKUP($E447&amp;$D$118&amp;$D$119,'CCG data'!$A:$AD,'CCG data'!R$3,FALSE)),ISBLANK(VLOOKUP($E447&amp;$D$118&amp;$D$119,'CCG data'!$A:$AD,'CCG data'!R$3,FALSE))),"",VLOOKUP($E447&amp;$D$118&amp;$D$119,'CCG data'!$A:$AD,'CCG data'!R$3,FALSE))</f>
        <v>3.9877945449177572</v>
      </c>
      <c r="G447" s="395"/>
      <c r="H447" s="395">
        <f>IF(OR(ISERROR(VLOOKUP($E447&amp;$D$118&amp;$D$119,'CCG data'!$A:$AD,'CCG data'!S$3,FALSE)),ISBLANK(VLOOKUP($E447&amp;$D$118&amp;$D$119,'CCG data'!$A:$AD,'CCG data'!S$3,FALSE))),"",VLOOKUP($E447&amp;$D$118&amp;$D$119,'CCG data'!$A:$AD,'CCG data'!S$3,FALSE))</f>
        <v>30.506181218218188</v>
      </c>
      <c r="I447" s="395"/>
      <c r="J447" s="395">
        <f>IF(OR(ISERROR(VLOOKUP($E447&amp;$D$118&amp;$D$119,'CCG data'!$A:$AD,'CCG data'!T$3,FALSE)),ISBLANK(VLOOKUP($E447&amp;$D$118&amp;$D$119,'CCG data'!$A:$AD,'CCG data'!T$3,FALSE))),"",VLOOKUP($E447&amp;$D$118&amp;$D$119,'CCG data'!$A:$AD,'CCG data'!T$3,FALSE))</f>
        <v>17.177759006335918</v>
      </c>
      <c r="K447" s="395"/>
      <c r="L447" s="395">
        <f>IF(OR(ISERROR(VLOOKUP($E447&amp;$D$118&amp;$D$119,'CCG data'!$A:$AD,'CCG data'!U$3,FALSE)),ISBLANK(VLOOKUP($E447&amp;$D$118&amp;$D$119,'CCG data'!$A:$AD,'CCG data'!U$3,FALSE))),"",VLOOKUP($E447&amp;$D$118&amp;$D$119,'CCG data'!$A:$AD,'CCG data'!U$3,FALSE))</f>
        <v>14.887264842156913</v>
      </c>
      <c r="M447" s="396"/>
      <c r="N447" s="367">
        <f>IF(OR(ISERROR(VLOOKUP($E447&amp;$D$118&amp;$D$119,'CCG data'!$A:$AD,'CCG data'!G$3,FALSE)),ISBLANK(VLOOKUP($E447&amp;$D$118&amp;$D$119,'CCG data'!$A:$AD,'CCG data'!G$3,FALSE))),"",VLOOKUP($E447&amp;$D$118&amp;$D$119,'CCG data'!$A:$AD,'CCG data'!G$3,FALSE))</f>
        <v>979</v>
      </c>
      <c r="P447" s="404">
        <f>IF(OR(ISERROR(VLOOKUP($E447&amp;$D$118&amp;$D$119,'CCG data'!$A:$AD,'CCG data'!B$3,FALSE)),ISBLANK(VLOOKUP($E447&amp;$D$118&amp;$D$119,'CCG data'!$A:$AD,'CCG data'!B$3,FALSE))),"",VLOOKUP($E447&amp;$D$118&amp;$D$119,'CCG data'!$A:$AD,'CCG data'!B$3,FALSE))</f>
        <v>5.6179775280898875E-2</v>
      </c>
      <c r="Q447" s="267"/>
      <c r="R447" s="267">
        <f>IF(OR(ISERROR(VLOOKUP($E447&amp;$D$118&amp;$D$119,'CCG data'!$A:$AD,'CCG data'!C$3,FALSE)),ISBLANK(VLOOKUP($E447&amp;$D$118&amp;$D$119,'CCG data'!$A:$AD,'CCG data'!C$3,FALSE))),"",VLOOKUP($E447&amp;$D$118&amp;$D$119,'CCG data'!$A:$AD,'CCG data'!C$3,FALSE))</f>
        <v>0.45760980592441269</v>
      </c>
      <c r="S447" s="267"/>
      <c r="T447" s="267">
        <f>IF(OR(ISERROR(VLOOKUP($E447&amp;$D$118&amp;$D$119,'CCG data'!$A:$AD,'CCG data'!D$3,FALSE)),ISBLANK(VLOOKUP($E447&amp;$D$118&amp;$D$119,'CCG data'!$A:$AD,'CCG data'!D$3,FALSE))),"",VLOOKUP($E447&amp;$D$118&amp;$D$119,'CCG data'!$A:$AD,'CCG data'!D$3,FALSE))</f>
        <v>0.26762002042900918</v>
      </c>
      <c r="U447" s="267"/>
      <c r="V447" s="267">
        <f>IF(OR(ISERROR(VLOOKUP($E447&amp;$D$118&amp;$D$119,'CCG data'!$A:$AD,'CCG data'!E$3,FALSE)),ISBLANK(VLOOKUP($E447&amp;$D$118&amp;$D$119,'CCG data'!$A:$AD,'CCG data'!E$3,FALSE))),"",VLOOKUP($E447&amp;$D$118&amp;$D$119,'CCG data'!$A:$AD,'CCG data'!E$3,FALSE))</f>
        <v>0.21859039836567926</v>
      </c>
      <c r="W447" s="405"/>
      <c r="Y447" s="165">
        <f>IFERROR(VLOOKUP($E447&amp;$D$119, Outliers!$A$4:$P$214,6,FALSE),"0")</f>
        <v>0</v>
      </c>
      <c r="Z447" s="165">
        <f>IFERROR(VLOOKUP($E447&amp;$D$119, Outliers!$A$4:$P$214,7,FALSE),"0")</f>
        <v>1</v>
      </c>
      <c r="AA447" s="165">
        <f>IFERROR(VLOOKUP($E447&amp;$D$119, Outliers!$A$4:$P$214,8,FALSE),"0")</f>
        <v>0</v>
      </c>
      <c r="AB447" s="165">
        <f>IFERROR(VLOOKUP($E447&amp;$D$119, Outliers!$A$4:$P$214,9,FALSE),"0")</f>
        <v>1</v>
      </c>
      <c r="AD447" s="78"/>
      <c r="AE447" s="78"/>
      <c r="AF447" s="78"/>
      <c r="AG447" s="78"/>
    </row>
    <row r="448" spans="4:33" x14ac:dyDescent="0.25">
      <c r="D448" s="319"/>
      <c r="E448" s="103" t="s">
        <v>27</v>
      </c>
      <c r="F448" s="95">
        <f>IF(P447="","",VLOOKUP($E447&amp;$D$118&amp;$D$119,'CCG data'!$A:$AD,'CCG data'!W$3,FALSE))</f>
        <v>2.9338748957013916</v>
      </c>
      <c r="G448" s="96">
        <f>IF(P447="","",VLOOKUP($E447&amp;$D$118&amp;$D$119,'CCG data'!$A:$AD,'CCG data'!X$3,FALSE))</f>
        <v>5.0417141941341228</v>
      </c>
      <c r="H448" s="96">
        <f>IF(R447="","",VLOOKUP($E447&amp;$D$118&amp;$D$119,'CCG data'!$A:$AD,'CCG data'!Y$3,FALSE))</f>
        <v>27.681269304839571</v>
      </c>
      <c r="I448" s="96">
        <f>IF(R447="","",VLOOKUP($E447&amp;$D$118&amp;$D$119,'CCG data'!$A:$AD,'CCG data'!Z$3,FALSE))</f>
        <v>33.331093131596802</v>
      </c>
      <c r="J448" s="96">
        <f>IF(T447="","",VLOOKUP($E447&amp;$D$118&amp;$D$119,'CCG data'!$A:$AD,'CCG data'!AA$3,FALSE))</f>
        <v>15.097717835052414</v>
      </c>
      <c r="K448" s="96">
        <f>IF(T447="","",VLOOKUP($E447&amp;$D$118&amp;$D$119,'CCG data'!$A:$AD,'CCG data'!AB$3,FALSE))</f>
        <v>19.257800177619423</v>
      </c>
      <c r="L448" s="96">
        <f>IF(V447="","",VLOOKUP($E447&amp;$D$118&amp;$D$119,'CCG data'!$A:$AD,'CCG data'!AC$3,FALSE))</f>
        <v>12.892626793511361</v>
      </c>
      <c r="M448" s="96">
        <f>IF(V447="","",VLOOKUP($E447&amp;$D$118&amp;$D$119,'CCG data'!$A:$AD,'CCG data'!AD$3,FALSE))</f>
        <v>16.881902890802465</v>
      </c>
      <c r="N448" s="368"/>
      <c r="P448" s="152">
        <f>IF(P447="","",VLOOKUP($E447&amp;$D$118&amp;$D$119,'CCG data'!$A:$AD,'CCG data'!I$3,FALSE))</f>
        <v>4.2999999999999997E-2</v>
      </c>
      <c r="Q448" s="15">
        <f>IF(P447="","",VLOOKUP($E447&amp;$D$118&amp;$D$119,'CCG data'!$A:$AD,'CCG data'!J$3,FALSE))</f>
        <v>7.1999999999999995E-2</v>
      </c>
      <c r="R448" s="15">
        <f>IF(R447="","",VLOOKUP($E447&amp;$D$118&amp;$D$119,'CCG data'!$A:$AD,'CCG data'!K$3,FALSE))</f>
        <v>0.42699999999999999</v>
      </c>
      <c r="S448" s="15">
        <f>IF(R447="","",VLOOKUP($E447&amp;$D$118&amp;$D$119,'CCG data'!$A:$AD,'CCG data'!L$3,FALSE))</f>
        <v>0.48899999999999999</v>
      </c>
      <c r="T448" s="15">
        <f>IF(T447="","",VLOOKUP($E447&amp;$D$118&amp;$D$119,'CCG data'!$A:$AD,'CCG data'!M$3,FALSE))</f>
        <v>0.24099999999999999</v>
      </c>
      <c r="U448" s="15">
        <f>IF(T447="","",VLOOKUP($E447&amp;$D$118&amp;$D$119,'CCG data'!$A:$AD,'CCG data'!N$3,FALSE))</f>
        <v>0.29599999999999999</v>
      </c>
      <c r="V448" s="15">
        <f>IF(V447="","",VLOOKUP($E447&amp;$D$118&amp;$D$119,'CCG data'!$A:$AD,'CCG data'!O$3,FALSE))</f>
        <v>0.19400000000000001</v>
      </c>
      <c r="W448" s="136">
        <f>IF(V447="","",VLOOKUP($E447&amp;$D$118&amp;$D$119,'CCG data'!$A:$AD,'CCG data'!P$3,FALSE))</f>
        <v>0.246</v>
      </c>
      <c r="Y448" s="165" t="str">
        <f>IFERROR(VLOOKUP($E448&amp;$D$119, Outliers!$A$4:$P$214,6,FALSE),"0")</f>
        <v>0</v>
      </c>
      <c r="Z448" s="165" t="str">
        <f>IFERROR(VLOOKUP($E448&amp;$D$119, Outliers!$A$4:$P$214,7,FALSE),"0")</f>
        <v>0</v>
      </c>
      <c r="AA448" s="165" t="str">
        <f>IFERROR(VLOOKUP($E448&amp;$D$119, Outliers!$A$4:$P$214,8,FALSE),"0")</f>
        <v>0</v>
      </c>
      <c r="AB448" s="165" t="str">
        <f>IFERROR(VLOOKUP($E448&amp;$D$119, Outliers!$A$4:$P$214,9,FALSE),"0")</f>
        <v>0</v>
      </c>
      <c r="AD448" s="78"/>
      <c r="AE448" s="78"/>
      <c r="AF448" s="78"/>
      <c r="AG448" s="78"/>
    </row>
    <row r="449" spans="4:33" ht="15.75" x14ac:dyDescent="0.25">
      <c r="D449" s="319"/>
      <c r="E449" s="104" t="s">
        <v>267</v>
      </c>
      <c r="F449" s="394">
        <f>IF(OR(ISERROR(VLOOKUP($E449&amp;$D$118&amp;$D$119,'CCG data'!$A:$AD,'CCG data'!R$3,FALSE)),ISBLANK(VLOOKUP($E449&amp;$D$118&amp;$D$119,'CCG data'!$A:$AD,'CCG data'!R$3,FALSE))),"",VLOOKUP($E449&amp;$D$118&amp;$D$119,'CCG data'!$A:$AD,'CCG data'!R$3,FALSE))</f>
        <v>6.15273194651627</v>
      </c>
      <c r="G449" s="395"/>
      <c r="H449" s="395">
        <f>IF(OR(ISERROR(VLOOKUP($E449&amp;$D$118&amp;$D$119,'CCG data'!$A:$AD,'CCG data'!S$3,FALSE)),ISBLANK(VLOOKUP($E449&amp;$D$118&amp;$D$119,'CCG data'!$A:$AD,'CCG data'!S$3,FALSE))),"",VLOOKUP($E449&amp;$D$118&amp;$D$119,'CCG data'!$A:$AD,'CCG data'!S$3,FALSE))</f>
        <v>36.729597575329947</v>
      </c>
      <c r="I449" s="395"/>
      <c r="J449" s="395">
        <f>IF(OR(ISERROR(VLOOKUP($E449&amp;$D$118&amp;$D$119,'CCG data'!$A:$AD,'CCG data'!T$3,FALSE)),ISBLANK(VLOOKUP($E449&amp;$D$118&amp;$D$119,'CCG data'!$A:$AD,'CCG data'!T$3,FALSE))),"",VLOOKUP($E449&amp;$D$118&amp;$D$119,'CCG data'!$A:$AD,'CCG data'!T$3,FALSE))</f>
        <v>17.14527096839543</v>
      </c>
      <c r="K449" s="395"/>
      <c r="L449" s="395">
        <f>IF(OR(ISERROR(VLOOKUP($E449&amp;$D$118&amp;$D$119,'CCG data'!$A:$AD,'CCG data'!U$3,FALSE)),ISBLANK(VLOOKUP($E449&amp;$D$118&amp;$D$119,'CCG data'!$A:$AD,'CCG data'!U$3,FALSE))),"",VLOOKUP($E449&amp;$D$118&amp;$D$119,'CCG data'!$A:$AD,'CCG data'!U$3,FALSE))</f>
        <v>8.7711018425117313</v>
      </c>
      <c r="M449" s="396"/>
      <c r="N449" s="367">
        <f>IF(OR(ISERROR(VLOOKUP($E449&amp;$D$118&amp;$D$119,'CCG data'!$A:$AD,'CCG data'!G$3,FALSE)),ISBLANK(VLOOKUP($E449&amp;$D$118&amp;$D$119,'CCG data'!$A:$AD,'CCG data'!G$3,FALSE))),"",VLOOKUP($E449&amp;$D$118&amp;$D$119,'CCG data'!$A:$AD,'CCG data'!G$3,FALSE))</f>
        <v>2783</v>
      </c>
      <c r="P449" s="404">
        <f>IF(OR(ISERROR(VLOOKUP($E449&amp;$D$118&amp;$D$119,'CCG data'!$A:$AD,'CCG data'!B$3,FALSE)),ISBLANK(VLOOKUP($E449&amp;$D$118&amp;$D$119,'CCG data'!$A:$AD,'CCG data'!B$3,FALSE))),"",VLOOKUP($E449&amp;$D$118&amp;$D$119,'CCG data'!$A:$AD,'CCG data'!B$3,FALSE))</f>
        <v>9.019044196909809E-2</v>
      </c>
      <c r="Q449" s="267"/>
      <c r="R449" s="267">
        <f>IF(OR(ISERROR(VLOOKUP($E449&amp;$D$118&amp;$D$119,'CCG data'!$A:$AD,'CCG data'!C$3,FALSE)),ISBLANK(VLOOKUP($E449&amp;$D$118&amp;$D$119,'CCG data'!$A:$AD,'CCG data'!C$3,FALSE))),"",VLOOKUP($E449&amp;$D$118&amp;$D$119,'CCG data'!$A:$AD,'CCG data'!C$3,FALSE))</f>
        <v>0.5310815666546892</v>
      </c>
      <c r="S449" s="267"/>
      <c r="T449" s="267">
        <f>IF(OR(ISERROR(VLOOKUP($E449&amp;$D$118&amp;$D$119,'CCG data'!$A:$AD,'CCG data'!D$3,FALSE)),ISBLANK(VLOOKUP($E449&amp;$D$118&amp;$D$119,'CCG data'!$A:$AD,'CCG data'!D$3,FALSE))),"",VLOOKUP($E449&amp;$D$118&amp;$D$119,'CCG data'!$A:$AD,'CCG data'!D$3,FALSE))</f>
        <v>0.25044915558749553</v>
      </c>
      <c r="U449" s="267"/>
      <c r="V449" s="267">
        <f>IF(OR(ISERROR(VLOOKUP($E449&amp;$D$118&amp;$D$119,'CCG data'!$A:$AD,'CCG data'!E$3,FALSE)),ISBLANK(VLOOKUP($E449&amp;$D$118&amp;$D$119,'CCG data'!$A:$AD,'CCG data'!E$3,FALSE))),"",VLOOKUP($E449&amp;$D$118&amp;$D$119,'CCG data'!$A:$AD,'CCG data'!E$3,FALSE))</f>
        <v>0.12827883578871721</v>
      </c>
      <c r="W449" s="405"/>
      <c r="Y449" s="165">
        <f>IFERROR(VLOOKUP($E449&amp;$D$119, Outliers!$A$4:$P$214,6,FALSE),"0")</f>
        <v>1</v>
      </c>
      <c r="Z449" s="165">
        <f>IFERROR(VLOOKUP($E449&amp;$D$119, Outliers!$A$4:$P$214,7,FALSE),"0")</f>
        <v>0</v>
      </c>
      <c r="AA449" s="165">
        <f>IFERROR(VLOOKUP($E449&amp;$D$119, Outliers!$A$4:$P$214,8,FALSE),"0")</f>
        <v>0</v>
      </c>
      <c r="AB449" s="165">
        <f>IFERROR(VLOOKUP($E449&amp;$D$119, Outliers!$A$4:$P$214,9,FALSE),"0")</f>
        <v>1</v>
      </c>
      <c r="AD449" s="78"/>
      <c r="AE449" s="78"/>
      <c r="AF449" s="78"/>
      <c r="AG449" s="78"/>
    </row>
    <row r="450" spans="4:33" x14ac:dyDescent="0.25">
      <c r="D450" s="319"/>
      <c r="E450" s="103" t="s">
        <v>27</v>
      </c>
      <c r="F450" s="95">
        <f>IF(P449="","",VLOOKUP($E449&amp;$D$118&amp;$D$119,'CCG data'!$A:$AD,'CCG data'!W$3,FALSE))</f>
        <v>5.3915522327094543</v>
      </c>
      <c r="G450" s="96">
        <f>IF(P449="","",VLOOKUP($E449&amp;$D$118&amp;$D$119,'CCG data'!$A:$AD,'CCG data'!X$3,FALSE))</f>
        <v>6.9139116603230857</v>
      </c>
      <c r="H450" s="96">
        <f>IF(R449="","",VLOOKUP($E449&amp;$D$118&amp;$D$119,'CCG data'!$A:$AD,'CCG data'!Y$3,FALSE))</f>
        <v>34.857040670019984</v>
      </c>
      <c r="I450" s="96">
        <f>IF(R449="","",VLOOKUP($E449&amp;$D$118&amp;$D$119,'CCG data'!$A:$AD,'CCG data'!Z$3,FALSE))</f>
        <v>38.602154480639911</v>
      </c>
      <c r="J450" s="96">
        <f>IF(T449="","",VLOOKUP($E449&amp;$D$118&amp;$D$119,'CCG data'!$A:$AD,'CCG data'!AA$3,FALSE))</f>
        <v>15.872401013226119</v>
      </c>
      <c r="K450" s="96">
        <f>IF(T449="","",VLOOKUP($E449&amp;$D$118&amp;$D$119,'CCG data'!$A:$AD,'CCG data'!AB$3,FALSE))</f>
        <v>18.418140923564739</v>
      </c>
      <c r="L450" s="96">
        <f>IF(V449="","",VLOOKUP($E449&amp;$D$118&amp;$D$119,'CCG data'!$A:$AD,'CCG data'!AC$3,FALSE))</f>
        <v>7.8612386070509208</v>
      </c>
      <c r="M450" s="96">
        <f>IF(V449="","",VLOOKUP($E449&amp;$D$118&amp;$D$119,'CCG data'!$A:$AD,'CCG data'!AD$3,FALSE))</f>
        <v>9.6809650779725409</v>
      </c>
      <c r="N450" s="368"/>
      <c r="P450" s="152">
        <f>IF(P449="","",VLOOKUP($E449&amp;$D$118&amp;$D$119,'CCG data'!$A:$AD,'CCG data'!I$3,FALSE))</f>
        <v>0.08</v>
      </c>
      <c r="Q450" s="15">
        <f>IF(P449="","",VLOOKUP($E449&amp;$D$118&amp;$D$119,'CCG data'!$A:$AD,'CCG data'!J$3,FALSE))</f>
        <v>0.10100000000000001</v>
      </c>
      <c r="R450" s="15">
        <f>IF(R449="","",VLOOKUP($E449&amp;$D$118&amp;$D$119,'CCG data'!$A:$AD,'CCG data'!K$3,FALSE))</f>
        <v>0.51300000000000001</v>
      </c>
      <c r="S450" s="15">
        <f>IF(R449="","",VLOOKUP($E449&amp;$D$118&amp;$D$119,'CCG data'!$A:$AD,'CCG data'!L$3,FALSE))</f>
        <v>0.55000000000000004</v>
      </c>
      <c r="T450" s="15">
        <f>IF(T449="","",VLOOKUP($E449&amp;$D$118&amp;$D$119,'CCG data'!$A:$AD,'CCG data'!M$3,FALSE))</f>
        <v>0.23499999999999999</v>
      </c>
      <c r="U450" s="15">
        <f>IF(T449="","",VLOOKUP($E449&amp;$D$118&amp;$D$119,'CCG data'!$A:$AD,'CCG data'!N$3,FALSE))</f>
        <v>0.26700000000000002</v>
      </c>
      <c r="V450" s="15">
        <f>IF(V449="","",VLOOKUP($E449&amp;$D$118&amp;$D$119,'CCG data'!$A:$AD,'CCG data'!O$3,FALSE))</f>
        <v>0.11600000000000001</v>
      </c>
      <c r="W450" s="136">
        <f>IF(V449="","",VLOOKUP($E449&amp;$D$118&amp;$D$119,'CCG data'!$A:$AD,'CCG data'!P$3,FALSE))</f>
        <v>0.14099999999999999</v>
      </c>
      <c r="Y450" s="165" t="str">
        <f>IFERROR(VLOOKUP($E450&amp;$D$119, Outliers!$A$4:$P$214,6,FALSE),"0")</f>
        <v>0</v>
      </c>
      <c r="Z450" s="165" t="str">
        <f>IFERROR(VLOOKUP($E450&amp;$D$119, Outliers!$A$4:$P$214,7,FALSE),"0")</f>
        <v>0</v>
      </c>
      <c r="AA450" s="165" t="str">
        <f>IFERROR(VLOOKUP($E450&amp;$D$119, Outliers!$A$4:$P$214,8,FALSE),"0")</f>
        <v>0</v>
      </c>
      <c r="AB450" s="165" t="str">
        <f>IFERROR(VLOOKUP($E450&amp;$D$119, Outliers!$A$4:$P$214,9,FALSE),"0")</f>
        <v>0</v>
      </c>
      <c r="AD450" s="78"/>
      <c r="AE450" s="78"/>
      <c r="AF450" s="78"/>
      <c r="AG450" s="78"/>
    </row>
    <row r="451" spans="4:33" ht="15.75" x14ac:dyDescent="0.25">
      <c r="D451" s="319"/>
      <c r="E451" s="104" t="s">
        <v>422</v>
      </c>
      <c r="F451" s="394">
        <f>IF(OR(ISERROR(VLOOKUP($E451&amp;$D$118&amp;$D$119,'CCG data'!$A:$AD,'CCG data'!R$3,FALSE)),ISBLANK(VLOOKUP($E451&amp;$D$118&amp;$D$119,'CCG data'!$A:$AD,'CCG data'!R$3,FALSE))),"",VLOOKUP($E451&amp;$D$118&amp;$D$119,'CCG data'!$A:$AD,'CCG data'!R$3,FALSE))</f>
        <v>6.2807845333029935</v>
      </c>
      <c r="G451" s="395"/>
      <c r="H451" s="395">
        <f>IF(OR(ISERROR(VLOOKUP($E451&amp;$D$118&amp;$D$119,'CCG data'!$A:$AD,'CCG data'!S$3,FALSE)),ISBLANK(VLOOKUP($E451&amp;$D$118&amp;$D$119,'CCG data'!$A:$AD,'CCG data'!S$3,FALSE))),"",VLOOKUP($E451&amp;$D$118&amp;$D$119,'CCG data'!$A:$AD,'CCG data'!S$3,FALSE))</f>
        <v>35.817949525938097</v>
      </c>
      <c r="I451" s="395"/>
      <c r="J451" s="395">
        <f>IF(OR(ISERROR(VLOOKUP($E451&amp;$D$118&amp;$D$119,'CCG data'!$A:$AD,'CCG data'!T$3,FALSE)),ISBLANK(VLOOKUP($E451&amp;$D$118&amp;$D$119,'CCG data'!$A:$AD,'CCG data'!T$3,FALSE))),"",VLOOKUP($E451&amp;$D$118&amp;$D$119,'CCG data'!$A:$AD,'CCG data'!T$3,FALSE))</f>
        <v>16.841368985085808</v>
      </c>
      <c r="K451" s="395"/>
      <c r="L451" s="395">
        <f>IF(OR(ISERROR(VLOOKUP($E451&amp;$D$118&amp;$D$119,'CCG data'!$A:$AD,'CCG data'!U$3,FALSE)),ISBLANK(VLOOKUP($E451&amp;$D$118&amp;$D$119,'CCG data'!$A:$AD,'CCG data'!U$3,FALSE))),"",VLOOKUP($E451&amp;$D$118&amp;$D$119,'CCG data'!$A:$AD,'CCG data'!U$3,FALSE))</f>
        <v>15.60484983289534</v>
      </c>
      <c r="M451" s="396"/>
      <c r="N451" s="367">
        <f>IF(OR(ISERROR(VLOOKUP($E451&amp;$D$118&amp;$D$119,'CCG data'!$A:$AD,'CCG data'!G$3,FALSE)),ISBLANK(VLOOKUP($E451&amp;$D$118&amp;$D$119,'CCG data'!$A:$AD,'CCG data'!G$3,FALSE))),"",VLOOKUP($E451&amp;$D$118&amp;$D$119,'CCG data'!$A:$AD,'CCG data'!G$3,FALSE))</f>
        <v>922</v>
      </c>
      <c r="P451" s="404">
        <f>IF(OR(ISERROR(VLOOKUP($E451&amp;$D$118&amp;$D$119,'CCG data'!$A:$AD,'CCG data'!B$3,FALSE)),ISBLANK(VLOOKUP($E451&amp;$D$118&amp;$D$119,'CCG data'!$A:$AD,'CCG data'!B$3,FALSE))),"",VLOOKUP($E451&amp;$D$118&amp;$D$119,'CCG data'!$A:$AD,'CCG data'!B$3,FALSE))</f>
        <v>8.0260303687635579E-2</v>
      </c>
      <c r="Q451" s="267"/>
      <c r="R451" s="267">
        <f>IF(OR(ISERROR(VLOOKUP($E451&amp;$D$118&amp;$D$119,'CCG data'!$A:$AD,'CCG data'!C$3,FALSE)),ISBLANK(VLOOKUP($E451&amp;$D$118&amp;$D$119,'CCG data'!$A:$AD,'CCG data'!C$3,FALSE))),"",VLOOKUP($E451&amp;$D$118&amp;$D$119,'CCG data'!$A:$AD,'CCG data'!C$3,FALSE))</f>
        <v>0.4793926247288503</v>
      </c>
      <c r="S451" s="267"/>
      <c r="T451" s="267">
        <f>IF(OR(ISERROR(VLOOKUP($E451&amp;$D$118&amp;$D$119,'CCG data'!$A:$AD,'CCG data'!D$3,FALSE)),ISBLANK(VLOOKUP($E451&amp;$D$118&amp;$D$119,'CCG data'!$A:$AD,'CCG data'!D$3,FALSE))),"",VLOOKUP($E451&amp;$D$118&amp;$D$119,'CCG data'!$A:$AD,'CCG data'!D$3,FALSE))</f>
        <v>0.23427331887201736</v>
      </c>
      <c r="U451" s="267"/>
      <c r="V451" s="267">
        <f>IF(OR(ISERROR(VLOOKUP($E451&amp;$D$118&amp;$D$119,'CCG data'!$A:$AD,'CCG data'!E$3,FALSE)),ISBLANK(VLOOKUP($E451&amp;$D$118&amp;$D$119,'CCG data'!$A:$AD,'CCG data'!E$3,FALSE))),"",VLOOKUP($E451&amp;$D$118&amp;$D$119,'CCG data'!$A:$AD,'CCG data'!E$3,FALSE))</f>
        <v>0.20607375271149675</v>
      </c>
      <c r="W451" s="405"/>
      <c r="Y451" s="165">
        <f>IFERROR(VLOOKUP($E451&amp;$D$119, Outliers!$A$4:$P$214,6,FALSE),"0")</f>
        <v>0</v>
      </c>
      <c r="Z451" s="165">
        <f>IFERROR(VLOOKUP($E451&amp;$D$119, Outliers!$A$4:$P$214,7,FALSE),"0")</f>
        <v>0</v>
      </c>
      <c r="AA451" s="165">
        <f>IFERROR(VLOOKUP($E451&amp;$D$119, Outliers!$A$4:$P$214,8,FALSE),"0")</f>
        <v>0</v>
      </c>
      <c r="AB451" s="165">
        <f>IFERROR(VLOOKUP($E451&amp;$D$119, Outliers!$A$4:$P$214,9,FALSE),"0")</f>
        <v>1</v>
      </c>
      <c r="AD451" s="78"/>
      <c r="AE451" s="78"/>
      <c r="AF451" s="78"/>
      <c r="AG451" s="78"/>
    </row>
    <row r="452" spans="4:33" x14ac:dyDescent="0.25">
      <c r="D452" s="319"/>
      <c r="E452" s="103" t="s">
        <v>27</v>
      </c>
      <c r="F452" s="95">
        <f>IF(P451="","",VLOOKUP($E451&amp;$D$118&amp;$D$119,'CCG data'!$A:$AD,'CCG data'!W$3,FALSE))</f>
        <v>4.8497368452508525</v>
      </c>
      <c r="G452" s="96">
        <f>IF(P451="","",VLOOKUP($E451&amp;$D$118&amp;$D$119,'CCG data'!$A:$AD,'CCG data'!X$3,FALSE))</f>
        <v>7.7118322213551345</v>
      </c>
      <c r="H452" s="96">
        <f>IF(R451="","",VLOOKUP($E451&amp;$D$118&amp;$D$119,'CCG data'!$A:$AD,'CCG data'!Y$3,FALSE))</f>
        <v>32.47872472886381</v>
      </c>
      <c r="I452" s="96">
        <f>IF(R451="","",VLOOKUP($E451&amp;$D$118&amp;$D$119,'CCG data'!$A:$AD,'CCG data'!Z$3,FALSE))</f>
        <v>39.157174323012384</v>
      </c>
      <c r="J452" s="96">
        <f>IF(T451="","",VLOOKUP($E451&amp;$D$118&amp;$D$119,'CCG data'!$A:$AD,'CCG data'!AA$3,FALSE))</f>
        <v>14.595385353323222</v>
      </c>
      <c r="K452" s="96">
        <f>IF(T451="","",VLOOKUP($E451&amp;$D$118&amp;$D$119,'CCG data'!$A:$AD,'CCG data'!AB$3,FALSE))</f>
        <v>19.087352616848392</v>
      </c>
      <c r="L452" s="96">
        <f>IF(V451="","",VLOOKUP($E451&amp;$D$118&amp;$D$119,'CCG data'!$A:$AD,'CCG data'!AC$3,FALSE))</f>
        <v>13.385944036596785</v>
      </c>
      <c r="M452" s="96">
        <f>IF(V451="","",VLOOKUP($E451&amp;$D$118&amp;$D$119,'CCG data'!$A:$AD,'CCG data'!AD$3,FALSE))</f>
        <v>17.823755629193897</v>
      </c>
      <c r="N452" s="368"/>
      <c r="P452" s="152">
        <f>IF(P451="","",VLOOKUP($E451&amp;$D$118&amp;$D$119,'CCG data'!$A:$AD,'CCG data'!I$3,FALSE))</f>
        <v>6.4000000000000001E-2</v>
      </c>
      <c r="Q452" s="15">
        <f>IF(P451="","",VLOOKUP($E451&amp;$D$118&amp;$D$119,'CCG data'!$A:$AD,'CCG data'!J$3,FALSE))</f>
        <v>0.1</v>
      </c>
      <c r="R452" s="15">
        <f>IF(R451="","",VLOOKUP($E451&amp;$D$118&amp;$D$119,'CCG data'!$A:$AD,'CCG data'!K$3,FALSE))</f>
        <v>0.44700000000000001</v>
      </c>
      <c r="S452" s="15">
        <f>IF(R451="","",VLOOKUP($E451&amp;$D$118&amp;$D$119,'CCG data'!$A:$AD,'CCG data'!L$3,FALSE))</f>
        <v>0.51200000000000001</v>
      </c>
      <c r="T452" s="15">
        <f>IF(T451="","",VLOOKUP($E451&amp;$D$118&amp;$D$119,'CCG data'!$A:$AD,'CCG data'!M$3,FALSE))</f>
        <v>0.20799999999999999</v>
      </c>
      <c r="U452" s="15">
        <f>IF(T451="","",VLOOKUP($E451&amp;$D$118&amp;$D$119,'CCG data'!$A:$AD,'CCG data'!N$3,FALSE))</f>
        <v>0.26300000000000001</v>
      </c>
      <c r="V452" s="15">
        <f>IF(V451="","",VLOOKUP($E451&amp;$D$118&amp;$D$119,'CCG data'!$A:$AD,'CCG data'!O$3,FALSE))</f>
        <v>0.18099999999999999</v>
      </c>
      <c r="W452" s="136">
        <f>IF(V451="","",VLOOKUP($E451&amp;$D$118&amp;$D$119,'CCG data'!$A:$AD,'CCG data'!P$3,FALSE))</f>
        <v>0.23300000000000001</v>
      </c>
      <c r="Y452" s="165" t="str">
        <f>IFERROR(VLOOKUP($E452&amp;$D$119, Outliers!$A$4:$P$214,6,FALSE),"0")</f>
        <v>0</v>
      </c>
      <c r="Z452" s="165" t="str">
        <f>IFERROR(VLOOKUP($E452&amp;$D$119, Outliers!$A$4:$P$214,7,FALSE),"0")</f>
        <v>0</v>
      </c>
      <c r="AA452" s="165" t="str">
        <f>IFERROR(VLOOKUP($E452&amp;$D$119, Outliers!$A$4:$P$214,8,FALSE),"0")</f>
        <v>0</v>
      </c>
      <c r="AB452" s="165" t="str">
        <f>IFERROR(VLOOKUP($E452&amp;$D$119, Outliers!$A$4:$P$214,9,FALSE),"0")</f>
        <v>0</v>
      </c>
      <c r="AD452" s="78"/>
      <c r="AE452" s="78"/>
      <c r="AF452" s="78"/>
      <c r="AG452" s="78"/>
    </row>
    <row r="453" spans="4:33" ht="15.75" x14ac:dyDescent="0.25">
      <c r="D453" s="319"/>
      <c r="E453" s="104" t="s">
        <v>268</v>
      </c>
      <c r="F453" s="394">
        <f>IF(OR(ISERROR(VLOOKUP($E453&amp;$D$118&amp;$D$119,'CCG data'!$A:$AD,'CCG data'!R$3,FALSE)),ISBLANK(VLOOKUP($E453&amp;$D$118&amp;$D$119,'CCG data'!$A:$AD,'CCG data'!R$3,FALSE))),"",VLOOKUP($E453&amp;$D$118&amp;$D$119,'CCG data'!$A:$AD,'CCG data'!R$3,FALSE))</f>
        <v>2.6149525419016415</v>
      </c>
      <c r="G453" s="395"/>
      <c r="H453" s="395">
        <f>IF(OR(ISERROR(VLOOKUP($E453&amp;$D$118&amp;$D$119,'CCG data'!$A:$AD,'CCG data'!S$3,FALSE)),ISBLANK(VLOOKUP($E453&amp;$D$118&amp;$D$119,'CCG data'!$A:$AD,'CCG data'!S$3,FALSE))),"",VLOOKUP($E453&amp;$D$118&amp;$D$119,'CCG data'!$A:$AD,'CCG data'!S$3,FALSE))</f>
        <v>36.106733242036142</v>
      </c>
      <c r="I453" s="395"/>
      <c r="J453" s="395">
        <f>IF(OR(ISERROR(VLOOKUP($E453&amp;$D$118&amp;$D$119,'CCG data'!$A:$AD,'CCG data'!T$3,FALSE)),ISBLANK(VLOOKUP($E453&amp;$D$118&amp;$D$119,'CCG data'!$A:$AD,'CCG data'!T$3,FALSE))),"",VLOOKUP($E453&amp;$D$118&amp;$D$119,'CCG data'!$A:$AD,'CCG data'!T$3,FALSE))</f>
        <v>20.07201342391059</v>
      </c>
      <c r="K453" s="395"/>
      <c r="L453" s="395">
        <f>IF(OR(ISERROR(VLOOKUP($E453&amp;$D$118&amp;$D$119,'CCG data'!$A:$AD,'CCG data'!U$3,FALSE)),ISBLANK(VLOOKUP($E453&amp;$D$118&amp;$D$119,'CCG data'!$A:$AD,'CCG data'!U$3,FALSE))),"",VLOOKUP($E453&amp;$D$118&amp;$D$119,'CCG data'!$A:$AD,'CCG data'!U$3,FALSE))</f>
        <v>6.9804412653643801</v>
      </c>
      <c r="M453" s="396"/>
      <c r="N453" s="367">
        <f>IF(OR(ISERROR(VLOOKUP($E453&amp;$D$118&amp;$D$119,'CCG data'!$A:$AD,'CCG data'!G$3,FALSE)),ISBLANK(VLOOKUP($E453&amp;$D$118&amp;$D$119,'CCG data'!$A:$AD,'CCG data'!G$3,FALSE))),"",VLOOKUP($E453&amp;$D$118&amp;$D$119,'CCG data'!$A:$AD,'CCG data'!G$3,FALSE))</f>
        <v>827</v>
      </c>
      <c r="P453" s="404">
        <f>IF(OR(ISERROR(VLOOKUP($E453&amp;$D$118&amp;$D$119,'CCG data'!$A:$AD,'CCG data'!B$3,FALSE)),ISBLANK(VLOOKUP($E453&amp;$D$118&amp;$D$119,'CCG data'!$A:$AD,'CCG data'!B$3,FALSE))),"",VLOOKUP($E453&amp;$D$118&amp;$D$119,'CCG data'!$A:$AD,'CCG data'!B$3,FALSE))</f>
        <v>3.6275695284159616E-2</v>
      </c>
      <c r="Q453" s="267"/>
      <c r="R453" s="267">
        <f>IF(OR(ISERROR(VLOOKUP($E453&amp;$D$118&amp;$D$119,'CCG data'!$A:$AD,'CCG data'!C$3,FALSE)),ISBLANK(VLOOKUP($E453&amp;$D$118&amp;$D$119,'CCG data'!$A:$AD,'CCG data'!C$3,FALSE))),"",VLOOKUP($E453&amp;$D$118&amp;$D$119,'CCG data'!$A:$AD,'CCG data'!C$3,FALSE))</f>
        <v>0.54776299879081014</v>
      </c>
      <c r="S453" s="267"/>
      <c r="T453" s="267">
        <f>IF(OR(ISERROR(VLOOKUP($E453&amp;$D$118&amp;$D$119,'CCG data'!$A:$AD,'CCG data'!D$3,FALSE)),ISBLANK(VLOOKUP($E453&amp;$D$118&amp;$D$119,'CCG data'!$A:$AD,'CCG data'!D$3,FALSE))),"",VLOOKUP($E453&amp;$D$118&amp;$D$119,'CCG data'!$A:$AD,'CCG data'!D$3,FALSE))</f>
        <v>0.3059250302297461</v>
      </c>
      <c r="U453" s="267"/>
      <c r="V453" s="267">
        <f>IF(OR(ISERROR(VLOOKUP($E453&amp;$D$118&amp;$D$119,'CCG data'!$A:$AD,'CCG data'!E$3,FALSE)),ISBLANK(VLOOKUP($E453&amp;$D$118&amp;$D$119,'CCG data'!$A:$AD,'CCG data'!E$3,FALSE))),"",VLOOKUP($E453&amp;$D$118&amp;$D$119,'CCG data'!$A:$AD,'CCG data'!E$3,FALSE))</f>
        <v>0.11003627569528417</v>
      </c>
      <c r="W453" s="405"/>
      <c r="Y453" s="165">
        <f>IFERROR(VLOOKUP($E453&amp;$D$119, Outliers!$A$4:$P$214,6,FALSE),"0")</f>
        <v>1</v>
      </c>
      <c r="Z453" s="165">
        <f>IFERROR(VLOOKUP($E453&amp;$D$119, Outliers!$A$4:$P$214,7,FALSE),"0")</f>
        <v>0</v>
      </c>
      <c r="AA453" s="165">
        <f>IFERROR(VLOOKUP($E453&amp;$D$119, Outliers!$A$4:$P$214,8,FALSE),"0")</f>
        <v>0</v>
      </c>
      <c r="AB453" s="165">
        <f>IFERROR(VLOOKUP($E453&amp;$D$119, Outliers!$A$4:$P$214,9,FALSE),"0")</f>
        <v>1</v>
      </c>
      <c r="AD453" s="78"/>
      <c r="AE453" s="78"/>
      <c r="AF453" s="78"/>
      <c r="AG453" s="78"/>
    </row>
    <row r="454" spans="4:33" x14ac:dyDescent="0.25">
      <c r="D454" s="319"/>
      <c r="E454" s="103" t="s">
        <v>27</v>
      </c>
      <c r="F454" s="95">
        <f>IF(P453="","",VLOOKUP($E453&amp;$D$118&amp;$D$119,'CCG data'!$A:$AD,'CCG data'!W$3,FALSE))</f>
        <v>1.67920379248504</v>
      </c>
      <c r="G454" s="96">
        <f>IF(P453="","",VLOOKUP($E453&amp;$D$118&amp;$D$119,'CCG data'!$A:$AD,'CCG data'!X$3,FALSE))</f>
        <v>3.550701291318243</v>
      </c>
      <c r="H454" s="96">
        <f>IF(R453="","",VLOOKUP($E453&amp;$D$118&amp;$D$119,'CCG data'!$A:$AD,'CCG data'!Y$3,FALSE))</f>
        <v>32.781706306967216</v>
      </c>
      <c r="I454" s="96">
        <f>IF(R453="","",VLOOKUP($E453&amp;$D$118&amp;$D$119,'CCG data'!$A:$AD,'CCG data'!Z$3,FALSE))</f>
        <v>39.431760177105069</v>
      </c>
      <c r="J454" s="96">
        <f>IF(T453="","",VLOOKUP($E453&amp;$D$118&amp;$D$119,'CCG data'!$A:$AD,'CCG data'!AA$3,FALSE))</f>
        <v>17.59865674660475</v>
      </c>
      <c r="K454" s="96">
        <f>IF(T453="","",VLOOKUP($E453&amp;$D$118&amp;$D$119,'CCG data'!$A:$AD,'CCG data'!AB$3,FALSE))</f>
        <v>22.545370101216431</v>
      </c>
      <c r="L454" s="96">
        <f>IF(V453="","",VLOOKUP($E453&amp;$D$118&amp;$D$119,'CCG data'!$A:$AD,'CCG data'!AC$3,FALSE))</f>
        <v>5.5462130818709294</v>
      </c>
      <c r="M454" s="96">
        <f>IF(V453="","",VLOOKUP($E453&amp;$D$118&amp;$D$119,'CCG data'!$A:$AD,'CCG data'!AD$3,FALSE))</f>
        <v>8.4146694488578309</v>
      </c>
      <c r="N454" s="368"/>
      <c r="P454" s="152">
        <f>IF(P453="","",VLOOKUP($E453&amp;$D$118&amp;$D$119,'CCG data'!$A:$AD,'CCG data'!I$3,FALSE))</f>
        <v>2.5999999999999999E-2</v>
      </c>
      <c r="Q454" s="15">
        <f>IF(P453="","",VLOOKUP($E453&amp;$D$118&amp;$D$119,'CCG data'!$A:$AD,'CCG data'!J$3,FALSE))</f>
        <v>5.0999999999999997E-2</v>
      </c>
      <c r="R454" s="15">
        <f>IF(R453="","",VLOOKUP($E453&amp;$D$118&amp;$D$119,'CCG data'!$A:$AD,'CCG data'!K$3,FALSE))</f>
        <v>0.51400000000000001</v>
      </c>
      <c r="S454" s="15">
        <f>IF(R453="","",VLOOKUP($E453&amp;$D$118&amp;$D$119,'CCG data'!$A:$AD,'CCG data'!L$3,FALSE))</f>
        <v>0.58099999999999996</v>
      </c>
      <c r="T454" s="15">
        <f>IF(T453="","",VLOOKUP($E453&amp;$D$118&amp;$D$119,'CCG data'!$A:$AD,'CCG data'!M$3,FALSE))</f>
        <v>0.27500000000000002</v>
      </c>
      <c r="U454" s="15">
        <f>IF(T453="","",VLOOKUP($E453&amp;$D$118&amp;$D$119,'CCG data'!$A:$AD,'CCG data'!N$3,FALSE))</f>
        <v>0.33800000000000002</v>
      </c>
      <c r="V454" s="15">
        <f>IF(V453="","",VLOOKUP($E453&amp;$D$118&amp;$D$119,'CCG data'!$A:$AD,'CCG data'!O$3,FALSE))</f>
        <v>0.09</v>
      </c>
      <c r="W454" s="136">
        <f>IF(V453="","",VLOOKUP($E453&amp;$D$118&amp;$D$119,'CCG data'!$A:$AD,'CCG data'!P$3,FALSE))</f>
        <v>0.13300000000000001</v>
      </c>
      <c r="Y454" s="165" t="str">
        <f>IFERROR(VLOOKUP($E454&amp;$D$119, Outliers!$A$4:$P$214,6,FALSE),"0")</f>
        <v>0</v>
      </c>
      <c r="Z454" s="165" t="str">
        <f>IFERROR(VLOOKUP($E454&amp;$D$119, Outliers!$A$4:$P$214,7,FALSE),"0")</f>
        <v>0</v>
      </c>
      <c r="AA454" s="165" t="str">
        <f>IFERROR(VLOOKUP($E454&amp;$D$119, Outliers!$A$4:$P$214,8,FALSE),"0")</f>
        <v>0</v>
      </c>
      <c r="AB454" s="165" t="str">
        <f>IFERROR(VLOOKUP($E454&amp;$D$119, Outliers!$A$4:$P$214,9,FALSE),"0")</f>
        <v>0</v>
      </c>
      <c r="AD454" s="78"/>
      <c r="AE454" s="78"/>
      <c r="AF454" s="78"/>
      <c r="AG454" s="78"/>
    </row>
    <row r="455" spans="4:33" ht="15.75" x14ac:dyDescent="0.25">
      <c r="D455" s="319"/>
      <c r="E455" s="104" t="s">
        <v>269</v>
      </c>
      <c r="F455" s="394">
        <f>IF(OR(ISERROR(VLOOKUP($E455&amp;$D$118&amp;$D$119,'CCG data'!$A:$AD,'CCG data'!R$3,FALSE)),ISBLANK(VLOOKUP($E455&amp;$D$118&amp;$D$119,'CCG data'!$A:$AD,'CCG data'!R$3,FALSE))),"",VLOOKUP($E455&amp;$D$118&amp;$D$119,'CCG data'!$A:$AD,'CCG data'!R$3,FALSE))</f>
        <v>3.9077984756333262</v>
      </c>
      <c r="G455" s="395"/>
      <c r="H455" s="395">
        <f>IF(OR(ISERROR(VLOOKUP($E455&amp;$D$118&amp;$D$119,'CCG data'!$A:$AD,'CCG data'!S$3,FALSE)),ISBLANK(VLOOKUP($E455&amp;$D$118&amp;$D$119,'CCG data'!$A:$AD,'CCG data'!S$3,FALSE))),"",VLOOKUP($E455&amp;$D$118&amp;$D$119,'CCG data'!$A:$AD,'CCG data'!S$3,FALSE))</f>
        <v>35.196631156343969</v>
      </c>
      <c r="I455" s="395"/>
      <c r="J455" s="395">
        <f>IF(OR(ISERROR(VLOOKUP($E455&amp;$D$118&amp;$D$119,'CCG data'!$A:$AD,'CCG data'!T$3,FALSE)),ISBLANK(VLOOKUP($E455&amp;$D$118&amp;$D$119,'CCG data'!$A:$AD,'CCG data'!T$3,FALSE))),"",VLOOKUP($E455&amp;$D$118&amp;$D$119,'CCG data'!$A:$AD,'CCG data'!T$3,FALSE))</f>
        <v>21.293952543090032</v>
      </c>
      <c r="K455" s="395"/>
      <c r="L455" s="395">
        <f>IF(OR(ISERROR(VLOOKUP($E455&amp;$D$118&amp;$D$119,'CCG data'!$A:$AD,'CCG data'!U$3,FALSE)),ISBLANK(VLOOKUP($E455&amp;$D$118&amp;$D$119,'CCG data'!$A:$AD,'CCG data'!U$3,FALSE))),"",VLOOKUP($E455&amp;$D$118&amp;$D$119,'CCG data'!$A:$AD,'CCG data'!U$3,FALSE))</f>
        <v>17.751690359567426</v>
      </c>
      <c r="M455" s="396"/>
      <c r="N455" s="367">
        <f>IF(OR(ISERROR(VLOOKUP($E455&amp;$D$118&amp;$D$119,'CCG data'!$A:$AD,'CCG data'!G$3,FALSE)),ISBLANK(VLOOKUP($E455&amp;$D$118&amp;$D$119,'CCG data'!$A:$AD,'CCG data'!G$3,FALSE))),"",VLOOKUP($E455&amp;$D$118&amp;$D$119,'CCG data'!$A:$AD,'CCG data'!G$3,FALSE))</f>
        <v>1153</v>
      </c>
      <c r="P455" s="404">
        <f>IF(OR(ISERROR(VLOOKUP($E455&amp;$D$118&amp;$D$119,'CCG data'!$A:$AD,'CCG data'!B$3,FALSE)),ISBLANK(VLOOKUP($E455&amp;$D$118&amp;$D$119,'CCG data'!$A:$AD,'CCG data'!B$3,FALSE))),"",VLOOKUP($E455&amp;$D$118&amp;$D$119,'CCG data'!$A:$AD,'CCG data'!B$3,FALSE))</f>
        <v>5.2905464006938421E-2</v>
      </c>
      <c r="Q455" s="267"/>
      <c r="R455" s="267">
        <f>IF(OR(ISERROR(VLOOKUP($E455&amp;$D$118&amp;$D$119,'CCG data'!$A:$AD,'CCG data'!C$3,FALSE)),ISBLANK(VLOOKUP($E455&amp;$D$118&amp;$D$119,'CCG data'!$A:$AD,'CCG data'!C$3,FALSE))),"",VLOOKUP($E455&amp;$D$118&amp;$D$119,'CCG data'!$A:$AD,'CCG data'!C$3,FALSE))</f>
        <v>0.45186470078057239</v>
      </c>
      <c r="S455" s="267"/>
      <c r="T455" s="267">
        <f>IF(OR(ISERROR(VLOOKUP($E455&amp;$D$118&amp;$D$119,'CCG data'!$A:$AD,'CCG data'!D$3,FALSE)),ISBLANK(VLOOKUP($E455&amp;$D$118&amp;$D$119,'CCG data'!$A:$AD,'CCG data'!D$3,FALSE))),"",VLOOKUP($E455&amp;$D$118&amp;$D$119,'CCG data'!$A:$AD,'CCG data'!D$3,FALSE))</f>
        <v>0.26539462272333042</v>
      </c>
      <c r="U455" s="267"/>
      <c r="V455" s="267">
        <f>IF(OR(ISERROR(VLOOKUP($E455&amp;$D$118&amp;$D$119,'CCG data'!$A:$AD,'CCG data'!E$3,FALSE)),ISBLANK(VLOOKUP($E455&amp;$D$118&amp;$D$119,'CCG data'!$A:$AD,'CCG data'!E$3,FALSE))),"",VLOOKUP($E455&amp;$D$118&amp;$D$119,'CCG data'!$A:$AD,'CCG data'!E$3,FALSE))</f>
        <v>0.22983521248915872</v>
      </c>
      <c r="W455" s="405"/>
      <c r="Y455" s="165">
        <f>IFERROR(VLOOKUP($E455&amp;$D$119, Outliers!$A$4:$P$214,6,FALSE),"0")</f>
        <v>0</v>
      </c>
      <c r="Z455" s="165">
        <f>IFERROR(VLOOKUP($E455&amp;$D$119, Outliers!$A$4:$P$214,7,FALSE),"0")</f>
        <v>0</v>
      </c>
      <c r="AA455" s="165">
        <f>IFERROR(VLOOKUP($E455&amp;$D$119, Outliers!$A$4:$P$214,8,FALSE),"0")</f>
        <v>1</v>
      </c>
      <c r="AB455" s="165">
        <f>IFERROR(VLOOKUP($E455&amp;$D$119, Outliers!$A$4:$P$214,9,FALSE),"0")</f>
        <v>1</v>
      </c>
      <c r="AD455" s="78"/>
      <c r="AE455" s="78"/>
      <c r="AF455" s="78"/>
      <c r="AG455" s="78"/>
    </row>
    <row r="456" spans="4:33" x14ac:dyDescent="0.25">
      <c r="D456" s="319"/>
      <c r="E456" s="103" t="s">
        <v>27</v>
      </c>
      <c r="F456" s="95">
        <f>IF(P455="","",VLOOKUP($E455&amp;$D$118&amp;$D$119,'CCG data'!$A:$AD,'CCG data'!W$3,FALSE))</f>
        <v>2.9271275201491544</v>
      </c>
      <c r="G456" s="96">
        <f>IF(P455="","",VLOOKUP($E455&amp;$D$118&amp;$D$119,'CCG data'!$A:$AD,'CCG data'!X$3,FALSE))</f>
        <v>4.8884694311174979</v>
      </c>
      <c r="H456" s="96">
        <f>IF(R455="","",VLOOKUP($E455&amp;$D$118&amp;$D$119,'CCG data'!$A:$AD,'CCG data'!Y$3,FALSE))</f>
        <v>32.174326037544724</v>
      </c>
      <c r="I456" s="96">
        <f>IF(R455="","",VLOOKUP($E455&amp;$D$118&amp;$D$119,'CCG data'!$A:$AD,'CCG data'!Z$3,FALSE))</f>
        <v>38.218936275143214</v>
      </c>
      <c r="J456" s="96">
        <f>IF(T455="","",VLOOKUP($E455&amp;$D$118&amp;$D$119,'CCG data'!$A:$AD,'CCG data'!AA$3,FALSE))</f>
        <v>18.908055824045341</v>
      </c>
      <c r="K456" s="96">
        <f>IF(T455="","",VLOOKUP($E455&amp;$D$118&amp;$D$119,'CCG data'!$A:$AD,'CCG data'!AB$3,FALSE))</f>
        <v>23.679849262134724</v>
      </c>
      <c r="L456" s="96">
        <f>IF(V455="","",VLOOKUP($E455&amp;$D$118&amp;$D$119,'CCG data'!$A:$AD,'CCG data'!AC$3,FALSE))</f>
        <v>15.61435412569503</v>
      </c>
      <c r="M456" s="96">
        <f>IF(V455="","",VLOOKUP($E455&amp;$D$118&amp;$D$119,'CCG data'!$A:$AD,'CCG data'!AD$3,FALSE))</f>
        <v>19.889026593439823</v>
      </c>
      <c r="N456" s="368"/>
      <c r="P456" s="152">
        <f>IF(P455="","",VLOOKUP($E455&amp;$D$118&amp;$D$119,'CCG data'!$A:$AD,'CCG data'!I$3,FALSE))</f>
        <v>4.1000000000000002E-2</v>
      </c>
      <c r="Q456" s="15">
        <f>IF(P455="","",VLOOKUP($E455&amp;$D$118&amp;$D$119,'CCG data'!$A:$AD,'CCG data'!J$3,FALSE))</f>
        <v>6.7000000000000004E-2</v>
      </c>
      <c r="R456" s="15">
        <f>IF(R455="","",VLOOKUP($E455&amp;$D$118&amp;$D$119,'CCG data'!$A:$AD,'CCG data'!K$3,FALSE))</f>
        <v>0.42299999999999999</v>
      </c>
      <c r="S456" s="15">
        <f>IF(R455="","",VLOOKUP($E455&amp;$D$118&amp;$D$119,'CCG data'!$A:$AD,'CCG data'!L$3,FALSE))</f>
        <v>0.48099999999999998</v>
      </c>
      <c r="T456" s="15">
        <f>IF(T455="","",VLOOKUP($E455&amp;$D$118&amp;$D$119,'CCG data'!$A:$AD,'CCG data'!M$3,FALSE))</f>
        <v>0.24099999999999999</v>
      </c>
      <c r="U456" s="15">
        <f>IF(T455="","",VLOOKUP($E455&amp;$D$118&amp;$D$119,'CCG data'!$A:$AD,'CCG data'!N$3,FALSE))</f>
        <v>0.29199999999999998</v>
      </c>
      <c r="V456" s="15">
        <f>IF(V455="","",VLOOKUP($E455&amp;$D$118&amp;$D$119,'CCG data'!$A:$AD,'CCG data'!O$3,FALSE))</f>
        <v>0.20599999999999999</v>
      </c>
      <c r="W456" s="136">
        <f>IF(V455="","",VLOOKUP($E455&amp;$D$118&amp;$D$119,'CCG data'!$A:$AD,'CCG data'!P$3,FALSE))</f>
        <v>0.255</v>
      </c>
      <c r="Y456" s="165" t="str">
        <f>IFERROR(VLOOKUP($E456&amp;$D$119, Outliers!$A$4:$P$214,6,FALSE),"0")</f>
        <v>0</v>
      </c>
      <c r="Z456" s="165" t="str">
        <f>IFERROR(VLOOKUP($E456&amp;$D$119, Outliers!$A$4:$P$214,7,FALSE),"0")</f>
        <v>0</v>
      </c>
      <c r="AA456" s="165" t="str">
        <f>IFERROR(VLOOKUP($E456&amp;$D$119, Outliers!$A$4:$P$214,8,FALSE),"0")</f>
        <v>0</v>
      </c>
      <c r="AB456" s="165" t="str">
        <f>IFERROR(VLOOKUP($E456&amp;$D$119, Outliers!$A$4:$P$214,9,FALSE),"0")</f>
        <v>0</v>
      </c>
      <c r="AD456" s="78"/>
      <c r="AE456" s="78"/>
      <c r="AF456" s="78"/>
      <c r="AG456" s="78"/>
    </row>
    <row r="457" spans="4:33" ht="15.75" x14ac:dyDescent="0.25">
      <c r="D457" s="319"/>
      <c r="E457" s="104" t="s">
        <v>423</v>
      </c>
      <c r="F457" s="394">
        <f>IF(OR(ISERROR(VLOOKUP($E457&amp;$D$118&amp;$D$119,'CCG data'!$A:$AD,'CCG data'!R$3,FALSE)),ISBLANK(VLOOKUP($E457&amp;$D$118&amp;$D$119,'CCG data'!$A:$AD,'CCG data'!R$3,FALSE))),"",VLOOKUP($E457&amp;$D$118&amp;$D$119,'CCG data'!$A:$AD,'CCG data'!R$3,FALSE))</f>
        <v>4.1613228516108194</v>
      </c>
      <c r="G457" s="395"/>
      <c r="H457" s="395">
        <f>IF(OR(ISERROR(VLOOKUP($E457&amp;$D$118&amp;$D$119,'CCG data'!$A:$AD,'CCG data'!S$3,FALSE)),ISBLANK(VLOOKUP($E457&amp;$D$118&amp;$D$119,'CCG data'!$A:$AD,'CCG data'!S$3,FALSE))),"",VLOOKUP($E457&amp;$D$118&amp;$D$119,'CCG data'!$A:$AD,'CCG data'!S$3,FALSE))</f>
        <v>47.736352532057246</v>
      </c>
      <c r="I457" s="395"/>
      <c r="J457" s="395">
        <f>IF(OR(ISERROR(VLOOKUP($E457&amp;$D$118&amp;$D$119,'CCG data'!$A:$AD,'CCG data'!T$3,FALSE)),ISBLANK(VLOOKUP($E457&amp;$D$118&amp;$D$119,'CCG data'!$A:$AD,'CCG data'!T$3,FALSE))),"",VLOOKUP($E457&amp;$D$118&amp;$D$119,'CCG data'!$A:$AD,'CCG data'!T$3,FALSE))</f>
        <v>16.36073653191691</v>
      </c>
      <c r="K457" s="395"/>
      <c r="L457" s="395">
        <f>IF(OR(ISERROR(VLOOKUP($E457&amp;$D$118&amp;$D$119,'CCG data'!$A:$AD,'CCG data'!U$3,FALSE)),ISBLANK(VLOOKUP($E457&amp;$D$118&amp;$D$119,'CCG data'!$A:$AD,'CCG data'!U$3,FALSE))),"",VLOOKUP($E457&amp;$D$118&amp;$D$119,'CCG data'!$A:$AD,'CCG data'!U$3,FALSE))</f>
        <v>8.9127610564640865</v>
      </c>
      <c r="M457" s="396"/>
      <c r="N457" s="367">
        <f>IF(OR(ISERROR(VLOOKUP($E457&amp;$D$118&amp;$D$119,'CCG data'!$A:$AD,'CCG data'!G$3,FALSE)),ISBLANK(VLOOKUP($E457&amp;$D$118&amp;$D$119,'CCG data'!$A:$AD,'CCG data'!G$3,FALSE))),"",VLOOKUP($E457&amp;$D$118&amp;$D$119,'CCG data'!$A:$AD,'CCG data'!G$3,FALSE))</f>
        <v>1052</v>
      </c>
      <c r="P457" s="404">
        <f>IF(OR(ISERROR(VLOOKUP($E457&amp;$D$118&amp;$D$119,'CCG data'!$A:$AD,'CCG data'!B$3,FALSE)),ISBLANK(VLOOKUP($E457&amp;$D$118&amp;$D$119,'CCG data'!$A:$AD,'CCG data'!B$3,FALSE))),"",VLOOKUP($E457&amp;$D$118&amp;$D$119,'CCG data'!$A:$AD,'CCG data'!B$3,FALSE))</f>
        <v>5.7984790874524718E-2</v>
      </c>
      <c r="Q457" s="267"/>
      <c r="R457" s="267">
        <f>IF(OR(ISERROR(VLOOKUP($E457&amp;$D$118&amp;$D$119,'CCG data'!$A:$AD,'CCG data'!C$3,FALSE)),ISBLANK(VLOOKUP($E457&amp;$D$118&amp;$D$119,'CCG data'!$A:$AD,'CCG data'!C$3,FALSE))),"",VLOOKUP($E457&amp;$D$118&amp;$D$119,'CCG data'!$A:$AD,'CCG data'!C$3,FALSE))</f>
        <v>0.61596958174904948</v>
      </c>
      <c r="S457" s="267"/>
      <c r="T457" s="267">
        <f>IF(OR(ISERROR(VLOOKUP($E457&amp;$D$118&amp;$D$119,'CCG data'!$A:$AD,'CCG data'!D$3,FALSE)),ISBLANK(VLOOKUP($E457&amp;$D$118&amp;$D$119,'CCG data'!$A:$AD,'CCG data'!D$3,FALSE))),"",VLOOKUP($E457&amp;$D$118&amp;$D$119,'CCG data'!$A:$AD,'CCG data'!D$3,FALSE))</f>
        <v>0.21102661596958175</v>
      </c>
      <c r="U457" s="267"/>
      <c r="V457" s="267">
        <f>IF(OR(ISERROR(VLOOKUP($E457&amp;$D$118&amp;$D$119,'CCG data'!$A:$AD,'CCG data'!E$3,FALSE)),ISBLANK(VLOOKUP($E457&amp;$D$118&amp;$D$119,'CCG data'!$A:$AD,'CCG data'!E$3,FALSE))),"",VLOOKUP($E457&amp;$D$118&amp;$D$119,'CCG data'!$A:$AD,'CCG data'!E$3,FALSE))</f>
        <v>0.1150190114068441</v>
      </c>
      <c r="W457" s="405"/>
      <c r="Y457" s="165">
        <f>IFERROR(VLOOKUP($E457&amp;$D$119, Outliers!$A$4:$P$214,6,FALSE),"0")</f>
        <v>0</v>
      </c>
      <c r="Z457" s="165">
        <f>IFERROR(VLOOKUP($E457&amp;$D$119, Outliers!$A$4:$P$214,7,FALSE),"0")</f>
        <v>1</v>
      </c>
      <c r="AA457" s="165">
        <f>IFERROR(VLOOKUP($E457&amp;$D$119, Outliers!$A$4:$P$214,8,FALSE),"0")</f>
        <v>0</v>
      </c>
      <c r="AB457" s="165">
        <f>IFERROR(VLOOKUP($E457&amp;$D$119, Outliers!$A$4:$P$214,9,FALSE),"0")</f>
        <v>0</v>
      </c>
      <c r="AD457" s="78"/>
      <c r="AE457" s="78"/>
      <c r="AF457" s="78"/>
      <c r="AG457" s="78"/>
    </row>
    <row r="458" spans="4:33" x14ac:dyDescent="0.25">
      <c r="D458" s="319"/>
      <c r="E458" s="103" t="s">
        <v>27</v>
      </c>
      <c r="F458" s="95">
        <f>IF(P457="","",VLOOKUP($E457&amp;$D$118&amp;$D$119,'CCG data'!$A:$AD,'CCG data'!W$3,FALSE))</f>
        <v>3.1170293747559463</v>
      </c>
      <c r="G458" s="96">
        <f>IF(P457="","",VLOOKUP($E457&amp;$D$118&amp;$D$119,'CCG data'!$A:$AD,'CCG data'!X$3,FALSE))</f>
        <v>5.2056163284656929</v>
      </c>
      <c r="H458" s="96">
        <f>IF(R457="","",VLOOKUP($E457&amp;$D$118&amp;$D$119,'CCG data'!$A:$AD,'CCG data'!Y$3,FALSE))</f>
        <v>44.060840908408501</v>
      </c>
      <c r="I458" s="96">
        <f>IF(R457="","",VLOOKUP($E457&amp;$D$118&amp;$D$119,'CCG data'!$A:$AD,'CCG data'!Z$3,FALSE))</f>
        <v>51.411864155705992</v>
      </c>
      <c r="J458" s="96">
        <f>IF(T457="","",VLOOKUP($E457&amp;$D$118&amp;$D$119,'CCG data'!$A:$AD,'CCG data'!AA$3,FALSE))</f>
        <v>14.208537483250073</v>
      </c>
      <c r="K458" s="96">
        <f>IF(T457="","",VLOOKUP($E457&amp;$D$118&amp;$D$119,'CCG data'!$A:$AD,'CCG data'!AB$3,FALSE))</f>
        <v>18.512935580583747</v>
      </c>
      <c r="L458" s="96">
        <f>IF(V457="","",VLOOKUP($E457&amp;$D$118&amp;$D$119,'CCG data'!$A:$AD,'CCG data'!AC$3,FALSE))</f>
        <v>7.3246690864032127</v>
      </c>
      <c r="M458" s="96">
        <f>IF(V457="","",VLOOKUP($E457&amp;$D$118&amp;$D$119,'CCG data'!$A:$AD,'CCG data'!AD$3,FALSE))</f>
        <v>10.500853026524959</v>
      </c>
      <c r="N458" s="368"/>
      <c r="P458" s="152">
        <f>IF(P457="","",VLOOKUP($E457&amp;$D$118&amp;$D$119,'CCG data'!$A:$AD,'CCG data'!I$3,FALSE))</f>
        <v>4.4999999999999998E-2</v>
      </c>
      <c r="Q458" s="15">
        <f>IF(P457="","",VLOOKUP($E457&amp;$D$118&amp;$D$119,'CCG data'!$A:$AD,'CCG data'!J$3,FALSE))</f>
        <v>7.3999999999999996E-2</v>
      </c>
      <c r="R458" s="15">
        <f>IF(R457="","",VLOOKUP($E457&amp;$D$118&amp;$D$119,'CCG data'!$A:$AD,'CCG data'!K$3,FALSE))</f>
        <v>0.58599999999999997</v>
      </c>
      <c r="S458" s="15">
        <f>IF(R457="","",VLOOKUP($E457&amp;$D$118&amp;$D$119,'CCG data'!$A:$AD,'CCG data'!L$3,FALSE))</f>
        <v>0.64500000000000002</v>
      </c>
      <c r="T458" s="15">
        <f>IF(T457="","",VLOOKUP($E457&amp;$D$118&amp;$D$119,'CCG data'!$A:$AD,'CCG data'!M$3,FALSE))</f>
        <v>0.187</v>
      </c>
      <c r="U458" s="15">
        <f>IF(T457="","",VLOOKUP($E457&amp;$D$118&amp;$D$119,'CCG data'!$A:$AD,'CCG data'!N$3,FALSE))</f>
        <v>0.23699999999999999</v>
      </c>
      <c r="V458" s="15">
        <f>IF(V457="","",VLOOKUP($E457&amp;$D$118&amp;$D$119,'CCG data'!$A:$AD,'CCG data'!O$3,FALSE))</f>
        <v>9.7000000000000003E-2</v>
      </c>
      <c r="W458" s="136">
        <f>IF(V457="","",VLOOKUP($E457&amp;$D$118&amp;$D$119,'CCG data'!$A:$AD,'CCG data'!P$3,FALSE))</f>
        <v>0.13600000000000001</v>
      </c>
      <c r="Y458" s="165" t="str">
        <f>IFERROR(VLOOKUP($E458&amp;$D$119, Outliers!$A$4:$P$214,6,FALSE),"0")</f>
        <v>0</v>
      </c>
      <c r="Z458" s="165" t="str">
        <f>IFERROR(VLOOKUP($E458&amp;$D$119, Outliers!$A$4:$P$214,7,FALSE),"0")</f>
        <v>0</v>
      </c>
      <c r="AA458" s="165" t="str">
        <f>IFERROR(VLOOKUP($E458&amp;$D$119, Outliers!$A$4:$P$214,8,FALSE),"0")</f>
        <v>0</v>
      </c>
      <c r="AB458" s="165" t="str">
        <f>IFERROR(VLOOKUP($E458&amp;$D$119, Outliers!$A$4:$P$214,9,FALSE),"0")</f>
        <v>0</v>
      </c>
      <c r="AD458" s="78"/>
      <c r="AE458" s="78"/>
      <c r="AF458" s="78"/>
      <c r="AG458" s="78"/>
    </row>
    <row r="459" spans="4:33" ht="15.75" x14ac:dyDescent="0.25">
      <c r="D459" s="319"/>
      <c r="E459" s="104" t="s">
        <v>270</v>
      </c>
      <c r="F459" s="394">
        <f>IF(OR(ISERROR(VLOOKUP($E459&amp;$D$118&amp;$D$119,'CCG data'!$A:$AD,'CCG data'!R$3,FALSE)),ISBLANK(VLOOKUP($E459&amp;$D$118&amp;$D$119,'CCG data'!$A:$AD,'CCG data'!R$3,FALSE))),"",VLOOKUP($E459&amp;$D$118&amp;$D$119,'CCG data'!$A:$AD,'CCG data'!R$3,FALSE))</f>
        <v>3.3646558086559102</v>
      </c>
      <c r="G459" s="395"/>
      <c r="H459" s="395">
        <f>IF(OR(ISERROR(VLOOKUP($E459&amp;$D$118&amp;$D$119,'CCG data'!$A:$AD,'CCG data'!S$3,FALSE)),ISBLANK(VLOOKUP($E459&amp;$D$118&amp;$D$119,'CCG data'!$A:$AD,'CCG data'!S$3,FALSE))),"",VLOOKUP($E459&amp;$D$118&amp;$D$119,'CCG data'!$A:$AD,'CCG data'!S$3,FALSE))</f>
        <v>40.24122344135754</v>
      </c>
      <c r="I459" s="395"/>
      <c r="J459" s="395">
        <f>IF(OR(ISERROR(VLOOKUP($E459&amp;$D$118&amp;$D$119,'CCG data'!$A:$AD,'CCG data'!T$3,FALSE)),ISBLANK(VLOOKUP($E459&amp;$D$118&amp;$D$119,'CCG data'!$A:$AD,'CCG data'!T$3,FALSE))),"",VLOOKUP($E459&amp;$D$118&amp;$D$119,'CCG data'!$A:$AD,'CCG data'!T$3,FALSE))</f>
        <v>19.387756049147384</v>
      </c>
      <c r="K459" s="395"/>
      <c r="L459" s="395">
        <f>IF(OR(ISERROR(VLOOKUP($E459&amp;$D$118&amp;$D$119,'CCG data'!$A:$AD,'CCG data'!U$3,FALSE)),ISBLANK(VLOOKUP($E459&amp;$D$118&amp;$D$119,'CCG data'!$A:$AD,'CCG data'!U$3,FALSE))),"",VLOOKUP($E459&amp;$D$118&amp;$D$119,'CCG data'!$A:$AD,'CCG data'!U$3,FALSE))</f>
        <v>13.183323479915902</v>
      </c>
      <c r="M459" s="396"/>
      <c r="N459" s="367">
        <f>IF(OR(ISERROR(VLOOKUP($E459&amp;$D$118&amp;$D$119,'CCG data'!$A:$AD,'CCG data'!G$3,FALSE)),ISBLANK(VLOOKUP($E459&amp;$D$118&amp;$D$119,'CCG data'!$A:$AD,'CCG data'!G$3,FALSE))),"",VLOOKUP($E459&amp;$D$118&amp;$D$119,'CCG data'!$A:$AD,'CCG data'!G$3,FALSE))</f>
        <v>1844</v>
      </c>
      <c r="P459" s="404">
        <f>IF(OR(ISERROR(VLOOKUP($E459&amp;$D$118&amp;$D$119,'CCG data'!$A:$AD,'CCG data'!B$3,FALSE)),ISBLANK(VLOOKUP($E459&amp;$D$118&amp;$D$119,'CCG data'!$A:$AD,'CCG data'!B$3,FALSE))),"",VLOOKUP($E459&amp;$D$118&amp;$D$119,'CCG data'!$A:$AD,'CCG data'!B$3,FALSE))</f>
        <v>4.3926247288503251E-2</v>
      </c>
      <c r="Q459" s="267"/>
      <c r="R459" s="267">
        <f>IF(OR(ISERROR(VLOOKUP($E459&amp;$D$118&amp;$D$119,'CCG data'!$A:$AD,'CCG data'!C$3,FALSE)),ISBLANK(VLOOKUP($E459&amp;$D$118&amp;$D$119,'CCG data'!$A:$AD,'CCG data'!C$3,FALSE))),"",VLOOKUP($E459&amp;$D$118&amp;$D$119,'CCG data'!$A:$AD,'CCG data'!C$3,FALSE))</f>
        <v>0.52819956616052066</v>
      </c>
      <c r="S459" s="267"/>
      <c r="T459" s="267">
        <f>IF(OR(ISERROR(VLOOKUP($E459&amp;$D$118&amp;$D$119,'CCG data'!$A:$AD,'CCG data'!D$3,FALSE)),ISBLANK(VLOOKUP($E459&amp;$D$118&amp;$D$119,'CCG data'!$A:$AD,'CCG data'!D$3,FALSE))),"",VLOOKUP($E459&amp;$D$118&amp;$D$119,'CCG data'!$A:$AD,'CCG data'!D$3,FALSE))</f>
        <v>0.25488069414316705</v>
      </c>
      <c r="U459" s="267"/>
      <c r="V459" s="267">
        <f>IF(OR(ISERROR(VLOOKUP($E459&amp;$D$118&amp;$D$119,'CCG data'!$A:$AD,'CCG data'!E$3,FALSE)),ISBLANK(VLOOKUP($E459&amp;$D$118&amp;$D$119,'CCG data'!$A:$AD,'CCG data'!E$3,FALSE))),"",VLOOKUP($E459&amp;$D$118&amp;$D$119,'CCG data'!$A:$AD,'CCG data'!E$3,FALSE))</f>
        <v>0.17299349240780912</v>
      </c>
      <c r="W459" s="405"/>
      <c r="Y459" s="165">
        <f>IFERROR(VLOOKUP($E459&amp;$D$119, Outliers!$A$4:$P$214,6,FALSE),"0")</f>
        <v>1</v>
      </c>
      <c r="Z459" s="165">
        <f>IFERROR(VLOOKUP($E459&amp;$D$119, Outliers!$A$4:$P$214,7,FALSE),"0")</f>
        <v>0</v>
      </c>
      <c r="AA459" s="165">
        <f>IFERROR(VLOOKUP($E459&amp;$D$119, Outliers!$A$4:$P$214,8,FALSE),"0")</f>
        <v>0</v>
      </c>
      <c r="AB459" s="165">
        <f>IFERROR(VLOOKUP($E459&amp;$D$119, Outliers!$A$4:$P$214,9,FALSE),"0")</f>
        <v>0</v>
      </c>
      <c r="AD459" s="78"/>
      <c r="AE459" s="78"/>
      <c r="AF459" s="78"/>
      <c r="AG459" s="78"/>
    </row>
    <row r="460" spans="4:33" x14ac:dyDescent="0.25">
      <c r="D460" s="319"/>
      <c r="E460" s="103" t="s">
        <v>27</v>
      </c>
      <c r="F460" s="95">
        <f>IF(P459="","",VLOOKUP($E459&amp;$D$118&amp;$D$119,'CCG data'!$A:$AD,'CCG data'!W$3,FALSE))</f>
        <v>2.6319085436597343</v>
      </c>
      <c r="G460" s="96">
        <f>IF(P459="","",VLOOKUP($E459&amp;$D$118&amp;$D$119,'CCG data'!$A:$AD,'CCG data'!X$3,FALSE))</f>
        <v>4.0974030736520861</v>
      </c>
      <c r="H460" s="96">
        <f>IF(R459="","",VLOOKUP($E459&amp;$D$118&amp;$D$119,'CCG data'!$A:$AD,'CCG data'!Y$3,FALSE))</f>
        <v>37.713975980457306</v>
      </c>
      <c r="I460" s="96">
        <f>IF(R459="","",VLOOKUP($E459&amp;$D$118&amp;$D$119,'CCG data'!$A:$AD,'CCG data'!Z$3,FALSE))</f>
        <v>42.768470902257775</v>
      </c>
      <c r="J460" s="96">
        <f>IF(T459="","",VLOOKUP($E459&amp;$D$118&amp;$D$119,'CCG data'!$A:$AD,'CCG data'!AA$3,FALSE))</f>
        <v>17.634946668266437</v>
      </c>
      <c r="K460" s="96">
        <f>IF(T459="","",VLOOKUP($E459&amp;$D$118&amp;$D$119,'CCG data'!$A:$AD,'CCG data'!AB$3,FALSE))</f>
        <v>21.140565430028332</v>
      </c>
      <c r="L460" s="96">
        <f>IF(V459="","",VLOOKUP($E459&amp;$D$118&amp;$D$119,'CCG data'!$A:$AD,'CCG data'!AC$3,FALSE))</f>
        <v>11.736599639076879</v>
      </c>
      <c r="M460" s="96">
        <f>IF(V459="","",VLOOKUP($E459&amp;$D$118&amp;$D$119,'CCG data'!$A:$AD,'CCG data'!AD$3,FALSE))</f>
        <v>14.630047320754926</v>
      </c>
      <c r="N460" s="368"/>
      <c r="P460" s="152">
        <f>IF(P459="","",VLOOKUP($E459&amp;$D$118&amp;$D$119,'CCG data'!$A:$AD,'CCG data'!I$3,FALSE))</f>
        <v>3.5000000000000003E-2</v>
      </c>
      <c r="Q460" s="15">
        <f>IF(P459="","",VLOOKUP($E459&amp;$D$118&amp;$D$119,'CCG data'!$A:$AD,'CCG data'!J$3,FALSE))</f>
        <v>5.3999999999999999E-2</v>
      </c>
      <c r="R460" s="15">
        <f>IF(R459="","",VLOOKUP($E459&amp;$D$118&amp;$D$119,'CCG data'!$A:$AD,'CCG data'!K$3,FALSE))</f>
        <v>0.505</v>
      </c>
      <c r="S460" s="15">
        <f>IF(R459="","",VLOOKUP($E459&amp;$D$118&amp;$D$119,'CCG data'!$A:$AD,'CCG data'!L$3,FALSE))</f>
        <v>0.55100000000000005</v>
      </c>
      <c r="T460" s="15">
        <f>IF(T459="","",VLOOKUP($E459&amp;$D$118&amp;$D$119,'CCG data'!$A:$AD,'CCG data'!M$3,FALSE))</f>
        <v>0.23599999999999999</v>
      </c>
      <c r="U460" s="15">
        <f>IF(T459="","",VLOOKUP($E459&amp;$D$118&amp;$D$119,'CCG data'!$A:$AD,'CCG data'!N$3,FALSE))</f>
        <v>0.27500000000000002</v>
      </c>
      <c r="V460" s="15">
        <f>IF(V459="","",VLOOKUP($E459&amp;$D$118&amp;$D$119,'CCG data'!$A:$AD,'CCG data'!O$3,FALSE))</f>
        <v>0.156</v>
      </c>
      <c r="W460" s="136">
        <f>IF(V459="","",VLOOKUP($E459&amp;$D$118&amp;$D$119,'CCG data'!$A:$AD,'CCG data'!P$3,FALSE))</f>
        <v>0.191</v>
      </c>
      <c r="Y460" s="165" t="str">
        <f>IFERROR(VLOOKUP($E460&amp;$D$119, Outliers!$A$4:$P$214,6,FALSE),"0")</f>
        <v>0</v>
      </c>
      <c r="Z460" s="165" t="str">
        <f>IFERROR(VLOOKUP($E460&amp;$D$119, Outliers!$A$4:$P$214,7,FALSE),"0")</f>
        <v>0</v>
      </c>
      <c r="AA460" s="165" t="str">
        <f>IFERROR(VLOOKUP($E460&amp;$D$119, Outliers!$A$4:$P$214,8,FALSE),"0")</f>
        <v>0</v>
      </c>
      <c r="AB460" s="165" t="str">
        <f>IFERROR(VLOOKUP($E460&amp;$D$119, Outliers!$A$4:$P$214,9,FALSE),"0")</f>
        <v>0</v>
      </c>
      <c r="AD460" s="78"/>
      <c r="AE460" s="78"/>
      <c r="AF460" s="78"/>
      <c r="AG460" s="78"/>
    </row>
    <row r="461" spans="4:33" ht="15.75" x14ac:dyDescent="0.25">
      <c r="D461" s="319"/>
      <c r="E461" s="104" t="s">
        <v>424</v>
      </c>
      <c r="F461" s="394">
        <f>IF(OR(ISERROR(VLOOKUP($E461&amp;$D$118&amp;$D$119,'CCG data'!$A:$AD,'CCG data'!R$3,FALSE)),ISBLANK(VLOOKUP($E461&amp;$D$118&amp;$D$119,'CCG data'!$A:$AD,'CCG data'!R$3,FALSE))),"",VLOOKUP($E461&amp;$D$118&amp;$D$119,'CCG data'!$A:$AD,'CCG data'!R$3,FALSE))</f>
        <v>4.4227304400995857</v>
      </c>
      <c r="G461" s="395"/>
      <c r="H461" s="395">
        <f>IF(OR(ISERROR(VLOOKUP($E461&amp;$D$118&amp;$D$119,'CCG data'!$A:$AD,'CCG data'!S$3,FALSE)),ISBLANK(VLOOKUP($E461&amp;$D$118&amp;$D$119,'CCG data'!$A:$AD,'CCG data'!S$3,FALSE))),"",VLOOKUP($E461&amp;$D$118&amp;$D$119,'CCG data'!$A:$AD,'CCG data'!S$3,FALSE))</f>
        <v>46.766726745691109</v>
      </c>
      <c r="I461" s="395"/>
      <c r="J461" s="395">
        <f>IF(OR(ISERROR(VLOOKUP($E461&amp;$D$118&amp;$D$119,'CCG data'!$A:$AD,'CCG data'!T$3,FALSE)),ISBLANK(VLOOKUP($E461&amp;$D$118&amp;$D$119,'CCG data'!$A:$AD,'CCG data'!T$3,FALSE))),"",VLOOKUP($E461&amp;$D$118&amp;$D$119,'CCG data'!$A:$AD,'CCG data'!T$3,FALSE))</f>
        <v>20.837770764919391</v>
      </c>
      <c r="K461" s="395"/>
      <c r="L461" s="395">
        <f>IF(OR(ISERROR(VLOOKUP($E461&amp;$D$118&amp;$D$119,'CCG data'!$A:$AD,'CCG data'!U$3,FALSE)),ISBLANK(VLOOKUP($E461&amp;$D$118&amp;$D$119,'CCG data'!$A:$AD,'CCG data'!U$3,FALSE))),"",VLOOKUP($E461&amp;$D$118&amp;$D$119,'CCG data'!$A:$AD,'CCG data'!U$3,FALSE))</f>
        <v>6.5081704746533422</v>
      </c>
      <c r="M461" s="396"/>
      <c r="N461" s="367">
        <f>IF(OR(ISERROR(VLOOKUP($E461&amp;$D$118&amp;$D$119,'CCG data'!$A:$AD,'CCG data'!G$3,FALSE)),ISBLANK(VLOOKUP($E461&amp;$D$118&amp;$D$119,'CCG data'!$A:$AD,'CCG data'!G$3,FALSE))),"",VLOOKUP($E461&amp;$D$118&amp;$D$119,'CCG data'!$A:$AD,'CCG data'!G$3,FALSE))</f>
        <v>1543</v>
      </c>
      <c r="P461" s="404">
        <f>IF(OR(ISERROR(VLOOKUP($E461&amp;$D$118&amp;$D$119,'CCG data'!$A:$AD,'CCG data'!B$3,FALSE)),ISBLANK(VLOOKUP($E461&amp;$D$118&amp;$D$119,'CCG data'!$A:$AD,'CCG data'!B$3,FALSE))),"",VLOOKUP($E461&amp;$D$118&amp;$D$119,'CCG data'!$A:$AD,'CCG data'!B$3,FALSE))</f>
        <v>5.832793259883344E-2</v>
      </c>
      <c r="Q461" s="267"/>
      <c r="R461" s="267">
        <f>IF(OR(ISERROR(VLOOKUP($E461&amp;$D$118&amp;$D$119,'CCG data'!$A:$AD,'CCG data'!C$3,FALSE)),ISBLANK(VLOOKUP($E461&amp;$D$118&amp;$D$119,'CCG data'!$A:$AD,'CCG data'!C$3,FALSE))),"",VLOOKUP($E461&amp;$D$118&amp;$D$119,'CCG data'!$A:$AD,'CCG data'!C$3,FALSE))</f>
        <v>0.59559300064808818</v>
      </c>
      <c r="S461" s="267"/>
      <c r="T461" s="267">
        <f>IF(OR(ISERROR(VLOOKUP($E461&amp;$D$118&amp;$D$119,'CCG data'!$A:$AD,'CCG data'!D$3,FALSE)),ISBLANK(VLOOKUP($E461&amp;$D$118&amp;$D$119,'CCG data'!$A:$AD,'CCG data'!D$3,FALSE))),"",VLOOKUP($E461&amp;$D$118&amp;$D$119,'CCG data'!$A:$AD,'CCG data'!D$3,FALSE))</f>
        <v>0.26312378483473753</v>
      </c>
      <c r="U461" s="267"/>
      <c r="V461" s="267">
        <f>IF(OR(ISERROR(VLOOKUP($E461&amp;$D$118&amp;$D$119,'CCG data'!$A:$AD,'CCG data'!E$3,FALSE)),ISBLANK(VLOOKUP($E461&amp;$D$118&amp;$D$119,'CCG data'!$A:$AD,'CCG data'!E$3,FALSE))),"",VLOOKUP($E461&amp;$D$118&amp;$D$119,'CCG data'!$A:$AD,'CCG data'!E$3,FALSE))</f>
        <v>8.2955281918340895E-2</v>
      </c>
      <c r="W461" s="405"/>
      <c r="Y461" s="165">
        <f>IFERROR(VLOOKUP($E461&amp;$D$119, Outliers!$A$4:$P$214,6,FALSE),"0")</f>
        <v>0</v>
      </c>
      <c r="Z461" s="165">
        <f>IFERROR(VLOOKUP($E461&amp;$D$119, Outliers!$A$4:$P$214,7,FALSE),"0")</f>
        <v>1</v>
      </c>
      <c r="AA461" s="165">
        <f>IFERROR(VLOOKUP($E461&amp;$D$119, Outliers!$A$4:$P$214,8,FALSE),"0")</f>
        <v>1</v>
      </c>
      <c r="AB461" s="165">
        <f>IFERROR(VLOOKUP($E461&amp;$D$119, Outliers!$A$4:$P$214,9,FALSE),"0")</f>
        <v>1</v>
      </c>
      <c r="AD461" s="78"/>
      <c r="AE461" s="78"/>
      <c r="AF461" s="78"/>
      <c r="AG461" s="78"/>
    </row>
    <row r="462" spans="4:33" x14ac:dyDescent="0.25">
      <c r="D462" s="319"/>
      <c r="E462" s="103" t="s">
        <v>27</v>
      </c>
      <c r="F462" s="95">
        <f>IF(P461="","",VLOOKUP($E461&amp;$D$118&amp;$D$119,'CCG data'!$A:$AD,'CCG data'!W$3,FALSE))</f>
        <v>3.5089848644782449</v>
      </c>
      <c r="G462" s="96">
        <f>IF(P461="","",VLOOKUP($E461&amp;$D$118&amp;$D$119,'CCG data'!$A:$AD,'CCG data'!X$3,FALSE))</f>
        <v>5.3364760157209261</v>
      </c>
      <c r="H462" s="96">
        <f>IF(R461="","",VLOOKUP($E461&amp;$D$118&amp;$D$119,'CCG data'!$A:$AD,'CCG data'!Y$3,FALSE))</f>
        <v>43.743050487351368</v>
      </c>
      <c r="I462" s="96">
        <f>IF(R461="","",VLOOKUP($E461&amp;$D$118&amp;$D$119,'CCG data'!$A:$AD,'CCG data'!Z$3,FALSE))</f>
        <v>49.79040300403085</v>
      </c>
      <c r="J462" s="96">
        <f>IF(T461="","",VLOOKUP($E461&amp;$D$118&amp;$D$119,'CCG data'!$A:$AD,'CCG data'!AA$3,FALSE))</f>
        <v>18.810814815039556</v>
      </c>
      <c r="K462" s="96">
        <f>IF(T461="","",VLOOKUP($E461&amp;$D$118&amp;$D$119,'CCG data'!$A:$AD,'CCG data'!AB$3,FALSE))</f>
        <v>22.864726714799225</v>
      </c>
      <c r="L462" s="96">
        <f>IF(V461="","",VLOOKUP($E461&amp;$D$118&amp;$D$119,'CCG data'!$A:$AD,'CCG data'!AC$3,FALSE))</f>
        <v>5.3806874630957067</v>
      </c>
      <c r="M462" s="96">
        <f>IF(V461="","",VLOOKUP($E461&amp;$D$118&amp;$D$119,'CCG data'!$A:$AD,'CCG data'!AD$3,FALSE))</f>
        <v>7.6356534862109777</v>
      </c>
      <c r="N462" s="368"/>
      <c r="P462" s="152">
        <f>IF(P461="","",VLOOKUP($E461&amp;$D$118&amp;$D$119,'CCG data'!$A:$AD,'CCG data'!I$3,FALSE))</f>
        <v>4.8000000000000001E-2</v>
      </c>
      <c r="Q462" s="15">
        <f>IF(P461="","",VLOOKUP($E461&amp;$D$118&amp;$D$119,'CCG data'!$A:$AD,'CCG data'!J$3,FALSE))</f>
        <v>7.0999999999999994E-2</v>
      </c>
      <c r="R462" s="15">
        <f>IF(R461="","",VLOOKUP($E461&amp;$D$118&amp;$D$119,'CCG data'!$A:$AD,'CCG data'!K$3,FALSE))</f>
        <v>0.57099999999999995</v>
      </c>
      <c r="S462" s="15">
        <f>IF(R461="","",VLOOKUP($E461&amp;$D$118&amp;$D$119,'CCG data'!$A:$AD,'CCG data'!L$3,FALSE))</f>
        <v>0.62</v>
      </c>
      <c r="T462" s="15">
        <f>IF(T461="","",VLOOKUP($E461&amp;$D$118&amp;$D$119,'CCG data'!$A:$AD,'CCG data'!M$3,FALSE))</f>
        <v>0.24199999999999999</v>
      </c>
      <c r="U462" s="15">
        <f>IF(T461="","",VLOOKUP($E461&amp;$D$118&amp;$D$119,'CCG data'!$A:$AD,'CCG data'!N$3,FALSE))</f>
        <v>0.28599999999999998</v>
      </c>
      <c r="V462" s="15">
        <f>IF(V461="","",VLOOKUP($E461&amp;$D$118&amp;$D$119,'CCG data'!$A:$AD,'CCG data'!O$3,FALSE))</f>
        <v>7.0000000000000007E-2</v>
      </c>
      <c r="W462" s="136">
        <f>IF(V461="","",VLOOKUP($E461&amp;$D$118&amp;$D$119,'CCG data'!$A:$AD,'CCG data'!P$3,FALSE))</f>
        <v>9.8000000000000004E-2</v>
      </c>
      <c r="Y462" s="165" t="str">
        <f>IFERROR(VLOOKUP($E462&amp;$D$119, Outliers!$A$4:$P$214,6,FALSE),"0")</f>
        <v>0</v>
      </c>
      <c r="Z462" s="165" t="str">
        <f>IFERROR(VLOOKUP($E462&amp;$D$119, Outliers!$A$4:$P$214,7,FALSE),"0")</f>
        <v>0</v>
      </c>
      <c r="AA462" s="165" t="str">
        <f>IFERROR(VLOOKUP($E462&amp;$D$119, Outliers!$A$4:$P$214,8,FALSE),"0")</f>
        <v>0</v>
      </c>
      <c r="AB462" s="165" t="str">
        <f>IFERROR(VLOOKUP($E462&amp;$D$119, Outliers!$A$4:$P$214,9,FALSE),"0")</f>
        <v>0</v>
      </c>
      <c r="AD462" s="78"/>
      <c r="AE462" s="78"/>
      <c r="AF462" s="78"/>
      <c r="AG462" s="78"/>
    </row>
    <row r="463" spans="4:33" ht="15.75" x14ac:dyDescent="0.25">
      <c r="D463" s="319"/>
      <c r="E463" s="104" t="s">
        <v>271</v>
      </c>
      <c r="F463" s="394">
        <f>IF(OR(ISERROR(VLOOKUP($E463&amp;$D$118&amp;$D$119,'CCG data'!$A:$AD,'CCG data'!R$3,FALSE)),ISBLANK(VLOOKUP($E463&amp;$D$118&amp;$D$119,'CCG data'!$A:$AD,'CCG data'!R$3,FALSE))),"",VLOOKUP($E463&amp;$D$118&amp;$D$119,'CCG data'!$A:$AD,'CCG data'!R$3,FALSE))</f>
        <v>7.1579818895258471</v>
      </c>
      <c r="G463" s="395"/>
      <c r="H463" s="395">
        <f>IF(OR(ISERROR(VLOOKUP($E463&amp;$D$118&amp;$D$119,'CCG data'!$A:$AD,'CCG data'!S$3,FALSE)),ISBLANK(VLOOKUP($E463&amp;$D$118&amp;$D$119,'CCG data'!$A:$AD,'CCG data'!S$3,FALSE))),"",VLOOKUP($E463&amp;$D$118&amp;$D$119,'CCG data'!$A:$AD,'CCG data'!S$3,FALSE))</f>
        <v>42.685023920247026</v>
      </c>
      <c r="I463" s="395"/>
      <c r="J463" s="395">
        <f>IF(OR(ISERROR(VLOOKUP($E463&amp;$D$118&amp;$D$119,'CCG data'!$A:$AD,'CCG data'!T$3,FALSE)),ISBLANK(VLOOKUP($E463&amp;$D$118&amp;$D$119,'CCG data'!$A:$AD,'CCG data'!T$3,FALSE))),"",VLOOKUP($E463&amp;$D$118&amp;$D$119,'CCG data'!$A:$AD,'CCG data'!T$3,FALSE))</f>
        <v>20.49178905933308</v>
      </c>
      <c r="K463" s="395"/>
      <c r="L463" s="395">
        <f>IF(OR(ISERROR(VLOOKUP($E463&amp;$D$118&amp;$D$119,'CCG data'!$A:$AD,'CCG data'!U$3,FALSE)),ISBLANK(VLOOKUP($E463&amp;$D$118&amp;$D$119,'CCG data'!$A:$AD,'CCG data'!U$3,FALSE))),"",VLOOKUP($E463&amp;$D$118&amp;$D$119,'CCG data'!$A:$AD,'CCG data'!U$3,FALSE))</f>
        <v>10.124644895034539</v>
      </c>
      <c r="M463" s="396"/>
      <c r="N463" s="367">
        <f>IF(OR(ISERROR(VLOOKUP($E463&amp;$D$118&amp;$D$119,'CCG data'!$A:$AD,'CCG data'!G$3,FALSE)),ISBLANK(VLOOKUP($E463&amp;$D$118&amp;$D$119,'CCG data'!$A:$AD,'CCG data'!G$3,FALSE))),"",VLOOKUP($E463&amp;$D$118&amp;$D$119,'CCG data'!$A:$AD,'CCG data'!G$3,FALSE))</f>
        <v>1816</v>
      </c>
      <c r="P463" s="404">
        <f>IF(OR(ISERROR(VLOOKUP($E463&amp;$D$118&amp;$D$119,'CCG data'!$A:$AD,'CCG data'!B$3,FALSE)),ISBLANK(VLOOKUP($E463&amp;$D$118&amp;$D$119,'CCG data'!$A:$AD,'CCG data'!B$3,FALSE))),"",VLOOKUP($E463&amp;$D$118&amp;$D$119,'CCG data'!$A:$AD,'CCG data'!B$3,FALSE))</f>
        <v>9.0859030837004404E-2</v>
      </c>
      <c r="Q463" s="267"/>
      <c r="R463" s="267">
        <f>IF(OR(ISERROR(VLOOKUP($E463&amp;$D$118&amp;$D$119,'CCG data'!$A:$AD,'CCG data'!C$3,FALSE)),ISBLANK(VLOOKUP($E463&amp;$D$118&amp;$D$119,'CCG data'!$A:$AD,'CCG data'!C$3,FALSE))),"",VLOOKUP($E463&amp;$D$118&amp;$D$119,'CCG data'!$A:$AD,'CCG data'!C$3,FALSE))</f>
        <v>0.53248898678414092</v>
      </c>
      <c r="S463" s="267"/>
      <c r="T463" s="267">
        <f>IF(OR(ISERROR(VLOOKUP($E463&amp;$D$118&amp;$D$119,'CCG data'!$A:$AD,'CCG data'!D$3,FALSE)),ISBLANK(VLOOKUP($E463&amp;$D$118&amp;$D$119,'CCG data'!$A:$AD,'CCG data'!D$3,FALSE))),"",VLOOKUP($E463&amp;$D$118&amp;$D$119,'CCG data'!$A:$AD,'CCG data'!D$3,FALSE))</f>
        <v>0.24834801762114536</v>
      </c>
      <c r="U463" s="267"/>
      <c r="V463" s="267">
        <f>IF(OR(ISERROR(VLOOKUP($E463&amp;$D$118&amp;$D$119,'CCG data'!$A:$AD,'CCG data'!E$3,FALSE)),ISBLANK(VLOOKUP($E463&amp;$D$118&amp;$D$119,'CCG data'!$A:$AD,'CCG data'!E$3,FALSE))),"",VLOOKUP($E463&amp;$D$118&amp;$D$119,'CCG data'!$A:$AD,'CCG data'!E$3,FALSE))</f>
        <v>0.12830396475770925</v>
      </c>
      <c r="W463" s="405"/>
      <c r="Y463" s="165">
        <f>IFERROR(VLOOKUP($E463&amp;$D$119, Outliers!$A$4:$P$214,6,FALSE),"0")</f>
        <v>1</v>
      </c>
      <c r="Z463" s="165">
        <f>IFERROR(VLOOKUP($E463&amp;$D$119, Outliers!$A$4:$P$214,7,FALSE),"0")</f>
        <v>1</v>
      </c>
      <c r="AA463" s="165">
        <f>IFERROR(VLOOKUP($E463&amp;$D$119, Outliers!$A$4:$P$214,8,FALSE),"0")</f>
        <v>1</v>
      </c>
      <c r="AB463" s="165">
        <f>IFERROR(VLOOKUP($E463&amp;$D$119, Outliers!$A$4:$P$214,9,FALSE),"0")</f>
        <v>0</v>
      </c>
      <c r="AD463" s="78"/>
      <c r="AE463" s="78"/>
      <c r="AF463" s="78"/>
      <c r="AG463" s="78"/>
    </row>
    <row r="464" spans="4:33" x14ac:dyDescent="0.25">
      <c r="D464" s="319"/>
      <c r="E464" s="103" t="s">
        <v>27</v>
      </c>
      <c r="F464" s="95">
        <f>IF(P463="","",VLOOKUP($E463&amp;$D$118&amp;$D$119,'CCG data'!$A:$AD,'CCG data'!W$3,FALSE))</f>
        <v>6.0657755462345051</v>
      </c>
      <c r="G464" s="96">
        <f>IF(P463="","",VLOOKUP($E463&amp;$D$118&amp;$D$119,'CCG data'!$A:$AD,'CCG data'!X$3,FALSE))</f>
        <v>8.2501882328171892</v>
      </c>
      <c r="H464" s="96">
        <f>IF(R463="","",VLOOKUP($E463&amp;$D$118&amp;$D$119,'CCG data'!$A:$AD,'CCG data'!Y$3,FALSE))</f>
        <v>39.994614571295344</v>
      </c>
      <c r="I464" s="96">
        <f>IF(R463="","",VLOOKUP($E463&amp;$D$118&amp;$D$119,'CCG data'!$A:$AD,'CCG data'!Z$3,FALSE))</f>
        <v>45.375433269198709</v>
      </c>
      <c r="J464" s="96">
        <f>IF(T463="","",VLOOKUP($E463&amp;$D$118&amp;$D$119,'CCG data'!$A:$AD,'CCG data'!AA$3,FALSE))</f>
        <v>18.600544563640049</v>
      </c>
      <c r="K464" s="96">
        <f>IF(T463="","",VLOOKUP($E463&amp;$D$118&amp;$D$119,'CCG data'!$A:$AD,'CCG data'!AB$3,FALSE))</f>
        <v>22.38303355502611</v>
      </c>
      <c r="L464" s="96">
        <f>IF(V463="","",VLOOKUP($E463&amp;$D$118&amp;$D$119,'CCG data'!$A:$AD,'CCG data'!AC$3,FALSE))</f>
        <v>8.8246013153475165</v>
      </c>
      <c r="M464" s="96">
        <f>IF(V463="","",VLOOKUP($E463&amp;$D$118&amp;$D$119,'CCG data'!$A:$AD,'CCG data'!AD$3,FALSE))</f>
        <v>11.424688474721561</v>
      </c>
      <c r="N464" s="368"/>
      <c r="P464" s="152">
        <f>IF(P463="","",VLOOKUP($E463&amp;$D$118&amp;$D$119,'CCG data'!$A:$AD,'CCG data'!I$3,FALSE))</f>
        <v>7.8E-2</v>
      </c>
      <c r="Q464" s="15">
        <f>IF(P463="","",VLOOKUP($E463&amp;$D$118&amp;$D$119,'CCG data'!$A:$AD,'CCG data'!J$3,FALSE))</f>
        <v>0.105</v>
      </c>
      <c r="R464" s="15">
        <f>IF(R463="","",VLOOKUP($E463&amp;$D$118&amp;$D$119,'CCG data'!$A:$AD,'CCG data'!K$3,FALSE))</f>
        <v>0.50900000000000001</v>
      </c>
      <c r="S464" s="15">
        <f>IF(R463="","",VLOOKUP($E463&amp;$D$118&amp;$D$119,'CCG data'!$A:$AD,'CCG data'!L$3,FALSE))</f>
        <v>0.55500000000000005</v>
      </c>
      <c r="T464" s="15">
        <f>IF(T463="","",VLOOKUP($E463&amp;$D$118&amp;$D$119,'CCG data'!$A:$AD,'CCG data'!M$3,FALSE))</f>
        <v>0.22900000000000001</v>
      </c>
      <c r="U464" s="15">
        <f>IF(T463="","",VLOOKUP($E463&amp;$D$118&amp;$D$119,'CCG data'!$A:$AD,'CCG data'!N$3,FALSE))</f>
        <v>0.26900000000000002</v>
      </c>
      <c r="V464" s="15">
        <f>IF(V463="","",VLOOKUP($E463&amp;$D$118&amp;$D$119,'CCG data'!$A:$AD,'CCG data'!O$3,FALSE))</f>
        <v>0.114</v>
      </c>
      <c r="W464" s="136">
        <f>IF(V463="","",VLOOKUP($E463&amp;$D$118&amp;$D$119,'CCG data'!$A:$AD,'CCG data'!P$3,FALSE))</f>
        <v>0.14399999999999999</v>
      </c>
      <c r="Y464" s="165" t="str">
        <f>IFERROR(VLOOKUP($E464&amp;$D$119, Outliers!$A$4:$P$214,6,FALSE),"0")</f>
        <v>0</v>
      </c>
      <c r="Z464" s="165" t="str">
        <f>IFERROR(VLOOKUP($E464&amp;$D$119, Outliers!$A$4:$P$214,7,FALSE),"0")</f>
        <v>0</v>
      </c>
      <c r="AA464" s="165" t="str">
        <f>IFERROR(VLOOKUP($E464&amp;$D$119, Outliers!$A$4:$P$214,8,FALSE),"0")</f>
        <v>0</v>
      </c>
      <c r="AB464" s="165" t="str">
        <f>IFERROR(VLOOKUP($E464&amp;$D$119, Outliers!$A$4:$P$214,9,FALSE),"0")</f>
        <v>0</v>
      </c>
      <c r="AD464" s="78"/>
      <c r="AE464" s="78"/>
      <c r="AF464" s="78"/>
      <c r="AG464" s="78"/>
    </row>
    <row r="465" spans="4:33" ht="15.75" x14ac:dyDescent="0.25">
      <c r="D465" s="319"/>
      <c r="E465" s="104" t="s">
        <v>272</v>
      </c>
      <c r="F465" s="394">
        <f>IF(OR(ISERROR(VLOOKUP($E465&amp;$D$118&amp;$D$119,'CCG data'!$A:$AD,'CCG data'!R$3,FALSE)),ISBLANK(VLOOKUP($E465&amp;$D$118&amp;$D$119,'CCG data'!$A:$AD,'CCG data'!R$3,FALSE))),"",VLOOKUP($E465&amp;$D$118&amp;$D$119,'CCG data'!$A:$AD,'CCG data'!R$3,FALSE))</f>
        <v>4.5471131464226344</v>
      </c>
      <c r="G465" s="395"/>
      <c r="H465" s="395">
        <f>IF(OR(ISERROR(VLOOKUP($E465&amp;$D$118&amp;$D$119,'CCG data'!$A:$AD,'CCG data'!S$3,FALSE)),ISBLANK(VLOOKUP($E465&amp;$D$118&amp;$D$119,'CCG data'!$A:$AD,'CCG data'!S$3,FALSE))),"",VLOOKUP($E465&amp;$D$118&amp;$D$119,'CCG data'!$A:$AD,'CCG data'!S$3,FALSE))</f>
        <v>34.756660695887533</v>
      </c>
      <c r="I465" s="395"/>
      <c r="J465" s="395">
        <f>IF(OR(ISERROR(VLOOKUP($E465&amp;$D$118&amp;$D$119,'CCG data'!$A:$AD,'CCG data'!T$3,FALSE)),ISBLANK(VLOOKUP($E465&amp;$D$118&amp;$D$119,'CCG data'!$A:$AD,'CCG data'!T$3,FALSE))),"",VLOOKUP($E465&amp;$D$118&amp;$D$119,'CCG data'!$A:$AD,'CCG data'!T$3,FALSE))</f>
        <v>14.389070790579042</v>
      </c>
      <c r="K465" s="395"/>
      <c r="L465" s="395">
        <f>IF(OR(ISERROR(VLOOKUP($E465&amp;$D$118&amp;$D$119,'CCG data'!$A:$AD,'CCG data'!U$3,FALSE)),ISBLANK(VLOOKUP($E465&amp;$D$118&amp;$D$119,'CCG data'!$A:$AD,'CCG data'!U$3,FALSE))),"",VLOOKUP($E465&amp;$D$118&amp;$D$119,'CCG data'!$A:$AD,'CCG data'!U$3,FALSE))</f>
        <v>13.73070470977007</v>
      </c>
      <c r="M465" s="396"/>
      <c r="N465" s="367">
        <f>IF(OR(ISERROR(VLOOKUP($E465&amp;$D$118&amp;$D$119,'CCG data'!$A:$AD,'CCG data'!G$3,FALSE)),ISBLANK(VLOOKUP($E465&amp;$D$118&amp;$D$119,'CCG data'!$A:$AD,'CCG data'!G$3,FALSE))),"",VLOOKUP($E465&amp;$D$118&amp;$D$119,'CCG data'!$A:$AD,'CCG data'!G$3,FALSE))</f>
        <v>1659</v>
      </c>
      <c r="P465" s="404">
        <f>IF(OR(ISERROR(VLOOKUP($E465&amp;$D$118&amp;$D$119,'CCG data'!$A:$AD,'CCG data'!B$3,FALSE)),ISBLANK(VLOOKUP($E465&amp;$D$118&amp;$D$119,'CCG data'!$A:$AD,'CCG data'!B$3,FALSE))),"",VLOOKUP($E465&amp;$D$118&amp;$D$119,'CCG data'!$A:$AD,'CCG data'!B$3,FALSE))</f>
        <v>6.3291139240506333E-2</v>
      </c>
      <c r="Q465" s="267"/>
      <c r="R465" s="267">
        <f>IF(OR(ISERROR(VLOOKUP($E465&amp;$D$118&amp;$D$119,'CCG data'!$A:$AD,'CCG data'!C$3,FALSE)),ISBLANK(VLOOKUP($E465&amp;$D$118&amp;$D$119,'CCG data'!$A:$AD,'CCG data'!C$3,FALSE))),"",VLOOKUP($E465&amp;$D$118&amp;$D$119,'CCG data'!$A:$AD,'CCG data'!C$3,FALSE))</f>
        <v>0.51356238698010848</v>
      </c>
      <c r="S465" s="267"/>
      <c r="T465" s="267">
        <f>IF(OR(ISERROR(VLOOKUP($E465&amp;$D$118&amp;$D$119,'CCG data'!$A:$AD,'CCG data'!D$3,FALSE)),ISBLANK(VLOOKUP($E465&amp;$D$118&amp;$D$119,'CCG data'!$A:$AD,'CCG data'!D$3,FALSE))),"",VLOOKUP($E465&amp;$D$118&amp;$D$119,'CCG data'!$A:$AD,'CCG data'!D$3,FALSE))</f>
        <v>0.22121760096443641</v>
      </c>
      <c r="U465" s="267"/>
      <c r="V465" s="267">
        <f>IF(OR(ISERROR(VLOOKUP($E465&amp;$D$118&amp;$D$119,'CCG data'!$A:$AD,'CCG data'!E$3,FALSE)),ISBLANK(VLOOKUP($E465&amp;$D$118&amp;$D$119,'CCG data'!$A:$AD,'CCG data'!E$3,FALSE))),"",VLOOKUP($E465&amp;$D$118&amp;$D$119,'CCG data'!$A:$AD,'CCG data'!E$3,FALSE))</f>
        <v>0.20192887281494876</v>
      </c>
      <c r="W465" s="405"/>
      <c r="Y465" s="165">
        <f>IFERROR(VLOOKUP($E465&amp;$D$119, Outliers!$A$4:$P$214,6,FALSE),"0")</f>
        <v>0</v>
      </c>
      <c r="Z465" s="165">
        <f>IFERROR(VLOOKUP($E465&amp;$D$119, Outliers!$A$4:$P$214,7,FALSE),"0")</f>
        <v>0</v>
      </c>
      <c r="AA465" s="165">
        <f>IFERROR(VLOOKUP($E465&amp;$D$119, Outliers!$A$4:$P$214,8,FALSE),"0")</f>
        <v>1</v>
      </c>
      <c r="AB465" s="165">
        <f>IFERROR(VLOOKUP($E465&amp;$D$119, Outliers!$A$4:$P$214,9,FALSE),"0")</f>
        <v>1</v>
      </c>
      <c r="AD465" s="78"/>
      <c r="AE465" s="78"/>
      <c r="AF465" s="78"/>
      <c r="AG465" s="78"/>
    </row>
    <row r="466" spans="4:33" x14ac:dyDescent="0.25">
      <c r="D466" s="319"/>
      <c r="E466" s="103" t="s">
        <v>27</v>
      </c>
      <c r="F466" s="95">
        <f>IF(P465="","",VLOOKUP($E465&amp;$D$118&amp;$D$119,'CCG data'!$A:$AD,'CCG data'!W$3,FALSE))</f>
        <v>3.6773576483680142</v>
      </c>
      <c r="G466" s="96">
        <f>IF(P465="","",VLOOKUP($E465&amp;$D$118&amp;$D$119,'CCG data'!$A:$AD,'CCG data'!X$3,FALSE))</f>
        <v>5.4168686444772547</v>
      </c>
      <c r="H466" s="96">
        <f>IF(R465="","",VLOOKUP($E465&amp;$D$118&amp;$D$119,'CCG data'!$A:$AD,'CCG data'!Y$3,FALSE))</f>
        <v>32.422803288874945</v>
      </c>
      <c r="I466" s="96">
        <f>IF(R465="","",VLOOKUP($E465&amp;$D$118&amp;$D$119,'CCG data'!$A:$AD,'CCG data'!Z$3,FALSE))</f>
        <v>37.09051810290012</v>
      </c>
      <c r="J466" s="96">
        <f>IF(T465="","",VLOOKUP($E465&amp;$D$118&amp;$D$119,'CCG data'!$A:$AD,'CCG data'!AA$3,FALSE))</f>
        <v>12.916908163208333</v>
      </c>
      <c r="K466" s="96">
        <f>IF(T465="","",VLOOKUP($E465&amp;$D$118&amp;$D$119,'CCG data'!$A:$AD,'CCG data'!AB$3,FALSE))</f>
        <v>15.861233417949752</v>
      </c>
      <c r="L466" s="96">
        <f>IF(V465="","",VLOOKUP($E465&amp;$D$118&amp;$D$119,'CCG data'!$A:$AD,'CCG data'!AC$3,FALSE))</f>
        <v>12.260335176952049</v>
      </c>
      <c r="M466" s="96">
        <f>IF(V465="","",VLOOKUP($E465&amp;$D$118&amp;$D$119,'CCG data'!$A:$AD,'CCG data'!AD$3,FALSE))</f>
        <v>15.20107424258809</v>
      </c>
      <c r="N466" s="368"/>
      <c r="P466" s="152">
        <f>IF(P465="","",VLOOKUP($E465&amp;$D$118&amp;$D$119,'CCG data'!$A:$AD,'CCG data'!I$3,FALSE))</f>
        <v>5.2999999999999999E-2</v>
      </c>
      <c r="Q466" s="15">
        <f>IF(P465="","",VLOOKUP($E465&amp;$D$118&amp;$D$119,'CCG data'!$A:$AD,'CCG data'!J$3,FALSE))</f>
        <v>7.5999999999999998E-2</v>
      </c>
      <c r="R466" s="15">
        <f>IF(R465="","",VLOOKUP($E465&amp;$D$118&amp;$D$119,'CCG data'!$A:$AD,'CCG data'!K$3,FALSE))</f>
        <v>0.49</v>
      </c>
      <c r="S466" s="15">
        <f>IF(R465="","",VLOOKUP($E465&amp;$D$118&amp;$D$119,'CCG data'!$A:$AD,'CCG data'!L$3,FALSE))</f>
        <v>0.53800000000000003</v>
      </c>
      <c r="T466" s="15">
        <f>IF(T465="","",VLOOKUP($E465&amp;$D$118&amp;$D$119,'CCG data'!$A:$AD,'CCG data'!M$3,FALSE))</f>
        <v>0.20200000000000001</v>
      </c>
      <c r="U466" s="15">
        <f>IF(T465="","",VLOOKUP($E465&amp;$D$118&amp;$D$119,'CCG data'!$A:$AD,'CCG data'!N$3,FALSE))</f>
        <v>0.24199999999999999</v>
      </c>
      <c r="V466" s="15">
        <f>IF(V465="","",VLOOKUP($E465&amp;$D$118&amp;$D$119,'CCG data'!$A:$AD,'CCG data'!O$3,FALSE))</f>
        <v>0.183</v>
      </c>
      <c r="W466" s="136">
        <f>IF(V465="","",VLOOKUP($E465&amp;$D$118&amp;$D$119,'CCG data'!$A:$AD,'CCG data'!P$3,FALSE))</f>
        <v>0.222</v>
      </c>
      <c r="Y466" s="165" t="str">
        <f>IFERROR(VLOOKUP($E466&amp;$D$119, Outliers!$A$4:$P$214,6,FALSE),"0")</f>
        <v>0</v>
      </c>
      <c r="Z466" s="165" t="str">
        <f>IFERROR(VLOOKUP($E466&amp;$D$119, Outliers!$A$4:$P$214,7,FALSE),"0")</f>
        <v>0</v>
      </c>
      <c r="AA466" s="165" t="str">
        <f>IFERROR(VLOOKUP($E466&amp;$D$119, Outliers!$A$4:$P$214,8,FALSE),"0")</f>
        <v>0</v>
      </c>
      <c r="AB466" s="165" t="str">
        <f>IFERROR(VLOOKUP($E466&amp;$D$119, Outliers!$A$4:$P$214,9,FALSE),"0")</f>
        <v>0</v>
      </c>
      <c r="AD466" s="78"/>
      <c r="AE466" s="78"/>
      <c r="AF466" s="78"/>
      <c r="AG466" s="78"/>
    </row>
    <row r="467" spans="4:33" ht="15.75" x14ac:dyDescent="0.25">
      <c r="D467" s="319"/>
      <c r="E467" s="104" t="s">
        <v>273</v>
      </c>
      <c r="F467" s="394">
        <f>IF(OR(ISERROR(VLOOKUP($E467&amp;$D$118&amp;$D$119,'CCG data'!$A:$AD,'CCG data'!R$3,FALSE)),ISBLANK(VLOOKUP($E467&amp;$D$118&amp;$D$119,'CCG data'!$A:$AD,'CCG data'!R$3,FALSE))),"",VLOOKUP($E467&amp;$D$118&amp;$D$119,'CCG data'!$A:$AD,'CCG data'!R$3,FALSE))</f>
        <v>5.6378308054388668</v>
      </c>
      <c r="G467" s="395"/>
      <c r="H467" s="395">
        <f>IF(OR(ISERROR(VLOOKUP($E467&amp;$D$118&amp;$D$119,'CCG data'!$A:$AD,'CCG data'!S$3,FALSE)),ISBLANK(VLOOKUP($E467&amp;$D$118&amp;$D$119,'CCG data'!$A:$AD,'CCG data'!S$3,FALSE))),"",VLOOKUP($E467&amp;$D$118&amp;$D$119,'CCG data'!$A:$AD,'CCG data'!S$3,FALSE))</f>
        <v>32.850072252102557</v>
      </c>
      <c r="I467" s="395"/>
      <c r="J467" s="395">
        <f>IF(OR(ISERROR(VLOOKUP($E467&amp;$D$118&amp;$D$119,'CCG data'!$A:$AD,'CCG data'!T$3,FALSE)),ISBLANK(VLOOKUP($E467&amp;$D$118&amp;$D$119,'CCG data'!$A:$AD,'CCG data'!T$3,FALSE))),"",VLOOKUP($E467&amp;$D$118&amp;$D$119,'CCG data'!$A:$AD,'CCG data'!T$3,FALSE))</f>
        <v>16.62563002238678</v>
      </c>
      <c r="K467" s="395"/>
      <c r="L467" s="395">
        <f>IF(OR(ISERROR(VLOOKUP($E467&amp;$D$118&amp;$D$119,'CCG data'!$A:$AD,'CCG data'!U$3,FALSE)),ISBLANK(VLOOKUP($E467&amp;$D$118&amp;$D$119,'CCG data'!$A:$AD,'CCG data'!U$3,FALSE))),"",VLOOKUP($E467&amp;$D$118&amp;$D$119,'CCG data'!$A:$AD,'CCG data'!U$3,FALSE))</f>
        <v>12.891326945947593</v>
      </c>
      <c r="M467" s="396"/>
      <c r="N467" s="367">
        <f>IF(OR(ISERROR(VLOOKUP($E467&amp;$D$118&amp;$D$119,'CCG data'!$A:$AD,'CCG data'!G$3,FALSE)),ISBLANK(VLOOKUP($E467&amp;$D$118&amp;$D$119,'CCG data'!$A:$AD,'CCG data'!G$3,FALSE))),"",VLOOKUP($E467&amp;$D$118&amp;$D$119,'CCG data'!$A:$AD,'CCG data'!G$3,FALSE))</f>
        <v>504</v>
      </c>
      <c r="P467" s="404">
        <f>IF(OR(ISERROR(VLOOKUP($E467&amp;$D$118&amp;$D$119,'CCG data'!$A:$AD,'CCG data'!B$3,FALSE)),ISBLANK(VLOOKUP($E467&amp;$D$118&amp;$D$119,'CCG data'!$A:$AD,'CCG data'!B$3,FALSE))),"",VLOOKUP($E467&amp;$D$118&amp;$D$119,'CCG data'!$A:$AD,'CCG data'!B$3,FALSE))</f>
        <v>8.1349206349206352E-2</v>
      </c>
      <c r="Q467" s="267"/>
      <c r="R467" s="267">
        <f>IF(OR(ISERROR(VLOOKUP($E467&amp;$D$118&amp;$D$119,'CCG data'!$A:$AD,'CCG data'!C$3,FALSE)),ISBLANK(VLOOKUP($E467&amp;$D$118&amp;$D$119,'CCG data'!$A:$AD,'CCG data'!C$3,FALSE))),"",VLOOKUP($E467&amp;$D$118&amp;$D$119,'CCG data'!$A:$AD,'CCG data'!C$3,FALSE))</f>
        <v>0.48412698412698413</v>
      </c>
      <c r="S467" s="267"/>
      <c r="T467" s="267">
        <f>IF(OR(ISERROR(VLOOKUP($E467&amp;$D$118&amp;$D$119,'CCG data'!$A:$AD,'CCG data'!D$3,FALSE)),ISBLANK(VLOOKUP($E467&amp;$D$118&amp;$D$119,'CCG data'!$A:$AD,'CCG data'!D$3,FALSE))),"",VLOOKUP($E467&amp;$D$118&amp;$D$119,'CCG data'!$A:$AD,'CCG data'!D$3,FALSE))</f>
        <v>0.24007936507936509</v>
      </c>
      <c r="U467" s="267"/>
      <c r="V467" s="267">
        <f>IF(OR(ISERROR(VLOOKUP($E467&amp;$D$118&amp;$D$119,'CCG data'!$A:$AD,'CCG data'!E$3,FALSE)),ISBLANK(VLOOKUP($E467&amp;$D$118&amp;$D$119,'CCG data'!$A:$AD,'CCG data'!E$3,FALSE))),"",VLOOKUP($E467&amp;$D$118&amp;$D$119,'CCG data'!$A:$AD,'CCG data'!E$3,FALSE))</f>
        <v>0.19444444444444445</v>
      </c>
      <c r="W467" s="405"/>
      <c r="Y467" s="165">
        <f>IFERROR(VLOOKUP($E467&amp;$D$119, Outliers!$A$4:$P$214,6,FALSE),"0")</f>
        <v>0</v>
      </c>
      <c r="Z467" s="165">
        <f>IFERROR(VLOOKUP($E467&amp;$D$119, Outliers!$A$4:$P$214,7,FALSE),"0")</f>
        <v>0</v>
      </c>
      <c r="AA467" s="165">
        <f>IFERROR(VLOOKUP($E467&amp;$D$119, Outliers!$A$4:$P$214,8,FALSE),"0")</f>
        <v>0</v>
      </c>
      <c r="AB467" s="165">
        <f>IFERROR(VLOOKUP($E467&amp;$D$119, Outliers!$A$4:$P$214,9,FALSE),"0")</f>
        <v>0</v>
      </c>
      <c r="AD467" s="78"/>
      <c r="AE467" s="78"/>
      <c r="AF467" s="78"/>
      <c r="AG467" s="78"/>
    </row>
    <row r="468" spans="4:33" x14ac:dyDescent="0.25">
      <c r="D468" s="319"/>
      <c r="E468" s="103" t="s">
        <v>27</v>
      </c>
      <c r="F468" s="95">
        <f>IF(P467="","",VLOOKUP($E467&amp;$D$118&amp;$D$119,'CCG data'!$A:$AD,'CCG data'!W$3,FALSE))</f>
        <v>3.9120875637162258</v>
      </c>
      <c r="G468" s="96">
        <f>IF(P467="","",VLOOKUP($E467&amp;$D$118&amp;$D$119,'CCG data'!$A:$AD,'CCG data'!X$3,FALSE))</f>
        <v>7.3635740471615083</v>
      </c>
      <c r="H468" s="96">
        <f>IF(R467="","",VLOOKUP($E467&amp;$D$118&amp;$D$119,'CCG data'!$A:$AD,'CCG data'!Y$3,FALSE))</f>
        <v>28.728171910507733</v>
      </c>
      <c r="I468" s="96">
        <f>IF(R467="","",VLOOKUP($E467&amp;$D$118&amp;$D$119,'CCG data'!$A:$AD,'CCG data'!Z$3,FALSE))</f>
        <v>36.97197259369738</v>
      </c>
      <c r="J468" s="96">
        <f>IF(T467="","",VLOOKUP($E467&amp;$D$118&amp;$D$119,'CCG data'!$A:$AD,'CCG data'!AA$3,FALSE))</f>
        <v>13.663245036579681</v>
      </c>
      <c r="K468" s="96">
        <f>IF(T467="","",VLOOKUP($E467&amp;$D$118&amp;$D$119,'CCG data'!$A:$AD,'CCG data'!AB$3,FALSE))</f>
        <v>19.588015008193878</v>
      </c>
      <c r="L468" s="96">
        <f>IF(V467="","",VLOOKUP($E467&amp;$D$118&amp;$D$119,'CCG data'!$A:$AD,'CCG data'!AC$3,FALSE))</f>
        <v>10.338974429395318</v>
      </c>
      <c r="M468" s="96">
        <f>IF(V467="","",VLOOKUP($E467&amp;$D$118&amp;$D$119,'CCG data'!$A:$AD,'CCG data'!AD$3,FALSE))</f>
        <v>15.443679462499869</v>
      </c>
      <c r="N468" s="368"/>
      <c r="P468" s="152">
        <f>IF(P467="","",VLOOKUP($E467&amp;$D$118&amp;$D$119,'CCG data'!$A:$AD,'CCG data'!I$3,FALSE))</f>
        <v>6.0999999999999999E-2</v>
      </c>
      <c r="Q468" s="15">
        <f>IF(P467="","",VLOOKUP($E467&amp;$D$118&amp;$D$119,'CCG data'!$A:$AD,'CCG data'!J$3,FALSE))</f>
        <v>0.109</v>
      </c>
      <c r="R468" s="15">
        <f>IF(R467="","",VLOOKUP($E467&amp;$D$118&amp;$D$119,'CCG data'!$A:$AD,'CCG data'!K$3,FALSE))</f>
        <v>0.441</v>
      </c>
      <c r="S468" s="15">
        <f>IF(R467="","",VLOOKUP($E467&amp;$D$118&amp;$D$119,'CCG data'!$A:$AD,'CCG data'!L$3,FALSE))</f>
        <v>0.52800000000000002</v>
      </c>
      <c r="T468" s="15">
        <f>IF(T467="","",VLOOKUP($E467&amp;$D$118&amp;$D$119,'CCG data'!$A:$AD,'CCG data'!M$3,FALSE))</f>
        <v>0.20499999999999999</v>
      </c>
      <c r="U468" s="15">
        <f>IF(T467="","",VLOOKUP($E467&amp;$D$118&amp;$D$119,'CCG data'!$A:$AD,'CCG data'!N$3,FALSE))</f>
        <v>0.27900000000000003</v>
      </c>
      <c r="V468" s="15">
        <f>IF(V467="","",VLOOKUP($E467&amp;$D$118&amp;$D$119,'CCG data'!$A:$AD,'CCG data'!O$3,FALSE))</f>
        <v>0.16200000000000001</v>
      </c>
      <c r="W468" s="136">
        <f>IF(V467="","",VLOOKUP($E467&amp;$D$118&amp;$D$119,'CCG data'!$A:$AD,'CCG data'!P$3,FALSE))</f>
        <v>0.23100000000000001</v>
      </c>
      <c r="Y468" s="165" t="str">
        <f>IFERROR(VLOOKUP($E468&amp;$D$119, Outliers!$A$4:$P$214,6,FALSE),"0")</f>
        <v>0</v>
      </c>
      <c r="Z468" s="165" t="str">
        <f>IFERROR(VLOOKUP($E468&amp;$D$119, Outliers!$A$4:$P$214,7,FALSE),"0")</f>
        <v>0</v>
      </c>
      <c r="AA468" s="165" t="str">
        <f>IFERROR(VLOOKUP($E468&amp;$D$119, Outliers!$A$4:$P$214,8,FALSE),"0")</f>
        <v>0</v>
      </c>
      <c r="AB468" s="165" t="str">
        <f>IFERROR(VLOOKUP($E468&amp;$D$119, Outliers!$A$4:$P$214,9,FALSE),"0")</f>
        <v>0</v>
      </c>
      <c r="AD468" s="78"/>
      <c r="AE468" s="78"/>
      <c r="AF468" s="78"/>
      <c r="AG468" s="78"/>
    </row>
    <row r="469" spans="4:33" ht="15.75" x14ac:dyDescent="0.25">
      <c r="D469" s="319"/>
      <c r="E469" s="104" t="s">
        <v>274</v>
      </c>
      <c r="F469" s="394">
        <f>IF(OR(ISERROR(VLOOKUP($E469&amp;$D$118&amp;$D$119,'CCG data'!$A:$AD,'CCG data'!R$3,FALSE)),ISBLANK(VLOOKUP($E469&amp;$D$118&amp;$D$119,'CCG data'!$A:$AD,'CCG data'!R$3,FALSE))),"",VLOOKUP($E469&amp;$D$118&amp;$D$119,'CCG data'!$A:$AD,'CCG data'!R$3,FALSE))</f>
        <v>5.8359054009242541</v>
      </c>
      <c r="G469" s="395"/>
      <c r="H469" s="395">
        <f>IF(OR(ISERROR(VLOOKUP($E469&amp;$D$118&amp;$D$119,'CCG data'!$A:$AD,'CCG data'!S$3,FALSE)),ISBLANK(VLOOKUP($E469&amp;$D$118&amp;$D$119,'CCG data'!$A:$AD,'CCG data'!S$3,FALSE))),"",VLOOKUP($E469&amp;$D$118&amp;$D$119,'CCG data'!$A:$AD,'CCG data'!S$3,FALSE))</f>
        <v>37.69080153685767</v>
      </c>
      <c r="I469" s="395"/>
      <c r="J469" s="395">
        <f>IF(OR(ISERROR(VLOOKUP($E469&amp;$D$118&amp;$D$119,'CCG data'!$A:$AD,'CCG data'!T$3,FALSE)),ISBLANK(VLOOKUP($E469&amp;$D$118&amp;$D$119,'CCG data'!$A:$AD,'CCG data'!T$3,FALSE))),"",VLOOKUP($E469&amp;$D$118&amp;$D$119,'CCG data'!$A:$AD,'CCG data'!T$3,FALSE))</f>
        <v>20.098649843595215</v>
      </c>
      <c r="K469" s="395"/>
      <c r="L469" s="395">
        <f>IF(OR(ISERROR(VLOOKUP($E469&amp;$D$118&amp;$D$119,'CCG data'!$A:$AD,'CCG data'!U$3,FALSE)),ISBLANK(VLOOKUP($E469&amp;$D$118&amp;$D$119,'CCG data'!$A:$AD,'CCG data'!U$3,FALSE))),"",VLOOKUP($E469&amp;$D$118&amp;$D$119,'CCG data'!$A:$AD,'CCG data'!U$3,FALSE))</f>
        <v>8.3004351242201135</v>
      </c>
      <c r="M469" s="396"/>
      <c r="N469" s="367">
        <f>IF(OR(ISERROR(VLOOKUP($E469&amp;$D$118&amp;$D$119,'CCG data'!$A:$AD,'CCG data'!G$3,FALSE)),ISBLANK(VLOOKUP($E469&amp;$D$118&amp;$D$119,'CCG data'!$A:$AD,'CCG data'!G$3,FALSE))),"",VLOOKUP($E469&amp;$D$118&amp;$D$119,'CCG data'!$A:$AD,'CCG data'!G$3,FALSE))</f>
        <v>961</v>
      </c>
      <c r="P469" s="404">
        <f>IF(OR(ISERROR(VLOOKUP($E469&amp;$D$118&amp;$D$119,'CCG data'!$A:$AD,'CCG data'!B$3,FALSE)),ISBLANK(VLOOKUP($E469&amp;$D$118&amp;$D$119,'CCG data'!$A:$AD,'CCG data'!B$3,FALSE))),"",VLOOKUP($E469&amp;$D$118&amp;$D$119,'CCG data'!$A:$AD,'CCG data'!B$3,FALSE))</f>
        <v>7.5962539021852238E-2</v>
      </c>
      <c r="Q469" s="267"/>
      <c r="R469" s="267">
        <f>IF(OR(ISERROR(VLOOKUP($E469&amp;$D$118&amp;$D$119,'CCG data'!$A:$AD,'CCG data'!C$3,FALSE)),ISBLANK(VLOOKUP($E469&amp;$D$118&amp;$D$119,'CCG data'!$A:$AD,'CCG data'!C$3,FALSE))),"",VLOOKUP($E469&amp;$D$118&amp;$D$119,'CCG data'!$A:$AD,'CCG data'!C$3,FALSE))</f>
        <v>0.52237252861602501</v>
      </c>
      <c r="S469" s="267"/>
      <c r="T469" s="267">
        <f>IF(OR(ISERROR(VLOOKUP($E469&amp;$D$118&amp;$D$119,'CCG data'!$A:$AD,'CCG data'!D$3,FALSE)),ISBLANK(VLOOKUP($E469&amp;$D$118&amp;$D$119,'CCG data'!$A:$AD,'CCG data'!D$3,FALSE))),"",VLOOKUP($E469&amp;$D$118&amp;$D$119,'CCG data'!$A:$AD,'CCG data'!D$3,FALSE))</f>
        <v>0.28303850156087407</v>
      </c>
      <c r="U469" s="267"/>
      <c r="V469" s="267">
        <f>IF(OR(ISERROR(VLOOKUP($E469&amp;$D$118&amp;$D$119,'CCG data'!$A:$AD,'CCG data'!E$3,FALSE)),ISBLANK(VLOOKUP($E469&amp;$D$118&amp;$D$119,'CCG data'!$A:$AD,'CCG data'!E$3,FALSE))),"",VLOOKUP($E469&amp;$D$118&amp;$D$119,'CCG data'!$A:$AD,'CCG data'!E$3,FALSE))</f>
        <v>0.1186264308012487</v>
      </c>
      <c r="W469" s="405"/>
      <c r="Y469" s="165">
        <f>IFERROR(VLOOKUP($E469&amp;$D$119, Outliers!$A$4:$P$214,6,FALSE),"0")</f>
        <v>0</v>
      </c>
      <c r="Z469" s="165">
        <f>IFERROR(VLOOKUP($E469&amp;$D$119, Outliers!$A$4:$P$214,7,FALSE),"0")</f>
        <v>0</v>
      </c>
      <c r="AA469" s="165">
        <f>IFERROR(VLOOKUP($E469&amp;$D$119, Outliers!$A$4:$P$214,8,FALSE),"0")</f>
        <v>0</v>
      </c>
      <c r="AB469" s="165">
        <f>IFERROR(VLOOKUP($E469&amp;$D$119, Outliers!$A$4:$P$214,9,FALSE),"0")</f>
        <v>1</v>
      </c>
      <c r="AD469" s="78"/>
      <c r="AE469" s="78"/>
      <c r="AF469" s="78"/>
      <c r="AG469" s="78"/>
    </row>
    <row r="470" spans="4:33" x14ac:dyDescent="0.25">
      <c r="D470" s="319"/>
      <c r="E470" s="103" t="s">
        <v>27</v>
      </c>
      <c r="F470" s="95">
        <f>IF(P469="","",VLOOKUP($E469&amp;$D$118&amp;$D$119,'CCG data'!$A:$AD,'CCG data'!W$3,FALSE))</f>
        <v>4.4971449173418065</v>
      </c>
      <c r="G470" s="96">
        <f>IF(P469="","",VLOOKUP($E469&amp;$D$118&amp;$D$119,'CCG data'!$A:$AD,'CCG data'!X$3,FALSE))</f>
        <v>7.1746658845067017</v>
      </c>
      <c r="H470" s="96">
        <f>IF(R469="","",VLOOKUP($E469&amp;$D$118&amp;$D$119,'CCG data'!$A:$AD,'CCG data'!Y$3,FALSE))</f>
        <v>34.393644850049263</v>
      </c>
      <c r="I470" s="96">
        <f>IF(R469="","",VLOOKUP($E469&amp;$D$118&amp;$D$119,'CCG data'!$A:$AD,'CCG data'!Z$3,FALSE))</f>
        <v>40.987958223666077</v>
      </c>
      <c r="J470" s="96">
        <f>IF(T469="","",VLOOKUP($E469&amp;$D$118&amp;$D$119,'CCG data'!$A:$AD,'CCG data'!AA$3,FALSE))</f>
        <v>17.710076928515861</v>
      </c>
      <c r="K470" s="96">
        <f>IF(T469="","",VLOOKUP($E469&amp;$D$118&amp;$D$119,'CCG data'!$A:$AD,'CCG data'!AB$3,FALSE))</f>
        <v>22.487222758674569</v>
      </c>
      <c r="L470" s="96">
        <f>IF(V469="","",VLOOKUP($E469&amp;$D$118&amp;$D$119,'CCG data'!$A:$AD,'CCG data'!AC$3,FALSE))</f>
        <v>6.7767174498295306</v>
      </c>
      <c r="M470" s="96">
        <f>IF(V469="","",VLOOKUP($E469&amp;$D$118&amp;$D$119,'CCG data'!$A:$AD,'CCG data'!AD$3,FALSE))</f>
        <v>9.8241527986106973</v>
      </c>
      <c r="N470" s="368"/>
      <c r="P470" s="152">
        <f>IF(P469="","",VLOOKUP($E469&amp;$D$118&amp;$D$119,'CCG data'!$A:$AD,'CCG data'!I$3,FALSE))</f>
        <v>6.0999999999999999E-2</v>
      </c>
      <c r="Q470" s="15">
        <f>IF(P469="","",VLOOKUP($E469&amp;$D$118&amp;$D$119,'CCG data'!$A:$AD,'CCG data'!J$3,FALSE))</f>
        <v>9.4E-2</v>
      </c>
      <c r="R470" s="15">
        <f>IF(R469="","",VLOOKUP($E469&amp;$D$118&amp;$D$119,'CCG data'!$A:$AD,'CCG data'!K$3,FALSE))</f>
        <v>0.49099999999999999</v>
      </c>
      <c r="S470" s="15">
        <f>IF(R469="","",VLOOKUP($E469&amp;$D$118&amp;$D$119,'CCG data'!$A:$AD,'CCG data'!L$3,FALSE))</f>
        <v>0.55400000000000005</v>
      </c>
      <c r="T470" s="15">
        <f>IF(T469="","",VLOOKUP($E469&amp;$D$118&amp;$D$119,'CCG data'!$A:$AD,'CCG data'!M$3,FALSE))</f>
        <v>0.255</v>
      </c>
      <c r="U470" s="15">
        <f>IF(T469="","",VLOOKUP($E469&amp;$D$118&amp;$D$119,'CCG data'!$A:$AD,'CCG data'!N$3,FALSE))</f>
        <v>0.312</v>
      </c>
      <c r="V470" s="15">
        <f>IF(V469="","",VLOOKUP($E469&amp;$D$118&amp;$D$119,'CCG data'!$A:$AD,'CCG data'!O$3,FALSE))</f>
        <v>0.1</v>
      </c>
      <c r="W470" s="136">
        <f>IF(V469="","",VLOOKUP($E469&amp;$D$118&amp;$D$119,'CCG data'!$A:$AD,'CCG data'!P$3,FALSE))</f>
        <v>0.14099999999999999</v>
      </c>
      <c r="Y470" s="165" t="str">
        <f>IFERROR(VLOOKUP($E470&amp;$D$119, Outliers!$A$4:$P$214,6,FALSE),"0")</f>
        <v>0</v>
      </c>
      <c r="Z470" s="165" t="str">
        <f>IFERROR(VLOOKUP($E470&amp;$D$119, Outliers!$A$4:$P$214,7,FALSE),"0")</f>
        <v>0</v>
      </c>
      <c r="AA470" s="165" t="str">
        <f>IFERROR(VLOOKUP($E470&amp;$D$119, Outliers!$A$4:$P$214,8,FALSE),"0")</f>
        <v>0</v>
      </c>
      <c r="AB470" s="165" t="str">
        <f>IFERROR(VLOOKUP($E470&amp;$D$119, Outliers!$A$4:$P$214,9,FALSE),"0")</f>
        <v>0</v>
      </c>
      <c r="AD470" s="78"/>
      <c r="AE470" s="78"/>
      <c r="AF470" s="78"/>
      <c r="AG470" s="78"/>
    </row>
    <row r="471" spans="4:33" ht="15.75" x14ac:dyDescent="0.25">
      <c r="D471" s="319"/>
      <c r="E471" s="104" t="s">
        <v>275</v>
      </c>
      <c r="F471" s="394">
        <f>IF(OR(ISERROR(VLOOKUP($E471&amp;$D$118&amp;$D$119,'CCG data'!$A:$AD,'CCG data'!R$3,FALSE)),ISBLANK(VLOOKUP($E471&amp;$D$118&amp;$D$119,'CCG data'!$A:$AD,'CCG data'!R$3,FALSE))),"",VLOOKUP($E471&amp;$D$118&amp;$D$119,'CCG data'!$A:$AD,'CCG data'!R$3,FALSE))</f>
        <v>5.9276972456966188</v>
      </c>
      <c r="G471" s="395"/>
      <c r="H471" s="395">
        <f>IF(OR(ISERROR(VLOOKUP($E471&amp;$D$118&amp;$D$119,'CCG data'!$A:$AD,'CCG data'!S$3,FALSE)),ISBLANK(VLOOKUP($E471&amp;$D$118&amp;$D$119,'CCG data'!$A:$AD,'CCG data'!S$3,FALSE))),"",VLOOKUP($E471&amp;$D$118&amp;$D$119,'CCG data'!$A:$AD,'CCG data'!S$3,FALSE))</f>
        <v>38.486561348966795</v>
      </c>
      <c r="I471" s="395"/>
      <c r="J471" s="395">
        <f>IF(OR(ISERROR(VLOOKUP($E471&amp;$D$118&amp;$D$119,'CCG data'!$A:$AD,'CCG data'!T$3,FALSE)),ISBLANK(VLOOKUP($E471&amp;$D$118&amp;$D$119,'CCG data'!$A:$AD,'CCG data'!T$3,FALSE))),"",VLOOKUP($E471&amp;$D$118&amp;$D$119,'CCG data'!$A:$AD,'CCG data'!T$3,FALSE))</f>
        <v>17.65364245635395</v>
      </c>
      <c r="K471" s="395"/>
      <c r="L471" s="395">
        <f>IF(OR(ISERROR(VLOOKUP($E471&amp;$D$118&amp;$D$119,'CCG data'!$A:$AD,'CCG data'!U$3,FALSE)),ISBLANK(VLOOKUP($E471&amp;$D$118&amp;$D$119,'CCG data'!$A:$AD,'CCG data'!U$3,FALSE))),"",VLOOKUP($E471&amp;$D$118&amp;$D$119,'CCG data'!$A:$AD,'CCG data'!U$3,FALSE))</f>
        <v>9.419471476045711</v>
      </c>
      <c r="M471" s="396"/>
      <c r="N471" s="367">
        <f>IF(OR(ISERROR(VLOOKUP($E471&amp;$D$118&amp;$D$119,'CCG data'!$A:$AD,'CCG data'!G$3,FALSE)),ISBLANK(VLOOKUP($E471&amp;$D$118&amp;$D$119,'CCG data'!$A:$AD,'CCG data'!G$3,FALSE))),"",VLOOKUP($E471&amp;$D$118&amp;$D$119,'CCG data'!$A:$AD,'CCG data'!G$3,FALSE))</f>
        <v>582</v>
      </c>
      <c r="P471" s="404">
        <f>IF(OR(ISERROR(VLOOKUP($E471&amp;$D$118&amp;$D$119,'CCG data'!$A:$AD,'CCG data'!B$3,FALSE)),ISBLANK(VLOOKUP($E471&amp;$D$118&amp;$D$119,'CCG data'!$A:$AD,'CCG data'!B$3,FALSE))),"",VLOOKUP($E471&amp;$D$118&amp;$D$119,'CCG data'!$A:$AD,'CCG data'!B$3,FALSE))</f>
        <v>8.9347079037800689E-2</v>
      </c>
      <c r="Q471" s="267"/>
      <c r="R471" s="267">
        <f>IF(OR(ISERROR(VLOOKUP($E471&amp;$D$118&amp;$D$119,'CCG data'!$A:$AD,'CCG data'!C$3,FALSE)),ISBLANK(VLOOKUP($E471&amp;$D$118&amp;$D$119,'CCG data'!$A:$AD,'CCG data'!C$3,FALSE))),"",VLOOKUP($E471&amp;$D$118&amp;$D$119,'CCG data'!$A:$AD,'CCG data'!C$3,FALSE))</f>
        <v>0.53780068728522334</v>
      </c>
      <c r="S471" s="267"/>
      <c r="T471" s="267">
        <f>IF(OR(ISERROR(VLOOKUP($E471&amp;$D$118&amp;$D$119,'CCG data'!$A:$AD,'CCG data'!D$3,FALSE)),ISBLANK(VLOOKUP($E471&amp;$D$118&amp;$D$119,'CCG data'!$A:$AD,'CCG data'!D$3,FALSE))),"",VLOOKUP($E471&amp;$D$118&amp;$D$119,'CCG data'!$A:$AD,'CCG data'!D$3,FALSE))</f>
        <v>0.24054982817869416</v>
      </c>
      <c r="U471" s="267"/>
      <c r="V471" s="267">
        <f>IF(OR(ISERROR(VLOOKUP($E471&amp;$D$118&amp;$D$119,'CCG data'!$A:$AD,'CCG data'!E$3,FALSE)),ISBLANK(VLOOKUP($E471&amp;$D$118&amp;$D$119,'CCG data'!$A:$AD,'CCG data'!E$3,FALSE))),"",VLOOKUP($E471&amp;$D$118&amp;$D$119,'CCG data'!$A:$AD,'CCG data'!E$3,FALSE))</f>
        <v>0.13230240549828179</v>
      </c>
      <c r="W471" s="405"/>
      <c r="Y471" s="165">
        <f>IFERROR(VLOOKUP($E471&amp;$D$119, Outliers!$A$4:$P$214,6,FALSE),"0")</f>
        <v>0</v>
      </c>
      <c r="Z471" s="165">
        <f>IFERROR(VLOOKUP($E471&amp;$D$119, Outliers!$A$4:$P$214,7,FALSE),"0")</f>
        <v>0</v>
      </c>
      <c r="AA471" s="165">
        <f>IFERROR(VLOOKUP($E471&amp;$D$119, Outliers!$A$4:$P$214,8,FALSE),"0")</f>
        <v>0</v>
      </c>
      <c r="AB471" s="165">
        <f>IFERROR(VLOOKUP($E471&amp;$D$119, Outliers!$A$4:$P$214,9,FALSE),"0")</f>
        <v>0</v>
      </c>
      <c r="AD471" s="78"/>
      <c r="AE471" s="78"/>
      <c r="AF471" s="78"/>
      <c r="AG471" s="78"/>
    </row>
    <row r="472" spans="4:33" x14ac:dyDescent="0.25">
      <c r="D472" s="319"/>
      <c r="E472" s="103" t="s">
        <v>27</v>
      </c>
      <c r="F472" s="95">
        <f>IF(P471="","",VLOOKUP($E471&amp;$D$118&amp;$D$119,'CCG data'!$A:$AD,'CCG data'!W$3,FALSE))</f>
        <v>4.3165307812743032</v>
      </c>
      <c r="G472" s="96">
        <f>IF(P471="","",VLOOKUP($E471&amp;$D$118&amp;$D$119,'CCG data'!$A:$AD,'CCG data'!X$3,FALSE))</f>
        <v>7.5388637101189344</v>
      </c>
      <c r="H472" s="96">
        <f>IF(R471="","",VLOOKUP($E471&amp;$D$118&amp;$D$119,'CCG data'!$A:$AD,'CCG data'!Y$3,FALSE))</f>
        <v>34.222798780648922</v>
      </c>
      <c r="I472" s="96">
        <f>IF(R471="","",VLOOKUP($E471&amp;$D$118&amp;$D$119,'CCG data'!$A:$AD,'CCG data'!Z$3,FALSE))</f>
        <v>42.750323917284668</v>
      </c>
      <c r="J472" s="96">
        <f>IF(T471="","",VLOOKUP($E471&amp;$D$118&amp;$D$119,'CCG data'!$A:$AD,'CCG data'!AA$3,FALSE))</f>
        <v>14.72931245379902</v>
      </c>
      <c r="K472" s="96">
        <f>IF(T471="","",VLOOKUP($E471&amp;$D$118&amp;$D$119,'CCG data'!$A:$AD,'CCG data'!AB$3,FALSE))</f>
        <v>20.577972458908881</v>
      </c>
      <c r="L472" s="96">
        <f>IF(V471="","",VLOOKUP($E471&amp;$D$118&amp;$D$119,'CCG data'!$A:$AD,'CCG data'!AC$3,FALSE))</f>
        <v>7.3155126133093509</v>
      </c>
      <c r="M472" s="96">
        <f>IF(V471="","",VLOOKUP($E471&amp;$D$118&amp;$D$119,'CCG data'!$A:$AD,'CCG data'!AD$3,FALSE))</f>
        <v>11.52343033878207</v>
      </c>
      <c r="N472" s="368"/>
      <c r="P472" s="152">
        <f>IF(P471="","",VLOOKUP($E471&amp;$D$118&amp;$D$119,'CCG data'!$A:$AD,'CCG data'!I$3,FALSE))</f>
        <v>6.9000000000000006E-2</v>
      </c>
      <c r="Q472" s="15">
        <f>IF(P471="","",VLOOKUP($E471&amp;$D$118&amp;$D$119,'CCG data'!$A:$AD,'CCG data'!J$3,FALSE))</f>
        <v>0.115</v>
      </c>
      <c r="R472" s="15">
        <f>IF(R471="","",VLOOKUP($E471&amp;$D$118&amp;$D$119,'CCG data'!$A:$AD,'CCG data'!K$3,FALSE))</f>
        <v>0.497</v>
      </c>
      <c r="S472" s="15">
        <f>IF(R471="","",VLOOKUP($E471&amp;$D$118&amp;$D$119,'CCG data'!$A:$AD,'CCG data'!L$3,FALSE))</f>
        <v>0.57799999999999996</v>
      </c>
      <c r="T472" s="15">
        <f>IF(T471="","",VLOOKUP($E471&amp;$D$118&amp;$D$119,'CCG data'!$A:$AD,'CCG data'!M$3,FALSE))</f>
        <v>0.20799999999999999</v>
      </c>
      <c r="U472" s="15">
        <f>IF(T471="","",VLOOKUP($E471&amp;$D$118&amp;$D$119,'CCG data'!$A:$AD,'CCG data'!N$3,FALSE))</f>
        <v>0.27700000000000002</v>
      </c>
      <c r="V472" s="15">
        <f>IF(V471="","",VLOOKUP($E471&amp;$D$118&amp;$D$119,'CCG data'!$A:$AD,'CCG data'!O$3,FALSE))</f>
        <v>0.107</v>
      </c>
      <c r="W472" s="136">
        <f>IF(V471="","",VLOOKUP($E471&amp;$D$118&amp;$D$119,'CCG data'!$A:$AD,'CCG data'!P$3,FALSE))</f>
        <v>0.16200000000000001</v>
      </c>
      <c r="Y472" s="165" t="str">
        <f>IFERROR(VLOOKUP($E472&amp;$D$119, Outliers!$A$4:$P$214,6,FALSE),"0")</f>
        <v>0</v>
      </c>
      <c r="Z472" s="165" t="str">
        <f>IFERROR(VLOOKUP($E472&amp;$D$119, Outliers!$A$4:$P$214,7,FALSE),"0")</f>
        <v>0</v>
      </c>
      <c r="AA472" s="165" t="str">
        <f>IFERROR(VLOOKUP($E472&amp;$D$119, Outliers!$A$4:$P$214,8,FALSE),"0")</f>
        <v>0</v>
      </c>
      <c r="AB472" s="165" t="str">
        <f>IFERROR(VLOOKUP($E472&amp;$D$119, Outliers!$A$4:$P$214,9,FALSE),"0")</f>
        <v>0</v>
      </c>
      <c r="AD472" s="78"/>
      <c r="AE472" s="78"/>
      <c r="AF472" s="78"/>
      <c r="AG472" s="78"/>
    </row>
    <row r="473" spans="4:33" ht="15.75" x14ac:dyDescent="0.25">
      <c r="D473" s="319"/>
      <c r="E473" s="104" t="s">
        <v>276</v>
      </c>
      <c r="F473" s="394">
        <f>IF(OR(ISERROR(VLOOKUP($E473&amp;$D$118&amp;$D$119,'CCG data'!$A:$AD,'CCG data'!R$3,FALSE)),ISBLANK(VLOOKUP($E473&amp;$D$118&amp;$D$119,'CCG data'!$A:$AD,'CCG data'!R$3,FALSE))),"",VLOOKUP($E473&amp;$D$118&amp;$D$119,'CCG data'!$A:$AD,'CCG data'!R$3,FALSE))</f>
        <v>3.3381434158780077</v>
      </c>
      <c r="G473" s="395"/>
      <c r="H473" s="395">
        <f>IF(OR(ISERROR(VLOOKUP($E473&amp;$D$118&amp;$D$119,'CCG data'!$A:$AD,'CCG data'!S$3,FALSE)),ISBLANK(VLOOKUP($E473&amp;$D$118&amp;$D$119,'CCG data'!$A:$AD,'CCG data'!S$3,FALSE))),"",VLOOKUP($E473&amp;$D$118&amp;$D$119,'CCG data'!$A:$AD,'CCG data'!S$3,FALSE))</f>
        <v>42.226608294462885</v>
      </c>
      <c r="I473" s="395"/>
      <c r="J473" s="395">
        <f>IF(OR(ISERROR(VLOOKUP($E473&amp;$D$118&amp;$D$119,'CCG data'!$A:$AD,'CCG data'!T$3,FALSE)),ISBLANK(VLOOKUP($E473&amp;$D$118&amp;$D$119,'CCG data'!$A:$AD,'CCG data'!T$3,FALSE))),"",VLOOKUP($E473&amp;$D$118&amp;$D$119,'CCG data'!$A:$AD,'CCG data'!T$3,FALSE))</f>
        <v>17.750144626456898</v>
      </c>
      <c r="K473" s="395"/>
      <c r="L473" s="395">
        <f>IF(OR(ISERROR(VLOOKUP($E473&amp;$D$118&amp;$D$119,'CCG data'!$A:$AD,'CCG data'!U$3,FALSE)),ISBLANK(VLOOKUP($E473&amp;$D$118&amp;$D$119,'CCG data'!$A:$AD,'CCG data'!U$3,FALSE))),"",VLOOKUP($E473&amp;$D$118&amp;$D$119,'CCG data'!$A:$AD,'CCG data'!U$3,FALSE))</f>
        <v>11.50026292546681</v>
      </c>
      <c r="M473" s="396"/>
      <c r="N473" s="367">
        <f>IF(OR(ISERROR(VLOOKUP($E473&amp;$D$118&amp;$D$119,'CCG data'!$A:$AD,'CCG data'!G$3,FALSE)),ISBLANK(VLOOKUP($E473&amp;$D$118&amp;$D$119,'CCG data'!$A:$AD,'CCG data'!G$3,FALSE))),"",VLOOKUP($E473&amp;$D$118&amp;$D$119,'CCG data'!$A:$AD,'CCG data'!G$3,FALSE))</f>
        <v>1086</v>
      </c>
      <c r="P473" s="404">
        <f>IF(OR(ISERROR(VLOOKUP($E473&amp;$D$118&amp;$D$119,'CCG data'!$A:$AD,'CCG data'!B$3,FALSE)),ISBLANK(VLOOKUP($E473&amp;$D$118&amp;$D$119,'CCG data'!$A:$AD,'CCG data'!B$3,FALSE))),"",VLOOKUP($E473&amp;$D$118&amp;$D$119,'CCG data'!$A:$AD,'CCG data'!B$3,FALSE))</f>
        <v>4.5119705340699819E-2</v>
      </c>
      <c r="Q473" s="267"/>
      <c r="R473" s="267">
        <f>IF(OR(ISERROR(VLOOKUP($E473&amp;$D$118&amp;$D$119,'CCG data'!$A:$AD,'CCG data'!C$3,FALSE)),ISBLANK(VLOOKUP($E473&amp;$D$118&amp;$D$119,'CCG data'!$A:$AD,'CCG data'!C$3,FALSE))),"",VLOOKUP($E473&amp;$D$118&amp;$D$119,'CCG data'!$A:$AD,'CCG data'!C$3,FALSE))</f>
        <v>0.56261510128913439</v>
      </c>
      <c r="S473" s="267"/>
      <c r="T473" s="267">
        <f>IF(OR(ISERROR(VLOOKUP($E473&amp;$D$118&amp;$D$119,'CCG data'!$A:$AD,'CCG data'!D$3,FALSE)),ISBLANK(VLOOKUP($E473&amp;$D$118&amp;$D$119,'CCG data'!$A:$AD,'CCG data'!D$3,FALSE))),"",VLOOKUP($E473&amp;$D$118&amp;$D$119,'CCG data'!$A:$AD,'CCG data'!D$3,FALSE))</f>
        <v>0.23664825046040516</v>
      </c>
      <c r="U473" s="267"/>
      <c r="V473" s="267">
        <f>IF(OR(ISERROR(VLOOKUP($E473&amp;$D$118&amp;$D$119,'CCG data'!$A:$AD,'CCG data'!E$3,FALSE)),ISBLANK(VLOOKUP($E473&amp;$D$118&amp;$D$119,'CCG data'!$A:$AD,'CCG data'!E$3,FALSE))),"",VLOOKUP($E473&amp;$D$118&amp;$D$119,'CCG data'!$A:$AD,'CCG data'!E$3,FALSE))</f>
        <v>0.15561694290976058</v>
      </c>
      <c r="W473" s="405"/>
      <c r="Y473" s="165">
        <f>IFERROR(VLOOKUP($E473&amp;$D$119, Outliers!$A$4:$P$214,6,FALSE),"0")</f>
        <v>0</v>
      </c>
      <c r="Z473" s="165">
        <f>IFERROR(VLOOKUP($E473&amp;$D$119, Outliers!$A$4:$P$214,7,FALSE),"0")</f>
        <v>0</v>
      </c>
      <c r="AA473" s="165">
        <f>IFERROR(VLOOKUP($E473&amp;$D$119, Outliers!$A$4:$P$214,8,FALSE),"0")</f>
        <v>0</v>
      </c>
      <c r="AB473" s="165">
        <f>IFERROR(VLOOKUP($E473&amp;$D$119, Outliers!$A$4:$P$214,9,FALSE),"0")</f>
        <v>0</v>
      </c>
      <c r="AD473" s="78"/>
      <c r="AE473" s="78"/>
      <c r="AF473" s="78"/>
      <c r="AG473" s="78"/>
    </row>
    <row r="474" spans="4:33" x14ac:dyDescent="0.25">
      <c r="D474" s="319"/>
      <c r="E474" s="103" t="s">
        <v>27</v>
      </c>
      <c r="F474" s="95">
        <f>IF(P473="","",VLOOKUP($E473&amp;$D$118&amp;$D$119,'CCG data'!$A:$AD,'CCG data'!W$3,FALSE))</f>
        <v>2.4034632594321654</v>
      </c>
      <c r="G474" s="96">
        <f>IF(P473="","",VLOOKUP($E473&amp;$D$118&amp;$D$119,'CCG data'!$A:$AD,'CCG data'!X$3,FALSE))</f>
        <v>4.2728235723238495</v>
      </c>
      <c r="H474" s="96">
        <f>IF(R473="","",VLOOKUP($E473&amp;$D$118&amp;$D$119,'CCG data'!$A:$AD,'CCG data'!Y$3,FALSE))</f>
        <v>38.878329087487614</v>
      </c>
      <c r="I474" s="96">
        <f>IF(R473="","",VLOOKUP($E473&amp;$D$118&amp;$D$119,'CCG data'!$A:$AD,'CCG data'!Z$3,FALSE))</f>
        <v>45.574887501438155</v>
      </c>
      <c r="J474" s="96">
        <f>IF(T473="","",VLOOKUP($E473&amp;$D$118&amp;$D$119,'CCG data'!$A:$AD,'CCG data'!AA$3,FALSE))</f>
        <v>15.57998636887916</v>
      </c>
      <c r="K474" s="96">
        <f>IF(T473="","",VLOOKUP($E473&amp;$D$118&amp;$D$119,'CCG data'!$A:$AD,'CCG data'!AB$3,FALSE))</f>
        <v>19.920302884034633</v>
      </c>
      <c r="L474" s="96">
        <f>IF(V473="","",VLOOKUP($E473&amp;$D$118&amp;$D$119,'CCG data'!$A:$AD,'CCG data'!AC$3,FALSE))</f>
        <v>9.7663771305502749</v>
      </c>
      <c r="M474" s="96">
        <f>IF(V473="","",VLOOKUP($E473&amp;$D$118&amp;$D$119,'CCG data'!$A:$AD,'CCG data'!AD$3,FALSE))</f>
        <v>13.234148720383345</v>
      </c>
      <c r="N474" s="368"/>
      <c r="P474" s="152">
        <f>IF(P473="","",VLOOKUP($E473&amp;$D$118&amp;$D$119,'CCG data'!$A:$AD,'CCG data'!I$3,FALSE))</f>
        <v>3.4000000000000002E-2</v>
      </c>
      <c r="Q474" s="15">
        <f>IF(P473="","",VLOOKUP($E473&amp;$D$118&amp;$D$119,'CCG data'!$A:$AD,'CCG data'!J$3,FALSE))</f>
        <v>5.8999999999999997E-2</v>
      </c>
      <c r="R474" s="15">
        <f>IF(R473="","",VLOOKUP($E473&amp;$D$118&amp;$D$119,'CCG data'!$A:$AD,'CCG data'!K$3,FALSE))</f>
        <v>0.53300000000000003</v>
      </c>
      <c r="S474" s="15">
        <f>IF(R473="","",VLOOKUP($E473&amp;$D$118&amp;$D$119,'CCG data'!$A:$AD,'CCG data'!L$3,FALSE))</f>
        <v>0.59199999999999997</v>
      </c>
      <c r="T474" s="15">
        <f>IF(T473="","",VLOOKUP($E473&amp;$D$118&amp;$D$119,'CCG data'!$A:$AD,'CCG data'!M$3,FALSE))</f>
        <v>0.21199999999999999</v>
      </c>
      <c r="U474" s="15">
        <f>IF(T473="","",VLOOKUP($E473&amp;$D$118&amp;$D$119,'CCG data'!$A:$AD,'CCG data'!N$3,FALSE))</f>
        <v>0.26300000000000001</v>
      </c>
      <c r="V474" s="15">
        <f>IF(V473="","",VLOOKUP($E473&amp;$D$118&amp;$D$119,'CCG data'!$A:$AD,'CCG data'!O$3,FALSE))</f>
        <v>0.13500000000000001</v>
      </c>
      <c r="W474" s="136">
        <f>IF(V473="","",VLOOKUP($E473&amp;$D$118&amp;$D$119,'CCG data'!$A:$AD,'CCG data'!P$3,FALSE))</f>
        <v>0.17799999999999999</v>
      </c>
      <c r="Y474" s="165" t="str">
        <f>IFERROR(VLOOKUP($E474&amp;$D$119, Outliers!$A$4:$P$214,6,FALSE),"0")</f>
        <v>0</v>
      </c>
      <c r="Z474" s="165" t="str">
        <f>IFERROR(VLOOKUP($E474&amp;$D$119, Outliers!$A$4:$P$214,7,FALSE),"0")</f>
        <v>0</v>
      </c>
      <c r="AA474" s="165" t="str">
        <f>IFERROR(VLOOKUP($E474&amp;$D$119, Outliers!$A$4:$P$214,8,FALSE),"0")</f>
        <v>0</v>
      </c>
      <c r="AB474" s="165" t="str">
        <f>IFERROR(VLOOKUP($E474&amp;$D$119, Outliers!$A$4:$P$214,9,FALSE),"0")</f>
        <v>0</v>
      </c>
      <c r="AD474" s="78"/>
      <c r="AE474" s="78"/>
      <c r="AF474" s="78"/>
      <c r="AG474" s="78"/>
    </row>
    <row r="475" spans="4:33" ht="15.75" x14ac:dyDescent="0.25">
      <c r="D475" s="319"/>
      <c r="E475" s="104" t="s">
        <v>425</v>
      </c>
      <c r="F475" s="394">
        <f>IF(OR(ISERROR(VLOOKUP($E475&amp;$D$118&amp;$D$119,'CCG data'!$A:$AD,'CCG data'!R$3,FALSE)),ISBLANK(VLOOKUP($E475&amp;$D$118&amp;$D$119,'CCG data'!$A:$AD,'CCG data'!R$3,FALSE))),"",VLOOKUP($E475&amp;$D$118&amp;$D$119,'CCG data'!$A:$AD,'CCG data'!R$3,FALSE))</f>
        <v>4.0934212133812906</v>
      </c>
      <c r="G475" s="395"/>
      <c r="H475" s="395">
        <f>IF(OR(ISERROR(VLOOKUP($E475&amp;$D$118&amp;$D$119,'CCG data'!$A:$AD,'CCG data'!S$3,FALSE)),ISBLANK(VLOOKUP($E475&amp;$D$118&amp;$D$119,'CCG data'!$A:$AD,'CCG data'!S$3,FALSE))),"",VLOOKUP($E475&amp;$D$118&amp;$D$119,'CCG data'!$A:$AD,'CCG data'!S$3,FALSE))</f>
        <v>43.73506641458777</v>
      </c>
      <c r="I475" s="395"/>
      <c r="J475" s="395">
        <f>IF(OR(ISERROR(VLOOKUP($E475&amp;$D$118&amp;$D$119,'CCG data'!$A:$AD,'CCG data'!T$3,FALSE)),ISBLANK(VLOOKUP($E475&amp;$D$118&amp;$D$119,'CCG data'!$A:$AD,'CCG data'!T$3,FALSE))),"",VLOOKUP($E475&amp;$D$118&amp;$D$119,'CCG data'!$A:$AD,'CCG data'!T$3,FALSE))</f>
        <v>18.674400368749851</v>
      </c>
      <c r="K475" s="395"/>
      <c r="L475" s="395">
        <f>IF(OR(ISERROR(VLOOKUP($E475&amp;$D$118&amp;$D$119,'CCG data'!$A:$AD,'CCG data'!U$3,FALSE)),ISBLANK(VLOOKUP($E475&amp;$D$118&amp;$D$119,'CCG data'!$A:$AD,'CCG data'!U$3,FALSE))),"",VLOOKUP($E475&amp;$D$118&amp;$D$119,'CCG data'!$A:$AD,'CCG data'!U$3,FALSE))</f>
        <v>12.083567544980337</v>
      </c>
      <c r="M475" s="396"/>
      <c r="N475" s="367">
        <f>IF(OR(ISERROR(VLOOKUP($E475&amp;$D$118&amp;$D$119,'CCG data'!$A:$AD,'CCG data'!G$3,FALSE)),ISBLANK(VLOOKUP($E475&amp;$D$118&amp;$D$119,'CCG data'!$A:$AD,'CCG data'!G$3,FALSE))),"",VLOOKUP($E475&amp;$D$118&amp;$D$119,'CCG data'!$A:$AD,'CCG data'!G$3,FALSE))</f>
        <v>1507</v>
      </c>
      <c r="P475" s="404">
        <f>IF(OR(ISERROR(VLOOKUP($E475&amp;$D$118&amp;$D$119,'CCG data'!$A:$AD,'CCG data'!B$3,FALSE)),ISBLANK(VLOOKUP($E475&amp;$D$118&amp;$D$119,'CCG data'!$A:$AD,'CCG data'!B$3,FALSE))),"",VLOOKUP($E475&amp;$D$118&amp;$D$119,'CCG data'!$A:$AD,'CCG data'!B$3,FALSE))</f>
        <v>5.3749170537491703E-2</v>
      </c>
      <c r="Q475" s="267"/>
      <c r="R475" s="267">
        <f>IF(OR(ISERROR(VLOOKUP($E475&amp;$D$118&amp;$D$119,'CCG data'!$A:$AD,'CCG data'!C$3,FALSE)),ISBLANK(VLOOKUP($E475&amp;$D$118&amp;$D$119,'CCG data'!$A:$AD,'CCG data'!C$3,FALSE))),"",VLOOKUP($E475&amp;$D$118&amp;$D$119,'CCG data'!$A:$AD,'CCG data'!C$3,FALSE))</f>
        <v>0.55806237558062377</v>
      </c>
      <c r="S475" s="267"/>
      <c r="T475" s="267">
        <f>IF(OR(ISERROR(VLOOKUP($E475&amp;$D$118&amp;$D$119,'CCG data'!$A:$AD,'CCG data'!D$3,FALSE)),ISBLANK(VLOOKUP($E475&amp;$D$118&amp;$D$119,'CCG data'!$A:$AD,'CCG data'!D$3,FALSE))),"",VLOOKUP($E475&amp;$D$118&amp;$D$119,'CCG data'!$A:$AD,'CCG data'!D$3,FALSE))</f>
        <v>0.23357664233576642</v>
      </c>
      <c r="U475" s="267"/>
      <c r="V475" s="267">
        <f>IF(OR(ISERROR(VLOOKUP($E475&amp;$D$118&amp;$D$119,'CCG data'!$A:$AD,'CCG data'!E$3,FALSE)),ISBLANK(VLOOKUP($E475&amp;$D$118&amp;$D$119,'CCG data'!$A:$AD,'CCG data'!E$3,FALSE))),"",VLOOKUP($E475&amp;$D$118&amp;$D$119,'CCG data'!$A:$AD,'CCG data'!E$3,FALSE))</f>
        <v>0.15461181154611811</v>
      </c>
      <c r="W475" s="405"/>
      <c r="Y475" s="165">
        <f>IFERROR(VLOOKUP($E475&amp;$D$119, Outliers!$A$4:$P$214,6,FALSE),"0")</f>
        <v>0</v>
      </c>
      <c r="Z475" s="165">
        <f>IFERROR(VLOOKUP($E475&amp;$D$119, Outliers!$A$4:$P$214,7,FALSE),"0")</f>
        <v>1</v>
      </c>
      <c r="AA475" s="165">
        <f>IFERROR(VLOOKUP($E475&amp;$D$119, Outliers!$A$4:$P$214,8,FALSE),"0")</f>
        <v>0</v>
      </c>
      <c r="AB475" s="165">
        <f>IFERROR(VLOOKUP($E475&amp;$D$119, Outliers!$A$4:$P$214,9,FALSE),"0")</f>
        <v>0</v>
      </c>
      <c r="AD475" s="78"/>
      <c r="AE475" s="78"/>
      <c r="AF475" s="78"/>
      <c r="AG475" s="78"/>
    </row>
    <row r="476" spans="4:33" x14ac:dyDescent="0.25">
      <c r="D476" s="319"/>
      <c r="E476" s="103" t="s">
        <v>27</v>
      </c>
      <c r="F476" s="95">
        <f>IF(P475="","",VLOOKUP($E475&amp;$D$118&amp;$D$119,'CCG data'!$A:$AD,'CCG data'!W$3,FALSE))</f>
        <v>3.2019650380226983</v>
      </c>
      <c r="G476" s="96">
        <f>IF(P475="","",VLOOKUP($E475&amp;$D$118&amp;$D$119,'CCG data'!$A:$AD,'CCG data'!X$3,FALSE))</f>
        <v>4.984877388739883</v>
      </c>
      <c r="H476" s="96">
        <f>IF(R475="","",VLOOKUP($E475&amp;$D$118&amp;$D$119,'CCG data'!$A:$AD,'CCG data'!Y$3,FALSE))</f>
        <v>40.779179167257013</v>
      </c>
      <c r="I476" s="96">
        <f>IF(R475="","",VLOOKUP($E475&amp;$D$118&amp;$D$119,'CCG data'!$A:$AD,'CCG data'!Z$3,FALSE))</f>
        <v>46.690953661918527</v>
      </c>
      <c r="J476" s="96">
        <f>IF(T475="","",VLOOKUP($E475&amp;$D$118&amp;$D$119,'CCG data'!$A:$AD,'CCG data'!AA$3,FALSE))</f>
        <v>16.723516556046668</v>
      </c>
      <c r="K476" s="96">
        <f>IF(T475="","",VLOOKUP($E475&amp;$D$118&amp;$D$119,'CCG data'!$A:$AD,'CCG data'!AB$3,FALSE))</f>
        <v>20.625284181453033</v>
      </c>
      <c r="L476" s="96">
        <f>IF(V475="","",VLOOKUP($E475&amp;$D$118&amp;$D$119,'CCG data'!$A:$AD,'CCG data'!AC$3,FALSE))</f>
        <v>10.531990717404838</v>
      </c>
      <c r="M476" s="96">
        <f>IF(V475="","",VLOOKUP($E475&amp;$D$118&amp;$D$119,'CCG data'!$A:$AD,'CCG data'!AD$3,FALSE))</f>
        <v>13.635144372555835</v>
      </c>
      <c r="N476" s="368"/>
      <c r="P476" s="152">
        <f>IF(P475="","",VLOOKUP($E475&amp;$D$118&amp;$D$119,'CCG data'!$A:$AD,'CCG data'!I$3,FALSE))</f>
        <v>4.2999999999999997E-2</v>
      </c>
      <c r="Q476" s="15">
        <f>IF(P475="","",VLOOKUP($E475&amp;$D$118&amp;$D$119,'CCG data'!$A:$AD,'CCG data'!J$3,FALSE))</f>
        <v>6.6000000000000003E-2</v>
      </c>
      <c r="R476" s="15">
        <f>IF(R475="","",VLOOKUP($E475&amp;$D$118&amp;$D$119,'CCG data'!$A:$AD,'CCG data'!K$3,FALSE))</f>
        <v>0.53300000000000003</v>
      </c>
      <c r="S476" s="15">
        <f>IF(R475="","",VLOOKUP($E475&amp;$D$118&amp;$D$119,'CCG data'!$A:$AD,'CCG data'!L$3,FALSE))</f>
        <v>0.58299999999999996</v>
      </c>
      <c r="T476" s="15">
        <f>IF(T475="","",VLOOKUP($E475&amp;$D$118&amp;$D$119,'CCG data'!$A:$AD,'CCG data'!M$3,FALSE))</f>
        <v>0.21299999999999999</v>
      </c>
      <c r="U476" s="15">
        <f>IF(T475="","",VLOOKUP($E475&amp;$D$118&amp;$D$119,'CCG data'!$A:$AD,'CCG data'!N$3,FALSE))</f>
        <v>0.25600000000000001</v>
      </c>
      <c r="V476" s="15">
        <f>IF(V475="","",VLOOKUP($E475&amp;$D$118&amp;$D$119,'CCG data'!$A:$AD,'CCG data'!O$3,FALSE))</f>
        <v>0.13700000000000001</v>
      </c>
      <c r="W476" s="136">
        <f>IF(V475="","",VLOOKUP($E475&amp;$D$118&amp;$D$119,'CCG data'!$A:$AD,'CCG data'!P$3,FALSE))</f>
        <v>0.17399999999999999</v>
      </c>
      <c r="Y476" s="165" t="str">
        <f>IFERROR(VLOOKUP($E476&amp;$D$119, Outliers!$A$4:$P$214,6,FALSE),"0")</f>
        <v>0</v>
      </c>
      <c r="Z476" s="165" t="str">
        <f>IFERROR(VLOOKUP($E476&amp;$D$119, Outliers!$A$4:$P$214,7,FALSE),"0")</f>
        <v>0</v>
      </c>
      <c r="AA476" s="165" t="str">
        <f>IFERROR(VLOOKUP($E476&amp;$D$119, Outliers!$A$4:$P$214,8,FALSE),"0")</f>
        <v>0</v>
      </c>
      <c r="AB476" s="165" t="str">
        <f>IFERROR(VLOOKUP($E476&amp;$D$119, Outliers!$A$4:$P$214,9,FALSE),"0")</f>
        <v>0</v>
      </c>
      <c r="AD476" s="78"/>
      <c r="AE476" s="78"/>
      <c r="AF476" s="78"/>
      <c r="AG476" s="78"/>
    </row>
    <row r="477" spans="4:33" ht="15.75" x14ac:dyDescent="0.25">
      <c r="D477" s="319"/>
      <c r="E477" s="104" t="s">
        <v>502</v>
      </c>
      <c r="F477" s="394">
        <f>IF(OR(ISERROR(VLOOKUP($E477&amp;$D$118&amp;$D$119,'CCG data'!$A:$AD,'CCG data'!R$3,FALSE)),ISBLANK(VLOOKUP($E477&amp;$D$118&amp;$D$119,'CCG data'!$A:$AD,'CCG data'!R$3,FALSE))),"",VLOOKUP($E477&amp;$D$118&amp;$D$119,'CCG data'!$A:$AD,'CCG data'!R$3,FALSE))</f>
        <v>3.555829014436978</v>
      </c>
      <c r="G477" s="395"/>
      <c r="H477" s="395">
        <f>IF(OR(ISERROR(VLOOKUP($E477&amp;$D$118&amp;$D$119,'CCG data'!$A:$AD,'CCG data'!S$3,FALSE)),ISBLANK(VLOOKUP($E477&amp;$D$118&amp;$D$119,'CCG data'!$A:$AD,'CCG data'!S$3,FALSE))),"",VLOOKUP($E477&amp;$D$118&amp;$D$119,'CCG data'!$A:$AD,'CCG data'!S$3,FALSE))</f>
        <v>42.889356180048402</v>
      </c>
      <c r="I477" s="395"/>
      <c r="J477" s="395">
        <f>IF(OR(ISERROR(VLOOKUP($E477&amp;$D$118&amp;$D$119,'CCG data'!$A:$AD,'CCG data'!T$3,FALSE)),ISBLANK(VLOOKUP($E477&amp;$D$118&amp;$D$119,'CCG data'!$A:$AD,'CCG data'!T$3,FALSE))),"",VLOOKUP($E477&amp;$D$118&amp;$D$119,'CCG data'!$A:$AD,'CCG data'!T$3,FALSE))</f>
        <v>18.014865722760909</v>
      </c>
      <c r="K477" s="395"/>
      <c r="L477" s="395">
        <f>IF(OR(ISERROR(VLOOKUP($E477&amp;$D$118&amp;$D$119,'CCG data'!$A:$AD,'CCG data'!U$3,FALSE)),ISBLANK(VLOOKUP($E477&amp;$D$118&amp;$D$119,'CCG data'!$A:$AD,'CCG data'!U$3,FALSE))),"",VLOOKUP($E477&amp;$D$118&amp;$D$119,'CCG data'!$A:$AD,'CCG data'!U$3,FALSE))</f>
        <v>13.305639242364393</v>
      </c>
      <c r="M477" s="396"/>
      <c r="N477" s="367">
        <f>IF(OR(ISERROR(VLOOKUP($E477&amp;$D$118&amp;$D$119,'CCG data'!$A:$AD,'CCG data'!G$3,FALSE)),ISBLANK(VLOOKUP($E477&amp;$D$118&amp;$D$119,'CCG data'!$A:$AD,'CCG data'!G$3,FALSE))),"",VLOOKUP($E477&amp;$D$118&amp;$D$119,'CCG data'!$A:$AD,'CCG data'!G$3,FALSE))</f>
        <v>910</v>
      </c>
      <c r="P477" s="404">
        <f>IF(OR(ISERROR(VLOOKUP($E477&amp;$D$118&amp;$D$119,'CCG data'!$A:$AD,'CCG data'!B$3,FALSE)),ISBLANK(VLOOKUP($E477&amp;$D$118&amp;$D$119,'CCG data'!$A:$AD,'CCG data'!B$3,FALSE))),"",VLOOKUP($E477&amp;$D$118&amp;$D$119,'CCG data'!$A:$AD,'CCG data'!B$3,FALSE))</f>
        <v>5.054945054945055E-2</v>
      </c>
      <c r="Q477" s="267"/>
      <c r="R477" s="267">
        <f>IF(OR(ISERROR(VLOOKUP($E477&amp;$D$118&amp;$D$119,'CCG data'!$A:$AD,'CCG data'!C$3,FALSE)),ISBLANK(VLOOKUP($E477&amp;$D$118&amp;$D$119,'CCG data'!$A:$AD,'CCG data'!C$3,FALSE))),"",VLOOKUP($E477&amp;$D$118&amp;$D$119,'CCG data'!$A:$AD,'CCG data'!C$3,FALSE))</f>
        <v>0.5483516483516484</v>
      </c>
      <c r="S477" s="267"/>
      <c r="T477" s="267">
        <f>IF(OR(ISERROR(VLOOKUP($E477&amp;$D$118&amp;$D$119,'CCG data'!$A:$AD,'CCG data'!D$3,FALSE)),ISBLANK(VLOOKUP($E477&amp;$D$118&amp;$D$119,'CCG data'!$A:$AD,'CCG data'!D$3,FALSE))),"",VLOOKUP($E477&amp;$D$118&amp;$D$119,'CCG data'!$A:$AD,'CCG data'!D$3,FALSE))</f>
        <v>0.22637362637362637</v>
      </c>
      <c r="U477" s="267"/>
      <c r="V477" s="267">
        <f>IF(OR(ISERROR(VLOOKUP($E477&amp;$D$118&amp;$D$119,'CCG data'!$A:$AD,'CCG data'!E$3,FALSE)),ISBLANK(VLOOKUP($E477&amp;$D$118&amp;$D$119,'CCG data'!$A:$AD,'CCG data'!E$3,FALSE))),"",VLOOKUP($E477&amp;$D$118&amp;$D$119,'CCG data'!$A:$AD,'CCG data'!E$3,FALSE))</f>
        <v>0.17472527472527472</v>
      </c>
      <c r="W477" s="405"/>
      <c r="Y477" s="165">
        <f>IFERROR(VLOOKUP($E477&amp;$D$119, Outliers!$A$4:$P$214,6,FALSE),"0")</f>
        <v>0</v>
      </c>
      <c r="Z477" s="165">
        <f>IFERROR(VLOOKUP($E477&amp;$D$119, Outliers!$A$4:$P$214,7,FALSE),"0")</f>
        <v>0</v>
      </c>
      <c r="AA477" s="165">
        <f>IFERROR(VLOOKUP($E477&amp;$D$119, Outliers!$A$4:$P$214,8,FALSE),"0")</f>
        <v>0</v>
      </c>
      <c r="AB477" s="165">
        <f>IFERROR(VLOOKUP($E477&amp;$D$119, Outliers!$A$4:$P$214,9,FALSE),"0")</f>
        <v>0</v>
      </c>
      <c r="AD477" s="78"/>
      <c r="AE477" s="78"/>
      <c r="AF477" s="78"/>
      <c r="AG477" s="78"/>
    </row>
    <row r="478" spans="4:33" x14ac:dyDescent="0.25">
      <c r="D478" s="319"/>
      <c r="E478" s="103" t="s">
        <v>27</v>
      </c>
      <c r="F478" s="95">
        <f>IF(P477="","",VLOOKUP($E477&amp;$D$118&amp;$D$119,'CCG data'!$A:$AD,'CCG data'!W$3,FALSE))</f>
        <v>2.5282433785807594</v>
      </c>
      <c r="G478" s="96">
        <f>IF(P477="","",VLOOKUP($E477&amp;$D$118&amp;$D$119,'CCG data'!$A:$AD,'CCG data'!X$3,FALSE))</f>
        <v>4.5834146502931965</v>
      </c>
      <c r="H478" s="96">
        <f>IF(R477="","",VLOOKUP($E477&amp;$D$118&amp;$D$119,'CCG data'!$A:$AD,'CCG data'!Y$3,FALSE))</f>
        <v>39.126173289234472</v>
      </c>
      <c r="I478" s="96">
        <f>IF(R477="","",VLOOKUP($E477&amp;$D$118&amp;$D$119,'CCG data'!$A:$AD,'CCG data'!Z$3,FALSE))</f>
        <v>46.652539070862332</v>
      </c>
      <c r="J478" s="96">
        <f>IF(T477="","",VLOOKUP($E477&amp;$D$118&amp;$D$119,'CCG data'!$A:$AD,'CCG data'!AA$3,FALSE))</f>
        <v>15.554761590133632</v>
      </c>
      <c r="K478" s="96">
        <f>IF(T477="","",VLOOKUP($E477&amp;$D$118&amp;$D$119,'CCG data'!$A:$AD,'CCG data'!AB$3,FALSE))</f>
        <v>20.474969855388188</v>
      </c>
      <c r="L478" s="96">
        <f>IF(V477="","",VLOOKUP($E477&amp;$D$118&amp;$D$119,'CCG data'!$A:$AD,'CCG data'!AC$3,FALSE))</f>
        <v>11.237435815534866</v>
      </c>
      <c r="M478" s="96">
        <f>IF(V477="","",VLOOKUP($E477&amp;$D$118&amp;$D$119,'CCG data'!$A:$AD,'CCG data'!AD$3,FALSE))</f>
        <v>15.37384266919392</v>
      </c>
      <c r="N478" s="368"/>
      <c r="P478" s="152">
        <f>IF(P477="","",VLOOKUP($E477&amp;$D$118&amp;$D$119,'CCG data'!$A:$AD,'CCG data'!I$3,FALSE))</f>
        <v>3.7999999999999999E-2</v>
      </c>
      <c r="Q478" s="15">
        <f>IF(P477="","",VLOOKUP($E477&amp;$D$118&amp;$D$119,'CCG data'!$A:$AD,'CCG data'!J$3,FALSE))</f>
        <v>6.7000000000000004E-2</v>
      </c>
      <c r="R478" s="15">
        <f>IF(R477="","",VLOOKUP($E477&amp;$D$118&amp;$D$119,'CCG data'!$A:$AD,'CCG data'!K$3,FALSE))</f>
        <v>0.51600000000000001</v>
      </c>
      <c r="S478" s="15">
        <f>IF(R477="","",VLOOKUP($E477&amp;$D$118&amp;$D$119,'CCG data'!$A:$AD,'CCG data'!L$3,FALSE))</f>
        <v>0.57999999999999996</v>
      </c>
      <c r="T478" s="15">
        <f>IF(T477="","",VLOOKUP($E477&amp;$D$118&amp;$D$119,'CCG data'!$A:$AD,'CCG data'!M$3,FALSE))</f>
        <v>0.2</v>
      </c>
      <c r="U478" s="15">
        <f>IF(T477="","",VLOOKUP($E477&amp;$D$118&amp;$D$119,'CCG data'!$A:$AD,'CCG data'!N$3,FALSE))</f>
        <v>0.255</v>
      </c>
      <c r="V478" s="15">
        <f>IF(V477="","",VLOOKUP($E477&amp;$D$118&amp;$D$119,'CCG data'!$A:$AD,'CCG data'!O$3,FALSE))</f>
        <v>0.151</v>
      </c>
      <c r="W478" s="136">
        <f>IF(V477="","",VLOOKUP($E477&amp;$D$118&amp;$D$119,'CCG data'!$A:$AD,'CCG data'!P$3,FALSE))</f>
        <v>0.20100000000000001</v>
      </c>
      <c r="Y478" s="165" t="str">
        <f>IFERROR(VLOOKUP($E478&amp;$D$119, Outliers!$A$4:$P$214,6,FALSE),"0")</f>
        <v>0</v>
      </c>
      <c r="Z478" s="165" t="str">
        <f>IFERROR(VLOOKUP($E478&amp;$D$119, Outliers!$A$4:$P$214,7,FALSE),"0")</f>
        <v>0</v>
      </c>
      <c r="AA478" s="165" t="str">
        <f>IFERROR(VLOOKUP($E478&amp;$D$119, Outliers!$A$4:$P$214,8,FALSE),"0")</f>
        <v>0</v>
      </c>
      <c r="AB478" s="165" t="str">
        <f>IFERROR(VLOOKUP($E478&amp;$D$119, Outliers!$A$4:$P$214,9,FALSE),"0")</f>
        <v>0</v>
      </c>
      <c r="AD478" s="78"/>
      <c r="AE478" s="78"/>
      <c r="AF478" s="78"/>
      <c r="AG478" s="78"/>
    </row>
    <row r="479" spans="4:33" ht="15.75" x14ac:dyDescent="0.25">
      <c r="D479" s="319"/>
      <c r="E479" s="104" t="s">
        <v>277</v>
      </c>
      <c r="F479" s="394">
        <f>IF(OR(ISERROR(VLOOKUP($E479&amp;$D$118&amp;$D$119,'CCG data'!$A:$AD,'CCG data'!R$3,FALSE)),ISBLANK(VLOOKUP($E479&amp;$D$118&amp;$D$119,'CCG data'!$A:$AD,'CCG data'!R$3,FALSE))),"",VLOOKUP($E479&amp;$D$118&amp;$D$119,'CCG data'!$A:$AD,'CCG data'!R$3,FALSE))</f>
        <v>5.0513472307836311</v>
      </c>
      <c r="G479" s="395"/>
      <c r="H479" s="395">
        <f>IF(OR(ISERROR(VLOOKUP($E479&amp;$D$118&amp;$D$119,'CCG data'!$A:$AD,'CCG data'!S$3,FALSE)),ISBLANK(VLOOKUP($E479&amp;$D$118&amp;$D$119,'CCG data'!$A:$AD,'CCG data'!S$3,FALSE))),"",VLOOKUP($E479&amp;$D$118&amp;$D$119,'CCG data'!$A:$AD,'CCG data'!S$3,FALSE))</f>
        <v>34.985492328579511</v>
      </c>
      <c r="I479" s="395"/>
      <c r="J479" s="395">
        <f>IF(OR(ISERROR(VLOOKUP($E479&amp;$D$118&amp;$D$119,'CCG data'!$A:$AD,'CCG data'!T$3,FALSE)),ISBLANK(VLOOKUP($E479&amp;$D$118&amp;$D$119,'CCG data'!$A:$AD,'CCG data'!T$3,FALSE))),"",VLOOKUP($E479&amp;$D$118&amp;$D$119,'CCG data'!$A:$AD,'CCG data'!T$3,FALSE))</f>
        <v>17.032199095457553</v>
      </c>
      <c r="K479" s="395"/>
      <c r="L479" s="395">
        <f>IF(OR(ISERROR(VLOOKUP($E479&amp;$D$118&amp;$D$119,'CCG data'!$A:$AD,'CCG data'!U$3,FALSE)),ISBLANK(VLOOKUP($E479&amp;$D$118&amp;$D$119,'CCG data'!$A:$AD,'CCG data'!U$3,FALSE))),"",VLOOKUP($E479&amp;$D$118&amp;$D$119,'CCG data'!$A:$AD,'CCG data'!U$3,FALSE))</f>
        <v>15.111495489856507</v>
      </c>
      <c r="M479" s="396"/>
      <c r="N479" s="367">
        <f>IF(OR(ISERROR(VLOOKUP($E479&amp;$D$118&amp;$D$119,'CCG data'!$A:$AD,'CCG data'!G$3,FALSE)),ISBLANK(VLOOKUP($E479&amp;$D$118&amp;$D$119,'CCG data'!$A:$AD,'CCG data'!G$3,FALSE))),"",VLOOKUP($E479&amp;$D$118&amp;$D$119,'CCG data'!$A:$AD,'CCG data'!G$3,FALSE))</f>
        <v>951</v>
      </c>
      <c r="P479" s="404">
        <f>IF(OR(ISERROR(VLOOKUP($E479&amp;$D$118&amp;$D$119,'CCG data'!$A:$AD,'CCG data'!B$3,FALSE)),ISBLANK(VLOOKUP($E479&amp;$D$118&amp;$D$119,'CCG data'!$A:$AD,'CCG data'!B$3,FALSE))),"",VLOOKUP($E479&amp;$D$118&amp;$D$119,'CCG data'!$A:$AD,'CCG data'!B$3,FALSE))</f>
        <v>6.8349106203995799E-2</v>
      </c>
      <c r="Q479" s="267"/>
      <c r="R479" s="267">
        <f>IF(OR(ISERROR(VLOOKUP($E479&amp;$D$118&amp;$D$119,'CCG data'!$A:$AD,'CCG data'!C$3,FALSE)),ISBLANK(VLOOKUP($E479&amp;$D$118&amp;$D$119,'CCG data'!$A:$AD,'CCG data'!C$3,FALSE))),"",VLOOKUP($E479&amp;$D$118&amp;$D$119,'CCG data'!$A:$AD,'CCG data'!C$3,FALSE))</f>
        <v>0.48159831756046267</v>
      </c>
      <c r="S479" s="267"/>
      <c r="T479" s="267">
        <f>IF(OR(ISERROR(VLOOKUP($E479&amp;$D$118&amp;$D$119,'CCG data'!$A:$AD,'CCG data'!D$3,FALSE)),ISBLANK(VLOOKUP($E479&amp;$D$118&amp;$D$119,'CCG data'!$A:$AD,'CCG data'!D$3,FALSE))),"",VLOOKUP($E479&amp;$D$118&amp;$D$119,'CCG data'!$A:$AD,'CCG data'!D$3,FALSE))</f>
        <v>0.24290220820189273</v>
      </c>
      <c r="U479" s="267"/>
      <c r="V479" s="267">
        <f>IF(OR(ISERROR(VLOOKUP($E479&amp;$D$118&amp;$D$119,'CCG data'!$A:$AD,'CCG data'!E$3,FALSE)),ISBLANK(VLOOKUP($E479&amp;$D$118&amp;$D$119,'CCG data'!$A:$AD,'CCG data'!E$3,FALSE))),"",VLOOKUP($E479&amp;$D$118&amp;$D$119,'CCG data'!$A:$AD,'CCG data'!E$3,FALSE))</f>
        <v>0.20715036803364878</v>
      </c>
      <c r="W479" s="405"/>
      <c r="Y479" s="165">
        <f>IFERROR(VLOOKUP($E479&amp;$D$119, Outliers!$A$4:$P$214,6,FALSE),"0")</f>
        <v>0</v>
      </c>
      <c r="Z479" s="165">
        <f>IFERROR(VLOOKUP($E479&amp;$D$119, Outliers!$A$4:$P$214,7,FALSE),"0")</f>
        <v>0</v>
      </c>
      <c r="AA479" s="165">
        <f>IFERROR(VLOOKUP($E479&amp;$D$119, Outliers!$A$4:$P$214,8,FALSE),"0")</f>
        <v>0</v>
      </c>
      <c r="AB479" s="165">
        <f>IFERROR(VLOOKUP($E479&amp;$D$119, Outliers!$A$4:$P$214,9,FALSE),"0")</f>
        <v>1</v>
      </c>
      <c r="AD479" s="78"/>
      <c r="AE479" s="78"/>
      <c r="AF479" s="78"/>
      <c r="AG479" s="78"/>
    </row>
    <row r="480" spans="4:33" x14ac:dyDescent="0.25">
      <c r="D480" s="319"/>
      <c r="E480" s="103" t="s">
        <v>27</v>
      </c>
      <c r="F480" s="95">
        <f>IF(P479="","",VLOOKUP($E479&amp;$D$118&amp;$D$119,'CCG data'!$A:$AD,'CCG data'!W$3,FALSE))</f>
        <v>3.8233239051307963</v>
      </c>
      <c r="G480" s="96">
        <f>IF(P479="","",VLOOKUP($E479&amp;$D$118&amp;$D$119,'CCG data'!$A:$AD,'CCG data'!X$3,FALSE))</f>
        <v>6.2793705564364659</v>
      </c>
      <c r="H480" s="96">
        <f>IF(R479="","",VLOOKUP($E479&amp;$D$118&amp;$D$119,'CCG data'!$A:$AD,'CCG data'!Y$3,FALSE))</f>
        <v>31.781353519834177</v>
      </c>
      <c r="I480" s="96">
        <f>IF(R479="","",VLOOKUP($E479&amp;$D$118&amp;$D$119,'CCG data'!$A:$AD,'CCG data'!Z$3,FALSE))</f>
        <v>38.189631137324845</v>
      </c>
      <c r="J480" s="96">
        <f>IF(T479="","",VLOOKUP($E479&amp;$D$118&amp;$D$119,'CCG data'!$A:$AD,'CCG data'!AA$3,FALSE))</f>
        <v>14.83575169976284</v>
      </c>
      <c r="K480" s="96">
        <f>IF(T479="","",VLOOKUP($E479&amp;$D$118&amp;$D$119,'CCG data'!$A:$AD,'CCG data'!AB$3,FALSE))</f>
        <v>19.228646491152269</v>
      </c>
      <c r="L480" s="96">
        <f>IF(V479="","",VLOOKUP($E479&amp;$D$118&amp;$D$119,'CCG data'!$A:$AD,'CCG data'!AC$3,FALSE))</f>
        <v>13.001262519723067</v>
      </c>
      <c r="M480" s="96">
        <f>IF(V479="","",VLOOKUP($E479&amp;$D$118&amp;$D$119,'CCG data'!$A:$AD,'CCG data'!AD$3,FALSE))</f>
        <v>17.221728459989947</v>
      </c>
      <c r="N480" s="368"/>
      <c r="P480" s="152">
        <f>IF(P479="","",VLOOKUP($E479&amp;$D$118&amp;$D$119,'CCG data'!$A:$AD,'CCG data'!I$3,FALSE))</f>
        <v>5.3999999999999999E-2</v>
      </c>
      <c r="Q480" s="15">
        <f>IF(P479="","",VLOOKUP($E479&amp;$D$118&amp;$D$119,'CCG data'!$A:$AD,'CCG data'!J$3,FALSE))</f>
        <v>8.5999999999999993E-2</v>
      </c>
      <c r="R480" s="15">
        <f>IF(R479="","",VLOOKUP($E479&amp;$D$118&amp;$D$119,'CCG data'!$A:$AD,'CCG data'!K$3,FALSE))</f>
        <v>0.45</v>
      </c>
      <c r="S480" s="15">
        <f>IF(R479="","",VLOOKUP($E479&amp;$D$118&amp;$D$119,'CCG data'!$A:$AD,'CCG data'!L$3,FALSE))</f>
        <v>0.51300000000000001</v>
      </c>
      <c r="T480" s="15">
        <f>IF(T479="","",VLOOKUP($E479&amp;$D$118&amp;$D$119,'CCG data'!$A:$AD,'CCG data'!M$3,FALSE))</f>
        <v>0.217</v>
      </c>
      <c r="U480" s="15">
        <f>IF(T479="","",VLOOKUP($E479&amp;$D$118&amp;$D$119,'CCG data'!$A:$AD,'CCG data'!N$3,FALSE))</f>
        <v>0.27100000000000002</v>
      </c>
      <c r="V480" s="15">
        <f>IF(V479="","",VLOOKUP($E479&amp;$D$118&amp;$D$119,'CCG data'!$A:$AD,'CCG data'!O$3,FALSE))</f>
        <v>0.183</v>
      </c>
      <c r="W480" s="136">
        <f>IF(V479="","",VLOOKUP($E479&amp;$D$118&amp;$D$119,'CCG data'!$A:$AD,'CCG data'!P$3,FALSE))</f>
        <v>0.23400000000000001</v>
      </c>
      <c r="Y480" s="165" t="str">
        <f>IFERROR(VLOOKUP($E480&amp;$D$119, Outliers!$A$4:$P$214,6,FALSE),"0")</f>
        <v>0</v>
      </c>
      <c r="Z480" s="165" t="str">
        <f>IFERROR(VLOOKUP($E480&amp;$D$119, Outliers!$A$4:$P$214,7,FALSE),"0")</f>
        <v>0</v>
      </c>
      <c r="AA480" s="165" t="str">
        <f>IFERROR(VLOOKUP($E480&amp;$D$119, Outliers!$A$4:$P$214,8,FALSE),"0")</f>
        <v>0</v>
      </c>
      <c r="AB480" s="165" t="str">
        <f>IFERROR(VLOOKUP($E480&amp;$D$119, Outliers!$A$4:$P$214,9,FALSE),"0")</f>
        <v>0</v>
      </c>
      <c r="AD480" s="78"/>
      <c r="AE480" s="78"/>
      <c r="AF480" s="78"/>
      <c r="AG480" s="78"/>
    </row>
    <row r="481" spans="4:33" ht="15.75" x14ac:dyDescent="0.25">
      <c r="D481" s="319"/>
      <c r="E481" s="104" t="s">
        <v>278</v>
      </c>
      <c r="F481" s="394">
        <f>IF(OR(ISERROR(VLOOKUP($E481&amp;$D$118&amp;$D$119,'CCG data'!$A:$AD,'CCG data'!R$3,FALSE)),ISBLANK(VLOOKUP($E481&amp;$D$118&amp;$D$119,'CCG data'!$A:$AD,'CCG data'!R$3,FALSE))),"",VLOOKUP($E481&amp;$D$118&amp;$D$119,'CCG data'!$A:$AD,'CCG data'!R$3,FALSE))</f>
        <v>6.8752990153457914</v>
      </c>
      <c r="G481" s="395"/>
      <c r="H481" s="395">
        <f>IF(OR(ISERROR(VLOOKUP($E481&amp;$D$118&amp;$D$119,'CCG data'!$A:$AD,'CCG data'!S$3,FALSE)),ISBLANK(VLOOKUP($E481&amp;$D$118&amp;$D$119,'CCG data'!$A:$AD,'CCG data'!S$3,FALSE))),"",VLOOKUP($E481&amp;$D$118&amp;$D$119,'CCG data'!$A:$AD,'CCG data'!S$3,FALSE))</f>
        <v>38.688747790635411</v>
      </c>
      <c r="I481" s="395"/>
      <c r="J481" s="395">
        <f>IF(OR(ISERROR(VLOOKUP($E481&amp;$D$118&amp;$D$119,'CCG data'!$A:$AD,'CCG data'!T$3,FALSE)),ISBLANK(VLOOKUP($E481&amp;$D$118&amp;$D$119,'CCG data'!$A:$AD,'CCG data'!T$3,FALSE))),"",VLOOKUP($E481&amp;$D$118&amp;$D$119,'CCG data'!$A:$AD,'CCG data'!T$3,FALSE))</f>
        <v>18.30565685081103</v>
      </c>
      <c r="K481" s="395"/>
      <c r="L481" s="395">
        <f>IF(OR(ISERROR(VLOOKUP($E481&amp;$D$118&amp;$D$119,'CCG data'!$A:$AD,'CCG data'!U$3,FALSE)),ISBLANK(VLOOKUP($E481&amp;$D$118&amp;$D$119,'CCG data'!$A:$AD,'CCG data'!U$3,FALSE))),"",VLOOKUP($E481&amp;$D$118&amp;$D$119,'CCG data'!$A:$AD,'CCG data'!U$3,FALSE))</f>
        <v>9.5652313762526724</v>
      </c>
      <c r="M481" s="396"/>
      <c r="N481" s="367">
        <f>IF(OR(ISERROR(VLOOKUP($E481&amp;$D$118&amp;$D$119,'CCG data'!$A:$AD,'CCG data'!G$3,FALSE)),ISBLANK(VLOOKUP($E481&amp;$D$118&amp;$D$119,'CCG data'!$A:$AD,'CCG data'!G$3,FALSE))),"",VLOOKUP($E481&amp;$D$118&amp;$D$119,'CCG data'!$A:$AD,'CCG data'!G$3,FALSE))</f>
        <v>733</v>
      </c>
      <c r="P481" s="404">
        <f>IF(OR(ISERROR(VLOOKUP($E481&amp;$D$118&amp;$D$119,'CCG data'!$A:$AD,'CCG data'!B$3,FALSE)),ISBLANK(VLOOKUP($E481&amp;$D$118&amp;$D$119,'CCG data'!$A:$AD,'CCG data'!B$3,FALSE))),"",VLOOKUP($E481&amp;$D$118&amp;$D$119,'CCG data'!$A:$AD,'CCG data'!B$3,FALSE))</f>
        <v>9.5497953615279671E-2</v>
      </c>
      <c r="Q481" s="267"/>
      <c r="R481" s="267">
        <f>IF(OR(ISERROR(VLOOKUP($E481&amp;$D$118&amp;$D$119,'CCG data'!$A:$AD,'CCG data'!C$3,FALSE)),ISBLANK(VLOOKUP($E481&amp;$D$118&amp;$D$119,'CCG data'!$A:$AD,'CCG data'!C$3,FALSE))),"",VLOOKUP($E481&amp;$D$118&amp;$D$119,'CCG data'!$A:$AD,'CCG data'!C$3,FALSE))</f>
        <v>0.52796725784447474</v>
      </c>
      <c r="S481" s="267"/>
      <c r="T481" s="267">
        <f>IF(OR(ISERROR(VLOOKUP($E481&amp;$D$118&amp;$D$119,'CCG data'!$A:$AD,'CCG data'!D$3,FALSE)),ISBLANK(VLOOKUP($E481&amp;$D$118&amp;$D$119,'CCG data'!$A:$AD,'CCG data'!D$3,FALSE))),"",VLOOKUP($E481&amp;$D$118&amp;$D$119,'CCG data'!$A:$AD,'CCG data'!D$3,FALSE))</f>
        <v>0.24556616643929058</v>
      </c>
      <c r="U481" s="267"/>
      <c r="V481" s="267">
        <f>IF(OR(ISERROR(VLOOKUP($E481&amp;$D$118&amp;$D$119,'CCG data'!$A:$AD,'CCG data'!E$3,FALSE)),ISBLANK(VLOOKUP($E481&amp;$D$118&amp;$D$119,'CCG data'!$A:$AD,'CCG data'!E$3,FALSE))),"",VLOOKUP($E481&amp;$D$118&amp;$D$119,'CCG data'!$A:$AD,'CCG data'!E$3,FALSE))</f>
        <v>0.13096862210095497</v>
      </c>
      <c r="W481" s="405"/>
      <c r="Y481" s="165">
        <f>IFERROR(VLOOKUP($E481&amp;$D$119, Outliers!$A$4:$P$214,6,FALSE),"0")</f>
        <v>0</v>
      </c>
      <c r="Z481" s="165">
        <f>IFERROR(VLOOKUP($E481&amp;$D$119, Outliers!$A$4:$P$214,7,FALSE),"0")</f>
        <v>0</v>
      </c>
      <c r="AA481" s="165">
        <f>IFERROR(VLOOKUP($E481&amp;$D$119, Outliers!$A$4:$P$214,8,FALSE),"0")</f>
        <v>0</v>
      </c>
      <c r="AB481" s="165">
        <f>IFERROR(VLOOKUP($E481&amp;$D$119, Outliers!$A$4:$P$214,9,FALSE),"0")</f>
        <v>0</v>
      </c>
      <c r="AD481" s="78"/>
      <c r="AE481" s="78"/>
      <c r="AF481" s="78"/>
      <c r="AG481" s="78"/>
    </row>
    <row r="482" spans="4:33" x14ac:dyDescent="0.25">
      <c r="D482" s="319"/>
      <c r="E482" s="103" t="s">
        <v>27</v>
      </c>
      <c r="F482" s="95">
        <f>IF(P481="","",VLOOKUP($E481&amp;$D$118&amp;$D$119,'CCG data'!$A:$AD,'CCG data'!W$3,FALSE))</f>
        <v>5.2646584154952958</v>
      </c>
      <c r="G482" s="96">
        <f>IF(P481="","",VLOOKUP($E481&amp;$D$118&amp;$D$119,'CCG data'!$A:$AD,'CCG data'!X$3,FALSE))</f>
        <v>8.4859396151962869</v>
      </c>
      <c r="H482" s="96">
        <f>IF(R481="","",VLOOKUP($E481&amp;$D$118&amp;$D$119,'CCG data'!$A:$AD,'CCG data'!Y$3,FALSE))</f>
        <v>34.834095022962074</v>
      </c>
      <c r="I482" s="96">
        <f>IF(R481="","",VLOOKUP($E481&amp;$D$118&amp;$D$119,'CCG data'!$A:$AD,'CCG data'!Z$3,FALSE))</f>
        <v>42.543400558308747</v>
      </c>
      <c r="J482" s="96">
        <f>IF(T481="","",VLOOKUP($E481&amp;$D$118&amp;$D$119,'CCG data'!$A:$AD,'CCG data'!AA$3,FALSE))</f>
        <v>15.631387568852748</v>
      </c>
      <c r="K482" s="96">
        <f>IF(T481="","",VLOOKUP($E481&amp;$D$118&amp;$D$119,'CCG data'!$A:$AD,'CCG data'!AB$3,FALSE))</f>
        <v>20.979926132769311</v>
      </c>
      <c r="L482" s="96">
        <f>IF(V481="","",VLOOKUP($E481&amp;$D$118&amp;$D$119,'CCG data'!$A:$AD,'CCG data'!AC$3,FALSE))</f>
        <v>7.6517865912019083</v>
      </c>
      <c r="M482" s="96">
        <f>IF(V481="","",VLOOKUP($E481&amp;$D$118&amp;$D$119,'CCG data'!$A:$AD,'CCG data'!AD$3,FALSE))</f>
        <v>11.478676161303436</v>
      </c>
      <c r="N482" s="368"/>
      <c r="P482" s="152">
        <f>IF(P481="","",VLOOKUP($E481&amp;$D$118&amp;$D$119,'CCG data'!$A:$AD,'CCG data'!I$3,FALSE))</f>
        <v>7.5999999999999998E-2</v>
      </c>
      <c r="Q482" s="15">
        <f>IF(P481="","",VLOOKUP($E481&amp;$D$118&amp;$D$119,'CCG data'!$A:$AD,'CCG data'!J$3,FALSE))</f>
        <v>0.11899999999999999</v>
      </c>
      <c r="R482" s="15">
        <f>IF(R481="","",VLOOKUP($E481&amp;$D$118&amp;$D$119,'CCG data'!$A:$AD,'CCG data'!K$3,FALSE))</f>
        <v>0.49199999999999999</v>
      </c>
      <c r="S482" s="15">
        <f>IF(R481="","",VLOOKUP($E481&amp;$D$118&amp;$D$119,'CCG data'!$A:$AD,'CCG data'!L$3,FALSE))</f>
        <v>0.56399999999999995</v>
      </c>
      <c r="T482" s="15">
        <f>IF(T481="","",VLOOKUP($E481&amp;$D$118&amp;$D$119,'CCG data'!$A:$AD,'CCG data'!M$3,FALSE))</f>
        <v>0.216</v>
      </c>
      <c r="U482" s="15">
        <f>IF(T481="","",VLOOKUP($E481&amp;$D$118&amp;$D$119,'CCG data'!$A:$AD,'CCG data'!N$3,FALSE))</f>
        <v>0.27800000000000002</v>
      </c>
      <c r="V482" s="15">
        <f>IF(V481="","",VLOOKUP($E481&amp;$D$118&amp;$D$119,'CCG data'!$A:$AD,'CCG data'!O$3,FALSE))</f>
        <v>0.108</v>
      </c>
      <c r="W482" s="136">
        <f>IF(V481="","",VLOOKUP($E481&amp;$D$118&amp;$D$119,'CCG data'!$A:$AD,'CCG data'!P$3,FALSE))</f>
        <v>0.157</v>
      </c>
      <c r="Y482" s="165" t="str">
        <f>IFERROR(VLOOKUP($E482&amp;$D$119, Outliers!$A$4:$P$214,6,FALSE),"0")</f>
        <v>0</v>
      </c>
      <c r="Z482" s="165" t="str">
        <f>IFERROR(VLOOKUP($E482&amp;$D$119, Outliers!$A$4:$P$214,7,FALSE),"0")</f>
        <v>0</v>
      </c>
      <c r="AA482" s="165" t="str">
        <f>IFERROR(VLOOKUP($E482&amp;$D$119, Outliers!$A$4:$P$214,8,FALSE),"0")</f>
        <v>0</v>
      </c>
      <c r="AB482" s="165" t="str">
        <f>IFERROR(VLOOKUP($E482&amp;$D$119, Outliers!$A$4:$P$214,9,FALSE),"0")</f>
        <v>0</v>
      </c>
      <c r="AD482" s="78"/>
      <c r="AE482" s="78"/>
      <c r="AF482" s="78"/>
      <c r="AG482" s="78"/>
    </row>
    <row r="483" spans="4:33" ht="15.75" x14ac:dyDescent="0.25">
      <c r="D483" s="319"/>
      <c r="E483" s="104" t="s">
        <v>279</v>
      </c>
      <c r="F483" s="394">
        <f>IF(OR(ISERROR(VLOOKUP($E483&amp;$D$118&amp;$D$119,'CCG data'!$A:$AD,'CCG data'!R$3,FALSE)),ISBLANK(VLOOKUP($E483&amp;$D$118&amp;$D$119,'CCG data'!$A:$AD,'CCG data'!R$3,FALSE))),"",VLOOKUP($E483&amp;$D$118&amp;$D$119,'CCG data'!$A:$AD,'CCG data'!R$3,FALSE))</f>
        <v>2.1018127463042857</v>
      </c>
      <c r="G483" s="395"/>
      <c r="H483" s="395">
        <f>IF(OR(ISERROR(VLOOKUP($E483&amp;$D$118&amp;$D$119,'CCG data'!$A:$AD,'CCG data'!S$3,FALSE)),ISBLANK(VLOOKUP($E483&amp;$D$118&amp;$D$119,'CCG data'!$A:$AD,'CCG data'!S$3,FALSE))),"",VLOOKUP($E483&amp;$D$118&amp;$D$119,'CCG data'!$A:$AD,'CCG data'!S$3,FALSE))</f>
        <v>25.59652266028948</v>
      </c>
      <c r="I483" s="395"/>
      <c r="J483" s="395">
        <f>IF(OR(ISERROR(VLOOKUP($E483&amp;$D$118&amp;$D$119,'CCG data'!$A:$AD,'CCG data'!T$3,FALSE)),ISBLANK(VLOOKUP($E483&amp;$D$118&amp;$D$119,'CCG data'!$A:$AD,'CCG data'!T$3,FALSE))),"",VLOOKUP($E483&amp;$D$118&amp;$D$119,'CCG data'!$A:$AD,'CCG data'!T$3,FALSE))</f>
        <v>22.798162172683369</v>
      </c>
      <c r="K483" s="395"/>
      <c r="L483" s="395">
        <f>IF(OR(ISERROR(VLOOKUP($E483&amp;$D$118&amp;$D$119,'CCG data'!$A:$AD,'CCG data'!U$3,FALSE)),ISBLANK(VLOOKUP($E483&amp;$D$118&amp;$D$119,'CCG data'!$A:$AD,'CCG data'!U$3,FALSE))),"",VLOOKUP($E483&amp;$D$118&amp;$D$119,'CCG data'!$A:$AD,'CCG data'!U$3,FALSE))</f>
        <v>8.9738022439851886</v>
      </c>
      <c r="M483" s="396"/>
      <c r="N483" s="367">
        <f>IF(OR(ISERROR(VLOOKUP($E483&amp;$D$118&amp;$D$119,'CCG data'!$A:$AD,'CCG data'!G$3,FALSE)),ISBLANK(VLOOKUP($E483&amp;$D$118&amp;$D$119,'CCG data'!$A:$AD,'CCG data'!G$3,FALSE))),"",VLOOKUP($E483&amp;$D$118&amp;$D$119,'CCG data'!$A:$AD,'CCG data'!G$3,FALSE))</f>
        <v>525</v>
      </c>
      <c r="P483" s="404">
        <f>IF(OR(ISERROR(VLOOKUP($E483&amp;$D$118&amp;$D$119,'CCG data'!$A:$AD,'CCG data'!B$3,FALSE)),ISBLANK(VLOOKUP($E483&amp;$D$118&amp;$D$119,'CCG data'!$A:$AD,'CCG data'!B$3,FALSE))),"",VLOOKUP($E483&amp;$D$118&amp;$D$119,'CCG data'!$A:$AD,'CCG data'!B$3,FALSE))</f>
        <v>3.2380952380952378E-2</v>
      </c>
      <c r="Q483" s="267"/>
      <c r="R483" s="267">
        <f>IF(OR(ISERROR(VLOOKUP($E483&amp;$D$118&amp;$D$119,'CCG data'!$A:$AD,'CCG data'!C$3,FALSE)),ISBLANK(VLOOKUP($E483&amp;$D$118&amp;$D$119,'CCG data'!$A:$AD,'CCG data'!C$3,FALSE))),"",VLOOKUP($E483&amp;$D$118&amp;$D$119,'CCG data'!$A:$AD,'CCG data'!C$3,FALSE))</f>
        <v>0.42285714285714288</v>
      </c>
      <c r="S483" s="267"/>
      <c r="T483" s="267">
        <f>IF(OR(ISERROR(VLOOKUP($E483&amp;$D$118&amp;$D$119,'CCG data'!$A:$AD,'CCG data'!D$3,FALSE)),ISBLANK(VLOOKUP($E483&amp;$D$118&amp;$D$119,'CCG data'!$A:$AD,'CCG data'!D$3,FALSE))),"",VLOOKUP($E483&amp;$D$118&amp;$D$119,'CCG data'!$A:$AD,'CCG data'!D$3,FALSE))</f>
        <v>0.38857142857142857</v>
      </c>
      <c r="U483" s="267"/>
      <c r="V483" s="267">
        <f>IF(OR(ISERROR(VLOOKUP($E483&amp;$D$118&amp;$D$119,'CCG data'!$A:$AD,'CCG data'!E$3,FALSE)),ISBLANK(VLOOKUP($E483&amp;$D$118&amp;$D$119,'CCG data'!$A:$AD,'CCG data'!E$3,FALSE))),"",VLOOKUP($E483&amp;$D$118&amp;$D$119,'CCG data'!$A:$AD,'CCG data'!E$3,FALSE))</f>
        <v>0.15619047619047619</v>
      </c>
      <c r="W483" s="405"/>
      <c r="Y483" s="165">
        <f>IFERROR(VLOOKUP($E483&amp;$D$119, Outliers!$A$4:$P$214,6,FALSE),"0")</f>
        <v>1</v>
      </c>
      <c r="Z483" s="165">
        <f>IFERROR(VLOOKUP($E483&amp;$D$119, Outliers!$A$4:$P$214,7,FALSE),"0")</f>
        <v>1</v>
      </c>
      <c r="AA483" s="165">
        <f>IFERROR(VLOOKUP($E483&amp;$D$119, Outliers!$A$4:$P$214,8,FALSE),"0")</f>
        <v>1</v>
      </c>
      <c r="AB483" s="165">
        <f>IFERROR(VLOOKUP($E483&amp;$D$119, Outliers!$A$4:$P$214,9,FALSE),"0")</f>
        <v>0</v>
      </c>
      <c r="AD483" s="78"/>
      <c r="AE483" s="78"/>
      <c r="AF483" s="78"/>
      <c r="AG483" s="78"/>
    </row>
    <row r="484" spans="4:33" x14ac:dyDescent="0.25">
      <c r="D484" s="319"/>
      <c r="E484" s="103" t="s">
        <v>27</v>
      </c>
      <c r="F484" s="95">
        <f>IF(P483="","",VLOOKUP($E483&amp;$D$118&amp;$D$119,'CCG data'!$A:$AD,'CCG data'!W$3,FALSE))</f>
        <v>1.1026743887611725</v>
      </c>
      <c r="G484" s="96">
        <f>IF(P483="","",VLOOKUP($E483&amp;$D$118&amp;$D$119,'CCG data'!$A:$AD,'CCG data'!X$3,FALSE))</f>
        <v>3.1009511038473989</v>
      </c>
      <c r="H484" s="96">
        <f>IF(R483="","",VLOOKUP($E483&amp;$D$118&amp;$D$119,'CCG data'!$A:$AD,'CCG data'!Y$3,FALSE))</f>
        <v>22.229387469817731</v>
      </c>
      <c r="I484" s="96">
        <f>IF(R483="","",VLOOKUP($E483&amp;$D$118&amp;$D$119,'CCG data'!$A:$AD,'CCG data'!Z$3,FALSE))</f>
        <v>28.96365785076123</v>
      </c>
      <c r="J484" s="96">
        <f>IF(T483="","",VLOOKUP($E483&amp;$D$118&amp;$D$119,'CCG data'!$A:$AD,'CCG data'!AA$3,FALSE))</f>
        <v>19.669628553284142</v>
      </c>
      <c r="K484" s="96">
        <f>IF(T483="","",VLOOKUP($E483&amp;$D$118&amp;$D$119,'CCG data'!$A:$AD,'CCG data'!AB$3,FALSE))</f>
        <v>25.926695792082597</v>
      </c>
      <c r="L484" s="96">
        <f>IF(V483="","",VLOOKUP($E483&amp;$D$118&amp;$D$119,'CCG data'!$A:$AD,'CCG data'!AC$3,FALSE))</f>
        <v>7.0314605180507419</v>
      </c>
      <c r="M484" s="96">
        <f>IF(V483="","",VLOOKUP($E483&amp;$D$118&amp;$D$119,'CCG data'!$A:$AD,'CCG data'!AD$3,FALSE))</f>
        <v>10.916143969919634</v>
      </c>
      <c r="N484" s="368"/>
      <c r="P484" s="152">
        <f>IF(P483="","",VLOOKUP($E483&amp;$D$118&amp;$D$119,'CCG data'!$A:$AD,'CCG data'!I$3,FALSE))</f>
        <v>0.02</v>
      </c>
      <c r="Q484" s="15">
        <f>IF(P483="","",VLOOKUP($E483&amp;$D$118&amp;$D$119,'CCG data'!$A:$AD,'CCG data'!J$3,FALSE))</f>
        <v>5.0999999999999997E-2</v>
      </c>
      <c r="R484" s="15">
        <f>IF(R483="","",VLOOKUP($E483&amp;$D$118&amp;$D$119,'CCG data'!$A:$AD,'CCG data'!K$3,FALSE))</f>
        <v>0.38100000000000001</v>
      </c>
      <c r="S484" s="15">
        <f>IF(R483="","",VLOOKUP($E483&amp;$D$118&amp;$D$119,'CCG data'!$A:$AD,'CCG data'!L$3,FALSE))</f>
        <v>0.46600000000000003</v>
      </c>
      <c r="T484" s="15">
        <f>IF(T483="","",VLOOKUP($E483&amp;$D$118&amp;$D$119,'CCG data'!$A:$AD,'CCG data'!M$3,FALSE))</f>
        <v>0.34799999999999998</v>
      </c>
      <c r="U484" s="15">
        <f>IF(T483="","",VLOOKUP($E483&amp;$D$118&amp;$D$119,'CCG data'!$A:$AD,'CCG data'!N$3,FALSE))</f>
        <v>0.43099999999999999</v>
      </c>
      <c r="V484" s="15">
        <f>IF(V483="","",VLOOKUP($E483&amp;$D$118&amp;$D$119,'CCG data'!$A:$AD,'CCG data'!O$3,FALSE))</f>
        <v>0.128</v>
      </c>
      <c r="W484" s="136">
        <f>IF(V483="","",VLOOKUP($E483&amp;$D$118&amp;$D$119,'CCG data'!$A:$AD,'CCG data'!P$3,FALSE))</f>
        <v>0.19</v>
      </c>
      <c r="Y484" s="165" t="str">
        <f>IFERROR(VLOOKUP($E484&amp;$D$119, Outliers!$A$4:$P$214,6,FALSE),"0")</f>
        <v>0</v>
      </c>
      <c r="Z484" s="165" t="str">
        <f>IFERROR(VLOOKUP($E484&amp;$D$119, Outliers!$A$4:$P$214,7,FALSE),"0")</f>
        <v>0</v>
      </c>
      <c r="AA484" s="165" t="str">
        <f>IFERROR(VLOOKUP($E484&amp;$D$119, Outliers!$A$4:$P$214,8,FALSE),"0")</f>
        <v>0</v>
      </c>
      <c r="AB484" s="165" t="str">
        <f>IFERROR(VLOOKUP($E484&amp;$D$119, Outliers!$A$4:$P$214,9,FALSE),"0")</f>
        <v>0</v>
      </c>
      <c r="AD484" s="78"/>
      <c r="AE484" s="78"/>
      <c r="AF484" s="78"/>
      <c r="AG484" s="78"/>
    </row>
    <row r="485" spans="4:33" ht="15.75" x14ac:dyDescent="0.25">
      <c r="D485" s="319"/>
      <c r="E485" s="104" t="s">
        <v>280</v>
      </c>
      <c r="F485" s="394">
        <f>IF(OR(ISERROR(VLOOKUP($E485&amp;$D$118&amp;$D$119,'CCG data'!$A:$AD,'CCG data'!R$3,FALSE)),ISBLANK(VLOOKUP($E485&amp;$D$118&amp;$D$119,'CCG data'!$A:$AD,'CCG data'!R$3,FALSE))),"",VLOOKUP($E485&amp;$D$118&amp;$D$119,'CCG data'!$A:$AD,'CCG data'!R$3,FALSE))</f>
        <v>2.7405977476434393</v>
      </c>
      <c r="G485" s="395"/>
      <c r="H485" s="395">
        <f>IF(OR(ISERROR(VLOOKUP($E485&amp;$D$118&amp;$D$119,'CCG data'!$A:$AD,'CCG data'!S$3,FALSE)),ISBLANK(VLOOKUP($E485&amp;$D$118&amp;$D$119,'CCG data'!$A:$AD,'CCG data'!S$3,FALSE))),"",VLOOKUP($E485&amp;$D$118&amp;$D$119,'CCG data'!$A:$AD,'CCG data'!S$3,FALSE))</f>
        <v>38.923724296965311</v>
      </c>
      <c r="I485" s="395"/>
      <c r="J485" s="395">
        <f>IF(OR(ISERROR(VLOOKUP($E485&amp;$D$118&amp;$D$119,'CCG data'!$A:$AD,'CCG data'!T$3,FALSE)),ISBLANK(VLOOKUP($E485&amp;$D$118&amp;$D$119,'CCG data'!$A:$AD,'CCG data'!T$3,FALSE))),"",VLOOKUP($E485&amp;$D$118&amp;$D$119,'CCG data'!$A:$AD,'CCG data'!T$3,FALSE))</f>
        <v>18.887995989739416</v>
      </c>
      <c r="K485" s="395"/>
      <c r="L485" s="395">
        <f>IF(OR(ISERROR(VLOOKUP($E485&amp;$D$118&amp;$D$119,'CCG data'!$A:$AD,'CCG data'!U$3,FALSE)),ISBLANK(VLOOKUP($E485&amp;$D$118&amp;$D$119,'CCG data'!$A:$AD,'CCG data'!U$3,FALSE))),"",VLOOKUP($E485&amp;$D$118&amp;$D$119,'CCG data'!$A:$AD,'CCG data'!U$3,FALSE))</f>
        <v>12.970277178340769</v>
      </c>
      <c r="M485" s="396"/>
      <c r="N485" s="367">
        <f>IF(OR(ISERROR(VLOOKUP($E485&amp;$D$118&amp;$D$119,'CCG data'!$A:$AD,'CCG data'!G$3,FALSE)),ISBLANK(VLOOKUP($E485&amp;$D$118&amp;$D$119,'CCG data'!$A:$AD,'CCG data'!G$3,FALSE))),"",VLOOKUP($E485&amp;$D$118&amp;$D$119,'CCG data'!$A:$AD,'CCG data'!G$3,FALSE))</f>
        <v>1293</v>
      </c>
      <c r="P485" s="404">
        <f>IF(OR(ISERROR(VLOOKUP($E485&amp;$D$118&amp;$D$119,'CCG data'!$A:$AD,'CCG data'!B$3,FALSE)),ISBLANK(VLOOKUP($E485&amp;$D$118&amp;$D$119,'CCG data'!$A:$AD,'CCG data'!B$3,FALSE))),"",VLOOKUP($E485&amp;$D$118&amp;$D$119,'CCG data'!$A:$AD,'CCG data'!B$3,FALSE))</f>
        <v>3.5576179427687551E-2</v>
      </c>
      <c r="Q485" s="267"/>
      <c r="R485" s="267">
        <f>IF(OR(ISERROR(VLOOKUP($E485&amp;$D$118&amp;$D$119,'CCG data'!$A:$AD,'CCG data'!C$3,FALSE)),ISBLANK(VLOOKUP($E485&amp;$D$118&amp;$D$119,'CCG data'!$A:$AD,'CCG data'!C$3,FALSE))),"",VLOOKUP($E485&amp;$D$118&amp;$D$119,'CCG data'!$A:$AD,'CCG data'!C$3,FALSE))</f>
        <v>0.52745552977571541</v>
      </c>
      <c r="S485" s="267"/>
      <c r="T485" s="267">
        <f>IF(OR(ISERROR(VLOOKUP($E485&amp;$D$118&amp;$D$119,'CCG data'!$A:$AD,'CCG data'!D$3,FALSE)),ISBLANK(VLOOKUP($E485&amp;$D$118&amp;$D$119,'CCG data'!$A:$AD,'CCG data'!D$3,FALSE))),"",VLOOKUP($E485&amp;$D$118&amp;$D$119,'CCG data'!$A:$AD,'CCG data'!D$3,FALSE))</f>
        <v>0.25831399845320957</v>
      </c>
      <c r="U485" s="267"/>
      <c r="V485" s="267">
        <f>IF(OR(ISERROR(VLOOKUP($E485&amp;$D$118&amp;$D$119,'CCG data'!$A:$AD,'CCG data'!E$3,FALSE)),ISBLANK(VLOOKUP($E485&amp;$D$118&amp;$D$119,'CCG data'!$A:$AD,'CCG data'!E$3,FALSE))),"",VLOOKUP($E485&amp;$D$118&amp;$D$119,'CCG data'!$A:$AD,'CCG data'!E$3,FALSE))</f>
        <v>0.17865429234338748</v>
      </c>
      <c r="W485" s="405"/>
      <c r="Y485" s="165">
        <f>IFERROR(VLOOKUP($E485&amp;$D$119, Outliers!$A$4:$P$214,6,FALSE),"0")</f>
        <v>1</v>
      </c>
      <c r="Z485" s="165">
        <f>IFERROR(VLOOKUP($E485&amp;$D$119, Outliers!$A$4:$P$214,7,FALSE),"0")</f>
        <v>0</v>
      </c>
      <c r="AA485" s="165">
        <f>IFERROR(VLOOKUP($E485&amp;$D$119, Outliers!$A$4:$P$214,8,FALSE),"0")</f>
        <v>0</v>
      </c>
      <c r="AB485" s="165">
        <f>IFERROR(VLOOKUP($E485&amp;$D$119, Outliers!$A$4:$P$214,9,FALSE),"0")</f>
        <v>0</v>
      </c>
      <c r="AD485" s="78"/>
      <c r="AE485" s="78"/>
      <c r="AF485" s="78"/>
      <c r="AG485" s="78"/>
    </row>
    <row r="486" spans="4:33" x14ac:dyDescent="0.25">
      <c r="D486" s="319"/>
      <c r="E486" s="103" t="s">
        <v>27</v>
      </c>
      <c r="F486" s="95">
        <f>IF(P485="","",VLOOKUP($E485&amp;$D$118&amp;$D$119,'CCG data'!$A:$AD,'CCG data'!W$3,FALSE))</f>
        <v>1.9486027254687819</v>
      </c>
      <c r="G486" s="96">
        <f>IF(P485="","",VLOOKUP($E485&amp;$D$118&amp;$D$119,'CCG data'!$A:$AD,'CCG data'!X$3,FALSE))</f>
        <v>3.5325927698180966</v>
      </c>
      <c r="H486" s="96">
        <f>IF(R485="","",VLOOKUP($E485&amp;$D$118&amp;$D$119,'CCG data'!$A:$AD,'CCG data'!Y$3,FALSE))</f>
        <v>36.002410083466245</v>
      </c>
      <c r="I486" s="96">
        <f>IF(R485="","",VLOOKUP($E485&amp;$D$118&amp;$D$119,'CCG data'!$A:$AD,'CCG data'!Z$3,FALSE))</f>
        <v>41.845038510464377</v>
      </c>
      <c r="J486" s="96">
        <f>IF(T485="","",VLOOKUP($E485&amp;$D$118&amp;$D$119,'CCG data'!$A:$AD,'CCG data'!AA$3,FALSE))</f>
        <v>16.862325879974808</v>
      </c>
      <c r="K486" s="96">
        <f>IF(T485="","",VLOOKUP($E485&amp;$D$118&amp;$D$119,'CCG data'!$A:$AD,'CCG data'!AB$3,FALSE))</f>
        <v>20.913666099504024</v>
      </c>
      <c r="L486" s="96">
        <f>IF(V485="","",VLOOKUP($E485&amp;$D$118&amp;$D$119,'CCG data'!$A:$AD,'CCG data'!AC$3,FALSE))</f>
        <v>11.297649271037654</v>
      </c>
      <c r="M486" s="96">
        <f>IF(V485="","",VLOOKUP($E485&amp;$D$118&amp;$D$119,'CCG data'!$A:$AD,'CCG data'!AD$3,FALSE))</f>
        <v>14.642905085643884</v>
      </c>
      <c r="N486" s="368"/>
      <c r="P486" s="152">
        <f>IF(P485="","",VLOOKUP($E485&amp;$D$118&amp;$D$119,'CCG data'!$A:$AD,'CCG data'!I$3,FALSE))</f>
        <v>2.7E-2</v>
      </c>
      <c r="Q486" s="15">
        <f>IF(P485="","",VLOOKUP($E485&amp;$D$118&amp;$D$119,'CCG data'!$A:$AD,'CCG data'!J$3,FALSE))</f>
        <v>4.7E-2</v>
      </c>
      <c r="R486" s="15">
        <f>IF(R485="","",VLOOKUP($E485&amp;$D$118&amp;$D$119,'CCG data'!$A:$AD,'CCG data'!K$3,FALSE))</f>
        <v>0.5</v>
      </c>
      <c r="S486" s="15">
        <f>IF(R485="","",VLOOKUP($E485&amp;$D$118&amp;$D$119,'CCG data'!$A:$AD,'CCG data'!L$3,FALSE))</f>
        <v>0.55500000000000005</v>
      </c>
      <c r="T486" s="15">
        <f>IF(T485="","",VLOOKUP($E485&amp;$D$118&amp;$D$119,'CCG data'!$A:$AD,'CCG data'!M$3,FALSE))</f>
        <v>0.23499999999999999</v>
      </c>
      <c r="U486" s="15">
        <f>IF(T485="","",VLOOKUP($E485&amp;$D$118&amp;$D$119,'CCG data'!$A:$AD,'CCG data'!N$3,FALSE))</f>
        <v>0.28299999999999997</v>
      </c>
      <c r="V486" s="15">
        <f>IF(V485="","",VLOOKUP($E485&amp;$D$118&amp;$D$119,'CCG data'!$A:$AD,'CCG data'!O$3,FALSE))</f>
        <v>0.159</v>
      </c>
      <c r="W486" s="136">
        <f>IF(V485="","",VLOOKUP($E485&amp;$D$118&amp;$D$119,'CCG data'!$A:$AD,'CCG data'!P$3,FALSE))</f>
        <v>0.2</v>
      </c>
      <c r="Y486" s="165" t="str">
        <f>IFERROR(VLOOKUP($E486&amp;$D$119, Outliers!$A$4:$P$214,6,FALSE),"0")</f>
        <v>0</v>
      </c>
      <c r="Z486" s="165" t="str">
        <f>IFERROR(VLOOKUP($E486&amp;$D$119, Outliers!$A$4:$P$214,7,FALSE),"0")</f>
        <v>0</v>
      </c>
      <c r="AA486" s="165" t="str">
        <f>IFERROR(VLOOKUP($E486&amp;$D$119, Outliers!$A$4:$P$214,8,FALSE),"0")</f>
        <v>0</v>
      </c>
      <c r="AB486" s="165" t="str">
        <f>IFERROR(VLOOKUP($E486&amp;$D$119, Outliers!$A$4:$P$214,9,FALSE),"0")</f>
        <v>0</v>
      </c>
      <c r="AD486" s="78"/>
      <c r="AE486" s="78"/>
      <c r="AF486" s="78"/>
      <c r="AG486" s="78"/>
    </row>
    <row r="487" spans="4:33" ht="15.75" x14ac:dyDescent="0.25">
      <c r="D487" s="319"/>
      <c r="E487" s="104" t="s">
        <v>426</v>
      </c>
      <c r="F487" s="394">
        <f>IF(OR(ISERROR(VLOOKUP($E487&amp;$D$118&amp;$D$119,'CCG data'!$A:$AD,'CCG data'!R$3,FALSE)),ISBLANK(VLOOKUP($E487&amp;$D$118&amp;$D$119,'CCG data'!$A:$AD,'CCG data'!R$3,FALSE))),"",VLOOKUP($E487&amp;$D$118&amp;$D$119,'CCG data'!$A:$AD,'CCG data'!R$3,FALSE))</f>
        <v>3.6284552202587319</v>
      </c>
      <c r="G487" s="395"/>
      <c r="H487" s="395">
        <f>IF(OR(ISERROR(VLOOKUP($E487&amp;$D$118&amp;$D$119,'CCG data'!$A:$AD,'CCG data'!S$3,FALSE)),ISBLANK(VLOOKUP($E487&amp;$D$118&amp;$D$119,'CCG data'!$A:$AD,'CCG data'!S$3,FALSE))),"",VLOOKUP($E487&amp;$D$118&amp;$D$119,'CCG data'!$A:$AD,'CCG data'!S$3,FALSE))</f>
        <v>43.222197704910194</v>
      </c>
      <c r="I487" s="395"/>
      <c r="J487" s="395">
        <f>IF(OR(ISERROR(VLOOKUP($E487&amp;$D$118&amp;$D$119,'CCG data'!$A:$AD,'CCG data'!T$3,FALSE)),ISBLANK(VLOOKUP($E487&amp;$D$118&amp;$D$119,'CCG data'!$A:$AD,'CCG data'!T$3,FALSE))),"",VLOOKUP($E487&amp;$D$118&amp;$D$119,'CCG data'!$A:$AD,'CCG data'!T$3,FALSE))</f>
        <v>17.013920151793606</v>
      </c>
      <c r="K487" s="395"/>
      <c r="L487" s="395">
        <f>IF(OR(ISERROR(VLOOKUP($E487&amp;$D$118&amp;$D$119,'CCG data'!$A:$AD,'CCG data'!U$3,FALSE)),ISBLANK(VLOOKUP($E487&amp;$D$118&amp;$D$119,'CCG data'!$A:$AD,'CCG data'!U$3,FALSE))),"",VLOOKUP($E487&amp;$D$118&amp;$D$119,'CCG data'!$A:$AD,'CCG data'!U$3,FALSE))</f>
        <v>11.164314203873097</v>
      </c>
      <c r="M487" s="396"/>
      <c r="N487" s="367">
        <f>IF(OR(ISERROR(VLOOKUP($E487&amp;$D$118&amp;$D$119,'CCG data'!$A:$AD,'CCG data'!G$3,FALSE)),ISBLANK(VLOOKUP($E487&amp;$D$118&amp;$D$119,'CCG data'!$A:$AD,'CCG data'!G$3,FALSE))),"",VLOOKUP($E487&amp;$D$118&amp;$D$119,'CCG data'!$A:$AD,'CCG data'!G$3,FALSE))</f>
        <v>2167</v>
      </c>
      <c r="P487" s="404">
        <f>IF(OR(ISERROR(VLOOKUP($E487&amp;$D$118&amp;$D$119,'CCG data'!$A:$AD,'CCG data'!B$3,FALSE)),ISBLANK(VLOOKUP($E487&amp;$D$118&amp;$D$119,'CCG data'!$A:$AD,'CCG data'!B$3,FALSE))),"",VLOOKUP($E487&amp;$D$118&amp;$D$119,'CCG data'!$A:$AD,'CCG data'!B$3,FALSE))</f>
        <v>5.0299953853253344E-2</v>
      </c>
      <c r="Q487" s="267"/>
      <c r="R487" s="267">
        <f>IF(OR(ISERROR(VLOOKUP($E487&amp;$D$118&amp;$D$119,'CCG data'!$A:$AD,'CCG data'!C$3,FALSE)),ISBLANK(VLOOKUP($E487&amp;$D$118&amp;$D$119,'CCG data'!$A:$AD,'CCG data'!C$3,FALSE))),"",VLOOKUP($E487&amp;$D$118&amp;$D$119,'CCG data'!$A:$AD,'CCG data'!C$3,FALSE))</f>
        <v>0.57268112598061838</v>
      </c>
      <c r="S487" s="267"/>
      <c r="T487" s="267">
        <f>IF(OR(ISERROR(VLOOKUP($E487&amp;$D$118&amp;$D$119,'CCG data'!$A:$AD,'CCG data'!D$3,FALSE)),ISBLANK(VLOOKUP($E487&amp;$D$118&amp;$D$119,'CCG data'!$A:$AD,'CCG data'!D$3,FALSE))),"",VLOOKUP($E487&amp;$D$118&amp;$D$119,'CCG data'!$A:$AD,'CCG data'!D$3,FALSE))</f>
        <v>0.22796492847254268</v>
      </c>
      <c r="U487" s="267"/>
      <c r="V487" s="267">
        <f>IF(OR(ISERROR(VLOOKUP($E487&amp;$D$118&amp;$D$119,'CCG data'!$A:$AD,'CCG data'!E$3,FALSE)),ISBLANK(VLOOKUP($E487&amp;$D$118&amp;$D$119,'CCG data'!$A:$AD,'CCG data'!E$3,FALSE))),"",VLOOKUP($E487&amp;$D$118&amp;$D$119,'CCG data'!$A:$AD,'CCG data'!E$3,FALSE))</f>
        <v>0.1490539916935856</v>
      </c>
      <c r="W487" s="405"/>
      <c r="Y487" s="165">
        <f>IFERROR(VLOOKUP($E487&amp;$D$119, Outliers!$A$4:$P$214,6,FALSE),"0")</f>
        <v>1</v>
      </c>
      <c r="Z487" s="165">
        <f>IFERROR(VLOOKUP($E487&amp;$D$119, Outliers!$A$4:$P$214,7,FALSE),"0")</f>
        <v>1</v>
      </c>
      <c r="AA487" s="165">
        <f>IFERROR(VLOOKUP($E487&amp;$D$119, Outliers!$A$4:$P$214,8,FALSE),"0")</f>
        <v>0</v>
      </c>
      <c r="AB487" s="165">
        <f>IFERROR(VLOOKUP($E487&amp;$D$119, Outliers!$A$4:$P$214,9,FALSE),"0")</f>
        <v>0</v>
      </c>
      <c r="AD487" s="78"/>
      <c r="AE487" s="78"/>
      <c r="AF487" s="78"/>
      <c r="AG487" s="78"/>
    </row>
    <row r="488" spans="4:33" x14ac:dyDescent="0.25">
      <c r="D488" s="319"/>
      <c r="E488" s="103" t="s">
        <v>27</v>
      </c>
      <c r="F488" s="95">
        <f>IF(P487="","",VLOOKUP($E487&amp;$D$118&amp;$D$119,'CCG data'!$A:$AD,'CCG data'!W$3,FALSE))</f>
        <v>2.9472709824552359</v>
      </c>
      <c r="G488" s="96">
        <f>IF(P487="","",VLOOKUP($E487&amp;$D$118&amp;$D$119,'CCG data'!$A:$AD,'CCG data'!X$3,FALSE))</f>
        <v>4.3096394580622279</v>
      </c>
      <c r="H488" s="96">
        <f>IF(R487="","",VLOOKUP($E487&amp;$D$118&amp;$D$119,'CCG data'!$A:$AD,'CCG data'!Y$3,FALSE))</f>
        <v>40.817408431094989</v>
      </c>
      <c r="I488" s="96">
        <f>IF(R487="","",VLOOKUP($E487&amp;$D$118&amp;$D$119,'CCG data'!$A:$AD,'CCG data'!Z$3,FALSE))</f>
        <v>45.626986978725398</v>
      </c>
      <c r="J488" s="96">
        <f>IF(T487="","",VLOOKUP($E487&amp;$D$118&amp;$D$119,'CCG data'!$A:$AD,'CCG data'!AA$3,FALSE))</f>
        <v>15.513554935347965</v>
      </c>
      <c r="K488" s="96">
        <f>IF(T487="","",VLOOKUP($E487&amp;$D$118&amp;$D$119,'CCG data'!$A:$AD,'CCG data'!AB$3,FALSE))</f>
        <v>18.514285368239246</v>
      </c>
      <c r="L488" s="96">
        <f>IF(V487="","",VLOOKUP($E487&amp;$D$118&amp;$D$119,'CCG data'!$A:$AD,'CCG data'!AC$3,FALSE))</f>
        <v>9.9467640475429615</v>
      </c>
      <c r="M488" s="96">
        <f>IF(V487="","",VLOOKUP($E487&amp;$D$118&amp;$D$119,'CCG data'!$A:$AD,'CCG data'!AD$3,FALSE))</f>
        <v>12.381864360203233</v>
      </c>
      <c r="N488" s="368"/>
      <c r="P488" s="152">
        <f>IF(P487="","",VLOOKUP($E487&amp;$D$118&amp;$D$119,'CCG data'!$A:$AD,'CCG data'!I$3,FALSE))</f>
        <v>4.2000000000000003E-2</v>
      </c>
      <c r="Q488" s="15">
        <f>IF(P487="","",VLOOKUP($E487&amp;$D$118&amp;$D$119,'CCG data'!$A:$AD,'CCG data'!J$3,FALSE))</f>
        <v>0.06</v>
      </c>
      <c r="R488" s="15">
        <f>IF(R487="","",VLOOKUP($E487&amp;$D$118&amp;$D$119,'CCG data'!$A:$AD,'CCG data'!K$3,FALSE))</f>
        <v>0.55200000000000005</v>
      </c>
      <c r="S488" s="15">
        <f>IF(R487="","",VLOOKUP($E487&amp;$D$118&amp;$D$119,'CCG data'!$A:$AD,'CCG data'!L$3,FALSE))</f>
        <v>0.59299999999999997</v>
      </c>
      <c r="T488" s="15">
        <f>IF(T487="","",VLOOKUP($E487&amp;$D$118&amp;$D$119,'CCG data'!$A:$AD,'CCG data'!M$3,FALSE))</f>
        <v>0.21099999999999999</v>
      </c>
      <c r="U488" s="15">
        <f>IF(T487="","",VLOOKUP($E487&amp;$D$118&amp;$D$119,'CCG data'!$A:$AD,'CCG data'!N$3,FALSE))</f>
        <v>0.246</v>
      </c>
      <c r="V488" s="15">
        <f>IF(V487="","",VLOOKUP($E487&amp;$D$118&amp;$D$119,'CCG data'!$A:$AD,'CCG data'!O$3,FALSE))</f>
        <v>0.13500000000000001</v>
      </c>
      <c r="W488" s="136">
        <f>IF(V487="","",VLOOKUP($E487&amp;$D$118&amp;$D$119,'CCG data'!$A:$AD,'CCG data'!P$3,FALSE))</f>
        <v>0.16500000000000001</v>
      </c>
      <c r="Y488" s="165" t="str">
        <f>IFERROR(VLOOKUP($E488&amp;$D$119, Outliers!$A$4:$P$214,6,FALSE),"0")</f>
        <v>0</v>
      </c>
      <c r="Z488" s="165" t="str">
        <f>IFERROR(VLOOKUP($E488&amp;$D$119, Outliers!$A$4:$P$214,7,FALSE),"0")</f>
        <v>0</v>
      </c>
      <c r="AA488" s="165" t="str">
        <f>IFERROR(VLOOKUP($E488&amp;$D$119, Outliers!$A$4:$P$214,8,FALSE),"0")</f>
        <v>0</v>
      </c>
      <c r="AB488" s="165" t="str">
        <f>IFERROR(VLOOKUP($E488&amp;$D$119, Outliers!$A$4:$P$214,9,FALSE),"0")</f>
        <v>0</v>
      </c>
      <c r="AD488" s="78"/>
      <c r="AE488" s="78"/>
      <c r="AF488" s="78"/>
      <c r="AG488" s="78"/>
    </row>
    <row r="489" spans="4:33" ht="15.75" x14ac:dyDescent="0.25">
      <c r="D489" s="319"/>
      <c r="E489" s="104" t="s">
        <v>281</v>
      </c>
      <c r="F489" s="394">
        <f>IF(OR(ISERROR(VLOOKUP($E489&amp;$D$118&amp;$D$119,'CCG data'!$A:$AD,'CCG data'!R$3,FALSE)),ISBLANK(VLOOKUP($E489&amp;$D$118&amp;$D$119,'CCG data'!$A:$AD,'CCG data'!R$3,FALSE))),"",VLOOKUP($E489&amp;$D$118&amp;$D$119,'CCG data'!$A:$AD,'CCG data'!R$3,FALSE))</f>
        <v>4.3616300069534022</v>
      </c>
      <c r="G489" s="395"/>
      <c r="H489" s="395">
        <f>IF(OR(ISERROR(VLOOKUP($E489&amp;$D$118&amp;$D$119,'CCG data'!$A:$AD,'CCG data'!S$3,FALSE)),ISBLANK(VLOOKUP($E489&amp;$D$118&amp;$D$119,'CCG data'!$A:$AD,'CCG data'!S$3,FALSE))),"",VLOOKUP($E489&amp;$D$118&amp;$D$119,'CCG data'!$A:$AD,'CCG data'!S$3,FALSE))</f>
        <v>31.559676506669266</v>
      </c>
      <c r="I489" s="395"/>
      <c r="J489" s="395">
        <f>IF(OR(ISERROR(VLOOKUP($E489&amp;$D$118&amp;$D$119,'CCG data'!$A:$AD,'CCG data'!T$3,FALSE)),ISBLANK(VLOOKUP($E489&amp;$D$118&amp;$D$119,'CCG data'!$A:$AD,'CCG data'!T$3,FALSE))),"",VLOOKUP($E489&amp;$D$118&amp;$D$119,'CCG data'!$A:$AD,'CCG data'!T$3,FALSE))</f>
        <v>20.606518634134403</v>
      </c>
      <c r="K489" s="395"/>
      <c r="L489" s="395">
        <f>IF(OR(ISERROR(VLOOKUP($E489&amp;$D$118&amp;$D$119,'CCG data'!$A:$AD,'CCG data'!U$3,FALSE)),ISBLANK(VLOOKUP($E489&amp;$D$118&amp;$D$119,'CCG data'!$A:$AD,'CCG data'!U$3,FALSE))),"",VLOOKUP($E489&amp;$D$118&amp;$D$119,'CCG data'!$A:$AD,'CCG data'!U$3,FALSE))</f>
        <v>12.321428313702972</v>
      </c>
      <c r="M489" s="396"/>
      <c r="N489" s="367">
        <f>IF(OR(ISERROR(VLOOKUP($E489&amp;$D$118&amp;$D$119,'CCG data'!$A:$AD,'CCG data'!G$3,FALSE)),ISBLANK(VLOOKUP($E489&amp;$D$118&amp;$D$119,'CCG data'!$A:$AD,'CCG data'!G$3,FALSE))),"",VLOOKUP($E489&amp;$D$118&amp;$D$119,'CCG data'!$A:$AD,'CCG data'!G$3,FALSE))</f>
        <v>572</v>
      </c>
      <c r="P489" s="404">
        <f>IF(OR(ISERROR(VLOOKUP($E489&amp;$D$118&amp;$D$119,'CCG data'!$A:$AD,'CCG data'!B$3,FALSE)),ISBLANK(VLOOKUP($E489&amp;$D$118&amp;$D$119,'CCG data'!$A:$AD,'CCG data'!B$3,FALSE))),"",VLOOKUP($E489&amp;$D$118&amp;$D$119,'CCG data'!$A:$AD,'CCG data'!B$3,FALSE))</f>
        <v>6.8181818181818177E-2</v>
      </c>
      <c r="Q489" s="267"/>
      <c r="R489" s="267">
        <f>IF(OR(ISERROR(VLOOKUP($E489&amp;$D$118&amp;$D$119,'CCG data'!$A:$AD,'CCG data'!C$3,FALSE)),ISBLANK(VLOOKUP($E489&amp;$D$118&amp;$D$119,'CCG data'!$A:$AD,'CCG data'!C$3,FALSE))),"",VLOOKUP($E489&amp;$D$118&amp;$D$119,'CCG data'!$A:$AD,'CCG data'!C$3,FALSE))</f>
        <v>0.45454545454545453</v>
      </c>
      <c r="S489" s="267"/>
      <c r="T489" s="267">
        <f>IF(OR(ISERROR(VLOOKUP($E489&amp;$D$118&amp;$D$119,'CCG data'!$A:$AD,'CCG data'!D$3,FALSE)),ISBLANK(VLOOKUP($E489&amp;$D$118&amp;$D$119,'CCG data'!$A:$AD,'CCG data'!D$3,FALSE))),"",VLOOKUP($E489&amp;$D$118&amp;$D$119,'CCG data'!$A:$AD,'CCG data'!D$3,FALSE))</f>
        <v>0.29545454545454547</v>
      </c>
      <c r="U489" s="267"/>
      <c r="V489" s="267">
        <f>IF(OR(ISERROR(VLOOKUP($E489&amp;$D$118&amp;$D$119,'CCG data'!$A:$AD,'CCG data'!E$3,FALSE)),ISBLANK(VLOOKUP($E489&amp;$D$118&amp;$D$119,'CCG data'!$A:$AD,'CCG data'!E$3,FALSE))),"",VLOOKUP($E489&amp;$D$118&amp;$D$119,'CCG data'!$A:$AD,'CCG data'!E$3,FALSE))</f>
        <v>0.18181818181818182</v>
      </c>
      <c r="W489" s="405"/>
      <c r="Y489" s="165">
        <f>IFERROR(VLOOKUP($E489&amp;$D$119, Outliers!$A$4:$P$214,6,FALSE),"0")</f>
        <v>0</v>
      </c>
      <c r="Z489" s="165">
        <f>IFERROR(VLOOKUP($E489&amp;$D$119, Outliers!$A$4:$P$214,7,FALSE),"0")</f>
        <v>1</v>
      </c>
      <c r="AA489" s="165">
        <f>IFERROR(VLOOKUP($E489&amp;$D$119, Outliers!$A$4:$P$214,8,FALSE),"0")</f>
        <v>0</v>
      </c>
      <c r="AB489" s="165">
        <f>IFERROR(VLOOKUP($E489&amp;$D$119, Outliers!$A$4:$P$214,9,FALSE),"0")</f>
        <v>0</v>
      </c>
      <c r="AD489" s="78"/>
      <c r="AE489" s="78"/>
      <c r="AF489" s="78"/>
      <c r="AG489" s="78"/>
    </row>
    <row r="490" spans="4:33" x14ac:dyDescent="0.25">
      <c r="D490" s="319"/>
      <c r="E490" s="103" t="s">
        <v>27</v>
      </c>
      <c r="F490" s="95">
        <f>IF(P489="","",VLOOKUP($E489&amp;$D$118&amp;$D$119,'CCG data'!$A:$AD,'CCG data'!W$3,FALSE))</f>
        <v>2.99272727618854</v>
      </c>
      <c r="G490" s="96">
        <f>IF(P489="","",VLOOKUP($E489&amp;$D$118&amp;$D$119,'CCG data'!$A:$AD,'CCG data'!X$3,FALSE))</f>
        <v>5.7305327377182644</v>
      </c>
      <c r="H490" s="96">
        <f>IF(R489="","",VLOOKUP($E489&amp;$D$118&amp;$D$119,'CCG data'!$A:$AD,'CCG data'!Y$3,FALSE))</f>
        <v>27.723470329427787</v>
      </c>
      <c r="I490" s="96">
        <f>IF(R489="","",VLOOKUP($E489&amp;$D$118&amp;$D$119,'CCG data'!$A:$AD,'CCG data'!Z$3,FALSE))</f>
        <v>35.395882683910749</v>
      </c>
      <c r="J490" s="96">
        <f>IF(T489="","",VLOOKUP($E489&amp;$D$118&amp;$D$119,'CCG data'!$A:$AD,'CCG data'!AA$3,FALSE))</f>
        <v>17.49968967083414</v>
      </c>
      <c r="K490" s="96">
        <f>IF(T489="","",VLOOKUP($E489&amp;$D$118&amp;$D$119,'CCG data'!$A:$AD,'CCG data'!AB$3,FALSE))</f>
        <v>23.713347597434666</v>
      </c>
      <c r="L490" s="96">
        <f>IF(V489="","",VLOOKUP($E489&amp;$D$118&amp;$D$119,'CCG data'!$A:$AD,'CCG data'!AC$3,FALSE))</f>
        <v>9.9533260314426659</v>
      </c>
      <c r="M490" s="96">
        <f>IF(V489="","",VLOOKUP($E489&amp;$D$118&amp;$D$119,'CCG data'!$A:$AD,'CCG data'!AD$3,FALSE))</f>
        <v>14.689530595963278</v>
      </c>
      <c r="N490" s="368"/>
      <c r="P490" s="152">
        <f>IF(P489="","",VLOOKUP($E489&amp;$D$118&amp;$D$119,'CCG data'!$A:$AD,'CCG data'!I$3,FALSE))</f>
        <v>0.05</v>
      </c>
      <c r="Q490" s="15">
        <f>IF(P489="","",VLOOKUP($E489&amp;$D$118&amp;$D$119,'CCG data'!$A:$AD,'CCG data'!J$3,FALSE))</f>
        <v>9.1999999999999998E-2</v>
      </c>
      <c r="R490" s="15">
        <f>IF(R489="","",VLOOKUP($E489&amp;$D$118&amp;$D$119,'CCG data'!$A:$AD,'CCG data'!K$3,FALSE))</f>
        <v>0.41399999999999998</v>
      </c>
      <c r="S490" s="15">
        <f>IF(R489="","",VLOOKUP($E489&amp;$D$118&amp;$D$119,'CCG data'!$A:$AD,'CCG data'!L$3,FALSE))</f>
        <v>0.496</v>
      </c>
      <c r="T490" s="15">
        <f>IF(T489="","",VLOOKUP($E489&amp;$D$118&amp;$D$119,'CCG data'!$A:$AD,'CCG data'!M$3,FALSE))</f>
        <v>0.26</v>
      </c>
      <c r="U490" s="15">
        <f>IF(T489="","",VLOOKUP($E489&amp;$D$118&amp;$D$119,'CCG data'!$A:$AD,'CCG data'!N$3,FALSE))</f>
        <v>0.33400000000000002</v>
      </c>
      <c r="V490" s="15">
        <f>IF(V489="","",VLOOKUP($E489&amp;$D$118&amp;$D$119,'CCG data'!$A:$AD,'CCG data'!O$3,FALSE))</f>
        <v>0.152</v>
      </c>
      <c r="W490" s="136">
        <f>IF(V489="","",VLOOKUP($E489&amp;$D$118&amp;$D$119,'CCG data'!$A:$AD,'CCG data'!P$3,FALSE))</f>
        <v>0.216</v>
      </c>
      <c r="Y490" s="165" t="str">
        <f>IFERROR(VLOOKUP($E490&amp;$D$119, Outliers!$A$4:$P$214,6,FALSE),"0")</f>
        <v>0</v>
      </c>
      <c r="Z490" s="165" t="str">
        <f>IFERROR(VLOOKUP($E490&amp;$D$119, Outliers!$A$4:$P$214,7,FALSE),"0")</f>
        <v>0</v>
      </c>
      <c r="AA490" s="165" t="str">
        <f>IFERROR(VLOOKUP($E490&amp;$D$119, Outliers!$A$4:$P$214,8,FALSE),"0")</f>
        <v>0</v>
      </c>
      <c r="AB490" s="165" t="str">
        <f>IFERROR(VLOOKUP($E490&amp;$D$119, Outliers!$A$4:$P$214,9,FALSE),"0")</f>
        <v>0</v>
      </c>
      <c r="AD490" s="78"/>
      <c r="AE490" s="78"/>
      <c r="AF490" s="78"/>
      <c r="AG490" s="78"/>
    </row>
    <row r="491" spans="4:33" ht="15.75" x14ac:dyDescent="0.25">
      <c r="D491" s="319"/>
      <c r="E491" s="104" t="s">
        <v>503</v>
      </c>
      <c r="F491" s="394">
        <f>IF(OR(ISERROR(VLOOKUP($E491&amp;$D$118&amp;$D$119,'CCG data'!$A:$AD,'CCG data'!R$3,FALSE)),ISBLANK(VLOOKUP($E491&amp;$D$118&amp;$D$119,'CCG data'!$A:$AD,'CCG data'!R$3,FALSE))),"",VLOOKUP($E491&amp;$D$118&amp;$D$119,'CCG data'!$A:$AD,'CCG data'!R$3,FALSE))</f>
        <v>3.4393140030209235</v>
      </c>
      <c r="G491" s="395"/>
      <c r="H491" s="395">
        <f>IF(OR(ISERROR(VLOOKUP($E491&amp;$D$118&amp;$D$119,'CCG data'!$A:$AD,'CCG data'!S$3,FALSE)),ISBLANK(VLOOKUP($E491&amp;$D$118&amp;$D$119,'CCG data'!$A:$AD,'CCG data'!S$3,FALSE))),"",VLOOKUP($E491&amp;$D$118&amp;$D$119,'CCG data'!$A:$AD,'CCG data'!S$3,FALSE))</f>
        <v>40.718461969396898</v>
      </c>
      <c r="I491" s="395"/>
      <c r="J491" s="395">
        <f>IF(OR(ISERROR(VLOOKUP($E491&amp;$D$118&amp;$D$119,'CCG data'!$A:$AD,'CCG data'!T$3,FALSE)),ISBLANK(VLOOKUP($E491&amp;$D$118&amp;$D$119,'CCG data'!$A:$AD,'CCG data'!T$3,FALSE))),"",VLOOKUP($E491&amp;$D$118&amp;$D$119,'CCG data'!$A:$AD,'CCG data'!T$3,FALSE))</f>
        <v>19.379907878787765</v>
      </c>
      <c r="K491" s="395"/>
      <c r="L491" s="395">
        <f>IF(OR(ISERROR(VLOOKUP($E491&amp;$D$118&amp;$D$119,'CCG data'!$A:$AD,'CCG data'!U$3,FALSE)),ISBLANK(VLOOKUP($E491&amp;$D$118&amp;$D$119,'CCG data'!$A:$AD,'CCG data'!U$3,FALSE))),"",VLOOKUP($E491&amp;$D$118&amp;$D$119,'CCG data'!$A:$AD,'CCG data'!U$3,FALSE))</f>
        <v>8.3165837357338663</v>
      </c>
      <c r="M491" s="396"/>
      <c r="N491" s="367">
        <f>IF(OR(ISERROR(VLOOKUP($E491&amp;$D$118&amp;$D$119,'CCG data'!$A:$AD,'CCG data'!G$3,FALSE)),ISBLANK(VLOOKUP($E491&amp;$D$118&amp;$D$119,'CCG data'!$A:$AD,'CCG data'!G$3,FALSE))),"",VLOOKUP($E491&amp;$D$118&amp;$D$119,'CCG data'!$A:$AD,'CCG data'!G$3,FALSE))</f>
        <v>1883</v>
      </c>
      <c r="P491" s="404">
        <f>IF(OR(ISERROR(VLOOKUP($E491&amp;$D$118&amp;$D$119,'CCG data'!$A:$AD,'CCG data'!B$3,FALSE)),ISBLANK(VLOOKUP($E491&amp;$D$118&amp;$D$119,'CCG data'!$A:$AD,'CCG data'!B$3,FALSE))),"",VLOOKUP($E491&amp;$D$118&amp;$D$119,'CCG data'!$A:$AD,'CCG data'!B$3,FALSE))</f>
        <v>5.0451407328730748E-2</v>
      </c>
      <c r="Q491" s="267"/>
      <c r="R491" s="267">
        <f>IF(OR(ISERROR(VLOOKUP($E491&amp;$D$118&amp;$D$119,'CCG data'!$A:$AD,'CCG data'!C$3,FALSE)),ISBLANK(VLOOKUP($E491&amp;$D$118&amp;$D$119,'CCG data'!$A:$AD,'CCG data'!C$3,FALSE))),"",VLOOKUP($E491&amp;$D$118&amp;$D$119,'CCG data'!$A:$AD,'CCG data'!C$3,FALSE))</f>
        <v>0.56664896441848112</v>
      </c>
      <c r="S491" s="267"/>
      <c r="T491" s="267">
        <f>IF(OR(ISERROR(VLOOKUP($E491&amp;$D$118&amp;$D$119,'CCG data'!$A:$AD,'CCG data'!D$3,FALSE)),ISBLANK(VLOOKUP($E491&amp;$D$118&amp;$D$119,'CCG data'!$A:$AD,'CCG data'!D$3,FALSE))),"",VLOOKUP($E491&amp;$D$118&amp;$D$119,'CCG data'!$A:$AD,'CCG data'!D$3,FALSE))</f>
        <v>0.26606479022835899</v>
      </c>
      <c r="U491" s="267"/>
      <c r="V491" s="267">
        <f>IF(OR(ISERROR(VLOOKUP($E491&amp;$D$118&amp;$D$119,'CCG data'!$A:$AD,'CCG data'!E$3,FALSE)),ISBLANK(VLOOKUP($E491&amp;$D$118&amp;$D$119,'CCG data'!$A:$AD,'CCG data'!E$3,FALSE))),"",VLOOKUP($E491&amp;$D$118&amp;$D$119,'CCG data'!$A:$AD,'CCG data'!E$3,FALSE))</f>
        <v>0.11683483802442911</v>
      </c>
      <c r="W491" s="405"/>
      <c r="Y491" s="165">
        <f>IFERROR(VLOOKUP($E491&amp;$D$119, Outliers!$A$4:$P$214,6,FALSE),"0")</f>
        <v>1</v>
      </c>
      <c r="Z491" s="165">
        <f>IFERROR(VLOOKUP($E491&amp;$D$119, Outliers!$A$4:$P$214,7,FALSE),"0")</f>
        <v>0</v>
      </c>
      <c r="AA491" s="165">
        <f>IFERROR(VLOOKUP($E491&amp;$D$119, Outliers!$A$4:$P$214,8,FALSE),"0")</f>
        <v>0</v>
      </c>
      <c r="AB491" s="165">
        <f>IFERROR(VLOOKUP($E491&amp;$D$119, Outliers!$A$4:$P$214,9,FALSE),"0")</f>
        <v>1</v>
      </c>
      <c r="AD491" s="78"/>
      <c r="AE491" s="78"/>
      <c r="AF491" s="78"/>
      <c r="AG491" s="78"/>
    </row>
    <row r="492" spans="4:33" x14ac:dyDescent="0.25">
      <c r="D492" s="319"/>
      <c r="E492" s="103" t="s">
        <v>27</v>
      </c>
      <c r="F492" s="95">
        <f>IF(P491="","",VLOOKUP($E491&amp;$D$118&amp;$D$119,'CCG data'!$A:$AD,'CCG data'!W$3,FALSE))</f>
        <v>2.7476963072488543</v>
      </c>
      <c r="G492" s="96">
        <f>IF(P491="","",VLOOKUP($E491&amp;$D$118&amp;$D$119,'CCG data'!$A:$AD,'CCG data'!X$3,FALSE))</f>
        <v>4.1309316987929927</v>
      </c>
      <c r="H492" s="96">
        <f>IF(R491="","",VLOOKUP($E491&amp;$D$118&amp;$D$119,'CCG data'!$A:$AD,'CCG data'!Y$3,FALSE))</f>
        <v>38.275227049102568</v>
      </c>
      <c r="I492" s="96">
        <f>IF(R491="","",VLOOKUP($E491&amp;$D$118&amp;$D$119,'CCG data'!$A:$AD,'CCG data'!Z$3,FALSE))</f>
        <v>43.161696889691228</v>
      </c>
      <c r="J492" s="96">
        <f>IF(T491="","",VLOOKUP($E491&amp;$D$118&amp;$D$119,'CCG data'!$A:$AD,'CCG data'!AA$3,FALSE))</f>
        <v>17.682880235310471</v>
      </c>
      <c r="K492" s="96">
        <f>IF(T491="","",VLOOKUP($E491&amp;$D$118&amp;$D$119,'CCG data'!$A:$AD,'CCG data'!AB$3,FALSE))</f>
        <v>21.07693552226506</v>
      </c>
      <c r="L492" s="96">
        <f>IF(V491="","",VLOOKUP($E491&amp;$D$118&amp;$D$119,'CCG data'!$A:$AD,'CCG data'!AC$3,FALSE))</f>
        <v>7.2176039720178879</v>
      </c>
      <c r="M492" s="96">
        <f>IF(V491="","",VLOOKUP($E491&amp;$D$118&amp;$D$119,'CCG data'!$A:$AD,'CCG data'!AD$3,FALSE))</f>
        <v>9.4155634994498456</v>
      </c>
      <c r="N492" s="368"/>
      <c r="P492" s="152">
        <f>IF(P491="","",VLOOKUP($E491&amp;$D$118&amp;$D$119,'CCG data'!$A:$AD,'CCG data'!I$3,FALSE))</f>
        <v>4.1000000000000002E-2</v>
      </c>
      <c r="Q492" s="15">
        <f>IF(P491="","",VLOOKUP($E491&amp;$D$118&amp;$D$119,'CCG data'!$A:$AD,'CCG data'!J$3,FALSE))</f>
        <v>6.0999999999999999E-2</v>
      </c>
      <c r="R492" s="15">
        <f>IF(R491="","",VLOOKUP($E491&amp;$D$118&amp;$D$119,'CCG data'!$A:$AD,'CCG data'!K$3,FALSE))</f>
        <v>0.54400000000000004</v>
      </c>
      <c r="S492" s="15">
        <f>IF(R491="","",VLOOKUP($E491&amp;$D$118&amp;$D$119,'CCG data'!$A:$AD,'CCG data'!L$3,FALSE))</f>
        <v>0.58899999999999997</v>
      </c>
      <c r="T492" s="15">
        <f>IF(T491="","",VLOOKUP($E491&amp;$D$118&amp;$D$119,'CCG data'!$A:$AD,'CCG data'!M$3,FALSE))</f>
        <v>0.247</v>
      </c>
      <c r="U492" s="15">
        <f>IF(T491="","",VLOOKUP($E491&amp;$D$118&amp;$D$119,'CCG data'!$A:$AD,'CCG data'!N$3,FALSE))</f>
        <v>0.28599999999999998</v>
      </c>
      <c r="V492" s="15">
        <f>IF(V491="","",VLOOKUP($E491&amp;$D$118&amp;$D$119,'CCG data'!$A:$AD,'CCG data'!O$3,FALSE))</f>
        <v>0.10299999999999999</v>
      </c>
      <c r="W492" s="136">
        <f>IF(V491="","",VLOOKUP($E491&amp;$D$118&amp;$D$119,'CCG data'!$A:$AD,'CCG data'!P$3,FALSE))</f>
        <v>0.13200000000000001</v>
      </c>
      <c r="Y492" s="165" t="str">
        <f>IFERROR(VLOOKUP($E492&amp;$D$119, Outliers!$A$4:$P$214,6,FALSE),"0")</f>
        <v>0</v>
      </c>
      <c r="Z492" s="165" t="str">
        <f>IFERROR(VLOOKUP($E492&amp;$D$119, Outliers!$A$4:$P$214,7,FALSE),"0")</f>
        <v>0</v>
      </c>
      <c r="AA492" s="165" t="str">
        <f>IFERROR(VLOOKUP($E492&amp;$D$119, Outliers!$A$4:$P$214,8,FALSE),"0")</f>
        <v>0</v>
      </c>
      <c r="AB492" s="165" t="str">
        <f>IFERROR(VLOOKUP($E492&amp;$D$119, Outliers!$A$4:$P$214,9,FALSE),"0")</f>
        <v>0</v>
      </c>
      <c r="AD492" s="78"/>
      <c r="AE492" s="78"/>
      <c r="AF492" s="78"/>
      <c r="AG492" s="78"/>
    </row>
    <row r="493" spans="4:33" ht="15.75" x14ac:dyDescent="0.25">
      <c r="D493" s="319"/>
      <c r="E493" s="104" t="s">
        <v>282</v>
      </c>
      <c r="F493" s="394">
        <f>IF(OR(ISERROR(VLOOKUP($E493&amp;$D$118&amp;$D$119,'CCG data'!$A:$AD,'CCG data'!R$3,FALSE)),ISBLANK(VLOOKUP($E493&amp;$D$118&amp;$D$119,'CCG data'!$A:$AD,'CCG data'!R$3,FALSE))),"",VLOOKUP($E493&amp;$D$118&amp;$D$119,'CCG data'!$A:$AD,'CCG data'!R$3,FALSE))</f>
        <v>6.3565079125821269</v>
      </c>
      <c r="G493" s="395"/>
      <c r="H493" s="395">
        <f>IF(OR(ISERROR(VLOOKUP($E493&amp;$D$118&amp;$D$119,'CCG data'!$A:$AD,'CCG data'!S$3,FALSE)),ISBLANK(VLOOKUP($E493&amp;$D$118&amp;$D$119,'CCG data'!$A:$AD,'CCG data'!S$3,FALSE))),"",VLOOKUP($E493&amp;$D$118&amp;$D$119,'CCG data'!$A:$AD,'CCG data'!S$3,FALSE))</f>
        <v>35.175354370019633</v>
      </c>
      <c r="I493" s="395"/>
      <c r="J493" s="395">
        <f>IF(OR(ISERROR(VLOOKUP($E493&amp;$D$118&amp;$D$119,'CCG data'!$A:$AD,'CCG data'!T$3,FALSE)),ISBLANK(VLOOKUP($E493&amp;$D$118&amp;$D$119,'CCG data'!$A:$AD,'CCG data'!T$3,FALSE))),"",VLOOKUP($E493&amp;$D$118&amp;$D$119,'CCG data'!$A:$AD,'CCG data'!T$3,FALSE))</f>
        <v>18.587998921617263</v>
      </c>
      <c r="K493" s="395"/>
      <c r="L493" s="395">
        <f>IF(OR(ISERROR(VLOOKUP($E493&amp;$D$118&amp;$D$119,'CCG data'!$A:$AD,'CCG data'!U$3,FALSE)),ISBLANK(VLOOKUP($E493&amp;$D$118&amp;$D$119,'CCG data'!$A:$AD,'CCG data'!U$3,FALSE))),"",VLOOKUP($E493&amp;$D$118&amp;$D$119,'CCG data'!$A:$AD,'CCG data'!U$3,FALSE))</f>
        <v>11.245177137035224</v>
      </c>
      <c r="M493" s="396"/>
      <c r="N493" s="367">
        <f>IF(OR(ISERROR(VLOOKUP($E493&amp;$D$118&amp;$D$119,'CCG data'!$A:$AD,'CCG data'!G$3,FALSE)),ISBLANK(VLOOKUP($E493&amp;$D$118&amp;$D$119,'CCG data'!$A:$AD,'CCG data'!G$3,FALSE))),"",VLOOKUP($E493&amp;$D$118&amp;$D$119,'CCG data'!$A:$AD,'CCG data'!G$3,FALSE))</f>
        <v>1518</v>
      </c>
      <c r="P493" s="404">
        <f>IF(OR(ISERROR(VLOOKUP($E493&amp;$D$118&amp;$D$119,'CCG data'!$A:$AD,'CCG data'!B$3,FALSE)),ISBLANK(VLOOKUP($E493&amp;$D$118&amp;$D$119,'CCG data'!$A:$AD,'CCG data'!B$3,FALSE))),"",VLOOKUP($E493&amp;$D$118&amp;$D$119,'CCG data'!$A:$AD,'CCG data'!B$3,FALSE))</f>
        <v>8.9591567852437423E-2</v>
      </c>
      <c r="Q493" s="267"/>
      <c r="R493" s="267">
        <f>IF(OR(ISERROR(VLOOKUP($E493&amp;$D$118&amp;$D$119,'CCG data'!$A:$AD,'CCG data'!C$3,FALSE)),ISBLANK(VLOOKUP($E493&amp;$D$118&amp;$D$119,'CCG data'!$A:$AD,'CCG data'!C$3,FALSE))),"",VLOOKUP($E493&amp;$D$118&amp;$D$119,'CCG data'!$A:$AD,'CCG data'!C$3,FALSE))</f>
        <v>0.49407114624505927</v>
      </c>
      <c r="S493" s="267"/>
      <c r="T493" s="267">
        <f>IF(OR(ISERROR(VLOOKUP($E493&amp;$D$118&amp;$D$119,'CCG data'!$A:$AD,'CCG data'!D$3,FALSE)),ISBLANK(VLOOKUP($E493&amp;$D$118&amp;$D$119,'CCG data'!$A:$AD,'CCG data'!D$3,FALSE))),"",VLOOKUP($E493&amp;$D$118&amp;$D$119,'CCG data'!$A:$AD,'CCG data'!D$3,FALSE))</f>
        <v>0.25823451910408435</v>
      </c>
      <c r="U493" s="267"/>
      <c r="V493" s="267">
        <f>IF(OR(ISERROR(VLOOKUP($E493&amp;$D$118&amp;$D$119,'CCG data'!$A:$AD,'CCG data'!E$3,FALSE)),ISBLANK(VLOOKUP($E493&amp;$D$118&amp;$D$119,'CCG data'!$A:$AD,'CCG data'!E$3,FALSE))),"",VLOOKUP($E493&amp;$D$118&amp;$D$119,'CCG data'!$A:$AD,'CCG data'!E$3,FALSE))</f>
        <v>0.15810276679841898</v>
      </c>
      <c r="W493" s="405"/>
      <c r="Y493" s="165">
        <f>IFERROR(VLOOKUP($E493&amp;$D$119, Outliers!$A$4:$P$214,6,FALSE),"0")</f>
        <v>0</v>
      </c>
      <c r="Z493" s="165">
        <f>IFERROR(VLOOKUP($E493&amp;$D$119, Outliers!$A$4:$P$214,7,FALSE),"0")</f>
        <v>0</v>
      </c>
      <c r="AA493" s="165">
        <f>IFERROR(VLOOKUP($E493&amp;$D$119, Outliers!$A$4:$P$214,8,FALSE),"0")</f>
        <v>0</v>
      </c>
      <c r="AB493" s="165">
        <f>IFERROR(VLOOKUP($E493&amp;$D$119, Outliers!$A$4:$P$214,9,FALSE),"0")</f>
        <v>0</v>
      </c>
      <c r="AD493" s="78"/>
      <c r="AE493" s="78"/>
      <c r="AF493" s="78"/>
      <c r="AG493" s="78"/>
    </row>
    <row r="494" spans="4:33" x14ac:dyDescent="0.25">
      <c r="D494" s="319"/>
      <c r="E494" s="103" t="s">
        <v>27</v>
      </c>
      <c r="F494" s="95">
        <f>IF(P493="","",VLOOKUP($E493&amp;$D$118&amp;$D$119,'CCG data'!$A:$AD,'CCG data'!W$3,FALSE))</f>
        <v>5.2881784413962301</v>
      </c>
      <c r="G494" s="96">
        <f>IF(P493="","",VLOOKUP($E493&amp;$D$118&amp;$D$119,'CCG data'!$A:$AD,'CCG data'!X$3,FALSE))</f>
        <v>7.4248373837680237</v>
      </c>
      <c r="H494" s="96">
        <f>IF(R493="","",VLOOKUP($E493&amp;$D$118&amp;$D$119,'CCG data'!$A:$AD,'CCG data'!Y$3,FALSE))</f>
        <v>32.657886589277801</v>
      </c>
      <c r="I494" s="96">
        <f>IF(R493="","",VLOOKUP($E493&amp;$D$118&amp;$D$119,'CCG data'!$A:$AD,'CCG data'!Z$3,FALSE))</f>
        <v>37.692822150761465</v>
      </c>
      <c r="J494" s="96">
        <f>IF(T493="","",VLOOKUP($E493&amp;$D$118&amp;$D$119,'CCG data'!$A:$AD,'CCG data'!AA$3,FALSE))</f>
        <v>16.747880909554333</v>
      </c>
      <c r="K494" s="96">
        <f>IF(T493="","",VLOOKUP($E493&amp;$D$118&amp;$D$119,'CCG data'!$A:$AD,'CCG data'!AB$3,FALSE))</f>
        <v>20.428116933680194</v>
      </c>
      <c r="L494" s="96">
        <f>IF(V493="","",VLOOKUP($E493&amp;$D$118&amp;$D$119,'CCG data'!$A:$AD,'CCG data'!AC$3,FALSE))</f>
        <v>9.8224659336568223</v>
      </c>
      <c r="M494" s="96">
        <f>IF(V493="","",VLOOKUP($E493&amp;$D$118&amp;$D$119,'CCG data'!$A:$AD,'CCG data'!AD$3,FALSE))</f>
        <v>12.667888340413626</v>
      </c>
      <c r="N494" s="368"/>
      <c r="P494" s="152">
        <f>IF(P493="","",VLOOKUP($E493&amp;$D$118&amp;$D$119,'CCG data'!$A:$AD,'CCG data'!I$3,FALSE))</f>
        <v>7.5999999999999998E-2</v>
      </c>
      <c r="Q494" s="15">
        <f>IF(P493="","",VLOOKUP($E493&amp;$D$118&amp;$D$119,'CCG data'!$A:$AD,'CCG data'!J$3,FALSE))</f>
        <v>0.105</v>
      </c>
      <c r="R494" s="15">
        <f>IF(R493="","",VLOOKUP($E493&amp;$D$118&amp;$D$119,'CCG data'!$A:$AD,'CCG data'!K$3,FALSE))</f>
        <v>0.46899999999999997</v>
      </c>
      <c r="S494" s="15">
        <f>IF(R493="","",VLOOKUP($E493&amp;$D$118&amp;$D$119,'CCG data'!$A:$AD,'CCG data'!L$3,FALSE))</f>
        <v>0.51900000000000002</v>
      </c>
      <c r="T494" s="15">
        <f>IF(T493="","",VLOOKUP($E493&amp;$D$118&amp;$D$119,'CCG data'!$A:$AD,'CCG data'!M$3,FALSE))</f>
        <v>0.23699999999999999</v>
      </c>
      <c r="U494" s="15">
        <f>IF(T493="","",VLOOKUP($E493&amp;$D$118&amp;$D$119,'CCG data'!$A:$AD,'CCG data'!N$3,FALSE))</f>
        <v>0.28100000000000003</v>
      </c>
      <c r="V494" s="15">
        <f>IF(V493="","",VLOOKUP($E493&amp;$D$118&amp;$D$119,'CCG data'!$A:$AD,'CCG data'!O$3,FALSE))</f>
        <v>0.14099999999999999</v>
      </c>
      <c r="W494" s="136">
        <f>IF(V493="","",VLOOKUP($E493&amp;$D$118&amp;$D$119,'CCG data'!$A:$AD,'CCG data'!P$3,FALSE))</f>
        <v>0.17699999999999999</v>
      </c>
      <c r="Y494" s="165" t="str">
        <f>IFERROR(VLOOKUP($E494&amp;$D$119, Outliers!$A$4:$P$214,6,FALSE),"0")</f>
        <v>0</v>
      </c>
      <c r="Z494" s="165" t="str">
        <f>IFERROR(VLOOKUP($E494&amp;$D$119, Outliers!$A$4:$P$214,7,FALSE),"0")</f>
        <v>0</v>
      </c>
      <c r="AA494" s="165" t="str">
        <f>IFERROR(VLOOKUP($E494&amp;$D$119, Outliers!$A$4:$P$214,8,FALSE),"0")</f>
        <v>0</v>
      </c>
      <c r="AB494" s="165" t="str">
        <f>IFERROR(VLOOKUP($E494&amp;$D$119, Outliers!$A$4:$P$214,9,FALSE),"0")</f>
        <v>0</v>
      </c>
      <c r="AD494" s="78"/>
      <c r="AE494" s="78"/>
      <c r="AF494" s="78"/>
      <c r="AG494" s="78"/>
    </row>
    <row r="495" spans="4:33" ht="15.75" x14ac:dyDescent="0.25">
      <c r="D495" s="319"/>
      <c r="E495" s="104" t="s">
        <v>283</v>
      </c>
      <c r="F495" s="394">
        <f>IF(OR(ISERROR(VLOOKUP($E495&amp;$D$118&amp;$D$119,'CCG data'!$A:$AD,'CCG data'!R$3,FALSE)),ISBLANK(VLOOKUP($E495&amp;$D$118&amp;$D$119,'CCG data'!$A:$AD,'CCG data'!R$3,FALSE))),"",VLOOKUP($E495&amp;$D$118&amp;$D$119,'CCG data'!$A:$AD,'CCG data'!R$3,FALSE))</f>
        <v>2.6655145293772144</v>
      </c>
      <c r="G495" s="395"/>
      <c r="H495" s="395">
        <f>IF(OR(ISERROR(VLOOKUP($E495&amp;$D$118&amp;$D$119,'CCG data'!$A:$AD,'CCG data'!S$3,FALSE)),ISBLANK(VLOOKUP($E495&amp;$D$118&amp;$D$119,'CCG data'!$A:$AD,'CCG data'!S$3,FALSE))),"",VLOOKUP($E495&amp;$D$118&amp;$D$119,'CCG data'!$A:$AD,'CCG data'!S$3,FALSE))</f>
        <v>29.021712767093785</v>
      </c>
      <c r="I495" s="395"/>
      <c r="J495" s="395">
        <f>IF(OR(ISERROR(VLOOKUP($E495&amp;$D$118&amp;$D$119,'CCG data'!$A:$AD,'CCG data'!T$3,FALSE)),ISBLANK(VLOOKUP($E495&amp;$D$118&amp;$D$119,'CCG data'!$A:$AD,'CCG data'!T$3,FALSE))),"",VLOOKUP($E495&amp;$D$118&amp;$D$119,'CCG data'!$A:$AD,'CCG data'!T$3,FALSE))</f>
        <v>16.846790072637731</v>
      </c>
      <c r="K495" s="395"/>
      <c r="L495" s="395">
        <f>IF(OR(ISERROR(VLOOKUP($E495&amp;$D$118&amp;$D$119,'CCG data'!$A:$AD,'CCG data'!U$3,FALSE)),ISBLANK(VLOOKUP($E495&amp;$D$118&amp;$D$119,'CCG data'!$A:$AD,'CCG data'!U$3,FALSE))),"",VLOOKUP($E495&amp;$D$118&amp;$D$119,'CCG data'!$A:$AD,'CCG data'!U$3,FALSE))</f>
        <v>13.368798209080117</v>
      </c>
      <c r="M495" s="396"/>
      <c r="N495" s="367">
        <f>IF(OR(ISERROR(VLOOKUP($E495&amp;$D$118&amp;$D$119,'CCG data'!$A:$AD,'CCG data'!G$3,FALSE)),ISBLANK(VLOOKUP($E495&amp;$D$118&amp;$D$119,'CCG data'!$A:$AD,'CCG data'!G$3,FALSE))),"",VLOOKUP($E495&amp;$D$118&amp;$D$119,'CCG data'!$A:$AD,'CCG data'!G$3,FALSE))</f>
        <v>817</v>
      </c>
      <c r="P495" s="404">
        <f>IF(OR(ISERROR(VLOOKUP($E495&amp;$D$118&amp;$D$119,'CCG data'!$A:$AD,'CCG data'!B$3,FALSE)),ISBLANK(VLOOKUP($E495&amp;$D$118&amp;$D$119,'CCG data'!$A:$AD,'CCG data'!B$3,FALSE))),"",VLOOKUP($E495&amp;$D$118&amp;$D$119,'CCG data'!$A:$AD,'CCG data'!B$3,FALSE))</f>
        <v>4.1615667074663402E-2</v>
      </c>
      <c r="Q495" s="267"/>
      <c r="R495" s="267">
        <f>IF(OR(ISERROR(VLOOKUP($E495&amp;$D$118&amp;$D$119,'CCG data'!$A:$AD,'CCG data'!C$3,FALSE)),ISBLANK(VLOOKUP($E495&amp;$D$118&amp;$D$119,'CCG data'!$A:$AD,'CCG data'!C$3,FALSE))),"",VLOOKUP($E495&amp;$D$118&amp;$D$119,'CCG data'!$A:$AD,'CCG data'!C$3,FALSE))</f>
        <v>0.46266829865361075</v>
      </c>
      <c r="S495" s="267"/>
      <c r="T495" s="267">
        <f>IF(OR(ISERROR(VLOOKUP($E495&amp;$D$118&amp;$D$119,'CCG data'!$A:$AD,'CCG data'!D$3,FALSE)),ISBLANK(VLOOKUP($E495&amp;$D$118&amp;$D$119,'CCG data'!$A:$AD,'CCG data'!D$3,FALSE))),"",VLOOKUP($E495&amp;$D$118&amp;$D$119,'CCG data'!$A:$AD,'CCG data'!D$3,FALSE))</f>
        <v>0.27050183598531213</v>
      </c>
      <c r="U495" s="267"/>
      <c r="V495" s="267">
        <f>IF(OR(ISERROR(VLOOKUP($E495&amp;$D$118&amp;$D$119,'CCG data'!$A:$AD,'CCG data'!E$3,FALSE)),ISBLANK(VLOOKUP($E495&amp;$D$118&amp;$D$119,'CCG data'!$A:$AD,'CCG data'!E$3,FALSE))),"",VLOOKUP($E495&amp;$D$118&amp;$D$119,'CCG data'!$A:$AD,'CCG data'!E$3,FALSE))</f>
        <v>0.2252141982864137</v>
      </c>
      <c r="W495" s="405"/>
      <c r="Y495" s="165">
        <f>IFERROR(VLOOKUP($E495&amp;$D$119, Outliers!$A$4:$P$214,6,FALSE),"0")</f>
        <v>1</v>
      </c>
      <c r="Z495" s="165">
        <f>IFERROR(VLOOKUP($E495&amp;$D$119, Outliers!$A$4:$P$214,7,FALSE),"0")</f>
        <v>1</v>
      </c>
      <c r="AA495" s="165">
        <f>IFERROR(VLOOKUP($E495&amp;$D$119, Outliers!$A$4:$P$214,8,FALSE),"0")</f>
        <v>0</v>
      </c>
      <c r="AB495" s="165">
        <f>IFERROR(VLOOKUP($E495&amp;$D$119, Outliers!$A$4:$P$214,9,FALSE),"0")</f>
        <v>0</v>
      </c>
      <c r="AD495" s="78"/>
      <c r="AE495" s="78"/>
      <c r="AF495" s="78"/>
      <c r="AG495" s="78"/>
    </row>
    <row r="496" spans="4:33" x14ac:dyDescent="0.25">
      <c r="D496" s="319"/>
      <c r="E496" s="103" t="s">
        <v>27</v>
      </c>
      <c r="F496" s="95">
        <f>IF(P495="","",VLOOKUP($E495&amp;$D$118&amp;$D$119,'CCG data'!$A:$AD,'CCG data'!W$3,FALSE))</f>
        <v>1.7695358672658292</v>
      </c>
      <c r="G496" s="96">
        <f>IF(P495="","",VLOOKUP($E495&amp;$D$118&amp;$D$119,'CCG data'!$A:$AD,'CCG data'!X$3,FALSE))</f>
        <v>3.5614931914885997</v>
      </c>
      <c r="H496" s="96">
        <f>IF(R495="","",VLOOKUP($E495&amp;$D$118&amp;$D$119,'CCG data'!$A:$AD,'CCG data'!Y$3,FALSE))</f>
        <v>26.095989732714997</v>
      </c>
      <c r="I496" s="96">
        <f>IF(R495="","",VLOOKUP($E495&amp;$D$118&amp;$D$119,'CCG data'!$A:$AD,'CCG data'!Z$3,FALSE))</f>
        <v>31.947435801472572</v>
      </c>
      <c r="J496" s="96">
        <f>IF(T495="","",VLOOKUP($E495&amp;$D$118&amp;$D$119,'CCG data'!$A:$AD,'CCG data'!AA$3,FALSE))</f>
        <v>14.625644112423741</v>
      </c>
      <c r="K496" s="96">
        <f>IF(T495="","",VLOOKUP($E495&amp;$D$118&amp;$D$119,'CCG data'!$A:$AD,'CCG data'!AB$3,FALSE))</f>
        <v>19.067936032851719</v>
      </c>
      <c r="L496" s="96">
        <f>IF(V495="","",VLOOKUP($E495&amp;$D$118&amp;$D$119,'CCG data'!$A:$AD,'CCG data'!AC$3,FALSE))</f>
        <v>11.437098884880996</v>
      </c>
      <c r="M496" s="96">
        <f>IF(V495="","",VLOOKUP($E495&amp;$D$118&amp;$D$119,'CCG data'!$A:$AD,'CCG data'!AD$3,FALSE))</f>
        <v>15.300497533279238</v>
      </c>
      <c r="N496" s="368"/>
      <c r="P496" s="152">
        <f>IF(P495="","",VLOOKUP($E495&amp;$D$118&amp;$D$119,'CCG data'!$A:$AD,'CCG data'!I$3,FALSE))</f>
        <v>0.03</v>
      </c>
      <c r="Q496" s="15">
        <f>IF(P495="","",VLOOKUP($E495&amp;$D$118&amp;$D$119,'CCG data'!$A:$AD,'CCG data'!J$3,FALSE))</f>
        <v>5.8000000000000003E-2</v>
      </c>
      <c r="R496" s="15">
        <f>IF(R495="","",VLOOKUP($E495&amp;$D$118&amp;$D$119,'CCG data'!$A:$AD,'CCG data'!K$3,FALSE))</f>
        <v>0.42899999999999999</v>
      </c>
      <c r="S496" s="15">
        <f>IF(R495="","",VLOOKUP($E495&amp;$D$118&amp;$D$119,'CCG data'!$A:$AD,'CCG data'!L$3,FALSE))</f>
        <v>0.497</v>
      </c>
      <c r="T496" s="15">
        <f>IF(T495="","",VLOOKUP($E495&amp;$D$118&amp;$D$119,'CCG data'!$A:$AD,'CCG data'!M$3,FALSE))</f>
        <v>0.24099999999999999</v>
      </c>
      <c r="U496" s="15">
        <f>IF(T495="","",VLOOKUP($E495&amp;$D$118&amp;$D$119,'CCG data'!$A:$AD,'CCG data'!N$3,FALSE))</f>
        <v>0.30199999999999999</v>
      </c>
      <c r="V496" s="15">
        <f>IF(V495="","",VLOOKUP($E495&amp;$D$118&amp;$D$119,'CCG data'!$A:$AD,'CCG data'!O$3,FALSE))</f>
        <v>0.19800000000000001</v>
      </c>
      <c r="W496" s="136">
        <f>IF(V495="","",VLOOKUP($E495&amp;$D$118&amp;$D$119,'CCG data'!$A:$AD,'CCG data'!P$3,FALSE))</f>
        <v>0.255</v>
      </c>
      <c r="Y496" s="165" t="str">
        <f>IFERROR(VLOOKUP($E496&amp;$D$119, Outliers!$A$4:$P$214,6,FALSE),"0")</f>
        <v>0</v>
      </c>
      <c r="Z496" s="165" t="str">
        <f>IFERROR(VLOOKUP($E496&amp;$D$119, Outliers!$A$4:$P$214,7,FALSE),"0")</f>
        <v>0</v>
      </c>
      <c r="AA496" s="165" t="str">
        <f>IFERROR(VLOOKUP($E496&amp;$D$119, Outliers!$A$4:$P$214,8,FALSE),"0")</f>
        <v>0</v>
      </c>
      <c r="AB496" s="165" t="str">
        <f>IFERROR(VLOOKUP($E496&amp;$D$119, Outliers!$A$4:$P$214,9,FALSE),"0")</f>
        <v>0</v>
      </c>
      <c r="AD496" s="78"/>
      <c r="AE496" s="78"/>
      <c r="AF496" s="78"/>
      <c r="AG496" s="78"/>
    </row>
    <row r="497" spans="4:33" ht="15.75" x14ac:dyDescent="0.25">
      <c r="D497" s="319"/>
      <c r="E497" s="104" t="s">
        <v>284</v>
      </c>
      <c r="F497" s="394">
        <f>IF(OR(ISERROR(VLOOKUP($E497&amp;$D$118&amp;$D$119,'CCG data'!$A:$AD,'CCG data'!R$3,FALSE)),ISBLANK(VLOOKUP($E497&amp;$D$118&amp;$D$119,'CCG data'!$A:$AD,'CCG data'!R$3,FALSE))),"",VLOOKUP($E497&amp;$D$118&amp;$D$119,'CCG data'!$A:$AD,'CCG data'!R$3,FALSE))</f>
        <v>4.8931667686543676</v>
      </c>
      <c r="G497" s="395"/>
      <c r="H497" s="395">
        <f>IF(OR(ISERROR(VLOOKUP($E497&amp;$D$118&amp;$D$119,'CCG data'!$A:$AD,'CCG data'!S$3,FALSE)),ISBLANK(VLOOKUP($E497&amp;$D$118&amp;$D$119,'CCG data'!$A:$AD,'CCG data'!S$3,FALSE))),"",VLOOKUP($E497&amp;$D$118&amp;$D$119,'CCG data'!$A:$AD,'CCG data'!S$3,FALSE))</f>
        <v>33.751479598272525</v>
      </c>
      <c r="I497" s="395"/>
      <c r="J497" s="395">
        <f>IF(OR(ISERROR(VLOOKUP($E497&amp;$D$118&amp;$D$119,'CCG data'!$A:$AD,'CCG data'!T$3,FALSE)),ISBLANK(VLOOKUP($E497&amp;$D$118&amp;$D$119,'CCG data'!$A:$AD,'CCG data'!T$3,FALSE))),"",VLOOKUP($E497&amp;$D$118&amp;$D$119,'CCG data'!$A:$AD,'CCG data'!T$3,FALSE))</f>
        <v>21.372268144738275</v>
      </c>
      <c r="K497" s="395"/>
      <c r="L497" s="395">
        <f>IF(OR(ISERROR(VLOOKUP($E497&amp;$D$118&amp;$D$119,'CCG data'!$A:$AD,'CCG data'!U$3,FALSE)),ISBLANK(VLOOKUP($E497&amp;$D$118&amp;$D$119,'CCG data'!$A:$AD,'CCG data'!U$3,FALSE))),"",VLOOKUP($E497&amp;$D$118&amp;$D$119,'CCG data'!$A:$AD,'CCG data'!U$3,FALSE))</f>
        <v>10.231680439611173</v>
      </c>
      <c r="M497" s="396"/>
      <c r="N497" s="367">
        <f>IF(OR(ISERROR(VLOOKUP($E497&amp;$D$118&amp;$D$119,'CCG data'!$A:$AD,'CCG data'!G$3,FALSE)),ISBLANK(VLOOKUP($E497&amp;$D$118&amp;$D$119,'CCG data'!$A:$AD,'CCG data'!G$3,FALSE))),"",VLOOKUP($E497&amp;$D$118&amp;$D$119,'CCG data'!$A:$AD,'CCG data'!G$3,FALSE))</f>
        <v>984</v>
      </c>
      <c r="P497" s="404">
        <f>IF(OR(ISERROR(VLOOKUP($E497&amp;$D$118&amp;$D$119,'CCG data'!$A:$AD,'CCG data'!B$3,FALSE)),ISBLANK(VLOOKUP($E497&amp;$D$118&amp;$D$119,'CCG data'!$A:$AD,'CCG data'!B$3,FALSE))),"",VLOOKUP($E497&amp;$D$118&amp;$D$119,'CCG data'!$A:$AD,'CCG data'!B$3,FALSE))</f>
        <v>6.605691056910569E-2</v>
      </c>
      <c r="Q497" s="267"/>
      <c r="R497" s="267">
        <f>IF(OR(ISERROR(VLOOKUP($E497&amp;$D$118&amp;$D$119,'CCG data'!$A:$AD,'CCG data'!C$3,FALSE)),ISBLANK(VLOOKUP($E497&amp;$D$118&amp;$D$119,'CCG data'!$A:$AD,'CCG data'!C$3,FALSE))),"",VLOOKUP($E497&amp;$D$118&amp;$D$119,'CCG data'!$A:$AD,'CCG data'!C$3,FALSE))</f>
        <v>0.4766260162601626</v>
      </c>
      <c r="S497" s="267"/>
      <c r="T497" s="267">
        <f>IF(OR(ISERROR(VLOOKUP($E497&amp;$D$118&amp;$D$119,'CCG data'!$A:$AD,'CCG data'!D$3,FALSE)),ISBLANK(VLOOKUP($E497&amp;$D$118&amp;$D$119,'CCG data'!$A:$AD,'CCG data'!D$3,FALSE))),"",VLOOKUP($E497&amp;$D$118&amp;$D$119,'CCG data'!$A:$AD,'CCG data'!D$3,FALSE))</f>
        <v>0.30589430894308944</v>
      </c>
      <c r="U497" s="267"/>
      <c r="V497" s="267">
        <f>IF(OR(ISERROR(VLOOKUP($E497&amp;$D$118&amp;$D$119,'CCG data'!$A:$AD,'CCG data'!E$3,FALSE)),ISBLANK(VLOOKUP($E497&amp;$D$118&amp;$D$119,'CCG data'!$A:$AD,'CCG data'!E$3,FALSE))),"",VLOOKUP($E497&amp;$D$118&amp;$D$119,'CCG data'!$A:$AD,'CCG data'!E$3,FALSE))</f>
        <v>0.15142276422764228</v>
      </c>
      <c r="W497" s="405"/>
      <c r="Y497" s="165">
        <f>IFERROR(VLOOKUP($E497&amp;$D$119, Outliers!$A$4:$P$214,6,FALSE),"0")</f>
        <v>0</v>
      </c>
      <c r="Z497" s="165">
        <f>IFERROR(VLOOKUP($E497&amp;$D$119, Outliers!$A$4:$P$214,7,FALSE),"0")</f>
        <v>0</v>
      </c>
      <c r="AA497" s="165">
        <f>IFERROR(VLOOKUP($E497&amp;$D$119, Outliers!$A$4:$P$214,8,FALSE),"0")</f>
        <v>1</v>
      </c>
      <c r="AB497" s="165">
        <f>IFERROR(VLOOKUP($E497&amp;$D$119, Outliers!$A$4:$P$214,9,FALSE),"0")</f>
        <v>0</v>
      </c>
      <c r="AD497" s="78"/>
      <c r="AE497" s="78"/>
      <c r="AF497" s="78"/>
      <c r="AG497" s="78"/>
    </row>
    <row r="498" spans="4:33" x14ac:dyDescent="0.25">
      <c r="D498" s="319"/>
      <c r="E498" s="103" t="s">
        <v>27</v>
      </c>
      <c r="F498" s="95">
        <f>IF(P497="","",VLOOKUP($E497&amp;$D$118&amp;$D$119,'CCG data'!$A:$AD,'CCG data'!W$3,FALSE))</f>
        <v>3.7035983914108401</v>
      </c>
      <c r="G498" s="96">
        <f>IF(P497="","",VLOOKUP($E497&amp;$D$118&amp;$D$119,'CCG data'!$A:$AD,'CCG data'!X$3,FALSE))</f>
        <v>6.0827351458978951</v>
      </c>
      <c r="H498" s="96">
        <f>IF(R497="","",VLOOKUP($E497&amp;$D$118&amp;$D$119,'CCG data'!$A:$AD,'CCG data'!Y$3,FALSE))</f>
        <v>30.696822494522539</v>
      </c>
      <c r="I498" s="96">
        <f>IF(R497="","",VLOOKUP($E497&amp;$D$118&amp;$D$119,'CCG data'!$A:$AD,'CCG data'!Z$3,FALSE))</f>
        <v>36.806136702022506</v>
      </c>
      <c r="J498" s="96">
        <f>IF(T497="","",VLOOKUP($E497&amp;$D$118&amp;$D$119,'CCG data'!$A:$AD,'CCG data'!AA$3,FALSE))</f>
        <v>18.957789114344685</v>
      </c>
      <c r="K498" s="96">
        <f>IF(T497="","",VLOOKUP($E497&amp;$D$118&amp;$D$119,'CCG data'!$A:$AD,'CCG data'!AB$3,FALSE))</f>
        <v>23.786747175131865</v>
      </c>
      <c r="L498" s="96">
        <f>IF(V497="","",VLOOKUP($E497&amp;$D$118&amp;$D$119,'CCG data'!$A:$AD,'CCG data'!AC$3,FALSE))</f>
        <v>8.5887850731419402</v>
      </c>
      <c r="M498" s="96">
        <f>IF(V497="","",VLOOKUP($E497&amp;$D$118&amp;$D$119,'CCG data'!$A:$AD,'CCG data'!AD$3,FALSE))</f>
        <v>11.874575806080406</v>
      </c>
      <c r="N498" s="368"/>
      <c r="P498" s="152">
        <f>IF(P497="","",VLOOKUP($E497&amp;$D$118&amp;$D$119,'CCG data'!$A:$AD,'CCG data'!I$3,FALSE))</f>
        <v>5.1999999999999998E-2</v>
      </c>
      <c r="Q498" s="15">
        <f>IF(P497="","",VLOOKUP($E497&amp;$D$118&amp;$D$119,'CCG data'!$A:$AD,'CCG data'!J$3,FALSE))</f>
        <v>8.3000000000000004E-2</v>
      </c>
      <c r="R498" s="15">
        <f>IF(R497="","",VLOOKUP($E497&amp;$D$118&amp;$D$119,'CCG data'!$A:$AD,'CCG data'!K$3,FALSE))</f>
        <v>0.44600000000000001</v>
      </c>
      <c r="S498" s="15">
        <f>IF(R497="","",VLOOKUP($E497&amp;$D$118&amp;$D$119,'CCG data'!$A:$AD,'CCG data'!L$3,FALSE))</f>
        <v>0.50800000000000001</v>
      </c>
      <c r="T498" s="15">
        <f>IF(T497="","",VLOOKUP($E497&amp;$D$118&amp;$D$119,'CCG data'!$A:$AD,'CCG data'!M$3,FALSE))</f>
        <v>0.27800000000000002</v>
      </c>
      <c r="U498" s="15">
        <f>IF(T497="","",VLOOKUP($E497&amp;$D$118&amp;$D$119,'CCG data'!$A:$AD,'CCG data'!N$3,FALSE))</f>
        <v>0.33500000000000002</v>
      </c>
      <c r="V498" s="15">
        <f>IF(V497="","",VLOOKUP($E497&amp;$D$118&amp;$D$119,'CCG data'!$A:$AD,'CCG data'!O$3,FALSE))</f>
        <v>0.13</v>
      </c>
      <c r="W498" s="136">
        <f>IF(V497="","",VLOOKUP($E497&amp;$D$118&amp;$D$119,'CCG data'!$A:$AD,'CCG data'!P$3,FALSE))</f>
        <v>0.17499999999999999</v>
      </c>
      <c r="Y498" s="165" t="str">
        <f>IFERROR(VLOOKUP($E498&amp;$D$119, Outliers!$A$4:$P$214,6,FALSE),"0")</f>
        <v>0</v>
      </c>
      <c r="Z498" s="165" t="str">
        <f>IFERROR(VLOOKUP($E498&amp;$D$119, Outliers!$A$4:$P$214,7,FALSE),"0")</f>
        <v>0</v>
      </c>
      <c r="AA498" s="165" t="str">
        <f>IFERROR(VLOOKUP($E498&amp;$D$119, Outliers!$A$4:$P$214,8,FALSE),"0")</f>
        <v>0</v>
      </c>
      <c r="AB498" s="165" t="str">
        <f>IFERROR(VLOOKUP($E498&amp;$D$119, Outliers!$A$4:$P$214,9,FALSE),"0")</f>
        <v>0</v>
      </c>
      <c r="AD498" s="78"/>
      <c r="AE498" s="78"/>
      <c r="AF498" s="78"/>
      <c r="AG498" s="78"/>
    </row>
    <row r="499" spans="4:33" ht="15.75" x14ac:dyDescent="0.25">
      <c r="D499" s="319"/>
      <c r="E499" s="104" t="s">
        <v>285</v>
      </c>
      <c r="F499" s="394">
        <f>IF(OR(ISERROR(VLOOKUP($E499&amp;$D$118&amp;$D$119,'CCG data'!$A:$AD,'CCG data'!R$3,FALSE)),ISBLANK(VLOOKUP($E499&amp;$D$118&amp;$D$119,'CCG data'!$A:$AD,'CCG data'!R$3,FALSE))),"",VLOOKUP($E499&amp;$D$118&amp;$D$119,'CCG data'!$A:$AD,'CCG data'!R$3,FALSE))</f>
        <v>5.1828777968589375</v>
      </c>
      <c r="G499" s="395"/>
      <c r="H499" s="395">
        <f>IF(OR(ISERROR(VLOOKUP($E499&amp;$D$118&amp;$D$119,'CCG data'!$A:$AD,'CCG data'!S$3,FALSE)),ISBLANK(VLOOKUP($E499&amp;$D$118&amp;$D$119,'CCG data'!$A:$AD,'CCG data'!S$3,FALSE))),"",VLOOKUP($E499&amp;$D$118&amp;$D$119,'CCG data'!$A:$AD,'CCG data'!S$3,FALSE))</f>
        <v>38.435938185766815</v>
      </c>
      <c r="I499" s="395"/>
      <c r="J499" s="395">
        <f>IF(OR(ISERROR(VLOOKUP($E499&amp;$D$118&amp;$D$119,'CCG data'!$A:$AD,'CCG data'!T$3,FALSE)),ISBLANK(VLOOKUP($E499&amp;$D$118&amp;$D$119,'CCG data'!$A:$AD,'CCG data'!T$3,FALSE))),"",VLOOKUP($E499&amp;$D$118&amp;$D$119,'CCG data'!$A:$AD,'CCG data'!T$3,FALSE))</f>
        <v>18.867959760088134</v>
      </c>
      <c r="K499" s="395"/>
      <c r="L499" s="395">
        <f>IF(OR(ISERROR(VLOOKUP($E499&amp;$D$118&amp;$D$119,'CCG data'!$A:$AD,'CCG data'!U$3,FALSE)),ISBLANK(VLOOKUP($E499&amp;$D$118&amp;$D$119,'CCG data'!$A:$AD,'CCG data'!U$3,FALSE))),"",VLOOKUP($E499&amp;$D$118&amp;$D$119,'CCG data'!$A:$AD,'CCG data'!U$3,FALSE))</f>
        <v>9.7491738162808534</v>
      </c>
      <c r="M499" s="396"/>
      <c r="N499" s="367">
        <f>IF(OR(ISERROR(VLOOKUP($E499&amp;$D$118&amp;$D$119,'CCG data'!$A:$AD,'CCG data'!G$3,FALSE)),ISBLANK(VLOOKUP($E499&amp;$D$118&amp;$D$119,'CCG data'!$A:$AD,'CCG data'!G$3,FALSE))),"",VLOOKUP($E499&amp;$D$118&amp;$D$119,'CCG data'!$A:$AD,'CCG data'!G$3,FALSE))</f>
        <v>1117</v>
      </c>
      <c r="P499" s="404">
        <f>IF(OR(ISERROR(VLOOKUP($E499&amp;$D$118&amp;$D$119,'CCG data'!$A:$AD,'CCG data'!B$3,FALSE)),ISBLANK(VLOOKUP($E499&amp;$D$118&amp;$D$119,'CCG data'!$A:$AD,'CCG data'!B$3,FALSE))),"",VLOOKUP($E499&amp;$D$118&amp;$D$119,'CCG data'!$A:$AD,'CCG data'!B$3,FALSE))</f>
        <v>7.5201432408236346E-2</v>
      </c>
      <c r="Q499" s="267"/>
      <c r="R499" s="267">
        <f>IF(OR(ISERROR(VLOOKUP($E499&amp;$D$118&amp;$D$119,'CCG data'!$A:$AD,'CCG data'!C$3,FALSE)),ISBLANK(VLOOKUP($E499&amp;$D$118&amp;$D$119,'CCG data'!$A:$AD,'CCG data'!C$3,FALSE))),"",VLOOKUP($E499&amp;$D$118&amp;$D$119,'CCG data'!$A:$AD,'CCG data'!C$3,FALSE))</f>
        <v>0.53267681289167412</v>
      </c>
      <c r="S499" s="267"/>
      <c r="T499" s="267">
        <f>IF(OR(ISERROR(VLOOKUP($E499&amp;$D$118&amp;$D$119,'CCG data'!$A:$AD,'CCG data'!D$3,FALSE)),ISBLANK(VLOOKUP($E499&amp;$D$118&amp;$D$119,'CCG data'!$A:$AD,'CCG data'!D$3,FALSE))),"",VLOOKUP($E499&amp;$D$118&amp;$D$119,'CCG data'!$A:$AD,'CCG data'!D$3,FALSE))</f>
        <v>0.25335720680393914</v>
      </c>
      <c r="U499" s="267"/>
      <c r="V499" s="267">
        <f>IF(OR(ISERROR(VLOOKUP($E499&amp;$D$118&amp;$D$119,'CCG data'!$A:$AD,'CCG data'!E$3,FALSE)),ISBLANK(VLOOKUP($E499&amp;$D$118&amp;$D$119,'CCG data'!$A:$AD,'CCG data'!E$3,FALSE))),"",VLOOKUP($E499&amp;$D$118&amp;$D$119,'CCG data'!$A:$AD,'CCG data'!E$3,FALSE))</f>
        <v>0.13876454789615039</v>
      </c>
      <c r="W499" s="405"/>
      <c r="Y499" s="165">
        <f>IFERROR(VLOOKUP($E499&amp;$D$119, Outliers!$A$4:$P$214,6,FALSE),"0")</f>
        <v>0</v>
      </c>
      <c r="Z499" s="165">
        <f>IFERROR(VLOOKUP($E499&amp;$D$119, Outliers!$A$4:$P$214,7,FALSE),"0")</f>
        <v>0</v>
      </c>
      <c r="AA499" s="165">
        <f>IFERROR(VLOOKUP($E499&amp;$D$119, Outliers!$A$4:$P$214,8,FALSE),"0")</f>
        <v>0</v>
      </c>
      <c r="AB499" s="165">
        <f>IFERROR(VLOOKUP($E499&amp;$D$119, Outliers!$A$4:$P$214,9,FALSE),"0")</f>
        <v>0</v>
      </c>
      <c r="AD499" s="78"/>
      <c r="AE499" s="78"/>
      <c r="AF499" s="78"/>
      <c r="AG499" s="78"/>
    </row>
    <row r="500" spans="4:33" x14ac:dyDescent="0.25">
      <c r="D500" s="319"/>
      <c r="E500" s="103" t="s">
        <v>27</v>
      </c>
      <c r="F500" s="95">
        <f>IF(P499="","",VLOOKUP($E499&amp;$D$118&amp;$D$119,'CCG data'!$A:$AD,'CCG data'!W$3,FALSE))</f>
        <v>4.0745010718410422</v>
      </c>
      <c r="G500" s="96">
        <f>IF(P499="","",VLOOKUP($E499&amp;$D$118&amp;$D$119,'CCG data'!$A:$AD,'CCG data'!X$3,FALSE))</f>
        <v>6.2912545218768328</v>
      </c>
      <c r="H500" s="96">
        <f>IF(R499="","",VLOOKUP($E499&amp;$D$118&amp;$D$119,'CCG data'!$A:$AD,'CCG data'!Y$3,FALSE))</f>
        <v>35.347527298541927</v>
      </c>
      <c r="I500" s="96">
        <f>IF(R499="","",VLOOKUP($E499&amp;$D$118&amp;$D$119,'CCG data'!$A:$AD,'CCG data'!Z$3,FALSE))</f>
        <v>41.524349072991704</v>
      </c>
      <c r="J500" s="96">
        <f>IF(T499="","",VLOOKUP($E499&amp;$D$118&amp;$D$119,'CCG data'!$A:$AD,'CCG data'!AA$3,FALSE))</f>
        <v>16.66965553330315</v>
      </c>
      <c r="K500" s="96">
        <f>IF(T499="","",VLOOKUP($E499&amp;$D$118&amp;$D$119,'CCG data'!$A:$AD,'CCG data'!AB$3,FALSE))</f>
        <v>21.066263986873118</v>
      </c>
      <c r="L500" s="96">
        <f>IF(V499="","",VLOOKUP($E499&amp;$D$118&amp;$D$119,'CCG data'!$A:$AD,'CCG data'!AC$3,FALSE))</f>
        <v>8.214351745667738</v>
      </c>
      <c r="M500" s="96">
        <f>IF(V499="","",VLOOKUP($E499&amp;$D$118&amp;$D$119,'CCG data'!$A:$AD,'CCG data'!AD$3,FALSE))</f>
        <v>11.283995886893969</v>
      </c>
      <c r="N500" s="368"/>
      <c r="P500" s="152">
        <f>IF(P499="","",VLOOKUP($E499&amp;$D$118&amp;$D$119,'CCG data'!$A:$AD,'CCG data'!I$3,FALSE))</f>
        <v>6.0999999999999999E-2</v>
      </c>
      <c r="Q500" s="15">
        <f>IF(P499="","",VLOOKUP($E499&amp;$D$118&amp;$D$119,'CCG data'!$A:$AD,'CCG data'!J$3,FALSE))</f>
        <v>9.1999999999999998E-2</v>
      </c>
      <c r="R500" s="15">
        <f>IF(R499="","",VLOOKUP($E499&amp;$D$118&amp;$D$119,'CCG data'!$A:$AD,'CCG data'!K$3,FALSE))</f>
        <v>0.503</v>
      </c>
      <c r="S500" s="15">
        <f>IF(R499="","",VLOOKUP($E499&amp;$D$118&amp;$D$119,'CCG data'!$A:$AD,'CCG data'!L$3,FALSE))</f>
        <v>0.56200000000000006</v>
      </c>
      <c r="T500" s="15">
        <f>IF(T499="","",VLOOKUP($E499&amp;$D$118&amp;$D$119,'CCG data'!$A:$AD,'CCG data'!M$3,FALSE))</f>
        <v>0.22900000000000001</v>
      </c>
      <c r="U500" s="15">
        <f>IF(T499="","",VLOOKUP($E499&amp;$D$118&amp;$D$119,'CCG data'!$A:$AD,'CCG data'!N$3,FALSE))</f>
        <v>0.28000000000000003</v>
      </c>
      <c r="V500" s="15">
        <f>IF(V499="","",VLOOKUP($E499&amp;$D$118&amp;$D$119,'CCG data'!$A:$AD,'CCG data'!O$3,FALSE))</f>
        <v>0.12</v>
      </c>
      <c r="W500" s="136">
        <f>IF(V499="","",VLOOKUP($E499&amp;$D$118&amp;$D$119,'CCG data'!$A:$AD,'CCG data'!P$3,FALSE))</f>
        <v>0.16</v>
      </c>
      <c r="Y500" s="165" t="str">
        <f>IFERROR(VLOOKUP($E500&amp;$D$119, Outliers!$A$4:$P$214,6,FALSE),"0")</f>
        <v>0</v>
      </c>
      <c r="Z500" s="165" t="str">
        <f>IFERROR(VLOOKUP($E500&amp;$D$119, Outliers!$A$4:$P$214,7,FALSE),"0")</f>
        <v>0</v>
      </c>
      <c r="AA500" s="165" t="str">
        <f>IFERROR(VLOOKUP($E500&amp;$D$119, Outliers!$A$4:$P$214,8,FALSE),"0")</f>
        <v>0</v>
      </c>
      <c r="AB500" s="165" t="str">
        <f>IFERROR(VLOOKUP($E500&amp;$D$119, Outliers!$A$4:$P$214,9,FALSE),"0")</f>
        <v>0</v>
      </c>
      <c r="AD500" s="78"/>
      <c r="AE500" s="78"/>
      <c r="AF500" s="78"/>
      <c r="AG500" s="78"/>
    </row>
    <row r="501" spans="4:33" ht="15.75" x14ac:dyDescent="0.25">
      <c r="D501" s="319"/>
      <c r="E501" s="104" t="s">
        <v>286</v>
      </c>
      <c r="F501" s="394">
        <f>IF(OR(ISERROR(VLOOKUP($E501&amp;$D$118&amp;$D$119,'CCG data'!$A:$AD,'CCG data'!R$3,FALSE)),ISBLANK(VLOOKUP($E501&amp;$D$118&amp;$D$119,'CCG data'!$A:$AD,'CCG data'!R$3,FALSE))),"",VLOOKUP($E501&amp;$D$118&amp;$D$119,'CCG data'!$A:$AD,'CCG data'!R$3,FALSE))</f>
        <v>6.0957042695203398</v>
      </c>
      <c r="G501" s="395"/>
      <c r="H501" s="395">
        <f>IF(OR(ISERROR(VLOOKUP($E501&amp;$D$118&amp;$D$119,'CCG data'!$A:$AD,'CCG data'!S$3,FALSE)),ISBLANK(VLOOKUP($E501&amp;$D$118&amp;$D$119,'CCG data'!$A:$AD,'CCG data'!S$3,FALSE))),"",VLOOKUP($E501&amp;$D$118&amp;$D$119,'CCG data'!$A:$AD,'CCG data'!S$3,FALSE))</f>
        <v>33.12868313564811</v>
      </c>
      <c r="I501" s="395"/>
      <c r="J501" s="395">
        <f>IF(OR(ISERROR(VLOOKUP($E501&amp;$D$118&amp;$D$119,'CCG data'!$A:$AD,'CCG data'!T$3,FALSE)),ISBLANK(VLOOKUP($E501&amp;$D$118&amp;$D$119,'CCG data'!$A:$AD,'CCG data'!T$3,FALSE))),"",VLOOKUP($E501&amp;$D$118&amp;$D$119,'CCG data'!$A:$AD,'CCG data'!T$3,FALSE))</f>
        <v>14.819583863898533</v>
      </c>
      <c r="K501" s="395"/>
      <c r="L501" s="395">
        <f>IF(OR(ISERROR(VLOOKUP($E501&amp;$D$118&amp;$D$119,'CCG data'!$A:$AD,'CCG data'!U$3,FALSE)),ISBLANK(VLOOKUP($E501&amp;$D$118&amp;$D$119,'CCG data'!$A:$AD,'CCG data'!U$3,FALSE))),"",VLOOKUP($E501&amp;$D$118&amp;$D$119,'CCG data'!$A:$AD,'CCG data'!U$3,FALSE))</f>
        <v>9.7672629504617987</v>
      </c>
      <c r="M501" s="396"/>
      <c r="N501" s="367">
        <f>IF(OR(ISERROR(VLOOKUP($E501&amp;$D$118&amp;$D$119,'CCG data'!$A:$AD,'CCG data'!G$3,FALSE)),ISBLANK(VLOOKUP($E501&amp;$D$118&amp;$D$119,'CCG data'!$A:$AD,'CCG data'!G$3,FALSE))),"",VLOOKUP($E501&amp;$D$118&amp;$D$119,'CCG data'!$A:$AD,'CCG data'!G$3,FALSE))</f>
        <v>976</v>
      </c>
      <c r="P501" s="404">
        <f>IF(OR(ISERROR(VLOOKUP($E501&amp;$D$118&amp;$D$119,'CCG data'!$A:$AD,'CCG data'!B$3,FALSE)),ISBLANK(VLOOKUP($E501&amp;$D$118&amp;$D$119,'CCG data'!$A:$AD,'CCG data'!B$3,FALSE))),"",VLOOKUP($E501&amp;$D$118&amp;$D$119,'CCG data'!$A:$AD,'CCG data'!B$3,FALSE))</f>
        <v>0.10348360655737705</v>
      </c>
      <c r="Q501" s="267"/>
      <c r="R501" s="267">
        <f>IF(OR(ISERROR(VLOOKUP($E501&amp;$D$118&amp;$D$119,'CCG data'!$A:$AD,'CCG data'!C$3,FALSE)),ISBLANK(VLOOKUP($E501&amp;$D$118&amp;$D$119,'CCG data'!$A:$AD,'CCG data'!C$3,FALSE))),"",VLOOKUP($E501&amp;$D$118&amp;$D$119,'CCG data'!$A:$AD,'CCG data'!C$3,FALSE))</f>
        <v>0.51844262295081966</v>
      </c>
      <c r="S501" s="267"/>
      <c r="T501" s="267">
        <f>IF(OR(ISERROR(VLOOKUP($E501&amp;$D$118&amp;$D$119,'CCG data'!$A:$AD,'CCG data'!D$3,FALSE)),ISBLANK(VLOOKUP($E501&amp;$D$118&amp;$D$119,'CCG data'!$A:$AD,'CCG data'!D$3,FALSE))),"",VLOOKUP($E501&amp;$D$118&amp;$D$119,'CCG data'!$A:$AD,'CCG data'!D$3,FALSE))</f>
        <v>0.22438524590163936</v>
      </c>
      <c r="U501" s="267"/>
      <c r="V501" s="267">
        <f>IF(OR(ISERROR(VLOOKUP($E501&amp;$D$118&amp;$D$119,'CCG data'!$A:$AD,'CCG data'!E$3,FALSE)),ISBLANK(VLOOKUP($E501&amp;$D$118&amp;$D$119,'CCG data'!$A:$AD,'CCG data'!E$3,FALSE))),"",VLOOKUP($E501&amp;$D$118&amp;$D$119,'CCG data'!$A:$AD,'CCG data'!E$3,FALSE))</f>
        <v>0.15368852459016394</v>
      </c>
      <c r="W501" s="405"/>
      <c r="Y501" s="165">
        <f>IFERROR(VLOOKUP($E501&amp;$D$119, Outliers!$A$4:$P$214,6,FALSE),"0")</f>
        <v>0</v>
      </c>
      <c r="Z501" s="165">
        <f>IFERROR(VLOOKUP($E501&amp;$D$119, Outliers!$A$4:$P$214,7,FALSE),"0")</f>
        <v>1</v>
      </c>
      <c r="AA501" s="165">
        <f>IFERROR(VLOOKUP($E501&amp;$D$119, Outliers!$A$4:$P$214,8,FALSE),"0")</f>
        <v>0</v>
      </c>
      <c r="AB501" s="165">
        <f>IFERROR(VLOOKUP($E501&amp;$D$119, Outliers!$A$4:$P$214,9,FALSE),"0")</f>
        <v>0</v>
      </c>
      <c r="AD501" s="78"/>
      <c r="AE501" s="78"/>
      <c r="AF501" s="78"/>
      <c r="AG501" s="78"/>
    </row>
    <row r="502" spans="4:33" x14ac:dyDescent="0.25">
      <c r="D502" s="319"/>
      <c r="E502" s="103" t="s">
        <v>27</v>
      </c>
      <c r="F502" s="95">
        <f>IF(P501="","",VLOOKUP($E501&amp;$D$118&amp;$D$119,'CCG data'!$A:$AD,'CCG data'!W$3,FALSE))</f>
        <v>4.9068755895762077</v>
      </c>
      <c r="G502" s="96">
        <f>IF(P501="","",VLOOKUP($E501&amp;$D$118&amp;$D$119,'CCG data'!$A:$AD,'CCG data'!X$3,FALSE))</f>
        <v>7.2845329494644719</v>
      </c>
      <c r="H502" s="96">
        <f>IF(R501="","",VLOOKUP($E501&amp;$D$118&amp;$D$119,'CCG data'!$A:$AD,'CCG data'!Y$3,FALSE))</f>
        <v>30.242093911959863</v>
      </c>
      <c r="I502" s="96">
        <f>IF(R501="","",VLOOKUP($E501&amp;$D$118&amp;$D$119,'CCG data'!$A:$AD,'CCG data'!Z$3,FALSE))</f>
        <v>36.015272359336358</v>
      </c>
      <c r="J502" s="96">
        <f>IF(T501="","",VLOOKUP($E501&amp;$D$118&amp;$D$119,'CCG data'!$A:$AD,'CCG data'!AA$3,FALSE))</f>
        <v>12.856811101062757</v>
      </c>
      <c r="K502" s="96">
        <f>IF(T501="","",VLOOKUP($E501&amp;$D$118&amp;$D$119,'CCG data'!$A:$AD,'CCG data'!AB$3,FALSE))</f>
        <v>16.782356626734309</v>
      </c>
      <c r="L502" s="96">
        <f>IF(V501="","",VLOOKUP($E501&amp;$D$118&amp;$D$119,'CCG data'!$A:$AD,'CCG data'!AC$3,FALSE))</f>
        <v>8.2041753368632726</v>
      </c>
      <c r="M502" s="96">
        <f>IF(V501="","",VLOOKUP($E501&amp;$D$118&amp;$D$119,'CCG data'!$A:$AD,'CCG data'!AD$3,FALSE))</f>
        <v>11.330350564060325</v>
      </c>
      <c r="N502" s="368"/>
      <c r="P502" s="152">
        <f>IF(P501="","",VLOOKUP($E501&amp;$D$118&amp;$D$119,'CCG data'!$A:$AD,'CCG data'!I$3,FALSE))</f>
        <v>8.5999999999999993E-2</v>
      </c>
      <c r="Q502" s="15">
        <f>IF(P501="","",VLOOKUP($E501&amp;$D$118&amp;$D$119,'CCG data'!$A:$AD,'CCG data'!J$3,FALSE))</f>
        <v>0.124</v>
      </c>
      <c r="R502" s="15">
        <f>IF(R501="","",VLOOKUP($E501&amp;$D$118&amp;$D$119,'CCG data'!$A:$AD,'CCG data'!K$3,FALSE))</f>
        <v>0.48699999999999999</v>
      </c>
      <c r="S502" s="15">
        <f>IF(R501="","",VLOOKUP($E501&amp;$D$118&amp;$D$119,'CCG data'!$A:$AD,'CCG data'!L$3,FALSE))</f>
        <v>0.55000000000000004</v>
      </c>
      <c r="T502" s="15">
        <f>IF(T501="","",VLOOKUP($E501&amp;$D$118&amp;$D$119,'CCG data'!$A:$AD,'CCG data'!M$3,FALSE))</f>
        <v>0.19900000000000001</v>
      </c>
      <c r="U502" s="15">
        <f>IF(T501="","",VLOOKUP($E501&amp;$D$118&amp;$D$119,'CCG data'!$A:$AD,'CCG data'!N$3,FALSE))</f>
        <v>0.252</v>
      </c>
      <c r="V502" s="15">
        <f>IF(V501="","",VLOOKUP($E501&amp;$D$118&amp;$D$119,'CCG data'!$A:$AD,'CCG data'!O$3,FALSE))</f>
        <v>0.13200000000000001</v>
      </c>
      <c r="W502" s="136">
        <f>IF(V501="","",VLOOKUP($E501&amp;$D$118&amp;$D$119,'CCG data'!$A:$AD,'CCG data'!P$3,FALSE))</f>
        <v>0.17799999999999999</v>
      </c>
      <c r="Y502" s="165" t="str">
        <f>IFERROR(VLOOKUP($E502&amp;$D$119, Outliers!$A$4:$P$214,6,FALSE),"0")</f>
        <v>0</v>
      </c>
      <c r="Z502" s="165" t="str">
        <f>IFERROR(VLOOKUP($E502&amp;$D$119, Outliers!$A$4:$P$214,7,FALSE),"0")</f>
        <v>0</v>
      </c>
      <c r="AA502" s="165" t="str">
        <f>IFERROR(VLOOKUP($E502&amp;$D$119, Outliers!$A$4:$P$214,8,FALSE),"0")</f>
        <v>0</v>
      </c>
      <c r="AB502" s="165" t="str">
        <f>IFERROR(VLOOKUP($E502&amp;$D$119, Outliers!$A$4:$P$214,9,FALSE),"0")</f>
        <v>0</v>
      </c>
      <c r="AD502" s="78"/>
      <c r="AE502" s="78"/>
      <c r="AF502" s="78"/>
      <c r="AG502" s="78"/>
    </row>
    <row r="503" spans="4:33" ht="15.75" x14ac:dyDescent="0.25">
      <c r="D503" s="319"/>
      <c r="E503" s="104" t="s">
        <v>287</v>
      </c>
      <c r="F503" s="394">
        <f>IF(OR(ISERROR(VLOOKUP($E503&amp;$D$118&amp;$D$119,'CCG data'!$A:$AD,'CCG data'!R$3,FALSE)),ISBLANK(VLOOKUP($E503&amp;$D$118&amp;$D$119,'CCG data'!$A:$AD,'CCG data'!R$3,FALSE))),"",VLOOKUP($E503&amp;$D$118&amp;$D$119,'CCG data'!$A:$AD,'CCG data'!R$3,FALSE))</f>
        <v>5.0293592554871935</v>
      </c>
      <c r="G503" s="395"/>
      <c r="H503" s="395">
        <f>IF(OR(ISERROR(VLOOKUP($E503&amp;$D$118&amp;$D$119,'CCG data'!$A:$AD,'CCG data'!S$3,FALSE)),ISBLANK(VLOOKUP($E503&amp;$D$118&amp;$D$119,'CCG data'!$A:$AD,'CCG data'!S$3,FALSE))),"",VLOOKUP($E503&amp;$D$118&amp;$D$119,'CCG data'!$A:$AD,'CCG data'!S$3,FALSE))</f>
        <v>44.178264438956532</v>
      </c>
      <c r="I503" s="395"/>
      <c r="J503" s="395">
        <f>IF(OR(ISERROR(VLOOKUP($E503&amp;$D$118&amp;$D$119,'CCG data'!$A:$AD,'CCG data'!T$3,FALSE)),ISBLANK(VLOOKUP($E503&amp;$D$118&amp;$D$119,'CCG data'!$A:$AD,'CCG data'!T$3,FALSE))),"",VLOOKUP($E503&amp;$D$118&amp;$D$119,'CCG data'!$A:$AD,'CCG data'!T$3,FALSE))</f>
        <v>18.943911686459355</v>
      </c>
      <c r="K503" s="395"/>
      <c r="L503" s="395">
        <f>IF(OR(ISERROR(VLOOKUP($E503&amp;$D$118&amp;$D$119,'CCG data'!$A:$AD,'CCG data'!U$3,FALSE)),ISBLANK(VLOOKUP($E503&amp;$D$118&amp;$D$119,'CCG data'!$A:$AD,'CCG data'!U$3,FALSE))),"",VLOOKUP($E503&amp;$D$118&amp;$D$119,'CCG data'!$A:$AD,'CCG data'!U$3,FALSE))</f>
        <v>11.519533767173618</v>
      </c>
      <c r="M503" s="396"/>
      <c r="N503" s="367">
        <f>IF(OR(ISERROR(VLOOKUP($E503&amp;$D$118&amp;$D$119,'CCG data'!$A:$AD,'CCG data'!G$3,FALSE)),ISBLANK(VLOOKUP($E503&amp;$D$118&amp;$D$119,'CCG data'!$A:$AD,'CCG data'!G$3,FALSE))),"",VLOOKUP($E503&amp;$D$118&amp;$D$119,'CCG data'!$A:$AD,'CCG data'!G$3,FALSE))</f>
        <v>1628</v>
      </c>
      <c r="P503" s="404">
        <f>IF(OR(ISERROR(VLOOKUP($E503&amp;$D$118&amp;$D$119,'CCG data'!$A:$AD,'CCG data'!B$3,FALSE)),ISBLANK(VLOOKUP($E503&amp;$D$118&amp;$D$119,'CCG data'!$A:$AD,'CCG data'!B$3,FALSE))),"",VLOOKUP($E503&amp;$D$118&amp;$D$119,'CCG data'!$A:$AD,'CCG data'!B$3,FALSE))</f>
        <v>6.4496314496314502E-2</v>
      </c>
      <c r="Q503" s="267"/>
      <c r="R503" s="267">
        <f>IF(OR(ISERROR(VLOOKUP($E503&amp;$D$118&amp;$D$119,'CCG data'!$A:$AD,'CCG data'!C$3,FALSE)),ISBLANK(VLOOKUP($E503&amp;$D$118&amp;$D$119,'CCG data'!$A:$AD,'CCG data'!C$3,FALSE))),"",VLOOKUP($E503&amp;$D$118&amp;$D$119,'CCG data'!$A:$AD,'CCG data'!C$3,FALSE))</f>
        <v>0.55221130221130221</v>
      </c>
      <c r="S503" s="267"/>
      <c r="T503" s="267">
        <f>IF(OR(ISERROR(VLOOKUP($E503&amp;$D$118&amp;$D$119,'CCG data'!$A:$AD,'CCG data'!D$3,FALSE)),ISBLANK(VLOOKUP($E503&amp;$D$118&amp;$D$119,'CCG data'!$A:$AD,'CCG data'!D$3,FALSE))),"",VLOOKUP($E503&amp;$D$118&amp;$D$119,'CCG data'!$A:$AD,'CCG data'!D$3,FALSE))</f>
        <v>0.23832923832923833</v>
      </c>
      <c r="U503" s="267"/>
      <c r="V503" s="267">
        <f>IF(OR(ISERROR(VLOOKUP($E503&amp;$D$118&amp;$D$119,'CCG data'!$A:$AD,'CCG data'!E$3,FALSE)),ISBLANK(VLOOKUP($E503&amp;$D$118&amp;$D$119,'CCG data'!$A:$AD,'CCG data'!E$3,FALSE))),"",VLOOKUP($E503&amp;$D$118&amp;$D$119,'CCG data'!$A:$AD,'CCG data'!E$3,FALSE))</f>
        <v>0.14496314496314497</v>
      </c>
      <c r="W503" s="405"/>
      <c r="Y503" s="165">
        <f>IFERROR(VLOOKUP($E503&amp;$D$119, Outliers!$A$4:$P$214,6,FALSE),"0")</f>
        <v>0</v>
      </c>
      <c r="Z503" s="165">
        <f>IFERROR(VLOOKUP($E503&amp;$D$119, Outliers!$A$4:$P$214,7,FALSE),"0")</f>
        <v>1</v>
      </c>
      <c r="AA503" s="165">
        <f>IFERROR(VLOOKUP($E503&amp;$D$119, Outliers!$A$4:$P$214,8,FALSE),"0")</f>
        <v>0</v>
      </c>
      <c r="AB503" s="165">
        <f>IFERROR(VLOOKUP($E503&amp;$D$119, Outliers!$A$4:$P$214,9,FALSE),"0")</f>
        <v>0</v>
      </c>
      <c r="AD503" s="78"/>
      <c r="AE503" s="78"/>
      <c r="AF503" s="78"/>
      <c r="AG503" s="78"/>
    </row>
    <row r="504" spans="4:33" x14ac:dyDescent="0.25">
      <c r="D504" s="319"/>
      <c r="E504" s="103" t="s">
        <v>27</v>
      </c>
      <c r="F504" s="95">
        <f>IF(P503="","",VLOOKUP($E503&amp;$D$118&amp;$D$119,'CCG data'!$A:$AD,'CCG data'!W$3,FALSE))</f>
        <v>4.0673614508815845</v>
      </c>
      <c r="G504" s="96">
        <f>IF(P503="","",VLOOKUP($E503&amp;$D$118&amp;$D$119,'CCG data'!$A:$AD,'CCG data'!X$3,FALSE))</f>
        <v>5.9913570600928026</v>
      </c>
      <c r="H504" s="96">
        <f>IF(R503="","",VLOOKUP($E503&amp;$D$118&amp;$D$119,'CCG data'!$A:$AD,'CCG data'!Y$3,FALSE))</f>
        <v>41.290346317407483</v>
      </c>
      <c r="I504" s="96">
        <f>IF(R503="","",VLOOKUP($E503&amp;$D$118&amp;$D$119,'CCG data'!$A:$AD,'CCG data'!Z$3,FALSE))</f>
        <v>47.066182560505581</v>
      </c>
      <c r="J504" s="96">
        <f>IF(T503="","",VLOOKUP($E503&amp;$D$118&amp;$D$119,'CCG data'!$A:$AD,'CCG data'!AA$3,FALSE))</f>
        <v>17.058918134278663</v>
      </c>
      <c r="K504" s="96">
        <f>IF(T503="","",VLOOKUP($E503&amp;$D$118&amp;$D$119,'CCG data'!$A:$AD,'CCG data'!AB$3,FALSE))</f>
        <v>20.828905238640047</v>
      </c>
      <c r="L504" s="96">
        <f>IF(V503="","",VLOOKUP($E503&amp;$D$118&amp;$D$119,'CCG data'!$A:$AD,'CCG data'!AC$3,FALSE))</f>
        <v>10.049812522141561</v>
      </c>
      <c r="M504" s="96">
        <f>IF(V503="","",VLOOKUP($E503&amp;$D$118&amp;$D$119,'CCG data'!$A:$AD,'CCG data'!AD$3,FALSE))</f>
        <v>12.989255012205675</v>
      </c>
      <c r="N504" s="368"/>
      <c r="P504" s="152">
        <f>IF(P503="","",VLOOKUP($E503&amp;$D$118&amp;$D$119,'CCG data'!$A:$AD,'CCG data'!I$3,FALSE))</f>
        <v>5.3999999999999999E-2</v>
      </c>
      <c r="Q504" s="15">
        <f>IF(P503="","",VLOOKUP($E503&amp;$D$118&amp;$D$119,'CCG data'!$A:$AD,'CCG data'!J$3,FALSE))</f>
        <v>7.6999999999999999E-2</v>
      </c>
      <c r="R504" s="15">
        <f>IF(R503="","",VLOOKUP($E503&amp;$D$118&amp;$D$119,'CCG data'!$A:$AD,'CCG data'!K$3,FALSE))</f>
        <v>0.52800000000000002</v>
      </c>
      <c r="S504" s="15">
        <f>IF(R503="","",VLOOKUP($E503&amp;$D$118&amp;$D$119,'CCG data'!$A:$AD,'CCG data'!L$3,FALSE))</f>
        <v>0.57599999999999996</v>
      </c>
      <c r="T504" s="15">
        <f>IF(T503="","",VLOOKUP($E503&amp;$D$118&amp;$D$119,'CCG data'!$A:$AD,'CCG data'!M$3,FALSE))</f>
        <v>0.218</v>
      </c>
      <c r="U504" s="15">
        <f>IF(T503="","",VLOOKUP($E503&amp;$D$118&amp;$D$119,'CCG data'!$A:$AD,'CCG data'!N$3,FALSE))</f>
        <v>0.26</v>
      </c>
      <c r="V504" s="15">
        <f>IF(V503="","",VLOOKUP($E503&amp;$D$118&amp;$D$119,'CCG data'!$A:$AD,'CCG data'!O$3,FALSE))</f>
        <v>0.129</v>
      </c>
      <c r="W504" s="136">
        <f>IF(V503="","",VLOOKUP($E503&amp;$D$118&amp;$D$119,'CCG data'!$A:$AD,'CCG data'!P$3,FALSE))</f>
        <v>0.16300000000000001</v>
      </c>
      <c r="Y504" s="165" t="str">
        <f>IFERROR(VLOOKUP($E504&amp;$D$119, Outliers!$A$4:$P$214,6,FALSE),"0")</f>
        <v>0</v>
      </c>
      <c r="Z504" s="165" t="str">
        <f>IFERROR(VLOOKUP($E504&amp;$D$119, Outliers!$A$4:$P$214,7,FALSE),"0")</f>
        <v>0</v>
      </c>
      <c r="AA504" s="165" t="str">
        <f>IFERROR(VLOOKUP($E504&amp;$D$119, Outliers!$A$4:$P$214,8,FALSE),"0")</f>
        <v>0</v>
      </c>
      <c r="AB504" s="165" t="str">
        <f>IFERROR(VLOOKUP($E504&amp;$D$119, Outliers!$A$4:$P$214,9,FALSE),"0")</f>
        <v>0</v>
      </c>
      <c r="AD504" s="78"/>
      <c r="AE504" s="78"/>
      <c r="AF504" s="78"/>
      <c r="AG504" s="78"/>
    </row>
    <row r="505" spans="4:33" ht="15.75" x14ac:dyDescent="0.25">
      <c r="D505" s="319"/>
      <c r="E505" s="104" t="s">
        <v>288</v>
      </c>
      <c r="F505" s="394">
        <f>IF(OR(ISERROR(VLOOKUP($E505&amp;$D$118&amp;$D$119,'CCG data'!$A:$AD,'CCG data'!R$3,FALSE)),ISBLANK(VLOOKUP($E505&amp;$D$118&amp;$D$119,'CCG data'!$A:$AD,'CCG data'!R$3,FALSE))),"",VLOOKUP($E505&amp;$D$118&amp;$D$119,'CCG data'!$A:$AD,'CCG data'!R$3,FALSE))</f>
        <v>4.6714779249526694</v>
      </c>
      <c r="G505" s="395"/>
      <c r="H505" s="395">
        <f>IF(OR(ISERROR(VLOOKUP($E505&amp;$D$118&amp;$D$119,'CCG data'!$A:$AD,'CCG data'!S$3,FALSE)),ISBLANK(VLOOKUP($E505&amp;$D$118&amp;$D$119,'CCG data'!$A:$AD,'CCG data'!S$3,FALSE))),"",VLOOKUP($E505&amp;$D$118&amp;$D$119,'CCG data'!$A:$AD,'CCG data'!S$3,FALSE))</f>
        <v>41.124850923804452</v>
      </c>
      <c r="I505" s="395"/>
      <c r="J505" s="395">
        <f>IF(OR(ISERROR(VLOOKUP($E505&amp;$D$118&amp;$D$119,'CCG data'!$A:$AD,'CCG data'!T$3,FALSE)),ISBLANK(VLOOKUP($E505&amp;$D$118&amp;$D$119,'CCG data'!$A:$AD,'CCG data'!T$3,FALSE))),"",VLOOKUP($E505&amp;$D$118&amp;$D$119,'CCG data'!$A:$AD,'CCG data'!T$3,FALSE))</f>
        <v>16.187379910865953</v>
      </c>
      <c r="K505" s="395"/>
      <c r="L505" s="395">
        <f>IF(OR(ISERROR(VLOOKUP($E505&amp;$D$118&amp;$D$119,'CCG data'!$A:$AD,'CCG data'!U$3,FALSE)),ISBLANK(VLOOKUP($E505&amp;$D$118&amp;$D$119,'CCG data'!$A:$AD,'CCG data'!U$3,FALSE))),"",VLOOKUP($E505&amp;$D$118&amp;$D$119,'CCG data'!$A:$AD,'CCG data'!U$3,FALSE))</f>
        <v>11.581562846489343</v>
      </c>
      <c r="M505" s="396"/>
      <c r="N505" s="367">
        <f>IF(OR(ISERROR(VLOOKUP($E505&amp;$D$118&amp;$D$119,'CCG data'!$A:$AD,'CCG data'!G$3,FALSE)),ISBLANK(VLOOKUP($E505&amp;$D$118&amp;$D$119,'CCG data'!$A:$AD,'CCG data'!G$3,FALSE))),"",VLOOKUP($E505&amp;$D$118&amp;$D$119,'CCG data'!$A:$AD,'CCG data'!G$3,FALSE))</f>
        <v>1714</v>
      </c>
      <c r="P505" s="404">
        <f>IF(OR(ISERROR(VLOOKUP($E505&amp;$D$118&amp;$D$119,'CCG data'!$A:$AD,'CCG data'!B$3,FALSE)),ISBLANK(VLOOKUP($E505&amp;$D$118&amp;$D$119,'CCG data'!$A:$AD,'CCG data'!B$3,FALSE))),"",VLOOKUP($E505&amp;$D$118&amp;$D$119,'CCG data'!$A:$AD,'CCG data'!B$3,FALSE))</f>
        <v>6.1260210035005834E-2</v>
      </c>
      <c r="Q505" s="267"/>
      <c r="R505" s="267">
        <f>IF(OR(ISERROR(VLOOKUP($E505&amp;$D$118&amp;$D$119,'CCG data'!$A:$AD,'CCG data'!C$3,FALSE)),ISBLANK(VLOOKUP($E505&amp;$D$118&amp;$D$119,'CCG data'!$A:$AD,'CCG data'!C$3,FALSE))),"",VLOOKUP($E505&amp;$D$118&amp;$D$119,'CCG data'!$A:$AD,'CCG data'!C$3,FALSE))</f>
        <v>0.55600933488914817</v>
      </c>
      <c r="S505" s="267"/>
      <c r="T505" s="267">
        <f>IF(OR(ISERROR(VLOOKUP($E505&amp;$D$118&amp;$D$119,'CCG data'!$A:$AD,'CCG data'!D$3,FALSE)),ISBLANK(VLOOKUP($E505&amp;$D$118&amp;$D$119,'CCG data'!$A:$AD,'CCG data'!D$3,FALSE))),"",VLOOKUP($E505&amp;$D$118&amp;$D$119,'CCG data'!$A:$AD,'CCG data'!D$3,FALSE))</f>
        <v>0.22287047841306884</v>
      </c>
      <c r="U505" s="267"/>
      <c r="V505" s="267">
        <f>IF(OR(ISERROR(VLOOKUP($E505&amp;$D$118&amp;$D$119,'CCG data'!$A:$AD,'CCG data'!E$3,FALSE)),ISBLANK(VLOOKUP($E505&amp;$D$118&amp;$D$119,'CCG data'!$A:$AD,'CCG data'!E$3,FALSE))),"",VLOOKUP($E505&amp;$D$118&amp;$D$119,'CCG data'!$A:$AD,'CCG data'!E$3,FALSE))</f>
        <v>0.15985997666277713</v>
      </c>
      <c r="W505" s="405"/>
      <c r="Y505" s="165">
        <f>IFERROR(VLOOKUP($E505&amp;$D$119, Outliers!$A$4:$P$214,6,FALSE),"0")</f>
        <v>0</v>
      </c>
      <c r="Z505" s="165">
        <f>IFERROR(VLOOKUP($E505&amp;$D$119, Outliers!$A$4:$P$214,7,FALSE),"0")</f>
        <v>0</v>
      </c>
      <c r="AA505" s="165">
        <f>IFERROR(VLOOKUP($E505&amp;$D$119, Outliers!$A$4:$P$214,8,FALSE),"0")</f>
        <v>0</v>
      </c>
      <c r="AB505" s="165">
        <f>IFERROR(VLOOKUP($E505&amp;$D$119, Outliers!$A$4:$P$214,9,FALSE),"0")</f>
        <v>0</v>
      </c>
      <c r="AD505" s="78"/>
      <c r="AE505" s="78"/>
      <c r="AF505" s="78"/>
      <c r="AG505" s="78"/>
    </row>
    <row r="506" spans="4:33" x14ac:dyDescent="0.25">
      <c r="D506" s="319"/>
      <c r="E506" s="103" t="s">
        <v>27</v>
      </c>
      <c r="F506" s="95">
        <f>IF(P505="","",VLOOKUP($E505&amp;$D$118&amp;$D$119,'CCG data'!$A:$AD,'CCG data'!W$3,FALSE))</f>
        <v>3.7779343779958703</v>
      </c>
      <c r="G506" s="96">
        <f>IF(P505="","",VLOOKUP($E505&amp;$D$118&amp;$D$119,'CCG data'!$A:$AD,'CCG data'!X$3,FALSE))</f>
        <v>5.5650214719094686</v>
      </c>
      <c r="H506" s="96">
        <f>IF(R505="","",VLOOKUP($E505&amp;$D$118&amp;$D$119,'CCG data'!$A:$AD,'CCG data'!Y$3,FALSE))</f>
        <v>38.513808322839893</v>
      </c>
      <c r="I506" s="96">
        <f>IF(R505="","",VLOOKUP($E505&amp;$D$118&amp;$D$119,'CCG data'!$A:$AD,'CCG data'!Z$3,FALSE))</f>
        <v>43.735893524769011</v>
      </c>
      <c r="J506" s="96">
        <f>IF(T505="","",VLOOKUP($E505&amp;$D$118&amp;$D$119,'CCG data'!$A:$AD,'CCG data'!AA$3,FALSE))</f>
        <v>14.564071834274252</v>
      </c>
      <c r="K506" s="96">
        <f>IF(T505="","",VLOOKUP($E505&amp;$D$118&amp;$D$119,'CCG data'!$A:$AD,'CCG data'!AB$3,FALSE))</f>
        <v>17.810687987457655</v>
      </c>
      <c r="L506" s="96">
        <f>IF(V505="","",VLOOKUP($E505&amp;$D$118&amp;$D$119,'CCG data'!$A:$AD,'CCG data'!AC$3,FALSE))</f>
        <v>10.210213960281537</v>
      </c>
      <c r="M506" s="96">
        <f>IF(V505="","",VLOOKUP($E505&amp;$D$118&amp;$D$119,'CCG data'!$A:$AD,'CCG data'!AD$3,FALSE))</f>
        <v>12.952911732697148</v>
      </c>
      <c r="N506" s="368"/>
      <c r="P506" s="152">
        <f>IF(P505="","",VLOOKUP($E505&amp;$D$118&amp;$D$119,'CCG data'!$A:$AD,'CCG data'!I$3,FALSE))</f>
        <v>5.0999999999999997E-2</v>
      </c>
      <c r="Q506" s="15">
        <f>IF(P505="","",VLOOKUP($E505&amp;$D$118&amp;$D$119,'CCG data'!$A:$AD,'CCG data'!J$3,FALSE))</f>
        <v>7.3999999999999996E-2</v>
      </c>
      <c r="R506" s="15">
        <f>IF(R505="","",VLOOKUP($E505&amp;$D$118&amp;$D$119,'CCG data'!$A:$AD,'CCG data'!K$3,FALSE))</f>
        <v>0.53200000000000003</v>
      </c>
      <c r="S506" s="15">
        <f>IF(R505="","",VLOOKUP($E505&amp;$D$118&amp;$D$119,'CCG data'!$A:$AD,'CCG data'!L$3,FALSE))</f>
        <v>0.57899999999999996</v>
      </c>
      <c r="T506" s="15">
        <f>IF(T505="","",VLOOKUP($E505&amp;$D$118&amp;$D$119,'CCG data'!$A:$AD,'CCG data'!M$3,FALSE))</f>
        <v>0.20399999999999999</v>
      </c>
      <c r="U506" s="15">
        <f>IF(T505="","",VLOOKUP($E505&amp;$D$118&amp;$D$119,'CCG data'!$A:$AD,'CCG data'!N$3,FALSE))</f>
        <v>0.24299999999999999</v>
      </c>
      <c r="V506" s="15">
        <f>IF(V505="","",VLOOKUP($E505&amp;$D$118&amp;$D$119,'CCG data'!$A:$AD,'CCG data'!O$3,FALSE))</f>
        <v>0.14299999999999999</v>
      </c>
      <c r="W506" s="136">
        <f>IF(V505="","",VLOOKUP($E505&amp;$D$118&amp;$D$119,'CCG data'!$A:$AD,'CCG data'!P$3,FALSE))</f>
        <v>0.17799999999999999</v>
      </c>
      <c r="Y506" s="165" t="str">
        <f>IFERROR(VLOOKUP($E506&amp;$D$119, Outliers!$A$4:$P$214,6,FALSE),"0")</f>
        <v>0</v>
      </c>
      <c r="Z506" s="165" t="str">
        <f>IFERROR(VLOOKUP($E506&amp;$D$119, Outliers!$A$4:$P$214,7,FALSE),"0")</f>
        <v>0</v>
      </c>
      <c r="AA506" s="165" t="str">
        <f>IFERROR(VLOOKUP($E506&amp;$D$119, Outliers!$A$4:$P$214,8,FALSE),"0")</f>
        <v>0</v>
      </c>
      <c r="AB506" s="165" t="str">
        <f>IFERROR(VLOOKUP($E506&amp;$D$119, Outliers!$A$4:$P$214,9,FALSE),"0")</f>
        <v>0</v>
      </c>
      <c r="AD506" s="78"/>
      <c r="AE506" s="78"/>
      <c r="AF506" s="78"/>
      <c r="AG506" s="78"/>
    </row>
    <row r="507" spans="4:33" ht="15.75" x14ac:dyDescent="0.25">
      <c r="D507" s="319"/>
      <c r="E507" s="104" t="s">
        <v>289</v>
      </c>
      <c r="F507" s="394">
        <f>IF(OR(ISERROR(VLOOKUP($E507&amp;$D$118&amp;$D$119,'CCG data'!$A:$AD,'CCG data'!R$3,FALSE)),ISBLANK(VLOOKUP($E507&amp;$D$118&amp;$D$119,'CCG data'!$A:$AD,'CCG data'!R$3,FALSE))),"",VLOOKUP($E507&amp;$D$118&amp;$D$119,'CCG data'!$A:$AD,'CCG data'!R$3,FALSE))</f>
        <v>6.0238989831302305</v>
      </c>
      <c r="G507" s="395"/>
      <c r="H507" s="395">
        <f>IF(OR(ISERROR(VLOOKUP($E507&amp;$D$118&amp;$D$119,'CCG data'!$A:$AD,'CCG data'!S$3,FALSE)),ISBLANK(VLOOKUP($E507&amp;$D$118&amp;$D$119,'CCG data'!$A:$AD,'CCG data'!S$3,FALSE))),"",VLOOKUP($E507&amp;$D$118&amp;$D$119,'CCG data'!$A:$AD,'CCG data'!S$3,FALSE))</f>
        <v>36.668404251324546</v>
      </c>
      <c r="I507" s="395"/>
      <c r="J507" s="395">
        <f>IF(OR(ISERROR(VLOOKUP($E507&amp;$D$118&amp;$D$119,'CCG data'!$A:$AD,'CCG data'!T$3,FALSE)),ISBLANK(VLOOKUP($E507&amp;$D$118&amp;$D$119,'CCG data'!$A:$AD,'CCG data'!T$3,FALSE))),"",VLOOKUP($E507&amp;$D$118&amp;$D$119,'CCG data'!$A:$AD,'CCG data'!T$3,FALSE))</f>
        <v>17.147573852656503</v>
      </c>
      <c r="K507" s="395"/>
      <c r="L507" s="395">
        <f>IF(OR(ISERROR(VLOOKUP($E507&amp;$D$118&amp;$D$119,'CCG data'!$A:$AD,'CCG data'!U$3,FALSE)),ISBLANK(VLOOKUP($E507&amp;$D$118&amp;$D$119,'CCG data'!$A:$AD,'CCG data'!U$3,FALSE))),"",VLOOKUP($E507&amp;$D$118&amp;$D$119,'CCG data'!$A:$AD,'CCG data'!U$3,FALSE))</f>
        <v>12.436715708520639</v>
      </c>
      <c r="M507" s="396"/>
      <c r="N507" s="367">
        <f>IF(OR(ISERROR(VLOOKUP($E507&amp;$D$118&amp;$D$119,'CCG data'!$A:$AD,'CCG data'!G$3,FALSE)),ISBLANK(VLOOKUP($E507&amp;$D$118&amp;$D$119,'CCG data'!$A:$AD,'CCG data'!G$3,FALSE))),"",VLOOKUP($E507&amp;$D$118&amp;$D$119,'CCG data'!$A:$AD,'CCG data'!G$3,FALSE))</f>
        <v>3671</v>
      </c>
      <c r="P507" s="404">
        <f>IF(OR(ISERROR(VLOOKUP($E507&amp;$D$118&amp;$D$119,'CCG data'!$A:$AD,'CCG data'!B$3,FALSE)),ISBLANK(VLOOKUP($E507&amp;$D$118&amp;$D$119,'CCG data'!$A:$AD,'CCG data'!B$3,FALSE))),"",VLOOKUP($E507&amp;$D$118&amp;$D$119,'CCG data'!$A:$AD,'CCG data'!B$3,FALSE))</f>
        <v>8.1176791065104878E-2</v>
      </c>
      <c r="Q507" s="267"/>
      <c r="R507" s="267">
        <f>IF(OR(ISERROR(VLOOKUP($E507&amp;$D$118&amp;$D$119,'CCG data'!$A:$AD,'CCG data'!C$3,FALSE)),ISBLANK(VLOOKUP($E507&amp;$D$118&amp;$D$119,'CCG data'!$A:$AD,'CCG data'!C$3,FALSE))),"",VLOOKUP($E507&amp;$D$118&amp;$D$119,'CCG data'!$A:$AD,'CCG data'!C$3,FALSE))</f>
        <v>0.50449468809588671</v>
      </c>
      <c r="S507" s="267"/>
      <c r="T507" s="267">
        <f>IF(OR(ISERROR(VLOOKUP($E507&amp;$D$118&amp;$D$119,'CCG data'!$A:$AD,'CCG data'!D$3,FALSE)),ISBLANK(VLOOKUP($E507&amp;$D$118&amp;$D$119,'CCG data'!$A:$AD,'CCG data'!D$3,FALSE))),"",VLOOKUP($E507&amp;$D$118&amp;$D$119,'CCG data'!$A:$AD,'CCG data'!D$3,FALSE))</f>
        <v>0.2427131571778807</v>
      </c>
      <c r="U507" s="267"/>
      <c r="V507" s="267">
        <f>IF(OR(ISERROR(VLOOKUP($E507&amp;$D$118&amp;$D$119,'CCG data'!$A:$AD,'CCG data'!E$3,FALSE)),ISBLANK(VLOOKUP($E507&amp;$D$118&amp;$D$119,'CCG data'!$A:$AD,'CCG data'!E$3,FALSE))),"",VLOOKUP($E507&amp;$D$118&amp;$D$119,'CCG data'!$A:$AD,'CCG data'!E$3,FALSE))</f>
        <v>0.17161536366112776</v>
      </c>
      <c r="W507" s="405"/>
      <c r="Y507" s="165">
        <f>IFERROR(VLOOKUP($E507&amp;$D$119, Outliers!$A$4:$P$214,6,FALSE),"0")</f>
        <v>1</v>
      </c>
      <c r="Z507" s="165">
        <f>IFERROR(VLOOKUP($E507&amp;$D$119, Outliers!$A$4:$P$214,7,FALSE),"0")</f>
        <v>0</v>
      </c>
      <c r="AA507" s="165">
        <f>IFERROR(VLOOKUP($E507&amp;$D$119, Outliers!$A$4:$P$214,8,FALSE),"0")</f>
        <v>0</v>
      </c>
      <c r="AB507" s="165">
        <f>IFERROR(VLOOKUP($E507&amp;$D$119, Outliers!$A$4:$P$214,9,FALSE),"0")</f>
        <v>0</v>
      </c>
      <c r="AD507" s="78"/>
      <c r="AE507" s="78"/>
      <c r="AF507" s="78"/>
      <c r="AG507" s="78"/>
    </row>
    <row r="508" spans="4:33" x14ac:dyDescent="0.25">
      <c r="D508" s="319"/>
      <c r="E508" s="103" t="s">
        <v>27</v>
      </c>
      <c r="F508" s="95">
        <f>IF(P507="","",VLOOKUP($E507&amp;$D$118&amp;$D$119,'CCG data'!$A:$AD,'CCG data'!W$3,FALSE))</f>
        <v>5.3399469896013594</v>
      </c>
      <c r="G508" s="96">
        <f>IF(P507="","",VLOOKUP($E507&amp;$D$118&amp;$D$119,'CCG data'!$A:$AD,'CCG data'!X$3,FALSE))</f>
        <v>6.7078509766591017</v>
      </c>
      <c r="H508" s="96">
        <f>IF(R507="","",VLOOKUP($E507&amp;$D$118&amp;$D$119,'CCG data'!$A:$AD,'CCG data'!Y$3,FALSE))</f>
        <v>34.998361492289725</v>
      </c>
      <c r="I508" s="96">
        <f>IF(R507="","",VLOOKUP($E507&amp;$D$118&amp;$D$119,'CCG data'!$A:$AD,'CCG data'!Z$3,FALSE))</f>
        <v>38.338447010359367</v>
      </c>
      <c r="J508" s="96">
        <f>IF(T507="","",VLOOKUP($E507&amp;$D$118&amp;$D$119,'CCG data'!$A:$AD,'CCG data'!AA$3,FALSE))</f>
        <v>16.02162178874767</v>
      </c>
      <c r="K508" s="96">
        <f>IF(T507="","",VLOOKUP($E507&amp;$D$118&amp;$D$119,'CCG data'!$A:$AD,'CCG data'!AB$3,FALSE))</f>
        <v>18.273525916565337</v>
      </c>
      <c r="L508" s="96">
        <f>IF(V507="","",VLOOKUP($E507&amp;$D$118&amp;$D$119,'CCG data'!$A:$AD,'CCG data'!AC$3,FALSE))</f>
        <v>11.46555410501646</v>
      </c>
      <c r="M508" s="96">
        <f>IF(V507="","",VLOOKUP($E507&amp;$D$118&amp;$D$119,'CCG data'!$A:$AD,'CCG data'!AD$3,FALSE))</f>
        <v>13.407877312024818</v>
      </c>
      <c r="N508" s="368"/>
      <c r="P508" s="152">
        <f>IF(P507="","",VLOOKUP($E507&amp;$D$118&amp;$D$119,'CCG data'!$A:$AD,'CCG data'!I$3,FALSE))</f>
        <v>7.2999999999999995E-2</v>
      </c>
      <c r="Q508" s="15">
        <f>IF(P507="","",VLOOKUP($E507&amp;$D$118&amp;$D$119,'CCG data'!$A:$AD,'CCG data'!J$3,FALSE))</f>
        <v>0.09</v>
      </c>
      <c r="R508" s="15">
        <f>IF(R507="","",VLOOKUP($E507&amp;$D$118&amp;$D$119,'CCG data'!$A:$AD,'CCG data'!K$3,FALSE))</f>
        <v>0.48799999999999999</v>
      </c>
      <c r="S508" s="15">
        <f>IF(R507="","",VLOOKUP($E507&amp;$D$118&amp;$D$119,'CCG data'!$A:$AD,'CCG data'!L$3,FALSE))</f>
        <v>0.52100000000000002</v>
      </c>
      <c r="T508" s="15">
        <f>IF(T507="","",VLOOKUP($E507&amp;$D$118&amp;$D$119,'CCG data'!$A:$AD,'CCG data'!M$3,FALSE))</f>
        <v>0.22900000000000001</v>
      </c>
      <c r="U508" s="15">
        <f>IF(T507="","",VLOOKUP($E507&amp;$D$118&amp;$D$119,'CCG data'!$A:$AD,'CCG data'!N$3,FALSE))</f>
        <v>0.25700000000000001</v>
      </c>
      <c r="V508" s="15">
        <f>IF(V507="","",VLOOKUP($E507&amp;$D$118&amp;$D$119,'CCG data'!$A:$AD,'CCG data'!O$3,FALSE))</f>
        <v>0.16</v>
      </c>
      <c r="W508" s="136">
        <f>IF(V507="","",VLOOKUP($E507&amp;$D$118&amp;$D$119,'CCG data'!$A:$AD,'CCG data'!P$3,FALSE))</f>
        <v>0.184</v>
      </c>
      <c r="Y508" s="165" t="str">
        <f>IFERROR(VLOOKUP($E508&amp;$D$119, Outliers!$A$4:$P$214,6,FALSE),"0")</f>
        <v>0</v>
      </c>
      <c r="Z508" s="165" t="str">
        <f>IFERROR(VLOOKUP($E508&amp;$D$119, Outliers!$A$4:$P$214,7,FALSE),"0")</f>
        <v>0</v>
      </c>
      <c r="AA508" s="165" t="str">
        <f>IFERROR(VLOOKUP($E508&amp;$D$119, Outliers!$A$4:$P$214,8,FALSE),"0")</f>
        <v>0</v>
      </c>
      <c r="AB508" s="165" t="str">
        <f>IFERROR(VLOOKUP($E508&amp;$D$119, Outliers!$A$4:$P$214,9,FALSE),"0")</f>
        <v>0</v>
      </c>
      <c r="AD508" s="78"/>
      <c r="AE508" s="78"/>
      <c r="AF508" s="78"/>
      <c r="AG508" s="78"/>
    </row>
    <row r="509" spans="4:33" ht="15.75" x14ac:dyDescent="0.25">
      <c r="D509" s="319"/>
      <c r="E509" s="104" t="s">
        <v>290</v>
      </c>
      <c r="F509" s="394">
        <f>IF(OR(ISERROR(VLOOKUP($E509&amp;$D$118&amp;$D$119,'CCG data'!$A:$AD,'CCG data'!R$3,FALSE)),ISBLANK(VLOOKUP($E509&amp;$D$118&amp;$D$119,'CCG data'!$A:$AD,'CCG data'!R$3,FALSE))),"",VLOOKUP($E509&amp;$D$118&amp;$D$119,'CCG data'!$A:$AD,'CCG data'!R$3,FALSE))</f>
        <v>4.2064732110520309</v>
      </c>
      <c r="G509" s="395"/>
      <c r="H509" s="395">
        <f>IF(OR(ISERROR(VLOOKUP($E509&amp;$D$118&amp;$D$119,'CCG data'!$A:$AD,'CCG data'!S$3,FALSE)),ISBLANK(VLOOKUP($E509&amp;$D$118&amp;$D$119,'CCG data'!$A:$AD,'CCG data'!S$3,FALSE))),"",VLOOKUP($E509&amp;$D$118&amp;$D$119,'CCG data'!$A:$AD,'CCG data'!S$3,FALSE))</f>
        <v>38.982258344259748</v>
      </c>
      <c r="I509" s="395"/>
      <c r="J509" s="395">
        <f>IF(OR(ISERROR(VLOOKUP($E509&amp;$D$118&amp;$D$119,'CCG data'!$A:$AD,'CCG data'!T$3,FALSE)),ISBLANK(VLOOKUP($E509&amp;$D$118&amp;$D$119,'CCG data'!$A:$AD,'CCG data'!T$3,FALSE))),"",VLOOKUP($E509&amp;$D$118&amp;$D$119,'CCG data'!$A:$AD,'CCG data'!T$3,FALSE))</f>
        <v>16.763012219769504</v>
      </c>
      <c r="K509" s="395"/>
      <c r="L509" s="395">
        <f>IF(OR(ISERROR(VLOOKUP($E509&amp;$D$118&amp;$D$119,'CCG data'!$A:$AD,'CCG data'!U$3,FALSE)),ISBLANK(VLOOKUP($E509&amp;$D$118&amp;$D$119,'CCG data'!$A:$AD,'CCG data'!U$3,FALSE))),"",VLOOKUP($E509&amp;$D$118&amp;$D$119,'CCG data'!$A:$AD,'CCG data'!U$3,FALSE))</f>
        <v>9.0275887682503768</v>
      </c>
      <c r="M509" s="396"/>
      <c r="N509" s="367">
        <f>IF(OR(ISERROR(VLOOKUP($E509&amp;$D$118&amp;$D$119,'CCG data'!$A:$AD,'CCG data'!G$3,FALSE)),ISBLANK(VLOOKUP($E509&amp;$D$118&amp;$D$119,'CCG data'!$A:$AD,'CCG data'!G$3,FALSE))),"",VLOOKUP($E509&amp;$D$118&amp;$D$119,'CCG data'!$A:$AD,'CCG data'!G$3,FALSE))</f>
        <v>2570</v>
      </c>
      <c r="P509" s="404">
        <f>IF(OR(ISERROR(VLOOKUP($E509&amp;$D$118&amp;$D$119,'CCG data'!$A:$AD,'CCG data'!B$3,FALSE)),ISBLANK(VLOOKUP($E509&amp;$D$118&amp;$D$119,'CCG data'!$A:$AD,'CCG data'!B$3,FALSE))),"",VLOOKUP($E509&amp;$D$118&amp;$D$119,'CCG data'!$A:$AD,'CCG data'!B$3,FALSE))</f>
        <v>6.0311284046692608E-2</v>
      </c>
      <c r="Q509" s="267"/>
      <c r="R509" s="267">
        <f>IF(OR(ISERROR(VLOOKUP($E509&amp;$D$118&amp;$D$119,'CCG data'!$A:$AD,'CCG data'!C$3,FALSE)),ISBLANK(VLOOKUP($E509&amp;$D$118&amp;$D$119,'CCG data'!$A:$AD,'CCG data'!C$3,FALSE))),"",VLOOKUP($E509&amp;$D$118&amp;$D$119,'CCG data'!$A:$AD,'CCG data'!C$3,FALSE))</f>
        <v>0.56264591439688716</v>
      </c>
      <c r="S509" s="267"/>
      <c r="T509" s="267">
        <f>IF(OR(ISERROR(VLOOKUP($E509&amp;$D$118&amp;$D$119,'CCG data'!$A:$AD,'CCG data'!D$3,FALSE)),ISBLANK(VLOOKUP($E509&amp;$D$118&amp;$D$119,'CCG data'!$A:$AD,'CCG data'!D$3,FALSE))),"",VLOOKUP($E509&amp;$D$118&amp;$D$119,'CCG data'!$A:$AD,'CCG data'!D$3,FALSE))</f>
        <v>0.24474708171206225</v>
      </c>
      <c r="U509" s="267"/>
      <c r="V509" s="267">
        <f>IF(OR(ISERROR(VLOOKUP($E509&amp;$D$118&amp;$D$119,'CCG data'!$A:$AD,'CCG data'!E$3,FALSE)),ISBLANK(VLOOKUP($E509&amp;$D$118&amp;$D$119,'CCG data'!$A:$AD,'CCG data'!E$3,FALSE))),"",VLOOKUP($E509&amp;$D$118&amp;$D$119,'CCG data'!$A:$AD,'CCG data'!E$3,FALSE))</f>
        <v>0.13229571984435798</v>
      </c>
      <c r="W509" s="405"/>
      <c r="Y509" s="165">
        <f>IFERROR(VLOOKUP($E509&amp;$D$119, Outliers!$A$4:$P$214,6,FALSE),"0")</f>
        <v>0</v>
      </c>
      <c r="Z509" s="165">
        <f>IFERROR(VLOOKUP($E509&amp;$D$119, Outliers!$A$4:$P$214,7,FALSE),"0")</f>
        <v>0</v>
      </c>
      <c r="AA509" s="165">
        <f>IFERROR(VLOOKUP($E509&amp;$D$119, Outliers!$A$4:$P$214,8,FALSE),"0")</f>
        <v>0</v>
      </c>
      <c r="AB509" s="165">
        <f>IFERROR(VLOOKUP($E509&amp;$D$119, Outliers!$A$4:$P$214,9,FALSE),"0")</f>
        <v>1</v>
      </c>
      <c r="AD509" s="78"/>
      <c r="AE509" s="78"/>
      <c r="AF509" s="78"/>
      <c r="AG509" s="78"/>
    </row>
    <row r="510" spans="4:33" x14ac:dyDescent="0.25">
      <c r="D510" s="319"/>
      <c r="E510" s="103" t="s">
        <v>27</v>
      </c>
      <c r="F510" s="95">
        <f>IF(P509="","",VLOOKUP($E509&amp;$D$118&amp;$D$119,'CCG data'!$A:$AD,'CCG data'!W$3,FALSE))</f>
        <v>3.5442439754850308</v>
      </c>
      <c r="G510" s="96">
        <f>IF(P509="","",VLOOKUP($E509&amp;$D$118&amp;$D$119,'CCG data'!$A:$AD,'CCG data'!X$3,FALSE))</f>
        <v>4.8687024466190314</v>
      </c>
      <c r="H510" s="96">
        <f>IF(R509="","",VLOOKUP($E509&amp;$D$118&amp;$D$119,'CCG data'!$A:$AD,'CCG data'!Y$3,FALSE))</f>
        <v>36.972985474549937</v>
      </c>
      <c r="I510" s="96">
        <f>IF(R509="","",VLOOKUP($E509&amp;$D$118&amp;$D$119,'CCG data'!$A:$AD,'CCG data'!Z$3,FALSE))</f>
        <v>40.991531213969559</v>
      </c>
      <c r="J510" s="96">
        <f>IF(T509="","",VLOOKUP($E509&amp;$D$118&amp;$D$119,'CCG data'!$A:$AD,'CCG data'!AA$3,FALSE))</f>
        <v>15.452977486885111</v>
      </c>
      <c r="K510" s="96">
        <f>IF(T509="","",VLOOKUP($E509&amp;$D$118&amp;$D$119,'CCG data'!$A:$AD,'CCG data'!AB$3,FALSE))</f>
        <v>18.073046952653897</v>
      </c>
      <c r="L510" s="96">
        <f>IF(V509="","",VLOOKUP($E509&amp;$D$118&amp;$D$119,'CCG data'!$A:$AD,'CCG data'!AC$3,FALSE))</f>
        <v>8.0679928756477715</v>
      </c>
      <c r="M510" s="96">
        <f>IF(V509="","",VLOOKUP($E509&amp;$D$118&amp;$D$119,'CCG data'!$A:$AD,'CCG data'!AD$3,FALSE))</f>
        <v>9.9871846608529822</v>
      </c>
      <c r="N510" s="368"/>
      <c r="P510" s="152">
        <f>IF(P509="","",VLOOKUP($E509&amp;$D$118&amp;$D$119,'CCG data'!$A:$AD,'CCG data'!I$3,FALSE))</f>
        <v>5.1999999999999998E-2</v>
      </c>
      <c r="Q510" s="15">
        <f>IF(P509="","",VLOOKUP($E509&amp;$D$118&amp;$D$119,'CCG data'!$A:$AD,'CCG data'!J$3,FALSE))</f>
        <v>7.0000000000000007E-2</v>
      </c>
      <c r="R510" s="15">
        <f>IF(R509="","",VLOOKUP($E509&amp;$D$118&amp;$D$119,'CCG data'!$A:$AD,'CCG data'!K$3,FALSE))</f>
        <v>0.54300000000000004</v>
      </c>
      <c r="S510" s="15">
        <f>IF(R509="","",VLOOKUP($E509&amp;$D$118&amp;$D$119,'CCG data'!$A:$AD,'CCG data'!L$3,FALSE))</f>
        <v>0.58199999999999996</v>
      </c>
      <c r="T510" s="15">
        <f>IF(T509="","",VLOOKUP($E509&amp;$D$118&amp;$D$119,'CCG data'!$A:$AD,'CCG data'!M$3,FALSE))</f>
        <v>0.22900000000000001</v>
      </c>
      <c r="U510" s="15">
        <f>IF(T509="","",VLOOKUP($E509&amp;$D$118&amp;$D$119,'CCG data'!$A:$AD,'CCG data'!N$3,FALSE))</f>
        <v>0.26200000000000001</v>
      </c>
      <c r="V510" s="15">
        <f>IF(V509="","",VLOOKUP($E509&amp;$D$118&amp;$D$119,'CCG data'!$A:$AD,'CCG data'!O$3,FALSE))</f>
        <v>0.12</v>
      </c>
      <c r="W510" s="136">
        <f>IF(V509="","",VLOOKUP($E509&amp;$D$118&amp;$D$119,'CCG data'!$A:$AD,'CCG data'!P$3,FALSE))</f>
        <v>0.14599999999999999</v>
      </c>
      <c r="Y510" s="165" t="str">
        <f>IFERROR(VLOOKUP($E510&amp;$D$119, Outliers!$A$4:$P$214,6,FALSE),"0")</f>
        <v>0</v>
      </c>
      <c r="Z510" s="165" t="str">
        <f>IFERROR(VLOOKUP($E510&amp;$D$119, Outliers!$A$4:$P$214,7,FALSE),"0")</f>
        <v>0</v>
      </c>
      <c r="AA510" s="165" t="str">
        <f>IFERROR(VLOOKUP($E510&amp;$D$119, Outliers!$A$4:$P$214,8,FALSE),"0")</f>
        <v>0</v>
      </c>
      <c r="AB510" s="165" t="str">
        <f>IFERROR(VLOOKUP($E510&amp;$D$119, Outliers!$A$4:$P$214,9,FALSE),"0")</f>
        <v>0</v>
      </c>
      <c r="AD510" s="78"/>
      <c r="AE510" s="78"/>
      <c r="AF510" s="78"/>
      <c r="AG510" s="78"/>
    </row>
    <row r="511" spans="4:33" ht="15.75" x14ac:dyDescent="0.25">
      <c r="D511" s="319"/>
      <c r="E511" s="104" t="s">
        <v>291</v>
      </c>
      <c r="F511" s="394">
        <f>IF(OR(ISERROR(VLOOKUP($E511&amp;$D$118&amp;$D$119,'CCG data'!$A:$AD,'CCG data'!R$3,FALSE)),ISBLANK(VLOOKUP($E511&amp;$D$118&amp;$D$119,'CCG data'!$A:$AD,'CCG data'!R$3,FALSE))),"",VLOOKUP($E511&amp;$D$118&amp;$D$119,'CCG data'!$A:$AD,'CCG data'!R$3,FALSE))</f>
        <v>4.8952573741023473</v>
      </c>
      <c r="G511" s="395"/>
      <c r="H511" s="395">
        <f>IF(OR(ISERROR(VLOOKUP($E511&amp;$D$118&amp;$D$119,'CCG data'!$A:$AD,'CCG data'!S$3,FALSE)),ISBLANK(VLOOKUP($E511&amp;$D$118&amp;$D$119,'CCG data'!$A:$AD,'CCG data'!S$3,FALSE))),"",VLOOKUP($E511&amp;$D$118&amp;$D$119,'CCG data'!$A:$AD,'CCG data'!S$3,FALSE))</f>
        <v>30.284235822447258</v>
      </c>
      <c r="I511" s="395"/>
      <c r="J511" s="395">
        <f>IF(OR(ISERROR(VLOOKUP($E511&amp;$D$118&amp;$D$119,'CCG data'!$A:$AD,'CCG data'!T$3,FALSE)),ISBLANK(VLOOKUP($E511&amp;$D$118&amp;$D$119,'CCG data'!$A:$AD,'CCG data'!T$3,FALSE))),"",VLOOKUP($E511&amp;$D$118&amp;$D$119,'CCG data'!$A:$AD,'CCG data'!T$3,FALSE))</f>
        <v>12.759281967414255</v>
      </c>
      <c r="K511" s="395"/>
      <c r="L511" s="395">
        <f>IF(OR(ISERROR(VLOOKUP($E511&amp;$D$118&amp;$D$119,'CCG data'!$A:$AD,'CCG data'!U$3,FALSE)),ISBLANK(VLOOKUP($E511&amp;$D$118&amp;$D$119,'CCG data'!$A:$AD,'CCG data'!U$3,FALSE))),"",VLOOKUP($E511&amp;$D$118&amp;$D$119,'CCG data'!$A:$AD,'CCG data'!U$3,FALSE))</f>
        <v>13.185090411652141</v>
      </c>
      <c r="M511" s="396"/>
      <c r="N511" s="367">
        <f>IF(OR(ISERROR(VLOOKUP($E511&amp;$D$118&amp;$D$119,'CCG data'!$A:$AD,'CCG data'!G$3,FALSE)),ISBLANK(VLOOKUP($E511&amp;$D$118&amp;$D$119,'CCG data'!$A:$AD,'CCG data'!G$3,FALSE))),"",VLOOKUP($E511&amp;$D$118&amp;$D$119,'CCG data'!$A:$AD,'CCG data'!G$3,FALSE))</f>
        <v>591</v>
      </c>
      <c r="P511" s="404">
        <f>IF(OR(ISERROR(VLOOKUP($E511&amp;$D$118&amp;$D$119,'CCG data'!$A:$AD,'CCG data'!B$3,FALSE)),ISBLANK(VLOOKUP($E511&amp;$D$118&amp;$D$119,'CCG data'!$A:$AD,'CCG data'!B$3,FALSE))),"",VLOOKUP($E511&amp;$D$118&amp;$D$119,'CCG data'!$A:$AD,'CCG data'!B$3,FALSE))</f>
        <v>8.6294416243654817E-2</v>
      </c>
      <c r="Q511" s="267"/>
      <c r="R511" s="267">
        <f>IF(OR(ISERROR(VLOOKUP($E511&amp;$D$118&amp;$D$119,'CCG data'!$A:$AD,'CCG data'!C$3,FALSE)),ISBLANK(VLOOKUP($E511&amp;$D$118&amp;$D$119,'CCG data'!$A:$AD,'CCG data'!C$3,FALSE))),"",VLOOKUP($E511&amp;$D$118&amp;$D$119,'CCG data'!$A:$AD,'CCG data'!C$3,FALSE))</f>
        <v>0.49407783417935702</v>
      </c>
      <c r="S511" s="267"/>
      <c r="T511" s="267">
        <f>IF(OR(ISERROR(VLOOKUP($E511&amp;$D$118&amp;$D$119,'CCG data'!$A:$AD,'CCG data'!D$3,FALSE)),ISBLANK(VLOOKUP($E511&amp;$D$118&amp;$D$119,'CCG data'!$A:$AD,'CCG data'!D$3,FALSE))),"",VLOOKUP($E511&amp;$D$118&amp;$D$119,'CCG data'!$A:$AD,'CCG data'!D$3,FALSE))</f>
        <v>0.20304568527918782</v>
      </c>
      <c r="U511" s="267"/>
      <c r="V511" s="267">
        <f>IF(OR(ISERROR(VLOOKUP($E511&amp;$D$118&amp;$D$119,'CCG data'!$A:$AD,'CCG data'!E$3,FALSE)),ISBLANK(VLOOKUP($E511&amp;$D$118&amp;$D$119,'CCG data'!$A:$AD,'CCG data'!E$3,FALSE))),"",VLOOKUP($E511&amp;$D$118&amp;$D$119,'CCG data'!$A:$AD,'CCG data'!E$3,FALSE))</f>
        <v>0.21658206429780033</v>
      </c>
      <c r="W511" s="405"/>
      <c r="Y511" s="165">
        <f>IFERROR(VLOOKUP($E511&amp;$D$119, Outliers!$A$4:$P$214,6,FALSE),"0")</f>
        <v>0</v>
      </c>
      <c r="Z511" s="165">
        <f>IFERROR(VLOOKUP($E511&amp;$D$119, Outliers!$A$4:$P$214,7,FALSE),"0")</f>
        <v>1</v>
      </c>
      <c r="AA511" s="165">
        <f>IFERROR(VLOOKUP($E511&amp;$D$119, Outliers!$A$4:$P$214,8,FALSE),"0")</f>
        <v>1</v>
      </c>
      <c r="AB511" s="165">
        <f>IFERROR(VLOOKUP($E511&amp;$D$119, Outliers!$A$4:$P$214,9,FALSE),"0")</f>
        <v>0</v>
      </c>
      <c r="AD511" s="78"/>
      <c r="AE511" s="78"/>
      <c r="AF511" s="78"/>
      <c r="AG511" s="78"/>
    </row>
    <row r="512" spans="4:33" x14ac:dyDescent="0.25">
      <c r="D512" s="319"/>
      <c r="E512" s="103" t="s">
        <v>27</v>
      </c>
      <c r="F512" s="95">
        <f>IF(P511="","",VLOOKUP($E511&amp;$D$118&amp;$D$119,'CCG data'!$A:$AD,'CCG data'!W$3,FALSE))</f>
        <v>3.5517300183015807</v>
      </c>
      <c r="G512" s="96">
        <f>IF(P511="","",VLOOKUP($E511&amp;$D$118&amp;$D$119,'CCG data'!$A:$AD,'CCG data'!X$3,FALSE))</f>
        <v>6.2387847299031138</v>
      </c>
      <c r="H512" s="96">
        <f>IF(R511="","",VLOOKUP($E511&amp;$D$118&amp;$D$119,'CCG data'!$A:$AD,'CCG data'!Y$3,FALSE))</f>
        <v>26.810624153882223</v>
      </c>
      <c r="I512" s="96">
        <f>IF(R511="","",VLOOKUP($E511&amp;$D$118&amp;$D$119,'CCG data'!$A:$AD,'CCG data'!Z$3,FALSE))</f>
        <v>33.757847491012292</v>
      </c>
      <c r="J512" s="96">
        <f>IF(T511="","",VLOOKUP($E511&amp;$D$118&amp;$D$119,'CCG data'!$A:$AD,'CCG data'!AA$3,FALSE))</f>
        <v>10.476356760714506</v>
      </c>
      <c r="K512" s="96">
        <f>IF(T511="","",VLOOKUP($E511&amp;$D$118&amp;$D$119,'CCG data'!$A:$AD,'CCG data'!AB$3,FALSE))</f>
        <v>15.042207174114004</v>
      </c>
      <c r="L512" s="96">
        <f>IF(V511="","",VLOOKUP($E511&amp;$D$118&amp;$D$119,'CCG data'!$A:$AD,'CCG data'!AC$3,FALSE))</f>
        <v>10.900890035696086</v>
      </c>
      <c r="M512" s="96">
        <f>IF(V511="","",VLOOKUP($E511&amp;$D$118&amp;$D$119,'CCG data'!$A:$AD,'CCG data'!AD$3,FALSE))</f>
        <v>15.469290787608195</v>
      </c>
      <c r="N512" s="368"/>
      <c r="P512" s="152">
        <f>IF(P511="","",VLOOKUP($E511&amp;$D$118&amp;$D$119,'CCG data'!$A:$AD,'CCG data'!I$3,FALSE))</f>
        <v>6.6000000000000003E-2</v>
      </c>
      <c r="Q512" s="15">
        <f>IF(P511="","",VLOOKUP($E511&amp;$D$118&amp;$D$119,'CCG data'!$A:$AD,'CCG data'!J$3,FALSE))</f>
        <v>0.112</v>
      </c>
      <c r="R512" s="15">
        <f>IF(R511="","",VLOOKUP($E511&amp;$D$118&amp;$D$119,'CCG data'!$A:$AD,'CCG data'!K$3,FALSE))</f>
        <v>0.45400000000000001</v>
      </c>
      <c r="S512" s="15">
        <f>IF(R511="","",VLOOKUP($E511&amp;$D$118&amp;$D$119,'CCG data'!$A:$AD,'CCG data'!L$3,FALSE))</f>
        <v>0.53400000000000003</v>
      </c>
      <c r="T512" s="15">
        <f>IF(T511="","",VLOOKUP($E511&amp;$D$118&amp;$D$119,'CCG data'!$A:$AD,'CCG data'!M$3,FALSE))</f>
        <v>0.17299999999999999</v>
      </c>
      <c r="U512" s="15">
        <f>IF(T511="","",VLOOKUP($E511&amp;$D$118&amp;$D$119,'CCG data'!$A:$AD,'CCG data'!N$3,FALSE))</f>
        <v>0.23699999999999999</v>
      </c>
      <c r="V512" s="15">
        <f>IF(V511="","",VLOOKUP($E511&amp;$D$118&amp;$D$119,'CCG data'!$A:$AD,'CCG data'!O$3,FALSE))</f>
        <v>0.185</v>
      </c>
      <c r="W512" s="136">
        <f>IF(V511="","",VLOOKUP($E511&amp;$D$118&amp;$D$119,'CCG data'!$A:$AD,'CCG data'!P$3,FALSE))</f>
        <v>0.252</v>
      </c>
      <c r="Y512" s="165" t="str">
        <f>IFERROR(VLOOKUP($E512&amp;$D$119, Outliers!$A$4:$P$214,6,FALSE),"0")</f>
        <v>0</v>
      </c>
      <c r="Z512" s="165" t="str">
        <f>IFERROR(VLOOKUP($E512&amp;$D$119, Outliers!$A$4:$P$214,7,FALSE),"0")</f>
        <v>0</v>
      </c>
      <c r="AA512" s="165" t="str">
        <f>IFERROR(VLOOKUP($E512&amp;$D$119, Outliers!$A$4:$P$214,8,FALSE),"0")</f>
        <v>0</v>
      </c>
      <c r="AB512" s="165" t="str">
        <f>IFERROR(VLOOKUP($E512&amp;$D$119, Outliers!$A$4:$P$214,9,FALSE),"0")</f>
        <v>0</v>
      </c>
      <c r="AD512" s="78"/>
      <c r="AE512" s="78"/>
      <c r="AF512" s="78"/>
      <c r="AG512" s="78"/>
    </row>
    <row r="513" spans="4:33" ht="15.75" x14ac:dyDescent="0.25">
      <c r="D513" s="319"/>
      <c r="E513" s="104" t="s">
        <v>292</v>
      </c>
      <c r="F513" s="394">
        <f>IF(OR(ISERROR(VLOOKUP($E513&amp;$D$118&amp;$D$119,'CCG data'!$A:$AD,'CCG data'!R$3,FALSE)),ISBLANK(VLOOKUP($E513&amp;$D$118&amp;$D$119,'CCG data'!$A:$AD,'CCG data'!R$3,FALSE))),"",VLOOKUP($E513&amp;$D$118&amp;$D$119,'CCG data'!$A:$AD,'CCG data'!R$3,FALSE))</f>
        <v>5.2115993732647352</v>
      </c>
      <c r="G513" s="395"/>
      <c r="H513" s="395">
        <f>IF(OR(ISERROR(VLOOKUP($E513&amp;$D$118&amp;$D$119,'CCG data'!$A:$AD,'CCG data'!S$3,FALSE)),ISBLANK(VLOOKUP($E513&amp;$D$118&amp;$D$119,'CCG data'!$A:$AD,'CCG data'!S$3,FALSE))),"",VLOOKUP($E513&amp;$D$118&amp;$D$119,'CCG data'!$A:$AD,'CCG data'!S$3,FALSE))</f>
        <v>33.000129956962517</v>
      </c>
      <c r="I513" s="395"/>
      <c r="J513" s="395">
        <f>IF(OR(ISERROR(VLOOKUP($E513&amp;$D$118&amp;$D$119,'CCG data'!$A:$AD,'CCG data'!T$3,FALSE)),ISBLANK(VLOOKUP($E513&amp;$D$118&amp;$D$119,'CCG data'!$A:$AD,'CCG data'!T$3,FALSE))),"",VLOOKUP($E513&amp;$D$118&amp;$D$119,'CCG data'!$A:$AD,'CCG data'!T$3,FALSE))</f>
        <v>16.412345273952379</v>
      </c>
      <c r="K513" s="395"/>
      <c r="L513" s="395">
        <f>IF(OR(ISERROR(VLOOKUP($E513&amp;$D$118&amp;$D$119,'CCG data'!$A:$AD,'CCG data'!U$3,FALSE)),ISBLANK(VLOOKUP($E513&amp;$D$118&amp;$D$119,'CCG data'!$A:$AD,'CCG data'!U$3,FALSE))),"",VLOOKUP($E513&amp;$D$118&amp;$D$119,'CCG data'!$A:$AD,'CCG data'!U$3,FALSE))</f>
        <v>12.510038291687938</v>
      </c>
      <c r="M513" s="396"/>
      <c r="N513" s="367">
        <f>IF(OR(ISERROR(VLOOKUP($E513&amp;$D$118&amp;$D$119,'CCG data'!$A:$AD,'CCG data'!G$3,FALSE)),ISBLANK(VLOOKUP($E513&amp;$D$118&amp;$D$119,'CCG data'!$A:$AD,'CCG data'!G$3,FALSE))),"",VLOOKUP($E513&amp;$D$118&amp;$D$119,'CCG data'!$A:$AD,'CCG data'!G$3,FALSE))</f>
        <v>2040</v>
      </c>
      <c r="P513" s="404">
        <f>IF(OR(ISERROR(VLOOKUP($E513&amp;$D$118&amp;$D$119,'CCG data'!$A:$AD,'CCG data'!B$3,FALSE)),ISBLANK(VLOOKUP($E513&amp;$D$118&amp;$D$119,'CCG data'!$A:$AD,'CCG data'!B$3,FALSE))),"",VLOOKUP($E513&amp;$D$118&amp;$D$119,'CCG data'!$A:$AD,'CCG data'!B$3,FALSE))</f>
        <v>8.1862745098039216E-2</v>
      </c>
      <c r="Q513" s="267"/>
      <c r="R513" s="267">
        <f>IF(OR(ISERROR(VLOOKUP($E513&amp;$D$118&amp;$D$119,'CCG data'!$A:$AD,'CCG data'!C$3,FALSE)),ISBLANK(VLOOKUP($E513&amp;$D$118&amp;$D$119,'CCG data'!$A:$AD,'CCG data'!C$3,FALSE))),"",VLOOKUP($E513&amp;$D$118&amp;$D$119,'CCG data'!$A:$AD,'CCG data'!C$3,FALSE))</f>
        <v>0.48970588235294116</v>
      </c>
      <c r="S513" s="267"/>
      <c r="T513" s="267">
        <f>IF(OR(ISERROR(VLOOKUP($E513&amp;$D$118&amp;$D$119,'CCG data'!$A:$AD,'CCG data'!D$3,FALSE)),ISBLANK(VLOOKUP($E513&amp;$D$118&amp;$D$119,'CCG data'!$A:$AD,'CCG data'!D$3,FALSE))),"",VLOOKUP($E513&amp;$D$118&amp;$D$119,'CCG data'!$A:$AD,'CCG data'!D$3,FALSE))</f>
        <v>0.24264705882352941</v>
      </c>
      <c r="U513" s="267"/>
      <c r="V513" s="267">
        <f>IF(OR(ISERROR(VLOOKUP($E513&amp;$D$118&amp;$D$119,'CCG data'!$A:$AD,'CCG data'!E$3,FALSE)),ISBLANK(VLOOKUP($E513&amp;$D$118&amp;$D$119,'CCG data'!$A:$AD,'CCG data'!E$3,FALSE))),"",VLOOKUP($E513&amp;$D$118&amp;$D$119,'CCG data'!$A:$AD,'CCG data'!E$3,FALSE))</f>
        <v>0.1857843137254902</v>
      </c>
      <c r="W513" s="405"/>
      <c r="Y513" s="165">
        <f>IFERROR(VLOOKUP($E513&amp;$D$119, Outliers!$A$4:$P$214,6,FALSE),"0")</f>
        <v>0</v>
      </c>
      <c r="Z513" s="165">
        <f>IFERROR(VLOOKUP($E513&amp;$D$119, Outliers!$A$4:$P$214,7,FALSE),"0")</f>
        <v>1</v>
      </c>
      <c r="AA513" s="165">
        <f>IFERROR(VLOOKUP($E513&amp;$D$119, Outliers!$A$4:$P$214,8,FALSE),"0")</f>
        <v>0</v>
      </c>
      <c r="AB513" s="165">
        <f>IFERROR(VLOOKUP($E513&amp;$D$119, Outliers!$A$4:$P$214,9,FALSE),"0")</f>
        <v>0</v>
      </c>
      <c r="AD513" s="78"/>
      <c r="AE513" s="78"/>
      <c r="AF513" s="78"/>
      <c r="AG513" s="78"/>
    </row>
    <row r="514" spans="4:33" x14ac:dyDescent="0.25">
      <c r="D514" s="319"/>
      <c r="E514" s="103" t="s">
        <v>27</v>
      </c>
      <c r="F514" s="95">
        <f>IF(P513="","",VLOOKUP($E513&amp;$D$118&amp;$D$119,'CCG data'!$A:$AD,'CCG data'!W$3,FALSE))</f>
        <v>4.4211594652209856</v>
      </c>
      <c r="G514" s="96">
        <f>IF(P513="","",VLOOKUP($E513&amp;$D$118&amp;$D$119,'CCG data'!$A:$AD,'CCG data'!X$3,FALSE))</f>
        <v>6.0020392813084849</v>
      </c>
      <c r="H514" s="96">
        <f>IF(R513="","",VLOOKUP($E513&amp;$D$118&amp;$D$119,'CCG data'!$A:$AD,'CCG data'!Y$3,FALSE))</f>
        <v>30.953737259273712</v>
      </c>
      <c r="I514" s="96">
        <f>IF(R513="","",VLOOKUP($E513&amp;$D$118&amp;$D$119,'CCG data'!$A:$AD,'CCG data'!Z$3,FALSE))</f>
        <v>35.046522654651326</v>
      </c>
      <c r="J514" s="96">
        <f>IF(T513="","",VLOOKUP($E513&amp;$D$118&amp;$D$119,'CCG data'!$A:$AD,'CCG data'!AA$3,FALSE))</f>
        <v>14.96649235290305</v>
      </c>
      <c r="K514" s="96">
        <f>IF(T513="","",VLOOKUP($E513&amp;$D$118&amp;$D$119,'CCG data'!$A:$AD,'CCG data'!AB$3,FALSE))</f>
        <v>17.858198195001709</v>
      </c>
      <c r="L514" s="96">
        <f>IF(V513="","",VLOOKUP($E513&amp;$D$118&amp;$D$119,'CCG data'!$A:$AD,'CCG data'!AC$3,FALSE))</f>
        <v>11.250547184669724</v>
      </c>
      <c r="M514" s="96">
        <f>IF(V513="","",VLOOKUP($E513&amp;$D$118&amp;$D$119,'CCG data'!$A:$AD,'CCG data'!AD$3,FALSE))</f>
        <v>13.769529398706151</v>
      </c>
      <c r="N514" s="368"/>
      <c r="P514" s="152">
        <f>IF(P513="","",VLOOKUP($E513&amp;$D$118&amp;$D$119,'CCG data'!$A:$AD,'CCG data'!I$3,FALSE))</f>
        <v>7.0999999999999994E-2</v>
      </c>
      <c r="Q514" s="15">
        <f>IF(P513="","",VLOOKUP($E513&amp;$D$118&amp;$D$119,'CCG data'!$A:$AD,'CCG data'!J$3,FALSE))</f>
        <v>9.5000000000000001E-2</v>
      </c>
      <c r="R514" s="15">
        <f>IF(R513="","",VLOOKUP($E513&amp;$D$118&amp;$D$119,'CCG data'!$A:$AD,'CCG data'!K$3,FALSE))</f>
        <v>0.46800000000000003</v>
      </c>
      <c r="S514" s="15">
        <f>IF(R513="","",VLOOKUP($E513&amp;$D$118&amp;$D$119,'CCG data'!$A:$AD,'CCG data'!L$3,FALSE))</f>
        <v>0.51100000000000001</v>
      </c>
      <c r="T514" s="15">
        <f>IF(T513="","",VLOOKUP($E513&amp;$D$118&amp;$D$119,'CCG data'!$A:$AD,'CCG data'!M$3,FALSE))</f>
        <v>0.22500000000000001</v>
      </c>
      <c r="U514" s="15">
        <f>IF(T513="","",VLOOKUP($E513&amp;$D$118&amp;$D$119,'CCG data'!$A:$AD,'CCG data'!N$3,FALSE))</f>
        <v>0.26200000000000001</v>
      </c>
      <c r="V514" s="15">
        <f>IF(V513="","",VLOOKUP($E513&amp;$D$118&amp;$D$119,'CCG data'!$A:$AD,'CCG data'!O$3,FALSE))</f>
        <v>0.17</v>
      </c>
      <c r="W514" s="136">
        <f>IF(V513="","",VLOOKUP($E513&amp;$D$118&amp;$D$119,'CCG data'!$A:$AD,'CCG data'!P$3,FALSE))</f>
        <v>0.20300000000000001</v>
      </c>
      <c r="Y514" s="165" t="str">
        <f>IFERROR(VLOOKUP($E514&amp;$D$119, Outliers!$A$4:$P$214,6,FALSE),"0")</f>
        <v>0</v>
      </c>
      <c r="Z514" s="165" t="str">
        <f>IFERROR(VLOOKUP($E514&amp;$D$119, Outliers!$A$4:$P$214,7,FALSE),"0")</f>
        <v>0</v>
      </c>
      <c r="AA514" s="165" t="str">
        <f>IFERROR(VLOOKUP($E514&amp;$D$119, Outliers!$A$4:$P$214,8,FALSE),"0")</f>
        <v>0</v>
      </c>
      <c r="AB514" s="165" t="str">
        <f>IFERROR(VLOOKUP($E514&amp;$D$119, Outliers!$A$4:$P$214,9,FALSE),"0")</f>
        <v>0</v>
      </c>
      <c r="AD514" s="78"/>
      <c r="AE514" s="78"/>
      <c r="AF514" s="78"/>
      <c r="AG514" s="78"/>
    </row>
    <row r="515" spans="4:33" ht="15.75" x14ac:dyDescent="0.25">
      <c r="D515" s="319"/>
      <c r="E515" s="104" t="s">
        <v>504</v>
      </c>
      <c r="F515" s="394">
        <f>IF(OR(ISERROR(VLOOKUP($E515&amp;$D$118&amp;$D$119,'CCG data'!$A:$AD,'CCG data'!R$3,FALSE)),ISBLANK(VLOOKUP($E515&amp;$D$118&amp;$D$119,'CCG data'!$A:$AD,'CCG data'!R$3,FALSE))),"",VLOOKUP($E515&amp;$D$118&amp;$D$119,'CCG data'!$A:$AD,'CCG data'!R$3,FALSE))</f>
        <v>1.9445569677942105</v>
      </c>
      <c r="G515" s="395"/>
      <c r="H515" s="395">
        <f>IF(OR(ISERROR(VLOOKUP($E515&amp;$D$118&amp;$D$119,'CCG data'!$A:$AD,'CCG data'!S$3,FALSE)),ISBLANK(VLOOKUP($E515&amp;$D$118&amp;$D$119,'CCG data'!$A:$AD,'CCG data'!S$3,FALSE))),"",VLOOKUP($E515&amp;$D$118&amp;$D$119,'CCG data'!$A:$AD,'CCG data'!S$3,FALSE))</f>
        <v>25.354531167439852</v>
      </c>
      <c r="I515" s="395"/>
      <c r="J515" s="395">
        <f>IF(OR(ISERROR(VLOOKUP($E515&amp;$D$118&amp;$D$119,'CCG data'!$A:$AD,'CCG data'!T$3,FALSE)),ISBLANK(VLOOKUP($E515&amp;$D$118&amp;$D$119,'CCG data'!$A:$AD,'CCG data'!T$3,FALSE))),"",VLOOKUP($E515&amp;$D$118&amp;$D$119,'CCG data'!$A:$AD,'CCG data'!T$3,FALSE))</f>
        <v>14.723771563827098</v>
      </c>
      <c r="K515" s="395"/>
      <c r="L515" s="395">
        <f>IF(OR(ISERROR(VLOOKUP($E515&amp;$D$118&amp;$D$119,'CCG data'!$A:$AD,'CCG data'!U$3,FALSE)),ISBLANK(VLOOKUP($E515&amp;$D$118&amp;$D$119,'CCG data'!$A:$AD,'CCG data'!U$3,FALSE))),"",VLOOKUP($E515&amp;$D$118&amp;$D$119,'CCG data'!$A:$AD,'CCG data'!U$3,FALSE))</f>
        <v>16.457867979186346</v>
      </c>
      <c r="M515" s="396"/>
      <c r="N515" s="367">
        <f>IF(OR(ISERROR(VLOOKUP($E515&amp;$D$118&amp;$D$119,'CCG data'!$A:$AD,'CCG data'!G$3,FALSE)),ISBLANK(VLOOKUP($E515&amp;$D$118&amp;$D$119,'CCG data'!$A:$AD,'CCG data'!G$3,FALSE))),"",VLOOKUP($E515&amp;$D$118&amp;$D$119,'CCG data'!$A:$AD,'CCG data'!G$3,FALSE))</f>
        <v>751</v>
      </c>
      <c r="P515" s="404">
        <f>IF(OR(ISERROR(VLOOKUP($E515&amp;$D$118&amp;$D$119,'CCG data'!$A:$AD,'CCG data'!B$3,FALSE)),ISBLANK(VLOOKUP($E515&amp;$D$118&amp;$D$119,'CCG data'!$A:$AD,'CCG data'!B$3,FALSE))),"",VLOOKUP($E515&amp;$D$118&amp;$D$119,'CCG data'!$A:$AD,'CCG data'!B$3,FALSE))</f>
        <v>3.3288948069241014E-2</v>
      </c>
      <c r="Q515" s="267"/>
      <c r="R515" s="267">
        <f>IF(OR(ISERROR(VLOOKUP($E515&amp;$D$118&amp;$D$119,'CCG data'!$A:$AD,'CCG data'!C$3,FALSE)),ISBLANK(VLOOKUP($E515&amp;$D$118&amp;$D$119,'CCG data'!$A:$AD,'CCG data'!C$3,FALSE))),"",VLOOKUP($E515&amp;$D$118&amp;$D$119,'CCG data'!$A:$AD,'CCG data'!C$3,FALSE))</f>
        <v>0.42876165113182424</v>
      </c>
      <c r="S515" s="267"/>
      <c r="T515" s="267">
        <f>IF(OR(ISERROR(VLOOKUP($E515&amp;$D$118&amp;$D$119,'CCG data'!$A:$AD,'CCG data'!D$3,FALSE)),ISBLANK(VLOOKUP($E515&amp;$D$118&amp;$D$119,'CCG data'!$A:$AD,'CCG data'!D$3,FALSE))),"",VLOOKUP($E515&amp;$D$118&amp;$D$119,'CCG data'!$A:$AD,'CCG data'!D$3,FALSE))</f>
        <v>0.24766977363515313</v>
      </c>
      <c r="U515" s="267"/>
      <c r="V515" s="267">
        <f>IF(OR(ISERROR(VLOOKUP($E515&amp;$D$118&amp;$D$119,'CCG data'!$A:$AD,'CCG data'!E$3,FALSE)),ISBLANK(VLOOKUP($E515&amp;$D$118&amp;$D$119,'CCG data'!$A:$AD,'CCG data'!E$3,FALSE))),"",VLOOKUP($E515&amp;$D$118&amp;$D$119,'CCG data'!$A:$AD,'CCG data'!E$3,FALSE))</f>
        <v>0.29027962716378164</v>
      </c>
      <c r="W515" s="405"/>
      <c r="Y515" s="165">
        <f>IFERROR(VLOOKUP($E515&amp;$D$119, Outliers!$A$4:$P$214,6,FALSE),"0")</f>
        <v>1</v>
      </c>
      <c r="Z515" s="165">
        <f>IFERROR(VLOOKUP($E515&amp;$D$119, Outliers!$A$4:$P$214,7,FALSE),"0")</f>
        <v>1</v>
      </c>
      <c r="AA515" s="165">
        <f>IFERROR(VLOOKUP($E515&amp;$D$119, Outliers!$A$4:$P$214,8,FALSE),"0")</f>
        <v>0</v>
      </c>
      <c r="AB515" s="165">
        <f>IFERROR(VLOOKUP($E515&amp;$D$119, Outliers!$A$4:$P$214,9,FALSE),"0")</f>
        <v>1</v>
      </c>
      <c r="AD515" s="78"/>
      <c r="AE515" s="78"/>
      <c r="AF515" s="78"/>
      <c r="AG515" s="78"/>
    </row>
    <row r="516" spans="4:33" x14ac:dyDescent="0.25">
      <c r="D516" s="319"/>
      <c r="E516" s="103" t="s">
        <v>27</v>
      </c>
      <c r="F516" s="95">
        <f>IF(P515="","",VLOOKUP($E515&amp;$D$118&amp;$D$119,'CCG data'!$A:$AD,'CCG data'!W$3,FALSE))</f>
        <v>1.1822906364188799</v>
      </c>
      <c r="G516" s="96">
        <f>IF(P515="","",VLOOKUP($E515&amp;$D$118&amp;$D$119,'CCG data'!$A:$AD,'CCG data'!X$3,FALSE))</f>
        <v>2.7068232991695411</v>
      </c>
      <c r="H516" s="96">
        <f>IF(R515="","",VLOOKUP($E515&amp;$D$118&amp;$D$119,'CCG data'!$A:$AD,'CCG data'!Y$3,FALSE))</f>
        <v>22.585143716743168</v>
      </c>
      <c r="I516" s="96">
        <f>IF(R515="","",VLOOKUP($E515&amp;$D$118&amp;$D$119,'CCG data'!$A:$AD,'CCG data'!Z$3,FALSE))</f>
        <v>28.123918618136535</v>
      </c>
      <c r="J516" s="96">
        <f>IF(T515="","",VLOOKUP($E515&amp;$D$118&amp;$D$119,'CCG data'!$A:$AD,'CCG data'!AA$3,FALSE))</f>
        <v>12.607756914199788</v>
      </c>
      <c r="K516" s="96">
        <f>IF(T515="","",VLOOKUP($E515&amp;$D$118&amp;$D$119,'CCG data'!$A:$AD,'CCG data'!AB$3,FALSE))</f>
        <v>16.839786213454406</v>
      </c>
      <c r="L516" s="96">
        <f>IF(V515="","",VLOOKUP($E515&amp;$D$118&amp;$D$119,'CCG data'!$A:$AD,'CCG data'!AC$3,FALSE))</f>
        <v>14.273119736175886</v>
      </c>
      <c r="M516" s="96">
        <f>IF(V515="","",VLOOKUP($E515&amp;$D$118&amp;$D$119,'CCG data'!$A:$AD,'CCG data'!AD$3,FALSE))</f>
        <v>18.642616222196807</v>
      </c>
      <c r="N516" s="368"/>
      <c r="P516" s="152">
        <f>IF(P515="","",VLOOKUP($E515&amp;$D$118&amp;$D$119,'CCG data'!$A:$AD,'CCG data'!I$3,FALSE))</f>
        <v>2.3E-2</v>
      </c>
      <c r="Q516" s="15">
        <f>IF(P515="","",VLOOKUP($E515&amp;$D$118&amp;$D$119,'CCG data'!$A:$AD,'CCG data'!J$3,FALSE))</f>
        <v>4.9000000000000002E-2</v>
      </c>
      <c r="R516" s="15">
        <f>IF(R515="","",VLOOKUP($E515&amp;$D$118&amp;$D$119,'CCG data'!$A:$AD,'CCG data'!K$3,FALSE))</f>
        <v>0.39400000000000002</v>
      </c>
      <c r="S516" s="15">
        <f>IF(R515="","",VLOOKUP($E515&amp;$D$118&amp;$D$119,'CCG data'!$A:$AD,'CCG data'!L$3,FALSE))</f>
        <v>0.46400000000000002</v>
      </c>
      <c r="T516" s="15">
        <f>IF(T515="","",VLOOKUP($E515&amp;$D$118&amp;$D$119,'CCG data'!$A:$AD,'CCG data'!M$3,FALSE))</f>
        <v>0.218</v>
      </c>
      <c r="U516" s="15">
        <f>IF(T515="","",VLOOKUP($E515&amp;$D$118&amp;$D$119,'CCG data'!$A:$AD,'CCG data'!N$3,FALSE))</f>
        <v>0.28000000000000003</v>
      </c>
      <c r="V516" s="15">
        <f>IF(V515="","",VLOOKUP($E515&amp;$D$118&amp;$D$119,'CCG data'!$A:$AD,'CCG data'!O$3,FALSE))</f>
        <v>0.25900000000000001</v>
      </c>
      <c r="W516" s="136">
        <f>IF(V515="","",VLOOKUP($E515&amp;$D$118&amp;$D$119,'CCG data'!$A:$AD,'CCG data'!P$3,FALSE))</f>
        <v>0.32400000000000001</v>
      </c>
      <c r="Y516" s="165" t="str">
        <f>IFERROR(VLOOKUP($E516&amp;$D$119, Outliers!$A$4:$P$214,6,FALSE),"0")</f>
        <v>0</v>
      </c>
      <c r="Z516" s="165" t="str">
        <f>IFERROR(VLOOKUP($E516&amp;$D$119, Outliers!$A$4:$P$214,7,FALSE),"0")</f>
        <v>0</v>
      </c>
      <c r="AA516" s="165" t="str">
        <f>IFERROR(VLOOKUP($E516&amp;$D$119, Outliers!$A$4:$P$214,8,FALSE),"0")</f>
        <v>0</v>
      </c>
      <c r="AB516" s="165" t="str">
        <f>IFERROR(VLOOKUP($E516&amp;$D$119, Outliers!$A$4:$P$214,9,FALSE),"0")</f>
        <v>0</v>
      </c>
      <c r="AD516" s="78"/>
      <c r="AE516" s="78"/>
      <c r="AF516" s="78"/>
      <c r="AG516" s="78"/>
    </row>
    <row r="517" spans="4:33" ht="15.75" x14ac:dyDescent="0.25">
      <c r="D517" s="319"/>
      <c r="E517" s="104" t="s">
        <v>293</v>
      </c>
      <c r="F517" s="394">
        <f>IF(OR(ISERROR(VLOOKUP($E517&amp;$D$118&amp;$D$119,'CCG data'!$A:$AD,'CCG data'!R$3,FALSE)),ISBLANK(VLOOKUP($E517&amp;$D$118&amp;$D$119,'CCG data'!$A:$AD,'CCG data'!R$3,FALSE))),"",VLOOKUP($E517&amp;$D$118&amp;$D$119,'CCG data'!$A:$AD,'CCG data'!R$3,FALSE))</f>
        <v>6.6622654276270943</v>
      </c>
      <c r="G517" s="395"/>
      <c r="H517" s="395">
        <f>IF(OR(ISERROR(VLOOKUP($E517&amp;$D$118&amp;$D$119,'CCG data'!$A:$AD,'CCG data'!S$3,FALSE)),ISBLANK(VLOOKUP($E517&amp;$D$118&amp;$D$119,'CCG data'!$A:$AD,'CCG data'!S$3,FALSE))),"",VLOOKUP($E517&amp;$D$118&amp;$D$119,'CCG data'!$A:$AD,'CCG data'!S$3,FALSE))</f>
        <v>40.577302206736277</v>
      </c>
      <c r="I517" s="395"/>
      <c r="J517" s="395">
        <f>IF(OR(ISERROR(VLOOKUP($E517&amp;$D$118&amp;$D$119,'CCG data'!$A:$AD,'CCG data'!T$3,FALSE)),ISBLANK(VLOOKUP($E517&amp;$D$118&amp;$D$119,'CCG data'!$A:$AD,'CCG data'!T$3,FALSE))),"",VLOOKUP($E517&amp;$D$118&amp;$D$119,'CCG data'!$A:$AD,'CCG data'!T$3,FALSE))</f>
        <v>15.828099450510738</v>
      </c>
      <c r="K517" s="395"/>
      <c r="L517" s="395">
        <f>IF(OR(ISERROR(VLOOKUP($E517&amp;$D$118&amp;$D$119,'CCG data'!$A:$AD,'CCG data'!U$3,FALSE)),ISBLANK(VLOOKUP($E517&amp;$D$118&amp;$D$119,'CCG data'!$A:$AD,'CCG data'!U$3,FALSE))),"",VLOOKUP($E517&amp;$D$118&amp;$D$119,'CCG data'!$A:$AD,'CCG data'!U$3,FALSE))</f>
        <v>11.785654903883584</v>
      </c>
      <c r="M517" s="396"/>
      <c r="N517" s="367">
        <f>IF(OR(ISERROR(VLOOKUP($E517&amp;$D$118&amp;$D$119,'CCG data'!$A:$AD,'CCG data'!G$3,FALSE)),ISBLANK(VLOOKUP($E517&amp;$D$118&amp;$D$119,'CCG data'!$A:$AD,'CCG data'!G$3,FALSE))),"",VLOOKUP($E517&amp;$D$118&amp;$D$119,'CCG data'!$A:$AD,'CCG data'!G$3,FALSE))</f>
        <v>1350</v>
      </c>
      <c r="P517" s="404">
        <f>IF(OR(ISERROR(VLOOKUP($E517&amp;$D$118&amp;$D$119,'CCG data'!$A:$AD,'CCG data'!B$3,FALSE)),ISBLANK(VLOOKUP($E517&amp;$D$118&amp;$D$119,'CCG data'!$A:$AD,'CCG data'!B$3,FALSE))),"",VLOOKUP($E517&amp;$D$118&amp;$D$119,'CCG data'!$A:$AD,'CCG data'!B$3,FALSE))</f>
        <v>8.9629629629629629E-2</v>
      </c>
      <c r="Q517" s="267"/>
      <c r="R517" s="267">
        <f>IF(OR(ISERROR(VLOOKUP($E517&amp;$D$118&amp;$D$119,'CCG data'!$A:$AD,'CCG data'!C$3,FALSE)),ISBLANK(VLOOKUP($E517&amp;$D$118&amp;$D$119,'CCG data'!$A:$AD,'CCG data'!C$3,FALSE))),"",VLOOKUP($E517&amp;$D$118&amp;$D$119,'CCG data'!$A:$AD,'CCG data'!C$3,FALSE))</f>
        <v>0.54</v>
      </c>
      <c r="S517" s="267"/>
      <c r="T517" s="267">
        <f>IF(OR(ISERROR(VLOOKUP($E517&amp;$D$118&amp;$D$119,'CCG data'!$A:$AD,'CCG data'!D$3,FALSE)),ISBLANK(VLOOKUP($E517&amp;$D$118&amp;$D$119,'CCG data'!$A:$AD,'CCG data'!D$3,FALSE))),"",VLOOKUP($E517&amp;$D$118&amp;$D$119,'CCG data'!$A:$AD,'CCG data'!D$3,FALSE))</f>
        <v>0.21481481481481482</v>
      </c>
      <c r="U517" s="267"/>
      <c r="V517" s="267">
        <f>IF(OR(ISERROR(VLOOKUP($E517&amp;$D$118&amp;$D$119,'CCG data'!$A:$AD,'CCG data'!E$3,FALSE)),ISBLANK(VLOOKUP($E517&amp;$D$118&amp;$D$119,'CCG data'!$A:$AD,'CCG data'!E$3,FALSE))),"",VLOOKUP($E517&amp;$D$118&amp;$D$119,'CCG data'!$A:$AD,'CCG data'!E$3,FALSE))</f>
        <v>0.15555555555555556</v>
      </c>
      <c r="W517" s="405"/>
      <c r="Y517" s="165">
        <f>IFERROR(VLOOKUP($E517&amp;$D$119, Outliers!$A$4:$P$214,6,FALSE),"0")</f>
        <v>1</v>
      </c>
      <c r="Z517" s="165">
        <f>IFERROR(VLOOKUP($E517&amp;$D$119, Outliers!$A$4:$P$214,7,FALSE),"0")</f>
        <v>0</v>
      </c>
      <c r="AA517" s="165">
        <f>IFERROR(VLOOKUP($E517&amp;$D$119, Outliers!$A$4:$P$214,8,FALSE),"0")</f>
        <v>0</v>
      </c>
      <c r="AB517" s="165">
        <f>IFERROR(VLOOKUP($E517&amp;$D$119, Outliers!$A$4:$P$214,9,FALSE),"0")</f>
        <v>0</v>
      </c>
      <c r="AD517" s="78"/>
      <c r="AE517" s="78"/>
      <c r="AF517" s="78"/>
      <c r="AG517" s="78"/>
    </row>
    <row r="518" spans="4:33" x14ac:dyDescent="0.25">
      <c r="D518" s="319"/>
      <c r="E518" s="103" t="s">
        <v>27</v>
      </c>
      <c r="F518" s="95">
        <f>IF(P517="","",VLOOKUP($E517&amp;$D$118&amp;$D$119,'CCG data'!$A:$AD,'CCG data'!W$3,FALSE))</f>
        <v>5.4751708605226304</v>
      </c>
      <c r="G518" s="96">
        <f>IF(P517="","",VLOOKUP($E517&amp;$D$118&amp;$D$119,'CCG data'!$A:$AD,'CCG data'!X$3,FALSE))</f>
        <v>7.8493599947315582</v>
      </c>
      <c r="H518" s="96">
        <f>IF(R517="","",VLOOKUP($E517&amp;$D$118&amp;$D$119,'CCG data'!$A:$AD,'CCG data'!Y$3,FALSE))</f>
        <v>37.63169063913616</v>
      </c>
      <c r="I518" s="96">
        <f>IF(R517="","",VLOOKUP($E517&amp;$D$118&amp;$D$119,'CCG data'!$A:$AD,'CCG data'!Z$3,FALSE))</f>
        <v>43.522913774336395</v>
      </c>
      <c r="J518" s="96">
        <f>IF(T517="","",VLOOKUP($E517&amp;$D$118&amp;$D$119,'CCG data'!$A:$AD,'CCG data'!AA$3,FALSE))</f>
        <v>14.006361763880161</v>
      </c>
      <c r="K518" s="96">
        <f>IF(T517="","",VLOOKUP($E517&amp;$D$118&amp;$D$119,'CCG data'!$A:$AD,'CCG data'!AB$3,FALSE))</f>
        <v>17.649837137141315</v>
      </c>
      <c r="L518" s="96">
        <f>IF(V517="","",VLOOKUP($E517&amp;$D$118&amp;$D$119,'CCG data'!$A:$AD,'CCG data'!AC$3,FALSE))</f>
        <v>10.191611493364565</v>
      </c>
      <c r="M518" s="96">
        <f>IF(V517="","",VLOOKUP($E517&amp;$D$118&amp;$D$119,'CCG data'!$A:$AD,'CCG data'!AD$3,FALSE))</f>
        <v>13.379698314402603</v>
      </c>
      <c r="N518" s="368"/>
      <c r="P518" s="152">
        <f>IF(P517="","",VLOOKUP($E517&amp;$D$118&amp;$D$119,'CCG data'!$A:$AD,'CCG data'!I$3,FALSE))</f>
        <v>7.5999999999999998E-2</v>
      </c>
      <c r="Q518" s="15">
        <f>IF(P517="","",VLOOKUP($E517&amp;$D$118&amp;$D$119,'CCG data'!$A:$AD,'CCG data'!J$3,FALSE))</f>
        <v>0.106</v>
      </c>
      <c r="R518" s="15">
        <f>IF(R517="","",VLOOKUP($E517&amp;$D$118&amp;$D$119,'CCG data'!$A:$AD,'CCG data'!K$3,FALSE))</f>
        <v>0.51300000000000001</v>
      </c>
      <c r="S518" s="15">
        <f>IF(R517="","",VLOOKUP($E517&amp;$D$118&amp;$D$119,'CCG data'!$A:$AD,'CCG data'!L$3,FALSE))</f>
        <v>0.56599999999999995</v>
      </c>
      <c r="T518" s="15">
        <f>IF(T517="","",VLOOKUP($E517&amp;$D$118&amp;$D$119,'CCG data'!$A:$AD,'CCG data'!M$3,FALSE))</f>
        <v>0.19400000000000001</v>
      </c>
      <c r="U518" s="15">
        <f>IF(T517="","",VLOOKUP($E517&amp;$D$118&amp;$D$119,'CCG data'!$A:$AD,'CCG data'!N$3,FALSE))</f>
        <v>0.23799999999999999</v>
      </c>
      <c r="V518" s="15">
        <f>IF(V517="","",VLOOKUP($E517&amp;$D$118&amp;$D$119,'CCG data'!$A:$AD,'CCG data'!O$3,FALSE))</f>
        <v>0.13700000000000001</v>
      </c>
      <c r="W518" s="136">
        <f>IF(V517="","",VLOOKUP($E517&amp;$D$118&amp;$D$119,'CCG data'!$A:$AD,'CCG data'!P$3,FALSE))</f>
        <v>0.17599999999999999</v>
      </c>
      <c r="Y518" s="165" t="str">
        <f>IFERROR(VLOOKUP($E518&amp;$D$119, Outliers!$A$4:$P$214,6,FALSE),"0")</f>
        <v>0</v>
      </c>
      <c r="Z518" s="165" t="str">
        <f>IFERROR(VLOOKUP($E518&amp;$D$119, Outliers!$A$4:$P$214,7,FALSE),"0")</f>
        <v>0</v>
      </c>
      <c r="AA518" s="165" t="str">
        <f>IFERROR(VLOOKUP($E518&amp;$D$119, Outliers!$A$4:$P$214,8,FALSE),"0")</f>
        <v>0</v>
      </c>
      <c r="AB518" s="165" t="str">
        <f>IFERROR(VLOOKUP($E518&amp;$D$119, Outliers!$A$4:$P$214,9,FALSE),"0")</f>
        <v>0</v>
      </c>
      <c r="AD518" s="78"/>
      <c r="AE518" s="78"/>
      <c r="AF518" s="78"/>
      <c r="AG518" s="78"/>
    </row>
    <row r="519" spans="4:33" ht="15.75" x14ac:dyDescent="0.25">
      <c r="D519" s="319"/>
      <c r="E519" s="104" t="s">
        <v>294</v>
      </c>
      <c r="F519" s="394">
        <f>IF(OR(ISERROR(VLOOKUP($E519&amp;$D$118&amp;$D$119,'CCG data'!$A:$AD,'CCG data'!R$3,FALSE)),ISBLANK(VLOOKUP($E519&amp;$D$118&amp;$D$119,'CCG data'!$A:$AD,'CCG data'!R$3,FALSE))),"",VLOOKUP($E519&amp;$D$118&amp;$D$119,'CCG data'!$A:$AD,'CCG data'!R$3,FALSE))</f>
        <v>6.5148227355617507</v>
      </c>
      <c r="G519" s="395"/>
      <c r="H519" s="395">
        <f>IF(OR(ISERROR(VLOOKUP($E519&amp;$D$118&amp;$D$119,'CCG data'!$A:$AD,'CCG data'!S$3,FALSE)),ISBLANK(VLOOKUP($E519&amp;$D$118&amp;$D$119,'CCG data'!$A:$AD,'CCG data'!S$3,FALSE))),"",VLOOKUP($E519&amp;$D$118&amp;$D$119,'CCG data'!$A:$AD,'CCG data'!S$3,FALSE))</f>
        <v>40.540312162234137</v>
      </c>
      <c r="I519" s="395"/>
      <c r="J519" s="395">
        <f>IF(OR(ISERROR(VLOOKUP($E519&amp;$D$118&amp;$D$119,'CCG data'!$A:$AD,'CCG data'!T$3,FALSE)),ISBLANK(VLOOKUP($E519&amp;$D$118&amp;$D$119,'CCG data'!$A:$AD,'CCG data'!T$3,FALSE))),"",VLOOKUP($E519&amp;$D$118&amp;$D$119,'CCG data'!$A:$AD,'CCG data'!T$3,FALSE))</f>
        <v>19.277070497565468</v>
      </c>
      <c r="K519" s="395"/>
      <c r="L519" s="395">
        <f>IF(OR(ISERROR(VLOOKUP($E519&amp;$D$118&amp;$D$119,'CCG data'!$A:$AD,'CCG data'!U$3,FALSE)),ISBLANK(VLOOKUP($E519&amp;$D$118&amp;$D$119,'CCG data'!$A:$AD,'CCG data'!U$3,FALSE))),"",VLOOKUP($E519&amp;$D$118&amp;$D$119,'CCG data'!$A:$AD,'CCG data'!U$3,FALSE))</f>
        <v>11.63986883088196</v>
      </c>
      <c r="M519" s="396"/>
      <c r="N519" s="367">
        <f>IF(OR(ISERROR(VLOOKUP($E519&amp;$D$118&amp;$D$119,'CCG data'!$A:$AD,'CCG data'!G$3,FALSE)),ISBLANK(VLOOKUP($E519&amp;$D$118&amp;$D$119,'CCG data'!$A:$AD,'CCG data'!G$3,FALSE))),"",VLOOKUP($E519&amp;$D$118&amp;$D$119,'CCG data'!$A:$AD,'CCG data'!G$3,FALSE))</f>
        <v>1490</v>
      </c>
      <c r="P519" s="404">
        <f>IF(OR(ISERROR(VLOOKUP($E519&amp;$D$118&amp;$D$119,'CCG data'!$A:$AD,'CCG data'!B$3,FALSE)),ISBLANK(VLOOKUP($E519&amp;$D$118&amp;$D$119,'CCG data'!$A:$AD,'CCG data'!B$3,FALSE))),"",VLOOKUP($E519&amp;$D$118&amp;$D$119,'CCG data'!$A:$AD,'CCG data'!B$3,FALSE))</f>
        <v>8.5234899328859054E-2</v>
      </c>
      <c r="Q519" s="267"/>
      <c r="R519" s="267">
        <f>IF(OR(ISERROR(VLOOKUP($E519&amp;$D$118&amp;$D$119,'CCG data'!$A:$AD,'CCG data'!C$3,FALSE)),ISBLANK(VLOOKUP($E519&amp;$D$118&amp;$D$119,'CCG data'!$A:$AD,'CCG data'!C$3,FALSE))),"",VLOOKUP($E519&amp;$D$118&amp;$D$119,'CCG data'!$A:$AD,'CCG data'!C$3,FALSE))</f>
        <v>0.51677852348993292</v>
      </c>
      <c r="S519" s="267"/>
      <c r="T519" s="267">
        <f>IF(OR(ISERROR(VLOOKUP($E519&amp;$D$118&amp;$D$119,'CCG data'!$A:$AD,'CCG data'!D$3,FALSE)),ISBLANK(VLOOKUP($E519&amp;$D$118&amp;$D$119,'CCG data'!$A:$AD,'CCG data'!D$3,FALSE))),"",VLOOKUP($E519&amp;$D$118&amp;$D$119,'CCG data'!$A:$AD,'CCG data'!D$3,FALSE))</f>
        <v>0.24832214765100671</v>
      </c>
      <c r="U519" s="267"/>
      <c r="V519" s="267">
        <f>IF(OR(ISERROR(VLOOKUP($E519&amp;$D$118&amp;$D$119,'CCG data'!$A:$AD,'CCG data'!E$3,FALSE)),ISBLANK(VLOOKUP($E519&amp;$D$118&amp;$D$119,'CCG data'!$A:$AD,'CCG data'!E$3,FALSE))),"",VLOOKUP($E519&amp;$D$118&amp;$D$119,'CCG data'!$A:$AD,'CCG data'!E$3,FALSE))</f>
        <v>0.14966442953020134</v>
      </c>
      <c r="W519" s="405"/>
      <c r="Y519" s="165">
        <f>IFERROR(VLOOKUP($E519&amp;$D$119, Outliers!$A$4:$P$214,6,FALSE),"0")</f>
        <v>0</v>
      </c>
      <c r="Z519" s="165">
        <f>IFERROR(VLOOKUP($E519&amp;$D$119, Outliers!$A$4:$P$214,7,FALSE),"0")</f>
        <v>0</v>
      </c>
      <c r="AA519" s="165">
        <f>IFERROR(VLOOKUP($E519&amp;$D$119, Outliers!$A$4:$P$214,8,FALSE),"0")</f>
        <v>0</v>
      </c>
      <c r="AB519" s="165">
        <f>IFERROR(VLOOKUP($E519&amp;$D$119, Outliers!$A$4:$P$214,9,FALSE),"0")</f>
        <v>0</v>
      </c>
      <c r="AD519" s="78"/>
      <c r="AE519" s="78"/>
      <c r="AF519" s="78"/>
      <c r="AG519" s="78"/>
    </row>
    <row r="520" spans="4:33" x14ac:dyDescent="0.25">
      <c r="D520" s="319"/>
      <c r="E520" s="103" t="s">
        <v>27</v>
      </c>
      <c r="F520" s="95">
        <f>IF(P519="","",VLOOKUP($E519&amp;$D$118&amp;$D$119,'CCG data'!$A:$AD,'CCG data'!W$3,FALSE))</f>
        <v>5.3817525445915591</v>
      </c>
      <c r="G520" s="96">
        <f>IF(P519="","",VLOOKUP($E519&amp;$D$118&amp;$D$119,'CCG data'!$A:$AD,'CCG data'!X$3,FALSE))</f>
        <v>7.6478929265319424</v>
      </c>
      <c r="H520" s="96">
        <f>IF(R519="","",VLOOKUP($E519&amp;$D$118&amp;$D$119,'CCG data'!$A:$AD,'CCG data'!Y$3,FALSE))</f>
        <v>37.676808141689932</v>
      </c>
      <c r="I520" s="96">
        <f>IF(R519="","",VLOOKUP($E519&amp;$D$118&amp;$D$119,'CCG data'!$A:$AD,'CCG data'!Z$3,FALSE))</f>
        <v>43.403816182778343</v>
      </c>
      <c r="J520" s="96">
        <f>IF(T519="","",VLOOKUP($E519&amp;$D$118&amp;$D$119,'CCG data'!$A:$AD,'CCG data'!AA$3,FALSE))</f>
        <v>17.312822835335769</v>
      </c>
      <c r="K520" s="96">
        <f>IF(T519="","",VLOOKUP($E519&amp;$D$118&amp;$D$119,'CCG data'!$A:$AD,'CCG data'!AB$3,FALSE))</f>
        <v>21.241318159795167</v>
      </c>
      <c r="L520" s="96">
        <f>IF(V519="","",VLOOKUP($E519&amp;$D$118&amp;$D$119,'CCG data'!$A:$AD,'CCG data'!AC$3,FALSE))</f>
        <v>10.11212082286087</v>
      </c>
      <c r="M520" s="96">
        <f>IF(V519="","",VLOOKUP($E519&amp;$D$118&amp;$D$119,'CCG data'!$A:$AD,'CCG data'!AD$3,FALSE))</f>
        <v>13.167616838903051</v>
      </c>
      <c r="N520" s="368"/>
      <c r="P520" s="152">
        <f>IF(P519="","",VLOOKUP($E519&amp;$D$118&amp;$D$119,'CCG data'!$A:$AD,'CCG data'!I$3,FALSE))</f>
        <v>7.1999999999999995E-2</v>
      </c>
      <c r="Q520" s="15">
        <f>IF(P519="","",VLOOKUP($E519&amp;$D$118&amp;$D$119,'CCG data'!$A:$AD,'CCG data'!J$3,FALSE))</f>
        <v>0.10100000000000001</v>
      </c>
      <c r="R520" s="15">
        <f>IF(R519="","",VLOOKUP($E519&amp;$D$118&amp;$D$119,'CCG data'!$A:$AD,'CCG data'!K$3,FALSE))</f>
        <v>0.49099999999999999</v>
      </c>
      <c r="S520" s="15">
        <f>IF(R519="","",VLOOKUP($E519&amp;$D$118&amp;$D$119,'CCG data'!$A:$AD,'CCG data'!L$3,FALSE))</f>
        <v>0.54200000000000004</v>
      </c>
      <c r="T520" s="15">
        <f>IF(T519="","",VLOOKUP($E519&amp;$D$118&amp;$D$119,'CCG data'!$A:$AD,'CCG data'!M$3,FALSE))</f>
        <v>0.22700000000000001</v>
      </c>
      <c r="U520" s="15">
        <f>IF(T519="","",VLOOKUP($E519&amp;$D$118&amp;$D$119,'CCG data'!$A:$AD,'CCG data'!N$3,FALSE))</f>
        <v>0.27100000000000002</v>
      </c>
      <c r="V520" s="15">
        <f>IF(V519="","",VLOOKUP($E519&amp;$D$118&amp;$D$119,'CCG data'!$A:$AD,'CCG data'!O$3,FALSE))</f>
        <v>0.13200000000000001</v>
      </c>
      <c r="W520" s="136">
        <f>IF(V519="","",VLOOKUP($E519&amp;$D$118&amp;$D$119,'CCG data'!$A:$AD,'CCG data'!P$3,FALSE))</f>
        <v>0.16900000000000001</v>
      </c>
      <c r="Y520" s="165" t="str">
        <f>IFERROR(VLOOKUP($E520&amp;$D$119, Outliers!$A$4:$P$214,6,FALSE),"0")</f>
        <v>0</v>
      </c>
      <c r="Z520" s="165" t="str">
        <f>IFERROR(VLOOKUP($E520&amp;$D$119, Outliers!$A$4:$P$214,7,FALSE),"0")</f>
        <v>0</v>
      </c>
      <c r="AA520" s="165" t="str">
        <f>IFERROR(VLOOKUP($E520&amp;$D$119, Outliers!$A$4:$P$214,8,FALSE),"0")</f>
        <v>0</v>
      </c>
      <c r="AB520" s="165" t="str">
        <f>IFERROR(VLOOKUP($E520&amp;$D$119, Outliers!$A$4:$P$214,9,FALSE),"0")</f>
        <v>0</v>
      </c>
      <c r="AD520" s="78"/>
      <c r="AE520" s="78"/>
      <c r="AF520" s="78"/>
      <c r="AG520" s="78"/>
    </row>
    <row r="521" spans="4:33" ht="15.75" x14ac:dyDescent="0.25">
      <c r="D521" s="319"/>
      <c r="E521" s="104" t="s">
        <v>295</v>
      </c>
      <c r="F521" s="394">
        <f>IF(OR(ISERROR(VLOOKUP($E521&amp;$D$118&amp;$D$119,'CCG data'!$A:$AD,'CCG data'!R$3,FALSE)),ISBLANK(VLOOKUP($E521&amp;$D$118&amp;$D$119,'CCG data'!$A:$AD,'CCG data'!R$3,FALSE))),"",VLOOKUP($E521&amp;$D$118&amp;$D$119,'CCG data'!$A:$AD,'CCG data'!R$3,FALSE))</f>
        <v>5.5090711031347643</v>
      </c>
      <c r="G521" s="395"/>
      <c r="H521" s="395">
        <f>IF(OR(ISERROR(VLOOKUP($E521&amp;$D$118&amp;$D$119,'CCG data'!$A:$AD,'CCG data'!S$3,FALSE)),ISBLANK(VLOOKUP($E521&amp;$D$118&amp;$D$119,'CCG data'!$A:$AD,'CCG data'!S$3,FALSE))),"",VLOOKUP($E521&amp;$D$118&amp;$D$119,'CCG data'!$A:$AD,'CCG data'!S$3,FALSE))</f>
        <v>39.415202330762533</v>
      </c>
      <c r="I521" s="395"/>
      <c r="J521" s="395">
        <f>IF(OR(ISERROR(VLOOKUP($E521&amp;$D$118&amp;$D$119,'CCG data'!$A:$AD,'CCG data'!T$3,FALSE)),ISBLANK(VLOOKUP($E521&amp;$D$118&amp;$D$119,'CCG data'!$A:$AD,'CCG data'!T$3,FALSE))),"",VLOOKUP($E521&amp;$D$118&amp;$D$119,'CCG data'!$A:$AD,'CCG data'!T$3,FALSE))</f>
        <v>20.908502192168477</v>
      </c>
      <c r="K521" s="395"/>
      <c r="L521" s="395">
        <f>IF(OR(ISERROR(VLOOKUP($E521&amp;$D$118&amp;$D$119,'CCG data'!$A:$AD,'CCG data'!U$3,FALSE)),ISBLANK(VLOOKUP($E521&amp;$D$118&amp;$D$119,'CCG data'!$A:$AD,'CCG data'!U$3,FALSE))),"",VLOOKUP($E521&amp;$D$118&amp;$D$119,'CCG data'!$A:$AD,'CCG data'!U$3,FALSE))</f>
        <v>11.713866384260154</v>
      </c>
      <c r="M521" s="396"/>
      <c r="N521" s="367">
        <f>IF(OR(ISERROR(VLOOKUP($E521&amp;$D$118&amp;$D$119,'CCG data'!$A:$AD,'CCG data'!G$3,FALSE)),ISBLANK(VLOOKUP($E521&amp;$D$118&amp;$D$119,'CCG data'!$A:$AD,'CCG data'!G$3,FALSE))),"",VLOOKUP($E521&amp;$D$118&amp;$D$119,'CCG data'!$A:$AD,'CCG data'!G$3,FALSE))</f>
        <v>1893</v>
      </c>
      <c r="P521" s="404">
        <f>IF(OR(ISERROR(VLOOKUP($E521&amp;$D$118&amp;$D$119,'CCG data'!$A:$AD,'CCG data'!B$3,FALSE)),ISBLANK(VLOOKUP($E521&amp;$D$118&amp;$D$119,'CCG data'!$A:$AD,'CCG data'!B$3,FALSE))),"",VLOOKUP($E521&amp;$D$118&amp;$D$119,'CCG data'!$A:$AD,'CCG data'!B$3,FALSE))</f>
        <v>7.7654516640253565E-2</v>
      </c>
      <c r="Q521" s="267"/>
      <c r="R521" s="267">
        <f>IF(OR(ISERROR(VLOOKUP($E521&amp;$D$118&amp;$D$119,'CCG data'!$A:$AD,'CCG data'!C$3,FALSE)),ISBLANK(VLOOKUP($E521&amp;$D$118&amp;$D$119,'CCG data'!$A:$AD,'CCG data'!C$3,FALSE))),"",VLOOKUP($E521&amp;$D$118&amp;$D$119,'CCG data'!$A:$AD,'CCG data'!C$3,FALSE))</f>
        <v>0.50765979926043314</v>
      </c>
      <c r="S521" s="267"/>
      <c r="T521" s="267">
        <f>IF(OR(ISERROR(VLOOKUP($E521&amp;$D$118&amp;$D$119,'CCG data'!$A:$AD,'CCG data'!D$3,FALSE)),ISBLANK(VLOOKUP($E521&amp;$D$118&amp;$D$119,'CCG data'!$A:$AD,'CCG data'!D$3,FALSE))),"",VLOOKUP($E521&amp;$D$118&amp;$D$119,'CCG data'!$A:$AD,'CCG data'!D$3,FALSE))</f>
        <v>0.26307448494453251</v>
      </c>
      <c r="U521" s="267"/>
      <c r="V521" s="267">
        <f>IF(OR(ISERROR(VLOOKUP($E521&amp;$D$118&amp;$D$119,'CCG data'!$A:$AD,'CCG data'!E$3,FALSE)),ISBLANK(VLOOKUP($E521&amp;$D$118&amp;$D$119,'CCG data'!$A:$AD,'CCG data'!E$3,FALSE))),"",VLOOKUP($E521&amp;$D$118&amp;$D$119,'CCG data'!$A:$AD,'CCG data'!E$3,FALSE))</f>
        <v>0.15161119915478077</v>
      </c>
      <c r="W521" s="405"/>
      <c r="Y521" s="165">
        <f>IFERROR(VLOOKUP($E521&amp;$D$119, Outliers!$A$4:$P$214,6,FALSE),"0")</f>
        <v>0</v>
      </c>
      <c r="Z521" s="165">
        <f>IFERROR(VLOOKUP($E521&amp;$D$119, Outliers!$A$4:$P$214,7,FALSE),"0")</f>
        <v>0</v>
      </c>
      <c r="AA521" s="165">
        <f>IFERROR(VLOOKUP($E521&amp;$D$119, Outliers!$A$4:$P$214,8,FALSE),"0")</f>
        <v>1</v>
      </c>
      <c r="AB521" s="165">
        <f>IFERROR(VLOOKUP($E521&amp;$D$119, Outliers!$A$4:$P$214,9,FALSE),"0")</f>
        <v>0</v>
      </c>
      <c r="AD521" s="78"/>
      <c r="AE521" s="78"/>
      <c r="AF521" s="78"/>
      <c r="AG521" s="78"/>
    </row>
    <row r="522" spans="4:33" x14ac:dyDescent="0.25">
      <c r="D522" s="319"/>
      <c r="E522" s="103" t="s">
        <v>27</v>
      </c>
      <c r="F522" s="95">
        <f>IF(P521="","",VLOOKUP($E521&amp;$D$118&amp;$D$119,'CCG data'!$A:$AD,'CCG data'!W$3,FALSE))</f>
        <v>4.6184852715084634</v>
      </c>
      <c r="G522" s="96">
        <f>IF(P521="","",VLOOKUP($E521&amp;$D$118&amp;$D$119,'CCG data'!$A:$AD,'CCG data'!X$3,FALSE))</f>
        <v>6.3996569347610652</v>
      </c>
      <c r="H522" s="96">
        <f>IF(R521="","",VLOOKUP($E521&amp;$D$118&amp;$D$119,'CCG data'!$A:$AD,'CCG data'!Y$3,FALSE))</f>
        <v>36.923144376946581</v>
      </c>
      <c r="I522" s="96">
        <f>IF(R521="","",VLOOKUP($E521&amp;$D$118&amp;$D$119,'CCG data'!$A:$AD,'CCG data'!Z$3,FALSE))</f>
        <v>41.907260284578484</v>
      </c>
      <c r="J522" s="96">
        <f>IF(T521="","",VLOOKUP($E521&amp;$D$118&amp;$D$119,'CCG data'!$A:$AD,'CCG data'!AA$3,FALSE))</f>
        <v>19.072114714465982</v>
      </c>
      <c r="K522" s="96">
        <f>IF(T521="","",VLOOKUP($E521&amp;$D$118&amp;$D$119,'CCG data'!$A:$AD,'CCG data'!AB$3,FALSE))</f>
        <v>22.744889669870972</v>
      </c>
      <c r="L522" s="96">
        <f>IF(V521="","",VLOOKUP($E521&amp;$D$118&amp;$D$119,'CCG data'!$A:$AD,'CCG data'!AC$3,FALSE))</f>
        <v>10.35862895101916</v>
      </c>
      <c r="M522" s="96">
        <f>IF(V521="","",VLOOKUP($E521&amp;$D$118&amp;$D$119,'CCG data'!$A:$AD,'CCG data'!AD$3,FALSE))</f>
        <v>13.069103817501148</v>
      </c>
      <c r="N522" s="368"/>
      <c r="P522" s="152">
        <f>IF(P521="","",VLOOKUP($E521&amp;$D$118&amp;$D$119,'CCG data'!$A:$AD,'CCG data'!I$3,FALSE))</f>
        <v>6.6000000000000003E-2</v>
      </c>
      <c r="Q522" s="15">
        <f>IF(P521="","",VLOOKUP($E521&amp;$D$118&amp;$D$119,'CCG data'!$A:$AD,'CCG data'!J$3,FALSE))</f>
        <v>9.0999999999999998E-2</v>
      </c>
      <c r="R522" s="15">
        <f>IF(R521="","",VLOOKUP($E521&amp;$D$118&amp;$D$119,'CCG data'!$A:$AD,'CCG data'!K$3,FALSE))</f>
        <v>0.48499999999999999</v>
      </c>
      <c r="S522" s="15">
        <f>IF(R521="","",VLOOKUP($E521&amp;$D$118&amp;$D$119,'CCG data'!$A:$AD,'CCG data'!L$3,FALSE))</f>
        <v>0.53</v>
      </c>
      <c r="T522" s="15">
        <f>IF(T521="","",VLOOKUP($E521&amp;$D$118&amp;$D$119,'CCG data'!$A:$AD,'CCG data'!M$3,FALSE))</f>
        <v>0.24399999999999999</v>
      </c>
      <c r="U522" s="15">
        <f>IF(T521="","",VLOOKUP($E521&amp;$D$118&amp;$D$119,'CCG data'!$A:$AD,'CCG data'!N$3,FALSE))</f>
        <v>0.28299999999999997</v>
      </c>
      <c r="V522" s="15">
        <f>IF(V521="","",VLOOKUP($E521&amp;$D$118&amp;$D$119,'CCG data'!$A:$AD,'CCG data'!O$3,FALSE))</f>
        <v>0.13600000000000001</v>
      </c>
      <c r="W522" s="136">
        <f>IF(V521="","",VLOOKUP($E521&amp;$D$118&amp;$D$119,'CCG data'!$A:$AD,'CCG data'!P$3,FALSE))</f>
        <v>0.16800000000000001</v>
      </c>
      <c r="Y522" s="165" t="str">
        <f>IFERROR(VLOOKUP($E522&amp;$D$119, Outliers!$A$4:$P$214,6,FALSE),"0")</f>
        <v>0</v>
      </c>
      <c r="Z522" s="165" t="str">
        <f>IFERROR(VLOOKUP($E522&amp;$D$119, Outliers!$A$4:$P$214,7,FALSE),"0")</f>
        <v>0</v>
      </c>
      <c r="AA522" s="165" t="str">
        <f>IFERROR(VLOOKUP($E522&amp;$D$119, Outliers!$A$4:$P$214,8,FALSE),"0")</f>
        <v>0</v>
      </c>
      <c r="AB522" s="165" t="str">
        <f>IFERROR(VLOOKUP($E522&amp;$D$119, Outliers!$A$4:$P$214,9,FALSE),"0")</f>
        <v>0</v>
      </c>
      <c r="AD522" s="78"/>
      <c r="AE522" s="78"/>
      <c r="AF522" s="78"/>
      <c r="AG522" s="78"/>
    </row>
    <row r="523" spans="4:33" ht="15.75" x14ac:dyDescent="0.25">
      <c r="D523" s="319"/>
      <c r="E523" s="104" t="s">
        <v>296</v>
      </c>
      <c r="F523" s="394">
        <f>IF(OR(ISERROR(VLOOKUP($E523&amp;$D$118&amp;$D$119,'CCG data'!$A:$AD,'CCG data'!R$3,FALSE)),ISBLANK(VLOOKUP($E523&amp;$D$118&amp;$D$119,'CCG data'!$A:$AD,'CCG data'!R$3,FALSE))),"",VLOOKUP($E523&amp;$D$118&amp;$D$119,'CCG data'!$A:$AD,'CCG data'!R$3,FALSE))</f>
        <v>4.1413167125106058</v>
      </c>
      <c r="G523" s="395"/>
      <c r="H523" s="395">
        <f>IF(OR(ISERROR(VLOOKUP($E523&amp;$D$118&amp;$D$119,'CCG data'!$A:$AD,'CCG data'!S$3,FALSE)),ISBLANK(VLOOKUP($E523&amp;$D$118&amp;$D$119,'CCG data'!$A:$AD,'CCG data'!S$3,FALSE))),"",VLOOKUP($E523&amp;$D$118&amp;$D$119,'CCG data'!$A:$AD,'CCG data'!S$3,FALSE))</f>
        <v>38.554933905630271</v>
      </c>
      <c r="I523" s="395"/>
      <c r="J523" s="395">
        <f>IF(OR(ISERROR(VLOOKUP($E523&amp;$D$118&amp;$D$119,'CCG data'!$A:$AD,'CCG data'!T$3,FALSE)),ISBLANK(VLOOKUP($E523&amp;$D$118&amp;$D$119,'CCG data'!$A:$AD,'CCG data'!T$3,FALSE))),"",VLOOKUP($E523&amp;$D$118&amp;$D$119,'CCG data'!$A:$AD,'CCG data'!T$3,FALSE))</f>
        <v>17.160333190587117</v>
      </c>
      <c r="K523" s="395"/>
      <c r="L523" s="395">
        <f>IF(OR(ISERROR(VLOOKUP($E523&amp;$D$118&amp;$D$119,'CCG data'!$A:$AD,'CCG data'!U$3,FALSE)),ISBLANK(VLOOKUP($E523&amp;$D$118&amp;$D$119,'CCG data'!$A:$AD,'CCG data'!U$3,FALSE))),"",VLOOKUP($E523&amp;$D$118&amp;$D$119,'CCG data'!$A:$AD,'CCG data'!U$3,FALSE))</f>
        <v>14.224921550514638</v>
      </c>
      <c r="M523" s="396"/>
      <c r="N523" s="367">
        <f>IF(OR(ISERROR(VLOOKUP($E523&amp;$D$118&amp;$D$119,'CCG data'!$A:$AD,'CCG data'!G$3,FALSE)),ISBLANK(VLOOKUP($E523&amp;$D$118&amp;$D$119,'CCG data'!$A:$AD,'CCG data'!G$3,FALSE))),"",VLOOKUP($E523&amp;$D$118&amp;$D$119,'CCG data'!$A:$AD,'CCG data'!G$3,FALSE))</f>
        <v>3000</v>
      </c>
      <c r="P523" s="404">
        <f>IF(OR(ISERROR(VLOOKUP($E523&amp;$D$118&amp;$D$119,'CCG data'!$A:$AD,'CCG data'!B$3,FALSE)),ISBLANK(VLOOKUP($E523&amp;$D$118&amp;$D$119,'CCG data'!$A:$AD,'CCG data'!B$3,FALSE))),"",VLOOKUP($E523&amp;$D$118&amp;$D$119,'CCG data'!$A:$AD,'CCG data'!B$3,FALSE))</f>
        <v>5.7000000000000002E-2</v>
      </c>
      <c r="Q523" s="267"/>
      <c r="R523" s="267">
        <f>IF(OR(ISERROR(VLOOKUP($E523&amp;$D$118&amp;$D$119,'CCG data'!$A:$AD,'CCG data'!C$3,FALSE)),ISBLANK(VLOOKUP($E523&amp;$D$118&amp;$D$119,'CCG data'!$A:$AD,'CCG data'!C$3,FALSE))),"",VLOOKUP($E523&amp;$D$118&amp;$D$119,'CCG data'!$A:$AD,'CCG data'!C$3,FALSE))</f>
        <v>0.51766666666666672</v>
      </c>
      <c r="S523" s="267"/>
      <c r="T523" s="267">
        <f>IF(OR(ISERROR(VLOOKUP($E523&amp;$D$118&amp;$D$119,'CCG data'!$A:$AD,'CCG data'!D$3,FALSE)),ISBLANK(VLOOKUP($E523&amp;$D$118&amp;$D$119,'CCG data'!$A:$AD,'CCG data'!D$3,FALSE))),"",VLOOKUP($E523&amp;$D$118&amp;$D$119,'CCG data'!$A:$AD,'CCG data'!D$3,FALSE))</f>
        <v>0.23366666666666666</v>
      </c>
      <c r="U523" s="267"/>
      <c r="V523" s="267">
        <f>IF(OR(ISERROR(VLOOKUP($E523&amp;$D$118&amp;$D$119,'CCG data'!$A:$AD,'CCG data'!E$3,FALSE)),ISBLANK(VLOOKUP($E523&amp;$D$118&amp;$D$119,'CCG data'!$A:$AD,'CCG data'!E$3,FALSE))),"",VLOOKUP($E523&amp;$D$118&amp;$D$119,'CCG data'!$A:$AD,'CCG data'!E$3,FALSE))</f>
        <v>0.19166666666666668</v>
      </c>
      <c r="W523" s="405"/>
      <c r="Y523" s="165">
        <f>IFERROR(VLOOKUP($E523&amp;$D$119, Outliers!$A$4:$P$214,6,FALSE),"0")</f>
        <v>0</v>
      </c>
      <c r="Z523" s="165">
        <f>IFERROR(VLOOKUP($E523&amp;$D$119, Outliers!$A$4:$P$214,7,FALSE),"0")</f>
        <v>0</v>
      </c>
      <c r="AA523" s="165">
        <f>IFERROR(VLOOKUP($E523&amp;$D$119, Outliers!$A$4:$P$214,8,FALSE),"0")</f>
        <v>0</v>
      </c>
      <c r="AB523" s="165">
        <f>IFERROR(VLOOKUP($E523&amp;$D$119, Outliers!$A$4:$P$214,9,FALSE),"0")</f>
        <v>1</v>
      </c>
      <c r="AD523" s="78"/>
      <c r="AE523" s="78"/>
      <c r="AF523" s="78"/>
      <c r="AG523" s="78"/>
    </row>
    <row r="524" spans="4:33" x14ac:dyDescent="0.25">
      <c r="D524" s="319"/>
      <c r="E524" s="103" t="s">
        <v>27</v>
      </c>
      <c r="F524" s="95">
        <f>IF(P523="","",VLOOKUP($E523&amp;$D$118&amp;$D$119,'CCG data'!$A:$AD,'CCG data'!W$3,FALSE))</f>
        <v>3.5205956801537912</v>
      </c>
      <c r="G524" s="96">
        <f>IF(P523="","",VLOOKUP($E523&amp;$D$118&amp;$D$119,'CCG data'!$A:$AD,'CCG data'!X$3,FALSE))</f>
        <v>4.7620377448674205</v>
      </c>
      <c r="H524" s="96">
        <f>IF(R523="","",VLOOKUP($E523&amp;$D$118&amp;$D$119,'CCG data'!$A:$AD,'CCG data'!Y$3,FALSE))</f>
        <v>36.637367968566231</v>
      </c>
      <c r="I524" s="96">
        <f>IF(R523="","",VLOOKUP($E523&amp;$D$118&amp;$D$119,'CCG data'!$A:$AD,'CCG data'!Z$3,FALSE))</f>
        <v>40.472499842694312</v>
      </c>
      <c r="J524" s="96">
        <f>IF(T523="","",VLOOKUP($E523&amp;$D$118&amp;$D$119,'CCG data'!$A:$AD,'CCG data'!AA$3,FALSE))</f>
        <v>15.889984985280757</v>
      </c>
      <c r="K524" s="96">
        <f>IF(T523="","",VLOOKUP($E523&amp;$D$118&amp;$D$119,'CCG data'!$A:$AD,'CCG data'!AB$3,FALSE))</f>
        <v>18.430681395893476</v>
      </c>
      <c r="L524" s="96">
        <f>IF(V523="","",VLOOKUP($E523&amp;$D$118&amp;$D$119,'CCG data'!$A:$AD,'CCG data'!AC$3,FALSE))</f>
        <v>13.06220988712618</v>
      </c>
      <c r="M524" s="96">
        <f>IF(V523="","",VLOOKUP($E523&amp;$D$118&amp;$D$119,'CCG data'!$A:$AD,'CCG data'!AD$3,FALSE))</f>
        <v>15.387633213903097</v>
      </c>
      <c r="N524" s="368"/>
      <c r="P524" s="152">
        <f>IF(P523="","",VLOOKUP($E523&amp;$D$118&amp;$D$119,'CCG data'!$A:$AD,'CCG data'!I$3,FALSE))</f>
        <v>4.9000000000000002E-2</v>
      </c>
      <c r="Q524" s="15">
        <f>IF(P523="","",VLOOKUP($E523&amp;$D$118&amp;$D$119,'CCG data'!$A:$AD,'CCG data'!J$3,FALSE))</f>
        <v>6.6000000000000003E-2</v>
      </c>
      <c r="R524" s="15">
        <f>IF(R523="","",VLOOKUP($E523&amp;$D$118&amp;$D$119,'CCG data'!$A:$AD,'CCG data'!K$3,FALSE))</f>
        <v>0.5</v>
      </c>
      <c r="S524" s="15">
        <f>IF(R523="","",VLOOKUP($E523&amp;$D$118&amp;$D$119,'CCG data'!$A:$AD,'CCG data'!L$3,FALSE))</f>
        <v>0.53600000000000003</v>
      </c>
      <c r="T524" s="15">
        <f>IF(T523="","",VLOOKUP($E523&amp;$D$118&amp;$D$119,'CCG data'!$A:$AD,'CCG data'!M$3,FALSE))</f>
        <v>0.219</v>
      </c>
      <c r="U524" s="15">
        <f>IF(T523="","",VLOOKUP($E523&amp;$D$118&amp;$D$119,'CCG data'!$A:$AD,'CCG data'!N$3,FALSE))</f>
        <v>0.249</v>
      </c>
      <c r="V524" s="15">
        <f>IF(V523="","",VLOOKUP($E523&amp;$D$118&amp;$D$119,'CCG data'!$A:$AD,'CCG data'!O$3,FALSE))</f>
        <v>0.17799999999999999</v>
      </c>
      <c r="W524" s="136">
        <f>IF(V523="","",VLOOKUP($E523&amp;$D$118&amp;$D$119,'CCG data'!$A:$AD,'CCG data'!P$3,FALSE))</f>
        <v>0.20599999999999999</v>
      </c>
      <c r="Y524" s="165" t="str">
        <f>IFERROR(VLOOKUP($E524&amp;$D$119, Outliers!$A$4:$P$214,6,FALSE),"0")</f>
        <v>0</v>
      </c>
      <c r="Z524" s="165" t="str">
        <f>IFERROR(VLOOKUP($E524&amp;$D$119, Outliers!$A$4:$P$214,7,FALSE),"0")</f>
        <v>0</v>
      </c>
      <c r="AA524" s="165" t="str">
        <f>IFERROR(VLOOKUP($E524&amp;$D$119, Outliers!$A$4:$P$214,8,FALSE),"0")</f>
        <v>0</v>
      </c>
      <c r="AB524" s="165" t="str">
        <f>IFERROR(VLOOKUP($E524&amp;$D$119, Outliers!$A$4:$P$214,9,FALSE),"0")</f>
        <v>0</v>
      </c>
      <c r="AD524" s="78"/>
      <c r="AE524" s="78"/>
      <c r="AF524" s="78"/>
      <c r="AG524" s="78"/>
    </row>
    <row r="525" spans="4:33" ht="15.75" x14ac:dyDescent="0.25">
      <c r="D525" s="319"/>
      <c r="E525" s="104" t="s">
        <v>427</v>
      </c>
      <c r="F525" s="394">
        <f>IF(OR(ISERROR(VLOOKUP($E525&amp;$D$118&amp;$D$119,'CCG data'!$A:$AD,'CCG data'!R$3,FALSE)),ISBLANK(VLOOKUP($E525&amp;$D$118&amp;$D$119,'CCG data'!$A:$AD,'CCG data'!R$3,FALSE))),"",VLOOKUP($E525&amp;$D$118&amp;$D$119,'CCG data'!$A:$AD,'CCG data'!R$3,FALSE))</f>
        <v>5.6777146657774793</v>
      </c>
      <c r="G525" s="395"/>
      <c r="H525" s="395">
        <f>IF(OR(ISERROR(VLOOKUP($E525&amp;$D$118&amp;$D$119,'CCG data'!$A:$AD,'CCG data'!S$3,FALSE)),ISBLANK(VLOOKUP($E525&amp;$D$118&amp;$D$119,'CCG data'!$A:$AD,'CCG data'!S$3,FALSE))),"",VLOOKUP($E525&amp;$D$118&amp;$D$119,'CCG data'!$A:$AD,'CCG data'!S$3,FALSE))</f>
        <v>34.800054734002394</v>
      </c>
      <c r="I525" s="395"/>
      <c r="J525" s="395">
        <f>IF(OR(ISERROR(VLOOKUP($E525&amp;$D$118&amp;$D$119,'CCG data'!$A:$AD,'CCG data'!T$3,FALSE)),ISBLANK(VLOOKUP($E525&amp;$D$118&amp;$D$119,'CCG data'!$A:$AD,'CCG data'!T$3,FALSE))),"",VLOOKUP($E525&amp;$D$118&amp;$D$119,'CCG data'!$A:$AD,'CCG data'!T$3,FALSE))</f>
        <v>14.363225251689155</v>
      </c>
      <c r="K525" s="395"/>
      <c r="L525" s="395">
        <f>IF(OR(ISERROR(VLOOKUP($E525&amp;$D$118&amp;$D$119,'CCG data'!$A:$AD,'CCG data'!U$3,FALSE)),ISBLANK(VLOOKUP($E525&amp;$D$118&amp;$D$119,'CCG data'!$A:$AD,'CCG data'!U$3,FALSE))),"",VLOOKUP($E525&amp;$D$118&amp;$D$119,'CCG data'!$A:$AD,'CCG data'!U$3,FALSE))</f>
        <v>20.238556399676575</v>
      </c>
      <c r="M525" s="396"/>
      <c r="N525" s="367">
        <f>IF(OR(ISERROR(VLOOKUP($E525&amp;$D$118&amp;$D$119,'CCG data'!$A:$AD,'CCG data'!G$3,FALSE)),ISBLANK(VLOOKUP($E525&amp;$D$118&amp;$D$119,'CCG data'!$A:$AD,'CCG data'!G$3,FALSE))),"",VLOOKUP($E525&amp;$D$118&amp;$D$119,'CCG data'!$A:$AD,'CCG data'!G$3,FALSE))</f>
        <v>797</v>
      </c>
      <c r="P525" s="404">
        <f>IF(OR(ISERROR(VLOOKUP($E525&amp;$D$118&amp;$D$119,'CCG data'!$A:$AD,'CCG data'!B$3,FALSE)),ISBLANK(VLOOKUP($E525&amp;$D$118&amp;$D$119,'CCG data'!$A:$AD,'CCG data'!B$3,FALSE))),"",VLOOKUP($E525&amp;$D$118&amp;$D$119,'CCG data'!$A:$AD,'CCG data'!B$3,FALSE))</f>
        <v>7.2772898368883315E-2</v>
      </c>
      <c r="Q525" s="267"/>
      <c r="R525" s="267">
        <f>IF(OR(ISERROR(VLOOKUP($E525&amp;$D$118&amp;$D$119,'CCG data'!$A:$AD,'CCG data'!C$3,FALSE)),ISBLANK(VLOOKUP($E525&amp;$D$118&amp;$D$119,'CCG data'!$A:$AD,'CCG data'!C$3,FALSE))),"",VLOOKUP($E525&amp;$D$118&amp;$D$119,'CCG data'!$A:$AD,'CCG data'!C$3,FALSE))</f>
        <v>0.4604767879548306</v>
      </c>
      <c r="S525" s="267"/>
      <c r="T525" s="267">
        <f>IF(OR(ISERROR(VLOOKUP($E525&amp;$D$118&amp;$D$119,'CCG data'!$A:$AD,'CCG data'!D$3,FALSE)),ISBLANK(VLOOKUP($E525&amp;$D$118&amp;$D$119,'CCG data'!$A:$AD,'CCG data'!D$3,FALSE))),"",VLOOKUP($E525&amp;$D$118&amp;$D$119,'CCG data'!$A:$AD,'CCG data'!D$3,FALSE))</f>
        <v>0.19573400250941028</v>
      </c>
      <c r="U525" s="267"/>
      <c r="V525" s="267">
        <f>IF(OR(ISERROR(VLOOKUP($E525&amp;$D$118&amp;$D$119,'CCG data'!$A:$AD,'CCG data'!E$3,FALSE)),ISBLANK(VLOOKUP($E525&amp;$D$118&amp;$D$119,'CCG data'!$A:$AD,'CCG data'!E$3,FALSE))),"",VLOOKUP($E525&amp;$D$118&amp;$D$119,'CCG data'!$A:$AD,'CCG data'!E$3,FALSE))</f>
        <v>0.2710163111668758</v>
      </c>
      <c r="W525" s="405"/>
      <c r="Y525" s="165">
        <f>IFERROR(VLOOKUP($E525&amp;$D$119, Outliers!$A$4:$P$214,6,FALSE),"0")</f>
        <v>0</v>
      </c>
      <c r="Z525" s="165">
        <f>IFERROR(VLOOKUP($E525&amp;$D$119, Outliers!$A$4:$P$214,7,FALSE),"0")</f>
        <v>0</v>
      </c>
      <c r="AA525" s="165">
        <f>IFERROR(VLOOKUP($E525&amp;$D$119, Outliers!$A$4:$P$214,8,FALSE),"0")</f>
        <v>0</v>
      </c>
      <c r="AB525" s="165">
        <f>IFERROR(VLOOKUP($E525&amp;$D$119, Outliers!$A$4:$P$214,9,FALSE),"0")</f>
        <v>1</v>
      </c>
      <c r="AD525" s="78"/>
      <c r="AE525" s="78"/>
      <c r="AF525" s="78"/>
      <c r="AG525" s="78"/>
    </row>
    <row r="526" spans="4:33" x14ac:dyDescent="0.25">
      <c r="D526" s="319"/>
      <c r="E526" s="103" t="s">
        <v>27</v>
      </c>
      <c r="F526" s="95">
        <f>IF(P525="","",VLOOKUP($E525&amp;$D$118&amp;$D$119,'CCG data'!$A:$AD,'CCG data'!W$3,FALSE))</f>
        <v>4.2164945650426766</v>
      </c>
      <c r="G526" s="96">
        <f>IF(P525="","",VLOOKUP($E525&amp;$D$118&amp;$D$119,'CCG data'!$A:$AD,'CCG data'!X$3,FALSE))</f>
        <v>7.138934766512282</v>
      </c>
      <c r="H526" s="96">
        <f>IF(R525="","",VLOOKUP($E525&amp;$D$118&amp;$D$119,'CCG data'!$A:$AD,'CCG data'!Y$3,FALSE))</f>
        <v>31.239620515873721</v>
      </c>
      <c r="I526" s="96">
        <f>IF(R525="","",VLOOKUP($E525&amp;$D$118&amp;$D$119,'CCG data'!$A:$AD,'CCG data'!Z$3,FALSE))</f>
        <v>38.360488952131064</v>
      </c>
      <c r="J526" s="96">
        <f>IF(T525="","",VLOOKUP($E525&amp;$D$118&amp;$D$119,'CCG data'!$A:$AD,'CCG data'!AA$3,FALSE))</f>
        <v>12.109267644294354</v>
      </c>
      <c r="K526" s="96">
        <f>IF(T525="","",VLOOKUP($E525&amp;$D$118&amp;$D$119,'CCG data'!$A:$AD,'CCG data'!AB$3,FALSE))</f>
        <v>16.617182859083954</v>
      </c>
      <c r="L526" s="96">
        <f>IF(V525="","",VLOOKUP($E525&amp;$D$118&amp;$D$119,'CCG data'!$A:$AD,'CCG data'!AC$3,FALSE))</f>
        <v>17.539520089479261</v>
      </c>
      <c r="M526" s="96">
        <f>IF(V525="","",VLOOKUP($E525&amp;$D$118&amp;$D$119,'CCG data'!$A:$AD,'CCG data'!AD$3,FALSE))</f>
        <v>22.93759270987389</v>
      </c>
      <c r="N526" s="368"/>
      <c r="P526" s="152">
        <f>IF(P525="","",VLOOKUP($E525&amp;$D$118&amp;$D$119,'CCG data'!$A:$AD,'CCG data'!I$3,FALSE))</f>
        <v>5.7000000000000002E-2</v>
      </c>
      <c r="Q526" s="15">
        <f>IF(P525="","",VLOOKUP($E525&amp;$D$118&amp;$D$119,'CCG data'!$A:$AD,'CCG data'!J$3,FALSE))</f>
        <v>9.2999999999999999E-2</v>
      </c>
      <c r="R526" s="15">
        <f>IF(R525="","",VLOOKUP($E525&amp;$D$118&amp;$D$119,'CCG data'!$A:$AD,'CCG data'!K$3,FALSE))</f>
        <v>0.42599999999999999</v>
      </c>
      <c r="S526" s="15">
        <f>IF(R525="","",VLOOKUP($E525&amp;$D$118&amp;$D$119,'CCG data'!$A:$AD,'CCG data'!L$3,FALSE))</f>
        <v>0.495</v>
      </c>
      <c r="T526" s="15">
        <f>IF(T525="","",VLOOKUP($E525&amp;$D$118&amp;$D$119,'CCG data'!$A:$AD,'CCG data'!M$3,FALSE))</f>
        <v>0.17</v>
      </c>
      <c r="U526" s="15">
        <f>IF(T525="","",VLOOKUP($E525&amp;$D$118&amp;$D$119,'CCG data'!$A:$AD,'CCG data'!N$3,FALSE))</f>
        <v>0.22500000000000001</v>
      </c>
      <c r="V526" s="15">
        <f>IF(V525="","",VLOOKUP($E525&amp;$D$118&amp;$D$119,'CCG data'!$A:$AD,'CCG data'!O$3,FALSE))</f>
        <v>0.24099999999999999</v>
      </c>
      <c r="W526" s="136">
        <f>IF(V525="","",VLOOKUP($E525&amp;$D$118&amp;$D$119,'CCG data'!$A:$AD,'CCG data'!P$3,FALSE))</f>
        <v>0.30299999999999999</v>
      </c>
      <c r="Y526" s="165" t="str">
        <f>IFERROR(VLOOKUP($E526&amp;$D$119, Outliers!$A$4:$P$214,6,FALSE),"0")</f>
        <v>0</v>
      </c>
      <c r="Z526" s="165" t="str">
        <f>IFERROR(VLOOKUP($E526&amp;$D$119, Outliers!$A$4:$P$214,7,FALSE),"0")</f>
        <v>0</v>
      </c>
      <c r="AA526" s="165" t="str">
        <f>IFERROR(VLOOKUP($E526&amp;$D$119, Outliers!$A$4:$P$214,8,FALSE),"0")</f>
        <v>0</v>
      </c>
      <c r="AB526" s="165" t="str">
        <f>IFERROR(VLOOKUP($E526&amp;$D$119, Outliers!$A$4:$P$214,9,FALSE),"0")</f>
        <v>0</v>
      </c>
      <c r="AD526" s="78"/>
      <c r="AE526" s="78"/>
      <c r="AF526" s="78"/>
      <c r="AG526" s="78"/>
    </row>
    <row r="527" spans="4:33" ht="15.75" x14ac:dyDescent="0.25">
      <c r="D527" s="319"/>
      <c r="E527" s="104" t="s">
        <v>297</v>
      </c>
      <c r="F527" s="394">
        <f>IF(OR(ISERROR(VLOOKUP($E527&amp;$D$118&amp;$D$119,'CCG data'!$A:$AD,'CCG data'!R$3,FALSE)),ISBLANK(VLOOKUP($E527&amp;$D$118&amp;$D$119,'CCG data'!$A:$AD,'CCG data'!R$3,FALSE))),"",VLOOKUP($E527&amp;$D$118&amp;$D$119,'CCG data'!$A:$AD,'CCG data'!R$3,FALSE))</f>
        <v>5.1131981758199014</v>
      </c>
      <c r="G527" s="395"/>
      <c r="H527" s="395">
        <f>IF(OR(ISERROR(VLOOKUP($E527&amp;$D$118&amp;$D$119,'CCG data'!$A:$AD,'CCG data'!S$3,FALSE)),ISBLANK(VLOOKUP($E527&amp;$D$118&amp;$D$119,'CCG data'!$A:$AD,'CCG data'!S$3,FALSE))),"",VLOOKUP($E527&amp;$D$118&amp;$D$119,'CCG data'!$A:$AD,'CCG data'!S$3,FALSE))</f>
        <v>42.989962953092224</v>
      </c>
      <c r="I527" s="395"/>
      <c r="J527" s="395">
        <f>IF(OR(ISERROR(VLOOKUP($E527&amp;$D$118&amp;$D$119,'CCG data'!$A:$AD,'CCG data'!T$3,FALSE)),ISBLANK(VLOOKUP($E527&amp;$D$118&amp;$D$119,'CCG data'!$A:$AD,'CCG data'!T$3,FALSE))),"",VLOOKUP($E527&amp;$D$118&amp;$D$119,'CCG data'!$A:$AD,'CCG data'!T$3,FALSE))</f>
        <v>19.117295181575447</v>
      </c>
      <c r="K527" s="395"/>
      <c r="L527" s="395">
        <f>IF(OR(ISERROR(VLOOKUP($E527&amp;$D$118&amp;$D$119,'CCG data'!$A:$AD,'CCG data'!U$3,FALSE)),ISBLANK(VLOOKUP($E527&amp;$D$118&amp;$D$119,'CCG data'!$A:$AD,'CCG data'!U$3,FALSE))),"",VLOOKUP($E527&amp;$D$118&amp;$D$119,'CCG data'!$A:$AD,'CCG data'!U$3,FALSE))</f>
        <v>6.9009464452588301</v>
      </c>
      <c r="M527" s="396"/>
      <c r="N527" s="367">
        <f>IF(OR(ISERROR(VLOOKUP($E527&amp;$D$118&amp;$D$119,'CCG data'!$A:$AD,'CCG data'!G$3,FALSE)),ISBLANK(VLOOKUP($E527&amp;$D$118&amp;$D$119,'CCG data'!$A:$AD,'CCG data'!G$3,FALSE))),"",VLOOKUP($E527&amp;$D$118&amp;$D$119,'CCG data'!$A:$AD,'CCG data'!G$3,FALSE))</f>
        <v>2138</v>
      </c>
      <c r="P527" s="404">
        <f>IF(OR(ISERROR(VLOOKUP($E527&amp;$D$118&amp;$D$119,'CCG data'!$A:$AD,'CCG data'!B$3,FALSE)),ISBLANK(VLOOKUP($E527&amp;$D$118&amp;$D$119,'CCG data'!$A:$AD,'CCG data'!B$3,FALSE))),"",VLOOKUP($E527&amp;$D$118&amp;$D$119,'CCG data'!$A:$AD,'CCG data'!B$3,FALSE))</f>
        <v>6.7352666043030876E-2</v>
      </c>
      <c r="Q527" s="267"/>
      <c r="R527" s="267">
        <f>IF(OR(ISERROR(VLOOKUP($E527&amp;$D$118&amp;$D$119,'CCG data'!$A:$AD,'CCG data'!C$3,FALSE)),ISBLANK(VLOOKUP($E527&amp;$D$118&amp;$D$119,'CCG data'!$A:$AD,'CCG data'!C$3,FALSE))),"",VLOOKUP($E527&amp;$D$118&amp;$D$119,'CCG data'!$A:$AD,'CCG data'!C$3,FALSE))</f>
        <v>0.57998129092609918</v>
      </c>
      <c r="S527" s="267"/>
      <c r="T527" s="267">
        <f>IF(OR(ISERROR(VLOOKUP($E527&amp;$D$118&amp;$D$119,'CCG data'!$A:$AD,'CCG data'!D$3,FALSE)),ISBLANK(VLOOKUP($E527&amp;$D$118&amp;$D$119,'CCG data'!$A:$AD,'CCG data'!D$3,FALSE))),"",VLOOKUP($E527&amp;$D$118&amp;$D$119,'CCG data'!$A:$AD,'CCG data'!D$3,FALSE))</f>
        <v>0.25912067352666041</v>
      </c>
      <c r="U527" s="267"/>
      <c r="V527" s="267">
        <f>IF(OR(ISERROR(VLOOKUP($E527&amp;$D$118&amp;$D$119,'CCG data'!$A:$AD,'CCG data'!E$3,FALSE)),ISBLANK(VLOOKUP($E527&amp;$D$118&amp;$D$119,'CCG data'!$A:$AD,'CCG data'!E$3,FALSE))),"",VLOOKUP($E527&amp;$D$118&amp;$D$119,'CCG data'!$A:$AD,'CCG data'!E$3,FALSE))</f>
        <v>9.3545369504209538E-2</v>
      </c>
      <c r="W527" s="405"/>
      <c r="Y527" s="165">
        <f>IFERROR(VLOOKUP($E527&amp;$D$119, Outliers!$A$4:$P$214,6,FALSE),"0")</f>
        <v>0</v>
      </c>
      <c r="Z527" s="165">
        <f>IFERROR(VLOOKUP($E527&amp;$D$119, Outliers!$A$4:$P$214,7,FALSE),"0")</f>
        <v>1</v>
      </c>
      <c r="AA527" s="165">
        <f>IFERROR(VLOOKUP($E527&amp;$D$119, Outliers!$A$4:$P$214,8,FALSE),"0")</f>
        <v>0</v>
      </c>
      <c r="AB527" s="165">
        <f>IFERROR(VLOOKUP($E527&amp;$D$119, Outliers!$A$4:$P$214,9,FALSE),"0")</f>
        <v>1</v>
      </c>
      <c r="AD527" s="78"/>
      <c r="AE527" s="78"/>
      <c r="AF527" s="78"/>
      <c r="AG527" s="78"/>
    </row>
    <row r="528" spans="4:33" x14ac:dyDescent="0.25">
      <c r="D528" s="319"/>
      <c r="E528" s="103" t="s">
        <v>27</v>
      </c>
      <c r="F528" s="95">
        <f>IF(P527="","",VLOOKUP($E527&amp;$D$118&amp;$D$119,'CCG data'!$A:$AD,'CCG data'!W$3,FALSE))</f>
        <v>4.2780424737693172</v>
      </c>
      <c r="G528" s="96">
        <f>IF(P527="","",VLOOKUP($E527&amp;$D$118&amp;$D$119,'CCG data'!$A:$AD,'CCG data'!X$3,FALSE))</f>
        <v>5.9483538778704856</v>
      </c>
      <c r="H528" s="96">
        <f>IF(R527="","",VLOOKUP($E527&amp;$D$118&amp;$D$119,'CCG data'!$A:$AD,'CCG data'!Y$3,FALSE))</f>
        <v>40.597130448213164</v>
      </c>
      <c r="I528" s="96">
        <f>IF(R527="","",VLOOKUP($E527&amp;$D$118&amp;$D$119,'CCG data'!$A:$AD,'CCG data'!Z$3,FALSE))</f>
        <v>45.382795457971284</v>
      </c>
      <c r="J528" s="96">
        <f>IF(T527="","",VLOOKUP($E527&amp;$D$118&amp;$D$119,'CCG data'!$A:$AD,'CCG data'!AA$3,FALSE))</f>
        <v>17.525351736905936</v>
      </c>
      <c r="K528" s="96">
        <f>IF(T527="","",VLOOKUP($E527&amp;$D$118&amp;$D$119,'CCG data'!$A:$AD,'CCG data'!AB$3,FALSE))</f>
        <v>20.709238626244957</v>
      </c>
      <c r="L528" s="96">
        <f>IF(V527="","",VLOOKUP($E527&amp;$D$118&amp;$D$119,'CCG data'!$A:$AD,'CCG data'!AC$3,FALSE))</f>
        <v>5.9445240637614774</v>
      </c>
      <c r="M528" s="96">
        <f>IF(V527="","",VLOOKUP($E527&amp;$D$118&amp;$D$119,'CCG data'!$A:$AD,'CCG data'!AD$3,FALSE))</f>
        <v>7.8573688267561828</v>
      </c>
      <c r="N528" s="368"/>
      <c r="P528" s="152">
        <f>IF(P527="","",VLOOKUP($E527&amp;$D$118&amp;$D$119,'CCG data'!$A:$AD,'CCG data'!I$3,FALSE))</f>
        <v>5.7000000000000002E-2</v>
      </c>
      <c r="Q528" s="15">
        <f>IF(P527="","",VLOOKUP($E527&amp;$D$118&amp;$D$119,'CCG data'!$A:$AD,'CCG data'!J$3,FALSE))</f>
        <v>7.9000000000000001E-2</v>
      </c>
      <c r="R528" s="15">
        <f>IF(R527="","",VLOOKUP($E527&amp;$D$118&amp;$D$119,'CCG data'!$A:$AD,'CCG data'!K$3,FALSE))</f>
        <v>0.55900000000000005</v>
      </c>
      <c r="S528" s="15">
        <f>IF(R527="","",VLOOKUP($E527&amp;$D$118&amp;$D$119,'CCG data'!$A:$AD,'CCG data'!L$3,FALSE))</f>
        <v>0.60099999999999998</v>
      </c>
      <c r="T528" s="15">
        <f>IF(T527="","",VLOOKUP($E527&amp;$D$118&amp;$D$119,'CCG data'!$A:$AD,'CCG data'!M$3,FALSE))</f>
        <v>0.24099999999999999</v>
      </c>
      <c r="U528" s="15">
        <f>IF(T527="","",VLOOKUP($E527&amp;$D$118&amp;$D$119,'CCG data'!$A:$AD,'CCG data'!N$3,FALSE))</f>
        <v>0.27800000000000002</v>
      </c>
      <c r="V528" s="15">
        <f>IF(V527="","",VLOOKUP($E527&amp;$D$118&amp;$D$119,'CCG data'!$A:$AD,'CCG data'!O$3,FALSE))</f>
        <v>8.2000000000000003E-2</v>
      </c>
      <c r="W528" s="136">
        <f>IF(V527="","",VLOOKUP($E527&amp;$D$118&amp;$D$119,'CCG data'!$A:$AD,'CCG data'!P$3,FALSE))</f>
        <v>0.107</v>
      </c>
      <c r="Y528" s="165" t="str">
        <f>IFERROR(VLOOKUP($E528&amp;$D$119, Outliers!$A$4:$P$214,6,FALSE),"0")</f>
        <v>0</v>
      </c>
      <c r="Z528" s="165" t="str">
        <f>IFERROR(VLOOKUP($E528&amp;$D$119, Outliers!$A$4:$P$214,7,FALSE),"0")</f>
        <v>0</v>
      </c>
      <c r="AA528" s="165" t="str">
        <f>IFERROR(VLOOKUP($E528&amp;$D$119, Outliers!$A$4:$P$214,8,FALSE),"0")</f>
        <v>0</v>
      </c>
      <c r="AB528" s="165" t="str">
        <f>IFERROR(VLOOKUP($E528&amp;$D$119, Outliers!$A$4:$P$214,9,FALSE),"0")</f>
        <v>0</v>
      </c>
      <c r="AD528" s="78"/>
      <c r="AE528" s="78"/>
      <c r="AF528" s="78"/>
      <c r="AG528" s="78"/>
    </row>
    <row r="529" spans="4:33" ht="15.75" x14ac:dyDescent="0.25">
      <c r="D529" s="319"/>
      <c r="E529" s="104" t="s">
        <v>298</v>
      </c>
      <c r="F529" s="394">
        <f>IF(OR(ISERROR(VLOOKUP($E529&amp;$D$118&amp;$D$119,'CCG data'!$A:$AD,'CCG data'!R$3,FALSE)),ISBLANK(VLOOKUP($E529&amp;$D$118&amp;$D$119,'CCG data'!$A:$AD,'CCG data'!R$3,FALSE))),"",VLOOKUP($E529&amp;$D$118&amp;$D$119,'CCG data'!$A:$AD,'CCG data'!R$3,FALSE))</f>
        <v>5.684327190420599</v>
      </c>
      <c r="G529" s="395"/>
      <c r="H529" s="395">
        <f>IF(OR(ISERROR(VLOOKUP($E529&amp;$D$118&amp;$D$119,'CCG data'!$A:$AD,'CCG data'!S$3,FALSE)),ISBLANK(VLOOKUP($E529&amp;$D$118&amp;$D$119,'CCG data'!$A:$AD,'CCG data'!S$3,FALSE))),"",VLOOKUP($E529&amp;$D$118&amp;$D$119,'CCG data'!$A:$AD,'CCG data'!S$3,FALSE))</f>
        <v>35.611055808824894</v>
      </c>
      <c r="I529" s="395"/>
      <c r="J529" s="395">
        <f>IF(OR(ISERROR(VLOOKUP($E529&amp;$D$118&amp;$D$119,'CCG data'!$A:$AD,'CCG data'!T$3,FALSE)),ISBLANK(VLOOKUP($E529&amp;$D$118&amp;$D$119,'CCG data'!$A:$AD,'CCG data'!T$3,FALSE))),"",VLOOKUP($E529&amp;$D$118&amp;$D$119,'CCG data'!$A:$AD,'CCG data'!T$3,FALSE))</f>
        <v>13.997590551653548</v>
      </c>
      <c r="K529" s="395"/>
      <c r="L529" s="395">
        <f>IF(OR(ISERROR(VLOOKUP($E529&amp;$D$118&amp;$D$119,'CCG data'!$A:$AD,'CCG data'!U$3,FALSE)),ISBLANK(VLOOKUP($E529&amp;$D$118&amp;$D$119,'CCG data'!$A:$AD,'CCG data'!U$3,FALSE))),"",VLOOKUP($E529&amp;$D$118&amp;$D$119,'CCG data'!$A:$AD,'CCG data'!U$3,FALSE))</f>
        <v>17.525410107420971</v>
      </c>
      <c r="M529" s="396"/>
      <c r="N529" s="367">
        <f>IF(OR(ISERROR(VLOOKUP($E529&amp;$D$118&amp;$D$119,'CCG data'!$A:$AD,'CCG data'!G$3,FALSE)),ISBLANK(VLOOKUP($E529&amp;$D$118&amp;$D$119,'CCG data'!$A:$AD,'CCG data'!G$3,FALSE))),"",VLOOKUP($E529&amp;$D$118&amp;$D$119,'CCG data'!$A:$AD,'CCG data'!G$3,FALSE))</f>
        <v>835</v>
      </c>
      <c r="P529" s="404">
        <f>IF(OR(ISERROR(VLOOKUP($E529&amp;$D$118&amp;$D$119,'CCG data'!$A:$AD,'CCG data'!B$3,FALSE)),ISBLANK(VLOOKUP($E529&amp;$D$118&amp;$D$119,'CCG data'!$A:$AD,'CCG data'!B$3,FALSE))),"",VLOOKUP($E529&amp;$D$118&amp;$D$119,'CCG data'!$A:$AD,'CCG data'!B$3,FALSE))</f>
        <v>7.9041916167664678E-2</v>
      </c>
      <c r="Q529" s="267"/>
      <c r="R529" s="267">
        <f>IF(OR(ISERROR(VLOOKUP($E529&amp;$D$118&amp;$D$119,'CCG data'!$A:$AD,'CCG data'!C$3,FALSE)),ISBLANK(VLOOKUP($E529&amp;$D$118&amp;$D$119,'CCG data'!$A:$AD,'CCG data'!C$3,FALSE))),"",VLOOKUP($E529&amp;$D$118&amp;$D$119,'CCG data'!$A:$AD,'CCG data'!C$3,FALSE))</f>
        <v>0.48622754491017967</v>
      </c>
      <c r="S529" s="267"/>
      <c r="T529" s="267">
        <f>IF(OR(ISERROR(VLOOKUP($E529&amp;$D$118&amp;$D$119,'CCG data'!$A:$AD,'CCG data'!D$3,FALSE)),ISBLANK(VLOOKUP($E529&amp;$D$118&amp;$D$119,'CCG data'!$A:$AD,'CCG data'!D$3,FALSE))),"",VLOOKUP($E529&amp;$D$118&amp;$D$119,'CCG data'!$A:$AD,'CCG data'!D$3,FALSE))</f>
        <v>0.19041916167664671</v>
      </c>
      <c r="U529" s="267"/>
      <c r="V529" s="267">
        <f>IF(OR(ISERROR(VLOOKUP($E529&amp;$D$118&amp;$D$119,'CCG data'!$A:$AD,'CCG data'!E$3,FALSE)),ISBLANK(VLOOKUP($E529&amp;$D$118&amp;$D$119,'CCG data'!$A:$AD,'CCG data'!E$3,FALSE))),"",VLOOKUP($E529&amp;$D$118&amp;$D$119,'CCG data'!$A:$AD,'CCG data'!E$3,FALSE))</f>
        <v>0.24431137724550897</v>
      </c>
      <c r="W529" s="405"/>
      <c r="Y529" s="165">
        <f>IFERROR(VLOOKUP($E529&amp;$D$119, Outliers!$A$4:$P$214,6,FALSE),"0")</f>
        <v>0</v>
      </c>
      <c r="Z529" s="165">
        <f>IFERROR(VLOOKUP($E529&amp;$D$119, Outliers!$A$4:$P$214,7,FALSE),"0")</f>
        <v>0</v>
      </c>
      <c r="AA529" s="165">
        <f>IFERROR(VLOOKUP($E529&amp;$D$119, Outliers!$A$4:$P$214,8,FALSE),"0")</f>
        <v>0</v>
      </c>
      <c r="AB529" s="165">
        <f>IFERROR(VLOOKUP($E529&amp;$D$119, Outliers!$A$4:$P$214,9,FALSE),"0")</f>
        <v>1</v>
      </c>
      <c r="AD529" s="78"/>
      <c r="AE529" s="78"/>
      <c r="AF529" s="78"/>
      <c r="AG529" s="78"/>
    </row>
    <row r="530" spans="4:33" x14ac:dyDescent="0.25">
      <c r="D530" s="319"/>
      <c r="E530" s="103" t="s">
        <v>27</v>
      </c>
      <c r="F530" s="95">
        <f>IF(P529="","",VLOOKUP($E529&amp;$D$118&amp;$D$119,'CCG data'!$A:$AD,'CCG data'!W$3,FALSE))</f>
        <v>4.3129302646174628</v>
      </c>
      <c r="G530" s="96">
        <f>IF(P529="","",VLOOKUP($E529&amp;$D$118&amp;$D$119,'CCG data'!$A:$AD,'CCG data'!X$3,FALSE))</f>
        <v>7.0557241162237352</v>
      </c>
      <c r="H530" s="96">
        <f>IF(R529="","",VLOOKUP($E529&amp;$D$118&amp;$D$119,'CCG data'!$A:$AD,'CCG data'!Y$3,FALSE))</f>
        <v>32.14705563973196</v>
      </c>
      <c r="I530" s="96">
        <f>IF(R529="","",VLOOKUP($E529&amp;$D$118&amp;$D$119,'CCG data'!$A:$AD,'CCG data'!Z$3,FALSE))</f>
        <v>39.075055977917827</v>
      </c>
      <c r="J530" s="96">
        <f>IF(T529="","",VLOOKUP($E529&amp;$D$118&amp;$D$119,'CCG data'!$A:$AD,'CCG data'!AA$3,FALSE))</f>
        <v>11.821831520542005</v>
      </c>
      <c r="K530" s="96">
        <f>IF(T529="","",VLOOKUP($E529&amp;$D$118&amp;$D$119,'CCG data'!$A:$AD,'CCG data'!AB$3,FALSE))</f>
        <v>16.173349582765091</v>
      </c>
      <c r="L530" s="96">
        <f>IF(V529="","",VLOOKUP($E529&amp;$D$118&amp;$D$119,'CCG data'!$A:$AD,'CCG data'!AC$3,FALSE))</f>
        <v>15.120442799112183</v>
      </c>
      <c r="M530" s="96">
        <f>IF(V529="","",VLOOKUP($E529&amp;$D$118&amp;$D$119,'CCG data'!$A:$AD,'CCG data'!AD$3,FALSE))</f>
        <v>19.930377415729758</v>
      </c>
      <c r="N530" s="368"/>
      <c r="P530" s="152">
        <f>IF(P529="","",VLOOKUP($E529&amp;$D$118&amp;$D$119,'CCG data'!$A:$AD,'CCG data'!I$3,FALSE))</f>
        <v>6.3E-2</v>
      </c>
      <c r="Q530" s="15">
        <f>IF(P529="","",VLOOKUP($E529&amp;$D$118&amp;$D$119,'CCG data'!$A:$AD,'CCG data'!J$3,FALSE))</f>
        <v>9.9000000000000005E-2</v>
      </c>
      <c r="R530" s="15">
        <f>IF(R529="","",VLOOKUP($E529&amp;$D$118&amp;$D$119,'CCG data'!$A:$AD,'CCG data'!K$3,FALSE))</f>
        <v>0.45200000000000001</v>
      </c>
      <c r="S530" s="15">
        <f>IF(R529="","",VLOOKUP($E529&amp;$D$118&amp;$D$119,'CCG data'!$A:$AD,'CCG data'!L$3,FALSE))</f>
        <v>0.52</v>
      </c>
      <c r="T530" s="15">
        <f>IF(T529="","",VLOOKUP($E529&amp;$D$118&amp;$D$119,'CCG data'!$A:$AD,'CCG data'!M$3,FALSE))</f>
        <v>0.16500000000000001</v>
      </c>
      <c r="U530" s="15">
        <f>IF(T529="","",VLOOKUP($E529&amp;$D$118&amp;$D$119,'CCG data'!$A:$AD,'CCG data'!N$3,FALSE))</f>
        <v>0.218</v>
      </c>
      <c r="V530" s="15">
        <f>IF(V529="","",VLOOKUP($E529&amp;$D$118&amp;$D$119,'CCG data'!$A:$AD,'CCG data'!O$3,FALSE))</f>
        <v>0.216</v>
      </c>
      <c r="W530" s="136">
        <f>IF(V529="","",VLOOKUP($E529&amp;$D$118&amp;$D$119,'CCG data'!$A:$AD,'CCG data'!P$3,FALSE))</f>
        <v>0.27500000000000002</v>
      </c>
      <c r="Y530" s="165" t="str">
        <f>IFERROR(VLOOKUP($E530&amp;$D$119, Outliers!$A$4:$P$214,6,FALSE),"0")</f>
        <v>0</v>
      </c>
      <c r="Z530" s="165" t="str">
        <f>IFERROR(VLOOKUP($E530&amp;$D$119, Outliers!$A$4:$P$214,7,FALSE),"0")</f>
        <v>0</v>
      </c>
      <c r="AA530" s="165" t="str">
        <f>IFERROR(VLOOKUP($E530&amp;$D$119, Outliers!$A$4:$P$214,8,FALSE),"0")</f>
        <v>0</v>
      </c>
      <c r="AB530" s="165" t="str">
        <f>IFERROR(VLOOKUP($E530&amp;$D$119, Outliers!$A$4:$P$214,9,FALSE),"0")</f>
        <v>0</v>
      </c>
      <c r="AD530" s="78"/>
      <c r="AE530" s="78"/>
      <c r="AF530" s="78"/>
      <c r="AG530" s="78"/>
    </row>
    <row r="531" spans="4:33" ht="15.75" x14ac:dyDescent="0.25">
      <c r="D531" s="319"/>
      <c r="E531" s="104" t="s">
        <v>299</v>
      </c>
      <c r="F531" s="394">
        <f>IF(OR(ISERROR(VLOOKUP($E531&amp;$D$118&amp;$D$119,'CCG data'!$A:$AD,'CCG data'!R$3,FALSE)),ISBLANK(VLOOKUP($E531&amp;$D$118&amp;$D$119,'CCG data'!$A:$AD,'CCG data'!R$3,FALSE))),"",VLOOKUP($E531&amp;$D$118&amp;$D$119,'CCG data'!$A:$AD,'CCG data'!R$3,FALSE))</f>
        <v>6.19432371208433</v>
      </c>
      <c r="G531" s="395"/>
      <c r="H531" s="395">
        <f>IF(OR(ISERROR(VLOOKUP($E531&amp;$D$118&amp;$D$119,'CCG data'!$A:$AD,'CCG data'!S$3,FALSE)),ISBLANK(VLOOKUP($E531&amp;$D$118&amp;$D$119,'CCG data'!$A:$AD,'CCG data'!S$3,FALSE))),"",VLOOKUP($E531&amp;$D$118&amp;$D$119,'CCG data'!$A:$AD,'CCG data'!S$3,FALSE))</f>
        <v>38.271650620815151</v>
      </c>
      <c r="I531" s="395"/>
      <c r="J531" s="395">
        <f>IF(OR(ISERROR(VLOOKUP($E531&amp;$D$118&amp;$D$119,'CCG data'!$A:$AD,'CCG data'!T$3,FALSE)),ISBLANK(VLOOKUP($E531&amp;$D$118&amp;$D$119,'CCG data'!$A:$AD,'CCG data'!T$3,FALSE))),"",VLOOKUP($E531&amp;$D$118&amp;$D$119,'CCG data'!$A:$AD,'CCG data'!T$3,FALSE))</f>
        <v>22.080344960796758</v>
      </c>
      <c r="K531" s="395"/>
      <c r="L531" s="395">
        <f>IF(OR(ISERROR(VLOOKUP($E531&amp;$D$118&amp;$D$119,'CCG data'!$A:$AD,'CCG data'!U$3,FALSE)),ISBLANK(VLOOKUP($E531&amp;$D$118&amp;$D$119,'CCG data'!$A:$AD,'CCG data'!U$3,FALSE))),"",VLOOKUP($E531&amp;$D$118&amp;$D$119,'CCG data'!$A:$AD,'CCG data'!U$3,FALSE))</f>
        <v>10.738029038271458</v>
      </c>
      <c r="M531" s="396"/>
      <c r="N531" s="367">
        <f>IF(OR(ISERROR(VLOOKUP($E531&amp;$D$118&amp;$D$119,'CCG data'!$A:$AD,'CCG data'!G$3,FALSE)),ISBLANK(VLOOKUP($E531&amp;$D$118&amp;$D$119,'CCG data'!$A:$AD,'CCG data'!G$3,FALSE))),"",VLOOKUP($E531&amp;$D$118&amp;$D$119,'CCG data'!$A:$AD,'CCG data'!G$3,FALSE))</f>
        <v>1479</v>
      </c>
      <c r="P531" s="404">
        <f>IF(OR(ISERROR(VLOOKUP($E531&amp;$D$118&amp;$D$119,'CCG data'!$A:$AD,'CCG data'!B$3,FALSE)),ISBLANK(VLOOKUP($E531&amp;$D$118&amp;$D$119,'CCG data'!$A:$AD,'CCG data'!B$3,FALSE))),"",VLOOKUP($E531&amp;$D$118&amp;$D$119,'CCG data'!$A:$AD,'CCG data'!B$3,FALSE))</f>
        <v>7.5726842461122379E-2</v>
      </c>
      <c r="Q531" s="267"/>
      <c r="R531" s="267">
        <f>IF(OR(ISERROR(VLOOKUP($E531&amp;$D$118&amp;$D$119,'CCG data'!$A:$AD,'CCG data'!C$3,FALSE)),ISBLANK(VLOOKUP($E531&amp;$D$118&amp;$D$119,'CCG data'!$A:$AD,'CCG data'!C$3,FALSE))),"",VLOOKUP($E531&amp;$D$118&amp;$D$119,'CCG data'!$A:$AD,'CCG data'!C$3,FALSE))</f>
        <v>0.49560513860716698</v>
      </c>
      <c r="S531" s="267"/>
      <c r="T531" s="267">
        <f>IF(OR(ISERROR(VLOOKUP($E531&amp;$D$118&amp;$D$119,'CCG data'!$A:$AD,'CCG data'!D$3,FALSE)),ISBLANK(VLOOKUP($E531&amp;$D$118&amp;$D$119,'CCG data'!$A:$AD,'CCG data'!D$3,FALSE))),"",VLOOKUP($E531&amp;$D$118&amp;$D$119,'CCG data'!$A:$AD,'CCG data'!D$3,FALSE))</f>
        <v>0.28938471940500338</v>
      </c>
      <c r="U531" s="267"/>
      <c r="V531" s="267">
        <f>IF(OR(ISERROR(VLOOKUP($E531&amp;$D$118&amp;$D$119,'CCG data'!$A:$AD,'CCG data'!E$3,FALSE)),ISBLANK(VLOOKUP($E531&amp;$D$118&amp;$D$119,'CCG data'!$A:$AD,'CCG data'!E$3,FALSE))),"",VLOOKUP($E531&amp;$D$118&amp;$D$119,'CCG data'!$A:$AD,'CCG data'!E$3,FALSE))</f>
        <v>0.13928329952670723</v>
      </c>
      <c r="W531" s="405"/>
      <c r="Y531" s="165">
        <f>IFERROR(VLOOKUP($E531&amp;$D$119, Outliers!$A$4:$P$214,6,FALSE),"0")</f>
        <v>0</v>
      </c>
      <c r="Z531" s="165">
        <f>IFERROR(VLOOKUP($E531&amp;$D$119, Outliers!$A$4:$P$214,7,FALSE),"0")</f>
        <v>0</v>
      </c>
      <c r="AA531" s="165">
        <f>IFERROR(VLOOKUP($E531&amp;$D$119, Outliers!$A$4:$P$214,8,FALSE),"0")</f>
        <v>1</v>
      </c>
      <c r="AB531" s="165">
        <f>IFERROR(VLOOKUP($E531&amp;$D$119, Outliers!$A$4:$P$214,9,FALSE),"0")</f>
        <v>0</v>
      </c>
      <c r="AD531" s="78"/>
      <c r="AE531" s="78"/>
      <c r="AF531" s="78"/>
      <c r="AG531" s="78"/>
    </row>
    <row r="532" spans="4:33" x14ac:dyDescent="0.25">
      <c r="D532" s="319"/>
      <c r="E532" s="103" t="s">
        <v>27</v>
      </c>
      <c r="F532" s="95">
        <f>IF(P531="","",VLOOKUP($E531&amp;$D$118&amp;$D$119,'CCG data'!$A:$AD,'CCG data'!W$3,FALSE))</f>
        <v>5.0471189063159381</v>
      </c>
      <c r="G532" s="96">
        <f>IF(P531="","",VLOOKUP($E531&amp;$D$118&amp;$D$119,'CCG data'!$A:$AD,'CCG data'!X$3,FALSE))</f>
        <v>7.3415285178527219</v>
      </c>
      <c r="H532" s="96">
        <f>IF(R531="","",VLOOKUP($E531&amp;$D$118&amp;$D$119,'CCG data'!$A:$AD,'CCG data'!Y$3,FALSE))</f>
        <v>35.501003108778661</v>
      </c>
      <c r="I532" s="96">
        <f>IF(R531="","",VLOOKUP($E531&amp;$D$118&amp;$D$119,'CCG data'!$A:$AD,'CCG data'!Z$3,FALSE))</f>
        <v>41.042298132851641</v>
      </c>
      <c r="J532" s="96">
        <f>IF(T531="","",VLOOKUP($E531&amp;$D$118&amp;$D$119,'CCG data'!$A:$AD,'CCG data'!AA$3,FALSE))</f>
        <v>19.988449194693615</v>
      </c>
      <c r="K532" s="96">
        <f>IF(T531="","",VLOOKUP($E531&amp;$D$118&amp;$D$119,'CCG data'!$A:$AD,'CCG data'!AB$3,FALSE))</f>
        <v>24.172240726899901</v>
      </c>
      <c r="L532" s="96">
        <f>IF(V531="","",VLOOKUP($E531&amp;$D$118&amp;$D$119,'CCG data'!$A:$AD,'CCG data'!AC$3,FALSE))</f>
        <v>9.2716473277518432</v>
      </c>
      <c r="M532" s="96">
        <f>IF(V531="","",VLOOKUP($E531&amp;$D$118&amp;$D$119,'CCG data'!$A:$AD,'CCG data'!AD$3,FALSE))</f>
        <v>12.204410748791073</v>
      </c>
      <c r="N532" s="368"/>
      <c r="P532" s="152">
        <f>IF(P531="","",VLOOKUP($E531&amp;$D$118&amp;$D$119,'CCG data'!$A:$AD,'CCG data'!I$3,FALSE))</f>
        <v>6.3E-2</v>
      </c>
      <c r="Q532" s="15">
        <f>IF(P531="","",VLOOKUP($E531&amp;$D$118&amp;$D$119,'CCG data'!$A:$AD,'CCG data'!J$3,FALSE))</f>
        <v>0.09</v>
      </c>
      <c r="R532" s="15">
        <f>IF(R531="","",VLOOKUP($E531&amp;$D$118&amp;$D$119,'CCG data'!$A:$AD,'CCG data'!K$3,FALSE))</f>
        <v>0.47</v>
      </c>
      <c r="S532" s="15">
        <f>IF(R531="","",VLOOKUP($E531&amp;$D$118&amp;$D$119,'CCG data'!$A:$AD,'CCG data'!L$3,FALSE))</f>
        <v>0.52100000000000002</v>
      </c>
      <c r="T532" s="15">
        <f>IF(T531="","",VLOOKUP($E531&amp;$D$118&amp;$D$119,'CCG data'!$A:$AD,'CCG data'!M$3,FALSE))</f>
        <v>0.26700000000000002</v>
      </c>
      <c r="U532" s="15">
        <f>IF(T531="","",VLOOKUP($E531&amp;$D$118&amp;$D$119,'CCG data'!$A:$AD,'CCG data'!N$3,FALSE))</f>
        <v>0.313</v>
      </c>
      <c r="V532" s="15">
        <f>IF(V531="","",VLOOKUP($E531&amp;$D$118&amp;$D$119,'CCG data'!$A:$AD,'CCG data'!O$3,FALSE))</f>
        <v>0.123</v>
      </c>
      <c r="W532" s="136">
        <f>IF(V531="","",VLOOKUP($E531&amp;$D$118&amp;$D$119,'CCG data'!$A:$AD,'CCG data'!P$3,FALSE))</f>
        <v>0.158</v>
      </c>
      <c r="Y532" s="165" t="str">
        <f>IFERROR(VLOOKUP($E532&amp;$D$119, Outliers!$A$4:$P$214,6,FALSE),"0")</f>
        <v>0</v>
      </c>
      <c r="Z532" s="165" t="str">
        <f>IFERROR(VLOOKUP($E532&amp;$D$119, Outliers!$A$4:$P$214,7,FALSE),"0")</f>
        <v>0</v>
      </c>
      <c r="AA532" s="165" t="str">
        <f>IFERROR(VLOOKUP($E532&amp;$D$119, Outliers!$A$4:$P$214,8,FALSE),"0")</f>
        <v>0</v>
      </c>
      <c r="AB532" s="165" t="str">
        <f>IFERROR(VLOOKUP($E532&amp;$D$119, Outliers!$A$4:$P$214,9,FALSE),"0")</f>
        <v>0</v>
      </c>
      <c r="AD532" s="78"/>
      <c r="AE532" s="78"/>
      <c r="AF532" s="78"/>
      <c r="AG532" s="78"/>
    </row>
    <row r="533" spans="4:33" ht="15.75" x14ac:dyDescent="0.25">
      <c r="D533" s="319"/>
      <c r="E533" s="104" t="s">
        <v>300</v>
      </c>
      <c r="F533" s="394">
        <f>IF(OR(ISERROR(VLOOKUP($E533&amp;$D$118&amp;$D$119,'CCG data'!$A:$AD,'CCG data'!R$3,FALSE)),ISBLANK(VLOOKUP($E533&amp;$D$118&amp;$D$119,'CCG data'!$A:$AD,'CCG data'!R$3,FALSE))),"",VLOOKUP($E533&amp;$D$118&amp;$D$119,'CCG data'!$A:$AD,'CCG data'!R$3,FALSE))</f>
        <v>4.036381776579856</v>
      </c>
      <c r="G533" s="395"/>
      <c r="H533" s="395">
        <f>IF(OR(ISERROR(VLOOKUP($E533&amp;$D$118&amp;$D$119,'CCG data'!$A:$AD,'CCG data'!S$3,FALSE)),ISBLANK(VLOOKUP($E533&amp;$D$118&amp;$D$119,'CCG data'!$A:$AD,'CCG data'!S$3,FALSE))),"",VLOOKUP($E533&amp;$D$118&amp;$D$119,'CCG data'!$A:$AD,'CCG data'!S$3,FALSE))</f>
        <v>40.498773273897207</v>
      </c>
      <c r="I533" s="395"/>
      <c r="J533" s="395">
        <f>IF(OR(ISERROR(VLOOKUP($E533&amp;$D$118&amp;$D$119,'CCG data'!$A:$AD,'CCG data'!T$3,FALSE)),ISBLANK(VLOOKUP($E533&amp;$D$118&amp;$D$119,'CCG data'!$A:$AD,'CCG data'!T$3,FALSE))),"",VLOOKUP($E533&amp;$D$118&amp;$D$119,'CCG data'!$A:$AD,'CCG data'!T$3,FALSE))</f>
        <v>16.961039136826866</v>
      </c>
      <c r="K533" s="395"/>
      <c r="L533" s="395">
        <f>IF(OR(ISERROR(VLOOKUP($E533&amp;$D$118&amp;$D$119,'CCG data'!$A:$AD,'CCG data'!U$3,FALSE)),ISBLANK(VLOOKUP($E533&amp;$D$118&amp;$D$119,'CCG data'!$A:$AD,'CCG data'!U$3,FALSE))),"",VLOOKUP($E533&amp;$D$118&amp;$D$119,'CCG data'!$A:$AD,'CCG data'!U$3,FALSE))</f>
        <v>11.870473089591307</v>
      </c>
      <c r="M533" s="396"/>
      <c r="N533" s="367">
        <f>IF(OR(ISERROR(VLOOKUP($E533&amp;$D$118&amp;$D$119,'CCG data'!$A:$AD,'CCG data'!G$3,FALSE)),ISBLANK(VLOOKUP($E533&amp;$D$118&amp;$D$119,'CCG data'!$A:$AD,'CCG data'!G$3,FALSE))),"",VLOOKUP($E533&amp;$D$118&amp;$D$119,'CCG data'!$A:$AD,'CCG data'!G$3,FALSE))</f>
        <v>684</v>
      </c>
      <c r="P533" s="404">
        <f>IF(OR(ISERROR(VLOOKUP($E533&amp;$D$118&amp;$D$119,'CCG data'!$A:$AD,'CCG data'!B$3,FALSE)),ISBLANK(VLOOKUP($E533&amp;$D$118&amp;$D$119,'CCG data'!$A:$AD,'CCG data'!B$3,FALSE))),"",VLOOKUP($E533&amp;$D$118&amp;$D$119,'CCG data'!$A:$AD,'CCG data'!B$3,FALSE))</f>
        <v>5.9941520467836254E-2</v>
      </c>
      <c r="Q533" s="267"/>
      <c r="R533" s="267">
        <f>IF(OR(ISERROR(VLOOKUP($E533&amp;$D$118&amp;$D$119,'CCG data'!$A:$AD,'CCG data'!C$3,FALSE)),ISBLANK(VLOOKUP($E533&amp;$D$118&amp;$D$119,'CCG data'!$A:$AD,'CCG data'!C$3,FALSE))),"",VLOOKUP($E533&amp;$D$118&amp;$D$119,'CCG data'!$A:$AD,'CCG data'!C$3,FALSE))</f>
        <v>0.55116959064327486</v>
      </c>
      <c r="S533" s="267"/>
      <c r="T533" s="267">
        <f>IF(OR(ISERROR(VLOOKUP($E533&amp;$D$118&amp;$D$119,'CCG data'!$A:$AD,'CCG data'!D$3,FALSE)),ISBLANK(VLOOKUP($E533&amp;$D$118&amp;$D$119,'CCG data'!$A:$AD,'CCG data'!D$3,FALSE))),"",VLOOKUP($E533&amp;$D$118&amp;$D$119,'CCG data'!$A:$AD,'CCG data'!D$3,FALSE))</f>
        <v>0.22807017543859648</v>
      </c>
      <c r="U533" s="267"/>
      <c r="V533" s="267">
        <f>IF(OR(ISERROR(VLOOKUP($E533&amp;$D$118&amp;$D$119,'CCG data'!$A:$AD,'CCG data'!E$3,FALSE)),ISBLANK(VLOOKUP($E533&amp;$D$118&amp;$D$119,'CCG data'!$A:$AD,'CCG data'!E$3,FALSE))),"",VLOOKUP($E533&amp;$D$118&amp;$D$119,'CCG data'!$A:$AD,'CCG data'!E$3,FALSE))</f>
        <v>0.16081871345029239</v>
      </c>
      <c r="W533" s="405"/>
      <c r="Y533" s="165">
        <f>IFERROR(VLOOKUP($E533&amp;$D$119, Outliers!$A$4:$P$214,6,FALSE),"0")</f>
        <v>0</v>
      </c>
      <c r="Z533" s="165">
        <f>IFERROR(VLOOKUP($E533&amp;$D$119, Outliers!$A$4:$P$214,7,FALSE),"0")</f>
        <v>0</v>
      </c>
      <c r="AA533" s="165">
        <f>IFERROR(VLOOKUP($E533&amp;$D$119, Outliers!$A$4:$P$214,8,FALSE),"0")</f>
        <v>0</v>
      </c>
      <c r="AB533" s="165">
        <f>IFERROR(VLOOKUP($E533&amp;$D$119, Outliers!$A$4:$P$214,9,FALSE),"0")</f>
        <v>0</v>
      </c>
      <c r="AD533" s="78"/>
      <c r="AE533" s="78"/>
      <c r="AF533" s="78"/>
      <c r="AG533" s="78"/>
    </row>
    <row r="534" spans="4:33" ht="15.75" thickBot="1" x14ac:dyDescent="0.3">
      <c r="D534" s="320"/>
      <c r="E534" s="105" t="s">
        <v>27</v>
      </c>
      <c r="F534" s="97">
        <f>IF(P533="","",VLOOKUP($E533&amp;$D$118&amp;$D$119,'CCG data'!$A:$AD,'CCG data'!W$3,FALSE))</f>
        <v>2.800843000704357</v>
      </c>
      <c r="G534" s="98">
        <f>IF(P533="","",VLOOKUP($E533&amp;$D$118&amp;$D$119,'CCG data'!$A:$AD,'CCG data'!X$3,FALSE))</f>
        <v>5.271920552455355</v>
      </c>
      <c r="H534" s="98">
        <f>IF(R533="","",VLOOKUP($E533&amp;$D$118&amp;$D$119,'CCG data'!$A:$AD,'CCG data'!Y$3,FALSE))</f>
        <v>36.410619109496025</v>
      </c>
      <c r="I534" s="98">
        <f>IF(R533="","",VLOOKUP($E533&amp;$D$118&amp;$D$119,'CCG data'!$A:$AD,'CCG data'!Z$3,FALSE))</f>
        <v>44.586927438298389</v>
      </c>
      <c r="J534" s="98">
        <f>IF(T533="","",VLOOKUP($E533&amp;$D$118&amp;$D$119,'CCG data'!$A:$AD,'CCG data'!AA$3,FALSE))</f>
        <v>14.299418050902869</v>
      </c>
      <c r="K534" s="98">
        <f>IF(T533="","",VLOOKUP($E533&amp;$D$118&amp;$D$119,'CCG data'!$A:$AD,'CCG data'!AB$3,FALSE))</f>
        <v>19.622660222750863</v>
      </c>
      <c r="L534" s="98">
        <f>IF(V533="","",VLOOKUP($E533&amp;$D$118&amp;$D$119,'CCG data'!$A:$AD,'CCG data'!AC$3,FALSE))</f>
        <v>9.6521348961072242</v>
      </c>
      <c r="M534" s="98">
        <f>IF(V533="","",VLOOKUP($E533&amp;$D$118&amp;$D$119,'CCG data'!$A:$AD,'CCG data'!AD$3,FALSE))</f>
        <v>14.08881128307539</v>
      </c>
      <c r="N534" s="361"/>
      <c r="P534" s="146">
        <f>IF(P533="","",VLOOKUP($E533&amp;$D$118&amp;$D$119,'CCG data'!$A:$AD,'CCG data'!I$3,FALSE))</f>
        <v>4.3999999999999997E-2</v>
      </c>
      <c r="Q534" s="3">
        <f>IF(P533="","",VLOOKUP($E533&amp;$D$118&amp;$D$119,'CCG data'!$A:$AD,'CCG data'!J$3,FALSE))</f>
        <v>0.08</v>
      </c>
      <c r="R534" s="3">
        <f>IF(R533="","",VLOOKUP($E533&amp;$D$118&amp;$D$119,'CCG data'!$A:$AD,'CCG data'!K$3,FALSE))</f>
        <v>0.51400000000000001</v>
      </c>
      <c r="S534" s="3">
        <f>IF(R533="","",VLOOKUP($E533&amp;$D$118&amp;$D$119,'CCG data'!$A:$AD,'CCG data'!L$3,FALSE))</f>
        <v>0.58799999999999997</v>
      </c>
      <c r="T534" s="3">
        <f>IF(T533="","",VLOOKUP($E533&amp;$D$118&amp;$D$119,'CCG data'!$A:$AD,'CCG data'!M$3,FALSE))</f>
        <v>0.19800000000000001</v>
      </c>
      <c r="U534" s="3">
        <f>IF(T533="","",VLOOKUP($E533&amp;$D$118&amp;$D$119,'CCG data'!$A:$AD,'CCG data'!N$3,FALSE))</f>
        <v>0.26100000000000001</v>
      </c>
      <c r="V534" s="3">
        <f>IF(V533="","",VLOOKUP($E533&amp;$D$118&amp;$D$119,'CCG data'!$A:$AD,'CCG data'!O$3,FALSE))</f>
        <v>0.13500000000000001</v>
      </c>
      <c r="W534" s="137">
        <f>IF(V533="","",VLOOKUP($E533&amp;$D$118&amp;$D$119,'CCG data'!$A:$AD,'CCG data'!P$3,FALSE))</f>
        <v>0.19</v>
      </c>
      <c r="Y534" s="165" t="str">
        <f>IFERROR(VLOOKUP($E534&amp;$D$119, Outliers!$A$4:$P$214,6,FALSE),"0")</f>
        <v>0</v>
      </c>
      <c r="Z534" s="165" t="str">
        <f>IFERROR(VLOOKUP($E534&amp;$D$119, Outliers!$A$4:$P$214,7,FALSE),"0")</f>
        <v>0</v>
      </c>
      <c r="AA534" s="165" t="str">
        <f>IFERROR(VLOOKUP($E534&amp;$D$119, Outliers!$A$4:$P$214,8,FALSE),"0")</f>
        <v>0</v>
      </c>
      <c r="AB534" s="165" t="str">
        <f>IFERROR(VLOOKUP($E534&amp;$D$119, Outliers!$A$4:$P$214,9,FALSE),"0")</f>
        <v>0</v>
      </c>
      <c r="AD534" s="78"/>
      <c r="AE534" s="78"/>
      <c r="AF534" s="78"/>
      <c r="AG534" s="78"/>
    </row>
    <row r="536" spans="4:33" x14ac:dyDescent="0.25">
      <c r="D536" s="261" t="s">
        <v>445</v>
      </c>
      <c r="E536" s="261"/>
      <c r="F536" s="261"/>
      <c r="G536" s="261"/>
      <c r="H536" s="261"/>
      <c r="I536" s="261"/>
      <c r="J536" s="261"/>
      <c r="K536" s="261"/>
      <c r="L536" s="261"/>
      <c r="M536" s="261"/>
    </row>
    <row r="537" spans="4:33" x14ac:dyDescent="0.25">
      <c r="D537" s="261"/>
      <c r="E537" s="261"/>
      <c r="F537" s="261"/>
      <c r="G537" s="261"/>
      <c r="H537" s="261"/>
      <c r="I537" s="261"/>
      <c r="J537" s="261"/>
      <c r="K537" s="261"/>
      <c r="L537" s="261"/>
      <c r="M537" s="261"/>
    </row>
  </sheetData>
  <sheetProtection sheet="1" scenarios="1"/>
  <mergeCells count="1894">
    <mergeCell ref="V531:W531"/>
    <mergeCell ref="P533:Q533"/>
    <mergeCell ref="R533:S533"/>
    <mergeCell ref="T533:U533"/>
    <mergeCell ref="V533:W533"/>
    <mergeCell ref="F531:G531"/>
    <mergeCell ref="H531:I531"/>
    <mergeCell ref="J531:K531"/>
    <mergeCell ref="L527:M527"/>
    <mergeCell ref="N527:N528"/>
    <mergeCell ref="F529:G529"/>
    <mergeCell ref="H529:I529"/>
    <mergeCell ref="D7:E7"/>
    <mergeCell ref="F7:N7"/>
    <mergeCell ref="P517:Q517"/>
    <mergeCell ref="R517:S517"/>
    <mergeCell ref="T517:U517"/>
    <mergeCell ref="V517:W517"/>
    <mergeCell ref="P519:Q519"/>
    <mergeCell ref="R519:S519"/>
    <mergeCell ref="T519:U519"/>
    <mergeCell ref="V519:W519"/>
    <mergeCell ref="P521:Q521"/>
    <mergeCell ref="R521:S521"/>
    <mergeCell ref="T521:U521"/>
    <mergeCell ref="V521:W521"/>
    <mergeCell ref="P523:Q523"/>
    <mergeCell ref="R523:S523"/>
    <mergeCell ref="T523:U523"/>
    <mergeCell ref="V523:W523"/>
    <mergeCell ref="P515:Q515"/>
    <mergeCell ref="R515:S515"/>
    <mergeCell ref="D536:M536"/>
    <mergeCell ref="P525:Q525"/>
    <mergeCell ref="R525:S525"/>
    <mergeCell ref="T525:U525"/>
    <mergeCell ref="V525:W525"/>
    <mergeCell ref="P527:Q527"/>
    <mergeCell ref="R527:S527"/>
    <mergeCell ref="T527:U527"/>
    <mergeCell ref="V527:W527"/>
    <mergeCell ref="P529:Q529"/>
    <mergeCell ref="R529:S529"/>
    <mergeCell ref="T529:U529"/>
    <mergeCell ref="V529:W529"/>
    <mergeCell ref="P531:Q531"/>
    <mergeCell ref="R531:S531"/>
    <mergeCell ref="T531:U531"/>
    <mergeCell ref="P507:Q507"/>
    <mergeCell ref="R507:S507"/>
    <mergeCell ref="T507:U507"/>
    <mergeCell ref="V507:W507"/>
    <mergeCell ref="P509:Q509"/>
    <mergeCell ref="R509:S509"/>
    <mergeCell ref="T509:U509"/>
    <mergeCell ref="V509:W509"/>
    <mergeCell ref="P511:Q511"/>
    <mergeCell ref="R511:S511"/>
    <mergeCell ref="T511:U511"/>
    <mergeCell ref="V511:W511"/>
    <mergeCell ref="P513:Q513"/>
    <mergeCell ref="R513:S513"/>
    <mergeCell ref="T513:U513"/>
    <mergeCell ref="V513:W513"/>
    <mergeCell ref="P495:Q495"/>
    <mergeCell ref="R495:S495"/>
    <mergeCell ref="T495:U495"/>
    <mergeCell ref="V495:W495"/>
    <mergeCell ref="T515:U515"/>
    <mergeCell ref="V515:W515"/>
    <mergeCell ref="P497:Q497"/>
    <mergeCell ref="R497:S497"/>
    <mergeCell ref="T497:U497"/>
    <mergeCell ref="V497:W497"/>
    <mergeCell ref="P499:Q499"/>
    <mergeCell ref="R499:S499"/>
    <mergeCell ref="T499:U499"/>
    <mergeCell ref="V499:W499"/>
    <mergeCell ref="P501:Q501"/>
    <mergeCell ref="R501:S501"/>
    <mergeCell ref="T501:U501"/>
    <mergeCell ref="V501:W501"/>
    <mergeCell ref="P503:Q503"/>
    <mergeCell ref="R503:S503"/>
    <mergeCell ref="T503:U503"/>
    <mergeCell ref="V503:W503"/>
    <mergeCell ref="P505:Q505"/>
    <mergeCell ref="R505:S505"/>
    <mergeCell ref="T505:U505"/>
    <mergeCell ref="V505:W505"/>
    <mergeCell ref="P485:Q485"/>
    <mergeCell ref="R485:S485"/>
    <mergeCell ref="T485:U485"/>
    <mergeCell ref="V485:W485"/>
    <mergeCell ref="P487:Q487"/>
    <mergeCell ref="R487:S487"/>
    <mergeCell ref="T487:U487"/>
    <mergeCell ref="V487:W487"/>
    <mergeCell ref="P489:Q489"/>
    <mergeCell ref="R489:S489"/>
    <mergeCell ref="T489:U489"/>
    <mergeCell ref="V489:W489"/>
    <mergeCell ref="P491:Q491"/>
    <mergeCell ref="R491:S491"/>
    <mergeCell ref="T491:U491"/>
    <mergeCell ref="V491:W491"/>
    <mergeCell ref="P493:Q493"/>
    <mergeCell ref="R493:S493"/>
    <mergeCell ref="T493:U493"/>
    <mergeCell ref="V493:W493"/>
    <mergeCell ref="P475:Q475"/>
    <mergeCell ref="R475:S475"/>
    <mergeCell ref="T475:U475"/>
    <mergeCell ref="V475:W475"/>
    <mergeCell ref="P477:Q477"/>
    <mergeCell ref="R477:S477"/>
    <mergeCell ref="T477:U477"/>
    <mergeCell ref="V477:W477"/>
    <mergeCell ref="P479:Q479"/>
    <mergeCell ref="R479:S479"/>
    <mergeCell ref="T479:U479"/>
    <mergeCell ref="V479:W479"/>
    <mergeCell ref="P481:Q481"/>
    <mergeCell ref="R481:S481"/>
    <mergeCell ref="T481:U481"/>
    <mergeCell ref="V481:W481"/>
    <mergeCell ref="P483:Q483"/>
    <mergeCell ref="R483:S483"/>
    <mergeCell ref="T483:U483"/>
    <mergeCell ref="V483:W483"/>
    <mergeCell ref="P465:Q465"/>
    <mergeCell ref="R465:S465"/>
    <mergeCell ref="T465:U465"/>
    <mergeCell ref="V465:W465"/>
    <mergeCell ref="P467:Q467"/>
    <mergeCell ref="R467:S467"/>
    <mergeCell ref="T467:U467"/>
    <mergeCell ref="V467:W467"/>
    <mergeCell ref="P469:Q469"/>
    <mergeCell ref="R469:S469"/>
    <mergeCell ref="T469:U469"/>
    <mergeCell ref="V469:W469"/>
    <mergeCell ref="P471:Q471"/>
    <mergeCell ref="R471:S471"/>
    <mergeCell ref="T471:U471"/>
    <mergeCell ref="V471:W471"/>
    <mergeCell ref="P473:Q473"/>
    <mergeCell ref="R473:S473"/>
    <mergeCell ref="T473:U473"/>
    <mergeCell ref="V473:W473"/>
    <mergeCell ref="P455:Q455"/>
    <mergeCell ref="R455:S455"/>
    <mergeCell ref="T455:U455"/>
    <mergeCell ref="V455:W455"/>
    <mergeCell ref="P457:Q457"/>
    <mergeCell ref="R457:S457"/>
    <mergeCell ref="T457:U457"/>
    <mergeCell ref="V457:W457"/>
    <mergeCell ref="P459:Q459"/>
    <mergeCell ref="R459:S459"/>
    <mergeCell ref="T459:U459"/>
    <mergeCell ref="V459:W459"/>
    <mergeCell ref="P461:Q461"/>
    <mergeCell ref="R461:S461"/>
    <mergeCell ref="T461:U461"/>
    <mergeCell ref="V461:W461"/>
    <mergeCell ref="P463:Q463"/>
    <mergeCell ref="R463:S463"/>
    <mergeCell ref="T463:U463"/>
    <mergeCell ref="V463:W463"/>
    <mergeCell ref="P445:Q445"/>
    <mergeCell ref="R445:S445"/>
    <mergeCell ref="T445:U445"/>
    <mergeCell ref="V445:W445"/>
    <mergeCell ref="P447:Q447"/>
    <mergeCell ref="R447:S447"/>
    <mergeCell ref="T447:U447"/>
    <mergeCell ref="V447:W447"/>
    <mergeCell ref="P449:Q449"/>
    <mergeCell ref="R449:S449"/>
    <mergeCell ref="T449:U449"/>
    <mergeCell ref="V449:W449"/>
    <mergeCell ref="P451:Q451"/>
    <mergeCell ref="R451:S451"/>
    <mergeCell ref="T451:U451"/>
    <mergeCell ref="V451:W451"/>
    <mergeCell ref="P453:Q453"/>
    <mergeCell ref="R453:S453"/>
    <mergeCell ref="T453:U453"/>
    <mergeCell ref="V453:W453"/>
    <mergeCell ref="P435:Q435"/>
    <mergeCell ref="R435:S435"/>
    <mergeCell ref="T435:U435"/>
    <mergeCell ref="V435:W435"/>
    <mergeCell ref="P437:Q437"/>
    <mergeCell ref="R437:S437"/>
    <mergeCell ref="T437:U437"/>
    <mergeCell ref="V437:W437"/>
    <mergeCell ref="P439:Q439"/>
    <mergeCell ref="R439:S439"/>
    <mergeCell ref="T439:U439"/>
    <mergeCell ref="V439:W439"/>
    <mergeCell ref="P441:Q441"/>
    <mergeCell ref="R441:S441"/>
    <mergeCell ref="T441:U441"/>
    <mergeCell ref="V441:W441"/>
    <mergeCell ref="P443:Q443"/>
    <mergeCell ref="R443:S443"/>
    <mergeCell ref="T443:U443"/>
    <mergeCell ref="V443:W443"/>
    <mergeCell ref="P425:Q425"/>
    <mergeCell ref="R425:S425"/>
    <mergeCell ref="T425:U425"/>
    <mergeCell ref="V425:W425"/>
    <mergeCell ref="P427:Q427"/>
    <mergeCell ref="R427:S427"/>
    <mergeCell ref="T427:U427"/>
    <mergeCell ref="V427:W427"/>
    <mergeCell ref="P429:Q429"/>
    <mergeCell ref="R429:S429"/>
    <mergeCell ref="T429:U429"/>
    <mergeCell ref="V429:W429"/>
    <mergeCell ref="P431:Q431"/>
    <mergeCell ref="R431:S431"/>
    <mergeCell ref="T431:U431"/>
    <mergeCell ref="V431:W431"/>
    <mergeCell ref="P433:Q433"/>
    <mergeCell ref="R433:S433"/>
    <mergeCell ref="T433:U433"/>
    <mergeCell ref="V433:W433"/>
    <mergeCell ref="P415:Q415"/>
    <mergeCell ref="R415:S415"/>
    <mergeCell ref="T415:U415"/>
    <mergeCell ref="V415:W415"/>
    <mergeCell ref="P417:Q417"/>
    <mergeCell ref="R417:S417"/>
    <mergeCell ref="T417:U417"/>
    <mergeCell ref="V417:W417"/>
    <mergeCell ref="P419:Q419"/>
    <mergeCell ref="R419:S419"/>
    <mergeCell ref="T419:U419"/>
    <mergeCell ref="V419:W419"/>
    <mergeCell ref="P421:Q421"/>
    <mergeCell ref="R421:S421"/>
    <mergeCell ref="T421:U421"/>
    <mergeCell ref="V421:W421"/>
    <mergeCell ref="P423:Q423"/>
    <mergeCell ref="R423:S423"/>
    <mergeCell ref="T423:U423"/>
    <mergeCell ref="V423:W423"/>
    <mergeCell ref="P405:Q405"/>
    <mergeCell ref="R405:S405"/>
    <mergeCell ref="T405:U405"/>
    <mergeCell ref="V405:W405"/>
    <mergeCell ref="P407:Q407"/>
    <mergeCell ref="R407:S407"/>
    <mergeCell ref="T407:U407"/>
    <mergeCell ref="V407:W407"/>
    <mergeCell ref="P409:Q409"/>
    <mergeCell ref="R409:S409"/>
    <mergeCell ref="T409:U409"/>
    <mergeCell ref="V409:W409"/>
    <mergeCell ref="P411:Q411"/>
    <mergeCell ref="R411:S411"/>
    <mergeCell ref="T411:U411"/>
    <mergeCell ref="V411:W411"/>
    <mergeCell ref="P413:Q413"/>
    <mergeCell ref="R413:S413"/>
    <mergeCell ref="T413:U413"/>
    <mergeCell ref="V413:W413"/>
    <mergeCell ref="P395:Q395"/>
    <mergeCell ref="R395:S395"/>
    <mergeCell ref="T395:U395"/>
    <mergeCell ref="V395:W395"/>
    <mergeCell ref="P397:Q397"/>
    <mergeCell ref="R397:S397"/>
    <mergeCell ref="T397:U397"/>
    <mergeCell ref="V397:W397"/>
    <mergeCell ref="P399:Q399"/>
    <mergeCell ref="R399:S399"/>
    <mergeCell ref="T399:U399"/>
    <mergeCell ref="V399:W399"/>
    <mergeCell ref="P401:Q401"/>
    <mergeCell ref="R401:S401"/>
    <mergeCell ref="T401:U401"/>
    <mergeCell ref="V401:W401"/>
    <mergeCell ref="P403:Q403"/>
    <mergeCell ref="R403:S403"/>
    <mergeCell ref="T403:U403"/>
    <mergeCell ref="V403:W403"/>
    <mergeCell ref="P385:Q385"/>
    <mergeCell ref="R385:S385"/>
    <mergeCell ref="T385:U385"/>
    <mergeCell ref="V385:W385"/>
    <mergeCell ref="P387:Q387"/>
    <mergeCell ref="R387:S387"/>
    <mergeCell ref="T387:U387"/>
    <mergeCell ref="V387:W387"/>
    <mergeCell ref="P389:Q389"/>
    <mergeCell ref="R389:S389"/>
    <mergeCell ref="T389:U389"/>
    <mergeCell ref="V389:W389"/>
    <mergeCell ref="P391:Q391"/>
    <mergeCell ref="R391:S391"/>
    <mergeCell ref="T391:U391"/>
    <mergeCell ref="V391:W391"/>
    <mergeCell ref="P393:Q393"/>
    <mergeCell ref="R393:S393"/>
    <mergeCell ref="T393:U393"/>
    <mergeCell ref="V393:W393"/>
    <mergeCell ref="P375:Q375"/>
    <mergeCell ref="R375:S375"/>
    <mergeCell ref="T375:U375"/>
    <mergeCell ref="V375:W375"/>
    <mergeCell ref="P377:Q377"/>
    <mergeCell ref="R377:S377"/>
    <mergeCell ref="T377:U377"/>
    <mergeCell ref="V377:W377"/>
    <mergeCell ref="P379:Q379"/>
    <mergeCell ref="R379:S379"/>
    <mergeCell ref="T379:U379"/>
    <mergeCell ref="V379:W379"/>
    <mergeCell ref="P381:Q381"/>
    <mergeCell ref="R381:S381"/>
    <mergeCell ref="T381:U381"/>
    <mergeCell ref="V381:W381"/>
    <mergeCell ref="P383:Q383"/>
    <mergeCell ref="R383:S383"/>
    <mergeCell ref="T383:U383"/>
    <mergeCell ref="V383:W383"/>
    <mergeCell ref="P365:Q365"/>
    <mergeCell ref="R365:S365"/>
    <mergeCell ref="T365:U365"/>
    <mergeCell ref="V365:W365"/>
    <mergeCell ref="P367:Q367"/>
    <mergeCell ref="R367:S367"/>
    <mergeCell ref="T367:U367"/>
    <mergeCell ref="V367:W367"/>
    <mergeCell ref="P369:Q369"/>
    <mergeCell ref="R369:S369"/>
    <mergeCell ref="T369:U369"/>
    <mergeCell ref="V369:W369"/>
    <mergeCell ref="P371:Q371"/>
    <mergeCell ref="R371:S371"/>
    <mergeCell ref="T371:U371"/>
    <mergeCell ref="V371:W371"/>
    <mergeCell ref="P373:Q373"/>
    <mergeCell ref="R373:S373"/>
    <mergeCell ref="T373:U373"/>
    <mergeCell ref="V373:W373"/>
    <mergeCell ref="P355:Q355"/>
    <mergeCell ref="R355:S355"/>
    <mergeCell ref="T355:U355"/>
    <mergeCell ref="V355:W355"/>
    <mergeCell ref="P357:Q357"/>
    <mergeCell ref="R357:S357"/>
    <mergeCell ref="T357:U357"/>
    <mergeCell ref="V357:W357"/>
    <mergeCell ref="P359:Q359"/>
    <mergeCell ref="R359:S359"/>
    <mergeCell ref="T359:U359"/>
    <mergeCell ref="V359:W359"/>
    <mergeCell ref="P361:Q361"/>
    <mergeCell ref="R361:S361"/>
    <mergeCell ref="T361:U361"/>
    <mergeCell ref="V361:W361"/>
    <mergeCell ref="P363:Q363"/>
    <mergeCell ref="R363:S363"/>
    <mergeCell ref="T363:U363"/>
    <mergeCell ref="V363:W363"/>
    <mergeCell ref="P345:Q345"/>
    <mergeCell ref="R345:S345"/>
    <mergeCell ref="T345:U345"/>
    <mergeCell ref="V345:W345"/>
    <mergeCell ref="P347:Q347"/>
    <mergeCell ref="R347:S347"/>
    <mergeCell ref="T347:U347"/>
    <mergeCell ref="V347:W347"/>
    <mergeCell ref="P349:Q349"/>
    <mergeCell ref="R349:S349"/>
    <mergeCell ref="T349:U349"/>
    <mergeCell ref="V349:W349"/>
    <mergeCell ref="P351:Q351"/>
    <mergeCell ref="R351:S351"/>
    <mergeCell ref="T351:U351"/>
    <mergeCell ref="V351:W351"/>
    <mergeCell ref="P353:Q353"/>
    <mergeCell ref="R353:S353"/>
    <mergeCell ref="T353:U353"/>
    <mergeCell ref="V353:W353"/>
    <mergeCell ref="P335:Q335"/>
    <mergeCell ref="R335:S335"/>
    <mergeCell ref="T335:U335"/>
    <mergeCell ref="V335:W335"/>
    <mergeCell ref="P337:Q337"/>
    <mergeCell ref="R337:S337"/>
    <mergeCell ref="T337:U337"/>
    <mergeCell ref="V337:W337"/>
    <mergeCell ref="P339:Q339"/>
    <mergeCell ref="R339:S339"/>
    <mergeCell ref="T339:U339"/>
    <mergeCell ref="V339:W339"/>
    <mergeCell ref="P341:Q341"/>
    <mergeCell ref="R341:S341"/>
    <mergeCell ref="T341:U341"/>
    <mergeCell ref="V341:W341"/>
    <mergeCell ref="P343:Q343"/>
    <mergeCell ref="R343:S343"/>
    <mergeCell ref="T343:U343"/>
    <mergeCell ref="V343:W343"/>
    <mergeCell ref="P325:Q325"/>
    <mergeCell ref="R325:S325"/>
    <mergeCell ref="T325:U325"/>
    <mergeCell ref="V325:W325"/>
    <mergeCell ref="P327:Q327"/>
    <mergeCell ref="R327:S327"/>
    <mergeCell ref="T327:U327"/>
    <mergeCell ref="V327:W327"/>
    <mergeCell ref="P329:Q329"/>
    <mergeCell ref="R329:S329"/>
    <mergeCell ref="T329:U329"/>
    <mergeCell ref="V329:W329"/>
    <mergeCell ref="P331:Q331"/>
    <mergeCell ref="R331:S331"/>
    <mergeCell ref="T331:U331"/>
    <mergeCell ref="V331:W331"/>
    <mergeCell ref="P333:Q333"/>
    <mergeCell ref="R333:S333"/>
    <mergeCell ref="T333:U333"/>
    <mergeCell ref="V333:W333"/>
    <mergeCell ref="P315:Q315"/>
    <mergeCell ref="R315:S315"/>
    <mergeCell ref="T315:U315"/>
    <mergeCell ref="V315:W315"/>
    <mergeCell ref="P317:Q317"/>
    <mergeCell ref="R317:S317"/>
    <mergeCell ref="T317:U317"/>
    <mergeCell ref="V317:W317"/>
    <mergeCell ref="P319:Q319"/>
    <mergeCell ref="R319:S319"/>
    <mergeCell ref="T319:U319"/>
    <mergeCell ref="V319:W319"/>
    <mergeCell ref="P321:Q321"/>
    <mergeCell ref="R321:S321"/>
    <mergeCell ref="T321:U321"/>
    <mergeCell ref="V321:W321"/>
    <mergeCell ref="P323:Q323"/>
    <mergeCell ref="R323:S323"/>
    <mergeCell ref="T323:U323"/>
    <mergeCell ref="V323:W323"/>
    <mergeCell ref="P305:Q305"/>
    <mergeCell ref="R305:S305"/>
    <mergeCell ref="T305:U305"/>
    <mergeCell ref="V305:W305"/>
    <mergeCell ref="P307:Q307"/>
    <mergeCell ref="R307:S307"/>
    <mergeCell ref="T307:U307"/>
    <mergeCell ref="V307:W307"/>
    <mergeCell ref="P309:Q309"/>
    <mergeCell ref="R309:S309"/>
    <mergeCell ref="T309:U309"/>
    <mergeCell ref="V309:W309"/>
    <mergeCell ref="P311:Q311"/>
    <mergeCell ref="R311:S311"/>
    <mergeCell ref="T311:U311"/>
    <mergeCell ref="V311:W311"/>
    <mergeCell ref="P313:Q313"/>
    <mergeCell ref="R313:S313"/>
    <mergeCell ref="T313:U313"/>
    <mergeCell ref="V313:W313"/>
    <mergeCell ref="P295:Q295"/>
    <mergeCell ref="R295:S295"/>
    <mergeCell ref="T295:U295"/>
    <mergeCell ref="V295:W295"/>
    <mergeCell ref="P297:Q297"/>
    <mergeCell ref="R297:S297"/>
    <mergeCell ref="T297:U297"/>
    <mergeCell ref="V297:W297"/>
    <mergeCell ref="P299:Q299"/>
    <mergeCell ref="R299:S299"/>
    <mergeCell ref="T299:U299"/>
    <mergeCell ref="V299:W299"/>
    <mergeCell ref="P301:Q301"/>
    <mergeCell ref="R301:S301"/>
    <mergeCell ref="T301:U301"/>
    <mergeCell ref="V301:W301"/>
    <mergeCell ref="P303:Q303"/>
    <mergeCell ref="R303:S303"/>
    <mergeCell ref="T303:U303"/>
    <mergeCell ref="V303:W303"/>
    <mergeCell ref="P285:Q285"/>
    <mergeCell ref="R285:S285"/>
    <mergeCell ref="T285:U285"/>
    <mergeCell ref="V285:W285"/>
    <mergeCell ref="P287:Q287"/>
    <mergeCell ref="R287:S287"/>
    <mergeCell ref="T287:U287"/>
    <mergeCell ref="V287:W287"/>
    <mergeCell ref="P289:Q289"/>
    <mergeCell ref="R289:S289"/>
    <mergeCell ref="T289:U289"/>
    <mergeCell ref="V289:W289"/>
    <mergeCell ref="P291:Q291"/>
    <mergeCell ref="R291:S291"/>
    <mergeCell ref="T291:U291"/>
    <mergeCell ref="V291:W291"/>
    <mergeCell ref="P293:Q293"/>
    <mergeCell ref="R293:S293"/>
    <mergeCell ref="T293:U293"/>
    <mergeCell ref="V293:W293"/>
    <mergeCell ref="P275:Q275"/>
    <mergeCell ref="R275:S275"/>
    <mergeCell ref="T275:U275"/>
    <mergeCell ref="V275:W275"/>
    <mergeCell ref="P277:Q277"/>
    <mergeCell ref="R277:S277"/>
    <mergeCell ref="T277:U277"/>
    <mergeCell ref="V277:W277"/>
    <mergeCell ref="P279:Q279"/>
    <mergeCell ref="R279:S279"/>
    <mergeCell ref="T279:U279"/>
    <mergeCell ref="V279:W279"/>
    <mergeCell ref="P281:Q281"/>
    <mergeCell ref="R281:S281"/>
    <mergeCell ref="T281:U281"/>
    <mergeCell ref="V281:W281"/>
    <mergeCell ref="P283:Q283"/>
    <mergeCell ref="R283:S283"/>
    <mergeCell ref="T283:U283"/>
    <mergeCell ref="V283:W283"/>
    <mergeCell ref="P265:Q265"/>
    <mergeCell ref="R265:S265"/>
    <mergeCell ref="T265:U265"/>
    <mergeCell ref="V265:W265"/>
    <mergeCell ref="P267:Q267"/>
    <mergeCell ref="R267:S267"/>
    <mergeCell ref="T267:U267"/>
    <mergeCell ref="V267:W267"/>
    <mergeCell ref="P269:Q269"/>
    <mergeCell ref="R269:S269"/>
    <mergeCell ref="T269:U269"/>
    <mergeCell ref="V269:W269"/>
    <mergeCell ref="P271:Q271"/>
    <mergeCell ref="R271:S271"/>
    <mergeCell ref="T271:U271"/>
    <mergeCell ref="V271:W271"/>
    <mergeCell ref="P273:Q273"/>
    <mergeCell ref="R273:S273"/>
    <mergeCell ref="T273:U273"/>
    <mergeCell ref="V273:W273"/>
    <mergeCell ref="P255:Q255"/>
    <mergeCell ref="R255:S255"/>
    <mergeCell ref="T255:U255"/>
    <mergeCell ref="V255:W255"/>
    <mergeCell ref="P257:Q257"/>
    <mergeCell ref="R257:S257"/>
    <mergeCell ref="T257:U257"/>
    <mergeCell ref="V257:W257"/>
    <mergeCell ref="P259:Q259"/>
    <mergeCell ref="R259:S259"/>
    <mergeCell ref="T259:U259"/>
    <mergeCell ref="V259:W259"/>
    <mergeCell ref="P261:Q261"/>
    <mergeCell ref="R261:S261"/>
    <mergeCell ref="T261:U261"/>
    <mergeCell ref="V261:W261"/>
    <mergeCell ref="P263:Q263"/>
    <mergeCell ref="R263:S263"/>
    <mergeCell ref="T263:U263"/>
    <mergeCell ref="V263:W263"/>
    <mergeCell ref="P245:Q245"/>
    <mergeCell ref="R245:S245"/>
    <mergeCell ref="T245:U245"/>
    <mergeCell ref="V245:W245"/>
    <mergeCell ref="P247:Q247"/>
    <mergeCell ref="R247:S247"/>
    <mergeCell ref="T247:U247"/>
    <mergeCell ref="V247:W247"/>
    <mergeCell ref="P249:Q249"/>
    <mergeCell ref="R249:S249"/>
    <mergeCell ref="T249:U249"/>
    <mergeCell ref="V249:W249"/>
    <mergeCell ref="P251:Q251"/>
    <mergeCell ref="R251:S251"/>
    <mergeCell ref="T251:U251"/>
    <mergeCell ref="V251:W251"/>
    <mergeCell ref="P253:Q253"/>
    <mergeCell ref="R253:S253"/>
    <mergeCell ref="T253:U253"/>
    <mergeCell ref="V253:W253"/>
    <mergeCell ref="P235:Q235"/>
    <mergeCell ref="R235:S235"/>
    <mergeCell ref="T235:U235"/>
    <mergeCell ref="V235:W235"/>
    <mergeCell ref="P237:Q237"/>
    <mergeCell ref="R237:S237"/>
    <mergeCell ref="T237:U237"/>
    <mergeCell ref="V237:W237"/>
    <mergeCell ref="P239:Q239"/>
    <mergeCell ref="R239:S239"/>
    <mergeCell ref="T239:U239"/>
    <mergeCell ref="V239:W239"/>
    <mergeCell ref="P241:Q241"/>
    <mergeCell ref="R241:S241"/>
    <mergeCell ref="T241:U241"/>
    <mergeCell ref="V241:W241"/>
    <mergeCell ref="P243:Q243"/>
    <mergeCell ref="R243:S243"/>
    <mergeCell ref="T243:U243"/>
    <mergeCell ref="V243:W243"/>
    <mergeCell ref="P225:Q225"/>
    <mergeCell ref="R225:S225"/>
    <mergeCell ref="T225:U225"/>
    <mergeCell ref="V225:W225"/>
    <mergeCell ref="P227:Q227"/>
    <mergeCell ref="R227:S227"/>
    <mergeCell ref="T227:U227"/>
    <mergeCell ref="V227:W227"/>
    <mergeCell ref="P229:Q229"/>
    <mergeCell ref="R229:S229"/>
    <mergeCell ref="T229:U229"/>
    <mergeCell ref="V229:W229"/>
    <mergeCell ref="P231:Q231"/>
    <mergeCell ref="R231:S231"/>
    <mergeCell ref="T231:U231"/>
    <mergeCell ref="V231:W231"/>
    <mergeCell ref="P233:Q233"/>
    <mergeCell ref="R233:S233"/>
    <mergeCell ref="T233:U233"/>
    <mergeCell ref="V233:W233"/>
    <mergeCell ref="P215:Q215"/>
    <mergeCell ref="R215:S215"/>
    <mergeCell ref="T215:U215"/>
    <mergeCell ref="V215:W215"/>
    <mergeCell ref="P217:Q217"/>
    <mergeCell ref="R217:S217"/>
    <mergeCell ref="T217:U217"/>
    <mergeCell ref="V217:W217"/>
    <mergeCell ref="P219:Q219"/>
    <mergeCell ref="R219:S219"/>
    <mergeCell ref="T219:U219"/>
    <mergeCell ref="V219:W219"/>
    <mergeCell ref="P221:Q221"/>
    <mergeCell ref="R221:S221"/>
    <mergeCell ref="T221:U221"/>
    <mergeCell ref="V221:W221"/>
    <mergeCell ref="P223:Q223"/>
    <mergeCell ref="R223:S223"/>
    <mergeCell ref="T223:U223"/>
    <mergeCell ref="V223:W223"/>
    <mergeCell ref="P205:Q205"/>
    <mergeCell ref="R205:S205"/>
    <mergeCell ref="T205:U205"/>
    <mergeCell ref="V205:W205"/>
    <mergeCell ref="P207:Q207"/>
    <mergeCell ref="R207:S207"/>
    <mergeCell ref="T207:U207"/>
    <mergeCell ref="V207:W207"/>
    <mergeCell ref="P209:Q209"/>
    <mergeCell ref="R209:S209"/>
    <mergeCell ref="T209:U209"/>
    <mergeCell ref="V209:W209"/>
    <mergeCell ref="P211:Q211"/>
    <mergeCell ref="R211:S211"/>
    <mergeCell ref="T211:U211"/>
    <mergeCell ref="V211:W211"/>
    <mergeCell ref="P213:Q213"/>
    <mergeCell ref="R213:S213"/>
    <mergeCell ref="T213:U213"/>
    <mergeCell ref="V213:W213"/>
    <mergeCell ref="P195:Q195"/>
    <mergeCell ref="R195:S195"/>
    <mergeCell ref="T195:U195"/>
    <mergeCell ref="V195:W195"/>
    <mergeCell ref="P197:Q197"/>
    <mergeCell ref="R197:S197"/>
    <mergeCell ref="T197:U197"/>
    <mergeCell ref="V197:W197"/>
    <mergeCell ref="P199:Q199"/>
    <mergeCell ref="R199:S199"/>
    <mergeCell ref="T199:U199"/>
    <mergeCell ref="V199:W199"/>
    <mergeCell ref="P201:Q201"/>
    <mergeCell ref="R201:S201"/>
    <mergeCell ref="T201:U201"/>
    <mergeCell ref="V201:W201"/>
    <mergeCell ref="P203:Q203"/>
    <mergeCell ref="R203:S203"/>
    <mergeCell ref="T203:U203"/>
    <mergeCell ref="V203:W203"/>
    <mergeCell ref="P185:Q185"/>
    <mergeCell ref="R185:S185"/>
    <mergeCell ref="T185:U185"/>
    <mergeCell ref="V185:W185"/>
    <mergeCell ref="P187:Q187"/>
    <mergeCell ref="R187:S187"/>
    <mergeCell ref="T187:U187"/>
    <mergeCell ref="V187:W187"/>
    <mergeCell ref="P189:Q189"/>
    <mergeCell ref="R189:S189"/>
    <mergeCell ref="T189:U189"/>
    <mergeCell ref="V189:W189"/>
    <mergeCell ref="P191:Q191"/>
    <mergeCell ref="R191:S191"/>
    <mergeCell ref="T191:U191"/>
    <mergeCell ref="V191:W191"/>
    <mergeCell ref="P193:Q193"/>
    <mergeCell ref="R193:S193"/>
    <mergeCell ref="T193:U193"/>
    <mergeCell ref="V193:W193"/>
    <mergeCell ref="P175:Q175"/>
    <mergeCell ref="R175:S175"/>
    <mergeCell ref="T175:U175"/>
    <mergeCell ref="V175:W175"/>
    <mergeCell ref="P177:Q177"/>
    <mergeCell ref="R177:S177"/>
    <mergeCell ref="T177:U177"/>
    <mergeCell ref="V177:W177"/>
    <mergeCell ref="P179:Q179"/>
    <mergeCell ref="R179:S179"/>
    <mergeCell ref="T179:U179"/>
    <mergeCell ref="V179:W179"/>
    <mergeCell ref="P181:Q181"/>
    <mergeCell ref="R181:S181"/>
    <mergeCell ref="T181:U181"/>
    <mergeCell ref="V181:W181"/>
    <mergeCell ref="P183:Q183"/>
    <mergeCell ref="R183:S183"/>
    <mergeCell ref="T183:U183"/>
    <mergeCell ref="V183:W183"/>
    <mergeCell ref="P165:Q165"/>
    <mergeCell ref="R165:S165"/>
    <mergeCell ref="T165:U165"/>
    <mergeCell ref="V165:W165"/>
    <mergeCell ref="P167:Q167"/>
    <mergeCell ref="R167:S167"/>
    <mergeCell ref="T167:U167"/>
    <mergeCell ref="V167:W167"/>
    <mergeCell ref="P169:Q169"/>
    <mergeCell ref="R169:S169"/>
    <mergeCell ref="T169:U169"/>
    <mergeCell ref="V169:W169"/>
    <mergeCell ref="P171:Q171"/>
    <mergeCell ref="R171:S171"/>
    <mergeCell ref="T171:U171"/>
    <mergeCell ref="V171:W171"/>
    <mergeCell ref="P173:Q173"/>
    <mergeCell ref="R173:S173"/>
    <mergeCell ref="T173:U173"/>
    <mergeCell ref="V173:W173"/>
    <mergeCell ref="P155:Q155"/>
    <mergeCell ref="R155:S155"/>
    <mergeCell ref="T155:U155"/>
    <mergeCell ref="V155:W155"/>
    <mergeCell ref="P157:Q157"/>
    <mergeCell ref="R157:S157"/>
    <mergeCell ref="T157:U157"/>
    <mergeCell ref="V157:W157"/>
    <mergeCell ref="P159:Q159"/>
    <mergeCell ref="R159:S159"/>
    <mergeCell ref="T159:U159"/>
    <mergeCell ref="V159:W159"/>
    <mergeCell ref="P161:Q161"/>
    <mergeCell ref="R161:S161"/>
    <mergeCell ref="T161:U161"/>
    <mergeCell ref="V161:W161"/>
    <mergeCell ref="P163:Q163"/>
    <mergeCell ref="R163:S163"/>
    <mergeCell ref="T163:U163"/>
    <mergeCell ref="V163:W163"/>
    <mergeCell ref="P145:Q145"/>
    <mergeCell ref="R145:S145"/>
    <mergeCell ref="T145:U145"/>
    <mergeCell ref="V145:W145"/>
    <mergeCell ref="P147:Q147"/>
    <mergeCell ref="R147:S147"/>
    <mergeCell ref="T147:U147"/>
    <mergeCell ref="V147:W147"/>
    <mergeCell ref="P149:Q149"/>
    <mergeCell ref="R149:S149"/>
    <mergeCell ref="T149:U149"/>
    <mergeCell ref="V149:W149"/>
    <mergeCell ref="P151:Q151"/>
    <mergeCell ref="R151:S151"/>
    <mergeCell ref="T151:U151"/>
    <mergeCell ref="V151:W151"/>
    <mergeCell ref="P153:Q153"/>
    <mergeCell ref="R153:S153"/>
    <mergeCell ref="T153:U153"/>
    <mergeCell ref="V153:W153"/>
    <mergeCell ref="R135:S135"/>
    <mergeCell ref="T135:U135"/>
    <mergeCell ref="V135:W135"/>
    <mergeCell ref="P137:Q137"/>
    <mergeCell ref="R137:S137"/>
    <mergeCell ref="T137:U137"/>
    <mergeCell ref="V137:W137"/>
    <mergeCell ref="P139:Q139"/>
    <mergeCell ref="R139:S139"/>
    <mergeCell ref="T139:U139"/>
    <mergeCell ref="V139:W139"/>
    <mergeCell ref="P141:Q141"/>
    <mergeCell ref="R141:S141"/>
    <mergeCell ref="T141:U141"/>
    <mergeCell ref="V141:W141"/>
    <mergeCell ref="P143:Q143"/>
    <mergeCell ref="R143:S143"/>
    <mergeCell ref="T143:U143"/>
    <mergeCell ref="V143:W143"/>
    <mergeCell ref="H527:I527"/>
    <mergeCell ref="J527:K527"/>
    <mergeCell ref="J529:K529"/>
    <mergeCell ref="H519:I519"/>
    <mergeCell ref="P117:W117"/>
    <mergeCell ref="P118:Q118"/>
    <mergeCell ref="R118:S118"/>
    <mergeCell ref="T118:U118"/>
    <mergeCell ref="V118:W118"/>
    <mergeCell ref="P119:Q119"/>
    <mergeCell ref="R119:S119"/>
    <mergeCell ref="T119:U119"/>
    <mergeCell ref="V119:W119"/>
    <mergeCell ref="P121:Q121"/>
    <mergeCell ref="R121:S121"/>
    <mergeCell ref="T121:U121"/>
    <mergeCell ref="V121:W121"/>
    <mergeCell ref="P123:Q123"/>
    <mergeCell ref="R123:S123"/>
    <mergeCell ref="T123:U123"/>
    <mergeCell ref="V123:W123"/>
    <mergeCell ref="R131:S131"/>
    <mergeCell ref="T131:U131"/>
    <mergeCell ref="V131:W131"/>
    <mergeCell ref="P133:Q133"/>
    <mergeCell ref="R133:S133"/>
    <mergeCell ref="T133:U133"/>
    <mergeCell ref="V133:W133"/>
    <mergeCell ref="P135:Q135"/>
    <mergeCell ref="J519:K519"/>
    <mergeCell ref="L507:M507"/>
    <mergeCell ref="N507:N508"/>
    <mergeCell ref="J517:K517"/>
    <mergeCell ref="L517:M517"/>
    <mergeCell ref="F519:G519"/>
    <mergeCell ref="D537:M537"/>
    <mergeCell ref="J533:K533"/>
    <mergeCell ref="L533:M533"/>
    <mergeCell ref="L523:M523"/>
    <mergeCell ref="N523:N524"/>
    <mergeCell ref="F525:G525"/>
    <mergeCell ref="H525:I525"/>
    <mergeCell ref="N525:N526"/>
    <mergeCell ref="P125:Q125"/>
    <mergeCell ref="R125:S125"/>
    <mergeCell ref="T125:U125"/>
    <mergeCell ref="V125:W125"/>
    <mergeCell ref="P127:Q127"/>
    <mergeCell ref="R127:S127"/>
    <mergeCell ref="T127:U127"/>
    <mergeCell ref="V127:W127"/>
    <mergeCell ref="P129:Q129"/>
    <mergeCell ref="R129:S129"/>
    <mergeCell ref="T129:U129"/>
    <mergeCell ref="V129:W129"/>
    <mergeCell ref="P131:Q131"/>
    <mergeCell ref="L531:M531"/>
    <mergeCell ref="N531:N532"/>
    <mergeCell ref="F533:G533"/>
    <mergeCell ref="H533:I533"/>
    <mergeCell ref="J525:K525"/>
    <mergeCell ref="L525:M525"/>
    <mergeCell ref="N533:N534"/>
    <mergeCell ref="F527:G527"/>
    <mergeCell ref="J499:K499"/>
    <mergeCell ref="J501:K501"/>
    <mergeCell ref="L501:M501"/>
    <mergeCell ref="J521:K521"/>
    <mergeCell ref="L521:M521"/>
    <mergeCell ref="N529:N530"/>
    <mergeCell ref="F523:G523"/>
    <mergeCell ref="H523:I523"/>
    <mergeCell ref="J523:K523"/>
    <mergeCell ref="L515:M515"/>
    <mergeCell ref="N515:N516"/>
    <mergeCell ref="F517:G517"/>
    <mergeCell ref="H517:I517"/>
    <mergeCell ref="J509:K509"/>
    <mergeCell ref="L509:M509"/>
    <mergeCell ref="N517:N518"/>
    <mergeCell ref="F511:G511"/>
    <mergeCell ref="H511:I511"/>
    <mergeCell ref="J511:K511"/>
    <mergeCell ref="L519:M519"/>
    <mergeCell ref="N519:N520"/>
    <mergeCell ref="F521:G521"/>
    <mergeCell ref="H521:I521"/>
    <mergeCell ref="J513:K513"/>
    <mergeCell ref="L513:M513"/>
    <mergeCell ref="N521:N522"/>
    <mergeCell ref="F515:G515"/>
    <mergeCell ref="H515:I515"/>
    <mergeCell ref="J515:K515"/>
    <mergeCell ref="L529:M529"/>
    <mergeCell ref="F509:G509"/>
    <mergeCell ref="H509:I509"/>
    <mergeCell ref="N509:N510"/>
    <mergeCell ref="F503:G503"/>
    <mergeCell ref="H503:I503"/>
    <mergeCell ref="J503:K503"/>
    <mergeCell ref="N497:N498"/>
    <mergeCell ref="F491:G491"/>
    <mergeCell ref="H491:I491"/>
    <mergeCell ref="J491:K491"/>
    <mergeCell ref="L511:M511"/>
    <mergeCell ref="N511:N512"/>
    <mergeCell ref="J493:K493"/>
    <mergeCell ref="L493:M493"/>
    <mergeCell ref="F513:G513"/>
    <mergeCell ref="H513:I513"/>
    <mergeCell ref="J505:K505"/>
    <mergeCell ref="L505:M505"/>
    <mergeCell ref="N513:N514"/>
    <mergeCell ref="F507:G507"/>
    <mergeCell ref="H507:I507"/>
    <mergeCell ref="J507:K507"/>
    <mergeCell ref="L499:M499"/>
    <mergeCell ref="N499:N500"/>
    <mergeCell ref="F501:G501"/>
    <mergeCell ref="H501:I501"/>
    <mergeCell ref="N501:N502"/>
    <mergeCell ref="L503:M503"/>
    <mergeCell ref="N503:N504"/>
    <mergeCell ref="F505:G505"/>
    <mergeCell ref="H505:I505"/>
    <mergeCell ref="N505:N506"/>
    <mergeCell ref="F499:G499"/>
    <mergeCell ref="H499:I499"/>
    <mergeCell ref="J497:K497"/>
    <mergeCell ref="L497:M497"/>
    <mergeCell ref="N489:N490"/>
    <mergeCell ref="F483:G483"/>
    <mergeCell ref="H483:I483"/>
    <mergeCell ref="J483:K483"/>
    <mergeCell ref="L491:M491"/>
    <mergeCell ref="N491:N492"/>
    <mergeCell ref="F493:G493"/>
    <mergeCell ref="H493:I493"/>
    <mergeCell ref="J485:K485"/>
    <mergeCell ref="L485:M485"/>
    <mergeCell ref="N493:N494"/>
    <mergeCell ref="L495:M495"/>
    <mergeCell ref="N495:N496"/>
    <mergeCell ref="F497:G497"/>
    <mergeCell ref="H497:I497"/>
    <mergeCell ref="F487:G487"/>
    <mergeCell ref="H487:I487"/>
    <mergeCell ref="J487:K487"/>
    <mergeCell ref="J489:K489"/>
    <mergeCell ref="L489:M489"/>
    <mergeCell ref="L483:M483"/>
    <mergeCell ref="N483:N484"/>
    <mergeCell ref="F485:G485"/>
    <mergeCell ref="H485:I485"/>
    <mergeCell ref="J477:K477"/>
    <mergeCell ref="L477:M477"/>
    <mergeCell ref="N485:N486"/>
    <mergeCell ref="F479:G479"/>
    <mergeCell ref="H479:I479"/>
    <mergeCell ref="J479:K479"/>
    <mergeCell ref="F495:G495"/>
    <mergeCell ref="H495:I495"/>
    <mergeCell ref="J495:K495"/>
    <mergeCell ref="L487:M487"/>
    <mergeCell ref="N487:N488"/>
    <mergeCell ref="F489:G489"/>
    <mergeCell ref="H489:I489"/>
    <mergeCell ref="J481:K481"/>
    <mergeCell ref="L481:M481"/>
    <mergeCell ref="L475:M475"/>
    <mergeCell ref="N475:N476"/>
    <mergeCell ref="F477:G477"/>
    <mergeCell ref="H477:I477"/>
    <mergeCell ref="J469:K469"/>
    <mergeCell ref="L469:M469"/>
    <mergeCell ref="N477:N478"/>
    <mergeCell ref="F471:G471"/>
    <mergeCell ref="H471:I471"/>
    <mergeCell ref="J471:K471"/>
    <mergeCell ref="L479:M479"/>
    <mergeCell ref="N479:N480"/>
    <mergeCell ref="F481:G481"/>
    <mergeCell ref="H481:I481"/>
    <mergeCell ref="J473:K473"/>
    <mergeCell ref="L473:M473"/>
    <mergeCell ref="N481:N482"/>
    <mergeCell ref="F475:G475"/>
    <mergeCell ref="H475:I475"/>
    <mergeCell ref="J475:K475"/>
    <mergeCell ref="L467:M467"/>
    <mergeCell ref="N467:N468"/>
    <mergeCell ref="F469:G469"/>
    <mergeCell ref="H469:I469"/>
    <mergeCell ref="J461:K461"/>
    <mergeCell ref="L461:M461"/>
    <mergeCell ref="N469:N470"/>
    <mergeCell ref="F463:G463"/>
    <mergeCell ref="H463:I463"/>
    <mergeCell ref="J463:K463"/>
    <mergeCell ref="L471:M471"/>
    <mergeCell ref="N471:N472"/>
    <mergeCell ref="F473:G473"/>
    <mergeCell ref="H473:I473"/>
    <mergeCell ref="J465:K465"/>
    <mergeCell ref="L465:M465"/>
    <mergeCell ref="N473:N474"/>
    <mergeCell ref="F467:G467"/>
    <mergeCell ref="H467:I467"/>
    <mergeCell ref="J467:K467"/>
    <mergeCell ref="L459:M459"/>
    <mergeCell ref="N459:N460"/>
    <mergeCell ref="F461:G461"/>
    <mergeCell ref="H461:I461"/>
    <mergeCell ref="J453:K453"/>
    <mergeCell ref="L453:M453"/>
    <mergeCell ref="N461:N462"/>
    <mergeCell ref="F455:G455"/>
    <mergeCell ref="H455:I455"/>
    <mergeCell ref="J455:K455"/>
    <mergeCell ref="L463:M463"/>
    <mergeCell ref="N463:N464"/>
    <mergeCell ref="F465:G465"/>
    <mergeCell ref="H465:I465"/>
    <mergeCell ref="J457:K457"/>
    <mergeCell ref="L457:M457"/>
    <mergeCell ref="N465:N466"/>
    <mergeCell ref="F459:G459"/>
    <mergeCell ref="H459:I459"/>
    <mergeCell ref="J459:K459"/>
    <mergeCell ref="L451:M451"/>
    <mergeCell ref="N451:N452"/>
    <mergeCell ref="F453:G453"/>
    <mergeCell ref="H453:I453"/>
    <mergeCell ref="J445:K445"/>
    <mergeCell ref="L445:M445"/>
    <mergeCell ref="N453:N454"/>
    <mergeCell ref="F447:G447"/>
    <mergeCell ref="H447:I447"/>
    <mergeCell ref="J447:K447"/>
    <mergeCell ref="L455:M455"/>
    <mergeCell ref="N455:N456"/>
    <mergeCell ref="F457:G457"/>
    <mergeCell ref="H457:I457"/>
    <mergeCell ref="J449:K449"/>
    <mergeCell ref="L449:M449"/>
    <mergeCell ref="N457:N458"/>
    <mergeCell ref="F451:G451"/>
    <mergeCell ref="H451:I451"/>
    <mergeCell ref="J451:K451"/>
    <mergeCell ref="L443:M443"/>
    <mergeCell ref="N443:N444"/>
    <mergeCell ref="F445:G445"/>
    <mergeCell ref="H445:I445"/>
    <mergeCell ref="J437:K437"/>
    <mergeCell ref="L437:M437"/>
    <mergeCell ref="N445:N446"/>
    <mergeCell ref="F439:G439"/>
    <mergeCell ref="H439:I439"/>
    <mergeCell ref="J439:K439"/>
    <mergeCell ref="L447:M447"/>
    <mergeCell ref="N447:N448"/>
    <mergeCell ref="F449:G449"/>
    <mergeCell ref="H449:I449"/>
    <mergeCell ref="J441:K441"/>
    <mergeCell ref="L441:M441"/>
    <mergeCell ref="N449:N450"/>
    <mergeCell ref="F443:G443"/>
    <mergeCell ref="H443:I443"/>
    <mergeCell ref="J443:K443"/>
    <mergeCell ref="L435:M435"/>
    <mergeCell ref="N435:N436"/>
    <mergeCell ref="F437:G437"/>
    <mergeCell ref="H437:I437"/>
    <mergeCell ref="J429:K429"/>
    <mergeCell ref="L429:M429"/>
    <mergeCell ref="N437:N438"/>
    <mergeCell ref="F431:G431"/>
    <mergeCell ref="H431:I431"/>
    <mergeCell ref="J431:K431"/>
    <mergeCell ref="L439:M439"/>
    <mergeCell ref="N439:N440"/>
    <mergeCell ref="F441:G441"/>
    <mergeCell ref="H441:I441"/>
    <mergeCell ref="J433:K433"/>
    <mergeCell ref="L433:M433"/>
    <mergeCell ref="N441:N442"/>
    <mergeCell ref="F435:G435"/>
    <mergeCell ref="H435:I435"/>
    <mergeCell ref="J435:K435"/>
    <mergeCell ref="L427:M427"/>
    <mergeCell ref="N427:N428"/>
    <mergeCell ref="F429:G429"/>
    <mergeCell ref="H429:I429"/>
    <mergeCell ref="J421:K421"/>
    <mergeCell ref="L421:M421"/>
    <mergeCell ref="N429:N430"/>
    <mergeCell ref="F423:G423"/>
    <mergeCell ref="H423:I423"/>
    <mergeCell ref="J423:K423"/>
    <mergeCell ref="L431:M431"/>
    <mergeCell ref="N431:N432"/>
    <mergeCell ref="F433:G433"/>
    <mergeCell ref="H433:I433"/>
    <mergeCell ref="J425:K425"/>
    <mergeCell ref="L425:M425"/>
    <mergeCell ref="N433:N434"/>
    <mergeCell ref="F427:G427"/>
    <mergeCell ref="H427:I427"/>
    <mergeCell ref="J427:K427"/>
    <mergeCell ref="L419:M419"/>
    <mergeCell ref="N419:N420"/>
    <mergeCell ref="F421:G421"/>
    <mergeCell ref="H421:I421"/>
    <mergeCell ref="J413:K413"/>
    <mergeCell ref="L413:M413"/>
    <mergeCell ref="N421:N422"/>
    <mergeCell ref="F415:G415"/>
    <mergeCell ref="H415:I415"/>
    <mergeCell ref="J415:K415"/>
    <mergeCell ref="L423:M423"/>
    <mergeCell ref="N423:N424"/>
    <mergeCell ref="F425:G425"/>
    <mergeCell ref="H425:I425"/>
    <mergeCell ref="J417:K417"/>
    <mergeCell ref="L417:M417"/>
    <mergeCell ref="N425:N426"/>
    <mergeCell ref="F419:G419"/>
    <mergeCell ref="H419:I419"/>
    <mergeCell ref="J419:K419"/>
    <mergeCell ref="L411:M411"/>
    <mergeCell ref="N411:N412"/>
    <mergeCell ref="F413:G413"/>
    <mergeCell ref="H413:I413"/>
    <mergeCell ref="J405:K405"/>
    <mergeCell ref="L405:M405"/>
    <mergeCell ref="N413:N414"/>
    <mergeCell ref="F407:G407"/>
    <mergeCell ref="H407:I407"/>
    <mergeCell ref="J407:K407"/>
    <mergeCell ref="L415:M415"/>
    <mergeCell ref="N415:N416"/>
    <mergeCell ref="F417:G417"/>
    <mergeCell ref="H417:I417"/>
    <mergeCell ref="J409:K409"/>
    <mergeCell ref="L409:M409"/>
    <mergeCell ref="N417:N418"/>
    <mergeCell ref="F411:G411"/>
    <mergeCell ref="H411:I411"/>
    <mergeCell ref="J411:K411"/>
    <mergeCell ref="L403:M403"/>
    <mergeCell ref="N403:N404"/>
    <mergeCell ref="F405:G405"/>
    <mergeCell ref="H405:I405"/>
    <mergeCell ref="J397:K397"/>
    <mergeCell ref="L397:M397"/>
    <mergeCell ref="N405:N406"/>
    <mergeCell ref="F399:G399"/>
    <mergeCell ref="H399:I399"/>
    <mergeCell ref="J399:K399"/>
    <mergeCell ref="L407:M407"/>
    <mergeCell ref="N407:N408"/>
    <mergeCell ref="F409:G409"/>
    <mergeCell ref="H409:I409"/>
    <mergeCell ref="J401:K401"/>
    <mergeCell ref="L401:M401"/>
    <mergeCell ref="N409:N410"/>
    <mergeCell ref="F403:G403"/>
    <mergeCell ref="H403:I403"/>
    <mergeCell ref="J403:K403"/>
    <mergeCell ref="L395:M395"/>
    <mergeCell ref="N395:N396"/>
    <mergeCell ref="F397:G397"/>
    <mergeCell ref="H397:I397"/>
    <mergeCell ref="J389:K389"/>
    <mergeCell ref="L389:M389"/>
    <mergeCell ref="N397:N398"/>
    <mergeCell ref="F391:G391"/>
    <mergeCell ref="H391:I391"/>
    <mergeCell ref="J391:K391"/>
    <mergeCell ref="L399:M399"/>
    <mergeCell ref="N399:N400"/>
    <mergeCell ref="F401:G401"/>
    <mergeCell ref="H401:I401"/>
    <mergeCell ref="J393:K393"/>
    <mergeCell ref="L393:M393"/>
    <mergeCell ref="N401:N402"/>
    <mergeCell ref="F395:G395"/>
    <mergeCell ref="H395:I395"/>
    <mergeCell ref="J395:K395"/>
    <mergeCell ref="L387:M387"/>
    <mergeCell ref="N387:N388"/>
    <mergeCell ref="F389:G389"/>
    <mergeCell ref="H389:I389"/>
    <mergeCell ref="J381:K381"/>
    <mergeCell ref="L381:M381"/>
    <mergeCell ref="N389:N390"/>
    <mergeCell ref="F383:G383"/>
    <mergeCell ref="H383:I383"/>
    <mergeCell ref="J383:K383"/>
    <mergeCell ref="L391:M391"/>
    <mergeCell ref="N391:N392"/>
    <mergeCell ref="F393:G393"/>
    <mergeCell ref="H393:I393"/>
    <mergeCell ref="J385:K385"/>
    <mergeCell ref="L385:M385"/>
    <mergeCell ref="N393:N394"/>
    <mergeCell ref="F387:G387"/>
    <mergeCell ref="H387:I387"/>
    <mergeCell ref="J387:K387"/>
    <mergeCell ref="L379:M379"/>
    <mergeCell ref="N379:N380"/>
    <mergeCell ref="F381:G381"/>
    <mergeCell ref="H381:I381"/>
    <mergeCell ref="J373:K373"/>
    <mergeCell ref="L373:M373"/>
    <mergeCell ref="N381:N382"/>
    <mergeCell ref="F375:G375"/>
    <mergeCell ref="H375:I375"/>
    <mergeCell ref="J375:K375"/>
    <mergeCell ref="L383:M383"/>
    <mergeCell ref="N383:N384"/>
    <mergeCell ref="F385:G385"/>
    <mergeCell ref="H385:I385"/>
    <mergeCell ref="J377:K377"/>
    <mergeCell ref="L377:M377"/>
    <mergeCell ref="N385:N386"/>
    <mergeCell ref="F379:G379"/>
    <mergeCell ref="H379:I379"/>
    <mergeCell ref="J379:K379"/>
    <mergeCell ref="L371:M371"/>
    <mergeCell ref="N371:N372"/>
    <mergeCell ref="F373:G373"/>
    <mergeCell ref="H373:I373"/>
    <mergeCell ref="J365:K365"/>
    <mergeCell ref="L365:M365"/>
    <mergeCell ref="N373:N374"/>
    <mergeCell ref="F367:G367"/>
    <mergeCell ref="H367:I367"/>
    <mergeCell ref="J367:K367"/>
    <mergeCell ref="L375:M375"/>
    <mergeCell ref="N375:N376"/>
    <mergeCell ref="F377:G377"/>
    <mergeCell ref="H377:I377"/>
    <mergeCell ref="J369:K369"/>
    <mergeCell ref="L369:M369"/>
    <mergeCell ref="N377:N378"/>
    <mergeCell ref="F371:G371"/>
    <mergeCell ref="H371:I371"/>
    <mergeCell ref="J371:K371"/>
    <mergeCell ref="L363:M363"/>
    <mergeCell ref="N363:N364"/>
    <mergeCell ref="F365:G365"/>
    <mergeCell ref="H365:I365"/>
    <mergeCell ref="J357:K357"/>
    <mergeCell ref="L357:M357"/>
    <mergeCell ref="N365:N366"/>
    <mergeCell ref="F359:G359"/>
    <mergeCell ref="H359:I359"/>
    <mergeCell ref="J359:K359"/>
    <mergeCell ref="L367:M367"/>
    <mergeCell ref="N367:N368"/>
    <mergeCell ref="F369:G369"/>
    <mergeCell ref="H369:I369"/>
    <mergeCell ref="J361:K361"/>
    <mergeCell ref="L361:M361"/>
    <mergeCell ref="N369:N370"/>
    <mergeCell ref="F363:G363"/>
    <mergeCell ref="H363:I363"/>
    <mergeCell ref="J363:K363"/>
    <mergeCell ref="L355:M355"/>
    <mergeCell ref="N355:N356"/>
    <mergeCell ref="F357:G357"/>
    <mergeCell ref="H357:I357"/>
    <mergeCell ref="J349:K349"/>
    <mergeCell ref="L349:M349"/>
    <mergeCell ref="N357:N358"/>
    <mergeCell ref="F351:G351"/>
    <mergeCell ref="H351:I351"/>
    <mergeCell ref="J351:K351"/>
    <mergeCell ref="L359:M359"/>
    <mergeCell ref="N359:N360"/>
    <mergeCell ref="F361:G361"/>
    <mergeCell ref="H361:I361"/>
    <mergeCell ref="J353:K353"/>
    <mergeCell ref="L353:M353"/>
    <mergeCell ref="N361:N362"/>
    <mergeCell ref="F355:G355"/>
    <mergeCell ref="H355:I355"/>
    <mergeCell ref="J355:K355"/>
    <mergeCell ref="L347:M347"/>
    <mergeCell ref="N347:N348"/>
    <mergeCell ref="F349:G349"/>
    <mergeCell ref="H349:I349"/>
    <mergeCell ref="J341:K341"/>
    <mergeCell ref="L341:M341"/>
    <mergeCell ref="N349:N350"/>
    <mergeCell ref="F343:G343"/>
    <mergeCell ref="H343:I343"/>
    <mergeCell ref="J343:K343"/>
    <mergeCell ref="L351:M351"/>
    <mergeCell ref="N351:N352"/>
    <mergeCell ref="F353:G353"/>
    <mergeCell ref="H353:I353"/>
    <mergeCell ref="J345:K345"/>
    <mergeCell ref="L345:M345"/>
    <mergeCell ref="N353:N354"/>
    <mergeCell ref="F347:G347"/>
    <mergeCell ref="H347:I347"/>
    <mergeCell ref="J347:K347"/>
    <mergeCell ref="L339:M339"/>
    <mergeCell ref="N339:N340"/>
    <mergeCell ref="F341:G341"/>
    <mergeCell ref="H341:I341"/>
    <mergeCell ref="J333:K333"/>
    <mergeCell ref="L333:M333"/>
    <mergeCell ref="N341:N342"/>
    <mergeCell ref="F335:G335"/>
    <mergeCell ref="H335:I335"/>
    <mergeCell ref="J335:K335"/>
    <mergeCell ref="L343:M343"/>
    <mergeCell ref="N343:N344"/>
    <mergeCell ref="F345:G345"/>
    <mergeCell ref="H345:I345"/>
    <mergeCell ref="J337:K337"/>
    <mergeCell ref="L337:M337"/>
    <mergeCell ref="N345:N346"/>
    <mergeCell ref="F339:G339"/>
    <mergeCell ref="H339:I339"/>
    <mergeCell ref="J339:K339"/>
    <mergeCell ref="L331:M331"/>
    <mergeCell ref="N331:N332"/>
    <mergeCell ref="F333:G333"/>
    <mergeCell ref="H333:I333"/>
    <mergeCell ref="J325:K325"/>
    <mergeCell ref="L325:M325"/>
    <mergeCell ref="N333:N334"/>
    <mergeCell ref="F327:G327"/>
    <mergeCell ref="H327:I327"/>
    <mergeCell ref="J327:K327"/>
    <mergeCell ref="L335:M335"/>
    <mergeCell ref="N335:N336"/>
    <mergeCell ref="F337:G337"/>
    <mergeCell ref="H337:I337"/>
    <mergeCell ref="J329:K329"/>
    <mergeCell ref="L329:M329"/>
    <mergeCell ref="N337:N338"/>
    <mergeCell ref="F331:G331"/>
    <mergeCell ref="H331:I331"/>
    <mergeCell ref="J331:K331"/>
    <mergeCell ref="L323:M323"/>
    <mergeCell ref="N323:N324"/>
    <mergeCell ref="F325:G325"/>
    <mergeCell ref="H325:I325"/>
    <mergeCell ref="J317:K317"/>
    <mergeCell ref="L317:M317"/>
    <mergeCell ref="N325:N326"/>
    <mergeCell ref="F319:G319"/>
    <mergeCell ref="H319:I319"/>
    <mergeCell ref="J319:K319"/>
    <mergeCell ref="L327:M327"/>
    <mergeCell ref="N327:N328"/>
    <mergeCell ref="F329:G329"/>
    <mergeCell ref="H329:I329"/>
    <mergeCell ref="J321:K321"/>
    <mergeCell ref="L321:M321"/>
    <mergeCell ref="N329:N330"/>
    <mergeCell ref="F323:G323"/>
    <mergeCell ref="H323:I323"/>
    <mergeCell ref="J323:K323"/>
    <mergeCell ref="L315:M315"/>
    <mergeCell ref="N315:N316"/>
    <mergeCell ref="F317:G317"/>
    <mergeCell ref="H317:I317"/>
    <mergeCell ref="J309:K309"/>
    <mergeCell ref="L309:M309"/>
    <mergeCell ref="N317:N318"/>
    <mergeCell ref="F311:G311"/>
    <mergeCell ref="H311:I311"/>
    <mergeCell ref="J311:K311"/>
    <mergeCell ref="L319:M319"/>
    <mergeCell ref="N319:N320"/>
    <mergeCell ref="F321:G321"/>
    <mergeCell ref="H321:I321"/>
    <mergeCell ref="J313:K313"/>
    <mergeCell ref="L313:M313"/>
    <mergeCell ref="N321:N322"/>
    <mergeCell ref="F315:G315"/>
    <mergeCell ref="H315:I315"/>
    <mergeCell ref="J315:K315"/>
    <mergeCell ref="L307:M307"/>
    <mergeCell ref="N307:N308"/>
    <mergeCell ref="F309:G309"/>
    <mergeCell ref="H309:I309"/>
    <mergeCell ref="J301:K301"/>
    <mergeCell ref="L301:M301"/>
    <mergeCell ref="N309:N310"/>
    <mergeCell ref="F303:G303"/>
    <mergeCell ref="H303:I303"/>
    <mergeCell ref="J303:K303"/>
    <mergeCell ref="L311:M311"/>
    <mergeCell ref="N311:N312"/>
    <mergeCell ref="F313:G313"/>
    <mergeCell ref="H313:I313"/>
    <mergeCell ref="J305:K305"/>
    <mergeCell ref="L305:M305"/>
    <mergeCell ref="N313:N314"/>
    <mergeCell ref="F307:G307"/>
    <mergeCell ref="H307:I307"/>
    <mergeCell ref="J307:K307"/>
    <mergeCell ref="L299:M299"/>
    <mergeCell ref="N299:N300"/>
    <mergeCell ref="F301:G301"/>
    <mergeCell ref="H301:I301"/>
    <mergeCell ref="J293:K293"/>
    <mergeCell ref="L293:M293"/>
    <mergeCell ref="N301:N302"/>
    <mergeCell ref="F295:G295"/>
    <mergeCell ref="H295:I295"/>
    <mergeCell ref="J295:K295"/>
    <mergeCell ref="L303:M303"/>
    <mergeCell ref="N303:N304"/>
    <mergeCell ref="F305:G305"/>
    <mergeCell ref="H305:I305"/>
    <mergeCell ref="J297:K297"/>
    <mergeCell ref="L297:M297"/>
    <mergeCell ref="N305:N306"/>
    <mergeCell ref="F299:G299"/>
    <mergeCell ref="H299:I299"/>
    <mergeCell ref="J299:K299"/>
    <mergeCell ref="L291:M291"/>
    <mergeCell ref="N291:N292"/>
    <mergeCell ref="F293:G293"/>
    <mergeCell ref="H293:I293"/>
    <mergeCell ref="J285:K285"/>
    <mergeCell ref="L285:M285"/>
    <mergeCell ref="N293:N294"/>
    <mergeCell ref="F287:G287"/>
    <mergeCell ref="H287:I287"/>
    <mergeCell ref="J287:K287"/>
    <mergeCell ref="L295:M295"/>
    <mergeCell ref="N295:N296"/>
    <mergeCell ref="F297:G297"/>
    <mergeCell ref="H297:I297"/>
    <mergeCell ref="J289:K289"/>
    <mergeCell ref="L289:M289"/>
    <mergeCell ref="N297:N298"/>
    <mergeCell ref="F291:G291"/>
    <mergeCell ref="H291:I291"/>
    <mergeCell ref="J291:K291"/>
    <mergeCell ref="L283:M283"/>
    <mergeCell ref="N283:N284"/>
    <mergeCell ref="F285:G285"/>
    <mergeCell ref="H285:I285"/>
    <mergeCell ref="J277:K277"/>
    <mergeCell ref="L277:M277"/>
    <mergeCell ref="N285:N286"/>
    <mergeCell ref="F279:G279"/>
    <mergeCell ref="H279:I279"/>
    <mergeCell ref="J279:K279"/>
    <mergeCell ref="L287:M287"/>
    <mergeCell ref="N287:N288"/>
    <mergeCell ref="F289:G289"/>
    <mergeCell ref="H289:I289"/>
    <mergeCell ref="J281:K281"/>
    <mergeCell ref="L281:M281"/>
    <mergeCell ref="N289:N290"/>
    <mergeCell ref="F283:G283"/>
    <mergeCell ref="H283:I283"/>
    <mergeCell ref="J283:K283"/>
    <mergeCell ref="L275:M275"/>
    <mergeCell ref="N275:N276"/>
    <mergeCell ref="F277:G277"/>
    <mergeCell ref="H277:I277"/>
    <mergeCell ref="J269:K269"/>
    <mergeCell ref="L269:M269"/>
    <mergeCell ref="N277:N278"/>
    <mergeCell ref="F271:G271"/>
    <mergeCell ref="H271:I271"/>
    <mergeCell ref="J271:K271"/>
    <mergeCell ref="L279:M279"/>
    <mergeCell ref="N279:N280"/>
    <mergeCell ref="F281:G281"/>
    <mergeCell ref="H281:I281"/>
    <mergeCell ref="J273:K273"/>
    <mergeCell ref="L273:M273"/>
    <mergeCell ref="N281:N282"/>
    <mergeCell ref="F275:G275"/>
    <mergeCell ref="H275:I275"/>
    <mergeCell ref="J275:K275"/>
    <mergeCell ref="L267:M267"/>
    <mergeCell ref="N267:N268"/>
    <mergeCell ref="F269:G269"/>
    <mergeCell ref="H269:I269"/>
    <mergeCell ref="J261:K261"/>
    <mergeCell ref="L261:M261"/>
    <mergeCell ref="N269:N270"/>
    <mergeCell ref="F263:G263"/>
    <mergeCell ref="H263:I263"/>
    <mergeCell ref="J263:K263"/>
    <mergeCell ref="L271:M271"/>
    <mergeCell ref="N271:N272"/>
    <mergeCell ref="F273:G273"/>
    <mergeCell ref="H273:I273"/>
    <mergeCell ref="J265:K265"/>
    <mergeCell ref="L265:M265"/>
    <mergeCell ref="N273:N274"/>
    <mergeCell ref="F267:G267"/>
    <mergeCell ref="H267:I267"/>
    <mergeCell ref="J267:K267"/>
    <mergeCell ref="L259:M259"/>
    <mergeCell ref="N259:N260"/>
    <mergeCell ref="F261:G261"/>
    <mergeCell ref="H261:I261"/>
    <mergeCell ref="J253:K253"/>
    <mergeCell ref="L253:M253"/>
    <mergeCell ref="N261:N262"/>
    <mergeCell ref="F255:G255"/>
    <mergeCell ref="H255:I255"/>
    <mergeCell ref="J255:K255"/>
    <mergeCell ref="L263:M263"/>
    <mergeCell ref="N263:N264"/>
    <mergeCell ref="F265:G265"/>
    <mergeCell ref="H265:I265"/>
    <mergeCell ref="J257:K257"/>
    <mergeCell ref="L257:M257"/>
    <mergeCell ref="N265:N266"/>
    <mergeCell ref="F259:G259"/>
    <mergeCell ref="H259:I259"/>
    <mergeCell ref="J259:K259"/>
    <mergeCell ref="L251:M251"/>
    <mergeCell ref="N251:N252"/>
    <mergeCell ref="F253:G253"/>
    <mergeCell ref="H253:I253"/>
    <mergeCell ref="J245:K245"/>
    <mergeCell ref="L245:M245"/>
    <mergeCell ref="N253:N254"/>
    <mergeCell ref="F247:G247"/>
    <mergeCell ref="H247:I247"/>
    <mergeCell ref="J247:K247"/>
    <mergeCell ref="L255:M255"/>
    <mergeCell ref="N255:N256"/>
    <mergeCell ref="F257:G257"/>
    <mergeCell ref="H257:I257"/>
    <mergeCell ref="J249:K249"/>
    <mergeCell ref="L249:M249"/>
    <mergeCell ref="N257:N258"/>
    <mergeCell ref="F251:G251"/>
    <mergeCell ref="H251:I251"/>
    <mergeCell ref="J251:K251"/>
    <mergeCell ref="L243:M243"/>
    <mergeCell ref="N243:N244"/>
    <mergeCell ref="F245:G245"/>
    <mergeCell ref="H245:I245"/>
    <mergeCell ref="J237:K237"/>
    <mergeCell ref="L237:M237"/>
    <mergeCell ref="N245:N246"/>
    <mergeCell ref="F239:G239"/>
    <mergeCell ref="H239:I239"/>
    <mergeCell ref="J239:K239"/>
    <mergeCell ref="L247:M247"/>
    <mergeCell ref="N247:N248"/>
    <mergeCell ref="F249:G249"/>
    <mergeCell ref="H249:I249"/>
    <mergeCell ref="J241:K241"/>
    <mergeCell ref="L241:M241"/>
    <mergeCell ref="N249:N250"/>
    <mergeCell ref="F243:G243"/>
    <mergeCell ref="H243:I243"/>
    <mergeCell ref="J243:K243"/>
    <mergeCell ref="L235:M235"/>
    <mergeCell ref="N235:N236"/>
    <mergeCell ref="F237:G237"/>
    <mergeCell ref="H237:I237"/>
    <mergeCell ref="J229:K229"/>
    <mergeCell ref="L229:M229"/>
    <mergeCell ref="N237:N238"/>
    <mergeCell ref="F231:G231"/>
    <mergeCell ref="H231:I231"/>
    <mergeCell ref="J231:K231"/>
    <mergeCell ref="L239:M239"/>
    <mergeCell ref="N239:N240"/>
    <mergeCell ref="F241:G241"/>
    <mergeCell ref="H241:I241"/>
    <mergeCell ref="J233:K233"/>
    <mergeCell ref="L233:M233"/>
    <mergeCell ref="N241:N242"/>
    <mergeCell ref="F235:G235"/>
    <mergeCell ref="H235:I235"/>
    <mergeCell ref="J235:K235"/>
    <mergeCell ref="L227:M227"/>
    <mergeCell ref="N227:N228"/>
    <mergeCell ref="F229:G229"/>
    <mergeCell ref="H229:I229"/>
    <mergeCell ref="J221:K221"/>
    <mergeCell ref="L221:M221"/>
    <mergeCell ref="N229:N230"/>
    <mergeCell ref="F223:G223"/>
    <mergeCell ref="H223:I223"/>
    <mergeCell ref="J223:K223"/>
    <mergeCell ref="L231:M231"/>
    <mergeCell ref="N231:N232"/>
    <mergeCell ref="F233:G233"/>
    <mergeCell ref="H233:I233"/>
    <mergeCell ref="J225:K225"/>
    <mergeCell ref="L225:M225"/>
    <mergeCell ref="N233:N234"/>
    <mergeCell ref="F227:G227"/>
    <mergeCell ref="H227:I227"/>
    <mergeCell ref="J227:K227"/>
    <mergeCell ref="L219:M219"/>
    <mergeCell ref="N219:N220"/>
    <mergeCell ref="F221:G221"/>
    <mergeCell ref="H221:I221"/>
    <mergeCell ref="J213:K213"/>
    <mergeCell ref="L213:M213"/>
    <mergeCell ref="N221:N222"/>
    <mergeCell ref="F215:G215"/>
    <mergeCell ref="H215:I215"/>
    <mergeCell ref="J215:K215"/>
    <mergeCell ref="L223:M223"/>
    <mergeCell ref="N223:N224"/>
    <mergeCell ref="F225:G225"/>
    <mergeCell ref="H225:I225"/>
    <mergeCell ref="J217:K217"/>
    <mergeCell ref="L217:M217"/>
    <mergeCell ref="N225:N226"/>
    <mergeCell ref="F219:G219"/>
    <mergeCell ref="H219:I219"/>
    <mergeCell ref="J219:K219"/>
    <mergeCell ref="L211:M211"/>
    <mergeCell ref="N211:N212"/>
    <mergeCell ref="F213:G213"/>
    <mergeCell ref="H213:I213"/>
    <mergeCell ref="J205:K205"/>
    <mergeCell ref="L205:M205"/>
    <mergeCell ref="N213:N214"/>
    <mergeCell ref="F207:G207"/>
    <mergeCell ref="H207:I207"/>
    <mergeCell ref="J207:K207"/>
    <mergeCell ref="L215:M215"/>
    <mergeCell ref="N215:N216"/>
    <mergeCell ref="F217:G217"/>
    <mergeCell ref="H217:I217"/>
    <mergeCell ref="J209:K209"/>
    <mergeCell ref="L209:M209"/>
    <mergeCell ref="N217:N218"/>
    <mergeCell ref="F211:G211"/>
    <mergeCell ref="H211:I211"/>
    <mergeCell ref="J211:K211"/>
    <mergeCell ref="L203:M203"/>
    <mergeCell ref="N203:N204"/>
    <mergeCell ref="F205:G205"/>
    <mergeCell ref="H205:I205"/>
    <mergeCell ref="J197:K197"/>
    <mergeCell ref="L197:M197"/>
    <mergeCell ref="N205:N206"/>
    <mergeCell ref="F199:G199"/>
    <mergeCell ref="H199:I199"/>
    <mergeCell ref="J199:K199"/>
    <mergeCell ref="L207:M207"/>
    <mergeCell ref="N207:N208"/>
    <mergeCell ref="F209:G209"/>
    <mergeCell ref="H209:I209"/>
    <mergeCell ref="J201:K201"/>
    <mergeCell ref="L201:M201"/>
    <mergeCell ref="N209:N210"/>
    <mergeCell ref="F203:G203"/>
    <mergeCell ref="H203:I203"/>
    <mergeCell ref="J203:K203"/>
    <mergeCell ref="L195:M195"/>
    <mergeCell ref="N195:N196"/>
    <mergeCell ref="F197:G197"/>
    <mergeCell ref="H197:I197"/>
    <mergeCell ref="J189:K189"/>
    <mergeCell ref="L189:M189"/>
    <mergeCell ref="N197:N198"/>
    <mergeCell ref="F191:G191"/>
    <mergeCell ref="H191:I191"/>
    <mergeCell ref="J191:K191"/>
    <mergeCell ref="L199:M199"/>
    <mergeCell ref="N199:N200"/>
    <mergeCell ref="F201:G201"/>
    <mergeCell ref="H201:I201"/>
    <mergeCell ref="J193:K193"/>
    <mergeCell ref="L193:M193"/>
    <mergeCell ref="N201:N202"/>
    <mergeCell ref="F195:G195"/>
    <mergeCell ref="H195:I195"/>
    <mergeCell ref="J195:K195"/>
    <mergeCell ref="L187:M187"/>
    <mergeCell ref="N187:N188"/>
    <mergeCell ref="F189:G189"/>
    <mergeCell ref="H189:I189"/>
    <mergeCell ref="J181:K181"/>
    <mergeCell ref="L181:M181"/>
    <mergeCell ref="N189:N190"/>
    <mergeCell ref="F183:G183"/>
    <mergeCell ref="H183:I183"/>
    <mergeCell ref="J183:K183"/>
    <mergeCell ref="L191:M191"/>
    <mergeCell ref="N191:N192"/>
    <mergeCell ref="F193:G193"/>
    <mergeCell ref="H193:I193"/>
    <mergeCell ref="J185:K185"/>
    <mergeCell ref="L185:M185"/>
    <mergeCell ref="N193:N194"/>
    <mergeCell ref="F187:G187"/>
    <mergeCell ref="H187:I187"/>
    <mergeCell ref="J187:K187"/>
    <mergeCell ref="L179:M179"/>
    <mergeCell ref="N179:N180"/>
    <mergeCell ref="F181:G181"/>
    <mergeCell ref="H181:I181"/>
    <mergeCell ref="J173:K173"/>
    <mergeCell ref="L173:M173"/>
    <mergeCell ref="N181:N182"/>
    <mergeCell ref="F175:G175"/>
    <mergeCell ref="H175:I175"/>
    <mergeCell ref="J175:K175"/>
    <mergeCell ref="L183:M183"/>
    <mergeCell ref="N183:N184"/>
    <mergeCell ref="F185:G185"/>
    <mergeCell ref="H185:I185"/>
    <mergeCell ref="J177:K177"/>
    <mergeCell ref="L177:M177"/>
    <mergeCell ref="N185:N186"/>
    <mergeCell ref="F179:G179"/>
    <mergeCell ref="H179:I179"/>
    <mergeCell ref="J179:K179"/>
    <mergeCell ref="L171:M171"/>
    <mergeCell ref="N171:N172"/>
    <mergeCell ref="F173:G173"/>
    <mergeCell ref="H173:I173"/>
    <mergeCell ref="J165:K165"/>
    <mergeCell ref="L165:M165"/>
    <mergeCell ref="N173:N174"/>
    <mergeCell ref="F167:G167"/>
    <mergeCell ref="H167:I167"/>
    <mergeCell ref="J167:K167"/>
    <mergeCell ref="L175:M175"/>
    <mergeCell ref="N175:N176"/>
    <mergeCell ref="F177:G177"/>
    <mergeCell ref="H177:I177"/>
    <mergeCell ref="N177:N178"/>
    <mergeCell ref="F171:G171"/>
    <mergeCell ref="H171:I171"/>
    <mergeCell ref="J171:K171"/>
    <mergeCell ref="F161:G161"/>
    <mergeCell ref="H161:I161"/>
    <mergeCell ref="J169:K169"/>
    <mergeCell ref="L169:M169"/>
    <mergeCell ref="N161:N162"/>
    <mergeCell ref="F155:G155"/>
    <mergeCell ref="H155:I155"/>
    <mergeCell ref="J155:K155"/>
    <mergeCell ref="L163:M163"/>
    <mergeCell ref="N163:N164"/>
    <mergeCell ref="F165:G165"/>
    <mergeCell ref="H165:I165"/>
    <mergeCell ref="N165:N166"/>
    <mergeCell ref="J157:K157"/>
    <mergeCell ref="L157:M157"/>
    <mergeCell ref="L167:M167"/>
    <mergeCell ref="N167:N168"/>
    <mergeCell ref="F169:G169"/>
    <mergeCell ref="H169:I169"/>
    <mergeCell ref="N169:N170"/>
    <mergeCell ref="F163:G163"/>
    <mergeCell ref="H163:I163"/>
    <mergeCell ref="J163:K163"/>
    <mergeCell ref="N149:N150"/>
    <mergeCell ref="F159:G159"/>
    <mergeCell ref="H159:I159"/>
    <mergeCell ref="J159:K159"/>
    <mergeCell ref="L151:M151"/>
    <mergeCell ref="N151:N152"/>
    <mergeCell ref="F153:G153"/>
    <mergeCell ref="H153:I153"/>
    <mergeCell ref="J161:K161"/>
    <mergeCell ref="L161:M161"/>
    <mergeCell ref="N153:N154"/>
    <mergeCell ref="F147:G147"/>
    <mergeCell ref="H147:I147"/>
    <mergeCell ref="J147:K147"/>
    <mergeCell ref="L155:M155"/>
    <mergeCell ref="N155:N156"/>
    <mergeCell ref="F157:G157"/>
    <mergeCell ref="H157:I157"/>
    <mergeCell ref="J149:K149"/>
    <mergeCell ref="L149:M149"/>
    <mergeCell ref="F151:G151"/>
    <mergeCell ref="H151:I151"/>
    <mergeCell ref="J151:K151"/>
    <mergeCell ref="N157:N158"/>
    <mergeCell ref="J153:K153"/>
    <mergeCell ref="L153:M153"/>
    <mergeCell ref="L147:M147"/>
    <mergeCell ref="N147:N148"/>
    <mergeCell ref="F149:G149"/>
    <mergeCell ref="H149:I149"/>
    <mergeCell ref="L159:M159"/>
    <mergeCell ref="N159:N160"/>
    <mergeCell ref="L143:M143"/>
    <mergeCell ref="N143:N144"/>
    <mergeCell ref="F145:G145"/>
    <mergeCell ref="H145:I145"/>
    <mergeCell ref="J137:K137"/>
    <mergeCell ref="L137:M137"/>
    <mergeCell ref="N145:N146"/>
    <mergeCell ref="F139:G139"/>
    <mergeCell ref="H139:I139"/>
    <mergeCell ref="J139:K139"/>
    <mergeCell ref="J141:K141"/>
    <mergeCell ref="L141:M141"/>
    <mergeCell ref="F143:G143"/>
    <mergeCell ref="H143:I143"/>
    <mergeCell ref="J129:K129"/>
    <mergeCell ref="L129:M129"/>
    <mergeCell ref="N137:N138"/>
    <mergeCell ref="F131:G131"/>
    <mergeCell ref="H131:I131"/>
    <mergeCell ref="J131:K131"/>
    <mergeCell ref="L139:M139"/>
    <mergeCell ref="N139:N140"/>
    <mergeCell ref="J143:K143"/>
    <mergeCell ref="F137:G137"/>
    <mergeCell ref="H137:I137"/>
    <mergeCell ref="J145:K145"/>
    <mergeCell ref="L145:M145"/>
    <mergeCell ref="J125:K125"/>
    <mergeCell ref="F133:G133"/>
    <mergeCell ref="H133:I133"/>
    <mergeCell ref="L125:M125"/>
    <mergeCell ref="N125:N126"/>
    <mergeCell ref="N133:N134"/>
    <mergeCell ref="F127:G127"/>
    <mergeCell ref="H127:I127"/>
    <mergeCell ref="J127:K127"/>
    <mergeCell ref="F125:G125"/>
    <mergeCell ref="H125:I125"/>
    <mergeCell ref="L135:M135"/>
    <mergeCell ref="N135:N136"/>
    <mergeCell ref="F141:G141"/>
    <mergeCell ref="H141:I141"/>
    <mergeCell ref="J133:K133"/>
    <mergeCell ref="L133:M133"/>
    <mergeCell ref="N141:N142"/>
    <mergeCell ref="F135:G135"/>
    <mergeCell ref="H135:I135"/>
    <mergeCell ref="J135:K135"/>
    <mergeCell ref="N127:N128"/>
    <mergeCell ref="L131:M131"/>
    <mergeCell ref="N131:N132"/>
    <mergeCell ref="D2:N4"/>
    <mergeCell ref="D6:N6"/>
    <mergeCell ref="D9:M9"/>
    <mergeCell ref="D36:M36"/>
    <mergeCell ref="D63:M63"/>
    <mergeCell ref="J119:K119"/>
    <mergeCell ref="L119:M119"/>
    <mergeCell ref="N119:N120"/>
    <mergeCell ref="N121:N122"/>
    <mergeCell ref="F123:G123"/>
    <mergeCell ref="H123:I123"/>
    <mergeCell ref="J123:K123"/>
    <mergeCell ref="L123:M123"/>
    <mergeCell ref="D90:M90"/>
    <mergeCell ref="D118:E118"/>
    <mergeCell ref="F118:G118"/>
    <mergeCell ref="H118:I118"/>
    <mergeCell ref="J118:K118"/>
    <mergeCell ref="L118:M118"/>
    <mergeCell ref="D117:N117"/>
    <mergeCell ref="N123:N124"/>
    <mergeCell ref="D119:D534"/>
    <mergeCell ref="F121:G121"/>
    <mergeCell ref="H121:I121"/>
    <mergeCell ref="J121:K121"/>
    <mergeCell ref="L121:M121"/>
    <mergeCell ref="L127:M127"/>
    <mergeCell ref="F119:G119"/>
    <mergeCell ref="H119:I119"/>
    <mergeCell ref="F129:G129"/>
    <mergeCell ref="H129:I129"/>
    <mergeCell ref="N129:N130"/>
  </mergeCells>
  <conditionalFormatting sqref="D119">
    <cfRule type="cellIs" dxfId="4364" priority="2891" operator="equal">
      <formula>"2006-2014"</formula>
    </cfRule>
  </conditionalFormatting>
  <conditionalFormatting sqref="H261:I261">
    <cfRule type="expression" dxfId="4363" priority="984">
      <formula>Z261=1</formula>
    </cfRule>
  </conditionalFormatting>
  <conditionalFormatting sqref="F261:G261">
    <cfRule type="expression" dxfId="4362" priority="983">
      <formula>Y261=1</formula>
    </cfRule>
  </conditionalFormatting>
  <conditionalFormatting sqref="J261:K261">
    <cfRule type="expression" dxfId="4361" priority="982">
      <formula>AA261=1</formula>
    </cfRule>
  </conditionalFormatting>
  <conditionalFormatting sqref="L261:M261">
    <cfRule type="expression" dxfId="4360" priority="981">
      <formula>AB261=1</formula>
    </cfRule>
  </conditionalFormatting>
  <conditionalFormatting sqref="H273:I273">
    <cfRule type="expression" dxfId="4359" priority="942">
      <formula>Z273=1</formula>
    </cfRule>
  </conditionalFormatting>
  <conditionalFormatting sqref="F273:G273">
    <cfRule type="expression" dxfId="4358" priority="941">
      <formula>Y273=1</formula>
    </cfRule>
  </conditionalFormatting>
  <conditionalFormatting sqref="J273:K273">
    <cfRule type="expression" dxfId="4357" priority="940">
      <formula>AA273=1</formula>
    </cfRule>
  </conditionalFormatting>
  <conditionalFormatting sqref="L273:M273">
    <cfRule type="expression" dxfId="4356" priority="939">
      <formula>AB273=1</formula>
    </cfRule>
  </conditionalFormatting>
  <conditionalFormatting sqref="H285:I285">
    <cfRule type="expression" dxfId="4355" priority="900">
      <formula>Z285=1</formula>
    </cfRule>
  </conditionalFormatting>
  <conditionalFormatting sqref="F285:G285">
    <cfRule type="expression" dxfId="4354" priority="899">
      <formula>Y285=1</formula>
    </cfRule>
  </conditionalFormatting>
  <conditionalFormatting sqref="J285:K285">
    <cfRule type="expression" dxfId="4353" priority="898">
      <formula>AA285=1</formula>
    </cfRule>
  </conditionalFormatting>
  <conditionalFormatting sqref="L285:M285">
    <cfRule type="expression" dxfId="4352" priority="897">
      <formula>AB285=1</formula>
    </cfRule>
  </conditionalFormatting>
  <conditionalFormatting sqref="H297:I297">
    <cfRule type="expression" dxfId="4351" priority="858">
      <formula>Z297=1</formula>
    </cfRule>
  </conditionalFormatting>
  <conditionalFormatting sqref="F297:G297">
    <cfRule type="expression" dxfId="4350" priority="857">
      <formula>Y297=1</formula>
    </cfRule>
  </conditionalFormatting>
  <conditionalFormatting sqref="J297:K297">
    <cfRule type="expression" dxfId="4349" priority="856">
      <formula>AA297=1</formula>
    </cfRule>
  </conditionalFormatting>
  <conditionalFormatting sqref="L297:M297">
    <cfRule type="expression" dxfId="4348" priority="855">
      <formula>AB297=1</formula>
    </cfRule>
  </conditionalFormatting>
  <conditionalFormatting sqref="P119:W120">
    <cfRule type="containsBlanks" dxfId="4347" priority="1904">
      <formula>LEN(TRIM(P119))=0</formula>
    </cfRule>
  </conditionalFormatting>
  <conditionalFormatting sqref="P119:W119">
    <cfRule type="colorScale" priority="1903">
      <colorScale>
        <cfvo type="min"/>
        <cfvo type="max"/>
        <color rgb="FFFFEF9C"/>
        <color rgb="FFFF7128"/>
      </colorScale>
    </cfRule>
  </conditionalFormatting>
  <conditionalFormatting sqref="P121:W122">
    <cfRule type="containsBlanks" dxfId="4346" priority="1902">
      <formula>LEN(TRIM(P121))=0</formula>
    </cfRule>
  </conditionalFormatting>
  <conditionalFormatting sqref="P121:W121">
    <cfRule type="colorScale" priority="1901">
      <colorScale>
        <cfvo type="min"/>
        <cfvo type="max"/>
        <color rgb="FFFFEF9C"/>
        <color rgb="FFFF7128"/>
      </colorScale>
    </cfRule>
  </conditionalFormatting>
  <conditionalFormatting sqref="P123:W124">
    <cfRule type="containsBlanks" dxfId="4345" priority="1900">
      <formula>LEN(TRIM(P123))=0</formula>
    </cfRule>
  </conditionalFormatting>
  <conditionalFormatting sqref="P123:W123">
    <cfRule type="colorScale" priority="1899">
      <colorScale>
        <cfvo type="min"/>
        <cfvo type="max"/>
        <color rgb="FFFFEF9C"/>
        <color rgb="FFFF7128"/>
      </colorScale>
    </cfRule>
  </conditionalFormatting>
  <conditionalFormatting sqref="P125:W126">
    <cfRule type="containsBlanks" dxfId="4344" priority="1898">
      <formula>LEN(TRIM(P125))=0</formula>
    </cfRule>
  </conditionalFormatting>
  <conditionalFormatting sqref="P125:W125">
    <cfRule type="colorScale" priority="1897">
      <colorScale>
        <cfvo type="min"/>
        <cfvo type="max"/>
        <color rgb="FFFFEF9C"/>
        <color rgb="FFFF7128"/>
      </colorScale>
    </cfRule>
  </conditionalFormatting>
  <conditionalFormatting sqref="P127:W128">
    <cfRule type="containsBlanks" dxfId="4343" priority="1896">
      <formula>LEN(TRIM(P127))=0</formula>
    </cfRule>
  </conditionalFormatting>
  <conditionalFormatting sqref="P127:W127">
    <cfRule type="colorScale" priority="1895">
      <colorScale>
        <cfvo type="min"/>
        <cfvo type="max"/>
        <color rgb="FFFFEF9C"/>
        <color rgb="FFFF7128"/>
      </colorScale>
    </cfRule>
  </conditionalFormatting>
  <conditionalFormatting sqref="P129:W130">
    <cfRule type="containsBlanks" dxfId="4342" priority="1894">
      <formula>LEN(TRIM(P129))=0</formula>
    </cfRule>
  </conditionalFormatting>
  <conditionalFormatting sqref="P129:W129">
    <cfRule type="colorScale" priority="1893">
      <colorScale>
        <cfvo type="min"/>
        <cfvo type="max"/>
        <color rgb="FFFFEF9C"/>
        <color rgb="FFFF7128"/>
      </colorScale>
    </cfRule>
  </conditionalFormatting>
  <conditionalFormatting sqref="P131:W132">
    <cfRule type="containsBlanks" dxfId="4341" priority="1892">
      <formula>LEN(TRIM(P131))=0</formula>
    </cfRule>
  </conditionalFormatting>
  <conditionalFormatting sqref="P131:W131">
    <cfRule type="colorScale" priority="1891">
      <colorScale>
        <cfvo type="min"/>
        <cfvo type="max"/>
        <color rgb="FFFFEF9C"/>
        <color rgb="FFFF7128"/>
      </colorScale>
    </cfRule>
  </conditionalFormatting>
  <conditionalFormatting sqref="P133:W134">
    <cfRule type="containsBlanks" dxfId="4340" priority="1890">
      <formula>LEN(TRIM(P133))=0</formula>
    </cfRule>
  </conditionalFormatting>
  <conditionalFormatting sqref="P133:W133">
    <cfRule type="colorScale" priority="1889">
      <colorScale>
        <cfvo type="min"/>
        <cfvo type="max"/>
        <color rgb="FFFFEF9C"/>
        <color rgb="FFFF7128"/>
      </colorScale>
    </cfRule>
  </conditionalFormatting>
  <conditionalFormatting sqref="P135:W136">
    <cfRule type="containsBlanks" dxfId="4339" priority="1888">
      <formula>LEN(TRIM(P135))=0</formula>
    </cfRule>
  </conditionalFormatting>
  <conditionalFormatting sqref="P135:W135">
    <cfRule type="colorScale" priority="1887">
      <colorScale>
        <cfvo type="min"/>
        <cfvo type="max"/>
        <color rgb="FFFFEF9C"/>
        <color rgb="FFFF7128"/>
      </colorScale>
    </cfRule>
  </conditionalFormatting>
  <conditionalFormatting sqref="P137:W138">
    <cfRule type="containsBlanks" dxfId="4338" priority="1886">
      <formula>LEN(TRIM(P137))=0</formula>
    </cfRule>
  </conditionalFormatting>
  <conditionalFormatting sqref="P137:W137">
    <cfRule type="colorScale" priority="1885">
      <colorScale>
        <cfvo type="min"/>
        <cfvo type="max"/>
        <color rgb="FFFFEF9C"/>
        <color rgb="FFFF7128"/>
      </colorScale>
    </cfRule>
  </conditionalFormatting>
  <conditionalFormatting sqref="P139:W140">
    <cfRule type="containsBlanks" dxfId="4337" priority="1884">
      <formula>LEN(TRIM(P139))=0</formula>
    </cfRule>
  </conditionalFormatting>
  <conditionalFormatting sqref="P139:W139">
    <cfRule type="colorScale" priority="1883">
      <colorScale>
        <cfvo type="min"/>
        <cfvo type="max"/>
        <color rgb="FFFFEF9C"/>
        <color rgb="FFFF7128"/>
      </colorScale>
    </cfRule>
  </conditionalFormatting>
  <conditionalFormatting sqref="P141:W142">
    <cfRule type="containsBlanks" dxfId="4336" priority="1882">
      <formula>LEN(TRIM(P141))=0</formula>
    </cfRule>
  </conditionalFormatting>
  <conditionalFormatting sqref="P141:W141">
    <cfRule type="colorScale" priority="1881">
      <colorScale>
        <cfvo type="min"/>
        <cfvo type="max"/>
        <color rgb="FFFFEF9C"/>
        <color rgb="FFFF7128"/>
      </colorScale>
    </cfRule>
  </conditionalFormatting>
  <conditionalFormatting sqref="P143:W144">
    <cfRule type="containsBlanks" dxfId="4335" priority="1880">
      <formula>LEN(TRIM(P143))=0</formula>
    </cfRule>
  </conditionalFormatting>
  <conditionalFormatting sqref="P143:W143">
    <cfRule type="colorScale" priority="1879">
      <colorScale>
        <cfvo type="min"/>
        <cfvo type="max"/>
        <color rgb="FFFFEF9C"/>
        <color rgb="FFFF7128"/>
      </colorScale>
    </cfRule>
  </conditionalFormatting>
  <conditionalFormatting sqref="P145:W146">
    <cfRule type="containsBlanks" dxfId="4334" priority="1878">
      <formula>LEN(TRIM(P145))=0</formula>
    </cfRule>
  </conditionalFormatting>
  <conditionalFormatting sqref="P145:W145">
    <cfRule type="colorScale" priority="1877">
      <colorScale>
        <cfvo type="min"/>
        <cfvo type="max"/>
        <color rgb="FFFFEF9C"/>
        <color rgb="FFFF7128"/>
      </colorScale>
    </cfRule>
  </conditionalFormatting>
  <conditionalFormatting sqref="P147:W148">
    <cfRule type="containsBlanks" dxfId="4333" priority="1876">
      <formula>LEN(TRIM(P147))=0</formula>
    </cfRule>
  </conditionalFormatting>
  <conditionalFormatting sqref="P147:W147">
    <cfRule type="colorScale" priority="1875">
      <colorScale>
        <cfvo type="min"/>
        <cfvo type="max"/>
        <color rgb="FFFFEF9C"/>
        <color rgb="FFFF7128"/>
      </colorScale>
    </cfRule>
  </conditionalFormatting>
  <conditionalFormatting sqref="P149:W150">
    <cfRule type="containsBlanks" dxfId="4332" priority="1874">
      <formula>LEN(TRIM(P149))=0</formula>
    </cfRule>
  </conditionalFormatting>
  <conditionalFormatting sqref="P149:W149">
    <cfRule type="colorScale" priority="1873">
      <colorScale>
        <cfvo type="min"/>
        <cfvo type="max"/>
        <color rgb="FFFFEF9C"/>
        <color rgb="FFFF7128"/>
      </colorScale>
    </cfRule>
  </conditionalFormatting>
  <conditionalFormatting sqref="P151:W152">
    <cfRule type="containsBlanks" dxfId="4331" priority="1872">
      <formula>LEN(TRIM(P151))=0</formula>
    </cfRule>
  </conditionalFormatting>
  <conditionalFormatting sqref="P151:W151">
    <cfRule type="colorScale" priority="1871">
      <colorScale>
        <cfvo type="min"/>
        <cfvo type="max"/>
        <color rgb="FFFFEF9C"/>
        <color rgb="FFFF7128"/>
      </colorScale>
    </cfRule>
  </conditionalFormatting>
  <conditionalFormatting sqref="P153:W154">
    <cfRule type="containsBlanks" dxfId="4330" priority="1870">
      <formula>LEN(TRIM(P153))=0</formula>
    </cfRule>
  </conditionalFormatting>
  <conditionalFormatting sqref="P153:W153">
    <cfRule type="colorScale" priority="1869">
      <colorScale>
        <cfvo type="min"/>
        <cfvo type="max"/>
        <color rgb="FFFFEF9C"/>
        <color rgb="FFFF7128"/>
      </colorScale>
    </cfRule>
  </conditionalFormatting>
  <conditionalFormatting sqref="P155:W156">
    <cfRule type="containsBlanks" dxfId="4329" priority="1868">
      <formula>LEN(TRIM(P155))=0</formula>
    </cfRule>
  </conditionalFormatting>
  <conditionalFormatting sqref="P155:W155">
    <cfRule type="colorScale" priority="1867">
      <colorScale>
        <cfvo type="min"/>
        <cfvo type="max"/>
        <color rgb="FFFFEF9C"/>
        <color rgb="FFFF7128"/>
      </colorScale>
    </cfRule>
  </conditionalFormatting>
  <conditionalFormatting sqref="P157:W158">
    <cfRule type="containsBlanks" dxfId="4328" priority="1866">
      <formula>LEN(TRIM(P157))=0</formula>
    </cfRule>
  </conditionalFormatting>
  <conditionalFormatting sqref="P157:W157">
    <cfRule type="colorScale" priority="1865">
      <colorScale>
        <cfvo type="min"/>
        <cfvo type="max"/>
        <color rgb="FFFFEF9C"/>
        <color rgb="FFFF7128"/>
      </colorScale>
    </cfRule>
  </conditionalFormatting>
  <conditionalFormatting sqref="P159:W160">
    <cfRule type="containsBlanks" dxfId="4327" priority="1864">
      <formula>LEN(TRIM(P159))=0</formula>
    </cfRule>
  </conditionalFormatting>
  <conditionalFormatting sqref="P159:W159">
    <cfRule type="colorScale" priority="1863">
      <colorScale>
        <cfvo type="min"/>
        <cfvo type="max"/>
        <color rgb="FFFFEF9C"/>
        <color rgb="FFFF7128"/>
      </colorScale>
    </cfRule>
  </conditionalFormatting>
  <conditionalFormatting sqref="P161:W162">
    <cfRule type="containsBlanks" dxfId="4326" priority="1862">
      <formula>LEN(TRIM(P161))=0</formula>
    </cfRule>
  </conditionalFormatting>
  <conditionalFormatting sqref="P161:W161">
    <cfRule type="colorScale" priority="1861">
      <colorScale>
        <cfvo type="min"/>
        <cfvo type="max"/>
        <color rgb="FFFFEF9C"/>
        <color rgb="FFFF7128"/>
      </colorScale>
    </cfRule>
  </conditionalFormatting>
  <conditionalFormatting sqref="P163:W164">
    <cfRule type="containsBlanks" dxfId="4325" priority="1860">
      <formula>LEN(TRIM(P163))=0</formula>
    </cfRule>
  </conditionalFormatting>
  <conditionalFormatting sqref="P163:W163">
    <cfRule type="colorScale" priority="1859">
      <colorScale>
        <cfvo type="min"/>
        <cfvo type="max"/>
        <color rgb="FFFFEF9C"/>
        <color rgb="FFFF7128"/>
      </colorScale>
    </cfRule>
  </conditionalFormatting>
  <conditionalFormatting sqref="P165:W166">
    <cfRule type="containsBlanks" dxfId="4324" priority="1858">
      <formula>LEN(TRIM(P165))=0</formula>
    </cfRule>
  </conditionalFormatting>
  <conditionalFormatting sqref="P165:W165">
    <cfRule type="colorScale" priority="1857">
      <colorScale>
        <cfvo type="min"/>
        <cfvo type="max"/>
        <color rgb="FFFFEF9C"/>
        <color rgb="FFFF7128"/>
      </colorScale>
    </cfRule>
  </conditionalFormatting>
  <conditionalFormatting sqref="P167:W168">
    <cfRule type="containsBlanks" dxfId="4323" priority="1856">
      <formula>LEN(TRIM(P167))=0</formula>
    </cfRule>
  </conditionalFormatting>
  <conditionalFormatting sqref="P167:W167">
    <cfRule type="colorScale" priority="1855">
      <colorScale>
        <cfvo type="min"/>
        <cfvo type="max"/>
        <color rgb="FFFFEF9C"/>
        <color rgb="FFFF7128"/>
      </colorScale>
    </cfRule>
  </conditionalFormatting>
  <conditionalFormatting sqref="P169:W170">
    <cfRule type="containsBlanks" dxfId="4322" priority="1854">
      <formula>LEN(TRIM(P169))=0</formula>
    </cfRule>
  </conditionalFormatting>
  <conditionalFormatting sqref="P169:W169">
    <cfRule type="colorScale" priority="1853">
      <colorScale>
        <cfvo type="min"/>
        <cfvo type="max"/>
        <color rgb="FFFFEF9C"/>
        <color rgb="FFFF7128"/>
      </colorScale>
    </cfRule>
  </conditionalFormatting>
  <conditionalFormatting sqref="P171:W172">
    <cfRule type="containsBlanks" dxfId="4321" priority="1852">
      <formula>LEN(TRIM(P171))=0</formula>
    </cfRule>
  </conditionalFormatting>
  <conditionalFormatting sqref="P171:W171">
    <cfRule type="colorScale" priority="1851">
      <colorScale>
        <cfvo type="min"/>
        <cfvo type="max"/>
        <color rgb="FFFFEF9C"/>
        <color rgb="FFFF7128"/>
      </colorScale>
    </cfRule>
  </conditionalFormatting>
  <conditionalFormatting sqref="P173:W174">
    <cfRule type="containsBlanks" dxfId="4320" priority="1850">
      <formula>LEN(TRIM(P173))=0</formula>
    </cfRule>
  </conditionalFormatting>
  <conditionalFormatting sqref="P173:W173">
    <cfRule type="colorScale" priority="1849">
      <colorScale>
        <cfvo type="min"/>
        <cfvo type="max"/>
        <color rgb="FFFFEF9C"/>
        <color rgb="FFFF7128"/>
      </colorScale>
    </cfRule>
  </conditionalFormatting>
  <conditionalFormatting sqref="P175:W176">
    <cfRule type="containsBlanks" dxfId="4319" priority="1848">
      <formula>LEN(TRIM(P175))=0</formula>
    </cfRule>
  </conditionalFormatting>
  <conditionalFormatting sqref="P175:W175">
    <cfRule type="colorScale" priority="1847">
      <colorScale>
        <cfvo type="min"/>
        <cfvo type="max"/>
        <color rgb="FFFFEF9C"/>
        <color rgb="FFFF7128"/>
      </colorScale>
    </cfRule>
  </conditionalFormatting>
  <conditionalFormatting sqref="P177:W178">
    <cfRule type="containsBlanks" dxfId="4318" priority="1846">
      <formula>LEN(TRIM(P177))=0</formula>
    </cfRule>
  </conditionalFormatting>
  <conditionalFormatting sqref="P177:W177">
    <cfRule type="colorScale" priority="1845">
      <colorScale>
        <cfvo type="min"/>
        <cfvo type="max"/>
        <color rgb="FFFFEF9C"/>
        <color rgb="FFFF7128"/>
      </colorScale>
    </cfRule>
  </conditionalFormatting>
  <conditionalFormatting sqref="P179:W180">
    <cfRule type="containsBlanks" dxfId="4317" priority="1844">
      <formula>LEN(TRIM(P179))=0</formula>
    </cfRule>
  </conditionalFormatting>
  <conditionalFormatting sqref="P179:W179">
    <cfRule type="colorScale" priority="1843">
      <colorScale>
        <cfvo type="min"/>
        <cfvo type="max"/>
        <color rgb="FFFFEF9C"/>
        <color rgb="FFFF7128"/>
      </colorScale>
    </cfRule>
  </conditionalFormatting>
  <conditionalFormatting sqref="P181:W182">
    <cfRule type="containsBlanks" dxfId="4316" priority="1842">
      <formula>LEN(TRIM(P181))=0</formula>
    </cfRule>
  </conditionalFormatting>
  <conditionalFormatting sqref="P181:W181">
    <cfRule type="colorScale" priority="1841">
      <colorScale>
        <cfvo type="min"/>
        <cfvo type="max"/>
        <color rgb="FFFFEF9C"/>
        <color rgb="FFFF7128"/>
      </colorScale>
    </cfRule>
  </conditionalFormatting>
  <conditionalFormatting sqref="P183:W184">
    <cfRule type="containsBlanks" dxfId="4315" priority="1840">
      <formula>LEN(TRIM(P183))=0</formula>
    </cfRule>
  </conditionalFormatting>
  <conditionalFormatting sqref="P183:W183">
    <cfRule type="colorScale" priority="1839">
      <colorScale>
        <cfvo type="min"/>
        <cfvo type="max"/>
        <color rgb="FFFFEF9C"/>
        <color rgb="FFFF7128"/>
      </colorScale>
    </cfRule>
  </conditionalFormatting>
  <conditionalFormatting sqref="P185:W186">
    <cfRule type="containsBlanks" dxfId="4314" priority="1838">
      <formula>LEN(TRIM(P185))=0</formula>
    </cfRule>
  </conditionalFormatting>
  <conditionalFormatting sqref="P185:W185">
    <cfRule type="colorScale" priority="1837">
      <colorScale>
        <cfvo type="min"/>
        <cfvo type="max"/>
        <color rgb="FFFFEF9C"/>
        <color rgb="FFFF7128"/>
      </colorScale>
    </cfRule>
  </conditionalFormatting>
  <conditionalFormatting sqref="P187:W188">
    <cfRule type="containsBlanks" dxfId="4313" priority="1836">
      <formula>LEN(TRIM(P187))=0</formula>
    </cfRule>
  </conditionalFormatting>
  <conditionalFormatting sqref="P187:W187">
    <cfRule type="colorScale" priority="1835">
      <colorScale>
        <cfvo type="min"/>
        <cfvo type="max"/>
        <color rgb="FFFFEF9C"/>
        <color rgb="FFFF7128"/>
      </colorScale>
    </cfRule>
  </conditionalFormatting>
  <conditionalFormatting sqref="P189:W190">
    <cfRule type="containsBlanks" dxfId="4312" priority="1834">
      <formula>LEN(TRIM(P189))=0</formula>
    </cfRule>
  </conditionalFormatting>
  <conditionalFormatting sqref="P189:W189">
    <cfRule type="colorScale" priority="1833">
      <colorScale>
        <cfvo type="min"/>
        <cfvo type="max"/>
        <color rgb="FFFFEF9C"/>
        <color rgb="FFFF7128"/>
      </colorScale>
    </cfRule>
  </conditionalFormatting>
  <conditionalFormatting sqref="P191:W192">
    <cfRule type="containsBlanks" dxfId="4311" priority="1832">
      <formula>LEN(TRIM(P191))=0</formula>
    </cfRule>
  </conditionalFormatting>
  <conditionalFormatting sqref="P191:W191">
    <cfRule type="colorScale" priority="1831">
      <colorScale>
        <cfvo type="min"/>
        <cfvo type="max"/>
        <color rgb="FFFFEF9C"/>
        <color rgb="FFFF7128"/>
      </colorScale>
    </cfRule>
  </conditionalFormatting>
  <conditionalFormatting sqref="P193:W194">
    <cfRule type="containsBlanks" dxfId="4310" priority="1830">
      <formula>LEN(TRIM(P193))=0</formula>
    </cfRule>
  </conditionalFormatting>
  <conditionalFormatting sqref="P193:W193">
    <cfRule type="colorScale" priority="1829">
      <colorScale>
        <cfvo type="min"/>
        <cfvo type="max"/>
        <color rgb="FFFFEF9C"/>
        <color rgb="FFFF7128"/>
      </colorScale>
    </cfRule>
  </conditionalFormatting>
  <conditionalFormatting sqref="P195:W196">
    <cfRule type="containsBlanks" dxfId="4309" priority="1828">
      <formula>LEN(TRIM(P195))=0</formula>
    </cfRule>
  </conditionalFormatting>
  <conditionalFormatting sqref="P195:W195">
    <cfRule type="colorScale" priority="1827">
      <colorScale>
        <cfvo type="min"/>
        <cfvo type="max"/>
        <color rgb="FFFFEF9C"/>
        <color rgb="FFFF7128"/>
      </colorScale>
    </cfRule>
  </conditionalFormatting>
  <conditionalFormatting sqref="P197:W198">
    <cfRule type="containsBlanks" dxfId="4308" priority="1826">
      <formula>LEN(TRIM(P197))=0</formula>
    </cfRule>
  </conditionalFormatting>
  <conditionalFormatting sqref="P197:W197">
    <cfRule type="colorScale" priority="1825">
      <colorScale>
        <cfvo type="min"/>
        <cfvo type="max"/>
        <color rgb="FFFFEF9C"/>
        <color rgb="FFFF7128"/>
      </colorScale>
    </cfRule>
  </conditionalFormatting>
  <conditionalFormatting sqref="P199:W200">
    <cfRule type="containsBlanks" dxfId="4307" priority="1824">
      <formula>LEN(TRIM(P199))=0</formula>
    </cfRule>
  </conditionalFormatting>
  <conditionalFormatting sqref="P199:W199">
    <cfRule type="colorScale" priority="1823">
      <colorScale>
        <cfvo type="min"/>
        <cfvo type="max"/>
        <color rgb="FFFFEF9C"/>
        <color rgb="FFFF7128"/>
      </colorScale>
    </cfRule>
  </conditionalFormatting>
  <conditionalFormatting sqref="P201:W202">
    <cfRule type="containsBlanks" dxfId="4306" priority="1822">
      <formula>LEN(TRIM(P201))=0</formula>
    </cfRule>
  </conditionalFormatting>
  <conditionalFormatting sqref="P201:W201">
    <cfRule type="colorScale" priority="1821">
      <colorScale>
        <cfvo type="min"/>
        <cfvo type="max"/>
        <color rgb="FFFFEF9C"/>
        <color rgb="FFFF7128"/>
      </colorScale>
    </cfRule>
  </conditionalFormatting>
  <conditionalFormatting sqref="P203:W204">
    <cfRule type="containsBlanks" dxfId="4305" priority="1820">
      <formula>LEN(TRIM(P203))=0</formula>
    </cfRule>
  </conditionalFormatting>
  <conditionalFormatting sqref="P203:W203">
    <cfRule type="colorScale" priority="1819">
      <colorScale>
        <cfvo type="min"/>
        <cfvo type="max"/>
        <color rgb="FFFFEF9C"/>
        <color rgb="FFFF7128"/>
      </colorScale>
    </cfRule>
  </conditionalFormatting>
  <conditionalFormatting sqref="P205:W206">
    <cfRule type="containsBlanks" dxfId="4304" priority="1818">
      <formula>LEN(TRIM(P205))=0</formula>
    </cfRule>
  </conditionalFormatting>
  <conditionalFormatting sqref="P205:W205">
    <cfRule type="colorScale" priority="1817">
      <colorScale>
        <cfvo type="min"/>
        <cfvo type="max"/>
        <color rgb="FFFFEF9C"/>
        <color rgb="FFFF7128"/>
      </colorScale>
    </cfRule>
  </conditionalFormatting>
  <conditionalFormatting sqref="P207:W208">
    <cfRule type="containsBlanks" dxfId="4303" priority="1816">
      <formula>LEN(TRIM(P207))=0</formula>
    </cfRule>
  </conditionalFormatting>
  <conditionalFormatting sqref="P207:W207">
    <cfRule type="colorScale" priority="1815">
      <colorScale>
        <cfvo type="min"/>
        <cfvo type="max"/>
        <color rgb="FFFFEF9C"/>
        <color rgb="FFFF7128"/>
      </colorScale>
    </cfRule>
  </conditionalFormatting>
  <conditionalFormatting sqref="P209:W210">
    <cfRule type="containsBlanks" dxfId="4302" priority="1814">
      <formula>LEN(TRIM(P209))=0</formula>
    </cfRule>
  </conditionalFormatting>
  <conditionalFormatting sqref="P209:W209">
    <cfRule type="colorScale" priority="1813">
      <colorScale>
        <cfvo type="min"/>
        <cfvo type="max"/>
        <color rgb="FFFFEF9C"/>
        <color rgb="FFFF7128"/>
      </colorScale>
    </cfRule>
  </conditionalFormatting>
  <conditionalFormatting sqref="P211:W212">
    <cfRule type="containsBlanks" dxfId="4301" priority="1812">
      <formula>LEN(TRIM(P211))=0</formula>
    </cfRule>
  </conditionalFormatting>
  <conditionalFormatting sqref="P211:W211">
    <cfRule type="colorScale" priority="1811">
      <colorScale>
        <cfvo type="min"/>
        <cfvo type="max"/>
        <color rgb="FFFFEF9C"/>
        <color rgb="FFFF7128"/>
      </colorScale>
    </cfRule>
  </conditionalFormatting>
  <conditionalFormatting sqref="P213:W214">
    <cfRule type="containsBlanks" dxfId="4300" priority="1810">
      <formula>LEN(TRIM(P213))=0</formula>
    </cfRule>
  </conditionalFormatting>
  <conditionalFormatting sqref="P213:W213">
    <cfRule type="colorScale" priority="1809">
      <colorScale>
        <cfvo type="min"/>
        <cfvo type="max"/>
        <color rgb="FFFFEF9C"/>
        <color rgb="FFFF7128"/>
      </colorScale>
    </cfRule>
  </conditionalFormatting>
  <conditionalFormatting sqref="P215:W216">
    <cfRule type="containsBlanks" dxfId="4299" priority="1808">
      <formula>LEN(TRIM(P215))=0</formula>
    </cfRule>
  </conditionalFormatting>
  <conditionalFormatting sqref="P215:W215">
    <cfRule type="colorScale" priority="1807">
      <colorScale>
        <cfvo type="min"/>
        <cfvo type="max"/>
        <color rgb="FFFFEF9C"/>
        <color rgb="FFFF7128"/>
      </colorScale>
    </cfRule>
  </conditionalFormatting>
  <conditionalFormatting sqref="P217:W218">
    <cfRule type="containsBlanks" dxfId="4298" priority="1806">
      <formula>LEN(TRIM(P217))=0</formula>
    </cfRule>
  </conditionalFormatting>
  <conditionalFormatting sqref="P217:W217">
    <cfRule type="colorScale" priority="1805">
      <colorScale>
        <cfvo type="min"/>
        <cfvo type="max"/>
        <color rgb="FFFFEF9C"/>
        <color rgb="FFFF7128"/>
      </colorScale>
    </cfRule>
  </conditionalFormatting>
  <conditionalFormatting sqref="P219:W220">
    <cfRule type="containsBlanks" dxfId="4297" priority="1804">
      <formula>LEN(TRIM(P219))=0</formula>
    </cfRule>
  </conditionalFormatting>
  <conditionalFormatting sqref="P219:W219">
    <cfRule type="colorScale" priority="1803">
      <colorScale>
        <cfvo type="min"/>
        <cfvo type="max"/>
        <color rgb="FFFFEF9C"/>
        <color rgb="FFFF7128"/>
      </colorScale>
    </cfRule>
  </conditionalFormatting>
  <conditionalFormatting sqref="P221:W222">
    <cfRule type="containsBlanks" dxfId="4296" priority="1802">
      <formula>LEN(TRIM(P221))=0</formula>
    </cfRule>
  </conditionalFormatting>
  <conditionalFormatting sqref="P221:W221">
    <cfRule type="colorScale" priority="1801">
      <colorScale>
        <cfvo type="min"/>
        <cfvo type="max"/>
        <color rgb="FFFFEF9C"/>
        <color rgb="FFFF7128"/>
      </colorScale>
    </cfRule>
  </conditionalFormatting>
  <conditionalFormatting sqref="P223:W224">
    <cfRule type="containsBlanks" dxfId="4295" priority="1800">
      <formula>LEN(TRIM(P223))=0</formula>
    </cfRule>
  </conditionalFormatting>
  <conditionalFormatting sqref="P223:W223">
    <cfRule type="colorScale" priority="1799">
      <colorScale>
        <cfvo type="min"/>
        <cfvo type="max"/>
        <color rgb="FFFFEF9C"/>
        <color rgb="FFFF7128"/>
      </colorScale>
    </cfRule>
  </conditionalFormatting>
  <conditionalFormatting sqref="P225:W226">
    <cfRule type="containsBlanks" dxfId="4294" priority="1798">
      <formula>LEN(TRIM(P225))=0</formula>
    </cfRule>
  </conditionalFormatting>
  <conditionalFormatting sqref="P225:W225">
    <cfRule type="colorScale" priority="1797">
      <colorScale>
        <cfvo type="min"/>
        <cfvo type="max"/>
        <color rgb="FFFFEF9C"/>
        <color rgb="FFFF7128"/>
      </colorScale>
    </cfRule>
  </conditionalFormatting>
  <conditionalFormatting sqref="P227:W228">
    <cfRule type="containsBlanks" dxfId="4293" priority="1796">
      <formula>LEN(TRIM(P227))=0</formula>
    </cfRule>
  </conditionalFormatting>
  <conditionalFormatting sqref="P227:W227">
    <cfRule type="colorScale" priority="1795">
      <colorScale>
        <cfvo type="min"/>
        <cfvo type="max"/>
        <color rgb="FFFFEF9C"/>
        <color rgb="FFFF7128"/>
      </colorScale>
    </cfRule>
  </conditionalFormatting>
  <conditionalFormatting sqref="P229:W230">
    <cfRule type="containsBlanks" dxfId="4292" priority="1794">
      <formula>LEN(TRIM(P229))=0</formula>
    </cfRule>
  </conditionalFormatting>
  <conditionalFormatting sqref="P229:W229">
    <cfRule type="colorScale" priority="1793">
      <colorScale>
        <cfvo type="min"/>
        <cfvo type="max"/>
        <color rgb="FFFFEF9C"/>
        <color rgb="FFFF7128"/>
      </colorScale>
    </cfRule>
  </conditionalFormatting>
  <conditionalFormatting sqref="P231:W232">
    <cfRule type="containsBlanks" dxfId="4291" priority="1792">
      <formula>LEN(TRIM(P231))=0</formula>
    </cfRule>
  </conditionalFormatting>
  <conditionalFormatting sqref="P231:W231">
    <cfRule type="colorScale" priority="1791">
      <colorScale>
        <cfvo type="min"/>
        <cfvo type="max"/>
        <color rgb="FFFFEF9C"/>
        <color rgb="FFFF7128"/>
      </colorScale>
    </cfRule>
  </conditionalFormatting>
  <conditionalFormatting sqref="P233:W234">
    <cfRule type="containsBlanks" dxfId="4290" priority="1790">
      <formula>LEN(TRIM(P233))=0</formula>
    </cfRule>
  </conditionalFormatting>
  <conditionalFormatting sqref="P233:W233">
    <cfRule type="colorScale" priority="1789">
      <colorScale>
        <cfvo type="min"/>
        <cfvo type="max"/>
        <color rgb="FFFFEF9C"/>
        <color rgb="FFFF7128"/>
      </colorScale>
    </cfRule>
  </conditionalFormatting>
  <conditionalFormatting sqref="P235:W236">
    <cfRule type="containsBlanks" dxfId="4289" priority="1788">
      <formula>LEN(TRIM(P235))=0</formula>
    </cfRule>
  </conditionalFormatting>
  <conditionalFormatting sqref="P235:W235">
    <cfRule type="colorScale" priority="1787">
      <colorScale>
        <cfvo type="min"/>
        <cfvo type="max"/>
        <color rgb="FFFFEF9C"/>
        <color rgb="FFFF7128"/>
      </colorScale>
    </cfRule>
  </conditionalFormatting>
  <conditionalFormatting sqref="P237:W238">
    <cfRule type="containsBlanks" dxfId="4288" priority="1786">
      <formula>LEN(TRIM(P237))=0</formula>
    </cfRule>
  </conditionalFormatting>
  <conditionalFormatting sqref="P237:W237">
    <cfRule type="colorScale" priority="1785">
      <colorScale>
        <cfvo type="min"/>
        <cfvo type="max"/>
        <color rgb="FFFFEF9C"/>
        <color rgb="FFFF7128"/>
      </colorScale>
    </cfRule>
  </conditionalFormatting>
  <conditionalFormatting sqref="P239:W240">
    <cfRule type="containsBlanks" dxfId="4287" priority="1784">
      <formula>LEN(TRIM(P239))=0</formula>
    </cfRule>
  </conditionalFormatting>
  <conditionalFormatting sqref="P239:W239">
    <cfRule type="colorScale" priority="1783">
      <colorScale>
        <cfvo type="min"/>
        <cfvo type="max"/>
        <color rgb="FFFFEF9C"/>
        <color rgb="FFFF7128"/>
      </colorScale>
    </cfRule>
  </conditionalFormatting>
  <conditionalFormatting sqref="P241:W242">
    <cfRule type="containsBlanks" dxfId="4286" priority="1782">
      <formula>LEN(TRIM(P241))=0</formula>
    </cfRule>
  </conditionalFormatting>
  <conditionalFormatting sqref="P241:W241">
    <cfRule type="colorScale" priority="1781">
      <colorScale>
        <cfvo type="min"/>
        <cfvo type="max"/>
        <color rgb="FFFFEF9C"/>
        <color rgb="FFFF7128"/>
      </colorScale>
    </cfRule>
  </conditionalFormatting>
  <conditionalFormatting sqref="P243:W244">
    <cfRule type="containsBlanks" dxfId="4285" priority="1780">
      <formula>LEN(TRIM(P243))=0</formula>
    </cfRule>
  </conditionalFormatting>
  <conditionalFormatting sqref="P243:W243">
    <cfRule type="colorScale" priority="1779">
      <colorScale>
        <cfvo type="min"/>
        <cfvo type="max"/>
        <color rgb="FFFFEF9C"/>
        <color rgb="FFFF7128"/>
      </colorScale>
    </cfRule>
  </conditionalFormatting>
  <conditionalFormatting sqref="P245:W246">
    <cfRule type="containsBlanks" dxfId="4284" priority="1778">
      <formula>LEN(TRIM(P245))=0</formula>
    </cfRule>
  </conditionalFormatting>
  <conditionalFormatting sqref="P245:W245">
    <cfRule type="colorScale" priority="1777">
      <colorScale>
        <cfvo type="min"/>
        <cfvo type="max"/>
        <color rgb="FFFFEF9C"/>
        <color rgb="FFFF7128"/>
      </colorScale>
    </cfRule>
  </conditionalFormatting>
  <conditionalFormatting sqref="P247:W248">
    <cfRule type="containsBlanks" dxfId="4283" priority="1776">
      <formula>LEN(TRIM(P247))=0</formula>
    </cfRule>
  </conditionalFormatting>
  <conditionalFormatting sqref="P247:W247">
    <cfRule type="colorScale" priority="1775">
      <colorScale>
        <cfvo type="min"/>
        <cfvo type="max"/>
        <color rgb="FFFFEF9C"/>
        <color rgb="FFFF7128"/>
      </colorScale>
    </cfRule>
  </conditionalFormatting>
  <conditionalFormatting sqref="P249:W250">
    <cfRule type="containsBlanks" dxfId="4282" priority="1774">
      <formula>LEN(TRIM(P249))=0</formula>
    </cfRule>
  </conditionalFormatting>
  <conditionalFormatting sqref="P249:W249">
    <cfRule type="colorScale" priority="1773">
      <colorScale>
        <cfvo type="min"/>
        <cfvo type="max"/>
        <color rgb="FFFFEF9C"/>
        <color rgb="FFFF7128"/>
      </colorScale>
    </cfRule>
  </conditionalFormatting>
  <conditionalFormatting sqref="P251:W252">
    <cfRule type="containsBlanks" dxfId="4281" priority="1772">
      <formula>LEN(TRIM(P251))=0</formula>
    </cfRule>
  </conditionalFormatting>
  <conditionalFormatting sqref="P251:W251">
    <cfRule type="colorScale" priority="1771">
      <colorScale>
        <cfvo type="min"/>
        <cfvo type="max"/>
        <color rgb="FFFFEF9C"/>
        <color rgb="FFFF7128"/>
      </colorScale>
    </cfRule>
  </conditionalFormatting>
  <conditionalFormatting sqref="P253:W254">
    <cfRule type="containsBlanks" dxfId="4280" priority="1770">
      <formula>LEN(TRIM(P253))=0</formula>
    </cfRule>
  </conditionalFormatting>
  <conditionalFormatting sqref="P253:W253">
    <cfRule type="colorScale" priority="1769">
      <colorScale>
        <cfvo type="min"/>
        <cfvo type="max"/>
        <color rgb="FFFFEF9C"/>
        <color rgb="FFFF7128"/>
      </colorScale>
    </cfRule>
  </conditionalFormatting>
  <conditionalFormatting sqref="P255:W256">
    <cfRule type="containsBlanks" dxfId="4279" priority="1768">
      <formula>LEN(TRIM(P255))=0</formula>
    </cfRule>
  </conditionalFormatting>
  <conditionalFormatting sqref="P255:W255">
    <cfRule type="colorScale" priority="1767">
      <colorScale>
        <cfvo type="min"/>
        <cfvo type="max"/>
        <color rgb="FFFFEF9C"/>
        <color rgb="FFFF7128"/>
      </colorScale>
    </cfRule>
  </conditionalFormatting>
  <conditionalFormatting sqref="P257:W258">
    <cfRule type="containsBlanks" dxfId="4278" priority="1766">
      <formula>LEN(TRIM(P257))=0</formula>
    </cfRule>
  </conditionalFormatting>
  <conditionalFormatting sqref="P257:W257">
    <cfRule type="colorScale" priority="1765">
      <colorScale>
        <cfvo type="min"/>
        <cfvo type="max"/>
        <color rgb="FFFFEF9C"/>
        <color rgb="FFFF7128"/>
      </colorScale>
    </cfRule>
  </conditionalFormatting>
  <conditionalFormatting sqref="P259:W260">
    <cfRule type="containsBlanks" dxfId="4277" priority="1764">
      <formula>LEN(TRIM(P259))=0</formula>
    </cfRule>
  </conditionalFormatting>
  <conditionalFormatting sqref="P259:W259">
    <cfRule type="colorScale" priority="1763">
      <colorScale>
        <cfvo type="min"/>
        <cfvo type="max"/>
        <color rgb="FFFFEF9C"/>
        <color rgb="FFFF7128"/>
      </colorScale>
    </cfRule>
  </conditionalFormatting>
  <conditionalFormatting sqref="P261:W262">
    <cfRule type="containsBlanks" dxfId="4276" priority="1762">
      <formula>LEN(TRIM(P261))=0</formula>
    </cfRule>
  </conditionalFormatting>
  <conditionalFormatting sqref="P261:W261">
    <cfRule type="colorScale" priority="1761">
      <colorScale>
        <cfvo type="min"/>
        <cfvo type="max"/>
        <color rgb="FFFFEF9C"/>
        <color rgb="FFFF7128"/>
      </colorScale>
    </cfRule>
  </conditionalFormatting>
  <conditionalFormatting sqref="P263:W264">
    <cfRule type="containsBlanks" dxfId="4275" priority="1760">
      <formula>LEN(TRIM(P263))=0</formula>
    </cfRule>
  </conditionalFormatting>
  <conditionalFormatting sqref="P263:W263">
    <cfRule type="colorScale" priority="1759">
      <colorScale>
        <cfvo type="min"/>
        <cfvo type="max"/>
        <color rgb="FFFFEF9C"/>
        <color rgb="FFFF7128"/>
      </colorScale>
    </cfRule>
  </conditionalFormatting>
  <conditionalFormatting sqref="P265:W266">
    <cfRule type="containsBlanks" dxfId="4274" priority="1758">
      <formula>LEN(TRIM(P265))=0</formula>
    </cfRule>
  </conditionalFormatting>
  <conditionalFormatting sqref="P265:W265">
    <cfRule type="colorScale" priority="1757">
      <colorScale>
        <cfvo type="min"/>
        <cfvo type="max"/>
        <color rgb="FFFFEF9C"/>
        <color rgb="FFFF7128"/>
      </colorScale>
    </cfRule>
  </conditionalFormatting>
  <conditionalFormatting sqref="P267:W268">
    <cfRule type="containsBlanks" dxfId="4273" priority="1756">
      <formula>LEN(TRIM(P267))=0</formula>
    </cfRule>
  </conditionalFormatting>
  <conditionalFormatting sqref="P267:W267">
    <cfRule type="colorScale" priority="1755">
      <colorScale>
        <cfvo type="min"/>
        <cfvo type="max"/>
        <color rgb="FFFFEF9C"/>
        <color rgb="FFFF7128"/>
      </colorScale>
    </cfRule>
  </conditionalFormatting>
  <conditionalFormatting sqref="P269:W270">
    <cfRule type="containsBlanks" dxfId="4272" priority="1754">
      <formula>LEN(TRIM(P269))=0</formula>
    </cfRule>
  </conditionalFormatting>
  <conditionalFormatting sqref="P269:W269">
    <cfRule type="colorScale" priority="1753">
      <colorScale>
        <cfvo type="min"/>
        <cfvo type="max"/>
        <color rgb="FFFFEF9C"/>
        <color rgb="FFFF7128"/>
      </colorScale>
    </cfRule>
  </conditionalFormatting>
  <conditionalFormatting sqref="P271:W272">
    <cfRule type="containsBlanks" dxfId="4271" priority="1752">
      <formula>LEN(TRIM(P271))=0</formula>
    </cfRule>
  </conditionalFormatting>
  <conditionalFormatting sqref="P271:W271">
    <cfRule type="colorScale" priority="1751">
      <colorScale>
        <cfvo type="min"/>
        <cfvo type="max"/>
        <color rgb="FFFFEF9C"/>
        <color rgb="FFFF7128"/>
      </colorScale>
    </cfRule>
  </conditionalFormatting>
  <conditionalFormatting sqref="P273:W274">
    <cfRule type="containsBlanks" dxfId="4270" priority="1750">
      <formula>LEN(TRIM(P273))=0</formula>
    </cfRule>
  </conditionalFormatting>
  <conditionalFormatting sqref="P273:W273">
    <cfRule type="colorScale" priority="1749">
      <colorScale>
        <cfvo type="min"/>
        <cfvo type="max"/>
        <color rgb="FFFFEF9C"/>
        <color rgb="FFFF7128"/>
      </colorScale>
    </cfRule>
  </conditionalFormatting>
  <conditionalFormatting sqref="P275:W276">
    <cfRule type="containsBlanks" dxfId="4269" priority="1748">
      <formula>LEN(TRIM(P275))=0</formula>
    </cfRule>
  </conditionalFormatting>
  <conditionalFormatting sqref="P275:W275">
    <cfRule type="colorScale" priority="1747">
      <colorScale>
        <cfvo type="min"/>
        <cfvo type="max"/>
        <color rgb="FFFFEF9C"/>
        <color rgb="FFFF7128"/>
      </colorScale>
    </cfRule>
  </conditionalFormatting>
  <conditionalFormatting sqref="P277:W278">
    <cfRule type="containsBlanks" dxfId="4268" priority="1746">
      <formula>LEN(TRIM(P277))=0</formula>
    </cfRule>
  </conditionalFormatting>
  <conditionalFormatting sqref="P277:W277">
    <cfRule type="colorScale" priority="1745">
      <colorScale>
        <cfvo type="min"/>
        <cfvo type="max"/>
        <color rgb="FFFFEF9C"/>
        <color rgb="FFFF7128"/>
      </colorScale>
    </cfRule>
  </conditionalFormatting>
  <conditionalFormatting sqref="P279:W280">
    <cfRule type="containsBlanks" dxfId="4267" priority="1744">
      <formula>LEN(TRIM(P279))=0</formula>
    </cfRule>
  </conditionalFormatting>
  <conditionalFormatting sqref="P279:W279">
    <cfRule type="colorScale" priority="1743">
      <colorScale>
        <cfvo type="min"/>
        <cfvo type="max"/>
        <color rgb="FFFFEF9C"/>
        <color rgb="FFFF7128"/>
      </colorScale>
    </cfRule>
  </conditionalFormatting>
  <conditionalFormatting sqref="P281:W282">
    <cfRule type="containsBlanks" dxfId="4266" priority="1742">
      <formula>LEN(TRIM(P281))=0</formula>
    </cfRule>
  </conditionalFormatting>
  <conditionalFormatting sqref="P281:W281">
    <cfRule type="colorScale" priority="1741">
      <colorScale>
        <cfvo type="min"/>
        <cfvo type="max"/>
        <color rgb="FFFFEF9C"/>
        <color rgb="FFFF7128"/>
      </colorScale>
    </cfRule>
  </conditionalFormatting>
  <conditionalFormatting sqref="P283:W284">
    <cfRule type="containsBlanks" dxfId="4265" priority="1740">
      <formula>LEN(TRIM(P283))=0</formula>
    </cfRule>
  </conditionalFormatting>
  <conditionalFormatting sqref="P283:W283">
    <cfRule type="colorScale" priority="1739">
      <colorScale>
        <cfvo type="min"/>
        <cfvo type="max"/>
        <color rgb="FFFFEF9C"/>
        <color rgb="FFFF7128"/>
      </colorScale>
    </cfRule>
  </conditionalFormatting>
  <conditionalFormatting sqref="P285:W286">
    <cfRule type="containsBlanks" dxfId="4264" priority="1738">
      <formula>LEN(TRIM(P285))=0</formula>
    </cfRule>
  </conditionalFormatting>
  <conditionalFormatting sqref="P285:W285">
    <cfRule type="colorScale" priority="1737">
      <colorScale>
        <cfvo type="min"/>
        <cfvo type="max"/>
        <color rgb="FFFFEF9C"/>
        <color rgb="FFFF7128"/>
      </colorScale>
    </cfRule>
  </conditionalFormatting>
  <conditionalFormatting sqref="P287:W288">
    <cfRule type="containsBlanks" dxfId="4263" priority="1736">
      <formula>LEN(TRIM(P287))=0</formula>
    </cfRule>
  </conditionalFormatting>
  <conditionalFormatting sqref="P287:W287">
    <cfRule type="colorScale" priority="1735">
      <colorScale>
        <cfvo type="min"/>
        <cfvo type="max"/>
        <color rgb="FFFFEF9C"/>
        <color rgb="FFFF7128"/>
      </colorScale>
    </cfRule>
  </conditionalFormatting>
  <conditionalFormatting sqref="P289:W290">
    <cfRule type="containsBlanks" dxfId="4262" priority="1734">
      <formula>LEN(TRIM(P289))=0</formula>
    </cfRule>
  </conditionalFormatting>
  <conditionalFormatting sqref="P289:W289">
    <cfRule type="colorScale" priority="1733">
      <colorScale>
        <cfvo type="min"/>
        <cfvo type="max"/>
        <color rgb="FFFFEF9C"/>
        <color rgb="FFFF7128"/>
      </colorScale>
    </cfRule>
  </conditionalFormatting>
  <conditionalFormatting sqref="P291:W292">
    <cfRule type="containsBlanks" dxfId="4261" priority="1732">
      <formula>LEN(TRIM(P291))=0</formula>
    </cfRule>
  </conditionalFormatting>
  <conditionalFormatting sqref="P291:W291">
    <cfRule type="colorScale" priority="1731">
      <colorScale>
        <cfvo type="min"/>
        <cfvo type="max"/>
        <color rgb="FFFFEF9C"/>
        <color rgb="FFFF7128"/>
      </colorScale>
    </cfRule>
  </conditionalFormatting>
  <conditionalFormatting sqref="P293:W294">
    <cfRule type="containsBlanks" dxfId="4260" priority="1730">
      <formula>LEN(TRIM(P293))=0</formula>
    </cfRule>
  </conditionalFormatting>
  <conditionalFormatting sqref="P293:W293">
    <cfRule type="colorScale" priority="1729">
      <colorScale>
        <cfvo type="min"/>
        <cfvo type="max"/>
        <color rgb="FFFFEF9C"/>
        <color rgb="FFFF7128"/>
      </colorScale>
    </cfRule>
  </conditionalFormatting>
  <conditionalFormatting sqref="P295:W296">
    <cfRule type="containsBlanks" dxfId="4259" priority="1728">
      <formula>LEN(TRIM(P295))=0</formula>
    </cfRule>
  </conditionalFormatting>
  <conditionalFormatting sqref="P295:W295">
    <cfRule type="colorScale" priority="1727">
      <colorScale>
        <cfvo type="min"/>
        <cfvo type="max"/>
        <color rgb="FFFFEF9C"/>
        <color rgb="FFFF7128"/>
      </colorScale>
    </cfRule>
  </conditionalFormatting>
  <conditionalFormatting sqref="P297:W298">
    <cfRule type="containsBlanks" dxfId="4258" priority="1726">
      <formula>LEN(TRIM(P297))=0</formula>
    </cfRule>
  </conditionalFormatting>
  <conditionalFormatting sqref="P297:W297">
    <cfRule type="colorScale" priority="1725">
      <colorScale>
        <cfvo type="min"/>
        <cfvo type="max"/>
        <color rgb="FFFFEF9C"/>
        <color rgb="FFFF7128"/>
      </colorScale>
    </cfRule>
  </conditionalFormatting>
  <conditionalFormatting sqref="P299:W300">
    <cfRule type="containsBlanks" dxfId="4257" priority="1724">
      <formula>LEN(TRIM(P299))=0</formula>
    </cfRule>
  </conditionalFormatting>
  <conditionalFormatting sqref="P299:W299">
    <cfRule type="colorScale" priority="1723">
      <colorScale>
        <cfvo type="min"/>
        <cfvo type="max"/>
        <color rgb="FFFFEF9C"/>
        <color rgb="FFFF7128"/>
      </colorScale>
    </cfRule>
  </conditionalFormatting>
  <conditionalFormatting sqref="P301:W302">
    <cfRule type="containsBlanks" dxfId="4256" priority="1722">
      <formula>LEN(TRIM(P301))=0</formula>
    </cfRule>
  </conditionalFormatting>
  <conditionalFormatting sqref="P301:W301">
    <cfRule type="colorScale" priority="1721">
      <colorScale>
        <cfvo type="min"/>
        <cfvo type="max"/>
        <color rgb="FFFFEF9C"/>
        <color rgb="FFFF7128"/>
      </colorScale>
    </cfRule>
  </conditionalFormatting>
  <conditionalFormatting sqref="P303:W304">
    <cfRule type="containsBlanks" dxfId="4255" priority="1720">
      <formula>LEN(TRIM(P303))=0</formula>
    </cfRule>
  </conditionalFormatting>
  <conditionalFormatting sqref="P303:W303">
    <cfRule type="colorScale" priority="1719">
      <colorScale>
        <cfvo type="min"/>
        <cfvo type="max"/>
        <color rgb="FFFFEF9C"/>
        <color rgb="FFFF7128"/>
      </colorScale>
    </cfRule>
  </conditionalFormatting>
  <conditionalFormatting sqref="P305:W306">
    <cfRule type="containsBlanks" dxfId="4254" priority="1718">
      <formula>LEN(TRIM(P305))=0</formula>
    </cfRule>
  </conditionalFormatting>
  <conditionalFormatting sqref="P305:W305">
    <cfRule type="colorScale" priority="1717">
      <colorScale>
        <cfvo type="min"/>
        <cfvo type="max"/>
        <color rgb="FFFFEF9C"/>
        <color rgb="FFFF7128"/>
      </colorScale>
    </cfRule>
  </conditionalFormatting>
  <conditionalFormatting sqref="P307:W308">
    <cfRule type="containsBlanks" dxfId="4253" priority="1716">
      <formula>LEN(TRIM(P307))=0</formula>
    </cfRule>
  </conditionalFormatting>
  <conditionalFormatting sqref="P307:W307">
    <cfRule type="colorScale" priority="1715">
      <colorScale>
        <cfvo type="min"/>
        <cfvo type="max"/>
        <color rgb="FFFFEF9C"/>
        <color rgb="FFFF7128"/>
      </colorScale>
    </cfRule>
  </conditionalFormatting>
  <conditionalFormatting sqref="P309:W310">
    <cfRule type="containsBlanks" dxfId="4252" priority="1714">
      <formula>LEN(TRIM(P309))=0</formula>
    </cfRule>
  </conditionalFormatting>
  <conditionalFormatting sqref="P309:W309">
    <cfRule type="colorScale" priority="1713">
      <colorScale>
        <cfvo type="min"/>
        <cfvo type="max"/>
        <color rgb="FFFFEF9C"/>
        <color rgb="FFFF7128"/>
      </colorScale>
    </cfRule>
  </conditionalFormatting>
  <conditionalFormatting sqref="P311:W312">
    <cfRule type="containsBlanks" dxfId="4251" priority="1712">
      <formula>LEN(TRIM(P311))=0</formula>
    </cfRule>
  </conditionalFormatting>
  <conditionalFormatting sqref="P311:W311">
    <cfRule type="colorScale" priority="1711">
      <colorScale>
        <cfvo type="min"/>
        <cfvo type="max"/>
        <color rgb="FFFFEF9C"/>
        <color rgb="FFFF7128"/>
      </colorScale>
    </cfRule>
  </conditionalFormatting>
  <conditionalFormatting sqref="P313:W314">
    <cfRule type="containsBlanks" dxfId="4250" priority="1710">
      <formula>LEN(TRIM(P313))=0</formula>
    </cfRule>
  </conditionalFormatting>
  <conditionalFormatting sqref="P313:W313">
    <cfRule type="colorScale" priority="1709">
      <colorScale>
        <cfvo type="min"/>
        <cfvo type="max"/>
        <color rgb="FFFFEF9C"/>
        <color rgb="FFFF7128"/>
      </colorScale>
    </cfRule>
  </conditionalFormatting>
  <conditionalFormatting sqref="P315:W316">
    <cfRule type="containsBlanks" dxfId="4249" priority="1708">
      <formula>LEN(TRIM(P315))=0</formula>
    </cfRule>
  </conditionalFormatting>
  <conditionalFormatting sqref="P315:W315">
    <cfRule type="colorScale" priority="1707">
      <colorScale>
        <cfvo type="min"/>
        <cfvo type="max"/>
        <color rgb="FFFFEF9C"/>
        <color rgb="FFFF7128"/>
      </colorScale>
    </cfRule>
  </conditionalFormatting>
  <conditionalFormatting sqref="P317:W318">
    <cfRule type="containsBlanks" dxfId="4248" priority="1706">
      <formula>LEN(TRIM(P317))=0</formula>
    </cfRule>
  </conditionalFormatting>
  <conditionalFormatting sqref="P317:W317">
    <cfRule type="colorScale" priority="1705">
      <colorScale>
        <cfvo type="min"/>
        <cfvo type="max"/>
        <color rgb="FFFFEF9C"/>
        <color rgb="FFFF7128"/>
      </colorScale>
    </cfRule>
  </conditionalFormatting>
  <conditionalFormatting sqref="P319:W320">
    <cfRule type="containsBlanks" dxfId="4247" priority="1704">
      <formula>LEN(TRIM(P319))=0</formula>
    </cfRule>
  </conditionalFormatting>
  <conditionalFormatting sqref="P319:W319">
    <cfRule type="colorScale" priority="1703">
      <colorScale>
        <cfvo type="min"/>
        <cfvo type="max"/>
        <color rgb="FFFFEF9C"/>
        <color rgb="FFFF7128"/>
      </colorScale>
    </cfRule>
  </conditionalFormatting>
  <conditionalFormatting sqref="P321:W322">
    <cfRule type="containsBlanks" dxfId="4246" priority="1702">
      <formula>LEN(TRIM(P321))=0</formula>
    </cfRule>
  </conditionalFormatting>
  <conditionalFormatting sqref="P321:W321">
    <cfRule type="colorScale" priority="1701">
      <colorScale>
        <cfvo type="min"/>
        <cfvo type="max"/>
        <color rgb="FFFFEF9C"/>
        <color rgb="FFFF7128"/>
      </colorScale>
    </cfRule>
  </conditionalFormatting>
  <conditionalFormatting sqref="P323:W324">
    <cfRule type="containsBlanks" dxfId="4245" priority="1700">
      <formula>LEN(TRIM(P323))=0</formula>
    </cfRule>
  </conditionalFormatting>
  <conditionalFormatting sqref="P323:W323">
    <cfRule type="colorScale" priority="1699">
      <colorScale>
        <cfvo type="min"/>
        <cfvo type="max"/>
        <color rgb="FFFFEF9C"/>
        <color rgb="FFFF7128"/>
      </colorScale>
    </cfRule>
  </conditionalFormatting>
  <conditionalFormatting sqref="P325:W326">
    <cfRule type="containsBlanks" dxfId="4244" priority="1698">
      <formula>LEN(TRIM(P325))=0</formula>
    </cfRule>
  </conditionalFormatting>
  <conditionalFormatting sqref="P325:W325">
    <cfRule type="colorScale" priority="1697">
      <colorScale>
        <cfvo type="min"/>
        <cfvo type="max"/>
        <color rgb="FFFFEF9C"/>
        <color rgb="FFFF7128"/>
      </colorScale>
    </cfRule>
  </conditionalFormatting>
  <conditionalFormatting sqref="P327:W328">
    <cfRule type="containsBlanks" dxfId="4243" priority="1696">
      <formula>LEN(TRIM(P327))=0</formula>
    </cfRule>
  </conditionalFormatting>
  <conditionalFormatting sqref="P327:W327">
    <cfRule type="colorScale" priority="1695">
      <colorScale>
        <cfvo type="min"/>
        <cfvo type="max"/>
        <color rgb="FFFFEF9C"/>
        <color rgb="FFFF7128"/>
      </colorScale>
    </cfRule>
  </conditionalFormatting>
  <conditionalFormatting sqref="P329:W330">
    <cfRule type="containsBlanks" dxfId="4242" priority="1694">
      <formula>LEN(TRIM(P329))=0</formula>
    </cfRule>
  </conditionalFormatting>
  <conditionalFormatting sqref="P329:W329">
    <cfRule type="colorScale" priority="1693">
      <colorScale>
        <cfvo type="min"/>
        <cfvo type="max"/>
        <color rgb="FFFFEF9C"/>
        <color rgb="FFFF7128"/>
      </colorScale>
    </cfRule>
  </conditionalFormatting>
  <conditionalFormatting sqref="P331:W332">
    <cfRule type="containsBlanks" dxfId="4241" priority="1692">
      <formula>LEN(TRIM(P331))=0</formula>
    </cfRule>
  </conditionalFormatting>
  <conditionalFormatting sqref="P331:W331">
    <cfRule type="colorScale" priority="1691">
      <colorScale>
        <cfvo type="min"/>
        <cfvo type="max"/>
        <color rgb="FFFFEF9C"/>
        <color rgb="FFFF7128"/>
      </colorScale>
    </cfRule>
  </conditionalFormatting>
  <conditionalFormatting sqref="P333:W334">
    <cfRule type="containsBlanks" dxfId="4240" priority="1690">
      <formula>LEN(TRIM(P333))=0</formula>
    </cfRule>
  </conditionalFormatting>
  <conditionalFormatting sqref="P333:W333">
    <cfRule type="colorScale" priority="1689">
      <colorScale>
        <cfvo type="min"/>
        <cfvo type="max"/>
        <color rgb="FFFFEF9C"/>
        <color rgb="FFFF7128"/>
      </colorScale>
    </cfRule>
  </conditionalFormatting>
  <conditionalFormatting sqref="P335:W336">
    <cfRule type="containsBlanks" dxfId="4239" priority="1688">
      <formula>LEN(TRIM(P335))=0</formula>
    </cfRule>
  </conditionalFormatting>
  <conditionalFormatting sqref="P335:W335">
    <cfRule type="colorScale" priority="1687">
      <colorScale>
        <cfvo type="min"/>
        <cfvo type="max"/>
        <color rgb="FFFFEF9C"/>
        <color rgb="FFFF7128"/>
      </colorScale>
    </cfRule>
  </conditionalFormatting>
  <conditionalFormatting sqref="P337:W338">
    <cfRule type="containsBlanks" dxfId="4238" priority="1686">
      <formula>LEN(TRIM(P337))=0</formula>
    </cfRule>
  </conditionalFormatting>
  <conditionalFormatting sqref="P337:W337">
    <cfRule type="colorScale" priority="1685">
      <colorScale>
        <cfvo type="min"/>
        <cfvo type="max"/>
        <color rgb="FFFFEF9C"/>
        <color rgb="FFFF7128"/>
      </colorScale>
    </cfRule>
  </conditionalFormatting>
  <conditionalFormatting sqref="P339:W340">
    <cfRule type="containsBlanks" dxfId="4237" priority="1684">
      <formula>LEN(TRIM(P339))=0</formula>
    </cfRule>
  </conditionalFormatting>
  <conditionalFormatting sqref="P339:W339">
    <cfRule type="colorScale" priority="1683">
      <colorScale>
        <cfvo type="min"/>
        <cfvo type="max"/>
        <color rgb="FFFFEF9C"/>
        <color rgb="FFFF7128"/>
      </colorScale>
    </cfRule>
  </conditionalFormatting>
  <conditionalFormatting sqref="P341:W342">
    <cfRule type="containsBlanks" dxfId="4236" priority="1682">
      <formula>LEN(TRIM(P341))=0</formula>
    </cfRule>
  </conditionalFormatting>
  <conditionalFormatting sqref="P341:W341">
    <cfRule type="colorScale" priority="1681">
      <colorScale>
        <cfvo type="min"/>
        <cfvo type="max"/>
        <color rgb="FFFFEF9C"/>
        <color rgb="FFFF7128"/>
      </colorScale>
    </cfRule>
  </conditionalFormatting>
  <conditionalFormatting sqref="P343:W344">
    <cfRule type="containsBlanks" dxfId="4235" priority="1680">
      <formula>LEN(TRIM(P343))=0</formula>
    </cfRule>
  </conditionalFormatting>
  <conditionalFormatting sqref="P343:W343">
    <cfRule type="colorScale" priority="1679">
      <colorScale>
        <cfvo type="min"/>
        <cfvo type="max"/>
        <color rgb="FFFFEF9C"/>
        <color rgb="FFFF7128"/>
      </colorScale>
    </cfRule>
  </conditionalFormatting>
  <conditionalFormatting sqref="P345:W346">
    <cfRule type="containsBlanks" dxfId="4234" priority="1678">
      <formula>LEN(TRIM(P345))=0</formula>
    </cfRule>
  </conditionalFormatting>
  <conditionalFormatting sqref="P345:W345">
    <cfRule type="colorScale" priority="1677">
      <colorScale>
        <cfvo type="min"/>
        <cfvo type="max"/>
        <color rgb="FFFFEF9C"/>
        <color rgb="FFFF7128"/>
      </colorScale>
    </cfRule>
  </conditionalFormatting>
  <conditionalFormatting sqref="P347:W348">
    <cfRule type="containsBlanks" dxfId="4233" priority="1676">
      <formula>LEN(TRIM(P347))=0</formula>
    </cfRule>
  </conditionalFormatting>
  <conditionalFormatting sqref="P347:W347">
    <cfRule type="colorScale" priority="1675">
      <colorScale>
        <cfvo type="min"/>
        <cfvo type="max"/>
        <color rgb="FFFFEF9C"/>
        <color rgb="FFFF7128"/>
      </colorScale>
    </cfRule>
  </conditionalFormatting>
  <conditionalFormatting sqref="P349:W350">
    <cfRule type="containsBlanks" dxfId="4232" priority="1674">
      <formula>LEN(TRIM(P349))=0</formula>
    </cfRule>
  </conditionalFormatting>
  <conditionalFormatting sqref="P349:W349">
    <cfRule type="colorScale" priority="1673">
      <colorScale>
        <cfvo type="min"/>
        <cfvo type="max"/>
        <color rgb="FFFFEF9C"/>
        <color rgb="FFFF7128"/>
      </colorScale>
    </cfRule>
  </conditionalFormatting>
  <conditionalFormatting sqref="P351:W352">
    <cfRule type="containsBlanks" dxfId="4231" priority="1672">
      <formula>LEN(TRIM(P351))=0</formula>
    </cfRule>
  </conditionalFormatting>
  <conditionalFormatting sqref="P351:W351">
    <cfRule type="colorScale" priority="1671">
      <colorScale>
        <cfvo type="min"/>
        <cfvo type="max"/>
        <color rgb="FFFFEF9C"/>
        <color rgb="FFFF7128"/>
      </colorScale>
    </cfRule>
  </conditionalFormatting>
  <conditionalFormatting sqref="P353:W354">
    <cfRule type="containsBlanks" dxfId="4230" priority="1670">
      <formula>LEN(TRIM(P353))=0</formula>
    </cfRule>
  </conditionalFormatting>
  <conditionalFormatting sqref="P353:W353">
    <cfRule type="colorScale" priority="1669">
      <colorScale>
        <cfvo type="min"/>
        <cfvo type="max"/>
        <color rgb="FFFFEF9C"/>
        <color rgb="FFFF7128"/>
      </colorScale>
    </cfRule>
  </conditionalFormatting>
  <conditionalFormatting sqref="P355:W356">
    <cfRule type="containsBlanks" dxfId="4229" priority="1668">
      <formula>LEN(TRIM(P355))=0</formula>
    </cfRule>
  </conditionalFormatting>
  <conditionalFormatting sqref="P355:W355">
    <cfRule type="colorScale" priority="1667">
      <colorScale>
        <cfvo type="min"/>
        <cfvo type="max"/>
        <color rgb="FFFFEF9C"/>
        <color rgb="FFFF7128"/>
      </colorScale>
    </cfRule>
  </conditionalFormatting>
  <conditionalFormatting sqref="P357:W358">
    <cfRule type="containsBlanks" dxfId="4228" priority="1666">
      <formula>LEN(TRIM(P357))=0</formula>
    </cfRule>
  </conditionalFormatting>
  <conditionalFormatting sqref="P357:W357">
    <cfRule type="colorScale" priority="1665">
      <colorScale>
        <cfvo type="min"/>
        <cfvo type="max"/>
        <color rgb="FFFFEF9C"/>
        <color rgb="FFFF7128"/>
      </colorScale>
    </cfRule>
  </conditionalFormatting>
  <conditionalFormatting sqref="P359:W360">
    <cfRule type="containsBlanks" dxfId="4227" priority="1664">
      <formula>LEN(TRIM(P359))=0</formula>
    </cfRule>
  </conditionalFormatting>
  <conditionalFormatting sqref="P359:W359">
    <cfRule type="colorScale" priority="1663">
      <colorScale>
        <cfvo type="min"/>
        <cfvo type="max"/>
        <color rgb="FFFFEF9C"/>
        <color rgb="FFFF7128"/>
      </colorScale>
    </cfRule>
  </conditionalFormatting>
  <conditionalFormatting sqref="P361:W362">
    <cfRule type="containsBlanks" dxfId="4226" priority="1662">
      <formula>LEN(TRIM(P361))=0</formula>
    </cfRule>
  </conditionalFormatting>
  <conditionalFormatting sqref="P361:W361">
    <cfRule type="colorScale" priority="1661">
      <colorScale>
        <cfvo type="min"/>
        <cfvo type="max"/>
        <color rgb="FFFFEF9C"/>
        <color rgb="FFFF7128"/>
      </colorScale>
    </cfRule>
  </conditionalFormatting>
  <conditionalFormatting sqref="P363:W364">
    <cfRule type="containsBlanks" dxfId="4225" priority="1660">
      <formula>LEN(TRIM(P363))=0</formula>
    </cfRule>
  </conditionalFormatting>
  <conditionalFormatting sqref="P363:W363">
    <cfRule type="colorScale" priority="1659">
      <colorScale>
        <cfvo type="min"/>
        <cfvo type="max"/>
        <color rgb="FFFFEF9C"/>
        <color rgb="FFFF7128"/>
      </colorScale>
    </cfRule>
  </conditionalFormatting>
  <conditionalFormatting sqref="P365:W366">
    <cfRule type="containsBlanks" dxfId="4224" priority="1658">
      <formula>LEN(TRIM(P365))=0</formula>
    </cfRule>
  </conditionalFormatting>
  <conditionalFormatting sqref="P365:W365">
    <cfRule type="colorScale" priority="1657">
      <colorScale>
        <cfvo type="min"/>
        <cfvo type="max"/>
        <color rgb="FFFFEF9C"/>
        <color rgb="FFFF7128"/>
      </colorScale>
    </cfRule>
  </conditionalFormatting>
  <conditionalFormatting sqref="P367:W368">
    <cfRule type="containsBlanks" dxfId="4223" priority="1656">
      <formula>LEN(TRIM(P367))=0</formula>
    </cfRule>
  </conditionalFormatting>
  <conditionalFormatting sqref="P367:W367">
    <cfRule type="colorScale" priority="1655">
      <colorScale>
        <cfvo type="min"/>
        <cfvo type="max"/>
        <color rgb="FFFFEF9C"/>
        <color rgb="FFFF7128"/>
      </colorScale>
    </cfRule>
  </conditionalFormatting>
  <conditionalFormatting sqref="P369:W370">
    <cfRule type="containsBlanks" dxfId="4222" priority="1654">
      <formula>LEN(TRIM(P369))=0</formula>
    </cfRule>
  </conditionalFormatting>
  <conditionalFormatting sqref="P369:W369">
    <cfRule type="colorScale" priority="1653">
      <colorScale>
        <cfvo type="min"/>
        <cfvo type="max"/>
        <color rgb="FFFFEF9C"/>
        <color rgb="FFFF7128"/>
      </colorScale>
    </cfRule>
  </conditionalFormatting>
  <conditionalFormatting sqref="P371:W372">
    <cfRule type="containsBlanks" dxfId="4221" priority="1652">
      <formula>LEN(TRIM(P371))=0</formula>
    </cfRule>
  </conditionalFormatting>
  <conditionalFormatting sqref="P371:W371">
    <cfRule type="colorScale" priority="1651">
      <colorScale>
        <cfvo type="min"/>
        <cfvo type="max"/>
        <color rgb="FFFFEF9C"/>
        <color rgb="FFFF7128"/>
      </colorScale>
    </cfRule>
  </conditionalFormatting>
  <conditionalFormatting sqref="P373:W374">
    <cfRule type="containsBlanks" dxfId="4220" priority="1650">
      <formula>LEN(TRIM(P373))=0</formula>
    </cfRule>
  </conditionalFormatting>
  <conditionalFormatting sqref="P373:W373">
    <cfRule type="colorScale" priority="1649">
      <colorScale>
        <cfvo type="min"/>
        <cfvo type="max"/>
        <color rgb="FFFFEF9C"/>
        <color rgb="FFFF7128"/>
      </colorScale>
    </cfRule>
  </conditionalFormatting>
  <conditionalFormatting sqref="P375:W376">
    <cfRule type="containsBlanks" dxfId="4219" priority="1648">
      <formula>LEN(TRIM(P375))=0</formula>
    </cfRule>
  </conditionalFormatting>
  <conditionalFormatting sqref="P375:W375">
    <cfRule type="colorScale" priority="1647">
      <colorScale>
        <cfvo type="min"/>
        <cfvo type="max"/>
        <color rgb="FFFFEF9C"/>
        <color rgb="FFFF7128"/>
      </colorScale>
    </cfRule>
  </conditionalFormatting>
  <conditionalFormatting sqref="P377:W378">
    <cfRule type="containsBlanks" dxfId="4218" priority="1646">
      <formula>LEN(TRIM(P377))=0</formula>
    </cfRule>
  </conditionalFormatting>
  <conditionalFormatting sqref="P377:W377">
    <cfRule type="colorScale" priority="1645">
      <colorScale>
        <cfvo type="min"/>
        <cfvo type="max"/>
        <color rgb="FFFFEF9C"/>
        <color rgb="FFFF7128"/>
      </colorScale>
    </cfRule>
  </conditionalFormatting>
  <conditionalFormatting sqref="P379:W380">
    <cfRule type="containsBlanks" dxfId="4217" priority="1644">
      <formula>LEN(TRIM(P379))=0</formula>
    </cfRule>
  </conditionalFormatting>
  <conditionalFormatting sqref="P379:W379">
    <cfRule type="colorScale" priority="1643">
      <colorScale>
        <cfvo type="min"/>
        <cfvo type="max"/>
        <color rgb="FFFFEF9C"/>
        <color rgb="FFFF7128"/>
      </colorScale>
    </cfRule>
  </conditionalFormatting>
  <conditionalFormatting sqref="P381:W382">
    <cfRule type="containsBlanks" dxfId="4216" priority="1642">
      <formula>LEN(TRIM(P381))=0</formula>
    </cfRule>
  </conditionalFormatting>
  <conditionalFormatting sqref="P381:W381">
    <cfRule type="colorScale" priority="1641">
      <colorScale>
        <cfvo type="min"/>
        <cfvo type="max"/>
        <color rgb="FFFFEF9C"/>
        <color rgb="FFFF7128"/>
      </colorScale>
    </cfRule>
  </conditionalFormatting>
  <conditionalFormatting sqref="P383:W384">
    <cfRule type="containsBlanks" dxfId="4215" priority="1640">
      <formula>LEN(TRIM(P383))=0</formula>
    </cfRule>
  </conditionalFormatting>
  <conditionalFormatting sqref="P383:W383">
    <cfRule type="colorScale" priority="1639">
      <colorScale>
        <cfvo type="min"/>
        <cfvo type="max"/>
        <color rgb="FFFFEF9C"/>
        <color rgb="FFFF7128"/>
      </colorScale>
    </cfRule>
  </conditionalFormatting>
  <conditionalFormatting sqref="P385:W386">
    <cfRule type="containsBlanks" dxfId="4214" priority="1638">
      <formula>LEN(TRIM(P385))=0</formula>
    </cfRule>
  </conditionalFormatting>
  <conditionalFormatting sqref="P385:W385">
    <cfRule type="colorScale" priority="1637">
      <colorScale>
        <cfvo type="min"/>
        <cfvo type="max"/>
        <color rgb="FFFFEF9C"/>
        <color rgb="FFFF7128"/>
      </colorScale>
    </cfRule>
  </conditionalFormatting>
  <conditionalFormatting sqref="P387:W388">
    <cfRule type="containsBlanks" dxfId="4213" priority="1636">
      <formula>LEN(TRIM(P387))=0</formula>
    </cfRule>
  </conditionalFormatting>
  <conditionalFormatting sqref="P387:W387">
    <cfRule type="colorScale" priority="1635">
      <colorScale>
        <cfvo type="min"/>
        <cfvo type="max"/>
        <color rgb="FFFFEF9C"/>
        <color rgb="FFFF7128"/>
      </colorScale>
    </cfRule>
  </conditionalFormatting>
  <conditionalFormatting sqref="P389:W390">
    <cfRule type="containsBlanks" dxfId="4212" priority="1634">
      <formula>LEN(TRIM(P389))=0</formula>
    </cfRule>
  </conditionalFormatting>
  <conditionalFormatting sqref="P389:W389">
    <cfRule type="colorScale" priority="1633">
      <colorScale>
        <cfvo type="min"/>
        <cfvo type="max"/>
        <color rgb="FFFFEF9C"/>
        <color rgb="FFFF7128"/>
      </colorScale>
    </cfRule>
  </conditionalFormatting>
  <conditionalFormatting sqref="P391:W392">
    <cfRule type="containsBlanks" dxfId="4211" priority="1632">
      <formula>LEN(TRIM(P391))=0</formula>
    </cfRule>
  </conditionalFormatting>
  <conditionalFormatting sqref="P391:W391">
    <cfRule type="colorScale" priority="1631">
      <colorScale>
        <cfvo type="min"/>
        <cfvo type="max"/>
        <color rgb="FFFFEF9C"/>
        <color rgb="FFFF7128"/>
      </colorScale>
    </cfRule>
  </conditionalFormatting>
  <conditionalFormatting sqref="P393:W394">
    <cfRule type="containsBlanks" dxfId="4210" priority="1630">
      <formula>LEN(TRIM(P393))=0</formula>
    </cfRule>
  </conditionalFormatting>
  <conditionalFormatting sqref="P393:W393">
    <cfRule type="colorScale" priority="1629">
      <colorScale>
        <cfvo type="min"/>
        <cfvo type="max"/>
        <color rgb="FFFFEF9C"/>
        <color rgb="FFFF7128"/>
      </colorScale>
    </cfRule>
  </conditionalFormatting>
  <conditionalFormatting sqref="P395:W396">
    <cfRule type="containsBlanks" dxfId="4209" priority="1628">
      <formula>LEN(TRIM(P395))=0</formula>
    </cfRule>
  </conditionalFormatting>
  <conditionalFormatting sqref="P395:W395">
    <cfRule type="colorScale" priority="1627">
      <colorScale>
        <cfvo type="min"/>
        <cfvo type="max"/>
        <color rgb="FFFFEF9C"/>
        <color rgb="FFFF7128"/>
      </colorScale>
    </cfRule>
  </conditionalFormatting>
  <conditionalFormatting sqref="P397:W398">
    <cfRule type="containsBlanks" dxfId="4208" priority="1626">
      <formula>LEN(TRIM(P397))=0</formula>
    </cfRule>
  </conditionalFormatting>
  <conditionalFormatting sqref="P397:W397">
    <cfRule type="colorScale" priority="1625">
      <colorScale>
        <cfvo type="min"/>
        <cfvo type="max"/>
        <color rgb="FFFFEF9C"/>
        <color rgb="FFFF7128"/>
      </colorScale>
    </cfRule>
  </conditionalFormatting>
  <conditionalFormatting sqref="P399:W400">
    <cfRule type="containsBlanks" dxfId="4207" priority="1624">
      <formula>LEN(TRIM(P399))=0</formula>
    </cfRule>
  </conditionalFormatting>
  <conditionalFormatting sqref="P399:W399">
    <cfRule type="colorScale" priority="1623">
      <colorScale>
        <cfvo type="min"/>
        <cfvo type="max"/>
        <color rgb="FFFFEF9C"/>
        <color rgb="FFFF7128"/>
      </colorScale>
    </cfRule>
  </conditionalFormatting>
  <conditionalFormatting sqref="P401:W402">
    <cfRule type="containsBlanks" dxfId="4206" priority="1622">
      <formula>LEN(TRIM(P401))=0</formula>
    </cfRule>
  </conditionalFormatting>
  <conditionalFormatting sqref="P401:W401">
    <cfRule type="colorScale" priority="1621">
      <colorScale>
        <cfvo type="min"/>
        <cfvo type="max"/>
        <color rgb="FFFFEF9C"/>
        <color rgb="FFFF7128"/>
      </colorScale>
    </cfRule>
  </conditionalFormatting>
  <conditionalFormatting sqref="P403:W404">
    <cfRule type="containsBlanks" dxfId="4205" priority="1620">
      <formula>LEN(TRIM(P403))=0</formula>
    </cfRule>
  </conditionalFormatting>
  <conditionalFormatting sqref="P403:W403">
    <cfRule type="colorScale" priority="1619">
      <colorScale>
        <cfvo type="min"/>
        <cfvo type="max"/>
        <color rgb="FFFFEF9C"/>
        <color rgb="FFFF7128"/>
      </colorScale>
    </cfRule>
  </conditionalFormatting>
  <conditionalFormatting sqref="P405:W406">
    <cfRule type="containsBlanks" dxfId="4204" priority="1618">
      <formula>LEN(TRIM(P405))=0</formula>
    </cfRule>
  </conditionalFormatting>
  <conditionalFormatting sqref="P405:W405">
    <cfRule type="colorScale" priority="1617">
      <colorScale>
        <cfvo type="min"/>
        <cfvo type="max"/>
        <color rgb="FFFFEF9C"/>
        <color rgb="FFFF7128"/>
      </colorScale>
    </cfRule>
  </conditionalFormatting>
  <conditionalFormatting sqref="P407:W408">
    <cfRule type="containsBlanks" dxfId="4203" priority="1616">
      <formula>LEN(TRIM(P407))=0</formula>
    </cfRule>
  </conditionalFormatting>
  <conditionalFormatting sqref="P407:W407">
    <cfRule type="colorScale" priority="1615">
      <colorScale>
        <cfvo type="min"/>
        <cfvo type="max"/>
        <color rgb="FFFFEF9C"/>
        <color rgb="FFFF7128"/>
      </colorScale>
    </cfRule>
  </conditionalFormatting>
  <conditionalFormatting sqref="P409:W410">
    <cfRule type="containsBlanks" dxfId="4202" priority="1614">
      <formula>LEN(TRIM(P409))=0</formula>
    </cfRule>
  </conditionalFormatting>
  <conditionalFormatting sqref="P409:W409">
    <cfRule type="colorScale" priority="1613">
      <colorScale>
        <cfvo type="min"/>
        <cfvo type="max"/>
        <color rgb="FFFFEF9C"/>
        <color rgb="FFFF7128"/>
      </colorScale>
    </cfRule>
  </conditionalFormatting>
  <conditionalFormatting sqref="P411:W412">
    <cfRule type="containsBlanks" dxfId="4201" priority="1612">
      <formula>LEN(TRIM(P411))=0</formula>
    </cfRule>
  </conditionalFormatting>
  <conditionalFormatting sqref="P411:W411">
    <cfRule type="colorScale" priority="1611">
      <colorScale>
        <cfvo type="min"/>
        <cfvo type="max"/>
        <color rgb="FFFFEF9C"/>
        <color rgb="FFFF7128"/>
      </colorScale>
    </cfRule>
  </conditionalFormatting>
  <conditionalFormatting sqref="P413:W414">
    <cfRule type="containsBlanks" dxfId="4200" priority="1610">
      <formula>LEN(TRIM(P413))=0</formula>
    </cfRule>
  </conditionalFormatting>
  <conditionalFormatting sqref="P413:W413">
    <cfRule type="colorScale" priority="1609">
      <colorScale>
        <cfvo type="min"/>
        <cfvo type="max"/>
        <color rgb="FFFFEF9C"/>
        <color rgb="FFFF7128"/>
      </colorScale>
    </cfRule>
  </conditionalFormatting>
  <conditionalFormatting sqref="P415:W416">
    <cfRule type="containsBlanks" dxfId="4199" priority="1608">
      <formula>LEN(TRIM(P415))=0</formula>
    </cfRule>
  </conditionalFormatting>
  <conditionalFormatting sqref="P415:W415">
    <cfRule type="colorScale" priority="1607">
      <colorScale>
        <cfvo type="min"/>
        <cfvo type="max"/>
        <color rgb="FFFFEF9C"/>
        <color rgb="FFFF7128"/>
      </colorScale>
    </cfRule>
  </conditionalFormatting>
  <conditionalFormatting sqref="P417:W418">
    <cfRule type="containsBlanks" dxfId="4198" priority="1606">
      <formula>LEN(TRIM(P417))=0</formula>
    </cfRule>
  </conditionalFormatting>
  <conditionalFormatting sqref="P417:W417">
    <cfRule type="colorScale" priority="1605">
      <colorScale>
        <cfvo type="min"/>
        <cfvo type="max"/>
        <color rgb="FFFFEF9C"/>
        <color rgb="FFFF7128"/>
      </colorScale>
    </cfRule>
  </conditionalFormatting>
  <conditionalFormatting sqref="P419:W420">
    <cfRule type="containsBlanks" dxfId="4197" priority="1604">
      <formula>LEN(TRIM(P419))=0</formula>
    </cfRule>
  </conditionalFormatting>
  <conditionalFormatting sqref="P419:W419">
    <cfRule type="colorScale" priority="1603">
      <colorScale>
        <cfvo type="min"/>
        <cfvo type="max"/>
        <color rgb="FFFFEF9C"/>
        <color rgb="FFFF7128"/>
      </colorScale>
    </cfRule>
  </conditionalFormatting>
  <conditionalFormatting sqref="P421:W422">
    <cfRule type="containsBlanks" dxfId="4196" priority="1602">
      <formula>LEN(TRIM(P421))=0</formula>
    </cfRule>
  </conditionalFormatting>
  <conditionalFormatting sqref="P421:W421">
    <cfRule type="colorScale" priority="1601">
      <colorScale>
        <cfvo type="min"/>
        <cfvo type="max"/>
        <color rgb="FFFFEF9C"/>
        <color rgb="FFFF7128"/>
      </colorScale>
    </cfRule>
  </conditionalFormatting>
  <conditionalFormatting sqref="P423:W424">
    <cfRule type="containsBlanks" dxfId="4195" priority="1600">
      <formula>LEN(TRIM(P423))=0</formula>
    </cfRule>
  </conditionalFormatting>
  <conditionalFormatting sqref="P423:W423">
    <cfRule type="colorScale" priority="1599">
      <colorScale>
        <cfvo type="min"/>
        <cfvo type="max"/>
        <color rgb="FFFFEF9C"/>
        <color rgb="FFFF7128"/>
      </colorScale>
    </cfRule>
  </conditionalFormatting>
  <conditionalFormatting sqref="P425:W426">
    <cfRule type="containsBlanks" dxfId="4194" priority="1598">
      <formula>LEN(TRIM(P425))=0</formula>
    </cfRule>
  </conditionalFormatting>
  <conditionalFormatting sqref="P425:W425">
    <cfRule type="colorScale" priority="1597">
      <colorScale>
        <cfvo type="min"/>
        <cfvo type="max"/>
        <color rgb="FFFFEF9C"/>
        <color rgb="FFFF7128"/>
      </colorScale>
    </cfRule>
  </conditionalFormatting>
  <conditionalFormatting sqref="P427:W428">
    <cfRule type="containsBlanks" dxfId="4193" priority="1596">
      <formula>LEN(TRIM(P427))=0</formula>
    </cfRule>
  </conditionalFormatting>
  <conditionalFormatting sqref="P427:W427">
    <cfRule type="colorScale" priority="1595">
      <colorScale>
        <cfvo type="min"/>
        <cfvo type="max"/>
        <color rgb="FFFFEF9C"/>
        <color rgb="FFFF7128"/>
      </colorScale>
    </cfRule>
  </conditionalFormatting>
  <conditionalFormatting sqref="P429:W430">
    <cfRule type="containsBlanks" dxfId="4192" priority="1594">
      <formula>LEN(TRIM(P429))=0</formula>
    </cfRule>
  </conditionalFormatting>
  <conditionalFormatting sqref="P429:W429">
    <cfRule type="colorScale" priority="1593">
      <colorScale>
        <cfvo type="min"/>
        <cfvo type="max"/>
        <color rgb="FFFFEF9C"/>
        <color rgb="FFFF7128"/>
      </colorScale>
    </cfRule>
  </conditionalFormatting>
  <conditionalFormatting sqref="P431:W432">
    <cfRule type="containsBlanks" dxfId="4191" priority="1592">
      <formula>LEN(TRIM(P431))=0</formula>
    </cfRule>
  </conditionalFormatting>
  <conditionalFormatting sqref="P431:W431">
    <cfRule type="colorScale" priority="1591">
      <colorScale>
        <cfvo type="min"/>
        <cfvo type="max"/>
        <color rgb="FFFFEF9C"/>
        <color rgb="FFFF7128"/>
      </colorScale>
    </cfRule>
  </conditionalFormatting>
  <conditionalFormatting sqref="P433:W434">
    <cfRule type="containsBlanks" dxfId="4190" priority="1590">
      <formula>LEN(TRIM(P433))=0</formula>
    </cfRule>
  </conditionalFormatting>
  <conditionalFormatting sqref="P433:W433">
    <cfRule type="colorScale" priority="1589">
      <colorScale>
        <cfvo type="min"/>
        <cfvo type="max"/>
        <color rgb="FFFFEF9C"/>
        <color rgb="FFFF7128"/>
      </colorScale>
    </cfRule>
  </conditionalFormatting>
  <conditionalFormatting sqref="P435:W436">
    <cfRule type="containsBlanks" dxfId="4189" priority="1588">
      <formula>LEN(TRIM(P435))=0</formula>
    </cfRule>
  </conditionalFormatting>
  <conditionalFormatting sqref="P435:W435">
    <cfRule type="colorScale" priority="1587">
      <colorScale>
        <cfvo type="min"/>
        <cfvo type="max"/>
        <color rgb="FFFFEF9C"/>
        <color rgb="FFFF7128"/>
      </colorScale>
    </cfRule>
  </conditionalFormatting>
  <conditionalFormatting sqref="P437:W438">
    <cfRule type="containsBlanks" dxfId="4188" priority="1586">
      <formula>LEN(TRIM(P437))=0</formula>
    </cfRule>
  </conditionalFormatting>
  <conditionalFormatting sqref="P437:W437">
    <cfRule type="colorScale" priority="1585">
      <colorScale>
        <cfvo type="min"/>
        <cfvo type="max"/>
        <color rgb="FFFFEF9C"/>
        <color rgb="FFFF7128"/>
      </colorScale>
    </cfRule>
  </conditionalFormatting>
  <conditionalFormatting sqref="P439:W440">
    <cfRule type="containsBlanks" dxfId="4187" priority="1584">
      <formula>LEN(TRIM(P439))=0</formula>
    </cfRule>
  </conditionalFormatting>
  <conditionalFormatting sqref="P439:W439">
    <cfRule type="colorScale" priority="1583">
      <colorScale>
        <cfvo type="min"/>
        <cfvo type="max"/>
        <color rgb="FFFFEF9C"/>
        <color rgb="FFFF7128"/>
      </colorScale>
    </cfRule>
  </conditionalFormatting>
  <conditionalFormatting sqref="P441:W442">
    <cfRule type="containsBlanks" dxfId="4186" priority="1582">
      <formula>LEN(TRIM(P441))=0</formula>
    </cfRule>
  </conditionalFormatting>
  <conditionalFormatting sqref="P441:W441">
    <cfRule type="colorScale" priority="1581">
      <colorScale>
        <cfvo type="min"/>
        <cfvo type="max"/>
        <color rgb="FFFFEF9C"/>
        <color rgb="FFFF7128"/>
      </colorScale>
    </cfRule>
  </conditionalFormatting>
  <conditionalFormatting sqref="P443:W444">
    <cfRule type="containsBlanks" dxfId="4185" priority="1580">
      <formula>LEN(TRIM(P443))=0</formula>
    </cfRule>
  </conditionalFormatting>
  <conditionalFormatting sqref="P443:W443">
    <cfRule type="colorScale" priority="1579">
      <colorScale>
        <cfvo type="min"/>
        <cfvo type="max"/>
        <color rgb="FFFFEF9C"/>
        <color rgb="FFFF7128"/>
      </colorScale>
    </cfRule>
  </conditionalFormatting>
  <conditionalFormatting sqref="P445:W446">
    <cfRule type="containsBlanks" dxfId="4184" priority="1578">
      <formula>LEN(TRIM(P445))=0</formula>
    </cfRule>
  </conditionalFormatting>
  <conditionalFormatting sqref="P445:W445">
    <cfRule type="colorScale" priority="1577">
      <colorScale>
        <cfvo type="min"/>
        <cfvo type="max"/>
        <color rgb="FFFFEF9C"/>
        <color rgb="FFFF7128"/>
      </colorScale>
    </cfRule>
  </conditionalFormatting>
  <conditionalFormatting sqref="P447:W448">
    <cfRule type="containsBlanks" dxfId="4183" priority="1576">
      <formula>LEN(TRIM(P447))=0</formula>
    </cfRule>
  </conditionalFormatting>
  <conditionalFormatting sqref="P447:W447">
    <cfRule type="colorScale" priority="1575">
      <colorScale>
        <cfvo type="min"/>
        <cfvo type="max"/>
        <color rgb="FFFFEF9C"/>
        <color rgb="FFFF7128"/>
      </colorScale>
    </cfRule>
  </conditionalFormatting>
  <conditionalFormatting sqref="P449:W450">
    <cfRule type="containsBlanks" dxfId="4182" priority="1574">
      <formula>LEN(TRIM(P449))=0</formula>
    </cfRule>
  </conditionalFormatting>
  <conditionalFormatting sqref="P449:W449">
    <cfRule type="colorScale" priority="1573">
      <colorScale>
        <cfvo type="min"/>
        <cfvo type="max"/>
        <color rgb="FFFFEF9C"/>
        <color rgb="FFFF7128"/>
      </colorScale>
    </cfRule>
  </conditionalFormatting>
  <conditionalFormatting sqref="P451:W452">
    <cfRule type="containsBlanks" dxfId="4181" priority="1572">
      <formula>LEN(TRIM(P451))=0</formula>
    </cfRule>
  </conditionalFormatting>
  <conditionalFormatting sqref="P451:W451">
    <cfRule type="colorScale" priority="1571">
      <colorScale>
        <cfvo type="min"/>
        <cfvo type="max"/>
        <color rgb="FFFFEF9C"/>
        <color rgb="FFFF7128"/>
      </colorScale>
    </cfRule>
  </conditionalFormatting>
  <conditionalFormatting sqref="P453:W454">
    <cfRule type="containsBlanks" dxfId="4180" priority="1570">
      <formula>LEN(TRIM(P453))=0</formula>
    </cfRule>
  </conditionalFormatting>
  <conditionalFormatting sqref="P453:W453">
    <cfRule type="colorScale" priority="1569">
      <colorScale>
        <cfvo type="min"/>
        <cfvo type="max"/>
        <color rgb="FFFFEF9C"/>
        <color rgb="FFFF7128"/>
      </colorScale>
    </cfRule>
  </conditionalFormatting>
  <conditionalFormatting sqref="P455:W456">
    <cfRule type="containsBlanks" dxfId="4179" priority="1568">
      <formula>LEN(TRIM(P455))=0</formula>
    </cfRule>
  </conditionalFormatting>
  <conditionalFormatting sqref="P455:W455">
    <cfRule type="colorScale" priority="1567">
      <colorScale>
        <cfvo type="min"/>
        <cfvo type="max"/>
        <color rgb="FFFFEF9C"/>
        <color rgb="FFFF7128"/>
      </colorScale>
    </cfRule>
  </conditionalFormatting>
  <conditionalFormatting sqref="P457:W458">
    <cfRule type="containsBlanks" dxfId="4178" priority="1566">
      <formula>LEN(TRIM(P457))=0</formula>
    </cfRule>
  </conditionalFormatting>
  <conditionalFormatting sqref="P457:W457">
    <cfRule type="colorScale" priority="1565">
      <colorScale>
        <cfvo type="min"/>
        <cfvo type="max"/>
        <color rgb="FFFFEF9C"/>
        <color rgb="FFFF7128"/>
      </colorScale>
    </cfRule>
  </conditionalFormatting>
  <conditionalFormatting sqref="P459:W460">
    <cfRule type="containsBlanks" dxfId="4177" priority="1564">
      <formula>LEN(TRIM(P459))=0</formula>
    </cfRule>
  </conditionalFormatting>
  <conditionalFormatting sqref="P459:W459">
    <cfRule type="colorScale" priority="1563">
      <colorScale>
        <cfvo type="min"/>
        <cfvo type="max"/>
        <color rgb="FFFFEF9C"/>
        <color rgb="FFFF7128"/>
      </colorScale>
    </cfRule>
  </conditionalFormatting>
  <conditionalFormatting sqref="P461:W462">
    <cfRule type="containsBlanks" dxfId="4176" priority="1562">
      <formula>LEN(TRIM(P461))=0</formula>
    </cfRule>
  </conditionalFormatting>
  <conditionalFormatting sqref="P461:W461">
    <cfRule type="colorScale" priority="1561">
      <colorScale>
        <cfvo type="min"/>
        <cfvo type="max"/>
        <color rgb="FFFFEF9C"/>
        <color rgb="FFFF7128"/>
      </colorScale>
    </cfRule>
  </conditionalFormatting>
  <conditionalFormatting sqref="P463:W464">
    <cfRule type="containsBlanks" dxfId="4175" priority="1560">
      <formula>LEN(TRIM(P463))=0</formula>
    </cfRule>
  </conditionalFormatting>
  <conditionalFormatting sqref="P463:W463">
    <cfRule type="colorScale" priority="1559">
      <colorScale>
        <cfvo type="min"/>
        <cfvo type="max"/>
        <color rgb="FFFFEF9C"/>
        <color rgb="FFFF7128"/>
      </colorScale>
    </cfRule>
  </conditionalFormatting>
  <conditionalFormatting sqref="P465:W466">
    <cfRule type="containsBlanks" dxfId="4174" priority="1558">
      <formula>LEN(TRIM(P465))=0</formula>
    </cfRule>
  </conditionalFormatting>
  <conditionalFormatting sqref="P465:W465">
    <cfRule type="colorScale" priority="1557">
      <colorScale>
        <cfvo type="min"/>
        <cfvo type="max"/>
        <color rgb="FFFFEF9C"/>
        <color rgb="FFFF7128"/>
      </colorScale>
    </cfRule>
  </conditionalFormatting>
  <conditionalFormatting sqref="P467:W468">
    <cfRule type="containsBlanks" dxfId="4173" priority="1556">
      <formula>LEN(TRIM(P467))=0</formula>
    </cfRule>
  </conditionalFormatting>
  <conditionalFormatting sqref="P467:W467">
    <cfRule type="colorScale" priority="1555">
      <colorScale>
        <cfvo type="min"/>
        <cfvo type="max"/>
        <color rgb="FFFFEF9C"/>
        <color rgb="FFFF7128"/>
      </colorScale>
    </cfRule>
  </conditionalFormatting>
  <conditionalFormatting sqref="P469:W470">
    <cfRule type="containsBlanks" dxfId="4172" priority="1554">
      <formula>LEN(TRIM(P469))=0</formula>
    </cfRule>
  </conditionalFormatting>
  <conditionalFormatting sqref="P469:W469">
    <cfRule type="colorScale" priority="1553">
      <colorScale>
        <cfvo type="min"/>
        <cfvo type="max"/>
        <color rgb="FFFFEF9C"/>
        <color rgb="FFFF7128"/>
      </colorScale>
    </cfRule>
  </conditionalFormatting>
  <conditionalFormatting sqref="P471:W472">
    <cfRule type="containsBlanks" dxfId="4171" priority="1552">
      <formula>LEN(TRIM(P471))=0</formula>
    </cfRule>
  </conditionalFormatting>
  <conditionalFormatting sqref="P471:W471">
    <cfRule type="colorScale" priority="1551">
      <colorScale>
        <cfvo type="min"/>
        <cfvo type="max"/>
        <color rgb="FFFFEF9C"/>
        <color rgb="FFFF7128"/>
      </colorScale>
    </cfRule>
  </conditionalFormatting>
  <conditionalFormatting sqref="P473:W474">
    <cfRule type="containsBlanks" dxfId="4170" priority="1550">
      <formula>LEN(TRIM(P473))=0</formula>
    </cfRule>
  </conditionalFormatting>
  <conditionalFormatting sqref="P473:W473">
    <cfRule type="colorScale" priority="1549">
      <colorScale>
        <cfvo type="min"/>
        <cfvo type="max"/>
        <color rgb="FFFFEF9C"/>
        <color rgb="FFFF7128"/>
      </colorScale>
    </cfRule>
  </conditionalFormatting>
  <conditionalFormatting sqref="P475:W476">
    <cfRule type="containsBlanks" dxfId="4169" priority="1548">
      <formula>LEN(TRIM(P475))=0</formula>
    </cfRule>
  </conditionalFormatting>
  <conditionalFormatting sqref="P475:W475">
    <cfRule type="colorScale" priority="1547">
      <colorScale>
        <cfvo type="min"/>
        <cfvo type="max"/>
        <color rgb="FFFFEF9C"/>
        <color rgb="FFFF7128"/>
      </colorScale>
    </cfRule>
  </conditionalFormatting>
  <conditionalFormatting sqref="P477:W478">
    <cfRule type="containsBlanks" dxfId="4168" priority="1546">
      <formula>LEN(TRIM(P477))=0</formula>
    </cfRule>
  </conditionalFormatting>
  <conditionalFormatting sqref="P477:W477">
    <cfRule type="colorScale" priority="1545">
      <colorScale>
        <cfvo type="min"/>
        <cfvo type="max"/>
        <color rgb="FFFFEF9C"/>
        <color rgb="FFFF7128"/>
      </colorScale>
    </cfRule>
  </conditionalFormatting>
  <conditionalFormatting sqref="P479:W480">
    <cfRule type="containsBlanks" dxfId="4167" priority="1544">
      <formula>LEN(TRIM(P479))=0</formula>
    </cfRule>
  </conditionalFormatting>
  <conditionalFormatting sqref="P479:W479">
    <cfRule type="colorScale" priority="1543">
      <colorScale>
        <cfvo type="min"/>
        <cfvo type="max"/>
        <color rgb="FFFFEF9C"/>
        <color rgb="FFFF7128"/>
      </colorScale>
    </cfRule>
  </conditionalFormatting>
  <conditionalFormatting sqref="P481:W482">
    <cfRule type="containsBlanks" dxfId="4166" priority="1542">
      <formula>LEN(TRIM(P481))=0</formula>
    </cfRule>
  </conditionalFormatting>
  <conditionalFormatting sqref="P481:W481">
    <cfRule type="colorScale" priority="1541">
      <colorScale>
        <cfvo type="min"/>
        <cfvo type="max"/>
        <color rgb="FFFFEF9C"/>
        <color rgb="FFFF7128"/>
      </colorScale>
    </cfRule>
  </conditionalFormatting>
  <conditionalFormatting sqref="P483:W484">
    <cfRule type="containsBlanks" dxfId="4165" priority="1540">
      <formula>LEN(TRIM(P483))=0</formula>
    </cfRule>
  </conditionalFormatting>
  <conditionalFormatting sqref="P483:W483">
    <cfRule type="colorScale" priority="1539">
      <colorScale>
        <cfvo type="min"/>
        <cfvo type="max"/>
        <color rgb="FFFFEF9C"/>
        <color rgb="FFFF7128"/>
      </colorScale>
    </cfRule>
  </conditionalFormatting>
  <conditionalFormatting sqref="P485:W486">
    <cfRule type="containsBlanks" dxfId="4164" priority="1538">
      <formula>LEN(TRIM(P485))=0</formula>
    </cfRule>
  </conditionalFormatting>
  <conditionalFormatting sqref="P485:W485">
    <cfRule type="colorScale" priority="1537">
      <colorScale>
        <cfvo type="min"/>
        <cfvo type="max"/>
        <color rgb="FFFFEF9C"/>
        <color rgb="FFFF7128"/>
      </colorScale>
    </cfRule>
  </conditionalFormatting>
  <conditionalFormatting sqref="P487:W488">
    <cfRule type="containsBlanks" dxfId="4163" priority="1536">
      <formula>LEN(TRIM(P487))=0</formula>
    </cfRule>
  </conditionalFormatting>
  <conditionalFormatting sqref="P487:W487">
    <cfRule type="colorScale" priority="1535">
      <colorScale>
        <cfvo type="min"/>
        <cfvo type="max"/>
        <color rgb="FFFFEF9C"/>
        <color rgb="FFFF7128"/>
      </colorScale>
    </cfRule>
  </conditionalFormatting>
  <conditionalFormatting sqref="P489:W490">
    <cfRule type="containsBlanks" dxfId="4162" priority="1534">
      <formula>LEN(TRIM(P489))=0</formula>
    </cfRule>
  </conditionalFormatting>
  <conditionalFormatting sqref="P489:W489">
    <cfRule type="colorScale" priority="1533">
      <colorScale>
        <cfvo type="min"/>
        <cfvo type="max"/>
        <color rgb="FFFFEF9C"/>
        <color rgb="FFFF7128"/>
      </colorScale>
    </cfRule>
  </conditionalFormatting>
  <conditionalFormatting sqref="P491:W492">
    <cfRule type="containsBlanks" dxfId="4161" priority="1532">
      <formula>LEN(TRIM(P491))=0</formula>
    </cfRule>
  </conditionalFormatting>
  <conditionalFormatting sqref="P491:W491">
    <cfRule type="colorScale" priority="1531">
      <colorScale>
        <cfvo type="min"/>
        <cfvo type="max"/>
        <color rgb="FFFFEF9C"/>
        <color rgb="FFFF7128"/>
      </colorScale>
    </cfRule>
  </conditionalFormatting>
  <conditionalFormatting sqref="P493:W494">
    <cfRule type="containsBlanks" dxfId="4160" priority="1530">
      <formula>LEN(TRIM(P493))=0</formula>
    </cfRule>
  </conditionalFormatting>
  <conditionalFormatting sqref="P493:W493">
    <cfRule type="colorScale" priority="1529">
      <colorScale>
        <cfvo type="min"/>
        <cfvo type="max"/>
        <color rgb="FFFFEF9C"/>
        <color rgb="FFFF7128"/>
      </colorScale>
    </cfRule>
  </conditionalFormatting>
  <conditionalFormatting sqref="P495:W496">
    <cfRule type="containsBlanks" dxfId="4159" priority="1528">
      <formula>LEN(TRIM(P495))=0</formula>
    </cfRule>
  </conditionalFormatting>
  <conditionalFormatting sqref="P495:W495">
    <cfRule type="colorScale" priority="1527">
      <colorScale>
        <cfvo type="min"/>
        <cfvo type="max"/>
        <color rgb="FFFFEF9C"/>
        <color rgb="FFFF7128"/>
      </colorScale>
    </cfRule>
  </conditionalFormatting>
  <conditionalFormatting sqref="P497:W498">
    <cfRule type="containsBlanks" dxfId="4158" priority="1526">
      <formula>LEN(TRIM(P497))=0</formula>
    </cfRule>
  </conditionalFormatting>
  <conditionalFormatting sqref="P497:W497">
    <cfRule type="colorScale" priority="1525">
      <colorScale>
        <cfvo type="min"/>
        <cfvo type="max"/>
        <color rgb="FFFFEF9C"/>
        <color rgb="FFFF7128"/>
      </colorScale>
    </cfRule>
  </conditionalFormatting>
  <conditionalFormatting sqref="P499:W500">
    <cfRule type="containsBlanks" dxfId="4157" priority="1524">
      <formula>LEN(TRIM(P499))=0</formula>
    </cfRule>
  </conditionalFormatting>
  <conditionalFormatting sqref="P499:W499">
    <cfRule type="colorScale" priority="1523">
      <colorScale>
        <cfvo type="min"/>
        <cfvo type="max"/>
        <color rgb="FFFFEF9C"/>
        <color rgb="FFFF7128"/>
      </colorScale>
    </cfRule>
  </conditionalFormatting>
  <conditionalFormatting sqref="P501:W502">
    <cfRule type="containsBlanks" dxfId="4156" priority="1522">
      <formula>LEN(TRIM(P501))=0</formula>
    </cfRule>
  </conditionalFormatting>
  <conditionalFormatting sqref="P501:W501">
    <cfRule type="colorScale" priority="1521">
      <colorScale>
        <cfvo type="min"/>
        <cfvo type="max"/>
        <color rgb="FFFFEF9C"/>
        <color rgb="FFFF7128"/>
      </colorScale>
    </cfRule>
  </conditionalFormatting>
  <conditionalFormatting sqref="P503:W504">
    <cfRule type="containsBlanks" dxfId="4155" priority="1520">
      <formula>LEN(TRIM(P503))=0</formula>
    </cfRule>
  </conditionalFormatting>
  <conditionalFormatting sqref="P503:W503">
    <cfRule type="colorScale" priority="1519">
      <colorScale>
        <cfvo type="min"/>
        <cfvo type="max"/>
        <color rgb="FFFFEF9C"/>
        <color rgb="FFFF7128"/>
      </colorScale>
    </cfRule>
  </conditionalFormatting>
  <conditionalFormatting sqref="P505:W506">
    <cfRule type="containsBlanks" dxfId="4154" priority="1518">
      <formula>LEN(TRIM(P505))=0</formula>
    </cfRule>
  </conditionalFormatting>
  <conditionalFormatting sqref="P505:W505">
    <cfRule type="colorScale" priority="1517">
      <colorScale>
        <cfvo type="min"/>
        <cfvo type="max"/>
        <color rgb="FFFFEF9C"/>
        <color rgb="FFFF7128"/>
      </colorScale>
    </cfRule>
  </conditionalFormatting>
  <conditionalFormatting sqref="P507:W508">
    <cfRule type="containsBlanks" dxfId="4153" priority="1516">
      <formula>LEN(TRIM(P507))=0</formula>
    </cfRule>
  </conditionalFormatting>
  <conditionalFormatting sqref="P507:W507">
    <cfRule type="colorScale" priority="1515">
      <colorScale>
        <cfvo type="min"/>
        <cfvo type="max"/>
        <color rgb="FFFFEF9C"/>
        <color rgb="FFFF7128"/>
      </colorScale>
    </cfRule>
  </conditionalFormatting>
  <conditionalFormatting sqref="P509:W510">
    <cfRule type="containsBlanks" dxfId="4152" priority="1514">
      <formula>LEN(TRIM(P509))=0</formula>
    </cfRule>
  </conditionalFormatting>
  <conditionalFormatting sqref="P509:W509">
    <cfRule type="colorScale" priority="1513">
      <colorScale>
        <cfvo type="min"/>
        <cfvo type="max"/>
        <color rgb="FFFFEF9C"/>
        <color rgb="FFFF7128"/>
      </colorScale>
    </cfRule>
  </conditionalFormatting>
  <conditionalFormatting sqref="P511:W512">
    <cfRule type="containsBlanks" dxfId="4151" priority="1512">
      <formula>LEN(TRIM(P511))=0</formula>
    </cfRule>
  </conditionalFormatting>
  <conditionalFormatting sqref="P511:W511">
    <cfRule type="colorScale" priority="1511">
      <colorScale>
        <cfvo type="min"/>
        <cfvo type="max"/>
        <color rgb="FFFFEF9C"/>
        <color rgb="FFFF7128"/>
      </colorScale>
    </cfRule>
  </conditionalFormatting>
  <conditionalFormatting sqref="P513:W514">
    <cfRule type="containsBlanks" dxfId="4150" priority="1510">
      <formula>LEN(TRIM(P513))=0</formula>
    </cfRule>
  </conditionalFormatting>
  <conditionalFormatting sqref="P513:W513">
    <cfRule type="colorScale" priority="1509">
      <colorScale>
        <cfvo type="min"/>
        <cfvo type="max"/>
        <color rgb="FFFFEF9C"/>
        <color rgb="FFFF7128"/>
      </colorScale>
    </cfRule>
  </conditionalFormatting>
  <conditionalFormatting sqref="P515:W516">
    <cfRule type="containsBlanks" dxfId="4149" priority="1508">
      <formula>LEN(TRIM(P515))=0</formula>
    </cfRule>
  </conditionalFormatting>
  <conditionalFormatting sqref="P515:W515">
    <cfRule type="colorScale" priority="1507">
      <colorScale>
        <cfvo type="min"/>
        <cfvo type="max"/>
        <color rgb="FFFFEF9C"/>
        <color rgb="FFFF7128"/>
      </colorScale>
    </cfRule>
  </conditionalFormatting>
  <conditionalFormatting sqref="P517:W518">
    <cfRule type="containsBlanks" dxfId="4148" priority="1506">
      <formula>LEN(TRIM(P517))=0</formula>
    </cfRule>
  </conditionalFormatting>
  <conditionalFormatting sqref="P517:W517">
    <cfRule type="colorScale" priority="1505">
      <colorScale>
        <cfvo type="min"/>
        <cfvo type="max"/>
        <color rgb="FFFFEF9C"/>
        <color rgb="FFFF7128"/>
      </colorScale>
    </cfRule>
  </conditionalFormatting>
  <conditionalFormatting sqref="P519:W520">
    <cfRule type="containsBlanks" dxfId="4147" priority="1504">
      <formula>LEN(TRIM(P519))=0</formula>
    </cfRule>
  </conditionalFormatting>
  <conditionalFormatting sqref="P519:W519">
    <cfRule type="colorScale" priority="1503">
      <colorScale>
        <cfvo type="min"/>
        <cfvo type="max"/>
        <color rgb="FFFFEF9C"/>
        <color rgb="FFFF7128"/>
      </colorScale>
    </cfRule>
  </conditionalFormatting>
  <conditionalFormatting sqref="P521:W522">
    <cfRule type="containsBlanks" dxfId="4146" priority="1502">
      <formula>LEN(TRIM(P521))=0</formula>
    </cfRule>
  </conditionalFormatting>
  <conditionalFormatting sqref="P521:W521">
    <cfRule type="colorScale" priority="1501">
      <colorScale>
        <cfvo type="min"/>
        <cfvo type="max"/>
        <color rgb="FFFFEF9C"/>
        <color rgb="FFFF7128"/>
      </colorScale>
    </cfRule>
  </conditionalFormatting>
  <conditionalFormatting sqref="P523:W524">
    <cfRule type="containsBlanks" dxfId="4145" priority="1500">
      <formula>LEN(TRIM(P523))=0</formula>
    </cfRule>
  </conditionalFormatting>
  <conditionalFormatting sqref="P523:W523">
    <cfRule type="colorScale" priority="1499">
      <colorScale>
        <cfvo type="min"/>
        <cfvo type="max"/>
        <color rgb="FFFFEF9C"/>
        <color rgb="FFFF7128"/>
      </colorScale>
    </cfRule>
  </conditionalFormatting>
  <conditionalFormatting sqref="P525:W526">
    <cfRule type="containsBlanks" dxfId="4144" priority="1498">
      <formula>LEN(TRIM(P525))=0</formula>
    </cfRule>
  </conditionalFormatting>
  <conditionalFormatting sqref="P525:W525">
    <cfRule type="colorScale" priority="1497">
      <colorScale>
        <cfvo type="min"/>
        <cfvo type="max"/>
        <color rgb="FFFFEF9C"/>
        <color rgb="FFFF7128"/>
      </colorScale>
    </cfRule>
  </conditionalFormatting>
  <conditionalFormatting sqref="P527:W528">
    <cfRule type="containsBlanks" dxfId="4143" priority="1496">
      <formula>LEN(TRIM(P527))=0</formula>
    </cfRule>
  </conditionalFormatting>
  <conditionalFormatting sqref="P527:W527">
    <cfRule type="colorScale" priority="1495">
      <colorScale>
        <cfvo type="min"/>
        <cfvo type="max"/>
        <color rgb="FFFFEF9C"/>
        <color rgb="FFFF7128"/>
      </colorScale>
    </cfRule>
  </conditionalFormatting>
  <conditionalFormatting sqref="P529:W530">
    <cfRule type="containsBlanks" dxfId="4142" priority="1494">
      <formula>LEN(TRIM(P529))=0</formula>
    </cfRule>
  </conditionalFormatting>
  <conditionalFormatting sqref="P529:W529">
    <cfRule type="colorScale" priority="1493">
      <colorScale>
        <cfvo type="min"/>
        <cfvo type="max"/>
        <color rgb="FFFFEF9C"/>
        <color rgb="FFFF7128"/>
      </colorScale>
    </cfRule>
  </conditionalFormatting>
  <conditionalFormatting sqref="P531:W532">
    <cfRule type="containsBlanks" dxfId="4141" priority="1492">
      <formula>LEN(TRIM(P531))=0</formula>
    </cfRule>
  </conditionalFormatting>
  <conditionalFormatting sqref="P531:W531">
    <cfRule type="colorScale" priority="1491">
      <colorScale>
        <cfvo type="min"/>
        <cfvo type="max"/>
        <color rgb="FFFFEF9C"/>
        <color rgb="FFFF7128"/>
      </colorScale>
    </cfRule>
  </conditionalFormatting>
  <conditionalFormatting sqref="P533:W534">
    <cfRule type="containsBlanks" dxfId="4140" priority="1490">
      <formula>LEN(TRIM(P533))=0</formula>
    </cfRule>
  </conditionalFormatting>
  <conditionalFormatting sqref="P533:W533">
    <cfRule type="colorScale" priority="1489">
      <colorScale>
        <cfvo type="min"/>
        <cfvo type="max"/>
        <color rgb="FFFFEF9C"/>
        <color rgb="FFFF7128"/>
      </colorScale>
    </cfRule>
  </conditionalFormatting>
  <conditionalFormatting sqref="F119:M120">
    <cfRule type="containsBlanks" dxfId="4139" priority="1480">
      <formula>LEN(TRIM(F119))=0</formula>
    </cfRule>
  </conditionalFormatting>
  <conditionalFormatting sqref="L119:M119">
    <cfRule type="expression" dxfId="4138" priority="1478">
      <formula>AE119=1</formula>
    </cfRule>
  </conditionalFormatting>
  <conditionalFormatting sqref="F119:M119">
    <cfRule type="colorScale" priority="1479">
      <colorScale>
        <cfvo type="min"/>
        <cfvo type="max"/>
        <color rgb="FFFFEF9C"/>
        <color rgb="FFFF7128"/>
      </colorScale>
    </cfRule>
  </conditionalFormatting>
  <conditionalFormatting sqref="F122:M122">
    <cfRule type="containsBlanks" dxfId="4137" priority="1477">
      <formula>LEN(TRIM(F122))=0</formula>
    </cfRule>
  </conditionalFormatting>
  <conditionalFormatting sqref="F121:M121">
    <cfRule type="colorScale" priority="1475">
      <colorScale>
        <cfvo type="min"/>
        <cfvo type="max"/>
        <color rgb="FFFFEF9C"/>
        <color rgb="FFFF7128"/>
      </colorScale>
    </cfRule>
    <cfRule type="containsBlanks" dxfId="4136" priority="1476">
      <formula>LEN(TRIM(F121))=0</formula>
    </cfRule>
  </conditionalFormatting>
  <conditionalFormatting sqref="H121:I121">
    <cfRule type="expression" dxfId="4135" priority="1474">
      <formula>Z121=1</formula>
    </cfRule>
  </conditionalFormatting>
  <conditionalFormatting sqref="F121:G121">
    <cfRule type="expression" dxfId="4134" priority="1473">
      <formula>Y121=1</formula>
    </cfRule>
  </conditionalFormatting>
  <conditionalFormatting sqref="J121:K121">
    <cfRule type="expression" dxfId="4133" priority="1472">
      <formula>AA121=1</formula>
    </cfRule>
  </conditionalFormatting>
  <conditionalFormatting sqref="L121:M121">
    <cfRule type="expression" dxfId="4132" priority="1471">
      <formula>AB121=1</formula>
    </cfRule>
  </conditionalFormatting>
  <conditionalFormatting sqref="F124:M124">
    <cfRule type="containsBlanks" dxfId="4131" priority="1470">
      <formula>LEN(TRIM(F124))=0</formula>
    </cfRule>
  </conditionalFormatting>
  <conditionalFormatting sqref="F123:M123">
    <cfRule type="colorScale" priority="1468">
      <colorScale>
        <cfvo type="min"/>
        <cfvo type="max"/>
        <color rgb="FFFFEF9C"/>
        <color rgb="FFFF7128"/>
      </colorScale>
    </cfRule>
    <cfRule type="containsBlanks" dxfId="4130" priority="1469">
      <formula>LEN(TRIM(F123))=0</formula>
    </cfRule>
  </conditionalFormatting>
  <conditionalFormatting sqref="H123:I123">
    <cfRule type="expression" dxfId="4129" priority="1467">
      <formula>Z123=1</formula>
    </cfRule>
  </conditionalFormatting>
  <conditionalFormatting sqref="F123:G123">
    <cfRule type="expression" dxfId="4128" priority="1466">
      <formula>Y123=1</formula>
    </cfRule>
  </conditionalFormatting>
  <conditionalFormatting sqref="J123:K123">
    <cfRule type="expression" dxfId="4127" priority="1465">
      <formula>AA123=1</formula>
    </cfRule>
  </conditionalFormatting>
  <conditionalFormatting sqref="L123:M123">
    <cfRule type="expression" dxfId="4126" priority="1464">
      <formula>AB123=1</formula>
    </cfRule>
  </conditionalFormatting>
  <conditionalFormatting sqref="F126:M126">
    <cfRule type="containsBlanks" dxfId="4125" priority="1463">
      <formula>LEN(TRIM(F126))=0</formula>
    </cfRule>
  </conditionalFormatting>
  <conditionalFormatting sqref="F125:M125">
    <cfRule type="colorScale" priority="1461">
      <colorScale>
        <cfvo type="min"/>
        <cfvo type="max"/>
        <color rgb="FFFFEF9C"/>
        <color rgb="FFFF7128"/>
      </colorScale>
    </cfRule>
    <cfRule type="containsBlanks" dxfId="4124" priority="1462">
      <formula>LEN(TRIM(F125))=0</formula>
    </cfRule>
  </conditionalFormatting>
  <conditionalFormatting sqref="H125:I125">
    <cfRule type="expression" dxfId="4123" priority="1460">
      <formula>Z125=1</formula>
    </cfRule>
  </conditionalFormatting>
  <conditionalFormatting sqref="F125:G125">
    <cfRule type="expression" dxfId="4122" priority="1459">
      <formula>Y125=1</formula>
    </cfRule>
  </conditionalFormatting>
  <conditionalFormatting sqref="J125:K125">
    <cfRule type="expression" dxfId="4121" priority="1458">
      <formula>AA125=1</formula>
    </cfRule>
  </conditionalFormatting>
  <conditionalFormatting sqref="L125:M125">
    <cfRule type="expression" dxfId="4120" priority="1457">
      <formula>AB125=1</formula>
    </cfRule>
  </conditionalFormatting>
  <conditionalFormatting sqref="F128:M128">
    <cfRule type="containsBlanks" dxfId="4119" priority="1456">
      <formula>LEN(TRIM(F128))=0</formula>
    </cfRule>
  </conditionalFormatting>
  <conditionalFormatting sqref="F127:M127">
    <cfRule type="colorScale" priority="1454">
      <colorScale>
        <cfvo type="min"/>
        <cfvo type="max"/>
        <color rgb="FFFFEF9C"/>
        <color rgb="FFFF7128"/>
      </colorScale>
    </cfRule>
    <cfRule type="containsBlanks" dxfId="4118" priority="1455">
      <formula>LEN(TRIM(F127))=0</formula>
    </cfRule>
  </conditionalFormatting>
  <conditionalFormatting sqref="H127:I127">
    <cfRule type="expression" dxfId="4117" priority="1453">
      <formula>Z127=1</formula>
    </cfRule>
  </conditionalFormatting>
  <conditionalFormatting sqref="F127:G127">
    <cfRule type="expression" dxfId="4116" priority="1452">
      <formula>Y127=1</formula>
    </cfRule>
  </conditionalFormatting>
  <conditionalFormatting sqref="J127:K127">
    <cfRule type="expression" dxfId="4115" priority="1451">
      <formula>AA127=1</formula>
    </cfRule>
  </conditionalFormatting>
  <conditionalFormatting sqref="L127:M127">
    <cfRule type="expression" dxfId="4114" priority="1450">
      <formula>AB127=1</formula>
    </cfRule>
  </conditionalFormatting>
  <conditionalFormatting sqref="F130:M130">
    <cfRule type="containsBlanks" dxfId="4113" priority="1449">
      <formula>LEN(TRIM(F130))=0</formula>
    </cfRule>
  </conditionalFormatting>
  <conditionalFormatting sqref="F129:M129">
    <cfRule type="colorScale" priority="1447">
      <colorScale>
        <cfvo type="min"/>
        <cfvo type="max"/>
        <color rgb="FFFFEF9C"/>
        <color rgb="FFFF7128"/>
      </colorScale>
    </cfRule>
    <cfRule type="containsBlanks" dxfId="4112" priority="1448">
      <formula>LEN(TRIM(F129))=0</formula>
    </cfRule>
  </conditionalFormatting>
  <conditionalFormatting sqref="H129:I129">
    <cfRule type="expression" dxfId="4111" priority="1446">
      <formula>Z129=1</formula>
    </cfRule>
  </conditionalFormatting>
  <conditionalFormatting sqref="F129:G129">
    <cfRule type="expression" dxfId="4110" priority="1445">
      <formula>Y129=1</formula>
    </cfRule>
  </conditionalFormatting>
  <conditionalFormatting sqref="J129:K129">
    <cfRule type="expression" dxfId="4109" priority="1444">
      <formula>AA129=1</formula>
    </cfRule>
  </conditionalFormatting>
  <conditionalFormatting sqref="L129:M129">
    <cfRule type="expression" dxfId="4108" priority="1443">
      <formula>AB129=1</formula>
    </cfRule>
  </conditionalFormatting>
  <conditionalFormatting sqref="F132:M132">
    <cfRule type="containsBlanks" dxfId="4107" priority="1442">
      <formula>LEN(TRIM(F132))=0</formula>
    </cfRule>
  </conditionalFormatting>
  <conditionalFormatting sqref="F131:M131">
    <cfRule type="colorScale" priority="1440">
      <colorScale>
        <cfvo type="min"/>
        <cfvo type="max"/>
        <color rgb="FFFFEF9C"/>
        <color rgb="FFFF7128"/>
      </colorScale>
    </cfRule>
    <cfRule type="containsBlanks" dxfId="4106" priority="1441">
      <formula>LEN(TRIM(F131))=0</formula>
    </cfRule>
  </conditionalFormatting>
  <conditionalFormatting sqref="H131:I131">
    <cfRule type="expression" dxfId="4105" priority="1439">
      <formula>Z131=1</formula>
    </cfRule>
  </conditionalFormatting>
  <conditionalFormatting sqref="F131:G131">
    <cfRule type="expression" dxfId="4104" priority="1438">
      <formula>Y131=1</formula>
    </cfRule>
  </conditionalFormatting>
  <conditionalFormatting sqref="J131:K131">
    <cfRule type="expression" dxfId="4103" priority="1437">
      <formula>AA131=1</formula>
    </cfRule>
  </conditionalFormatting>
  <conditionalFormatting sqref="L131:M131">
    <cfRule type="expression" dxfId="4102" priority="1436">
      <formula>AB131=1</formula>
    </cfRule>
  </conditionalFormatting>
  <conditionalFormatting sqref="F134:M134">
    <cfRule type="containsBlanks" dxfId="4101" priority="1435">
      <formula>LEN(TRIM(F134))=0</formula>
    </cfRule>
  </conditionalFormatting>
  <conditionalFormatting sqref="F133:M133">
    <cfRule type="colorScale" priority="1433">
      <colorScale>
        <cfvo type="min"/>
        <cfvo type="max"/>
        <color rgb="FFFFEF9C"/>
        <color rgb="FFFF7128"/>
      </colorScale>
    </cfRule>
    <cfRule type="containsBlanks" dxfId="4100" priority="1434">
      <formula>LEN(TRIM(F133))=0</formula>
    </cfRule>
  </conditionalFormatting>
  <conditionalFormatting sqref="H133:I133">
    <cfRule type="expression" dxfId="4099" priority="1432">
      <formula>Z133=1</formula>
    </cfRule>
  </conditionalFormatting>
  <conditionalFormatting sqref="F133:G133">
    <cfRule type="expression" dxfId="4098" priority="1431">
      <formula>Y133=1</formula>
    </cfRule>
  </conditionalFormatting>
  <conditionalFormatting sqref="J133:K133">
    <cfRule type="expression" dxfId="4097" priority="1430">
      <formula>AA133=1</formula>
    </cfRule>
  </conditionalFormatting>
  <conditionalFormatting sqref="L133:M133">
    <cfRule type="expression" dxfId="4096" priority="1429">
      <formula>AB133=1</formula>
    </cfRule>
  </conditionalFormatting>
  <conditionalFormatting sqref="F136:M136">
    <cfRule type="containsBlanks" dxfId="4095" priority="1428">
      <formula>LEN(TRIM(F136))=0</formula>
    </cfRule>
  </conditionalFormatting>
  <conditionalFormatting sqref="F135:M135">
    <cfRule type="colorScale" priority="1426">
      <colorScale>
        <cfvo type="min"/>
        <cfvo type="max"/>
        <color rgb="FFFFEF9C"/>
        <color rgb="FFFF7128"/>
      </colorScale>
    </cfRule>
    <cfRule type="containsBlanks" dxfId="4094" priority="1427">
      <formula>LEN(TRIM(F135))=0</formula>
    </cfRule>
  </conditionalFormatting>
  <conditionalFormatting sqref="H135:I135">
    <cfRule type="expression" dxfId="4093" priority="1425">
      <formula>Z135=1</formula>
    </cfRule>
  </conditionalFormatting>
  <conditionalFormatting sqref="F135:G135">
    <cfRule type="expression" dxfId="4092" priority="1424">
      <formula>Y135=1</formula>
    </cfRule>
  </conditionalFormatting>
  <conditionalFormatting sqref="J135:K135">
    <cfRule type="expression" dxfId="4091" priority="1423">
      <formula>AA135=1</formula>
    </cfRule>
  </conditionalFormatting>
  <conditionalFormatting sqref="L135:M135">
    <cfRule type="expression" dxfId="4090" priority="1422">
      <formula>AB135=1</formula>
    </cfRule>
  </conditionalFormatting>
  <conditionalFormatting sqref="F138:M138">
    <cfRule type="containsBlanks" dxfId="4089" priority="1421">
      <formula>LEN(TRIM(F138))=0</formula>
    </cfRule>
  </conditionalFormatting>
  <conditionalFormatting sqref="F137:M137">
    <cfRule type="colorScale" priority="1419">
      <colorScale>
        <cfvo type="min"/>
        <cfvo type="max"/>
        <color rgb="FFFFEF9C"/>
        <color rgb="FFFF7128"/>
      </colorScale>
    </cfRule>
    <cfRule type="containsBlanks" dxfId="4088" priority="1420">
      <formula>LEN(TRIM(F137))=0</formula>
    </cfRule>
  </conditionalFormatting>
  <conditionalFormatting sqref="H137:I137">
    <cfRule type="expression" dxfId="4087" priority="1418">
      <formula>Z137=1</formula>
    </cfRule>
  </conditionalFormatting>
  <conditionalFormatting sqref="F137:G137">
    <cfRule type="expression" dxfId="4086" priority="1417">
      <formula>Y137=1</formula>
    </cfRule>
  </conditionalFormatting>
  <conditionalFormatting sqref="J137:K137">
    <cfRule type="expression" dxfId="4085" priority="1416">
      <formula>AA137=1</formula>
    </cfRule>
  </conditionalFormatting>
  <conditionalFormatting sqref="L137:M137">
    <cfRule type="expression" dxfId="4084" priority="1415">
      <formula>AB137=1</formula>
    </cfRule>
  </conditionalFormatting>
  <conditionalFormatting sqref="F140:M140">
    <cfRule type="containsBlanks" dxfId="4083" priority="1414">
      <formula>LEN(TRIM(F140))=0</formula>
    </cfRule>
  </conditionalFormatting>
  <conditionalFormatting sqref="F139:M139">
    <cfRule type="colorScale" priority="1412">
      <colorScale>
        <cfvo type="min"/>
        <cfvo type="max"/>
        <color rgb="FFFFEF9C"/>
        <color rgb="FFFF7128"/>
      </colorScale>
    </cfRule>
    <cfRule type="containsBlanks" dxfId="4082" priority="1413">
      <formula>LEN(TRIM(F139))=0</formula>
    </cfRule>
  </conditionalFormatting>
  <conditionalFormatting sqref="H139:I139">
    <cfRule type="expression" dxfId="4081" priority="1411">
      <formula>Z139=1</formula>
    </cfRule>
  </conditionalFormatting>
  <conditionalFormatting sqref="F139:G139">
    <cfRule type="expression" dxfId="4080" priority="1410">
      <formula>Y139=1</formula>
    </cfRule>
  </conditionalFormatting>
  <conditionalFormatting sqref="J139:K139">
    <cfRule type="expression" dxfId="4079" priority="1409">
      <formula>AA139=1</formula>
    </cfRule>
  </conditionalFormatting>
  <conditionalFormatting sqref="L139:M139">
    <cfRule type="expression" dxfId="4078" priority="1408">
      <formula>AB139=1</formula>
    </cfRule>
  </conditionalFormatting>
  <conditionalFormatting sqref="F142:M142">
    <cfRule type="containsBlanks" dxfId="4077" priority="1407">
      <formula>LEN(TRIM(F142))=0</formula>
    </cfRule>
  </conditionalFormatting>
  <conditionalFormatting sqref="F141:M141">
    <cfRule type="colorScale" priority="1405">
      <colorScale>
        <cfvo type="min"/>
        <cfvo type="max"/>
        <color rgb="FFFFEF9C"/>
        <color rgb="FFFF7128"/>
      </colorScale>
    </cfRule>
    <cfRule type="containsBlanks" dxfId="4076" priority="1406">
      <formula>LEN(TRIM(F141))=0</formula>
    </cfRule>
  </conditionalFormatting>
  <conditionalFormatting sqref="H141:I141">
    <cfRule type="expression" dxfId="4075" priority="1404">
      <formula>Z141=1</formula>
    </cfRule>
  </conditionalFormatting>
  <conditionalFormatting sqref="F141:G141">
    <cfRule type="expression" dxfId="4074" priority="1403">
      <formula>Y141=1</formula>
    </cfRule>
  </conditionalFormatting>
  <conditionalFormatting sqref="J141:K141">
    <cfRule type="expression" dxfId="4073" priority="1402">
      <formula>AA141=1</formula>
    </cfRule>
  </conditionalFormatting>
  <conditionalFormatting sqref="L141:M141">
    <cfRule type="expression" dxfId="4072" priority="1401">
      <formula>AB141=1</formula>
    </cfRule>
  </conditionalFormatting>
  <conditionalFormatting sqref="F144:M144">
    <cfRule type="containsBlanks" dxfId="4071" priority="1400">
      <formula>LEN(TRIM(F144))=0</formula>
    </cfRule>
  </conditionalFormatting>
  <conditionalFormatting sqref="F143:M143">
    <cfRule type="colorScale" priority="1398">
      <colorScale>
        <cfvo type="min"/>
        <cfvo type="max"/>
        <color rgb="FFFFEF9C"/>
        <color rgb="FFFF7128"/>
      </colorScale>
    </cfRule>
    <cfRule type="containsBlanks" dxfId="4070" priority="1399">
      <formula>LEN(TRIM(F143))=0</formula>
    </cfRule>
  </conditionalFormatting>
  <conditionalFormatting sqref="H143:I143">
    <cfRule type="expression" dxfId="4069" priority="1397">
      <formula>Z143=1</formula>
    </cfRule>
  </conditionalFormatting>
  <conditionalFormatting sqref="F143:G143">
    <cfRule type="expression" dxfId="4068" priority="1396">
      <formula>Y143=1</formula>
    </cfRule>
  </conditionalFormatting>
  <conditionalFormatting sqref="J143:K143">
    <cfRule type="expression" dxfId="4067" priority="1395">
      <formula>AA143=1</formula>
    </cfRule>
  </conditionalFormatting>
  <conditionalFormatting sqref="L143:M143">
    <cfRule type="expression" dxfId="4066" priority="1394">
      <formula>AB143=1</formula>
    </cfRule>
  </conditionalFormatting>
  <conditionalFormatting sqref="F146:M146">
    <cfRule type="containsBlanks" dxfId="4065" priority="1393">
      <formula>LEN(TRIM(F146))=0</formula>
    </cfRule>
  </conditionalFormatting>
  <conditionalFormatting sqref="F145:M145">
    <cfRule type="colorScale" priority="1391">
      <colorScale>
        <cfvo type="min"/>
        <cfvo type="max"/>
        <color rgb="FFFFEF9C"/>
        <color rgb="FFFF7128"/>
      </colorScale>
    </cfRule>
    <cfRule type="containsBlanks" dxfId="4064" priority="1392">
      <formula>LEN(TRIM(F145))=0</formula>
    </cfRule>
  </conditionalFormatting>
  <conditionalFormatting sqref="H145:I145">
    <cfRule type="expression" dxfId="4063" priority="1390">
      <formula>Z145=1</formula>
    </cfRule>
  </conditionalFormatting>
  <conditionalFormatting sqref="F145:G145">
    <cfRule type="expression" dxfId="4062" priority="1389">
      <formula>Y145=1</formula>
    </cfRule>
  </conditionalFormatting>
  <conditionalFormatting sqref="J145:K145">
    <cfRule type="expression" dxfId="4061" priority="1388">
      <formula>AA145=1</formula>
    </cfRule>
  </conditionalFormatting>
  <conditionalFormatting sqref="L145:M145">
    <cfRule type="expression" dxfId="4060" priority="1387">
      <formula>AB145=1</formula>
    </cfRule>
  </conditionalFormatting>
  <conditionalFormatting sqref="F148:M148">
    <cfRule type="containsBlanks" dxfId="4059" priority="1386">
      <formula>LEN(TRIM(F148))=0</formula>
    </cfRule>
  </conditionalFormatting>
  <conditionalFormatting sqref="F147:M147">
    <cfRule type="colorScale" priority="1384">
      <colorScale>
        <cfvo type="min"/>
        <cfvo type="max"/>
        <color rgb="FFFFEF9C"/>
        <color rgb="FFFF7128"/>
      </colorScale>
    </cfRule>
    <cfRule type="containsBlanks" dxfId="4058" priority="1385">
      <formula>LEN(TRIM(F147))=0</formula>
    </cfRule>
  </conditionalFormatting>
  <conditionalFormatting sqref="H147:I147">
    <cfRule type="expression" dxfId="4057" priority="1383">
      <formula>Z147=1</formula>
    </cfRule>
  </conditionalFormatting>
  <conditionalFormatting sqref="F147:G147">
    <cfRule type="expression" dxfId="4056" priority="1382">
      <formula>Y147=1</formula>
    </cfRule>
  </conditionalFormatting>
  <conditionalFormatting sqref="J147:K147">
    <cfRule type="expression" dxfId="4055" priority="1381">
      <formula>AA147=1</formula>
    </cfRule>
  </conditionalFormatting>
  <conditionalFormatting sqref="L147:M147">
    <cfRule type="expression" dxfId="4054" priority="1380">
      <formula>AB147=1</formula>
    </cfRule>
  </conditionalFormatting>
  <conditionalFormatting sqref="F150:M150">
    <cfRule type="containsBlanks" dxfId="4053" priority="1379">
      <formula>LEN(TRIM(F150))=0</formula>
    </cfRule>
  </conditionalFormatting>
  <conditionalFormatting sqref="F149:M149">
    <cfRule type="colorScale" priority="1377">
      <colorScale>
        <cfvo type="min"/>
        <cfvo type="max"/>
        <color rgb="FFFFEF9C"/>
        <color rgb="FFFF7128"/>
      </colorScale>
    </cfRule>
    <cfRule type="containsBlanks" dxfId="4052" priority="1378">
      <formula>LEN(TRIM(F149))=0</formula>
    </cfRule>
  </conditionalFormatting>
  <conditionalFormatting sqref="H149:I149">
    <cfRule type="expression" dxfId="4051" priority="1376">
      <formula>Z149=1</formula>
    </cfRule>
  </conditionalFormatting>
  <conditionalFormatting sqref="F149:G149">
    <cfRule type="expression" dxfId="4050" priority="1375">
      <formula>Y149=1</formula>
    </cfRule>
  </conditionalFormatting>
  <conditionalFormatting sqref="J149:K149">
    <cfRule type="expression" dxfId="4049" priority="1374">
      <formula>AA149=1</formula>
    </cfRule>
  </conditionalFormatting>
  <conditionalFormatting sqref="L149:M149">
    <cfRule type="expression" dxfId="4048" priority="1373">
      <formula>AB149=1</formula>
    </cfRule>
  </conditionalFormatting>
  <conditionalFormatting sqref="F152:M152">
    <cfRule type="containsBlanks" dxfId="4047" priority="1372">
      <formula>LEN(TRIM(F152))=0</formula>
    </cfRule>
  </conditionalFormatting>
  <conditionalFormatting sqref="F151:M151">
    <cfRule type="colorScale" priority="1370">
      <colorScale>
        <cfvo type="min"/>
        <cfvo type="max"/>
        <color rgb="FFFFEF9C"/>
        <color rgb="FFFF7128"/>
      </colorScale>
    </cfRule>
    <cfRule type="containsBlanks" dxfId="4046" priority="1371">
      <formula>LEN(TRIM(F151))=0</formula>
    </cfRule>
  </conditionalFormatting>
  <conditionalFormatting sqref="H151:I151">
    <cfRule type="expression" dxfId="4045" priority="1369">
      <formula>Z151=1</formula>
    </cfRule>
  </conditionalFormatting>
  <conditionalFormatting sqref="F151:G151">
    <cfRule type="expression" dxfId="4044" priority="1368">
      <formula>Y151=1</formula>
    </cfRule>
  </conditionalFormatting>
  <conditionalFormatting sqref="J151:K151">
    <cfRule type="expression" dxfId="4043" priority="1367">
      <formula>AA151=1</formula>
    </cfRule>
  </conditionalFormatting>
  <conditionalFormatting sqref="L151:M151">
    <cfRule type="expression" dxfId="4042" priority="1366">
      <formula>AB151=1</formula>
    </cfRule>
  </conditionalFormatting>
  <conditionalFormatting sqref="F154:M154">
    <cfRule type="containsBlanks" dxfId="4041" priority="1365">
      <formula>LEN(TRIM(F154))=0</formula>
    </cfRule>
  </conditionalFormatting>
  <conditionalFormatting sqref="F153:M153">
    <cfRule type="colorScale" priority="1363">
      <colorScale>
        <cfvo type="min"/>
        <cfvo type="max"/>
        <color rgb="FFFFEF9C"/>
        <color rgb="FFFF7128"/>
      </colorScale>
    </cfRule>
    <cfRule type="containsBlanks" dxfId="4040" priority="1364">
      <formula>LEN(TRIM(F153))=0</formula>
    </cfRule>
  </conditionalFormatting>
  <conditionalFormatting sqref="H153:I153">
    <cfRule type="expression" dxfId="4039" priority="1362">
      <formula>Z153=1</formula>
    </cfRule>
  </conditionalFormatting>
  <conditionalFormatting sqref="F153:G153">
    <cfRule type="expression" dxfId="4038" priority="1361">
      <formula>Y153=1</formula>
    </cfRule>
  </conditionalFormatting>
  <conditionalFormatting sqref="J153:K153">
    <cfRule type="expression" dxfId="4037" priority="1360">
      <formula>AA153=1</formula>
    </cfRule>
  </conditionalFormatting>
  <conditionalFormatting sqref="L153:M153">
    <cfRule type="expression" dxfId="4036" priority="1359">
      <formula>AB153=1</formula>
    </cfRule>
  </conditionalFormatting>
  <conditionalFormatting sqref="F156:M156">
    <cfRule type="containsBlanks" dxfId="4035" priority="1358">
      <formula>LEN(TRIM(F156))=0</formula>
    </cfRule>
  </conditionalFormatting>
  <conditionalFormatting sqref="F155:M155">
    <cfRule type="colorScale" priority="1356">
      <colorScale>
        <cfvo type="min"/>
        <cfvo type="max"/>
        <color rgb="FFFFEF9C"/>
        <color rgb="FFFF7128"/>
      </colorScale>
    </cfRule>
    <cfRule type="containsBlanks" dxfId="4034" priority="1357">
      <formula>LEN(TRIM(F155))=0</formula>
    </cfRule>
  </conditionalFormatting>
  <conditionalFormatting sqref="H155:I155">
    <cfRule type="expression" dxfId="4033" priority="1355">
      <formula>Z155=1</formula>
    </cfRule>
  </conditionalFormatting>
  <conditionalFormatting sqref="F155:G155">
    <cfRule type="expression" dxfId="4032" priority="1354">
      <formula>Y155=1</formula>
    </cfRule>
  </conditionalFormatting>
  <conditionalFormatting sqref="J155:K155">
    <cfRule type="expression" dxfId="4031" priority="1353">
      <formula>AA155=1</formula>
    </cfRule>
  </conditionalFormatting>
  <conditionalFormatting sqref="L155:M155">
    <cfRule type="expression" dxfId="4030" priority="1352">
      <formula>AB155=1</formula>
    </cfRule>
  </conditionalFormatting>
  <conditionalFormatting sqref="F158:M158">
    <cfRule type="containsBlanks" dxfId="4029" priority="1351">
      <formula>LEN(TRIM(F158))=0</formula>
    </cfRule>
  </conditionalFormatting>
  <conditionalFormatting sqref="F157:M157">
    <cfRule type="colorScale" priority="1349">
      <colorScale>
        <cfvo type="min"/>
        <cfvo type="max"/>
        <color rgb="FFFFEF9C"/>
        <color rgb="FFFF7128"/>
      </colorScale>
    </cfRule>
    <cfRule type="containsBlanks" dxfId="4028" priority="1350">
      <formula>LEN(TRIM(F157))=0</formula>
    </cfRule>
  </conditionalFormatting>
  <conditionalFormatting sqref="H157:I157">
    <cfRule type="expression" dxfId="4027" priority="1348">
      <formula>Z157=1</formula>
    </cfRule>
  </conditionalFormatting>
  <conditionalFormatting sqref="F157:G157">
    <cfRule type="expression" dxfId="4026" priority="1347">
      <formula>Y157=1</formula>
    </cfRule>
  </conditionalFormatting>
  <conditionalFormatting sqref="J157:K157">
    <cfRule type="expression" dxfId="4025" priority="1346">
      <formula>AA157=1</formula>
    </cfRule>
  </conditionalFormatting>
  <conditionalFormatting sqref="L157:M157">
    <cfRule type="expression" dxfId="4024" priority="1345">
      <formula>AB157=1</formula>
    </cfRule>
  </conditionalFormatting>
  <conditionalFormatting sqref="F160:M160">
    <cfRule type="containsBlanks" dxfId="4023" priority="1344">
      <formula>LEN(TRIM(F160))=0</formula>
    </cfRule>
  </conditionalFormatting>
  <conditionalFormatting sqref="F159:M159">
    <cfRule type="colorScale" priority="1342">
      <colorScale>
        <cfvo type="min"/>
        <cfvo type="max"/>
        <color rgb="FFFFEF9C"/>
        <color rgb="FFFF7128"/>
      </colorScale>
    </cfRule>
    <cfRule type="containsBlanks" dxfId="4022" priority="1343">
      <formula>LEN(TRIM(F159))=0</formula>
    </cfRule>
  </conditionalFormatting>
  <conditionalFormatting sqref="H159:I159">
    <cfRule type="expression" dxfId="4021" priority="1341">
      <formula>Z159=1</formula>
    </cfRule>
  </conditionalFormatting>
  <conditionalFormatting sqref="F159:G159">
    <cfRule type="expression" dxfId="4020" priority="1340">
      <formula>Y159=1</formula>
    </cfRule>
  </conditionalFormatting>
  <conditionalFormatting sqref="J159:K159">
    <cfRule type="expression" dxfId="4019" priority="1339">
      <formula>AA159=1</formula>
    </cfRule>
  </conditionalFormatting>
  <conditionalFormatting sqref="L159:M159">
    <cfRule type="expression" dxfId="4018" priority="1338">
      <formula>AB159=1</formula>
    </cfRule>
  </conditionalFormatting>
  <conditionalFormatting sqref="F162:M162">
    <cfRule type="containsBlanks" dxfId="4017" priority="1337">
      <formula>LEN(TRIM(F162))=0</formula>
    </cfRule>
  </conditionalFormatting>
  <conditionalFormatting sqref="F161:M161">
    <cfRule type="colorScale" priority="1335">
      <colorScale>
        <cfvo type="min"/>
        <cfvo type="max"/>
        <color rgb="FFFFEF9C"/>
        <color rgb="FFFF7128"/>
      </colorScale>
    </cfRule>
    <cfRule type="containsBlanks" dxfId="4016" priority="1336">
      <formula>LEN(TRIM(F161))=0</formula>
    </cfRule>
  </conditionalFormatting>
  <conditionalFormatting sqref="H161:I161">
    <cfRule type="expression" dxfId="4015" priority="1334">
      <formula>Z161=1</formula>
    </cfRule>
  </conditionalFormatting>
  <conditionalFormatting sqref="F161:G161">
    <cfRule type="expression" dxfId="4014" priority="1333">
      <formula>Y161=1</formula>
    </cfRule>
  </conditionalFormatting>
  <conditionalFormatting sqref="J161:K161">
    <cfRule type="expression" dxfId="4013" priority="1332">
      <formula>AA161=1</formula>
    </cfRule>
  </conditionalFormatting>
  <conditionalFormatting sqref="L161:M161">
    <cfRule type="expression" dxfId="4012" priority="1331">
      <formula>AB161=1</formula>
    </cfRule>
  </conditionalFormatting>
  <conditionalFormatting sqref="F164:M164">
    <cfRule type="containsBlanks" dxfId="4011" priority="1330">
      <formula>LEN(TRIM(F164))=0</formula>
    </cfRule>
  </conditionalFormatting>
  <conditionalFormatting sqref="F163:M163">
    <cfRule type="colorScale" priority="1328">
      <colorScale>
        <cfvo type="min"/>
        <cfvo type="max"/>
        <color rgb="FFFFEF9C"/>
        <color rgb="FFFF7128"/>
      </colorScale>
    </cfRule>
    <cfRule type="containsBlanks" dxfId="4010" priority="1329">
      <formula>LEN(TRIM(F163))=0</formula>
    </cfRule>
  </conditionalFormatting>
  <conditionalFormatting sqref="H163:I163">
    <cfRule type="expression" dxfId="4009" priority="1327">
      <formula>Z163=1</formula>
    </cfRule>
  </conditionalFormatting>
  <conditionalFormatting sqref="F163:G163">
    <cfRule type="expression" dxfId="4008" priority="1326">
      <formula>Y163=1</formula>
    </cfRule>
  </conditionalFormatting>
  <conditionalFormatting sqref="J163:K163">
    <cfRule type="expression" dxfId="4007" priority="1325">
      <formula>AA163=1</formula>
    </cfRule>
  </conditionalFormatting>
  <conditionalFormatting sqref="L163:M163">
    <cfRule type="expression" dxfId="4006" priority="1324">
      <formula>AB163=1</formula>
    </cfRule>
  </conditionalFormatting>
  <conditionalFormatting sqref="F166:M166">
    <cfRule type="containsBlanks" dxfId="4005" priority="1323">
      <formula>LEN(TRIM(F166))=0</formula>
    </cfRule>
  </conditionalFormatting>
  <conditionalFormatting sqref="F165:M165">
    <cfRule type="colorScale" priority="1321">
      <colorScale>
        <cfvo type="min"/>
        <cfvo type="max"/>
        <color rgb="FFFFEF9C"/>
        <color rgb="FFFF7128"/>
      </colorScale>
    </cfRule>
    <cfRule type="containsBlanks" dxfId="4004" priority="1322">
      <formula>LEN(TRIM(F165))=0</formula>
    </cfRule>
  </conditionalFormatting>
  <conditionalFormatting sqref="H165:I165">
    <cfRule type="expression" dxfId="4003" priority="1320">
      <formula>Z165=1</formula>
    </cfRule>
  </conditionalFormatting>
  <conditionalFormatting sqref="F165:G165">
    <cfRule type="expression" dxfId="4002" priority="1319">
      <formula>Y165=1</formula>
    </cfRule>
  </conditionalFormatting>
  <conditionalFormatting sqref="J165:K165">
    <cfRule type="expression" dxfId="4001" priority="1318">
      <formula>AA165=1</formula>
    </cfRule>
  </conditionalFormatting>
  <conditionalFormatting sqref="L165:M165">
    <cfRule type="expression" dxfId="4000" priority="1317">
      <formula>AB165=1</formula>
    </cfRule>
  </conditionalFormatting>
  <conditionalFormatting sqref="F168:M168">
    <cfRule type="containsBlanks" dxfId="3999" priority="1316">
      <formula>LEN(TRIM(F168))=0</formula>
    </cfRule>
  </conditionalFormatting>
  <conditionalFormatting sqref="F167:M167">
    <cfRule type="colorScale" priority="1314">
      <colorScale>
        <cfvo type="min"/>
        <cfvo type="max"/>
        <color rgb="FFFFEF9C"/>
        <color rgb="FFFF7128"/>
      </colorScale>
    </cfRule>
    <cfRule type="containsBlanks" dxfId="3998" priority="1315">
      <formula>LEN(TRIM(F167))=0</formula>
    </cfRule>
  </conditionalFormatting>
  <conditionalFormatting sqref="H167:I167">
    <cfRule type="expression" dxfId="3997" priority="1313">
      <formula>Z167=1</formula>
    </cfRule>
  </conditionalFormatting>
  <conditionalFormatting sqref="F167:G167">
    <cfRule type="expression" dxfId="3996" priority="1312">
      <formula>Y167=1</formula>
    </cfRule>
  </conditionalFormatting>
  <conditionalFormatting sqref="J167:K167">
    <cfRule type="expression" dxfId="3995" priority="1311">
      <formula>AA167=1</formula>
    </cfRule>
  </conditionalFormatting>
  <conditionalFormatting sqref="L167:M167">
    <cfRule type="expression" dxfId="3994" priority="1310">
      <formula>AB167=1</formula>
    </cfRule>
  </conditionalFormatting>
  <conditionalFormatting sqref="F170:M170">
    <cfRule type="containsBlanks" dxfId="3993" priority="1309">
      <formula>LEN(TRIM(F170))=0</formula>
    </cfRule>
  </conditionalFormatting>
  <conditionalFormatting sqref="F169:M169">
    <cfRule type="colorScale" priority="1307">
      <colorScale>
        <cfvo type="min"/>
        <cfvo type="max"/>
        <color rgb="FFFFEF9C"/>
        <color rgb="FFFF7128"/>
      </colorScale>
    </cfRule>
    <cfRule type="containsBlanks" dxfId="3992" priority="1308">
      <formula>LEN(TRIM(F169))=0</formula>
    </cfRule>
  </conditionalFormatting>
  <conditionalFormatting sqref="H169:I169">
    <cfRule type="expression" dxfId="3991" priority="1306">
      <formula>Z169=1</formula>
    </cfRule>
  </conditionalFormatting>
  <conditionalFormatting sqref="F169:G169">
    <cfRule type="expression" dxfId="3990" priority="1305">
      <formula>Y169=1</formula>
    </cfRule>
  </conditionalFormatting>
  <conditionalFormatting sqref="J169:K169">
    <cfRule type="expression" dxfId="3989" priority="1304">
      <formula>AA169=1</formula>
    </cfRule>
  </conditionalFormatting>
  <conditionalFormatting sqref="L169:M169">
    <cfRule type="expression" dxfId="3988" priority="1303">
      <formula>AB169=1</formula>
    </cfRule>
  </conditionalFormatting>
  <conditionalFormatting sqref="F172:M172">
    <cfRule type="containsBlanks" dxfId="3987" priority="1302">
      <formula>LEN(TRIM(F172))=0</formula>
    </cfRule>
  </conditionalFormatting>
  <conditionalFormatting sqref="F171:M171">
    <cfRule type="colorScale" priority="1300">
      <colorScale>
        <cfvo type="min"/>
        <cfvo type="max"/>
        <color rgb="FFFFEF9C"/>
        <color rgb="FFFF7128"/>
      </colorScale>
    </cfRule>
    <cfRule type="containsBlanks" dxfId="3986" priority="1301">
      <formula>LEN(TRIM(F171))=0</formula>
    </cfRule>
  </conditionalFormatting>
  <conditionalFormatting sqref="H171:I171">
    <cfRule type="expression" dxfId="3985" priority="1299">
      <formula>Z171=1</formula>
    </cfRule>
  </conditionalFormatting>
  <conditionalFormatting sqref="F171:G171">
    <cfRule type="expression" dxfId="3984" priority="1298">
      <formula>Y171=1</formula>
    </cfRule>
  </conditionalFormatting>
  <conditionalFormatting sqref="J171:K171">
    <cfRule type="expression" dxfId="3983" priority="1297">
      <formula>AA171=1</formula>
    </cfRule>
  </conditionalFormatting>
  <conditionalFormatting sqref="L171:M171">
    <cfRule type="expression" dxfId="3982" priority="1296">
      <formula>AB171=1</formula>
    </cfRule>
  </conditionalFormatting>
  <conditionalFormatting sqref="F174:M174">
    <cfRule type="containsBlanks" dxfId="3981" priority="1295">
      <formula>LEN(TRIM(F174))=0</formula>
    </cfRule>
  </conditionalFormatting>
  <conditionalFormatting sqref="F173:M173">
    <cfRule type="colorScale" priority="1293">
      <colorScale>
        <cfvo type="min"/>
        <cfvo type="max"/>
        <color rgb="FFFFEF9C"/>
        <color rgb="FFFF7128"/>
      </colorScale>
    </cfRule>
    <cfRule type="containsBlanks" dxfId="3980" priority="1294">
      <formula>LEN(TRIM(F173))=0</formula>
    </cfRule>
  </conditionalFormatting>
  <conditionalFormatting sqref="H173:I173">
    <cfRule type="expression" dxfId="3979" priority="1292">
      <formula>Z173=1</formula>
    </cfRule>
  </conditionalFormatting>
  <conditionalFormatting sqref="F173:G173">
    <cfRule type="expression" dxfId="3978" priority="1291">
      <formula>Y173=1</formula>
    </cfRule>
  </conditionalFormatting>
  <conditionalFormatting sqref="J173:K173">
    <cfRule type="expression" dxfId="3977" priority="1290">
      <formula>AA173=1</formula>
    </cfRule>
  </conditionalFormatting>
  <conditionalFormatting sqref="L173:M173">
    <cfRule type="expression" dxfId="3976" priority="1289">
      <formula>AB173=1</formula>
    </cfRule>
  </conditionalFormatting>
  <conditionalFormatting sqref="F176:M176">
    <cfRule type="containsBlanks" dxfId="3975" priority="1288">
      <formula>LEN(TRIM(F176))=0</formula>
    </cfRule>
  </conditionalFormatting>
  <conditionalFormatting sqref="F175:M175">
    <cfRule type="colorScale" priority="1286">
      <colorScale>
        <cfvo type="min"/>
        <cfvo type="max"/>
        <color rgb="FFFFEF9C"/>
        <color rgb="FFFF7128"/>
      </colorScale>
    </cfRule>
    <cfRule type="containsBlanks" dxfId="3974" priority="1287">
      <formula>LEN(TRIM(F175))=0</formula>
    </cfRule>
  </conditionalFormatting>
  <conditionalFormatting sqref="H175:I175">
    <cfRule type="expression" dxfId="3973" priority="1285">
      <formula>Z175=1</formula>
    </cfRule>
  </conditionalFormatting>
  <conditionalFormatting sqref="F175:G175">
    <cfRule type="expression" dxfId="3972" priority="1284">
      <formula>Y175=1</formula>
    </cfRule>
  </conditionalFormatting>
  <conditionalFormatting sqref="J175:K175">
    <cfRule type="expression" dxfId="3971" priority="1283">
      <formula>AA175=1</formula>
    </cfRule>
  </conditionalFormatting>
  <conditionalFormatting sqref="L175:M175">
    <cfRule type="expression" dxfId="3970" priority="1282">
      <formula>AB175=1</formula>
    </cfRule>
  </conditionalFormatting>
  <conditionalFormatting sqref="F178:M178">
    <cfRule type="containsBlanks" dxfId="3969" priority="1281">
      <formula>LEN(TRIM(F178))=0</formula>
    </cfRule>
  </conditionalFormatting>
  <conditionalFormatting sqref="F177:M177">
    <cfRule type="colorScale" priority="1279">
      <colorScale>
        <cfvo type="min"/>
        <cfvo type="max"/>
        <color rgb="FFFFEF9C"/>
        <color rgb="FFFF7128"/>
      </colorScale>
    </cfRule>
    <cfRule type="containsBlanks" dxfId="3968" priority="1280">
      <formula>LEN(TRIM(F177))=0</formula>
    </cfRule>
  </conditionalFormatting>
  <conditionalFormatting sqref="H177:I177">
    <cfRule type="expression" dxfId="3967" priority="1278">
      <formula>Z177=1</formula>
    </cfRule>
  </conditionalFormatting>
  <conditionalFormatting sqref="F177:G177">
    <cfRule type="expression" dxfId="3966" priority="1277">
      <formula>Y177=1</formula>
    </cfRule>
  </conditionalFormatting>
  <conditionalFormatting sqref="J177:K177">
    <cfRule type="expression" dxfId="3965" priority="1276">
      <formula>AA177=1</formula>
    </cfRule>
  </conditionalFormatting>
  <conditionalFormatting sqref="L177:M177">
    <cfRule type="expression" dxfId="3964" priority="1275">
      <formula>AB177=1</formula>
    </cfRule>
  </conditionalFormatting>
  <conditionalFormatting sqref="F180:M180">
    <cfRule type="containsBlanks" dxfId="3963" priority="1274">
      <formula>LEN(TRIM(F180))=0</formula>
    </cfRule>
  </conditionalFormatting>
  <conditionalFormatting sqref="F179:M179">
    <cfRule type="colorScale" priority="1272">
      <colorScale>
        <cfvo type="min"/>
        <cfvo type="max"/>
        <color rgb="FFFFEF9C"/>
        <color rgb="FFFF7128"/>
      </colorScale>
    </cfRule>
    <cfRule type="containsBlanks" dxfId="3962" priority="1273">
      <formula>LEN(TRIM(F179))=0</formula>
    </cfRule>
  </conditionalFormatting>
  <conditionalFormatting sqref="H179:I179">
    <cfRule type="expression" dxfId="3961" priority="1271">
      <formula>Z179=1</formula>
    </cfRule>
  </conditionalFormatting>
  <conditionalFormatting sqref="F179:G179">
    <cfRule type="expression" dxfId="3960" priority="1270">
      <formula>Y179=1</formula>
    </cfRule>
  </conditionalFormatting>
  <conditionalFormatting sqref="J179:K179">
    <cfRule type="expression" dxfId="3959" priority="1269">
      <formula>AA179=1</formula>
    </cfRule>
  </conditionalFormatting>
  <conditionalFormatting sqref="L179:M179">
    <cfRule type="expression" dxfId="3958" priority="1268">
      <formula>AB179=1</formula>
    </cfRule>
  </conditionalFormatting>
  <conditionalFormatting sqref="F182:M182">
    <cfRule type="containsBlanks" dxfId="3957" priority="1267">
      <formula>LEN(TRIM(F182))=0</formula>
    </cfRule>
  </conditionalFormatting>
  <conditionalFormatting sqref="F181:M181">
    <cfRule type="colorScale" priority="1265">
      <colorScale>
        <cfvo type="min"/>
        <cfvo type="max"/>
        <color rgb="FFFFEF9C"/>
        <color rgb="FFFF7128"/>
      </colorScale>
    </cfRule>
    <cfRule type="containsBlanks" dxfId="3956" priority="1266">
      <formula>LEN(TRIM(F181))=0</formula>
    </cfRule>
  </conditionalFormatting>
  <conditionalFormatting sqref="H181:I181">
    <cfRule type="expression" dxfId="3955" priority="1264">
      <formula>Z181=1</formula>
    </cfRule>
  </conditionalFormatting>
  <conditionalFormatting sqref="F181:G181">
    <cfRule type="expression" dxfId="3954" priority="1263">
      <formula>Y181=1</formula>
    </cfRule>
  </conditionalFormatting>
  <conditionalFormatting sqref="J181:K181">
    <cfRule type="expression" dxfId="3953" priority="1262">
      <formula>AA181=1</formula>
    </cfRule>
  </conditionalFormatting>
  <conditionalFormatting sqref="L181:M181">
    <cfRule type="expression" dxfId="3952" priority="1261">
      <formula>AB181=1</formula>
    </cfRule>
  </conditionalFormatting>
  <conditionalFormatting sqref="F184:M184">
    <cfRule type="containsBlanks" dxfId="3951" priority="1260">
      <formula>LEN(TRIM(F184))=0</formula>
    </cfRule>
  </conditionalFormatting>
  <conditionalFormatting sqref="F183:M183">
    <cfRule type="colorScale" priority="1258">
      <colorScale>
        <cfvo type="min"/>
        <cfvo type="max"/>
        <color rgb="FFFFEF9C"/>
        <color rgb="FFFF7128"/>
      </colorScale>
    </cfRule>
    <cfRule type="containsBlanks" dxfId="3950" priority="1259">
      <formula>LEN(TRIM(F183))=0</formula>
    </cfRule>
  </conditionalFormatting>
  <conditionalFormatting sqref="H183:I183">
    <cfRule type="expression" dxfId="3949" priority="1257">
      <formula>Z183=1</formula>
    </cfRule>
  </conditionalFormatting>
  <conditionalFormatting sqref="F183:G183">
    <cfRule type="expression" dxfId="3948" priority="1256">
      <formula>Y183=1</formula>
    </cfRule>
  </conditionalFormatting>
  <conditionalFormatting sqref="J183:K183">
    <cfRule type="expression" dxfId="3947" priority="1255">
      <formula>AA183=1</formula>
    </cfRule>
  </conditionalFormatting>
  <conditionalFormatting sqref="L183:M183">
    <cfRule type="expression" dxfId="3946" priority="1254">
      <formula>AB183=1</formula>
    </cfRule>
  </conditionalFormatting>
  <conditionalFormatting sqref="F186:M186">
    <cfRule type="containsBlanks" dxfId="3945" priority="1253">
      <formula>LEN(TRIM(F186))=0</formula>
    </cfRule>
  </conditionalFormatting>
  <conditionalFormatting sqref="F185:M185">
    <cfRule type="colorScale" priority="1251">
      <colorScale>
        <cfvo type="min"/>
        <cfvo type="max"/>
        <color rgb="FFFFEF9C"/>
        <color rgb="FFFF7128"/>
      </colorScale>
    </cfRule>
    <cfRule type="containsBlanks" dxfId="3944" priority="1252">
      <formula>LEN(TRIM(F185))=0</formula>
    </cfRule>
  </conditionalFormatting>
  <conditionalFormatting sqref="H185:I185">
    <cfRule type="expression" dxfId="3943" priority="1250">
      <formula>Z185=1</formula>
    </cfRule>
  </conditionalFormatting>
  <conditionalFormatting sqref="F185:G185">
    <cfRule type="expression" dxfId="3942" priority="1249">
      <formula>Y185=1</formula>
    </cfRule>
  </conditionalFormatting>
  <conditionalFormatting sqref="J185:K185">
    <cfRule type="expression" dxfId="3941" priority="1248">
      <formula>AA185=1</formula>
    </cfRule>
  </conditionalFormatting>
  <conditionalFormatting sqref="L185:M185">
    <cfRule type="expression" dxfId="3940" priority="1247">
      <formula>AB185=1</formula>
    </cfRule>
  </conditionalFormatting>
  <conditionalFormatting sqref="F188:M188">
    <cfRule type="containsBlanks" dxfId="3939" priority="1246">
      <formula>LEN(TRIM(F188))=0</formula>
    </cfRule>
  </conditionalFormatting>
  <conditionalFormatting sqref="F187:M187">
    <cfRule type="colorScale" priority="1244">
      <colorScale>
        <cfvo type="min"/>
        <cfvo type="max"/>
        <color rgb="FFFFEF9C"/>
        <color rgb="FFFF7128"/>
      </colorScale>
    </cfRule>
    <cfRule type="containsBlanks" dxfId="3938" priority="1245">
      <formula>LEN(TRIM(F187))=0</formula>
    </cfRule>
  </conditionalFormatting>
  <conditionalFormatting sqref="H187:I187">
    <cfRule type="expression" dxfId="3937" priority="1243">
      <formula>Z187=1</formula>
    </cfRule>
  </conditionalFormatting>
  <conditionalFormatting sqref="F187:G187">
    <cfRule type="expression" dxfId="3936" priority="1242">
      <formula>Y187=1</formula>
    </cfRule>
  </conditionalFormatting>
  <conditionalFormatting sqref="J187:K187">
    <cfRule type="expression" dxfId="3935" priority="1241">
      <formula>AA187=1</formula>
    </cfRule>
  </conditionalFormatting>
  <conditionalFormatting sqref="L187:M187">
    <cfRule type="expression" dxfId="3934" priority="1240">
      <formula>AB187=1</formula>
    </cfRule>
  </conditionalFormatting>
  <conditionalFormatting sqref="F190:M190">
    <cfRule type="containsBlanks" dxfId="3933" priority="1239">
      <formula>LEN(TRIM(F190))=0</formula>
    </cfRule>
  </conditionalFormatting>
  <conditionalFormatting sqref="F189:M189">
    <cfRule type="colorScale" priority="1237">
      <colorScale>
        <cfvo type="min"/>
        <cfvo type="max"/>
        <color rgb="FFFFEF9C"/>
        <color rgb="FFFF7128"/>
      </colorScale>
    </cfRule>
    <cfRule type="containsBlanks" dxfId="3932" priority="1238">
      <formula>LEN(TRIM(F189))=0</formula>
    </cfRule>
  </conditionalFormatting>
  <conditionalFormatting sqref="H189:I189">
    <cfRule type="expression" dxfId="3931" priority="1236">
      <formula>Z189=1</formula>
    </cfRule>
  </conditionalFormatting>
  <conditionalFormatting sqref="F189:G189">
    <cfRule type="expression" dxfId="3930" priority="1235">
      <formula>Y189=1</formula>
    </cfRule>
  </conditionalFormatting>
  <conditionalFormatting sqref="J189:K189">
    <cfRule type="expression" dxfId="3929" priority="1234">
      <formula>AA189=1</formula>
    </cfRule>
  </conditionalFormatting>
  <conditionalFormatting sqref="L189:M189">
    <cfRule type="expression" dxfId="3928" priority="1233">
      <formula>AB189=1</formula>
    </cfRule>
  </conditionalFormatting>
  <conditionalFormatting sqref="F192:M192">
    <cfRule type="containsBlanks" dxfId="3927" priority="1232">
      <formula>LEN(TRIM(F192))=0</formula>
    </cfRule>
  </conditionalFormatting>
  <conditionalFormatting sqref="F191:M191">
    <cfRule type="colorScale" priority="1230">
      <colorScale>
        <cfvo type="min"/>
        <cfvo type="max"/>
        <color rgb="FFFFEF9C"/>
        <color rgb="FFFF7128"/>
      </colorScale>
    </cfRule>
    <cfRule type="containsBlanks" dxfId="3926" priority="1231">
      <formula>LEN(TRIM(F191))=0</formula>
    </cfRule>
  </conditionalFormatting>
  <conditionalFormatting sqref="H191:I191">
    <cfRule type="expression" dxfId="3925" priority="1229">
      <formula>Z191=1</formula>
    </cfRule>
  </conditionalFormatting>
  <conditionalFormatting sqref="F191:G191">
    <cfRule type="expression" dxfId="3924" priority="1228">
      <formula>Y191=1</formula>
    </cfRule>
  </conditionalFormatting>
  <conditionalFormatting sqref="J191:K191">
    <cfRule type="expression" dxfId="3923" priority="1227">
      <formula>AA191=1</formula>
    </cfRule>
  </conditionalFormatting>
  <conditionalFormatting sqref="L191:M191">
    <cfRule type="expression" dxfId="3922" priority="1226">
      <formula>AB191=1</formula>
    </cfRule>
  </conditionalFormatting>
  <conditionalFormatting sqref="F194:M194">
    <cfRule type="containsBlanks" dxfId="3921" priority="1225">
      <formula>LEN(TRIM(F194))=0</formula>
    </cfRule>
  </conditionalFormatting>
  <conditionalFormatting sqref="F193:M193">
    <cfRule type="colorScale" priority="1223">
      <colorScale>
        <cfvo type="min"/>
        <cfvo type="max"/>
        <color rgb="FFFFEF9C"/>
        <color rgb="FFFF7128"/>
      </colorScale>
    </cfRule>
    <cfRule type="containsBlanks" dxfId="3920" priority="1224">
      <formula>LEN(TRIM(F193))=0</formula>
    </cfRule>
  </conditionalFormatting>
  <conditionalFormatting sqref="H193:I193">
    <cfRule type="expression" dxfId="3919" priority="1222">
      <formula>Z193=1</formula>
    </cfRule>
  </conditionalFormatting>
  <conditionalFormatting sqref="F193:G193">
    <cfRule type="expression" dxfId="3918" priority="1221">
      <formula>Y193=1</formula>
    </cfRule>
  </conditionalFormatting>
  <conditionalFormatting sqref="J193:K193">
    <cfRule type="expression" dxfId="3917" priority="1220">
      <formula>AA193=1</formula>
    </cfRule>
  </conditionalFormatting>
  <conditionalFormatting sqref="L193:M193">
    <cfRule type="expression" dxfId="3916" priority="1219">
      <formula>AB193=1</formula>
    </cfRule>
  </conditionalFormatting>
  <conditionalFormatting sqref="F196:M196">
    <cfRule type="containsBlanks" dxfId="3915" priority="1218">
      <formula>LEN(TRIM(F196))=0</formula>
    </cfRule>
  </conditionalFormatting>
  <conditionalFormatting sqref="F195:M195">
    <cfRule type="colorScale" priority="1216">
      <colorScale>
        <cfvo type="min"/>
        <cfvo type="max"/>
        <color rgb="FFFFEF9C"/>
        <color rgb="FFFF7128"/>
      </colorScale>
    </cfRule>
    <cfRule type="containsBlanks" dxfId="3914" priority="1217">
      <formula>LEN(TRIM(F195))=0</formula>
    </cfRule>
  </conditionalFormatting>
  <conditionalFormatting sqref="H195:I195">
    <cfRule type="expression" dxfId="3913" priority="1215">
      <formula>Z195=1</formula>
    </cfRule>
  </conditionalFormatting>
  <conditionalFormatting sqref="F195:G195">
    <cfRule type="expression" dxfId="3912" priority="1214">
      <formula>Y195=1</formula>
    </cfRule>
  </conditionalFormatting>
  <conditionalFormatting sqref="J195:K195">
    <cfRule type="expression" dxfId="3911" priority="1213">
      <formula>AA195=1</formula>
    </cfRule>
  </conditionalFormatting>
  <conditionalFormatting sqref="L195:M195">
    <cfRule type="expression" dxfId="3910" priority="1212">
      <formula>AB195=1</formula>
    </cfRule>
  </conditionalFormatting>
  <conditionalFormatting sqref="F198:M198">
    <cfRule type="containsBlanks" dxfId="3909" priority="1211">
      <formula>LEN(TRIM(F198))=0</formula>
    </cfRule>
  </conditionalFormatting>
  <conditionalFormatting sqref="F197:M197">
    <cfRule type="colorScale" priority="1209">
      <colorScale>
        <cfvo type="min"/>
        <cfvo type="max"/>
        <color rgb="FFFFEF9C"/>
        <color rgb="FFFF7128"/>
      </colorScale>
    </cfRule>
    <cfRule type="containsBlanks" dxfId="3908" priority="1210">
      <formula>LEN(TRIM(F197))=0</formula>
    </cfRule>
  </conditionalFormatting>
  <conditionalFormatting sqref="H197:I197">
    <cfRule type="expression" dxfId="3907" priority="1208">
      <formula>Z197=1</formula>
    </cfRule>
  </conditionalFormatting>
  <conditionalFormatting sqref="F197:G197">
    <cfRule type="expression" dxfId="3906" priority="1207">
      <formula>Y197=1</formula>
    </cfRule>
  </conditionalFormatting>
  <conditionalFormatting sqref="J197:K197">
    <cfRule type="expression" dxfId="3905" priority="1206">
      <formula>AA197=1</formula>
    </cfRule>
  </conditionalFormatting>
  <conditionalFormatting sqref="L197:M197">
    <cfRule type="expression" dxfId="3904" priority="1205">
      <formula>AB197=1</formula>
    </cfRule>
  </conditionalFormatting>
  <conditionalFormatting sqref="F200:M200">
    <cfRule type="containsBlanks" dxfId="3903" priority="1204">
      <formula>LEN(TRIM(F200))=0</formula>
    </cfRule>
  </conditionalFormatting>
  <conditionalFormatting sqref="F199:M199">
    <cfRule type="colorScale" priority="1202">
      <colorScale>
        <cfvo type="min"/>
        <cfvo type="max"/>
        <color rgb="FFFFEF9C"/>
        <color rgb="FFFF7128"/>
      </colorScale>
    </cfRule>
    <cfRule type="containsBlanks" dxfId="3902" priority="1203">
      <formula>LEN(TRIM(F199))=0</formula>
    </cfRule>
  </conditionalFormatting>
  <conditionalFormatting sqref="H199:I199">
    <cfRule type="expression" dxfId="3901" priority="1201">
      <formula>Z199=1</formula>
    </cfRule>
  </conditionalFormatting>
  <conditionalFormatting sqref="F199:G199">
    <cfRule type="expression" dxfId="3900" priority="1200">
      <formula>Y199=1</formula>
    </cfRule>
  </conditionalFormatting>
  <conditionalFormatting sqref="J199:K199">
    <cfRule type="expression" dxfId="3899" priority="1199">
      <formula>AA199=1</formula>
    </cfRule>
  </conditionalFormatting>
  <conditionalFormatting sqref="L199:M199">
    <cfRule type="expression" dxfId="3898" priority="1198">
      <formula>AB199=1</formula>
    </cfRule>
  </conditionalFormatting>
  <conditionalFormatting sqref="F202:M202">
    <cfRule type="containsBlanks" dxfId="3897" priority="1197">
      <formula>LEN(TRIM(F202))=0</formula>
    </cfRule>
  </conditionalFormatting>
  <conditionalFormatting sqref="F201:M201">
    <cfRule type="colorScale" priority="1195">
      <colorScale>
        <cfvo type="min"/>
        <cfvo type="max"/>
        <color rgb="FFFFEF9C"/>
        <color rgb="FFFF7128"/>
      </colorScale>
    </cfRule>
    <cfRule type="containsBlanks" dxfId="3896" priority="1196">
      <formula>LEN(TRIM(F201))=0</formula>
    </cfRule>
  </conditionalFormatting>
  <conditionalFormatting sqref="H201:I201">
    <cfRule type="expression" dxfId="3895" priority="1194">
      <formula>Z201=1</formula>
    </cfRule>
  </conditionalFormatting>
  <conditionalFormatting sqref="F201:G201">
    <cfRule type="expression" dxfId="3894" priority="1193">
      <formula>Y201=1</formula>
    </cfRule>
  </conditionalFormatting>
  <conditionalFormatting sqref="J201:K201">
    <cfRule type="expression" dxfId="3893" priority="1192">
      <formula>AA201=1</formula>
    </cfRule>
  </conditionalFormatting>
  <conditionalFormatting sqref="L201:M201">
    <cfRule type="expression" dxfId="3892" priority="1191">
      <formula>AB201=1</formula>
    </cfRule>
  </conditionalFormatting>
  <conditionalFormatting sqref="F204:M204">
    <cfRule type="containsBlanks" dxfId="3891" priority="1190">
      <formula>LEN(TRIM(F204))=0</formula>
    </cfRule>
  </conditionalFormatting>
  <conditionalFormatting sqref="F203:M203">
    <cfRule type="colorScale" priority="1188">
      <colorScale>
        <cfvo type="min"/>
        <cfvo type="max"/>
        <color rgb="FFFFEF9C"/>
        <color rgb="FFFF7128"/>
      </colorScale>
    </cfRule>
    <cfRule type="containsBlanks" dxfId="3890" priority="1189">
      <formula>LEN(TRIM(F203))=0</formula>
    </cfRule>
  </conditionalFormatting>
  <conditionalFormatting sqref="H203:I203">
    <cfRule type="expression" dxfId="3889" priority="1187">
      <formula>Z203=1</formula>
    </cfRule>
  </conditionalFormatting>
  <conditionalFormatting sqref="F203:G203">
    <cfRule type="expression" dxfId="3888" priority="1186">
      <formula>Y203=1</formula>
    </cfRule>
  </conditionalFormatting>
  <conditionalFormatting sqref="J203:K203">
    <cfRule type="expression" dxfId="3887" priority="1185">
      <formula>AA203=1</formula>
    </cfRule>
  </conditionalFormatting>
  <conditionalFormatting sqref="L203:M203">
    <cfRule type="expression" dxfId="3886" priority="1184">
      <formula>AB203=1</formula>
    </cfRule>
  </conditionalFormatting>
  <conditionalFormatting sqref="F206:M206">
    <cfRule type="containsBlanks" dxfId="3885" priority="1183">
      <formula>LEN(TRIM(F206))=0</formula>
    </cfRule>
  </conditionalFormatting>
  <conditionalFormatting sqref="F205:M205">
    <cfRule type="colorScale" priority="1181">
      <colorScale>
        <cfvo type="min"/>
        <cfvo type="max"/>
        <color rgb="FFFFEF9C"/>
        <color rgb="FFFF7128"/>
      </colorScale>
    </cfRule>
    <cfRule type="containsBlanks" dxfId="3884" priority="1182">
      <formula>LEN(TRIM(F205))=0</formula>
    </cfRule>
  </conditionalFormatting>
  <conditionalFormatting sqref="H205:I205">
    <cfRule type="expression" dxfId="3883" priority="1180">
      <formula>Z205=1</formula>
    </cfRule>
  </conditionalFormatting>
  <conditionalFormatting sqref="F205:G205">
    <cfRule type="expression" dxfId="3882" priority="1179">
      <formula>Y205=1</formula>
    </cfRule>
  </conditionalFormatting>
  <conditionalFormatting sqref="J205:K205">
    <cfRule type="expression" dxfId="3881" priority="1178">
      <formula>AA205=1</formula>
    </cfRule>
  </conditionalFormatting>
  <conditionalFormatting sqref="L205:M205">
    <cfRule type="expression" dxfId="3880" priority="1177">
      <formula>AB205=1</formula>
    </cfRule>
  </conditionalFormatting>
  <conditionalFormatting sqref="F208:M208">
    <cfRule type="containsBlanks" dxfId="3879" priority="1176">
      <formula>LEN(TRIM(F208))=0</formula>
    </cfRule>
  </conditionalFormatting>
  <conditionalFormatting sqref="F207:M207">
    <cfRule type="colorScale" priority="1174">
      <colorScale>
        <cfvo type="min"/>
        <cfvo type="max"/>
        <color rgb="FFFFEF9C"/>
        <color rgb="FFFF7128"/>
      </colorScale>
    </cfRule>
    <cfRule type="containsBlanks" dxfId="3878" priority="1175">
      <formula>LEN(TRIM(F207))=0</formula>
    </cfRule>
  </conditionalFormatting>
  <conditionalFormatting sqref="H207:I207">
    <cfRule type="expression" dxfId="3877" priority="1173">
      <formula>Z207=1</formula>
    </cfRule>
  </conditionalFormatting>
  <conditionalFormatting sqref="F207:G207">
    <cfRule type="expression" dxfId="3876" priority="1172">
      <formula>Y207=1</formula>
    </cfRule>
  </conditionalFormatting>
  <conditionalFormatting sqref="J207:K207">
    <cfRule type="expression" dxfId="3875" priority="1171">
      <formula>AA207=1</formula>
    </cfRule>
  </conditionalFormatting>
  <conditionalFormatting sqref="L207:M207">
    <cfRule type="expression" dxfId="3874" priority="1170">
      <formula>AB207=1</formula>
    </cfRule>
  </conditionalFormatting>
  <conditionalFormatting sqref="F210:M210">
    <cfRule type="containsBlanks" dxfId="3873" priority="1169">
      <formula>LEN(TRIM(F210))=0</formula>
    </cfRule>
  </conditionalFormatting>
  <conditionalFormatting sqref="F209:M209">
    <cfRule type="colorScale" priority="1167">
      <colorScale>
        <cfvo type="min"/>
        <cfvo type="max"/>
        <color rgb="FFFFEF9C"/>
        <color rgb="FFFF7128"/>
      </colorScale>
    </cfRule>
    <cfRule type="containsBlanks" dxfId="3872" priority="1168">
      <formula>LEN(TRIM(F209))=0</formula>
    </cfRule>
  </conditionalFormatting>
  <conditionalFormatting sqref="H209:I209">
    <cfRule type="expression" dxfId="3871" priority="1166">
      <formula>Z209=1</formula>
    </cfRule>
  </conditionalFormatting>
  <conditionalFormatting sqref="F209:G209">
    <cfRule type="expression" dxfId="3870" priority="1165">
      <formula>Y209=1</formula>
    </cfRule>
  </conditionalFormatting>
  <conditionalFormatting sqref="J209:K209">
    <cfRule type="expression" dxfId="3869" priority="1164">
      <formula>AA209=1</formula>
    </cfRule>
  </conditionalFormatting>
  <conditionalFormatting sqref="L209:M209">
    <cfRule type="expression" dxfId="3868" priority="1163">
      <formula>AB209=1</formula>
    </cfRule>
  </conditionalFormatting>
  <conditionalFormatting sqref="F212:M212">
    <cfRule type="containsBlanks" dxfId="3867" priority="1162">
      <formula>LEN(TRIM(F212))=0</formula>
    </cfRule>
  </conditionalFormatting>
  <conditionalFormatting sqref="F211:M211">
    <cfRule type="colorScale" priority="1160">
      <colorScale>
        <cfvo type="min"/>
        <cfvo type="max"/>
        <color rgb="FFFFEF9C"/>
        <color rgb="FFFF7128"/>
      </colorScale>
    </cfRule>
    <cfRule type="containsBlanks" dxfId="3866" priority="1161">
      <formula>LEN(TRIM(F211))=0</formula>
    </cfRule>
  </conditionalFormatting>
  <conditionalFormatting sqref="H211:I211">
    <cfRule type="expression" dxfId="3865" priority="1159">
      <formula>Z211=1</formula>
    </cfRule>
  </conditionalFormatting>
  <conditionalFormatting sqref="F211:G211">
    <cfRule type="expression" dxfId="3864" priority="1158">
      <formula>Y211=1</formula>
    </cfRule>
  </conditionalFormatting>
  <conditionalFormatting sqref="J211:K211">
    <cfRule type="expression" dxfId="3863" priority="1157">
      <formula>AA211=1</formula>
    </cfRule>
  </conditionalFormatting>
  <conditionalFormatting sqref="L211:M211">
    <cfRule type="expression" dxfId="3862" priority="1156">
      <formula>AB211=1</formula>
    </cfRule>
  </conditionalFormatting>
  <conditionalFormatting sqref="F214:M214">
    <cfRule type="containsBlanks" dxfId="3861" priority="1155">
      <formula>LEN(TRIM(F214))=0</formula>
    </cfRule>
  </conditionalFormatting>
  <conditionalFormatting sqref="F213:M213">
    <cfRule type="colorScale" priority="1153">
      <colorScale>
        <cfvo type="min"/>
        <cfvo type="max"/>
        <color rgb="FFFFEF9C"/>
        <color rgb="FFFF7128"/>
      </colorScale>
    </cfRule>
    <cfRule type="containsBlanks" dxfId="3860" priority="1154">
      <formula>LEN(TRIM(F213))=0</formula>
    </cfRule>
  </conditionalFormatting>
  <conditionalFormatting sqref="H213:I213">
    <cfRule type="expression" dxfId="3859" priority="1152">
      <formula>Z213=1</formula>
    </cfRule>
  </conditionalFormatting>
  <conditionalFormatting sqref="F213:G213">
    <cfRule type="expression" dxfId="3858" priority="1151">
      <formula>Y213=1</formula>
    </cfRule>
  </conditionalFormatting>
  <conditionalFormatting sqref="J213:K213">
    <cfRule type="expression" dxfId="3857" priority="1150">
      <formula>AA213=1</formula>
    </cfRule>
  </conditionalFormatting>
  <conditionalFormatting sqref="L213:M213">
    <cfRule type="expression" dxfId="3856" priority="1149">
      <formula>AB213=1</formula>
    </cfRule>
  </conditionalFormatting>
  <conditionalFormatting sqref="F216:M216">
    <cfRule type="containsBlanks" dxfId="3855" priority="1148">
      <formula>LEN(TRIM(F216))=0</formula>
    </cfRule>
  </conditionalFormatting>
  <conditionalFormatting sqref="F215:M215">
    <cfRule type="colorScale" priority="1146">
      <colorScale>
        <cfvo type="min"/>
        <cfvo type="max"/>
        <color rgb="FFFFEF9C"/>
        <color rgb="FFFF7128"/>
      </colorScale>
    </cfRule>
    <cfRule type="containsBlanks" dxfId="3854" priority="1147">
      <formula>LEN(TRIM(F215))=0</formula>
    </cfRule>
  </conditionalFormatting>
  <conditionalFormatting sqref="H215:I215">
    <cfRule type="expression" dxfId="3853" priority="1145">
      <formula>Z215=1</formula>
    </cfRule>
  </conditionalFormatting>
  <conditionalFormatting sqref="F215:G215">
    <cfRule type="expression" dxfId="3852" priority="1144">
      <formula>Y215=1</formula>
    </cfRule>
  </conditionalFormatting>
  <conditionalFormatting sqref="J215:K215">
    <cfRule type="expression" dxfId="3851" priority="1143">
      <formula>AA215=1</formula>
    </cfRule>
  </conditionalFormatting>
  <conditionalFormatting sqref="L215:M215">
    <cfRule type="expression" dxfId="3850" priority="1142">
      <formula>AB215=1</formula>
    </cfRule>
  </conditionalFormatting>
  <conditionalFormatting sqref="F218:M218">
    <cfRule type="containsBlanks" dxfId="3849" priority="1141">
      <formula>LEN(TRIM(F218))=0</formula>
    </cfRule>
  </conditionalFormatting>
  <conditionalFormatting sqref="F217:M217">
    <cfRule type="colorScale" priority="1139">
      <colorScale>
        <cfvo type="min"/>
        <cfvo type="max"/>
        <color rgb="FFFFEF9C"/>
        <color rgb="FFFF7128"/>
      </colorScale>
    </cfRule>
    <cfRule type="containsBlanks" dxfId="3848" priority="1140">
      <formula>LEN(TRIM(F217))=0</formula>
    </cfRule>
  </conditionalFormatting>
  <conditionalFormatting sqref="H217:I217">
    <cfRule type="expression" dxfId="3847" priority="1138">
      <formula>Z217=1</formula>
    </cfRule>
  </conditionalFormatting>
  <conditionalFormatting sqref="F217:G217">
    <cfRule type="expression" dxfId="3846" priority="1137">
      <formula>Y217=1</formula>
    </cfRule>
  </conditionalFormatting>
  <conditionalFormatting sqref="J217:K217">
    <cfRule type="expression" dxfId="3845" priority="1136">
      <formula>AA217=1</formula>
    </cfRule>
  </conditionalFormatting>
  <conditionalFormatting sqref="L217:M217">
    <cfRule type="expression" dxfId="3844" priority="1135">
      <formula>AB217=1</formula>
    </cfRule>
  </conditionalFormatting>
  <conditionalFormatting sqref="F220:M220">
    <cfRule type="containsBlanks" dxfId="3843" priority="1134">
      <formula>LEN(TRIM(F220))=0</formula>
    </cfRule>
  </conditionalFormatting>
  <conditionalFormatting sqref="F219:M219">
    <cfRule type="colorScale" priority="1132">
      <colorScale>
        <cfvo type="min"/>
        <cfvo type="max"/>
        <color rgb="FFFFEF9C"/>
        <color rgb="FFFF7128"/>
      </colorScale>
    </cfRule>
    <cfRule type="containsBlanks" dxfId="3842" priority="1133">
      <formula>LEN(TRIM(F219))=0</formula>
    </cfRule>
  </conditionalFormatting>
  <conditionalFormatting sqref="H219:I219">
    <cfRule type="expression" dxfId="3841" priority="1131">
      <formula>Z219=1</formula>
    </cfRule>
  </conditionalFormatting>
  <conditionalFormatting sqref="F219:G219">
    <cfRule type="expression" dxfId="3840" priority="1130">
      <formula>Y219=1</formula>
    </cfRule>
  </conditionalFormatting>
  <conditionalFormatting sqref="J219:K219">
    <cfRule type="expression" dxfId="3839" priority="1129">
      <formula>AA219=1</formula>
    </cfRule>
  </conditionalFormatting>
  <conditionalFormatting sqref="L219:M219">
    <cfRule type="expression" dxfId="3838" priority="1128">
      <formula>AB219=1</formula>
    </cfRule>
  </conditionalFormatting>
  <conditionalFormatting sqref="F222:M222">
    <cfRule type="containsBlanks" dxfId="3837" priority="1127">
      <formula>LEN(TRIM(F222))=0</formula>
    </cfRule>
  </conditionalFormatting>
  <conditionalFormatting sqref="F221:M221">
    <cfRule type="colorScale" priority="1125">
      <colorScale>
        <cfvo type="min"/>
        <cfvo type="max"/>
        <color rgb="FFFFEF9C"/>
        <color rgb="FFFF7128"/>
      </colorScale>
    </cfRule>
    <cfRule type="containsBlanks" dxfId="3836" priority="1126">
      <formula>LEN(TRIM(F221))=0</formula>
    </cfRule>
  </conditionalFormatting>
  <conditionalFormatting sqref="H221:I221">
    <cfRule type="expression" dxfId="3835" priority="1124">
      <formula>Z221=1</formula>
    </cfRule>
  </conditionalFormatting>
  <conditionalFormatting sqref="F221:G221">
    <cfRule type="expression" dxfId="3834" priority="1123">
      <formula>Y221=1</formula>
    </cfRule>
  </conditionalFormatting>
  <conditionalFormatting sqref="J221:K221">
    <cfRule type="expression" dxfId="3833" priority="1122">
      <formula>AA221=1</formula>
    </cfRule>
  </conditionalFormatting>
  <conditionalFormatting sqref="L221:M221">
    <cfRule type="expression" dxfId="3832" priority="1121">
      <formula>AB221=1</formula>
    </cfRule>
  </conditionalFormatting>
  <conditionalFormatting sqref="F224:M224">
    <cfRule type="containsBlanks" dxfId="3831" priority="1120">
      <formula>LEN(TRIM(F224))=0</formula>
    </cfRule>
  </conditionalFormatting>
  <conditionalFormatting sqref="F223:M223">
    <cfRule type="colorScale" priority="1118">
      <colorScale>
        <cfvo type="min"/>
        <cfvo type="max"/>
        <color rgb="FFFFEF9C"/>
        <color rgb="FFFF7128"/>
      </colorScale>
    </cfRule>
    <cfRule type="containsBlanks" dxfId="3830" priority="1119">
      <formula>LEN(TRIM(F223))=0</formula>
    </cfRule>
  </conditionalFormatting>
  <conditionalFormatting sqref="H223:I223">
    <cfRule type="expression" dxfId="3829" priority="1117">
      <formula>Z223=1</formula>
    </cfRule>
  </conditionalFormatting>
  <conditionalFormatting sqref="F223:G223">
    <cfRule type="expression" dxfId="3828" priority="1116">
      <formula>Y223=1</formula>
    </cfRule>
  </conditionalFormatting>
  <conditionalFormatting sqref="J223:K223">
    <cfRule type="expression" dxfId="3827" priority="1115">
      <formula>AA223=1</formula>
    </cfRule>
  </conditionalFormatting>
  <conditionalFormatting sqref="L223:M223">
    <cfRule type="expression" dxfId="3826" priority="1114">
      <formula>AB223=1</formula>
    </cfRule>
  </conditionalFormatting>
  <conditionalFormatting sqref="F226:M226">
    <cfRule type="containsBlanks" dxfId="3825" priority="1113">
      <formula>LEN(TRIM(F226))=0</formula>
    </cfRule>
  </conditionalFormatting>
  <conditionalFormatting sqref="F225:M225">
    <cfRule type="colorScale" priority="1111">
      <colorScale>
        <cfvo type="min"/>
        <cfvo type="max"/>
        <color rgb="FFFFEF9C"/>
        <color rgb="FFFF7128"/>
      </colorScale>
    </cfRule>
    <cfRule type="containsBlanks" dxfId="3824" priority="1112">
      <formula>LEN(TRIM(F225))=0</formula>
    </cfRule>
  </conditionalFormatting>
  <conditionalFormatting sqref="H225:I225">
    <cfRule type="expression" dxfId="3823" priority="1110">
      <formula>Z225=1</formula>
    </cfRule>
  </conditionalFormatting>
  <conditionalFormatting sqref="F225:G225">
    <cfRule type="expression" dxfId="3822" priority="1109">
      <formula>Y225=1</formula>
    </cfRule>
  </conditionalFormatting>
  <conditionalFormatting sqref="J225:K225">
    <cfRule type="expression" dxfId="3821" priority="1108">
      <formula>AA225=1</formula>
    </cfRule>
  </conditionalFormatting>
  <conditionalFormatting sqref="L225:M225">
    <cfRule type="expression" dxfId="3820" priority="1107">
      <formula>AB225=1</formula>
    </cfRule>
  </conditionalFormatting>
  <conditionalFormatting sqref="F228:M228">
    <cfRule type="containsBlanks" dxfId="3819" priority="1106">
      <formula>LEN(TRIM(F228))=0</formula>
    </cfRule>
  </conditionalFormatting>
  <conditionalFormatting sqref="F227:M227">
    <cfRule type="colorScale" priority="1104">
      <colorScale>
        <cfvo type="min"/>
        <cfvo type="max"/>
        <color rgb="FFFFEF9C"/>
        <color rgb="FFFF7128"/>
      </colorScale>
    </cfRule>
    <cfRule type="containsBlanks" dxfId="3818" priority="1105">
      <formula>LEN(TRIM(F227))=0</formula>
    </cfRule>
  </conditionalFormatting>
  <conditionalFormatting sqref="H227:I227">
    <cfRule type="expression" dxfId="3817" priority="1103">
      <formula>Z227=1</formula>
    </cfRule>
  </conditionalFormatting>
  <conditionalFormatting sqref="F227:G227">
    <cfRule type="expression" dxfId="3816" priority="1102">
      <formula>Y227=1</formula>
    </cfRule>
  </conditionalFormatting>
  <conditionalFormatting sqref="J227:K227">
    <cfRule type="expression" dxfId="3815" priority="1101">
      <formula>AA227=1</formula>
    </cfRule>
  </conditionalFormatting>
  <conditionalFormatting sqref="L227:M227">
    <cfRule type="expression" dxfId="3814" priority="1100">
      <formula>AB227=1</formula>
    </cfRule>
  </conditionalFormatting>
  <conditionalFormatting sqref="F230:M230">
    <cfRule type="containsBlanks" dxfId="3813" priority="1099">
      <formula>LEN(TRIM(F230))=0</formula>
    </cfRule>
  </conditionalFormatting>
  <conditionalFormatting sqref="F229:M229">
    <cfRule type="colorScale" priority="1097">
      <colorScale>
        <cfvo type="min"/>
        <cfvo type="max"/>
        <color rgb="FFFFEF9C"/>
        <color rgb="FFFF7128"/>
      </colorScale>
    </cfRule>
    <cfRule type="containsBlanks" dxfId="3812" priority="1098">
      <formula>LEN(TRIM(F229))=0</formula>
    </cfRule>
  </conditionalFormatting>
  <conditionalFormatting sqref="H229:I229">
    <cfRule type="expression" dxfId="3811" priority="1096">
      <formula>Z229=1</formula>
    </cfRule>
  </conditionalFormatting>
  <conditionalFormatting sqref="F229:G229">
    <cfRule type="expression" dxfId="3810" priority="1095">
      <formula>Y229=1</formula>
    </cfRule>
  </conditionalFormatting>
  <conditionalFormatting sqref="J229:K229">
    <cfRule type="expression" dxfId="3809" priority="1094">
      <formula>AA229=1</formula>
    </cfRule>
  </conditionalFormatting>
  <conditionalFormatting sqref="L229:M229">
    <cfRule type="expression" dxfId="3808" priority="1093">
      <formula>AB229=1</formula>
    </cfRule>
  </conditionalFormatting>
  <conditionalFormatting sqref="F232:M232">
    <cfRule type="containsBlanks" dxfId="3807" priority="1092">
      <formula>LEN(TRIM(F232))=0</formula>
    </cfRule>
  </conditionalFormatting>
  <conditionalFormatting sqref="F231:M231">
    <cfRule type="colorScale" priority="1090">
      <colorScale>
        <cfvo type="min"/>
        <cfvo type="max"/>
        <color rgb="FFFFEF9C"/>
        <color rgb="FFFF7128"/>
      </colorScale>
    </cfRule>
    <cfRule type="containsBlanks" dxfId="3806" priority="1091">
      <formula>LEN(TRIM(F231))=0</formula>
    </cfRule>
  </conditionalFormatting>
  <conditionalFormatting sqref="H231:I231">
    <cfRule type="expression" dxfId="3805" priority="1089">
      <formula>Z231=1</formula>
    </cfRule>
  </conditionalFormatting>
  <conditionalFormatting sqref="F231:G231">
    <cfRule type="expression" dxfId="3804" priority="1088">
      <formula>Y231=1</formula>
    </cfRule>
  </conditionalFormatting>
  <conditionalFormatting sqref="J231:K231">
    <cfRule type="expression" dxfId="3803" priority="1087">
      <formula>AA231=1</formula>
    </cfRule>
  </conditionalFormatting>
  <conditionalFormatting sqref="L231:M231">
    <cfRule type="expression" dxfId="3802" priority="1086">
      <formula>AB231=1</formula>
    </cfRule>
  </conditionalFormatting>
  <conditionalFormatting sqref="F234:M234">
    <cfRule type="containsBlanks" dxfId="3801" priority="1085">
      <formula>LEN(TRIM(F234))=0</formula>
    </cfRule>
  </conditionalFormatting>
  <conditionalFormatting sqref="F233:M233">
    <cfRule type="colorScale" priority="1083">
      <colorScale>
        <cfvo type="min"/>
        <cfvo type="max"/>
        <color rgb="FFFFEF9C"/>
        <color rgb="FFFF7128"/>
      </colorScale>
    </cfRule>
    <cfRule type="containsBlanks" dxfId="3800" priority="1084">
      <formula>LEN(TRIM(F233))=0</formula>
    </cfRule>
  </conditionalFormatting>
  <conditionalFormatting sqref="H233:I233">
    <cfRule type="expression" dxfId="3799" priority="1082">
      <formula>Z233=1</formula>
    </cfRule>
  </conditionalFormatting>
  <conditionalFormatting sqref="F233:G233">
    <cfRule type="expression" dxfId="3798" priority="1081">
      <formula>Y233=1</formula>
    </cfRule>
  </conditionalFormatting>
  <conditionalFormatting sqref="J233:K233">
    <cfRule type="expression" dxfId="3797" priority="1080">
      <formula>AA233=1</formula>
    </cfRule>
  </conditionalFormatting>
  <conditionalFormatting sqref="L233:M233">
    <cfRule type="expression" dxfId="3796" priority="1079">
      <formula>AB233=1</formula>
    </cfRule>
  </conditionalFormatting>
  <conditionalFormatting sqref="F236:M236">
    <cfRule type="containsBlanks" dxfId="3795" priority="1078">
      <formula>LEN(TRIM(F236))=0</formula>
    </cfRule>
  </conditionalFormatting>
  <conditionalFormatting sqref="F235:M235">
    <cfRule type="colorScale" priority="1076">
      <colorScale>
        <cfvo type="min"/>
        <cfvo type="max"/>
        <color rgb="FFFFEF9C"/>
        <color rgb="FFFF7128"/>
      </colorScale>
    </cfRule>
    <cfRule type="containsBlanks" dxfId="3794" priority="1077">
      <formula>LEN(TRIM(F235))=0</formula>
    </cfRule>
  </conditionalFormatting>
  <conditionalFormatting sqref="H235:I235">
    <cfRule type="expression" dxfId="3793" priority="1075">
      <formula>Z235=1</formula>
    </cfRule>
  </conditionalFormatting>
  <conditionalFormatting sqref="F235:G235">
    <cfRule type="expression" dxfId="3792" priority="1074">
      <formula>Y235=1</formula>
    </cfRule>
  </conditionalFormatting>
  <conditionalFormatting sqref="J235:K235">
    <cfRule type="expression" dxfId="3791" priority="1073">
      <formula>AA235=1</formula>
    </cfRule>
  </conditionalFormatting>
  <conditionalFormatting sqref="L235:M235">
    <cfRule type="expression" dxfId="3790" priority="1072">
      <formula>AB235=1</formula>
    </cfRule>
  </conditionalFormatting>
  <conditionalFormatting sqref="F238:M238">
    <cfRule type="containsBlanks" dxfId="3789" priority="1071">
      <formula>LEN(TRIM(F238))=0</formula>
    </cfRule>
  </conditionalFormatting>
  <conditionalFormatting sqref="F237:M237">
    <cfRule type="colorScale" priority="1069">
      <colorScale>
        <cfvo type="min"/>
        <cfvo type="max"/>
        <color rgb="FFFFEF9C"/>
        <color rgb="FFFF7128"/>
      </colorScale>
    </cfRule>
    <cfRule type="containsBlanks" dxfId="3788" priority="1070">
      <formula>LEN(TRIM(F237))=0</formula>
    </cfRule>
  </conditionalFormatting>
  <conditionalFormatting sqref="H237:I237">
    <cfRule type="expression" dxfId="3787" priority="1068">
      <formula>Z237=1</formula>
    </cfRule>
  </conditionalFormatting>
  <conditionalFormatting sqref="F237:G237">
    <cfRule type="expression" dxfId="3786" priority="1067">
      <formula>Y237=1</formula>
    </cfRule>
  </conditionalFormatting>
  <conditionalFormatting sqref="J237:K237">
    <cfRule type="expression" dxfId="3785" priority="1066">
      <formula>AA237=1</formula>
    </cfRule>
  </conditionalFormatting>
  <conditionalFormatting sqref="L237:M237">
    <cfRule type="expression" dxfId="3784" priority="1065">
      <formula>AB237=1</formula>
    </cfRule>
  </conditionalFormatting>
  <conditionalFormatting sqref="F240:M240">
    <cfRule type="containsBlanks" dxfId="3783" priority="1064">
      <formula>LEN(TRIM(F240))=0</formula>
    </cfRule>
  </conditionalFormatting>
  <conditionalFormatting sqref="F239:M239">
    <cfRule type="colorScale" priority="1062">
      <colorScale>
        <cfvo type="min"/>
        <cfvo type="max"/>
        <color rgb="FFFFEF9C"/>
        <color rgb="FFFF7128"/>
      </colorScale>
    </cfRule>
    <cfRule type="containsBlanks" dxfId="3782" priority="1063">
      <formula>LEN(TRIM(F239))=0</formula>
    </cfRule>
  </conditionalFormatting>
  <conditionalFormatting sqref="H239:I239">
    <cfRule type="expression" dxfId="3781" priority="1061">
      <formula>Z239=1</formula>
    </cfRule>
  </conditionalFormatting>
  <conditionalFormatting sqref="F239:G239">
    <cfRule type="expression" dxfId="3780" priority="1060">
      <formula>Y239=1</formula>
    </cfRule>
  </conditionalFormatting>
  <conditionalFormatting sqref="J239:K239">
    <cfRule type="expression" dxfId="3779" priority="1059">
      <formula>AA239=1</formula>
    </cfRule>
  </conditionalFormatting>
  <conditionalFormatting sqref="L239:M239">
    <cfRule type="expression" dxfId="3778" priority="1058">
      <formula>AB239=1</formula>
    </cfRule>
  </conditionalFormatting>
  <conditionalFormatting sqref="F242:M242">
    <cfRule type="containsBlanks" dxfId="3777" priority="1057">
      <formula>LEN(TRIM(F242))=0</formula>
    </cfRule>
  </conditionalFormatting>
  <conditionalFormatting sqref="F241:M241">
    <cfRule type="colorScale" priority="1055">
      <colorScale>
        <cfvo type="min"/>
        <cfvo type="max"/>
        <color rgb="FFFFEF9C"/>
        <color rgb="FFFF7128"/>
      </colorScale>
    </cfRule>
    <cfRule type="containsBlanks" dxfId="3776" priority="1056">
      <formula>LEN(TRIM(F241))=0</formula>
    </cfRule>
  </conditionalFormatting>
  <conditionalFormatting sqref="H241:I241">
    <cfRule type="expression" dxfId="3775" priority="1054">
      <formula>Z241=1</formula>
    </cfRule>
  </conditionalFormatting>
  <conditionalFormatting sqref="F241:G241">
    <cfRule type="expression" dxfId="3774" priority="1053">
      <formula>Y241=1</formula>
    </cfRule>
  </conditionalFormatting>
  <conditionalFormatting sqref="J241:K241">
    <cfRule type="expression" dxfId="3773" priority="1052">
      <formula>AA241=1</formula>
    </cfRule>
  </conditionalFormatting>
  <conditionalFormatting sqref="L241:M241">
    <cfRule type="expression" dxfId="3772" priority="1051">
      <formula>AB241=1</formula>
    </cfRule>
  </conditionalFormatting>
  <conditionalFormatting sqref="F244:M244">
    <cfRule type="containsBlanks" dxfId="3771" priority="1050">
      <formula>LEN(TRIM(F244))=0</formula>
    </cfRule>
  </conditionalFormatting>
  <conditionalFormatting sqref="F243:M243">
    <cfRule type="colorScale" priority="1048">
      <colorScale>
        <cfvo type="min"/>
        <cfvo type="max"/>
        <color rgb="FFFFEF9C"/>
        <color rgb="FFFF7128"/>
      </colorScale>
    </cfRule>
    <cfRule type="containsBlanks" dxfId="3770" priority="1049">
      <formula>LEN(TRIM(F243))=0</formula>
    </cfRule>
  </conditionalFormatting>
  <conditionalFormatting sqref="H243:I243">
    <cfRule type="expression" dxfId="3769" priority="1047">
      <formula>Z243=1</formula>
    </cfRule>
  </conditionalFormatting>
  <conditionalFormatting sqref="F243:G243">
    <cfRule type="expression" dxfId="3768" priority="1046">
      <formula>Y243=1</formula>
    </cfRule>
  </conditionalFormatting>
  <conditionalFormatting sqref="J243:K243">
    <cfRule type="expression" dxfId="3767" priority="1045">
      <formula>AA243=1</formula>
    </cfRule>
  </conditionalFormatting>
  <conditionalFormatting sqref="L243:M243">
    <cfRule type="expression" dxfId="3766" priority="1044">
      <formula>AB243=1</formula>
    </cfRule>
  </conditionalFormatting>
  <conditionalFormatting sqref="F246:M246">
    <cfRule type="containsBlanks" dxfId="3765" priority="1043">
      <formula>LEN(TRIM(F246))=0</formula>
    </cfRule>
  </conditionalFormatting>
  <conditionalFormatting sqref="F245:M245">
    <cfRule type="colorScale" priority="1041">
      <colorScale>
        <cfvo type="min"/>
        <cfvo type="max"/>
        <color rgb="FFFFEF9C"/>
        <color rgb="FFFF7128"/>
      </colorScale>
    </cfRule>
    <cfRule type="containsBlanks" dxfId="3764" priority="1042">
      <formula>LEN(TRIM(F245))=0</formula>
    </cfRule>
  </conditionalFormatting>
  <conditionalFormatting sqref="H245:I245">
    <cfRule type="expression" dxfId="3763" priority="1040">
      <formula>Z245=1</formula>
    </cfRule>
  </conditionalFormatting>
  <conditionalFormatting sqref="F245:G245">
    <cfRule type="expression" dxfId="3762" priority="1039">
      <formula>Y245=1</formula>
    </cfRule>
  </conditionalFormatting>
  <conditionalFormatting sqref="J245:K245">
    <cfRule type="expression" dxfId="3761" priority="1038">
      <formula>AA245=1</formula>
    </cfRule>
  </conditionalFormatting>
  <conditionalFormatting sqref="L245:M245">
    <cfRule type="expression" dxfId="3760" priority="1037">
      <formula>AB245=1</formula>
    </cfRule>
  </conditionalFormatting>
  <conditionalFormatting sqref="F248:M248">
    <cfRule type="containsBlanks" dxfId="3759" priority="1036">
      <formula>LEN(TRIM(F248))=0</formula>
    </cfRule>
  </conditionalFormatting>
  <conditionalFormatting sqref="F247:M247">
    <cfRule type="colorScale" priority="1034">
      <colorScale>
        <cfvo type="min"/>
        <cfvo type="max"/>
        <color rgb="FFFFEF9C"/>
        <color rgb="FFFF7128"/>
      </colorScale>
    </cfRule>
    <cfRule type="containsBlanks" dxfId="3758" priority="1035">
      <formula>LEN(TRIM(F247))=0</formula>
    </cfRule>
  </conditionalFormatting>
  <conditionalFormatting sqref="H247:I247">
    <cfRule type="expression" dxfId="3757" priority="1033">
      <formula>Z247=1</formula>
    </cfRule>
  </conditionalFormatting>
  <conditionalFormatting sqref="F247:G247">
    <cfRule type="expression" dxfId="3756" priority="1032">
      <formula>Y247=1</formula>
    </cfRule>
  </conditionalFormatting>
  <conditionalFormatting sqref="J247:K247">
    <cfRule type="expression" dxfId="3755" priority="1031">
      <formula>AA247=1</formula>
    </cfRule>
  </conditionalFormatting>
  <conditionalFormatting sqref="L247:M247">
    <cfRule type="expression" dxfId="3754" priority="1030">
      <formula>AB247=1</formula>
    </cfRule>
  </conditionalFormatting>
  <conditionalFormatting sqref="F250:M250">
    <cfRule type="containsBlanks" dxfId="3753" priority="1029">
      <formula>LEN(TRIM(F250))=0</formula>
    </cfRule>
  </conditionalFormatting>
  <conditionalFormatting sqref="F249:M249">
    <cfRule type="colorScale" priority="1027">
      <colorScale>
        <cfvo type="min"/>
        <cfvo type="max"/>
        <color rgb="FFFFEF9C"/>
        <color rgb="FFFF7128"/>
      </colorScale>
    </cfRule>
    <cfRule type="containsBlanks" dxfId="3752" priority="1028">
      <formula>LEN(TRIM(F249))=0</formula>
    </cfRule>
  </conditionalFormatting>
  <conditionalFormatting sqref="H249:I249">
    <cfRule type="expression" dxfId="3751" priority="1026">
      <formula>Z249=1</formula>
    </cfRule>
  </conditionalFormatting>
  <conditionalFormatting sqref="F249:G249">
    <cfRule type="expression" dxfId="3750" priority="1025">
      <formula>Y249=1</formula>
    </cfRule>
  </conditionalFormatting>
  <conditionalFormatting sqref="J249:K249">
    <cfRule type="expression" dxfId="3749" priority="1024">
      <formula>AA249=1</formula>
    </cfRule>
  </conditionalFormatting>
  <conditionalFormatting sqref="L249:M249">
    <cfRule type="expression" dxfId="3748" priority="1023">
      <formula>AB249=1</formula>
    </cfRule>
  </conditionalFormatting>
  <conditionalFormatting sqref="F252:M252">
    <cfRule type="containsBlanks" dxfId="3747" priority="1022">
      <formula>LEN(TRIM(F252))=0</formula>
    </cfRule>
  </conditionalFormatting>
  <conditionalFormatting sqref="F251:M251">
    <cfRule type="colorScale" priority="1020">
      <colorScale>
        <cfvo type="min"/>
        <cfvo type="max"/>
        <color rgb="FFFFEF9C"/>
        <color rgb="FFFF7128"/>
      </colorScale>
    </cfRule>
    <cfRule type="containsBlanks" dxfId="3746" priority="1021">
      <formula>LEN(TRIM(F251))=0</formula>
    </cfRule>
  </conditionalFormatting>
  <conditionalFormatting sqref="H251:I251">
    <cfRule type="expression" dxfId="3745" priority="1019">
      <formula>Z251=1</formula>
    </cfRule>
  </conditionalFormatting>
  <conditionalFormatting sqref="F251:G251">
    <cfRule type="expression" dxfId="3744" priority="1018">
      <formula>Y251=1</formula>
    </cfRule>
  </conditionalFormatting>
  <conditionalFormatting sqref="J251:K251">
    <cfRule type="expression" dxfId="3743" priority="1017">
      <formula>AA251=1</formula>
    </cfRule>
  </conditionalFormatting>
  <conditionalFormatting sqref="L251:M251">
    <cfRule type="expression" dxfId="3742" priority="1016">
      <formula>AB251=1</formula>
    </cfRule>
  </conditionalFormatting>
  <conditionalFormatting sqref="F254:M254">
    <cfRule type="containsBlanks" dxfId="3741" priority="1015">
      <formula>LEN(TRIM(F254))=0</formula>
    </cfRule>
  </conditionalFormatting>
  <conditionalFormatting sqref="F253:M253">
    <cfRule type="colorScale" priority="1013">
      <colorScale>
        <cfvo type="min"/>
        <cfvo type="max"/>
        <color rgb="FFFFEF9C"/>
        <color rgb="FFFF7128"/>
      </colorScale>
    </cfRule>
    <cfRule type="containsBlanks" dxfId="3740" priority="1014">
      <formula>LEN(TRIM(F253))=0</formula>
    </cfRule>
  </conditionalFormatting>
  <conditionalFormatting sqref="H253:I253">
    <cfRule type="expression" dxfId="3739" priority="1012">
      <formula>Z253=1</formula>
    </cfRule>
  </conditionalFormatting>
  <conditionalFormatting sqref="F253:G253">
    <cfRule type="expression" dxfId="3738" priority="1011">
      <formula>Y253=1</formula>
    </cfRule>
  </conditionalFormatting>
  <conditionalFormatting sqref="J253:K253">
    <cfRule type="expression" dxfId="3737" priority="1010">
      <formula>AA253=1</formula>
    </cfRule>
  </conditionalFormatting>
  <conditionalFormatting sqref="L253:M253">
    <cfRule type="expression" dxfId="3736" priority="1009">
      <formula>AB253=1</formula>
    </cfRule>
  </conditionalFormatting>
  <conditionalFormatting sqref="F256:M256">
    <cfRule type="containsBlanks" dxfId="3735" priority="1008">
      <formula>LEN(TRIM(F256))=0</formula>
    </cfRule>
  </conditionalFormatting>
  <conditionalFormatting sqref="F255:M255">
    <cfRule type="colorScale" priority="1006">
      <colorScale>
        <cfvo type="min"/>
        <cfvo type="max"/>
        <color rgb="FFFFEF9C"/>
        <color rgb="FFFF7128"/>
      </colorScale>
    </cfRule>
    <cfRule type="containsBlanks" dxfId="3734" priority="1007">
      <formula>LEN(TRIM(F255))=0</formula>
    </cfRule>
  </conditionalFormatting>
  <conditionalFormatting sqref="H255:I255">
    <cfRule type="expression" dxfId="3733" priority="1005">
      <formula>Z255=1</formula>
    </cfRule>
  </conditionalFormatting>
  <conditionalFormatting sqref="F255:G255">
    <cfRule type="expression" dxfId="3732" priority="1004">
      <formula>Y255=1</formula>
    </cfRule>
  </conditionalFormatting>
  <conditionalFormatting sqref="J255:K255">
    <cfRule type="expression" dxfId="3731" priority="1003">
      <formula>AA255=1</formula>
    </cfRule>
  </conditionalFormatting>
  <conditionalFormatting sqref="L255:M255">
    <cfRule type="expression" dxfId="3730" priority="1002">
      <formula>AB255=1</formula>
    </cfRule>
  </conditionalFormatting>
  <conditionalFormatting sqref="F258:M258">
    <cfRule type="containsBlanks" dxfId="3729" priority="1001">
      <formula>LEN(TRIM(F258))=0</formula>
    </cfRule>
  </conditionalFormatting>
  <conditionalFormatting sqref="F257:M257">
    <cfRule type="colorScale" priority="999">
      <colorScale>
        <cfvo type="min"/>
        <cfvo type="max"/>
        <color rgb="FFFFEF9C"/>
        <color rgb="FFFF7128"/>
      </colorScale>
    </cfRule>
    <cfRule type="containsBlanks" dxfId="3728" priority="1000">
      <formula>LEN(TRIM(F257))=0</formula>
    </cfRule>
  </conditionalFormatting>
  <conditionalFormatting sqref="H257:I257">
    <cfRule type="expression" dxfId="3727" priority="998">
      <formula>Z257=1</formula>
    </cfRule>
  </conditionalFormatting>
  <conditionalFormatting sqref="F257:G257">
    <cfRule type="expression" dxfId="3726" priority="997">
      <formula>Y257=1</formula>
    </cfRule>
  </conditionalFormatting>
  <conditionalFormatting sqref="J257:K257">
    <cfRule type="expression" dxfId="3725" priority="996">
      <formula>AA257=1</formula>
    </cfRule>
  </conditionalFormatting>
  <conditionalFormatting sqref="L257:M257">
    <cfRule type="expression" dxfId="3724" priority="995">
      <formula>AB257=1</formula>
    </cfRule>
  </conditionalFormatting>
  <conditionalFormatting sqref="F260:M260">
    <cfRule type="containsBlanks" dxfId="3723" priority="994">
      <formula>LEN(TRIM(F260))=0</formula>
    </cfRule>
  </conditionalFormatting>
  <conditionalFormatting sqref="F259:M259">
    <cfRule type="colorScale" priority="992">
      <colorScale>
        <cfvo type="min"/>
        <cfvo type="max"/>
        <color rgb="FFFFEF9C"/>
        <color rgb="FFFF7128"/>
      </colorScale>
    </cfRule>
    <cfRule type="containsBlanks" dxfId="3722" priority="993">
      <formula>LEN(TRIM(F259))=0</formula>
    </cfRule>
  </conditionalFormatting>
  <conditionalFormatting sqref="H259:I259">
    <cfRule type="expression" dxfId="3721" priority="991">
      <formula>Z259=1</formula>
    </cfRule>
  </conditionalFormatting>
  <conditionalFormatting sqref="F259:G259">
    <cfRule type="expression" dxfId="3720" priority="990">
      <formula>Y259=1</formula>
    </cfRule>
  </conditionalFormatting>
  <conditionalFormatting sqref="J259:K259">
    <cfRule type="expression" dxfId="3719" priority="989">
      <formula>AA259=1</formula>
    </cfRule>
  </conditionalFormatting>
  <conditionalFormatting sqref="L259:M259">
    <cfRule type="expression" dxfId="3718" priority="988">
      <formula>AB259=1</formula>
    </cfRule>
  </conditionalFormatting>
  <conditionalFormatting sqref="F262:M262">
    <cfRule type="containsBlanks" dxfId="3717" priority="987">
      <formula>LEN(TRIM(F262))=0</formula>
    </cfRule>
  </conditionalFormatting>
  <conditionalFormatting sqref="F261:M261">
    <cfRule type="colorScale" priority="985">
      <colorScale>
        <cfvo type="min"/>
        <cfvo type="max"/>
        <color rgb="FFFFEF9C"/>
        <color rgb="FFFF7128"/>
      </colorScale>
    </cfRule>
    <cfRule type="containsBlanks" dxfId="3716" priority="986">
      <formula>LEN(TRIM(F261))=0</formula>
    </cfRule>
  </conditionalFormatting>
  <conditionalFormatting sqref="F264:M264">
    <cfRule type="containsBlanks" dxfId="3715" priority="980">
      <formula>LEN(TRIM(F264))=0</formula>
    </cfRule>
  </conditionalFormatting>
  <conditionalFormatting sqref="F263:M263">
    <cfRule type="colorScale" priority="978">
      <colorScale>
        <cfvo type="min"/>
        <cfvo type="max"/>
        <color rgb="FFFFEF9C"/>
        <color rgb="FFFF7128"/>
      </colorScale>
    </cfRule>
    <cfRule type="containsBlanks" dxfId="3714" priority="979">
      <formula>LEN(TRIM(F263))=0</formula>
    </cfRule>
  </conditionalFormatting>
  <conditionalFormatting sqref="H263:I263">
    <cfRule type="expression" dxfId="3713" priority="977">
      <formula>Z263=1</formula>
    </cfRule>
  </conditionalFormatting>
  <conditionalFormatting sqref="F263:G263">
    <cfRule type="expression" dxfId="3712" priority="976">
      <formula>Y263=1</formula>
    </cfRule>
  </conditionalFormatting>
  <conditionalFormatting sqref="J263:K263">
    <cfRule type="expression" dxfId="3711" priority="975">
      <formula>AA263=1</formula>
    </cfRule>
  </conditionalFormatting>
  <conditionalFormatting sqref="L263:M263">
    <cfRule type="expression" dxfId="3710" priority="974">
      <formula>AB263=1</formula>
    </cfRule>
  </conditionalFormatting>
  <conditionalFormatting sqref="F266:M266">
    <cfRule type="containsBlanks" dxfId="3709" priority="973">
      <formula>LEN(TRIM(F266))=0</formula>
    </cfRule>
  </conditionalFormatting>
  <conditionalFormatting sqref="F265:M265">
    <cfRule type="colorScale" priority="971">
      <colorScale>
        <cfvo type="min"/>
        <cfvo type="max"/>
        <color rgb="FFFFEF9C"/>
        <color rgb="FFFF7128"/>
      </colorScale>
    </cfRule>
    <cfRule type="containsBlanks" dxfId="3708" priority="972">
      <formula>LEN(TRIM(F265))=0</formula>
    </cfRule>
  </conditionalFormatting>
  <conditionalFormatting sqref="H265:I265">
    <cfRule type="expression" dxfId="3707" priority="970">
      <formula>Z265=1</formula>
    </cfRule>
  </conditionalFormatting>
  <conditionalFormatting sqref="F265:G265">
    <cfRule type="expression" dxfId="3706" priority="969">
      <formula>Y265=1</formula>
    </cfRule>
  </conditionalFormatting>
  <conditionalFormatting sqref="J265:K265">
    <cfRule type="expression" dxfId="3705" priority="968">
      <formula>AA265=1</formula>
    </cfRule>
  </conditionalFormatting>
  <conditionalFormatting sqref="L265:M265">
    <cfRule type="expression" dxfId="3704" priority="967">
      <formula>AB265=1</formula>
    </cfRule>
  </conditionalFormatting>
  <conditionalFormatting sqref="F268:M268">
    <cfRule type="containsBlanks" dxfId="3703" priority="966">
      <formula>LEN(TRIM(F268))=0</formula>
    </cfRule>
  </conditionalFormatting>
  <conditionalFormatting sqref="F267:M267">
    <cfRule type="colorScale" priority="964">
      <colorScale>
        <cfvo type="min"/>
        <cfvo type="max"/>
        <color rgb="FFFFEF9C"/>
        <color rgb="FFFF7128"/>
      </colorScale>
    </cfRule>
    <cfRule type="containsBlanks" dxfId="3702" priority="965">
      <formula>LEN(TRIM(F267))=0</formula>
    </cfRule>
  </conditionalFormatting>
  <conditionalFormatting sqref="H267:I267">
    <cfRule type="expression" dxfId="3701" priority="963">
      <formula>Z267=1</formula>
    </cfRule>
  </conditionalFormatting>
  <conditionalFormatting sqref="F267:G267">
    <cfRule type="expression" dxfId="3700" priority="962">
      <formula>Y267=1</formula>
    </cfRule>
  </conditionalFormatting>
  <conditionalFormatting sqref="J267:K267">
    <cfRule type="expression" dxfId="3699" priority="961">
      <formula>AA267=1</formula>
    </cfRule>
  </conditionalFormatting>
  <conditionalFormatting sqref="L267:M267">
    <cfRule type="expression" dxfId="3698" priority="960">
      <formula>AB267=1</formula>
    </cfRule>
  </conditionalFormatting>
  <conditionalFormatting sqref="F270:M270">
    <cfRule type="containsBlanks" dxfId="3697" priority="959">
      <formula>LEN(TRIM(F270))=0</formula>
    </cfRule>
  </conditionalFormatting>
  <conditionalFormatting sqref="F269:M269">
    <cfRule type="colorScale" priority="957">
      <colorScale>
        <cfvo type="min"/>
        <cfvo type="max"/>
        <color rgb="FFFFEF9C"/>
        <color rgb="FFFF7128"/>
      </colorScale>
    </cfRule>
    <cfRule type="containsBlanks" dxfId="3696" priority="958">
      <formula>LEN(TRIM(F269))=0</formula>
    </cfRule>
  </conditionalFormatting>
  <conditionalFormatting sqref="H269:I269">
    <cfRule type="expression" dxfId="3695" priority="956">
      <formula>Z269=1</formula>
    </cfRule>
  </conditionalFormatting>
  <conditionalFormatting sqref="F269:G269">
    <cfRule type="expression" dxfId="3694" priority="955">
      <formula>Y269=1</formula>
    </cfRule>
  </conditionalFormatting>
  <conditionalFormatting sqref="J269:K269">
    <cfRule type="expression" dxfId="3693" priority="954">
      <formula>AA269=1</formula>
    </cfRule>
  </conditionalFormatting>
  <conditionalFormatting sqref="L269:M269">
    <cfRule type="expression" dxfId="3692" priority="953">
      <formula>AB269=1</formula>
    </cfRule>
  </conditionalFormatting>
  <conditionalFormatting sqref="F272:M272">
    <cfRule type="containsBlanks" dxfId="3691" priority="952">
      <formula>LEN(TRIM(F272))=0</formula>
    </cfRule>
  </conditionalFormatting>
  <conditionalFormatting sqref="F271:M271">
    <cfRule type="colorScale" priority="950">
      <colorScale>
        <cfvo type="min"/>
        <cfvo type="max"/>
        <color rgb="FFFFEF9C"/>
        <color rgb="FFFF7128"/>
      </colorScale>
    </cfRule>
    <cfRule type="containsBlanks" dxfId="3690" priority="951">
      <formula>LEN(TRIM(F271))=0</formula>
    </cfRule>
  </conditionalFormatting>
  <conditionalFormatting sqref="H271:I271">
    <cfRule type="expression" dxfId="3689" priority="949">
      <formula>Z271=1</formula>
    </cfRule>
  </conditionalFormatting>
  <conditionalFormatting sqref="F271:G271">
    <cfRule type="expression" dxfId="3688" priority="948">
      <formula>Y271=1</formula>
    </cfRule>
  </conditionalFormatting>
  <conditionalFormatting sqref="J271:K271">
    <cfRule type="expression" dxfId="3687" priority="947">
      <formula>AA271=1</formula>
    </cfRule>
  </conditionalFormatting>
  <conditionalFormatting sqref="L271:M271">
    <cfRule type="expression" dxfId="3686" priority="946">
      <formula>AB271=1</formula>
    </cfRule>
  </conditionalFormatting>
  <conditionalFormatting sqref="F274:M274">
    <cfRule type="containsBlanks" dxfId="3685" priority="945">
      <formula>LEN(TRIM(F274))=0</formula>
    </cfRule>
  </conditionalFormatting>
  <conditionalFormatting sqref="F273:M273">
    <cfRule type="colorScale" priority="943">
      <colorScale>
        <cfvo type="min"/>
        <cfvo type="max"/>
        <color rgb="FFFFEF9C"/>
        <color rgb="FFFF7128"/>
      </colorScale>
    </cfRule>
    <cfRule type="containsBlanks" dxfId="3684" priority="944">
      <formula>LEN(TRIM(F273))=0</formula>
    </cfRule>
  </conditionalFormatting>
  <conditionalFormatting sqref="F276:M276">
    <cfRule type="containsBlanks" dxfId="3683" priority="938">
      <formula>LEN(TRIM(F276))=0</formula>
    </cfRule>
  </conditionalFormatting>
  <conditionalFormatting sqref="F275:M275">
    <cfRule type="colorScale" priority="936">
      <colorScale>
        <cfvo type="min"/>
        <cfvo type="max"/>
        <color rgb="FFFFEF9C"/>
        <color rgb="FFFF7128"/>
      </colorScale>
    </cfRule>
    <cfRule type="containsBlanks" dxfId="3682" priority="937">
      <formula>LEN(TRIM(F275))=0</formula>
    </cfRule>
  </conditionalFormatting>
  <conditionalFormatting sqref="H275:I275">
    <cfRule type="expression" dxfId="3681" priority="935">
      <formula>Z275=1</formula>
    </cfRule>
  </conditionalFormatting>
  <conditionalFormatting sqref="F275:G275">
    <cfRule type="expression" dxfId="3680" priority="934">
      <formula>Y275=1</formula>
    </cfRule>
  </conditionalFormatting>
  <conditionalFormatting sqref="J275:K275">
    <cfRule type="expression" dxfId="3679" priority="933">
      <formula>AA275=1</formula>
    </cfRule>
  </conditionalFormatting>
  <conditionalFormatting sqref="L275:M275">
    <cfRule type="expression" dxfId="3678" priority="932">
      <formula>AB275=1</formula>
    </cfRule>
  </conditionalFormatting>
  <conditionalFormatting sqref="F278:M278">
    <cfRule type="containsBlanks" dxfId="3677" priority="931">
      <formula>LEN(TRIM(F278))=0</formula>
    </cfRule>
  </conditionalFormatting>
  <conditionalFormatting sqref="F277:M277">
    <cfRule type="colorScale" priority="929">
      <colorScale>
        <cfvo type="min"/>
        <cfvo type="max"/>
        <color rgb="FFFFEF9C"/>
        <color rgb="FFFF7128"/>
      </colorScale>
    </cfRule>
    <cfRule type="containsBlanks" dxfId="3676" priority="930">
      <formula>LEN(TRIM(F277))=0</formula>
    </cfRule>
  </conditionalFormatting>
  <conditionalFormatting sqref="H277:I277">
    <cfRule type="expression" dxfId="3675" priority="928">
      <formula>Z277=1</formula>
    </cfRule>
  </conditionalFormatting>
  <conditionalFormatting sqref="F277:G277">
    <cfRule type="expression" dxfId="3674" priority="927">
      <formula>Y277=1</formula>
    </cfRule>
  </conditionalFormatting>
  <conditionalFormatting sqref="J277:K277">
    <cfRule type="expression" dxfId="3673" priority="926">
      <formula>AA277=1</formula>
    </cfRule>
  </conditionalFormatting>
  <conditionalFormatting sqref="L277:M277">
    <cfRule type="expression" dxfId="3672" priority="925">
      <formula>AB277=1</formula>
    </cfRule>
  </conditionalFormatting>
  <conditionalFormatting sqref="F280:M280">
    <cfRule type="containsBlanks" dxfId="3671" priority="924">
      <formula>LEN(TRIM(F280))=0</formula>
    </cfRule>
  </conditionalFormatting>
  <conditionalFormatting sqref="F279:M279">
    <cfRule type="colorScale" priority="922">
      <colorScale>
        <cfvo type="min"/>
        <cfvo type="max"/>
        <color rgb="FFFFEF9C"/>
        <color rgb="FFFF7128"/>
      </colorScale>
    </cfRule>
    <cfRule type="containsBlanks" dxfId="3670" priority="923">
      <formula>LEN(TRIM(F279))=0</formula>
    </cfRule>
  </conditionalFormatting>
  <conditionalFormatting sqref="H279:I279">
    <cfRule type="expression" dxfId="3669" priority="921">
      <formula>Z279=1</formula>
    </cfRule>
  </conditionalFormatting>
  <conditionalFormatting sqref="F279:G279">
    <cfRule type="expression" dxfId="3668" priority="920">
      <formula>Y279=1</formula>
    </cfRule>
  </conditionalFormatting>
  <conditionalFormatting sqref="J279:K279">
    <cfRule type="expression" dxfId="3667" priority="919">
      <formula>AA279=1</formula>
    </cfRule>
  </conditionalFormatting>
  <conditionalFormatting sqref="L279:M279">
    <cfRule type="expression" dxfId="3666" priority="918">
      <formula>AB279=1</formula>
    </cfRule>
  </conditionalFormatting>
  <conditionalFormatting sqref="F282:M282">
    <cfRule type="containsBlanks" dxfId="3665" priority="917">
      <formula>LEN(TRIM(F282))=0</formula>
    </cfRule>
  </conditionalFormatting>
  <conditionalFormatting sqref="F281:M281">
    <cfRule type="colorScale" priority="915">
      <colorScale>
        <cfvo type="min"/>
        <cfvo type="max"/>
        <color rgb="FFFFEF9C"/>
        <color rgb="FFFF7128"/>
      </colorScale>
    </cfRule>
    <cfRule type="containsBlanks" dxfId="3664" priority="916">
      <formula>LEN(TRIM(F281))=0</formula>
    </cfRule>
  </conditionalFormatting>
  <conditionalFormatting sqref="H281:I281">
    <cfRule type="expression" dxfId="3663" priority="914">
      <formula>Z281=1</formula>
    </cfRule>
  </conditionalFormatting>
  <conditionalFormatting sqref="F281:G281">
    <cfRule type="expression" dxfId="3662" priority="913">
      <formula>Y281=1</formula>
    </cfRule>
  </conditionalFormatting>
  <conditionalFormatting sqref="J281:K281">
    <cfRule type="expression" dxfId="3661" priority="912">
      <formula>AA281=1</formula>
    </cfRule>
  </conditionalFormatting>
  <conditionalFormatting sqref="L281:M281">
    <cfRule type="expression" dxfId="3660" priority="911">
      <formula>AB281=1</formula>
    </cfRule>
  </conditionalFormatting>
  <conditionalFormatting sqref="F284:M284">
    <cfRule type="containsBlanks" dxfId="3659" priority="910">
      <formula>LEN(TRIM(F284))=0</formula>
    </cfRule>
  </conditionalFormatting>
  <conditionalFormatting sqref="F283:M283">
    <cfRule type="colorScale" priority="908">
      <colorScale>
        <cfvo type="min"/>
        <cfvo type="max"/>
        <color rgb="FFFFEF9C"/>
        <color rgb="FFFF7128"/>
      </colorScale>
    </cfRule>
    <cfRule type="containsBlanks" dxfId="3658" priority="909">
      <formula>LEN(TRIM(F283))=0</formula>
    </cfRule>
  </conditionalFormatting>
  <conditionalFormatting sqref="H283:I283">
    <cfRule type="expression" dxfId="3657" priority="907">
      <formula>Z283=1</formula>
    </cfRule>
  </conditionalFormatting>
  <conditionalFormatting sqref="F283:G283">
    <cfRule type="expression" dxfId="3656" priority="906">
      <formula>Y283=1</formula>
    </cfRule>
  </conditionalFormatting>
  <conditionalFormatting sqref="J283:K283">
    <cfRule type="expression" dxfId="3655" priority="905">
      <formula>AA283=1</formula>
    </cfRule>
  </conditionalFormatting>
  <conditionalFormatting sqref="L283:M283">
    <cfRule type="expression" dxfId="3654" priority="904">
      <formula>AB283=1</formula>
    </cfRule>
  </conditionalFormatting>
  <conditionalFormatting sqref="F286:M286">
    <cfRule type="containsBlanks" dxfId="3653" priority="903">
      <formula>LEN(TRIM(F286))=0</formula>
    </cfRule>
  </conditionalFormatting>
  <conditionalFormatting sqref="F285:M285">
    <cfRule type="colorScale" priority="901">
      <colorScale>
        <cfvo type="min"/>
        <cfvo type="max"/>
        <color rgb="FFFFEF9C"/>
        <color rgb="FFFF7128"/>
      </colorScale>
    </cfRule>
    <cfRule type="containsBlanks" dxfId="3652" priority="902">
      <formula>LEN(TRIM(F285))=0</formula>
    </cfRule>
  </conditionalFormatting>
  <conditionalFormatting sqref="F288:M288">
    <cfRule type="containsBlanks" dxfId="3651" priority="896">
      <formula>LEN(TRIM(F288))=0</formula>
    </cfRule>
  </conditionalFormatting>
  <conditionalFormatting sqref="F287:M287">
    <cfRule type="colorScale" priority="894">
      <colorScale>
        <cfvo type="min"/>
        <cfvo type="max"/>
        <color rgb="FFFFEF9C"/>
        <color rgb="FFFF7128"/>
      </colorScale>
    </cfRule>
    <cfRule type="containsBlanks" dxfId="3650" priority="895">
      <formula>LEN(TRIM(F287))=0</formula>
    </cfRule>
  </conditionalFormatting>
  <conditionalFormatting sqref="H287:I287">
    <cfRule type="expression" dxfId="3649" priority="893">
      <formula>Z287=1</formula>
    </cfRule>
  </conditionalFormatting>
  <conditionalFormatting sqref="F287:G287">
    <cfRule type="expression" dxfId="3648" priority="892">
      <formula>Y287=1</formula>
    </cfRule>
  </conditionalFormatting>
  <conditionalFormatting sqref="J287:K287">
    <cfRule type="expression" dxfId="3647" priority="891">
      <formula>AA287=1</formula>
    </cfRule>
  </conditionalFormatting>
  <conditionalFormatting sqref="L287:M287">
    <cfRule type="expression" dxfId="3646" priority="890">
      <formula>AB287=1</formula>
    </cfRule>
  </conditionalFormatting>
  <conditionalFormatting sqref="F290:M290">
    <cfRule type="containsBlanks" dxfId="3645" priority="889">
      <formula>LEN(TRIM(F290))=0</formula>
    </cfRule>
  </conditionalFormatting>
  <conditionalFormatting sqref="F289:M289">
    <cfRule type="colorScale" priority="887">
      <colorScale>
        <cfvo type="min"/>
        <cfvo type="max"/>
        <color rgb="FFFFEF9C"/>
        <color rgb="FFFF7128"/>
      </colorScale>
    </cfRule>
    <cfRule type="containsBlanks" dxfId="3644" priority="888">
      <formula>LEN(TRIM(F289))=0</formula>
    </cfRule>
  </conditionalFormatting>
  <conditionalFormatting sqref="H289:I289">
    <cfRule type="expression" dxfId="3643" priority="886">
      <formula>Z289=1</formula>
    </cfRule>
  </conditionalFormatting>
  <conditionalFormatting sqref="F289:G289">
    <cfRule type="expression" dxfId="3642" priority="885">
      <formula>Y289=1</formula>
    </cfRule>
  </conditionalFormatting>
  <conditionalFormatting sqref="J289:K289">
    <cfRule type="expression" dxfId="3641" priority="884">
      <formula>AA289=1</formula>
    </cfRule>
  </conditionalFormatting>
  <conditionalFormatting sqref="L289:M289">
    <cfRule type="expression" dxfId="3640" priority="883">
      <formula>AB289=1</formula>
    </cfRule>
  </conditionalFormatting>
  <conditionalFormatting sqref="F292:M292">
    <cfRule type="containsBlanks" dxfId="3639" priority="882">
      <formula>LEN(TRIM(F292))=0</formula>
    </cfRule>
  </conditionalFormatting>
  <conditionalFormatting sqref="F291:M291">
    <cfRule type="colorScale" priority="880">
      <colorScale>
        <cfvo type="min"/>
        <cfvo type="max"/>
        <color rgb="FFFFEF9C"/>
        <color rgb="FFFF7128"/>
      </colorScale>
    </cfRule>
    <cfRule type="containsBlanks" dxfId="3638" priority="881">
      <formula>LEN(TRIM(F291))=0</formula>
    </cfRule>
  </conditionalFormatting>
  <conditionalFormatting sqref="H291:I291">
    <cfRule type="expression" dxfId="3637" priority="879">
      <formula>Z291=1</formula>
    </cfRule>
  </conditionalFormatting>
  <conditionalFormatting sqref="F291:G291">
    <cfRule type="expression" dxfId="3636" priority="878">
      <formula>Y291=1</formula>
    </cfRule>
  </conditionalFormatting>
  <conditionalFormatting sqref="J291:K291">
    <cfRule type="expression" dxfId="3635" priority="877">
      <formula>AA291=1</formula>
    </cfRule>
  </conditionalFormatting>
  <conditionalFormatting sqref="L291:M291">
    <cfRule type="expression" dxfId="3634" priority="876">
      <formula>AB291=1</formula>
    </cfRule>
  </conditionalFormatting>
  <conditionalFormatting sqref="F294:M294">
    <cfRule type="containsBlanks" dxfId="3633" priority="875">
      <formula>LEN(TRIM(F294))=0</formula>
    </cfRule>
  </conditionalFormatting>
  <conditionalFormatting sqref="F293:M293">
    <cfRule type="colorScale" priority="873">
      <colorScale>
        <cfvo type="min"/>
        <cfvo type="max"/>
        <color rgb="FFFFEF9C"/>
        <color rgb="FFFF7128"/>
      </colorScale>
    </cfRule>
    <cfRule type="containsBlanks" dxfId="3632" priority="874">
      <formula>LEN(TRIM(F293))=0</formula>
    </cfRule>
  </conditionalFormatting>
  <conditionalFormatting sqref="H293:I293">
    <cfRule type="expression" dxfId="3631" priority="872">
      <formula>Z293=1</formula>
    </cfRule>
  </conditionalFormatting>
  <conditionalFormatting sqref="F293:G293">
    <cfRule type="expression" dxfId="3630" priority="871">
      <formula>Y293=1</formula>
    </cfRule>
  </conditionalFormatting>
  <conditionalFormatting sqref="J293:K293">
    <cfRule type="expression" dxfId="3629" priority="870">
      <formula>AA293=1</formula>
    </cfRule>
  </conditionalFormatting>
  <conditionalFormatting sqref="L293:M293">
    <cfRule type="expression" dxfId="3628" priority="869">
      <formula>AB293=1</formula>
    </cfRule>
  </conditionalFormatting>
  <conditionalFormatting sqref="F296:M296">
    <cfRule type="containsBlanks" dxfId="3627" priority="868">
      <formula>LEN(TRIM(F296))=0</formula>
    </cfRule>
  </conditionalFormatting>
  <conditionalFormatting sqref="F295:M295">
    <cfRule type="colorScale" priority="866">
      <colorScale>
        <cfvo type="min"/>
        <cfvo type="max"/>
        <color rgb="FFFFEF9C"/>
        <color rgb="FFFF7128"/>
      </colorScale>
    </cfRule>
    <cfRule type="containsBlanks" dxfId="3626" priority="867">
      <formula>LEN(TRIM(F295))=0</formula>
    </cfRule>
  </conditionalFormatting>
  <conditionalFormatting sqref="H295:I295">
    <cfRule type="expression" dxfId="3625" priority="865">
      <formula>Z295=1</formula>
    </cfRule>
  </conditionalFormatting>
  <conditionalFormatting sqref="F295:G295">
    <cfRule type="expression" dxfId="3624" priority="864">
      <formula>Y295=1</formula>
    </cfRule>
  </conditionalFormatting>
  <conditionalFormatting sqref="J295:K295">
    <cfRule type="expression" dxfId="3623" priority="863">
      <formula>AA295=1</formula>
    </cfRule>
  </conditionalFormatting>
  <conditionalFormatting sqref="L295:M295">
    <cfRule type="expression" dxfId="3622" priority="862">
      <formula>AB295=1</formula>
    </cfRule>
  </conditionalFormatting>
  <conditionalFormatting sqref="F298:M298">
    <cfRule type="containsBlanks" dxfId="3621" priority="861">
      <formula>LEN(TRIM(F298))=0</formula>
    </cfRule>
  </conditionalFormatting>
  <conditionalFormatting sqref="F297:M297">
    <cfRule type="colorScale" priority="859">
      <colorScale>
        <cfvo type="min"/>
        <cfvo type="max"/>
        <color rgb="FFFFEF9C"/>
        <color rgb="FFFF7128"/>
      </colorScale>
    </cfRule>
    <cfRule type="containsBlanks" dxfId="3620" priority="860">
      <formula>LEN(TRIM(F297))=0</formula>
    </cfRule>
  </conditionalFormatting>
  <conditionalFormatting sqref="F300:M300">
    <cfRule type="containsBlanks" dxfId="3619" priority="854">
      <formula>LEN(TRIM(F300))=0</formula>
    </cfRule>
  </conditionalFormatting>
  <conditionalFormatting sqref="F299:M299">
    <cfRule type="colorScale" priority="852">
      <colorScale>
        <cfvo type="min"/>
        <cfvo type="max"/>
        <color rgb="FFFFEF9C"/>
        <color rgb="FFFF7128"/>
      </colorScale>
    </cfRule>
    <cfRule type="containsBlanks" dxfId="3618" priority="853">
      <formula>LEN(TRIM(F299))=0</formula>
    </cfRule>
  </conditionalFormatting>
  <conditionalFormatting sqref="H299:I299">
    <cfRule type="expression" dxfId="3617" priority="851">
      <formula>Z299=1</formula>
    </cfRule>
  </conditionalFormatting>
  <conditionalFormatting sqref="F299:G299">
    <cfRule type="expression" dxfId="3616" priority="850">
      <formula>Y299=1</formula>
    </cfRule>
  </conditionalFormatting>
  <conditionalFormatting sqref="J299:K299">
    <cfRule type="expression" dxfId="3615" priority="849">
      <formula>AA299=1</formula>
    </cfRule>
  </conditionalFormatting>
  <conditionalFormatting sqref="L299:M299">
    <cfRule type="expression" dxfId="3614" priority="848">
      <formula>AB299=1</formula>
    </cfRule>
  </conditionalFormatting>
  <conditionalFormatting sqref="F302:M302">
    <cfRule type="containsBlanks" dxfId="3613" priority="847">
      <formula>LEN(TRIM(F302))=0</formula>
    </cfRule>
  </conditionalFormatting>
  <conditionalFormatting sqref="F301:M301">
    <cfRule type="colorScale" priority="845">
      <colorScale>
        <cfvo type="min"/>
        <cfvo type="max"/>
        <color rgb="FFFFEF9C"/>
        <color rgb="FFFF7128"/>
      </colorScale>
    </cfRule>
    <cfRule type="containsBlanks" dxfId="3612" priority="846">
      <formula>LEN(TRIM(F301))=0</formula>
    </cfRule>
  </conditionalFormatting>
  <conditionalFormatting sqref="H301:I301">
    <cfRule type="expression" dxfId="3611" priority="844">
      <formula>Z301=1</formula>
    </cfRule>
  </conditionalFormatting>
  <conditionalFormatting sqref="F301:G301">
    <cfRule type="expression" dxfId="3610" priority="843">
      <formula>Y301=1</formula>
    </cfRule>
  </conditionalFormatting>
  <conditionalFormatting sqref="J301:K301">
    <cfRule type="expression" dxfId="3609" priority="842">
      <formula>AA301=1</formula>
    </cfRule>
  </conditionalFormatting>
  <conditionalFormatting sqref="L301:M301">
    <cfRule type="expression" dxfId="3608" priority="841">
      <formula>AB301=1</formula>
    </cfRule>
  </conditionalFormatting>
  <conditionalFormatting sqref="F304:M304">
    <cfRule type="containsBlanks" dxfId="3607" priority="840">
      <formula>LEN(TRIM(F304))=0</formula>
    </cfRule>
  </conditionalFormatting>
  <conditionalFormatting sqref="F303:M303">
    <cfRule type="colorScale" priority="838">
      <colorScale>
        <cfvo type="min"/>
        <cfvo type="max"/>
        <color rgb="FFFFEF9C"/>
        <color rgb="FFFF7128"/>
      </colorScale>
    </cfRule>
    <cfRule type="containsBlanks" dxfId="3606" priority="839">
      <formula>LEN(TRIM(F303))=0</formula>
    </cfRule>
  </conditionalFormatting>
  <conditionalFormatting sqref="H303:I303">
    <cfRule type="expression" dxfId="3605" priority="837">
      <formula>Z303=1</formula>
    </cfRule>
  </conditionalFormatting>
  <conditionalFormatting sqref="F303:G303">
    <cfRule type="expression" dxfId="3604" priority="836">
      <formula>Y303=1</formula>
    </cfRule>
  </conditionalFormatting>
  <conditionalFormatting sqref="J303:K303">
    <cfRule type="expression" dxfId="3603" priority="835">
      <formula>AA303=1</formula>
    </cfRule>
  </conditionalFormatting>
  <conditionalFormatting sqref="L303:M303">
    <cfRule type="expression" dxfId="3602" priority="834">
      <formula>AB303=1</formula>
    </cfRule>
  </conditionalFormatting>
  <conditionalFormatting sqref="F306:M306">
    <cfRule type="containsBlanks" dxfId="3601" priority="833">
      <formula>LEN(TRIM(F306))=0</formula>
    </cfRule>
  </conditionalFormatting>
  <conditionalFormatting sqref="F305:M305">
    <cfRule type="colorScale" priority="831">
      <colorScale>
        <cfvo type="min"/>
        <cfvo type="max"/>
        <color rgb="FFFFEF9C"/>
        <color rgb="FFFF7128"/>
      </colorScale>
    </cfRule>
    <cfRule type="containsBlanks" dxfId="3600" priority="832">
      <formula>LEN(TRIM(F305))=0</formula>
    </cfRule>
  </conditionalFormatting>
  <conditionalFormatting sqref="H305:I305">
    <cfRule type="expression" dxfId="3599" priority="830">
      <formula>Z305=1</formula>
    </cfRule>
  </conditionalFormatting>
  <conditionalFormatting sqref="F305:G305">
    <cfRule type="expression" dxfId="3598" priority="829">
      <formula>Y305=1</formula>
    </cfRule>
  </conditionalFormatting>
  <conditionalFormatting sqref="J305:K305">
    <cfRule type="expression" dxfId="3597" priority="828">
      <formula>AA305=1</formula>
    </cfRule>
  </conditionalFormatting>
  <conditionalFormatting sqref="L305:M305">
    <cfRule type="expression" dxfId="3596" priority="827">
      <formula>AB305=1</formula>
    </cfRule>
  </conditionalFormatting>
  <conditionalFormatting sqref="F308:M308">
    <cfRule type="containsBlanks" dxfId="3595" priority="826">
      <formula>LEN(TRIM(F308))=0</formula>
    </cfRule>
  </conditionalFormatting>
  <conditionalFormatting sqref="F307:M307">
    <cfRule type="colorScale" priority="824">
      <colorScale>
        <cfvo type="min"/>
        <cfvo type="max"/>
        <color rgb="FFFFEF9C"/>
        <color rgb="FFFF7128"/>
      </colorScale>
    </cfRule>
    <cfRule type="containsBlanks" dxfId="3594" priority="825">
      <formula>LEN(TRIM(F307))=0</formula>
    </cfRule>
  </conditionalFormatting>
  <conditionalFormatting sqref="H307:I307">
    <cfRule type="expression" dxfId="3593" priority="823">
      <formula>Z307=1</formula>
    </cfRule>
  </conditionalFormatting>
  <conditionalFormatting sqref="F307:G307">
    <cfRule type="expression" dxfId="3592" priority="822">
      <formula>Y307=1</formula>
    </cfRule>
  </conditionalFormatting>
  <conditionalFormatting sqref="J307:K307">
    <cfRule type="expression" dxfId="3591" priority="821">
      <formula>AA307=1</formula>
    </cfRule>
  </conditionalFormatting>
  <conditionalFormatting sqref="L307:M307">
    <cfRule type="expression" dxfId="3590" priority="820">
      <formula>AB307=1</formula>
    </cfRule>
  </conditionalFormatting>
  <conditionalFormatting sqref="F310:M310">
    <cfRule type="containsBlanks" dxfId="3589" priority="819">
      <formula>LEN(TRIM(F310))=0</formula>
    </cfRule>
  </conditionalFormatting>
  <conditionalFormatting sqref="F309:M309">
    <cfRule type="colorScale" priority="817">
      <colorScale>
        <cfvo type="min"/>
        <cfvo type="max"/>
        <color rgb="FFFFEF9C"/>
        <color rgb="FFFF7128"/>
      </colorScale>
    </cfRule>
    <cfRule type="containsBlanks" dxfId="3588" priority="818">
      <formula>LEN(TRIM(F309))=0</formula>
    </cfRule>
  </conditionalFormatting>
  <conditionalFormatting sqref="H309:I309">
    <cfRule type="expression" dxfId="3587" priority="816">
      <formula>Z309=1</formula>
    </cfRule>
  </conditionalFormatting>
  <conditionalFormatting sqref="F309:G309">
    <cfRule type="expression" dxfId="3586" priority="815">
      <formula>Y309=1</formula>
    </cfRule>
  </conditionalFormatting>
  <conditionalFormatting sqref="J309:K309">
    <cfRule type="expression" dxfId="3585" priority="814">
      <formula>AA309=1</formula>
    </cfRule>
  </conditionalFormatting>
  <conditionalFormatting sqref="L309:M309">
    <cfRule type="expression" dxfId="3584" priority="813">
      <formula>AB309=1</formula>
    </cfRule>
  </conditionalFormatting>
  <conditionalFormatting sqref="F312:M312">
    <cfRule type="containsBlanks" dxfId="3583" priority="812">
      <formula>LEN(TRIM(F312))=0</formula>
    </cfRule>
  </conditionalFormatting>
  <conditionalFormatting sqref="F311:M311">
    <cfRule type="colorScale" priority="810">
      <colorScale>
        <cfvo type="min"/>
        <cfvo type="max"/>
        <color rgb="FFFFEF9C"/>
        <color rgb="FFFF7128"/>
      </colorScale>
    </cfRule>
    <cfRule type="containsBlanks" dxfId="3582" priority="811">
      <formula>LEN(TRIM(F311))=0</formula>
    </cfRule>
  </conditionalFormatting>
  <conditionalFormatting sqref="H311:I311">
    <cfRule type="expression" dxfId="3581" priority="809">
      <formula>Z311=1</formula>
    </cfRule>
  </conditionalFormatting>
  <conditionalFormatting sqref="F311:G311">
    <cfRule type="expression" dxfId="3580" priority="808">
      <formula>Y311=1</formula>
    </cfRule>
  </conditionalFormatting>
  <conditionalFormatting sqref="J311:K311">
    <cfRule type="expression" dxfId="3579" priority="807">
      <formula>AA311=1</formula>
    </cfRule>
  </conditionalFormatting>
  <conditionalFormatting sqref="L311:M311">
    <cfRule type="expression" dxfId="3578" priority="806">
      <formula>AB311=1</formula>
    </cfRule>
  </conditionalFormatting>
  <conditionalFormatting sqref="F314:M314">
    <cfRule type="containsBlanks" dxfId="3577" priority="805">
      <formula>LEN(TRIM(F314))=0</formula>
    </cfRule>
  </conditionalFormatting>
  <conditionalFormatting sqref="F313:M313">
    <cfRule type="colorScale" priority="803">
      <colorScale>
        <cfvo type="min"/>
        <cfvo type="max"/>
        <color rgb="FFFFEF9C"/>
        <color rgb="FFFF7128"/>
      </colorScale>
    </cfRule>
    <cfRule type="containsBlanks" dxfId="3576" priority="804">
      <formula>LEN(TRIM(F313))=0</formula>
    </cfRule>
  </conditionalFormatting>
  <conditionalFormatting sqref="H313:I313">
    <cfRule type="expression" dxfId="3575" priority="802">
      <formula>Z313=1</formula>
    </cfRule>
  </conditionalFormatting>
  <conditionalFormatting sqref="F313:G313">
    <cfRule type="expression" dxfId="3574" priority="801">
      <formula>Y313=1</formula>
    </cfRule>
  </conditionalFormatting>
  <conditionalFormatting sqref="J313:K313">
    <cfRule type="expression" dxfId="3573" priority="800">
      <formula>AA313=1</formula>
    </cfRule>
  </conditionalFormatting>
  <conditionalFormatting sqref="L313:M313">
    <cfRule type="expression" dxfId="3572" priority="799">
      <formula>AB313=1</formula>
    </cfRule>
  </conditionalFormatting>
  <conditionalFormatting sqref="F316:M316">
    <cfRule type="containsBlanks" dxfId="3571" priority="798">
      <formula>LEN(TRIM(F316))=0</formula>
    </cfRule>
  </conditionalFormatting>
  <conditionalFormatting sqref="F315:M315">
    <cfRule type="colorScale" priority="796">
      <colorScale>
        <cfvo type="min"/>
        <cfvo type="max"/>
        <color rgb="FFFFEF9C"/>
        <color rgb="FFFF7128"/>
      </colorScale>
    </cfRule>
    <cfRule type="containsBlanks" dxfId="3570" priority="797">
      <formula>LEN(TRIM(F315))=0</formula>
    </cfRule>
  </conditionalFormatting>
  <conditionalFormatting sqref="H315:I315">
    <cfRule type="expression" dxfId="3569" priority="795">
      <formula>Z315=1</formula>
    </cfRule>
  </conditionalFormatting>
  <conditionalFormatting sqref="F315:G315">
    <cfRule type="expression" dxfId="3568" priority="794">
      <formula>Y315=1</formula>
    </cfRule>
  </conditionalFormatting>
  <conditionalFormatting sqref="J315:K315">
    <cfRule type="expression" dxfId="3567" priority="793">
      <formula>AA315=1</formula>
    </cfRule>
  </conditionalFormatting>
  <conditionalFormatting sqref="L315:M315">
    <cfRule type="expression" dxfId="3566" priority="792">
      <formula>AB315=1</formula>
    </cfRule>
  </conditionalFormatting>
  <conditionalFormatting sqref="F318:M318">
    <cfRule type="containsBlanks" dxfId="3565" priority="791">
      <formula>LEN(TRIM(F318))=0</formula>
    </cfRule>
  </conditionalFormatting>
  <conditionalFormatting sqref="F317:M317">
    <cfRule type="colorScale" priority="789">
      <colorScale>
        <cfvo type="min"/>
        <cfvo type="max"/>
        <color rgb="FFFFEF9C"/>
        <color rgb="FFFF7128"/>
      </colorScale>
    </cfRule>
    <cfRule type="containsBlanks" dxfId="3564" priority="790">
      <formula>LEN(TRIM(F317))=0</formula>
    </cfRule>
  </conditionalFormatting>
  <conditionalFormatting sqref="H317:I317">
    <cfRule type="expression" dxfId="3563" priority="788">
      <formula>Z317=1</formula>
    </cfRule>
  </conditionalFormatting>
  <conditionalFormatting sqref="F317:G317">
    <cfRule type="expression" dxfId="3562" priority="787">
      <formula>Y317=1</formula>
    </cfRule>
  </conditionalFormatting>
  <conditionalFormatting sqref="J317:K317">
    <cfRule type="expression" dxfId="3561" priority="786">
      <formula>AA317=1</formula>
    </cfRule>
  </conditionalFormatting>
  <conditionalFormatting sqref="L317:M317">
    <cfRule type="expression" dxfId="3560" priority="785">
      <formula>AB317=1</formula>
    </cfRule>
  </conditionalFormatting>
  <conditionalFormatting sqref="F320:M320">
    <cfRule type="containsBlanks" dxfId="3559" priority="784">
      <formula>LEN(TRIM(F320))=0</formula>
    </cfRule>
  </conditionalFormatting>
  <conditionalFormatting sqref="F319:M319">
    <cfRule type="colorScale" priority="782">
      <colorScale>
        <cfvo type="min"/>
        <cfvo type="max"/>
        <color rgb="FFFFEF9C"/>
        <color rgb="FFFF7128"/>
      </colorScale>
    </cfRule>
    <cfRule type="containsBlanks" dxfId="3558" priority="783">
      <formula>LEN(TRIM(F319))=0</formula>
    </cfRule>
  </conditionalFormatting>
  <conditionalFormatting sqref="H319:I319">
    <cfRule type="expression" dxfId="3557" priority="781">
      <formula>Z319=1</formula>
    </cfRule>
  </conditionalFormatting>
  <conditionalFormatting sqref="F319:G319">
    <cfRule type="expression" dxfId="3556" priority="780">
      <formula>Y319=1</formula>
    </cfRule>
  </conditionalFormatting>
  <conditionalFormatting sqref="J319:K319">
    <cfRule type="expression" dxfId="3555" priority="779">
      <formula>AA319=1</formula>
    </cfRule>
  </conditionalFormatting>
  <conditionalFormatting sqref="L319:M319">
    <cfRule type="expression" dxfId="3554" priority="778">
      <formula>AB319=1</formula>
    </cfRule>
  </conditionalFormatting>
  <conditionalFormatting sqref="F322:M322">
    <cfRule type="containsBlanks" dxfId="3553" priority="777">
      <formula>LEN(TRIM(F322))=0</formula>
    </cfRule>
  </conditionalFormatting>
  <conditionalFormatting sqref="F321:M321">
    <cfRule type="colorScale" priority="775">
      <colorScale>
        <cfvo type="min"/>
        <cfvo type="max"/>
        <color rgb="FFFFEF9C"/>
        <color rgb="FFFF7128"/>
      </colorScale>
    </cfRule>
    <cfRule type="containsBlanks" dxfId="3552" priority="776">
      <formula>LEN(TRIM(F321))=0</formula>
    </cfRule>
  </conditionalFormatting>
  <conditionalFormatting sqref="H321:I321">
    <cfRule type="expression" dxfId="3551" priority="774">
      <formula>Z321=1</formula>
    </cfRule>
  </conditionalFormatting>
  <conditionalFormatting sqref="F321:G321">
    <cfRule type="expression" dxfId="3550" priority="773">
      <formula>Y321=1</formula>
    </cfRule>
  </conditionalFormatting>
  <conditionalFormatting sqref="J321:K321">
    <cfRule type="expression" dxfId="3549" priority="772">
      <formula>AA321=1</formula>
    </cfRule>
  </conditionalFormatting>
  <conditionalFormatting sqref="L321:M321">
    <cfRule type="expression" dxfId="3548" priority="771">
      <formula>AB321=1</formula>
    </cfRule>
  </conditionalFormatting>
  <conditionalFormatting sqref="F324:M324">
    <cfRule type="containsBlanks" dxfId="3547" priority="770">
      <formula>LEN(TRIM(F324))=0</formula>
    </cfRule>
  </conditionalFormatting>
  <conditionalFormatting sqref="F323:M323">
    <cfRule type="colorScale" priority="768">
      <colorScale>
        <cfvo type="min"/>
        <cfvo type="max"/>
        <color rgb="FFFFEF9C"/>
        <color rgb="FFFF7128"/>
      </colorScale>
    </cfRule>
    <cfRule type="containsBlanks" dxfId="3546" priority="769">
      <formula>LEN(TRIM(F323))=0</formula>
    </cfRule>
  </conditionalFormatting>
  <conditionalFormatting sqref="H323:I323">
    <cfRule type="expression" dxfId="3545" priority="767">
      <formula>Z323=1</formula>
    </cfRule>
  </conditionalFormatting>
  <conditionalFormatting sqref="F323:G323">
    <cfRule type="expression" dxfId="3544" priority="766">
      <formula>Y323=1</formula>
    </cfRule>
  </conditionalFormatting>
  <conditionalFormatting sqref="J323:K323">
    <cfRule type="expression" dxfId="3543" priority="765">
      <formula>AA323=1</formula>
    </cfRule>
  </conditionalFormatting>
  <conditionalFormatting sqref="L323:M323">
    <cfRule type="expression" dxfId="3542" priority="764">
      <formula>AB323=1</formula>
    </cfRule>
  </conditionalFormatting>
  <conditionalFormatting sqref="F326:M326">
    <cfRule type="containsBlanks" dxfId="3541" priority="763">
      <formula>LEN(TRIM(F326))=0</formula>
    </cfRule>
  </conditionalFormatting>
  <conditionalFormatting sqref="F325:M325">
    <cfRule type="colorScale" priority="761">
      <colorScale>
        <cfvo type="min"/>
        <cfvo type="max"/>
        <color rgb="FFFFEF9C"/>
        <color rgb="FFFF7128"/>
      </colorScale>
    </cfRule>
    <cfRule type="containsBlanks" dxfId="3540" priority="762">
      <formula>LEN(TRIM(F325))=0</formula>
    </cfRule>
  </conditionalFormatting>
  <conditionalFormatting sqref="H325:I325">
    <cfRule type="expression" dxfId="3539" priority="760">
      <formula>Z325=1</formula>
    </cfRule>
  </conditionalFormatting>
  <conditionalFormatting sqref="F325:G325">
    <cfRule type="expression" dxfId="3538" priority="759">
      <formula>Y325=1</formula>
    </cfRule>
  </conditionalFormatting>
  <conditionalFormatting sqref="J325:K325">
    <cfRule type="expression" dxfId="3537" priority="758">
      <formula>AA325=1</formula>
    </cfRule>
  </conditionalFormatting>
  <conditionalFormatting sqref="L325:M325">
    <cfRule type="expression" dxfId="3536" priority="757">
      <formula>AB325=1</formula>
    </cfRule>
  </conditionalFormatting>
  <conditionalFormatting sqref="F328:M328">
    <cfRule type="containsBlanks" dxfId="3535" priority="756">
      <formula>LEN(TRIM(F328))=0</formula>
    </cfRule>
  </conditionalFormatting>
  <conditionalFormatting sqref="F327:M327">
    <cfRule type="colorScale" priority="754">
      <colorScale>
        <cfvo type="min"/>
        <cfvo type="max"/>
        <color rgb="FFFFEF9C"/>
        <color rgb="FFFF7128"/>
      </colorScale>
    </cfRule>
    <cfRule type="containsBlanks" dxfId="3534" priority="755">
      <formula>LEN(TRIM(F327))=0</formula>
    </cfRule>
  </conditionalFormatting>
  <conditionalFormatting sqref="H327:I327">
    <cfRule type="expression" dxfId="3533" priority="753">
      <formula>Z327=1</formula>
    </cfRule>
  </conditionalFormatting>
  <conditionalFormatting sqref="F327:G327">
    <cfRule type="expression" dxfId="3532" priority="752">
      <formula>Y327=1</formula>
    </cfRule>
  </conditionalFormatting>
  <conditionalFormatting sqref="J327:K327">
    <cfRule type="expression" dxfId="3531" priority="751">
      <formula>AA327=1</formula>
    </cfRule>
  </conditionalFormatting>
  <conditionalFormatting sqref="L327:M327">
    <cfRule type="expression" dxfId="3530" priority="750">
      <formula>AB327=1</formula>
    </cfRule>
  </conditionalFormatting>
  <conditionalFormatting sqref="F330:M330">
    <cfRule type="containsBlanks" dxfId="3529" priority="749">
      <formula>LEN(TRIM(F330))=0</formula>
    </cfRule>
  </conditionalFormatting>
  <conditionalFormatting sqref="F329:M329">
    <cfRule type="colorScale" priority="747">
      <colorScale>
        <cfvo type="min"/>
        <cfvo type="max"/>
        <color rgb="FFFFEF9C"/>
        <color rgb="FFFF7128"/>
      </colorScale>
    </cfRule>
    <cfRule type="containsBlanks" dxfId="3528" priority="748">
      <formula>LEN(TRIM(F329))=0</formula>
    </cfRule>
  </conditionalFormatting>
  <conditionalFormatting sqref="H329:I329">
    <cfRule type="expression" dxfId="3527" priority="746">
      <formula>Z329=1</formula>
    </cfRule>
  </conditionalFormatting>
  <conditionalFormatting sqref="F329:G329">
    <cfRule type="expression" dxfId="3526" priority="745">
      <formula>Y329=1</formula>
    </cfRule>
  </conditionalFormatting>
  <conditionalFormatting sqref="J329:K329">
    <cfRule type="expression" dxfId="3525" priority="744">
      <formula>AA329=1</formula>
    </cfRule>
  </conditionalFormatting>
  <conditionalFormatting sqref="L329:M329">
    <cfRule type="expression" dxfId="3524" priority="743">
      <formula>AB329=1</formula>
    </cfRule>
  </conditionalFormatting>
  <conditionalFormatting sqref="F332:M332">
    <cfRule type="containsBlanks" dxfId="3523" priority="742">
      <formula>LEN(TRIM(F332))=0</formula>
    </cfRule>
  </conditionalFormatting>
  <conditionalFormatting sqref="F331:M331">
    <cfRule type="colorScale" priority="740">
      <colorScale>
        <cfvo type="min"/>
        <cfvo type="max"/>
        <color rgb="FFFFEF9C"/>
        <color rgb="FFFF7128"/>
      </colorScale>
    </cfRule>
    <cfRule type="containsBlanks" dxfId="3522" priority="741">
      <formula>LEN(TRIM(F331))=0</formula>
    </cfRule>
  </conditionalFormatting>
  <conditionalFormatting sqref="H331:I331">
    <cfRule type="expression" dxfId="3521" priority="739">
      <formula>Z331=1</formula>
    </cfRule>
  </conditionalFormatting>
  <conditionalFormatting sqref="F331:G331">
    <cfRule type="expression" dxfId="3520" priority="738">
      <formula>Y331=1</formula>
    </cfRule>
  </conditionalFormatting>
  <conditionalFormatting sqref="J331:K331">
    <cfRule type="expression" dxfId="3519" priority="737">
      <formula>AA331=1</formula>
    </cfRule>
  </conditionalFormatting>
  <conditionalFormatting sqref="L331:M331">
    <cfRule type="expression" dxfId="3518" priority="736">
      <formula>AB331=1</formula>
    </cfRule>
  </conditionalFormatting>
  <conditionalFormatting sqref="F334:M334">
    <cfRule type="containsBlanks" dxfId="3517" priority="735">
      <formula>LEN(TRIM(F334))=0</formula>
    </cfRule>
  </conditionalFormatting>
  <conditionalFormatting sqref="F333:M333">
    <cfRule type="colorScale" priority="733">
      <colorScale>
        <cfvo type="min"/>
        <cfvo type="max"/>
        <color rgb="FFFFEF9C"/>
        <color rgb="FFFF7128"/>
      </colorScale>
    </cfRule>
    <cfRule type="containsBlanks" dxfId="3516" priority="734">
      <formula>LEN(TRIM(F333))=0</formula>
    </cfRule>
  </conditionalFormatting>
  <conditionalFormatting sqref="H333:I333">
    <cfRule type="expression" dxfId="3515" priority="732">
      <formula>Z333=1</formula>
    </cfRule>
  </conditionalFormatting>
  <conditionalFormatting sqref="F333:G333">
    <cfRule type="expression" dxfId="3514" priority="731">
      <formula>Y333=1</formula>
    </cfRule>
  </conditionalFormatting>
  <conditionalFormatting sqref="J333:K333">
    <cfRule type="expression" dxfId="3513" priority="730">
      <formula>AA333=1</formula>
    </cfRule>
  </conditionalFormatting>
  <conditionalFormatting sqref="L333:M333">
    <cfRule type="expression" dxfId="3512" priority="729">
      <formula>AB333=1</formula>
    </cfRule>
  </conditionalFormatting>
  <conditionalFormatting sqref="F336:M336">
    <cfRule type="containsBlanks" dxfId="3511" priority="728">
      <formula>LEN(TRIM(F336))=0</formula>
    </cfRule>
  </conditionalFormatting>
  <conditionalFormatting sqref="F335:M335">
    <cfRule type="colorScale" priority="726">
      <colorScale>
        <cfvo type="min"/>
        <cfvo type="max"/>
        <color rgb="FFFFEF9C"/>
        <color rgb="FFFF7128"/>
      </colorScale>
    </cfRule>
    <cfRule type="containsBlanks" dxfId="3510" priority="727">
      <formula>LEN(TRIM(F335))=0</formula>
    </cfRule>
  </conditionalFormatting>
  <conditionalFormatting sqref="H335:I335">
    <cfRule type="expression" dxfId="3509" priority="725">
      <formula>Z335=1</formula>
    </cfRule>
  </conditionalFormatting>
  <conditionalFormatting sqref="F335:G335">
    <cfRule type="expression" dxfId="3508" priority="724">
      <formula>Y335=1</formula>
    </cfRule>
  </conditionalFormatting>
  <conditionalFormatting sqref="J335:K335">
    <cfRule type="expression" dxfId="3507" priority="723">
      <formula>AA335=1</formula>
    </cfRule>
  </conditionalFormatting>
  <conditionalFormatting sqref="L335:M335">
    <cfRule type="expression" dxfId="3506" priority="722">
      <formula>AB335=1</formula>
    </cfRule>
  </conditionalFormatting>
  <conditionalFormatting sqref="F338:M338">
    <cfRule type="containsBlanks" dxfId="3505" priority="721">
      <formula>LEN(TRIM(F338))=0</formula>
    </cfRule>
  </conditionalFormatting>
  <conditionalFormatting sqref="F337:M337">
    <cfRule type="colorScale" priority="719">
      <colorScale>
        <cfvo type="min"/>
        <cfvo type="max"/>
        <color rgb="FFFFEF9C"/>
        <color rgb="FFFF7128"/>
      </colorScale>
    </cfRule>
    <cfRule type="containsBlanks" dxfId="3504" priority="720">
      <formula>LEN(TRIM(F337))=0</formula>
    </cfRule>
  </conditionalFormatting>
  <conditionalFormatting sqref="H337:I337">
    <cfRule type="expression" dxfId="3503" priority="718">
      <formula>Z337=1</formula>
    </cfRule>
  </conditionalFormatting>
  <conditionalFormatting sqref="F337:G337">
    <cfRule type="expression" dxfId="3502" priority="717">
      <formula>Y337=1</formula>
    </cfRule>
  </conditionalFormatting>
  <conditionalFormatting sqref="J337:K337">
    <cfRule type="expression" dxfId="3501" priority="716">
      <formula>AA337=1</formula>
    </cfRule>
  </conditionalFormatting>
  <conditionalFormatting sqref="L337:M337">
    <cfRule type="expression" dxfId="3500" priority="715">
      <formula>AB337=1</formula>
    </cfRule>
  </conditionalFormatting>
  <conditionalFormatting sqref="F340:M340">
    <cfRule type="containsBlanks" dxfId="3499" priority="714">
      <formula>LEN(TRIM(F340))=0</formula>
    </cfRule>
  </conditionalFormatting>
  <conditionalFormatting sqref="F339:M339">
    <cfRule type="colorScale" priority="712">
      <colorScale>
        <cfvo type="min"/>
        <cfvo type="max"/>
        <color rgb="FFFFEF9C"/>
        <color rgb="FFFF7128"/>
      </colorScale>
    </cfRule>
    <cfRule type="containsBlanks" dxfId="3498" priority="713">
      <formula>LEN(TRIM(F339))=0</formula>
    </cfRule>
  </conditionalFormatting>
  <conditionalFormatting sqref="H339:I339">
    <cfRule type="expression" dxfId="3497" priority="711">
      <formula>Z339=1</formula>
    </cfRule>
  </conditionalFormatting>
  <conditionalFormatting sqref="F339:G339">
    <cfRule type="expression" dxfId="3496" priority="710">
      <formula>Y339=1</formula>
    </cfRule>
  </conditionalFormatting>
  <conditionalFormatting sqref="J339:K339">
    <cfRule type="expression" dxfId="3495" priority="709">
      <formula>AA339=1</formula>
    </cfRule>
  </conditionalFormatting>
  <conditionalFormatting sqref="L339:M339">
    <cfRule type="expression" dxfId="3494" priority="708">
      <formula>AB339=1</formula>
    </cfRule>
  </conditionalFormatting>
  <conditionalFormatting sqref="F342:M342">
    <cfRule type="containsBlanks" dxfId="3493" priority="707">
      <formula>LEN(TRIM(F342))=0</formula>
    </cfRule>
  </conditionalFormatting>
  <conditionalFormatting sqref="F341:M341">
    <cfRule type="colorScale" priority="705">
      <colorScale>
        <cfvo type="min"/>
        <cfvo type="max"/>
        <color rgb="FFFFEF9C"/>
        <color rgb="FFFF7128"/>
      </colorScale>
    </cfRule>
    <cfRule type="containsBlanks" dxfId="3492" priority="706">
      <formula>LEN(TRIM(F341))=0</formula>
    </cfRule>
  </conditionalFormatting>
  <conditionalFormatting sqref="H341:I341">
    <cfRule type="expression" dxfId="3491" priority="704">
      <formula>Z341=1</formula>
    </cfRule>
  </conditionalFormatting>
  <conditionalFormatting sqref="F341:G341">
    <cfRule type="expression" dxfId="3490" priority="703">
      <formula>Y341=1</formula>
    </cfRule>
  </conditionalFormatting>
  <conditionalFormatting sqref="J341:K341">
    <cfRule type="expression" dxfId="3489" priority="702">
      <formula>AA341=1</formula>
    </cfRule>
  </conditionalFormatting>
  <conditionalFormatting sqref="L341:M341">
    <cfRule type="expression" dxfId="3488" priority="701">
      <formula>AB341=1</formula>
    </cfRule>
  </conditionalFormatting>
  <conditionalFormatting sqref="F344:M344">
    <cfRule type="containsBlanks" dxfId="3487" priority="700">
      <formula>LEN(TRIM(F344))=0</formula>
    </cfRule>
  </conditionalFormatting>
  <conditionalFormatting sqref="F343:M343">
    <cfRule type="colorScale" priority="698">
      <colorScale>
        <cfvo type="min"/>
        <cfvo type="max"/>
        <color rgb="FFFFEF9C"/>
        <color rgb="FFFF7128"/>
      </colorScale>
    </cfRule>
    <cfRule type="containsBlanks" dxfId="3486" priority="699">
      <formula>LEN(TRIM(F343))=0</formula>
    </cfRule>
  </conditionalFormatting>
  <conditionalFormatting sqref="H343:I343">
    <cfRule type="expression" dxfId="3485" priority="697">
      <formula>Z343=1</formula>
    </cfRule>
  </conditionalFormatting>
  <conditionalFormatting sqref="F343:G343">
    <cfRule type="expression" dxfId="3484" priority="696">
      <formula>Y343=1</formula>
    </cfRule>
  </conditionalFormatting>
  <conditionalFormatting sqref="J343:K343">
    <cfRule type="expression" dxfId="3483" priority="695">
      <formula>AA343=1</formula>
    </cfRule>
  </conditionalFormatting>
  <conditionalFormatting sqref="L343:M343">
    <cfRule type="expression" dxfId="3482" priority="694">
      <formula>AB343=1</formula>
    </cfRule>
  </conditionalFormatting>
  <conditionalFormatting sqref="F346:M346">
    <cfRule type="containsBlanks" dxfId="3481" priority="693">
      <formula>LEN(TRIM(F346))=0</formula>
    </cfRule>
  </conditionalFormatting>
  <conditionalFormatting sqref="F345:M345">
    <cfRule type="colorScale" priority="691">
      <colorScale>
        <cfvo type="min"/>
        <cfvo type="max"/>
        <color rgb="FFFFEF9C"/>
        <color rgb="FFFF7128"/>
      </colorScale>
    </cfRule>
    <cfRule type="containsBlanks" dxfId="3480" priority="692">
      <formula>LEN(TRIM(F345))=0</formula>
    </cfRule>
  </conditionalFormatting>
  <conditionalFormatting sqref="H345:I345">
    <cfRule type="expression" dxfId="3479" priority="690">
      <formula>Z345=1</formula>
    </cfRule>
  </conditionalFormatting>
  <conditionalFormatting sqref="F345:G345">
    <cfRule type="expression" dxfId="3478" priority="689">
      <formula>Y345=1</formula>
    </cfRule>
  </conditionalFormatting>
  <conditionalFormatting sqref="J345:K345">
    <cfRule type="expression" dxfId="3477" priority="688">
      <formula>AA345=1</formula>
    </cfRule>
  </conditionalFormatting>
  <conditionalFormatting sqref="L345:M345">
    <cfRule type="expression" dxfId="3476" priority="687">
      <formula>AB345=1</formula>
    </cfRule>
  </conditionalFormatting>
  <conditionalFormatting sqref="F348:M348">
    <cfRule type="containsBlanks" dxfId="3475" priority="686">
      <formula>LEN(TRIM(F348))=0</formula>
    </cfRule>
  </conditionalFormatting>
  <conditionalFormatting sqref="F347:M347">
    <cfRule type="colorScale" priority="684">
      <colorScale>
        <cfvo type="min"/>
        <cfvo type="max"/>
        <color rgb="FFFFEF9C"/>
        <color rgb="FFFF7128"/>
      </colorScale>
    </cfRule>
    <cfRule type="containsBlanks" dxfId="3474" priority="685">
      <formula>LEN(TRIM(F347))=0</formula>
    </cfRule>
  </conditionalFormatting>
  <conditionalFormatting sqref="H347:I347">
    <cfRule type="expression" dxfId="3473" priority="683">
      <formula>Z347=1</formula>
    </cfRule>
  </conditionalFormatting>
  <conditionalFormatting sqref="F347:G347">
    <cfRule type="expression" dxfId="3472" priority="682">
      <formula>Y347=1</formula>
    </cfRule>
  </conditionalFormatting>
  <conditionalFormatting sqref="J347:K347">
    <cfRule type="expression" dxfId="3471" priority="681">
      <formula>AA347=1</formula>
    </cfRule>
  </conditionalFormatting>
  <conditionalFormatting sqref="L347:M347">
    <cfRule type="expression" dxfId="3470" priority="680">
      <formula>AB347=1</formula>
    </cfRule>
  </conditionalFormatting>
  <conditionalFormatting sqref="F350:M350">
    <cfRule type="containsBlanks" dxfId="3469" priority="679">
      <formula>LEN(TRIM(F350))=0</formula>
    </cfRule>
  </conditionalFormatting>
  <conditionalFormatting sqref="F349:M349">
    <cfRule type="colorScale" priority="677">
      <colorScale>
        <cfvo type="min"/>
        <cfvo type="max"/>
        <color rgb="FFFFEF9C"/>
        <color rgb="FFFF7128"/>
      </colorScale>
    </cfRule>
    <cfRule type="containsBlanks" dxfId="3468" priority="678">
      <formula>LEN(TRIM(F349))=0</formula>
    </cfRule>
  </conditionalFormatting>
  <conditionalFormatting sqref="H349:I349">
    <cfRule type="expression" dxfId="3467" priority="676">
      <formula>Z349=1</formula>
    </cfRule>
  </conditionalFormatting>
  <conditionalFormatting sqref="F349:G349">
    <cfRule type="expression" dxfId="3466" priority="675">
      <formula>Y349=1</formula>
    </cfRule>
  </conditionalFormatting>
  <conditionalFormatting sqref="J349:K349">
    <cfRule type="expression" dxfId="3465" priority="674">
      <formula>AA349=1</formula>
    </cfRule>
  </conditionalFormatting>
  <conditionalFormatting sqref="L349:M349">
    <cfRule type="expression" dxfId="3464" priority="673">
      <formula>AB349=1</formula>
    </cfRule>
  </conditionalFormatting>
  <conditionalFormatting sqref="F352:M352">
    <cfRule type="containsBlanks" dxfId="3463" priority="672">
      <formula>LEN(TRIM(F352))=0</formula>
    </cfRule>
  </conditionalFormatting>
  <conditionalFormatting sqref="F351:M351">
    <cfRule type="colorScale" priority="670">
      <colorScale>
        <cfvo type="min"/>
        <cfvo type="max"/>
        <color rgb="FFFFEF9C"/>
        <color rgb="FFFF7128"/>
      </colorScale>
    </cfRule>
    <cfRule type="containsBlanks" dxfId="3462" priority="671">
      <formula>LEN(TRIM(F351))=0</formula>
    </cfRule>
  </conditionalFormatting>
  <conditionalFormatting sqref="H351:I351">
    <cfRule type="expression" dxfId="3461" priority="669">
      <formula>Z351=1</formula>
    </cfRule>
  </conditionalFormatting>
  <conditionalFormatting sqref="F351:G351">
    <cfRule type="expression" dxfId="3460" priority="668">
      <formula>Y351=1</formula>
    </cfRule>
  </conditionalFormatting>
  <conditionalFormatting sqref="J351:K351">
    <cfRule type="expression" dxfId="3459" priority="667">
      <formula>AA351=1</formula>
    </cfRule>
  </conditionalFormatting>
  <conditionalFormatting sqref="L351:M351">
    <cfRule type="expression" dxfId="3458" priority="666">
      <formula>AB351=1</formula>
    </cfRule>
  </conditionalFormatting>
  <conditionalFormatting sqref="F354:M354">
    <cfRule type="containsBlanks" dxfId="3457" priority="665">
      <formula>LEN(TRIM(F354))=0</formula>
    </cfRule>
  </conditionalFormatting>
  <conditionalFormatting sqref="F353:M353">
    <cfRule type="colorScale" priority="663">
      <colorScale>
        <cfvo type="min"/>
        <cfvo type="max"/>
        <color rgb="FFFFEF9C"/>
        <color rgb="FFFF7128"/>
      </colorScale>
    </cfRule>
    <cfRule type="containsBlanks" dxfId="3456" priority="664">
      <formula>LEN(TRIM(F353))=0</formula>
    </cfRule>
  </conditionalFormatting>
  <conditionalFormatting sqref="H353:I353">
    <cfRule type="expression" dxfId="3455" priority="662">
      <formula>Z353=1</formula>
    </cfRule>
  </conditionalFormatting>
  <conditionalFormatting sqref="F353:G353">
    <cfRule type="expression" dxfId="3454" priority="661">
      <formula>Y353=1</formula>
    </cfRule>
  </conditionalFormatting>
  <conditionalFormatting sqref="J353:K353">
    <cfRule type="expression" dxfId="3453" priority="660">
      <formula>AA353=1</formula>
    </cfRule>
  </conditionalFormatting>
  <conditionalFormatting sqref="L353:M353">
    <cfRule type="expression" dxfId="3452" priority="659">
      <formula>AB353=1</formula>
    </cfRule>
  </conditionalFormatting>
  <conditionalFormatting sqref="F356:M356">
    <cfRule type="containsBlanks" dxfId="3451" priority="658">
      <formula>LEN(TRIM(F356))=0</formula>
    </cfRule>
  </conditionalFormatting>
  <conditionalFormatting sqref="F355:M355">
    <cfRule type="colorScale" priority="656">
      <colorScale>
        <cfvo type="min"/>
        <cfvo type="max"/>
        <color rgb="FFFFEF9C"/>
        <color rgb="FFFF7128"/>
      </colorScale>
    </cfRule>
    <cfRule type="containsBlanks" dxfId="3450" priority="657">
      <formula>LEN(TRIM(F355))=0</formula>
    </cfRule>
  </conditionalFormatting>
  <conditionalFormatting sqref="H355:I355">
    <cfRule type="expression" dxfId="3449" priority="655">
      <formula>Z355=1</formula>
    </cfRule>
  </conditionalFormatting>
  <conditionalFormatting sqref="F355:G355">
    <cfRule type="expression" dxfId="3448" priority="654">
      <formula>Y355=1</formula>
    </cfRule>
  </conditionalFormatting>
  <conditionalFormatting sqref="J355:K355">
    <cfRule type="expression" dxfId="3447" priority="653">
      <formula>AA355=1</formula>
    </cfRule>
  </conditionalFormatting>
  <conditionalFormatting sqref="L355:M355">
    <cfRule type="expression" dxfId="3446" priority="652">
      <formula>AB355=1</formula>
    </cfRule>
  </conditionalFormatting>
  <conditionalFormatting sqref="F358:M358">
    <cfRule type="containsBlanks" dxfId="3445" priority="651">
      <formula>LEN(TRIM(F358))=0</formula>
    </cfRule>
  </conditionalFormatting>
  <conditionalFormatting sqref="F357:M357">
    <cfRule type="colorScale" priority="649">
      <colorScale>
        <cfvo type="min"/>
        <cfvo type="max"/>
        <color rgb="FFFFEF9C"/>
        <color rgb="FFFF7128"/>
      </colorScale>
    </cfRule>
    <cfRule type="containsBlanks" dxfId="3444" priority="650">
      <formula>LEN(TRIM(F357))=0</formula>
    </cfRule>
  </conditionalFormatting>
  <conditionalFormatting sqref="H357:I357">
    <cfRule type="expression" dxfId="3443" priority="648">
      <formula>Z357=1</formula>
    </cfRule>
  </conditionalFormatting>
  <conditionalFormatting sqref="F357:G357">
    <cfRule type="expression" dxfId="3442" priority="647">
      <formula>Y357=1</formula>
    </cfRule>
  </conditionalFormatting>
  <conditionalFormatting sqref="J357:K357">
    <cfRule type="expression" dxfId="3441" priority="646">
      <formula>AA357=1</formula>
    </cfRule>
  </conditionalFormatting>
  <conditionalFormatting sqref="L357:M357">
    <cfRule type="expression" dxfId="3440" priority="645">
      <formula>AB357=1</formula>
    </cfRule>
  </conditionalFormatting>
  <conditionalFormatting sqref="F360:M360">
    <cfRule type="containsBlanks" dxfId="3439" priority="644">
      <formula>LEN(TRIM(F360))=0</formula>
    </cfRule>
  </conditionalFormatting>
  <conditionalFormatting sqref="F359:M359">
    <cfRule type="colorScale" priority="642">
      <colorScale>
        <cfvo type="min"/>
        <cfvo type="max"/>
        <color rgb="FFFFEF9C"/>
        <color rgb="FFFF7128"/>
      </colorScale>
    </cfRule>
    <cfRule type="containsBlanks" dxfId="3438" priority="643">
      <formula>LEN(TRIM(F359))=0</formula>
    </cfRule>
  </conditionalFormatting>
  <conditionalFormatting sqref="H359:I359">
    <cfRule type="expression" dxfId="3437" priority="641">
      <formula>Z359=1</formula>
    </cfRule>
  </conditionalFormatting>
  <conditionalFormatting sqref="F359:G359">
    <cfRule type="expression" dxfId="3436" priority="640">
      <formula>Y359=1</formula>
    </cfRule>
  </conditionalFormatting>
  <conditionalFormatting sqref="J359:K359">
    <cfRule type="expression" dxfId="3435" priority="639">
      <formula>AA359=1</formula>
    </cfRule>
  </conditionalFormatting>
  <conditionalFormatting sqref="L359:M359">
    <cfRule type="expression" dxfId="3434" priority="638">
      <formula>AB359=1</formula>
    </cfRule>
  </conditionalFormatting>
  <conditionalFormatting sqref="F362:M362">
    <cfRule type="containsBlanks" dxfId="3433" priority="637">
      <formula>LEN(TRIM(F362))=0</formula>
    </cfRule>
  </conditionalFormatting>
  <conditionalFormatting sqref="F361:M361">
    <cfRule type="colorScale" priority="635">
      <colorScale>
        <cfvo type="min"/>
        <cfvo type="max"/>
        <color rgb="FFFFEF9C"/>
        <color rgb="FFFF7128"/>
      </colorScale>
    </cfRule>
    <cfRule type="containsBlanks" dxfId="3432" priority="636">
      <formula>LEN(TRIM(F361))=0</formula>
    </cfRule>
  </conditionalFormatting>
  <conditionalFormatting sqref="H361:I361">
    <cfRule type="expression" dxfId="3431" priority="634">
      <formula>Z361=1</formula>
    </cfRule>
  </conditionalFormatting>
  <conditionalFormatting sqref="F361:G361">
    <cfRule type="expression" dxfId="3430" priority="633">
      <formula>Y361=1</formula>
    </cfRule>
  </conditionalFormatting>
  <conditionalFormatting sqref="J361:K361">
    <cfRule type="expression" dxfId="3429" priority="632">
      <formula>AA361=1</formula>
    </cfRule>
  </conditionalFormatting>
  <conditionalFormatting sqref="L361:M361">
    <cfRule type="expression" dxfId="3428" priority="631">
      <formula>AB361=1</formula>
    </cfRule>
  </conditionalFormatting>
  <conditionalFormatting sqref="F364:M364">
    <cfRule type="containsBlanks" dxfId="3427" priority="630">
      <formula>LEN(TRIM(F364))=0</formula>
    </cfRule>
  </conditionalFormatting>
  <conditionalFormatting sqref="F363:M363">
    <cfRule type="colorScale" priority="628">
      <colorScale>
        <cfvo type="min"/>
        <cfvo type="max"/>
        <color rgb="FFFFEF9C"/>
        <color rgb="FFFF7128"/>
      </colorScale>
    </cfRule>
    <cfRule type="containsBlanks" dxfId="3426" priority="629">
      <formula>LEN(TRIM(F363))=0</formula>
    </cfRule>
  </conditionalFormatting>
  <conditionalFormatting sqref="H363:I363">
    <cfRule type="expression" dxfId="3425" priority="627">
      <formula>Z363=1</formula>
    </cfRule>
  </conditionalFormatting>
  <conditionalFormatting sqref="F363:G363">
    <cfRule type="expression" dxfId="3424" priority="626">
      <formula>Y363=1</formula>
    </cfRule>
  </conditionalFormatting>
  <conditionalFormatting sqref="J363:K363">
    <cfRule type="expression" dxfId="3423" priority="625">
      <formula>AA363=1</formula>
    </cfRule>
  </conditionalFormatting>
  <conditionalFormatting sqref="L363:M363">
    <cfRule type="expression" dxfId="3422" priority="624">
      <formula>AB363=1</formula>
    </cfRule>
  </conditionalFormatting>
  <conditionalFormatting sqref="F366:M366">
    <cfRule type="containsBlanks" dxfId="3421" priority="623">
      <formula>LEN(TRIM(F366))=0</formula>
    </cfRule>
  </conditionalFormatting>
  <conditionalFormatting sqref="F365:M365">
    <cfRule type="colorScale" priority="621">
      <colorScale>
        <cfvo type="min"/>
        <cfvo type="max"/>
        <color rgb="FFFFEF9C"/>
        <color rgb="FFFF7128"/>
      </colorScale>
    </cfRule>
    <cfRule type="containsBlanks" dxfId="3420" priority="622">
      <formula>LEN(TRIM(F365))=0</formula>
    </cfRule>
  </conditionalFormatting>
  <conditionalFormatting sqref="H365:I365">
    <cfRule type="expression" dxfId="3419" priority="620">
      <formula>Z365=1</formula>
    </cfRule>
  </conditionalFormatting>
  <conditionalFormatting sqref="F365:G365">
    <cfRule type="expression" dxfId="3418" priority="619">
      <formula>Y365=1</formula>
    </cfRule>
  </conditionalFormatting>
  <conditionalFormatting sqref="J365:K365">
    <cfRule type="expression" dxfId="3417" priority="618">
      <formula>AA365=1</formula>
    </cfRule>
  </conditionalFormatting>
  <conditionalFormatting sqref="L365:M365">
    <cfRule type="expression" dxfId="3416" priority="617">
      <formula>AB365=1</formula>
    </cfRule>
  </conditionalFormatting>
  <conditionalFormatting sqref="F368:M368">
    <cfRule type="containsBlanks" dxfId="3415" priority="616">
      <formula>LEN(TRIM(F368))=0</formula>
    </cfRule>
  </conditionalFormatting>
  <conditionalFormatting sqref="F367:M367">
    <cfRule type="colorScale" priority="614">
      <colorScale>
        <cfvo type="min"/>
        <cfvo type="max"/>
        <color rgb="FFFFEF9C"/>
        <color rgb="FFFF7128"/>
      </colorScale>
    </cfRule>
    <cfRule type="containsBlanks" dxfId="3414" priority="615">
      <formula>LEN(TRIM(F367))=0</formula>
    </cfRule>
  </conditionalFormatting>
  <conditionalFormatting sqref="H367:I367">
    <cfRule type="expression" dxfId="3413" priority="613">
      <formula>Z367=1</formula>
    </cfRule>
  </conditionalFormatting>
  <conditionalFormatting sqref="F367:G367">
    <cfRule type="expression" dxfId="3412" priority="612">
      <formula>Y367=1</formula>
    </cfRule>
  </conditionalFormatting>
  <conditionalFormatting sqref="J367:K367">
    <cfRule type="expression" dxfId="3411" priority="611">
      <formula>AA367=1</formula>
    </cfRule>
  </conditionalFormatting>
  <conditionalFormatting sqref="L367:M367">
    <cfRule type="expression" dxfId="3410" priority="610">
      <formula>AB367=1</formula>
    </cfRule>
  </conditionalFormatting>
  <conditionalFormatting sqref="F370:M370">
    <cfRule type="containsBlanks" dxfId="3409" priority="609">
      <formula>LEN(TRIM(F370))=0</formula>
    </cfRule>
  </conditionalFormatting>
  <conditionalFormatting sqref="F369:M369">
    <cfRule type="colorScale" priority="607">
      <colorScale>
        <cfvo type="min"/>
        <cfvo type="max"/>
        <color rgb="FFFFEF9C"/>
        <color rgb="FFFF7128"/>
      </colorScale>
    </cfRule>
    <cfRule type="containsBlanks" dxfId="3408" priority="608">
      <formula>LEN(TRIM(F369))=0</formula>
    </cfRule>
  </conditionalFormatting>
  <conditionalFormatting sqref="H369:I369">
    <cfRule type="expression" dxfId="3407" priority="606">
      <formula>Z369=1</formula>
    </cfRule>
  </conditionalFormatting>
  <conditionalFormatting sqref="F369:G369">
    <cfRule type="expression" dxfId="3406" priority="605">
      <formula>Y369=1</formula>
    </cfRule>
  </conditionalFormatting>
  <conditionalFormatting sqref="J369:K369">
    <cfRule type="expression" dxfId="3405" priority="604">
      <formula>AA369=1</formula>
    </cfRule>
  </conditionalFormatting>
  <conditionalFormatting sqref="L369:M369">
    <cfRule type="expression" dxfId="3404" priority="603">
      <formula>AB369=1</formula>
    </cfRule>
  </conditionalFormatting>
  <conditionalFormatting sqref="F372:M372">
    <cfRule type="containsBlanks" dxfId="3403" priority="602">
      <formula>LEN(TRIM(F372))=0</formula>
    </cfRule>
  </conditionalFormatting>
  <conditionalFormatting sqref="F371:M371">
    <cfRule type="colorScale" priority="600">
      <colorScale>
        <cfvo type="min"/>
        <cfvo type="max"/>
        <color rgb="FFFFEF9C"/>
        <color rgb="FFFF7128"/>
      </colorScale>
    </cfRule>
    <cfRule type="containsBlanks" dxfId="3402" priority="601">
      <formula>LEN(TRIM(F371))=0</formula>
    </cfRule>
  </conditionalFormatting>
  <conditionalFormatting sqref="H371:I371">
    <cfRule type="expression" dxfId="3401" priority="599">
      <formula>Z371=1</formula>
    </cfRule>
  </conditionalFormatting>
  <conditionalFormatting sqref="F371:G371">
    <cfRule type="expression" dxfId="3400" priority="598">
      <formula>Y371=1</formula>
    </cfRule>
  </conditionalFormatting>
  <conditionalFormatting sqref="J371:K371">
    <cfRule type="expression" dxfId="3399" priority="597">
      <formula>AA371=1</formula>
    </cfRule>
  </conditionalFormatting>
  <conditionalFormatting sqref="L371:M371">
    <cfRule type="expression" dxfId="3398" priority="596">
      <formula>AB371=1</formula>
    </cfRule>
  </conditionalFormatting>
  <conditionalFormatting sqref="F374:M374">
    <cfRule type="containsBlanks" dxfId="3397" priority="595">
      <formula>LEN(TRIM(F374))=0</formula>
    </cfRule>
  </conditionalFormatting>
  <conditionalFormatting sqref="F373:M373">
    <cfRule type="colorScale" priority="593">
      <colorScale>
        <cfvo type="min"/>
        <cfvo type="max"/>
        <color rgb="FFFFEF9C"/>
        <color rgb="FFFF7128"/>
      </colorScale>
    </cfRule>
    <cfRule type="containsBlanks" dxfId="3396" priority="594">
      <formula>LEN(TRIM(F373))=0</formula>
    </cfRule>
  </conditionalFormatting>
  <conditionalFormatting sqref="H373:I373">
    <cfRule type="expression" dxfId="3395" priority="592">
      <formula>Z373=1</formula>
    </cfRule>
  </conditionalFormatting>
  <conditionalFormatting sqref="F373:G373">
    <cfRule type="expression" dxfId="3394" priority="591">
      <formula>Y373=1</formula>
    </cfRule>
  </conditionalFormatting>
  <conditionalFormatting sqref="J373:K373">
    <cfRule type="expression" dxfId="3393" priority="590">
      <formula>AA373=1</formula>
    </cfRule>
  </conditionalFormatting>
  <conditionalFormatting sqref="L373:M373">
    <cfRule type="expression" dxfId="3392" priority="589">
      <formula>AB373=1</formula>
    </cfRule>
  </conditionalFormatting>
  <conditionalFormatting sqref="F376:M376">
    <cfRule type="containsBlanks" dxfId="3391" priority="588">
      <formula>LEN(TRIM(F376))=0</formula>
    </cfRule>
  </conditionalFormatting>
  <conditionalFormatting sqref="F375:M375">
    <cfRule type="colorScale" priority="586">
      <colorScale>
        <cfvo type="min"/>
        <cfvo type="max"/>
        <color rgb="FFFFEF9C"/>
        <color rgb="FFFF7128"/>
      </colorScale>
    </cfRule>
    <cfRule type="containsBlanks" dxfId="3390" priority="587">
      <formula>LEN(TRIM(F375))=0</formula>
    </cfRule>
  </conditionalFormatting>
  <conditionalFormatting sqref="H375:I375">
    <cfRule type="expression" dxfId="3389" priority="585">
      <formula>Z375=1</formula>
    </cfRule>
  </conditionalFormatting>
  <conditionalFormatting sqref="F375:G375">
    <cfRule type="expression" dxfId="3388" priority="584">
      <formula>Y375=1</formula>
    </cfRule>
  </conditionalFormatting>
  <conditionalFormatting sqref="J375:K375">
    <cfRule type="expression" dxfId="3387" priority="583">
      <formula>AA375=1</formula>
    </cfRule>
  </conditionalFormatting>
  <conditionalFormatting sqref="L375:M375">
    <cfRule type="expression" dxfId="3386" priority="582">
      <formula>AB375=1</formula>
    </cfRule>
  </conditionalFormatting>
  <conditionalFormatting sqref="F378:M378">
    <cfRule type="containsBlanks" dxfId="3385" priority="581">
      <formula>LEN(TRIM(F378))=0</formula>
    </cfRule>
  </conditionalFormatting>
  <conditionalFormatting sqref="F377:M377">
    <cfRule type="colorScale" priority="579">
      <colorScale>
        <cfvo type="min"/>
        <cfvo type="max"/>
        <color rgb="FFFFEF9C"/>
        <color rgb="FFFF7128"/>
      </colorScale>
    </cfRule>
    <cfRule type="containsBlanks" dxfId="3384" priority="580">
      <formula>LEN(TRIM(F377))=0</formula>
    </cfRule>
  </conditionalFormatting>
  <conditionalFormatting sqref="H377:I377">
    <cfRule type="expression" dxfId="3383" priority="578">
      <formula>Z377=1</formula>
    </cfRule>
  </conditionalFormatting>
  <conditionalFormatting sqref="F377:G377">
    <cfRule type="expression" dxfId="3382" priority="577">
      <formula>Y377=1</formula>
    </cfRule>
  </conditionalFormatting>
  <conditionalFormatting sqref="J377:K377">
    <cfRule type="expression" dxfId="3381" priority="576">
      <formula>AA377=1</formula>
    </cfRule>
  </conditionalFormatting>
  <conditionalFormatting sqref="L377:M377">
    <cfRule type="expression" dxfId="3380" priority="575">
      <formula>AB377=1</formula>
    </cfRule>
  </conditionalFormatting>
  <conditionalFormatting sqref="F380:M380">
    <cfRule type="containsBlanks" dxfId="3379" priority="574">
      <formula>LEN(TRIM(F380))=0</formula>
    </cfRule>
  </conditionalFormatting>
  <conditionalFormatting sqref="F379:M379">
    <cfRule type="colorScale" priority="572">
      <colorScale>
        <cfvo type="min"/>
        <cfvo type="max"/>
        <color rgb="FFFFEF9C"/>
        <color rgb="FFFF7128"/>
      </colorScale>
    </cfRule>
    <cfRule type="containsBlanks" dxfId="3378" priority="573">
      <formula>LEN(TRIM(F379))=0</formula>
    </cfRule>
  </conditionalFormatting>
  <conditionalFormatting sqref="H379:I379">
    <cfRule type="expression" dxfId="3377" priority="571">
      <formula>Z379=1</formula>
    </cfRule>
  </conditionalFormatting>
  <conditionalFormatting sqref="F379:G379">
    <cfRule type="expression" dxfId="3376" priority="570">
      <formula>Y379=1</formula>
    </cfRule>
  </conditionalFormatting>
  <conditionalFormatting sqref="J379:K379">
    <cfRule type="expression" dxfId="3375" priority="569">
      <formula>AA379=1</formula>
    </cfRule>
  </conditionalFormatting>
  <conditionalFormatting sqref="L379:M379">
    <cfRule type="expression" dxfId="3374" priority="568">
      <formula>AB379=1</formula>
    </cfRule>
  </conditionalFormatting>
  <conditionalFormatting sqref="F382:M382">
    <cfRule type="containsBlanks" dxfId="3373" priority="567">
      <formula>LEN(TRIM(F382))=0</formula>
    </cfRule>
  </conditionalFormatting>
  <conditionalFormatting sqref="F381:M381">
    <cfRule type="colorScale" priority="565">
      <colorScale>
        <cfvo type="min"/>
        <cfvo type="max"/>
        <color rgb="FFFFEF9C"/>
        <color rgb="FFFF7128"/>
      </colorScale>
    </cfRule>
    <cfRule type="containsBlanks" dxfId="3372" priority="566">
      <formula>LEN(TRIM(F381))=0</formula>
    </cfRule>
  </conditionalFormatting>
  <conditionalFormatting sqref="H381:I381">
    <cfRule type="expression" dxfId="3371" priority="564">
      <formula>Z381=1</formula>
    </cfRule>
  </conditionalFormatting>
  <conditionalFormatting sqref="F381:G381">
    <cfRule type="expression" dxfId="3370" priority="563">
      <formula>Y381=1</formula>
    </cfRule>
  </conditionalFormatting>
  <conditionalFormatting sqref="J381:K381">
    <cfRule type="expression" dxfId="3369" priority="562">
      <formula>AA381=1</formula>
    </cfRule>
  </conditionalFormatting>
  <conditionalFormatting sqref="L381:M381">
    <cfRule type="expression" dxfId="3368" priority="561">
      <formula>AB381=1</formula>
    </cfRule>
  </conditionalFormatting>
  <conditionalFormatting sqref="F384:M384">
    <cfRule type="containsBlanks" dxfId="3367" priority="560">
      <formula>LEN(TRIM(F384))=0</formula>
    </cfRule>
  </conditionalFormatting>
  <conditionalFormatting sqref="F383:M383">
    <cfRule type="colorScale" priority="558">
      <colorScale>
        <cfvo type="min"/>
        <cfvo type="max"/>
        <color rgb="FFFFEF9C"/>
        <color rgb="FFFF7128"/>
      </colorScale>
    </cfRule>
    <cfRule type="containsBlanks" dxfId="3366" priority="559">
      <formula>LEN(TRIM(F383))=0</formula>
    </cfRule>
  </conditionalFormatting>
  <conditionalFormatting sqref="H383:I383">
    <cfRule type="expression" dxfId="3365" priority="557">
      <formula>Z383=1</formula>
    </cfRule>
  </conditionalFormatting>
  <conditionalFormatting sqref="F383:G383">
    <cfRule type="expression" dxfId="3364" priority="556">
      <formula>Y383=1</formula>
    </cfRule>
  </conditionalFormatting>
  <conditionalFormatting sqref="J383:K383">
    <cfRule type="expression" dxfId="3363" priority="555">
      <formula>AA383=1</formula>
    </cfRule>
  </conditionalFormatting>
  <conditionalFormatting sqref="L383:M383">
    <cfRule type="expression" dxfId="3362" priority="554">
      <formula>AB383=1</formula>
    </cfRule>
  </conditionalFormatting>
  <conditionalFormatting sqref="F386:M386">
    <cfRule type="containsBlanks" dxfId="3361" priority="553">
      <formula>LEN(TRIM(F386))=0</formula>
    </cfRule>
  </conditionalFormatting>
  <conditionalFormatting sqref="F385:M385">
    <cfRule type="colorScale" priority="551">
      <colorScale>
        <cfvo type="min"/>
        <cfvo type="max"/>
        <color rgb="FFFFEF9C"/>
        <color rgb="FFFF7128"/>
      </colorScale>
    </cfRule>
    <cfRule type="containsBlanks" dxfId="3360" priority="552">
      <formula>LEN(TRIM(F385))=0</formula>
    </cfRule>
  </conditionalFormatting>
  <conditionalFormatting sqref="H385:I385">
    <cfRule type="expression" dxfId="3359" priority="550">
      <formula>Z385=1</formula>
    </cfRule>
  </conditionalFormatting>
  <conditionalFormatting sqref="F385:G385">
    <cfRule type="expression" dxfId="3358" priority="549">
      <formula>Y385=1</formula>
    </cfRule>
  </conditionalFormatting>
  <conditionalFormatting sqref="J385:K385">
    <cfRule type="expression" dxfId="3357" priority="548">
      <formula>AA385=1</formula>
    </cfRule>
  </conditionalFormatting>
  <conditionalFormatting sqref="L385:M385">
    <cfRule type="expression" dxfId="3356" priority="547">
      <formula>AB385=1</formula>
    </cfRule>
  </conditionalFormatting>
  <conditionalFormatting sqref="F388:M388">
    <cfRule type="containsBlanks" dxfId="3355" priority="546">
      <formula>LEN(TRIM(F388))=0</formula>
    </cfRule>
  </conditionalFormatting>
  <conditionalFormatting sqref="F387:M387">
    <cfRule type="colorScale" priority="544">
      <colorScale>
        <cfvo type="min"/>
        <cfvo type="max"/>
        <color rgb="FFFFEF9C"/>
        <color rgb="FFFF7128"/>
      </colorScale>
    </cfRule>
    <cfRule type="containsBlanks" dxfId="3354" priority="545">
      <formula>LEN(TRIM(F387))=0</formula>
    </cfRule>
  </conditionalFormatting>
  <conditionalFormatting sqref="H387:I387">
    <cfRule type="expression" dxfId="3353" priority="543">
      <formula>Z387=1</formula>
    </cfRule>
  </conditionalFormatting>
  <conditionalFormatting sqref="F387:G387">
    <cfRule type="expression" dxfId="3352" priority="542">
      <formula>Y387=1</formula>
    </cfRule>
  </conditionalFormatting>
  <conditionalFormatting sqref="J387:K387">
    <cfRule type="expression" dxfId="3351" priority="541">
      <formula>AA387=1</formula>
    </cfRule>
  </conditionalFormatting>
  <conditionalFormatting sqref="L387:M387">
    <cfRule type="expression" dxfId="3350" priority="540">
      <formula>AB387=1</formula>
    </cfRule>
  </conditionalFormatting>
  <conditionalFormatting sqref="F390:M390">
    <cfRule type="containsBlanks" dxfId="3349" priority="539">
      <formula>LEN(TRIM(F390))=0</formula>
    </cfRule>
  </conditionalFormatting>
  <conditionalFormatting sqref="F389:M389">
    <cfRule type="colorScale" priority="537">
      <colorScale>
        <cfvo type="min"/>
        <cfvo type="max"/>
        <color rgb="FFFFEF9C"/>
        <color rgb="FFFF7128"/>
      </colorScale>
    </cfRule>
    <cfRule type="containsBlanks" dxfId="3348" priority="538">
      <formula>LEN(TRIM(F389))=0</formula>
    </cfRule>
  </conditionalFormatting>
  <conditionalFormatting sqref="H389:I389">
    <cfRule type="expression" dxfId="3347" priority="536">
      <formula>Z389=1</formula>
    </cfRule>
  </conditionalFormatting>
  <conditionalFormatting sqref="F389:G389">
    <cfRule type="expression" dxfId="3346" priority="535">
      <formula>Y389=1</formula>
    </cfRule>
  </conditionalFormatting>
  <conditionalFormatting sqref="J389:K389">
    <cfRule type="expression" dxfId="3345" priority="534">
      <formula>AA389=1</formula>
    </cfRule>
  </conditionalFormatting>
  <conditionalFormatting sqref="L389:M389">
    <cfRule type="expression" dxfId="3344" priority="533">
      <formula>AB389=1</formula>
    </cfRule>
  </conditionalFormatting>
  <conditionalFormatting sqref="F392:M392">
    <cfRule type="containsBlanks" dxfId="3343" priority="532">
      <formula>LEN(TRIM(F392))=0</formula>
    </cfRule>
  </conditionalFormatting>
  <conditionalFormatting sqref="F391:M391">
    <cfRule type="colorScale" priority="530">
      <colorScale>
        <cfvo type="min"/>
        <cfvo type="max"/>
        <color rgb="FFFFEF9C"/>
        <color rgb="FFFF7128"/>
      </colorScale>
    </cfRule>
    <cfRule type="containsBlanks" dxfId="3342" priority="531">
      <formula>LEN(TRIM(F391))=0</formula>
    </cfRule>
  </conditionalFormatting>
  <conditionalFormatting sqref="H391:I391">
    <cfRule type="expression" dxfId="3341" priority="529">
      <formula>Z391=1</formula>
    </cfRule>
  </conditionalFormatting>
  <conditionalFormatting sqref="F391:G391">
    <cfRule type="expression" dxfId="3340" priority="528">
      <formula>Y391=1</formula>
    </cfRule>
  </conditionalFormatting>
  <conditionalFormatting sqref="J391:K391">
    <cfRule type="expression" dxfId="3339" priority="527">
      <formula>AA391=1</formula>
    </cfRule>
  </conditionalFormatting>
  <conditionalFormatting sqref="L391:M391">
    <cfRule type="expression" dxfId="3338" priority="526">
      <formula>AB391=1</formula>
    </cfRule>
  </conditionalFormatting>
  <conditionalFormatting sqref="F394:M394">
    <cfRule type="containsBlanks" dxfId="3337" priority="525">
      <formula>LEN(TRIM(F394))=0</formula>
    </cfRule>
  </conditionalFormatting>
  <conditionalFormatting sqref="F393:M393">
    <cfRule type="colorScale" priority="523">
      <colorScale>
        <cfvo type="min"/>
        <cfvo type="max"/>
        <color rgb="FFFFEF9C"/>
        <color rgb="FFFF7128"/>
      </colorScale>
    </cfRule>
    <cfRule type="containsBlanks" dxfId="3336" priority="524">
      <formula>LEN(TRIM(F393))=0</formula>
    </cfRule>
  </conditionalFormatting>
  <conditionalFormatting sqref="H393:I393">
    <cfRule type="expression" dxfId="3335" priority="522">
      <formula>Z393=1</formula>
    </cfRule>
  </conditionalFormatting>
  <conditionalFormatting sqref="F393:G393">
    <cfRule type="expression" dxfId="3334" priority="521">
      <formula>Y393=1</formula>
    </cfRule>
  </conditionalFormatting>
  <conditionalFormatting sqref="J393:K393">
    <cfRule type="expression" dxfId="3333" priority="520">
      <formula>AA393=1</formula>
    </cfRule>
  </conditionalFormatting>
  <conditionalFormatting sqref="L393:M393">
    <cfRule type="expression" dxfId="3332" priority="519">
      <formula>AB393=1</formula>
    </cfRule>
  </conditionalFormatting>
  <conditionalFormatting sqref="F396:M396">
    <cfRule type="containsBlanks" dxfId="3331" priority="518">
      <formula>LEN(TRIM(F396))=0</formula>
    </cfRule>
  </conditionalFormatting>
  <conditionalFormatting sqref="F395:M395">
    <cfRule type="colorScale" priority="516">
      <colorScale>
        <cfvo type="min"/>
        <cfvo type="max"/>
        <color rgb="FFFFEF9C"/>
        <color rgb="FFFF7128"/>
      </colorScale>
    </cfRule>
    <cfRule type="containsBlanks" dxfId="3330" priority="517">
      <formula>LEN(TRIM(F395))=0</formula>
    </cfRule>
  </conditionalFormatting>
  <conditionalFormatting sqref="H395:I395">
    <cfRule type="expression" dxfId="3329" priority="515">
      <formula>Z395=1</formula>
    </cfRule>
  </conditionalFormatting>
  <conditionalFormatting sqref="F395:G395">
    <cfRule type="expression" dxfId="3328" priority="514">
      <formula>Y395=1</formula>
    </cfRule>
  </conditionalFormatting>
  <conditionalFormatting sqref="J395:K395">
    <cfRule type="expression" dxfId="3327" priority="513">
      <formula>AA395=1</formula>
    </cfRule>
  </conditionalFormatting>
  <conditionalFormatting sqref="L395:M395">
    <cfRule type="expression" dxfId="3326" priority="512">
      <formula>AB395=1</formula>
    </cfRule>
  </conditionalFormatting>
  <conditionalFormatting sqref="F398:M398">
    <cfRule type="containsBlanks" dxfId="3325" priority="511">
      <formula>LEN(TRIM(F398))=0</formula>
    </cfRule>
  </conditionalFormatting>
  <conditionalFormatting sqref="F397:M397">
    <cfRule type="colorScale" priority="509">
      <colorScale>
        <cfvo type="min"/>
        <cfvo type="max"/>
        <color rgb="FFFFEF9C"/>
        <color rgb="FFFF7128"/>
      </colorScale>
    </cfRule>
    <cfRule type="containsBlanks" dxfId="3324" priority="510">
      <formula>LEN(TRIM(F397))=0</formula>
    </cfRule>
  </conditionalFormatting>
  <conditionalFormatting sqref="H397:I397">
    <cfRule type="expression" dxfId="3323" priority="508">
      <formula>Z397=1</formula>
    </cfRule>
  </conditionalFormatting>
  <conditionalFormatting sqref="F397:G397">
    <cfRule type="expression" dxfId="3322" priority="507">
      <formula>Y397=1</formula>
    </cfRule>
  </conditionalFormatting>
  <conditionalFormatting sqref="J397:K397">
    <cfRule type="expression" dxfId="3321" priority="506">
      <formula>AA397=1</formula>
    </cfRule>
  </conditionalFormatting>
  <conditionalFormatting sqref="L397:M397">
    <cfRule type="expression" dxfId="3320" priority="505">
      <formula>AB397=1</formula>
    </cfRule>
  </conditionalFormatting>
  <conditionalFormatting sqref="F400:M400">
    <cfRule type="containsBlanks" dxfId="3319" priority="504">
      <formula>LEN(TRIM(F400))=0</formula>
    </cfRule>
  </conditionalFormatting>
  <conditionalFormatting sqref="F399:M399">
    <cfRule type="colorScale" priority="502">
      <colorScale>
        <cfvo type="min"/>
        <cfvo type="max"/>
        <color rgb="FFFFEF9C"/>
        <color rgb="FFFF7128"/>
      </colorScale>
    </cfRule>
    <cfRule type="containsBlanks" dxfId="3318" priority="503">
      <formula>LEN(TRIM(F399))=0</formula>
    </cfRule>
  </conditionalFormatting>
  <conditionalFormatting sqref="H399:I399">
    <cfRule type="expression" dxfId="3317" priority="501">
      <formula>Z399=1</formula>
    </cfRule>
  </conditionalFormatting>
  <conditionalFormatting sqref="F399:G399">
    <cfRule type="expression" dxfId="3316" priority="500">
      <formula>Y399=1</formula>
    </cfRule>
  </conditionalFormatting>
  <conditionalFormatting sqref="J399:K399">
    <cfRule type="expression" dxfId="3315" priority="499">
      <formula>AA399=1</formula>
    </cfRule>
  </conditionalFormatting>
  <conditionalFormatting sqref="L399:M399">
    <cfRule type="expression" dxfId="3314" priority="498">
      <formula>AB399=1</formula>
    </cfRule>
  </conditionalFormatting>
  <conditionalFormatting sqref="F402:M402">
    <cfRule type="containsBlanks" dxfId="3313" priority="497">
      <formula>LEN(TRIM(F402))=0</formula>
    </cfRule>
  </conditionalFormatting>
  <conditionalFormatting sqref="F401:M401">
    <cfRule type="colorScale" priority="495">
      <colorScale>
        <cfvo type="min"/>
        <cfvo type="max"/>
        <color rgb="FFFFEF9C"/>
        <color rgb="FFFF7128"/>
      </colorScale>
    </cfRule>
    <cfRule type="containsBlanks" dxfId="3312" priority="496">
      <formula>LEN(TRIM(F401))=0</formula>
    </cfRule>
  </conditionalFormatting>
  <conditionalFormatting sqref="H401:I401">
    <cfRule type="expression" dxfId="3311" priority="494">
      <formula>Z401=1</formula>
    </cfRule>
  </conditionalFormatting>
  <conditionalFormatting sqref="F401:G401">
    <cfRule type="expression" dxfId="3310" priority="493">
      <formula>Y401=1</formula>
    </cfRule>
  </conditionalFormatting>
  <conditionalFormatting sqref="J401:K401">
    <cfRule type="expression" dxfId="3309" priority="492">
      <formula>AA401=1</formula>
    </cfRule>
  </conditionalFormatting>
  <conditionalFormatting sqref="L401:M401">
    <cfRule type="expression" dxfId="3308" priority="491">
      <formula>AB401=1</formula>
    </cfRule>
  </conditionalFormatting>
  <conditionalFormatting sqref="F404:M404">
    <cfRule type="containsBlanks" dxfId="3307" priority="490">
      <formula>LEN(TRIM(F404))=0</formula>
    </cfRule>
  </conditionalFormatting>
  <conditionalFormatting sqref="F403:M403">
    <cfRule type="colorScale" priority="488">
      <colorScale>
        <cfvo type="min"/>
        <cfvo type="max"/>
        <color rgb="FFFFEF9C"/>
        <color rgb="FFFF7128"/>
      </colorScale>
    </cfRule>
    <cfRule type="containsBlanks" dxfId="3306" priority="489">
      <formula>LEN(TRIM(F403))=0</formula>
    </cfRule>
  </conditionalFormatting>
  <conditionalFormatting sqref="H403:I403">
    <cfRule type="expression" dxfId="3305" priority="487">
      <formula>Z403=1</formula>
    </cfRule>
  </conditionalFormatting>
  <conditionalFormatting sqref="F403:G403">
    <cfRule type="expression" dxfId="3304" priority="486">
      <formula>Y403=1</formula>
    </cfRule>
  </conditionalFormatting>
  <conditionalFormatting sqref="J403:K403">
    <cfRule type="expression" dxfId="3303" priority="485">
      <formula>AA403=1</formula>
    </cfRule>
  </conditionalFormatting>
  <conditionalFormatting sqref="L403:M403">
    <cfRule type="expression" dxfId="3302" priority="484">
      <formula>AB403=1</formula>
    </cfRule>
  </conditionalFormatting>
  <conditionalFormatting sqref="F406:M406">
    <cfRule type="containsBlanks" dxfId="3301" priority="483">
      <formula>LEN(TRIM(F406))=0</formula>
    </cfRule>
  </conditionalFormatting>
  <conditionalFormatting sqref="F405:M405">
    <cfRule type="colorScale" priority="481">
      <colorScale>
        <cfvo type="min"/>
        <cfvo type="max"/>
        <color rgb="FFFFEF9C"/>
        <color rgb="FFFF7128"/>
      </colorScale>
    </cfRule>
    <cfRule type="containsBlanks" dxfId="3300" priority="482">
      <formula>LEN(TRIM(F405))=0</formula>
    </cfRule>
  </conditionalFormatting>
  <conditionalFormatting sqref="H405:I405">
    <cfRule type="expression" dxfId="3299" priority="480">
      <formula>Z405=1</formula>
    </cfRule>
  </conditionalFormatting>
  <conditionalFormatting sqref="F405:G405">
    <cfRule type="expression" dxfId="3298" priority="479">
      <formula>Y405=1</formula>
    </cfRule>
  </conditionalFormatting>
  <conditionalFormatting sqref="J405:K405">
    <cfRule type="expression" dxfId="3297" priority="478">
      <formula>AA405=1</formula>
    </cfRule>
  </conditionalFormatting>
  <conditionalFormatting sqref="L405:M405">
    <cfRule type="expression" dxfId="3296" priority="477">
      <formula>AB405=1</formula>
    </cfRule>
  </conditionalFormatting>
  <conditionalFormatting sqref="F408:M408">
    <cfRule type="containsBlanks" dxfId="3295" priority="476">
      <formula>LEN(TRIM(F408))=0</formula>
    </cfRule>
  </conditionalFormatting>
  <conditionalFormatting sqref="F407:M407">
    <cfRule type="colorScale" priority="474">
      <colorScale>
        <cfvo type="min"/>
        <cfvo type="max"/>
        <color rgb="FFFFEF9C"/>
        <color rgb="FFFF7128"/>
      </colorScale>
    </cfRule>
    <cfRule type="containsBlanks" dxfId="3294" priority="475">
      <formula>LEN(TRIM(F407))=0</formula>
    </cfRule>
  </conditionalFormatting>
  <conditionalFormatting sqref="H407:I407">
    <cfRule type="expression" dxfId="3293" priority="473">
      <formula>Z407=1</formula>
    </cfRule>
  </conditionalFormatting>
  <conditionalFormatting sqref="F407:G407">
    <cfRule type="expression" dxfId="3292" priority="472">
      <formula>Y407=1</formula>
    </cfRule>
  </conditionalFormatting>
  <conditionalFormatting sqref="J407:K407">
    <cfRule type="expression" dxfId="3291" priority="471">
      <formula>AA407=1</formula>
    </cfRule>
  </conditionalFormatting>
  <conditionalFormatting sqref="L407:M407">
    <cfRule type="expression" dxfId="3290" priority="470">
      <formula>AB407=1</formula>
    </cfRule>
  </conditionalFormatting>
  <conditionalFormatting sqref="F410:M410">
    <cfRule type="containsBlanks" dxfId="3289" priority="469">
      <formula>LEN(TRIM(F410))=0</formula>
    </cfRule>
  </conditionalFormatting>
  <conditionalFormatting sqref="F409:M409">
    <cfRule type="colorScale" priority="467">
      <colorScale>
        <cfvo type="min"/>
        <cfvo type="max"/>
        <color rgb="FFFFEF9C"/>
        <color rgb="FFFF7128"/>
      </colorScale>
    </cfRule>
    <cfRule type="containsBlanks" dxfId="3288" priority="468">
      <formula>LEN(TRIM(F409))=0</formula>
    </cfRule>
  </conditionalFormatting>
  <conditionalFormatting sqref="H409:I409">
    <cfRule type="expression" dxfId="3287" priority="466">
      <formula>Z409=1</formula>
    </cfRule>
  </conditionalFormatting>
  <conditionalFormatting sqref="F409:G409">
    <cfRule type="expression" dxfId="3286" priority="465">
      <formula>Y409=1</formula>
    </cfRule>
  </conditionalFormatting>
  <conditionalFormatting sqref="J409:K409">
    <cfRule type="expression" dxfId="3285" priority="464">
      <formula>AA409=1</formula>
    </cfRule>
  </conditionalFormatting>
  <conditionalFormatting sqref="L409:M409">
    <cfRule type="expression" dxfId="3284" priority="463">
      <formula>AB409=1</formula>
    </cfRule>
  </conditionalFormatting>
  <conditionalFormatting sqref="F412:M412">
    <cfRule type="containsBlanks" dxfId="3283" priority="462">
      <formula>LEN(TRIM(F412))=0</formula>
    </cfRule>
  </conditionalFormatting>
  <conditionalFormatting sqref="F411:M411">
    <cfRule type="colorScale" priority="460">
      <colorScale>
        <cfvo type="min"/>
        <cfvo type="max"/>
        <color rgb="FFFFEF9C"/>
        <color rgb="FFFF7128"/>
      </colorScale>
    </cfRule>
    <cfRule type="containsBlanks" dxfId="3282" priority="461">
      <formula>LEN(TRIM(F411))=0</formula>
    </cfRule>
  </conditionalFormatting>
  <conditionalFormatting sqref="H411:I411">
    <cfRule type="expression" dxfId="3281" priority="459">
      <formula>Z411=1</formula>
    </cfRule>
  </conditionalFormatting>
  <conditionalFormatting sqref="F411:G411">
    <cfRule type="expression" dxfId="3280" priority="458">
      <formula>Y411=1</formula>
    </cfRule>
  </conditionalFormatting>
  <conditionalFormatting sqref="J411:K411">
    <cfRule type="expression" dxfId="3279" priority="457">
      <formula>AA411=1</formula>
    </cfRule>
  </conditionalFormatting>
  <conditionalFormatting sqref="L411:M411">
    <cfRule type="expression" dxfId="3278" priority="456">
      <formula>AB411=1</formula>
    </cfRule>
  </conditionalFormatting>
  <conditionalFormatting sqref="F414:M414">
    <cfRule type="containsBlanks" dxfId="3277" priority="455">
      <formula>LEN(TRIM(F414))=0</formula>
    </cfRule>
  </conditionalFormatting>
  <conditionalFormatting sqref="F413:M413">
    <cfRule type="colorScale" priority="453">
      <colorScale>
        <cfvo type="min"/>
        <cfvo type="max"/>
        <color rgb="FFFFEF9C"/>
        <color rgb="FFFF7128"/>
      </colorScale>
    </cfRule>
    <cfRule type="containsBlanks" dxfId="3276" priority="454">
      <formula>LEN(TRIM(F413))=0</formula>
    </cfRule>
  </conditionalFormatting>
  <conditionalFormatting sqref="H413:I413">
    <cfRule type="expression" dxfId="3275" priority="452">
      <formula>Z413=1</formula>
    </cfRule>
  </conditionalFormatting>
  <conditionalFormatting sqref="F413:G413">
    <cfRule type="expression" dxfId="3274" priority="451">
      <formula>Y413=1</formula>
    </cfRule>
  </conditionalFormatting>
  <conditionalFormatting sqref="J413:K413">
    <cfRule type="expression" dxfId="3273" priority="450">
      <formula>AA413=1</formula>
    </cfRule>
  </conditionalFormatting>
  <conditionalFormatting sqref="L413:M413">
    <cfRule type="expression" dxfId="3272" priority="449">
      <formula>AB413=1</formula>
    </cfRule>
  </conditionalFormatting>
  <conditionalFormatting sqref="F416:M416">
    <cfRule type="containsBlanks" dxfId="3271" priority="448">
      <formula>LEN(TRIM(F416))=0</formula>
    </cfRule>
  </conditionalFormatting>
  <conditionalFormatting sqref="F415:M415">
    <cfRule type="colorScale" priority="446">
      <colorScale>
        <cfvo type="min"/>
        <cfvo type="max"/>
        <color rgb="FFFFEF9C"/>
        <color rgb="FFFF7128"/>
      </colorScale>
    </cfRule>
    <cfRule type="containsBlanks" dxfId="3270" priority="447">
      <formula>LEN(TRIM(F415))=0</formula>
    </cfRule>
  </conditionalFormatting>
  <conditionalFormatting sqref="H415:I415">
    <cfRule type="expression" dxfId="3269" priority="445">
      <formula>Z415=1</formula>
    </cfRule>
  </conditionalFormatting>
  <conditionalFormatting sqref="F415:G415">
    <cfRule type="expression" dxfId="3268" priority="444">
      <formula>Y415=1</formula>
    </cfRule>
  </conditionalFormatting>
  <conditionalFormatting sqref="J415:K415">
    <cfRule type="expression" dxfId="3267" priority="443">
      <formula>AA415=1</formula>
    </cfRule>
  </conditionalFormatting>
  <conditionalFormatting sqref="L415:M415">
    <cfRule type="expression" dxfId="3266" priority="442">
      <formula>AB415=1</formula>
    </cfRule>
  </conditionalFormatting>
  <conditionalFormatting sqref="F418:M418">
    <cfRule type="containsBlanks" dxfId="3265" priority="441">
      <formula>LEN(TRIM(F418))=0</formula>
    </cfRule>
  </conditionalFormatting>
  <conditionalFormatting sqref="F417:M417">
    <cfRule type="colorScale" priority="439">
      <colorScale>
        <cfvo type="min"/>
        <cfvo type="max"/>
        <color rgb="FFFFEF9C"/>
        <color rgb="FFFF7128"/>
      </colorScale>
    </cfRule>
    <cfRule type="containsBlanks" dxfId="3264" priority="440">
      <formula>LEN(TRIM(F417))=0</formula>
    </cfRule>
  </conditionalFormatting>
  <conditionalFormatting sqref="H417:I417">
    <cfRule type="expression" dxfId="3263" priority="438">
      <formula>Z417=1</formula>
    </cfRule>
  </conditionalFormatting>
  <conditionalFormatting sqref="F417:G417">
    <cfRule type="expression" dxfId="3262" priority="437">
      <formula>Y417=1</formula>
    </cfRule>
  </conditionalFormatting>
  <conditionalFormatting sqref="J417:K417">
    <cfRule type="expression" dxfId="3261" priority="436">
      <formula>AA417=1</formula>
    </cfRule>
  </conditionalFormatting>
  <conditionalFormatting sqref="L417:M417">
    <cfRule type="expression" dxfId="3260" priority="435">
      <formula>AB417=1</formula>
    </cfRule>
  </conditionalFormatting>
  <conditionalFormatting sqref="F420:M420">
    <cfRule type="containsBlanks" dxfId="3259" priority="434">
      <formula>LEN(TRIM(F420))=0</formula>
    </cfRule>
  </conditionalFormatting>
  <conditionalFormatting sqref="F419:M419">
    <cfRule type="colorScale" priority="432">
      <colorScale>
        <cfvo type="min"/>
        <cfvo type="max"/>
        <color rgb="FFFFEF9C"/>
        <color rgb="FFFF7128"/>
      </colorScale>
    </cfRule>
    <cfRule type="containsBlanks" dxfId="3258" priority="433">
      <formula>LEN(TRIM(F419))=0</formula>
    </cfRule>
  </conditionalFormatting>
  <conditionalFormatting sqref="H419:I419">
    <cfRule type="expression" dxfId="3257" priority="431">
      <formula>Z419=1</formula>
    </cfRule>
  </conditionalFormatting>
  <conditionalFormatting sqref="F419:G419">
    <cfRule type="expression" dxfId="3256" priority="430">
      <formula>Y419=1</formula>
    </cfRule>
  </conditionalFormatting>
  <conditionalFormatting sqref="J419:K419">
    <cfRule type="expression" dxfId="3255" priority="429">
      <formula>AA419=1</formula>
    </cfRule>
  </conditionalFormatting>
  <conditionalFormatting sqref="L419:M419">
    <cfRule type="expression" dxfId="3254" priority="428">
      <formula>AB419=1</formula>
    </cfRule>
  </conditionalFormatting>
  <conditionalFormatting sqref="F422:M422">
    <cfRule type="containsBlanks" dxfId="3253" priority="427">
      <formula>LEN(TRIM(F422))=0</formula>
    </cfRule>
  </conditionalFormatting>
  <conditionalFormatting sqref="F421:M421">
    <cfRule type="colorScale" priority="425">
      <colorScale>
        <cfvo type="min"/>
        <cfvo type="max"/>
        <color rgb="FFFFEF9C"/>
        <color rgb="FFFF7128"/>
      </colorScale>
    </cfRule>
    <cfRule type="containsBlanks" dxfId="3252" priority="426">
      <formula>LEN(TRIM(F421))=0</formula>
    </cfRule>
  </conditionalFormatting>
  <conditionalFormatting sqref="H421:I421">
    <cfRule type="expression" dxfId="3251" priority="424">
      <formula>Z421=1</formula>
    </cfRule>
  </conditionalFormatting>
  <conditionalFormatting sqref="F421:G421">
    <cfRule type="expression" dxfId="3250" priority="423">
      <formula>Y421=1</formula>
    </cfRule>
  </conditionalFormatting>
  <conditionalFormatting sqref="J421:K421">
    <cfRule type="expression" dxfId="3249" priority="422">
      <formula>AA421=1</formula>
    </cfRule>
  </conditionalFormatting>
  <conditionalFormatting sqref="L421:M421">
    <cfRule type="expression" dxfId="3248" priority="421">
      <formula>AB421=1</formula>
    </cfRule>
  </conditionalFormatting>
  <conditionalFormatting sqref="F424:M424">
    <cfRule type="containsBlanks" dxfId="3247" priority="420">
      <formula>LEN(TRIM(F424))=0</formula>
    </cfRule>
  </conditionalFormatting>
  <conditionalFormatting sqref="F423:M423">
    <cfRule type="colorScale" priority="418">
      <colorScale>
        <cfvo type="min"/>
        <cfvo type="max"/>
        <color rgb="FFFFEF9C"/>
        <color rgb="FFFF7128"/>
      </colorScale>
    </cfRule>
    <cfRule type="containsBlanks" dxfId="3246" priority="419">
      <formula>LEN(TRIM(F423))=0</formula>
    </cfRule>
  </conditionalFormatting>
  <conditionalFormatting sqref="H423:I423">
    <cfRule type="expression" dxfId="3245" priority="417">
      <formula>Z423=1</formula>
    </cfRule>
  </conditionalFormatting>
  <conditionalFormatting sqref="F423:G423">
    <cfRule type="expression" dxfId="3244" priority="416">
      <formula>Y423=1</formula>
    </cfRule>
  </conditionalFormatting>
  <conditionalFormatting sqref="J423:K423">
    <cfRule type="expression" dxfId="3243" priority="415">
      <formula>AA423=1</formula>
    </cfRule>
  </conditionalFormatting>
  <conditionalFormatting sqref="L423:M423">
    <cfRule type="expression" dxfId="3242" priority="414">
      <formula>AB423=1</formula>
    </cfRule>
  </conditionalFormatting>
  <conditionalFormatting sqref="F426:M426">
    <cfRule type="containsBlanks" dxfId="3241" priority="413">
      <formula>LEN(TRIM(F426))=0</formula>
    </cfRule>
  </conditionalFormatting>
  <conditionalFormatting sqref="F425:M425">
    <cfRule type="colorScale" priority="411">
      <colorScale>
        <cfvo type="min"/>
        <cfvo type="max"/>
        <color rgb="FFFFEF9C"/>
        <color rgb="FFFF7128"/>
      </colorScale>
    </cfRule>
    <cfRule type="containsBlanks" dxfId="3240" priority="412">
      <formula>LEN(TRIM(F425))=0</formula>
    </cfRule>
  </conditionalFormatting>
  <conditionalFormatting sqref="H425:I425">
    <cfRule type="expression" dxfId="3239" priority="410">
      <formula>Z425=1</formula>
    </cfRule>
  </conditionalFormatting>
  <conditionalFormatting sqref="F425:G425">
    <cfRule type="expression" dxfId="3238" priority="409">
      <formula>Y425=1</formula>
    </cfRule>
  </conditionalFormatting>
  <conditionalFormatting sqref="J425:K425">
    <cfRule type="expression" dxfId="3237" priority="408">
      <formula>AA425=1</formula>
    </cfRule>
  </conditionalFormatting>
  <conditionalFormatting sqref="L425:M425">
    <cfRule type="expression" dxfId="3236" priority="407">
      <formula>AB425=1</formula>
    </cfRule>
  </conditionalFormatting>
  <conditionalFormatting sqref="F428:M428">
    <cfRule type="containsBlanks" dxfId="3235" priority="406">
      <formula>LEN(TRIM(F428))=0</formula>
    </cfRule>
  </conditionalFormatting>
  <conditionalFormatting sqref="F427:M427">
    <cfRule type="colorScale" priority="404">
      <colorScale>
        <cfvo type="min"/>
        <cfvo type="max"/>
        <color rgb="FFFFEF9C"/>
        <color rgb="FFFF7128"/>
      </colorScale>
    </cfRule>
    <cfRule type="containsBlanks" dxfId="3234" priority="405">
      <formula>LEN(TRIM(F427))=0</formula>
    </cfRule>
  </conditionalFormatting>
  <conditionalFormatting sqref="H427:I427">
    <cfRule type="expression" dxfId="3233" priority="403">
      <formula>Z427=1</formula>
    </cfRule>
  </conditionalFormatting>
  <conditionalFormatting sqref="F427:G427">
    <cfRule type="expression" dxfId="3232" priority="402">
      <formula>Y427=1</formula>
    </cfRule>
  </conditionalFormatting>
  <conditionalFormatting sqref="J427:K427">
    <cfRule type="expression" dxfId="3231" priority="401">
      <formula>AA427=1</formula>
    </cfRule>
  </conditionalFormatting>
  <conditionalFormatting sqref="L427:M427">
    <cfRule type="expression" dxfId="3230" priority="400">
      <formula>AB427=1</formula>
    </cfRule>
  </conditionalFormatting>
  <conditionalFormatting sqref="F430:M430">
    <cfRule type="containsBlanks" dxfId="3229" priority="399">
      <formula>LEN(TRIM(F430))=0</formula>
    </cfRule>
  </conditionalFormatting>
  <conditionalFormatting sqref="F429:M429">
    <cfRule type="colorScale" priority="397">
      <colorScale>
        <cfvo type="min"/>
        <cfvo type="max"/>
        <color rgb="FFFFEF9C"/>
        <color rgb="FFFF7128"/>
      </colorScale>
    </cfRule>
    <cfRule type="containsBlanks" dxfId="3228" priority="398">
      <formula>LEN(TRIM(F429))=0</formula>
    </cfRule>
  </conditionalFormatting>
  <conditionalFormatting sqref="H429:I429">
    <cfRule type="expression" dxfId="3227" priority="396">
      <formula>Z429=1</formula>
    </cfRule>
  </conditionalFormatting>
  <conditionalFormatting sqref="F429:G429">
    <cfRule type="expression" dxfId="3226" priority="395">
      <formula>Y429=1</formula>
    </cfRule>
  </conditionalFormatting>
  <conditionalFormatting sqref="J429:K429">
    <cfRule type="expression" dxfId="3225" priority="394">
      <formula>AA429=1</formula>
    </cfRule>
  </conditionalFormatting>
  <conditionalFormatting sqref="L429:M429">
    <cfRule type="expression" dxfId="3224" priority="393">
      <formula>AB429=1</formula>
    </cfRule>
  </conditionalFormatting>
  <conditionalFormatting sqref="F432:M432">
    <cfRule type="containsBlanks" dxfId="3223" priority="392">
      <formula>LEN(TRIM(F432))=0</formula>
    </cfRule>
  </conditionalFormatting>
  <conditionalFormatting sqref="F431:M431">
    <cfRule type="colorScale" priority="390">
      <colorScale>
        <cfvo type="min"/>
        <cfvo type="max"/>
        <color rgb="FFFFEF9C"/>
        <color rgb="FFFF7128"/>
      </colorScale>
    </cfRule>
    <cfRule type="containsBlanks" dxfId="3222" priority="391">
      <formula>LEN(TRIM(F431))=0</formula>
    </cfRule>
  </conditionalFormatting>
  <conditionalFormatting sqref="H431:I431">
    <cfRule type="expression" dxfId="3221" priority="389">
      <formula>Z431=1</formula>
    </cfRule>
  </conditionalFormatting>
  <conditionalFormatting sqref="F431:G431">
    <cfRule type="expression" dxfId="3220" priority="388">
      <formula>Y431=1</formula>
    </cfRule>
  </conditionalFormatting>
  <conditionalFormatting sqref="J431:K431">
    <cfRule type="expression" dxfId="3219" priority="387">
      <formula>AA431=1</formula>
    </cfRule>
  </conditionalFormatting>
  <conditionalFormatting sqref="L431:M431">
    <cfRule type="expression" dxfId="3218" priority="386">
      <formula>AB431=1</formula>
    </cfRule>
  </conditionalFormatting>
  <conditionalFormatting sqref="F434:M434">
    <cfRule type="containsBlanks" dxfId="3217" priority="385">
      <formula>LEN(TRIM(F434))=0</formula>
    </cfRule>
  </conditionalFormatting>
  <conditionalFormatting sqref="F433:M433">
    <cfRule type="colorScale" priority="383">
      <colorScale>
        <cfvo type="min"/>
        <cfvo type="max"/>
        <color rgb="FFFFEF9C"/>
        <color rgb="FFFF7128"/>
      </colorScale>
    </cfRule>
    <cfRule type="containsBlanks" dxfId="3216" priority="384">
      <formula>LEN(TRIM(F433))=0</formula>
    </cfRule>
  </conditionalFormatting>
  <conditionalFormatting sqref="H433:I433">
    <cfRule type="expression" dxfId="3215" priority="382">
      <formula>Z433=1</formula>
    </cfRule>
  </conditionalFormatting>
  <conditionalFormatting sqref="F433:G433">
    <cfRule type="expression" dxfId="3214" priority="381">
      <formula>Y433=1</formula>
    </cfRule>
  </conditionalFormatting>
  <conditionalFormatting sqref="J433:K433">
    <cfRule type="expression" dxfId="3213" priority="380">
      <formula>AA433=1</formula>
    </cfRule>
  </conditionalFormatting>
  <conditionalFormatting sqref="L433:M433">
    <cfRule type="expression" dxfId="3212" priority="379">
      <formula>AB433=1</formula>
    </cfRule>
  </conditionalFormatting>
  <conditionalFormatting sqref="F436:M436">
    <cfRule type="containsBlanks" dxfId="3211" priority="378">
      <formula>LEN(TRIM(F436))=0</formula>
    </cfRule>
  </conditionalFormatting>
  <conditionalFormatting sqref="F435:M435">
    <cfRule type="colorScale" priority="376">
      <colorScale>
        <cfvo type="min"/>
        <cfvo type="max"/>
        <color rgb="FFFFEF9C"/>
        <color rgb="FFFF7128"/>
      </colorScale>
    </cfRule>
    <cfRule type="containsBlanks" dxfId="3210" priority="377">
      <formula>LEN(TRIM(F435))=0</formula>
    </cfRule>
  </conditionalFormatting>
  <conditionalFormatting sqref="H435:I435">
    <cfRule type="expression" dxfId="3209" priority="375">
      <formula>Z435=1</formula>
    </cfRule>
  </conditionalFormatting>
  <conditionalFormatting sqref="F435:G435">
    <cfRule type="expression" dxfId="3208" priority="374">
      <formula>Y435=1</formula>
    </cfRule>
  </conditionalFormatting>
  <conditionalFormatting sqref="J435:K435">
    <cfRule type="expression" dxfId="3207" priority="373">
      <formula>AA435=1</formula>
    </cfRule>
  </conditionalFormatting>
  <conditionalFormatting sqref="L435:M435">
    <cfRule type="expression" dxfId="3206" priority="372">
      <formula>AB435=1</formula>
    </cfRule>
  </conditionalFormatting>
  <conditionalFormatting sqref="F438:M438">
    <cfRule type="containsBlanks" dxfId="3205" priority="371">
      <formula>LEN(TRIM(F438))=0</formula>
    </cfRule>
  </conditionalFormatting>
  <conditionalFormatting sqref="F437:M437">
    <cfRule type="colorScale" priority="369">
      <colorScale>
        <cfvo type="min"/>
        <cfvo type="max"/>
        <color rgb="FFFFEF9C"/>
        <color rgb="FFFF7128"/>
      </colorScale>
    </cfRule>
    <cfRule type="containsBlanks" dxfId="3204" priority="370">
      <formula>LEN(TRIM(F437))=0</formula>
    </cfRule>
  </conditionalFormatting>
  <conditionalFormatting sqref="H437:I437">
    <cfRule type="expression" dxfId="3203" priority="368">
      <formula>Z437=1</formula>
    </cfRule>
  </conditionalFormatting>
  <conditionalFormatting sqref="F437:G437">
    <cfRule type="expression" dxfId="3202" priority="367">
      <formula>Y437=1</formula>
    </cfRule>
  </conditionalFormatting>
  <conditionalFormatting sqref="J437:K437">
    <cfRule type="expression" dxfId="3201" priority="366">
      <formula>AA437=1</formula>
    </cfRule>
  </conditionalFormatting>
  <conditionalFormatting sqref="L437:M437">
    <cfRule type="expression" dxfId="3200" priority="365">
      <formula>AB437=1</formula>
    </cfRule>
  </conditionalFormatting>
  <conditionalFormatting sqref="F440:M440">
    <cfRule type="containsBlanks" dxfId="3199" priority="364">
      <formula>LEN(TRIM(F440))=0</formula>
    </cfRule>
  </conditionalFormatting>
  <conditionalFormatting sqref="F439:M439">
    <cfRule type="colorScale" priority="362">
      <colorScale>
        <cfvo type="min"/>
        <cfvo type="max"/>
        <color rgb="FFFFEF9C"/>
        <color rgb="FFFF7128"/>
      </colorScale>
    </cfRule>
    <cfRule type="containsBlanks" dxfId="3198" priority="363">
      <formula>LEN(TRIM(F439))=0</formula>
    </cfRule>
  </conditionalFormatting>
  <conditionalFormatting sqref="H439:I439">
    <cfRule type="expression" dxfId="3197" priority="361">
      <formula>Z439=1</formula>
    </cfRule>
  </conditionalFormatting>
  <conditionalFormatting sqref="F439:G439">
    <cfRule type="expression" dxfId="3196" priority="360">
      <formula>Y439=1</formula>
    </cfRule>
  </conditionalFormatting>
  <conditionalFormatting sqref="J439:K439">
    <cfRule type="expression" dxfId="3195" priority="359">
      <formula>AA439=1</formula>
    </cfRule>
  </conditionalFormatting>
  <conditionalFormatting sqref="L439:M439">
    <cfRule type="expression" dxfId="3194" priority="358">
      <formula>AB439=1</formula>
    </cfRule>
  </conditionalFormatting>
  <conditionalFormatting sqref="F442:M442">
    <cfRule type="containsBlanks" dxfId="3193" priority="357">
      <formula>LEN(TRIM(F442))=0</formula>
    </cfRule>
  </conditionalFormatting>
  <conditionalFormatting sqref="F441:M441">
    <cfRule type="colorScale" priority="355">
      <colorScale>
        <cfvo type="min"/>
        <cfvo type="max"/>
        <color rgb="FFFFEF9C"/>
        <color rgb="FFFF7128"/>
      </colorScale>
    </cfRule>
    <cfRule type="containsBlanks" dxfId="3192" priority="356">
      <formula>LEN(TRIM(F441))=0</formula>
    </cfRule>
  </conditionalFormatting>
  <conditionalFormatting sqref="H441:I441">
    <cfRule type="expression" dxfId="3191" priority="354">
      <formula>Z441=1</formula>
    </cfRule>
  </conditionalFormatting>
  <conditionalFormatting sqref="F441:G441">
    <cfRule type="expression" dxfId="3190" priority="353">
      <formula>Y441=1</formula>
    </cfRule>
  </conditionalFormatting>
  <conditionalFormatting sqref="J441:K441">
    <cfRule type="expression" dxfId="3189" priority="352">
      <formula>AA441=1</formula>
    </cfRule>
  </conditionalFormatting>
  <conditionalFormatting sqref="L441:M441">
    <cfRule type="expression" dxfId="3188" priority="351">
      <formula>AB441=1</formula>
    </cfRule>
  </conditionalFormatting>
  <conditionalFormatting sqref="F444:M444">
    <cfRule type="containsBlanks" dxfId="3187" priority="350">
      <formula>LEN(TRIM(F444))=0</formula>
    </cfRule>
  </conditionalFormatting>
  <conditionalFormatting sqref="F443:M443">
    <cfRule type="colorScale" priority="348">
      <colorScale>
        <cfvo type="min"/>
        <cfvo type="max"/>
        <color rgb="FFFFEF9C"/>
        <color rgb="FFFF7128"/>
      </colorScale>
    </cfRule>
    <cfRule type="containsBlanks" dxfId="3186" priority="349">
      <formula>LEN(TRIM(F443))=0</formula>
    </cfRule>
  </conditionalFormatting>
  <conditionalFormatting sqref="H443:I443">
    <cfRule type="expression" dxfId="3185" priority="347">
      <formula>Z443=1</formula>
    </cfRule>
  </conditionalFormatting>
  <conditionalFormatting sqref="F443:G443">
    <cfRule type="expression" dxfId="3184" priority="346">
      <formula>Y443=1</formula>
    </cfRule>
  </conditionalFormatting>
  <conditionalFormatting sqref="J443:K443">
    <cfRule type="expression" dxfId="3183" priority="345">
      <formula>AA443=1</formula>
    </cfRule>
  </conditionalFormatting>
  <conditionalFormatting sqref="L443:M443">
    <cfRule type="expression" dxfId="3182" priority="344">
      <formula>AB443=1</formula>
    </cfRule>
  </conditionalFormatting>
  <conditionalFormatting sqref="F446:M446">
    <cfRule type="containsBlanks" dxfId="3181" priority="343">
      <formula>LEN(TRIM(F446))=0</formula>
    </cfRule>
  </conditionalFormatting>
  <conditionalFormatting sqref="F445:M445">
    <cfRule type="colorScale" priority="341">
      <colorScale>
        <cfvo type="min"/>
        <cfvo type="max"/>
        <color rgb="FFFFEF9C"/>
        <color rgb="FFFF7128"/>
      </colorScale>
    </cfRule>
    <cfRule type="containsBlanks" dxfId="3180" priority="342">
      <formula>LEN(TRIM(F445))=0</formula>
    </cfRule>
  </conditionalFormatting>
  <conditionalFormatting sqref="H445:I445">
    <cfRule type="expression" dxfId="3179" priority="340">
      <formula>Z445=1</formula>
    </cfRule>
  </conditionalFormatting>
  <conditionalFormatting sqref="F445:G445">
    <cfRule type="expression" dxfId="3178" priority="339">
      <formula>Y445=1</formula>
    </cfRule>
  </conditionalFormatting>
  <conditionalFormatting sqref="J445:K445">
    <cfRule type="expression" dxfId="3177" priority="338">
      <formula>AA445=1</formula>
    </cfRule>
  </conditionalFormatting>
  <conditionalFormatting sqref="L445:M445">
    <cfRule type="expression" dxfId="3176" priority="337">
      <formula>AB445=1</formula>
    </cfRule>
  </conditionalFormatting>
  <conditionalFormatting sqref="F448:M448">
    <cfRule type="containsBlanks" dxfId="3175" priority="336">
      <formula>LEN(TRIM(F448))=0</formula>
    </cfRule>
  </conditionalFormatting>
  <conditionalFormatting sqref="F447:M447">
    <cfRule type="colorScale" priority="334">
      <colorScale>
        <cfvo type="min"/>
        <cfvo type="max"/>
        <color rgb="FFFFEF9C"/>
        <color rgb="FFFF7128"/>
      </colorScale>
    </cfRule>
    <cfRule type="containsBlanks" dxfId="3174" priority="335">
      <formula>LEN(TRIM(F447))=0</formula>
    </cfRule>
  </conditionalFormatting>
  <conditionalFormatting sqref="H447:I447">
    <cfRule type="expression" dxfId="3173" priority="333">
      <formula>Z447=1</formula>
    </cfRule>
  </conditionalFormatting>
  <conditionalFormatting sqref="F447:G447">
    <cfRule type="expression" dxfId="3172" priority="332">
      <formula>Y447=1</formula>
    </cfRule>
  </conditionalFormatting>
  <conditionalFormatting sqref="J447:K447">
    <cfRule type="expression" dxfId="3171" priority="331">
      <formula>AA447=1</formula>
    </cfRule>
  </conditionalFormatting>
  <conditionalFormatting sqref="L447:M447">
    <cfRule type="expression" dxfId="3170" priority="330">
      <formula>AB447=1</formula>
    </cfRule>
  </conditionalFormatting>
  <conditionalFormatting sqref="F450:M450">
    <cfRule type="containsBlanks" dxfId="3169" priority="329">
      <formula>LEN(TRIM(F450))=0</formula>
    </cfRule>
  </conditionalFormatting>
  <conditionalFormatting sqref="F449:M449">
    <cfRule type="colorScale" priority="327">
      <colorScale>
        <cfvo type="min"/>
        <cfvo type="max"/>
        <color rgb="FFFFEF9C"/>
        <color rgb="FFFF7128"/>
      </colorScale>
    </cfRule>
    <cfRule type="containsBlanks" dxfId="3168" priority="328">
      <formula>LEN(TRIM(F449))=0</formula>
    </cfRule>
  </conditionalFormatting>
  <conditionalFormatting sqref="H449:I449">
    <cfRule type="expression" dxfId="3167" priority="326">
      <formula>Z449=1</formula>
    </cfRule>
  </conditionalFormatting>
  <conditionalFormatting sqref="F449:G449">
    <cfRule type="expression" dxfId="3166" priority="325">
      <formula>Y449=1</formula>
    </cfRule>
  </conditionalFormatting>
  <conditionalFormatting sqref="J449:K449">
    <cfRule type="expression" dxfId="3165" priority="324">
      <formula>AA449=1</formula>
    </cfRule>
  </conditionalFormatting>
  <conditionalFormatting sqref="L449:M449">
    <cfRule type="expression" dxfId="3164" priority="323">
      <formula>AB449=1</formula>
    </cfRule>
  </conditionalFormatting>
  <conditionalFormatting sqref="F452:M452">
    <cfRule type="containsBlanks" dxfId="3163" priority="322">
      <formula>LEN(TRIM(F452))=0</formula>
    </cfRule>
  </conditionalFormatting>
  <conditionalFormatting sqref="F451:M451">
    <cfRule type="colorScale" priority="320">
      <colorScale>
        <cfvo type="min"/>
        <cfvo type="max"/>
        <color rgb="FFFFEF9C"/>
        <color rgb="FFFF7128"/>
      </colorScale>
    </cfRule>
    <cfRule type="containsBlanks" dxfId="3162" priority="321">
      <formula>LEN(TRIM(F451))=0</formula>
    </cfRule>
  </conditionalFormatting>
  <conditionalFormatting sqref="H451:I451">
    <cfRule type="expression" dxfId="3161" priority="319">
      <formula>Z451=1</formula>
    </cfRule>
  </conditionalFormatting>
  <conditionalFormatting sqref="F451:G451">
    <cfRule type="expression" dxfId="3160" priority="318">
      <formula>Y451=1</formula>
    </cfRule>
  </conditionalFormatting>
  <conditionalFormatting sqref="J451:K451">
    <cfRule type="expression" dxfId="3159" priority="317">
      <formula>AA451=1</formula>
    </cfRule>
  </conditionalFormatting>
  <conditionalFormatting sqref="L451:M451">
    <cfRule type="expression" dxfId="3158" priority="316">
      <formula>AB451=1</formula>
    </cfRule>
  </conditionalFormatting>
  <conditionalFormatting sqref="F454:M454">
    <cfRule type="containsBlanks" dxfId="3157" priority="315">
      <formula>LEN(TRIM(F454))=0</formula>
    </cfRule>
  </conditionalFormatting>
  <conditionalFormatting sqref="F453:M453">
    <cfRule type="colorScale" priority="313">
      <colorScale>
        <cfvo type="min"/>
        <cfvo type="max"/>
        <color rgb="FFFFEF9C"/>
        <color rgb="FFFF7128"/>
      </colorScale>
    </cfRule>
    <cfRule type="containsBlanks" dxfId="3156" priority="314">
      <formula>LEN(TRIM(F453))=0</formula>
    </cfRule>
  </conditionalFormatting>
  <conditionalFormatting sqref="H453:I453">
    <cfRule type="expression" dxfId="3155" priority="312">
      <formula>Z453=1</formula>
    </cfRule>
  </conditionalFormatting>
  <conditionalFormatting sqref="F453:G453">
    <cfRule type="expression" dxfId="3154" priority="311">
      <formula>Y453=1</formula>
    </cfRule>
  </conditionalFormatting>
  <conditionalFormatting sqref="J453:K453">
    <cfRule type="expression" dxfId="3153" priority="310">
      <formula>AA453=1</formula>
    </cfRule>
  </conditionalFormatting>
  <conditionalFormatting sqref="L453:M453">
    <cfRule type="expression" dxfId="3152" priority="309">
      <formula>AB453=1</formula>
    </cfRule>
  </conditionalFormatting>
  <conditionalFormatting sqref="F456:M456">
    <cfRule type="containsBlanks" dxfId="3151" priority="308">
      <formula>LEN(TRIM(F456))=0</formula>
    </cfRule>
  </conditionalFormatting>
  <conditionalFormatting sqref="F455:M455">
    <cfRule type="colorScale" priority="306">
      <colorScale>
        <cfvo type="min"/>
        <cfvo type="max"/>
        <color rgb="FFFFEF9C"/>
        <color rgb="FFFF7128"/>
      </colorScale>
    </cfRule>
    <cfRule type="containsBlanks" dxfId="3150" priority="307">
      <formula>LEN(TRIM(F455))=0</formula>
    </cfRule>
  </conditionalFormatting>
  <conditionalFormatting sqref="H455:I455">
    <cfRule type="expression" dxfId="3149" priority="305">
      <formula>Z455=1</formula>
    </cfRule>
  </conditionalFormatting>
  <conditionalFormatting sqref="F455:G455">
    <cfRule type="expression" dxfId="3148" priority="304">
      <formula>Y455=1</formula>
    </cfRule>
  </conditionalFormatting>
  <conditionalFormatting sqref="J455:K455">
    <cfRule type="expression" dxfId="3147" priority="303">
      <formula>AA455=1</formula>
    </cfRule>
  </conditionalFormatting>
  <conditionalFormatting sqref="L455:M455">
    <cfRule type="expression" dxfId="3146" priority="302">
      <formula>AB455=1</formula>
    </cfRule>
  </conditionalFormatting>
  <conditionalFormatting sqref="F458:M458">
    <cfRule type="containsBlanks" dxfId="3145" priority="301">
      <formula>LEN(TRIM(F458))=0</formula>
    </cfRule>
  </conditionalFormatting>
  <conditionalFormatting sqref="F457:M457">
    <cfRule type="colorScale" priority="299">
      <colorScale>
        <cfvo type="min"/>
        <cfvo type="max"/>
        <color rgb="FFFFEF9C"/>
        <color rgb="FFFF7128"/>
      </colorScale>
    </cfRule>
    <cfRule type="containsBlanks" dxfId="3144" priority="300">
      <formula>LEN(TRIM(F457))=0</formula>
    </cfRule>
  </conditionalFormatting>
  <conditionalFormatting sqref="H457:I457">
    <cfRule type="expression" dxfId="3143" priority="298">
      <formula>Z457=1</formula>
    </cfRule>
  </conditionalFormatting>
  <conditionalFormatting sqref="F457:G457">
    <cfRule type="expression" dxfId="3142" priority="297">
      <formula>Y457=1</formula>
    </cfRule>
  </conditionalFormatting>
  <conditionalFormatting sqref="J457:K457">
    <cfRule type="expression" dxfId="3141" priority="296">
      <formula>AA457=1</formula>
    </cfRule>
  </conditionalFormatting>
  <conditionalFormatting sqref="L457:M457">
    <cfRule type="expression" dxfId="3140" priority="295">
      <formula>AB457=1</formula>
    </cfRule>
  </conditionalFormatting>
  <conditionalFormatting sqref="F460:M460">
    <cfRule type="containsBlanks" dxfId="3139" priority="294">
      <formula>LEN(TRIM(F460))=0</formula>
    </cfRule>
  </conditionalFormatting>
  <conditionalFormatting sqref="F459:M459">
    <cfRule type="colorScale" priority="292">
      <colorScale>
        <cfvo type="min"/>
        <cfvo type="max"/>
        <color rgb="FFFFEF9C"/>
        <color rgb="FFFF7128"/>
      </colorScale>
    </cfRule>
    <cfRule type="containsBlanks" dxfId="3138" priority="293">
      <formula>LEN(TRIM(F459))=0</formula>
    </cfRule>
  </conditionalFormatting>
  <conditionalFormatting sqref="H459:I459">
    <cfRule type="expression" dxfId="3137" priority="291">
      <formula>Z459=1</formula>
    </cfRule>
  </conditionalFormatting>
  <conditionalFormatting sqref="F459:G459">
    <cfRule type="expression" dxfId="3136" priority="290">
      <formula>Y459=1</formula>
    </cfRule>
  </conditionalFormatting>
  <conditionalFormatting sqref="J459:K459">
    <cfRule type="expression" dxfId="3135" priority="289">
      <formula>AA459=1</formula>
    </cfRule>
  </conditionalFormatting>
  <conditionalFormatting sqref="L459:M459">
    <cfRule type="expression" dxfId="3134" priority="288">
      <formula>AB459=1</formula>
    </cfRule>
  </conditionalFormatting>
  <conditionalFormatting sqref="F462:M462">
    <cfRule type="containsBlanks" dxfId="3133" priority="287">
      <formula>LEN(TRIM(F462))=0</formula>
    </cfRule>
  </conditionalFormatting>
  <conditionalFormatting sqref="F461:M461">
    <cfRule type="colorScale" priority="285">
      <colorScale>
        <cfvo type="min"/>
        <cfvo type="max"/>
        <color rgb="FFFFEF9C"/>
        <color rgb="FFFF7128"/>
      </colorScale>
    </cfRule>
    <cfRule type="containsBlanks" dxfId="3132" priority="286">
      <formula>LEN(TRIM(F461))=0</formula>
    </cfRule>
  </conditionalFormatting>
  <conditionalFormatting sqref="H461:I461">
    <cfRule type="expression" dxfId="3131" priority="284">
      <formula>Z461=1</formula>
    </cfRule>
  </conditionalFormatting>
  <conditionalFormatting sqref="F461:G461">
    <cfRule type="expression" dxfId="3130" priority="283">
      <formula>Y461=1</formula>
    </cfRule>
  </conditionalFormatting>
  <conditionalFormatting sqref="J461:K461">
    <cfRule type="expression" dxfId="3129" priority="282">
      <formula>AA461=1</formula>
    </cfRule>
  </conditionalFormatting>
  <conditionalFormatting sqref="L461:M461">
    <cfRule type="expression" dxfId="3128" priority="281">
      <formula>AB461=1</formula>
    </cfRule>
  </conditionalFormatting>
  <conditionalFormatting sqref="F464:M464">
    <cfRule type="containsBlanks" dxfId="3127" priority="280">
      <formula>LEN(TRIM(F464))=0</formula>
    </cfRule>
  </conditionalFormatting>
  <conditionalFormatting sqref="F463:M463">
    <cfRule type="colorScale" priority="278">
      <colorScale>
        <cfvo type="min"/>
        <cfvo type="max"/>
        <color rgb="FFFFEF9C"/>
        <color rgb="FFFF7128"/>
      </colorScale>
    </cfRule>
    <cfRule type="containsBlanks" dxfId="3126" priority="279">
      <formula>LEN(TRIM(F463))=0</formula>
    </cfRule>
  </conditionalFormatting>
  <conditionalFormatting sqref="H463:I463">
    <cfRule type="expression" dxfId="3125" priority="277">
      <formula>Z463=1</formula>
    </cfRule>
  </conditionalFormatting>
  <conditionalFormatting sqref="F463:G463">
    <cfRule type="expression" dxfId="3124" priority="276">
      <formula>Y463=1</formula>
    </cfRule>
  </conditionalFormatting>
  <conditionalFormatting sqref="J463:K463">
    <cfRule type="expression" dxfId="3123" priority="275">
      <formula>AA463=1</formula>
    </cfRule>
  </conditionalFormatting>
  <conditionalFormatting sqref="L463:M463">
    <cfRule type="expression" dxfId="3122" priority="274">
      <formula>AB463=1</formula>
    </cfRule>
  </conditionalFormatting>
  <conditionalFormatting sqref="F466:M466">
    <cfRule type="containsBlanks" dxfId="3121" priority="273">
      <formula>LEN(TRIM(F466))=0</formula>
    </cfRule>
  </conditionalFormatting>
  <conditionalFormatting sqref="F465:M465">
    <cfRule type="colorScale" priority="271">
      <colorScale>
        <cfvo type="min"/>
        <cfvo type="max"/>
        <color rgb="FFFFEF9C"/>
        <color rgb="FFFF7128"/>
      </colorScale>
    </cfRule>
    <cfRule type="containsBlanks" dxfId="3120" priority="272">
      <formula>LEN(TRIM(F465))=0</formula>
    </cfRule>
  </conditionalFormatting>
  <conditionalFormatting sqref="H465:I465">
    <cfRule type="expression" dxfId="3119" priority="270">
      <formula>Z465=1</formula>
    </cfRule>
  </conditionalFormatting>
  <conditionalFormatting sqref="F465:G465">
    <cfRule type="expression" dxfId="3118" priority="269">
      <formula>Y465=1</formula>
    </cfRule>
  </conditionalFormatting>
  <conditionalFormatting sqref="J465:K465">
    <cfRule type="expression" dxfId="3117" priority="268">
      <formula>AA465=1</formula>
    </cfRule>
  </conditionalFormatting>
  <conditionalFormatting sqref="L465:M465">
    <cfRule type="expression" dxfId="3116" priority="267">
      <formula>AB465=1</formula>
    </cfRule>
  </conditionalFormatting>
  <conditionalFormatting sqref="F468:M468">
    <cfRule type="containsBlanks" dxfId="3115" priority="266">
      <formula>LEN(TRIM(F468))=0</formula>
    </cfRule>
  </conditionalFormatting>
  <conditionalFormatting sqref="F467:M467">
    <cfRule type="colorScale" priority="264">
      <colorScale>
        <cfvo type="min"/>
        <cfvo type="max"/>
        <color rgb="FFFFEF9C"/>
        <color rgb="FFFF7128"/>
      </colorScale>
    </cfRule>
    <cfRule type="containsBlanks" dxfId="3114" priority="265">
      <formula>LEN(TRIM(F467))=0</formula>
    </cfRule>
  </conditionalFormatting>
  <conditionalFormatting sqref="H467:I467">
    <cfRule type="expression" dxfId="3113" priority="263">
      <formula>Z467=1</formula>
    </cfRule>
  </conditionalFormatting>
  <conditionalFormatting sqref="F467:G467">
    <cfRule type="expression" dxfId="3112" priority="262">
      <formula>Y467=1</formula>
    </cfRule>
  </conditionalFormatting>
  <conditionalFormatting sqref="J467:K467">
    <cfRule type="expression" dxfId="3111" priority="261">
      <formula>AA467=1</formula>
    </cfRule>
  </conditionalFormatting>
  <conditionalFormatting sqref="L467:M467">
    <cfRule type="expression" dxfId="3110" priority="260">
      <formula>AB467=1</formula>
    </cfRule>
  </conditionalFormatting>
  <conditionalFormatting sqref="F470:M470">
    <cfRule type="containsBlanks" dxfId="3109" priority="259">
      <formula>LEN(TRIM(F470))=0</formula>
    </cfRule>
  </conditionalFormatting>
  <conditionalFormatting sqref="F469:M469">
    <cfRule type="colorScale" priority="257">
      <colorScale>
        <cfvo type="min"/>
        <cfvo type="max"/>
        <color rgb="FFFFEF9C"/>
        <color rgb="FFFF7128"/>
      </colorScale>
    </cfRule>
    <cfRule type="containsBlanks" dxfId="3108" priority="258">
      <formula>LEN(TRIM(F469))=0</formula>
    </cfRule>
  </conditionalFormatting>
  <conditionalFormatting sqref="H469:I469">
    <cfRule type="expression" dxfId="3107" priority="256">
      <formula>Z469=1</formula>
    </cfRule>
  </conditionalFormatting>
  <conditionalFormatting sqref="F469:G469">
    <cfRule type="expression" dxfId="3106" priority="255">
      <formula>Y469=1</formula>
    </cfRule>
  </conditionalFormatting>
  <conditionalFormatting sqref="J469:K469">
    <cfRule type="expression" dxfId="3105" priority="254">
      <formula>AA469=1</formula>
    </cfRule>
  </conditionalFormatting>
  <conditionalFormatting sqref="L469:M469">
    <cfRule type="expression" dxfId="3104" priority="253">
      <formula>AB469=1</formula>
    </cfRule>
  </conditionalFormatting>
  <conditionalFormatting sqref="F472:M472">
    <cfRule type="containsBlanks" dxfId="3103" priority="252">
      <formula>LEN(TRIM(F472))=0</formula>
    </cfRule>
  </conditionalFormatting>
  <conditionalFormatting sqref="F471:M471">
    <cfRule type="colorScale" priority="250">
      <colorScale>
        <cfvo type="min"/>
        <cfvo type="max"/>
        <color rgb="FFFFEF9C"/>
        <color rgb="FFFF7128"/>
      </colorScale>
    </cfRule>
    <cfRule type="containsBlanks" dxfId="3102" priority="251">
      <formula>LEN(TRIM(F471))=0</formula>
    </cfRule>
  </conditionalFormatting>
  <conditionalFormatting sqref="H471:I471">
    <cfRule type="expression" dxfId="3101" priority="249">
      <formula>Z471=1</formula>
    </cfRule>
  </conditionalFormatting>
  <conditionalFormatting sqref="F471:G471">
    <cfRule type="expression" dxfId="3100" priority="248">
      <formula>Y471=1</formula>
    </cfRule>
  </conditionalFormatting>
  <conditionalFormatting sqref="J471:K471">
    <cfRule type="expression" dxfId="3099" priority="247">
      <formula>AA471=1</formula>
    </cfRule>
  </conditionalFormatting>
  <conditionalFormatting sqref="L471:M471">
    <cfRule type="expression" dxfId="3098" priority="246">
      <formula>AB471=1</formula>
    </cfRule>
  </conditionalFormatting>
  <conditionalFormatting sqref="F474:M474">
    <cfRule type="containsBlanks" dxfId="3097" priority="245">
      <formula>LEN(TRIM(F474))=0</formula>
    </cfRule>
  </conditionalFormatting>
  <conditionalFormatting sqref="F473:M473">
    <cfRule type="colorScale" priority="243">
      <colorScale>
        <cfvo type="min"/>
        <cfvo type="max"/>
        <color rgb="FFFFEF9C"/>
        <color rgb="FFFF7128"/>
      </colorScale>
    </cfRule>
    <cfRule type="containsBlanks" dxfId="3096" priority="244">
      <formula>LEN(TRIM(F473))=0</formula>
    </cfRule>
  </conditionalFormatting>
  <conditionalFormatting sqref="H473:I473">
    <cfRule type="expression" dxfId="3095" priority="242">
      <formula>Z473=1</formula>
    </cfRule>
  </conditionalFormatting>
  <conditionalFormatting sqref="F473:G473">
    <cfRule type="expression" dxfId="3094" priority="241">
      <formula>Y473=1</formula>
    </cfRule>
  </conditionalFormatting>
  <conditionalFormatting sqref="J473:K473">
    <cfRule type="expression" dxfId="3093" priority="240">
      <formula>AA473=1</formula>
    </cfRule>
  </conditionalFormatting>
  <conditionalFormatting sqref="L473:M473">
    <cfRule type="expression" dxfId="3092" priority="239">
      <formula>AB473=1</formula>
    </cfRule>
  </conditionalFormatting>
  <conditionalFormatting sqref="F476:M476">
    <cfRule type="containsBlanks" dxfId="3091" priority="238">
      <formula>LEN(TRIM(F476))=0</formula>
    </cfRule>
  </conditionalFormatting>
  <conditionalFormatting sqref="F475:M475">
    <cfRule type="colorScale" priority="236">
      <colorScale>
        <cfvo type="min"/>
        <cfvo type="max"/>
        <color rgb="FFFFEF9C"/>
        <color rgb="FFFF7128"/>
      </colorScale>
    </cfRule>
    <cfRule type="containsBlanks" dxfId="3090" priority="237">
      <formula>LEN(TRIM(F475))=0</formula>
    </cfRule>
  </conditionalFormatting>
  <conditionalFormatting sqref="H475:I475">
    <cfRule type="expression" dxfId="3089" priority="235">
      <formula>Z475=1</formula>
    </cfRule>
  </conditionalFormatting>
  <conditionalFormatting sqref="F475:G475">
    <cfRule type="expression" dxfId="3088" priority="234">
      <formula>Y475=1</formula>
    </cfRule>
  </conditionalFormatting>
  <conditionalFormatting sqref="J475:K475">
    <cfRule type="expression" dxfId="3087" priority="233">
      <formula>AA475=1</formula>
    </cfRule>
  </conditionalFormatting>
  <conditionalFormatting sqref="L475:M475">
    <cfRule type="expression" dxfId="3086" priority="232">
      <formula>AB475=1</formula>
    </cfRule>
  </conditionalFormatting>
  <conditionalFormatting sqref="F478:M478">
    <cfRule type="containsBlanks" dxfId="3085" priority="231">
      <formula>LEN(TRIM(F478))=0</formula>
    </cfRule>
  </conditionalFormatting>
  <conditionalFormatting sqref="F477:M477">
    <cfRule type="colorScale" priority="229">
      <colorScale>
        <cfvo type="min"/>
        <cfvo type="max"/>
        <color rgb="FFFFEF9C"/>
        <color rgb="FFFF7128"/>
      </colorScale>
    </cfRule>
    <cfRule type="containsBlanks" dxfId="3084" priority="230">
      <formula>LEN(TRIM(F477))=0</formula>
    </cfRule>
  </conditionalFormatting>
  <conditionalFormatting sqref="H477:I477">
    <cfRule type="expression" dxfId="3083" priority="228">
      <formula>Z477=1</formula>
    </cfRule>
  </conditionalFormatting>
  <conditionalFormatting sqref="F477:G477">
    <cfRule type="expression" dxfId="3082" priority="227">
      <formula>Y477=1</formula>
    </cfRule>
  </conditionalFormatting>
  <conditionalFormatting sqref="J477:K477">
    <cfRule type="expression" dxfId="3081" priority="226">
      <formula>AA477=1</formula>
    </cfRule>
  </conditionalFormatting>
  <conditionalFormatting sqref="L477:M477">
    <cfRule type="expression" dxfId="3080" priority="225">
      <formula>AB477=1</formula>
    </cfRule>
  </conditionalFormatting>
  <conditionalFormatting sqref="F480:M480">
    <cfRule type="containsBlanks" dxfId="3079" priority="224">
      <formula>LEN(TRIM(F480))=0</formula>
    </cfRule>
  </conditionalFormatting>
  <conditionalFormatting sqref="F479:M479">
    <cfRule type="colorScale" priority="222">
      <colorScale>
        <cfvo type="min"/>
        <cfvo type="max"/>
        <color rgb="FFFFEF9C"/>
        <color rgb="FFFF7128"/>
      </colorScale>
    </cfRule>
    <cfRule type="containsBlanks" dxfId="3078" priority="223">
      <formula>LEN(TRIM(F479))=0</formula>
    </cfRule>
  </conditionalFormatting>
  <conditionalFormatting sqref="H479:I479">
    <cfRule type="expression" dxfId="3077" priority="221">
      <formula>Z479=1</formula>
    </cfRule>
  </conditionalFormatting>
  <conditionalFormatting sqref="F479:G479">
    <cfRule type="expression" dxfId="3076" priority="220">
      <formula>Y479=1</formula>
    </cfRule>
  </conditionalFormatting>
  <conditionalFormatting sqref="J479:K479">
    <cfRule type="expression" dxfId="3075" priority="219">
      <formula>AA479=1</formula>
    </cfRule>
  </conditionalFormatting>
  <conditionalFormatting sqref="L479:M479">
    <cfRule type="expression" dxfId="3074" priority="218">
      <formula>AB479=1</formula>
    </cfRule>
  </conditionalFormatting>
  <conditionalFormatting sqref="F482:M482">
    <cfRule type="containsBlanks" dxfId="3073" priority="217">
      <formula>LEN(TRIM(F482))=0</formula>
    </cfRule>
  </conditionalFormatting>
  <conditionalFormatting sqref="F481:M481">
    <cfRule type="colorScale" priority="215">
      <colorScale>
        <cfvo type="min"/>
        <cfvo type="max"/>
        <color rgb="FFFFEF9C"/>
        <color rgb="FFFF7128"/>
      </colorScale>
    </cfRule>
    <cfRule type="containsBlanks" dxfId="3072" priority="216">
      <formula>LEN(TRIM(F481))=0</formula>
    </cfRule>
  </conditionalFormatting>
  <conditionalFormatting sqref="H481:I481">
    <cfRule type="expression" dxfId="3071" priority="214">
      <formula>Z481=1</formula>
    </cfRule>
  </conditionalFormatting>
  <conditionalFormatting sqref="F481:G481">
    <cfRule type="expression" dxfId="3070" priority="213">
      <formula>Y481=1</formula>
    </cfRule>
  </conditionalFormatting>
  <conditionalFormatting sqref="J481:K481">
    <cfRule type="expression" dxfId="3069" priority="212">
      <formula>AA481=1</formula>
    </cfRule>
  </conditionalFormatting>
  <conditionalFormatting sqref="L481:M481">
    <cfRule type="expression" dxfId="3068" priority="211">
      <formula>AB481=1</formula>
    </cfRule>
  </conditionalFormatting>
  <conditionalFormatting sqref="F484:M484">
    <cfRule type="containsBlanks" dxfId="3067" priority="210">
      <formula>LEN(TRIM(F484))=0</formula>
    </cfRule>
  </conditionalFormatting>
  <conditionalFormatting sqref="F483:M483">
    <cfRule type="colorScale" priority="208">
      <colorScale>
        <cfvo type="min"/>
        <cfvo type="max"/>
        <color rgb="FFFFEF9C"/>
        <color rgb="FFFF7128"/>
      </colorScale>
    </cfRule>
    <cfRule type="containsBlanks" dxfId="3066" priority="209">
      <formula>LEN(TRIM(F483))=0</formula>
    </cfRule>
  </conditionalFormatting>
  <conditionalFormatting sqref="H483:I483">
    <cfRule type="expression" dxfId="3065" priority="207">
      <formula>Z483=1</formula>
    </cfRule>
  </conditionalFormatting>
  <conditionalFormatting sqref="F483:G483">
    <cfRule type="expression" dxfId="3064" priority="206">
      <formula>Y483=1</formula>
    </cfRule>
  </conditionalFormatting>
  <conditionalFormatting sqref="J483:K483">
    <cfRule type="expression" dxfId="3063" priority="205">
      <formula>AA483=1</formula>
    </cfRule>
  </conditionalFormatting>
  <conditionalFormatting sqref="L483:M483">
    <cfRule type="expression" dxfId="3062" priority="204">
      <formula>AB483=1</formula>
    </cfRule>
  </conditionalFormatting>
  <conditionalFormatting sqref="F486:M486">
    <cfRule type="containsBlanks" dxfId="3061" priority="203">
      <formula>LEN(TRIM(F486))=0</formula>
    </cfRule>
  </conditionalFormatting>
  <conditionalFormatting sqref="F485:M485">
    <cfRule type="colorScale" priority="201">
      <colorScale>
        <cfvo type="min"/>
        <cfvo type="max"/>
        <color rgb="FFFFEF9C"/>
        <color rgb="FFFF7128"/>
      </colorScale>
    </cfRule>
    <cfRule type="containsBlanks" dxfId="3060" priority="202">
      <formula>LEN(TRIM(F485))=0</formula>
    </cfRule>
  </conditionalFormatting>
  <conditionalFormatting sqref="H485:I485">
    <cfRule type="expression" dxfId="3059" priority="200">
      <formula>Z485=1</formula>
    </cfRule>
  </conditionalFormatting>
  <conditionalFormatting sqref="F485:G485">
    <cfRule type="expression" dxfId="3058" priority="199">
      <formula>Y485=1</formula>
    </cfRule>
  </conditionalFormatting>
  <conditionalFormatting sqref="J485:K485">
    <cfRule type="expression" dxfId="3057" priority="198">
      <formula>AA485=1</formula>
    </cfRule>
  </conditionalFormatting>
  <conditionalFormatting sqref="L485:M485">
    <cfRule type="expression" dxfId="3056" priority="197">
      <formula>AB485=1</formula>
    </cfRule>
  </conditionalFormatting>
  <conditionalFormatting sqref="F488:M488">
    <cfRule type="containsBlanks" dxfId="3055" priority="196">
      <formula>LEN(TRIM(F488))=0</formula>
    </cfRule>
  </conditionalFormatting>
  <conditionalFormatting sqref="F487:M487">
    <cfRule type="colorScale" priority="194">
      <colorScale>
        <cfvo type="min"/>
        <cfvo type="max"/>
        <color rgb="FFFFEF9C"/>
        <color rgb="FFFF7128"/>
      </colorScale>
    </cfRule>
    <cfRule type="containsBlanks" dxfId="3054" priority="195">
      <formula>LEN(TRIM(F487))=0</formula>
    </cfRule>
  </conditionalFormatting>
  <conditionalFormatting sqref="H487:I487">
    <cfRule type="expression" dxfId="3053" priority="193">
      <formula>Z487=1</formula>
    </cfRule>
  </conditionalFormatting>
  <conditionalFormatting sqref="F487:G487">
    <cfRule type="expression" dxfId="3052" priority="192">
      <formula>Y487=1</formula>
    </cfRule>
  </conditionalFormatting>
  <conditionalFormatting sqref="J487:K487">
    <cfRule type="expression" dxfId="3051" priority="191">
      <formula>AA487=1</formula>
    </cfRule>
  </conditionalFormatting>
  <conditionalFormatting sqref="L487:M487">
    <cfRule type="expression" dxfId="3050" priority="190">
      <formula>AB487=1</formula>
    </cfRule>
  </conditionalFormatting>
  <conditionalFormatting sqref="F490:M490">
    <cfRule type="containsBlanks" dxfId="3049" priority="189">
      <formula>LEN(TRIM(F490))=0</formula>
    </cfRule>
  </conditionalFormatting>
  <conditionalFormatting sqref="F489:M489">
    <cfRule type="colorScale" priority="187">
      <colorScale>
        <cfvo type="min"/>
        <cfvo type="max"/>
        <color rgb="FFFFEF9C"/>
        <color rgb="FFFF7128"/>
      </colorScale>
    </cfRule>
    <cfRule type="containsBlanks" dxfId="3048" priority="188">
      <formula>LEN(TRIM(F489))=0</formula>
    </cfRule>
  </conditionalFormatting>
  <conditionalFormatting sqref="H489:I489">
    <cfRule type="expression" dxfId="3047" priority="186">
      <formula>Z489=1</formula>
    </cfRule>
  </conditionalFormatting>
  <conditionalFormatting sqref="F489:G489">
    <cfRule type="expression" dxfId="3046" priority="185">
      <formula>Y489=1</formula>
    </cfRule>
  </conditionalFormatting>
  <conditionalFormatting sqref="J489:K489">
    <cfRule type="expression" dxfId="3045" priority="184">
      <formula>AA489=1</formula>
    </cfRule>
  </conditionalFormatting>
  <conditionalFormatting sqref="L489:M489">
    <cfRule type="expression" dxfId="3044" priority="183">
      <formula>AB489=1</formula>
    </cfRule>
  </conditionalFormatting>
  <conditionalFormatting sqref="F492:M492">
    <cfRule type="containsBlanks" dxfId="3043" priority="182">
      <formula>LEN(TRIM(F492))=0</formula>
    </cfRule>
  </conditionalFormatting>
  <conditionalFormatting sqref="F491:M491">
    <cfRule type="colorScale" priority="180">
      <colorScale>
        <cfvo type="min"/>
        <cfvo type="max"/>
        <color rgb="FFFFEF9C"/>
        <color rgb="FFFF7128"/>
      </colorScale>
    </cfRule>
    <cfRule type="containsBlanks" dxfId="3042" priority="181">
      <formula>LEN(TRIM(F491))=0</formula>
    </cfRule>
  </conditionalFormatting>
  <conditionalFormatting sqref="H491:I491">
    <cfRule type="expression" dxfId="3041" priority="179">
      <formula>Z491=1</formula>
    </cfRule>
  </conditionalFormatting>
  <conditionalFormatting sqref="F491:G491">
    <cfRule type="expression" dxfId="3040" priority="178">
      <formula>Y491=1</formula>
    </cfRule>
  </conditionalFormatting>
  <conditionalFormatting sqref="J491:K491">
    <cfRule type="expression" dxfId="3039" priority="177">
      <formula>AA491=1</formula>
    </cfRule>
  </conditionalFormatting>
  <conditionalFormatting sqref="L491:M491">
    <cfRule type="expression" dxfId="3038" priority="176">
      <formula>AB491=1</formula>
    </cfRule>
  </conditionalFormatting>
  <conditionalFormatting sqref="F494:M494">
    <cfRule type="containsBlanks" dxfId="3037" priority="175">
      <formula>LEN(TRIM(F494))=0</formula>
    </cfRule>
  </conditionalFormatting>
  <conditionalFormatting sqref="F493:M493">
    <cfRule type="colorScale" priority="173">
      <colorScale>
        <cfvo type="min"/>
        <cfvo type="max"/>
        <color rgb="FFFFEF9C"/>
        <color rgb="FFFF7128"/>
      </colorScale>
    </cfRule>
    <cfRule type="containsBlanks" dxfId="3036" priority="174">
      <formula>LEN(TRIM(F493))=0</formula>
    </cfRule>
  </conditionalFormatting>
  <conditionalFormatting sqref="H493:I493">
    <cfRule type="expression" dxfId="3035" priority="172">
      <formula>Z493=1</formula>
    </cfRule>
  </conditionalFormatting>
  <conditionalFormatting sqref="F493:G493">
    <cfRule type="expression" dxfId="3034" priority="171">
      <formula>Y493=1</formula>
    </cfRule>
  </conditionalFormatting>
  <conditionalFormatting sqref="J493:K493">
    <cfRule type="expression" dxfId="3033" priority="170">
      <formula>AA493=1</formula>
    </cfRule>
  </conditionalFormatting>
  <conditionalFormatting sqref="L493:M493">
    <cfRule type="expression" dxfId="3032" priority="169">
      <formula>AB493=1</formula>
    </cfRule>
  </conditionalFormatting>
  <conditionalFormatting sqref="F496:M496">
    <cfRule type="containsBlanks" dxfId="3031" priority="168">
      <formula>LEN(TRIM(F496))=0</formula>
    </cfRule>
  </conditionalFormatting>
  <conditionalFormatting sqref="F495:M495">
    <cfRule type="colorScale" priority="166">
      <colorScale>
        <cfvo type="min"/>
        <cfvo type="max"/>
        <color rgb="FFFFEF9C"/>
        <color rgb="FFFF7128"/>
      </colorScale>
    </cfRule>
    <cfRule type="containsBlanks" dxfId="3030" priority="167">
      <formula>LEN(TRIM(F495))=0</formula>
    </cfRule>
  </conditionalFormatting>
  <conditionalFormatting sqref="H495:I495">
    <cfRule type="expression" dxfId="3029" priority="165">
      <formula>Z495=1</formula>
    </cfRule>
  </conditionalFormatting>
  <conditionalFormatting sqref="F495:G495">
    <cfRule type="expression" dxfId="3028" priority="164">
      <formula>Y495=1</formula>
    </cfRule>
  </conditionalFormatting>
  <conditionalFormatting sqref="J495:K495">
    <cfRule type="expression" dxfId="3027" priority="163">
      <formula>AA495=1</formula>
    </cfRule>
  </conditionalFormatting>
  <conditionalFormatting sqref="L495:M495">
    <cfRule type="expression" dxfId="3026" priority="162">
      <formula>AB495=1</formula>
    </cfRule>
  </conditionalFormatting>
  <conditionalFormatting sqref="F498:M498">
    <cfRule type="containsBlanks" dxfId="3025" priority="161">
      <formula>LEN(TRIM(F498))=0</formula>
    </cfRule>
  </conditionalFormatting>
  <conditionalFormatting sqref="F497:M497">
    <cfRule type="colorScale" priority="159">
      <colorScale>
        <cfvo type="min"/>
        <cfvo type="max"/>
        <color rgb="FFFFEF9C"/>
        <color rgb="FFFF7128"/>
      </colorScale>
    </cfRule>
    <cfRule type="containsBlanks" dxfId="3024" priority="160">
      <formula>LEN(TRIM(F497))=0</formula>
    </cfRule>
  </conditionalFormatting>
  <conditionalFormatting sqref="H497:I497">
    <cfRule type="expression" dxfId="3023" priority="158">
      <formula>Z497=1</formula>
    </cfRule>
  </conditionalFormatting>
  <conditionalFormatting sqref="F497:G497">
    <cfRule type="expression" dxfId="3022" priority="157">
      <formula>Y497=1</formula>
    </cfRule>
  </conditionalFormatting>
  <conditionalFormatting sqref="J497:K497">
    <cfRule type="expression" dxfId="3021" priority="156">
      <formula>AA497=1</formula>
    </cfRule>
  </conditionalFormatting>
  <conditionalFormatting sqref="L497:M497">
    <cfRule type="expression" dxfId="3020" priority="155">
      <formula>AB497=1</formula>
    </cfRule>
  </conditionalFormatting>
  <conditionalFormatting sqref="F500:M500">
    <cfRule type="containsBlanks" dxfId="3019" priority="154">
      <formula>LEN(TRIM(F500))=0</formula>
    </cfRule>
  </conditionalFormatting>
  <conditionalFormatting sqref="F499:M499">
    <cfRule type="colorScale" priority="152">
      <colorScale>
        <cfvo type="min"/>
        <cfvo type="max"/>
        <color rgb="FFFFEF9C"/>
        <color rgb="FFFF7128"/>
      </colorScale>
    </cfRule>
    <cfRule type="containsBlanks" dxfId="3018" priority="153">
      <formula>LEN(TRIM(F499))=0</formula>
    </cfRule>
  </conditionalFormatting>
  <conditionalFormatting sqref="H499:I499">
    <cfRule type="expression" dxfId="3017" priority="151">
      <formula>Z499=1</formula>
    </cfRule>
  </conditionalFormatting>
  <conditionalFormatting sqref="F499:G499">
    <cfRule type="expression" dxfId="3016" priority="150">
      <formula>Y499=1</formula>
    </cfRule>
  </conditionalFormatting>
  <conditionalFormatting sqref="J499:K499">
    <cfRule type="expression" dxfId="3015" priority="149">
      <formula>AA499=1</formula>
    </cfRule>
  </conditionalFormatting>
  <conditionalFormatting sqref="L499:M499">
    <cfRule type="expression" dxfId="3014" priority="148">
      <formula>AB499=1</formula>
    </cfRule>
  </conditionalFormatting>
  <conditionalFormatting sqref="F502:M502">
    <cfRule type="containsBlanks" dxfId="3013" priority="147">
      <formula>LEN(TRIM(F502))=0</formula>
    </cfRule>
  </conditionalFormatting>
  <conditionalFormatting sqref="F501:M501">
    <cfRule type="colorScale" priority="145">
      <colorScale>
        <cfvo type="min"/>
        <cfvo type="max"/>
        <color rgb="FFFFEF9C"/>
        <color rgb="FFFF7128"/>
      </colorScale>
    </cfRule>
    <cfRule type="containsBlanks" dxfId="3012" priority="146">
      <formula>LEN(TRIM(F501))=0</formula>
    </cfRule>
  </conditionalFormatting>
  <conditionalFormatting sqref="H501:I501">
    <cfRule type="expression" dxfId="3011" priority="144">
      <formula>Z501=1</formula>
    </cfRule>
  </conditionalFormatting>
  <conditionalFormatting sqref="F501:G501">
    <cfRule type="expression" dxfId="3010" priority="143">
      <formula>Y501=1</formula>
    </cfRule>
  </conditionalFormatting>
  <conditionalFormatting sqref="J501:K501">
    <cfRule type="expression" dxfId="3009" priority="142">
      <formula>AA501=1</formula>
    </cfRule>
  </conditionalFormatting>
  <conditionalFormatting sqref="L501:M501">
    <cfRule type="expression" dxfId="3008" priority="141">
      <formula>AB501=1</formula>
    </cfRule>
  </conditionalFormatting>
  <conditionalFormatting sqref="F504:M504">
    <cfRule type="containsBlanks" dxfId="3007" priority="140">
      <formula>LEN(TRIM(F504))=0</formula>
    </cfRule>
  </conditionalFormatting>
  <conditionalFormatting sqref="F503:M503">
    <cfRule type="colorScale" priority="138">
      <colorScale>
        <cfvo type="min"/>
        <cfvo type="max"/>
        <color rgb="FFFFEF9C"/>
        <color rgb="FFFF7128"/>
      </colorScale>
    </cfRule>
    <cfRule type="containsBlanks" dxfId="3006" priority="139">
      <formula>LEN(TRIM(F503))=0</formula>
    </cfRule>
  </conditionalFormatting>
  <conditionalFormatting sqref="H503:I503">
    <cfRule type="expression" dxfId="3005" priority="137">
      <formula>Z503=1</formula>
    </cfRule>
  </conditionalFormatting>
  <conditionalFormatting sqref="F503:G503">
    <cfRule type="expression" dxfId="3004" priority="136">
      <formula>Y503=1</formula>
    </cfRule>
  </conditionalFormatting>
  <conditionalFormatting sqref="J503:K503">
    <cfRule type="expression" dxfId="3003" priority="135">
      <formula>AA503=1</formula>
    </cfRule>
  </conditionalFormatting>
  <conditionalFormatting sqref="L503:M503">
    <cfRule type="expression" dxfId="3002" priority="134">
      <formula>AB503=1</formula>
    </cfRule>
  </conditionalFormatting>
  <conditionalFormatting sqref="F506:M506">
    <cfRule type="containsBlanks" dxfId="3001" priority="133">
      <formula>LEN(TRIM(F506))=0</formula>
    </cfRule>
  </conditionalFormatting>
  <conditionalFormatting sqref="F505:M505">
    <cfRule type="colorScale" priority="131">
      <colorScale>
        <cfvo type="min"/>
        <cfvo type="max"/>
        <color rgb="FFFFEF9C"/>
        <color rgb="FFFF7128"/>
      </colorScale>
    </cfRule>
    <cfRule type="containsBlanks" dxfId="3000" priority="132">
      <formula>LEN(TRIM(F505))=0</formula>
    </cfRule>
  </conditionalFormatting>
  <conditionalFormatting sqref="H505:I505">
    <cfRule type="expression" dxfId="2999" priority="130">
      <formula>Z505=1</formula>
    </cfRule>
  </conditionalFormatting>
  <conditionalFormatting sqref="F505:G505">
    <cfRule type="expression" dxfId="2998" priority="129">
      <formula>Y505=1</formula>
    </cfRule>
  </conditionalFormatting>
  <conditionalFormatting sqref="J505:K505">
    <cfRule type="expression" dxfId="2997" priority="128">
      <formula>AA505=1</formula>
    </cfRule>
  </conditionalFormatting>
  <conditionalFormatting sqref="L505:M505">
    <cfRule type="expression" dxfId="2996" priority="127">
      <formula>AB505=1</formula>
    </cfRule>
  </conditionalFormatting>
  <conditionalFormatting sqref="F508:M508">
    <cfRule type="containsBlanks" dxfId="2995" priority="126">
      <formula>LEN(TRIM(F508))=0</formula>
    </cfRule>
  </conditionalFormatting>
  <conditionalFormatting sqref="F507:M507">
    <cfRule type="colorScale" priority="124">
      <colorScale>
        <cfvo type="min"/>
        <cfvo type="max"/>
        <color rgb="FFFFEF9C"/>
        <color rgb="FFFF7128"/>
      </colorScale>
    </cfRule>
    <cfRule type="containsBlanks" dxfId="2994" priority="125">
      <formula>LEN(TRIM(F507))=0</formula>
    </cfRule>
  </conditionalFormatting>
  <conditionalFormatting sqref="H507:I507">
    <cfRule type="expression" dxfId="2993" priority="123">
      <formula>Z507=1</formula>
    </cfRule>
  </conditionalFormatting>
  <conditionalFormatting sqref="F507:G507">
    <cfRule type="expression" dxfId="2992" priority="122">
      <formula>Y507=1</formula>
    </cfRule>
  </conditionalFormatting>
  <conditionalFormatting sqref="J507:K507">
    <cfRule type="expression" dxfId="2991" priority="121">
      <formula>AA507=1</formula>
    </cfRule>
  </conditionalFormatting>
  <conditionalFormatting sqref="L507:M507">
    <cfRule type="expression" dxfId="2990" priority="120">
      <formula>AB507=1</formula>
    </cfRule>
  </conditionalFormatting>
  <conditionalFormatting sqref="F510:M510">
    <cfRule type="containsBlanks" dxfId="2989" priority="119">
      <formula>LEN(TRIM(F510))=0</formula>
    </cfRule>
  </conditionalFormatting>
  <conditionalFormatting sqref="F509:M509">
    <cfRule type="colorScale" priority="117">
      <colorScale>
        <cfvo type="min"/>
        <cfvo type="max"/>
        <color rgb="FFFFEF9C"/>
        <color rgb="FFFF7128"/>
      </colorScale>
    </cfRule>
    <cfRule type="containsBlanks" dxfId="2988" priority="118">
      <formula>LEN(TRIM(F509))=0</formula>
    </cfRule>
  </conditionalFormatting>
  <conditionalFormatting sqref="H509:I509">
    <cfRule type="expression" dxfId="2987" priority="116">
      <formula>Z509=1</formula>
    </cfRule>
  </conditionalFormatting>
  <conditionalFormatting sqref="F509:G509">
    <cfRule type="expression" dxfId="2986" priority="115">
      <formula>Y509=1</formula>
    </cfRule>
  </conditionalFormatting>
  <conditionalFormatting sqref="J509:K509">
    <cfRule type="expression" dxfId="2985" priority="114">
      <formula>AA509=1</formula>
    </cfRule>
  </conditionalFormatting>
  <conditionalFormatting sqref="L509:M509">
    <cfRule type="expression" dxfId="2984" priority="113">
      <formula>AB509=1</formula>
    </cfRule>
  </conditionalFormatting>
  <conditionalFormatting sqref="F512:M512">
    <cfRule type="containsBlanks" dxfId="2983" priority="112">
      <formula>LEN(TRIM(F512))=0</formula>
    </cfRule>
  </conditionalFormatting>
  <conditionalFormatting sqref="F511:M511">
    <cfRule type="colorScale" priority="110">
      <colorScale>
        <cfvo type="min"/>
        <cfvo type="max"/>
        <color rgb="FFFFEF9C"/>
        <color rgb="FFFF7128"/>
      </colorScale>
    </cfRule>
    <cfRule type="containsBlanks" dxfId="2982" priority="111">
      <formula>LEN(TRIM(F511))=0</formula>
    </cfRule>
  </conditionalFormatting>
  <conditionalFormatting sqref="H511:I511">
    <cfRule type="expression" dxfId="2981" priority="109">
      <formula>Z511=1</formula>
    </cfRule>
  </conditionalFormatting>
  <conditionalFormatting sqref="F511:G511">
    <cfRule type="expression" dxfId="2980" priority="108">
      <formula>Y511=1</formula>
    </cfRule>
  </conditionalFormatting>
  <conditionalFormatting sqref="J511:K511">
    <cfRule type="expression" dxfId="2979" priority="107">
      <formula>AA511=1</formula>
    </cfRule>
  </conditionalFormatting>
  <conditionalFormatting sqref="L511:M511">
    <cfRule type="expression" dxfId="2978" priority="106">
      <formula>AB511=1</formula>
    </cfRule>
  </conditionalFormatting>
  <conditionalFormatting sqref="F514:M514">
    <cfRule type="containsBlanks" dxfId="2977" priority="105">
      <formula>LEN(TRIM(F514))=0</formula>
    </cfRule>
  </conditionalFormatting>
  <conditionalFormatting sqref="F513:M513">
    <cfRule type="colorScale" priority="103">
      <colorScale>
        <cfvo type="min"/>
        <cfvo type="max"/>
        <color rgb="FFFFEF9C"/>
        <color rgb="FFFF7128"/>
      </colorScale>
    </cfRule>
    <cfRule type="containsBlanks" dxfId="2976" priority="104">
      <formula>LEN(TRIM(F513))=0</formula>
    </cfRule>
  </conditionalFormatting>
  <conditionalFormatting sqref="H513:I513">
    <cfRule type="expression" dxfId="2975" priority="102">
      <formula>Z513=1</formula>
    </cfRule>
  </conditionalFormatting>
  <conditionalFormatting sqref="F513:G513">
    <cfRule type="expression" dxfId="2974" priority="101">
      <formula>Y513=1</formula>
    </cfRule>
  </conditionalFormatting>
  <conditionalFormatting sqref="J513:K513">
    <cfRule type="expression" dxfId="2973" priority="100">
      <formula>AA513=1</formula>
    </cfRule>
  </conditionalFormatting>
  <conditionalFormatting sqref="L513:M513">
    <cfRule type="expression" dxfId="2972" priority="99">
      <formula>AB513=1</formula>
    </cfRule>
  </conditionalFormatting>
  <conditionalFormatting sqref="F516:M516">
    <cfRule type="containsBlanks" dxfId="2971" priority="98">
      <formula>LEN(TRIM(F516))=0</formula>
    </cfRule>
  </conditionalFormatting>
  <conditionalFormatting sqref="F515:M515">
    <cfRule type="colorScale" priority="96">
      <colorScale>
        <cfvo type="min"/>
        <cfvo type="max"/>
        <color rgb="FFFFEF9C"/>
        <color rgb="FFFF7128"/>
      </colorScale>
    </cfRule>
    <cfRule type="containsBlanks" dxfId="2970" priority="97">
      <formula>LEN(TRIM(F515))=0</formula>
    </cfRule>
  </conditionalFormatting>
  <conditionalFormatting sqref="H515:I515">
    <cfRule type="expression" dxfId="2969" priority="95">
      <formula>Z515=1</formula>
    </cfRule>
  </conditionalFormatting>
  <conditionalFormatting sqref="F515:G515">
    <cfRule type="expression" dxfId="2968" priority="94">
      <formula>Y515=1</formula>
    </cfRule>
  </conditionalFormatting>
  <conditionalFormatting sqref="J515:K515">
    <cfRule type="expression" dxfId="2967" priority="93">
      <formula>AA515=1</formula>
    </cfRule>
  </conditionalFormatting>
  <conditionalFormatting sqref="L515:M515">
    <cfRule type="expression" dxfId="2966" priority="92">
      <formula>AB515=1</formula>
    </cfRule>
  </conditionalFormatting>
  <conditionalFormatting sqref="F518:M518">
    <cfRule type="containsBlanks" dxfId="2965" priority="91">
      <formula>LEN(TRIM(F518))=0</formula>
    </cfRule>
  </conditionalFormatting>
  <conditionalFormatting sqref="F517:M517">
    <cfRule type="colorScale" priority="89">
      <colorScale>
        <cfvo type="min"/>
        <cfvo type="max"/>
        <color rgb="FFFFEF9C"/>
        <color rgb="FFFF7128"/>
      </colorScale>
    </cfRule>
    <cfRule type="containsBlanks" dxfId="2964" priority="90">
      <formula>LEN(TRIM(F517))=0</formula>
    </cfRule>
  </conditionalFormatting>
  <conditionalFormatting sqref="H517:I517">
    <cfRule type="expression" dxfId="2963" priority="88">
      <formula>Z517=1</formula>
    </cfRule>
  </conditionalFormatting>
  <conditionalFormatting sqref="F517:G517">
    <cfRule type="expression" dxfId="2962" priority="87">
      <formula>Y517=1</formula>
    </cfRule>
  </conditionalFormatting>
  <conditionalFormatting sqref="J517:K517">
    <cfRule type="expression" dxfId="2961" priority="86">
      <formula>AA517=1</formula>
    </cfRule>
  </conditionalFormatting>
  <conditionalFormatting sqref="L517:M517">
    <cfRule type="expression" dxfId="2960" priority="85">
      <formula>AB517=1</formula>
    </cfRule>
  </conditionalFormatting>
  <conditionalFormatting sqref="F520:M520">
    <cfRule type="containsBlanks" dxfId="2959" priority="84">
      <formula>LEN(TRIM(F520))=0</formula>
    </cfRule>
  </conditionalFormatting>
  <conditionalFormatting sqref="F519:M519">
    <cfRule type="colorScale" priority="82">
      <colorScale>
        <cfvo type="min"/>
        <cfvo type="max"/>
        <color rgb="FFFFEF9C"/>
        <color rgb="FFFF7128"/>
      </colorScale>
    </cfRule>
    <cfRule type="containsBlanks" dxfId="2958" priority="83">
      <formula>LEN(TRIM(F519))=0</formula>
    </cfRule>
  </conditionalFormatting>
  <conditionalFormatting sqref="H519:I519">
    <cfRule type="expression" dxfId="2957" priority="81">
      <formula>Z519=1</formula>
    </cfRule>
  </conditionalFormatting>
  <conditionalFormatting sqref="F519:G519">
    <cfRule type="expression" dxfId="2956" priority="80">
      <formula>Y519=1</formula>
    </cfRule>
  </conditionalFormatting>
  <conditionalFormatting sqref="J519:K519">
    <cfRule type="expression" dxfId="2955" priority="79">
      <formula>AA519=1</formula>
    </cfRule>
  </conditionalFormatting>
  <conditionalFormatting sqref="L519:M519">
    <cfRule type="expression" dxfId="2954" priority="78">
      <formula>AB519=1</formula>
    </cfRule>
  </conditionalFormatting>
  <conditionalFormatting sqref="F522:M522">
    <cfRule type="containsBlanks" dxfId="2953" priority="77">
      <formula>LEN(TRIM(F522))=0</formula>
    </cfRule>
  </conditionalFormatting>
  <conditionalFormatting sqref="F521:M521">
    <cfRule type="colorScale" priority="75">
      <colorScale>
        <cfvo type="min"/>
        <cfvo type="max"/>
        <color rgb="FFFFEF9C"/>
        <color rgb="FFFF7128"/>
      </colorScale>
    </cfRule>
    <cfRule type="containsBlanks" dxfId="2952" priority="76">
      <formula>LEN(TRIM(F521))=0</formula>
    </cfRule>
  </conditionalFormatting>
  <conditionalFormatting sqref="H521:I521">
    <cfRule type="expression" dxfId="2951" priority="74">
      <formula>Z521=1</formula>
    </cfRule>
  </conditionalFormatting>
  <conditionalFormatting sqref="F521:G521">
    <cfRule type="expression" dxfId="2950" priority="73">
      <formula>Y521=1</formula>
    </cfRule>
  </conditionalFormatting>
  <conditionalFormatting sqref="J521:K521">
    <cfRule type="expression" dxfId="2949" priority="72">
      <formula>AA521=1</formula>
    </cfRule>
  </conditionalFormatting>
  <conditionalFormatting sqref="L521:M521">
    <cfRule type="expression" dxfId="2948" priority="71">
      <formula>AB521=1</formula>
    </cfRule>
  </conditionalFormatting>
  <conditionalFormatting sqref="F524:M524">
    <cfRule type="containsBlanks" dxfId="2947" priority="70">
      <formula>LEN(TRIM(F524))=0</formula>
    </cfRule>
  </conditionalFormatting>
  <conditionalFormatting sqref="F523:M523">
    <cfRule type="colorScale" priority="68">
      <colorScale>
        <cfvo type="min"/>
        <cfvo type="max"/>
        <color rgb="FFFFEF9C"/>
        <color rgb="FFFF7128"/>
      </colorScale>
    </cfRule>
    <cfRule type="containsBlanks" dxfId="2946" priority="69">
      <formula>LEN(TRIM(F523))=0</formula>
    </cfRule>
  </conditionalFormatting>
  <conditionalFormatting sqref="H523:I523">
    <cfRule type="expression" dxfId="2945" priority="67">
      <formula>Z523=1</formula>
    </cfRule>
  </conditionalFormatting>
  <conditionalFormatting sqref="F523:G523">
    <cfRule type="expression" dxfId="2944" priority="66">
      <formula>Y523=1</formula>
    </cfRule>
  </conditionalFormatting>
  <conditionalFormatting sqref="J523:K523">
    <cfRule type="expression" dxfId="2943" priority="65">
      <formula>AA523=1</formula>
    </cfRule>
  </conditionalFormatting>
  <conditionalFormatting sqref="L523:M523">
    <cfRule type="expression" dxfId="2942" priority="64">
      <formula>AB523=1</formula>
    </cfRule>
  </conditionalFormatting>
  <conditionalFormatting sqref="F526:M526">
    <cfRule type="containsBlanks" dxfId="2941" priority="63">
      <formula>LEN(TRIM(F526))=0</formula>
    </cfRule>
  </conditionalFormatting>
  <conditionalFormatting sqref="F525:M525">
    <cfRule type="colorScale" priority="61">
      <colorScale>
        <cfvo type="min"/>
        <cfvo type="max"/>
        <color rgb="FFFFEF9C"/>
        <color rgb="FFFF7128"/>
      </colorScale>
    </cfRule>
    <cfRule type="containsBlanks" dxfId="2940" priority="62">
      <formula>LEN(TRIM(F525))=0</formula>
    </cfRule>
  </conditionalFormatting>
  <conditionalFormatting sqref="H525:I525">
    <cfRule type="expression" dxfId="2939" priority="60">
      <formula>Z525=1</formula>
    </cfRule>
  </conditionalFormatting>
  <conditionalFormatting sqref="F525:G525">
    <cfRule type="expression" dxfId="2938" priority="59">
      <formula>Y525=1</formula>
    </cfRule>
  </conditionalFormatting>
  <conditionalFormatting sqref="J525:K525">
    <cfRule type="expression" dxfId="2937" priority="58">
      <formula>AA525=1</formula>
    </cfRule>
  </conditionalFormatting>
  <conditionalFormatting sqref="L525:M525">
    <cfRule type="expression" dxfId="2936" priority="57">
      <formula>AB525=1</formula>
    </cfRule>
  </conditionalFormatting>
  <conditionalFormatting sqref="F528:M528">
    <cfRule type="containsBlanks" dxfId="2935" priority="56">
      <formula>LEN(TRIM(F528))=0</formula>
    </cfRule>
  </conditionalFormatting>
  <conditionalFormatting sqref="F527:M527">
    <cfRule type="colorScale" priority="54">
      <colorScale>
        <cfvo type="min"/>
        <cfvo type="max"/>
        <color rgb="FFFFEF9C"/>
        <color rgb="FFFF7128"/>
      </colorScale>
    </cfRule>
    <cfRule type="containsBlanks" dxfId="2934" priority="55">
      <formula>LEN(TRIM(F527))=0</formula>
    </cfRule>
  </conditionalFormatting>
  <conditionalFormatting sqref="H527:I527">
    <cfRule type="expression" dxfId="2933" priority="53">
      <formula>Z527=1</formula>
    </cfRule>
  </conditionalFormatting>
  <conditionalFormatting sqref="F527:G527">
    <cfRule type="expression" dxfId="2932" priority="52">
      <formula>Y527=1</formula>
    </cfRule>
  </conditionalFormatting>
  <conditionalFormatting sqref="J527:K527">
    <cfRule type="expression" dxfId="2931" priority="51">
      <formula>AA527=1</formula>
    </cfRule>
  </conditionalFormatting>
  <conditionalFormatting sqref="L527:M527">
    <cfRule type="expression" dxfId="2930" priority="50">
      <formula>AB527=1</formula>
    </cfRule>
  </conditionalFormatting>
  <conditionalFormatting sqref="F530:M530">
    <cfRule type="containsBlanks" dxfId="2929" priority="49">
      <formula>LEN(TRIM(F530))=0</formula>
    </cfRule>
  </conditionalFormatting>
  <conditionalFormatting sqref="F529:M529">
    <cfRule type="colorScale" priority="47">
      <colorScale>
        <cfvo type="min"/>
        <cfvo type="max"/>
        <color rgb="FFFFEF9C"/>
        <color rgb="FFFF7128"/>
      </colorScale>
    </cfRule>
    <cfRule type="containsBlanks" dxfId="2928" priority="48">
      <formula>LEN(TRIM(F529))=0</formula>
    </cfRule>
  </conditionalFormatting>
  <conditionalFormatting sqref="H529:I529">
    <cfRule type="expression" dxfId="2927" priority="46">
      <formula>Z529=1</formula>
    </cfRule>
  </conditionalFormatting>
  <conditionalFormatting sqref="F529:G529">
    <cfRule type="expression" dxfId="2926" priority="45">
      <formula>Y529=1</formula>
    </cfRule>
  </conditionalFormatting>
  <conditionalFormatting sqref="J529:K529">
    <cfRule type="expression" dxfId="2925" priority="44">
      <formula>AA529=1</formula>
    </cfRule>
  </conditionalFormatting>
  <conditionalFormatting sqref="L529:M529">
    <cfRule type="expression" dxfId="2924" priority="43">
      <formula>AB529=1</formula>
    </cfRule>
  </conditionalFormatting>
  <conditionalFormatting sqref="F532:M532">
    <cfRule type="containsBlanks" dxfId="2923" priority="42">
      <formula>LEN(TRIM(F532))=0</formula>
    </cfRule>
  </conditionalFormatting>
  <conditionalFormatting sqref="F531:M531">
    <cfRule type="colorScale" priority="40">
      <colorScale>
        <cfvo type="min"/>
        <cfvo type="max"/>
        <color rgb="FFFFEF9C"/>
        <color rgb="FFFF7128"/>
      </colorScale>
    </cfRule>
    <cfRule type="containsBlanks" dxfId="2922" priority="41">
      <formula>LEN(TRIM(F531))=0</formula>
    </cfRule>
  </conditionalFormatting>
  <conditionalFormatting sqref="H531:I531">
    <cfRule type="expression" dxfId="2921" priority="39">
      <formula>Z531=1</formula>
    </cfRule>
  </conditionalFormatting>
  <conditionalFormatting sqref="F531:G531">
    <cfRule type="expression" dxfId="2920" priority="38">
      <formula>Y531=1</formula>
    </cfRule>
  </conditionalFormatting>
  <conditionalFormatting sqref="J531:K531">
    <cfRule type="expression" dxfId="2919" priority="37">
      <formula>AA531=1</formula>
    </cfRule>
  </conditionalFormatting>
  <conditionalFormatting sqref="L531:M531">
    <cfRule type="expression" dxfId="2918" priority="36">
      <formula>AB531=1</formula>
    </cfRule>
  </conditionalFormatting>
  <conditionalFormatting sqref="F534:M534">
    <cfRule type="containsBlanks" dxfId="2917" priority="35">
      <formula>LEN(TRIM(F534))=0</formula>
    </cfRule>
  </conditionalFormatting>
  <conditionalFormatting sqref="F533:M533">
    <cfRule type="colorScale" priority="33">
      <colorScale>
        <cfvo type="min"/>
        <cfvo type="max"/>
        <color rgb="FFFFEF9C"/>
        <color rgb="FFFF7128"/>
      </colorScale>
    </cfRule>
    <cfRule type="containsBlanks" dxfId="2916" priority="34">
      <formula>LEN(TRIM(F533))=0</formula>
    </cfRule>
  </conditionalFormatting>
  <conditionalFormatting sqref="H533:I533">
    <cfRule type="expression" dxfId="2915" priority="32">
      <formula>Z533=1</formula>
    </cfRule>
  </conditionalFormatting>
  <conditionalFormatting sqref="F533:G533">
    <cfRule type="expression" dxfId="2914" priority="31">
      <formula>Y533=1</formula>
    </cfRule>
  </conditionalFormatting>
  <conditionalFormatting sqref="J533:K533">
    <cfRule type="expression" dxfId="2913" priority="30">
      <formula>AA533=1</formula>
    </cfRule>
  </conditionalFormatting>
  <conditionalFormatting sqref="L533:M533">
    <cfRule type="expression" dxfId="2912" priority="29">
      <formula>AB533=1</formula>
    </cfRule>
  </conditionalFormatting>
  <hyperlinks>
    <hyperlink ref="B3" location="Contents!A1" display="Back to Contents page"/>
    <hyperlink ref="F7" r:id="rId1"/>
    <hyperlink ref="D7:E7" r:id="rId2" display="Funnel plots have been created using the the Funnel compar command in STATA,"/>
  </hyperlinks>
  <pageMargins left="0.70866141732283472" right="0.70866141732283472" top="0.74803149606299213" bottom="0.74803149606299213" header="0.31496062992125984" footer="0.31496062992125984"/>
  <pageSetup paperSize="9" scale="10" orientation="portrait" r:id="rId3"/>
  <colBreaks count="1" manualBreakCount="1">
    <brk id="13" max="1048575" man="1"/>
  </colBreaks>
  <ignoredErrors>
    <ignoredError sqref="P120:W534 F119:N534" formula="1"/>
  </ignoredError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lung">
    <tabColor rgb="FF009E49"/>
    <pageSetUpPr fitToPage="1"/>
  </sheetPr>
  <dimension ref="B1:AG510"/>
  <sheetViews>
    <sheetView showGridLines="0" zoomScaleNormal="100" zoomScaleSheetLayoutView="100" workbookViewId="0"/>
  </sheetViews>
  <sheetFormatPr defaultRowHeight="15" x14ac:dyDescent="0.25"/>
  <cols>
    <col min="1" max="1" width="1.7109375" style="87" customWidth="1"/>
    <col min="2" max="2" width="22.5703125" style="87" customWidth="1"/>
    <col min="3" max="3" width="1.7109375" style="109" customWidth="1"/>
    <col min="4" max="4" width="5.85546875" style="87" customWidth="1"/>
    <col min="5" max="5" width="66.140625" style="87" customWidth="1"/>
    <col min="6" max="12" width="5" style="87" customWidth="1"/>
    <col min="13" max="13" width="6.7109375" style="87" customWidth="1"/>
    <col min="14" max="14" width="9.140625" style="87"/>
    <col min="15" max="15" width="2.42578125" style="87" customWidth="1"/>
    <col min="16" max="16" width="5" style="87" customWidth="1"/>
    <col min="17" max="23" width="5" style="108" customWidth="1"/>
    <col min="24" max="24" width="9.140625" style="108"/>
    <col min="25" max="25" width="0.140625" style="87" customWidth="1"/>
    <col min="26" max="28" width="0.140625" style="78" customWidth="1"/>
    <col min="29" max="29" width="10.42578125" style="78" customWidth="1"/>
    <col min="30" max="16384" width="9.140625" style="87"/>
  </cols>
  <sheetData>
    <row r="1" spans="2:29" ht="15.75" thickBot="1" x14ac:dyDescent="0.3"/>
    <row r="2" spans="2:29" ht="15.75" customHeight="1" x14ac:dyDescent="0.25">
      <c r="D2" s="331" t="s">
        <v>315</v>
      </c>
      <c r="E2" s="332"/>
      <c r="F2" s="332"/>
      <c r="G2" s="332"/>
      <c r="H2" s="332"/>
      <c r="I2" s="332"/>
      <c r="J2" s="332"/>
      <c r="K2" s="332"/>
      <c r="L2" s="332"/>
      <c r="M2" s="332"/>
      <c r="N2" s="333"/>
    </row>
    <row r="3" spans="2:29" ht="15.75" customHeight="1" x14ac:dyDescent="0.25">
      <c r="B3" s="44" t="s">
        <v>49</v>
      </c>
      <c r="D3" s="334"/>
      <c r="E3" s="335"/>
      <c r="F3" s="335"/>
      <c r="G3" s="335"/>
      <c r="H3" s="335"/>
      <c r="I3" s="335"/>
      <c r="J3" s="335"/>
      <c r="K3" s="335"/>
      <c r="L3" s="335"/>
      <c r="M3" s="335"/>
      <c r="N3" s="336"/>
    </row>
    <row r="4" spans="2:29" ht="15.75" customHeight="1" thickBot="1" x14ac:dyDescent="0.3">
      <c r="B4" s="44"/>
      <c r="D4" s="337"/>
      <c r="E4" s="338"/>
      <c r="F4" s="338"/>
      <c r="G4" s="338"/>
      <c r="H4" s="338"/>
      <c r="I4" s="338"/>
      <c r="J4" s="338"/>
      <c r="K4" s="338"/>
      <c r="L4" s="338"/>
      <c r="M4" s="338"/>
      <c r="N4" s="339"/>
    </row>
    <row r="5" spans="2:29" ht="15.75" customHeight="1" thickBot="1" x14ac:dyDescent="0.3"/>
    <row r="6" spans="2:29" ht="347.25" customHeight="1" x14ac:dyDescent="0.25">
      <c r="D6" s="399" t="s">
        <v>530</v>
      </c>
      <c r="E6" s="400"/>
      <c r="F6" s="400"/>
      <c r="G6" s="400"/>
      <c r="H6" s="400"/>
      <c r="I6" s="400"/>
      <c r="J6" s="400"/>
      <c r="K6" s="400"/>
      <c r="L6" s="400"/>
      <c r="M6" s="400"/>
      <c r="N6" s="401"/>
    </row>
    <row r="7" spans="2:29" s="109" customFormat="1" ht="15" customHeight="1" thickBot="1" x14ac:dyDescent="0.3">
      <c r="D7" s="406" t="s">
        <v>556</v>
      </c>
      <c r="E7" s="407"/>
      <c r="F7" s="408" t="s">
        <v>505</v>
      </c>
      <c r="G7" s="408"/>
      <c r="H7" s="408"/>
      <c r="I7" s="408"/>
      <c r="J7" s="408"/>
      <c r="K7" s="408"/>
      <c r="L7" s="408"/>
      <c r="M7" s="408"/>
      <c r="N7" s="409"/>
      <c r="Z7" s="78"/>
      <c r="AA7" s="78"/>
      <c r="AB7" s="78"/>
      <c r="AC7" s="78"/>
    </row>
    <row r="9" spans="2:29" ht="15" customHeight="1" x14ac:dyDescent="0.25">
      <c r="D9" s="397" t="s">
        <v>311</v>
      </c>
      <c r="E9" s="397"/>
      <c r="F9" s="397"/>
      <c r="G9" s="397"/>
      <c r="H9" s="397"/>
      <c r="I9" s="397"/>
      <c r="J9" s="397"/>
      <c r="K9" s="397"/>
      <c r="L9" s="397"/>
      <c r="M9" s="397"/>
      <c r="N9" s="88"/>
    </row>
    <row r="33" spans="4:29" s="109" customFormat="1" x14ac:dyDescent="0.25">
      <c r="Z33" s="78"/>
      <c r="AA33" s="78"/>
      <c r="AB33" s="78"/>
      <c r="AC33" s="78"/>
    </row>
    <row r="34" spans="4:29" s="109" customFormat="1" x14ac:dyDescent="0.25">
      <c r="Z34" s="78"/>
      <c r="AA34" s="78"/>
      <c r="AB34" s="78"/>
      <c r="AC34" s="78"/>
    </row>
    <row r="36" spans="4:29" ht="15" customHeight="1" x14ac:dyDescent="0.25">
      <c r="D36" s="397" t="s">
        <v>312</v>
      </c>
      <c r="E36" s="397"/>
      <c r="F36" s="397"/>
      <c r="G36" s="397"/>
      <c r="H36" s="397"/>
      <c r="I36" s="397"/>
      <c r="J36" s="397"/>
      <c r="K36" s="397"/>
      <c r="L36" s="397"/>
      <c r="M36" s="397"/>
    </row>
    <row r="60" spans="4:29" s="109" customFormat="1" x14ac:dyDescent="0.25">
      <c r="Z60" s="78"/>
      <c r="AA60" s="78"/>
      <c r="AB60" s="78"/>
      <c r="AC60" s="78"/>
    </row>
    <row r="61" spans="4:29" s="109" customFormat="1" x14ac:dyDescent="0.25">
      <c r="Z61" s="78"/>
      <c r="AA61" s="78"/>
      <c r="AB61" s="78"/>
      <c r="AC61" s="78"/>
    </row>
    <row r="63" spans="4:29" ht="15" customHeight="1" x14ac:dyDescent="0.25">
      <c r="D63" s="397" t="s">
        <v>313</v>
      </c>
      <c r="E63" s="397"/>
      <c r="F63" s="397"/>
      <c r="G63" s="397"/>
      <c r="H63" s="397"/>
      <c r="I63" s="397"/>
      <c r="J63" s="397"/>
      <c r="K63" s="397"/>
      <c r="L63" s="397"/>
      <c r="M63" s="397"/>
    </row>
    <row r="87" spans="3:33" s="109" customFormat="1" x14ac:dyDescent="0.25">
      <c r="Z87" s="78"/>
      <c r="AA87" s="78"/>
      <c r="AB87" s="78"/>
      <c r="AC87" s="78"/>
    </row>
    <row r="88" spans="3:33" s="109" customFormat="1" x14ac:dyDescent="0.25">
      <c r="Z88" s="78"/>
      <c r="AA88" s="78"/>
      <c r="AB88" s="78"/>
      <c r="AC88" s="78"/>
    </row>
    <row r="89" spans="3:33" ht="15.75" thickBot="1" x14ac:dyDescent="0.3"/>
    <row r="90" spans="3:33" s="40" customFormat="1" ht="36" customHeight="1" thickBot="1" x14ac:dyDescent="0.3">
      <c r="D90" s="389" t="s">
        <v>326</v>
      </c>
      <c r="E90" s="390"/>
      <c r="F90" s="390"/>
      <c r="G90" s="390"/>
      <c r="H90" s="390"/>
      <c r="I90" s="390"/>
      <c r="J90" s="390"/>
      <c r="K90" s="390"/>
      <c r="L90" s="390"/>
      <c r="M90" s="390"/>
      <c r="N90" s="391"/>
      <c r="P90" s="410" t="s">
        <v>325</v>
      </c>
      <c r="Q90" s="390"/>
      <c r="R90" s="390"/>
      <c r="S90" s="390"/>
      <c r="T90" s="390"/>
      <c r="U90" s="390"/>
      <c r="V90" s="390"/>
      <c r="W90" s="391"/>
      <c r="Z90" s="106"/>
      <c r="AA90" s="106"/>
      <c r="AB90" s="106"/>
      <c r="AC90" s="106"/>
    </row>
    <row r="91" spans="3:33" ht="90.75" customHeight="1" thickBot="1" x14ac:dyDescent="0.3">
      <c r="D91" s="354" t="s">
        <v>11</v>
      </c>
      <c r="E91" s="355"/>
      <c r="F91" s="284" t="s">
        <v>20</v>
      </c>
      <c r="G91" s="285"/>
      <c r="H91" s="285" t="s">
        <v>149</v>
      </c>
      <c r="I91" s="285"/>
      <c r="J91" s="285" t="s">
        <v>9</v>
      </c>
      <c r="K91" s="285"/>
      <c r="L91" s="285" t="s">
        <v>150</v>
      </c>
      <c r="M91" s="386"/>
      <c r="N91" s="66" t="s">
        <v>90</v>
      </c>
      <c r="P91" s="284" t="s">
        <v>20</v>
      </c>
      <c r="Q91" s="285"/>
      <c r="R91" s="285" t="s">
        <v>149</v>
      </c>
      <c r="S91" s="285"/>
      <c r="T91" s="285" t="s">
        <v>9</v>
      </c>
      <c r="U91" s="285"/>
      <c r="V91" s="285" t="s">
        <v>150</v>
      </c>
      <c r="W91" s="386"/>
      <c r="Z91" s="166" t="s">
        <v>149</v>
      </c>
      <c r="AA91" s="166" t="s">
        <v>9</v>
      </c>
      <c r="AB91" s="166" t="s">
        <v>150</v>
      </c>
      <c r="AD91" s="107"/>
      <c r="AE91" s="107"/>
      <c r="AF91" s="107"/>
      <c r="AG91" s="107"/>
    </row>
    <row r="92" spans="3:33" s="91" customFormat="1" ht="15.75" x14ac:dyDescent="0.25">
      <c r="C92" s="109"/>
      <c r="D92" s="318" t="s">
        <v>452</v>
      </c>
      <c r="E92" s="102" t="s">
        <v>40</v>
      </c>
      <c r="F92" s="398" t="str">
        <f>IF(OR(ISERROR(VLOOKUP($E92&amp;$D$91&amp;$D$92,'CCG data'!$A:$AD,'CCG data'!R$3,FALSE)),ISBLANK(VLOOKUP($E92&amp;$D$91&amp;$D$92,'CCG data'!$A:$AD,'CCG data'!R$3,FALSE))),"",VLOOKUP($E92&amp;$D$91&amp;$D$92,'CCG data'!$A:$AD,'CCG data'!R$3,FALSE))</f>
        <v/>
      </c>
      <c r="G92" s="392"/>
      <c r="H92" s="392">
        <f>IF(OR(ISERROR(VLOOKUP($E92&amp;$D$91&amp;$D$92,'CCG data'!$A:$AD,'CCG data'!S$3,FALSE)),ISBLANK(VLOOKUP($E92&amp;$D$91&amp;$D$92,'CCG data'!$A:$AD,'CCG data'!S$3,FALSE))),"",VLOOKUP($E92&amp;$D$91&amp;$D$92,'CCG data'!$A:$AD,'CCG data'!S$3,FALSE))</f>
        <v>36.660470104630548</v>
      </c>
      <c r="I92" s="392"/>
      <c r="J92" s="392">
        <f>IF(OR(ISERROR(VLOOKUP($E92&amp;$D$91&amp;$D$92,'CCG data'!$A:$AD,'CCG data'!T$3,FALSE)),ISBLANK(VLOOKUP($E92&amp;$D$91&amp;$D$92,'CCG data'!$A:$AD,'CCG data'!T$3,FALSE))),"",VLOOKUP($E92&amp;$D$91&amp;$D$92,'CCG data'!$A:$AD,'CCG data'!T$3,FALSE))</f>
        <v>28.21182263089301</v>
      </c>
      <c r="K92" s="392"/>
      <c r="L92" s="392">
        <f>IF(OR(ISERROR(VLOOKUP($E92&amp;$D$91&amp;$D$92,'CCG data'!$A:$AD,'CCG data'!U$3,FALSE)),ISBLANK(VLOOKUP($E92&amp;$D$91&amp;$D$92,'CCG data'!$A:$AD,'CCG data'!U$3,FALSE))),"",VLOOKUP($E92&amp;$D$91&amp;$D$92,'CCG data'!$A:$AD,'CCG data'!U$3,FALSE))</f>
        <v>12.05093123810444</v>
      </c>
      <c r="M92" s="393"/>
      <c r="N92" s="371">
        <f>IF(OR(ISERROR(VLOOKUP($E92&amp;$D$91&amp;$D$92,'CCG data'!$A:$AD,'CCG data'!G$3,FALSE)),ISBLANK(VLOOKUP($E92&amp;$D$91&amp;$D$92,'CCG data'!$A:$AD,'CCG data'!G$3,FALSE))),"",VLOOKUP($E92&amp;$D$91&amp;$D$92,'CCG data'!$A:$AD,'CCG data'!G$3,FALSE))</f>
        <v>316049</v>
      </c>
      <c r="P92" s="402" t="str">
        <f>IF(OR(ISERROR(VLOOKUP($E92&amp;$D$91&amp;$D$92,'CCG data'!$A:$AD,'CCG data'!B$3,FALSE)),ISBLANK(VLOOKUP($E92&amp;$D$91&amp;$D$92,'CCG data'!$A:$AD,'CCG data'!B$3,FALSE))),"",VLOOKUP($E92&amp;$D$91&amp;$D$92,'CCG data'!$A:$AD,'CCG data'!B$3,FALSE))</f>
        <v/>
      </c>
      <c r="Q92" s="290"/>
      <c r="R92" s="290">
        <f>IF(OR(ISERROR(VLOOKUP($E92&amp;$D$91&amp;$D$92,'CCG data'!$A:$AD,'CCG data'!C$3,FALSE)),ISBLANK(VLOOKUP($E92&amp;$D$91&amp;$D$92,'CCG data'!$A:$AD,'CCG data'!C$3,FALSE))),"",VLOOKUP($E92&amp;$D$91&amp;$D$92,'CCG data'!$A:$AD,'CCG data'!C$3,FALSE))</f>
        <v>0.47549905236213375</v>
      </c>
      <c r="S92" s="290"/>
      <c r="T92" s="290">
        <f>IF(OR(ISERROR(VLOOKUP($E92&amp;$D$91&amp;$D$92,'CCG data'!$A:$AD,'CCG data'!D$3,FALSE)),ISBLANK(VLOOKUP($E92&amp;$D$91&amp;$D$92,'CCG data'!$A:$AD,'CCG data'!D$3,FALSE))),"",VLOOKUP($E92&amp;$D$91&amp;$D$92,'CCG data'!$A:$AD,'CCG data'!D$3,FALSE))</f>
        <v>0.36759173419311564</v>
      </c>
      <c r="U92" s="290"/>
      <c r="V92" s="290">
        <f>IF(OR(ISERROR(VLOOKUP($E92&amp;$D$91&amp;$D$92,'CCG data'!$A:$AD,'CCG data'!E$3,FALSE)),ISBLANK(VLOOKUP($E92&amp;$D$91&amp;$D$92,'CCG data'!$A:$AD,'CCG data'!E$3,FALSE))),"",VLOOKUP($E92&amp;$D$91&amp;$D$92,'CCG data'!$A:$AD,'CCG data'!E$3,FALSE))</f>
        <v>0.15690921344475064</v>
      </c>
      <c r="W92" s="403"/>
      <c r="X92" s="108"/>
      <c r="Y92" s="153"/>
      <c r="Z92" s="165" t="str">
        <f>IFERROR(VLOOKUP($E92&amp;$D$92, Outliers!$A$4:$P$214,10,FALSE),"0")</f>
        <v>0</v>
      </c>
      <c r="AA92" s="165" t="str">
        <f>IFERROR(VLOOKUP($E92&amp;$D$92, Outliers!$A$4:$P$214,11,FALSE),"0")</f>
        <v>0</v>
      </c>
      <c r="AB92" s="165" t="str">
        <f>IFERROR(VLOOKUP($E92&amp;$D$92, Outliers!$A$4:$P$214,12,FALSE),"0")</f>
        <v>0</v>
      </c>
      <c r="AC92" s="78"/>
      <c r="AD92" s="78"/>
      <c r="AE92" s="78"/>
      <c r="AF92" s="78"/>
      <c r="AG92" s="78"/>
    </row>
    <row r="93" spans="3:33" s="91" customFormat="1" ht="15.75" thickBot="1" x14ac:dyDescent="0.3">
      <c r="C93" s="109"/>
      <c r="D93" s="319"/>
      <c r="E93" s="103" t="s">
        <v>27</v>
      </c>
      <c r="F93" s="97" t="str">
        <f>IF(P92="","",VLOOKUP($E92&amp;$D$91&amp;$D$92,'CCG data'!$A:$AD,'CCG data'!W$3,FALSE))</f>
        <v/>
      </c>
      <c r="G93" s="98" t="str">
        <f>IF(P92="","",VLOOKUP($E92&amp;$D$91&amp;$D$92,'CCG data'!$A:$AD,'CCG data'!X$3,FALSE))</f>
        <v/>
      </c>
      <c r="H93" s="98">
        <f>IF(R92="","",VLOOKUP($E92&amp;$D$91&amp;$D$92,'CCG data'!$A:$AD,'CCG data'!Y$3,FALSE))</f>
        <v>36.475116061849313</v>
      </c>
      <c r="I93" s="98">
        <f>IF(R92="","",VLOOKUP($E92&amp;$D$91&amp;$D$92,'CCG data'!$A:$AD,'CCG data'!Z$3,FALSE))</f>
        <v>36.845824147411783</v>
      </c>
      <c r="J93" s="98">
        <f>IF(T92="","",VLOOKUP($E92&amp;$D$91&amp;$D$92,'CCG data'!$A:$AD,'CCG data'!AA$3,FALSE))</f>
        <v>28.049594136621707</v>
      </c>
      <c r="K93" s="98">
        <f>IF(T92="","",VLOOKUP($E92&amp;$D$91&amp;$D$92,'CCG data'!$A:$AD,'CCG data'!AB$3,FALSE))</f>
        <v>28.374051125164314</v>
      </c>
      <c r="L93" s="98">
        <f>IF(V92="","",VLOOKUP($E92&amp;$D$91&amp;$D$92,'CCG data'!$A:$AD,'CCG data'!AC$3,FALSE))</f>
        <v>11.944865468673949</v>
      </c>
      <c r="M93" s="99">
        <f>IF(V92="","",VLOOKUP($E92&amp;$D$91&amp;$D$92,'CCG data'!$A:$AD,'CCG data'!AD$3,FALSE))</f>
        <v>12.15699700753493</v>
      </c>
      <c r="N93" s="368"/>
      <c r="P93" s="146" t="str">
        <f>IF(P92="","",VLOOKUP($E92&amp;$D$91&amp;$D$92,'CCG data'!$A:$AD,'CCG data'!I$3,FALSE))</f>
        <v/>
      </c>
      <c r="Q93" s="3" t="str">
        <f>IF(P92="","",VLOOKUP($E92&amp;$D$91&amp;$D$92,'CCG data'!$A:$AD,'CCG data'!J$3,FALSE))</f>
        <v/>
      </c>
      <c r="R93" s="3">
        <f>IF(R92="","",VLOOKUP($E92&amp;$D$91&amp;$D$92,'CCG data'!$A:$AD,'CCG data'!K$3,FALSE))</f>
        <v>0.47399999999999998</v>
      </c>
      <c r="S93" s="3">
        <f>IF(R92="","",VLOOKUP($E92&amp;$D$91&amp;$D$92,'CCG data'!$A:$AD,'CCG data'!L$3,FALSE))</f>
        <v>0.47699999999999998</v>
      </c>
      <c r="T93" s="3">
        <f>IF(T92="","",VLOOKUP($E92&amp;$D$91&amp;$D$92,'CCG data'!$A:$AD,'CCG data'!M$3,FALSE))</f>
        <v>0.36599999999999999</v>
      </c>
      <c r="U93" s="3">
        <f>IF(T92="","",VLOOKUP($E92&amp;$D$91&amp;$D$92,'CCG data'!$A:$AD,'CCG data'!N$3,FALSE))</f>
        <v>0.36899999999999999</v>
      </c>
      <c r="V93" s="3">
        <f>IF(V92="","",VLOOKUP($E92&amp;$D$91&amp;$D$92,'CCG data'!$A:$AD,'CCG data'!O$3,FALSE))</f>
        <v>0.156</v>
      </c>
      <c r="W93" s="137">
        <f>IF(V92="","",VLOOKUP($E92&amp;$D$91&amp;$D$92,'CCG data'!$A:$AD,'CCG data'!P$3,FALSE))</f>
        <v>0.158</v>
      </c>
      <c r="X93" s="108"/>
      <c r="Z93" s="165" t="str">
        <f>IFERROR(VLOOKUP($E93&amp;$D$92, Outliers!$A$4:$P$214,10,FALSE),"0")</f>
        <v>0</v>
      </c>
      <c r="AA93" s="165" t="str">
        <f>IFERROR(VLOOKUP($E93&amp;$D$92, Outliers!$A$4:$P$214,11,FALSE),"0")</f>
        <v>0</v>
      </c>
      <c r="AB93" s="165" t="str">
        <f>IFERROR(VLOOKUP($E93&amp;$D$92, Outliers!$A$4:$P$214,12,FALSE),"0")</f>
        <v>0</v>
      </c>
      <c r="AC93" s="78"/>
      <c r="AD93" s="78"/>
      <c r="AE93" s="78"/>
      <c r="AF93" s="78"/>
      <c r="AG93" s="78"/>
    </row>
    <row r="94" spans="3:33" s="40" customFormat="1" ht="18.75" customHeight="1" x14ac:dyDescent="0.25">
      <c r="D94" s="319"/>
      <c r="E94" s="102" t="s">
        <v>388</v>
      </c>
      <c r="F94" s="394" t="str">
        <f>IF(OR(ISERROR(VLOOKUP($E94&amp;$D$91&amp;$D$92,'CCG data'!$A:$AD,'CCG data'!R$3,FALSE)),ISBLANK(VLOOKUP($E94&amp;$D$91&amp;$D$92,'CCG data'!$A:$AD,'CCG data'!R$3,FALSE))),"",VLOOKUP($E94&amp;$D$91&amp;$D$92,'CCG data'!$A:$AD,'CCG data'!R$3,FALSE))</f>
        <v/>
      </c>
      <c r="G94" s="395"/>
      <c r="H94" s="395">
        <f>IF(OR(ISERROR(VLOOKUP($E94&amp;$D$91&amp;$D$92,'CCG data'!$A:$AD,'CCG data'!S$3,FALSE)),ISBLANK(VLOOKUP($E94&amp;$D$91&amp;$D$92,'CCG data'!$A:$AD,'CCG data'!S$3,FALSE))),"",VLOOKUP($E94&amp;$D$91&amp;$D$92,'CCG data'!$A:$AD,'CCG data'!S$3,FALSE))</f>
        <v>34.824646559443835</v>
      </c>
      <c r="I94" s="395"/>
      <c r="J94" s="395">
        <f>IF(OR(ISERROR(VLOOKUP($E94&amp;$D$91&amp;$D$92,'CCG data'!$A:$AD,'CCG data'!T$3,FALSE)),ISBLANK(VLOOKUP($E94&amp;$D$91&amp;$D$92,'CCG data'!$A:$AD,'CCG data'!T$3,FALSE))),"",VLOOKUP($E94&amp;$D$91&amp;$D$92,'CCG data'!$A:$AD,'CCG data'!T$3,FALSE))</f>
        <v>28.345980643763127</v>
      </c>
      <c r="K94" s="395"/>
      <c r="L94" s="395">
        <f>IF(OR(ISERROR(VLOOKUP($E94&amp;$D$91&amp;$D$92,'CCG data'!$A:$AD,'CCG data'!U$3,FALSE)),ISBLANK(VLOOKUP($E94&amp;$D$91&amp;$D$92,'CCG data'!$A:$AD,'CCG data'!U$3,FALSE))),"",VLOOKUP($E94&amp;$D$91&amp;$D$92,'CCG data'!$A:$AD,'CCG data'!U$3,FALSE))</f>
        <v>6.777531244095389</v>
      </c>
      <c r="M94" s="396"/>
      <c r="N94" s="371">
        <f>IF(OR(ISERROR(VLOOKUP($E94&amp;$D$91&amp;$D$92,'CCG data'!$A:$AD,'CCG data'!G$3,FALSE)),ISBLANK(VLOOKUP($E94&amp;$D$91&amp;$D$92,'CCG data'!$A:$AD,'CCG data'!G$3,FALSE))),"",VLOOKUP($E94&amp;$D$91&amp;$D$92,'CCG data'!$A:$AD,'CCG data'!G$3,FALSE))</f>
        <v>1005</v>
      </c>
      <c r="P94" s="402" t="str">
        <f>IF(OR(ISERROR(VLOOKUP($E94&amp;$D$91&amp;$D$92,'CCG data'!$A:$AD,'CCG data'!B$3,FALSE)),ISBLANK(VLOOKUP($E94&amp;$D$91&amp;$D$92,'CCG data'!$A:$AD,'CCG data'!B$3,FALSE))),"",VLOOKUP($E94&amp;$D$91&amp;$D$92,'CCG data'!$A:$AD,'CCG data'!B$3,FALSE))</f>
        <v/>
      </c>
      <c r="Q94" s="290"/>
      <c r="R94" s="290">
        <f>IF(OR(ISERROR(VLOOKUP($E94&amp;$D$91&amp;$D$92,'CCG data'!$A:$AD,'CCG data'!C$3,FALSE)),ISBLANK(VLOOKUP($E94&amp;$D$91&amp;$D$92,'CCG data'!$A:$AD,'CCG data'!C$3,FALSE))),"",VLOOKUP($E94&amp;$D$91&amp;$D$92,'CCG data'!$A:$AD,'CCG data'!C$3,FALSE))</f>
        <v>0.49452736318407958</v>
      </c>
      <c r="S94" s="290"/>
      <c r="T94" s="290">
        <f>IF(OR(ISERROR(VLOOKUP($E94&amp;$D$91&amp;$D$92,'CCG data'!$A:$AD,'CCG data'!D$3,FALSE)),ISBLANK(VLOOKUP($E94&amp;$D$91&amp;$D$92,'CCG data'!$A:$AD,'CCG data'!D$3,FALSE))),"",VLOOKUP($E94&amp;$D$91&amp;$D$92,'CCG data'!$A:$AD,'CCG data'!D$3,FALSE))</f>
        <v>0.40995024875621888</v>
      </c>
      <c r="U94" s="290"/>
      <c r="V94" s="290">
        <f>IF(OR(ISERROR(VLOOKUP($E94&amp;$D$91&amp;$D$92,'CCG data'!$A:$AD,'CCG data'!E$3,FALSE)),ISBLANK(VLOOKUP($E94&amp;$D$91&amp;$D$92,'CCG data'!$A:$AD,'CCG data'!E$3,FALSE))),"",VLOOKUP($E94&amp;$D$91&amp;$D$92,'CCG data'!$A:$AD,'CCG data'!E$3,FALSE))</f>
        <v>9.5522388059701493E-2</v>
      </c>
      <c r="W94" s="403"/>
      <c r="Z94" s="165">
        <f>IFERROR(VLOOKUP($E94&amp;$D$92, Outliers!$A$4:$P$214,10,FALSE),"0")</f>
        <v>0</v>
      </c>
      <c r="AA94" s="165">
        <f>IFERROR(VLOOKUP($E94&amp;$D$92, Outliers!$A$4:$P$214,11,FALSE),"0")</f>
        <v>0</v>
      </c>
      <c r="AB94" s="165">
        <f>IFERROR(VLOOKUP($E94&amp;$D$92, Outliers!$A$4:$P$214,12,FALSE),"0")</f>
        <v>1</v>
      </c>
      <c r="AC94" s="106"/>
      <c r="AD94" s="78"/>
      <c r="AE94" s="78"/>
      <c r="AF94" s="78"/>
      <c r="AG94" s="78"/>
    </row>
    <row r="95" spans="3:33" x14ac:dyDescent="0.25">
      <c r="D95" s="319"/>
      <c r="E95" s="103" t="s">
        <v>27</v>
      </c>
      <c r="F95" s="95" t="str">
        <f>IF(P94="","",VLOOKUP($E94&amp;$D$91&amp;$D$92,'CCG data'!$A:$AD,'CCG data'!W$3,FALSE))</f>
        <v/>
      </c>
      <c r="G95" s="96" t="str">
        <f>IF(P94="","",VLOOKUP($E94&amp;$D$91&amp;$D$92,'CCG data'!$A:$AD,'CCG data'!X$3,FALSE))</f>
        <v/>
      </c>
      <c r="H95" s="96">
        <f>IF(R94="","",VLOOKUP($E94&amp;$D$91&amp;$D$92,'CCG data'!$A:$AD,'CCG data'!Y$3,FALSE))</f>
        <v>31.762932740412399</v>
      </c>
      <c r="I95" s="96">
        <f>IF(R94="","",VLOOKUP($E94&amp;$D$91&amp;$D$92,'CCG data'!$A:$AD,'CCG data'!Z$3,FALSE))</f>
        <v>37.886360378475274</v>
      </c>
      <c r="J95" s="96">
        <f>IF(T94="","",VLOOKUP($E94&amp;$D$91&amp;$D$92,'CCG data'!$A:$AD,'CCG data'!AA$3,FALSE))</f>
        <v>25.608828428398468</v>
      </c>
      <c r="K95" s="96">
        <f>IF(T94="","",VLOOKUP($E94&amp;$D$91&amp;$D$92,'CCG data'!$A:$AD,'CCG data'!AB$3,FALSE))</f>
        <v>31.083132859127787</v>
      </c>
      <c r="L95" s="96">
        <f>IF(V94="","",VLOOKUP($E94&amp;$D$91&amp;$D$92,'CCG data'!$A:$AD,'CCG data'!AC$3,FALSE))</f>
        <v>5.4217426275513816</v>
      </c>
      <c r="M95" s="96">
        <f>IF(V94="","",VLOOKUP($E94&amp;$D$91&amp;$D$92,'CCG data'!$A:$AD,'CCG data'!AD$3,FALSE))</f>
        <v>8.1333198606393964</v>
      </c>
      <c r="N95" s="368"/>
      <c r="P95" s="152" t="str">
        <f>IF(P94="","",VLOOKUP($E94&amp;$D$91&amp;$D$92,'CCG data'!$A:$AD,'CCG data'!I$3,FALSE))</f>
        <v/>
      </c>
      <c r="Q95" s="15" t="str">
        <f>IF(P94="","",VLOOKUP($E94&amp;$D$91&amp;$D$92,'CCG data'!$A:$AD,'CCG data'!J$3,FALSE))</f>
        <v/>
      </c>
      <c r="R95" s="15">
        <f>IF(R94="","",VLOOKUP($E94&amp;$D$91&amp;$D$92,'CCG data'!$A:$AD,'CCG data'!K$3,FALSE))</f>
        <v>0.46400000000000002</v>
      </c>
      <c r="S95" s="15">
        <f>IF(R94="","",VLOOKUP($E94&amp;$D$91&amp;$D$92,'CCG data'!$A:$AD,'CCG data'!L$3,FALSE))</f>
        <v>0.52500000000000002</v>
      </c>
      <c r="T95" s="15">
        <f>IF(T94="","",VLOOKUP($E94&amp;$D$91&amp;$D$92,'CCG data'!$A:$AD,'CCG data'!M$3,FALSE))</f>
        <v>0.38</v>
      </c>
      <c r="U95" s="15">
        <f>IF(T94="","",VLOOKUP($E94&amp;$D$91&amp;$D$92,'CCG data'!$A:$AD,'CCG data'!N$3,FALSE))</f>
        <v>0.441</v>
      </c>
      <c r="V95" s="15">
        <f>IF(V94="","",VLOOKUP($E94&amp;$D$91&amp;$D$92,'CCG data'!$A:$AD,'CCG data'!O$3,FALSE))</f>
        <v>7.9000000000000001E-2</v>
      </c>
      <c r="W95" s="136">
        <f>IF(V94="","",VLOOKUP($E94&amp;$D$91&amp;$D$92,'CCG data'!$A:$AD,'CCG data'!P$3,FALSE))</f>
        <v>0.115</v>
      </c>
      <c r="Z95" s="165" t="str">
        <f>IFERROR(VLOOKUP($E95&amp;$D$92, Outliers!$A$4:$P$214,10,FALSE),"0")</f>
        <v>0</v>
      </c>
      <c r="AA95" s="165" t="str">
        <f>IFERROR(VLOOKUP($E95&amp;$D$92, Outliers!$A$4:$P$214,11,FALSE),"0")</f>
        <v>0</v>
      </c>
      <c r="AB95" s="165" t="str">
        <f>IFERROR(VLOOKUP($E95&amp;$D$92, Outliers!$A$4:$P$214,12,FALSE),"0")</f>
        <v>0</v>
      </c>
      <c r="AD95" s="78"/>
      <c r="AE95" s="78"/>
      <c r="AF95" s="78"/>
      <c r="AG95" s="78"/>
    </row>
    <row r="96" spans="3:33" s="40" customFormat="1" ht="18.75" customHeight="1" x14ac:dyDescent="0.25">
      <c r="D96" s="319"/>
      <c r="E96" s="104" t="s">
        <v>151</v>
      </c>
      <c r="F96" s="394" t="str">
        <f>IF(OR(ISERROR(VLOOKUP($E96&amp;$D$91&amp;$D$92,'CCG data'!$A:$AD,'CCG data'!R$3,FALSE)),ISBLANK(VLOOKUP($E96&amp;$D$91&amp;$D$92,'CCG data'!$A:$AD,'CCG data'!R$3,FALSE))),"",VLOOKUP($E96&amp;$D$91&amp;$D$92,'CCG data'!$A:$AD,'CCG data'!R$3,FALSE))</f>
        <v/>
      </c>
      <c r="G96" s="395"/>
      <c r="H96" s="395">
        <f>IF(OR(ISERROR(VLOOKUP($E96&amp;$D$91&amp;$D$92,'CCG data'!$A:$AD,'CCG data'!S$3,FALSE)),ISBLANK(VLOOKUP($E96&amp;$D$91&amp;$D$92,'CCG data'!$A:$AD,'CCG data'!S$3,FALSE))),"",VLOOKUP($E96&amp;$D$91&amp;$D$92,'CCG data'!$A:$AD,'CCG data'!S$3,FALSE))</f>
        <v>29.950830872581719</v>
      </c>
      <c r="I96" s="395"/>
      <c r="J96" s="395">
        <f>IF(OR(ISERROR(VLOOKUP($E96&amp;$D$91&amp;$D$92,'CCG data'!$A:$AD,'CCG data'!T$3,FALSE)),ISBLANK(VLOOKUP($E96&amp;$D$91&amp;$D$92,'CCG data'!$A:$AD,'CCG data'!T$3,FALSE))),"",VLOOKUP($E96&amp;$D$91&amp;$D$92,'CCG data'!$A:$AD,'CCG data'!T$3,FALSE))</f>
        <v>23.684798128715116</v>
      </c>
      <c r="K96" s="395"/>
      <c r="L96" s="395">
        <f>IF(OR(ISERROR(VLOOKUP($E96&amp;$D$91&amp;$D$92,'CCG data'!$A:$AD,'CCG data'!U$3,FALSE)),ISBLANK(VLOOKUP($E96&amp;$D$91&amp;$D$92,'CCG data'!$A:$AD,'CCG data'!U$3,FALSE))),"",VLOOKUP($E96&amp;$D$91&amp;$D$92,'CCG data'!$A:$AD,'CCG data'!U$3,FALSE))</f>
        <v>11.289081522526514</v>
      </c>
      <c r="M96" s="396"/>
      <c r="N96" s="367">
        <f>IF(OR(ISERROR(VLOOKUP($E96&amp;$D$91&amp;$D$92,'CCG data'!$A:$AD,'CCG data'!G$3,FALSE)),ISBLANK(VLOOKUP($E96&amp;$D$91&amp;$D$92,'CCG data'!$A:$AD,'CCG data'!G$3,FALSE))),"",VLOOKUP($E96&amp;$D$91&amp;$D$92,'CCG data'!$A:$AD,'CCG data'!G$3,FALSE))</f>
        <v>613</v>
      </c>
      <c r="P96" s="404" t="str">
        <f>IF(OR(ISERROR(VLOOKUP($E96&amp;$D$91&amp;$D$92,'CCG data'!$A:$AD,'CCG data'!B$3,FALSE)),ISBLANK(VLOOKUP($E96&amp;$D$91&amp;$D$92,'CCG data'!$A:$AD,'CCG data'!B$3,FALSE))),"",VLOOKUP($E96&amp;$D$91&amp;$D$92,'CCG data'!$A:$AD,'CCG data'!B$3,FALSE))</f>
        <v/>
      </c>
      <c r="Q96" s="267"/>
      <c r="R96" s="267">
        <f>IF(OR(ISERROR(VLOOKUP($E96&amp;$D$91&amp;$D$92,'CCG data'!$A:$AD,'CCG data'!C$3,FALSE)),ISBLANK(VLOOKUP($E96&amp;$D$91&amp;$D$92,'CCG data'!$A:$AD,'CCG data'!C$3,FALSE))),"",VLOOKUP($E96&amp;$D$91&amp;$D$92,'CCG data'!$A:$AD,'CCG data'!C$3,FALSE))</f>
        <v>0.46003262642740622</v>
      </c>
      <c r="S96" s="267"/>
      <c r="T96" s="267">
        <f>IF(OR(ISERROR(VLOOKUP($E96&amp;$D$91&amp;$D$92,'CCG data'!$A:$AD,'CCG data'!D$3,FALSE)),ISBLANK(VLOOKUP($E96&amp;$D$91&amp;$D$92,'CCG data'!$A:$AD,'CCG data'!D$3,FALSE))),"",VLOOKUP($E96&amp;$D$91&amp;$D$92,'CCG data'!$A:$AD,'CCG data'!D$3,FALSE))</f>
        <v>0.36378466557911909</v>
      </c>
      <c r="U96" s="267"/>
      <c r="V96" s="267">
        <f>IF(OR(ISERROR(VLOOKUP($E96&amp;$D$91&amp;$D$92,'CCG data'!$A:$AD,'CCG data'!E$3,FALSE)),ISBLANK(VLOOKUP($E96&amp;$D$91&amp;$D$92,'CCG data'!$A:$AD,'CCG data'!E$3,FALSE))),"",VLOOKUP($E96&amp;$D$91&amp;$D$92,'CCG data'!$A:$AD,'CCG data'!E$3,FALSE))</f>
        <v>0.17618270799347471</v>
      </c>
      <c r="W96" s="405"/>
      <c r="Z96" s="165">
        <f>IFERROR(VLOOKUP($E96&amp;$D$92, Outliers!$A$4:$P$214,10,FALSE),"0")</f>
        <v>1</v>
      </c>
      <c r="AA96" s="165">
        <f>IFERROR(VLOOKUP($E96&amp;$D$92, Outliers!$A$4:$P$214,11,FALSE),"0")</f>
        <v>0</v>
      </c>
      <c r="AB96" s="165">
        <f>IFERROR(VLOOKUP($E96&amp;$D$92, Outliers!$A$4:$P$214,12,FALSE),"0")</f>
        <v>0</v>
      </c>
      <c r="AC96" s="106"/>
      <c r="AD96" s="78"/>
      <c r="AE96" s="78"/>
      <c r="AF96" s="78"/>
      <c r="AG96" s="78"/>
    </row>
    <row r="97" spans="4:33" x14ac:dyDescent="0.25">
      <c r="D97" s="319"/>
      <c r="E97" s="103" t="s">
        <v>27</v>
      </c>
      <c r="F97" s="95" t="str">
        <f>IF(P96="","",VLOOKUP($E96&amp;$D$91&amp;$D$92,'CCG data'!$A:$AD,'CCG data'!W$3,FALSE))</f>
        <v/>
      </c>
      <c r="G97" s="96" t="str">
        <f>IF(P96="","",VLOOKUP($E96&amp;$D$91&amp;$D$92,'CCG data'!$A:$AD,'CCG data'!X$3,FALSE))</f>
        <v/>
      </c>
      <c r="H97" s="96">
        <f>IF(R96="","",VLOOKUP($E96&amp;$D$91&amp;$D$92,'CCG data'!$A:$AD,'CCG data'!Y$3,FALSE))</f>
        <v>26.455080666330449</v>
      </c>
      <c r="I97" s="96">
        <f>IF(R96="","",VLOOKUP($E96&amp;$D$91&amp;$D$92,'CCG data'!$A:$AD,'CCG data'!Z$3,FALSE))</f>
        <v>33.446581078832985</v>
      </c>
      <c r="J97" s="96">
        <f>IF(T96="","",VLOOKUP($E96&amp;$D$91&amp;$D$92,'CCG data'!$A:$AD,'CCG data'!AA$3,FALSE))</f>
        <v>20.576137396600622</v>
      </c>
      <c r="K97" s="96">
        <f>IF(T96="","",VLOOKUP($E96&amp;$D$91&amp;$D$92,'CCG data'!$A:$AD,'CCG data'!AB$3,FALSE))</f>
        <v>26.79345886082961</v>
      </c>
      <c r="L97" s="96">
        <f>IF(V96="","",VLOOKUP($E96&amp;$D$91&amp;$D$92,'CCG data'!$A:$AD,'CCG data'!AC$3,FALSE))</f>
        <v>9.1599484655879717</v>
      </c>
      <c r="M97" s="96">
        <f>IF(V96="","",VLOOKUP($E96&amp;$D$91&amp;$D$92,'CCG data'!$A:$AD,'CCG data'!AD$3,FALSE))</f>
        <v>13.418214579465056</v>
      </c>
      <c r="N97" s="368"/>
      <c r="P97" s="152" t="str">
        <f>IF(P96="","",VLOOKUP($E96&amp;$D$91&amp;$D$92,'CCG data'!$A:$AD,'CCG data'!I$3,FALSE))</f>
        <v/>
      </c>
      <c r="Q97" s="15" t="str">
        <f>IF(P96="","",VLOOKUP($E96&amp;$D$91&amp;$D$92,'CCG data'!$A:$AD,'CCG data'!J$3,FALSE))</f>
        <v/>
      </c>
      <c r="R97" s="15">
        <f>IF(R96="","",VLOOKUP($E96&amp;$D$91&amp;$D$92,'CCG data'!$A:$AD,'CCG data'!K$3,FALSE))</f>
        <v>0.42099999999999999</v>
      </c>
      <c r="S97" s="15">
        <f>IF(R96="","",VLOOKUP($E96&amp;$D$91&amp;$D$92,'CCG data'!$A:$AD,'CCG data'!L$3,FALSE))</f>
        <v>0.5</v>
      </c>
      <c r="T97" s="15">
        <f>IF(T96="","",VLOOKUP($E96&amp;$D$91&amp;$D$92,'CCG data'!$A:$AD,'CCG data'!M$3,FALSE))</f>
        <v>0.32700000000000001</v>
      </c>
      <c r="U97" s="15">
        <f>IF(T96="","",VLOOKUP($E96&amp;$D$91&amp;$D$92,'CCG data'!$A:$AD,'CCG data'!N$3,FALSE))</f>
        <v>0.40300000000000002</v>
      </c>
      <c r="V97" s="15">
        <f>IF(V96="","",VLOOKUP($E96&amp;$D$91&amp;$D$92,'CCG data'!$A:$AD,'CCG data'!O$3,FALSE))</f>
        <v>0.14799999999999999</v>
      </c>
      <c r="W97" s="136">
        <f>IF(V96="","",VLOOKUP($E96&amp;$D$91&amp;$D$92,'CCG data'!$A:$AD,'CCG data'!P$3,FALSE))</f>
        <v>0.20799999999999999</v>
      </c>
      <c r="Z97" s="165" t="str">
        <f>IFERROR(VLOOKUP($E97&amp;$D$92, Outliers!$A$4:$P$214,10,FALSE),"0")</f>
        <v>0</v>
      </c>
      <c r="AA97" s="165" t="str">
        <f>IFERROR(VLOOKUP($E97&amp;$D$92, Outliers!$A$4:$P$214,11,FALSE),"0")</f>
        <v>0</v>
      </c>
      <c r="AB97" s="165" t="str">
        <f>IFERROR(VLOOKUP($E97&amp;$D$92, Outliers!$A$4:$P$214,12,FALSE),"0")</f>
        <v>0</v>
      </c>
      <c r="AD97" s="78"/>
      <c r="AE97" s="78"/>
      <c r="AF97" s="78"/>
      <c r="AG97" s="78"/>
    </row>
    <row r="98" spans="4:33" s="40" customFormat="1" ht="18.75" customHeight="1" x14ac:dyDescent="0.25">
      <c r="D98" s="319"/>
      <c r="E98" s="104" t="s">
        <v>152</v>
      </c>
      <c r="F98" s="394" t="str">
        <f>IF(OR(ISERROR(VLOOKUP($E98&amp;$D$91&amp;$D$92,'CCG data'!$A:$AD,'CCG data'!R$3,FALSE)),ISBLANK(VLOOKUP($E98&amp;$D$91&amp;$D$92,'CCG data'!$A:$AD,'CCG data'!R$3,FALSE))),"",VLOOKUP($E98&amp;$D$91&amp;$D$92,'CCG data'!$A:$AD,'CCG data'!R$3,FALSE))</f>
        <v/>
      </c>
      <c r="G98" s="395"/>
      <c r="H98" s="395">
        <f>IF(OR(ISERROR(VLOOKUP($E98&amp;$D$91&amp;$D$92,'CCG data'!$A:$AD,'CCG data'!S$3,FALSE)),ISBLANK(VLOOKUP($E98&amp;$D$91&amp;$D$92,'CCG data'!$A:$AD,'CCG data'!S$3,FALSE))),"",VLOOKUP($E98&amp;$D$91&amp;$D$92,'CCG data'!$A:$AD,'CCG data'!S$3,FALSE))</f>
        <v>30.952809904252586</v>
      </c>
      <c r="I98" s="395"/>
      <c r="J98" s="395">
        <f>IF(OR(ISERROR(VLOOKUP($E98&amp;$D$91&amp;$D$92,'CCG data'!$A:$AD,'CCG data'!T$3,FALSE)),ISBLANK(VLOOKUP($E98&amp;$D$91&amp;$D$92,'CCG data'!$A:$AD,'CCG data'!T$3,FALSE))),"",VLOOKUP($E98&amp;$D$91&amp;$D$92,'CCG data'!$A:$AD,'CCG data'!T$3,FALSE))</f>
        <v>18.077183163820688</v>
      </c>
      <c r="K98" s="395"/>
      <c r="L98" s="395">
        <f>IF(OR(ISERROR(VLOOKUP($E98&amp;$D$91&amp;$D$92,'CCG data'!$A:$AD,'CCG data'!U$3,FALSE)),ISBLANK(VLOOKUP($E98&amp;$D$91&amp;$D$92,'CCG data'!$A:$AD,'CCG data'!U$3,FALSE))),"",VLOOKUP($E98&amp;$D$91&amp;$D$92,'CCG data'!$A:$AD,'CCG data'!U$3,FALSE))</f>
        <v>8.7786495918809297</v>
      </c>
      <c r="M98" s="396"/>
      <c r="N98" s="367">
        <f>IF(OR(ISERROR(VLOOKUP($E98&amp;$D$91&amp;$D$92,'CCG data'!$A:$AD,'CCG data'!G$3,FALSE)),ISBLANK(VLOOKUP($E98&amp;$D$91&amp;$D$92,'CCG data'!$A:$AD,'CCG data'!G$3,FALSE))),"",VLOOKUP($E98&amp;$D$91&amp;$D$92,'CCG data'!$A:$AD,'CCG data'!G$3,FALSE))</f>
        <v>835</v>
      </c>
      <c r="P98" s="404" t="str">
        <f>IF(OR(ISERROR(VLOOKUP($E98&amp;$D$91&amp;$D$92,'CCG data'!$A:$AD,'CCG data'!B$3,FALSE)),ISBLANK(VLOOKUP($E98&amp;$D$91&amp;$D$92,'CCG data'!$A:$AD,'CCG data'!B$3,FALSE))),"",VLOOKUP($E98&amp;$D$91&amp;$D$92,'CCG data'!$A:$AD,'CCG data'!B$3,FALSE))</f>
        <v/>
      </c>
      <c r="Q98" s="267"/>
      <c r="R98" s="267">
        <f>IF(OR(ISERROR(VLOOKUP($E98&amp;$D$91&amp;$D$92,'CCG data'!$A:$AD,'CCG data'!C$3,FALSE)),ISBLANK(VLOOKUP($E98&amp;$D$91&amp;$D$92,'CCG data'!$A:$AD,'CCG data'!C$3,FALSE))),"",VLOOKUP($E98&amp;$D$91&amp;$D$92,'CCG data'!$A:$AD,'CCG data'!C$3,FALSE))</f>
        <v>0.53532934131736531</v>
      </c>
      <c r="S98" s="267"/>
      <c r="T98" s="267">
        <f>IF(OR(ISERROR(VLOOKUP($E98&amp;$D$91&amp;$D$92,'CCG data'!$A:$AD,'CCG data'!D$3,FALSE)),ISBLANK(VLOOKUP($E98&amp;$D$91&amp;$D$92,'CCG data'!$A:$AD,'CCG data'!D$3,FALSE))),"",VLOOKUP($E98&amp;$D$91&amp;$D$92,'CCG data'!$A:$AD,'CCG data'!D$3,FALSE))</f>
        <v>0.31017964071856285</v>
      </c>
      <c r="U98" s="267"/>
      <c r="V98" s="267">
        <f>IF(OR(ISERROR(VLOOKUP($E98&amp;$D$91&amp;$D$92,'CCG data'!$A:$AD,'CCG data'!E$3,FALSE)),ISBLANK(VLOOKUP($E98&amp;$D$91&amp;$D$92,'CCG data'!$A:$AD,'CCG data'!E$3,FALSE))),"",VLOOKUP($E98&amp;$D$91&amp;$D$92,'CCG data'!$A:$AD,'CCG data'!E$3,FALSE))</f>
        <v>0.15449101796407186</v>
      </c>
      <c r="W98" s="405"/>
      <c r="Z98" s="165">
        <f>IFERROR(VLOOKUP($E98&amp;$D$92, Outliers!$A$4:$P$214,10,FALSE),"0")</f>
        <v>1</v>
      </c>
      <c r="AA98" s="165">
        <f>IFERROR(VLOOKUP($E98&amp;$D$92, Outliers!$A$4:$P$214,11,FALSE),"0")</f>
        <v>1</v>
      </c>
      <c r="AB98" s="165">
        <f>IFERROR(VLOOKUP($E98&amp;$D$92, Outliers!$A$4:$P$214,12,FALSE),"0")</f>
        <v>1</v>
      </c>
      <c r="AC98" s="106"/>
      <c r="AD98" s="78"/>
      <c r="AE98" s="78"/>
      <c r="AF98" s="78"/>
      <c r="AG98" s="78"/>
    </row>
    <row r="99" spans="4:33" x14ac:dyDescent="0.25">
      <c r="D99" s="319"/>
      <c r="E99" s="103" t="s">
        <v>27</v>
      </c>
      <c r="F99" s="95" t="str">
        <f>IF(P98="","",VLOOKUP($E98&amp;$D$91&amp;$D$92,'CCG data'!$A:$AD,'CCG data'!W$3,FALSE))</f>
        <v/>
      </c>
      <c r="G99" s="96" t="str">
        <f>IF(P98="","",VLOOKUP($E98&amp;$D$91&amp;$D$92,'CCG data'!$A:$AD,'CCG data'!X$3,FALSE))</f>
        <v/>
      </c>
      <c r="H99" s="96">
        <f>IF(R98="","",VLOOKUP($E98&amp;$D$91&amp;$D$92,'CCG data'!$A:$AD,'CCG data'!Y$3,FALSE))</f>
        <v>28.083335267981909</v>
      </c>
      <c r="I99" s="96">
        <f>IF(R98="","",VLOOKUP($E98&amp;$D$91&amp;$D$92,'CCG data'!$A:$AD,'CCG data'!Z$3,FALSE))</f>
        <v>33.822284540523263</v>
      </c>
      <c r="J99" s="96">
        <f>IF(T98="","",VLOOKUP($E98&amp;$D$91&amp;$D$92,'CCG data'!$A:$AD,'CCG data'!AA$3,FALSE))</f>
        <v>15.875590609617726</v>
      </c>
      <c r="K99" s="96">
        <f>IF(T98="","",VLOOKUP($E98&amp;$D$91&amp;$D$92,'CCG data'!$A:$AD,'CCG data'!AB$3,FALSE))</f>
        <v>20.278775718023653</v>
      </c>
      <c r="L99" s="96">
        <f>IF(V98="","",VLOOKUP($E98&amp;$D$91&amp;$D$92,'CCG data'!$A:$AD,'CCG data'!AC$3,FALSE))</f>
        <v>7.2637322739415495</v>
      </c>
      <c r="M99" s="96">
        <f>IF(V98="","",VLOOKUP($E98&amp;$D$91&amp;$D$92,'CCG data'!$A:$AD,'CCG data'!AD$3,FALSE))</f>
        <v>10.29356690982031</v>
      </c>
      <c r="N99" s="368"/>
      <c r="P99" s="152" t="str">
        <f>IF(P98="","",VLOOKUP($E98&amp;$D$91&amp;$D$92,'CCG data'!$A:$AD,'CCG data'!I$3,FALSE))</f>
        <v/>
      </c>
      <c r="Q99" s="15" t="str">
        <f>IF(P98="","",VLOOKUP($E98&amp;$D$91&amp;$D$92,'CCG data'!$A:$AD,'CCG data'!J$3,FALSE))</f>
        <v/>
      </c>
      <c r="R99" s="15">
        <f>IF(R98="","",VLOOKUP($E98&amp;$D$91&amp;$D$92,'CCG data'!$A:$AD,'CCG data'!K$3,FALSE))</f>
        <v>0.501</v>
      </c>
      <c r="S99" s="15">
        <f>IF(R98="","",VLOOKUP($E98&amp;$D$91&amp;$D$92,'CCG data'!$A:$AD,'CCG data'!L$3,FALSE))</f>
        <v>0.56899999999999995</v>
      </c>
      <c r="T99" s="15">
        <f>IF(T98="","",VLOOKUP($E98&amp;$D$91&amp;$D$92,'CCG data'!$A:$AD,'CCG data'!M$3,FALSE))</f>
        <v>0.28000000000000003</v>
      </c>
      <c r="U99" s="15">
        <f>IF(T98="","",VLOOKUP($E98&amp;$D$91&amp;$D$92,'CCG data'!$A:$AD,'CCG data'!N$3,FALSE))</f>
        <v>0.34200000000000003</v>
      </c>
      <c r="V99" s="15">
        <f>IF(V98="","",VLOOKUP($E98&amp;$D$91&amp;$D$92,'CCG data'!$A:$AD,'CCG data'!O$3,FALSE))</f>
        <v>0.13200000000000001</v>
      </c>
      <c r="W99" s="136">
        <f>IF(V98="","",VLOOKUP($E98&amp;$D$91&amp;$D$92,'CCG data'!$A:$AD,'CCG data'!P$3,FALSE))</f>
        <v>0.18099999999999999</v>
      </c>
      <c r="Z99" s="165" t="str">
        <f>IFERROR(VLOOKUP($E99&amp;$D$92, Outliers!$A$4:$P$214,10,FALSE),"0")</f>
        <v>0</v>
      </c>
      <c r="AA99" s="165" t="str">
        <f>IFERROR(VLOOKUP($E99&amp;$D$92, Outliers!$A$4:$P$214,11,FALSE),"0")</f>
        <v>0</v>
      </c>
      <c r="AB99" s="165" t="str">
        <f>IFERROR(VLOOKUP($E99&amp;$D$92, Outliers!$A$4:$P$214,12,FALSE),"0")</f>
        <v>0</v>
      </c>
      <c r="AD99" s="78"/>
      <c r="AE99" s="78"/>
      <c r="AF99" s="78"/>
      <c r="AG99" s="78"/>
    </row>
    <row r="100" spans="4:33" s="40" customFormat="1" ht="18.75" customHeight="1" x14ac:dyDescent="0.25">
      <c r="D100" s="319"/>
      <c r="E100" s="104" t="s">
        <v>488</v>
      </c>
      <c r="F100" s="394" t="str">
        <f>IF(OR(ISERROR(VLOOKUP($E100&amp;$D$91&amp;$D$92,'CCG data'!$A:$AD,'CCG data'!R$3,FALSE)),ISBLANK(VLOOKUP($E100&amp;$D$91&amp;$D$92,'CCG data'!$A:$AD,'CCG data'!R$3,FALSE))),"",VLOOKUP($E100&amp;$D$91&amp;$D$92,'CCG data'!$A:$AD,'CCG data'!R$3,FALSE))</f>
        <v/>
      </c>
      <c r="G100" s="395"/>
      <c r="H100" s="395">
        <f>IF(OR(ISERROR(VLOOKUP($E100&amp;$D$91&amp;$D$92,'CCG data'!$A:$AD,'CCG data'!S$3,FALSE)),ISBLANK(VLOOKUP($E100&amp;$D$91&amp;$D$92,'CCG data'!$A:$AD,'CCG data'!S$3,FALSE))),"",VLOOKUP($E100&amp;$D$91&amp;$D$92,'CCG data'!$A:$AD,'CCG data'!S$3,FALSE))</f>
        <v>45.719128650665901</v>
      </c>
      <c r="I100" s="395"/>
      <c r="J100" s="395">
        <f>IF(OR(ISERROR(VLOOKUP($E100&amp;$D$91&amp;$D$92,'CCG data'!$A:$AD,'CCG data'!T$3,FALSE)),ISBLANK(VLOOKUP($E100&amp;$D$91&amp;$D$92,'CCG data'!$A:$AD,'CCG data'!T$3,FALSE))),"",VLOOKUP($E100&amp;$D$91&amp;$D$92,'CCG data'!$A:$AD,'CCG data'!T$3,FALSE))</f>
        <v>47.817753314432096</v>
      </c>
      <c r="K100" s="395"/>
      <c r="L100" s="395">
        <f>IF(OR(ISERROR(VLOOKUP($E100&amp;$D$91&amp;$D$92,'CCG data'!$A:$AD,'CCG data'!U$3,FALSE)),ISBLANK(VLOOKUP($E100&amp;$D$91&amp;$D$92,'CCG data'!$A:$AD,'CCG data'!U$3,FALSE))),"",VLOOKUP($E100&amp;$D$91&amp;$D$92,'CCG data'!$A:$AD,'CCG data'!U$3,FALSE))</f>
        <v>17.666436220128944</v>
      </c>
      <c r="M100" s="396"/>
      <c r="N100" s="367">
        <f>IF(OR(ISERROR(VLOOKUP($E100&amp;$D$91&amp;$D$92,'CCG data'!$A:$AD,'CCG data'!G$3,FALSE)),ISBLANK(VLOOKUP($E100&amp;$D$91&amp;$D$92,'CCG data'!$A:$AD,'CCG data'!G$3,FALSE))),"",VLOOKUP($E100&amp;$D$91&amp;$D$92,'CCG data'!$A:$AD,'CCG data'!G$3,FALSE))</f>
        <v>1080</v>
      </c>
      <c r="P100" s="404" t="str">
        <f>IF(OR(ISERROR(VLOOKUP($E100&amp;$D$91&amp;$D$92,'CCG data'!$A:$AD,'CCG data'!B$3,FALSE)),ISBLANK(VLOOKUP($E100&amp;$D$91&amp;$D$92,'CCG data'!$A:$AD,'CCG data'!B$3,FALSE))),"",VLOOKUP($E100&amp;$D$91&amp;$D$92,'CCG data'!$A:$AD,'CCG data'!B$3,FALSE))</f>
        <v/>
      </c>
      <c r="Q100" s="267"/>
      <c r="R100" s="267">
        <f>IF(OR(ISERROR(VLOOKUP($E100&amp;$D$91&amp;$D$92,'CCG data'!$A:$AD,'CCG data'!C$3,FALSE)),ISBLANK(VLOOKUP($E100&amp;$D$91&amp;$D$92,'CCG data'!$A:$AD,'CCG data'!C$3,FALSE))),"",VLOOKUP($E100&amp;$D$91&amp;$D$92,'CCG data'!$A:$AD,'CCG data'!C$3,FALSE))</f>
        <v>0.40740740740740738</v>
      </c>
      <c r="S100" s="267"/>
      <c r="T100" s="267">
        <f>IF(OR(ISERROR(VLOOKUP($E100&amp;$D$91&amp;$D$92,'CCG data'!$A:$AD,'CCG data'!D$3,FALSE)),ISBLANK(VLOOKUP($E100&amp;$D$91&amp;$D$92,'CCG data'!$A:$AD,'CCG data'!D$3,FALSE))),"",VLOOKUP($E100&amp;$D$91&amp;$D$92,'CCG data'!$A:$AD,'CCG data'!D$3,FALSE))</f>
        <v>0.43703703703703706</v>
      </c>
      <c r="U100" s="267"/>
      <c r="V100" s="267">
        <f>IF(OR(ISERROR(VLOOKUP($E100&amp;$D$91&amp;$D$92,'CCG data'!$A:$AD,'CCG data'!E$3,FALSE)),ISBLANK(VLOOKUP($E100&amp;$D$91&amp;$D$92,'CCG data'!$A:$AD,'CCG data'!E$3,FALSE))),"",VLOOKUP($E100&amp;$D$91&amp;$D$92,'CCG data'!$A:$AD,'CCG data'!E$3,FALSE))</f>
        <v>0.15555555555555556</v>
      </c>
      <c r="W100" s="405"/>
      <c r="Z100" s="165">
        <f>IFERROR(VLOOKUP($E100&amp;$D$92, Outliers!$A$4:$P$214,10,FALSE),"0")</f>
        <v>1</v>
      </c>
      <c r="AA100" s="165">
        <f>IFERROR(VLOOKUP($E100&amp;$D$92, Outliers!$A$4:$P$214,11,FALSE),"0")</f>
        <v>1</v>
      </c>
      <c r="AB100" s="165">
        <f>IFERROR(VLOOKUP($E100&amp;$D$92, Outliers!$A$4:$P$214,12,FALSE),"0")</f>
        <v>1</v>
      </c>
      <c r="AC100" s="106"/>
      <c r="AD100" s="78"/>
      <c r="AE100" s="78"/>
      <c r="AF100" s="78"/>
      <c r="AG100" s="78"/>
    </row>
    <row r="101" spans="4:33" x14ac:dyDescent="0.25">
      <c r="D101" s="319"/>
      <c r="E101" s="103" t="s">
        <v>27</v>
      </c>
      <c r="F101" s="95" t="str">
        <f>IF(P100="","",VLOOKUP($E100&amp;$D$91&amp;$D$92,'CCG data'!$A:$AD,'CCG data'!W$3,FALSE))</f>
        <v/>
      </c>
      <c r="G101" s="96" t="str">
        <f>IF(P100="","",VLOOKUP($E100&amp;$D$91&amp;$D$92,'CCG data'!$A:$AD,'CCG data'!X$3,FALSE))</f>
        <v/>
      </c>
      <c r="H101" s="96">
        <f>IF(R100="","",VLOOKUP($E100&amp;$D$91&amp;$D$92,'CCG data'!$A:$AD,'CCG data'!Y$3,FALSE))</f>
        <v>41.447163730096911</v>
      </c>
      <c r="I101" s="96">
        <f>IF(R100="","",VLOOKUP($E100&amp;$D$91&amp;$D$92,'CCG data'!$A:$AD,'CCG data'!Z$3,FALSE))</f>
        <v>49.991093571234892</v>
      </c>
      <c r="J101" s="96">
        <f>IF(T100="","",VLOOKUP($E100&amp;$D$91&amp;$D$92,'CCG data'!$A:$AD,'CCG data'!AA$3,FALSE))</f>
        <v>43.503811935785514</v>
      </c>
      <c r="K101" s="96">
        <f>IF(T100="","",VLOOKUP($E100&amp;$D$91&amp;$D$92,'CCG data'!$A:$AD,'CCG data'!AB$3,FALSE))</f>
        <v>52.131694693078678</v>
      </c>
      <c r="L101" s="96">
        <f>IF(V100="","",VLOOKUP($E100&amp;$D$91&amp;$D$92,'CCG data'!$A:$AD,'CCG data'!AC$3,FALSE))</f>
        <v>14.994965735284563</v>
      </c>
      <c r="M101" s="96">
        <f>IF(V100="","",VLOOKUP($E100&amp;$D$91&amp;$D$92,'CCG data'!$A:$AD,'CCG data'!AD$3,FALSE))</f>
        <v>20.337906704973324</v>
      </c>
      <c r="N101" s="368"/>
      <c r="P101" s="152" t="str">
        <f>IF(P100="","",VLOOKUP($E100&amp;$D$91&amp;$D$92,'CCG data'!$A:$AD,'CCG data'!I$3,FALSE))</f>
        <v/>
      </c>
      <c r="Q101" s="15" t="str">
        <f>IF(P100="","",VLOOKUP($E100&amp;$D$91&amp;$D$92,'CCG data'!$A:$AD,'CCG data'!J$3,FALSE))</f>
        <v/>
      </c>
      <c r="R101" s="15">
        <f>IF(R100="","",VLOOKUP($E100&amp;$D$91&amp;$D$92,'CCG data'!$A:$AD,'CCG data'!K$3,FALSE))</f>
        <v>0.378</v>
      </c>
      <c r="S101" s="15">
        <f>IF(R100="","",VLOOKUP($E100&amp;$D$91&amp;$D$92,'CCG data'!$A:$AD,'CCG data'!L$3,FALSE))</f>
        <v>0.437</v>
      </c>
      <c r="T101" s="15">
        <f>IF(T100="","",VLOOKUP($E100&amp;$D$91&amp;$D$92,'CCG data'!$A:$AD,'CCG data'!M$3,FALSE))</f>
        <v>0.40799999999999997</v>
      </c>
      <c r="U101" s="15">
        <f>IF(T100="","",VLOOKUP($E100&amp;$D$91&amp;$D$92,'CCG data'!$A:$AD,'CCG data'!N$3,FALSE))</f>
        <v>0.46700000000000003</v>
      </c>
      <c r="V101" s="15">
        <f>IF(V100="","",VLOOKUP($E100&amp;$D$91&amp;$D$92,'CCG data'!$A:$AD,'CCG data'!O$3,FALSE))</f>
        <v>0.13500000000000001</v>
      </c>
      <c r="W101" s="136">
        <f>IF(V100="","",VLOOKUP($E100&amp;$D$91&amp;$D$92,'CCG data'!$A:$AD,'CCG data'!P$3,FALSE))</f>
        <v>0.17799999999999999</v>
      </c>
      <c r="Z101" s="165" t="str">
        <f>IFERROR(VLOOKUP($E101&amp;$D$92, Outliers!$A$4:$P$214,10,FALSE),"0")</f>
        <v>0</v>
      </c>
      <c r="AA101" s="165" t="str">
        <f>IFERROR(VLOOKUP($E101&amp;$D$92, Outliers!$A$4:$P$214,11,FALSE),"0")</f>
        <v>0</v>
      </c>
      <c r="AB101" s="165" t="str">
        <f>IFERROR(VLOOKUP($E101&amp;$D$92, Outliers!$A$4:$P$214,12,FALSE),"0")</f>
        <v>0</v>
      </c>
      <c r="AD101" s="78"/>
      <c r="AE101" s="78"/>
      <c r="AF101" s="78"/>
      <c r="AG101" s="78"/>
    </row>
    <row r="102" spans="4:33" s="40" customFormat="1" ht="18.75" customHeight="1" x14ac:dyDescent="0.25">
      <c r="D102" s="319"/>
      <c r="E102" s="104" t="s">
        <v>153</v>
      </c>
      <c r="F102" s="394" t="str">
        <f>IF(OR(ISERROR(VLOOKUP($E102&amp;$D$91&amp;$D$92,'CCG data'!$A:$AD,'CCG data'!R$3,FALSE)),ISBLANK(VLOOKUP($E102&amp;$D$91&amp;$D$92,'CCG data'!$A:$AD,'CCG data'!R$3,FALSE))),"",VLOOKUP($E102&amp;$D$91&amp;$D$92,'CCG data'!$A:$AD,'CCG data'!R$3,FALSE))</f>
        <v/>
      </c>
      <c r="G102" s="395"/>
      <c r="H102" s="395">
        <f>IF(OR(ISERROR(VLOOKUP($E102&amp;$D$91&amp;$D$92,'CCG data'!$A:$AD,'CCG data'!S$3,FALSE)),ISBLANK(VLOOKUP($E102&amp;$D$91&amp;$D$92,'CCG data'!$A:$AD,'CCG data'!S$3,FALSE))),"",VLOOKUP($E102&amp;$D$91&amp;$D$92,'CCG data'!$A:$AD,'CCG data'!S$3,FALSE))</f>
        <v>23.262001585858197</v>
      </c>
      <c r="I102" s="395"/>
      <c r="J102" s="395">
        <f>IF(OR(ISERROR(VLOOKUP($E102&amp;$D$91&amp;$D$92,'CCG data'!$A:$AD,'CCG data'!T$3,FALSE)),ISBLANK(VLOOKUP($E102&amp;$D$91&amp;$D$92,'CCG data'!$A:$AD,'CCG data'!T$3,FALSE))),"",VLOOKUP($E102&amp;$D$91&amp;$D$92,'CCG data'!$A:$AD,'CCG data'!T$3,FALSE))</f>
        <v>24.816454282187379</v>
      </c>
      <c r="K102" s="395"/>
      <c r="L102" s="395">
        <f>IF(OR(ISERROR(VLOOKUP($E102&amp;$D$91&amp;$D$92,'CCG data'!$A:$AD,'CCG data'!U$3,FALSE)),ISBLANK(VLOOKUP($E102&amp;$D$91&amp;$D$92,'CCG data'!$A:$AD,'CCG data'!U$3,FALSE))),"",VLOOKUP($E102&amp;$D$91&amp;$D$92,'CCG data'!$A:$AD,'CCG data'!U$3,FALSE))</f>
        <v>12.722468137711656</v>
      </c>
      <c r="M102" s="396"/>
      <c r="N102" s="367">
        <f>IF(OR(ISERROR(VLOOKUP($E102&amp;$D$91&amp;$D$92,'CCG data'!$A:$AD,'CCG data'!G$3,FALSE)),ISBLANK(VLOOKUP($E102&amp;$D$91&amp;$D$92,'CCG data'!$A:$AD,'CCG data'!G$3,FALSE))),"",VLOOKUP($E102&amp;$D$91&amp;$D$92,'CCG data'!$A:$AD,'CCG data'!G$3,FALSE))</f>
        <v>1412</v>
      </c>
      <c r="P102" s="404" t="str">
        <f>IF(OR(ISERROR(VLOOKUP($E102&amp;$D$91&amp;$D$92,'CCG data'!$A:$AD,'CCG data'!B$3,FALSE)),ISBLANK(VLOOKUP($E102&amp;$D$91&amp;$D$92,'CCG data'!$A:$AD,'CCG data'!B$3,FALSE))),"",VLOOKUP($E102&amp;$D$91&amp;$D$92,'CCG data'!$A:$AD,'CCG data'!B$3,FALSE))</f>
        <v/>
      </c>
      <c r="Q102" s="267"/>
      <c r="R102" s="267">
        <f>IF(OR(ISERROR(VLOOKUP($E102&amp;$D$91&amp;$D$92,'CCG data'!$A:$AD,'CCG data'!C$3,FALSE)),ISBLANK(VLOOKUP($E102&amp;$D$91&amp;$D$92,'CCG data'!$A:$AD,'CCG data'!C$3,FALSE))),"",VLOOKUP($E102&amp;$D$91&amp;$D$92,'CCG data'!$A:$AD,'CCG data'!C$3,FALSE))</f>
        <v>0.37464589235127477</v>
      </c>
      <c r="S102" s="267"/>
      <c r="T102" s="267">
        <f>IF(OR(ISERROR(VLOOKUP($E102&amp;$D$91&amp;$D$92,'CCG data'!$A:$AD,'CCG data'!D$3,FALSE)),ISBLANK(VLOOKUP($E102&amp;$D$91&amp;$D$92,'CCG data'!$A:$AD,'CCG data'!D$3,FALSE))),"",VLOOKUP($E102&amp;$D$91&amp;$D$92,'CCG data'!$A:$AD,'CCG data'!D$3,FALSE))</f>
        <v>0.41572237960339942</v>
      </c>
      <c r="U102" s="267"/>
      <c r="V102" s="267">
        <f>IF(OR(ISERROR(VLOOKUP($E102&amp;$D$91&amp;$D$92,'CCG data'!$A:$AD,'CCG data'!E$3,FALSE)),ISBLANK(VLOOKUP($E102&amp;$D$91&amp;$D$92,'CCG data'!$A:$AD,'CCG data'!E$3,FALSE))),"",VLOOKUP($E102&amp;$D$91&amp;$D$92,'CCG data'!$A:$AD,'CCG data'!E$3,FALSE))</f>
        <v>0.20963172804532579</v>
      </c>
      <c r="W102" s="405"/>
      <c r="Z102" s="165">
        <f>IFERROR(VLOOKUP($E102&amp;$D$92, Outliers!$A$4:$P$214,10,FALSE),"0")</f>
        <v>1</v>
      </c>
      <c r="AA102" s="165">
        <f>IFERROR(VLOOKUP($E102&amp;$D$92, Outliers!$A$4:$P$214,11,FALSE),"0")</f>
        <v>1</v>
      </c>
      <c r="AB102" s="165">
        <f>IFERROR(VLOOKUP($E102&amp;$D$92, Outliers!$A$4:$P$214,12,FALSE),"0")</f>
        <v>0</v>
      </c>
      <c r="AC102" s="106"/>
      <c r="AD102" s="78"/>
      <c r="AE102" s="78"/>
      <c r="AF102" s="78"/>
      <c r="AG102" s="78"/>
    </row>
    <row r="103" spans="4:33" x14ac:dyDescent="0.25">
      <c r="D103" s="319"/>
      <c r="E103" s="103" t="s">
        <v>27</v>
      </c>
      <c r="F103" s="95" t="str">
        <f>IF(P102="","",VLOOKUP($E102&amp;$D$91&amp;$D$92,'CCG data'!$A:$AD,'CCG data'!W$3,FALSE))</f>
        <v/>
      </c>
      <c r="G103" s="96" t="str">
        <f>IF(P102="","",VLOOKUP($E102&amp;$D$91&amp;$D$92,'CCG data'!$A:$AD,'CCG data'!X$3,FALSE))</f>
        <v/>
      </c>
      <c r="H103" s="96">
        <f>IF(R102="","",VLOOKUP($E102&amp;$D$91&amp;$D$92,'CCG data'!$A:$AD,'CCG data'!Y$3,FALSE))</f>
        <v>21.27967449419376</v>
      </c>
      <c r="I103" s="96">
        <f>IF(R102="","",VLOOKUP($E102&amp;$D$91&amp;$D$92,'CCG data'!$A:$AD,'CCG data'!Z$3,FALSE))</f>
        <v>25.244328677522635</v>
      </c>
      <c r="J103" s="96">
        <f>IF(T102="","",VLOOKUP($E102&amp;$D$91&amp;$D$92,'CCG data'!$A:$AD,'CCG data'!AA$3,FALSE))</f>
        <v>22.808856296178234</v>
      </c>
      <c r="K103" s="96">
        <f>IF(T102="","",VLOOKUP($E102&amp;$D$91&amp;$D$92,'CCG data'!$A:$AD,'CCG data'!AB$3,FALSE))</f>
        <v>26.824052268196525</v>
      </c>
      <c r="L103" s="96">
        <f>IF(V102="","",VLOOKUP($E102&amp;$D$91&amp;$D$92,'CCG data'!$A:$AD,'CCG data'!AC$3,FALSE))</f>
        <v>11.27309039530925</v>
      </c>
      <c r="M103" s="96">
        <f>IF(V102="","",VLOOKUP($E102&amp;$D$91&amp;$D$92,'CCG data'!$A:$AD,'CCG data'!AD$3,FALSE))</f>
        <v>14.171845880114063</v>
      </c>
      <c r="N103" s="368"/>
      <c r="P103" s="152" t="str">
        <f>IF(P102="","",VLOOKUP($E102&amp;$D$91&amp;$D$92,'CCG data'!$A:$AD,'CCG data'!I$3,FALSE))</f>
        <v/>
      </c>
      <c r="Q103" s="15" t="str">
        <f>IF(P102="","",VLOOKUP($E102&amp;$D$91&amp;$D$92,'CCG data'!$A:$AD,'CCG data'!J$3,FALSE))</f>
        <v/>
      </c>
      <c r="R103" s="15">
        <f>IF(R102="","",VLOOKUP($E102&amp;$D$91&amp;$D$92,'CCG data'!$A:$AD,'CCG data'!K$3,FALSE))</f>
        <v>0.35</v>
      </c>
      <c r="S103" s="15">
        <f>IF(R102="","",VLOOKUP($E102&amp;$D$91&amp;$D$92,'CCG data'!$A:$AD,'CCG data'!L$3,FALSE))</f>
        <v>0.4</v>
      </c>
      <c r="T103" s="15">
        <f>IF(T102="","",VLOOKUP($E102&amp;$D$91&amp;$D$92,'CCG data'!$A:$AD,'CCG data'!M$3,FALSE))</f>
        <v>0.39</v>
      </c>
      <c r="U103" s="15">
        <f>IF(T102="","",VLOOKUP($E102&amp;$D$91&amp;$D$92,'CCG data'!$A:$AD,'CCG data'!N$3,FALSE))</f>
        <v>0.442</v>
      </c>
      <c r="V103" s="15">
        <f>IF(V102="","",VLOOKUP($E102&amp;$D$91&amp;$D$92,'CCG data'!$A:$AD,'CCG data'!O$3,FALSE))</f>
        <v>0.189</v>
      </c>
      <c r="W103" s="136">
        <f>IF(V102="","",VLOOKUP($E102&amp;$D$91&amp;$D$92,'CCG data'!$A:$AD,'CCG data'!P$3,FALSE))</f>
        <v>0.23200000000000001</v>
      </c>
      <c r="Z103" s="165" t="str">
        <f>IFERROR(VLOOKUP($E103&amp;$D$92, Outliers!$A$4:$P$214,10,FALSE),"0")</f>
        <v>0</v>
      </c>
      <c r="AA103" s="165" t="str">
        <f>IFERROR(VLOOKUP($E103&amp;$D$92, Outliers!$A$4:$P$214,11,FALSE),"0")</f>
        <v>0</v>
      </c>
      <c r="AB103" s="165" t="str">
        <f>IFERROR(VLOOKUP($E103&amp;$D$92, Outliers!$A$4:$P$214,12,FALSE),"0")</f>
        <v>0</v>
      </c>
      <c r="AD103" s="78"/>
      <c r="AE103" s="78"/>
      <c r="AF103" s="78"/>
      <c r="AG103" s="78"/>
    </row>
    <row r="104" spans="4:33" s="40" customFormat="1" ht="18.75" customHeight="1" x14ac:dyDescent="0.25">
      <c r="D104" s="319"/>
      <c r="E104" s="104" t="s">
        <v>154</v>
      </c>
      <c r="F104" s="394" t="str">
        <f>IF(OR(ISERROR(VLOOKUP($E104&amp;$D$91&amp;$D$92,'CCG data'!$A:$AD,'CCG data'!R$3,FALSE)),ISBLANK(VLOOKUP($E104&amp;$D$91&amp;$D$92,'CCG data'!$A:$AD,'CCG data'!R$3,FALSE))),"",VLOOKUP($E104&amp;$D$91&amp;$D$92,'CCG data'!$A:$AD,'CCG data'!R$3,FALSE))</f>
        <v/>
      </c>
      <c r="G104" s="395"/>
      <c r="H104" s="395">
        <f>IF(OR(ISERROR(VLOOKUP($E104&amp;$D$91&amp;$D$92,'CCG data'!$A:$AD,'CCG data'!S$3,FALSE)),ISBLANK(VLOOKUP($E104&amp;$D$91&amp;$D$92,'CCG data'!$A:$AD,'CCG data'!S$3,FALSE))),"",VLOOKUP($E104&amp;$D$91&amp;$D$92,'CCG data'!$A:$AD,'CCG data'!S$3,FALSE))</f>
        <v>40.187194775346661</v>
      </c>
      <c r="I104" s="395"/>
      <c r="J104" s="395">
        <f>IF(OR(ISERROR(VLOOKUP($E104&amp;$D$91&amp;$D$92,'CCG data'!$A:$AD,'CCG data'!T$3,FALSE)),ISBLANK(VLOOKUP($E104&amp;$D$91&amp;$D$92,'CCG data'!$A:$AD,'CCG data'!T$3,FALSE))),"",VLOOKUP($E104&amp;$D$91&amp;$D$92,'CCG data'!$A:$AD,'CCG data'!T$3,FALSE))</f>
        <v>44.20843373126263</v>
      </c>
      <c r="K104" s="395"/>
      <c r="L104" s="395">
        <f>IF(OR(ISERROR(VLOOKUP($E104&amp;$D$91&amp;$D$92,'CCG data'!$A:$AD,'CCG data'!U$3,FALSE)),ISBLANK(VLOOKUP($E104&amp;$D$91&amp;$D$92,'CCG data'!$A:$AD,'CCG data'!U$3,FALSE))),"",VLOOKUP($E104&amp;$D$91&amp;$D$92,'CCG data'!$A:$AD,'CCG data'!U$3,FALSE))</f>
        <v>20.779929257144669</v>
      </c>
      <c r="M104" s="396"/>
      <c r="N104" s="367">
        <f>IF(OR(ISERROR(VLOOKUP($E104&amp;$D$91&amp;$D$92,'CCG data'!$A:$AD,'CCG data'!G$3,FALSE)),ISBLANK(VLOOKUP($E104&amp;$D$91&amp;$D$92,'CCG data'!$A:$AD,'CCG data'!G$3,FALSE))),"",VLOOKUP($E104&amp;$D$91&amp;$D$92,'CCG data'!$A:$AD,'CCG data'!G$3,FALSE))</f>
        <v>1979</v>
      </c>
      <c r="P104" s="404" t="str">
        <f>IF(OR(ISERROR(VLOOKUP($E104&amp;$D$91&amp;$D$92,'CCG data'!$A:$AD,'CCG data'!B$3,FALSE)),ISBLANK(VLOOKUP($E104&amp;$D$91&amp;$D$92,'CCG data'!$A:$AD,'CCG data'!B$3,FALSE))),"",VLOOKUP($E104&amp;$D$91&amp;$D$92,'CCG data'!$A:$AD,'CCG data'!B$3,FALSE))</f>
        <v/>
      </c>
      <c r="Q104" s="267"/>
      <c r="R104" s="267">
        <f>IF(OR(ISERROR(VLOOKUP($E104&amp;$D$91&amp;$D$92,'CCG data'!$A:$AD,'CCG data'!C$3,FALSE)),ISBLANK(VLOOKUP($E104&amp;$D$91&amp;$D$92,'CCG data'!$A:$AD,'CCG data'!C$3,FALSE))),"",VLOOKUP($E104&amp;$D$91&amp;$D$92,'CCG data'!$A:$AD,'CCG data'!C$3,FALSE))</f>
        <v>0.38655886811520968</v>
      </c>
      <c r="S104" s="267"/>
      <c r="T104" s="267">
        <f>IF(OR(ISERROR(VLOOKUP($E104&amp;$D$91&amp;$D$92,'CCG data'!$A:$AD,'CCG data'!D$3,FALSE)),ISBLANK(VLOOKUP($E104&amp;$D$91&amp;$D$92,'CCG data'!$A:$AD,'CCG data'!D$3,FALSE))),"",VLOOKUP($E104&amp;$D$91&amp;$D$92,'CCG data'!$A:$AD,'CCG data'!D$3,FALSE))</f>
        <v>0.41536129358261747</v>
      </c>
      <c r="U104" s="267"/>
      <c r="V104" s="267">
        <f>IF(OR(ISERROR(VLOOKUP($E104&amp;$D$91&amp;$D$92,'CCG data'!$A:$AD,'CCG data'!E$3,FALSE)),ISBLANK(VLOOKUP($E104&amp;$D$91&amp;$D$92,'CCG data'!$A:$AD,'CCG data'!E$3,FALSE))),"",VLOOKUP($E104&amp;$D$91&amp;$D$92,'CCG data'!$A:$AD,'CCG data'!E$3,FALSE))</f>
        <v>0.19807983830217282</v>
      </c>
      <c r="W104" s="405"/>
      <c r="Z104" s="165">
        <f>IFERROR(VLOOKUP($E104&amp;$D$92, Outliers!$A$4:$P$214,10,FALSE),"0")</f>
        <v>0</v>
      </c>
      <c r="AA104" s="165">
        <f>IFERROR(VLOOKUP($E104&amp;$D$92, Outliers!$A$4:$P$214,11,FALSE),"0")</f>
        <v>1</v>
      </c>
      <c r="AB104" s="165">
        <f>IFERROR(VLOOKUP($E104&amp;$D$92, Outliers!$A$4:$P$214,12,FALSE),"0")</f>
        <v>1</v>
      </c>
      <c r="AC104" s="106"/>
      <c r="AD104" s="78"/>
      <c r="AE104" s="78"/>
      <c r="AF104" s="78"/>
      <c r="AG104" s="78"/>
    </row>
    <row r="105" spans="4:33" x14ac:dyDescent="0.25">
      <c r="D105" s="319"/>
      <c r="E105" s="103" t="s">
        <v>27</v>
      </c>
      <c r="F105" s="95" t="str">
        <f>IF(P104="","",VLOOKUP($E104&amp;$D$91&amp;$D$92,'CCG data'!$A:$AD,'CCG data'!W$3,FALSE))</f>
        <v/>
      </c>
      <c r="G105" s="96" t="str">
        <f>IF(P104="","",VLOOKUP($E104&amp;$D$91&amp;$D$92,'CCG data'!$A:$AD,'CCG data'!X$3,FALSE))</f>
        <v/>
      </c>
      <c r="H105" s="96">
        <f>IF(R104="","",VLOOKUP($E104&amp;$D$91&amp;$D$92,'CCG data'!$A:$AD,'CCG data'!Y$3,FALSE))</f>
        <v>37.339371432065931</v>
      </c>
      <c r="I105" s="96">
        <f>IF(R104="","",VLOOKUP($E104&amp;$D$91&amp;$D$92,'CCG data'!$A:$AD,'CCG data'!Z$3,FALSE))</f>
        <v>43.035018118627391</v>
      </c>
      <c r="J105" s="96">
        <f>IF(T104="","",VLOOKUP($E104&amp;$D$91&amp;$D$92,'CCG data'!$A:$AD,'CCG data'!AA$3,FALSE))</f>
        <v>41.186219188405879</v>
      </c>
      <c r="K105" s="96">
        <f>IF(T104="","",VLOOKUP($E104&amp;$D$91&amp;$D$92,'CCG data'!$A:$AD,'CCG data'!AB$3,FALSE))</f>
        <v>47.230648274119382</v>
      </c>
      <c r="L105" s="96">
        <f>IF(V104="","",VLOOKUP($E104&amp;$D$91&amp;$D$92,'CCG data'!$A:$AD,'CCG data'!AC$3,FALSE))</f>
        <v>18.722821212502147</v>
      </c>
      <c r="M105" s="96">
        <f>IF(V104="","",VLOOKUP($E104&amp;$D$91&amp;$D$92,'CCG data'!$A:$AD,'CCG data'!AD$3,FALSE))</f>
        <v>22.837037301787191</v>
      </c>
      <c r="N105" s="368"/>
      <c r="P105" s="152" t="str">
        <f>IF(P104="","",VLOOKUP($E104&amp;$D$91&amp;$D$92,'CCG data'!$A:$AD,'CCG data'!I$3,FALSE))</f>
        <v/>
      </c>
      <c r="Q105" s="15" t="str">
        <f>IF(P104="","",VLOOKUP($E104&amp;$D$91&amp;$D$92,'CCG data'!$A:$AD,'CCG data'!J$3,FALSE))</f>
        <v/>
      </c>
      <c r="R105" s="15">
        <f>IF(R104="","",VLOOKUP($E104&amp;$D$91&amp;$D$92,'CCG data'!$A:$AD,'CCG data'!K$3,FALSE))</f>
        <v>0.36499999999999999</v>
      </c>
      <c r="S105" s="15">
        <f>IF(R104="","",VLOOKUP($E104&amp;$D$91&amp;$D$92,'CCG data'!$A:$AD,'CCG data'!L$3,FALSE))</f>
        <v>0.40799999999999997</v>
      </c>
      <c r="T105" s="15">
        <f>IF(T104="","",VLOOKUP($E104&amp;$D$91&amp;$D$92,'CCG data'!$A:$AD,'CCG data'!M$3,FALSE))</f>
        <v>0.39400000000000002</v>
      </c>
      <c r="U105" s="15">
        <f>IF(T104="","",VLOOKUP($E104&amp;$D$91&amp;$D$92,'CCG data'!$A:$AD,'CCG data'!N$3,FALSE))</f>
        <v>0.437</v>
      </c>
      <c r="V105" s="15">
        <f>IF(V104="","",VLOOKUP($E104&amp;$D$91&amp;$D$92,'CCG data'!$A:$AD,'CCG data'!O$3,FALSE))</f>
        <v>0.18099999999999999</v>
      </c>
      <c r="W105" s="136">
        <f>IF(V104="","",VLOOKUP($E104&amp;$D$91&amp;$D$92,'CCG data'!$A:$AD,'CCG data'!P$3,FALSE))</f>
        <v>0.216</v>
      </c>
      <c r="Z105" s="165" t="str">
        <f>IFERROR(VLOOKUP($E105&amp;$D$92, Outliers!$A$4:$P$214,10,FALSE),"0")</f>
        <v>0</v>
      </c>
      <c r="AA105" s="165" t="str">
        <f>IFERROR(VLOOKUP($E105&amp;$D$92, Outliers!$A$4:$P$214,11,FALSE),"0")</f>
        <v>0</v>
      </c>
      <c r="AB105" s="165" t="str">
        <f>IFERROR(VLOOKUP($E105&amp;$D$92, Outliers!$A$4:$P$214,12,FALSE),"0")</f>
        <v>0</v>
      </c>
      <c r="AD105" s="78"/>
      <c r="AE105" s="78"/>
      <c r="AF105" s="78"/>
      <c r="AG105" s="78"/>
    </row>
    <row r="106" spans="4:33" s="40" customFormat="1" ht="18.75" customHeight="1" x14ac:dyDescent="0.25">
      <c r="D106" s="319"/>
      <c r="E106" s="104" t="s">
        <v>389</v>
      </c>
      <c r="F106" s="394" t="str">
        <f>IF(OR(ISERROR(VLOOKUP($E106&amp;$D$91&amp;$D$92,'CCG data'!$A:$AD,'CCG data'!R$3,FALSE)),ISBLANK(VLOOKUP($E106&amp;$D$91&amp;$D$92,'CCG data'!$A:$AD,'CCG data'!R$3,FALSE))),"",VLOOKUP($E106&amp;$D$91&amp;$D$92,'CCG data'!$A:$AD,'CCG data'!R$3,FALSE))</f>
        <v/>
      </c>
      <c r="G106" s="395"/>
      <c r="H106" s="395">
        <f>IF(OR(ISERROR(VLOOKUP($E106&amp;$D$91&amp;$D$92,'CCG data'!$A:$AD,'CCG data'!S$3,FALSE)),ISBLANK(VLOOKUP($E106&amp;$D$91&amp;$D$92,'CCG data'!$A:$AD,'CCG data'!S$3,FALSE))),"",VLOOKUP($E106&amp;$D$91&amp;$D$92,'CCG data'!$A:$AD,'CCG data'!S$3,FALSE))</f>
        <v>32.865490442894817</v>
      </c>
      <c r="I106" s="395"/>
      <c r="J106" s="395">
        <f>IF(OR(ISERROR(VLOOKUP($E106&amp;$D$91&amp;$D$92,'CCG data'!$A:$AD,'CCG data'!T$3,FALSE)),ISBLANK(VLOOKUP($E106&amp;$D$91&amp;$D$92,'CCG data'!$A:$AD,'CCG data'!T$3,FALSE))),"",VLOOKUP($E106&amp;$D$91&amp;$D$92,'CCG data'!$A:$AD,'CCG data'!T$3,FALSE))</f>
        <v>27.283437246448678</v>
      </c>
      <c r="K106" s="395"/>
      <c r="L106" s="395">
        <f>IF(OR(ISERROR(VLOOKUP($E106&amp;$D$91&amp;$D$92,'CCG data'!$A:$AD,'CCG data'!U$3,FALSE)),ISBLANK(VLOOKUP($E106&amp;$D$91&amp;$D$92,'CCG data'!$A:$AD,'CCG data'!U$3,FALSE))),"",VLOOKUP($E106&amp;$D$91&amp;$D$92,'CCG data'!$A:$AD,'CCG data'!U$3,FALSE))</f>
        <v>9.053419810936953</v>
      </c>
      <c r="M106" s="396"/>
      <c r="N106" s="367">
        <f>IF(OR(ISERROR(VLOOKUP($E106&amp;$D$91&amp;$D$92,'CCG data'!$A:$AD,'CCG data'!G$3,FALSE)),ISBLANK(VLOOKUP($E106&amp;$D$91&amp;$D$92,'CCG data'!$A:$AD,'CCG data'!G$3,FALSE))),"",VLOOKUP($E106&amp;$D$91&amp;$D$92,'CCG data'!$A:$AD,'CCG data'!G$3,FALSE))</f>
        <v>1381</v>
      </c>
      <c r="P106" s="404" t="str">
        <f>IF(OR(ISERROR(VLOOKUP($E106&amp;$D$91&amp;$D$92,'CCG data'!$A:$AD,'CCG data'!B$3,FALSE)),ISBLANK(VLOOKUP($E106&amp;$D$91&amp;$D$92,'CCG data'!$A:$AD,'CCG data'!B$3,FALSE))),"",VLOOKUP($E106&amp;$D$91&amp;$D$92,'CCG data'!$A:$AD,'CCG data'!B$3,FALSE))</f>
        <v/>
      </c>
      <c r="Q106" s="267"/>
      <c r="R106" s="267">
        <f>IF(OR(ISERROR(VLOOKUP($E106&amp;$D$91&amp;$D$92,'CCG data'!$A:$AD,'CCG data'!C$3,FALSE)),ISBLANK(VLOOKUP($E106&amp;$D$91&amp;$D$92,'CCG data'!$A:$AD,'CCG data'!C$3,FALSE))),"",VLOOKUP($E106&amp;$D$91&amp;$D$92,'CCG data'!$A:$AD,'CCG data'!C$3,FALSE))</f>
        <v>0.47284576393917449</v>
      </c>
      <c r="S106" s="267"/>
      <c r="T106" s="267">
        <f>IF(OR(ISERROR(VLOOKUP($E106&amp;$D$91&amp;$D$92,'CCG data'!$A:$AD,'CCG data'!D$3,FALSE)),ISBLANK(VLOOKUP($E106&amp;$D$91&amp;$D$92,'CCG data'!$A:$AD,'CCG data'!D$3,FALSE))),"",VLOOKUP($E106&amp;$D$91&amp;$D$92,'CCG data'!$A:$AD,'CCG data'!D$3,FALSE))</f>
        <v>0.39608979000724115</v>
      </c>
      <c r="U106" s="267"/>
      <c r="V106" s="267">
        <f>IF(OR(ISERROR(VLOOKUP($E106&amp;$D$91&amp;$D$92,'CCG data'!$A:$AD,'CCG data'!E$3,FALSE)),ISBLANK(VLOOKUP($E106&amp;$D$91&amp;$D$92,'CCG data'!$A:$AD,'CCG data'!E$3,FALSE))),"",VLOOKUP($E106&amp;$D$91&amp;$D$92,'CCG data'!$A:$AD,'CCG data'!E$3,FALSE))</f>
        <v>0.13106444605358436</v>
      </c>
      <c r="W106" s="405"/>
      <c r="Z106" s="165">
        <f>IFERROR(VLOOKUP($E106&amp;$D$92, Outliers!$A$4:$P$214,10,FALSE),"0")</f>
        <v>0</v>
      </c>
      <c r="AA106" s="165">
        <f>IFERROR(VLOOKUP($E106&amp;$D$92, Outliers!$A$4:$P$214,11,FALSE),"0")</f>
        <v>0</v>
      </c>
      <c r="AB106" s="165">
        <f>IFERROR(VLOOKUP($E106&amp;$D$92, Outliers!$A$4:$P$214,12,FALSE),"0")</f>
        <v>1</v>
      </c>
      <c r="AC106" s="106"/>
      <c r="AD106" s="78"/>
      <c r="AE106" s="78"/>
      <c r="AF106" s="78"/>
      <c r="AG106" s="78"/>
    </row>
    <row r="107" spans="4:33" x14ac:dyDescent="0.25">
      <c r="D107" s="319"/>
      <c r="E107" s="103" t="s">
        <v>27</v>
      </c>
      <c r="F107" s="95" t="str">
        <f>IF(P106="","",VLOOKUP($E106&amp;$D$91&amp;$D$92,'CCG data'!$A:$AD,'CCG data'!W$3,FALSE))</f>
        <v/>
      </c>
      <c r="G107" s="96" t="str">
        <f>IF(P106="","",VLOOKUP($E106&amp;$D$91&amp;$D$92,'CCG data'!$A:$AD,'CCG data'!X$3,FALSE))</f>
        <v/>
      </c>
      <c r="H107" s="96">
        <f>IF(R106="","",VLOOKUP($E106&amp;$D$91&amp;$D$92,'CCG data'!$A:$AD,'CCG data'!Y$3,FALSE))</f>
        <v>30.344683430771095</v>
      </c>
      <c r="I107" s="96">
        <f>IF(R106="","",VLOOKUP($E106&amp;$D$91&amp;$D$92,'CCG data'!$A:$AD,'CCG data'!Z$3,FALSE))</f>
        <v>35.386297455018543</v>
      </c>
      <c r="J107" s="96">
        <f>IF(T106="","",VLOOKUP($E106&amp;$D$91&amp;$D$92,'CCG data'!$A:$AD,'CCG data'!AA$3,FALSE))</f>
        <v>24.996988390940523</v>
      </c>
      <c r="K107" s="96">
        <f>IF(T106="","",VLOOKUP($E106&amp;$D$91&amp;$D$92,'CCG data'!$A:$AD,'CCG data'!AB$3,FALSE))</f>
        <v>29.569886101956833</v>
      </c>
      <c r="L107" s="96">
        <f>IF(V106="","",VLOOKUP($E106&amp;$D$91&amp;$D$92,'CCG data'!$A:$AD,'CCG data'!AC$3,FALSE))</f>
        <v>7.7344664369353904</v>
      </c>
      <c r="M107" s="96">
        <f>IF(V106="","",VLOOKUP($E106&amp;$D$91&amp;$D$92,'CCG data'!$A:$AD,'CCG data'!AD$3,FALSE))</f>
        <v>10.372373184938516</v>
      </c>
      <c r="N107" s="368"/>
      <c r="P107" s="152" t="str">
        <f>IF(P106="","",VLOOKUP($E106&amp;$D$91&amp;$D$92,'CCG data'!$A:$AD,'CCG data'!I$3,FALSE))</f>
        <v/>
      </c>
      <c r="Q107" s="15" t="str">
        <f>IF(P106="","",VLOOKUP($E106&amp;$D$91&amp;$D$92,'CCG data'!$A:$AD,'CCG data'!J$3,FALSE))</f>
        <v/>
      </c>
      <c r="R107" s="15">
        <f>IF(R106="","",VLOOKUP($E106&amp;$D$91&amp;$D$92,'CCG data'!$A:$AD,'CCG data'!K$3,FALSE))</f>
        <v>0.44700000000000001</v>
      </c>
      <c r="S107" s="15">
        <f>IF(R106="","",VLOOKUP($E106&amp;$D$91&amp;$D$92,'CCG data'!$A:$AD,'CCG data'!L$3,FALSE))</f>
        <v>0.499</v>
      </c>
      <c r="T107" s="15">
        <f>IF(T106="","",VLOOKUP($E106&amp;$D$91&amp;$D$92,'CCG data'!$A:$AD,'CCG data'!M$3,FALSE))</f>
        <v>0.371</v>
      </c>
      <c r="U107" s="15">
        <f>IF(T106="","",VLOOKUP($E106&amp;$D$91&amp;$D$92,'CCG data'!$A:$AD,'CCG data'!N$3,FALSE))</f>
        <v>0.42199999999999999</v>
      </c>
      <c r="V107" s="15">
        <f>IF(V106="","",VLOOKUP($E106&amp;$D$91&amp;$D$92,'CCG data'!$A:$AD,'CCG data'!O$3,FALSE))</f>
        <v>0.114</v>
      </c>
      <c r="W107" s="136">
        <f>IF(V106="","",VLOOKUP($E106&amp;$D$91&amp;$D$92,'CCG data'!$A:$AD,'CCG data'!P$3,FALSE))</f>
        <v>0.15</v>
      </c>
      <c r="Z107" s="165" t="str">
        <f>IFERROR(VLOOKUP($E107&amp;$D$92, Outliers!$A$4:$P$214,10,FALSE),"0")</f>
        <v>0</v>
      </c>
      <c r="AA107" s="165" t="str">
        <f>IFERROR(VLOOKUP($E107&amp;$D$92, Outliers!$A$4:$P$214,11,FALSE),"0")</f>
        <v>0</v>
      </c>
      <c r="AB107" s="165" t="str">
        <f>IFERROR(VLOOKUP($E107&amp;$D$92, Outliers!$A$4:$P$214,12,FALSE),"0")</f>
        <v>0</v>
      </c>
      <c r="AD107" s="78"/>
      <c r="AE107" s="78"/>
      <c r="AF107" s="78"/>
      <c r="AG107" s="78"/>
    </row>
    <row r="108" spans="4:33" s="40" customFormat="1" ht="18.75" customHeight="1" x14ac:dyDescent="0.25">
      <c r="D108" s="319"/>
      <c r="E108" s="104" t="s">
        <v>155</v>
      </c>
      <c r="F108" s="394" t="str">
        <f>IF(OR(ISERROR(VLOOKUP($E108&amp;$D$91&amp;$D$92,'CCG data'!$A:$AD,'CCG data'!R$3,FALSE)),ISBLANK(VLOOKUP($E108&amp;$D$91&amp;$D$92,'CCG data'!$A:$AD,'CCG data'!R$3,FALSE))),"",VLOOKUP($E108&amp;$D$91&amp;$D$92,'CCG data'!$A:$AD,'CCG data'!R$3,FALSE))</f>
        <v/>
      </c>
      <c r="G108" s="395"/>
      <c r="H108" s="395">
        <f>IF(OR(ISERROR(VLOOKUP($E108&amp;$D$91&amp;$D$92,'CCG data'!$A:$AD,'CCG data'!S$3,FALSE)),ISBLANK(VLOOKUP($E108&amp;$D$91&amp;$D$92,'CCG data'!$A:$AD,'CCG data'!S$3,FALSE))),"",VLOOKUP($E108&amp;$D$91&amp;$D$92,'CCG data'!$A:$AD,'CCG data'!S$3,FALSE))</f>
        <v>38.345322150370272</v>
      </c>
      <c r="I108" s="395"/>
      <c r="J108" s="395">
        <f>IF(OR(ISERROR(VLOOKUP($E108&amp;$D$91&amp;$D$92,'CCG data'!$A:$AD,'CCG data'!T$3,FALSE)),ISBLANK(VLOOKUP($E108&amp;$D$91&amp;$D$92,'CCG data'!$A:$AD,'CCG data'!T$3,FALSE))),"",VLOOKUP($E108&amp;$D$91&amp;$D$92,'CCG data'!$A:$AD,'CCG data'!T$3,FALSE))</f>
        <v>33.7222057260581</v>
      </c>
      <c r="K108" s="395"/>
      <c r="L108" s="395">
        <f>IF(OR(ISERROR(VLOOKUP($E108&amp;$D$91&amp;$D$92,'CCG data'!$A:$AD,'CCG data'!U$3,FALSE)),ISBLANK(VLOOKUP($E108&amp;$D$91&amp;$D$92,'CCG data'!$A:$AD,'CCG data'!U$3,FALSE))),"",VLOOKUP($E108&amp;$D$91&amp;$D$92,'CCG data'!$A:$AD,'CCG data'!U$3,FALSE))</f>
        <v>8.5959258972785193</v>
      </c>
      <c r="M108" s="396"/>
      <c r="N108" s="367">
        <f>IF(OR(ISERROR(VLOOKUP($E108&amp;$D$91&amp;$D$92,'CCG data'!$A:$AD,'CCG data'!G$3,FALSE)),ISBLANK(VLOOKUP($E108&amp;$D$91&amp;$D$92,'CCG data'!$A:$AD,'CCG data'!G$3,FALSE))),"",VLOOKUP($E108&amp;$D$91&amp;$D$92,'CCG data'!$A:$AD,'CCG data'!G$3,FALSE))</f>
        <v>794</v>
      </c>
      <c r="P108" s="404" t="str">
        <f>IF(OR(ISERROR(VLOOKUP($E108&amp;$D$91&amp;$D$92,'CCG data'!$A:$AD,'CCG data'!B$3,FALSE)),ISBLANK(VLOOKUP($E108&amp;$D$91&amp;$D$92,'CCG data'!$A:$AD,'CCG data'!B$3,FALSE))),"",VLOOKUP($E108&amp;$D$91&amp;$D$92,'CCG data'!$A:$AD,'CCG data'!B$3,FALSE))</f>
        <v/>
      </c>
      <c r="Q108" s="267"/>
      <c r="R108" s="267">
        <f>IF(OR(ISERROR(VLOOKUP($E108&amp;$D$91&amp;$D$92,'CCG data'!$A:$AD,'CCG data'!C$3,FALSE)),ISBLANK(VLOOKUP($E108&amp;$D$91&amp;$D$92,'CCG data'!$A:$AD,'CCG data'!C$3,FALSE))),"",VLOOKUP($E108&amp;$D$91&amp;$D$92,'CCG data'!$A:$AD,'CCG data'!C$3,FALSE))</f>
        <v>0.47858942065491183</v>
      </c>
      <c r="S108" s="267"/>
      <c r="T108" s="267">
        <f>IF(OR(ISERROR(VLOOKUP($E108&amp;$D$91&amp;$D$92,'CCG data'!$A:$AD,'CCG data'!D$3,FALSE)),ISBLANK(VLOOKUP($E108&amp;$D$91&amp;$D$92,'CCG data'!$A:$AD,'CCG data'!D$3,FALSE))),"",VLOOKUP($E108&amp;$D$91&amp;$D$92,'CCG data'!$A:$AD,'CCG data'!D$3,FALSE))</f>
        <v>0.41435768261964734</v>
      </c>
      <c r="U108" s="267"/>
      <c r="V108" s="267">
        <f>IF(OR(ISERROR(VLOOKUP($E108&amp;$D$91&amp;$D$92,'CCG data'!$A:$AD,'CCG data'!E$3,FALSE)),ISBLANK(VLOOKUP($E108&amp;$D$91&amp;$D$92,'CCG data'!$A:$AD,'CCG data'!E$3,FALSE))),"",VLOOKUP($E108&amp;$D$91&amp;$D$92,'CCG data'!$A:$AD,'CCG data'!E$3,FALSE))</f>
        <v>0.1070528967254408</v>
      </c>
      <c r="W108" s="405"/>
      <c r="Z108" s="165">
        <f>IFERROR(VLOOKUP($E108&amp;$D$92, Outliers!$A$4:$P$214,10,FALSE),"0")</f>
        <v>0</v>
      </c>
      <c r="AA108" s="165">
        <f>IFERROR(VLOOKUP($E108&amp;$D$92, Outliers!$A$4:$P$214,11,FALSE),"0")</f>
        <v>1</v>
      </c>
      <c r="AB108" s="165">
        <f>IFERROR(VLOOKUP($E108&amp;$D$92, Outliers!$A$4:$P$214,12,FALSE),"0")</f>
        <v>1</v>
      </c>
      <c r="AC108" s="106"/>
      <c r="AD108" s="78"/>
      <c r="AE108" s="78"/>
      <c r="AF108" s="78"/>
      <c r="AG108" s="78"/>
    </row>
    <row r="109" spans="4:33" x14ac:dyDescent="0.25">
      <c r="D109" s="319"/>
      <c r="E109" s="103" t="s">
        <v>27</v>
      </c>
      <c r="F109" s="95" t="str">
        <f>IF(P108="","",VLOOKUP($E108&amp;$D$91&amp;$D$92,'CCG data'!$A:$AD,'CCG data'!W$3,FALSE))</f>
        <v/>
      </c>
      <c r="G109" s="96" t="str">
        <f>IF(P108="","",VLOOKUP($E108&amp;$D$91&amp;$D$92,'CCG data'!$A:$AD,'CCG data'!X$3,FALSE))</f>
        <v/>
      </c>
      <c r="H109" s="96">
        <f>IF(R108="","",VLOOKUP($E108&amp;$D$91&amp;$D$92,'CCG data'!$A:$AD,'CCG data'!Y$3,FALSE))</f>
        <v>34.489858048229166</v>
      </c>
      <c r="I109" s="96">
        <f>IF(R108="","",VLOOKUP($E108&amp;$D$91&amp;$D$92,'CCG data'!$A:$AD,'CCG data'!Z$3,FALSE))</f>
        <v>42.200786252511378</v>
      </c>
      <c r="J109" s="96">
        <f>IF(T108="","",VLOOKUP($E108&amp;$D$91&amp;$D$92,'CCG data'!$A:$AD,'CCG data'!AA$3,FALSE))</f>
        <v>30.078241573923471</v>
      </c>
      <c r="K109" s="96">
        <f>IF(T108="","",VLOOKUP($E108&amp;$D$91&amp;$D$92,'CCG data'!$A:$AD,'CCG data'!AB$3,FALSE))</f>
        <v>37.366169878192729</v>
      </c>
      <c r="L109" s="96">
        <f>IF(V108="","",VLOOKUP($E108&amp;$D$91&amp;$D$92,'CCG data'!$A:$AD,'CCG data'!AC$3,FALSE))</f>
        <v>6.7685021198120845</v>
      </c>
      <c r="M109" s="96">
        <f>IF(V108="","",VLOOKUP($E108&amp;$D$91&amp;$D$92,'CCG data'!$A:$AD,'CCG data'!AD$3,FALSE))</f>
        <v>10.423349674744953</v>
      </c>
      <c r="N109" s="368"/>
      <c r="P109" s="152" t="str">
        <f>IF(P108="","",VLOOKUP($E108&amp;$D$91&amp;$D$92,'CCG data'!$A:$AD,'CCG data'!I$3,FALSE))</f>
        <v/>
      </c>
      <c r="Q109" s="15" t="str">
        <f>IF(P108="","",VLOOKUP($E108&amp;$D$91&amp;$D$92,'CCG data'!$A:$AD,'CCG data'!J$3,FALSE))</f>
        <v/>
      </c>
      <c r="R109" s="15">
        <f>IF(R108="","",VLOOKUP($E108&amp;$D$91&amp;$D$92,'CCG data'!$A:$AD,'CCG data'!K$3,FALSE))</f>
        <v>0.44400000000000001</v>
      </c>
      <c r="S109" s="15">
        <f>IF(R108="","",VLOOKUP($E108&amp;$D$91&amp;$D$92,'CCG data'!$A:$AD,'CCG data'!L$3,FALSE))</f>
        <v>0.51300000000000001</v>
      </c>
      <c r="T109" s="15">
        <f>IF(T108="","",VLOOKUP($E108&amp;$D$91&amp;$D$92,'CCG data'!$A:$AD,'CCG data'!M$3,FALSE))</f>
        <v>0.38100000000000001</v>
      </c>
      <c r="U109" s="15">
        <f>IF(T108="","",VLOOKUP($E108&amp;$D$91&amp;$D$92,'CCG data'!$A:$AD,'CCG data'!N$3,FALSE))</f>
        <v>0.44900000000000001</v>
      </c>
      <c r="V109" s="15">
        <f>IF(V108="","",VLOOKUP($E108&amp;$D$91&amp;$D$92,'CCG data'!$A:$AD,'CCG data'!O$3,FALSE))</f>
        <v>8.6999999999999994E-2</v>
      </c>
      <c r="W109" s="136">
        <f>IF(V108="","",VLOOKUP($E108&amp;$D$91&amp;$D$92,'CCG data'!$A:$AD,'CCG data'!P$3,FALSE))</f>
        <v>0.13</v>
      </c>
      <c r="Z109" s="165" t="str">
        <f>IFERROR(VLOOKUP($E109&amp;$D$92, Outliers!$A$4:$P$214,10,FALSE),"0")</f>
        <v>0</v>
      </c>
      <c r="AA109" s="165" t="str">
        <f>IFERROR(VLOOKUP($E109&amp;$D$92, Outliers!$A$4:$P$214,11,FALSE),"0")</f>
        <v>0</v>
      </c>
      <c r="AB109" s="165" t="str">
        <f>IFERROR(VLOOKUP($E109&amp;$D$92, Outliers!$A$4:$P$214,12,FALSE),"0")</f>
        <v>0</v>
      </c>
      <c r="AD109" s="78"/>
      <c r="AE109" s="78"/>
      <c r="AF109" s="78"/>
      <c r="AG109" s="78"/>
    </row>
    <row r="110" spans="4:33" s="40" customFormat="1" ht="18.75" customHeight="1" x14ac:dyDescent="0.25">
      <c r="D110" s="319"/>
      <c r="E110" s="104" t="s">
        <v>390</v>
      </c>
      <c r="F110" s="394" t="str">
        <f>IF(OR(ISERROR(VLOOKUP($E110&amp;$D$91&amp;$D$92,'CCG data'!$A:$AD,'CCG data'!R$3,FALSE)),ISBLANK(VLOOKUP($E110&amp;$D$91&amp;$D$92,'CCG data'!$A:$AD,'CCG data'!R$3,FALSE))),"",VLOOKUP($E110&amp;$D$91&amp;$D$92,'CCG data'!$A:$AD,'CCG data'!R$3,FALSE))</f>
        <v/>
      </c>
      <c r="G110" s="395"/>
      <c r="H110" s="395">
        <f>IF(OR(ISERROR(VLOOKUP($E110&amp;$D$91&amp;$D$92,'CCG data'!$A:$AD,'CCG data'!S$3,FALSE)),ISBLANK(VLOOKUP($E110&amp;$D$91&amp;$D$92,'CCG data'!$A:$AD,'CCG data'!S$3,FALSE))),"",VLOOKUP($E110&amp;$D$91&amp;$D$92,'CCG data'!$A:$AD,'CCG data'!S$3,FALSE))</f>
        <v>27.5704568775128</v>
      </c>
      <c r="I110" s="395"/>
      <c r="J110" s="395">
        <f>IF(OR(ISERROR(VLOOKUP($E110&amp;$D$91&amp;$D$92,'CCG data'!$A:$AD,'CCG data'!T$3,FALSE)),ISBLANK(VLOOKUP($E110&amp;$D$91&amp;$D$92,'CCG data'!$A:$AD,'CCG data'!T$3,FALSE))),"",VLOOKUP($E110&amp;$D$91&amp;$D$92,'CCG data'!$A:$AD,'CCG data'!T$3,FALSE))</f>
        <v>20.314365782299724</v>
      </c>
      <c r="K110" s="395"/>
      <c r="L110" s="395">
        <f>IF(OR(ISERROR(VLOOKUP($E110&amp;$D$91&amp;$D$92,'CCG data'!$A:$AD,'CCG data'!U$3,FALSE)),ISBLANK(VLOOKUP($E110&amp;$D$91&amp;$D$92,'CCG data'!$A:$AD,'CCG data'!U$3,FALSE))),"",VLOOKUP($E110&amp;$D$91&amp;$D$92,'CCG data'!$A:$AD,'CCG data'!U$3,FALSE))</f>
        <v>7.4840280486194857</v>
      </c>
      <c r="M110" s="396"/>
      <c r="N110" s="367">
        <f>IF(OR(ISERROR(VLOOKUP($E110&amp;$D$91&amp;$D$92,'CCG data'!$A:$AD,'CCG data'!G$3,FALSE)),ISBLANK(VLOOKUP($E110&amp;$D$91&amp;$D$92,'CCG data'!$A:$AD,'CCG data'!G$3,FALSE))),"",VLOOKUP($E110&amp;$D$91&amp;$D$92,'CCG data'!$A:$AD,'CCG data'!G$3,FALSE))</f>
        <v>830</v>
      </c>
      <c r="P110" s="404" t="str">
        <f>IF(OR(ISERROR(VLOOKUP($E110&amp;$D$91&amp;$D$92,'CCG data'!$A:$AD,'CCG data'!B$3,FALSE)),ISBLANK(VLOOKUP($E110&amp;$D$91&amp;$D$92,'CCG data'!$A:$AD,'CCG data'!B$3,FALSE))),"",VLOOKUP($E110&amp;$D$91&amp;$D$92,'CCG data'!$A:$AD,'CCG data'!B$3,FALSE))</f>
        <v/>
      </c>
      <c r="Q110" s="267"/>
      <c r="R110" s="267">
        <f>IF(OR(ISERROR(VLOOKUP($E110&amp;$D$91&amp;$D$92,'CCG data'!$A:$AD,'CCG data'!C$3,FALSE)),ISBLANK(VLOOKUP($E110&amp;$D$91&amp;$D$92,'CCG data'!$A:$AD,'CCG data'!C$3,FALSE))),"",VLOOKUP($E110&amp;$D$91&amp;$D$92,'CCG data'!$A:$AD,'CCG data'!C$3,FALSE))</f>
        <v>0.49156626506024098</v>
      </c>
      <c r="S110" s="267"/>
      <c r="T110" s="267">
        <f>IF(OR(ISERROR(VLOOKUP($E110&amp;$D$91&amp;$D$92,'CCG data'!$A:$AD,'CCG data'!D$3,FALSE)),ISBLANK(VLOOKUP($E110&amp;$D$91&amp;$D$92,'CCG data'!$A:$AD,'CCG data'!D$3,FALSE))),"",VLOOKUP($E110&amp;$D$91&amp;$D$92,'CCG data'!$A:$AD,'CCG data'!D$3,FALSE))</f>
        <v>0.37590361445783133</v>
      </c>
      <c r="U110" s="267"/>
      <c r="V110" s="267">
        <f>IF(OR(ISERROR(VLOOKUP($E110&amp;$D$91&amp;$D$92,'CCG data'!$A:$AD,'CCG data'!E$3,FALSE)),ISBLANK(VLOOKUP($E110&amp;$D$91&amp;$D$92,'CCG data'!$A:$AD,'CCG data'!E$3,FALSE))),"",VLOOKUP($E110&amp;$D$91&amp;$D$92,'CCG data'!$A:$AD,'CCG data'!E$3,FALSE))</f>
        <v>0.13253012048192772</v>
      </c>
      <c r="W110" s="405"/>
      <c r="Z110" s="165">
        <f>IFERROR(VLOOKUP($E110&amp;$D$92, Outliers!$A$4:$P$214,10,FALSE),"0")</f>
        <v>1</v>
      </c>
      <c r="AA110" s="165">
        <f>IFERROR(VLOOKUP($E110&amp;$D$92, Outliers!$A$4:$P$214,11,FALSE),"0")</f>
        <v>1</v>
      </c>
      <c r="AB110" s="165">
        <f>IFERROR(VLOOKUP($E110&amp;$D$92, Outliers!$A$4:$P$214,12,FALSE),"0")</f>
        <v>1</v>
      </c>
      <c r="AC110" s="106"/>
      <c r="AD110" s="78"/>
      <c r="AE110" s="78"/>
      <c r="AF110" s="78"/>
      <c r="AG110" s="78"/>
    </row>
    <row r="111" spans="4:33" x14ac:dyDescent="0.25">
      <c r="D111" s="319"/>
      <c r="E111" s="103" t="s">
        <v>27</v>
      </c>
      <c r="F111" s="95" t="str">
        <f>IF(P110="","",VLOOKUP($E110&amp;$D$91&amp;$D$92,'CCG data'!$A:$AD,'CCG data'!W$3,FALSE))</f>
        <v/>
      </c>
      <c r="G111" s="96" t="str">
        <f>IF(P110="","",VLOOKUP($E110&amp;$D$91&amp;$D$92,'CCG data'!$A:$AD,'CCG data'!X$3,FALSE))</f>
        <v/>
      </c>
      <c r="H111" s="96">
        <f>IF(R110="","",VLOOKUP($E110&amp;$D$91&amp;$D$92,'CCG data'!$A:$AD,'CCG data'!Y$3,FALSE))</f>
        <v>24.895172504183464</v>
      </c>
      <c r="I111" s="96">
        <f>IF(R110="","",VLOOKUP($E110&amp;$D$91&amp;$D$92,'CCG data'!$A:$AD,'CCG data'!Z$3,FALSE))</f>
        <v>30.245741250842137</v>
      </c>
      <c r="J111" s="96">
        <f>IF(T110="","",VLOOKUP($E110&amp;$D$91&amp;$D$92,'CCG data'!$A:$AD,'CCG data'!AA$3,FALSE))</f>
        <v>18.060219778125667</v>
      </c>
      <c r="K111" s="96">
        <f>IF(T110="","",VLOOKUP($E110&amp;$D$91&amp;$D$92,'CCG data'!$A:$AD,'CCG data'!AB$3,FALSE))</f>
        <v>22.568511786473781</v>
      </c>
      <c r="L111" s="96">
        <f>IF(V110="","",VLOOKUP($E110&amp;$D$91&amp;$D$92,'CCG data'!$A:$AD,'CCG data'!AC$3,FALSE))</f>
        <v>6.0854228594197046</v>
      </c>
      <c r="M111" s="96">
        <f>IF(V110="","",VLOOKUP($E110&amp;$D$91&amp;$D$92,'CCG data'!$A:$AD,'CCG data'!AD$3,FALSE))</f>
        <v>8.8826332378192667</v>
      </c>
      <c r="N111" s="368"/>
      <c r="P111" s="152" t="str">
        <f>IF(P110="","",VLOOKUP($E110&amp;$D$91&amp;$D$92,'CCG data'!$A:$AD,'CCG data'!I$3,FALSE))</f>
        <v/>
      </c>
      <c r="Q111" s="15" t="str">
        <f>IF(P110="","",VLOOKUP($E110&amp;$D$91&amp;$D$92,'CCG data'!$A:$AD,'CCG data'!J$3,FALSE))</f>
        <v/>
      </c>
      <c r="R111" s="15">
        <f>IF(R110="","",VLOOKUP($E110&amp;$D$91&amp;$D$92,'CCG data'!$A:$AD,'CCG data'!K$3,FALSE))</f>
        <v>0.45800000000000002</v>
      </c>
      <c r="S111" s="15">
        <f>IF(R110="","",VLOOKUP($E110&amp;$D$91&amp;$D$92,'CCG data'!$A:$AD,'CCG data'!L$3,FALSE))</f>
        <v>0.52600000000000002</v>
      </c>
      <c r="T111" s="15">
        <f>IF(T110="","",VLOOKUP($E110&amp;$D$91&amp;$D$92,'CCG data'!$A:$AD,'CCG data'!M$3,FALSE))</f>
        <v>0.34399999999999997</v>
      </c>
      <c r="U111" s="15">
        <f>IF(T110="","",VLOOKUP($E110&amp;$D$91&amp;$D$92,'CCG data'!$A:$AD,'CCG data'!N$3,FALSE))</f>
        <v>0.40899999999999997</v>
      </c>
      <c r="V111" s="15">
        <f>IF(V110="","",VLOOKUP($E110&amp;$D$91&amp;$D$92,'CCG data'!$A:$AD,'CCG data'!O$3,FALSE))</f>
        <v>0.111</v>
      </c>
      <c r="W111" s="136">
        <f>IF(V110="","",VLOOKUP($E110&amp;$D$91&amp;$D$92,'CCG data'!$A:$AD,'CCG data'!P$3,FALSE))</f>
        <v>0.157</v>
      </c>
      <c r="Z111" s="165" t="str">
        <f>IFERROR(VLOOKUP($E111&amp;$D$92, Outliers!$A$4:$P$214,10,FALSE),"0")</f>
        <v>0</v>
      </c>
      <c r="AA111" s="165" t="str">
        <f>IFERROR(VLOOKUP($E111&amp;$D$92, Outliers!$A$4:$P$214,11,FALSE),"0")</f>
        <v>0</v>
      </c>
      <c r="AB111" s="165" t="str">
        <f>IFERROR(VLOOKUP($E111&amp;$D$92, Outliers!$A$4:$P$214,12,FALSE),"0")</f>
        <v>0</v>
      </c>
      <c r="AD111" s="78"/>
      <c r="AE111" s="78"/>
      <c r="AF111" s="78"/>
      <c r="AG111" s="78"/>
    </row>
    <row r="112" spans="4:33" s="40" customFormat="1" ht="18.75" customHeight="1" x14ac:dyDescent="0.25">
      <c r="D112" s="319"/>
      <c r="E112" s="104" t="s">
        <v>156</v>
      </c>
      <c r="F112" s="394" t="str">
        <f>IF(OR(ISERROR(VLOOKUP($E112&amp;$D$91&amp;$D$92,'CCG data'!$A:$AD,'CCG data'!R$3,FALSE)),ISBLANK(VLOOKUP($E112&amp;$D$91&amp;$D$92,'CCG data'!$A:$AD,'CCG data'!R$3,FALSE))),"",VLOOKUP($E112&amp;$D$91&amp;$D$92,'CCG data'!$A:$AD,'CCG data'!R$3,FALSE))</f>
        <v/>
      </c>
      <c r="G112" s="395"/>
      <c r="H112" s="395">
        <f>IF(OR(ISERROR(VLOOKUP($E112&amp;$D$91&amp;$D$92,'CCG data'!$A:$AD,'CCG data'!S$3,FALSE)),ISBLANK(VLOOKUP($E112&amp;$D$91&amp;$D$92,'CCG data'!$A:$AD,'CCG data'!S$3,FALSE))),"",VLOOKUP($E112&amp;$D$91&amp;$D$92,'CCG data'!$A:$AD,'CCG data'!S$3,FALSE))</f>
        <v>31.991820160674116</v>
      </c>
      <c r="I112" s="395"/>
      <c r="J112" s="395">
        <f>IF(OR(ISERROR(VLOOKUP($E112&amp;$D$91&amp;$D$92,'CCG data'!$A:$AD,'CCG data'!T$3,FALSE)),ISBLANK(VLOOKUP($E112&amp;$D$91&amp;$D$92,'CCG data'!$A:$AD,'CCG data'!T$3,FALSE))),"",VLOOKUP($E112&amp;$D$91&amp;$D$92,'CCG data'!$A:$AD,'CCG data'!T$3,FALSE))</f>
        <v>22.141036105048812</v>
      </c>
      <c r="K112" s="395"/>
      <c r="L112" s="395">
        <f>IF(OR(ISERROR(VLOOKUP($E112&amp;$D$91&amp;$D$92,'CCG data'!$A:$AD,'CCG data'!U$3,FALSE)),ISBLANK(VLOOKUP($E112&amp;$D$91&amp;$D$92,'CCG data'!$A:$AD,'CCG data'!U$3,FALSE))),"",VLOOKUP($E112&amp;$D$91&amp;$D$92,'CCG data'!$A:$AD,'CCG data'!U$3,FALSE))</f>
        <v>7.5446990522648729</v>
      </c>
      <c r="M112" s="396"/>
      <c r="N112" s="367">
        <f>IF(OR(ISERROR(VLOOKUP($E112&amp;$D$91&amp;$D$92,'CCG data'!$A:$AD,'CCG data'!G$3,FALSE)),ISBLANK(VLOOKUP($E112&amp;$D$91&amp;$D$92,'CCG data'!$A:$AD,'CCG data'!G$3,FALSE))),"",VLOOKUP($E112&amp;$D$91&amp;$D$92,'CCG data'!$A:$AD,'CCG data'!G$3,FALSE))</f>
        <v>1914</v>
      </c>
      <c r="P112" s="404" t="str">
        <f>IF(OR(ISERROR(VLOOKUP($E112&amp;$D$91&amp;$D$92,'CCG data'!$A:$AD,'CCG data'!B$3,FALSE)),ISBLANK(VLOOKUP($E112&amp;$D$91&amp;$D$92,'CCG data'!$A:$AD,'CCG data'!B$3,FALSE))),"",VLOOKUP($E112&amp;$D$91&amp;$D$92,'CCG data'!$A:$AD,'CCG data'!B$3,FALSE))</f>
        <v/>
      </c>
      <c r="Q112" s="267"/>
      <c r="R112" s="267">
        <f>IF(OR(ISERROR(VLOOKUP($E112&amp;$D$91&amp;$D$92,'CCG data'!$A:$AD,'CCG data'!C$3,FALSE)),ISBLANK(VLOOKUP($E112&amp;$D$91&amp;$D$92,'CCG data'!$A:$AD,'CCG data'!C$3,FALSE))),"",VLOOKUP($E112&amp;$D$91&amp;$D$92,'CCG data'!$A:$AD,'CCG data'!C$3,FALSE))</f>
        <v>0.5208986415882968</v>
      </c>
      <c r="S112" s="267"/>
      <c r="T112" s="267">
        <f>IF(OR(ISERROR(VLOOKUP($E112&amp;$D$91&amp;$D$92,'CCG data'!$A:$AD,'CCG data'!D$3,FALSE)),ISBLANK(VLOOKUP($E112&amp;$D$91&amp;$D$92,'CCG data'!$A:$AD,'CCG data'!D$3,FALSE))),"",VLOOKUP($E112&amp;$D$91&amp;$D$92,'CCG data'!$A:$AD,'CCG data'!D$3,FALSE))</f>
        <v>0.35579937304075238</v>
      </c>
      <c r="U112" s="267"/>
      <c r="V112" s="267">
        <f>IF(OR(ISERROR(VLOOKUP($E112&amp;$D$91&amp;$D$92,'CCG data'!$A:$AD,'CCG data'!E$3,FALSE)),ISBLANK(VLOOKUP($E112&amp;$D$91&amp;$D$92,'CCG data'!$A:$AD,'CCG data'!E$3,FALSE))),"",VLOOKUP($E112&amp;$D$91&amp;$D$92,'CCG data'!$A:$AD,'CCG data'!E$3,FALSE))</f>
        <v>0.12330198537095088</v>
      </c>
      <c r="W112" s="405"/>
      <c r="Z112" s="165">
        <f>IFERROR(VLOOKUP($E112&amp;$D$92, Outliers!$A$4:$P$214,10,FALSE),"0")</f>
        <v>1</v>
      </c>
      <c r="AA112" s="165">
        <f>IFERROR(VLOOKUP($E112&amp;$D$92, Outliers!$A$4:$P$214,11,FALSE),"0")</f>
        <v>1</v>
      </c>
      <c r="AB112" s="165">
        <f>IFERROR(VLOOKUP($E112&amp;$D$92, Outliers!$A$4:$P$214,12,FALSE),"0")</f>
        <v>1</v>
      </c>
      <c r="AC112" s="106"/>
      <c r="AD112" s="78"/>
      <c r="AE112" s="78"/>
      <c r="AF112" s="78"/>
      <c r="AG112" s="78"/>
    </row>
    <row r="113" spans="2:33" x14ac:dyDescent="0.25">
      <c r="D113" s="319"/>
      <c r="E113" s="103" t="s">
        <v>27</v>
      </c>
      <c r="F113" s="95" t="str">
        <f>IF(P112="","",VLOOKUP($E112&amp;$D$91&amp;$D$92,'CCG data'!$A:$AD,'CCG data'!W$3,FALSE))</f>
        <v/>
      </c>
      <c r="G113" s="96" t="str">
        <f>IF(P112="","",VLOOKUP($E112&amp;$D$91&amp;$D$92,'CCG data'!$A:$AD,'CCG data'!X$3,FALSE))</f>
        <v/>
      </c>
      <c r="H113" s="96">
        <f>IF(R112="","",VLOOKUP($E112&amp;$D$91&amp;$D$92,'CCG data'!$A:$AD,'CCG data'!Y$3,FALSE))</f>
        <v>30.005965584602592</v>
      </c>
      <c r="I113" s="96">
        <f>IF(R112="","",VLOOKUP($E112&amp;$D$91&amp;$D$92,'CCG data'!$A:$AD,'CCG data'!Z$3,FALSE))</f>
        <v>33.977674736745641</v>
      </c>
      <c r="J113" s="96">
        <f>IF(T112="","",VLOOKUP($E112&amp;$D$91&amp;$D$92,'CCG data'!$A:$AD,'CCG data'!AA$3,FALSE))</f>
        <v>20.478081264827487</v>
      </c>
      <c r="K113" s="96">
        <f>IF(T112="","",VLOOKUP($E112&amp;$D$91&amp;$D$92,'CCG data'!$A:$AD,'CCG data'!AB$3,FALSE))</f>
        <v>23.803990945270137</v>
      </c>
      <c r="L113" s="96">
        <f>IF(V112="","",VLOOKUP($E112&amp;$D$91&amp;$D$92,'CCG data'!$A:$AD,'CCG data'!AC$3,FALSE))</f>
        <v>6.5821076220383032</v>
      </c>
      <c r="M113" s="96">
        <f>IF(V112="","",VLOOKUP($E112&amp;$D$91&amp;$D$92,'CCG data'!$A:$AD,'CCG data'!AD$3,FALSE))</f>
        <v>8.5072904824914417</v>
      </c>
      <c r="N113" s="368"/>
      <c r="P113" s="152" t="str">
        <f>IF(P112="","",VLOOKUP($E112&amp;$D$91&amp;$D$92,'CCG data'!$A:$AD,'CCG data'!I$3,FALSE))</f>
        <v/>
      </c>
      <c r="Q113" s="15" t="str">
        <f>IF(P112="","",VLOOKUP($E112&amp;$D$91&amp;$D$92,'CCG data'!$A:$AD,'CCG data'!J$3,FALSE))</f>
        <v/>
      </c>
      <c r="R113" s="15">
        <f>IF(R112="","",VLOOKUP($E112&amp;$D$91&amp;$D$92,'CCG data'!$A:$AD,'CCG data'!K$3,FALSE))</f>
        <v>0.498</v>
      </c>
      <c r="S113" s="15">
        <f>IF(R112="","",VLOOKUP($E112&amp;$D$91&amp;$D$92,'CCG data'!$A:$AD,'CCG data'!L$3,FALSE))</f>
        <v>0.54300000000000004</v>
      </c>
      <c r="T113" s="15">
        <f>IF(T112="","",VLOOKUP($E112&amp;$D$91&amp;$D$92,'CCG data'!$A:$AD,'CCG data'!M$3,FALSE))</f>
        <v>0.33500000000000002</v>
      </c>
      <c r="U113" s="15">
        <f>IF(T112="","",VLOOKUP($E112&amp;$D$91&amp;$D$92,'CCG data'!$A:$AD,'CCG data'!N$3,FALSE))</f>
        <v>0.378</v>
      </c>
      <c r="V113" s="15">
        <f>IF(V112="","",VLOOKUP($E112&amp;$D$91&amp;$D$92,'CCG data'!$A:$AD,'CCG data'!O$3,FALSE))</f>
        <v>0.109</v>
      </c>
      <c r="W113" s="136">
        <f>IF(V112="","",VLOOKUP($E112&amp;$D$91&amp;$D$92,'CCG data'!$A:$AD,'CCG data'!P$3,FALSE))</f>
        <v>0.13900000000000001</v>
      </c>
      <c r="Z113" s="165" t="str">
        <f>IFERROR(VLOOKUP($E113&amp;$D$92, Outliers!$A$4:$P$214,10,FALSE),"0")</f>
        <v>0</v>
      </c>
      <c r="AA113" s="165" t="str">
        <f>IFERROR(VLOOKUP($E113&amp;$D$92, Outliers!$A$4:$P$214,11,FALSE),"0")</f>
        <v>0</v>
      </c>
      <c r="AB113" s="165" t="str">
        <f>IFERROR(VLOOKUP($E113&amp;$D$92, Outliers!$A$4:$P$214,12,FALSE),"0")</f>
        <v>0</v>
      </c>
      <c r="AD113" s="78"/>
      <c r="AE113" s="78"/>
      <c r="AF113" s="78"/>
      <c r="AG113" s="78"/>
    </row>
    <row r="114" spans="2:33" s="40" customFormat="1" ht="18.75" customHeight="1" x14ac:dyDescent="0.25">
      <c r="D114" s="319"/>
      <c r="E114" s="104" t="s">
        <v>157</v>
      </c>
      <c r="F114" s="394" t="str">
        <f>IF(OR(ISERROR(VLOOKUP($E114&amp;$D$91&amp;$D$92,'CCG data'!$A:$AD,'CCG data'!R$3,FALSE)),ISBLANK(VLOOKUP($E114&amp;$D$91&amp;$D$92,'CCG data'!$A:$AD,'CCG data'!R$3,FALSE))),"",VLOOKUP($E114&amp;$D$91&amp;$D$92,'CCG data'!$A:$AD,'CCG data'!R$3,FALSE))</f>
        <v/>
      </c>
      <c r="G114" s="395"/>
      <c r="H114" s="395">
        <f>IF(OR(ISERROR(VLOOKUP($E114&amp;$D$91&amp;$D$92,'CCG data'!$A:$AD,'CCG data'!S$3,FALSE)),ISBLANK(VLOOKUP($E114&amp;$D$91&amp;$D$92,'CCG data'!$A:$AD,'CCG data'!S$3,FALSE))),"",VLOOKUP($E114&amp;$D$91&amp;$D$92,'CCG data'!$A:$AD,'CCG data'!S$3,FALSE))</f>
        <v>36.557428766471816</v>
      </c>
      <c r="I114" s="395"/>
      <c r="J114" s="395">
        <f>IF(OR(ISERROR(VLOOKUP($E114&amp;$D$91&amp;$D$92,'CCG data'!$A:$AD,'CCG data'!T$3,FALSE)),ISBLANK(VLOOKUP($E114&amp;$D$91&amp;$D$92,'CCG data'!$A:$AD,'CCG data'!T$3,FALSE))),"",VLOOKUP($E114&amp;$D$91&amp;$D$92,'CCG data'!$A:$AD,'CCG data'!T$3,FALSE))</f>
        <v>28.618679835060696</v>
      </c>
      <c r="K114" s="395"/>
      <c r="L114" s="395">
        <f>IF(OR(ISERROR(VLOOKUP($E114&amp;$D$91&amp;$D$92,'CCG data'!$A:$AD,'CCG data'!U$3,FALSE)),ISBLANK(VLOOKUP($E114&amp;$D$91&amp;$D$92,'CCG data'!$A:$AD,'CCG data'!U$3,FALSE))),"",VLOOKUP($E114&amp;$D$91&amp;$D$92,'CCG data'!$A:$AD,'CCG data'!U$3,FALSE))</f>
        <v>16.359149210684915</v>
      </c>
      <c r="M114" s="396"/>
      <c r="N114" s="367">
        <f>IF(OR(ISERROR(VLOOKUP($E114&amp;$D$91&amp;$D$92,'CCG data'!$A:$AD,'CCG data'!G$3,FALSE)),ISBLANK(VLOOKUP($E114&amp;$D$91&amp;$D$92,'CCG data'!$A:$AD,'CCG data'!G$3,FALSE))),"",VLOOKUP($E114&amp;$D$91&amp;$D$92,'CCG data'!$A:$AD,'CCG data'!G$3,FALSE))</f>
        <v>1443</v>
      </c>
      <c r="P114" s="404" t="str">
        <f>IF(OR(ISERROR(VLOOKUP($E114&amp;$D$91&amp;$D$92,'CCG data'!$A:$AD,'CCG data'!B$3,FALSE)),ISBLANK(VLOOKUP($E114&amp;$D$91&amp;$D$92,'CCG data'!$A:$AD,'CCG data'!B$3,FALSE))),"",VLOOKUP($E114&amp;$D$91&amp;$D$92,'CCG data'!$A:$AD,'CCG data'!B$3,FALSE))</f>
        <v/>
      </c>
      <c r="Q114" s="267"/>
      <c r="R114" s="267">
        <f>IF(OR(ISERROR(VLOOKUP($E114&amp;$D$91&amp;$D$92,'CCG data'!$A:$AD,'CCG data'!C$3,FALSE)),ISBLANK(VLOOKUP($E114&amp;$D$91&amp;$D$92,'CCG data'!$A:$AD,'CCG data'!C$3,FALSE))),"",VLOOKUP($E114&amp;$D$91&amp;$D$92,'CCG data'!$A:$AD,'CCG data'!C$3,FALSE))</f>
        <v>0.44559944559944559</v>
      </c>
      <c r="S114" s="267"/>
      <c r="T114" s="267">
        <f>IF(OR(ISERROR(VLOOKUP($E114&amp;$D$91&amp;$D$92,'CCG data'!$A:$AD,'CCG data'!D$3,FALSE)),ISBLANK(VLOOKUP($E114&amp;$D$91&amp;$D$92,'CCG data'!$A:$AD,'CCG data'!D$3,FALSE))),"",VLOOKUP($E114&amp;$D$91&amp;$D$92,'CCG data'!$A:$AD,'CCG data'!D$3,FALSE))</f>
        <v>0.35412335412335411</v>
      </c>
      <c r="U114" s="267"/>
      <c r="V114" s="267">
        <f>IF(OR(ISERROR(VLOOKUP($E114&amp;$D$91&amp;$D$92,'CCG data'!$A:$AD,'CCG data'!E$3,FALSE)),ISBLANK(VLOOKUP($E114&amp;$D$91&amp;$D$92,'CCG data'!$A:$AD,'CCG data'!E$3,FALSE))),"",VLOOKUP($E114&amp;$D$91&amp;$D$92,'CCG data'!$A:$AD,'CCG data'!E$3,FALSE))</f>
        <v>0.20027720027720028</v>
      </c>
      <c r="W114" s="405"/>
      <c r="Z114" s="165">
        <f>IFERROR(VLOOKUP($E114&amp;$D$92, Outliers!$A$4:$P$214,10,FALSE),"0")</f>
        <v>0</v>
      </c>
      <c r="AA114" s="165">
        <f>IFERROR(VLOOKUP($E114&amp;$D$92, Outliers!$A$4:$P$214,11,FALSE),"0")</f>
        <v>0</v>
      </c>
      <c r="AB114" s="165">
        <f>IFERROR(VLOOKUP($E114&amp;$D$92, Outliers!$A$4:$P$214,12,FALSE),"0")</f>
        <v>1</v>
      </c>
      <c r="AC114" s="106"/>
      <c r="AD114" s="78"/>
      <c r="AE114" s="78"/>
      <c r="AF114" s="78"/>
      <c r="AG114" s="78"/>
    </row>
    <row r="115" spans="2:33" x14ac:dyDescent="0.25">
      <c r="D115" s="319"/>
      <c r="E115" s="103" t="s">
        <v>27</v>
      </c>
      <c r="F115" s="95" t="str">
        <f>IF(P114="","",VLOOKUP($E114&amp;$D$91&amp;$D$92,'CCG data'!$A:$AD,'CCG data'!W$3,FALSE))</f>
        <v/>
      </c>
      <c r="G115" s="96" t="str">
        <f>IF(P114="","",VLOOKUP($E114&amp;$D$91&amp;$D$92,'CCG data'!$A:$AD,'CCG data'!X$3,FALSE))</f>
        <v/>
      </c>
      <c r="H115" s="96">
        <f>IF(R114="","",VLOOKUP($E114&amp;$D$91&amp;$D$92,'CCG data'!$A:$AD,'CCG data'!Y$3,FALSE))</f>
        <v>33.73172762325845</v>
      </c>
      <c r="I115" s="96">
        <f>IF(R114="","",VLOOKUP($E114&amp;$D$91&amp;$D$92,'CCG data'!$A:$AD,'CCG data'!Z$3,FALSE))</f>
        <v>39.383129909685181</v>
      </c>
      <c r="J115" s="96">
        <f>IF(T114="","",VLOOKUP($E114&amp;$D$91&amp;$D$92,'CCG data'!$A:$AD,'CCG data'!AA$3,FALSE))</f>
        <v>26.137288751156628</v>
      </c>
      <c r="K115" s="96">
        <f>IF(T114="","",VLOOKUP($E114&amp;$D$91&amp;$D$92,'CCG data'!$A:$AD,'CCG data'!AB$3,FALSE))</f>
        <v>31.100070918964764</v>
      </c>
      <c r="L115" s="96">
        <f>IF(V114="","",VLOOKUP($E114&amp;$D$91&amp;$D$92,'CCG data'!$A:$AD,'CCG data'!AC$3,FALSE))</f>
        <v>14.473035536982419</v>
      </c>
      <c r="M115" s="96">
        <f>IF(V114="","",VLOOKUP($E114&amp;$D$91&amp;$D$92,'CCG data'!$A:$AD,'CCG data'!AD$3,FALSE))</f>
        <v>18.245262884387412</v>
      </c>
      <c r="N115" s="368"/>
      <c r="P115" s="152" t="str">
        <f>IF(P114="","",VLOOKUP($E114&amp;$D$91&amp;$D$92,'CCG data'!$A:$AD,'CCG data'!I$3,FALSE))</f>
        <v/>
      </c>
      <c r="Q115" s="15" t="str">
        <f>IF(P114="","",VLOOKUP($E114&amp;$D$91&amp;$D$92,'CCG data'!$A:$AD,'CCG data'!J$3,FALSE))</f>
        <v/>
      </c>
      <c r="R115" s="15">
        <f>IF(R114="","",VLOOKUP($E114&amp;$D$91&amp;$D$92,'CCG data'!$A:$AD,'CCG data'!K$3,FALSE))</f>
        <v>0.42</v>
      </c>
      <c r="S115" s="15">
        <f>IF(R114="","",VLOOKUP($E114&amp;$D$91&amp;$D$92,'CCG data'!$A:$AD,'CCG data'!L$3,FALSE))</f>
        <v>0.47099999999999997</v>
      </c>
      <c r="T115" s="15">
        <f>IF(T114="","",VLOOKUP($E114&amp;$D$91&amp;$D$92,'CCG data'!$A:$AD,'CCG data'!M$3,FALSE))</f>
        <v>0.33</v>
      </c>
      <c r="U115" s="15">
        <f>IF(T114="","",VLOOKUP($E114&amp;$D$91&amp;$D$92,'CCG data'!$A:$AD,'CCG data'!N$3,FALSE))</f>
        <v>0.379</v>
      </c>
      <c r="V115" s="15">
        <f>IF(V114="","",VLOOKUP($E114&amp;$D$91&amp;$D$92,'CCG data'!$A:$AD,'CCG data'!O$3,FALSE))</f>
        <v>0.18</v>
      </c>
      <c r="W115" s="136">
        <f>IF(V114="","",VLOOKUP($E114&amp;$D$91&amp;$D$92,'CCG data'!$A:$AD,'CCG data'!P$3,FALSE))</f>
        <v>0.222</v>
      </c>
      <c r="Z115" s="165" t="str">
        <f>IFERROR(VLOOKUP($E115&amp;$D$92, Outliers!$A$4:$P$214,10,FALSE),"0")</f>
        <v>0</v>
      </c>
      <c r="AA115" s="165" t="str">
        <f>IFERROR(VLOOKUP($E115&amp;$D$92, Outliers!$A$4:$P$214,11,FALSE),"0")</f>
        <v>0</v>
      </c>
      <c r="AB115" s="165" t="str">
        <f>IFERROR(VLOOKUP($E115&amp;$D$92, Outliers!$A$4:$P$214,12,FALSE),"0")</f>
        <v>0</v>
      </c>
      <c r="AD115" s="78"/>
      <c r="AE115" s="78"/>
      <c r="AF115" s="78"/>
      <c r="AG115" s="78"/>
    </row>
    <row r="116" spans="2:33" s="40" customFormat="1" ht="18.75" customHeight="1" x14ac:dyDescent="0.25">
      <c r="D116" s="319"/>
      <c r="E116" s="104" t="s">
        <v>391</v>
      </c>
      <c r="F116" s="394" t="str">
        <f>IF(OR(ISERROR(VLOOKUP($E116&amp;$D$91&amp;$D$92,'CCG data'!$A:$AD,'CCG data'!R$3,FALSE)),ISBLANK(VLOOKUP($E116&amp;$D$91&amp;$D$92,'CCG data'!$A:$AD,'CCG data'!R$3,FALSE))),"",VLOOKUP($E116&amp;$D$91&amp;$D$92,'CCG data'!$A:$AD,'CCG data'!R$3,FALSE))</f>
        <v/>
      </c>
      <c r="G116" s="395"/>
      <c r="H116" s="395">
        <f>IF(OR(ISERROR(VLOOKUP($E116&amp;$D$91&amp;$D$92,'CCG data'!$A:$AD,'CCG data'!S$3,FALSE)),ISBLANK(VLOOKUP($E116&amp;$D$91&amp;$D$92,'CCG data'!$A:$AD,'CCG data'!S$3,FALSE))),"",VLOOKUP($E116&amp;$D$91&amp;$D$92,'CCG data'!$A:$AD,'CCG data'!S$3,FALSE))</f>
        <v>39.444131622045084</v>
      </c>
      <c r="I116" s="395"/>
      <c r="J116" s="395">
        <f>IF(OR(ISERROR(VLOOKUP($E116&amp;$D$91&amp;$D$92,'CCG data'!$A:$AD,'CCG data'!T$3,FALSE)),ISBLANK(VLOOKUP($E116&amp;$D$91&amp;$D$92,'CCG data'!$A:$AD,'CCG data'!T$3,FALSE))),"",VLOOKUP($E116&amp;$D$91&amp;$D$92,'CCG data'!$A:$AD,'CCG data'!T$3,FALSE))</f>
        <v>32.52051723622008</v>
      </c>
      <c r="K116" s="395"/>
      <c r="L116" s="395">
        <f>IF(OR(ISERROR(VLOOKUP($E116&amp;$D$91&amp;$D$92,'CCG data'!$A:$AD,'CCG data'!U$3,FALSE)),ISBLANK(VLOOKUP($E116&amp;$D$91&amp;$D$92,'CCG data'!$A:$AD,'CCG data'!U$3,FALSE))),"",VLOOKUP($E116&amp;$D$91&amp;$D$92,'CCG data'!$A:$AD,'CCG data'!U$3,FALSE))</f>
        <v>17.017136667278521</v>
      </c>
      <c r="M116" s="396"/>
      <c r="N116" s="367">
        <f>IF(OR(ISERROR(VLOOKUP($E116&amp;$D$91&amp;$D$92,'CCG data'!$A:$AD,'CCG data'!G$3,FALSE)),ISBLANK(VLOOKUP($E116&amp;$D$91&amp;$D$92,'CCG data'!$A:$AD,'CCG data'!G$3,FALSE))),"",VLOOKUP($E116&amp;$D$91&amp;$D$92,'CCG data'!$A:$AD,'CCG data'!G$3,FALSE))</f>
        <v>4171</v>
      </c>
      <c r="P116" s="404" t="str">
        <f>IF(OR(ISERROR(VLOOKUP($E116&amp;$D$91&amp;$D$92,'CCG data'!$A:$AD,'CCG data'!B$3,FALSE)),ISBLANK(VLOOKUP($E116&amp;$D$91&amp;$D$92,'CCG data'!$A:$AD,'CCG data'!B$3,FALSE))),"",VLOOKUP($E116&amp;$D$91&amp;$D$92,'CCG data'!$A:$AD,'CCG data'!B$3,FALSE))</f>
        <v/>
      </c>
      <c r="Q116" s="267"/>
      <c r="R116" s="267">
        <f>IF(OR(ISERROR(VLOOKUP($E116&amp;$D$91&amp;$D$92,'CCG data'!$A:$AD,'CCG data'!C$3,FALSE)),ISBLANK(VLOOKUP($E116&amp;$D$91&amp;$D$92,'CCG data'!$A:$AD,'CCG data'!C$3,FALSE))),"",VLOOKUP($E116&amp;$D$91&amp;$D$92,'CCG data'!$A:$AD,'CCG data'!C$3,FALSE))</f>
        <v>0.43970270918245025</v>
      </c>
      <c r="S116" s="267"/>
      <c r="T116" s="267">
        <f>IF(OR(ISERROR(VLOOKUP($E116&amp;$D$91&amp;$D$92,'CCG data'!$A:$AD,'CCG data'!D$3,FALSE)),ISBLANK(VLOOKUP($E116&amp;$D$91&amp;$D$92,'CCG data'!$A:$AD,'CCG data'!D$3,FALSE))),"",VLOOKUP($E116&amp;$D$91&amp;$D$92,'CCG data'!$A:$AD,'CCG data'!D$3,FALSE))</f>
        <v>0.36969551666267081</v>
      </c>
      <c r="U116" s="267"/>
      <c r="V116" s="267">
        <f>IF(OR(ISERROR(VLOOKUP($E116&amp;$D$91&amp;$D$92,'CCG data'!$A:$AD,'CCG data'!E$3,FALSE)),ISBLANK(VLOOKUP($E116&amp;$D$91&amp;$D$92,'CCG data'!$A:$AD,'CCG data'!E$3,FALSE))),"",VLOOKUP($E116&amp;$D$91&amp;$D$92,'CCG data'!$A:$AD,'CCG data'!E$3,FALSE))</f>
        <v>0.19060177415487892</v>
      </c>
      <c r="W116" s="405"/>
      <c r="Z116" s="165">
        <f>IFERROR(VLOOKUP($E116&amp;$D$92, Outliers!$A$4:$P$214,10,FALSE),"0")</f>
        <v>1</v>
      </c>
      <c r="AA116" s="165">
        <f>IFERROR(VLOOKUP($E116&amp;$D$92, Outliers!$A$4:$P$214,11,FALSE),"0")</f>
        <v>1</v>
      </c>
      <c r="AB116" s="165">
        <f>IFERROR(VLOOKUP($E116&amp;$D$92, Outliers!$A$4:$P$214,12,FALSE),"0")</f>
        <v>1</v>
      </c>
      <c r="AC116" s="106"/>
      <c r="AD116" s="78"/>
      <c r="AE116" s="78"/>
      <c r="AF116" s="78"/>
      <c r="AG116" s="78"/>
    </row>
    <row r="117" spans="2:33" x14ac:dyDescent="0.25">
      <c r="D117" s="319"/>
      <c r="E117" s="103" t="s">
        <v>27</v>
      </c>
      <c r="F117" s="95" t="str">
        <f>IF(P116="","",VLOOKUP($E116&amp;$D$91&amp;$D$92,'CCG data'!$A:$AD,'CCG data'!W$3,FALSE))</f>
        <v/>
      </c>
      <c r="G117" s="96" t="str">
        <f>IF(P116="","",VLOOKUP($E116&amp;$D$91&amp;$D$92,'CCG data'!$A:$AD,'CCG data'!X$3,FALSE))</f>
        <v/>
      </c>
      <c r="H117" s="96">
        <f>IF(R116="","",VLOOKUP($E116&amp;$D$91&amp;$D$92,'CCG data'!$A:$AD,'CCG data'!Y$3,FALSE))</f>
        <v>37.638875589098731</v>
      </c>
      <c r="I117" s="96">
        <f>IF(R116="","",VLOOKUP($E116&amp;$D$91&amp;$D$92,'CCG data'!$A:$AD,'CCG data'!Z$3,FALSE))</f>
        <v>41.249387654991438</v>
      </c>
      <c r="J117" s="96">
        <f>IF(T116="","",VLOOKUP($E116&amp;$D$91&amp;$D$92,'CCG data'!$A:$AD,'CCG data'!AA$3,FALSE))</f>
        <v>30.897319871682367</v>
      </c>
      <c r="K117" s="96">
        <f>IF(T116="","",VLOOKUP($E116&amp;$D$91&amp;$D$92,'CCG data'!$A:$AD,'CCG data'!AB$3,FALSE))</f>
        <v>34.143714600757797</v>
      </c>
      <c r="L117" s="96">
        <f>IF(V116="","",VLOOKUP($E116&amp;$D$91&amp;$D$92,'CCG data'!$A:$AD,'CCG data'!AC$3,FALSE))</f>
        <v>15.834206809413635</v>
      </c>
      <c r="M117" s="96">
        <f>IF(V116="","",VLOOKUP($E116&amp;$D$91&amp;$D$92,'CCG data'!$A:$AD,'CCG data'!AD$3,FALSE))</f>
        <v>18.200066525143409</v>
      </c>
      <c r="N117" s="368"/>
      <c r="P117" s="152" t="str">
        <f>IF(P116="","",VLOOKUP($E116&amp;$D$91&amp;$D$92,'CCG data'!$A:$AD,'CCG data'!I$3,FALSE))</f>
        <v/>
      </c>
      <c r="Q117" s="15" t="str">
        <f>IF(P116="","",VLOOKUP($E116&amp;$D$91&amp;$D$92,'CCG data'!$A:$AD,'CCG data'!J$3,FALSE))</f>
        <v/>
      </c>
      <c r="R117" s="15">
        <f>IF(R116="","",VLOOKUP($E116&amp;$D$91&amp;$D$92,'CCG data'!$A:$AD,'CCG data'!K$3,FALSE))</f>
        <v>0.42499999999999999</v>
      </c>
      <c r="S117" s="15">
        <f>IF(R116="","",VLOOKUP($E116&amp;$D$91&amp;$D$92,'CCG data'!$A:$AD,'CCG data'!L$3,FALSE))</f>
        <v>0.45500000000000002</v>
      </c>
      <c r="T117" s="15">
        <f>IF(T116="","",VLOOKUP($E116&amp;$D$91&amp;$D$92,'CCG data'!$A:$AD,'CCG data'!M$3,FALSE))</f>
        <v>0.35499999999999998</v>
      </c>
      <c r="U117" s="15">
        <f>IF(T116="","",VLOOKUP($E116&amp;$D$91&amp;$D$92,'CCG data'!$A:$AD,'CCG data'!N$3,FALSE))</f>
        <v>0.38400000000000001</v>
      </c>
      <c r="V117" s="15">
        <f>IF(V116="","",VLOOKUP($E116&amp;$D$91&amp;$D$92,'CCG data'!$A:$AD,'CCG data'!O$3,FALSE))</f>
        <v>0.17899999999999999</v>
      </c>
      <c r="W117" s="136">
        <f>IF(V116="","",VLOOKUP($E116&amp;$D$91&amp;$D$92,'CCG data'!$A:$AD,'CCG data'!P$3,FALSE))</f>
        <v>0.20300000000000001</v>
      </c>
      <c r="Z117" s="165" t="str">
        <f>IFERROR(VLOOKUP($E117&amp;$D$92, Outliers!$A$4:$P$214,10,FALSE),"0")</f>
        <v>0</v>
      </c>
      <c r="AA117" s="165" t="str">
        <f>IFERROR(VLOOKUP($E117&amp;$D$92, Outliers!$A$4:$P$214,11,FALSE),"0")</f>
        <v>0</v>
      </c>
      <c r="AB117" s="165" t="str">
        <f>IFERROR(VLOOKUP($E117&amp;$D$92, Outliers!$A$4:$P$214,12,FALSE),"0")</f>
        <v>0</v>
      </c>
      <c r="AD117" s="78"/>
      <c r="AE117" s="78"/>
      <c r="AF117" s="78"/>
      <c r="AG117" s="78"/>
    </row>
    <row r="118" spans="2:33" s="40" customFormat="1" ht="18.75" customHeight="1" x14ac:dyDescent="0.25">
      <c r="D118" s="319"/>
      <c r="E118" s="104" t="s">
        <v>392</v>
      </c>
      <c r="F118" s="394" t="str">
        <f>IF(OR(ISERROR(VLOOKUP($E118&amp;$D$91&amp;$D$92,'CCG data'!$A:$AD,'CCG data'!R$3,FALSE)),ISBLANK(VLOOKUP($E118&amp;$D$91&amp;$D$92,'CCG data'!$A:$AD,'CCG data'!R$3,FALSE))),"",VLOOKUP($E118&amp;$D$91&amp;$D$92,'CCG data'!$A:$AD,'CCG data'!R$3,FALSE))</f>
        <v/>
      </c>
      <c r="G118" s="395"/>
      <c r="H118" s="395">
        <f>IF(OR(ISERROR(VLOOKUP($E118&amp;$D$91&amp;$D$92,'CCG data'!$A:$AD,'CCG data'!S$3,FALSE)),ISBLANK(VLOOKUP($E118&amp;$D$91&amp;$D$92,'CCG data'!$A:$AD,'CCG data'!S$3,FALSE))),"",VLOOKUP($E118&amp;$D$91&amp;$D$92,'CCG data'!$A:$AD,'CCG data'!S$3,FALSE))</f>
        <v>38.904470912724165</v>
      </c>
      <c r="I118" s="395"/>
      <c r="J118" s="395">
        <f>IF(OR(ISERROR(VLOOKUP($E118&amp;$D$91&amp;$D$92,'CCG data'!$A:$AD,'CCG data'!T$3,FALSE)),ISBLANK(VLOOKUP($E118&amp;$D$91&amp;$D$92,'CCG data'!$A:$AD,'CCG data'!T$3,FALSE))),"",VLOOKUP($E118&amp;$D$91&amp;$D$92,'CCG data'!$A:$AD,'CCG data'!T$3,FALSE))</f>
        <v>27.407965912877295</v>
      </c>
      <c r="K118" s="395"/>
      <c r="L118" s="395">
        <f>IF(OR(ISERROR(VLOOKUP($E118&amp;$D$91&amp;$D$92,'CCG data'!$A:$AD,'CCG data'!U$3,FALSE)),ISBLANK(VLOOKUP($E118&amp;$D$91&amp;$D$92,'CCG data'!$A:$AD,'CCG data'!U$3,FALSE))),"",VLOOKUP($E118&amp;$D$91&amp;$D$92,'CCG data'!$A:$AD,'CCG data'!U$3,FALSE))</f>
        <v>18.589563007885506</v>
      </c>
      <c r="M118" s="396"/>
      <c r="N118" s="367">
        <f>IF(OR(ISERROR(VLOOKUP($E118&amp;$D$91&amp;$D$92,'CCG data'!$A:$AD,'CCG data'!G$3,FALSE)),ISBLANK(VLOOKUP($E118&amp;$D$91&amp;$D$92,'CCG data'!$A:$AD,'CCG data'!G$3,FALSE))),"",VLOOKUP($E118&amp;$D$91&amp;$D$92,'CCG data'!$A:$AD,'CCG data'!G$3,FALSE))</f>
        <v>1017</v>
      </c>
      <c r="P118" s="404" t="str">
        <f>IF(OR(ISERROR(VLOOKUP($E118&amp;$D$91&amp;$D$92,'CCG data'!$A:$AD,'CCG data'!B$3,FALSE)),ISBLANK(VLOOKUP($E118&amp;$D$91&amp;$D$92,'CCG data'!$A:$AD,'CCG data'!B$3,FALSE))),"",VLOOKUP($E118&amp;$D$91&amp;$D$92,'CCG data'!$A:$AD,'CCG data'!B$3,FALSE))</f>
        <v/>
      </c>
      <c r="Q118" s="267"/>
      <c r="R118" s="267">
        <f>IF(OR(ISERROR(VLOOKUP($E118&amp;$D$91&amp;$D$92,'CCG data'!$A:$AD,'CCG data'!C$3,FALSE)),ISBLANK(VLOOKUP($E118&amp;$D$91&amp;$D$92,'CCG data'!$A:$AD,'CCG data'!C$3,FALSE))),"",VLOOKUP($E118&amp;$D$91&amp;$D$92,'CCG data'!$A:$AD,'CCG data'!C$3,FALSE))</f>
        <v>0.45526057030481809</v>
      </c>
      <c r="S118" s="267"/>
      <c r="T118" s="267">
        <f>IF(OR(ISERROR(VLOOKUP($E118&amp;$D$91&amp;$D$92,'CCG data'!$A:$AD,'CCG data'!D$3,FALSE)),ISBLANK(VLOOKUP($E118&amp;$D$91&amp;$D$92,'CCG data'!$A:$AD,'CCG data'!D$3,FALSE))),"",VLOOKUP($E118&amp;$D$91&amp;$D$92,'CCG data'!$A:$AD,'CCG data'!D$3,FALSE))</f>
        <v>0.32645034414945917</v>
      </c>
      <c r="U118" s="267"/>
      <c r="V118" s="267">
        <f>IF(OR(ISERROR(VLOOKUP($E118&amp;$D$91&amp;$D$92,'CCG data'!$A:$AD,'CCG data'!E$3,FALSE)),ISBLANK(VLOOKUP($E118&amp;$D$91&amp;$D$92,'CCG data'!$A:$AD,'CCG data'!E$3,FALSE))),"",VLOOKUP($E118&amp;$D$91&amp;$D$92,'CCG data'!$A:$AD,'CCG data'!E$3,FALSE))</f>
        <v>0.21828908554572271</v>
      </c>
      <c r="W118" s="405"/>
      <c r="Z118" s="165">
        <f>IFERROR(VLOOKUP($E118&amp;$D$92, Outliers!$A$4:$P$214,10,FALSE),"0")</f>
        <v>0</v>
      </c>
      <c r="AA118" s="165">
        <f>IFERROR(VLOOKUP($E118&amp;$D$92, Outliers!$A$4:$P$214,11,FALSE),"0")</f>
        <v>0</v>
      </c>
      <c r="AB118" s="165">
        <f>IFERROR(VLOOKUP($E118&amp;$D$92, Outliers!$A$4:$P$214,12,FALSE),"0")</f>
        <v>1</v>
      </c>
      <c r="AC118" s="106"/>
      <c r="AD118" s="78"/>
      <c r="AE118" s="78"/>
      <c r="AF118" s="78"/>
      <c r="AG118" s="78"/>
    </row>
    <row r="119" spans="2:33" x14ac:dyDescent="0.25">
      <c r="B119" s="86"/>
      <c r="D119" s="319"/>
      <c r="E119" s="103" t="s">
        <v>27</v>
      </c>
      <c r="F119" s="95" t="str">
        <f>IF(P118="","",VLOOKUP($E118&amp;$D$91&amp;$D$92,'CCG data'!$A:$AD,'CCG data'!W$3,FALSE))</f>
        <v/>
      </c>
      <c r="G119" s="96" t="str">
        <f>IF(P118="","",VLOOKUP($E118&amp;$D$91&amp;$D$92,'CCG data'!$A:$AD,'CCG data'!X$3,FALSE))</f>
        <v/>
      </c>
      <c r="H119" s="96">
        <f>IF(R118="","",VLOOKUP($E118&amp;$D$91&amp;$D$92,'CCG data'!$A:$AD,'CCG data'!Y$3,FALSE))</f>
        <v>35.36070448664475</v>
      </c>
      <c r="I119" s="96">
        <f>IF(R118="","",VLOOKUP($E118&amp;$D$91&amp;$D$92,'CCG data'!$A:$AD,'CCG data'!Z$3,FALSE))</f>
        <v>42.44823733880358</v>
      </c>
      <c r="J119" s="96">
        <f>IF(T118="","",VLOOKUP($E118&amp;$D$91&amp;$D$92,'CCG data'!$A:$AD,'CCG data'!AA$3,FALSE))</f>
        <v>24.459719118552652</v>
      </c>
      <c r="K119" s="96">
        <f>IF(T118="","",VLOOKUP($E118&amp;$D$91&amp;$D$92,'CCG data'!$A:$AD,'CCG data'!AB$3,FALSE))</f>
        <v>30.356212707201937</v>
      </c>
      <c r="L119" s="96">
        <f>IF(V118="","",VLOOKUP($E118&amp;$D$91&amp;$D$92,'CCG data'!$A:$AD,'CCG data'!AC$3,FALSE))</f>
        <v>16.144169443686607</v>
      </c>
      <c r="M119" s="96">
        <f>IF(V118="","",VLOOKUP($E118&amp;$D$91&amp;$D$92,'CCG data'!$A:$AD,'CCG data'!AD$3,FALSE))</f>
        <v>21.034956572084404</v>
      </c>
      <c r="N119" s="368"/>
      <c r="P119" s="152" t="str">
        <f>IF(P118="","",VLOOKUP($E118&amp;$D$91&amp;$D$92,'CCG data'!$A:$AD,'CCG data'!I$3,FALSE))</f>
        <v/>
      </c>
      <c r="Q119" s="15" t="str">
        <f>IF(P118="","",VLOOKUP($E118&amp;$D$91&amp;$D$92,'CCG data'!$A:$AD,'CCG data'!J$3,FALSE))</f>
        <v/>
      </c>
      <c r="R119" s="15">
        <f>IF(R118="","",VLOOKUP($E118&amp;$D$91&amp;$D$92,'CCG data'!$A:$AD,'CCG data'!K$3,FALSE))</f>
        <v>0.42499999999999999</v>
      </c>
      <c r="S119" s="15">
        <f>IF(R118="","",VLOOKUP($E118&amp;$D$91&amp;$D$92,'CCG data'!$A:$AD,'CCG data'!L$3,FALSE))</f>
        <v>0.48599999999999999</v>
      </c>
      <c r="T119" s="15">
        <f>IF(T118="","",VLOOKUP($E118&amp;$D$91&amp;$D$92,'CCG data'!$A:$AD,'CCG data'!M$3,FALSE))</f>
        <v>0.29799999999999999</v>
      </c>
      <c r="U119" s="15">
        <f>IF(T118="","",VLOOKUP($E118&amp;$D$91&amp;$D$92,'CCG data'!$A:$AD,'CCG data'!N$3,FALSE))</f>
        <v>0.35599999999999998</v>
      </c>
      <c r="V119" s="15">
        <f>IF(V118="","",VLOOKUP($E118&amp;$D$91&amp;$D$92,'CCG data'!$A:$AD,'CCG data'!O$3,FALSE))</f>
        <v>0.19400000000000001</v>
      </c>
      <c r="W119" s="136">
        <f>IF(V118="","",VLOOKUP($E118&amp;$D$91&amp;$D$92,'CCG data'!$A:$AD,'CCG data'!P$3,FALSE))</f>
        <v>0.245</v>
      </c>
      <c r="Z119" s="165" t="str">
        <f>IFERROR(VLOOKUP($E119&amp;$D$92, Outliers!$A$4:$P$214,10,FALSE),"0")</f>
        <v>0</v>
      </c>
      <c r="AA119" s="165" t="str">
        <f>IFERROR(VLOOKUP($E119&amp;$D$92, Outliers!$A$4:$P$214,11,FALSE),"0")</f>
        <v>0</v>
      </c>
      <c r="AB119" s="165" t="str">
        <f>IFERROR(VLOOKUP($E119&amp;$D$92, Outliers!$A$4:$P$214,12,FALSE),"0")</f>
        <v>0</v>
      </c>
      <c r="AD119" s="78"/>
      <c r="AE119" s="78"/>
      <c r="AF119" s="78"/>
      <c r="AG119" s="78"/>
    </row>
    <row r="120" spans="2:33" s="40" customFormat="1" ht="15.75" x14ac:dyDescent="0.25">
      <c r="B120" s="85"/>
      <c r="C120" s="85"/>
      <c r="D120" s="319"/>
      <c r="E120" s="104" t="s">
        <v>393</v>
      </c>
      <c r="F120" s="394" t="str">
        <f>IF(OR(ISERROR(VLOOKUP($E120&amp;$D$91&amp;$D$92,'CCG data'!$A:$AD,'CCG data'!R$3,FALSE)),ISBLANK(VLOOKUP($E120&amp;$D$91&amp;$D$92,'CCG data'!$A:$AD,'CCG data'!R$3,FALSE))),"",VLOOKUP($E120&amp;$D$91&amp;$D$92,'CCG data'!$A:$AD,'CCG data'!R$3,FALSE))</f>
        <v/>
      </c>
      <c r="G120" s="395"/>
      <c r="H120" s="395">
        <f>IF(OR(ISERROR(VLOOKUP($E120&amp;$D$91&amp;$D$92,'CCG data'!$A:$AD,'CCG data'!S$3,FALSE)),ISBLANK(VLOOKUP($E120&amp;$D$91&amp;$D$92,'CCG data'!$A:$AD,'CCG data'!S$3,FALSE))),"",VLOOKUP($E120&amp;$D$91&amp;$D$92,'CCG data'!$A:$AD,'CCG data'!S$3,FALSE))</f>
        <v>40.534713016617872</v>
      </c>
      <c r="I120" s="395"/>
      <c r="J120" s="395">
        <f>IF(OR(ISERROR(VLOOKUP($E120&amp;$D$91&amp;$D$92,'CCG data'!$A:$AD,'CCG data'!T$3,FALSE)),ISBLANK(VLOOKUP($E120&amp;$D$91&amp;$D$92,'CCG data'!$A:$AD,'CCG data'!T$3,FALSE))),"",VLOOKUP($E120&amp;$D$91&amp;$D$92,'CCG data'!$A:$AD,'CCG data'!T$3,FALSE))</f>
        <v>45.590981761220917</v>
      </c>
      <c r="K120" s="395"/>
      <c r="L120" s="395">
        <f>IF(OR(ISERROR(VLOOKUP($E120&amp;$D$91&amp;$D$92,'CCG data'!$A:$AD,'CCG data'!U$3,FALSE)),ISBLANK(VLOOKUP($E120&amp;$D$91&amp;$D$92,'CCG data'!$A:$AD,'CCG data'!U$3,FALSE))),"",VLOOKUP($E120&amp;$D$91&amp;$D$92,'CCG data'!$A:$AD,'CCG data'!U$3,FALSE))</f>
        <v>12.577986093571774</v>
      </c>
      <c r="M120" s="396"/>
      <c r="N120" s="367">
        <f>IF(OR(ISERROR(VLOOKUP($E120&amp;$D$91&amp;$D$92,'CCG data'!$A:$AD,'CCG data'!G$3,FALSE)),ISBLANK(VLOOKUP($E120&amp;$D$91&amp;$D$92,'CCG data'!$A:$AD,'CCG data'!G$3,FALSE))),"",VLOOKUP($E120&amp;$D$91&amp;$D$92,'CCG data'!$A:$AD,'CCG data'!G$3,FALSE))</f>
        <v>922</v>
      </c>
      <c r="P120" s="404" t="str">
        <f>IF(OR(ISERROR(VLOOKUP($E120&amp;$D$91&amp;$D$92,'CCG data'!$A:$AD,'CCG data'!B$3,FALSE)),ISBLANK(VLOOKUP($E120&amp;$D$91&amp;$D$92,'CCG data'!$A:$AD,'CCG data'!B$3,FALSE))),"",VLOOKUP($E120&amp;$D$91&amp;$D$92,'CCG data'!$A:$AD,'CCG data'!B$3,FALSE))</f>
        <v/>
      </c>
      <c r="Q120" s="267"/>
      <c r="R120" s="267">
        <f>IF(OR(ISERROR(VLOOKUP($E120&amp;$D$91&amp;$D$92,'CCG data'!$A:$AD,'CCG data'!C$3,FALSE)),ISBLANK(VLOOKUP($E120&amp;$D$91&amp;$D$92,'CCG data'!$A:$AD,'CCG data'!C$3,FALSE))),"",VLOOKUP($E120&amp;$D$91&amp;$D$92,'CCG data'!$A:$AD,'CCG data'!C$3,FALSE))</f>
        <v>0.41540130151843818</v>
      </c>
      <c r="S120" s="267"/>
      <c r="T120" s="267">
        <f>IF(OR(ISERROR(VLOOKUP($E120&amp;$D$91&amp;$D$92,'CCG data'!$A:$AD,'CCG data'!D$3,FALSE)),ISBLANK(VLOOKUP($E120&amp;$D$91&amp;$D$92,'CCG data'!$A:$AD,'CCG data'!D$3,FALSE))),"",VLOOKUP($E120&amp;$D$91&amp;$D$92,'CCG data'!$A:$AD,'CCG data'!D$3,FALSE))</f>
        <v>0.45770065075921906</v>
      </c>
      <c r="U120" s="267"/>
      <c r="V120" s="267">
        <f>IF(OR(ISERROR(VLOOKUP($E120&amp;$D$91&amp;$D$92,'CCG data'!$A:$AD,'CCG data'!E$3,FALSE)),ISBLANK(VLOOKUP($E120&amp;$D$91&amp;$D$92,'CCG data'!$A:$AD,'CCG data'!E$3,FALSE))),"",VLOOKUP($E120&amp;$D$91&amp;$D$92,'CCG data'!$A:$AD,'CCG data'!E$3,FALSE))</f>
        <v>0.12689804772234273</v>
      </c>
      <c r="W120" s="405"/>
      <c r="Z120" s="165">
        <f>IFERROR(VLOOKUP($E120&amp;$D$92, Outliers!$A$4:$P$214,10,FALSE),"0")</f>
        <v>0</v>
      </c>
      <c r="AA120" s="165">
        <f>IFERROR(VLOOKUP($E120&amp;$D$92, Outliers!$A$4:$P$214,11,FALSE),"0")</f>
        <v>1</v>
      </c>
      <c r="AB120" s="165">
        <f>IFERROR(VLOOKUP($E120&amp;$D$92, Outliers!$A$4:$P$214,12,FALSE),"0")</f>
        <v>0</v>
      </c>
      <c r="AC120" s="106"/>
      <c r="AD120" s="78"/>
      <c r="AE120" s="78"/>
      <c r="AF120" s="78"/>
      <c r="AG120" s="78"/>
    </row>
    <row r="121" spans="2:33" x14ac:dyDescent="0.25">
      <c r="B121" s="55"/>
      <c r="D121" s="319"/>
      <c r="E121" s="103" t="s">
        <v>27</v>
      </c>
      <c r="F121" s="95" t="str">
        <f>IF(P120="","",VLOOKUP($E120&amp;$D$91&amp;$D$92,'CCG data'!$A:$AD,'CCG data'!W$3,FALSE))</f>
        <v/>
      </c>
      <c r="G121" s="96" t="str">
        <f>IF(P120="","",VLOOKUP($E120&amp;$D$91&amp;$D$92,'CCG data'!$A:$AD,'CCG data'!X$3,FALSE))</f>
        <v/>
      </c>
      <c r="H121" s="96">
        <f>IF(R120="","",VLOOKUP($E120&amp;$D$91&amp;$D$92,'CCG data'!$A:$AD,'CCG data'!Y$3,FALSE))</f>
        <v>36.475107939747247</v>
      </c>
      <c r="I121" s="96">
        <f>IF(R120="","",VLOOKUP($E120&amp;$D$91&amp;$D$92,'CCG data'!$A:$AD,'CCG data'!Z$3,FALSE))</f>
        <v>44.594318093488496</v>
      </c>
      <c r="J121" s="96">
        <f>IF(T120="","",VLOOKUP($E120&amp;$D$91&amp;$D$92,'CCG data'!$A:$AD,'CCG data'!AA$3,FALSE))</f>
        <v>41.241086596301166</v>
      </c>
      <c r="K121" s="96">
        <f>IF(T120="","",VLOOKUP($E120&amp;$D$91&amp;$D$92,'CCG data'!$A:$AD,'CCG data'!AB$3,FALSE))</f>
        <v>49.940876926140668</v>
      </c>
      <c r="L121" s="96">
        <f>IF(V120="","",VLOOKUP($E120&amp;$D$91&amp;$D$92,'CCG data'!$A:$AD,'CCG data'!AC$3,FALSE))</f>
        <v>10.298829051192435</v>
      </c>
      <c r="M121" s="96">
        <f>IF(V120="","",VLOOKUP($E120&amp;$D$91&amp;$D$92,'CCG data'!$A:$AD,'CCG data'!AD$3,FALSE))</f>
        <v>14.857143135951112</v>
      </c>
      <c r="N121" s="368"/>
      <c r="P121" s="152" t="str">
        <f>IF(P120="","",VLOOKUP($E120&amp;$D$91&amp;$D$92,'CCG data'!$A:$AD,'CCG data'!I$3,FALSE))</f>
        <v/>
      </c>
      <c r="Q121" s="15" t="str">
        <f>IF(P120="","",VLOOKUP($E120&amp;$D$91&amp;$D$92,'CCG data'!$A:$AD,'CCG data'!J$3,FALSE))</f>
        <v/>
      </c>
      <c r="R121" s="15">
        <f>IF(R120="","",VLOOKUP($E120&amp;$D$91&amp;$D$92,'CCG data'!$A:$AD,'CCG data'!K$3,FALSE))</f>
        <v>0.38400000000000001</v>
      </c>
      <c r="S121" s="15">
        <f>IF(R120="","",VLOOKUP($E120&amp;$D$91&amp;$D$92,'CCG data'!$A:$AD,'CCG data'!L$3,FALSE))</f>
        <v>0.44700000000000001</v>
      </c>
      <c r="T121" s="15">
        <f>IF(T120="","",VLOOKUP($E120&amp;$D$91&amp;$D$92,'CCG data'!$A:$AD,'CCG data'!M$3,FALSE))</f>
        <v>0.42599999999999999</v>
      </c>
      <c r="U121" s="15">
        <f>IF(T120="","",VLOOKUP($E120&amp;$D$91&amp;$D$92,'CCG data'!$A:$AD,'CCG data'!N$3,FALSE))</f>
        <v>0.49</v>
      </c>
      <c r="V121" s="15">
        <f>IF(V120="","",VLOOKUP($E120&amp;$D$91&amp;$D$92,'CCG data'!$A:$AD,'CCG data'!O$3,FALSE))</f>
        <v>0.107</v>
      </c>
      <c r="W121" s="136">
        <f>IF(V120="","",VLOOKUP($E120&amp;$D$91&amp;$D$92,'CCG data'!$A:$AD,'CCG data'!P$3,FALSE))</f>
        <v>0.15</v>
      </c>
      <c r="Z121" s="165" t="str">
        <f>IFERROR(VLOOKUP($E121&amp;$D$92, Outliers!$A$4:$P$214,10,FALSE),"0")</f>
        <v>0</v>
      </c>
      <c r="AA121" s="165" t="str">
        <f>IFERROR(VLOOKUP($E121&amp;$D$92, Outliers!$A$4:$P$214,11,FALSE),"0")</f>
        <v>0</v>
      </c>
      <c r="AB121" s="165" t="str">
        <f>IFERROR(VLOOKUP($E121&amp;$D$92, Outliers!$A$4:$P$214,12,FALSE),"0")</f>
        <v>0</v>
      </c>
      <c r="AD121" s="78"/>
      <c r="AE121" s="78"/>
      <c r="AF121" s="78"/>
      <c r="AG121" s="78"/>
    </row>
    <row r="122" spans="2:33" s="40" customFormat="1" ht="15.75" x14ac:dyDescent="0.25">
      <c r="B122" s="87"/>
      <c r="C122" s="109"/>
      <c r="D122" s="319"/>
      <c r="E122" s="104" t="s">
        <v>158</v>
      </c>
      <c r="F122" s="394" t="str">
        <f>IF(OR(ISERROR(VLOOKUP($E122&amp;$D$91&amp;$D$92,'CCG data'!$A:$AD,'CCG data'!R$3,FALSE)),ISBLANK(VLOOKUP($E122&amp;$D$91&amp;$D$92,'CCG data'!$A:$AD,'CCG data'!R$3,FALSE))),"",VLOOKUP($E122&amp;$D$91&amp;$D$92,'CCG data'!$A:$AD,'CCG data'!R$3,FALSE))</f>
        <v/>
      </c>
      <c r="G122" s="395"/>
      <c r="H122" s="395">
        <f>IF(OR(ISERROR(VLOOKUP($E122&amp;$D$91&amp;$D$92,'CCG data'!$A:$AD,'CCG data'!S$3,FALSE)),ISBLANK(VLOOKUP($E122&amp;$D$91&amp;$D$92,'CCG data'!$A:$AD,'CCG data'!S$3,FALSE))),"",VLOOKUP($E122&amp;$D$91&amp;$D$92,'CCG data'!$A:$AD,'CCG data'!S$3,FALSE))</f>
        <v>51.306102647164494</v>
      </c>
      <c r="I122" s="395"/>
      <c r="J122" s="395">
        <f>IF(OR(ISERROR(VLOOKUP($E122&amp;$D$91&amp;$D$92,'CCG data'!$A:$AD,'CCG data'!T$3,FALSE)),ISBLANK(VLOOKUP($E122&amp;$D$91&amp;$D$92,'CCG data'!$A:$AD,'CCG data'!T$3,FALSE))),"",VLOOKUP($E122&amp;$D$91&amp;$D$92,'CCG data'!$A:$AD,'CCG data'!T$3,FALSE))</f>
        <v>44.540888389581411</v>
      </c>
      <c r="K122" s="395"/>
      <c r="L122" s="395">
        <f>IF(OR(ISERROR(VLOOKUP($E122&amp;$D$91&amp;$D$92,'CCG data'!$A:$AD,'CCG data'!U$3,FALSE)),ISBLANK(VLOOKUP($E122&amp;$D$91&amp;$D$92,'CCG data'!$A:$AD,'CCG data'!U$3,FALSE))),"",VLOOKUP($E122&amp;$D$91&amp;$D$92,'CCG data'!$A:$AD,'CCG data'!U$3,FALSE))</f>
        <v>12.916683245638945</v>
      </c>
      <c r="M122" s="396"/>
      <c r="N122" s="367">
        <f>IF(OR(ISERROR(VLOOKUP($E122&amp;$D$91&amp;$D$92,'CCG data'!$A:$AD,'CCG data'!G$3,FALSE)),ISBLANK(VLOOKUP($E122&amp;$D$91&amp;$D$92,'CCG data'!$A:$AD,'CCG data'!G$3,FALSE))),"",VLOOKUP($E122&amp;$D$91&amp;$D$92,'CCG data'!$A:$AD,'CCG data'!G$3,FALSE))</f>
        <v>1384</v>
      </c>
      <c r="P122" s="404" t="str">
        <f>IF(OR(ISERROR(VLOOKUP($E122&amp;$D$91&amp;$D$92,'CCG data'!$A:$AD,'CCG data'!B$3,FALSE)),ISBLANK(VLOOKUP($E122&amp;$D$91&amp;$D$92,'CCG data'!$A:$AD,'CCG data'!B$3,FALSE))),"",VLOOKUP($E122&amp;$D$91&amp;$D$92,'CCG data'!$A:$AD,'CCG data'!B$3,FALSE))</f>
        <v/>
      </c>
      <c r="Q122" s="267"/>
      <c r="R122" s="267">
        <f>IF(OR(ISERROR(VLOOKUP($E122&amp;$D$91&amp;$D$92,'CCG data'!$A:$AD,'CCG data'!C$3,FALSE)),ISBLANK(VLOOKUP($E122&amp;$D$91&amp;$D$92,'CCG data'!$A:$AD,'CCG data'!C$3,FALSE))),"",VLOOKUP($E122&amp;$D$91&amp;$D$92,'CCG data'!$A:$AD,'CCG data'!C$3,FALSE))</f>
        <v>0.46965317919075145</v>
      </c>
      <c r="S122" s="267"/>
      <c r="T122" s="267">
        <f>IF(OR(ISERROR(VLOOKUP($E122&amp;$D$91&amp;$D$92,'CCG data'!$A:$AD,'CCG data'!D$3,FALSE)),ISBLANK(VLOOKUP($E122&amp;$D$91&amp;$D$92,'CCG data'!$A:$AD,'CCG data'!D$3,FALSE))),"",VLOOKUP($E122&amp;$D$91&amp;$D$92,'CCG data'!$A:$AD,'CCG data'!D$3,FALSE))</f>
        <v>0.4111271676300578</v>
      </c>
      <c r="U122" s="267"/>
      <c r="V122" s="267">
        <f>IF(OR(ISERROR(VLOOKUP($E122&amp;$D$91&amp;$D$92,'CCG data'!$A:$AD,'CCG data'!E$3,FALSE)),ISBLANK(VLOOKUP($E122&amp;$D$91&amp;$D$92,'CCG data'!$A:$AD,'CCG data'!E$3,FALSE))),"",VLOOKUP($E122&amp;$D$91&amp;$D$92,'CCG data'!$A:$AD,'CCG data'!E$3,FALSE))</f>
        <v>0.11921965317919075</v>
      </c>
      <c r="W122" s="405"/>
      <c r="Z122" s="165">
        <f>IFERROR(VLOOKUP($E122&amp;$D$92, Outliers!$A$4:$P$214,10,FALSE),"0")</f>
        <v>1</v>
      </c>
      <c r="AA122" s="165">
        <f>IFERROR(VLOOKUP($E122&amp;$D$92, Outliers!$A$4:$P$214,11,FALSE),"0")</f>
        <v>1</v>
      </c>
      <c r="AB122" s="165">
        <f>IFERROR(VLOOKUP($E122&amp;$D$92, Outliers!$A$4:$P$214,12,FALSE),"0")</f>
        <v>0</v>
      </c>
      <c r="AC122" s="106"/>
      <c r="AD122" s="78"/>
      <c r="AE122" s="78"/>
      <c r="AF122" s="78"/>
      <c r="AG122" s="78"/>
    </row>
    <row r="123" spans="2:33" x14ac:dyDescent="0.25">
      <c r="D123" s="319"/>
      <c r="E123" s="103" t="s">
        <v>27</v>
      </c>
      <c r="F123" s="95" t="str">
        <f>IF(P122="","",VLOOKUP($E122&amp;$D$91&amp;$D$92,'CCG data'!$A:$AD,'CCG data'!W$3,FALSE))</f>
        <v/>
      </c>
      <c r="G123" s="96" t="str">
        <f>IF(P122="","",VLOOKUP($E122&amp;$D$91&amp;$D$92,'CCG data'!$A:$AD,'CCG data'!X$3,FALSE))</f>
        <v/>
      </c>
      <c r="H123" s="96">
        <f>IF(R122="","",VLOOKUP($E122&amp;$D$91&amp;$D$92,'CCG data'!$A:$AD,'CCG data'!Y$3,FALSE))</f>
        <v>47.36181645957987</v>
      </c>
      <c r="I123" s="96">
        <f>IF(R122="","",VLOOKUP($E122&amp;$D$91&amp;$D$92,'CCG data'!$A:$AD,'CCG data'!Z$3,FALSE))</f>
        <v>55.250388834749117</v>
      </c>
      <c r="J123" s="96">
        <f>IF(T122="","",VLOOKUP($E122&amp;$D$91&amp;$D$92,'CCG data'!$A:$AD,'CCG data'!AA$3,FALSE))</f>
        <v>40.881076083190251</v>
      </c>
      <c r="K123" s="96">
        <f>IF(T122="","",VLOOKUP($E122&amp;$D$91&amp;$D$92,'CCG data'!$A:$AD,'CCG data'!AB$3,FALSE))</f>
        <v>48.200700695972571</v>
      </c>
      <c r="L123" s="96">
        <f>IF(V122="","",VLOOKUP($E122&amp;$D$91&amp;$D$92,'CCG data'!$A:$AD,'CCG data'!AC$3,FALSE))</f>
        <v>10.94578088895439</v>
      </c>
      <c r="M123" s="96">
        <f>IF(V122="","",VLOOKUP($E122&amp;$D$91&amp;$D$92,'CCG data'!$A:$AD,'CCG data'!AD$3,FALSE))</f>
        <v>14.887585602323499</v>
      </c>
      <c r="N123" s="368"/>
      <c r="P123" s="152" t="str">
        <f>IF(P122="","",VLOOKUP($E122&amp;$D$91&amp;$D$92,'CCG data'!$A:$AD,'CCG data'!I$3,FALSE))</f>
        <v/>
      </c>
      <c r="Q123" s="15" t="str">
        <f>IF(P122="","",VLOOKUP($E122&amp;$D$91&amp;$D$92,'CCG data'!$A:$AD,'CCG data'!J$3,FALSE))</f>
        <v/>
      </c>
      <c r="R123" s="15">
        <f>IF(R122="","",VLOOKUP($E122&amp;$D$91&amp;$D$92,'CCG data'!$A:$AD,'CCG data'!K$3,FALSE))</f>
        <v>0.443</v>
      </c>
      <c r="S123" s="15">
        <f>IF(R122="","",VLOOKUP($E122&amp;$D$91&amp;$D$92,'CCG data'!$A:$AD,'CCG data'!L$3,FALSE))</f>
        <v>0.496</v>
      </c>
      <c r="T123" s="15">
        <f>IF(T122="","",VLOOKUP($E122&amp;$D$91&amp;$D$92,'CCG data'!$A:$AD,'CCG data'!M$3,FALSE))</f>
        <v>0.38500000000000001</v>
      </c>
      <c r="U123" s="15">
        <f>IF(T122="","",VLOOKUP($E122&amp;$D$91&amp;$D$92,'CCG data'!$A:$AD,'CCG data'!N$3,FALSE))</f>
        <v>0.437</v>
      </c>
      <c r="V123" s="15">
        <f>IF(V122="","",VLOOKUP($E122&amp;$D$91&amp;$D$92,'CCG data'!$A:$AD,'CCG data'!O$3,FALSE))</f>
        <v>0.10299999999999999</v>
      </c>
      <c r="W123" s="136">
        <f>IF(V122="","",VLOOKUP($E122&amp;$D$91&amp;$D$92,'CCG data'!$A:$AD,'CCG data'!P$3,FALSE))</f>
        <v>0.13700000000000001</v>
      </c>
      <c r="Z123" s="165" t="str">
        <f>IFERROR(VLOOKUP($E123&amp;$D$92, Outliers!$A$4:$P$214,10,FALSE),"0")</f>
        <v>0</v>
      </c>
      <c r="AA123" s="165" t="str">
        <f>IFERROR(VLOOKUP($E123&amp;$D$92, Outliers!$A$4:$P$214,11,FALSE),"0")</f>
        <v>0</v>
      </c>
      <c r="AB123" s="165" t="str">
        <f>IFERROR(VLOOKUP($E123&amp;$D$92, Outliers!$A$4:$P$214,12,FALSE),"0")</f>
        <v>0</v>
      </c>
      <c r="AD123" s="78"/>
      <c r="AE123" s="78"/>
      <c r="AF123" s="78"/>
      <c r="AG123" s="78"/>
    </row>
    <row r="124" spans="2:33" s="40" customFormat="1" ht="15.75" x14ac:dyDescent="0.25">
      <c r="D124" s="319"/>
      <c r="E124" s="104" t="s">
        <v>159</v>
      </c>
      <c r="F124" s="394" t="str">
        <f>IF(OR(ISERROR(VLOOKUP($E124&amp;$D$91&amp;$D$92,'CCG data'!$A:$AD,'CCG data'!R$3,FALSE)),ISBLANK(VLOOKUP($E124&amp;$D$91&amp;$D$92,'CCG data'!$A:$AD,'CCG data'!R$3,FALSE))),"",VLOOKUP($E124&amp;$D$91&amp;$D$92,'CCG data'!$A:$AD,'CCG data'!R$3,FALSE))</f>
        <v/>
      </c>
      <c r="G124" s="395"/>
      <c r="H124" s="395">
        <f>IF(OR(ISERROR(VLOOKUP($E124&amp;$D$91&amp;$D$92,'CCG data'!$A:$AD,'CCG data'!S$3,FALSE)),ISBLANK(VLOOKUP($E124&amp;$D$91&amp;$D$92,'CCG data'!$A:$AD,'CCG data'!S$3,FALSE))),"",VLOOKUP($E124&amp;$D$91&amp;$D$92,'CCG data'!$A:$AD,'CCG data'!S$3,FALSE))</f>
        <v>43.872151303034748</v>
      </c>
      <c r="I124" s="395"/>
      <c r="J124" s="395">
        <f>IF(OR(ISERROR(VLOOKUP($E124&amp;$D$91&amp;$D$92,'CCG data'!$A:$AD,'CCG data'!T$3,FALSE)),ISBLANK(VLOOKUP($E124&amp;$D$91&amp;$D$92,'CCG data'!$A:$AD,'CCG data'!T$3,FALSE))),"",VLOOKUP($E124&amp;$D$91&amp;$D$92,'CCG data'!$A:$AD,'CCG data'!T$3,FALSE))</f>
        <v>30.37276374520151</v>
      </c>
      <c r="K124" s="395"/>
      <c r="L124" s="395">
        <f>IF(OR(ISERROR(VLOOKUP($E124&amp;$D$91&amp;$D$92,'CCG data'!$A:$AD,'CCG data'!U$3,FALSE)),ISBLANK(VLOOKUP($E124&amp;$D$91&amp;$D$92,'CCG data'!$A:$AD,'CCG data'!U$3,FALSE))),"",VLOOKUP($E124&amp;$D$91&amp;$D$92,'CCG data'!$A:$AD,'CCG data'!U$3,FALSE))</f>
        <v>17.503189307643385</v>
      </c>
      <c r="M124" s="396"/>
      <c r="N124" s="367">
        <f>IF(OR(ISERROR(VLOOKUP($E124&amp;$D$91&amp;$D$92,'CCG data'!$A:$AD,'CCG data'!G$3,FALSE)),ISBLANK(VLOOKUP($E124&amp;$D$91&amp;$D$92,'CCG data'!$A:$AD,'CCG data'!G$3,FALSE))),"",VLOOKUP($E124&amp;$D$91&amp;$D$92,'CCG data'!$A:$AD,'CCG data'!G$3,FALSE))</f>
        <v>1861</v>
      </c>
      <c r="P124" s="404" t="str">
        <f>IF(OR(ISERROR(VLOOKUP($E124&amp;$D$91&amp;$D$92,'CCG data'!$A:$AD,'CCG data'!B$3,FALSE)),ISBLANK(VLOOKUP($E124&amp;$D$91&amp;$D$92,'CCG data'!$A:$AD,'CCG data'!B$3,FALSE))),"",VLOOKUP($E124&amp;$D$91&amp;$D$92,'CCG data'!$A:$AD,'CCG data'!B$3,FALSE))</f>
        <v/>
      </c>
      <c r="Q124" s="267"/>
      <c r="R124" s="267">
        <f>IF(OR(ISERROR(VLOOKUP($E124&amp;$D$91&amp;$D$92,'CCG data'!$A:$AD,'CCG data'!C$3,FALSE)),ISBLANK(VLOOKUP($E124&amp;$D$91&amp;$D$92,'CCG data'!$A:$AD,'CCG data'!C$3,FALSE))),"",VLOOKUP($E124&amp;$D$91&amp;$D$92,'CCG data'!$A:$AD,'CCG data'!C$3,FALSE))</f>
        <v>0.48092423428264375</v>
      </c>
      <c r="S124" s="267"/>
      <c r="T124" s="267">
        <f>IF(OR(ISERROR(VLOOKUP($E124&amp;$D$91&amp;$D$92,'CCG data'!$A:$AD,'CCG data'!D$3,FALSE)),ISBLANK(VLOOKUP($E124&amp;$D$91&amp;$D$92,'CCG data'!$A:$AD,'CCG data'!D$3,FALSE))),"",VLOOKUP($E124&amp;$D$91&amp;$D$92,'CCG data'!$A:$AD,'CCG data'!D$3,FALSE))</f>
        <v>0.32724341751746372</v>
      </c>
      <c r="U124" s="267"/>
      <c r="V124" s="267">
        <f>IF(OR(ISERROR(VLOOKUP($E124&amp;$D$91&amp;$D$92,'CCG data'!$A:$AD,'CCG data'!E$3,FALSE)),ISBLANK(VLOOKUP($E124&amp;$D$91&amp;$D$92,'CCG data'!$A:$AD,'CCG data'!E$3,FALSE))),"",VLOOKUP($E124&amp;$D$91&amp;$D$92,'CCG data'!$A:$AD,'CCG data'!E$3,FALSE))</f>
        <v>0.19183234819989253</v>
      </c>
      <c r="W124" s="405"/>
      <c r="Z124" s="165">
        <f>IFERROR(VLOOKUP($E124&amp;$D$92, Outliers!$A$4:$P$214,10,FALSE),"0")</f>
        <v>1</v>
      </c>
      <c r="AA124" s="165">
        <f>IFERROR(VLOOKUP($E124&amp;$D$92, Outliers!$A$4:$P$214,11,FALSE),"0")</f>
        <v>0</v>
      </c>
      <c r="AB124" s="165">
        <f>IFERROR(VLOOKUP($E124&amp;$D$92, Outliers!$A$4:$P$214,12,FALSE),"0")</f>
        <v>1</v>
      </c>
      <c r="AC124" s="106"/>
      <c r="AD124" s="78"/>
      <c r="AE124" s="78"/>
      <c r="AF124" s="78"/>
      <c r="AG124" s="78"/>
    </row>
    <row r="125" spans="2:33" x14ac:dyDescent="0.25">
      <c r="D125" s="319"/>
      <c r="E125" s="103" t="s">
        <v>27</v>
      </c>
      <c r="F125" s="95" t="str">
        <f>IF(P124="","",VLOOKUP($E124&amp;$D$91&amp;$D$92,'CCG data'!$A:$AD,'CCG data'!W$3,FALSE))</f>
        <v/>
      </c>
      <c r="G125" s="96" t="str">
        <f>IF(P124="","",VLOOKUP($E124&amp;$D$91&amp;$D$92,'CCG data'!$A:$AD,'CCG data'!X$3,FALSE))</f>
        <v/>
      </c>
      <c r="H125" s="96">
        <f>IF(R124="","",VLOOKUP($E124&amp;$D$91&amp;$D$92,'CCG data'!$A:$AD,'CCG data'!Y$3,FALSE))</f>
        <v>40.997842105621672</v>
      </c>
      <c r="I125" s="96">
        <f>IF(R124="","",VLOOKUP($E124&amp;$D$91&amp;$D$92,'CCG data'!$A:$AD,'CCG data'!Z$3,FALSE))</f>
        <v>46.746460500447824</v>
      </c>
      <c r="J125" s="96">
        <f>IF(T124="","",VLOOKUP($E124&amp;$D$91&amp;$D$92,'CCG data'!$A:$AD,'CCG data'!AA$3,FALSE))</f>
        <v>27.960461411201802</v>
      </c>
      <c r="K125" s="96">
        <f>IF(T124="","",VLOOKUP($E124&amp;$D$91&amp;$D$92,'CCG data'!$A:$AD,'CCG data'!AB$3,FALSE))</f>
        <v>32.785066079201222</v>
      </c>
      <c r="L125" s="96">
        <f>IF(V124="","",VLOOKUP($E124&amp;$D$91&amp;$D$92,'CCG data'!$A:$AD,'CCG data'!AC$3,FALSE))</f>
        <v>15.687509961959837</v>
      </c>
      <c r="M125" s="96">
        <f>IF(V124="","",VLOOKUP($E124&amp;$D$91&amp;$D$92,'CCG data'!$A:$AD,'CCG data'!AD$3,FALSE))</f>
        <v>19.318868653326934</v>
      </c>
      <c r="N125" s="368"/>
      <c r="P125" s="152" t="str">
        <f>IF(P124="","",VLOOKUP($E124&amp;$D$91&amp;$D$92,'CCG data'!$A:$AD,'CCG data'!I$3,FALSE))</f>
        <v/>
      </c>
      <c r="Q125" s="15" t="str">
        <f>IF(P124="","",VLOOKUP($E124&amp;$D$91&amp;$D$92,'CCG data'!$A:$AD,'CCG data'!J$3,FALSE))</f>
        <v/>
      </c>
      <c r="R125" s="15">
        <f>IF(R124="","",VLOOKUP($E124&amp;$D$91&amp;$D$92,'CCG data'!$A:$AD,'CCG data'!K$3,FALSE))</f>
        <v>0.45800000000000002</v>
      </c>
      <c r="S125" s="15">
        <f>IF(R124="","",VLOOKUP($E124&amp;$D$91&amp;$D$92,'CCG data'!$A:$AD,'CCG data'!L$3,FALSE))</f>
        <v>0.504</v>
      </c>
      <c r="T125" s="15">
        <f>IF(T124="","",VLOOKUP($E124&amp;$D$91&amp;$D$92,'CCG data'!$A:$AD,'CCG data'!M$3,FALSE))</f>
        <v>0.30599999999999999</v>
      </c>
      <c r="U125" s="15">
        <f>IF(T124="","",VLOOKUP($E124&amp;$D$91&amp;$D$92,'CCG data'!$A:$AD,'CCG data'!N$3,FALSE))</f>
        <v>0.34899999999999998</v>
      </c>
      <c r="V125" s="15">
        <f>IF(V124="","",VLOOKUP($E124&amp;$D$91&amp;$D$92,'CCG data'!$A:$AD,'CCG data'!O$3,FALSE))</f>
        <v>0.17499999999999999</v>
      </c>
      <c r="W125" s="136">
        <f>IF(V124="","",VLOOKUP($E124&amp;$D$91&amp;$D$92,'CCG data'!$A:$AD,'CCG data'!P$3,FALSE))</f>
        <v>0.21</v>
      </c>
      <c r="Z125" s="165" t="str">
        <f>IFERROR(VLOOKUP($E125&amp;$D$92, Outliers!$A$4:$P$214,10,FALSE),"0")</f>
        <v>0</v>
      </c>
      <c r="AA125" s="165" t="str">
        <f>IFERROR(VLOOKUP($E125&amp;$D$92, Outliers!$A$4:$P$214,11,FALSE),"0")</f>
        <v>0</v>
      </c>
      <c r="AB125" s="165" t="str">
        <f>IFERROR(VLOOKUP($E125&amp;$D$92, Outliers!$A$4:$P$214,12,FALSE),"0")</f>
        <v>0</v>
      </c>
      <c r="AD125" s="78"/>
      <c r="AE125" s="78"/>
      <c r="AF125" s="78"/>
      <c r="AG125" s="78"/>
    </row>
    <row r="126" spans="2:33" s="40" customFormat="1" ht="15.75" x14ac:dyDescent="0.25">
      <c r="D126" s="319"/>
      <c r="E126" s="104" t="s">
        <v>394</v>
      </c>
      <c r="F126" s="394" t="str">
        <f>IF(OR(ISERROR(VLOOKUP($E126&amp;$D$91&amp;$D$92,'CCG data'!$A:$AD,'CCG data'!R$3,FALSE)),ISBLANK(VLOOKUP($E126&amp;$D$91&amp;$D$92,'CCG data'!$A:$AD,'CCG data'!R$3,FALSE))),"",VLOOKUP($E126&amp;$D$91&amp;$D$92,'CCG data'!$A:$AD,'CCG data'!R$3,FALSE))</f>
        <v/>
      </c>
      <c r="G126" s="395"/>
      <c r="H126" s="395">
        <f>IF(OR(ISERROR(VLOOKUP($E126&amp;$D$91&amp;$D$92,'CCG data'!$A:$AD,'CCG data'!S$3,FALSE)),ISBLANK(VLOOKUP($E126&amp;$D$91&amp;$D$92,'CCG data'!$A:$AD,'CCG data'!S$3,FALSE))),"",VLOOKUP($E126&amp;$D$91&amp;$D$92,'CCG data'!$A:$AD,'CCG data'!S$3,FALSE))</f>
        <v>24.806082082345839</v>
      </c>
      <c r="I126" s="395"/>
      <c r="J126" s="395">
        <f>IF(OR(ISERROR(VLOOKUP($E126&amp;$D$91&amp;$D$92,'CCG data'!$A:$AD,'CCG data'!T$3,FALSE)),ISBLANK(VLOOKUP($E126&amp;$D$91&amp;$D$92,'CCG data'!$A:$AD,'CCG data'!T$3,FALSE))),"",VLOOKUP($E126&amp;$D$91&amp;$D$92,'CCG data'!$A:$AD,'CCG data'!T$3,FALSE))</f>
        <v>25.693166876514685</v>
      </c>
      <c r="K126" s="395"/>
      <c r="L126" s="395">
        <f>IF(OR(ISERROR(VLOOKUP($E126&amp;$D$91&amp;$D$92,'CCG data'!$A:$AD,'CCG data'!U$3,FALSE)),ISBLANK(VLOOKUP($E126&amp;$D$91&amp;$D$92,'CCG data'!$A:$AD,'CCG data'!U$3,FALSE))),"",VLOOKUP($E126&amp;$D$91&amp;$D$92,'CCG data'!$A:$AD,'CCG data'!U$3,FALSE))</f>
        <v>17.917556953812671</v>
      </c>
      <c r="M126" s="396"/>
      <c r="N126" s="367">
        <f>IF(OR(ISERROR(VLOOKUP($E126&amp;$D$91&amp;$D$92,'CCG data'!$A:$AD,'CCG data'!G$3,FALSE)),ISBLANK(VLOOKUP($E126&amp;$D$91&amp;$D$92,'CCG data'!$A:$AD,'CCG data'!G$3,FALSE))),"",VLOOKUP($E126&amp;$D$91&amp;$D$92,'CCG data'!$A:$AD,'CCG data'!G$3,FALSE))</f>
        <v>592</v>
      </c>
      <c r="P126" s="404" t="str">
        <f>IF(OR(ISERROR(VLOOKUP($E126&amp;$D$91&amp;$D$92,'CCG data'!$A:$AD,'CCG data'!B$3,FALSE)),ISBLANK(VLOOKUP($E126&amp;$D$91&amp;$D$92,'CCG data'!$A:$AD,'CCG data'!B$3,FALSE))),"",VLOOKUP($E126&amp;$D$91&amp;$D$92,'CCG data'!$A:$AD,'CCG data'!B$3,FALSE))</f>
        <v/>
      </c>
      <c r="Q126" s="267"/>
      <c r="R126" s="267">
        <f>IF(OR(ISERROR(VLOOKUP($E126&amp;$D$91&amp;$D$92,'CCG data'!$A:$AD,'CCG data'!C$3,FALSE)),ISBLANK(VLOOKUP($E126&amp;$D$91&amp;$D$92,'CCG data'!$A:$AD,'CCG data'!C$3,FALSE))),"",VLOOKUP($E126&amp;$D$91&amp;$D$92,'CCG data'!$A:$AD,'CCG data'!C$3,FALSE))</f>
        <v>0.36148648648648651</v>
      </c>
      <c r="S126" s="267"/>
      <c r="T126" s="267">
        <f>IF(OR(ISERROR(VLOOKUP($E126&amp;$D$91&amp;$D$92,'CCG data'!$A:$AD,'CCG data'!D$3,FALSE)),ISBLANK(VLOOKUP($E126&amp;$D$91&amp;$D$92,'CCG data'!$A:$AD,'CCG data'!D$3,FALSE))),"",VLOOKUP($E126&amp;$D$91&amp;$D$92,'CCG data'!$A:$AD,'CCG data'!D$3,FALSE))</f>
        <v>0.375</v>
      </c>
      <c r="U126" s="267"/>
      <c r="V126" s="267">
        <f>IF(OR(ISERROR(VLOOKUP($E126&amp;$D$91&amp;$D$92,'CCG data'!$A:$AD,'CCG data'!E$3,FALSE)),ISBLANK(VLOOKUP($E126&amp;$D$91&amp;$D$92,'CCG data'!$A:$AD,'CCG data'!E$3,FALSE))),"",VLOOKUP($E126&amp;$D$91&amp;$D$92,'CCG data'!$A:$AD,'CCG data'!E$3,FALSE))</f>
        <v>0.26351351351351349</v>
      </c>
      <c r="W126" s="405"/>
      <c r="Z126" s="165">
        <f>IFERROR(VLOOKUP($E126&amp;$D$92, Outliers!$A$4:$P$214,10,FALSE),"0")</f>
        <v>1</v>
      </c>
      <c r="AA126" s="165">
        <f>IFERROR(VLOOKUP($E126&amp;$D$92, Outliers!$A$4:$P$214,11,FALSE),"0")</f>
        <v>0</v>
      </c>
      <c r="AB126" s="165">
        <f>IFERROR(VLOOKUP($E126&amp;$D$92, Outliers!$A$4:$P$214,12,FALSE),"0")</f>
        <v>1</v>
      </c>
      <c r="AC126" s="106"/>
      <c r="AD126" s="78"/>
      <c r="AE126" s="78"/>
      <c r="AF126" s="78"/>
      <c r="AG126" s="78"/>
    </row>
    <row r="127" spans="2:33" x14ac:dyDescent="0.25">
      <c r="D127" s="319"/>
      <c r="E127" s="103" t="s">
        <v>27</v>
      </c>
      <c r="F127" s="95" t="str">
        <f>IF(P126="","",VLOOKUP($E126&amp;$D$91&amp;$D$92,'CCG data'!$A:$AD,'CCG data'!W$3,FALSE))</f>
        <v/>
      </c>
      <c r="G127" s="96" t="str">
        <f>IF(P126="","",VLOOKUP($E126&amp;$D$91&amp;$D$92,'CCG data'!$A:$AD,'CCG data'!X$3,FALSE))</f>
        <v/>
      </c>
      <c r="H127" s="96">
        <f>IF(R126="","",VLOOKUP($E126&amp;$D$91&amp;$D$92,'CCG data'!$A:$AD,'CCG data'!Y$3,FALSE))</f>
        <v>21.482492713588226</v>
      </c>
      <c r="I127" s="96">
        <f>IF(R126="","",VLOOKUP($E126&amp;$D$91&amp;$D$92,'CCG data'!$A:$AD,'CCG data'!Z$3,FALSE))</f>
        <v>28.129671451103452</v>
      </c>
      <c r="J127" s="96">
        <f>IF(T126="","",VLOOKUP($E126&amp;$D$91&amp;$D$92,'CCG data'!$A:$AD,'CCG data'!AA$3,FALSE))</f>
        <v>22.313318469262427</v>
      </c>
      <c r="K127" s="96">
        <f>IF(T126="","",VLOOKUP($E126&amp;$D$91&amp;$D$92,'CCG data'!$A:$AD,'CCG data'!AB$3,FALSE))</f>
        <v>29.073015283766942</v>
      </c>
      <c r="L127" s="96">
        <f>IF(V126="","",VLOOKUP($E126&amp;$D$91&amp;$D$92,'CCG data'!$A:$AD,'CCG data'!AC$3,FALSE))</f>
        <v>15.105833744415378</v>
      </c>
      <c r="M127" s="96">
        <f>IF(V126="","",VLOOKUP($E126&amp;$D$91&amp;$D$92,'CCG data'!$A:$AD,'CCG data'!AD$3,FALSE))</f>
        <v>20.729280163209964</v>
      </c>
      <c r="N127" s="368"/>
      <c r="P127" s="152" t="str">
        <f>IF(P126="","",VLOOKUP($E126&amp;$D$91&amp;$D$92,'CCG data'!$A:$AD,'CCG data'!I$3,FALSE))</f>
        <v/>
      </c>
      <c r="Q127" s="15" t="str">
        <f>IF(P126="","",VLOOKUP($E126&amp;$D$91&amp;$D$92,'CCG data'!$A:$AD,'CCG data'!J$3,FALSE))</f>
        <v/>
      </c>
      <c r="R127" s="15">
        <f>IF(R126="","",VLOOKUP($E126&amp;$D$91&amp;$D$92,'CCG data'!$A:$AD,'CCG data'!K$3,FALSE))</f>
        <v>0.32400000000000001</v>
      </c>
      <c r="S127" s="15">
        <f>IF(R126="","",VLOOKUP($E126&amp;$D$91&amp;$D$92,'CCG data'!$A:$AD,'CCG data'!L$3,FALSE))</f>
        <v>0.40100000000000002</v>
      </c>
      <c r="T127" s="15">
        <f>IF(T126="","",VLOOKUP($E126&amp;$D$91&amp;$D$92,'CCG data'!$A:$AD,'CCG data'!M$3,FALSE))</f>
        <v>0.33700000000000002</v>
      </c>
      <c r="U127" s="15">
        <f>IF(T126="","",VLOOKUP($E126&amp;$D$91&amp;$D$92,'CCG data'!$A:$AD,'CCG data'!N$3,FALSE))</f>
        <v>0.41499999999999998</v>
      </c>
      <c r="V127" s="15">
        <f>IF(V126="","",VLOOKUP($E126&amp;$D$91&amp;$D$92,'CCG data'!$A:$AD,'CCG data'!O$3,FALSE))</f>
        <v>0.23</v>
      </c>
      <c r="W127" s="136">
        <f>IF(V126="","",VLOOKUP($E126&amp;$D$91&amp;$D$92,'CCG data'!$A:$AD,'CCG data'!P$3,FALSE))</f>
        <v>0.3</v>
      </c>
      <c r="Z127" s="165" t="str">
        <f>IFERROR(VLOOKUP($E127&amp;$D$92, Outliers!$A$4:$P$214,10,FALSE),"0")</f>
        <v>0</v>
      </c>
      <c r="AA127" s="165" t="str">
        <f>IFERROR(VLOOKUP($E127&amp;$D$92, Outliers!$A$4:$P$214,11,FALSE),"0")</f>
        <v>0</v>
      </c>
      <c r="AB127" s="165" t="str">
        <f>IFERROR(VLOOKUP($E127&amp;$D$92, Outliers!$A$4:$P$214,12,FALSE),"0")</f>
        <v>0</v>
      </c>
      <c r="AD127" s="78"/>
      <c r="AE127" s="78"/>
      <c r="AF127" s="78"/>
      <c r="AG127" s="78"/>
    </row>
    <row r="128" spans="2:33" s="40" customFormat="1" ht="15.75" x14ac:dyDescent="0.25">
      <c r="D128" s="319"/>
      <c r="E128" s="104" t="s">
        <v>160</v>
      </c>
      <c r="F128" s="394" t="str">
        <f>IF(OR(ISERROR(VLOOKUP($E128&amp;$D$91&amp;$D$92,'CCG data'!$A:$AD,'CCG data'!R$3,FALSE)),ISBLANK(VLOOKUP($E128&amp;$D$91&amp;$D$92,'CCG data'!$A:$AD,'CCG data'!R$3,FALSE))),"",VLOOKUP($E128&amp;$D$91&amp;$D$92,'CCG data'!$A:$AD,'CCG data'!R$3,FALSE))</f>
        <v/>
      </c>
      <c r="G128" s="395"/>
      <c r="H128" s="395">
        <f>IF(OR(ISERROR(VLOOKUP($E128&amp;$D$91&amp;$D$92,'CCG data'!$A:$AD,'CCG data'!S$3,FALSE)),ISBLANK(VLOOKUP($E128&amp;$D$91&amp;$D$92,'CCG data'!$A:$AD,'CCG data'!S$3,FALSE))),"",VLOOKUP($E128&amp;$D$91&amp;$D$92,'CCG data'!$A:$AD,'CCG data'!S$3,FALSE))</f>
        <v>52.540421523590396</v>
      </c>
      <c r="I128" s="395"/>
      <c r="J128" s="395">
        <f>IF(OR(ISERROR(VLOOKUP($E128&amp;$D$91&amp;$D$92,'CCG data'!$A:$AD,'CCG data'!T$3,FALSE)),ISBLANK(VLOOKUP($E128&amp;$D$91&amp;$D$92,'CCG data'!$A:$AD,'CCG data'!T$3,FALSE))),"",VLOOKUP($E128&amp;$D$91&amp;$D$92,'CCG data'!$A:$AD,'CCG data'!T$3,FALSE))</f>
        <v>42.532212693849047</v>
      </c>
      <c r="K128" s="395"/>
      <c r="L128" s="395">
        <f>IF(OR(ISERROR(VLOOKUP($E128&amp;$D$91&amp;$D$92,'CCG data'!$A:$AD,'CCG data'!U$3,FALSE)),ISBLANK(VLOOKUP($E128&amp;$D$91&amp;$D$92,'CCG data'!$A:$AD,'CCG data'!U$3,FALSE))),"",VLOOKUP($E128&amp;$D$91&amp;$D$92,'CCG data'!$A:$AD,'CCG data'!U$3,FALSE))</f>
        <v>20.999582346731625</v>
      </c>
      <c r="M128" s="396"/>
      <c r="N128" s="367">
        <f>IF(OR(ISERROR(VLOOKUP($E128&amp;$D$91&amp;$D$92,'CCG data'!$A:$AD,'CCG data'!G$3,FALSE)),ISBLANK(VLOOKUP($E128&amp;$D$91&amp;$D$92,'CCG data'!$A:$AD,'CCG data'!G$3,FALSE))),"",VLOOKUP($E128&amp;$D$91&amp;$D$92,'CCG data'!$A:$AD,'CCG data'!G$3,FALSE))</f>
        <v>337</v>
      </c>
      <c r="P128" s="404" t="str">
        <f>IF(OR(ISERROR(VLOOKUP($E128&amp;$D$91&amp;$D$92,'CCG data'!$A:$AD,'CCG data'!B$3,FALSE)),ISBLANK(VLOOKUP($E128&amp;$D$91&amp;$D$92,'CCG data'!$A:$AD,'CCG data'!B$3,FALSE))),"",VLOOKUP($E128&amp;$D$91&amp;$D$92,'CCG data'!$A:$AD,'CCG data'!B$3,FALSE))</f>
        <v/>
      </c>
      <c r="Q128" s="267"/>
      <c r="R128" s="267">
        <f>IF(OR(ISERROR(VLOOKUP($E128&amp;$D$91&amp;$D$92,'CCG data'!$A:$AD,'CCG data'!C$3,FALSE)),ISBLANK(VLOOKUP($E128&amp;$D$91&amp;$D$92,'CCG data'!$A:$AD,'CCG data'!C$3,FALSE))),"",VLOOKUP($E128&amp;$D$91&amp;$D$92,'CCG data'!$A:$AD,'CCG data'!C$3,FALSE))</f>
        <v>0.45400593471810091</v>
      </c>
      <c r="S128" s="267"/>
      <c r="T128" s="267">
        <f>IF(OR(ISERROR(VLOOKUP($E128&amp;$D$91&amp;$D$92,'CCG data'!$A:$AD,'CCG data'!D$3,FALSE)),ISBLANK(VLOOKUP($E128&amp;$D$91&amp;$D$92,'CCG data'!$A:$AD,'CCG data'!D$3,FALSE))),"",VLOOKUP($E128&amp;$D$91&amp;$D$92,'CCG data'!$A:$AD,'CCG data'!D$3,FALSE))</f>
        <v>0.35905044510385759</v>
      </c>
      <c r="U128" s="267"/>
      <c r="V128" s="267">
        <f>IF(OR(ISERROR(VLOOKUP($E128&amp;$D$91&amp;$D$92,'CCG data'!$A:$AD,'CCG data'!E$3,FALSE)),ISBLANK(VLOOKUP($E128&amp;$D$91&amp;$D$92,'CCG data'!$A:$AD,'CCG data'!E$3,FALSE))),"",VLOOKUP($E128&amp;$D$91&amp;$D$92,'CCG data'!$A:$AD,'CCG data'!E$3,FALSE))</f>
        <v>0.18694362017804153</v>
      </c>
      <c r="W128" s="405"/>
      <c r="Z128" s="165">
        <f>IFERROR(VLOOKUP($E128&amp;$D$92, Outliers!$A$4:$P$214,10,FALSE),"0")</f>
        <v>1</v>
      </c>
      <c r="AA128" s="165">
        <f>IFERROR(VLOOKUP($E128&amp;$D$92, Outliers!$A$4:$P$214,11,FALSE),"0")</f>
        <v>1</v>
      </c>
      <c r="AB128" s="165">
        <f>IFERROR(VLOOKUP($E128&amp;$D$92, Outliers!$A$4:$P$214,12,FALSE),"0")</f>
        <v>1</v>
      </c>
      <c r="AC128" s="106"/>
      <c r="AD128" s="78"/>
      <c r="AE128" s="78"/>
      <c r="AF128" s="78"/>
      <c r="AG128" s="78"/>
    </row>
    <row r="129" spans="4:33" x14ac:dyDescent="0.25">
      <c r="D129" s="319"/>
      <c r="E129" s="103" t="s">
        <v>27</v>
      </c>
      <c r="F129" s="95" t="str">
        <f>IF(P128="","",VLOOKUP($E128&amp;$D$91&amp;$D$92,'CCG data'!$A:$AD,'CCG data'!W$3,FALSE))</f>
        <v/>
      </c>
      <c r="G129" s="96" t="str">
        <f>IF(P128="","",VLOOKUP($E128&amp;$D$91&amp;$D$92,'CCG data'!$A:$AD,'CCG data'!X$3,FALSE))</f>
        <v/>
      </c>
      <c r="H129" s="96">
        <f>IF(R128="","",VLOOKUP($E128&amp;$D$91&amp;$D$92,'CCG data'!$A:$AD,'CCG data'!Y$3,FALSE))</f>
        <v>44.215044527311413</v>
      </c>
      <c r="I129" s="96">
        <f>IF(R128="","",VLOOKUP($E128&amp;$D$91&amp;$D$92,'CCG data'!$A:$AD,'CCG data'!Z$3,FALSE))</f>
        <v>60.865798519869379</v>
      </c>
      <c r="J129" s="96">
        <f>IF(T128="","",VLOOKUP($E128&amp;$D$91&amp;$D$92,'CCG data'!$A:$AD,'CCG data'!AA$3,FALSE))</f>
        <v>34.953745704763215</v>
      </c>
      <c r="K129" s="96">
        <f>IF(T128="","",VLOOKUP($E128&amp;$D$91&amp;$D$92,'CCG data'!$A:$AD,'CCG data'!AB$3,FALSE))</f>
        <v>50.11067968293488</v>
      </c>
      <c r="L129" s="96">
        <f>IF(V128="","",VLOOKUP($E128&amp;$D$91&amp;$D$92,'CCG data'!$A:$AD,'CCG data'!AC$3,FALSE))</f>
        <v>15.814012911002049</v>
      </c>
      <c r="M129" s="96">
        <f>IF(V128="","",VLOOKUP($E128&amp;$D$91&amp;$D$92,'CCG data'!$A:$AD,'CCG data'!AD$3,FALSE))</f>
        <v>26.185151782461201</v>
      </c>
      <c r="N129" s="368"/>
      <c r="P129" s="152" t="str">
        <f>IF(P128="","",VLOOKUP($E128&amp;$D$91&amp;$D$92,'CCG data'!$A:$AD,'CCG data'!I$3,FALSE))</f>
        <v/>
      </c>
      <c r="Q129" s="15" t="str">
        <f>IF(P128="","",VLOOKUP($E128&amp;$D$91&amp;$D$92,'CCG data'!$A:$AD,'CCG data'!J$3,FALSE))</f>
        <v/>
      </c>
      <c r="R129" s="15">
        <f>IF(R128="","",VLOOKUP($E128&amp;$D$91&amp;$D$92,'CCG data'!$A:$AD,'CCG data'!K$3,FALSE))</f>
        <v>0.40200000000000002</v>
      </c>
      <c r="S129" s="15">
        <f>IF(R128="","",VLOOKUP($E128&amp;$D$91&amp;$D$92,'CCG data'!$A:$AD,'CCG data'!L$3,FALSE))</f>
        <v>0.50700000000000001</v>
      </c>
      <c r="T129" s="15">
        <f>IF(T128="","",VLOOKUP($E128&amp;$D$91&amp;$D$92,'CCG data'!$A:$AD,'CCG data'!M$3,FALSE))</f>
        <v>0.31</v>
      </c>
      <c r="U129" s="15">
        <f>IF(T128="","",VLOOKUP($E128&amp;$D$91&amp;$D$92,'CCG data'!$A:$AD,'CCG data'!N$3,FALSE))</f>
        <v>0.41199999999999998</v>
      </c>
      <c r="V129" s="15">
        <f>IF(V128="","",VLOOKUP($E128&amp;$D$91&amp;$D$92,'CCG data'!$A:$AD,'CCG data'!O$3,FALSE))</f>
        <v>0.14899999999999999</v>
      </c>
      <c r="W129" s="136">
        <f>IF(V128="","",VLOOKUP($E128&amp;$D$91&amp;$D$92,'CCG data'!$A:$AD,'CCG data'!P$3,FALSE))</f>
        <v>0.23200000000000001</v>
      </c>
      <c r="Z129" s="165" t="str">
        <f>IFERROR(VLOOKUP($E129&amp;$D$92, Outliers!$A$4:$P$214,10,FALSE),"0")</f>
        <v>0</v>
      </c>
      <c r="AA129" s="165" t="str">
        <f>IFERROR(VLOOKUP($E129&amp;$D$92, Outliers!$A$4:$P$214,11,FALSE),"0")</f>
        <v>0</v>
      </c>
      <c r="AB129" s="165" t="str">
        <f>IFERROR(VLOOKUP($E129&amp;$D$92, Outliers!$A$4:$P$214,12,FALSE),"0")</f>
        <v>0</v>
      </c>
      <c r="AD129" s="78"/>
      <c r="AE129" s="78"/>
      <c r="AF129" s="78"/>
      <c r="AG129" s="78"/>
    </row>
    <row r="130" spans="4:33" s="40" customFormat="1" ht="15.75" x14ac:dyDescent="0.25">
      <c r="D130" s="319"/>
      <c r="E130" s="104" t="s">
        <v>161</v>
      </c>
      <c r="F130" s="394" t="str">
        <f>IF(OR(ISERROR(VLOOKUP($E130&amp;$D$91&amp;$D$92,'CCG data'!$A:$AD,'CCG data'!R$3,FALSE)),ISBLANK(VLOOKUP($E130&amp;$D$91&amp;$D$92,'CCG data'!$A:$AD,'CCG data'!R$3,FALSE))),"",VLOOKUP($E130&amp;$D$91&amp;$D$92,'CCG data'!$A:$AD,'CCG data'!R$3,FALSE))</f>
        <v/>
      </c>
      <c r="G130" s="395"/>
      <c r="H130" s="395">
        <f>IF(OR(ISERROR(VLOOKUP($E130&amp;$D$91&amp;$D$92,'CCG data'!$A:$AD,'CCG data'!S$3,FALSE)),ISBLANK(VLOOKUP($E130&amp;$D$91&amp;$D$92,'CCG data'!$A:$AD,'CCG data'!S$3,FALSE))),"",VLOOKUP($E130&amp;$D$91&amp;$D$92,'CCG data'!$A:$AD,'CCG data'!S$3,FALSE))</f>
        <v>50.883058190600416</v>
      </c>
      <c r="I130" s="395"/>
      <c r="J130" s="395">
        <f>IF(OR(ISERROR(VLOOKUP($E130&amp;$D$91&amp;$D$92,'CCG data'!$A:$AD,'CCG data'!T$3,FALSE)),ISBLANK(VLOOKUP($E130&amp;$D$91&amp;$D$92,'CCG data'!$A:$AD,'CCG data'!T$3,FALSE))),"",VLOOKUP($E130&amp;$D$91&amp;$D$92,'CCG data'!$A:$AD,'CCG data'!T$3,FALSE))</f>
        <v>34.436403157336642</v>
      </c>
      <c r="K130" s="395"/>
      <c r="L130" s="395">
        <f>IF(OR(ISERROR(VLOOKUP($E130&amp;$D$91&amp;$D$92,'CCG data'!$A:$AD,'CCG data'!U$3,FALSE)),ISBLANK(VLOOKUP($E130&amp;$D$91&amp;$D$92,'CCG data'!$A:$AD,'CCG data'!U$3,FALSE))),"",VLOOKUP($E130&amp;$D$91&amp;$D$92,'CCG data'!$A:$AD,'CCG data'!U$3,FALSE))</f>
        <v>13.420571179206066</v>
      </c>
      <c r="M130" s="396"/>
      <c r="N130" s="367">
        <f>IF(OR(ISERROR(VLOOKUP($E130&amp;$D$91&amp;$D$92,'CCG data'!$A:$AD,'CCG data'!G$3,FALSE)),ISBLANK(VLOOKUP($E130&amp;$D$91&amp;$D$92,'CCG data'!$A:$AD,'CCG data'!G$3,FALSE))),"",VLOOKUP($E130&amp;$D$91&amp;$D$92,'CCG data'!$A:$AD,'CCG data'!G$3,FALSE))</f>
        <v>2167</v>
      </c>
      <c r="P130" s="404" t="str">
        <f>IF(OR(ISERROR(VLOOKUP($E130&amp;$D$91&amp;$D$92,'CCG data'!$A:$AD,'CCG data'!B$3,FALSE)),ISBLANK(VLOOKUP($E130&amp;$D$91&amp;$D$92,'CCG data'!$A:$AD,'CCG data'!B$3,FALSE))),"",VLOOKUP($E130&amp;$D$91&amp;$D$92,'CCG data'!$A:$AD,'CCG data'!B$3,FALSE))</f>
        <v/>
      </c>
      <c r="Q130" s="267"/>
      <c r="R130" s="267">
        <f>IF(OR(ISERROR(VLOOKUP($E130&amp;$D$91&amp;$D$92,'CCG data'!$A:$AD,'CCG data'!C$3,FALSE)),ISBLANK(VLOOKUP($E130&amp;$D$91&amp;$D$92,'CCG data'!$A:$AD,'CCG data'!C$3,FALSE))),"",VLOOKUP($E130&amp;$D$91&amp;$D$92,'CCG data'!$A:$AD,'CCG data'!C$3,FALSE))</f>
        <v>0.51776649746192893</v>
      </c>
      <c r="S130" s="267"/>
      <c r="T130" s="267">
        <f>IF(OR(ISERROR(VLOOKUP($E130&amp;$D$91&amp;$D$92,'CCG data'!$A:$AD,'CCG data'!D$3,FALSE)),ISBLANK(VLOOKUP($E130&amp;$D$91&amp;$D$92,'CCG data'!$A:$AD,'CCG data'!D$3,FALSE))),"",VLOOKUP($E130&amp;$D$91&amp;$D$92,'CCG data'!$A:$AD,'CCG data'!D$3,FALSE))</f>
        <v>0.34610059990770653</v>
      </c>
      <c r="U130" s="267"/>
      <c r="V130" s="267">
        <f>IF(OR(ISERROR(VLOOKUP($E130&amp;$D$91&amp;$D$92,'CCG data'!$A:$AD,'CCG data'!E$3,FALSE)),ISBLANK(VLOOKUP($E130&amp;$D$91&amp;$D$92,'CCG data'!$A:$AD,'CCG data'!E$3,FALSE))),"",VLOOKUP($E130&amp;$D$91&amp;$D$92,'CCG data'!$A:$AD,'CCG data'!E$3,FALSE))</f>
        <v>0.13613290263036457</v>
      </c>
      <c r="W130" s="405"/>
      <c r="Z130" s="165">
        <f>IFERROR(VLOOKUP($E130&amp;$D$92, Outliers!$A$4:$P$214,10,FALSE),"0")</f>
        <v>1</v>
      </c>
      <c r="AA130" s="165">
        <f>IFERROR(VLOOKUP($E130&amp;$D$92, Outliers!$A$4:$P$214,11,FALSE),"0")</f>
        <v>1</v>
      </c>
      <c r="AB130" s="165">
        <f>IFERROR(VLOOKUP($E130&amp;$D$92, Outliers!$A$4:$P$214,12,FALSE),"0")</f>
        <v>0</v>
      </c>
      <c r="AC130" s="106"/>
      <c r="AD130" s="78"/>
      <c r="AE130" s="78"/>
      <c r="AF130" s="78"/>
      <c r="AG130" s="78"/>
    </row>
    <row r="131" spans="4:33" x14ac:dyDescent="0.25">
      <c r="D131" s="319"/>
      <c r="E131" s="103" t="s">
        <v>27</v>
      </c>
      <c r="F131" s="95" t="str">
        <f>IF(P130="","",VLOOKUP($E130&amp;$D$91&amp;$D$92,'CCG data'!$A:$AD,'CCG data'!W$3,FALSE))</f>
        <v/>
      </c>
      <c r="G131" s="96" t="str">
        <f>IF(P130="","",VLOOKUP($E130&amp;$D$91&amp;$D$92,'CCG data'!$A:$AD,'CCG data'!X$3,FALSE))</f>
        <v/>
      </c>
      <c r="H131" s="96">
        <f>IF(R130="","",VLOOKUP($E130&amp;$D$91&amp;$D$92,'CCG data'!$A:$AD,'CCG data'!Y$3,FALSE))</f>
        <v>47.905687914094699</v>
      </c>
      <c r="I131" s="96">
        <f>IF(R130="","",VLOOKUP($E130&amp;$D$91&amp;$D$92,'CCG data'!$A:$AD,'CCG data'!Z$3,FALSE))</f>
        <v>53.860428467106132</v>
      </c>
      <c r="J131" s="96">
        <f>IF(T130="","",VLOOKUP($E130&amp;$D$91&amp;$D$92,'CCG data'!$A:$AD,'CCG data'!AA$3,FALSE))</f>
        <v>31.971821435677562</v>
      </c>
      <c r="K131" s="96">
        <f>IF(T130="","",VLOOKUP($E130&amp;$D$91&amp;$D$92,'CCG data'!$A:$AD,'CCG data'!AB$3,FALSE))</f>
        <v>36.900984878995722</v>
      </c>
      <c r="L131" s="96">
        <f>IF(V130="","",VLOOKUP($E130&amp;$D$91&amp;$D$92,'CCG data'!$A:$AD,'CCG data'!AC$3,FALSE))</f>
        <v>11.889074486923239</v>
      </c>
      <c r="M131" s="96">
        <f>IF(V130="","",VLOOKUP($E130&amp;$D$91&amp;$D$92,'CCG data'!$A:$AD,'CCG data'!AD$3,FALSE))</f>
        <v>14.952067871488893</v>
      </c>
      <c r="N131" s="368"/>
      <c r="P131" s="152" t="str">
        <f>IF(P130="","",VLOOKUP($E130&amp;$D$91&amp;$D$92,'CCG data'!$A:$AD,'CCG data'!I$3,FALSE))</f>
        <v/>
      </c>
      <c r="Q131" s="15" t="str">
        <f>IF(P130="","",VLOOKUP($E130&amp;$D$91&amp;$D$92,'CCG data'!$A:$AD,'CCG data'!J$3,FALSE))</f>
        <v/>
      </c>
      <c r="R131" s="15">
        <f>IF(R130="","",VLOOKUP($E130&amp;$D$91&amp;$D$92,'CCG data'!$A:$AD,'CCG data'!K$3,FALSE))</f>
        <v>0.497</v>
      </c>
      <c r="S131" s="15">
        <f>IF(R130="","",VLOOKUP($E130&amp;$D$91&amp;$D$92,'CCG data'!$A:$AD,'CCG data'!L$3,FALSE))</f>
        <v>0.53900000000000003</v>
      </c>
      <c r="T131" s="15">
        <f>IF(T130="","",VLOOKUP($E130&amp;$D$91&amp;$D$92,'CCG data'!$A:$AD,'CCG data'!M$3,FALSE))</f>
        <v>0.32600000000000001</v>
      </c>
      <c r="U131" s="15">
        <f>IF(T130="","",VLOOKUP($E130&amp;$D$91&amp;$D$92,'CCG data'!$A:$AD,'CCG data'!N$3,FALSE))</f>
        <v>0.36599999999999999</v>
      </c>
      <c r="V131" s="15">
        <f>IF(V130="","",VLOOKUP($E130&amp;$D$91&amp;$D$92,'CCG data'!$A:$AD,'CCG data'!O$3,FALSE))</f>
        <v>0.122</v>
      </c>
      <c r="W131" s="136">
        <f>IF(V130="","",VLOOKUP($E130&amp;$D$91&amp;$D$92,'CCG data'!$A:$AD,'CCG data'!P$3,FALSE))</f>
        <v>0.151</v>
      </c>
      <c r="Z131" s="165" t="str">
        <f>IFERROR(VLOOKUP($E131&amp;$D$92, Outliers!$A$4:$P$214,10,FALSE),"0")</f>
        <v>0</v>
      </c>
      <c r="AA131" s="165" t="str">
        <f>IFERROR(VLOOKUP($E131&amp;$D$92, Outliers!$A$4:$P$214,11,FALSE),"0")</f>
        <v>0</v>
      </c>
      <c r="AB131" s="165" t="str">
        <f>IFERROR(VLOOKUP($E131&amp;$D$92, Outliers!$A$4:$P$214,12,FALSE),"0")</f>
        <v>0</v>
      </c>
      <c r="AD131" s="78"/>
      <c r="AE131" s="78"/>
      <c r="AF131" s="78"/>
      <c r="AG131" s="78"/>
    </row>
    <row r="132" spans="4:33" s="40" customFormat="1" ht="15.75" x14ac:dyDescent="0.25">
      <c r="D132" s="319"/>
      <c r="E132" s="104" t="s">
        <v>162</v>
      </c>
      <c r="F132" s="394" t="str">
        <f>IF(OR(ISERROR(VLOOKUP($E132&amp;$D$91&amp;$D$92,'CCG data'!$A:$AD,'CCG data'!R$3,FALSE)),ISBLANK(VLOOKUP($E132&amp;$D$91&amp;$D$92,'CCG data'!$A:$AD,'CCG data'!R$3,FALSE))),"",VLOOKUP($E132&amp;$D$91&amp;$D$92,'CCG data'!$A:$AD,'CCG data'!R$3,FALSE))</f>
        <v/>
      </c>
      <c r="G132" s="395"/>
      <c r="H132" s="395">
        <f>IF(OR(ISERROR(VLOOKUP($E132&amp;$D$91&amp;$D$92,'CCG data'!$A:$AD,'CCG data'!S$3,FALSE)),ISBLANK(VLOOKUP($E132&amp;$D$91&amp;$D$92,'CCG data'!$A:$AD,'CCG data'!S$3,FALSE))),"",VLOOKUP($E132&amp;$D$91&amp;$D$92,'CCG data'!$A:$AD,'CCG data'!S$3,FALSE))</f>
        <v>24.017940459440087</v>
      </c>
      <c r="I132" s="395"/>
      <c r="J132" s="395">
        <f>IF(OR(ISERROR(VLOOKUP($E132&amp;$D$91&amp;$D$92,'CCG data'!$A:$AD,'CCG data'!T$3,FALSE)),ISBLANK(VLOOKUP($E132&amp;$D$91&amp;$D$92,'CCG data'!$A:$AD,'CCG data'!T$3,FALSE))),"",VLOOKUP($E132&amp;$D$91&amp;$D$92,'CCG data'!$A:$AD,'CCG data'!T$3,FALSE))</f>
        <v>25.735729689864325</v>
      </c>
      <c r="K132" s="395"/>
      <c r="L132" s="395">
        <f>IF(OR(ISERROR(VLOOKUP($E132&amp;$D$91&amp;$D$92,'CCG data'!$A:$AD,'CCG data'!U$3,FALSE)),ISBLANK(VLOOKUP($E132&amp;$D$91&amp;$D$92,'CCG data'!$A:$AD,'CCG data'!U$3,FALSE))),"",VLOOKUP($E132&amp;$D$91&amp;$D$92,'CCG data'!$A:$AD,'CCG data'!U$3,FALSE))</f>
        <v>14.496592121258434</v>
      </c>
      <c r="M132" s="396"/>
      <c r="N132" s="367">
        <f>IF(OR(ISERROR(VLOOKUP($E132&amp;$D$91&amp;$D$92,'CCG data'!$A:$AD,'CCG data'!G$3,FALSE)),ISBLANK(VLOOKUP($E132&amp;$D$91&amp;$D$92,'CCG data'!$A:$AD,'CCG data'!G$3,FALSE))),"",VLOOKUP($E132&amp;$D$91&amp;$D$92,'CCG data'!$A:$AD,'CCG data'!G$3,FALSE))</f>
        <v>1041</v>
      </c>
      <c r="P132" s="404" t="str">
        <f>IF(OR(ISERROR(VLOOKUP($E132&amp;$D$91&amp;$D$92,'CCG data'!$A:$AD,'CCG data'!B$3,FALSE)),ISBLANK(VLOOKUP($E132&amp;$D$91&amp;$D$92,'CCG data'!$A:$AD,'CCG data'!B$3,FALSE))),"",VLOOKUP($E132&amp;$D$91&amp;$D$92,'CCG data'!$A:$AD,'CCG data'!B$3,FALSE))</f>
        <v/>
      </c>
      <c r="Q132" s="267"/>
      <c r="R132" s="267">
        <f>IF(OR(ISERROR(VLOOKUP($E132&amp;$D$91&amp;$D$92,'CCG data'!$A:$AD,'CCG data'!C$3,FALSE)),ISBLANK(VLOOKUP($E132&amp;$D$91&amp;$D$92,'CCG data'!$A:$AD,'CCG data'!C$3,FALSE))),"",VLOOKUP($E132&amp;$D$91&amp;$D$92,'CCG data'!$A:$AD,'CCG data'!C$3,FALSE))</f>
        <v>0.37944284341978868</v>
      </c>
      <c r="S132" s="267"/>
      <c r="T132" s="267">
        <f>IF(OR(ISERROR(VLOOKUP($E132&amp;$D$91&amp;$D$92,'CCG data'!$A:$AD,'CCG data'!D$3,FALSE)),ISBLANK(VLOOKUP($E132&amp;$D$91&amp;$D$92,'CCG data'!$A:$AD,'CCG data'!D$3,FALSE))),"",VLOOKUP($E132&amp;$D$91&amp;$D$92,'CCG data'!$A:$AD,'CCG data'!D$3,FALSE))</f>
        <v>0.39193083573487031</v>
      </c>
      <c r="U132" s="267"/>
      <c r="V132" s="267">
        <f>IF(OR(ISERROR(VLOOKUP($E132&amp;$D$91&amp;$D$92,'CCG data'!$A:$AD,'CCG data'!E$3,FALSE)),ISBLANK(VLOOKUP($E132&amp;$D$91&amp;$D$92,'CCG data'!$A:$AD,'CCG data'!E$3,FALSE))),"",VLOOKUP($E132&amp;$D$91&amp;$D$92,'CCG data'!$A:$AD,'CCG data'!E$3,FALSE))</f>
        <v>0.22862632084534101</v>
      </c>
      <c r="W132" s="405"/>
      <c r="Z132" s="165">
        <f>IFERROR(VLOOKUP($E132&amp;$D$92, Outliers!$A$4:$P$214,10,FALSE),"0")</f>
        <v>1</v>
      </c>
      <c r="AA132" s="165">
        <f>IFERROR(VLOOKUP($E132&amp;$D$92, Outliers!$A$4:$P$214,11,FALSE),"0")</f>
        <v>0</v>
      </c>
      <c r="AB132" s="165">
        <f>IFERROR(VLOOKUP($E132&amp;$D$92, Outliers!$A$4:$P$214,12,FALSE),"0")</f>
        <v>0</v>
      </c>
      <c r="AC132" s="106"/>
      <c r="AD132" s="78"/>
      <c r="AE132" s="78"/>
      <c r="AF132" s="78"/>
      <c r="AG132" s="78"/>
    </row>
    <row r="133" spans="4:33" x14ac:dyDescent="0.25">
      <c r="D133" s="319"/>
      <c r="E133" s="103" t="s">
        <v>27</v>
      </c>
      <c r="F133" s="95" t="str">
        <f>IF(P132="","",VLOOKUP($E132&amp;$D$91&amp;$D$92,'CCG data'!$A:$AD,'CCG data'!W$3,FALSE))</f>
        <v/>
      </c>
      <c r="G133" s="96" t="str">
        <f>IF(P132="","",VLOOKUP($E132&amp;$D$91&amp;$D$92,'CCG data'!$A:$AD,'CCG data'!X$3,FALSE))</f>
        <v/>
      </c>
      <c r="H133" s="96">
        <f>IF(R132="","",VLOOKUP($E132&amp;$D$91&amp;$D$92,'CCG data'!$A:$AD,'CCG data'!Y$3,FALSE))</f>
        <v>21.649331937854242</v>
      </c>
      <c r="I133" s="96">
        <f>IF(R132="","",VLOOKUP($E132&amp;$D$91&amp;$D$92,'CCG data'!$A:$AD,'CCG data'!Z$3,FALSE))</f>
        <v>26.386548981025932</v>
      </c>
      <c r="J133" s="96">
        <f>IF(T132="","",VLOOKUP($E132&amp;$D$91&amp;$D$92,'CCG data'!$A:$AD,'CCG data'!AA$3,FALSE))</f>
        <v>23.238477076989486</v>
      </c>
      <c r="K133" s="96">
        <f>IF(T132="","",VLOOKUP($E132&amp;$D$91&amp;$D$92,'CCG data'!$A:$AD,'CCG data'!AB$3,FALSE))</f>
        <v>28.232982302739163</v>
      </c>
      <c r="L133" s="96">
        <f>IF(V132="","",VLOOKUP($E132&amp;$D$91&amp;$D$92,'CCG data'!$A:$AD,'CCG data'!AC$3,FALSE))</f>
        <v>12.654830102862363</v>
      </c>
      <c r="M133" s="96">
        <f>IF(V132="","",VLOOKUP($E132&amp;$D$91&amp;$D$92,'CCG data'!$A:$AD,'CCG data'!AD$3,FALSE))</f>
        <v>16.338354139654506</v>
      </c>
      <c r="N133" s="368"/>
      <c r="P133" s="152" t="str">
        <f>IF(P132="","",VLOOKUP($E132&amp;$D$91&amp;$D$92,'CCG data'!$A:$AD,'CCG data'!I$3,FALSE))</f>
        <v/>
      </c>
      <c r="Q133" s="15" t="str">
        <f>IF(P132="","",VLOOKUP($E132&amp;$D$91&amp;$D$92,'CCG data'!$A:$AD,'CCG data'!J$3,FALSE))</f>
        <v/>
      </c>
      <c r="R133" s="15">
        <f>IF(R132="","",VLOOKUP($E132&amp;$D$91&amp;$D$92,'CCG data'!$A:$AD,'CCG data'!K$3,FALSE))</f>
        <v>0.35</v>
      </c>
      <c r="S133" s="15">
        <f>IF(R132="","",VLOOKUP($E132&amp;$D$91&amp;$D$92,'CCG data'!$A:$AD,'CCG data'!L$3,FALSE))</f>
        <v>0.40899999999999997</v>
      </c>
      <c r="T133" s="15">
        <f>IF(T132="","",VLOOKUP($E132&amp;$D$91&amp;$D$92,'CCG data'!$A:$AD,'CCG data'!M$3,FALSE))</f>
        <v>0.36299999999999999</v>
      </c>
      <c r="U133" s="15">
        <f>IF(T132="","",VLOOKUP($E132&amp;$D$91&amp;$D$92,'CCG data'!$A:$AD,'CCG data'!N$3,FALSE))</f>
        <v>0.42199999999999999</v>
      </c>
      <c r="V133" s="15">
        <f>IF(V132="","",VLOOKUP($E132&amp;$D$91&amp;$D$92,'CCG data'!$A:$AD,'CCG data'!O$3,FALSE))</f>
        <v>0.20399999999999999</v>
      </c>
      <c r="W133" s="136">
        <f>IF(V132="","",VLOOKUP($E132&amp;$D$91&amp;$D$92,'CCG data'!$A:$AD,'CCG data'!P$3,FALSE))</f>
        <v>0.255</v>
      </c>
      <c r="Z133" s="165" t="str">
        <f>IFERROR(VLOOKUP($E133&amp;$D$92, Outliers!$A$4:$P$214,10,FALSE),"0")</f>
        <v>0</v>
      </c>
      <c r="AA133" s="165" t="str">
        <f>IFERROR(VLOOKUP($E133&amp;$D$92, Outliers!$A$4:$P$214,11,FALSE),"0")</f>
        <v>0</v>
      </c>
      <c r="AB133" s="165" t="str">
        <f>IFERROR(VLOOKUP($E133&amp;$D$92, Outliers!$A$4:$P$214,12,FALSE),"0")</f>
        <v>0</v>
      </c>
      <c r="AD133" s="78"/>
      <c r="AE133" s="78"/>
      <c r="AF133" s="78"/>
      <c r="AG133" s="78"/>
    </row>
    <row r="134" spans="4:33" s="40" customFormat="1" ht="15.75" x14ac:dyDescent="0.25">
      <c r="D134" s="319"/>
      <c r="E134" s="104" t="s">
        <v>489</v>
      </c>
      <c r="F134" s="394" t="str">
        <f>IF(OR(ISERROR(VLOOKUP($E134&amp;$D$91&amp;$D$92,'CCG data'!$A:$AD,'CCG data'!R$3,FALSE)),ISBLANK(VLOOKUP($E134&amp;$D$91&amp;$D$92,'CCG data'!$A:$AD,'CCG data'!R$3,FALSE))),"",VLOOKUP($E134&amp;$D$91&amp;$D$92,'CCG data'!$A:$AD,'CCG data'!R$3,FALSE))</f>
        <v/>
      </c>
      <c r="G134" s="395"/>
      <c r="H134" s="395">
        <f>IF(OR(ISERROR(VLOOKUP($E134&amp;$D$91&amp;$D$92,'CCG data'!$A:$AD,'CCG data'!S$3,FALSE)),ISBLANK(VLOOKUP($E134&amp;$D$91&amp;$D$92,'CCG data'!$A:$AD,'CCG data'!S$3,FALSE))),"",VLOOKUP($E134&amp;$D$91&amp;$D$92,'CCG data'!$A:$AD,'CCG data'!S$3,FALSE))</f>
        <v>37.495052343566634</v>
      </c>
      <c r="I134" s="395"/>
      <c r="J134" s="395">
        <f>IF(OR(ISERROR(VLOOKUP($E134&amp;$D$91&amp;$D$92,'CCG data'!$A:$AD,'CCG data'!T$3,FALSE)),ISBLANK(VLOOKUP($E134&amp;$D$91&amp;$D$92,'CCG data'!$A:$AD,'CCG data'!T$3,FALSE))),"",VLOOKUP($E134&amp;$D$91&amp;$D$92,'CCG data'!$A:$AD,'CCG data'!T$3,FALSE))</f>
        <v>27.647643063678785</v>
      </c>
      <c r="K134" s="395"/>
      <c r="L134" s="395">
        <f>IF(OR(ISERROR(VLOOKUP($E134&amp;$D$91&amp;$D$92,'CCG data'!$A:$AD,'CCG data'!U$3,FALSE)),ISBLANK(VLOOKUP($E134&amp;$D$91&amp;$D$92,'CCG data'!$A:$AD,'CCG data'!U$3,FALSE))),"",VLOOKUP($E134&amp;$D$91&amp;$D$92,'CCG data'!$A:$AD,'CCG data'!U$3,FALSE))</f>
        <v>11.021592493125796</v>
      </c>
      <c r="M134" s="396"/>
      <c r="N134" s="367">
        <f>IF(OR(ISERROR(VLOOKUP($E134&amp;$D$91&amp;$D$92,'CCG data'!$A:$AD,'CCG data'!G$3,FALSE)),ISBLANK(VLOOKUP($E134&amp;$D$91&amp;$D$92,'CCG data'!$A:$AD,'CCG data'!G$3,FALSE))),"",VLOOKUP($E134&amp;$D$91&amp;$D$92,'CCG data'!$A:$AD,'CCG data'!G$3,FALSE))</f>
        <v>1340</v>
      </c>
      <c r="P134" s="404" t="str">
        <f>IF(OR(ISERROR(VLOOKUP($E134&amp;$D$91&amp;$D$92,'CCG data'!$A:$AD,'CCG data'!B$3,FALSE)),ISBLANK(VLOOKUP($E134&amp;$D$91&amp;$D$92,'CCG data'!$A:$AD,'CCG data'!B$3,FALSE))),"",VLOOKUP($E134&amp;$D$91&amp;$D$92,'CCG data'!$A:$AD,'CCG data'!B$3,FALSE))</f>
        <v/>
      </c>
      <c r="Q134" s="267"/>
      <c r="R134" s="267">
        <f>IF(OR(ISERROR(VLOOKUP($E134&amp;$D$91&amp;$D$92,'CCG data'!$A:$AD,'CCG data'!C$3,FALSE)),ISBLANK(VLOOKUP($E134&amp;$D$91&amp;$D$92,'CCG data'!$A:$AD,'CCG data'!C$3,FALSE))),"",VLOOKUP($E134&amp;$D$91&amp;$D$92,'CCG data'!$A:$AD,'CCG data'!C$3,FALSE))</f>
        <v>0.4843283582089552</v>
      </c>
      <c r="S134" s="267"/>
      <c r="T134" s="267">
        <f>IF(OR(ISERROR(VLOOKUP($E134&amp;$D$91&amp;$D$92,'CCG data'!$A:$AD,'CCG data'!D$3,FALSE)),ISBLANK(VLOOKUP($E134&amp;$D$91&amp;$D$92,'CCG data'!$A:$AD,'CCG data'!D$3,FALSE))),"",VLOOKUP($E134&amp;$D$91&amp;$D$92,'CCG data'!$A:$AD,'CCG data'!D$3,FALSE))</f>
        <v>0.36791044776119403</v>
      </c>
      <c r="U134" s="267"/>
      <c r="V134" s="267">
        <f>IF(OR(ISERROR(VLOOKUP($E134&amp;$D$91&amp;$D$92,'CCG data'!$A:$AD,'CCG data'!E$3,FALSE)),ISBLANK(VLOOKUP($E134&amp;$D$91&amp;$D$92,'CCG data'!$A:$AD,'CCG data'!E$3,FALSE))),"",VLOOKUP($E134&amp;$D$91&amp;$D$92,'CCG data'!$A:$AD,'CCG data'!E$3,FALSE))</f>
        <v>0.14776119402985075</v>
      </c>
      <c r="W134" s="405"/>
      <c r="Z134" s="165">
        <f>IFERROR(VLOOKUP($E134&amp;$D$92, Outliers!$A$4:$P$214,10,FALSE),"0")</f>
        <v>0</v>
      </c>
      <c r="AA134" s="165">
        <f>IFERROR(VLOOKUP($E134&amp;$D$92, Outliers!$A$4:$P$214,11,FALSE),"0")</f>
        <v>0</v>
      </c>
      <c r="AB134" s="165">
        <f>IFERROR(VLOOKUP($E134&amp;$D$92, Outliers!$A$4:$P$214,12,FALSE),"0")</f>
        <v>0</v>
      </c>
      <c r="AC134" s="106"/>
      <c r="AD134" s="78"/>
      <c r="AE134" s="78"/>
      <c r="AF134" s="78"/>
      <c r="AG134" s="78"/>
    </row>
    <row r="135" spans="4:33" x14ac:dyDescent="0.25">
      <c r="D135" s="319"/>
      <c r="E135" s="103" t="s">
        <v>27</v>
      </c>
      <c r="F135" s="95" t="str">
        <f>IF(P134="","",VLOOKUP($E134&amp;$D$91&amp;$D$92,'CCG data'!$A:$AD,'CCG data'!W$3,FALSE))</f>
        <v/>
      </c>
      <c r="G135" s="96" t="str">
        <f>IF(P134="","",VLOOKUP($E134&amp;$D$91&amp;$D$92,'CCG data'!$A:$AD,'CCG data'!X$3,FALSE))</f>
        <v/>
      </c>
      <c r="H135" s="96">
        <f>IF(R134="","",VLOOKUP($E134&amp;$D$91&amp;$D$92,'CCG data'!$A:$AD,'CCG data'!Y$3,FALSE))</f>
        <v>34.610305630550748</v>
      </c>
      <c r="I135" s="96">
        <f>IF(R134="","",VLOOKUP($E134&amp;$D$91&amp;$D$92,'CCG data'!$A:$AD,'CCG data'!Z$3,FALSE))</f>
        <v>40.37979905658252</v>
      </c>
      <c r="J135" s="96">
        <f>IF(T134="","",VLOOKUP($E134&amp;$D$91&amp;$D$92,'CCG data'!$A:$AD,'CCG data'!AA$3,FALSE))</f>
        <v>25.207076114009933</v>
      </c>
      <c r="K135" s="96">
        <f>IF(T134="","",VLOOKUP($E134&amp;$D$91&amp;$D$92,'CCG data'!$A:$AD,'CCG data'!AB$3,FALSE))</f>
        <v>30.088210013347638</v>
      </c>
      <c r="L135" s="96">
        <f>IF(V134="","",VLOOKUP($E134&amp;$D$91&amp;$D$92,'CCG data'!$A:$AD,'CCG data'!AC$3,FALSE))</f>
        <v>9.4863823687152919</v>
      </c>
      <c r="M135" s="96">
        <f>IF(V134="","",VLOOKUP($E134&amp;$D$91&amp;$D$92,'CCG data'!$A:$AD,'CCG data'!AD$3,FALSE))</f>
        <v>12.556802617536301</v>
      </c>
      <c r="N135" s="368"/>
      <c r="P135" s="152" t="str">
        <f>IF(P134="","",VLOOKUP($E134&amp;$D$91&amp;$D$92,'CCG data'!$A:$AD,'CCG data'!I$3,FALSE))</f>
        <v/>
      </c>
      <c r="Q135" s="15" t="str">
        <f>IF(P134="","",VLOOKUP($E134&amp;$D$91&amp;$D$92,'CCG data'!$A:$AD,'CCG data'!J$3,FALSE))</f>
        <v/>
      </c>
      <c r="R135" s="15">
        <f>IF(R134="","",VLOOKUP($E134&amp;$D$91&amp;$D$92,'CCG data'!$A:$AD,'CCG data'!K$3,FALSE))</f>
        <v>0.45800000000000002</v>
      </c>
      <c r="S135" s="15">
        <f>IF(R134="","",VLOOKUP($E134&amp;$D$91&amp;$D$92,'CCG data'!$A:$AD,'CCG data'!L$3,FALSE))</f>
        <v>0.51100000000000001</v>
      </c>
      <c r="T135" s="15">
        <f>IF(T134="","",VLOOKUP($E134&amp;$D$91&amp;$D$92,'CCG data'!$A:$AD,'CCG data'!M$3,FALSE))</f>
        <v>0.34300000000000003</v>
      </c>
      <c r="U135" s="15">
        <f>IF(T134="","",VLOOKUP($E134&amp;$D$91&amp;$D$92,'CCG data'!$A:$AD,'CCG data'!N$3,FALSE))</f>
        <v>0.39400000000000002</v>
      </c>
      <c r="V135" s="15">
        <f>IF(V134="","",VLOOKUP($E134&amp;$D$91&amp;$D$92,'CCG data'!$A:$AD,'CCG data'!O$3,FALSE))</f>
        <v>0.13</v>
      </c>
      <c r="W135" s="136">
        <f>IF(V134="","",VLOOKUP($E134&amp;$D$91&amp;$D$92,'CCG data'!$A:$AD,'CCG data'!P$3,FALSE))</f>
        <v>0.16800000000000001</v>
      </c>
      <c r="Z135" s="165" t="str">
        <f>IFERROR(VLOOKUP($E135&amp;$D$92, Outliers!$A$4:$P$214,10,FALSE),"0")</f>
        <v>0</v>
      </c>
      <c r="AA135" s="165" t="str">
        <f>IFERROR(VLOOKUP($E135&amp;$D$92, Outliers!$A$4:$P$214,11,FALSE),"0")</f>
        <v>0</v>
      </c>
      <c r="AB135" s="165" t="str">
        <f>IFERROR(VLOOKUP($E135&amp;$D$92, Outliers!$A$4:$P$214,12,FALSE),"0")</f>
        <v>0</v>
      </c>
      <c r="AD135" s="78"/>
      <c r="AE135" s="78"/>
      <c r="AF135" s="78"/>
      <c r="AG135" s="78"/>
    </row>
    <row r="136" spans="4:33" s="40" customFormat="1" ht="15.75" x14ac:dyDescent="0.25">
      <c r="D136" s="319"/>
      <c r="E136" s="104" t="s">
        <v>163</v>
      </c>
      <c r="F136" s="394" t="str">
        <f>IF(OR(ISERROR(VLOOKUP($E136&amp;$D$91&amp;$D$92,'CCG data'!$A:$AD,'CCG data'!R$3,FALSE)),ISBLANK(VLOOKUP($E136&amp;$D$91&amp;$D$92,'CCG data'!$A:$AD,'CCG data'!R$3,FALSE))),"",VLOOKUP($E136&amp;$D$91&amp;$D$92,'CCG data'!$A:$AD,'CCG data'!R$3,FALSE))</f>
        <v/>
      </c>
      <c r="G136" s="395"/>
      <c r="H136" s="395">
        <f>IF(OR(ISERROR(VLOOKUP($E136&amp;$D$91&amp;$D$92,'CCG data'!$A:$AD,'CCG data'!S$3,FALSE)),ISBLANK(VLOOKUP($E136&amp;$D$91&amp;$D$92,'CCG data'!$A:$AD,'CCG data'!S$3,FALSE))),"",VLOOKUP($E136&amp;$D$91&amp;$D$92,'CCG data'!$A:$AD,'CCG data'!S$3,FALSE))</f>
        <v>42.265981777661835</v>
      </c>
      <c r="I136" s="395"/>
      <c r="J136" s="395">
        <f>IF(OR(ISERROR(VLOOKUP($E136&amp;$D$91&amp;$D$92,'CCG data'!$A:$AD,'CCG data'!T$3,FALSE)),ISBLANK(VLOOKUP($E136&amp;$D$91&amp;$D$92,'CCG data'!$A:$AD,'CCG data'!T$3,FALSE))),"",VLOOKUP($E136&amp;$D$91&amp;$D$92,'CCG data'!$A:$AD,'CCG data'!T$3,FALSE))</f>
        <v>31.615116768268734</v>
      </c>
      <c r="K136" s="395"/>
      <c r="L136" s="395">
        <f>IF(OR(ISERROR(VLOOKUP($E136&amp;$D$91&amp;$D$92,'CCG data'!$A:$AD,'CCG data'!U$3,FALSE)),ISBLANK(VLOOKUP($E136&amp;$D$91&amp;$D$92,'CCG data'!$A:$AD,'CCG data'!U$3,FALSE))),"",VLOOKUP($E136&amp;$D$91&amp;$D$92,'CCG data'!$A:$AD,'CCG data'!U$3,FALSE))</f>
        <v>12.537129286113416</v>
      </c>
      <c r="M136" s="396"/>
      <c r="N136" s="367">
        <f>IF(OR(ISERROR(VLOOKUP($E136&amp;$D$91&amp;$D$92,'CCG data'!$A:$AD,'CCG data'!G$3,FALSE)),ISBLANK(VLOOKUP($E136&amp;$D$91&amp;$D$92,'CCG data'!$A:$AD,'CCG data'!G$3,FALSE))),"",VLOOKUP($E136&amp;$D$91&amp;$D$92,'CCG data'!$A:$AD,'CCG data'!G$3,FALSE))</f>
        <v>2336</v>
      </c>
      <c r="P136" s="404" t="str">
        <f>IF(OR(ISERROR(VLOOKUP($E136&amp;$D$91&amp;$D$92,'CCG data'!$A:$AD,'CCG data'!B$3,FALSE)),ISBLANK(VLOOKUP($E136&amp;$D$91&amp;$D$92,'CCG data'!$A:$AD,'CCG data'!B$3,FALSE))),"",VLOOKUP($E136&amp;$D$91&amp;$D$92,'CCG data'!$A:$AD,'CCG data'!B$3,FALSE))</f>
        <v/>
      </c>
      <c r="Q136" s="267"/>
      <c r="R136" s="267">
        <f>IF(OR(ISERROR(VLOOKUP($E136&amp;$D$91&amp;$D$92,'CCG data'!$A:$AD,'CCG data'!C$3,FALSE)),ISBLANK(VLOOKUP($E136&amp;$D$91&amp;$D$92,'CCG data'!$A:$AD,'CCG data'!C$3,FALSE))),"",VLOOKUP($E136&amp;$D$91&amp;$D$92,'CCG data'!$A:$AD,'CCG data'!C$3,FALSE))</f>
        <v>0.4824486301369863</v>
      </c>
      <c r="S136" s="267"/>
      <c r="T136" s="267">
        <f>IF(OR(ISERROR(VLOOKUP($E136&amp;$D$91&amp;$D$92,'CCG data'!$A:$AD,'CCG data'!D$3,FALSE)),ISBLANK(VLOOKUP($E136&amp;$D$91&amp;$D$92,'CCG data'!$A:$AD,'CCG data'!D$3,FALSE))),"",VLOOKUP($E136&amp;$D$91&amp;$D$92,'CCG data'!$A:$AD,'CCG data'!D$3,FALSE))</f>
        <v>0.3728595890410959</v>
      </c>
      <c r="U136" s="267"/>
      <c r="V136" s="267">
        <f>IF(OR(ISERROR(VLOOKUP($E136&amp;$D$91&amp;$D$92,'CCG data'!$A:$AD,'CCG data'!E$3,FALSE)),ISBLANK(VLOOKUP($E136&amp;$D$91&amp;$D$92,'CCG data'!$A:$AD,'CCG data'!E$3,FALSE))),"",VLOOKUP($E136&amp;$D$91&amp;$D$92,'CCG data'!$A:$AD,'CCG data'!E$3,FALSE))</f>
        <v>0.1446917808219178</v>
      </c>
      <c r="W136" s="405"/>
      <c r="Z136" s="165">
        <f>IFERROR(VLOOKUP($E136&amp;$D$92, Outliers!$A$4:$P$214,10,FALSE),"0")</f>
        <v>1</v>
      </c>
      <c r="AA136" s="165">
        <f>IFERROR(VLOOKUP($E136&amp;$D$92, Outliers!$A$4:$P$214,11,FALSE),"0")</f>
        <v>1</v>
      </c>
      <c r="AB136" s="165">
        <f>IFERROR(VLOOKUP($E136&amp;$D$92, Outliers!$A$4:$P$214,12,FALSE),"0")</f>
        <v>0</v>
      </c>
      <c r="AC136" s="106"/>
      <c r="AD136" s="78"/>
      <c r="AE136" s="78"/>
      <c r="AF136" s="78"/>
      <c r="AG136" s="78"/>
    </row>
    <row r="137" spans="4:33" x14ac:dyDescent="0.25">
      <c r="D137" s="319"/>
      <c r="E137" s="103" t="s">
        <v>27</v>
      </c>
      <c r="F137" s="95" t="str">
        <f>IF(P136="","",VLOOKUP($E136&amp;$D$91&amp;$D$92,'CCG data'!$A:$AD,'CCG data'!W$3,FALSE))</f>
        <v/>
      </c>
      <c r="G137" s="96" t="str">
        <f>IF(P136="","",VLOOKUP($E136&amp;$D$91&amp;$D$92,'CCG data'!$A:$AD,'CCG data'!X$3,FALSE))</f>
        <v/>
      </c>
      <c r="H137" s="96">
        <f>IF(R136="","",VLOOKUP($E136&amp;$D$91&amp;$D$92,'CCG data'!$A:$AD,'CCG data'!Y$3,FALSE))</f>
        <v>39.798323178685308</v>
      </c>
      <c r="I137" s="96">
        <f>IF(R136="","",VLOOKUP($E136&amp;$D$91&amp;$D$92,'CCG data'!$A:$AD,'CCG data'!Z$3,FALSE))</f>
        <v>44.733640376638363</v>
      </c>
      <c r="J137" s="96">
        <f>IF(T136="","",VLOOKUP($E136&amp;$D$91&amp;$D$92,'CCG data'!$A:$AD,'CCG data'!AA$3,FALSE))</f>
        <v>29.515491532249747</v>
      </c>
      <c r="K137" s="96">
        <f>IF(T136="","",VLOOKUP($E136&amp;$D$91&amp;$D$92,'CCG data'!$A:$AD,'CCG data'!AB$3,FALSE))</f>
        <v>33.714742004287721</v>
      </c>
      <c r="L137" s="96">
        <f>IF(V136="","",VLOOKUP($E136&amp;$D$91&amp;$D$92,'CCG data'!$A:$AD,'CCG data'!AC$3,FALSE))</f>
        <v>11.200546616555448</v>
      </c>
      <c r="M137" s="96">
        <f>IF(V136="","",VLOOKUP($E136&amp;$D$91&amp;$D$92,'CCG data'!$A:$AD,'CCG data'!AD$3,FALSE))</f>
        <v>13.873711955671384</v>
      </c>
      <c r="N137" s="368"/>
      <c r="P137" s="152" t="str">
        <f>IF(P136="","",VLOOKUP($E136&amp;$D$91&amp;$D$92,'CCG data'!$A:$AD,'CCG data'!I$3,FALSE))</f>
        <v/>
      </c>
      <c r="Q137" s="15" t="str">
        <f>IF(P136="","",VLOOKUP($E136&amp;$D$91&amp;$D$92,'CCG data'!$A:$AD,'CCG data'!J$3,FALSE))</f>
        <v/>
      </c>
      <c r="R137" s="15">
        <f>IF(R136="","",VLOOKUP($E136&amp;$D$91&amp;$D$92,'CCG data'!$A:$AD,'CCG data'!K$3,FALSE))</f>
        <v>0.46200000000000002</v>
      </c>
      <c r="S137" s="15">
        <f>IF(R136="","",VLOOKUP($E136&amp;$D$91&amp;$D$92,'CCG data'!$A:$AD,'CCG data'!L$3,FALSE))</f>
        <v>0.503</v>
      </c>
      <c r="T137" s="15">
        <f>IF(T136="","",VLOOKUP($E136&amp;$D$91&amp;$D$92,'CCG data'!$A:$AD,'CCG data'!M$3,FALSE))</f>
        <v>0.35299999999999998</v>
      </c>
      <c r="U137" s="15">
        <f>IF(T136="","",VLOOKUP($E136&amp;$D$91&amp;$D$92,'CCG data'!$A:$AD,'CCG data'!N$3,FALSE))</f>
        <v>0.39300000000000002</v>
      </c>
      <c r="V137" s="15">
        <f>IF(V136="","",VLOOKUP($E136&amp;$D$91&amp;$D$92,'CCG data'!$A:$AD,'CCG data'!O$3,FALSE))</f>
        <v>0.13100000000000001</v>
      </c>
      <c r="W137" s="136">
        <f>IF(V136="","",VLOOKUP($E136&amp;$D$91&amp;$D$92,'CCG data'!$A:$AD,'CCG data'!P$3,FALSE))</f>
        <v>0.16</v>
      </c>
      <c r="Z137" s="165" t="str">
        <f>IFERROR(VLOOKUP($E137&amp;$D$92, Outliers!$A$4:$P$214,10,FALSE),"0")</f>
        <v>0</v>
      </c>
      <c r="AA137" s="165" t="str">
        <f>IFERROR(VLOOKUP($E137&amp;$D$92, Outliers!$A$4:$P$214,11,FALSE),"0")</f>
        <v>0</v>
      </c>
      <c r="AB137" s="165" t="str">
        <f>IFERROR(VLOOKUP($E137&amp;$D$92, Outliers!$A$4:$P$214,12,FALSE),"0")</f>
        <v>0</v>
      </c>
      <c r="AD137" s="78"/>
      <c r="AE137" s="78"/>
      <c r="AF137" s="78"/>
      <c r="AG137" s="78"/>
    </row>
    <row r="138" spans="4:33" s="40" customFormat="1" ht="15.75" x14ac:dyDescent="0.25">
      <c r="D138" s="319"/>
      <c r="E138" s="104" t="s">
        <v>164</v>
      </c>
      <c r="F138" s="394" t="str">
        <f>IF(OR(ISERROR(VLOOKUP($E138&amp;$D$91&amp;$D$92,'CCG data'!$A:$AD,'CCG data'!R$3,FALSE)),ISBLANK(VLOOKUP($E138&amp;$D$91&amp;$D$92,'CCG data'!$A:$AD,'CCG data'!R$3,FALSE))),"",VLOOKUP($E138&amp;$D$91&amp;$D$92,'CCG data'!$A:$AD,'CCG data'!R$3,FALSE))</f>
        <v/>
      </c>
      <c r="G138" s="395"/>
      <c r="H138" s="395">
        <f>IF(OR(ISERROR(VLOOKUP($E138&amp;$D$91&amp;$D$92,'CCG data'!$A:$AD,'CCG data'!S$3,FALSE)),ISBLANK(VLOOKUP($E138&amp;$D$91&amp;$D$92,'CCG data'!$A:$AD,'CCG data'!S$3,FALSE))),"",VLOOKUP($E138&amp;$D$91&amp;$D$92,'CCG data'!$A:$AD,'CCG data'!S$3,FALSE))</f>
        <v>30.883380959375437</v>
      </c>
      <c r="I138" s="395"/>
      <c r="J138" s="395">
        <f>IF(OR(ISERROR(VLOOKUP($E138&amp;$D$91&amp;$D$92,'CCG data'!$A:$AD,'CCG data'!T$3,FALSE)),ISBLANK(VLOOKUP($E138&amp;$D$91&amp;$D$92,'CCG data'!$A:$AD,'CCG data'!T$3,FALSE))),"",VLOOKUP($E138&amp;$D$91&amp;$D$92,'CCG data'!$A:$AD,'CCG data'!T$3,FALSE))</f>
        <v>23.188676031019341</v>
      </c>
      <c r="K138" s="395"/>
      <c r="L138" s="395">
        <f>IF(OR(ISERROR(VLOOKUP($E138&amp;$D$91&amp;$D$92,'CCG data'!$A:$AD,'CCG data'!U$3,FALSE)),ISBLANK(VLOOKUP($E138&amp;$D$91&amp;$D$92,'CCG data'!$A:$AD,'CCG data'!U$3,FALSE))),"",VLOOKUP($E138&amp;$D$91&amp;$D$92,'CCG data'!$A:$AD,'CCG data'!U$3,FALSE))</f>
        <v>7.5819931830000797</v>
      </c>
      <c r="M138" s="396"/>
      <c r="N138" s="367">
        <f>IF(OR(ISERROR(VLOOKUP($E138&amp;$D$91&amp;$D$92,'CCG data'!$A:$AD,'CCG data'!G$3,FALSE)),ISBLANK(VLOOKUP($E138&amp;$D$91&amp;$D$92,'CCG data'!$A:$AD,'CCG data'!G$3,FALSE))),"",VLOOKUP($E138&amp;$D$91&amp;$D$92,'CCG data'!$A:$AD,'CCG data'!G$3,FALSE))</f>
        <v>1549</v>
      </c>
      <c r="P138" s="404" t="str">
        <f>IF(OR(ISERROR(VLOOKUP($E138&amp;$D$91&amp;$D$92,'CCG data'!$A:$AD,'CCG data'!B$3,FALSE)),ISBLANK(VLOOKUP($E138&amp;$D$91&amp;$D$92,'CCG data'!$A:$AD,'CCG data'!B$3,FALSE))),"",VLOOKUP($E138&amp;$D$91&amp;$D$92,'CCG data'!$A:$AD,'CCG data'!B$3,FALSE))</f>
        <v/>
      </c>
      <c r="Q138" s="267"/>
      <c r="R138" s="267">
        <f>IF(OR(ISERROR(VLOOKUP($E138&amp;$D$91&amp;$D$92,'CCG data'!$A:$AD,'CCG data'!C$3,FALSE)),ISBLANK(VLOOKUP($E138&amp;$D$91&amp;$D$92,'CCG data'!$A:$AD,'CCG data'!C$3,FALSE))),"",VLOOKUP($E138&amp;$D$91&amp;$D$92,'CCG data'!$A:$AD,'CCG data'!C$3,FALSE))</f>
        <v>0.49451258876694643</v>
      </c>
      <c r="S138" s="267"/>
      <c r="T138" s="267">
        <f>IF(OR(ISERROR(VLOOKUP($E138&amp;$D$91&amp;$D$92,'CCG data'!$A:$AD,'CCG data'!D$3,FALSE)),ISBLANK(VLOOKUP($E138&amp;$D$91&amp;$D$92,'CCG data'!$A:$AD,'CCG data'!D$3,FALSE))),"",VLOOKUP($E138&amp;$D$91&amp;$D$92,'CCG data'!$A:$AD,'CCG data'!D$3,FALSE))</f>
        <v>0.38411878631375079</v>
      </c>
      <c r="U138" s="267"/>
      <c r="V138" s="267">
        <f>IF(OR(ISERROR(VLOOKUP($E138&amp;$D$91&amp;$D$92,'CCG data'!$A:$AD,'CCG data'!E$3,FALSE)),ISBLANK(VLOOKUP($E138&amp;$D$91&amp;$D$92,'CCG data'!$A:$AD,'CCG data'!E$3,FALSE))),"",VLOOKUP($E138&amp;$D$91&amp;$D$92,'CCG data'!$A:$AD,'CCG data'!E$3,FALSE))</f>
        <v>0.12136862491930278</v>
      </c>
      <c r="W138" s="405"/>
      <c r="Z138" s="165">
        <f>IFERROR(VLOOKUP($E138&amp;$D$92, Outliers!$A$4:$P$214,10,FALSE),"0")</f>
        <v>1</v>
      </c>
      <c r="AA138" s="165">
        <f>IFERROR(VLOOKUP($E138&amp;$D$92, Outliers!$A$4:$P$214,11,FALSE),"0")</f>
        <v>1</v>
      </c>
      <c r="AB138" s="165">
        <f>IFERROR(VLOOKUP($E138&amp;$D$92, Outliers!$A$4:$P$214,12,FALSE),"0")</f>
        <v>1</v>
      </c>
      <c r="AC138" s="106"/>
      <c r="AD138" s="78"/>
      <c r="AE138" s="78"/>
      <c r="AF138" s="78"/>
      <c r="AG138" s="78"/>
    </row>
    <row r="139" spans="4:33" x14ac:dyDescent="0.25">
      <c r="D139" s="319"/>
      <c r="E139" s="103" t="s">
        <v>27</v>
      </c>
      <c r="F139" s="95" t="str">
        <f>IF(P138="","",VLOOKUP($E138&amp;$D$91&amp;$D$92,'CCG data'!$A:$AD,'CCG data'!W$3,FALSE))</f>
        <v/>
      </c>
      <c r="G139" s="96" t="str">
        <f>IF(P138="","",VLOOKUP($E138&amp;$D$91&amp;$D$92,'CCG data'!$A:$AD,'CCG data'!X$3,FALSE))</f>
        <v/>
      </c>
      <c r="H139" s="96">
        <f>IF(R138="","",VLOOKUP($E138&amp;$D$91&amp;$D$92,'CCG data'!$A:$AD,'CCG data'!Y$3,FALSE))</f>
        <v>28.696291612329809</v>
      </c>
      <c r="I139" s="96">
        <f>IF(R138="","",VLOOKUP($E138&amp;$D$91&amp;$D$92,'CCG data'!$A:$AD,'CCG data'!Z$3,FALSE))</f>
        <v>33.070470306421065</v>
      </c>
      <c r="J139" s="96">
        <f>IF(T138="","",VLOOKUP($E138&amp;$D$91&amp;$D$92,'CCG data'!$A:$AD,'CCG data'!AA$3,FALSE))</f>
        <v>21.325415684194997</v>
      </c>
      <c r="K139" s="96">
        <f>IF(T138="","",VLOOKUP($E138&amp;$D$91&amp;$D$92,'CCG data'!$A:$AD,'CCG data'!AB$3,FALSE))</f>
        <v>25.051936377843685</v>
      </c>
      <c r="L139" s="96">
        <f>IF(V138="","",VLOOKUP($E138&amp;$D$91&amp;$D$92,'CCG data'!$A:$AD,'CCG data'!AC$3,FALSE))</f>
        <v>6.498164759248187</v>
      </c>
      <c r="M139" s="96">
        <f>IF(V138="","",VLOOKUP($E138&amp;$D$91&amp;$D$92,'CCG data'!$A:$AD,'CCG data'!AD$3,FALSE))</f>
        <v>8.6658216067519724</v>
      </c>
      <c r="N139" s="368"/>
      <c r="P139" s="152" t="str">
        <f>IF(P138="","",VLOOKUP($E138&amp;$D$91&amp;$D$92,'CCG data'!$A:$AD,'CCG data'!I$3,FALSE))</f>
        <v/>
      </c>
      <c r="Q139" s="15" t="str">
        <f>IF(P138="","",VLOOKUP($E138&amp;$D$91&amp;$D$92,'CCG data'!$A:$AD,'CCG data'!J$3,FALSE))</f>
        <v/>
      </c>
      <c r="R139" s="15">
        <f>IF(R138="","",VLOOKUP($E138&amp;$D$91&amp;$D$92,'CCG data'!$A:$AD,'CCG data'!K$3,FALSE))</f>
        <v>0.47</v>
      </c>
      <c r="S139" s="15">
        <f>IF(R138="","",VLOOKUP($E138&amp;$D$91&amp;$D$92,'CCG data'!$A:$AD,'CCG data'!L$3,FALSE))</f>
        <v>0.51900000000000002</v>
      </c>
      <c r="T139" s="15">
        <f>IF(T138="","",VLOOKUP($E138&amp;$D$91&amp;$D$92,'CCG data'!$A:$AD,'CCG data'!M$3,FALSE))</f>
        <v>0.36</v>
      </c>
      <c r="U139" s="15">
        <f>IF(T138="","",VLOOKUP($E138&amp;$D$91&amp;$D$92,'CCG data'!$A:$AD,'CCG data'!N$3,FALSE))</f>
        <v>0.40899999999999997</v>
      </c>
      <c r="V139" s="15">
        <f>IF(V138="","",VLOOKUP($E138&amp;$D$91&amp;$D$92,'CCG data'!$A:$AD,'CCG data'!O$3,FALSE))</f>
        <v>0.106</v>
      </c>
      <c r="W139" s="136">
        <f>IF(V138="","",VLOOKUP($E138&amp;$D$91&amp;$D$92,'CCG data'!$A:$AD,'CCG data'!P$3,FALSE))</f>
        <v>0.13900000000000001</v>
      </c>
      <c r="Z139" s="165" t="str">
        <f>IFERROR(VLOOKUP($E139&amp;$D$92, Outliers!$A$4:$P$214,10,FALSE),"0")</f>
        <v>0</v>
      </c>
      <c r="AA139" s="165" t="str">
        <f>IFERROR(VLOOKUP($E139&amp;$D$92, Outliers!$A$4:$P$214,11,FALSE),"0")</f>
        <v>0</v>
      </c>
      <c r="AB139" s="165" t="str">
        <f>IFERROR(VLOOKUP($E139&amp;$D$92, Outliers!$A$4:$P$214,12,FALSE),"0")</f>
        <v>0</v>
      </c>
      <c r="AD139" s="78"/>
      <c r="AE139" s="78"/>
      <c r="AF139" s="78"/>
      <c r="AG139" s="78"/>
    </row>
    <row r="140" spans="4:33" s="40" customFormat="1" ht="15.75" x14ac:dyDescent="0.25">
      <c r="D140" s="319"/>
      <c r="E140" s="104" t="s">
        <v>165</v>
      </c>
      <c r="F140" s="394" t="str">
        <f>IF(OR(ISERROR(VLOOKUP($E140&amp;$D$91&amp;$D$92,'CCG data'!$A:$AD,'CCG data'!R$3,FALSE)),ISBLANK(VLOOKUP($E140&amp;$D$91&amp;$D$92,'CCG data'!$A:$AD,'CCG data'!R$3,FALSE))),"",VLOOKUP($E140&amp;$D$91&amp;$D$92,'CCG data'!$A:$AD,'CCG data'!R$3,FALSE))</f>
        <v/>
      </c>
      <c r="G140" s="395"/>
      <c r="H140" s="395">
        <f>IF(OR(ISERROR(VLOOKUP($E140&amp;$D$91&amp;$D$92,'CCG data'!$A:$AD,'CCG data'!S$3,FALSE)),ISBLANK(VLOOKUP($E140&amp;$D$91&amp;$D$92,'CCG data'!$A:$AD,'CCG data'!S$3,FALSE))),"",VLOOKUP($E140&amp;$D$91&amp;$D$92,'CCG data'!$A:$AD,'CCG data'!S$3,FALSE))</f>
        <v>49.256038848494867</v>
      </c>
      <c r="I140" s="395"/>
      <c r="J140" s="395">
        <f>IF(OR(ISERROR(VLOOKUP($E140&amp;$D$91&amp;$D$92,'CCG data'!$A:$AD,'CCG data'!T$3,FALSE)),ISBLANK(VLOOKUP($E140&amp;$D$91&amp;$D$92,'CCG data'!$A:$AD,'CCG data'!T$3,FALSE))),"",VLOOKUP($E140&amp;$D$91&amp;$D$92,'CCG data'!$A:$AD,'CCG data'!T$3,FALSE))</f>
        <v>34.204006684599094</v>
      </c>
      <c r="K140" s="395"/>
      <c r="L140" s="395">
        <f>IF(OR(ISERROR(VLOOKUP($E140&amp;$D$91&amp;$D$92,'CCG data'!$A:$AD,'CCG data'!U$3,FALSE)),ISBLANK(VLOOKUP($E140&amp;$D$91&amp;$D$92,'CCG data'!$A:$AD,'CCG data'!U$3,FALSE))),"",VLOOKUP($E140&amp;$D$91&amp;$D$92,'CCG data'!$A:$AD,'CCG data'!U$3,FALSE))</f>
        <v>13.381547715484434</v>
      </c>
      <c r="M140" s="396"/>
      <c r="N140" s="367">
        <f>IF(OR(ISERROR(VLOOKUP($E140&amp;$D$91&amp;$D$92,'CCG data'!$A:$AD,'CCG data'!G$3,FALSE)),ISBLANK(VLOOKUP($E140&amp;$D$91&amp;$D$92,'CCG data'!$A:$AD,'CCG data'!G$3,FALSE))),"",VLOOKUP($E140&amp;$D$91&amp;$D$92,'CCG data'!$A:$AD,'CCG data'!G$3,FALSE))</f>
        <v>1371</v>
      </c>
      <c r="P140" s="404" t="str">
        <f>IF(OR(ISERROR(VLOOKUP($E140&amp;$D$91&amp;$D$92,'CCG data'!$A:$AD,'CCG data'!B$3,FALSE)),ISBLANK(VLOOKUP($E140&amp;$D$91&amp;$D$92,'CCG data'!$A:$AD,'CCG data'!B$3,FALSE))),"",VLOOKUP($E140&amp;$D$91&amp;$D$92,'CCG data'!$A:$AD,'CCG data'!B$3,FALSE))</f>
        <v/>
      </c>
      <c r="Q140" s="267"/>
      <c r="R140" s="267">
        <f>IF(OR(ISERROR(VLOOKUP($E140&amp;$D$91&amp;$D$92,'CCG data'!$A:$AD,'CCG data'!C$3,FALSE)),ISBLANK(VLOOKUP($E140&amp;$D$91&amp;$D$92,'CCG data'!$A:$AD,'CCG data'!C$3,FALSE))),"",VLOOKUP($E140&amp;$D$91&amp;$D$92,'CCG data'!$A:$AD,'CCG data'!C$3,FALSE))</f>
        <v>0.51276440554339897</v>
      </c>
      <c r="S140" s="267"/>
      <c r="T140" s="267">
        <f>IF(OR(ISERROR(VLOOKUP($E140&amp;$D$91&amp;$D$92,'CCG data'!$A:$AD,'CCG data'!D$3,FALSE)),ISBLANK(VLOOKUP($E140&amp;$D$91&amp;$D$92,'CCG data'!$A:$AD,'CCG data'!D$3,FALSE))),"",VLOOKUP($E140&amp;$D$91&amp;$D$92,'CCG data'!$A:$AD,'CCG data'!D$3,FALSE))</f>
        <v>0.34792122538293219</v>
      </c>
      <c r="U140" s="267"/>
      <c r="V140" s="267">
        <f>IF(OR(ISERROR(VLOOKUP($E140&amp;$D$91&amp;$D$92,'CCG data'!$A:$AD,'CCG data'!E$3,FALSE)),ISBLANK(VLOOKUP($E140&amp;$D$91&amp;$D$92,'CCG data'!$A:$AD,'CCG data'!E$3,FALSE))),"",VLOOKUP($E140&amp;$D$91&amp;$D$92,'CCG data'!$A:$AD,'CCG data'!E$3,FALSE))</f>
        <v>0.13931436907366884</v>
      </c>
      <c r="W140" s="405"/>
      <c r="Z140" s="165">
        <f>IFERROR(VLOOKUP($E140&amp;$D$92, Outliers!$A$4:$P$214,10,FALSE),"0")</f>
        <v>1</v>
      </c>
      <c r="AA140" s="165">
        <f>IFERROR(VLOOKUP($E140&amp;$D$92, Outliers!$A$4:$P$214,11,FALSE),"0")</f>
        <v>1</v>
      </c>
      <c r="AB140" s="165">
        <f>IFERROR(VLOOKUP($E140&amp;$D$92, Outliers!$A$4:$P$214,12,FALSE),"0")</f>
        <v>0</v>
      </c>
      <c r="AC140" s="106"/>
      <c r="AD140" s="78"/>
      <c r="AE140" s="78"/>
      <c r="AF140" s="78"/>
      <c r="AG140" s="78"/>
    </row>
    <row r="141" spans="4:33" x14ac:dyDescent="0.25">
      <c r="D141" s="319"/>
      <c r="E141" s="103" t="s">
        <v>27</v>
      </c>
      <c r="F141" s="95" t="str">
        <f>IF(P140="","",VLOOKUP($E140&amp;$D$91&amp;$D$92,'CCG data'!$A:$AD,'CCG data'!W$3,FALSE))</f>
        <v/>
      </c>
      <c r="G141" s="96" t="str">
        <f>IF(P140="","",VLOOKUP($E140&amp;$D$91&amp;$D$92,'CCG data'!$A:$AD,'CCG data'!X$3,FALSE))</f>
        <v/>
      </c>
      <c r="H141" s="96">
        <f>IF(R140="","",VLOOKUP($E140&amp;$D$91&amp;$D$92,'CCG data'!$A:$AD,'CCG data'!Y$3,FALSE))</f>
        <v>45.614894536572592</v>
      </c>
      <c r="I141" s="96">
        <f>IF(R140="","",VLOOKUP($E140&amp;$D$91&amp;$D$92,'CCG data'!$A:$AD,'CCG data'!Z$3,FALSE))</f>
        <v>52.897183160417143</v>
      </c>
      <c r="J141" s="96">
        <f>IF(T140="","",VLOOKUP($E140&amp;$D$91&amp;$D$92,'CCG data'!$A:$AD,'CCG data'!AA$3,FALSE))</f>
        <v>31.13446267489827</v>
      </c>
      <c r="K141" s="96">
        <f>IF(T140="","",VLOOKUP($E140&amp;$D$91&amp;$D$92,'CCG data'!$A:$AD,'CCG data'!AB$3,FALSE))</f>
        <v>37.273550694299914</v>
      </c>
      <c r="L141" s="96">
        <f>IF(V140="","",VLOOKUP($E140&amp;$D$91&amp;$D$92,'CCG data'!$A:$AD,'CCG data'!AC$3,FALSE))</f>
        <v>11.483768286623496</v>
      </c>
      <c r="M141" s="96">
        <f>IF(V140="","",VLOOKUP($E140&amp;$D$91&amp;$D$92,'CCG data'!$A:$AD,'CCG data'!AD$3,FALSE))</f>
        <v>15.279327144345372</v>
      </c>
      <c r="N141" s="368"/>
      <c r="P141" s="152" t="str">
        <f>IF(P140="","",VLOOKUP($E140&amp;$D$91&amp;$D$92,'CCG data'!$A:$AD,'CCG data'!I$3,FALSE))</f>
        <v/>
      </c>
      <c r="Q141" s="15" t="str">
        <f>IF(P140="","",VLOOKUP($E140&amp;$D$91&amp;$D$92,'CCG data'!$A:$AD,'CCG data'!J$3,FALSE))</f>
        <v/>
      </c>
      <c r="R141" s="15">
        <f>IF(R140="","",VLOOKUP($E140&amp;$D$91&amp;$D$92,'CCG data'!$A:$AD,'CCG data'!K$3,FALSE))</f>
        <v>0.48599999999999999</v>
      </c>
      <c r="S141" s="15">
        <f>IF(R140="","",VLOOKUP($E140&amp;$D$91&amp;$D$92,'CCG data'!$A:$AD,'CCG data'!L$3,FALSE))</f>
        <v>0.53900000000000003</v>
      </c>
      <c r="T141" s="15">
        <f>IF(T140="","",VLOOKUP($E140&amp;$D$91&amp;$D$92,'CCG data'!$A:$AD,'CCG data'!M$3,FALSE))</f>
        <v>0.32300000000000001</v>
      </c>
      <c r="U141" s="15">
        <f>IF(T140="","",VLOOKUP($E140&amp;$D$91&amp;$D$92,'CCG data'!$A:$AD,'CCG data'!N$3,FALSE))</f>
        <v>0.374</v>
      </c>
      <c r="V141" s="15">
        <f>IF(V140="","",VLOOKUP($E140&amp;$D$91&amp;$D$92,'CCG data'!$A:$AD,'CCG data'!O$3,FALSE))</f>
        <v>0.122</v>
      </c>
      <c r="W141" s="136">
        <f>IF(V140="","",VLOOKUP($E140&amp;$D$91&amp;$D$92,'CCG data'!$A:$AD,'CCG data'!P$3,FALSE))</f>
        <v>0.159</v>
      </c>
      <c r="Z141" s="165" t="str">
        <f>IFERROR(VLOOKUP($E141&amp;$D$92, Outliers!$A$4:$P$214,10,FALSE),"0")</f>
        <v>0</v>
      </c>
      <c r="AA141" s="165" t="str">
        <f>IFERROR(VLOOKUP($E141&amp;$D$92, Outliers!$A$4:$P$214,11,FALSE),"0")</f>
        <v>0</v>
      </c>
      <c r="AB141" s="165" t="str">
        <f>IFERROR(VLOOKUP($E141&amp;$D$92, Outliers!$A$4:$P$214,12,FALSE),"0")</f>
        <v>0</v>
      </c>
      <c r="AD141" s="78"/>
      <c r="AE141" s="78"/>
      <c r="AF141" s="78"/>
      <c r="AG141" s="78"/>
    </row>
    <row r="142" spans="4:33" s="40" customFormat="1" ht="18.75" customHeight="1" x14ac:dyDescent="0.25">
      <c r="D142" s="319"/>
      <c r="E142" s="104" t="s">
        <v>166</v>
      </c>
      <c r="F142" s="394" t="str">
        <f>IF(OR(ISERROR(VLOOKUP($E142&amp;$D$91&amp;$D$92,'CCG data'!$A:$AD,'CCG data'!R$3,FALSE)),ISBLANK(VLOOKUP($E142&amp;$D$91&amp;$D$92,'CCG data'!$A:$AD,'CCG data'!R$3,FALSE))),"",VLOOKUP($E142&amp;$D$91&amp;$D$92,'CCG data'!$A:$AD,'CCG data'!R$3,FALSE))</f>
        <v/>
      </c>
      <c r="G142" s="395"/>
      <c r="H142" s="395">
        <f>IF(OR(ISERROR(VLOOKUP($E142&amp;$D$91&amp;$D$92,'CCG data'!$A:$AD,'CCG data'!S$3,FALSE)),ISBLANK(VLOOKUP($E142&amp;$D$91&amp;$D$92,'CCG data'!$A:$AD,'CCG data'!S$3,FALSE))),"",VLOOKUP($E142&amp;$D$91&amp;$D$92,'CCG data'!$A:$AD,'CCG data'!S$3,FALSE))</f>
        <v>46.587488233668516</v>
      </c>
      <c r="I142" s="395"/>
      <c r="J142" s="395">
        <f>IF(OR(ISERROR(VLOOKUP($E142&amp;$D$91&amp;$D$92,'CCG data'!$A:$AD,'CCG data'!T$3,FALSE)),ISBLANK(VLOOKUP($E142&amp;$D$91&amp;$D$92,'CCG data'!$A:$AD,'CCG data'!T$3,FALSE))),"",VLOOKUP($E142&amp;$D$91&amp;$D$92,'CCG data'!$A:$AD,'CCG data'!T$3,FALSE))</f>
        <v>34.928015804340134</v>
      </c>
      <c r="K142" s="395"/>
      <c r="L142" s="395">
        <f>IF(OR(ISERROR(VLOOKUP($E142&amp;$D$91&amp;$D$92,'CCG data'!$A:$AD,'CCG data'!U$3,FALSE)),ISBLANK(VLOOKUP($E142&amp;$D$91&amp;$D$92,'CCG data'!$A:$AD,'CCG data'!U$3,FALSE))),"",VLOOKUP($E142&amp;$D$91&amp;$D$92,'CCG data'!$A:$AD,'CCG data'!U$3,FALSE))</f>
        <v>7.1904188788416947</v>
      </c>
      <c r="M142" s="396"/>
      <c r="N142" s="367">
        <f>IF(OR(ISERROR(VLOOKUP($E142&amp;$D$91&amp;$D$92,'CCG data'!$A:$AD,'CCG data'!G$3,FALSE)),ISBLANK(VLOOKUP($E142&amp;$D$91&amp;$D$92,'CCG data'!$A:$AD,'CCG data'!G$3,FALSE))),"",VLOOKUP($E142&amp;$D$91&amp;$D$92,'CCG data'!$A:$AD,'CCG data'!G$3,FALSE))</f>
        <v>1401</v>
      </c>
      <c r="P142" s="404" t="str">
        <f>IF(OR(ISERROR(VLOOKUP($E142&amp;$D$91&amp;$D$92,'CCG data'!$A:$AD,'CCG data'!B$3,FALSE)),ISBLANK(VLOOKUP($E142&amp;$D$91&amp;$D$92,'CCG data'!$A:$AD,'CCG data'!B$3,FALSE))),"",VLOOKUP($E142&amp;$D$91&amp;$D$92,'CCG data'!$A:$AD,'CCG data'!B$3,FALSE))</f>
        <v/>
      </c>
      <c r="Q142" s="267"/>
      <c r="R142" s="267">
        <f>IF(OR(ISERROR(VLOOKUP($E142&amp;$D$91&amp;$D$92,'CCG data'!$A:$AD,'CCG data'!C$3,FALSE)),ISBLANK(VLOOKUP($E142&amp;$D$91&amp;$D$92,'CCG data'!$A:$AD,'CCG data'!C$3,FALSE))),"",VLOOKUP($E142&amp;$D$91&amp;$D$92,'CCG data'!$A:$AD,'CCG data'!C$3,FALSE))</f>
        <v>0.52605281941470383</v>
      </c>
      <c r="S142" s="267"/>
      <c r="T142" s="267">
        <f>IF(OR(ISERROR(VLOOKUP($E142&amp;$D$91&amp;$D$92,'CCG data'!$A:$AD,'CCG data'!D$3,FALSE)),ISBLANK(VLOOKUP($E142&amp;$D$91&amp;$D$92,'CCG data'!$A:$AD,'CCG data'!D$3,FALSE))),"",VLOOKUP($E142&amp;$D$91&amp;$D$92,'CCG data'!$A:$AD,'CCG data'!D$3,FALSE))</f>
        <v>0.39186295503211993</v>
      </c>
      <c r="U142" s="267"/>
      <c r="V142" s="267">
        <f>IF(OR(ISERROR(VLOOKUP($E142&amp;$D$91&amp;$D$92,'CCG data'!$A:$AD,'CCG data'!E$3,FALSE)),ISBLANK(VLOOKUP($E142&amp;$D$91&amp;$D$92,'CCG data'!$A:$AD,'CCG data'!E$3,FALSE))),"",VLOOKUP($E142&amp;$D$91&amp;$D$92,'CCG data'!$A:$AD,'CCG data'!E$3,FALSE))</f>
        <v>8.2084225553176307E-2</v>
      </c>
      <c r="W142" s="405"/>
      <c r="Z142" s="165">
        <f>IFERROR(VLOOKUP($E142&amp;$D$92, Outliers!$A$4:$P$214,10,FALSE),"0")</f>
        <v>1</v>
      </c>
      <c r="AA142" s="165">
        <f>IFERROR(VLOOKUP($E142&amp;$D$92, Outliers!$A$4:$P$214,11,FALSE),"0")</f>
        <v>1</v>
      </c>
      <c r="AB142" s="165">
        <f>IFERROR(VLOOKUP($E142&amp;$D$92, Outliers!$A$4:$P$214,12,FALSE),"0")</f>
        <v>1</v>
      </c>
      <c r="AC142" s="106"/>
      <c r="AD142" s="78"/>
      <c r="AE142" s="78"/>
      <c r="AF142" s="78"/>
      <c r="AG142" s="78"/>
    </row>
    <row r="143" spans="4:33" x14ac:dyDescent="0.25">
      <c r="D143" s="319"/>
      <c r="E143" s="103" t="s">
        <v>27</v>
      </c>
      <c r="F143" s="95" t="str">
        <f>IF(P142="","",VLOOKUP($E142&amp;$D$91&amp;$D$92,'CCG data'!$A:$AD,'CCG data'!W$3,FALSE))</f>
        <v/>
      </c>
      <c r="G143" s="96" t="str">
        <f>IF(P142="","",VLOOKUP($E142&amp;$D$91&amp;$D$92,'CCG data'!$A:$AD,'CCG data'!X$3,FALSE))</f>
        <v/>
      </c>
      <c r="H143" s="96">
        <f>IF(R142="","",VLOOKUP($E142&amp;$D$91&amp;$D$92,'CCG data'!$A:$AD,'CCG data'!Y$3,FALSE))</f>
        <v>43.22398675068272</v>
      </c>
      <c r="I143" s="96">
        <f>IF(R142="","",VLOOKUP($E142&amp;$D$91&amp;$D$92,'CCG data'!$A:$AD,'CCG data'!Z$3,FALSE))</f>
        <v>49.950989716654313</v>
      </c>
      <c r="J143" s="96">
        <f>IF(T142="","",VLOOKUP($E142&amp;$D$91&amp;$D$92,'CCG data'!$A:$AD,'CCG data'!AA$3,FALSE))</f>
        <v>32.006260682661534</v>
      </c>
      <c r="K143" s="96">
        <f>IF(T142="","",VLOOKUP($E142&amp;$D$91&amp;$D$92,'CCG data'!$A:$AD,'CCG data'!AB$3,FALSE))</f>
        <v>37.849770926018735</v>
      </c>
      <c r="L143" s="96">
        <f>IF(V142="","",VLOOKUP($E142&amp;$D$91&amp;$D$92,'CCG data'!$A:$AD,'CCG data'!AC$3,FALSE))</f>
        <v>5.8762192439964611</v>
      </c>
      <c r="M143" s="96">
        <f>IF(V142="","",VLOOKUP($E142&amp;$D$91&amp;$D$92,'CCG data'!$A:$AD,'CCG data'!AD$3,FALSE))</f>
        <v>8.5046185136869283</v>
      </c>
      <c r="N143" s="368"/>
      <c r="P143" s="152" t="str">
        <f>IF(P142="","",VLOOKUP($E142&amp;$D$91&amp;$D$92,'CCG data'!$A:$AD,'CCG data'!I$3,FALSE))</f>
        <v/>
      </c>
      <c r="Q143" s="15" t="str">
        <f>IF(P142="","",VLOOKUP($E142&amp;$D$91&amp;$D$92,'CCG data'!$A:$AD,'CCG data'!J$3,FALSE))</f>
        <v/>
      </c>
      <c r="R143" s="15">
        <f>IF(R142="","",VLOOKUP($E142&amp;$D$91&amp;$D$92,'CCG data'!$A:$AD,'CCG data'!K$3,FALSE))</f>
        <v>0.5</v>
      </c>
      <c r="S143" s="15">
        <f>IF(R142="","",VLOOKUP($E142&amp;$D$91&amp;$D$92,'CCG data'!$A:$AD,'CCG data'!L$3,FALSE))</f>
        <v>0.55200000000000005</v>
      </c>
      <c r="T143" s="15">
        <f>IF(T142="","",VLOOKUP($E142&amp;$D$91&amp;$D$92,'CCG data'!$A:$AD,'CCG data'!M$3,FALSE))</f>
        <v>0.36699999999999999</v>
      </c>
      <c r="U143" s="15">
        <f>IF(T142="","",VLOOKUP($E142&amp;$D$91&amp;$D$92,'CCG data'!$A:$AD,'CCG data'!N$3,FALSE))</f>
        <v>0.41799999999999998</v>
      </c>
      <c r="V143" s="15">
        <f>IF(V142="","",VLOOKUP($E142&amp;$D$91&amp;$D$92,'CCG data'!$A:$AD,'CCG data'!O$3,FALSE))</f>
        <v>6.9000000000000006E-2</v>
      </c>
      <c r="W143" s="136">
        <f>IF(V142="","",VLOOKUP($E142&amp;$D$91&amp;$D$92,'CCG data'!$A:$AD,'CCG data'!P$3,FALSE))</f>
        <v>9.8000000000000004E-2</v>
      </c>
      <c r="Z143" s="165" t="str">
        <f>IFERROR(VLOOKUP($E143&amp;$D$92, Outliers!$A$4:$P$214,10,FALSE),"0")</f>
        <v>0</v>
      </c>
      <c r="AA143" s="165" t="str">
        <f>IFERROR(VLOOKUP($E143&amp;$D$92, Outliers!$A$4:$P$214,11,FALSE),"0")</f>
        <v>0</v>
      </c>
      <c r="AB143" s="165" t="str">
        <f>IFERROR(VLOOKUP($E143&amp;$D$92, Outliers!$A$4:$P$214,12,FALSE),"0")</f>
        <v>0</v>
      </c>
      <c r="AD143" s="78"/>
      <c r="AE143" s="78"/>
      <c r="AF143" s="78"/>
      <c r="AG143" s="78"/>
    </row>
    <row r="144" spans="4:33" s="40" customFormat="1" ht="18.75" customHeight="1" x14ac:dyDescent="0.25">
      <c r="D144" s="319"/>
      <c r="E144" s="104" t="s">
        <v>395</v>
      </c>
      <c r="F144" s="394" t="str">
        <f>IF(OR(ISERROR(VLOOKUP($E144&amp;$D$91&amp;$D$92,'CCG data'!$A:$AD,'CCG data'!R$3,FALSE)),ISBLANK(VLOOKUP($E144&amp;$D$91&amp;$D$92,'CCG data'!$A:$AD,'CCG data'!R$3,FALSE))),"",VLOOKUP($E144&amp;$D$91&amp;$D$92,'CCG data'!$A:$AD,'CCG data'!R$3,FALSE))</f>
        <v/>
      </c>
      <c r="G144" s="395"/>
      <c r="H144" s="395">
        <f>IF(OR(ISERROR(VLOOKUP($E144&amp;$D$91&amp;$D$92,'CCG data'!$A:$AD,'CCG data'!S$3,FALSE)),ISBLANK(VLOOKUP($E144&amp;$D$91&amp;$D$92,'CCG data'!$A:$AD,'CCG data'!S$3,FALSE))),"",VLOOKUP($E144&amp;$D$91&amp;$D$92,'CCG data'!$A:$AD,'CCG data'!S$3,FALSE))</f>
        <v>37.206898414196296</v>
      </c>
      <c r="I144" s="395"/>
      <c r="J144" s="395">
        <f>IF(OR(ISERROR(VLOOKUP($E144&amp;$D$91&amp;$D$92,'CCG data'!$A:$AD,'CCG data'!T$3,FALSE)),ISBLANK(VLOOKUP($E144&amp;$D$91&amp;$D$92,'CCG data'!$A:$AD,'CCG data'!T$3,FALSE))),"",VLOOKUP($E144&amp;$D$91&amp;$D$92,'CCG data'!$A:$AD,'CCG data'!T$3,FALSE))</f>
        <v>20.443097769808297</v>
      </c>
      <c r="K144" s="395"/>
      <c r="L144" s="395">
        <f>IF(OR(ISERROR(VLOOKUP($E144&amp;$D$91&amp;$D$92,'CCG data'!$A:$AD,'CCG data'!U$3,FALSE)),ISBLANK(VLOOKUP($E144&amp;$D$91&amp;$D$92,'CCG data'!$A:$AD,'CCG data'!U$3,FALSE))),"",VLOOKUP($E144&amp;$D$91&amp;$D$92,'CCG data'!$A:$AD,'CCG data'!U$3,FALSE))</f>
        <v>8.5501673837800993</v>
      </c>
      <c r="M144" s="396"/>
      <c r="N144" s="367">
        <f>IF(OR(ISERROR(VLOOKUP($E144&amp;$D$91&amp;$D$92,'CCG data'!$A:$AD,'CCG data'!G$3,FALSE)),ISBLANK(VLOOKUP($E144&amp;$D$91&amp;$D$92,'CCG data'!$A:$AD,'CCG data'!G$3,FALSE))),"",VLOOKUP($E144&amp;$D$91&amp;$D$92,'CCG data'!$A:$AD,'CCG data'!G$3,FALSE))</f>
        <v>4139</v>
      </c>
      <c r="P144" s="404" t="str">
        <f>IF(OR(ISERROR(VLOOKUP($E144&amp;$D$91&amp;$D$92,'CCG data'!$A:$AD,'CCG data'!B$3,FALSE)),ISBLANK(VLOOKUP($E144&amp;$D$91&amp;$D$92,'CCG data'!$A:$AD,'CCG data'!B$3,FALSE))),"",VLOOKUP($E144&amp;$D$91&amp;$D$92,'CCG data'!$A:$AD,'CCG data'!B$3,FALSE))</f>
        <v/>
      </c>
      <c r="Q144" s="267"/>
      <c r="R144" s="267">
        <f>IF(OR(ISERROR(VLOOKUP($E144&amp;$D$91&amp;$D$92,'CCG data'!$A:$AD,'CCG data'!C$3,FALSE)),ISBLANK(VLOOKUP($E144&amp;$D$91&amp;$D$92,'CCG data'!$A:$AD,'CCG data'!C$3,FALSE))),"",VLOOKUP($E144&amp;$D$91&amp;$D$92,'CCG data'!$A:$AD,'CCG data'!C$3,FALSE))</f>
        <v>0.56076346943706212</v>
      </c>
      <c r="S144" s="267"/>
      <c r="T144" s="267">
        <f>IF(OR(ISERROR(VLOOKUP($E144&amp;$D$91&amp;$D$92,'CCG data'!$A:$AD,'CCG data'!D$3,FALSE)),ISBLANK(VLOOKUP($E144&amp;$D$91&amp;$D$92,'CCG data'!$A:$AD,'CCG data'!D$3,FALSE))),"",VLOOKUP($E144&amp;$D$91&amp;$D$92,'CCG data'!$A:$AD,'CCG data'!D$3,FALSE))</f>
        <v>0.30949504711282916</v>
      </c>
      <c r="U144" s="267"/>
      <c r="V144" s="267">
        <f>IF(OR(ISERROR(VLOOKUP($E144&amp;$D$91&amp;$D$92,'CCG data'!$A:$AD,'CCG data'!E$3,FALSE)),ISBLANK(VLOOKUP($E144&amp;$D$91&amp;$D$92,'CCG data'!$A:$AD,'CCG data'!E$3,FALSE))),"",VLOOKUP($E144&amp;$D$91&amp;$D$92,'CCG data'!$A:$AD,'CCG data'!E$3,FALSE))</f>
        <v>0.12974148345010872</v>
      </c>
      <c r="W144" s="405"/>
      <c r="Z144" s="165">
        <f>IFERROR(VLOOKUP($E144&amp;$D$92, Outliers!$A$4:$P$214,10,FALSE),"0")</f>
        <v>0</v>
      </c>
      <c r="AA144" s="165">
        <f>IFERROR(VLOOKUP($E144&amp;$D$92, Outliers!$A$4:$P$214,11,FALSE),"0")</f>
        <v>1</v>
      </c>
      <c r="AB144" s="165">
        <f>IFERROR(VLOOKUP($E144&amp;$D$92, Outliers!$A$4:$P$214,12,FALSE),"0")</f>
        <v>1</v>
      </c>
      <c r="AC144" s="106"/>
      <c r="AD144" s="78"/>
      <c r="AE144" s="78"/>
      <c r="AF144" s="78"/>
      <c r="AG144" s="78"/>
    </row>
    <row r="145" spans="4:33" x14ac:dyDescent="0.25">
      <c r="D145" s="319"/>
      <c r="E145" s="103" t="s">
        <v>27</v>
      </c>
      <c r="F145" s="95" t="str">
        <f>IF(P144="","",VLOOKUP($E144&amp;$D$91&amp;$D$92,'CCG data'!$A:$AD,'CCG data'!W$3,FALSE))</f>
        <v/>
      </c>
      <c r="G145" s="96" t="str">
        <f>IF(P144="","",VLOOKUP($E144&amp;$D$91&amp;$D$92,'CCG data'!$A:$AD,'CCG data'!X$3,FALSE))</f>
        <v/>
      </c>
      <c r="H145" s="96">
        <f>IF(R144="","",VLOOKUP($E144&amp;$D$91&amp;$D$92,'CCG data'!$A:$AD,'CCG data'!Y$3,FALSE))</f>
        <v>35.693190890108234</v>
      </c>
      <c r="I145" s="96">
        <f>IF(R144="","",VLOOKUP($E144&amp;$D$91&amp;$D$92,'CCG data'!$A:$AD,'CCG data'!Z$3,FALSE))</f>
        <v>38.720605938284358</v>
      </c>
      <c r="J145" s="96">
        <f>IF(T144="","",VLOOKUP($E144&amp;$D$91&amp;$D$92,'CCG data'!$A:$AD,'CCG data'!AA$3,FALSE))</f>
        <v>19.323587164302879</v>
      </c>
      <c r="K145" s="96">
        <f>IF(T144="","",VLOOKUP($E144&amp;$D$91&amp;$D$92,'CCG data'!$A:$AD,'CCG data'!AB$3,FALSE))</f>
        <v>21.562608375313715</v>
      </c>
      <c r="L145" s="96">
        <f>IF(V144="","",VLOOKUP($E144&amp;$D$91&amp;$D$92,'CCG data'!$A:$AD,'CCG data'!AC$3,FALSE))</f>
        <v>7.8269921488341812</v>
      </c>
      <c r="M145" s="96">
        <f>IF(V144="","",VLOOKUP($E144&amp;$D$91&amp;$D$92,'CCG data'!$A:$AD,'CCG data'!AD$3,FALSE))</f>
        <v>9.2733426187260175</v>
      </c>
      <c r="N145" s="368"/>
      <c r="P145" s="152" t="str">
        <f>IF(P144="","",VLOOKUP($E144&amp;$D$91&amp;$D$92,'CCG data'!$A:$AD,'CCG data'!I$3,FALSE))</f>
        <v/>
      </c>
      <c r="Q145" s="15" t="str">
        <f>IF(P144="","",VLOOKUP($E144&amp;$D$91&amp;$D$92,'CCG data'!$A:$AD,'CCG data'!J$3,FALSE))</f>
        <v/>
      </c>
      <c r="R145" s="15">
        <f>IF(R144="","",VLOOKUP($E144&amp;$D$91&amp;$D$92,'CCG data'!$A:$AD,'CCG data'!K$3,FALSE))</f>
        <v>0.54600000000000004</v>
      </c>
      <c r="S145" s="15">
        <f>IF(R144="","",VLOOKUP($E144&amp;$D$91&amp;$D$92,'CCG data'!$A:$AD,'CCG data'!L$3,FALSE))</f>
        <v>0.57599999999999996</v>
      </c>
      <c r="T145" s="15">
        <f>IF(T144="","",VLOOKUP($E144&amp;$D$91&amp;$D$92,'CCG data'!$A:$AD,'CCG data'!M$3,FALSE))</f>
        <v>0.29599999999999999</v>
      </c>
      <c r="U145" s="15">
        <f>IF(T144="","",VLOOKUP($E144&amp;$D$91&amp;$D$92,'CCG data'!$A:$AD,'CCG data'!N$3,FALSE))</f>
        <v>0.32400000000000001</v>
      </c>
      <c r="V145" s="15">
        <f>IF(V144="","",VLOOKUP($E144&amp;$D$91&amp;$D$92,'CCG data'!$A:$AD,'CCG data'!O$3,FALSE))</f>
        <v>0.12</v>
      </c>
      <c r="W145" s="136">
        <f>IF(V144="","",VLOOKUP($E144&amp;$D$91&amp;$D$92,'CCG data'!$A:$AD,'CCG data'!P$3,FALSE))</f>
        <v>0.14000000000000001</v>
      </c>
      <c r="Z145" s="165" t="str">
        <f>IFERROR(VLOOKUP($E145&amp;$D$92, Outliers!$A$4:$P$214,10,FALSE),"0")</f>
        <v>0</v>
      </c>
      <c r="AA145" s="165" t="str">
        <f>IFERROR(VLOOKUP($E145&amp;$D$92, Outliers!$A$4:$P$214,11,FALSE),"0")</f>
        <v>0</v>
      </c>
      <c r="AB145" s="165" t="str">
        <f>IFERROR(VLOOKUP($E145&amp;$D$92, Outliers!$A$4:$P$214,12,FALSE),"0")</f>
        <v>0</v>
      </c>
      <c r="AD145" s="78"/>
      <c r="AE145" s="78"/>
      <c r="AF145" s="78"/>
      <c r="AG145" s="78"/>
    </row>
    <row r="146" spans="4:33" s="40" customFormat="1" ht="18.75" customHeight="1" x14ac:dyDescent="0.25">
      <c r="D146" s="319"/>
      <c r="E146" s="104" t="s">
        <v>167</v>
      </c>
      <c r="F146" s="394" t="str">
        <f>IF(OR(ISERROR(VLOOKUP($E146&amp;$D$91&amp;$D$92,'CCG data'!$A:$AD,'CCG data'!R$3,FALSE)),ISBLANK(VLOOKUP($E146&amp;$D$91&amp;$D$92,'CCG data'!$A:$AD,'CCG data'!R$3,FALSE))),"",VLOOKUP($E146&amp;$D$91&amp;$D$92,'CCG data'!$A:$AD,'CCG data'!R$3,FALSE))</f>
        <v/>
      </c>
      <c r="G146" s="395"/>
      <c r="H146" s="395">
        <f>IF(OR(ISERROR(VLOOKUP($E146&amp;$D$91&amp;$D$92,'CCG data'!$A:$AD,'CCG data'!S$3,FALSE)),ISBLANK(VLOOKUP($E146&amp;$D$91&amp;$D$92,'CCG data'!$A:$AD,'CCG data'!S$3,FALSE))),"",VLOOKUP($E146&amp;$D$91&amp;$D$92,'CCG data'!$A:$AD,'CCG data'!S$3,FALSE))</f>
        <v>33.243132261560902</v>
      </c>
      <c r="I146" s="395"/>
      <c r="J146" s="395">
        <f>IF(OR(ISERROR(VLOOKUP($E146&amp;$D$91&amp;$D$92,'CCG data'!$A:$AD,'CCG data'!T$3,FALSE)),ISBLANK(VLOOKUP($E146&amp;$D$91&amp;$D$92,'CCG data'!$A:$AD,'CCG data'!T$3,FALSE))),"",VLOOKUP($E146&amp;$D$91&amp;$D$92,'CCG data'!$A:$AD,'CCG data'!T$3,FALSE))</f>
        <v>32.554148557983567</v>
      </c>
      <c r="K146" s="395"/>
      <c r="L146" s="395">
        <f>IF(OR(ISERROR(VLOOKUP($E146&amp;$D$91&amp;$D$92,'CCG data'!$A:$AD,'CCG data'!U$3,FALSE)),ISBLANK(VLOOKUP($E146&amp;$D$91&amp;$D$92,'CCG data'!$A:$AD,'CCG data'!U$3,FALSE))),"",VLOOKUP($E146&amp;$D$91&amp;$D$92,'CCG data'!$A:$AD,'CCG data'!U$3,FALSE))</f>
        <v>15.614992124701658</v>
      </c>
      <c r="M146" s="396"/>
      <c r="N146" s="367">
        <f>IF(OR(ISERROR(VLOOKUP($E146&amp;$D$91&amp;$D$92,'CCG data'!$A:$AD,'CCG data'!G$3,FALSE)),ISBLANK(VLOOKUP($E146&amp;$D$91&amp;$D$92,'CCG data'!$A:$AD,'CCG data'!G$3,FALSE))),"",VLOOKUP($E146&amp;$D$91&amp;$D$92,'CCG data'!$A:$AD,'CCG data'!G$3,FALSE))</f>
        <v>949</v>
      </c>
      <c r="P146" s="404" t="str">
        <f>IF(OR(ISERROR(VLOOKUP($E146&amp;$D$91&amp;$D$92,'CCG data'!$A:$AD,'CCG data'!B$3,FALSE)),ISBLANK(VLOOKUP($E146&amp;$D$91&amp;$D$92,'CCG data'!$A:$AD,'CCG data'!B$3,FALSE))),"",VLOOKUP($E146&amp;$D$91&amp;$D$92,'CCG data'!$A:$AD,'CCG data'!B$3,FALSE))</f>
        <v/>
      </c>
      <c r="Q146" s="267"/>
      <c r="R146" s="267">
        <f>IF(OR(ISERROR(VLOOKUP($E146&amp;$D$91&amp;$D$92,'CCG data'!$A:$AD,'CCG data'!C$3,FALSE)),ISBLANK(VLOOKUP($E146&amp;$D$91&amp;$D$92,'CCG data'!$A:$AD,'CCG data'!C$3,FALSE))),"",VLOOKUP($E146&amp;$D$91&amp;$D$92,'CCG data'!$A:$AD,'CCG data'!C$3,FALSE))</f>
        <v>0.40990516332982085</v>
      </c>
      <c r="S146" s="267"/>
      <c r="T146" s="267">
        <f>IF(OR(ISERROR(VLOOKUP($E146&amp;$D$91&amp;$D$92,'CCG data'!$A:$AD,'CCG data'!D$3,FALSE)),ISBLANK(VLOOKUP($E146&amp;$D$91&amp;$D$92,'CCG data'!$A:$AD,'CCG data'!D$3,FALSE))),"",VLOOKUP($E146&amp;$D$91&amp;$D$92,'CCG data'!$A:$AD,'CCG data'!D$3,FALSE))</f>
        <v>0.39199157007376184</v>
      </c>
      <c r="U146" s="267"/>
      <c r="V146" s="267">
        <f>IF(OR(ISERROR(VLOOKUP($E146&amp;$D$91&amp;$D$92,'CCG data'!$A:$AD,'CCG data'!E$3,FALSE)),ISBLANK(VLOOKUP($E146&amp;$D$91&amp;$D$92,'CCG data'!$A:$AD,'CCG data'!E$3,FALSE))),"",VLOOKUP($E146&amp;$D$91&amp;$D$92,'CCG data'!$A:$AD,'CCG data'!E$3,FALSE))</f>
        <v>0.19810326659641728</v>
      </c>
      <c r="W146" s="405"/>
      <c r="Z146" s="165">
        <f>IFERROR(VLOOKUP($E146&amp;$D$92, Outliers!$A$4:$P$214,10,FALSE),"0")</f>
        <v>0</v>
      </c>
      <c r="AA146" s="165">
        <f>IFERROR(VLOOKUP($E146&amp;$D$92, Outliers!$A$4:$P$214,11,FALSE),"0")</f>
        <v>0</v>
      </c>
      <c r="AB146" s="165">
        <f>IFERROR(VLOOKUP($E146&amp;$D$92, Outliers!$A$4:$P$214,12,FALSE),"0")</f>
        <v>1</v>
      </c>
      <c r="AC146" s="106"/>
      <c r="AD146" s="78"/>
      <c r="AE146" s="78"/>
      <c r="AF146" s="78"/>
      <c r="AG146" s="78"/>
    </row>
    <row r="147" spans="4:33" x14ac:dyDescent="0.25">
      <c r="D147" s="319"/>
      <c r="E147" s="103" t="s">
        <v>27</v>
      </c>
      <c r="F147" s="95" t="str">
        <f>IF(P146="","",VLOOKUP($E146&amp;$D$91&amp;$D$92,'CCG data'!$A:$AD,'CCG data'!W$3,FALSE))</f>
        <v/>
      </c>
      <c r="G147" s="96" t="str">
        <f>IF(P146="","",VLOOKUP($E146&amp;$D$91&amp;$D$92,'CCG data'!$A:$AD,'CCG data'!X$3,FALSE))</f>
        <v/>
      </c>
      <c r="H147" s="96">
        <f>IF(R146="","",VLOOKUP($E146&amp;$D$91&amp;$D$92,'CCG data'!$A:$AD,'CCG data'!Y$3,FALSE))</f>
        <v>29.939564584743334</v>
      </c>
      <c r="I147" s="96">
        <f>IF(R146="","",VLOOKUP($E146&amp;$D$91&amp;$D$92,'CCG data'!$A:$AD,'CCG data'!Z$3,FALSE))</f>
        <v>36.546699938378474</v>
      </c>
      <c r="J147" s="96">
        <f>IF(T146="","",VLOOKUP($E146&amp;$D$91&amp;$D$92,'CCG data'!$A:$AD,'CCG data'!AA$3,FALSE))</f>
        <v>29.245954765248271</v>
      </c>
      <c r="K147" s="96">
        <f>IF(T146="","",VLOOKUP($E146&amp;$D$91&amp;$D$92,'CCG data'!$A:$AD,'CCG data'!AB$3,FALSE))</f>
        <v>35.862342350718862</v>
      </c>
      <c r="L147" s="96">
        <f>IF(V146="","",VLOOKUP($E146&amp;$D$91&amp;$D$92,'CCG data'!$A:$AD,'CCG data'!AC$3,FALSE))</f>
        <v>13.382865045062546</v>
      </c>
      <c r="M147" s="96">
        <f>IF(V146="","",VLOOKUP($E146&amp;$D$91&amp;$D$92,'CCG data'!$A:$AD,'CCG data'!AD$3,FALSE))</f>
        <v>17.847119204340771</v>
      </c>
      <c r="N147" s="368"/>
      <c r="P147" s="152" t="str">
        <f>IF(P146="","",VLOOKUP($E146&amp;$D$91&amp;$D$92,'CCG data'!$A:$AD,'CCG data'!I$3,FALSE))</f>
        <v/>
      </c>
      <c r="Q147" s="15" t="str">
        <f>IF(P146="","",VLOOKUP($E146&amp;$D$91&amp;$D$92,'CCG data'!$A:$AD,'CCG data'!J$3,FALSE))</f>
        <v/>
      </c>
      <c r="R147" s="15">
        <f>IF(R146="","",VLOOKUP($E146&amp;$D$91&amp;$D$92,'CCG data'!$A:$AD,'CCG data'!K$3,FALSE))</f>
        <v>0.379</v>
      </c>
      <c r="S147" s="15">
        <f>IF(R146="","",VLOOKUP($E146&amp;$D$91&amp;$D$92,'CCG data'!$A:$AD,'CCG data'!L$3,FALSE))</f>
        <v>0.441</v>
      </c>
      <c r="T147" s="15">
        <f>IF(T146="","",VLOOKUP($E146&amp;$D$91&amp;$D$92,'CCG data'!$A:$AD,'CCG data'!M$3,FALSE))</f>
        <v>0.36099999999999999</v>
      </c>
      <c r="U147" s="15">
        <f>IF(T146="","",VLOOKUP($E146&amp;$D$91&amp;$D$92,'CCG data'!$A:$AD,'CCG data'!N$3,FALSE))</f>
        <v>0.42299999999999999</v>
      </c>
      <c r="V147" s="15">
        <f>IF(V146="","",VLOOKUP($E146&amp;$D$91&amp;$D$92,'CCG data'!$A:$AD,'CCG data'!O$3,FALSE))</f>
        <v>0.17399999999999999</v>
      </c>
      <c r="W147" s="136">
        <f>IF(V146="","",VLOOKUP($E146&amp;$D$91&amp;$D$92,'CCG data'!$A:$AD,'CCG data'!P$3,FALSE))</f>
        <v>0.22500000000000001</v>
      </c>
      <c r="Z147" s="165" t="str">
        <f>IFERROR(VLOOKUP($E147&amp;$D$92, Outliers!$A$4:$P$214,10,FALSE),"0")</f>
        <v>0</v>
      </c>
      <c r="AA147" s="165" t="str">
        <f>IFERROR(VLOOKUP($E147&amp;$D$92, Outliers!$A$4:$P$214,11,FALSE),"0")</f>
        <v>0</v>
      </c>
      <c r="AB147" s="165" t="str">
        <f>IFERROR(VLOOKUP($E147&amp;$D$92, Outliers!$A$4:$P$214,12,FALSE),"0")</f>
        <v>0</v>
      </c>
      <c r="AD147" s="78"/>
      <c r="AE147" s="78"/>
      <c r="AF147" s="78"/>
      <c r="AG147" s="78"/>
    </row>
    <row r="148" spans="4:33" s="40" customFormat="1" ht="18.75" customHeight="1" x14ac:dyDescent="0.25">
      <c r="D148" s="319"/>
      <c r="E148" s="104" t="s">
        <v>168</v>
      </c>
      <c r="F148" s="394" t="str">
        <f>IF(OR(ISERROR(VLOOKUP($E148&amp;$D$91&amp;$D$92,'CCG data'!$A:$AD,'CCG data'!R$3,FALSE)),ISBLANK(VLOOKUP($E148&amp;$D$91&amp;$D$92,'CCG data'!$A:$AD,'CCG data'!R$3,FALSE))),"",VLOOKUP($E148&amp;$D$91&amp;$D$92,'CCG data'!$A:$AD,'CCG data'!R$3,FALSE))</f>
        <v/>
      </c>
      <c r="G148" s="395"/>
      <c r="H148" s="395">
        <f>IF(OR(ISERROR(VLOOKUP($E148&amp;$D$91&amp;$D$92,'CCG data'!$A:$AD,'CCG data'!S$3,FALSE)),ISBLANK(VLOOKUP($E148&amp;$D$91&amp;$D$92,'CCG data'!$A:$AD,'CCG data'!S$3,FALSE))),"",VLOOKUP($E148&amp;$D$91&amp;$D$92,'CCG data'!$A:$AD,'CCG data'!S$3,FALSE))</f>
        <v>49.17237997784499</v>
      </c>
      <c r="I148" s="395"/>
      <c r="J148" s="395">
        <f>IF(OR(ISERROR(VLOOKUP($E148&amp;$D$91&amp;$D$92,'CCG data'!$A:$AD,'CCG data'!T$3,FALSE)),ISBLANK(VLOOKUP($E148&amp;$D$91&amp;$D$92,'CCG data'!$A:$AD,'CCG data'!T$3,FALSE))),"",VLOOKUP($E148&amp;$D$91&amp;$D$92,'CCG data'!$A:$AD,'CCG data'!T$3,FALSE))</f>
        <v>27.539611893389225</v>
      </c>
      <c r="K148" s="395"/>
      <c r="L148" s="395">
        <f>IF(OR(ISERROR(VLOOKUP($E148&amp;$D$91&amp;$D$92,'CCG data'!$A:$AD,'CCG data'!U$3,FALSE)),ISBLANK(VLOOKUP($E148&amp;$D$91&amp;$D$92,'CCG data'!$A:$AD,'CCG data'!U$3,FALSE))),"",VLOOKUP($E148&amp;$D$91&amp;$D$92,'CCG data'!$A:$AD,'CCG data'!U$3,FALSE))</f>
        <v>7.9146105391051185</v>
      </c>
      <c r="M148" s="396"/>
      <c r="N148" s="367">
        <f>IF(OR(ISERROR(VLOOKUP($E148&amp;$D$91&amp;$D$92,'CCG data'!$A:$AD,'CCG data'!G$3,FALSE)),ISBLANK(VLOOKUP($E148&amp;$D$91&amp;$D$92,'CCG data'!$A:$AD,'CCG data'!G$3,FALSE))),"",VLOOKUP($E148&amp;$D$91&amp;$D$92,'CCG data'!$A:$AD,'CCG data'!G$3,FALSE))</f>
        <v>875</v>
      </c>
      <c r="P148" s="404" t="str">
        <f>IF(OR(ISERROR(VLOOKUP($E148&amp;$D$91&amp;$D$92,'CCG data'!$A:$AD,'CCG data'!B$3,FALSE)),ISBLANK(VLOOKUP($E148&amp;$D$91&amp;$D$92,'CCG data'!$A:$AD,'CCG data'!B$3,FALSE))),"",VLOOKUP($E148&amp;$D$91&amp;$D$92,'CCG data'!$A:$AD,'CCG data'!B$3,FALSE))</f>
        <v/>
      </c>
      <c r="Q148" s="267"/>
      <c r="R148" s="267">
        <f>IF(OR(ISERROR(VLOOKUP($E148&amp;$D$91&amp;$D$92,'CCG data'!$A:$AD,'CCG data'!C$3,FALSE)),ISBLANK(VLOOKUP($E148&amp;$D$91&amp;$D$92,'CCG data'!$A:$AD,'CCG data'!C$3,FALSE))),"",VLOOKUP($E148&amp;$D$91&amp;$D$92,'CCG data'!$A:$AD,'CCG data'!C$3,FALSE))</f>
        <v>0.58514285714285719</v>
      </c>
      <c r="S148" s="267"/>
      <c r="T148" s="267">
        <f>IF(OR(ISERROR(VLOOKUP($E148&amp;$D$91&amp;$D$92,'CCG data'!$A:$AD,'CCG data'!D$3,FALSE)),ISBLANK(VLOOKUP($E148&amp;$D$91&amp;$D$92,'CCG data'!$A:$AD,'CCG data'!D$3,FALSE))),"",VLOOKUP($E148&amp;$D$91&amp;$D$92,'CCG data'!$A:$AD,'CCG data'!D$3,FALSE))</f>
        <v>0.32</v>
      </c>
      <c r="U148" s="267"/>
      <c r="V148" s="267">
        <f>IF(OR(ISERROR(VLOOKUP($E148&amp;$D$91&amp;$D$92,'CCG data'!$A:$AD,'CCG data'!E$3,FALSE)),ISBLANK(VLOOKUP($E148&amp;$D$91&amp;$D$92,'CCG data'!$A:$AD,'CCG data'!E$3,FALSE))),"",VLOOKUP($E148&amp;$D$91&amp;$D$92,'CCG data'!$A:$AD,'CCG data'!E$3,FALSE))</f>
        <v>9.4857142857142862E-2</v>
      </c>
      <c r="W148" s="405"/>
      <c r="Z148" s="165">
        <f>IFERROR(VLOOKUP($E148&amp;$D$92, Outliers!$A$4:$P$214,10,FALSE),"0")</f>
        <v>1</v>
      </c>
      <c r="AA148" s="165">
        <f>IFERROR(VLOOKUP($E148&amp;$D$92, Outliers!$A$4:$P$214,11,FALSE),"0")</f>
        <v>0</v>
      </c>
      <c r="AB148" s="165">
        <f>IFERROR(VLOOKUP($E148&amp;$D$92, Outliers!$A$4:$P$214,12,FALSE),"0")</f>
        <v>1</v>
      </c>
      <c r="AC148" s="106"/>
      <c r="AD148" s="78"/>
      <c r="AE148" s="78"/>
      <c r="AF148" s="78"/>
      <c r="AG148" s="78"/>
    </row>
    <row r="149" spans="4:33" ht="15.75" customHeight="1" x14ac:dyDescent="0.25">
      <c r="D149" s="319"/>
      <c r="E149" s="103" t="s">
        <v>27</v>
      </c>
      <c r="F149" s="95" t="str">
        <f>IF(P148="","",VLOOKUP($E148&amp;$D$91&amp;$D$92,'CCG data'!$A:$AD,'CCG data'!W$3,FALSE))</f>
        <v/>
      </c>
      <c r="G149" s="96" t="str">
        <f>IF(P148="","",VLOOKUP($E148&amp;$D$91&amp;$D$92,'CCG data'!$A:$AD,'CCG data'!X$3,FALSE))</f>
        <v/>
      </c>
      <c r="H149" s="96">
        <f>IF(R148="","",VLOOKUP($E148&amp;$D$91&amp;$D$92,'CCG data'!$A:$AD,'CCG data'!Y$3,FALSE))</f>
        <v>44.913039869991557</v>
      </c>
      <c r="I149" s="96">
        <f>IF(R148="","",VLOOKUP($E148&amp;$D$91&amp;$D$92,'CCG data'!$A:$AD,'CCG data'!Z$3,FALSE))</f>
        <v>53.431720085698423</v>
      </c>
      <c r="J149" s="96">
        <f>IF(T148="","",VLOOKUP($E148&amp;$D$91&amp;$D$92,'CCG data'!$A:$AD,'CCG data'!AA$3,FALSE))</f>
        <v>24.31383095494466</v>
      </c>
      <c r="K149" s="96">
        <f>IF(T148="","",VLOOKUP($E148&amp;$D$91&amp;$D$92,'CCG data'!$A:$AD,'CCG data'!AB$3,FALSE))</f>
        <v>30.76539283183379</v>
      </c>
      <c r="L149" s="96">
        <f>IF(V148="","",VLOOKUP($E148&amp;$D$91&amp;$D$92,'CCG data'!$A:$AD,'CCG data'!AC$3,FALSE))</f>
        <v>6.2118774559994225</v>
      </c>
      <c r="M149" s="96">
        <f>IF(V148="","",VLOOKUP($E148&amp;$D$91&amp;$D$92,'CCG data'!$A:$AD,'CCG data'!AD$3,FALSE))</f>
        <v>9.6173436222108144</v>
      </c>
      <c r="N149" s="368"/>
      <c r="P149" s="152" t="str">
        <f>IF(P148="","",VLOOKUP($E148&amp;$D$91&amp;$D$92,'CCG data'!$A:$AD,'CCG data'!I$3,FALSE))</f>
        <v/>
      </c>
      <c r="Q149" s="15" t="str">
        <f>IF(P148="","",VLOOKUP($E148&amp;$D$91&amp;$D$92,'CCG data'!$A:$AD,'CCG data'!J$3,FALSE))</f>
        <v/>
      </c>
      <c r="R149" s="15">
        <f>IF(R148="","",VLOOKUP($E148&amp;$D$91&amp;$D$92,'CCG data'!$A:$AD,'CCG data'!K$3,FALSE))</f>
        <v>0.55200000000000005</v>
      </c>
      <c r="S149" s="15">
        <f>IF(R148="","",VLOOKUP($E148&amp;$D$91&amp;$D$92,'CCG data'!$A:$AD,'CCG data'!L$3,FALSE))</f>
        <v>0.61699999999999999</v>
      </c>
      <c r="T149" s="15">
        <f>IF(T148="","",VLOOKUP($E148&amp;$D$91&amp;$D$92,'CCG data'!$A:$AD,'CCG data'!M$3,FALSE))</f>
        <v>0.28999999999999998</v>
      </c>
      <c r="U149" s="15">
        <f>IF(T148="","",VLOOKUP($E148&amp;$D$91&amp;$D$92,'CCG data'!$A:$AD,'CCG data'!N$3,FALSE))</f>
        <v>0.35199999999999998</v>
      </c>
      <c r="V149" s="15">
        <f>IF(V148="","",VLOOKUP($E148&amp;$D$91&amp;$D$92,'CCG data'!$A:$AD,'CCG data'!O$3,FALSE))</f>
        <v>7.6999999999999999E-2</v>
      </c>
      <c r="W149" s="136">
        <f>IF(V148="","",VLOOKUP($E148&amp;$D$91&amp;$D$92,'CCG data'!$A:$AD,'CCG data'!P$3,FALSE))</f>
        <v>0.11600000000000001</v>
      </c>
      <c r="Z149" s="165" t="str">
        <f>IFERROR(VLOOKUP($E149&amp;$D$92, Outliers!$A$4:$P$214,10,FALSE),"0")</f>
        <v>0</v>
      </c>
      <c r="AA149" s="165" t="str">
        <f>IFERROR(VLOOKUP($E149&amp;$D$92, Outliers!$A$4:$P$214,11,FALSE),"0")</f>
        <v>0</v>
      </c>
      <c r="AB149" s="165" t="str">
        <f>IFERROR(VLOOKUP($E149&amp;$D$92, Outliers!$A$4:$P$214,12,FALSE),"0")</f>
        <v>0</v>
      </c>
      <c r="AD149" s="78"/>
      <c r="AE149" s="78"/>
      <c r="AF149" s="78"/>
      <c r="AG149" s="78"/>
    </row>
    <row r="150" spans="4:33" ht="15.75" x14ac:dyDescent="0.25">
      <c r="D150" s="319"/>
      <c r="E150" s="104" t="s">
        <v>396</v>
      </c>
      <c r="F150" s="394" t="str">
        <f>IF(OR(ISERROR(VLOOKUP($E150&amp;$D$91&amp;$D$92,'CCG data'!$A:$AD,'CCG data'!R$3,FALSE)),ISBLANK(VLOOKUP($E150&amp;$D$91&amp;$D$92,'CCG data'!$A:$AD,'CCG data'!R$3,FALSE))),"",VLOOKUP($E150&amp;$D$91&amp;$D$92,'CCG data'!$A:$AD,'CCG data'!R$3,FALSE))</f>
        <v/>
      </c>
      <c r="G150" s="395"/>
      <c r="H150" s="395">
        <f>IF(OR(ISERROR(VLOOKUP($E150&amp;$D$91&amp;$D$92,'CCG data'!$A:$AD,'CCG data'!S$3,FALSE)),ISBLANK(VLOOKUP($E150&amp;$D$91&amp;$D$92,'CCG data'!$A:$AD,'CCG data'!S$3,FALSE))),"",VLOOKUP($E150&amp;$D$91&amp;$D$92,'CCG data'!$A:$AD,'CCG data'!S$3,FALSE))</f>
        <v>29.110353051860681</v>
      </c>
      <c r="I150" s="395"/>
      <c r="J150" s="395">
        <f>IF(OR(ISERROR(VLOOKUP($E150&amp;$D$91&amp;$D$92,'CCG data'!$A:$AD,'CCG data'!T$3,FALSE)),ISBLANK(VLOOKUP($E150&amp;$D$91&amp;$D$92,'CCG data'!$A:$AD,'CCG data'!T$3,FALSE))),"",VLOOKUP($E150&amp;$D$91&amp;$D$92,'CCG data'!$A:$AD,'CCG data'!T$3,FALSE))</f>
        <v>23.396911773175805</v>
      </c>
      <c r="K150" s="395"/>
      <c r="L150" s="395">
        <f>IF(OR(ISERROR(VLOOKUP($E150&amp;$D$91&amp;$D$92,'CCG data'!$A:$AD,'CCG data'!U$3,FALSE)),ISBLANK(VLOOKUP($E150&amp;$D$91&amp;$D$92,'CCG data'!$A:$AD,'CCG data'!U$3,FALSE))),"",VLOOKUP($E150&amp;$D$91&amp;$D$92,'CCG data'!$A:$AD,'CCG data'!U$3,FALSE))</f>
        <v>12.539847961738174</v>
      </c>
      <c r="M150" s="396"/>
      <c r="N150" s="367">
        <f>IF(OR(ISERROR(VLOOKUP($E150&amp;$D$91&amp;$D$92,'CCG data'!$A:$AD,'CCG data'!G$3,FALSE)),ISBLANK(VLOOKUP($E150&amp;$D$91&amp;$D$92,'CCG data'!$A:$AD,'CCG data'!G$3,FALSE))),"",VLOOKUP($E150&amp;$D$91&amp;$D$92,'CCG data'!$A:$AD,'CCG data'!G$3,FALSE))</f>
        <v>1148</v>
      </c>
      <c r="P150" s="404" t="str">
        <f>IF(OR(ISERROR(VLOOKUP($E150&amp;$D$91&amp;$D$92,'CCG data'!$A:$AD,'CCG data'!B$3,FALSE)),ISBLANK(VLOOKUP($E150&amp;$D$91&amp;$D$92,'CCG data'!$A:$AD,'CCG data'!B$3,FALSE))),"",VLOOKUP($E150&amp;$D$91&amp;$D$92,'CCG data'!$A:$AD,'CCG data'!B$3,FALSE))</f>
        <v/>
      </c>
      <c r="Q150" s="267"/>
      <c r="R150" s="267">
        <f>IF(OR(ISERROR(VLOOKUP($E150&amp;$D$91&amp;$D$92,'CCG data'!$A:$AD,'CCG data'!C$3,FALSE)),ISBLANK(VLOOKUP($E150&amp;$D$91&amp;$D$92,'CCG data'!$A:$AD,'CCG data'!C$3,FALSE))),"",VLOOKUP($E150&amp;$D$91&amp;$D$92,'CCG data'!$A:$AD,'CCG data'!C$3,FALSE))</f>
        <v>0.44163763066202089</v>
      </c>
      <c r="S150" s="267"/>
      <c r="T150" s="267">
        <f>IF(OR(ISERROR(VLOOKUP($E150&amp;$D$91&amp;$D$92,'CCG data'!$A:$AD,'CCG data'!D$3,FALSE)),ISBLANK(VLOOKUP($E150&amp;$D$91&amp;$D$92,'CCG data'!$A:$AD,'CCG data'!D$3,FALSE))),"",VLOOKUP($E150&amp;$D$91&amp;$D$92,'CCG data'!$A:$AD,'CCG data'!D$3,FALSE))</f>
        <v>0.36759581881533099</v>
      </c>
      <c r="U150" s="267"/>
      <c r="V150" s="267">
        <f>IF(OR(ISERROR(VLOOKUP($E150&amp;$D$91&amp;$D$92,'CCG data'!$A:$AD,'CCG data'!E$3,FALSE)),ISBLANK(VLOOKUP($E150&amp;$D$91&amp;$D$92,'CCG data'!$A:$AD,'CCG data'!E$3,FALSE))),"",VLOOKUP($E150&amp;$D$91&amp;$D$92,'CCG data'!$A:$AD,'CCG data'!E$3,FALSE))</f>
        <v>0.19076655052264807</v>
      </c>
      <c r="W150" s="405"/>
      <c r="Z150" s="165">
        <f>IFERROR(VLOOKUP($E150&amp;$D$92, Outliers!$A$4:$P$214,10,FALSE),"0")</f>
        <v>1</v>
      </c>
      <c r="AA150" s="165">
        <f>IFERROR(VLOOKUP($E150&amp;$D$92, Outliers!$A$4:$P$214,11,FALSE),"0")</f>
        <v>1</v>
      </c>
      <c r="AB150" s="165">
        <f>IFERROR(VLOOKUP($E150&amp;$D$92, Outliers!$A$4:$P$214,12,FALSE),"0")</f>
        <v>0</v>
      </c>
      <c r="AD150" s="78"/>
      <c r="AE150" s="78"/>
      <c r="AF150" s="78"/>
      <c r="AG150" s="78"/>
    </row>
    <row r="151" spans="4:33" ht="15" customHeight="1" x14ac:dyDescent="0.25">
      <c r="D151" s="319"/>
      <c r="E151" s="103" t="s">
        <v>27</v>
      </c>
      <c r="F151" s="95" t="str">
        <f>IF(P150="","",VLOOKUP($E150&amp;$D$91&amp;$D$92,'CCG data'!$A:$AD,'CCG data'!W$3,FALSE))</f>
        <v/>
      </c>
      <c r="G151" s="96" t="str">
        <f>IF(P150="","",VLOOKUP($E150&amp;$D$91&amp;$D$92,'CCG data'!$A:$AD,'CCG data'!X$3,FALSE))</f>
        <v/>
      </c>
      <c r="H151" s="96">
        <f>IF(R150="","",VLOOKUP($E150&amp;$D$91&amp;$D$92,'CCG data'!$A:$AD,'CCG data'!Y$3,FALSE))</f>
        <v>26.576394164586393</v>
      </c>
      <c r="I151" s="96">
        <f>IF(R150="","",VLOOKUP($E150&amp;$D$91&amp;$D$92,'CCG data'!$A:$AD,'CCG data'!Z$3,FALSE))</f>
        <v>31.644311939134969</v>
      </c>
      <c r="J151" s="96">
        <f>IF(T150="","",VLOOKUP($E150&amp;$D$91&amp;$D$92,'CCG data'!$A:$AD,'CCG data'!AA$3,FALSE))</f>
        <v>21.164581837198003</v>
      </c>
      <c r="K151" s="96">
        <f>IF(T150="","",VLOOKUP($E150&amp;$D$91&amp;$D$92,'CCG data'!$A:$AD,'CCG data'!AB$3,FALSE))</f>
        <v>25.629241709153607</v>
      </c>
      <c r="L151" s="96">
        <f>IF(V150="","",VLOOKUP($E150&amp;$D$91&amp;$D$92,'CCG data'!$A:$AD,'CCG data'!AC$3,FALSE))</f>
        <v>10.879013740248327</v>
      </c>
      <c r="M151" s="96">
        <f>IF(V150="","",VLOOKUP($E150&amp;$D$91&amp;$D$92,'CCG data'!$A:$AD,'CCG data'!AD$3,FALSE))</f>
        <v>14.20068218322802</v>
      </c>
      <c r="N151" s="368"/>
      <c r="P151" s="152" t="str">
        <f>IF(P150="","",VLOOKUP($E150&amp;$D$91&amp;$D$92,'CCG data'!$A:$AD,'CCG data'!I$3,FALSE))</f>
        <v/>
      </c>
      <c r="Q151" s="15" t="str">
        <f>IF(P150="","",VLOOKUP($E150&amp;$D$91&amp;$D$92,'CCG data'!$A:$AD,'CCG data'!J$3,FALSE))</f>
        <v/>
      </c>
      <c r="R151" s="15">
        <f>IF(R150="","",VLOOKUP($E150&amp;$D$91&amp;$D$92,'CCG data'!$A:$AD,'CCG data'!K$3,FALSE))</f>
        <v>0.41299999999999998</v>
      </c>
      <c r="S151" s="15">
        <f>IF(R150="","",VLOOKUP($E150&amp;$D$91&amp;$D$92,'CCG data'!$A:$AD,'CCG data'!L$3,FALSE))</f>
        <v>0.47099999999999997</v>
      </c>
      <c r="T151" s="15">
        <f>IF(T150="","",VLOOKUP($E150&amp;$D$91&amp;$D$92,'CCG data'!$A:$AD,'CCG data'!M$3,FALSE))</f>
        <v>0.34</v>
      </c>
      <c r="U151" s="15">
        <f>IF(T150="","",VLOOKUP($E150&amp;$D$91&amp;$D$92,'CCG data'!$A:$AD,'CCG data'!N$3,FALSE))</f>
        <v>0.39600000000000002</v>
      </c>
      <c r="V151" s="15">
        <f>IF(V150="","",VLOOKUP($E150&amp;$D$91&amp;$D$92,'CCG data'!$A:$AD,'CCG data'!O$3,FALSE))</f>
        <v>0.16900000000000001</v>
      </c>
      <c r="W151" s="136">
        <f>IF(V150="","",VLOOKUP($E150&amp;$D$91&amp;$D$92,'CCG data'!$A:$AD,'CCG data'!P$3,FALSE))</f>
        <v>0.215</v>
      </c>
      <c r="Z151" s="165" t="str">
        <f>IFERROR(VLOOKUP($E151&amp;$D$92, Outliers!$A$4:$P$214,10,FALSE),"0")</f>
        <v>0</v>
      </c>
      <c r="AA151" s="165" t="str">
        <f>IFERROR(VLOOKUP($E151&amp;$D$92, Outliers!$A$4:$P$214,11,FALSE),"0")</f>
        <v>0</v>
      </c>
      <c r="AB151" s="165" t="str">
        <f>IFERROR(VLOOKUP($E151&amp;$D$92, Outliers!$A$4:$P$214,12,FALSE),"0")</f>
        <v>0</v>
      </c>
      <c r="AD151" s="78"/>
      <c r="AE151" s="78"/>
      <c r="AF151" s="78"/>
      <c r="AG151" s="78"/>
    </row>
    <row r="152" spans="4:33" ht="15.75" x14ac:dyDescent="0.25">
      <c r="D152" s="319"/>
      <c r="E152" s="104" t="s">
        <v>490</v>
      </c>
      <c r="F152" s="394" t="str">
        <f>IF(OR(ISERROR(VLOOKUP($E152&amp;$D$91&amp;$D$92,'CCG data'!$A:$AD,'CCG data'!R$3,FALSE)),ISBLANK(VLOOKUP($E152&amp;$D$91&amp;$D$92,'CCG data'!$A:$AD,'CCG data'!R$3,FALSE))),"",VLOOKUP($E152&amp;$D$91&amp;$D$92,'CCG data'!$A:$AD,'CCG data'!R$3,FALSE))</f>
        <v/>
      </c>
      <c r="G152" s="395"/>
      <c r="H152" s="395">
        <f>IF(OR(ISERROR(VLOOKUP($E152&amp;$D$91&amp;$D$92,'CCG data'!$A:$AD,'CCG data'!S$3,FALSE)),ISBLANK(VLOOKUP($E152&amp;$D$91&amp;$D$92,'CCG data'!$A:$AD,'CCG data'!S$3,FALSE))),"",VLOOKUP($E152&amp;$D$91&amp;$D$92,'CCG data'!$A:$AD,'CCG data'!S$3,FALSE))</f>
        <v>37.018086090965731</v>
      </c>
      <c r="I152" s="395"/>
      <c r="J152" s="395">
        <f>IF(OR(ISERROR(VLOOKUP($E152&amp;$D$91&amp;$D$92,'CCG data'!$A:$AD,'CCG data'!T$3,FALSE)),ISBLANK(VLOOKUP($E152&amp;$D$91&amp;$D$92,'CCG data'!$A:$AD,'CCG data'!T$3,FALSE))),"",VLOOKUP($E152&amp;$D$91&amp;$D$92,'CCG data'!$A:$AD,'CCG data'!T$3,FALSE))</f>
        <v>29.184019086171364</v>
      </c>
      <c r="K152" s="395"/>
      <c r="L152" s="395">
        <f>IF(OR(ISERROR(VLOOKUP($E152&amp;$D$91&amp;$D$92,'CCG data'!$A:$AD,'CCG data'!U$3,FALSE)),ISBLANK(VLOOKUP($E152&amp;$D$91&amp;$D$92,'CCG data'!$A:$AD,'CCG data'!U$3,FALSE))),"",VLOOKUP($E152&amp;$D$91&amp;$D$92,'CCG data'!$A:$AD,'CCG data'!U$3,FALSE))</f>
        <v>8.9217238949182693</v>
      </c>
      <c r="M152" s="396"/>
      <c r="N152" s="367">
        <f>IF(OR(ISERROR(VLOOKUP($E152&amp;$D$91&amp;$D$92,'CCG data'!$A:$AD,'CCG data'!G$3,FALSE)),ISBLANK(VLOOKUP($E152&amp;$D$91&amp;$D$92,'CCG data'!$A:$AD,'CCG data'!G$3,FALSE))),"",VLOOKUP($E152&amp;$D$91&amp;$D$92,'CCG data'!$A:$AD,'CCG data'!G$3,FALSE))</f>
        <v>1235</v>
      </c>
      <c r="P152" s="404" t="str">
        <f>IF(OR(ISERROR(VLOOKUP($E152&amp;$D$91&amp;$D$92,'CCG data'!$A:$AD,'CCG data'!B$3,FALSE)),ISBLANK(VLOOKUP($E152&amp;$D$91&amp;$D$92,'CCG data'!$A:$AD,'CCG data'!B$3,FALSE))),"",VLOOKUP($E152&amp;$D$91&amp;$D$92,'CCG data'!$A:$AD,'CCG data'!B$3,FALSE))</f>
        <v/>
      </c>
      <c r="Q152" s="267"/>
      <c r="R152" s="267">
        <f>IF(OR(ISERROR(VLOOKUP($E152&amp;$D$91&amp;$D$92,'CCG data'!$A:$AD,'CCG data'!C$3,FALSE)),ISBLANK(VLOOKUP($E152&amp;$D$91&amp;$D$92,'CCG data'!$A:$AD,'CCG data'!C$3,FALSE))),"",VLOOKUP($E152&amp;$D$91&amp;$D$92,'CCG data'!$A:$AD,'CCG data'!C$3,FALSE))</f>
        <v>0.49392712550607287</v>
      </c>
      <c r="S152" s="267"/>
      <c r="T152" s="267">
        <f>IF(OR(ISERROR(VLOOKUP($E152&amp;$D$91&amp;$D$92,'CCG data'!$A:$AD,'CCG data'!D$3,FALSE)),ISBLANK(VLOOKUP($E152&amp;$D$91&amp;$D$92,'CCG data'!$A:$AD,'CCG data'!D$3,FALSE))),"",VLOOKUP($E152&amp;$D$91&amp;$D$92,'CCG data'!$A:$AD,'CCG data'!D$3,FALSE))</f>
        <v>0.38704453441295544</v>
      </c>
      <c r="U152" s="267"/>
      <c r="V152" s="267">
        <f>IF(OR(ISERROR(VLOOKUP($E152&amp;$D$91&amp;$D$92,'CCG data'!$A:$AD,'CCG data'!E$3,FALSE)),ISBLANK(VLOOKUP($E152&amp;$D$91&amp;$D$92,'CCG data'!$A:$AD,'CCG data'!E$3,FALSE))),"",VLOOKUP($E152&amp;$D$91&amp;$D$92,'CCG data'!$A:$AD,'CCG data'!E$3,FALSE))</f>
        <v>0.11902834008097166</v>
      </c>
      <c r="W152" s="405"/>
      <c r="Z152" s="165">
        <f>IFERROR(VLOOKUP($E152&amp;$D$92, Outliers!$A$4:$P$214,10,FALSE),"0")</f>
        <v>0</v>
      </c>
      <c r="AA152" s="165">
        <f>IFERROR(VLOOKUP($E152&amp;$D$92, Outliers!$A$4:$P$214,11,FALSE),"0")</f>
        <v>0</v>
      </c>
      <c r="AB152" s="165">
        <f>IFERROR(VLOOKUP($E152&amp;$D$92, Outliers!$A$4:$P$214,12,FALSE),"0")</f>
        <v>1</v>
      </c>
      <c r="AD152" s="78"/>
      <c r="AE152" s="78"/>
      <c r="AF152" s="78"/>
      <c r="AG152" s="78"/>
    </row>
    <row r="153" spans="4:33" x14ac:dyDescent="0.25">
      <c r="D153" s="319"/>
      <c r="E153" s="103" t="s">
        <v>27</v>
      </c>
      <c r="F153" s="95" t="str">
        <f>IF(P152="","",VLOOKUP($E152&amp;$D$91&amp;$D$92,'CCG data'!$A:$AD,'CCG data'!W$3,FALSE))</f>
        <v/>
      </c>
      <c r="G153" s="96" t="str">
        <f>IF(P152="","",VLOOKUP($E152&amp;$D$91&amp;$D$92,'CCG data'!$A:$AD,'CCG data'!X$3,FALSE))</f>
        <v/>
      </c>
      <c r="H153" s="96">
        <f>IF(R152="","",VLOOKUP($E152&amp;$D$91&amp;$D$92,'CCG data'!$A:$AD,'CCG data'!Y$3,FALSE))</f>
        <v>34.080401840276771</v>
      </c>
      <c r="I153" s="96">
        <f>IF(R152="","",VLOOKUP($E152&amp;$D$91&amp;$D$92,'CCG data'!$A:$AD,'CCG data'!Z$3,FALSE))</f>
        <v>39.955770341654691</v>
      </c>
      <c r="J153" s="96">
        <f>IF(T152="","",VLOOKUP($E152&amp;$D$91&amp;$D$92,'CCG data'!$A:$AD,'CCG data'!AA$3,FALSE))</f>
        <v>26.56772099878054</v>
      </c>
      <c r="K153" s="96">
        <f>IF(T152="","",VLOOKUP($E152&amp;$D$91&amp;$D$92,'CCG data'!$A:$AD,'CCG data'!AB$3,FALSE))</f>
        <v>31.800317173562188</v>
      </c>
      <c r="L153" s="96">
        <f>IF(V152="","",VLOOKUP($E152&amp;$D$91&amp;$D$92,'CCG data'!$A:$AD,'CCG data'!AC$3,FALSE))</f>
        <v>7.4794551810556271</v>
      </c>
      <c r="M153" s="96">
        <f>IF(V152="","",VLOOKUP($E152&amp;$D$91&amp;$D$92,'CCG data'!$A:$AD,'CCG data'!AD$3,FALSE))</f>
        <v>10.363992608780912</v>
      </c>
      <c r="N153" s="368"/>
      <c r="P153" s="152" t="str">
        <f>IF(P152="","",VLOOKUP($E152&amp;$D$91&amp;$D$92,'CCG data'!$A:$AD,'CCG data'!I$3,FALSE))</f>
        <v/>
      </c>
      <c r="Q153" s="15" t="str">
        <f>IF(P152="","",VLOOKUP($E152&amp;$D$91&amp;$D$92,'CCG data'!$A:$AD,'CCG data'!J$3,FALSE))</f>
        <v/>
      </c>
      <c r="R153" s="15">
        <f>IF(R152="","",VLOOKUP($E152&amp;$D$91&amp;$D$92,'CCG data'!$A:$AD,'CCG data'!K$3,FALSE))</f>
        <v>0.46600000000000003</v>
      </c>
      <c r="S153" s="15">
        <f>IF(R152="","",VLOOKUP($E152&amp;$D$91&amp;$D$92,'CCG data'!$A:$AD,'CCG data'!L$3,FALSE))</f>
        <v>0.52200000000000002</v>
      </c>
      <c r="T153" s="15">
        <f>IF(T152="","",VLOOKUP($E152&amp;$D$91&amp;$D$92,'CCG data'!$A:$AD,'CCG data'!M$3,FALSE))</f>
        <v>0.36</v>
      </c>
      <c r="U153" s="15">
        <f>IF(T152="","",VLOOKUP($E152&amp;$D$91&amp;$D$92,'CCG data'!$A:$AD,'CCG data'!N$3,FALSE))</f>
        <v>0.41499999999999998</v>
      </c>
      <c r="V153" s="15">
        <f>IF(V152="","",VLOOKUP($E152&amp;$D$91&amp;$D$92,'CCG data'!$A:$AD,'CCG data'!O$3,FALSE))</f>
        <v>0.10199999999999999</v>
      </c>
      <c r="W153" s="136">
        <f>IF(V152="","",VLOOKUP($E152&amp;$D$91&amp;$D$92,'CCG data'!$A:$AD,'CCG data'!P$3,FALSE))</f>
        <v>0.13800000000000001</v>
      </c>
      <c r="Z153" s="165" t="str">
        <f>IFERROR(VLOOKUP($E153&amp;$D$92, Outliers!$A$4:$P$214,10,FALSE),"0")</f>
        <v>0</v>
      </c>
      <c r="AA153" s="165" t="str">
        <f>IFERROR(VLOOKUP($E153&amp;$D$92, Outliers!$A$4:$P$214,11,FALSE),"0")</f>
        <v>0</v>
      </c>
      <c r="AB153" s="165" t="str">
        <f>IFERROR(VLOOKUP($E153&amp;$D$92, Outliers!$A$4:$P$214,12,FALSE),"0")</f>
        <v>0</v>
      </c>
      <c r="AD153" s="78"/>
      <c r="AE153" s="78"/>
      <c r="AF153" s="78"/>
      <c r="AG153" s="78"/>
    </row>
    <row r="154" spans="4:33" ht="15.75" x14ac:dyDescent="0.25">
      <c r="D154" s="319"/>
      <c r="E154" s="104" t="s">
        <v>169</v>
      </c>
      <c r="F154" s="394" t="str">
        <f>IF(OR(ISERROR(VLOOKUP($E154&amp;$D$91&amp;$D$92,'CCG data'!$A:$AD,'CCG data'!R$3,FALSE)),ISBLANK(VLOOKUP($E154&amp;$D$91&amp;$D$92,'CCG data'!$A:$AD,'CCG data'!R$3,FALSE))),"",VLOOKUP($E154&amp;$D$91&amp;$D$92,'CCG data'!$A:$AD,'CCG data'!R$3,FALSE))</f>
        <v/>
      </c>
      <c r="G154" s="395"/>
      <c r="H154" s="395">
        <f>IF(OR(ISERROR(VLOOKUP($E154&amp;$D$91&amp;$D$92,'CCG data'!$A:$AD,'CCG data'!S$3,FALSE)),ISBLANK(VLOOKUP($E154&amp;$D$91&amp;$D$92,'CCG data'!$A:$AD,'CCG data'!S$3,FALSE))),"",VLOOKUP($E154&amp;$D$91&amp;$D$92,'CCG data'!$A:$AD,'CCG data'!S$3,FALSE))</f>
        <v>21.37263288932218</v>
      </c>
      <c r="I154" s="395"/>
      <c r="J154" s="395">
        <f>IF(OR(ISERROR(VLOOKUP($E154&amp;$D$91&amp;$D$92,'CCG data'!$A:$AD,'CCG data'!T$3,FALSE)),ISBLANK(VLOOKUP($E154&amp;$D$91&amp;$D$92,'CCG data'!$A:$AD,'CCG data'!T$3,FALSE))),"",VLOOKUP($E154&amp;$D$91&amp;$D$92,'CCG data'!$A:$AD,'CCG data'!T$3,FALSE))</f>
        <v>25.976210689547365</v>
      </c>
      <c r="K154" s="395"/>
      <c r="L154" s="395">
        <f>IF(OR(ISERROR(VLOOKUP($E154&amp;$D$91&amp;$D$92,'CCG data'!$A:$AD,'CCG data'!U$3,FALSE)),ISBLANK(VLOOKUP($E154&amp;$D$91&amp;$D$92,'CCG data'!$A:$AD,'CCG data'!U$3,FALSE))),"",VLOOKUP($E154&amp;$D$91&amp;$D$92,'CCG data'!$A:$AD,'CCG data'!U$3,FALSE))</f>
        <v>24.252054465739548</v>
      </c>
      <c r="M154" s="396"/>
      <c r="N154" s="367">
        <f>IF(OR(ISERROR(VLOOKUP($E154&amp;$D$91&amp;$D$92,'CCG data'!$A:$AD,'CCG data'!G$3,FALSE)),ISBLANK(VLOOKUP($E154&amp;$D$91&amp;$D$92,'CCG data'!$A:$AD,'CCG data'!G$3,FALSE))),"",VLOOKUP($E154&amp;$D$91&amp;$D$92,'CCG data'!$A:$AD,'CCG data'!G$3,FALSE))</f>
        <v>687</v>
      </c>
      <c r="P154" s="404" t="str">
        <f>IF(OR(ISERROR(VLOOKUP($E154&amp;$D$91&amp;$D$92,'CCG data'!$A:$AD,'CCG data'!B$3,FALSE)),ISBLANK(VLOOKUP($E154&amp;$D$91&amp;$D$92,'CCG data'!$A:$AD,'CCG data'!B$3,FALSE))),"",VLOOKUP($E154&amp;$D$91&amp;$D$92,'CCG data'!$A:$AD,'CCG data'!B$3,FALSE))</f>
        <v/>
      </c>
      <c r="Q154" s="267"/>
      <c r="R154" s="267">
        <f>IF(OR(ISERROR(VLOOKUP($E154&amp;$D$91&amp;$D$92,'CCG data'!$A:$AD,'CCG data'!C$3,FALSE)),ISBLANK(VLOOKUP($E154&amp;$D$91&amp;$D$92,'CCG data'!$A:$AD,'CCG data'!C$3,FALSE))),"",VLOOKUP($E154&amp;$D$91&amp;$D$92,'CCG data'!$A:$AD,'CCG data'!C$3,FALSE))</f>
        <v>0.29839883551673946</v>
      </c>
      <c r="S154" s="267"/>
      <c r="T154" s="267">
        <f>IF(OR(ISERROR(VLOOKUP($E154&amp;$D$91&amp;$D$92,'CCG data'!$A:$AD,'CCG data'!D$3,FALSE)),ISBLANK(VLOOKUP($E154&amp;$D$91&amp;$D$92,'CCG data'!$A:$AD,'CCG data'!D$3,FALSE))),"",VLOOKUP($E154&amp;$D$91&amp;$D$92,'CCG data'!$A:$AD,'CCG data'!D$3,FALSE))</f>
        <v>0.35807860262008734</v>
      </c>
      <c r="U154" s="267"/>
      <c r="V154" s="267">
        <f>IF(OR(ISERROR(VLOOKUP($E154&amp;$D$91&amp;$D$92,'CCG data'!$A:$AD,'CCG data'!E$3,FALSE)),ISBLANK(VLOOKUP($E154&amp;$D$91&amp;$D$92,'CCG data'!$A:$AD,'CCG data'!E$3,FALSE))),"",VLOOKUP($E154&amp;$D$91&amp;$D$92,'CCG data'!$A:$AD,'CCG data'!E$3,FALSE))</f>
        <v>0.3435225618631732</v>
      </c>
      <c r="W154" s="405"/>
      <c r="Z154" s="165">
        <f>IFERROR(VLOOKUP($E154&amp;$D$92, Outliers!$A$4:$P$214,10,FALSE),"0")</f>
        <v>1</v>
      </c>
      <c r="AA154" s="165">
        <f>IFERROR(VLOOKUP($E154&amp;$D$92, Outliers!$A$4:$P$214,11,FALSE),"0")</f>
        <v>0</v>
      </c>
      <c r="AB154" s="165">
        <f>IFERROR(VLOOKUP($E154&amp;$D$92, Outliers!$A$4:$P$214,12,FALSE),"0")</f>
        <v>1</v>
      </c>
      <c r="AD154" s="78"/>
      <c r="AE154" s="78"/>
      <c r="AF154" s="78"/>
      <c r="AG154" s="78"/>
    </row>
    <row r="155" spans="4:33" x14ac:dyDescent="0.25">
      <c r="D155" s="319"/>
      <c r="E155" s="103" t="s">
        <v>27</v>
      </c>
      <c r="F155" s="95" t="str">
        <f>IF(P154="","",VLOOKUP($E154&amp;$D$91&amp;$D$92,'CCG data'!$A:$AD,'CCG data'!W$3,FALSE))</f>
        <v/>
      </c>
      <c r="G155" s="96" t="str">
        <f>IF(P154="","",VLOOKUP($E154&amp;$D$91&amp;$D$92,'CCG data'!$A:$AD,'CCG data'!X$3,FALSE))</f>
        <v/>
      </c>
      <c r="H155" s="96">
        <f>IF(R154="","",VLOOKUP($E154&amp;$D$91&amp;$D$92,'CCG data'!$A:$AD,'CCG data'!Y$3,FALSE))</f>
        <v>18.446883204510456</v>
      </c>
      <c r="I155" s="96">
        <f>IF(R154="","",VLOOKUP($E154&amp;$D$91&amp;$D$92,'CCG data'!$A:$AD,'CCG data'!Z$3,FALSE))</f>
        <v>24.298382574133903</v>
      </c>
      <c r="J155" s="96">
        <f>IF(T154="","",VLOOKUP($E154&amp;$D$91&amp;$D$92,'CCG data'!$A:$AD,'CCG data'!AA$3,FALSE))</f>
        <v>22.730092591808024</v>
      </c>
      <c r="K155" s="96">
        <f>IF(T154="","",VLOOKUP($E154&amp;$D$91&amp;$D$92,'CCG data'!$A:$AD,'CCG data'!AB$3,FALSE))</f>
        <v>29.222328787286706</v>
      </c>
      <c r="L155" s="96">
        <f>IF(V154="","",VLOOKUP($E154&amp;$D$91&amp;$D$92,'CCG data'!$A:$AD,'CCG data'!AC$3,FALSE))</f>
        <v>21.157852876996134</v>
      </c>
      <c r="M155" s="96">
        <f>IF(V154="","",VLOOKUP($E154&amp;$D$91&amp;$D$92,'CCG data'!$A:$AD,'CCG data'!AD$3,FALSE))</f>
        <v>27.346256054482961</v>
      </c>
      <c r="N155" s="368"/>
      <c r="P155" s="152" t="str">
        <f>IF(P154="","",VLOOKUP($E154&amp;$D$91&amp;$D$92,'CCG data'!$A:$AD,'CCG data'!I$3,FALSE))</f>
        <v/>
      </c>
      <c r="Q155" s="15" t="str">
        <f>IF(P154="","",VLOOKUP($E154&amp;$D$91&amp;$D$92,'CCG data'!$A:$AD,'CCG data'!J$3,FALSE))</f>
        <v/>
      </c>
      <c r="R155" s="15">
        <f>IF(R154="","",VLOOKUP($E154&amp;$D$91&amp;$D$92,'CCG data'!$A:$AD,'CCG data'!K$3,FALSE))</f>
        <v>0.26500000000000001</v>
      </c>
      <c r="S155" s="15">
        <f>IF(R154="","",VLOOKUP($E154&amp;$D$91&amp;$D$92,'CCG data'!$A:$AD,'CCG data'!L$3,FALSE))</f>
        <v>0.33400000000000002</v>
      </c>
      <c r="T155" s="15">
        <f>IF(T154="","",VLOOKUP($E154&amp;$D$91&amp;$D$92,'CCG data'!$A:$AD,'CCG data'!M$3,FALSE))</f>
        <v>0.32300000000000001</v>
      </c>
      <c r="U155" s="15">
        <f>IF(T154="","",VLOOKUP($E154&amp;$D$91&amp;$D$92,'CCG data'!$A:$AD,'CCG data'!N$3,FALSE))</f>
        <v>0.39500000000000002</v>
      </c>
      <c r="V155" s="15">
        <f>IF(V154="","",VLOOKUP($E154&amp;$D$91&amp;$D$92,'CCG data'!$A:$AD,'CCG data'!O$3,FALSE))</f>
        <v>0.309</v>
      </c>
      <c r="W155" s="136">
        <f>IF(V154="","",VLOOKUP($E154&amp;$D$91&amp;$D$92,'CCG data'!$A:$AD,'CCG data'!P$3,FALSE))</f>
        <v>0.38</v>
      </c>
      <c r="Z155" s="165" t="str">
        <f>IFERROR(VLOOKUP($E155&amp;$D$92, Outliers!$A$4:$P$214,10,FALSE),"0")</f>
        <v>0</v>
      </c>
      <c r="AA155" s="165" t="str">
        <f>IFERROR(VLOOKUP($E155&amp;$D$92, Outliers!$A$4:$P$214,11,FALSE),"0")</f>
        <v>0</v>
      </c>
      <c r="AB155" s="165" t="str">
        <f>IFERROR(VLOOKUP($E155&amp;$D$92, Outliers!$A$4:$P$214,12,FALSE),"0")</f>
        <v>0</v>
      </c>
      <c r="AD155" s="78"/>
      <c r="AE155" s="78"/>
      <c r="AF155" s="78"/>
      <c r="AG155" s="78"/>
    </row>
    <row r="156" spans="4:33" ht="15.75" x14ac:dyDescent="0.25">
      <c r="D156" s="319"/>
      <c r="E156" s="104" t="s">
        <v>170</v>
      </c>
      <c r="F156" s="394" t="str">
        <f>IF(OR(ISERROR(VLOOKUP($E156&amp;$D$91&amp;$D$92,'CCG data'!$A:$AD,'CCG data'!R$3,FALSE)),ISBLANK(VLOOKUP($E156&amp;$D$91&amp;$D$92,'CCG data'!$A:$AD,'CCG data'!R$3,FALSE))),"",VLOOKUP($E156&amp;$D$91&amp;$D$92,'CCG data'!$A:$AD,'CCG data'!R$3,FALSE))</f>
        <v/>
      </c>
      <c r="G156" s="395"/>
      <c r="H156" s="395">
        <f>IF(OR(ISERROR(VLOOKUP($E156&amp;$D$91&amp;$D$92,'CCG data'!$A:$AD,'CCG data'!S$3,FALSE)),ISBLANK(VLOOKUP($E156&amp;$D$91&amp;$D$92,'CCG data'!$A:$AD,'CCG data'!S$3,FALSE))),"",VLOOKUP($E156&amp;$D$91&amp;$D$92,'CCG data'!$A:$AD,'CCG data'!S$3,FALSE))</f>
        <v>24.112778121327299</v>
      </c>
      <c r="I156" s="395"/>
      <c r="J156" s="395">
        <f>IF(OR(ISERROR(VLOOKUP($E156&amp;$D$91&amp;$D$92,'CCG data'!$A:$AD,'CCG data'!T$3,FALSE)),ISBLANK(VLOOKUP($E156&amp;$D$91&amp;$D$92,'CCG data'!$A:$AD,'CCG data'!T$3,FALSE))),"",VLOOKUP($E156&amp;$D$91&amp;$D$92,'CCG data'!$A:$AD,'CCG data'!T$3,FALSE))</f>
        <v>16.365323388459707</v>
      </c>
      <c r="K156" s="395"/>
      <c r="L156" s="395">
        <f>IF(OR(ISERROR(VLOOKUP($E156&amp;$D$91&amp;$D$92,'CCG data'!$A:$AD,'CCG data'!U$3,FALSE)),ISBLANK(VLOOKUP($E156&amp;$D$91&amp;$D$92,'CCG data'!$A:$AD,'CCG data'!U$3,FALSE))),"",VLOOKUP($E156&amp;$D$91&amp;$D$92,'CCG data'!$A:$AD,'CCG data'!U$3,FALSE))</f>
        <v>9.7231641544251168</v>
      </c>
      <c r="M156" s="396"/>
      <c r="N156" s="367">
        <f>IF(OR(ISERROR(VLOOKUP($E156&amp;$D$91&amp;$D$92,'CCG data'!$A:$AD,'CCG data'!G$3,FALSE)),ISBLANK(VLOOKUP($E156&amp;$D$91&amp;$D$92,'CCG data'!$A:$AD,'CCG data'!G$3,FALSE))),"",VLOOKUP($E156&amp;$D$91&amp;$D$92,'CCG data'!$A:$AD,'CCG data'!G$3,FALSE))</f>
        <v>1291</v>
      </c>
      <c r="P156" s="404" t="str">
        <f>IF(OR(ISERROR(VLOOKUP($E156&amp;$D$91&amp;$D$92,'CCG data'!$A:$AD,'CCG data'!B$3,FALSE)),ISBLANK(VLOOKUP($E156&amp;$D$91&amp;$D$92,'CCG data'!$A:$AD,'CCG data'!B$3,FALSE))),"",VLOOKUP($E156&amp;$D$91&amp;$D$92,'CCG data'!$A:$AD,'CCG data'!B$3,FALSE))</f>
        <v/>
      </c>
      <c r="Q156" s="267"/>
      <c r="R156" s="267">
        <f>IF(OR(ISERROR(VLOOKUP($E156&amp;$D$91&amp;$D$92,'CCG data'!$A:$AD,'CCG data'!C$3,FALSE)),ISBLANK(VLOOKUP($E156&amp;$D$91&amp;$D$92,'CCG data'!$A:$AD,'CCG data'!C$3,FALSE))),"",VLOOKUP($E156&amp;$D$91&amp;$D$92,'CCG data'!$A:$AD,'CCG data'!C$3,FALSE))</f>
        <v>0.47869868319132458</v>
      </c>
      <c r="S156" s="267"/>
      <c r="T156" s="267">
        <f>IF(OR(ISERROR(VLOOKUP($E156&amp;$D$91&amp;$D$92,'CCG data'!$A:$AD,'CCG data'!D$3,FALSE)),ISBLANK(VLOOKUP($E156&amp;$D$91&amp;$D$92,'CCG data'!$A:$AD,'CCG data'!D$3,FALSE))),"",VLOOKUP($E156&amp;$D$91&amp;$D$92,'CCG data'!$A:$AD,'CCG data'!D$3,FALSE))</f>
        <v>0.32610379550735863</v>
      </c>
      <c r="U156" s="267"/>
      <c r="V156" s="267">
        <f>IF(OR(ISERROR(VLOOKUP($E156&amp;$D$91&amp;$D$92,'CCG data'!$A:$AD,'CCG data'!E$3,FALSE)),ISBLANK(VLOOKUP($E156&amp;$D$91&amp;$D$92,'CCG data'!$A:$AD,'CCG data'!E$3,FALSE))),"",VLOOKUP($E156&amp;$D$91&amp;$D$92,'CCG data'!$A:$AD,'CCG data'!E$3,FALSE))</f>
        <v>0.19519752130131682</v>
      </c>
      <c r="W156" s="405"/>
      <c r="Z156" s="165">
        <f>IFERROR(VLOOKUP($E156&amp;$D$92, Outliers!$A$4:$P$214,10,FALSE),"0")</f>
        <v>1</v>
      </c>
      <c r="AA156" s="165">
        <f>IFERROR(VLOOKUP($E156&amp;$D$92, Outliers!$A$4:$P$214,11,FALSE),"0")</f>
        <v>1</v>
      </c>
      <c r="AB156" s="165">
        <f>IFERROR(VLOOKUP($E156&amp;$D$92, Outliers!$A$4:$P$214,12,FALSE),"0")</f>
        <v>1</v>
      </c>
      <c r="AD156" s="78"/>
      <c r="AE156" s="78"/>
      <c r="AF156" s="78"/>
      <c r="AG156" s="78"/>
    </row>
    <row r="157" spans="4:33" x14ac:dyDescent="0.25">
      <c r="D157" s="319"/>
      <c r="E157" s="103" t="s">
        <v>27</v>
      </c>
      <c r="F157" s="95" t="str">
        <f>IF(P156="","",VLOOKUP($E156&amp;$D$91&amp;$D$92,'CCG data'!$A:$AD,'CCG data'!W$3,FALSE))</f>
        <v/>
      </c>
      <c r="G157" s="96" t="str">
        <f>IF(P156="","",VLOOKUP($E156&amp;$D$91&amp;$D$92,'CCG data'!$A:$AD,'CCG data'!X$3,FALSE))</f>
        <v/>
      </c>
      <c r="H157" s="96">
        <f>IF(R156="","",VLOOKUP($E156&amp;$D$91&amp;$D$92,'CCG data'!$A:$AD,'CCG data'!Y$3,FALSE))</f>
        <v>22.211660077930148</v>
      </c>
      <c r="I157" s="96">
        <f>IF(R156="","",VLOOKUP($E156&amp;$D$91&amp;$D$92,'CCG data'!$A:$AD,'CCG data'!Z$3,FALSE))</f>
        <v>26.01389616472445</v>
      </c>
      <c r="J157" s="96">
        <f>IF(T156="","",VLOOKUP($E156&amp;$D$91&amp;$D$92,'CCG data'!$A:$AD,'CCG data'!AA$3,FALSE))</f>
        <v>14.802033153521164</v>
      </c>
      <c r="K157" s="96">
        <f>IF(T156="","",VLOOKUP($E156&amp;$D$91&amp;$D$92,'CCG data'!$A:$AD,'CCG data'!AB$3,FALSE))</f>
        <v>17.928613623398249</v>
      </c>
      <c r="L157" s="96">
        <f>IF(V156="","",VLOOKUP($E156&amp;$D$91&amp;$D$92,'CCG data'!$A:$AD,'CCG data'!AC$3,FALSE))</f>
        <v>8.5226606866593482</v>
      </c>
      <c r="M157" s="96">
        <f>IF(V156="","",VLOOKUP($E156&amp;$D$91&amp;$D$92,'CCG data'!$A:$AD,'CCG data'!AD$3,FALSE))</f>
        <v>10.923667622190885</v>
      </c>
      <c r="N157" s="368"/>
      <c r="P157" s="152" t="str">
        <f>IF(P156="","",VLOOKUP($E156&amp;$D$91&amp;$D$92,'CCG data'!$A:$AD,'CCG data'!I$3,FALSE))</f>
        <v/>
      </c>
      <c r="Q157" s="15" t="str">
        <f>IF(P156="","",VLOOKUP($E156&amp;$D$91&amp;$D$92,'CCG data'!$A:$AD,'CCG data'!J$3,FALSE))</f>
        <v/>
      </c>
      <c r="R157" s="15">
        <f>IF(R156="","",VLOOKUP($E156&amp;$D$91&amp;$D$92,'CCG data'!$A:$AD,'CCG data'!K$3,FALSE))</f>
        <v>0.45200000000000001</v>
      </c>
      <c r="S157" s="15">
        <f>IF(R156="","",VLOOKUP($E156&amp;$D$91&amp;$D$92,'CCG data'!$A:$AD,'CCG data'!L$3,FALSE))</f>
        <v>0.50600000000000001</v>
      </c>
      <c r="T157" s="15">
        <f>IF(T156="","",VLOOKUP($E156&amp;$D$91&amp;$D$92,'CCG data'!$A:$AD,'CCG data'!M$3,FALSE))</f>
        <v>0.30099999999999999</v>
      </c>
      <c r="U157" s="15">
        <f>IF(T156="","",VLOOKUP($E156&amp;$D$91&amp;$D$92,'CCG data'!$A:$AD,'CCG data'!N$3,FALSE))</f>
        <v>0.35199999999999998</v>
      </c>
      <c r="V157" s="15">
        <f>IF(V156="","",VLOOKUP($E156&amp;$D$91&amp;$D$92,'CCG data'!$A:$AD,'CCG data'!O$3,FALSE))</f>
        <v>0.17399999999999999</v>
      </c>
      <c r="W157" s="136">
        <f>IF(V156="","",VLOOKUP($E156&amp;$D$91&amp;$D$92,'CCG data'!$A:$AD,'CCG data'!P$3,FALSE))</f>
        <v>0.218</v>
      </c>
      <c r="Z157" s="165" t="str">
        <f>IFERROR(VLOOKUP($E157&amp;$D$92, Outliers!$A$4:$P$214,10,FALSE),"0")</f>
        <v>0</v>
      </c>
      <c r="AA157" s="165" t="str">
        <f>IFERROR(VLOOKUP($E157&amp;$D$92, Outliers!$A$4:$P$214,11,FALSE),"0")</f>
        <v>0</v>
      </c>
      <c r="AB157" s="165" t="str">
        <f>IFERROR(VLOOKUP($E157&amp;$D$92, Outliers!$A$4:$P$214,12,FALSE),"0")</f>
        <v>0</v>
      </c>
      <c r="AD157" s="78"/>
      <c r="AE157" s="78"/>
      <c r="AF157" s="78"/>
      <c r="AG157" s="78"/>
    </row>
    <row r="158" spans="4:33" ht="15.75" x14ac:dyDescent="0.25">
      <c r="D158" s="319"/>
      <c r="E158" s="104" t="s">
        <v>397</v>
      </c>
      <c r="F158" s="394" t="str">
        <f>IF(OR(ISERROR(VLOOKUP($E158&amp;$D$91&amp;$D$92,'CCG data'!$A:$AD,'CCG data'!R$3,FALSE)),ISBLANK(VLOOKUP($E158&amp;$D$91&amp;$D$92,'CCG data'!$A:$AD,'CCG data'!R$3,FALSE))),"",VLOOKUP($E158&amp;$D$91&amp;$D$92,'CCG data'!$A:$AD,'CCG data'!R$3,FALSE))</f>
        <v/>
      </c>
      <c r="G158" s="395"/>
      <c r="H158" s="395">
        <f>IF(OR(ISERROR(VLOOKUP($E158&amp;$D$91&amp;$D$92,'CCG data'!$A:$AD,'CCG data'!S$3,FALSE)),ISBLANK(VLOOKUP($E158&amp;$D$91&amp;$D$92,'CCG data'!$A:$AD,'CCG data'!S$3,FALSE))),"",VLOOKUP($E158&amp;$D$91&amp;$D$92,'CCG data'!$A:$AD,'CCG data'!S$3,FALSE))</f>
        <v>40.849601777788067</v>
      </c>
      <c r="I158" s="395"/>
      <c r="J158" s="395">
        <f>IF(OR(ISERROR(VLOOKUP($E158&amp;$D$91&amp;$D$92,'CCG data'!$A:$AD,'CCG data'!T$3,FALSE)),ISBLANK(VLOOKUP($E158&amp;$D$91&amp;$D$92,'CCG data'!$A:$AD,'CCG data'!T$3,FALSE))),"",VLOOKUP($E158&amp;$D$91&amp;$D$92,'CCG data'!$A:$AD,'CCG data'!T$3,FALSE))</f>
        <v>29.353353514880059</v>
      </c>
      <c r="K158" s="395"/>
      <c r="L158" s="395">
        <f>IF(OR(ISERROR(VLOOKUP($E158&amp;$D$91&amp;$D$92,'CCG data'!$A:$AD,'CCG data'!U$3,FALSE)),ISBLANK(VLOOKUP($E158&amp;$D$91&amp;$D$92,'CCG data'!$A:$AD,'CCG data'!U$3,FALSE))),"",VLOOKUP($E158&amp;$D$91&amp;$D$92,'CCG data'!$A:$AD,'CCG data'!U$3,FALSE))</f>
        <v>16.12736167108865</v>
      </c>
      <c r="M158" s="396"/>
      <c r="N158" s="367">
        <f>IF(OR(ISERROR(VLOOKUP($E158&amp;$D$91&amp;$D$92,'CCG data'!$A:$AD,'CCG data'!G$3,FALSE)),ISBLANK(VLOOKUP($E158&amp;$D$91&amp;$D$92,'CCG data'!$A:$AD,'CCG data'!G$3,FALSE))),"",VLOOKUP($E158&amp;$D$91&amp;$D$92,'CCG data'!$A:$AD,'CCG data'!G$3,FALSE))</f>
        <v>1126</v>
      </c>
      <c r="P158" s="404" t="str">
        <f>IF(OR(ISERROR(VLOOKUP($E158&amp;$D$91&amp;$D$92,'CCG data'!$A:$AD,'CCG data'!B$3,FALSE)),ISBLANK(VLOOKUP($E158&amp;$D$91&amp;$D$92,'CCG data'!$A:$AD,'CCG data'!B$3,FALSE))),"",VLOOKUP($E158&amp;$D$91&amp;$D$92,'CCG data'!$A:$AD,'CCG data'!B$3,FALSE))</f>
        <v/>
      </c>
      <c r="Q158" s="267"/>
      <c r="R158" s="267">
        <f>IF(OR(ISERROR(VLOOKUP($E158&amp;$D$91&amp;$D$92,'CCG data'!$A:$AD,'CCG data'!C$3,FALSE)),ISBLANK(VLOOKUP($E158&amp;$D$91&amp;$D$92,'CCG data'!$A:$AD,'CCG data'!C$3,FALSE))),"",VLOOKUP($E158&amp;$D$91&amp;$D$92,'CCG data'!$A:$AD,'CCG data'!C$3,FALSE))</f>
        <v>0.47602131438721135</v>
      </c>
      <c r="S158" s="267"/>
      <c r="T158" s="267">
        <f>IF(OR(ISERROR(VLOOKUP($E158&amp;$D$91&amp;$D$92,'CCG data'!$A:$AD,'CCG data'!D$3,FALSE)),ISBLANK(VLOOKUP($E158&amp;$D$91&amp;$D$92,'CCG data'!$A:$AD,'CCG data'!D$3,FALSE))),"",VLOOKUP($E158&amp;$D$91&amp;$D$92,'CCG data'!$A:$AD,'CCG data'!D$3,FALSE))</f>
        <v>0.3339253996447602</v>
      </c>
      <c r="U158" s="267"/>
      <c r="V158" s="267">
        <f>IF(OR(ISERROR(VLOOKUP($E158&amp;$D$91&amp;$D$92,'CCG data'!$A:$AD,'CCG data'!E$3,FALSE)),ISBLANK(VLOOKUP($E158&amp;$D$91&amp;$D$92,'CCG data'!$A:$AD,'CCG data'!E$3,FALSE))),"",VLOOKUP($E158&amp;$D$91&amp;$D$92,'CCG data'!$A:$AD,'CCG data'!E$3,FALSE))</f>
        <v>0.19005328596802842</v>
      </c>
      <c r="W158" s="405"/>
      <c r="Z158" s="165">
        <f>IFERROR(VLOOKUP($E158&amp;$D$92, Outliers!$A$4:$P$214,10,FALSE),"0")</f>
        <v>0</v>
      </c>
      <c r="AA158" s="165">
        <f>IFERROR(VLOOKUP($E158&amp;$D$92, Outliers!$A$4:$P$214,11,FALSE),"0")</f>
        <v>0</v>
      </c>
      <c r="AB158" s="165">
        <f>IFERROR(VLOOKUP($E158&amp;$D$92, Outliers!$A$4:$P$214,12,FALSE),"0")</f>
        <v>1</v>
      </c>
      <c r="AD158" s="78"/>
      <c r="AE158" s="78"/>
      <c r="AF158" s="78"/>
      <c r="AG158" s="78"/>
    </row>
    <row r="159" spans="4:33" x14ac:dyDescent="0.25">
      <c r="D159" s="319"/>
      <c r="E159" s="103" t="s">
        <v>27</v>
      </c>
      <c r="F159" s="95" t="str">
        <f>IF(P158="","",VLOOKUP($E158&amp;$D$91&amp;$D$92,'CCG data'!$A:$AD,'CCG data'!W$3,FALSE))</f>
        <v/>
      </c>
      <c r="G159" s="96" t="str">
        <f>IF(P158="","",VLOOKUP($E158&amp;$D$91&amp;$D$92,'CCG data'!$A:$AD,'CCG data'!X$3,FALSE))</f>
        <v/>
      </c>
      <c r="H159" s="96">
        <f>IF(R158="","",VLOOKUP($E158&amp;$D$91&amp;$D$92,'CCG data'!$A:$AD,'CCG data'!Y$3,FALSE))</f>
        <v>37.39131102279454</v>
      </c>
      <c r="I159" s="96">
        <f>IF(R158="","",VLOOKUP($E158&amp;$D$91&amp;$D$92,'CCG data'!$A:$AD,'CCG data'!Z$3,FALSE))</f>
        <v>44.307892532781594</v>
      </c>
      <c r="J159" s="96">
        <f>IF(T158="","",VLOOKUP($E158&amp;$D$91&amp;$D$92,'CCG data'!$A:$AD,'CCG data'!AA$3,FALSE))</f>
        <v>26.386337613389191</v>
      </c>
      <c r="K159" s="96">
        <f>IF(T158="","",VLOOKUP($E158&amp;$D$91&amp;$D$92,'CCG data'!$A:$AD,'CCG data'!AB$3,FALSE))</f>
        <v>32.320369416370923</v>
      </c>
      <c r="L159" s="96">
        <f>IF(V158="","",VLOOKUP($E158&amp;$D$91&amp;$D$92,'CCG data'!$A:$AD,'CCG data'!AC$3,FALSE))</f>
        <v>13.966571925323592</v>
      </c>
      <c r="M159" s="96">
        <f>IF(V158="","",VLOOKUP($E158&amp;$D$91&amp;$D$92,'CCG data'!$A:$AD,'CCG data'!AD$3,FALSE))</f>
        <v>18.288151416853708</v>
      </c>
      <c r="N159" s="368"/>
      <c r="P159" s="152" t="str">
        <f>IF(P158="","",VLOOKUP($E158&amp;$D$91&amp;$D$92,'CCG data'!$A:$AD,'CCG data'!I$3,FALSE))</f>
        <v/>
      </c>
      <c r="Q159" s="15" t="str">
        <f>IF(P158="","",VLOOKUP($E158&amp;$D$91&amp;$D$92,'CCG data'!$A:$AD,'CCG data'!J$3,FALSE))</f>
        <v/>
      </c>
      <c r="R159" s="15">
        <f>IF(R158="","",VLOOKUP($E158&amp;$D$91&amp;$D$92,'CCG data'!$A:$AD,'CCG data'!K$3,FALSE))</f>
        <v>0.44700000000000001</v>
      </c>
      <c r="S159" s="15">
        <f>IF(R158="","",VLOOKUP($E158&amp;$D$91&amp;$D$92,'CCG data'!$A:$AD,'CCG data'!L$3,FALSE))</f>
        <v>0.505</v>
      </c>
      <c r="T159" s="15">
        <f>IF(T158="","",VLOOKUP($E158&amp;$D$91&amp;$D$92,'CCG data'!$A:$AD,'CCG data'!M$3,FALSE))</f>
        <v>0.307</v>
      </c>
      <c r="U159" s="15">
        <f>IF(T158="","",VLOOKUP($E158&amp;$D$91&amp;$D$92,'CCG data'!$A:$AD,'CCG data'!N$3,FALSE))</f>
        <v>0.36199999999999999</v>
      </c>
      <c r="V159" s="15">
        <f>IF(V158="","",VLOOKUP($E158&amp;$D$91&amp;$D$92,'CCG data'!$A:$AD,'CCG data'!O$3,FALSE))</f>
        <v>0.16800000000000001</v>
      </c>
      <c r="W159" s="136">
        <f>IF(V158="","",VLOOKUP($E158&amp;$D$91&amp;$D$92,'CCG data'!$A:$AD,'CCG data'!P$3,FALSE))</f>
        <v>0.214</v>
      </c>
      <c r="Z159" s="165" t="str">
        <f>IFERROR(VLOOKUP($E159&amp;$D$92, Outliers!$A$4:$P$214,10,FALSE),"0")</f>
        <v>0</v>
      </c>
      <c r="AA159" s="165" t="str">
        <f>IFERROR(VLOOKUP($E159&amp;$D$92, Outliers!$A$4:$P$214,11,FALSE),"0")</f>
        <v>0</v>
      </c>
      <c r="AB159" s="165" t="str">
        <f>IFERROR(VLOOKUP($E159&amp;$D$92, Outliers!$A$4:$P$214,12,FALSE),"0")</f>
        <v>0</v>
      </c>
      <c r="AD159" s="78"/>
      <c r="AE159" s="78"/>
      <c r="AF159" s="78"/>
      <c r="AG159" s="78"/>
    </row>
    <row r="160" spans="4:33" ht="15.75" x14ac:dyDescent="0.25">
      <c r="D160" s="319"/>
      <c r="E160" s="104" t="s">
        <v>398</v>
      </c>
      <c r="F160" s="394" t="str">
        <f>IF(OR(ISERROR(VLOOKUP($E160&amp;$D$91&amp;$D$92,'CCG data'!$A:$AD,'CCG data'!R$3,FALSE)),ISBLANK(VLOOKUP($E160&amp;$D$91&amp;$D$92,'CCG data'!$A:$AD,'CCG data'!R$3,FALSE))),"",VLOOKUP($E160&amp;$D$91&amp;$D$92,'CCG data'!$A:$AD,'CCG data'!R$3,FALSE))</f>
        <v/>
      </c>
      <c r="G160" s="395"/>
      <c r="H160" s="395">
        <f>IF(OR(ISERROR(VLOOKUP($E160&amp;$D$91&amp;$D$92,'CCG data'!$A:$AD,'CCG data'!S$3,FALSE)),ISBLANK(VLOOKUP($E160&amp;$D$91&amp;$D$92,'CCG data'!$A:$AD,'CCG data'!S$3,FALSE))),"",VLOOKUP($E160&amp;$D$91&amp;$D$92,'CCG data'!$A:$AD,'CCG data'!S$3,FALSE))</f>
        <v>41.189878936364821</v>
      </c>
      <c r="I160" s="395"/>
      <c r="J160" s="395">
        <f>IF(OR(ISERROR(VLOOKUP($E160&amp;$D$91&amp;$D$92,'CCG data'!$A:$AD,'CCG data'!T$3,FALSE)),ISBLANK(VLOOKUP($E160&amp;$D$91&amp;$D$92,'CCG data'!$A:$AD,'CCG data'!T$3,FALSE))),"",VLOOKUP($E160&amp;$D$91&amp;$D$92,'CCG data'!$A:$AD,'CCG data'!T$3,FALSE))</f>
        <v>35.72224802371079</v>
      </c>
      <c r="K160" s="395"/>
      <c r="L160" s="395">
        <f>IF(OR(ISERROR(VLOOKUP($E160&amp;$D$91&amp;$D$92,'CCG data'!$A:$AD,'CCG data'!U$3,FALSE)),ISBLANK(VLOOKUP($E160&amp;$D$91&amp;$D$92,'CCG data'!$A:$AD,'CCG data'!U$3,FALSE))),"",VLOOKUP($E160&amp;$D$91&amp;$D$92,'CCG data'!$A:$AD,'CCG data'!U$3,FALSE))</f>
        <v>15.708137418024378</v>
      </c>
      <c r="M160" s="396"/>
      <c r="N160" s="367">
        <f>IF(OR(ISERROR(VLOOKUP($E160&amp;$D$91&amp;$D$92,'CCG data'!$A:$AD,'CCG data'!G$3,FALSE)),ISBLANK(VLOOKUP($E160&amp;$D$91&amp;$D$92,'CCG data'!$A:$AD,'CCG data'!G$3,FALSE))),"",VLOOKUP($E160&amp;$D$91&amp;$D$92,'CCG data'!$A:$AD,'CCG data'!G$3,FALSE))</f>
        <v>897</v>
      </c>
      <c r="P160" s="404" t="str">
        <f>IF(OR(ISERROR(VLOOKUP($E160&amp;$D$91&amp;$D$92,'CCG data'!$A:$AD,'CCG data'!B$3,FALSE)),ISBLANK(VLOOKUP($E160&amp;$D$91&amp;$D$92,'CCG data'!$A:$AD,'CCG data'!B$3,FALSE))),"",VLOOKUP($E160&amp;$D$91&amp;$D$92,'CCG data'!$A:$AD,'CCG data'!B$3,FALSE))</f>
        <v/>
      </c>
      <c r="Q160" s="267"/>
      <c r="R160" s="267">
        <f>IF(OR(ISERROR(VLOOKUP($E160&amp;$D$91&amp;$D$92,'CCG data'!$A:$AD,'CCG data'!C$3,FALSE)),ISBLANK(VLOOKUP($E160&amp;$D$91&amp;$D$92,'CCG data'!$A:$AD,'CCG data'!C$3,FALSE))),"",VLOOKUP($E160&amp;$D$91&amp;$D$92,'CCG data'!$A:$AD,'CCG data'!C$3,FALSE))</f>
        <v>0.451505016722408</v>
      </c>
      <c r="S160" s="267"/>
      <c r="T160" s="267">
        <f>IF(OR(ISERROR(VLOOKUP($E160&amp;$D$91&amp;$D$92,'CCG data'!$A:$AD,'CCG data'!D$3,FALSE)),ISBLANK(VLOOKUP($E160&amp;$D$91&amp;$D$92,'CCG data'!$A:$AD,'CCG data'!D$3,FALSE))),"",VLOOKUP($E160&amp;$D$91&amp;$D$92,'CCG data'!$A:$AD,'CCG data'!D$3,FALSE))</f>
        <v>0.37123745819397991</v>
      </c>
      <c r="U160" s="267"/>
      <c r="V160" s="267">
        <f>IF(OR(ISERROR(VLOOKUP($E160&amp;$D$91&amp;$D$92,'CCG data'!$A:$AD,'CCG data'!E$3,FALSE)),ISBLANK(VLOOKUP($E160&amp;$D$91&amp;$D$92,'CCG data'!$A:$AD,'CCG data'!E$3,FALSE))),"",VLOOKUP($E160&amp;$D$91&amp;$D$92,'CCG data'!$A:$AD,'CCG data'!E$3,FALSE))</f>
        <v>0.17725752508361203</v>
      </c>
      <c r="W160" s="405"/>
      <c r="Z160" s="165">
        <f>IFERROR(VLOOKUP($E160&amp;$D$92, Outliers!$A$4:$P$214,10,FALSE),"0")</f>
        <v>0</v>
      </c>
      <c r="AA160" s="165">
        <f>IFERROR(VLOOKUP($E160&amp;$D$92, Outliers!$A$4:$P$214,11,FALSE),"0")</f>
        <v>1</v>
      </c>
      <c r="AB160" s="165">
        <f>IFERROR(VLOOKUP($E160&amp;$D$92, Outliers!$A$4:$P$214,12,FALSE),"0")</f>
        <v>1</v>
      </c>
      <c r="AD160" s="78"/>
      <c r="AE160" s="78"/>
      <c r="AF160" s="78"/>
      <c r="AG160" s="78"/>
    </row>
    <row r="161" spans="4:33" x14ac:dyDescent="0.25">
      <c r="D161" s="319"/>
      <c r="E161" s="103" t="s">
        <v>27</v>
      </c>
      <c r="F161" s="95" t="str">
        <f>IF(P160="","",VLOOKUP($E160&amp;$D$91&amp;$D$92,'CCG data'!$A:$AD,'CCG data'!W$3,FALSE))</f>
        <v/>
      </c>
      <c r="G161" s="96" t="str">
        <f>IF(P160="","",VLOOKUP($E160&amp;$D$91&amp;$D$92,'CCG data'!$A:$AD,'CCG data'!X$3,FALSE))</f>
        <v/>
      </c>
      <c r="H161" s="96">
        <f>IF(R160="","",VLOOKUP($E160&amp;$D$91&amp;$D$92,'CCG data'!$A:$AD,'CCG data'!Y$3,FALSE))</f>
        <v>37.17826551854418</v>
      </c>
      <c r="I161" s="96">
        <f>IF(R160="","",VLOOKUP($E160&amp;$D$91&amp;$D$92,'CCG data'!$A:$AD,'CCG data'!Z$3,FALSE))</f>
        <v>45.201492354185461</v>
      </c>
      <c r="J161" s="96">
        <f>IF(T160="","",VLOOKUP($E160&amp;$D$91&amp;$D$92,'CCG data'!$A:$AD,'CCG data'!AA$3,FALSE))</f>
        <v>31.885416442789804</v>
      </c>
      <c r="K161" s="96">
        <f>IF(T160="","",VLOOKUP($E160&amp;$D$91&amp;$D$92,'CCG data'!$A:$AD,'CCG data'!AB$3,FALSE))</f>
        <v>39.559079604631776</v>
      </c>
      <c r="L161" s="96">
        <f>IF(V160="","",VLOOKUP($E160&amp;$D$91&amp;$D$92,'CCG data'!$A:$AD,'CCG data'!AC$3,FALSE))</f>
        <v>13.266494213568</v>
      </c>
      <c r="M161" s="96">
        <f>IF(V160="","",VLOOKUP($E160&amp;$D$91&amp;$D$92,'CCG data'!$A:$AD,'CCG data'!AD$3,FALSE))</f>
        <v>18.149780622480755</v>
      </c>
      <c r="N161" s="368"/>
      <c r="P161" s="152" t="str">
        <f>IF(P160="","",VLOOKUP($E160&amp;$D$91&amp;$D$92,'CCG data'!$A:$AD,'CCG data'!I$3,FALSE))</f>
        <v/>
      </c>
      <c r="Q161" s="15" t="str">
        <f>IF(P160="","",VLOOKUP($E160&amp;$D$91&amp;$D$92,'CCG data'!$A:$AD,'CCG data'!J$3,FALSE))</f>
        <v/>
      </c>
      <c r="R161" s="15">
        <f>IF(R160="","",VLOOKUP($E160&amp;$D$91&amp;$D$92,'CCG data'!$A:$AD,'CCG data'!K$3,FALSE))</f>
        <v>0.41899999999999998</v>
      </c>
      <c r="S161" s="15">
        <f>IF(R160="","",VLOOKUP($E160&amp;$D$91&amp;$D$92,'CCG data'!$A:$AD,'CCG data'!L$3,FALSE))</f>
        <v>0.48399999999999999</v>
      </c>
      <c r="T161" s="15">
        <f>IF(T160="","",VLOOKUP($E160&amp;$D$91&amp;$D$92,'CCG data'!$A:$AD,'CCG data'!M$3,FALSE))</f>
        <v>0.34</v>
      </c>
      <c r="U161" s="15">
        <f>IF(T160="","",VLOOKUP($E160&amp;$D$91&amp;$D$92,'CCG data'!$A:$AD,'CCG data'!N$3,FALSE))</f>
        <v>0.40300000000000002</v>
      </c>
      <c r="V161" s="15">
        <f>IF(V160="","",VLOOKUP($E160&amp;$D$91&amp;$D$92,'CCG data'!$A:$AD,'CCG data'!O$3,FALSE))</f>
        <v>0.154</v>
      </c>
      <c r="W161" s="136">
        <f>IF(V160="","",VLOOKUP($E160&amp;$D$91&amp;$D$92,'CCG data'!$A:$AD,'CCG data'!P$3,FALSE))</f>
        <v>0.20399999999999999</v>
      </c>
      <c r="Z161" s="165" t="str">
        <f>IFERROR(VLOOKUP($E161&amp;$D$92, Outliers!$A$4:$P$214,10,FALSE),"0")</f>
        <v>0</v>
      </c>
      <c r="AA161" s="165" t="str">
        <f>IFERROR(VLOOKUP($E161&amp;$D$92, Outliers!$A$4:$P$214,11,FALSE),"0")</f>
        <v>0</v>
      </c>
      <c r="AB161" s="165" t="str">
        <f>IFERROR(VLOOKUP($E161&amp;$D$92, Outliers!$A$4:$P$214,12,FALSE),"0")</f>
        <v>0</v>
      </c>
      <c r="AD161" s="78"/>
      <c r="AE161" s="78"/>
      <c r="AF161" s="78"/>
      <c r="AG161" s="78"/>
    </row>
    <row r="162" spans="4:33" ht="15.75" x14ac:dyDescent="0.25">
      <c r="D162" s="319"/>
      <c r="E162" s="104" t="s">
        <v>171</v>
      </c>
      <c r="F162" s="394" t="str">
        <f>IF(OR(ISERROR(VLOOKUP($E162&amp;$D$91&amp;$D$92,'CCG data'!$A:$AD,'CCG data'!R$3,FALSE)),ISBLANK(VLOOKUP($E162&amp;$D$91&amp;$D$92,'CCG data'!$A:$AD,'CCG data'!R$3,FALSE))),"",VLOOKUP($E162&amp;$D$91&amp;$D$92,'CCG data'!$A:$AD,'CCG data'!R$3,FALSE))</f>
        <v/>
      </c>
      <c r="G162" s="395"/>
      <c r="H162" s="395">
        <f>IF(OR(ISERROR(VLOOKUP($E162&amp;$D$91&amp;$D$92,'CCG data'!$A:$AD,'CCG data'!S$3,FALSE)),ISBLANK(VLOOKUP($E162&amp;$D$91&amp;$D$92,'CCG data'!$A:$AD,'CCG data'!S$3,FALSE))),"",VLOOKUP($E162&amp;$D$91&amp;$D$92,'CCG data'!$A:$AD,'CCG data'!S$3,FALSE))</f>
        <v>33.342675178298698</v>
      </c>
      <c r="I162" s="395"/>
      <c r="J162" s="395">
        <f>IF(OR(ISERROR(VLOOKUP($E162&amp;$D$91&amp;$D$92,'CCG data'!$A:$AD,'CCG data'!T$3,FALSE)),ISBLANK(VLOOKUP($E162&amp;$D$91&amp;$D$92,'CCG data'!$A:$AD,'CCG data'!T$3,FALSE))),"",VLOOKUP($E162&amp;$D$91&amp;$D$92,'CCG data'!$A:$AD,'CCG data'!T$3,FALSE))</f>
        <v>18.767188805853291</v>
      </c>
      <c r="K162" s="395"/>
      <c r="L162" s="395">
        <f>IF(OR(ISERROR(VLOOKUP($E162&amp;$D$91&amp;$D$92,'CCG data'!$A:$AD,'CCG data'!U$3,FALSE)),ISBLANK(VLOOKUP($E162&amp;$D$91&amp;$D$92,'CCG data'!$A:$AD,'CCG data'!U$3,FALSE))),"",VLOOKUP($E162&amp;$D$91&amp;$D$92,'CCG data'!$A:$AD,'CCG data'!U$3,FALSE))</f>
        <v>8.1941783575330476</v>
      </c>
      <c r="M162" s="396"/>
      <c r="N162" s="367">
        <f>IF(OR(ISERROR(VLOOKUP($E162&amp;$D$91&amp;$D$92,'CCG data'!$A:$AD,'CCG data'!G$3,FALSE)),ISBLANK(VLOOKUP($E162&amp;$D$91&amp;$D$92,'CCG data'!$A:$AD,'CCG data'!G$3,FALSE))),"",VLOOKUP($E162&amp;$D$91&amp;$D$92,'CCG data'!$A:$AD,'CCG data'!G$3,FALSE))</f>
        <v>3121</v>
      </c>
      <c r="P162" s="404" t="str">
        <f>IF(OR(ISERROR(VLOOKUP($E162&amp;$D$91&amp;$D$92,'CCG data'!$A:$AD,'CCG data'!B$3,FALSE)),ISBLANK(VLOOKUP($E162&amp;$D$91&amp;$D$92,'CCG data'!$A:$AD,'CCG data'!B$3,FALSE))),"",VLOOKUP($E162&amp;$D$91&amp;$D$92,'CCG data'!$A:$AD,'CCG data'!B$3,FALSE))</f>
        <v/>
      </c>
      <c r="Q162" s="267"/>
      <c r="R162" s="267">
        <f>IF(OR(ISERROR(VLOOKUP($E162&amp;$D$91&amp;$D$92,'CCG data'!$A:$AD,'CCG data'!C$3,FALSE)),ISBLANK(VLOOKUP($E162&amp;$D$91&amp;$D$92,'CCG data'!$A:$AD,'CCG data'!C$3,FALSE))),"",VLOOKUP($E162&amp;$D$91&amp;$D$92,'CCG data'!$A:$AD,'CCG data'!C$3,FALSE))</f>
        <v>0.54629926305671261</v>
      </c>
      <c r="S162" s="267"/>
      <c r="T162" s="267">
        <f>IF(OR(ISERROR(VLOOKUP($E162&amp;$D$91&amp;$D$92,'CCG data'!$A:$AD,'CCG data'!D$3,FALSE)),ISBLANK(VLOOKUP($E162&amp;$D$91&amp;$D$92,'CCG data'!$A:$AD,'CCG data'!D$3,FALSE))),"",VLOOKUP($E162&amp;$D$91&amp;$D$92,'CCG data'!$A:$AD,'CCG data'!D$3,FALSE))</f>
        <v>0.31848766421018904</v>
      </c>
      <c r="U162" s="267"/>
      <c r="V162" s="267">
        <f>IF(OR(ISERROR(VLOOKUP($E162&amp;$D$91&amp;$D$92,'CCG data'!$A:$AD,'CCG data'!E$3,FALSE)),ISBLANK(VLOOKUP($E162&amp;$D$91&amp;$D$92,'CCG data'!$A:$AD,'CCG data'!E$3,FALSE))),"",VLOOKUP($E162&amp;$D$91&amp;$D$92,'CCG data'!$A:$AD,'CCG data'!E$3,FALSE))</f>
        <v>0.13521307273309838</v>
      </c>
      <c r="W162" s="405"/>
      <c r="Z162" s="165">
        <f>IFERROR(VLOOKUP($E162&amp;$D$92, Outliers!$A$4:$P$214,10,FALSE),"0")</f>
        <v>1</v>
      </c>
      <c r="AA162" s="165">
        <f>IFERROR(VLOOKUP($E162&amp;$D$92, Outliers!$A$4:$P$214,11,FALSE),"0")</f>
        <v>1</v>
      </c>
      <c r="AB162" s="165">
        <f>IFERROR(VLOOKUP($E162&amp;$D$92, Outliers!$A$4:$P$214,12,FALSE),"0")</f>
        <v>1</v>
      </c>
      <c r="AD162" s="78"/>
      <c r="AE162" s="78"/>
      <c r="AF162" s="78"/>
      <c r="AG162" s="78"/>
    </row>
    <row r="163" spans="4:33" x14ac:dyDescent="0.25">
      <c r="D163" s="319"/>
      <c r="E163" s="103" t="s">
        <v>27</v>
      </c>
      <c r="F163" s="95" t="str">
        <f>IF(P162="","",VLOOKUP($E162&amp;$D$91&amp;$D$92,'CCG data'!$A:$AD,'CCG data'!W$3,FALSE))</f>
        <v/>
      </c>
      <c r="G163" s="96" t="str">
        <f>IF(P162="","",VLOOKUP($E162&amp;$D$91&amp;$D$92,'CCG data'!$A:$AD,'CCG data'!X$3,FALSE))</f>
        <v/>
      </c>
      <c r="H163" s="96">
        <f>IF(R162="","",VLOOKUP($E162&amp;$D$91&amp;$D$92,'CCG data'!$A:$AD,'CCG data'!Y$3,FALSE))</f>
        <v>31.759990779795839</v>
      </c>
      <c r="I163" s="96">
        <f>IF(R162="","",VLOOKUP($E162&amp;$D$91&amp;$D$92,'CCG data'!$A:$AD,'CCG data'!Z$3,FALSE))</f>
        <v>34.925359576801554</v>
      </c>
      <c r="J163" s="96">
        <f>IF(T162="","",VLOOKUP($E162&amp;$D$91&amp;$D$92,'CCG data'!$A:$AD,'CCG data'!AA$3,FALSE))</f>
        <v>17.600481003113817</v>
      </c>
      <c r="K163" s="96">
        <f>IF(T162="","",VLOOKUP($E162&amp;$D$91&amp;$D$92,'CCG data'!$A:$AD,'CCG data'!AB$3,FALSE))</f>
        <v>19.933896608592764</v>
      </c>
      <c r="L163" s="96">
        <f>IF(V162="","",VLOOKUP($E162&amp;$D$91&amp;$D$92,'CCG data'!$A:$AD,'CCG data'!AC$3,FALSE))</f>
        <v>7.4123610892714282</v>
      </c>
      <c r="M163" s="96">
        <f>IF(V162="","",VLOOKUP($E162&amp;$D$91&amp;$D$92,'CCG data'!$A:$AD,'CCG data'!AD$3,FALSE))</f>
        <v>8.9759956257946669</v>
      </c>
      <c r="N163" s="368"/>
      <c r="P163" s="152" t="str">
        <f>IF(P162="","",VLOOKUP($E162&amp;$D$91&amp;$D$92,'CCG data'!$A:$AD,'CCG data'!I$3,FALSE))</f>
        <v/>
      </c>
      <c r="Q163" s="15" t="str">
        <f>IF(P162="","",VLOOKUP($E162&amp;$D$91&amp;$D$92,'CCG data'!$A:$AD,'CCG data'!J$3,FALSE))</f>
        <v/>
      </c>
      <c r="R163" s="15">
        <f>IF(R162="","",VLOOKUP($E162&amp;$D$91&amp;$D$92,'CCG data'!$A:$AD,'CCG data'!K$3,FALSE))</f>
        <v>0.52900000000000003</v>
      </c>
      <c r="S163" s="15">
        <f>IF(R162="","",VLOOKUP($E162&amp;$D$91&amp;$D$92,'CCG data'!$A:$AD,'CCG data'!L$3,FALSE))</f>
        <v>0.56399999999999995</v>
      </c>
      <c r="T163" s="15">
        <f>IF(T162="","",VLOOKUP($E162&amp;$D$91&amp;$D$92,'CCG data'!$A:$AD,'CCG data'!M$3,FALSE))</f>
        <v>0.30199999999999999</v>
      </c>
      <c r="U163" s="15">
        <f>IF(T162="","",VLOOKUP($E162&amp;$D$91&amp;$D$92,'CCG data'!$A:$AD,'CCG data'!N$3,FALSE))</f>
        <v>0.33500000000000002</v>
      </c>
      <c r="V163" s="15">
        <f>IF(V162="","",VLOOKUP($E162&amp;$D$91&amp;$D$92,'CCG data'!$A:$AD,'CCG data'!O$3,FALSE))</f>
        <v>0.124</v>
      </c>
      <c r="W163" s="136">
        <f>IF(V162="","",VLOOKUP($E162&amp;$D$91&amp;$D$92,'CCG data'!$A:$AD,'CCG data'!P$3,FALSE))</f>
        <v>0.14799999999999999</v>
      </c>
      <c r="Z163" s="165" t="str">
        <f>IFERROR(VLOOKUP($E163&amp;$D$92, Outliers!$A$4:$P$214,10,FALSE),"0")</f>
        <v>0</v>
      </c>
      <c r="AA163" s="165" t="str">
        <f>IFERROR(VLOOKUP($E163&amp;$D$92, Outliers!$A$4:$P$214,11,FALSE),"0")</f>
        <v>0</v>
      </c>
      <c r="AB163" s="165" t="str">
        <f>IFERROR(VLOOKUP($E163&amp;$D$92, Outliers!$A$4:$P$214,12,FALSE),"0")</f>
        <v>0</v>
      </c>
      <c r="AD163" s="78"/>
      <c r="AE163" s="78"/>
      <c r="AF163" s="78"/>
      <c r="AG163" s="78"/>
    </row>
    <row r="164" spans="4:33" ht="15.75" x14ac:dyDescent="0.25">
      <c r="D164" s="319"/>
      <c r="E164" s="104" t="s">
        <v>172</v>
      </c>
      <c r="F164" s="394" t="str">
        <f>IF(OR(ISERROR(VLOOKUP($E164&amp;$D$91&amp;$D$92,'CCG data'!$A:$AD,'CCG data'!R$3,FALSE)),ISBLANK(VLOOKUP($E164&amp;$D$91&amp;$D$92,'CCG data'!$A:$AD,'CCG data'!R$3,FALSE))),"",VLOOKUP($E164&amp;$D$91&amp;$D$92,'CCG data'!$A:$AD,'CCG data'!R$3,FALSE))</f>
        <v/>
      </c>
      <c r="G164" s="395"/>
      <c r="H164" s="395">
        <f>IF(OR(ISERROR(VLOOKUP($E164&amp;$D$91&amp;$D$92,'CCG data'!$A:$AD,'CCG data'!S$3,FALSE)),ISBLANK(VLOOKUP($E164&amp;$D$91&amp;$D$92,'CCG data'!$A:$AD,'CCG data'!S$3,FALSE))),"",VLOOKUP($E164&amp;$D$91&amp;$D$92,'CCG data'!$A:$AD,'CCG data'!S$3,FALSE))</f>
        <v>51.504364766575129</v>
      </c>
      <c r="I164" s="395"/>
      <c r="J164" s="395">
        <f>IF(OR(ISERROR(VLOOKUP($E164&amp;$D$91&amp;$D$92,'CCG data'!$A:$AD,'CCG data'!T$3,FALSE)),ISBLANK(VLOOKUP($E164&amp;$D$91&amp;$D$92,'CCG data'!$A:$AD,'CCG data'!T$3,FALSE))),"",VLOOKUP($E164&amp;$D$91&amp;$D$92,'CCG data'!$A:$AD,'CCG data'!T$3,FALSE))</f>
        <v>46.712543052826668</v>
      </c>
      <c r="K164" s="395"/>
      <c r="L164" s="395">
        <f>IF(OR(ISERROR(VLOOKUP($E164&amp;$D$91&amp;$D$92,'CCG data'!$A:$AD,'CCG data'!U$3,FALSE)),ISBLANK(VLOOKUP($E164&amp;$D$91&amp;$D$92,'CCG data'!$A:$AD,'CCG data'!U$3,FALSE))),"",VLOOKUP($E164&amp;$D$91&amp;$D$92,'CCG data'!$A:$AD,'CCG data'!U$3,FALSE))</f>
        <v>22.266004875594547</v>
      </c>
      <c r="M164" s="396"/>
      <c r="N164" s="367">
        <f>IF(OR(ISERROR(VLOOKUP($E164&amp;$D$91&amp;$D$92,'CCG data'!$A:$AD,'CCG data'!G$3,FALSE)),ISBLANK(VLOOKUP($E164&amp;$D$91&amp;$D$92,'CCG data'!$A:$AD,'CCG data'!G$3,FALSE))),"",VLOOKUP($E164&amp;$D$91&amp;$D$92,'CCG data'!$A:$AD,'CCG data'!G$3,FALSE))</f>
        <v>485</v>
      </c>
      <c r="P164" s="404" t="str">
        <f>IF(OR(ISERROR(VLOOKUP($E164&amp;$D$91&amp;$D$92,'CCG data'!$A:$AD,'CCG data'!B$3,FALSE)),ISBLANK(VLOOKUP($E164&amp;$D$91&amp;$D$92,'CCG data'!$A:$AD,'CCG data'!B$3,FALSE))),"",VLOOKUP($E164&amp;$D$91&amp;$D$92,'CCG data'!$A:$AD,'CCG data'!B$3,FALSE))</f>
        <v/>
      </c>
      <c r="Q164" s="267"/>
      <c r="R164" s="267">
        <f>IF(OR(ISERROR(VLOOKUP($E164&amp;$D$91&amp;$D$92,'CCG data'!$A:$AD,'CCG data'!C$3,FALSE)),ISBLANK(VLOOKUP($E164&amp;$D$91&amp;$D$92,'CCG data'!$A:$AD,'CCG data'!C$3,FALSE))),"",VLOOKUP($E164&amp;$D$91&amp;$D$92,'CCG data'!$A:$AD,'CCG data'!C$3,FALSE))</f>
        <v>0.43917525773195876</v>
      </c>
      <c r="S164" s="267"/>
      <c r="T164" s="267">
        <f>IF(OR(ISERROR(VLOOKUP($E164&amp;$D$91&amp;$D$92,'CCG data'!$A:$AD,'CCG data'!D$3,FALSE)),ISBLANK(VLOOKUP($E164&amp;$D$91&amp;$D$92,'CCG data'!$A:$AD,'CCG data'!D$3,FALSE))),"",VLOOKUP($E164&amp;$D$91&amp;$D$92,'CCG data'!$A:$AD,'CCG data'!D$3,FALSE))</f>
        <v>0.3731958762886598</v>
      </c>
      <c r="U164" s="267"/>
      <c r="V164" s="267">
        <f>IF(OR(ISERROR(VLOOKUP($E164&amp;$D$91&amp;$D$92,'CCG data'!$A:$AD,'CCG data'!E$3,FALSE)),ISBLANK(VLOOKUP($E164&amp;$D$91&amp;$D$92,'CCG data'!$A:$AD,'CCG data'!E$3,FALSE))),"",VLOOKUP($E164&amp;$D$91&amp;$D$92,'CCG data'!$A:$AD,'CCG data'!E$3,FALSE))</f>
        <v>0.18762886597938144</v>
      </c>
      <c r="W164" s="405"/>
      <c r="Z164" s="165">
        <f>IFERROR(VLOOKUP($E164&amp;$D$92, Outliers!$A$4:$P$214,10,FALSE),"0")</f>
        <v>1</v>
      </c>
      <c r="AA164" s="165">
        <f>IFERROR(VLOOKUP($E164&amp;$D$92, Outliers!$A$4:$P$214,11,FALSE),"0")</f>
        <v>1</v>
      </c>
      <c r="AB164" s="165">
        <f>IFERROR(VLOOKUP($E164&amp;$D$92, Outliers!$A$4:$P$214,12,FALSE),"0")</f>
        <v>1</v>
      </c>
      <c r="AD164" s="78"/>
      <c r="AE164" s="78"/>
      <c r="AF164" s="78"/>
      <c r="AG164" s="78"/>
    </row>
    <row r="165" spans="4:33" x14ac:dyDescent="0.25">
      <c r="D165" s="319"/>
      <c r="E165" s="103" t="s">
        <v>27</v>
      </c>
      <c r="F165" s="95" t="str">
        <f>IF(P164="","",VLOOKUP($E164&amp;$D$91&amp;$D$92,'CCG data'!$A:$AD,'CCG data'!W$3,FALSE))</f>
        <v/>
      </c>
      <c r="G165" s="96" t="str">
        <f>IF(P164="","",VLOOKUP($E164&amp;$D$91&amp;$D$92,'CCG data'!$A:$AD,'CCG data'!X$3,FALSE))</f>
        <v/>
      </c>
      <c r="H165" s="96">
        <f>IF(R164="","",VLOOKUP($E164&amp;$D$91&amp;$D$92,'CCG data'!$A:$AD,'CCG data'!Y$3,FALSE))</f>
        <v>44.587483754575473</v>
      </c>
      <c r="I165" s="96">
        <f>IF(R164="","",VLOOKUP($E164&amp;$D$91&amp;$D$92,'CCG data'!$A:$AD,'CCG data'!Z$3,FALSE))</f>
        <v>58.421245778574786</v>
      </c>
      <c r="J165" s="96">
        <f>IF(T164="","",VLOOKUP($E164&amp;$D$91&amp;$D$92,'CCG data'!$A:$AD,'CCG data'!AA$3,FALSE))</f>
        <v>39.90719573055965</v>
      </c>
      <c r="K165" s="96">
        <f>IF(T164="","",VLOOKUP($E164&amp;$D$91&amp;$D$92,'CCG data'!$A:$AD,'CCG data'!AB$3,FALSE))</f>
        <v>53.517890375093685</v>
      </c>
      <c r="L165" s="96">
        <f>IF(V164="","",VLOOKUP($E164&amp;$D$91&amp;$D$92,'CCG data'!$A:$AD,'CCG data'!AC$3,FALSE))</f>
        <v>17.691146279643981</v>
      </c>
      <c r="M165" s="96">
        <f>IF(V164="","",VLOOKUP($E164&amp;$D$91&amp;$D$92,'CCG data'!$A:$AD,'CCG data'!AD$3,FALSE))</f>
        <v>26.840863471545113</v>
      </c>
      <c r="N165" s="368"/>
      <c r="P165" s="152" t="str">
        <f>IF(P164="","",VLOOKUP($E164&amp;$D$91&amp;$D$92,'CCG data'!$A:$AD,'CCG data'!I$3,FALSE))</f>
        <v/>
      </c>
      <c r="Q165" s="15" t="str">
        <f>IF(P164="","",VLOOKUP($E164&amp;$D$91&amp;$D$92,'CCG data'!$A:$AD,'CCG data'!J$3,FALSE))</f>
        <v/>
      </c>
      <c r="R165" s="15">
        <f>IF(R164="","",VLOOKUP($E164&amp;$D$91&amp;$D$92,'CCG data'!$A:$AD,'CCG data'!K$3,FALSE))</f>
        <v>0.39600000000000002</v>
      </c>
      <c r="S165" s="15">
        <f>IF(R164="","",VLOOKUP($E164&amp;$D$91&amp;$D$92,'CCG data'!$A:$AD,'CCG data'!L$3,FALSE))</f>
        <v>0.48399999999999999</v>
      </c>
      <c r="T165" s="15">
        <f>IF(T164="","",VLOOKUP($E164&amp;$D$91&amp;$D$92,'CCG data'!$A:$AD,'CCG data'!M$3,FALSE))</f>
        <v>0.33100000000000002</v>
      </c>
      <c r="U165" s="15">
        <f>IF(T164="","",VLOOKUP($E164&amp;$D$91&amp;$D$92,'CCG data'!$A:$AD,'CCG data'!N$3,FALSE))</f>
        <v>0.41699999999999998</v>
      </c>
      <c r="V165" s="15">
        <f>IF(V164="","",VLOOKUP($E164&amp;$D$91&amp;$D$92,'CCG data'!$A:$AD,'CCG data'!O$3,FALSE))</f>
        <v>0.155</v>
      </c>
      <c r="W165" s="136">
        <f>IF(V164="","",VLOOKUP($E164&amp;$D$91&amp;$D$92,'CCG data'!$A:$AD,'CCG data'!P$3,FALSE))</f>
        <v>0.22500000000000001</v>
      </c>
      <c r="Z165" s="165" t="str">
        <f>IFERROR(VLOOKUP($E165&amp;$D$92, Outliers!$A$4:$P$214,10,FALSE),"0")</f>
        <v>0</v>
      </c>
      <c r="AA165" s="165" t="str">
        <f>IFERROR(VLOOKUP($E165&amp;$D$92, Outliers!$A$4:$P$214,11,FALSE),"0")</f>
        <v>0</v>
      </c>
      <c r="AB165" s="165" t="str">
        <f>IFERROR(VLOOKUP($E165&amp;$D$92, Outliers!$A$4:$P$214,12,FALSE),"0")</f>
        <v>0</v>
      </c>
      <c r="AD165" s="78"/>
      <c r="AE165" s="78"/>
      <c r="AF165" s="78"/>
      <c r="AG165" s="78"/>
    </row>
    <row r="166" spans="4:33" ht="15.75" x14ac:dyDescent="0.25">
      <c r="D166" s="319"/>
      <c r="E166" s="104" t="s">
        <v>399</v>
      </c>
      <c r="F166" s="394" t="str">
        <f>IF(OR(ISERROR(VLOOKUP($E166&amp;$D$91&amp;$D$92,'CCG data'!$A:$AD,'CCG data'!R$3,FALSE)),ISBLANK(VLOOKUP($E166&amp;$D$91&amp;$D$92,'CCG data'!$A:$AD,'CCG data'!R$3,FALSE))),"",VLOOKUP($E166&amp;$D$91&amp;$D$92,'CCG data'!$A:$AD,'CCG data'!R$3,FALSE))</f>
        <v/>
      </c>
      <c r="G166" s="395"/>
      <c r="H166" s="395">
        <f>IF(OR(ISERROR(VLOOKUP($E166&amp;$D$91&amp;$D$92,'CCG data'!$A:$AD,'CCG data'!S$3,FALSE)),ISBLANK(VLOOKUP($E166&amp;$D$91&amp;$D$92,'CCG data'!$A:$AD,'CCG data'!S$3,FALSE))),"",VLOOKUP($E166&amp;$D$91&amp;$D$92,'CCG data'!$A:$AD,'CCG data'!S$3,FALSE))</f>
        <v>33.126364365766037</v>
      </c>
      <c r="I166" s="395"/>
      <c r="J166" s="395">
        <f>IF(OR(ISERROR(VLOOKUP($E166&amp;$D$91&amp;$D$92,'CCG data'!$A:$AD,'CCG data'!T$3,FALSE)),ISBLANK(VLOOKUP($E166&amp;$D$91&amp;$D$92,'CCG data'!$A:$AD,'CCG data'!T$3,FALSE))),"",VLOOKUP($E166&amp;$D$91&amp;$D$92,'CCG data'!$A:$AD,'CCG data'!T$3,FALSE))</f>
        <v>27.732439089217447</v>
      </c>
      <c r="K166" s="395"/>
      <c r="L166" s="395">
        <f>IF(OR(ISERROR(VLOOKUP($E166&amp;$D$91&amp;$D$92,'CCG data'!$A:$AD,'CCG data'!U$3,FALSE)),ISBLANK(VLOOKUP($E166&amp;$D$91&amp;$D$92,'CCG data'!$A:$AD,'CCG data'!U$3,FALSE))),"",VLOOKUP($E166&amp;$D$91&amp;$D$92,'CCG data'!$A:$AD,'CCG data'!U$3,FALSE))</f>
        <v>17.029181296111659</v>
      </c>
      <c r="M166" s="396"/>
      <c r="N166" s="367">
        <f>IF(OR(ISERROR(VLOOKUP($E166&amp;$D$91&amp;$D$92,'CCG data'!$A:$AD,'CCG data'!G$3,FALSE)),ISBLANK(VLOOKUP($E166&amp;$D$91&amp;$D$92,'CCG data'!$A:$AD,'CCG data'!G$3,FALSE))),"",VLOOKUP($E166&amp;$D$91&amp;$D$92,'CCG data'!$A:$AD,'CCG data'!G$3,FALSE))</f>
        <v>2322</v>
      </c>
      <c r="P166" s="404" t="str">
        <f>IF(OR(ISERROR(VLOOKUP($E166&amp;$D$91&amp;$D$92,'CCG data'!$A:$AD,'CCG data'!B$3,FALSE)),ISBLANK(VLOOKUP($E166&amp;$D$91&amp;$D$92,'CCG data'!$A:$AD,'CCG data'!B$3,FALSE))),"",VLOOKUP($E166&amp;$D$91&amp;$D$92,'CCG data'!$A:$AD,'CCG data'!B$3,FALSE))</f>
        <v/>
      </c>
      <c r="Q166" s="267"/>
      <c r="R166" s="267">
        <f>IF(OR(ISERROR(VLOOKUP($E166&amp;$D$91&amp;$D$92,'CCG data'!$A:$AD,'CCG data'!C$3,FALSE)),ISBLANK(VLOOKUP($E166&amp;$D$91&amp;$D$92,'CCG data'!$A:$AD,'CCG data'!C$3,FALSE))),"",VLOOKUP($E166&amp;$D$91&amp;$D$92,'CCG data'!$A:$AD,'CCG data'!C$3,FALSE))</f>
        <v>0.42248062015503873</v>
      </c>
      <c r="S166" s="267"/>
      <c r="T166" s="267">
        <f>IF(OR(ISERROR(VLOOKUP($E166&amp;$D$91&amp;$D$92,'CCG data'!$A:$AD,'CCG data'!D$3,FALSE)),ISBLANK(VLOOKUP($E166&amp;$D$91&amp;$D$92,'CCG data'!$A:$AD,'CCG data'!D$3,FALSE))),"",VLOOKUP($E166&amp;$D$91&amp;$D$92,'CCG data'!$A:$AD,'CCG data'!D$3,FALSE))</f>
        <v>0.36089577950043067</v>
      </c>
      <c r="U166" s="267"/>
      <c r="V166" s="267">
        <f>IF(OR(ISERROR(VLOOKUP($E166&amp;$D$91&amp;$D$92,'CCG data'!$A:$AD,'CCG data'!E$3,FALSE)),ISBLANK(VLOOKUP($E166&amp;$D$91&amp;$D$92,'CCG data'!$A:$AD,'CCG data'!E$3,FALSE))),"",VLOOKUP($E166&amp;$D$91&amp;$D$92,'CCG data'!$A:$AD,'CCG data'!E$3,FALSE))</f>
        <v>0.21662360034453057</v>
      </c>
      <c r="W166" s="405"/>
      <c r="Z166" s="165">
        <f>IFERROR(VLOOKUP($E166&amp;$D$92, Outliers!$A$4:$P$214,10,FALSE),"0")</f>
        <v>1</v>
      </c>
      <c r="AA166" s="165">
        <f>IFERROR(VLOOKUP($E166&amp;$D$92, Outliers!$A$4:$P$214,11,FALSE),"0")</f>
        <v>0</v>
      </c>
      <c r="AB166" s="165">
        <f>IFERROR(VLOOKUP($E166&amp;$D$92, Outliers!$A$4:$P$214,12,FALSE),"0")</f>
        <v>1</v>
      </c>
      <c r="AD166" s="78"/>
      <c r="AE166" s="78"/>
      <c r="AF166" s="78"/>
      <c r="AG166" s="78"/>
    </row>
    <row r="167" spans="4:33" x14ac:dyDescent="0.25">
      <c r="D167" s="319"/>
      <c r="E167" s="103" t="s">
        <v>27</v>
      </c>
      <c r="F167" s="95" t="str">
        <f>IF(P166="","",VLOOKUP($E166&amp;$D$91&amp;$D$92,'CCG data'!$A:$AD,'CCG data'!W$3,FALSE))</f>
        <v/>
      </c>
      <c r="G167" s="96" t="str">
        <f>IF(P166="","",VLOOKUP($E166&amp;$D$91&amp;$D$92,'CCG data'!$A:$AD,'CCG data'!X$3,FALSE))</f>
        <v/>
      </c>
      <c r="H167" s="96">
        <f>IF(R166="","",VLOOKUP($E166&amp;$D$91&amp;$D$92,'CCG data'!$A:$AD,'CCG data'!Y$3,FALSE))</f>
        <v>31.05338326757423</v>
      </c>
      <c r="I167" s="96">
        <f>IF(R166="","",VLOOKUP($E166&amp;$D$91&amp;$D$92,'CCG data'!$A:$AD,'CCG data'!Z$3,FALSE))</f>
        <v>35.199345463957847</v>
      </c>
      <c r="J167" s="96">
        <f>IF(T166="","",VLOOKUP($E166&amp;$D$91&amp;$D$92,'CCG data'!$A:$AD,'CCG data'!AA$3,FALSE))</f>
        <v>25.854756713893948</v>
      </c>
      <c r="K167" s="96">
        <f>IF(T166="","",VLOOKUP($E166&amp;$D$91&amp;$D$92,'CCG data'!$A:$AD,'CCG data'!AB$3,FALSE))</f>
        <v>29.610121464540946</v>
      </c>
      <c r="L167" s="96">
        <f>IF(V166="","",VLOOKUP($E166&amp;$D$91&amp;$D$92,'CCG data'!$A:$AD,'CCG data'!AC$3,FALSE))</f>
        <v>15.540965712321261</v>
      </c>
      <c r="M167" s="96">
        <f>IF(V166="","",VLOOKUP($E166&amp;$D$91&amp;$D$92,'CCG data'!$A:$AD,'CCG data'!AD$3,FALSE))</f>
        <v>18.517396879902059</v>
      </c>
      <c r="N167" s="368"/>
      <c r="P167" s="152" t="str">
        <f>IF(P166="","",VLOOKUP($E166&amp;$D$91&amp;$D$92,'CCG data'!$A:$AD,'CCG data'!I$3,FALSE))</f>
        <v/>
      </c>
      <c r="Q167" s="15" t="str">
        <f>IF(P166="","",VLOOKUP($E166&amp;$D$91&amp;$D$92,'CCG data'!$A:$AD,'CCG data'!J$3,FALSE))</f>
        <v/>
      </c>
      <c r="R167" s="15">
        <f>IF(R166="","",VLOOKUP($E166&amp;$D$91&amp;$D$92,'CCG data'!$A:$AD,'CCG data'!K$3,FALSE))</f>
        <v>0.40300000000000002</v>
      </c>
      <c r="S167" s="15">
        <f>IF(R166="","",VLOOKUP($E166&amp;$D$91&amp;$D$92,'CCG data'!$A:$AD,'CCG data'!L$3,FALSE))</f>
        <v>0.443</v>
      </c>
      <c r="T167" s="15">
        <f>IF(T166="","",VLOOKUP($E166&amp;$D$91&amp;$D$92,'CCG data'!$A:$AD,'CCG data'!M$3,FALSE))</f>
        <v>0.34200000000000003</v>
      </c>
      <c r="U167" s="15">
        <f>IF(T166="","",VLOOKUP($E166&amp;$D$91&amp;$D$92,'CCG data'!$A:$AD,'CCG data'!N$3,FALSE))</f>
        <v>0.38100000000000001</v>
      </c>
      <c r="V167" s="15">
        <f>IF(V166="","",VLOOKUP($E166&amp;$D$91&amp;$D$92,'CCG data'!$A:$AD,'CCG data'!O$3,FALSE))</f>
        <v>0.2</v>
      </c>
      <c r="W167" s="136">
        <f>IF(V166="","",VLOOKUP($E166&amp;$D$91&amp;$D$92,'CCG data'!$A:$AD,'CCG data'!P$3,FALSE))</f>
        <v>0.23400000000000001</v>
      </c>
      <c r="Z167" s="165" t="str">
        <f>IFERROR(VLOOKUP($E167&amp;$D$92, Outliers!$A$4:$P$214,10,FALSE),"0")</f>
        <v>0</v>
      </c>
      <c r="AA167" s="165" t="str">
        <f>IFERROR(VLOOKUP($E167&amp;$D$92, Outliers!$A$4:$P$214,11,FALSE),"0")</f>
        <v>0</v>
      </c>
      <c r="AB167" s="165" t="str">
        <f>IFERROR(VLOOKUP($E167&amp;$D$92, Outliers!$A$4:$P$214,12,FALSE),"0")</f>
        <v>0</v>
      </c>
      <c r="AD167" s="78"/>
      <c r="AE167" s="78"/>
      <c r="AF167" s="78"/>
      <c r="AG167" s="78"/>
    </row>
    <row r="168" spans="4:33" ht="15.75" x14ac:dyDescent="0.25">
      <c r="D168" s="319"/>
      <c r="E168" s="104" t="s">
        <v>173</v>
      </c>
      <c r="F168" s="394" t="str">
        <f>IF(OR(ISERROR(VLOOKUP($E168&amp;$D$91&amp;$D$92,'CCG data'!$A:$AD,'CCG data'!R$3,FALSE)),ISBLANK(VLOOKUP($E168&amp;$D$91&amp;$D$92,'CCG data'!$A:$AD,'CCG data'!R$3,FALSE))),"",VLOOKUP($E168&amp;$D$91&amp;$D$92,'CCG data'!$A:$AD,'CCG data'!R$3,FALSE))</f>
        <v/>
      </c>
      <c r="G168" s="395"/>
      <c r="H168" s="395">
        <f>IF(OR(ISERROR(VLOOKUP($E168&amp;$D$91&amp;$D$92,'CCG data'!$A:$AD,'CCG data'!S$3,FALSE)),ISBLANK(VLOOKUP($E168&amp;$D$91&amp;$D$92,'CCG data'!$A:$AD,'CCG data'!S$3,FALSE))),"",VLOOKUP($E168&amp;$D$91&amp;$D$92,'CCG data'!$A:$AD,'CCG data'!S$3,FALSE))</f>
        <v>29.72132904101392</v>
      </c>
      <c r="I168" s="395"/>
      <c r="J168" s="395">
        <f>IF(OR(ISERROR(VLOOKUP($E168&amp;$D$91&amp;$D$92,'CCG data'!$A:$AD,'CCG data'!T$3,FALSE)),ISBLANK(VLOOKUP($E168&amp;$D$91&amp;$D$92,'CCG data'!$A:$AD,'CCG data'!T$3,FALSE))),"",VLOOKUP($E168&amp;$D$91&amp;$D$92,'CCG data'!$A:$AD,'CCG data'!T$3,FALSE))</f>
        <v>33.571255957274929</v>
      </c>
      <c r="K168" s="395"/>
      <c r="L168" s="395">
        <f>IF(OR(ISERROR(VLOOKUP($E168&amp;$D$91&amp;$D$92,'CCG data'!$A:$AD,'CCG data'!U$3,FALSE)),ISBLANK(VLOOKUP($E168&amp;$D$91&amp;$D$92,'CCG data'!$A:$AD,'CCG data'!U$3,FALSE))),"",VLOOKUP($E168&amp;$D$91&amp;$D$92,'CCG data'!$A:$AD,'CCG data'!U$3,FALSE))</f>
        <v>9.0332803987825141</v>
      </c>
      <c r="M168" s="396"/>
      <c r="N168" s="367">
        <f>IF(OR(ISERROR(VLOOKUP($E168&amp;$D$91&amp;$D$92,'CCG data'!$A:$AD,'CCG data'!G$3,FALSE)),ISBLANK(VLOOKUP($E168&amp;$D$91&amp;$D$92,'CCG data'!$A:$AD,'CCG data'!G$3,FALSE))),"",VLOOKUP($E168&amp;$D$91&amp;$D$92,'CCG data'!$A:$AD,'CCG data'!G$3,FALSE))</f>
        <v>493</v>
      </c>
      <c r="P168" s="404" t="str">
        <f>IF(OR(ISERROR(VLOOKUP($E168&amp;$D$91&amp;$D$92,'CCG data'!$A:$AD,'CCG data'!B$3,FALSE)),ISBLANK(VLOOKUP($E168&amp;$D$91&amp;$D$92,'CCG data'!$A:$AD,'CCG data'!B$3,FALSE))),"",VLOOKUP($E168&amp;$D$91&amp;$D$92,'CCG data'!$A:$AD,'CCG data'!B$3,FALSE))</f>
        <v/>
      </c>
      <c r="Q168" s="267"/>
      <c r="R168" s="267">
        <f>IF(OR(ISERROR(VLOOKUP($E168&amp;$D$91&amp;$D$92,'CCG data'!$A:$AD,'CCG data'!C$3,FALSE)),ISBLANK(VLOOKUP($E168&amp;$D$91&amp;$D$92,'CCG data'!$A:$AD,'CCG data'!C$3,FALSE))),"",VLOOKUP($E168&amp;$D$91&amp;$D$92,'CCG data'!$A:$AD,'CCG data'!C$3,FALSE))</f>
        <v>0.40567951318458417</v>
      </c>
      <c r="S168" s="267"/>
      <c r="T168" s="267">
        <f>IF(OR(ISERROR(VLOOKUP($E168&amp;$D$91&amp;$D$92,'CCG data'!$A:$AD,'CCG data'!D$3,FALSE)),ISBLANK(VLOOKUP($E168&amp;$D$91&amp;$D$92,'CCG data'!$A:$AD,'CCG data'!D$3,FALSE))),"",VLOOKUP($E168&amp;$D$91&amp;$D$92,'CCG data'!$A:$AD,'CCG data'!D$3,FALSE))</f>
        <v>0.47261663286004058</v>
      </c>
      <c r="U168" s="267"/>
      <c r="V168" s="267">
        <f>IF(OR(ISERROR(VLOOKUP($E168&amp;$D$91&amp;$D$92,'CCG data'!$A:$AD,'CCG data'!E$3,FALSE)),ISBLANK(VLOOKUP($E168&amp;$D$91&amp;$D$92,'CCG data'!$A:$AD,'CCG data'!E$3,FALSE))),"",VLOOKUP($E168&amp;$D$91&amp;$D$92,'CCG data'!$A:$AD,'CCG data'!E$3,FALSE))</f>
        <v>0.12170385395537525</v>
      </c>
      <c r="W168" s="405"/>
      <c r="Z168" s="165">
        <f>IFERROR(VLOOKUP($E168&amp;$D$92, Outliers!$A$4:$P$214,10,FALSE),"0")</f>
        <v>0</v>
      </c>
      <c r="AA168" s="165">
        <f>IFERROR(VLOOKUP($E168&amp;$D$92, Outliers!$A$4:$P$214,11,FALSE),"0")</f>
        <v>0</v>
      </c>
      <c r="AB168" s="165">
        <f>IFERROR(VLOOKUP($E168&amp;$D$92, Outliers!$A$4:$P$214,12,FALSE),"0")</f>
        <v>0</v>
      </c>
      <c r="AD168" s="78"/>
      <c r="AE168" s="78"/>
      <c r="AF168" s="78"/>
      <c r="AG168" s="78"/>
    </row>
    <row r="169" spans="4:33" x14ac:dyDescent="0.25">
      <c r="D169" s="319"/>
      <c r="E169" s="103" t="s">
        <v>27</v>
      </c>
      <c r="F169" s="95" t="str">
        <f>IF(P168="","",VLOOKUP($E168&amp;$D$91&amp;$D$92,'CCG data'!$A:$AD,'CCG data'!W$3,FALSE))</f>
        <v/>
      </c>
      <c r="G169" s="96" t="str">
        <f>IF(P168="","",VLOOKUP($E168&amp;$D$91&amp;$D$92,'CCG data'!$A:$AD,'CCG data'!X$3,FALSE))</f>
        <v/>
      </c>
      <c r="H169" s="96">
        <f>IF(R168="","",VLOOKUP($E168&amp;$D$91&amp;$D$92,'CCG data'!$A:$AD,'CCG data'!Y$3,FALSE))</f>
        <v>25.602162992101508</v>
      </c>
      <c r="I169" s="96">
        <f>IF(R168="","",VLOOKUP($E168&amp;$D$91&amp;$D$92,'CCG data'!$A:$AD,'CCG data'!Z$3,FALSE))</f>
        <v>33.840495089926335</v>
      </c>
      <c r="J169" s="96">
        <f>IF(T168="","",VLOOKUP($E168&amp;$D$91&amp;$D$92,'CCG data'!$A:$AD,'CCG data'!AA$3,FALSE))</f>
        <v>29.260576795510996</v>
      </c>
      <c r="K169" s="96">
        <f>IF(T168="","",VLOOKUP($E168&amp;$D$91&amp;$D$92,'CCG data'!$A:$AD,'CCG data'!AB$3,FALSE))</f>
        <v>37.881935119038857</v>
      </c>
      <c r="L169" s="96">
        <f>IF(V168="","",VLOOKUP($E168&amp;$D$91&amp;$D$92,'CCG data'!$A:$AD,'CCG data'!AC$3,FALSE))</f>
        <v>6.7475450884368851</v>
      </c>
      <c r="M169" s="96">
        <f>IF(V168="","",VLOOKUP($E168&amp;$D$91&amp;$D$92,'CCG data'!$A:$AD,'CCG data'!AD$3,FALSE))</f>
        <v>11.319015709128143</v>
      </c>
      <c r="N169" s="368"/>
      <c r="P169" s="152" t="str">
        <f>IF(P168="","",VLOOKUP($E168&amp;$D$91&amp;$D$92,'CCG data'!$A:$AD,'CCG data'!I$3,FALSE))</f>
        <v/>
      </c>
      <c r="Q169" s="15" t="str">
        <f>IF(P168="","",VLOOKUP($E168&amp;$D$91&amp;$D$92,'CCG data'!$A:$AD,'CCG data'!J$3,FALSE))</f>
        <v/>
      </c>
      <c r="R169" s="15">
        <f>IF(R168="","",VLOOKUP($E168&amp;$D$91&amp;$D$92,'CCG data'!$A:$AD,'CCG data'!K$3,FALSE))</f>
        <v>0.36299999999999999</v>
      </c>
      <c r="S169" s="15">
        <f>IF(R168="","",VLOOKUP($E168&amp;$D$91&amp;$D$92,'CCG data'!$A:$AD,'CCG data'!L$3,FALSE))</f>
        <v>0.45</v>
      </c>
      <c r="T169" s="15">
        <f>IF(T168="","",VLOOKUP($E168&amp;$D$91&amp;$D$92,'CCG data'!$A:$AD,'CCG data'!M$3,FALSE))</f>
        <v>0.42899999999999999</v>
      </c>
      <c r="U169" s="15">
        <f>IF(T168="","",VLOOKUP($E168&amp;$D$91&amp;$D$92,'CCG data'!$A:$AD,'CCG data'!N$3,FALSE))</f>
        <v>0.51700000000000002</v>
      </c>
      <c r="V169" s="15">
        <f>IF(V168="","",VLOOKUP($E168&amp;$D$91&amp;$D$92,'CCG data'!$A:$AD,'CCG data'!O$3,FALSE))</f>
        <v>9.6000000000000002E-2</v>
      </c>
      <c r="W169" s="136">
        <f>IF(V168="","",VLOOKUP($E168&amp;$D$91&amp;$D$92,'CCG data'!$A:$AD,'CCG data'!P$3,FALSE))</f>
        <v>0.154</v>
      </c>
      <c r="Z169" s="165" t="str">
        <f>IFERROR(VLOOKUP($E169&amp;$D$92, Outliers!$A$4:$P$214,10,FALSE),"0")</f>
        <v>0</v>
      </c>
      <c r="AA169" s="165" t="str">
        <f>IFERROR(VLOOKUP($E169&amp;$D$92, Outliers!$A$4:$P$214,11,FALSE),"0")</f>
        <v>0</v>
      </c>
      <c r="AB169" s="165" t="str">
        <f>IFERROR(VLOOKUP($E169&amp;$D$92, Outliers!$A$4:$P$214,12,FALSE),"0")</f>
        <v>0</v>
      </c>
      <c r="AD169" s="78"/>
      <c r="AE169" s="78"/>
      <c r="AF169" s="78"/>
      <c r="AG169" s="78"/>
    </row>
    <row r="170" spans="4:33" ht="15.75" x14ac:dyDescent="0.25">
      <c r="D170" s="319"/>
      <c r="E170" s="104" t="s">
        <v>174</v>
      </c>
      <c r="F170" s="394" t="str">
        <f>IF(OR(ISERROR(VLOOKUP($E170&amp;$D$91&amp;$D$92,'CCG data'!$A:$AD,'CCG data'!R$3,FALSE)),ISBLANK(VLOOKUP($E170&amp;$D$91&amp;$D$92,'CCG data'!$A:$AD,'CCG data'!R$3,FALSE))),"",VLOOKUP($E170&amp;$D$91&amp;$D$92,'CCG data'!$A:$AD,'CCG data'!R$3,FALSE))</f>
        <v/>
      </c>
      <c r="G170" s="395"/>
      <c r="H170" s="395">
        <f>IF(OR(ISERROR(VLOOKUP($E170&amp;$D$91&amp;$D$92,'CCG data'!$A:$AD,'CCG data'!S$3,FALSE)),ISBLANK(VLOOKUP($E170&amp;$D$91&amp;$D$92,'CCG data'!$A:$AD,'CCG data'!S$3,FALSE))),"",VLOOKUP($E170&amp;$D$91&amp;$D$92,'CCG data'!$A:$AD,'CCG data'!S$3,FALSE))</f>
        <v>28.10014747278063</v>
      </c>
      <c r="I170" s="395"/>
      <c r="J170" s="395">
        <f>IF(OR(ISERROR(VLOOKUP($E170&amp;$D$91&amp;$D$92,'CCG data'!$A:$AD,'CCG data'!T$3,FALSE)),ISBLANK(VLOOKUP($E170&amp;$D$91&amp;$D$92,'CCG data'!$A:$AD,'CCG data'!T$3,FALSE))),"",VLOOKUP($E170&amp;$D$91&amp;$D$92,'CCG data'!$A:$AD,'CCG data'!T$3,FALSE))</f>
        <v>28.404220417072494</v>
      </c>
      <c r="K170" s="395"/>
      <c r="L170" s="395">
        <f>IF(OR(ISERROR(VLOOKUP($E170&amp;$D$91&amp;$D$92,'CCG data'!$A:$AD,'CCG data'!U$3,FALSE)),ISBLANK(VLOOKUP($E170&amp;$D$91&amp;$D$92,'CCG data'!$A:$AD,'CCG data'!U$3,FALSE))),"",VLOOKUP($E170&amp;$D$91&amp;$D$92,'CCG data'!$A:$AD,'CCG data'!U$3,FALSE))</f>
        <v>9.7065938020108682</v>
      </c>
      <c r="M170" s="396"/>
      <c r="N170" s="367">
        <f>IF(OR(ISERROR(VLOOKUP($E170&amp;$D$91&amp;$D$92,'CCG data'!$A:$AD,'CCG data'!G$3,FALSE)),ISBLANK(VLOOKUP($E170&amp;$D$91&amp;$D$92,'CCG data'!$A:$AD,'CCG data'!G$3,FALSE))),"",VLOOKUP($E170&amp;$D$91&amp;$D$92,'CCG data'!$A:$AD,'CCG data'!G$3,FALSE))</f>
        <v>1467</v>
      </c>
      <c r="P170" s="404" t="str">
        <f>IF(OR(ISERROR(VLOOKUP($E170&amp;$D$91&amp;$D$92,'CCG data'!$A:$AD,'CCG data'!B$3,FALSE)),ISBLANK(VLOOKUP($E170&amp;$D$91&amp;$D$92,'CCG data'!$A:$AD,'CCG data'!B$3,FALSE))),"",VLOOKUP($E170&amp;$D$91&amp;$D$92,'CCG data'!$A:$AD,'CCG data'!B$3,FALSE))</f>
        <v/>
      </c>
      <c r="Q170" s="267"/>
      <c r="R170" s="267">
        <f>IF(OR(ISERROR(VLOOKUP($E170&amp;$D$91&amp;$D$92,'CCG data'!$A:$AD,'CCG data'!C$3,FALSE)),ISBLANK(VLOOKUP($E170&amp;$D$91&amp;$D$92,'CCG data'!$A:$AD,'CCG data'!C$3,FALSE))),"",VLOOKUP($E170&amp;$D$91&amp;$D$92,'CCG data'!$A:$AD,'CCG data'!C$3,FALSE))</f>
        <v>0.42194955691888208</v>
      </c>
      <c r="S170" s="267"/>
      <c r="T170" s="267">
        <f>IF(OR(ISERROR(VLOOKUP($E170&amp;$D$91&amp;$D$92,'CCG data'!$A:$AD,'CCG data'!D$3,FALSE)),ISBLANK(VLOOKUP($E170&amp;$D$91&amp;$D$92,'CCG data'!$A:$AD,'CCG data'!D$3,FALSE))),"",VLOOKUP($E170&amp;$D$91&amp;$D$92,'CCG data'!$A:$AD,'CCG data'!D$3,FALSE))</f>
        <v>0.42808452624403542</v>
      </c>
      <c r="U170" s="267"/>
      <c r="V170" s="267">
        <f>IF(OR(ISERROR(VLOOKUP($E170&amp;$D$91&amp;$D$92,'CCG data'!$A:$AD,'CCG data'!E$3,FALSE)),ISBLANK(VLOOKUP($E170&amp;$D$91&amp;$D$92,'CCG data'!$A:$AD,'CCG data'!E$3,FALSE))),"",VLOOKUP($E170&amp;$D$91&amp;$D$92,'CCG data'!$A:$AD,'CCG data'!E$3,FALSE))</f>
        <v>0.14996591683708249</v>
      </c>
      <c r="W170" s="405"/>
      <c r="Z170" s="165">
        <f>IFERROR(VLOOKUP($E170&amp;$D$92, Outliers!$A$4:$P$214,10,FALSE),"0")</f>
        <v>1</v>
      </c>
      <c r="AA170" s="165">
        <f>IFERROR(VLOOKUP($E170&amp;$D$92, Outliers!$A$4:$P$214,11,FALSE),"0")</f>
        <v>0</v>
      </c>
      <c r="AB170" s="165">
        <f>IFERROR(VLOOKUP($E170&amp;$D$92, Outliers!$A$4:$P$214,12,FALSE),"0")</f>
        <v>1</v>
      </c>
      <c r="AD170" s="78"/>
      <c r="AE170" s="78"/>
      <c r="AF170" s="78"/>
      <c r="AG170" s="78"/>
    </row>
    <row r="171" spans="4:33" x14ac:dyDescent="0.25">
      <c r="D171" s="319"/>
      <c r="E171" s="103" t="s">
        <v>27</v>
      </c>
      <c r="F171" s="95" t="str">
        <f>IF(P170="","",VLOOKUP($E170&amp;$D$91&amp;$D$92,'CCG data'!$A:$AD,'CCG data'!W$3,FALSE))</f>
        <v/>
      </c>
      <c r="G171" s="96" t="str">
        <f>IF(P170="","",VLOOKUP($E170&amp;$D$91&amp;$D$92,'CCG data'!$A:$AD,'CCG data'!X$3,FALSE))</f>
        <v/>
      </c>
      <c r="H171" s="96">
        <f>IF(R170="","",VLOOKUP($E170&amp;$D$91&amp;$D$92,'CCG data'!$A:$AD,'CCG data'!Y$3,FALSE))</f>
        <v>25.886444511694961</v>
      </c>
      <c r="I171" s="96">
        <f>IF(R170="","",VLOOKUP($E170&amp;$D$91&amp;$D$92,'CCG data'!$A:$AD,'CCG data'!Z$3,FALSE))</f>
        <v>30.3138504338663</v>
      </c>
      <c r="J171" s="96">
        <f>IF(T170="","",VLOOKUP($E170&amp;$D$91&amp;$D$92,'CCG data'!$A:$AD,'CCG data'!AA$3,FALSE))</f>
        <v>26.182654910789978</v>
      </c>
      <c r="K171" s="96">
        <f>IF(T170="","",VLOOKUP($E170&amp;$D$91&amp;$D$92,'CCG data'!$A:$AD,'CCG data'!AB$3,FALSE))</f>
        <v>30.625785923355011</v>
      </c>
      <c r="L171" s="96">
        <f>IF(V170="","",VLOOKUP($E170&amp;$D$91&amp;$D$92,'CCG data'!$A:$AD,'CCG data'!AC$3,FALSE))</f>
        <v>8.4239336975756203</v>
      </c>
      <c r="M171" s="96">
        <f>IF(V170="","",VLOOKUP($E170&amp;$D$91&amp;$D$92,'CCG data'!$A:$AD,'CCG data'!AD$3,FALSE))</f>
        <v>10.989253906446116</v>
      </c>
      <c r="N171" s="368"/>
      <c r="P171" s="152" t="str">
        <f>IF(P170="","",VLOOKUP($E170&amp;$D$91&amp;$D$92,'CCG data'!$A:$AD,'CCG data'!I$3,FALSE))</f>
        <v/>
      </c>
      <c r="Q171" s="15" t="str">
        <f>IF(P170="","",VLOOKUP($E170&amp;$D$91&amp;$D$92,'CCG data'!$A:$AD,'CCG data'!J$3,FALSE))</f>
        <v/>
      </c>
      <c r="R171" s="15">
        <f>IF(R170="","",VLOOKUP($E170&amp;$D$91&amp;$D$92,'CCG data'!$A:$AD,'CCG data'!K$3,FALSE))</f>
        <v>0.39700000000000002</v>
      </c>
      <c r="S171" s="15">
        <f>IF(R170="","",VLOOKUP($E170&amp;$D$91&amp;$D$92,'CCG data'!$A:$AD,'CCG data'!L$3,FALSE))</f>
        <v>0.44700000000000001</v>
      </c>
      <c r="T171" s="15">
        <f>IF(T170="","",VLOOKUP($E170&amp;$D$91&amp;$D$92,'CCG data'!$A:$AD,'CCG data'!M$3,FALSE))</f>
        <v>0.40300000000000002</v>
      </c>
      <c r="U171" s="15">
        <f>IF(T170="","",VLOOKUP($E170&amp;$D$91&amp;$D$92,'CCG data'!$A:$AD,'CCG data'!N$3,FALSE))</f>
        <v>0.45400000000000001</v>
      </c>
      <c r="V171" s="15">
        <f>IF(V170="","",VLOOKUP($E170&amp;$D$91&amp;$D$92,'CCG data'!$A:$AD,'CCG data'!O$3,FALSE))</f>
        <v>0.13300000000000001</v>
      </c>
      <c r="W171" s="136">
        <f>IF(V170="","",VLOOKUP($E170&amp;$D$91&amp;$D$92,'CCG data'!$A:$AD,'CCG data'!P$3,FALSE))</f>
        <v>0.16900000000000001</v>
      </c>
      <c r="Z171" s="165" t="str">
        <f>IFERROR(VLOOKUP($E171&amp;$D$92, Outliers!$A$4:$P$214,10,FALSE),"0")</f>
        <v>0</v>
      </c>
      <c r="AA171" s="165" t="str">
        <f>IFERROR(VLOOKUP($E171&amp;$D$92, Outliers!$A$4:$P$214,11,FALSE),"0")</f>
        <v>0</v>
      </c>
      <c r="AB171" s="165" t="str">
        <f>IFERROR(VLOOKUP($E171&amp;$D$92, Outliers!$A$4:$P$214,12,FALSE),"0")</f>
        <v>0</v>
      </c>
      <c r="AD171" s="78"/>
      <c r="AE171" s="78"/>
      <c r="AF171" s="78"/>
      <c r="AG171" s="78"/>
    </row>
    <row r="172" spans="4:33" ht="15.75" x14ac:dyDescent="0.25">
      <c r="D172" s="319"/>
      <c r="E172" s="104" t="s">
        <v>175</v>
      </c>
      <c r="F172" s="394" t="str">
        <f>IF(OR(ISERROR(VLOOKUP($E172&amp;$D$91&amp;$D$92,'CCG data'!$A:$AD,'CCG data'!R$3,FALSE)),ISBLANK(VLOOKUP($E172&amp;$D$91&amp;$D$92,'CCG data'!$A:$AD,'CCG data'!R$3,FALSE))),"",VLOOKUP($E172&amp;$D$91&amp;$D$92,'CCG data'!$A:$AD,'CCG data'!R$3,FALSE))</f>
        <v/>
      </c>
      <c r="G172" s="395"/>
      <c r="H172" s="395">
        <f>IF(OR(ISERROR(VLOOKUP($E172&amp;$D$91&amp;$D$92,'CCG data'!$A:$AD,'CCG data'!S$3,FALSE)),ISBLANK(VLOOKUP($E172&amp;$D$91&amp;$D$92,'CCG data'!$A:$AD,'CCG data'!S$3,FALSE))),"",VLOOKUP($E172&amp;$D$91&amp;$D$92,'CCG data'!$A:$AD,'CCG data'!S$3,FALSE))</f>
        <v>45.874744308179352</v>
      </c>
      <c r="I172" s="395"/>
      <c r="J172" s="395">
        <f>IF(OR(ISERROR(VLOOKUP($E172&amp;$D$91&amp;$D$92,'CCG data'!$A:$AD,'CCG data'!T$3,FALSE)),ISBLANK(VLOOKUP($E172&amp;$D$91&amp;$D$92,'CCG data'!$A:$AD,'CCG data'!T$3,FALSE))),"",VLOOKUP($E172&amp;$D$91&amp;$D$92,'CCG data'!$A:$AD,'CCG data'!T$3,FALSE))</f>
        <v>26.265894514890725</v>
      </c>
      <c r="K172" s="395"/>
      <c r="L172" s="395">
        <f>IF(OR(ISERROR(VLOOKUP($E172&amp;$D$91&amp;$D$92,'CCG data'!$A:$AD,'CCG data'!U$3,FALSE)),ISBLANK(VLOOKUP($E172&amp;$D$91&amp;$D$92,'CCG data'!$A:$AD,'CCG data'!U$3,FALSE))),"",VLOOKUP($E172&amp;$D$91&amp;$D$92,'CCG data'!$A:$AD,'CCG data'!U$3,FALSE))</f>
        <v>7.9891982261939978</v>
      </c>
      <c r="M172" s="396"/>
      <c r="N172" s="367">
        <f>IF(OR(ISERROR(VLOOKUP($E172&amp;$D$91&amp;$D$92,'CCG data'!$A:$AD,'CCG data'!G$3,FALSE)),ISBLANK(VLOOKUP($E172&amp;$D$91&amp;$D$92,'CCG data'!$A:$AD,'CCG data'!G$3,FALSE))),"",VLOOKUP($E172&amp;$D$91&amp;$D$92,'CCG data'!$A:$AD,'CCG data'!G$3,FALSE))</f>
        <v>2366</v>
      </c>
      <c r="P172" s="404" t="str">
        <f>IF(OR(ISERROR(VLOOKUP($E172&amp;$D$91&amp;$D$92,'CCG data'!$A:$AD,'CCG data'!B$3,FALSE)),ISBLANK(VLOOKUP($E172&amp;$D$91&amp;$D$92,'CCG data'!$A:$AD,'CCG data'!B$3,FALSE))),"",VLOOKUP($E172&amp;$D$91&amp;$D$92,'CCG data'!$A:$AD,'CCG data'!B$3,FALSE))</f>
        <v/>
      </c>
      <c r="Q172" s="267"/>
      <c r="R172" s="267">
        <f>IF(OR(ISERROR(VLOOKUP($E172&amp;$D$91&amp;$D$92,'CCG data'!$A:$AD,'CCG data'!C$3,FALSE)),ISBLANK(VLOOKUP($E172&amp;$D$91&amp;$D$92,'CCG data'!$A:$AD,'CCG data'!C$3,FALSE))),"",VLOOKUP($E172&amp;$D$91&amp;$D$92,'CCG data'!$A:$AD,'CCG data'!C$3,FALSE))</f>
        <v>0.573541842772612</v>
      </c>
      <c r="S172" s="267"/>
      <c r="T172" s="267">
        <f>IF(OR(ISERROR(VLOOKUP($E172&amp;$D$91&amp;$D$92,'CCG data'!$A:$AD,'CCG data'!D$3,FALSE)),ISBLANK(VLOOKUP($E172&amp;$D$91&amp;$D$92,'CCG data'!$A:$AD,'CCG data'!D$3,FALSE))),"",VLOOKUP($E172&amp;$D$91&amp;$D$92,'CCG data'!$A:$AD,'CCG data'!D$3,FALSE))</f>
        <v>0.32628909551986474</v>
      </c>
      <c r="U172" s="267"/>
      <c r="V172" s="267">
        <f>IF(OR(ISERROR(VLOOKUP($E172&amp;$D$91&amp;$D$92,'CCG data'!$A:$AD,'CCG data'!E$3,FALSE)),ISBLANK(VLOOKUP($E172&amp;$D$91&amp;$D$92,'CCG data'!$A:$AD,'CCG data'!E$3,FALSE))),"",VLOOKUP($E172&amp;$D$91&amp;$D$92,'CCG data'!$A:$AD,'CCG data'!E$3,FALSE))</f>
        <v>0.10016906170752325</v>
      </c>
      <c r="W172" s="405"/>
      <c r="Z172" s="165">
        <f>IFERROR(VLOOKUP($E172&amp;$D$92, Outliers!$A$4:$P$214,10,FALSE),"0")</f>
        <v>1</v>
      </c>
      <c r="AA172" s="165">
        <f>IFERROR(VLOOKUP($E172&amp;$D$92, Outliers!$A$4:$P$214,11,FALSE),"0")</f>
        <v>0</v>
      </c>
      <c r="AB172" s="165">
        <f>IFERROR(VLOOKUP($E172&amp;$D$92, Outliers!$A$4:$P$214,12,FALSE),"0")</f>
        <v>1</v>
      </c>
      <c r="AD172" s="78"/>
      <c r="AE172" s="78"/>
      <c r="AF172" s="78"/>
      <c r="AG172" s="78"/>
    </row>
    <row r="173" spans="4:33" x14ac:dyDescent="0.25">
      <c r="D173" s="319"/>
      <c r="E173" s="103" t="s">
        <v>27</v>
      </c>
      <c r="F173" s="95" t="str">
        <f>IF(P172="","",VLOOKUP($E172&amp;$D$91&amp;$D$92,'CCG data'!$A:$AD,'CCG data'!W$3,FALSE))</f>
        <v/>
      </c>
      <c r="G173" s="96" t="str">
        <f>IF(P172="","",VLOOKUP($E172&amp;$D$91&amp;$D$92,'CCG data'!$A:$AD,'CCG data'!X$3,FALSE))</f>
        <v/>
      </c>
      <c r="H173" s="96">
        <f>IF(R172="","",VLOOKUP($E172&amp;$D$91&amp;$D$92,'CCG data'!$A:$AD,'CCG data'!Y$3,FALSE))</f>
        <v>43.433901541082903</v>
      </c>
      <c r="I173" s="96">
        <f>IF(R172="","",VLOOKUP($E172&amp;$D$91&amp;$D$92,'CCG data'!$A:$AD,'CCG data'!Z$3,FALSE))</f>
        <v>48.315587075275801</v>
      </c>
      <c r="J173" s="96">
        <f>IF(T172="","",VLOOKUP($E172&amp;$D$91&amp;$D$92,'CCG data'!$A:$AD,'CCG data'!AA$3,FALSE))</f>
        <v>24.413047266117161</v>
      </c>
      <c r="K173" s="96">
        <f>IF(T172="","",VLOOKUP($E172&amp;$D$91&amp;$D$92,'CCG data'!$A:$AD,'CCG data'!AB$3,FALSE))</f>
        <v>28.118741763664289</v>
      </c>
      <c r="L173" s="96">
        <f>IF(V172="","",VLOOKUP($E172&amp;$D$91&amp;$D$92,'CCG data'!$A:$AD,'CCG data'!AC$3,FALSE))</f>
        <v>6.9720480111253309</v>
      </c>
      <c r="M173" s="96">
        <f>IF(V172="","",VLOOKUP($E172&amp;$D$91&amp;$D$92,'CCG data'!$A:$AD,'CCG data'!AD$3,FALSE))</f>
        <v>9.0063484412626647</v>
      </c>
      <c r="N173" s="368"/>
      <c r="P173" s="152" t="str">
        <f>IF(P172="","",VLOOKUP($E172&amp;$D$91&amp;$D$92,'CCG data'!$A:$AD,'CCG data'!I$3,FALSE))</f>
        <v/>
      </c>
      <c r="Q173" s="15" t="str">
        <f>IF(P172="","",VLOOKUP($E172&amp;$D$91&amp;$D$92,'CCG data'!$A:$AD,'CCG data'!J$3,FALSE))</f>
        <v/>
      </c>
      <c r="R173" s="15">
        <f>IF(R172="","",VLOOKUP($E172&amp;$D$91&amp;$D$92,'CCG data'!$A:$AD,'CCG data'!K$3,FALSE))</f>
        <v>0.55400000000000005</v>
      </c>
      <c r="S173" s="15">
        <f>IF(R172="","",VLOOKUP($E172&amp;$D$91&amp;$D$92,'CCG data'!$A:$AD,'CCG data'!L$3,FALSE))</f>
        <v>0.59299999999999997</v>
      </c>
      <c r="T173" s="15">
        <f>IF(T172="","",VLOOKUP($E172&amp;$D$91&amp;$D$92,'CCG data'!$A:$AD,'CCG data'!M$3,FALSE))</f>
        <v>0.308</v>
      </c>
      <c r="U173" s="15">
        <f>IF(T172="","",VLOOKUP($E172&amp;$D$91&amp;$D$92,'CCG data'!$A:$AD,'CCG data'!N$3,FALSE))</f>
        <v>0.34499999999999997</v>
      </c>
      <c r="V173" s="15">
        <f>IF(V172="","",VLOOKUP($E172&amp;$D$91&amp;$D$92,'CCG data'!$A:$AD,'CCG data'!O$3,FALSE))</f>
        <v>8.8999999999999996E-2</v>
      </c>
      <c r="W173" s="136">
        <f>IF(V172="","",VLOOKUP($E172&amp;$D$91&amp;$D$92,'CCG data'!$A:$AD,'CCG data'!P$3,FALSE))</f>
        <v>0.113</v>
      </c>
      <c r="Z173" s="165" t="str">
        <f>IFERROR(VLOOKUP($E173&amp;$D$92, Outliers!$A$4:$P$214,10,FALSE),"0")</f>
        <v>0</v>
      </c>
      <c r="AA173" s="165" t="str">
        <f>IFERROR(VLOOKUP($E173&amp;$D$92, Outliers!$A$4:$P$214,11,FALSE),"0")</f>
        <v>0</v>
      </c>
      <c r="AB173" s="165" t="str">
        <f>IFERROR(VLOOKUP($E173&amp;$D$92, Outliers!$A$4:$P$214,12,FALSE),"0")</f>
        <v>0</v>
      </c>
      <c r="AD173" s="78"/>
      <c r="AE173" s="78"/>
      <c r="AF173" s="78"/>
      <c r="AG173" s="78"/>
    </row>
    <row r="174" spans="4:33" ht="15.75" x14ac:dyDescent="0.25">
      <c r="D174" s="319"/>
      <c r="E174" s="104" t="s">
        <v>176</v>
      </c>
      <c r="F174" s="394" t="str">
        <f>IF(OR(ISERROR(VLOOKUP($E174&amp;$D$91&amp;$D$92,'CCG data'!$A:$AD,'CCG data'!R$3,FALSE)),ISBLANK(VLOOKUP($E174&amp;$D$91&amp;$D$92,'CCG data'!$A:$AD,'CCG data'!R$3,FALSE))),"",VLOOKUP($E174&amp;$D$91&amp;$D$92,'CCG data'!$A:$AD,'CCG data'!R$3,FALSE))</f>
        <v/>
      </c>
      <c r="G174" s="395"/>
      <c r="H174" s="395">
        <f>IF(OR(ISERROR(VLOOKUP($E174&amp;$D$91&amp;$D$92,'CCG data'!$A:$AD,'CCG data'!S$3,FALSE)),ISBLANK(VLOOKUP($E174&amp;$D$91&amp;$D$92,'CCG data'!$A:$AD,'CCG data'!S$3,FALSE))),"",VLOOKUP($E174&amp;$D$91&amp;$D$92,'CCG data'!$A:$AD,'CCG data'!S$3,FALSE))</f>
        <v>45.614710596649012</v>
      </c>
      <c r="I174" s="395"/>
      <c r="J174" s="395">
        <f>IF(OR(ISERROR(VLOOKUP($E174&amp;$D$91&amp;$D$92,'CCG data'!$A:$AD,'CCG data'!T$3,FALSE)),ISBLANK(VLOOKUP($E174&amp;$D$91&amp;$D$92,'CCG data'!$A:$AD,'CCG data'!T$3,FALSE))),"",VLOOKUP($E174&amp;$D$91&amp;$D$92,'CCG data'!$A:$AD,'CCG data'!T$3,FALSE))</f>
        <v>31.178879975870284</v>
      </c>
      <c r="K174" s="395"/>
      <c r="L174" s="395">
        <f>IF(OR(ISERROR(VLOOKUP($E174&amp;$D$91&amp;$D$92,'CCG data'!$A:$AD,'CCG data'!U$3,FALSE)),ISBLANK(VLOOKUP($E174&amp;$D$91&amp;$D$92,'CCG data'!$A:$AD,'CCG data'!U$3,FALSE))),"",VLOOKUP($E174&amp;$D$91&amp;$D$92,'CCG data'!$A:$AD,'CCG data'!U$3,FALSE))</f>
        <v>10.08362513475701</v>
      </c>
      <c r="M174" s="396"/>
      <c r="N174" s="367">
        <f>IF(OR(ISERROR(VLOOKUP($E174&amp;$D$91&amp;$D$92,'CCG data'!$A:$AD,'CCG data'!G$3,FALSE)),ISBLANK(VLOOKUP($E174&amp;$D$91&amp;$D$92,'CCG data'!$A:$AD,'CCG data'!G$3,FALSE))),"",VLOOKUP($E174&amp;$D$91&amp;$D$92,'CCG data'!$A:$AD,'CCG data'!G$3,FALSE))</f>
        <v>753</v>
      </c>
      <c r="P174" s="404" t="str">
        <f>IF(OR(ISERROR(VLOOKUP($E174&amp;$D$91&amp;$D$92,'CCG data'!$A:$AD,'CCG data'!B$3,FALSE)),ISBLANK(VLOOKUP($E174&amp;$D$91&amp;$D$92,'CCG data'!$A:$AD,'CCG data'!B$3,FALSE))),"",VLOOKUP($E174&amp;$D$91&amp;$D$92,'CCG data'!$A:$AD,'CCG data'!B$3,FALSE))</f>
        <v/>
      </c>
      <c r="Q174" s="267"/>
      <c r="R174" s="267">
        <f>IF(OR(ISERROR(VLOOKUP($E174&amp;$D$91&amp;$D$92,'CCG data'!$A:$AD,'CCG data'!C$3,FALSE)),ISBLANK(VLOOKUP($E174&amp;$D$91&amp;$D$92,'CCG data'!$A:$AD,'CCG data'!C$3,FALSE))),"",VLOOKUP($E174&amp;$D$91&amp;$D$92,'CCG data'!$A:$AD,'CCG data'!C$3,FALSE))</f>
        <v>0.52456839309428949</v>
      </c>
      <c r="S174" s="267"/>
      <c r="T174" s="267">
        <f>IF(OR(ISERROR(VLOOKUP($E174&amp;$D$91&amp;$D$92,'CCG data'!$A:$AD,'CCG data'!D$3,FALSE)),ISBLANK(VLOOKUP($E174&amp;$D$91&amp;$D$92,'CCG data'!$A:$AD,'CCG data'!D$3,FALSE))),"",VLOOKUP($E174&amp;$D$91&amp;$D$92,'CCG data'!$A:$AD,'CCG data'!D$3,FALSE))</f>
        <v>0.35989375830013282</v>
      </c>
      <c r="U174" s="267"/>
      <c r="V174" s="267">
        <f>IF(OR(ISERROR(VLOOKUP($E174&amp;$D$91&amp;$D$92,'CCG data'!$A:$AD,'CCG data'!E$3,FALSE)),ISBLANK(VLOOKUP($E174&amp;$D$91&amp;$D$92,'CCG data'!$A:$AD,'CCG data'!E$3,FALSE))),"",VLOOKUP($E174&amp;$D$91&amp;$D$92,'CCG data'!$A:$AD,'CCG data'!E$3,FALSE))</f>
        <v>0.11553784860557768</v>
      </c>
      <c r="W174" s="405"/>
      <c r="Z174" s="165">
        <f>IFERROR(VLOOKUP($E174&amp;$D$92, Outliers!$A$4:$P$214,10,FALSE),"0")</f>
        <v>1</v>
      </c>
      <c r="AA174" s="165">
        <f>IFERROR(VLOOKUP($E174&amp;$D$92, Outliers!$A$4:$P$214,11,FALSE),"0")</f>
        <v>0</v>
      </c>
      <c r="AB174" s="165">
        <f>IFERROR(VLOOKUP($E174&amp;$D$92, Outliers!$A$4:$P$214,12,FALSE),"0")</f>
        <v>0</v>
      </c>
      <c r="AD174" s="78"/>
      <c r="AE174" s="78"/>
      <c r="AF174" s="78"/>
      <c r="AG174" s="78"/>
    </row>
    <row r="175" spans="4:33" x14ac:dyDescent="0.25">
      <c r="D175" s="319"/>
      <c r="E175" s="103" t="s">
        <v>27</v>
      </c>
      <c r="F175" s="95" t="str">
        <f>IF(P174="","",VLOOKUP($E174&amp;$D$91&amp;$D$92,'CCG data'!$A:$AD,'CCG data'!W$3,FALSE))</f>
        <v/>
      </c>
      <c r="G175" s="96" t="str">
        <f>IF(P174="","",VLOOKUP($E174&amp;$D$91&amp;$D$92,'CCG data'!$A:$AD,'CCG data'!X$3,FALSE))</f>
        <v/>
      </c>
      <c r="H175" s="96">
        <f>IF(R174="","",VLOOKUP($E174&amp;$D$91&amp;$D$92,'CCG data'!$A:$AD,'CCG data'!Y$3,FALSE))</f>
        <v>41.116265261115288</v>
      </c>
      <c r="I175" s="96">
        <f>IF(R174="","",VLOOKUP($E174&amp;$D$91&amp;$D$92,'CCG data'!$A:$AD,'CCG data'!Z$3,FALSE))</f>
        <v>50.113155932182735</v>
      </c>
      <c r="J175" s="96">
        <f>IF(T174="","",VLOOKUP($E174&amp;$D$91&amp;$D$92,'CCG data'!$A:$AD,'CCG data'!AA$3,FALSE))</f>
        <v>27.466675106320277</v>
      </c>
      <c r="K175" s="96">
        <f>IF(T174="","",VLOOKUP($E174&amp;$D$91&amp;$D$92,'CCG data'!$A:$AD,'CCG data'!AB$3,FALSE))</f>
        <v>34.891084845420295</v>
      </c>
      <c r="L175" s="96">
        <f>IF(V174="","",VLOOKUP($E174&amp;$D$91&amp;$D$92,'CCG data'!$A:$AD,'CCG data'!AC$3,FALSE))</f>
        <v>7.964712077655637</v>
      </c>
      <c r="M175" s="96">
        <f>IF(V174="","",VLOOKUP($E174&amp;$D$91&amp;$D$92,'CCG data'!$A:$AD,'CCG data'!AD$3,FALSE))</f>
        <v>12.202538191858384</v>
      </c>
      <c r="N175" s="368"/>
      <c r="P175" s="152" t="str">
        <f>IF(P174="","",VLOOKUP($E174&amp;$D$91&amp;$D$92,'CCG data'!$A:$AD,'CCG data'!I$3,FALSE))</f>
        <v/>
      </c>
      <c r="Q175" s="15" t="str">
        <f>IF(P174="","",VLOOKUP($E174&amp;$D$91&amp;$D$92,'CCG data'!$A:$AD,'CCG data'!J$3,FALSE))</f>
        <v/>
      </c>
      <c r="R175" s="15">
        <f>IF(R174="","",VLOOKUP($E174&amp;$D$91&amp;$D$92,'CCG data'!$A:$AD,'CCG data'!K$3,FALSE))</f>
        <v>0.48899999999999999</v>
      </c>
      <c r="S175" s="15">
        <f>IF(R174="","",VLOOKUP($E174&amp;$D$91&amp;$D$92,'CCG data'!$A:$AD,'CCG data'!L$3,FALSE))</f>
        <v>0.56000000000000005</v>
      </c>
      <c r="T175" s="15">
        <f>IF(T174="","",VLOOKUP($E174&amp;$D$91&amp;$D$92,'CCG data'!$A:$AD,'CCG data'!M$3,FALSE))</f>
        <v>0.32600000000000001</v>
      </c>
      <c r="U175" s="15">
        <f>IF(T174="","",VLOOKUP($E174&amp;$D$91&amp;$D$92,'CCG data'!$A:$AD,'CCG data'!N$3,FALSE))</f>
        <v>0.39500000000000002</v>
      </c>
      <c r="V175" s="15">
        <f>IF(V174="","",VLOOKUP($E174&amp;$D$91&amp;$D$92,'CCG data'!$A:$AD,'CCG data'!O$3,FALSE))</f>
        <v>9.5000000000000001E-2</v>
      </c>
      <c r="W175" s="136">
        <f>IF(V174="","",VLOOKUP($E174&amp;$D$91&amp;$D$92,'CCG data'!$A:$AD,'CCG data'!P$3,FALSE))</f>
        <v>0.14000000000000001</v>
      </c>
      <c r="Z175" s="165" t="str">
        <f>IFERROR(VLOOKUP($E175&amp;$D$92, Outliers!$A$4:$P$214,10,FALSE),"0")</f>
        <v>0</v>
      </c>
      <c r="AA175" s="165" t="str">
        <f>IFERROR(VLOOKUP($E175&amp;$D$92, Outliers!$A$4:$P$214,11,FALSE),"0")</f>
        <v>0</v>
      </c>
      <c r="AB175" s="165" t="str">
        <f>IFERROR(VLOOKUP($E175&amp;$D$92, Outliers!$A$4:$P$214,12,FALSE),"0")</f>
        <v>0</v>
      </c>
      <c r="AD175" s="78"/>
      <c r="AE175" s="78"/>
      <c r="AF175" s="78"/>
      <c r="AG175" s="78"/>
    </row>
    <row r="176" spans="4:33" ht="15.75" x14ac:dyDescent="0.25">
      <c r="D176" s="319"/>
      <c r="E176" s="104" t="s">
        <v>400</v>
      </c>
      <c r="F176" s="394" t="str">
        <f>IF(OR(ISERROR(VLOOKUP($E176&amp;$D$91&amp;$D$92,'CCG data'!$A:$AD,'CCG data'!R$3,FALSE)),ISBLANK(VLOOKUP($E176&amp;$D$91&amp;$D$92,'CCG data'!$A:$AD,'CCG data'!R$3,FALSE))),"",VLOOKUP($E176&amp;$D$91&amp;$D$92,'CCG data'!$A:$AD,'CCG data'!R$3,FALSE))</f>
        <v/>
      </c>
      <c r="G176" s="395"/>
      <c r="H176" s="395">
        <f>IF(OR(ISERROR(VLOOKUP($E176&amp;$D$91&amp;$D$92,'CCG data'!$A:$AD,'CCG data'!S$3,FALSE)),ISBLANK(VLOOKUP($E176&amp;$D$91&amp;$D$92,'CCG data'!$A:$AD,'CCG data'!S$3,FALSE))),"",VLOOKUP($E176&amp;$D$91&amp;$D$92,'CCG data'!$A:$AD,'CCG data'!S$3,FALSE))</f>
        <v>36.638922234328781</v>
      </c>
      <c r="I176" s="395"/>
      <c r="J176" s="395">
        <f>IF(OR(ISERROR(VLOOKUP($E176&amp;$D$91&amp;$D$92,'CCG data'!$A:$AD,'CCG data'!T$3,FALSE)),ISBLANK(VLOOKUP($E176&amp;$D$91&amp;$D$92,'CCG data'!$A:$AD,'CCG data'!T$3,FALSE))),"",VLOOKUP($E176&amp;$D$91&amp;$D$92,'CCG data'!$A:$AD,'CCG data'!T$3,FALSE))</f>
        <v>25.778882078994947</v>
      </c>
      <c r="K176" s="395"/>
      <c r="L176" s="395">
        <f>IF(OR(ISERROR(VLOOKUP($E176&amp;$D$91&amp;$D$92,'CCG data'!$A:$AD,'CCG data'!U$3,FALSE)),ISBLANK(VLOOKUP($E176&amp;$D$91&amp;$D$92,'CCG data'!$A:$AD,'CCG data'!U$3,FALSE))),"",VLOOKUP($E176&amp;$D$91&amp;$D$92,'CCG data'!$A:$AD,'CCG data'!U$3,FALSE))</f>
        <v>12.394702246930613</v>
      </c>
      <c r="M176" s="396"/>
      <c r="N176" s="367">
        <f>IF(OR(ISERROR(VLOOKUP($E176&amp;$D$91&amp;$D$92,'CCG data'!$A:$AD,'CCG data'!G$3,FALSE)),ISBLANK(VLOOKUP($E176&amp;$D$91&amp;$D$92,'CCG data'!$A:$AD,'CCG data'!G$3,FALSE))),"",VLOOKUP($E176&amp;$D$91&amp;$D$92,'CCG data'!$A:$AD,'CCG data'!G$3,FALSE))</f>
        <v>1408</v>
      </c>
      <c r="P176" s="404" t="str">
        <f>IF(OR(ISERROR(VLOOKUP($E176&amp;$D$91&amp;$D$92,'CCG data'!$A:$AD,'CCG data'!B$3,FALSE)),ISBLANK(VLOOKUP($E176&amp;$D$91&amp;$D$92,'CCG data'!$A:$AD,'CCG data'!B$3,FALSE))),"",VLOOKUP($E176&amp;$D$91&amp;$D$92,'CCG data'!$A:$AD,'CCG data'!B$3,FALSE))</f>
        <v/>
      </c>
      <c r="Q176" s="267"/>
      <c r="R176" s="267">
        <f>IF(OR(ISERROR(VLOOKUP($E176&amp;$D$91&amp;$D$92,'CCG data'!$A:$AD,'CCG data'!C$3,FALSE)),ISBLANK(VLOOKUP($E176&amp;$D$91&amp;$D$92,'CCG data'!$A:$AD,'CCG data'!C$3,FALSE))),"",VLOOKUP($E176&amp;$D$91&amp;$D$92,'CCG data'!$A:$AD,'CCG data'!C$3,FALSE))</f>
        <v>0.49005681818181818</v>
      </c>
      <c r="S176" s="267"/>
      <c r="T176" s="267">
        <f>IF(OR(ISERROR(VLOOKUP($E176&amp;$D$91&amp;$D$92,'CCG data'!$A:$AD,'CCG data'!D$3,FALSE)),ISBLANK(VLOOKUP($E176&amp;$D$91&amp;$D$92,'CCG data'!$A:$AD,'CCG data'!D$3,FALSE))),"",VLOOKUP($E176&amp;$D$91&amp;$D$92,'CCG data'!$A:$AD,'CCG data'!D$3,FALSE))</f>
        <v>0.34303977272727271</v>
      </c>
      <c r="U176" s="267"/>
      <c r="V176" s="267">
        <f>IF(OR(ISERROR(VLOOKUP($E176&amp;$D$91&amp;$D$92,'CCG data'!$A:$AD,'CCG data'!E$3,FALSE)),ISBLANK(VLOOKUP($E176&amp;$D$91&amp;$D$92,'CCG data'!$A:$AD,'CCG data'!E$3,FALSE))),"",VLOOKUP($E176&amp;$D$91&amp;$D$92,'CCG data'!$A:$AD,'CCG data'!E$3,FALSE))</f>
        <v>0.16690340909090909</v>
      </c>
      <c r="W176" s="405"/>
      <c r="Z176" s="165">
        <f>IFERROR(VLOOKUP($E176&amp;$D$92, Outliers!$A$4:$P$214,10,FALSE),"0")</f>
        <v>0</v>
      </c>
      <c r="AA176" s="165">
        <f>IFERROR(VLOOKUP($E176&amp;$D$92, Outliers!$A$4:$P$214,11,FALSE),"0")</f>
        <v>0</v>
      </c>
      <c r="AB176" s="165">
        <f>IFERROR(VLOOKUP($E176&amp;$D$92, Outliers!$A$4:$P$214,12,FALSE),"0")</f>
        <v>0</v>
      </c>
      <c r="AD176" s="78"/>
      <c r="AE176" s="78"/>
      <c r="AF176" s="78"/>
      <c r="AG176" s="78"/>
    </row>
    <row r="177" spans="4:33" x14ac:dyDescent="0.25">
      <c r="D177" s="319"/>
      <c r="E177" s="103" t="s">
        <v>27</v>
      </c>
      <c r="F177" s="95" t="str">
        <f>IF(P176="","",VLOOKUP($E176&amp;$D$91&amp;$D$92,'CCG data'!$A:$AD,'CCG data'!W$3,FALSE))</f>
        <v/>
      </c>
      <c r="G177" s="96" t="str">
        <f>IF(P176="","",VLOOKUP($E176&amp;$D$91&amp;$D$92,'CCG data'!$A:$AD,'CCG data'!X$3,FALSE))</f>
        <v/>
      </c>
      <c r="H177" s="96">
        <f>IF(R176="","",VLOOKUP($E176&amp;$D$91&amp;$D$92,'CCG data'!$A:$AD,'CCG data'!Y$3,FALSE))</f>
        <v>33.905075168599453</v>
      </c>
      <c r="I177" s="96">
        <f>IF(R176="","",VLOOKUP($E176&amp;$D$91&amp;$D$92,'CCG data'!$A:$AD,'CCG data'!Z$3,FALSE))</f>
        <v>39.37276930005811</v>
      </c>
      <c r="J177" s="96">
        <f>IF(T176="","",VLOOKUP($E176&amp;$D$91&amp;$D$92,'CCG data'!$A:$AD,'CCG data'!AA$3,FALSE))</f>
        <v>23.479841769541267</v>
      </c>
      <c r="K177" s="96">
        <f>IF(T176="","",VLOOKUP($E176&amp;$D$91&amp;$D$92,'CCG data'!$A:$AD,'CCG data'!AB$3,FALSE))</f>
        <v>28.077922388448627</v>
      </c>
      <c r="L177" s="96">
        <f>IF(V176="","",VLOOKUP($E176&amp;$D$91&amp;$D$92,'CCG data'!$A:$AD,'CCG data'!AC$3,FALSE))</f>
        <v>10.809961449299575</v>
      </c>
      <c r="M177" s="96">
        <f>IF(V176="","",VLOOKUP($E176&amp;$D$91&amp;$D$92,'CCG data'!$A:$AD,'CCG data'!AD$3,FALSE))</f>
        <v>13.979443044561652</v>
      </c>
      <c r="N177" s="368"/>
      <c r="P177" s="152" t="str">
        <f>IF(P176="","",VLOOKUP($E176&amp;$D$91&amp;$D$92,'CCG data'!$A:$AD,'CCG data'!I$3,FALSE))</f>
        <v/>
      </c>
      <c r="Q177" s="15" t="str">
        <f>IF(P176="","",VLOOKUP($E176&amp;$D$91&amp;$D$92,'CCG data'!$A:$AD,'CCG data'!J$3,FALSE))</f>
        <v/>
      </c>
      <c r="R177" s="15">
        <f>IF(R176="","",VLOOKUP($E176&amp;$D$91&amp;$D$92,'CCG data'!$A:$AD,'CCG data'!K$3,FALSE))</f>
        <v>0.46400000000000002</v>
      </c>
      <c r="S177" s="15">
        <f>IF(R176="","",VLOOKUP($E176&amp;$D$91&amp;$D$92,'CCG data'!$A:$AD,'CCG data'!L$3,FALSE))</f>
        <v>0.51600000000000001</v>
      </c>
      <c r="T177" s="15">
        <f>IF(T176="","",VLOOKUP($E176&amp;$D$91&amp;$D$92,'CCG data'!$A:$AD,'CCG data'!M$3,FALSE))</f>
        <v>0.31900000000000001</v>
      </c>
      <c r="U177" s="15">
        <f>IF(T176="","",VLOOKUP($E176&amp;$D$91&amp;$D$92,'CCG data'!$A:$AD,'CCG data'!N$3,FALSE))</f>
        <v>0.36799999999999999</v>
      </c>
      <c r="V177" s="15">
        <f>IF(V176="","",VLOOKUP($E176&amp;$D$91&amp;$D$92,'CCG data'!$A:$AD,'CCG data'!O$3,FALSE))</f>
        <v>0.14799999999999999</v>
      </c>
      <c r="W177" s="136">
        <f>IF(V176="","",VLOOKUP($E176&amp;$D$91&amp;$D$92,'CCG data'!$A:$AD,'CCG data'!P$3,FALSE))</f>
        <v>0.187</v>
      </c>
      <c r="Z177" s="165" t="str">
        <f>IFERROR(VLOOKUP($E177&amp;$D$92, Outliers!$A$4:$P$214,10,FALSE),"0")</f>
        <v>0</v>
      </c>
      <c r="AA177" s="165" t="str">
        <f>IFERROR(VLOOKUP($E177&amp;$D$92, Outliers!$A$4:$P$214,11,FALSE),"0")</f>
        <v>0</v>
      </c>
      <c r="AB177" s="165" t="str">
        <f>IFERROR(VLOOKUP($E177&amp;$D$92, Outliers!$A$4:$P$214,12,FALSE),"0")</f>
        <v>0</v>
      </c>
      <c r="AD177" s="78"/>
      <c r="AE177" s="78"/>
      <c r="AF177" s="78"/>
      <c r="AG177" s="78"/>
    </row>
    <row r="178" spans="4:33" ht="15.75" x14ac:dyDescent="0.25">
      <c r="D178" s="319"/>
      <c r="E178" s="104" t="s">
        <v>177</v>
      </c>
      <c r="F178" s="394" t="str">
        <f>IF(OR(ISERROR(VLOOKUP($E178&amp;$D$91&amp;$D$92,'CCG data'!$A:$AD,'CCG data'!R$3,FALSE)),ISBLANK(VLOOKUP($E178&amp;$D$91&amp;$D$92,'CCG data'!$A:$AD,'CCG data'!R$3,FALSE))),"",VLOOKUP($E178&amp;$D$91&amp;$D$92,'CCG data'!$A:$AD,'CCG data'!R$3,FALSE))</f>
        <v/>
      </c>
      <c r="G178" s="395"/>
      <c r="H178" s="395">
        <f>IF(OR(ISERROR(VLOOKUP($E178&amp;$D$91&amp;$D$92,'CCG data'!$A:$AD,'CCG data'!S$3,FALSE)),ISBLANK(VLOOKUP($E178&amp;$D$91&amp;$D$92,'CCG data'!$A:$AD,'CCG data'!S$3,FALSE))),"",VLOOKUP($E178&amp;$D$91&amp;$D$92,'CCG data'!$A:$AD,'CCG data'!S$3,FALSE))</f>
        <v>50.189445089734555</v>
      </c>
      <c r="I178" s="395"/>
      <c r="J178" s="395">
        <f>IF(OR(ISERROR(VLOOKUP($E178&amp;$D$91&amp;$D$92,'CCG data'!$A:$AD,'CCG data'!T$3,FALSE)),ISBLANK(VLOOKUP($E178&amp;$D$91&amp;$D$92,'CCG data'!$A:$AD,'CCG data'!T$3,FALSE))),"",VLOOKUP($E178&amp;$D$91&amp;$D$92,'CCG data'!$A:$AD,'CCG data'!T$3,FALSE))</f>
        <v>41.681648170075881</v>
      </c>
      <c r="K178" s="395"/>
      <c r="L178" s="395">
        <f>IF(OR(ISERROR(VLOOKUP($E178&amp;$D$91&amp;$D$92,'CCG data'!$A:$AD,'CCG data'!U$3,FALSE)),ISBLANK(VLOOKUP($E178&amp;$D$91&amp;$D$92,'CCG data'!$A:$AD,'CCG data'!U$3,FALSE))),"",VLOOKUP($E178&amp;$D$91&amp;$D$92,'CCG data'!$A:$AD,'CCG data'!U$3,FALSE))</f>
        <v>15.225062281349588</v>
      </c>
      <c r="M178" s="396"/>
      <c r="N178" s="367">
        <f>IF(OR(ISERROR(VLOOKUP($E178&amp;$D$91&amp;$D$92,'CCG data'!$A:$AD,'CCG data'!G$3,FALSE)),ISBLANK(VLOOKUP($E178&amp;$D$91&amp;$D$92,'CCG data'!$A:$AD,'CCG data'!G$3,FALSE))),"",VLOOKUP($E178&amp;$D$91&amp;$D$92,'CCG data'!$A:$AD,'CCG data'!G$3,FALSE))</f>
        <v>2599</v>
      </c>
      <c r="P178" s="404" t="str">
        <f>IF(OR(ISERROR(VLOOKUP($E178&amp;$D$91&amp;$D$92,'CCG data'!$A:$AD,'CCG data'!B$3,FALSE)),ISBLANK(VLOOKUP($E178&amp;$D$91&amp;$D$92,'CCG data'!$A:$AD,'CCG data'!B$3,FALSE))),"",VLOOKUP($E178&amp;$D$91&amp;$D$92,'CCG data'!$A:$AD,'CCG data'!B$3,FALSE))</f>
        <v/>
      </c>
      <c r="Q178" s="267"/>
      <c r="R178" s="267">
        <f>IF(OR(ISERROR(VLOOKUP($E178&amp;$D$91&amp;$D$92,'CCG data'!$A:$AD,'CCG data'!C$3,FALSE)),ISBLANK(VLOOKUP($E178&amp;$D$91&amp;$D$92,'CCG data'!$A:$AD,'CCG data'!C$3,FALSE))),"",VLOOKUP($E178&amp;$D$91&amp;$D$92,'CCG data'!$A:$AD,'CCG data'!C$3,FALSE))</f>
        <v>0.47095036552520197</v>
      </c>
      <c r="S178" s="267"/>
      <c r="T178" s="267">
        <f>IF(OR(ISERROR(VLOOKUP($E178&amp;$D$91&amp;$D$92,'CCG data'!$A:$AD,'CCG data'!D$3,FALSE)),ISBLANK(VLOOKUP($E178&amp;$D$91&amp;$D$92,'CCG data'!$A:$AD,'CCG data'!D$3,FALSE))),"",VLOOKUP($E178&amp;$D$91&amp;$D$92,'CCG data'!$A:$AD,'CCG data'!D$3,FALSE))</f>
        <v>0.38630242400923431</v>
      </c>
      <c r="U178" s="267"/>
      <c r="V178" s="267">
        <f>IF(OR(ISERROR(VLOOKUP($E178&amp;$D$91&amp;$D$92,'CCG data'!$A:$AD,'CCG data'!E$3,FALSE)),ISBLANK(VLOOKUP($E178&amp;$D$91&amp;$D$92,'CCG data'!$A:$AD,'CCG data'!E$3,FALSE))),"",VLOOKUP($E178&amp;$D$91&amp;$D$92,'CCG data'!$A:$AD,'CCG data'!E$3,FALSE))</f>
        <v>0.14274721046556368</v>
      </c>
      <c r="W178" s="405"/>
      <c r="Z178" s="165">
        <f>IFERROR(VLOOKUP($E178&amp;$D$92, Outliers!$A$4:$P$214,10,FALSE),"0")</f>
        <v>1</v>
      </c>
      <c r="AA178" s="165">
        <f>IFERROR(VLOOKUP($E178&amp;$D$92, Outliers!$A$4:$P$214,11,FALSE),"0")</f>
        <v>1</v>
      </c>
      <c r="AB178" s="165">
        <f>IFERROR(VLOOKUP($E178&amp;$D$92, Outliers!$A$4:$P$214,12,FALSE),"0")</f>
        <v>1</v>
      </c>
      <c r="AD178" s="78"/>
      <c r="AE178" s="78"/>
      <c r="AF178" s="78"/>
      <c r="AG178" s="78"/>
    </row>
    <row r="179" spans="4:33" x14ac:dyDescent="0.25">
      <c r="D179" s="319"/>
      <c r="E179" s="103" t="s">
        <v>27</v>
      </c>
      <c r="F179" s="95" t="str">
        <f>IF(P178="","",VLOOKUP($E178&amp;$D$91&amp;$D$92,'CCG data'!$A:$AD,'CCG data'!W$3,FALSE))</f>
        <v/>
      </c>
      <c r="G179" s="96" t="str">
        <f>IF(P178="","",VLOOKUP($E178&amp;$D$91&amp;$D$92,'CCG data'!$A:$AD,'CCG data'!X$3,FALSE))</f>
        <v/>
      </c>
      <c r="H179" s="96">
        <f>IF(R178="","",VLOOKUP($E178&amp;$D$91&amp;$D$92,'CCG data'!$A:$AD,'CCG data'!Y$3,FALSE))</f>
        <v>47.377688274555368</v>
      </c>
      <c r="I179" s="96">
        <f>IF(R178="","",VLOOKUP($E178&amp;$D$91&amp;$D$92,'CCG data'!$A:$AD,'CCG data'!Z$3,FALSE))</f>
        <v>53.001201904913742</v>
      </c>
      <c r="J179" s="96">
        <f>IF(T178="","",VLOOKUP($E178&amp;$D$91&amp;$D$92,'CCG data'!$A:$AD,'CCG data'!AA$3,FALSE))</f>
        <v>39.103344312465197</v>
      </c>
      <c r="K179" s="96">
        <f>IF(T178="","",VLOOKUP($E178&amp;$D$91&amp;$D$92,'CCG data'!$A:$AD,'CCG data'!AB$3,FALSE))</f>
        <v>44.259952027686566</v>
      </c>
      <c r="L179" s="96">
        <f>IF(V178="","",VLOOKUP($E178&amp;$D$91&amp;$D$92,'CCG data'!$A:$AD,'CCG data'!AC$3,FALSE))</f>
        <v>13.675788417455692</v>
      </c>
      <c r="M179" s="96">
        <f>IF(V178="","",VLOOKUP($E178&amp;$D$91&amp;$D$92,'CCG data'!$A:$AD,'CCG data'!AD$3,FALSE))</f>
        <v>16.774336145243485</v>
      </c>
      <c r="N179" s="368"/>
      <c r="P179" s="152" t="str">
        <f>IF(P178="","",VLOOKUP($E178&amp;$D$91&amp;$D$92,'CCG data'!$A:$AD,'CCG data'!I$3,FALSE))</f>
        <v/>
      </c>
      <c r="Q179" s="15" t="str">
        <f>IF(P178="","",VLOOKUP($E178&amp;$D$91&amp;$D$92,'CCG data'!$A:$AD,'CCG data'!J$3,FALSE))</f>
        <v/>
      </c>
      <c r="R179" s="15">
        <f>IF(R178="","",VLOOKUP($E178&amp;$D$91&amp;$D$92,'CCG data'!$A:$AD,'CCG data'!K$3,FALSE))</f>
        <v>0.45200000000000001</v>
      </c>
      <c r="S179" s="15">
        <f>IF(R178="","",VLOOKUP($E178&amp;$D$91&amp;$D$92,'CCG data'!$A:$AD,'CCG data'!L$3,FALSE))</f>
        <v>0.49</v>
      </c>
      <c r="T179" s="15">
        <f>IF(T178="","",VLOOKUP($E178&amp;$D$91&amp;$D$92,'CCG data'!$A:$AD,'CCG data'!M$3,FALSE))</f>
        <v>0.36799999999999999</v>
      </c>
      <c r="U179" s="15">
        <f>IF(T178="","",VLOOKUP($E178&amp;$D$91&amp;$D$92,'CCG data'!$A:$AD,'CCG data'!N$3,FALSE))</f>
        <v>0.40500000000000003</v>
      </c>
      <c r="V179" s="15">
        <f>IF(V178="","",VLOOKUP($E178&amp;$D$91&amp;$D$92,'CCG data'!$A:$AD,'CCG data'!O$3,FALSE))</f>
        <v>0.13</v>
      </c>
      <c r="W179" s="136">
        <f>IF(V178="","",VLOOKUP($E178&amp;$D$91&amp;$D$92,'CCG data'!$A:$AD,'CCG data'!P$3,FALSE))</f>
        <v>0.157</v>
      </c>
      <c r="Z179" s="165" t="str">
        <f>IFERROR(VLOOKUP($E179&amp;$D$92, Outliers!$A$4:$P$214,10,FALSE),"0")</f>
        <v>0</v>
      </c>
      <c r="AA179" s="165" t="str">
        <f>IFERROR(VLOOKUP($E179&amp;$D$92, Outliers!$A$4:$P$214,11,FALSE),"0")</f>
        <v>0</v>
      </c>
      <c r="AB179" s="165" t="str">
        <f>IFERROR(VLOOKUP($E179&amp;$D$92, Outliers!$A$4:$P$214,12,FALSE),"0")</f>
        <v>0</v>
      </c>
      <c r="AD179" s="78"/>
      <c r="AE179" s="78"/>
      <c r="AF179" s="78"/>
      <c r="AG179" s="78"/>
    </row>
    <row r="180" spans="4:33" ht="15.75" x14ac:dyDescent="0.25">
      <c r="D180" s="319"/>
      <c r="E180" s="104" t="s">
        <v>178</v>
      </c>
      <c r="F180" s="394" t="str">
        <f>IF(OR(ISERROR(VLOOKUP($E180&amp;$D$91&amp;$D$92,'CCG data'!$A:$AD,'CCG data'!R$3,FALSE)),ISBLANK(VLOOKUP($E180&amp;$D$91&amp;$D$92,'CCG data'!$A:$AD,'CCG data'!R$3,FALSE))),"",VLOOKUP($E180&amp;$D$91&amp;$D$92,'CCG data'!$A:$AD,'CCG data'!R$3,FALSE))</f>
        <v/>
      </c>
      <c r="G180" s="395"/>
      <c r="H180" s="395">
        <f>IF(OR(ISERROR(VLOOKUP($E180&amp;$D$91&amp;$D$92,'CCG data'!$A:$AD,'CCG data'!S$3,FALSE)),ISBLANK(VLOOKUP($E180&amp;$D$91&amp;$D$92,'CCG data'!$A:$AD,'CCG data'!S$3,FALSE))),"",VLOOKUP($E180&amp;$D$91&amp;$D$92,'CCG data'!$A:$AD,'CCG data'!S$3,FALSE))</f>
        <v>30.248531650425843</v>
      </c>
      <c r="I180" s="395"/>
      <c r="J180" s="395">
        <f>IF(OR(ISERROR(VLOOKUP($E180&amp;$D$91&amp;$D$92,'CCG data'!$A:$AD,'CCG data'!T$3,FALSE)),ISBLANK(VLOOKUP($E180&amp;$D$91&amp;$D$92,'CCG data'!$A:$AD,'CCG data'!T$3,FALSE))),"",VLOOKUP($E180&amp;$D$91&amp;$D$92,'CCG data'!$A:$AD,'CCG data'!T$3,FALSE))</f>
        <v>21.476967051419468</v>
      </c>
      <c r="K180" s="395"/>
      <c r="L180" s="395">
        <f>IF(OR(ISERROR(VLOOKUP($E180&amp;$D$91&amp;$D$92,'CCG data'!$A:$AD,'CCG data'!U$3,FALSE)),ISBLANK(VLOOKUP($E180&amp;$D$91&amp;$D$92,'CCG data'!$A:$AD,'CCG data'!U$3,FALSE))),"",VLOOKUP($E180&amp;$D$91&amp;$D$92,'CCG data'!$A:$AD,'CCG data'!U$3,FALSE))</f>
        <v>8.884013864868205</v>
      </c>
      <c r="M180" s="396"/>
      <c r="N180" s="367">
        <f>IF(OR(ISERROR(VLOOKUP($E180&amp;$D$91&amp;$D$92,'CCG data'!$A:$AD,'CCG data'!G$3,FALSE)),ISBLANK(VLOOKUP($E180&amp;$D$91&amp;$D$92,'CCG data'!$A:$AD,'CCG data'!G$3,FALSE))),"",VLOOKUP($E180&amp;$D$91&amp;$D$92,'CCG data'!$A:$AD,'CCG data'!G$3,FALSE))</f>
        <v>4634</v>
      </c>
      <c r="P180" s="404" t="str">
        <f>IF(OR(ISERROR(VLOOKUP($E180&amp;$D$91&amp;$D$92,'CCG data'!$A:$AD,'CCG data'!B$3,FALSE)),ISBLANK(VLOOKUP($E180&amp;$D$91&amp;$D$92,'CCG data'!$A:$AD,'CCG data'!B$3,FALSE))),"",VLOOKUP($E180&amp;$D$91&amp;$D$92,'CCG data'!$A:$AD,'CCG data'!B$3,FALSE))</f>
        <v/>
      </c>
      <c r="Q180" s="267"/>
      <c r="R180" s="267">
        <f>IF(OR(ISERROR(VLOOKUP($E180&amp;$D$91&amp;$D$92,'CCG data'!$A:$AD,'CCG data'!C$3,FALSE)),ISBLANK(VLOOKUP($E180&amp;$D$91&amp;$D$92,'CCG data'!$A:$AD,'CCG data'!C$3,FALSE))),"",VLOOKUP($E180&amp;$D$91&amp;$D$92,'CCG data'!$A:$AD,'CCG data'!C$3,FALSE))</f>
        <v>0.49007337073802332</v>
      </c>
      <c r="S180" s="267"/>
      <c r="T180" s="267">
        <f>IF(OR(ISERROR(VLOOKUP($E180&amp;$D$91&amp;$D$92,'CCG data'!$A:$AD,'CCG data'!D$3,FALSE)),ISBLANK(VLOOKUP($E180&amp;$D$91&amp;$D$92,'CCG data'!$A:$AD,'CCG data'!D$3,FALSE))),"",VLOOKUP($E180&amp;$D$91&amp;$D$92,'CCG data'!$A:$AD,'CCG data'!D$3,FALSE))</f>
        <v>0.36577470867501077</v>
      </c>
      <c r="U180" s="267"/>
      <c r="V180" s="267">
        <f>IF(OR(ISERROR(VLOOKUP($E180&amp;$D$91&amp;$D$92,'CCG data'!$A:$AD,'CCG data'!E$3,FALSE)),ISBLANK(VLOOKUP($E180&amp;$D$91&amp;$D$92,'CCG data'!$A:$AD,'CCG data'!E$3,FALSE))),"",VLOOKUP($E180&amp;$D$91&amp;$D$92,'CCG data'!$A:$AD,'CCG data'!E$3,FALSE))</f>
        <v>0.14415192058696591</v>
      </c>
      <c r="W180" s="405"/>
      <c r="Z180" s="165">
        <f>IFERROR(VLOOKUP($E180&amp;$D$92, Outliers!$A$4:$P$214,10,FALSE),"0")</f>
        <v>1</v>
      </c>
      <c r="AA180" s="165">
        <f>IFERROR(VLOOKUP($E180&amp;$D$92, Outliers!$A$4:$P$214,11,FALSE),"0")</f>
        <v>1</v>
      </c>
      <c r="AB180" s="165">
        <f>IFERROR(VLOOKUP($E180&amp;$D$92, Outliers!$A$4:$P$214,12,FALSE),"0")</f>
        <v>1</v>
      </c>
      <c r="AD180" s="78"/>
      <c r="AE180" s="78"/>
      <c r="AF180" s="78"/>
      <c r="AG180" s="78"/>
    </row>
    <row r="181" spans="4:33" x14ac:dyDescent="0.25">
      <c r="D181" s="319"/>
      <c r="E181" s="103" t="s">
        <v>27</v>
      </c>
      <c r="F181" s="95" t="str">
        <f>IF(P180="","",VLOOKUP($E180&amp;$D$91&amp;$D$92,'CCG data'!$A:$AD,'CCG data'!W$3,FALSE))</f>
        <v/>
      </c>
      <c r="G181" s="96" t="str">
        <f>IF(P180="","",VLOOKUP($E180&amp;$D$91&amp;$D$92,'CCG data'!$A:$AD,'CCG data'!X$3,FALSE))</f>
        <v/>
      </c>
      <c r="H181" s="96">
        <f>IF(R180="","",VLOOKUP($E180&amp;$D$91&amp;$D$92,'CCG data'!$A:$AD,'CCG data'!Y$3,FALSE))</f>
        <v>29.004441642911978</v>
      </c>
      <c r="I181" s="96">
        <f>IF(R180="","",VLOOKUP($E180&amp;$D$91&amp;$D$92,'CCG data'!$A:$AD,'CCG data'!Z$3,FALSE))</f>
        <v>31.492621657939708</v>
      </c>
      <c r="J181" s="96">
        <f>IF(T180="","",VLOOKUP($E180&amp;$D$91&amp;$D$92,'CCG data'!$A:$AD,'CCG data'!AA$3,FALSE))</f>
        <v>20.454512126982532</v>
      </c>
      <c r="K181" s="96">
        <f>IF(T180="","",VLOOKUP($E180&amp;$D$91&amp;$D$92,'CCG data'!$A:$AD,'CCG data'!AB$3,FALSE))</f>
        <v>22.499421975856404</v>
      </c>
      <c r="L181" s="96">
        <f>IF(V180="","",VLOOKUP($E180&amp;$D$91&amp;$D$92,'CCG data'!$A:$AD,'CCG data'!AC$3,FALSE))</f>
        <v>8.2102975448427458</v>
      </c>
      <c r="M181" s="96">
        <f>IF(V180="","",VLOOKUP($E180&amp;$D$91&amp;$D$92,'CCG data'!$A:$AD,'CCG data'!AD$3,FALSE))</f>
        <v>9.5577301848936642</v>
      </c>
      <c r="N181" s="368"/>
      <c r="P181" s="152" t="str">
        <f>IF(P180="","",VLOOKUP($E180&amp;$D$91&amp;$D$92,'CCG data'!$A:$AD,'CCG data'!I$3,FALSE))</f>
        <v/>
      </c>
      <c r="Q181" s="15" t="str">
        <f>IF(P180="","",VLOOKUP($E180&amp;$D$91&amp;$D$92,'CCG data'!$A:$AD,'CCG data'!J$3,FALSE))</f>
        <v/>
      </c>
      <c r="R181" s="15">
        <f>IF(R180="","",VLOOKUP($E180&amp;$D$91&amp;$D$92,'CCG data'!$A:$AD,'CCG data'!K$3,FALSE))</f>
        <v>0.47599999999999998</v>
      </c>
      <c r="S181" s="15">
        <f>IF(R180="","",VLOOKUP($E180&amp;$D$91&amp;$D$92,'CCG data'!$A:$AD,'CCG data'!L$3,FALSE))</f>
        <v>0.504</v>
      </c>
      <c r="T181" s="15">
        <f>IF(T180="","",VLOOKUP($E180&amp;$D$91&amp;$D$92,'CCG data'!$A:$AD,'CCG data'!M$3,FALSE))</f>
        <v>0.35199999999999998</v>
      </c>
      <c r="U181" s="15">
        <f>IF(T180="","",VLOOKUP($E180&amp;$D$91&amp;$D$92,'CCG data'!$A:$AD,'CCG data'!N$3,FALSE))</f>
        <v>0.38</v>
      </c>
      <c r="V181" s="15">
        <f>IF(V180="","",VLOOKUP($E180&amp;$D$91&amp;$D$92,'CCG data'!$A:$AD,'CCG data'!O$3,FALSE))</f>
        <v>0.13400000000000001</v>
      </c>
      <c r="W181" s="136">
        <f>IF(V180="","",VLOOKUP($E180&amp;$D$91&amp;$D$92,'CCG data'!$A:$AD,'CCG data'!P$3,FALSE))</f>
        <v>0.155</v>
      </c>
      <c r="Z181" s="165" t="str">
        <f>IFERROR(VLOOKUP($E181&amp;$D$92, Outliers!$A$4:$P$214,10,FALSE),"0")</f>
        <v>0</v>
      </c>
      <c r="AA181" s="165" t="str">
        <f>IFERROR(VLOOKUP($E181&amp;$D$92, Outliers!$A$4:$P$214,11,FALSE),"0")</f>
        <v>0</v>
      </c>
      <c r="AB181" s="165" t="str">
        <f>IFERROR(VLOOKUP($E181&amp;$D$92, Outliers!$A$4:$P$214,12,FALSE),"0")</f>
        <v>0</v>
      </c>
      <c r="AD181" s="78"/>
      <c r="AE181" s="78"/>
      <c r="AF181" s="78"/>
      <c r="AG181" s="78"/>
    </row>
    <row r="182" spans="4:33" ht="15.75" x14ac:dyDescent="0.25">
      <c r="D182" s="319"/>
      <c r="E182" s="104" t="s">
        <v>179</v>
      </c>
      <c r="F182" s="394" t="str">
        <f>IF(OR(ISERROR(VLOOKUP($E182&amp;$D$91&amp;$D$92,'CCG data'!$A:$AD,'CCG data'!R$3,FALSE)),ISBLANK(VLOOKUP($E182&amp;$D$91&amp;$D$92,'CCG data'!$A:$AD,'CCG data'!R$3,FALSE))),"",VLOOKUP($E182&amp;$D$91&amp;$D$92,'CCG data'!$A:$AD,'CCG data'!R$3,FALSE))</f>
        <v/>
      </c>
      <c r="G182" s="395"/>
      <c r="H182" s="395">
        <f>IF(OR(ISERROR(VLOOKUP($E182&amp;$D$91&amp;$D$92,'CCG data'!$A:$AD,'CCG data'!S$3,FALSE)),ISBLANK(VLOOKUP($E182&amp;$D$91&amp;$D$92,'CCG data'!$A:$AD,'CCG data'!S$3,FALSE))),"",VLOOKUP($E182&amp;$D$91&amp;$D$92,'CCG data'!$A:$AD,'CCG data'!S$3,FALSE))</f>
        <v>34.49677202304153</v>
      </c>
      <c r="I182" s="395"/>
      <c r="J182" s="395">
        <f>IF(OR(ISERROR(VLOOKUP($E182&amp;$D$91&amp;$D$92,'CCG data'!$A:$AD,'CCG data'!T$3,FALSE)),ISBLANK(VLOOKUP($E182&amp;$D$91&amp;$D$92,'CCG data'!$A:$AD,'CCG data'!T$3,FALSE))),"",VLOOKUP($E182&amp;$D$91&amp;$D$92,'CCG data'!$A:$AD,'CCG data'!T$3,FALSE))</f>
        <v>24.649171071354385</v>
      </c>
      <c r="K182" s="395"/>
      <c r="L182" s="395">
        <f>IF(OR(ISERROR(VLOOKUP($E182&amp;$D$91&amp;$D$92,'CCG data'!$A:$AD,'CCG data'!U$3,FALSE)),ISBLANK(VLOOKUP($E182&amp;$D$91&amp;$D$92,'CCG data'!$A:$AD,'CCG data'!U$3,FALSE))),"",VLOOKUP($E182&amp;$D$91&amp;$D$92,'CCG data'!$A:$AD,'CCG data'!U$3,FALSE))</f>
        <v>9.235420830672151</v>
      </c>
      <c r="M182" s="396"/>
      <c r="N182" s="367">
        <f>IF(OR(ISERROR(VLOOKUP($E182&amp;$D$91&amp;$D$92,'CCG data'!$A:$AD,'CCG data'!G$3,FALSE)),ISBLANK(VLOOKUP($E182&amp;$D$91&amp;$D$92,'CCG data'!$A:$AD,'CCG data'!G$3,FALSE))),"",VLOOKUP($E182&amp;$D$91&amp;$D$92,'CCG data'!$A:$AD,'CCG data'!G$3,FALSE))</f>
        <v>1832</v>
      </c>
      <c r="P182" s="404" t="str">
        <f>IF(OR(ISERROR(VLOOKUP($E182&amp;$D$91&amp;$D$92,'CCG data'!$A:$AD,'CCG data'!B$3,FALSE)),ISBLANK(VLOOKUP($E182&amp;$D$91&amp;$D$92,'CCG data'!$A:$AD,'CCG data'!B$3,FALSE))),"",VLOOKUP($E182&amp;$D$91&amp;$D$92,'CCG data'!$A:$AD,'CCG data'!B$3,FALSE))</f>
        <v/>
      </c>
      <c r="Q182" s="267"/>
      <c r="R182" s="267">
        <f>IF(OR(ISERROR(VLOOKUP($E182&amp;$D$91&amp;$D$92,'CCG data'!$A:$AD,'CCG data'!C$3,FALSE)),ISBLANK(VLOOKUP($E182&amp;$D$91&amp;$D$92,'CCG data'!$A:$AD,'CCG data'!C$3,FALSE))),"",VLOOKUP($E182&amp;$D$91&amp;$D$92,'CCG data'!$A:$AD,'CCG data'!C$3,FALSE))</f>
        <v>0.50600436681222705</v>
      </c>
      <c r="S182" s="267"/>
      <c r="T182" s="267">
        <f>IF(OR(ISERROR(VLOOKUP($E182&amp;$D$91&amp;$D$92,'CCG data'!$A:$AD,'CCG data'!D$3,FALSE)),ISBLANK(VLOOKUP($E182&amp;$D$91&amp;$D$92,'CCG data'!$A:$AD,'CCG data'!D$3,FALSE))),"",VLOOKUP($E182&amp;$D$91&amp;$D$92,'CCG data'!$A:$AD,'CCG data'!D$3,FALSE))</f>
        <v>0.35971615720524019</v>
      </c>
      <c r="U182" s="267"/>
      <c r="V182" s="267">
        <f>IF(OR(ISERROR(VLOOKUP($E182&amp;$D$91&amp;$D$92,'CCG data'!$A:$AD,'CCG data'!E$3,FALSE)),ISBLANK(VLOOKUP($E182&amp;$D$91&amp;$D$92,'CCG data'!$A:$AD,'CCG data'!E$3,FALSE))),"",VLOOKUP($E182&amp;$D$91&amp;$D$92,'CCG data'!$A:$AD,'CCG data'!E$3,FALSE))</f>
        <v>0.13427947598253276</v>
      </c>
      <c r="W182" s="405"/>
      <c r="Z182" s="165">
        <f>IFERROR(VLOOKUP($E182&amp;$D$92, Outliers!$A$4:$P$214,10,FALSE),"0")</f>
        <v>0</v>
      </c>
      <c r="AA182" s="165">
        <f>IFERROR(VLOOKUP($E182&amp;$D$92, Outliers!$A$4:$P$214,11,FALSE),"0")</f>
        <v>1</v>
      </c>
      <c r="AB182" s="165">
        <f>IFERROR(VLOOKUP($E182&amp;$D$92, Outliers!$A$4:$P$214,12,FALSE),"0")</f>
        <v>1</v>
      </c>
      <c r="AD182" s="78"/>
      <c r="AE182" s="78"/>
      <c r="AF182" s="78"/>
      <c r="AG182" s="78"/>
    </row>
    <row r="183" spans="4:33" x14ac:dyDescent="0.25">
      <c r="D183" s="319"/>
      <c r="E183" s="103" t="s">
        <v>27</v>
      </c>
      <c r="F183" s="95" t="str">
        <f>IF(P182="","",VLOOKUP($E182&amp;$D$91&amp;$D$92,'CCG data'!$A:$AD,'CCG data'!W$3,FALSE))</f>
        <v/>
      </c>
      <c r="G183" s="96" t="str">
        <f>IF(P182="","",VLOOKUP($E182&amp;$D$91&amp;$D$92,'CCG data'!$A:$AD,'CCG data'!X$3,FALSE))</f>
        <v/>
      </c>
      <c r="H183" s="96">
        <f>IF(R182="","",VLOOKUP($E182&amp;$D$91&amp;$D$92,'CCG data'!$A:$AD,'CCG data'!Y$3,FALSE))</f>
        <v>32.276047630579363</v>
      </c>
      <c r="I183" s="96">
        <f>IF(R182="","",VLOOKUP($E182&amp;$D$91&amp;$D$92,'CCG data'!$A:$AD,'CCG data'!Z$3,FALSE))</f>
        <v>36.717496415503696</v>
      </c>
      <c r="J183" s="96">
        <f>IF(T182="","",VLOOKUP($E182&amp;$D$91&amp;$D$92,'CCG data'!$A:$AD,'CCG data'!AA$3,FALSE))</f>
        <v>22.767188128192558</v>
      </c>
      <c r="K183" s="96">
        <f>IF(T182="","",VLOOKUP($E182&amp;$D$91&amp;$D$92,'CCG data'!$A:$AD,'CCG data'!AB$3,FALSE))</f>
        <v>26.531154014516211</v>
      </c>
      <c r="L183" s="96">
        <f>IF(V182="","",VLOOKUP($E182&amp;$D$91&amp;$D$92,'CCG data'!$A:$AD,'CCG data'!AC$3,FALSE))</f>
        <v>8.0813161363047303</v>
      </c>
      <c r="M183" s="96">
        <f>IF(V182="","",VLOOKUP($E182&amp;$D$91&amp;$D$92,'CCG data'!$A:$AD,'CCG data'!AD$3,FALSE))</f>
        <v>10.389525525039572</v>
      </c>
      <c r="N183" s="368"/>
      <c r="P183" s="152" t="str">
        <f>IF(P182="","",VLOOKUP($E182&amp;$D$91&amp;$D$92,'CCG data'!$A:$AD,'CCG data'!I$3,FALSE))</f>
        <v/>
      </c>
      <c r="Q183" s="15" t="str">
        <f>IF(P182="","",VLOOKUP($E182&amp;$D$91&amp;$D$92,'CCG data'!$A:$AD,'CCG data'!J$3,FALSE))</f>
        <v/>
      </c>
      <c r="R183" s="15">
        <f>IF(R182="","",VLOOKUP($E182&amp;$D$91&amp;$D$92,'CCG data'!$A:$AD,'CCG data'!K$3,FALSE))</f>
        <v>0.48299999999999998</v>
      </c>
      <c r="S183" s="15">
        <f>IF(R182="","",VLOOKUP($E182&amp;$D$91&amp;$D$92,'CCG data'!$A:$AD,'CCG data'!L$3,FALSE))</f>
        <v>0.52900000000000003</v>
      </c>
      <c r="T183" s="15">
        <f>IF(T182="","",VLOOKUP($E182&amp;$D$91&amp;$D$92,'CCG data'!$A:$AD,'CCG data'!M$3,FALSE))</f>
        <v>0.33800000000000002</v>
      </c>
      <c r="U183" s="15">
        <f>IF(T182="","",VLOOKUP($E182&amp;$D$91&amp;$D$92,'CCG data'!$A:$AD,'CCG data'!N$3,FALSE))</f>
        <v>0.38200000000000001</v>
      </c>
      <c r="V183" s="15">
        <f>IF(V182="","",VLOOKUP($E182&amp;$D$91&amp;$D$92,'CCG data'!$A:$AD,'CCG data'!O$3,FALSE))</f>
        <v>0.11899999999999999</v>
      </c>
      <c r="W183" s="136">
        <f>IF(V182="","",VLOOKUP($E182&amp;$D$91&amp;$D$92,'CCG data'!$A:$AD,'CCG data'!P$3,FALSE))</f>
        <v>0.151</v>
      </c>
      <c r="Z183" s="165" t="str">
        <f>IFERROR(VLOOKUP($E183&amp;$D$92, Outliers!$A$4:$P$214,10,FALSE),"0")</f>
        <v>0</v>
      </c>
      <c r="AA183" s="165" t="str">
        <f>IFERROR(VLOOKUP($E183&amp;$D$92, Outliers!$A$4:$P$214,11,FALSE),"0")</f>
        <v>0</v>
      </c>
      <c r="AB183" s="165" t="str">
        <f>IFERROR(VLOOKUP($E183&amp;$D$92, Outliers!$A$4:$P$214,12,FALSE),"0")</f>
        <v>0</v>
      </c>
      <c r="AD183" s="78"/>
      <c r="AE183" s="78"/>
      <c r="AF183" s="78"/>
      <c r="AG183" s="78"/>
    </row>
    <row r="184" spans="4:33" ht="15.75" x14ac:dyDescent="0.25">
      <c r="D184" s="319"/>
      <c r="E184" s="104" t="s">
        <v>401</v>
      </c>
      <c r="F184" s="394" t="str">
        <f>IF(OR(ISERROR(VLOOKUP($E184&amp;$D$91&amp;$D$92,'CCG data'!$A:$AD,'CCG data'!R$3,FALSE)),ISBLANK(VLOOKUP($E184&amp;$D$91&amp;$D$92,'CCG data'!$A:$AD,'CCG data'!R$3,FALSE))),"",VLOOKUP($E184&amp;$D$91&amp;$D$92,'CCG data'!$A:$AD,'CCG data'!R$3,FALSE))</f>
        <v/>
      </c>
      <c r="G184" s="395"/>
      <c r="H184" s="395">
        <f>IF(OR(ISERROR(VLOOKUP($E184&amp;$D$91&amp;$D$92,'CCG data'!$A:$AD,'CCG data'!S$3,FALSE)),ISBLANK(VLOOKUP($E184&amp;$D$91&amp;$D$92,'CCG data'!$A:$AD,'CCG data'!S$3,FALSE))),"",VLOOKUP($E184&amp;$D$91&amp;$D$92,'CCG data'!$A:$AD,'CCG data'!S$3,FALSE))</f>
        <v>58.895222238215496</v>
      </c>
      <c r="I184" s="395"/>
      <c r="J184" s="395">
        <f>IF(OR(ISERROR(VLOOKUP($E184&amp;$D$91&amp;$D$92,'CCG data'!$A:$AD,'CCG data'!T$3,FALSE)),ISBLANK(VLOOKUP($E184&amp;$D$91&amp;$D$92,'CCG data'!$A:$AD,'CCG data'!T$3,FALSE))),"",VLOOKUP($E184&amp;$D$91&amp;$D$92,'CCG data'!$A:$AD,'CCG data'!T$3,FALSE))</f>
        <v>41.373258143641849</v>
      </c>
      <c r="K184" s="395"/>
      <c r="L184" s="395">
        <f>IF(OR(ISERROR(VLOOKUP($E184&amp;$D$91&amp;$D$92,'CCG data'!$A:$AD,'CCG data'!U$3,FALSE)),ISBLANK(VLOOKUP($E184&amp;$D$91&amp;$D$92,'CCG data'!$A:$AD,'CCG data'!U$3,FALSE))),"",VLOOKUP($E184&amp;$D$91&amp;$D$92,'CCG data'!$A:$AD,'CCG data'!U$3,FALSE))</f>
        <v>12.984919985141255</v>
      </c>
      <c r="M184" s="396"/>
      <c r="N184" s="367">
        <f>IF(OR(ISERROR(VLOOKUP($E184&amp;$D$91&amp;$D$92,'CCG data'!$A:$AD,'CCG data'!G$3,FALSE)),ISBLANK(VLOOKUP($E184&amp;$D$91&amp;$D$92,'CCG data'!$A:$AD,'CCG data'!G$3,FALSE))),"",VLOOKUP($E184&amp;$D$91&amp;$D$92,'CCG data'!$A:$AD,'CCG data'!G$3,FALSE))</f>
        <v>2698</v>
      </c>
      <c r="P184" s="404" t="str">
        <f>IF(OR(ISERROR(VLOOKUP($E184&amp;$D$91&amp;$D$92,'CCG data'!$A:$AD,'CCG data'!B$3,FALSE)),ISBLANK(VLOOKUP($E184&amp;$D$91&amp;$D$92,'CCG data'!$A:$AD,'CCG data'!B$3,FALSE))),"",VLOOKUP($E184&amp;$D$91&amp;$D$92,'CCG data'!$A:$AD,'CCG data'!B$3,FALSE))</f>
        <v/>
      </c>
      <c r="Q184" s="267"/>
      <c r="R184" s="267">
        <f>IF(OR(ISERROR(VLOOKUP($E184&amp;$D$91&amp;$D$92,'CCG data'!$A:$AD,'CCG data'!C$3,FALSE)),ISBLANK(VLOOKUP($E184&amp;$D$91&amp;$D$92,'CCG data'!$A:$AD,'CCG data'!C$3,FALSE))),"",VLOOKUP($E184&amp;$D$91&amp;$D$92,'CCG data'!$A:$AD,'CCG data'!C$3,FALSE))</f>
        <v>0.52260934025203853</v>
      </c>
      <c r="S184" s="267"/>
      <c r="T184" s="267">
        <f>IF(OR(ISERROR(VLOOKUP($E184&amp;$D$91&amp;$D$92,'CCG data'!$A:$AD,'CCG data'!D$3,FALSE)),ISBLANK(VLOOKUP($E184&amp;$D$91&amp;$D$92,'CCG data'!$A:$AD,'CCG data'!D$3,FALSE))),"",VLOOKUP($E184&amp;$D$91&amp;$D$92,'CCG data'!$A:$AD,'CCG data'!D$3,FALSE))</f>
        <v>0.36249073387694586</v>
      </c>
      <c r="U184" s="267"/>
      <c r="V184" s="267">
        <f>IF(OR(ISERROR(VLOOKUP($E184&amp;$D$91&amp;$D$92,'CCG data'!$A:$AD,'CCG data'!E$3,FALSE)),ISBLANK(VLOOKUP($E184&amp;$D$91&amp;$D$92,'CCG data'!$A:$AD,'CCG data'!E$3,FALSE))),"",VLOOKUP($E184&amp;$D$91&amp;$D$92,'CCG data'!$A:$AD,'CCG data'!E$3,FALSE))</f>
        <v>0.11489992587101557</v>
      </c>
      <c r="W184" s="405"/>
      <c r="Z184" s="165">
        <f>IFERROR(VLOOKUP($E184&amp;$D$92, Outliers!$A$4:$P$214,10,FALSE),"0")</f>
        <v>1</v>
      </c>
      <c r="AA184" s="165">
        <f>IFERROR(VLOOKUP($E184&amp;$D$92, Outliers!$A$4:$P$214,11,FALSE),"0")</f>
        <v>1</v>
      </c>
      <c r="AB184" s="165">
        <f>IFERROR(VLOOKUP($E184&amp;$D$92, Outliers!$A$4:$P$214,12,FALSE),"0")</f>
        <v>0</v>
      </c>
      <c r="AD184" s="78"/>
      <c r="AE184" s="78"/>
      <c r="AF184" s="78"/>
      <c r="AG184" s="78"/>
    </row>
    <row r="185" spans="4:33" x14ac:dyDescent="0.25">
      <c r="D185" s="319"/>
      <c r="E185" s="103" t="s">
        <v>27</v>
      </c>
      <c r="F185" s="95" t="str">
        <f>IF(P184="","",VLOOKUP($E184&amp;$D$91&amp;$D$92,'CCG data'!$A:$AD,'CCG data'!W$3,FALSE))</f>
        <v/>
      </c>
      <c r="G185" s="96" t="str">
        <f>IF(P184="","",VLOOKUP($E184&amp;$D$91&amp;$D$92,'CCG data'!$A:$AD,'CCG data'!X$3,FALSE))</f>
        <v/>
      </c>
      <c r="H185" s="96">
        <f>IF(R184="","",VLOOKUP($E184&amp;$D$91&amp;$D$92,'CCG data'!$A:$AD,'CCG data'!Y$3,FALSE))</f>
        <v>55.821061441343943</v>
      </c>
      <c r="I185" s="96">
        <f>IF(R184="","",VLOOKUP($E184&amp;$D$91&amp;$D$92,'CCG data'!$A:$AD,'CCG data'!Z$3,FALSE))</f>
        <v>61.969383035087048</v>
      </c>
      <c r="J185" s="96">
        <f>IF(T184="","",VLOOKUP($E184&amp;$D$91&amp;$D$92,'CCG data'!$A:$AD,'CCG data'!AA$3,FALSE))</f>
        <v>38.780235155992884</v>
      </c>
      <c r="K185" s="96">
        <f>IF(T184="","",VLOOKUP($E184&amp;$D$91&amp;$D$92,'CCG data'!$A:$AD,'CCG data'!AB$3,FALSE))</f>
        <v>43.966281131290813</v>
      </c>
      <c r="L185" s="96">
        <f>IF(V184="","",VLOOKUP($E184&amp;$D$91&amp;$D$92,'CCG data'!$A:$AD,'CCG data'!AC$3,FALSE))</f>
        <v>11.539431946568065</v>
      </c>
      <c r="M185" s="96">
        <f>IF(V184="","",VLOOKUP($E184&amp;$D$91&amp;$D$92,'CCG data'!$A:$AD,'CCG data'!AD$3,FALSE))</f>
        <v>14.430408023714445</v>
      </c>
      <c r="N185" s="368"/>
      <c r="P185" s="152" t="str">
        <f>IF(P184="","",VLOOKUP($E184&amp;$D$91&amp;$D$92,'CCG data'!$A:$AD,'CCG data'!I$3,FALSE))</f>
        <v/>
      </c>
      <c r="Q185" s="15" t="str">
        <f>IF(P184="","",VLOOKUP($E184&amp;$D$91&amp;$D$92,'CCG data'!$A:$AD,'CCG data'!J$3,FALSE))</f>
        <v/>
      </c>
      <c r="R185" s="15">
        <f>IF(R184="","",VLOOKUP($E184&amp;$D$91&amp;$D$92,'CCG data'!$A:$AD,'CCG data'!K$3,FALSE))</f>
        <v>0.504</v>
      </c>
      <c r="S185" s="15">
        <f>IF(R184="","",VLOOKUP($E184&amp;$D$91&amp;$D$92,'CCG data'!$A:$AD,'CCG data'!L$3,FALSE))</f>
        <v>0.54100000000000004</v>
      </c>
      <c r="T185" s="15">
        <f>IF(T184="","",VLOOKUP($E184&amp;$D$91&amp;$D$92,'CCG data'!$A:$AD,'CCG data'!M$3,FALSE))</f>
        <v>0.34499999999999997</v>
      </c>
      <c r="U185" s="15">
        <f>IF(T184="","",VLOOKUP($E184&amp;$D$91&amp;$D$92,'CCG data'!$A:$AD,'CCG data'!N$3,FALSE))</f>
        <v>0.38100000000000001</v>
      </c>
      <c r="V185" s="15">
        <f>IF(V184="","",VLOOKUP($E184&amp;$D$91&amp;$D$92,'CCG data'!$A:$AD,'CCG data'!O$3,FALSE))</f>
        <v>0.10299999999999999</v>
      </c>
      <c r="W185" s="136">
        <f>IF(V184="","",VLOOKUP($E184&amp;$D$91&amp;$D$92,'CCG data'!$A:$AD,'CCG data'!P$3,FALSE))</f>
        <v>0.127</v>
      </c>
      <c r="Z185" s="165" t="str">
        <f>IFERROR(VLOOKUP($E185&amp;$D$92, Outliers!$A$4:$P$214,10,FALSE),"0")</f>
        <v>0</v>
      </c>
      <c r="AA185" s="165" t="str">
        <f>IFERROR(VLOOKUP($E185&amp;$D$92, Outliers!$A$4:$P$214,11,FALSE),"0")</f>
        <v>0</v>
      </c>
      <c r="AB185" s="165" t="str">
        <f>IFERROR(VLOOKUP($E185&amp;$D$92, Outliers!$A$4:$P$214,12,FALSE),"0")</f>
        <v>0</v>
      </c>
      <c r="AD185" s="78"/>
      <c r="AE185" s="78"/>
      <c r="AF185" s="78"/>
      <c r="AG185" s="78"/>
    </row>
    <row r="186" spans="4:33" ht="15.75" x14ac:dyDescent="0.25">
      <c r="D186" s="319"/>
      <c r="E186" s="104" t="s">
        <v>180</v>
      </c>
      <c r="F186" s="394" t="str">
        <f>IF(OR(ISERROR(VLOOKUP($E186&amp;$D$91&amp;$D$92,'CCG data'!$A:$AD,'CCG data'!R$3,FALSE)),ISBLANK(VLOOKUP($E186&amp;$D$91&amp;$D$92,'CCG data'!$A:$AD,'CCG data'!R$3,FALSE))),"",VLOOKUP($E186&amp;$D$91&amp;$D$92,'CCG data'!$A:$AD,'CCG data'!R$3,FALSE))</f>
        <v/>
      </c>
      <c r="G186" s="395"/>
      <c r="H186" s="395">
        <f>IF(OR(ISERROR(VLOOKUP($E186&amp;$D$91&amp;$D$92,'CCG data'!$A:$AD,'CCG data'!S$3,FALSE)),ISBLANK(VLOOKUP($E186&amp;$D$91&amp;$D$92,'CCG data'!$A:$AD,'CCG data'!S$3,FALSE))),"",VLOOKUP($E186&amp;$D$91&amp;$D$92,'CCG data'!$A:$AD,'CCG data'!S$3,FALSE))</f>
        <v>23.201711353111953</v>
      </c>
      <c r="I186" s="395"/>
      <c r="J186" s="395">
        <f>IF(OR(ISERROR(VLOOKUP($E186&amp;$D$91&amp;$D$92,'CCG data'!$A:$AD,'CCG data'!T$3,FALSE)),ISBLANK(VLOOKUP($E186&amp;$D$91&amp;$D$92,'CCG data'!$A:$AD,'CCG data'!T$3,FALSE))),"",VLOOKUP($E186&amp;$D$91&amp;$D$92,'CCG data'!$A:$AD,'CCG data'!T$3,FALSE))</f>
        <v>29.096774943454253</v>
      </c>
      <c r="K186" s="395"/>
      <c r="L186" s="395">
        <f>IF(OR(ISERROR(VLOOKUP($E186&amp;$D$91&amp;$D$92,'CCG data'!$A:$AD,'CCG data'!U$3,FALSE)),ISBLANK(VLOOKUP($E186&amp;$D$91&amp;$D$92,'CCG data'!$A:$AD,'CCG data'!U$3,FALSE))),"",VLOOKUP($E186&amp;$D$91&amp;$D$92,'CCG data'!$A:$AD,'CCG data'!U$3,FALSE))</f>
        <v>12.883193303606378</v>
      </c>
      <c r="M186" s="396"/>
      <c r="N186" s="367">
        <f>IF(OR(ISERROR(VLOOKUP($E186&amp;$D$91&amp;$D$92,'CCG data'!$A:$AD,'CCG data'!G$3,FALSE)),ISBLANK(VLOOKUP($E186&amp;$D$91&amp;$D$92,'CCG data'!$A:$AD,'CCG data'!G$3,FALSE))),"",VLOOKUP($E186&amp;$D$91&amp;$D$92,'CCG data'!$A:$AD,'CCG data'!G$3,FALSE))</f>
        <v>1179</v>
      </c>
      <c r="P186" s="404" t="str">
        <f>IF(OR(ISERROR(VLOOKUP($E186&amp;$D$91&amp;$D$92,'CCG data'!$A:$AD,'CCG data'!B$3,FALSE)),ISBLANK(VLOOKUP($E186&amp;$D$91&amp;$D$92,'CCG data'!$A:$AD,'CCG data'!B$3,FALSE))),"",VLOOKUP($E186&amp;$D$91&amp;$D$92,'CCG data'!$A:$AD,'CCG data'!B$3,FALSE))</f>
        <v/>
      </c>
      <c r="Q186" s="267"/>
      <c r="R186" s="267">
        <f>IF(OR(ISERROR(VLOOKUP($E186&amp;$D$91&amp;$D$92,'CCG data'!$A:$AD,'CCG data'!C$3,FALSE)),ISBLANK(VLOOKUP($E186&amp;$D$91&amp;$D$92,'CCG data'!$A:$AD,'CCG data'!C$3,FALSE))),"",VLOOKUP($E186&amp;$D$91&amp;$D$92,'CCG data'!$A:$AD,'CCG data'!C$3,FALSE))</f>
        <v>0.35538592027141647</v>
      </c>
      <c r="S186" s="267"/>
      <c r="T186" s="267">
        <f>IF(OR(ISERROR(VLOOKUP($E186&amp;$D$91&amp;$D$92,'CCG data'!$A:$AD,'CCG data'!D$3,FALSE)),ISBLANK(VLOOKUP($E186&amp;$D$91&amp;$D$92,'CCG data'!$A:$AD,'CCG data'!D$3,FALSE))),"",VLOOKUP($E186&amp;$D$91&amp;$D$92,'CCG data'!$A:$AD,'CCG data'!D$3,FALSE))</f>
        <v>0.4393553859202714</v>
      </c>
      <c r="U186" s="267"/>
      <c r="V186" s="267">
        <f>IF(OR(ISERROR(VLOOKUP($E186&amp;$D$91&amp;$D$92,'CCG data'!$A:$AD,'CCG data'!E$3,FALSE)),ISBLANK(VLOOKUP($E186&amp;$D$91&amp;$D$92,'CCG data'!$A:$AD,'CCG data'!E$3,FALSE))),"",VLOOKUP($E186&amp;$D$91&amp;$D$92,'CCG data'!$A:$AD,'CCG data'!E$3,FALSE))</f>
        <v>0.20525869380831213</v>
      </c>
      <c r="W186" s="405"/>
      <c r="Z186" s="165">
        <f>IFERROR(VLOOKUP($E186&amp;$D$92, Outliers!$A$4:$P$214,10,FALSE),"0")</f>
        <v>1</v>
      </c>
      <c r="AA186" s="165">
        <f>IFERROR(VLOOKUP($E186&amp;$D$92, Outliers!$A$4:$P$214,11,FALSE),"0")</f>
        <v>0</v>
      </c>
      <c r="AB186" s="165">
        <f>IFERROR(VLOOKUP($E186&amp;$D$92, Outliers!$A$4:$P$214,12,FALSE),"0")</f>
        <v>0</v>
      </c>
      <c r="AD186" s="78"/>
      <c r="AE186" s="78"/>
      <c r="AF186" s="78"/>
      <c r="AG186" s="78"/>
    </row>
    <row r="187" spans="4:33" x14ac:dyDescent="0.25">
      <c r="D187" s="319"/>
      <c r="E187" s="103" t="s">
        <v>27</v>
      </c>
      <c r="F187" s="95" t="str">
        <f>IF(P186="","",VLOOKUP($E186&amp;$D$91&amp;$D$92,'CCG data'!$A:$AD,'CCG data'!W$3,FALSE))</f>
        <v/>
      </c>
      <c r="G187" s="96" t="str">
        <f>IF(P186="","",VLOOKUP($E186&amp;$D$91&amp;$D$92,'CCG data'!$A:$AD,'CCG data'!X$3,FALSE))</f>
        <v/>
      </c>
      <c r="H187" s="96">
        <f>IF(R186="","",VLOOKUP($E186&amp;$D$91&amp;$D$92,'CCG data'!$A:$AD,'CCG data'!Y$3,FALSE))</f>
        <v>20.980094918891819</v>
      </c>
      <c r="I187" s="96">
        <f>IF(R186="","",VLOOKUP($E186&amp;$D$91&amp;$D$92,'CCG data'!$A:$AD,'CCG data'!Z$3,FALSE))</f>
        <v>25.423327787332088</v>
      </c>
      <c r="J187" s="96">
        <f>IF(T186="","",VLOOKUP($E186&amp;$D$91&amp;$D$92,'CCG data'!$A:$AD,'CCG data'!AA$3,FALSE))</f>
        <v>26.591034709495265</v>
      </c>
      <c r="K187" s="96">
        <f>IF(T186="","",VLOOKUP($E186&amp;$D$91&amp;$D$92,'CCG data'!$A:$AD,'CCG data'!AB$3,FALSE))</f>
        <v>31.602515177413242</v>
      </c>
      <c r="L187" s="96">
        <f>IF(V186="","",VLOOKUP($E186&amp;$D$91&amp;$D$92,'CCG data'!$A:$AD,'CCG data'!AC$3,FALSE))</f>
        <v>11.259993761542589</v>
      </c>
      <c r="M187" s="96">
        <f>IF(V186="","",VLOOKUP($E186&amp;$D$91&amp;$D$92,'CCG data'!$A:$AD,'CCG data'!AD$3,FALSE))</f>
        <v>14.506392845670167</v>
      </c>
      <c r="N187" s="368"/>
      <c r="P187" s="152" t="str">
        <f>IF(P186="","",VLOOKUP($E186&amp;$D$91&amp;$D$92,'CCG data'!$A:$AD,'CCG data'!I$3,FALSE))</f>
        <v/>
      </c>
      <c r="Q187" s="15" t="str">
        <f>IF(P186="","",VLOOKUP($E186&amp;$D$91&amp;$D$92,'CCG data'!$A:$AD,'CCG data'!J$3,FALSE))</f>
        <v/>
      </c>
      <c r="R187" s="15">
        <f>IF(R186="","",VLOOKUP($E186&amp;$D$91&amp;$D$92,'CCG data'!$A:$AD,'CCG data'!K$3,FALSE))</f>
        <v>0.32900000000000001</v>
      </c>
      <c r="S187" s="15">
        <f>IF(R186="","",VLOOKUP($E186&amp;$D$91&amp;$D$92,'CCG data'!$A:$AD,'CCG data'!L$3,FALSE))</f>
        <v>0.38300000000000001</v>
      </c>
      <c r="T187" s="15">
        <f>IF(T186="","",VLOOKUP($E186&amp;$D$91&amp;$D$92,'CCG data'!$A:$AD,'CCG data'!M$3,FALSE))</f>
        <v>0.41099999999999998</v>
      </c>
      <c r="U187" s="15">
        <f>IF(T186="","",VLOOKUP($E186&amp;$D$91&amp;$D$92,'CCG data'!$A:$AD,'CCG data'!N$3,FALSE))</f>
        <v>0.46800000000000003</v>
      </c>
      <c r="V187" s="15">
        <f>IF(V186="","",VLOOKUP($E186&amp;$D$91&amp;$D$92,'CCG data'!$A:$AD,'CCG data'!O$3,FALSE))</f>
        <v>0.183</v>
      </c>
      <c r="W187" s="136">
        <f>IF(V186="","",VLOOKUP($E186&amp;$D$91&amp;$D$92,'CCG data'!$A:$AD,'CCG data'!P$3,FALSE))</f>
        <v>0.22900000000000001</v>
      </c>
      <c r="Z187" s="165" t="str">
        <f>IFERROR(VLOOKUP($E187&amp;$D$92, Outliers!$A$4:$P$214,10,FALSE),"0")</f>
        <v>0</v>
      </c>
      <c r="AA187" s="165" t="str">
        <f>IFERROR(VLOOKUP($E187&amp;$D$92, Outliers!$A$4:$P$214,11,FALSE),"0")</f>
        <v>0</v>
      </c>
      <c r="AB187" s="165" t="str">
        <f>IFERROR(VLOOKUP($E187&amp;$D$92, Outliers!$A$4:$P$214,12,FALSE),"0")</f>
        <v>0</v>
      </c>
      <c r="AD187" s="78"/>
      <c r="AE187" s="78"/>
      <c r="AF187" s="78"/>
      <c r="AG187" s="78"/>
    </row>
    <row r="188" spans="4:33" ht="15.75" x14ac:dyDescent="0.25">
      <c r="D188" s="319"/>
      <c r="E188" s="104" t="s">
        <v>402</v>
      </c>
      <c r="F188" s="394" t="str">
        <f>IF(OR(ISERROR(VLOOKUP($E188&amp;$D$91&amp;$D$92,'CCG data'!$A:$AD,'CCG data'!R$3,FALSE)),ISBLANK(VLOOKUP($E188&amp;$D$91&amp;$D$92,'CCG data'!$A:$AD,'CCG data'!R$3,FALSE))),"",VLOOKUP($E188&amp;$D$91&amp;$D$92,'CCG data'!$A:$AD,'CCG data'!R$3,FALSE))</f>
        <v/>
      </c>
      <c r="G188" s="395"/>
      <c r="H188" s="395">
        <f>IF(OR(ISERROR(VLOOKUP($E188&amp;$D$91&amp;$D$92,'CCG data'!$A:$AD,'CCG data'!S$3,FALSE)),ISBLANK(VLOOKUP($E188&amp;$D$91&amp;$D$92,'CCG data'!$A:$AD,'CCG data'!S$3,FALSE))),"",VLOOKUP($E188&amp;$D$91&amp;$D$92,'CCG data'!$A:$AD,'CCG data'!S$3,FALSE))</f>
        <v>32.715633556344876</v>
      </c>
      <c r="I188" s="395"/>
      <c r="J188" s="395">
        <f>IF(OR(ISERROR(VLOOKUP($E188&amp;$D$91&amp;$D$92,'CCG data'!$A:$AD,'CCG data'!T$3,FALSE)),ISBLANK(VLOOKUP($E188&amp;$D$91&amp;$D$92,'CCG data'!$A:$AD,'CCG data'!T$3,FALSE))),"",VLOOKUP($E188&amp;$D$91&amp;$D$92,'CCG data'!$A:$AD,'CCG data'!T$3,FALSE))</f>
        <v>22.321708094588736</v>
      </c>
      <c r="K188" s="395"/>
      <c r="L188" s="395">
        <f>IF(OR(ISERROR(VLOOKUP($E188&amp;$D$91&amp;$D$92,'CCG data'!$A:$AD,'CCG data'!U$3,FALSE)),ISBLANK(VLOOKUP($E188&amp;$D$91&amp;$D$92,'CCG data'!$A:$AD,'CCG data'!U$3,FALSE))),"",VLOOKUP($E188&amp;$D$91&amp;$D$92,'CCG data'!$A:$AD,'CCG data'!U$3,FALSE))</f>
        <v>11.752858677293695</v>
      </c>
      <c r="M188" s="396"/>
      <c r="N188" s="367">
        <f>IF(OR(ISERROR(VLOOKUP($E188&amp;$D$91&amp;$D$92,'CCG data'!$A:$AD,'CCG data'!G$3,FALSE)),ISBLANK(VLOOKUP($E188&amp;$D$91&amp;$D$92,'CCG data'!$A:$AD,'CCG data'!G$3,FALSE))),"",VLOOKUP($E188&amp;$D$91&amp;$D$92,'CCG data'!$A:$AD,'CCG data'!G$3,FALSE))</f>
        <v>2688</v>
      </c>
      <c r="P188" s="404" t="str">
        <f>IF(OR(ISERROR(VLOOKUP($E188&amp;$D$91&amp;$D$92,'CCG data'!$A:$AD,'CCG data'!B$3,FALSE)),ISBLANK(VLOOKUP($E188&amp;$D$91&amp;$D$92,'CCG data'!$A:$AD,'CCG data'!B$3,FALSE))),"",VLOOKUP($E188&amp;$D$91&amp;$D$92,'CCG data'!$A:$AD,'CCG data'!B$3,FALSE))</f>
        <v/>
      </c>
      <c r="Q188" s="267"/>
      <c r="R188" s="267">
        <f>IF(OR(ISERROR(VLOOKUP($E188&amp;$D$91&amp;$D$92,'CCG data'!$A:$AD,'CCG data'!C$3,FALSE)),ISBLANK(VLOOKUP($E188&amp;$D$91&amp;$D$92,'CCG data'!$A:$AD,'CCG data'!C$3,FALSE))),"",VLOOKUP($E188&amp;$D$91&amp;$D$92,'CCG data'!$A:$AD,'CCG data'!C$3,FALSE))</f>
        <v>0.48846726190476192</v>
      </c>
      <c r="S188" s="267"/>
      <c r="T188" s="267">
        <f>IF(OR(ISERROR(VLOOKUP($E188&amp;$D$91&amp;$D$92,'CCG data'!$A:$AD,'CCG data'!D$3,FALSE)),ISBLANK(VLOOKUP($E188&amp;$D$91&amp;$D$92,'CCG data'!$A:$AD,'CCG data'!D$3,FALSE))),"",VLOOKUP($E188&amp;$D$91&amp;$D$92,'CCG data'!$A:$AD,'CCG data'!D$3,FALSE))</f>
        <v>0.33482142857142855</v>
      </c>
      <c r="U188" s="267"/>
      <c r="V188" s="267">
        <f>IF(OR(ISERROR(VLOOKUP($E188&amp;$D$91&amp;$D$92,'CCG data'!$A:$AD,'CCG data'!E$3,FALSE)),ISBLANK(VLOOKUP($E188&amp;$D$91&amp;$D$92,'CCG data'!$A:$AD,'CCG data'!E$3,FALSE))),"",VLOOKUP($E188&amp;$D$91&amp;$D$92,'CCG data'!$A:$AD,'CCG data'!E$3,FALSE))</f>
        <v>0.17671130952380953</v>
      </c>
      <c r="W188" s="405"/>
      <c r="Z188" s="165">
        <f>IFERROR(VLOOKUP($E188&amp;$D$92, Outliers!$A$4:$P$214,10,FALSE),"0")</f>
        <v>1</v>
      </c>
      <c r="AA188" s="165">
        <f>IFERROR(VLOOKUP($E188&amp;$D$92, Outliers!$A$4:$P$214,11,FALSE),"0")</f>
        <v>1</v>
      </c>
      <c r="AB188" s="165">
        <f>IFERROR(VLOOKUP($E188&amp;$D$92, Outliers!$A$4:$P$214,12,FALSE),"0")</f>
        <v>0</v>
      </c>
      <c r="AD188" s="78"/>
      <c r="AE188" s="78"/>
      <c r="AF188" s="78"/>
      <c r="AG188" s="78"/>
    </row>
    <row r="189" spans="4:33" x14ac:dyDescent="0.25">
      <c r="D189" s="319"/>
      <c r="E189" s="103" t="s">
        <v>27</v>
      </c>
      <c r="F189" s="95" t="str">
        <f>IF(P188="","",VLOOKUP($E188&amp;$D$91&amp;$D$92,'CCG data'!$A:$AD,'CCG data'!W$3,FALSE))</f>
        <v/>
      </c>
      <c r="G189" s="96" t="str">
        <f>IF(P188="","",VLOOKUP($E188&amp;$D$91&amp;$D$92,'CCG data'!$A:$AD,'CCG data'!X$3,FALSE))</f>
        <v/>
      </c>
      <c r="H189" s="96">
        <f>IF(R188="","",VLOOKUP($E188&amp;$D$91&amp;$D$92,'CCG data'!$A:$AD,'CCG data'!Y$3,FALSE))</f>
        <v>30.946017527575865</v>
      </c>
      <c r="I189" s="96">
        <f>IF(R188="","",VLOOKUP($E188&amp;$D$91&amp;$D$92,'CCG data'!$A:$AD,'CCG data'!Z$3,FALSE))</f>
        <v>34.485249585113891</v>
      </c>
      <c r="J189" s="96">
        <f>IF(T188="","",VLOOKUP($E188&amp;$D$91&amp;$D$92,'CCG data'!$A:$AD,'CCG data'!AA$3,FALSE))</f>
        <v>20.863356499075607</v>
      </c>
      <c r="K189" s="96">
        <f>IF(T188="","",VLOOKUP($E188&amp;$D$91&amp;$D$92,'CCG data'!$A:$AD,'CCG data'!AB$3,FALSE))</f>
        <v>23.780059690101865</v>
      </c>
      <c r="L189" s="96">
        <f>IF(V188="","",VLOOKUP($E188&amp;$D$91&amp;$D$92,'CCG data'!$A:$AD,'CCG data'!AC$3,FALSE))</f>
        <v>10.695912723470588</v>
      </c>
      <c r="M189" s="96">
        <f>IF(V188="","",VLOOKUP($E188&amp;$D$91&amp;$D$92,'CCG data'!$A:$AD,'CCG data'!AD$3,FALSE))</f>
        <v>12.809804631116801</v>
      </c>
      <c r="N189" s="368"/>
      <c r="P189" s="152" t="str">
        <f>IF(P188="","",VLOOKUP($E188&amp;$D$91&amp;$D$92,'CCG data'!$A:$AD,'CCG data'!I$3,FALSE))</f>
        <v/>
      </c>
      <c r="Q189" s="15" t="str">
        <f>IF(P188="","",VLOOKUP($E188&amp;$D$91&amp;$D$92,'CCG data'!$A:$AD,'CCG data'!J$3,FALSE))</f>
        <v/>
      </c>
      <c r="R189" s="15">
        <f>IF(R188="","",VLOOKUP($E188&amp;$D$91&amp;$D$92,'CCG data'!$A:$AD,'CCG data'!K$3,FALSE))</f>
        <v>0.47</v>
      </c>
      <c r="S189" s="15">
        <f>IF(R188="","",VLOOKUP($E188&amp;$D$91&amp;$D$92,'CCG data'!$A:$AD,'CCG data'!L$3,FALSE))</f>
        <v>0.50700000000000001</v>
      </c>
      <c r="T189" s="15">
        <f>IF(T188="","",VLOOKUP($E188&amp;$D$91&amp;$D$92,'CCG data'!$A:$AD,'CCG data'!M$3,FALSE))</f>
        <v>0.317</v>
      </c>
      <c r="U189" s="15">
        <f>IF(T188="","",VLOOKUP($E188&amp;$D$91&amp;$D$92,'CCG data'!$A:$AD,'CCG data'!N$3,FALSE))</f>
        <v>0.35299999999999998</v>
      </c>
      <c r="V189" s="15">
        <f>IF(V188="","",VLOOKUP($E188&amp;$D$91&amp;$D$92,'CCG data'!$A:$AD,'CCG data'!O$3,FALSE))</f>
        <v>0.16300000000000001</v>
      </c>
      <c r="W189" s="136">
        <f>IF(V188="","",VLOOKUP($E188&amp;$D$91&amp;$D$92,'CCG data'!$A:$AD,'CCG data'!P$3,FALSE))</f>
        <v>0.192</v>
      </c>
      <c r="Z189" s="165" t="str">
        <f>IFERROR(VLOOKUP($E189&amp;$D$92, Outliers!$A$4:$P$214,10,FALSE),"0")</f>
        <v>0</v>
      </c>
      <c r="AA189" s="165" t="str">
        <f>IFERROR(VLOOKUP($E189&amp;$D$92, Outliers!$A$4:$P$214,11,FALSE),"0")</f>
        <v>0</v>
      </c>
      <c r="AB189" s="165" t="str">
        <f>IFERROR(VLOOKUP($E189&amp;$D$92, Outliers!$A$4:$P$214,12,FALSE),"0")</f>
        <v>0</v>
      </c>
      <c r="AD189" s="78"/>
      <c r="AE189" s="78"/>
      <c r="AF189" s="78"/>
      <c r="AG189" s="78"/>
    </row>
    <row r="190" spans="4:33" ht="15.75" x14ac:dyDescent="0.25">
      <c r="D190" s="319"/>
      <c r="E190" s="104" t="s">
        <v>181</v>
      </c>
      <c r="F190" s="394" t="str">
        <f>IF(OR(ISERROR(VLOOKUP($E190&amp;$D$91&amp;$D$92,'CCG data'!$A:$AD,'CCG data'!R$3,FALSE)),ISBLANK(VLOOKUP($E190&amp;$D$91&amp;$D$92,'CCG data'!$A:$AD,'CCG data'!R$3,FALSE))),"",VLOOKUP($E190&amp;$D$91&amp;$D$92,'CCG data'!$A:$AD,'CCG data'!R$3,FALSE))</f>
        <v/>
      </c>
      <c r="G190" s="395"/>
      <c r="H190" s="395">
        <f>IF(OR(ISERROR(VLOOKUP($E190&amp;$D$91&amp;$D$92,'CCG data'!$A:$AD,'CCG data'!S$3,FALSE)),ISBLANK(VLOOKUP($E190&amp;$D$91&amp;$D$92,'CCG data'!$A:$AD,'CCG data'!S$3,FALSE))),"",VLOOKUP($E190&amp;$D$91&amp;$D$92,'CCG data'!$A:$AD,'CCG data'!S$3,FALSE))</f>
        <v>44.751565040935255</v>
      </c>
      <c r="I190" s="395"/>
      <c r="J190" s="395">
        <f>IF(OR(ISERROR(VLOOKUP($E190&amp;$D$91&amp;$D$92,'CCG data'!$A:$AD,'CCG data'!T$3,FALSE)),ISBLANK(VLOOKUP($E190&amp;$D$91&amp;$D$92,'CCG data'!$A:$AD,'CCG data'!T$3,FALSE))),"",VLOOKUP($E190&amp;$D$91&amp;$D$92,'CCG data'!$A:$AD,'CCG data'!T$3,FALSE))</f>
        <v>33.045906434579024</v>
      </c>
      <c r="K190" s="395"/>
      <c r="L190" s="395">
        <f>IF(OR(ISERROR(VLOOKUP($E190&amp;$D$91&amp;$D$92,'CCG data'!$A:$AD,'CCG data'!U$3,FALSE)),ISBLANK(VLOOKUP($E190&amp;$D$91&amp;$D$92,'CCG data'!$A:$AD,'CCG data'!U$3,FALSE))),"",VLOOKUP($E190&amp;$D$91&amp;$D$92,'CCG data'!$A:$AD,'CCG data'!U$3,FALSE))</f>
        <v>12.64266581799083</v>
      </c>
      <c r="M190" s="396"/>
      <c r="N190" s="367">
        <f>IF(OR(ISERROR(VLOOKUP($E190&amp;$D$91&amp;$D$92,'CCG data'!$A:$AD,'CCG data'!G$3,FALSE)),ISBLANK(VLOOKUP($E190&amp;$D$91&amp;$D$92,'CCG data'!$A:$AD,'CCG data'!G$3,FALSE))),"",VLOOKUP($E190&amp;$D$91&amp;$D$92,'CCG data'!$A:$AD,'CCG data'!G$3,FALSE))</f>
        <v>2668</v>
      </c>
      <c r="P190" s="404" t="str">
        <f>IF(OR(ISERROR(VLOOKUP($E190&amp;$D$91&amp;$D$92,'CCG data'!$A:$AD,'CCG data'!B$3,FALSE)),ISBLANK(VLOOKUP($E190&amp;$D$91&amp;$D$92,'CCG data'!$A:$AD,'CCG data'!B$3,FALSE))),"",VLOOKUP($E190&amp;$D$91&amp;$D$92,'CCG data'!$A:$AD,'CCG data'!B$3,FALSE))</f>
        <v/>
      </c>
      <c r="Q190" s="267"/>
      <c r="R190" s="267">
        <f>IF(OR(ISERROR(VLOOKUP($E190&amp;$D$91&amp;$D$92,'CCG data'!$A:$AD,'CCG data'!C$3,FALSE)),ISBLANK(VLOOKUP($E190&amp;$D$91&amp;$D$92,'CCG data'!$A:$AD,'CCG data'!C$3,FALSE))),"",VLOOKUP($E190&amp;$D$91&amp;$D$92,'CCG data'!$A:$AD,'CCG data'!C$3,FALSE))</f>
        <v>0.49662668665667165</v>
      </c>
      <c r="S190" s="267"/>
      <c r="T190" s="267">
        <f>IF(OR(ISERROR(VLOOKUP($E190&amp;$D$91&amp;$D$92,'CCG data'!$A:$AD,'CCG data'!D$3,FALSE)),ISBLANK(VLOOKUP($E190&amp;$D$91&amp;$D$92,'CCG data'!$A:$AD,'CCG data'!D$3,FALSE))),"",VLOOKUP($E190&amp;$D$91&amp;$D$92,'CCG data'!$A:$AD,'CCG data'!D$3,FALSE))</f>
        <v>0.36281859070464767</v>
      </c>
      <c r="U190" s="267"/>
      <c r="V190" s="267">
        <f>IF(OR(ISERROR(VLOOKUP($E190&amp;$D$91&amp;$D$92,'CCG data'!$A:$AD,'CCG data'!E$3,FALSE)),ISBLANK(VLOOKUP($E190&amp;$D$91&amp;$D$92,'CCG data'!$A:$AD,'CCG data'!E$3,FALSE))),"",VLOOKUP($E190&amp;$D$91&amp;$D$92,'CCG data'!$A:$AD,'CCG data'!E$3,FALSE))</f>
        <v>0.14055472263868066</v>
      </c>
      <c r="W190" s="405"/>
      <c r="Z190" s="165">
        <f>IFERROR(VLOOKUP($E190&amp;$D$92, Outliers!$A$4:$P$214,10,FALSE),"0")</f>
        <v>1</v>
      </c>
      <c r="AA190" s="165">
        <f>IFERROR(VLOOKUP($E190&amp;$D$92, Outliers!$A$4:$P$214,11,FALSE),"0")</f>
        <v>1</v>
      </c>
      <c r="AB190" s="165">
        <f>IFERROR(VLOOKUP($E190&amp;$D$92, Outliers!$A$4:$P$214,12,FALSE),"0")</f>
        <v>0</v>
      </c>
      <c r="AD190" s="78"/>
      <c r="AE190" s="78"/>
      <c r="AF190" s="78"/>
      <c r="AG190" s="78"/>
    </row>
    <row r="191" spans="4:33" x14ac:dyDescent="0.25">
      <c r="D191" s="319"/>
      <c r="E191" s="103" t="s">
        <v>27</v>
      </c>
      <c r="F191" s="95" t="str">
        <f>IF(P190="","",VLOOKUP($E190&amp;$D$91&amp;$D$92,'CCG data'!$A:$AD,'CCG data'!W$3,FALSE))</f>
        <v/>
      </c>
      <c r="G191" s="96" t="str">
        <f>IF(P190="","",VLOOKUP($E190&amp;$D$91&amp;$D$92,'CCG data'!$A:$AD,'CCG data'!X$3,FALSE))</f>
        <v/>
      </c>
      <c r="H191" s="96">
        <f>IF(R190="","",VLOOKUP($E190&amp;$D$91&amp;$D$92,'CCG data'!$A:$AD,'CCG data'!Y$3,FALSE))</f>
        <v>42.341901757984409</v>
      </c>
      <c r="I191" s="96">
        <f>IF(R190="","",VLOOKUP($E190&amp;$D$91&amp;$D$92,'CCG data'!$A:$AD,'CCG data'!Z$3,FALSE))</f>
        <v>47.1612283238861</v>
      </c>
      <c r="J191" s="96">
        <f>IF(T190="","",VLOOKUP($E190&amp;$D$91&amp;$D$92,'CCG data'!$A:$AD,'CCG data'!AA$3,FALSE))</f>
        <v>30.964120540057202</v>
      </c>
      <c r="K191" s="96">
        <f>IF(T190="","",VLOOKUP($E190&amp;$D$91&amp;$D$92,'CCG data'!$A:$AD,'CCG data'!AB$3,FALSE))</f>
        <v>35.127692329100846</v>
      </c>
      <c r="L191" s="96">
        <f>IF(V190="","",VLOOKUP($E190&amp;$D$91&amp;$D$92,'CCG data'!$A:$AD,'CCG data'!AC$3,FALSE))</f>
        <v>11.36305148515218</v>
      </c>
      <c r="M191" s="96">
        <f>IF(V190="","",VLOOKUP($E190&amp;$D$91&amp;$D$92,'CCG data'!$A:$AD,'CCG data'!AD$3,FALSE))</f>
        <v>13.922280150829479</v>
      </c>
      <c r="N191" s="368"/>
      <c r="P191" s="152" t="str">
        <f>IF(P190="","",VLOOKUP($E190&amp;$D$91&amp;$D$92,'CCG data'!$A:$AD,'CCG data'!I$3,FALSE))</f>
        <v/>
      </c>
      <c r="Q191" s="15" t="str">
        <f>IF(P190="","",VLOOKUP($E190&amp;$D$91&amp;$D$92,'CCG data'!$A:$AD,'CCG data'!J$3,FALSE))</f>
        <v/>
      </c>
      <c r="R191" s="15">
        <f>IF(R190="","",VLOOKUP($E190&amp;$D$91&amp;$D$92,'CCG data'!$A:$AD,'CCG data'!K$3,FALSE))</f>
        <v>0.47799999999999998</v>
      </c>
      <c r="S191" s="15">
        <f>IF(R190="","",VLOOKUP($E190&amp;$D$91&amp;$D$92,'CCG data'!$A:$AD,'CCG data'!L$3,FALSE))</f>
        <v>0.51600000000000001</v>
      </c>
      <c r="T191" s="15">
        <f>IF(T190="","",VLOOKUP($E190&amp;$D$91&amp;$D$92,'CCG data'!$A:$AD,'CCG data'!M$3,FALSE))</f>
        <v>0.34499999999999997</v>
      </c>
      <c r="U191" s="15">
        <f>IF(T190="","",VLOOKUP($E190&amp;$D$91&amp;$D$92,'CCG data'!$A:$AD,'CCG data'!N$3,FALSE))</f>
        <v>0.38100000000000001</v>
      </c>
      <c r="V191" s="15">
        <f>IF(V190="","",VLOOKUP($E190&amp;$D$91&amp;$D$92,'CCG data'!$A:$AD,'CCG data'!O$3,FALSE))</f>
        <v>0.128</v>
      </c>
      <c r="W191" s="136">
        <f>IF(V190="","",VLOOKUP($E190&amp;$D$91&amp;$D$92,'CCG data'!$A:$AD,'CCG data'!P$3,FALSE))</f>
        <v>0.154</v>
      </c>
      <c r="Z191" s="165" t="str">
        <f>IFERROR(VLOOKUP($E191&amp;$D$92, Outliers!$A$4:$P$214,10,FALSE),"0")</f>
        <v>0</v>
      </c>
      <c r="AA191" s="165" t="str">
        <f>IFERROR(VLOOKUP($E191&amp;$D$92, Outliers!$A$4:$P$214,11,FALSE),"0")</f>
        <v>0</v>
      </c>
      <c r="AB191" s="165" t="str">
        <f>IFERROR(VLOOKUP($E191&amp;$D$92, Outliers!$A$4:$P$214,12,FALSE),"0")</f>
        <v>0</v>
      </c>
      <c r="AD191" s="78"/>
      <c r="AE191" s="78"/>
      <c r="AF191" s="78"/>
      <c r="AG191" s="78"/>
    </row>
    <row r="192" spans="4:33" ht="15.75" x14ac:dyDescent="0.25">
      <c r="D192" s="319"/>
      <c r="E192" s="104" t="s">
        <v>403</v>
      </c>
      <c r="F192" s="394" t="str">
        <f>IF(OR(ISERROR(VLOOKUP($E192&amp;$D$91&amp;$D$92,'CCG data'!$A:$AD,'CCG data'!R$3,FALSE)),ISBLANK(VLOOKUP($E192&amp;$D$91&amp;$D$92,'CCG data'!$A:$AD,'CCG data'!R$3,FALSE))),"",VLOOKUP($E192&amp;$D$91&amp;$D$92,'CCG data'!$A:$AD,'CCG data'!R$3,FALSE))</f>
        <v/>
      </c>
      <c r="G192" s="395"/>
      <c r="H192" s="395">
        <f>IF(OR(ISERROR(VLOOKUP($E192&amp;$D$91&amp;$D$92,'CCG data'!$A:$AD,'CCG data'!S$3,FALSE)),ISBLANK(VLOOKUP($E192&amp;$D$91&amp;$D$92,'CCG data'!$A:$AD,'CCG data'!S$3,FALSE))),"",VLOOKUP($E192&amp;$D$91&amp;$D$92,'CCG data'!$A:$AD,'CCG data'!S$3,FALSE))</f>
        <v>29.393779767980323</v>
      </c>
      <c r="I192" s="395"/>
      <c r="J192" s="395">
        <f>IF(OR(ISERROR(VLOOKUP($E192&amp;$D$91&amp;$D$92,'CCG data'!$A:$AD,'CCG data'!T$3,FALSE)),ISBLANK(VLOOKUP($E192&amp;$D$91&amp;$D$92,'CCG data'!$A:$AD,'CCG data'!T$3,FALSE))),"",VLOOKUP($E192&amp;$D$91&amp;$D$92,'CCG data'!$A:$AD,'CCG data'!T$3,FALSE))</f>
        <v>21.190284620574712</v>
      </c>
      <c r="K192" s="395"/>
      <c r="L192" s="395">
        <f>IF(OR(ISERROR(VLOOKUP($E192&amp;$D$91&amp;$D$92,'CCG data'!$A:$AD,'CCG data'!U$3,FALSE)),ISBLANK(VLOOKUP($E192&amp;$D$91&amp;$D$92,'CCG data'!$A:$AD,'CCG data'!U$3,FALSE))),"",VLOOKUP($E192&amp;$D$91&amp;$D$92,'CCG data'!$A:$AD,'CCG data'!U$3,FALSE))</f>
        <v>9.1169193205632482</v>
      </c>
      <c r="M192" s="396"/>
      <c r="N192" s="367">
        <f>IF(OR(ISERROR(VLOOKUP($E192&amp;$D$91&amp;$D$92,'CCG data'!$A:$AD,'CCG data'!G$3,FALSE)),ISBLANK(VLOOKUP($E192&amp;$D$91&amp;$D$92,'CCG data'!$A:$AD,'CCG data'!G$3,FALSE))),"",VLOOKUP($E192&amp;$D$91&amp;$D$92,'CCG data'!$A:$AD,'CCG data'!G$3,FALSE))</f>
        <v>1667</v>
      </c>
      <c r="P192" s="404" t="str">
        <f>IF(OR(ISERROR(VLOOKUP($E192&amp;$D$91&amp;$D$92,'CCG data'!$A:$AD,'CCG data'!B$3,FALSE)),ISBLANK(VLOOKUP($E192&amp;$D$91&amp;$D$92,'CCG data'!$A:$AD,'CCG data'!B$3,FALSE))),"",VLOOKUP($E192&amp;$D$91&amp;$D$92,'CCG data'!$A:$AD,'CCG data'!B$3,FALSE))</f>
        <v/>
      </c>
      <c r="Q192" s="267"/>
      <c r="R192" s="267">
        <f>IF(OR(ISERROR(VLOOKUP($E192&amp;$D$91&amp;$D$92,'CCG data'!$A:$AD,'CCG data'!C$3,FALSE)),ISBLANK(VLOOKUP($E192&amp;$D$91&amp;$D$92,'CCG data'!$A:$AD,'CCG data'!C$3,FALSE))),"",VLOOKUP($E192&amp;$D$91&amp;$D$92,'CCG data'!$A:$AD,'CCG data'!C$3,FALSE))</f>
        <v>0.49130173965206958</v>
      </c>
      <c r="S192" s="267"/>
      <c r="T192" s="267">
        <f>IF(OR(ISERROR(VLOOKUP($E192&amp;$D$91&amp;$D$92,'CCG data'!$A:$AD,'CCG data'!D$3,FALSE)),ISBLANK(VLOOKUP($E192&amp;$D$91&amp;$D$92,'CCG data'!$A:$AD,'CCG data'!D$3,FALSE))),"",VLOOKUP($E192&amp;$D$91&amp;$D$92,'CCG data'!$A:$AD,'CCG data'!D$3,FALSE))</f>
        <v>0.35512897420515899</v>
      </c>
      <c r="U192" s="267"/>
      <c r="V192" s="267">
        <f>IF(OR(ISERROR(VLOOKUP($E192&amp;$D$91&amp;$D$92,'CCG data'!$A:$AD,'CCG data'!E$3,FALSE)),ISBLANK(VLOOKUP($E192&amp;$D$91&amp;$D$92,'CCG data'!$A:$AD,'CCG data'!E$3,FALSE))),"",VLOOKUP($E192&amp;$D$91&amp;$D$92,'CCG data'!$A:$AD,'CCG data'!E$3,FALSE))</f>
        <v>0.15356928614277143</v>
      </c>
      <c r="W192" s="405"/>
      <c r="Z192" s="165">
        <f>IFERROR(VLOOKUP($E192&amp;$D$92, Outliers!$A$4:$P$214,10,FALSE),"0")</f>
        <v>1</v>
      </c>
      <c r="AA192" s="165">
        <f>IFERROR(VLOOKUP($E192&amp;$D$92, Outliers!$A$4:$P$214,11,FALSE),"0")</f>
        <v>1</v>
      </c>
      <c r="AB192" s="165">
        <f>IFERROR(VLOOKUP($E192&amp;$D$92, Outliers!$A$4:$P$214,12,FALSE),"0")</f>
        <v>1</v>
      </c>
      <c r="AD192" s="78"/>
      <c r="AE192" s="78"/>
      <c r="AF192" s="78"/>
      <c r="AG192" s="78"/>
    </row>
    <row r="193" spans="4:33" x14ac:dyDescent="0.25">
      <c r="D193" s="319"/>
      <c r="E193" s="103" t="s">
        <v>27</v>
      </c>
      <c r="F193" s="95" t="str">
        <f>IF(P192="","",VLOOKUP($E192&amp;$D$91&amp;$D$92,'CCG data'!$A:$AD,'CCG data'!W$3,FALSE))</f>
        <v/>
      </c>
      <c r="G193" s="96" t="str">
        <f>IF(P192="","",VLOOKUP($E192&amp;$D$91&amp;$D$92,'CCG data'!$A:$AD,'CCG data'!X$3,FALSE))</f>
        <v/>
      </c>
      <c r="H193" s="96">
        <f>IF(R192="","",VLOOKUP($E192&amp;$D$91&amp;$D$92,'CCG data'!$A:$AD,'CCG data'!Y$3,FALSE))</f>
        <v>27.380660264498793</v>
      </c>
      <c r="I193" s="96">
        <f>IF(R192="","",VLOOKUP($E192&amp;$D$91&amp;$D$92,'CCG data'!$A:$AD,'CCG data'!Z$3,FALSE))</f>
        <v>31.406899271461853</v>
      </c>
      <c r="J193" s="96">
        <f>IF(T192="","",VLOOKUP($E192&amp;$D$91&amp;$D$92,'CCG data'!$A:$AD,'CCG data'!AA$3,FALSE))</f>
        <v>19.483290567730673</v>
      </c>
      <c r="K193" s="96">
        <f>IF(T192="","",VLOOKUP($E192&amp;$D$91&amp;$D$92,'CCG data'!$A:$AD,'CCG data'!AB$3,FALSE))</f>
        <v>22.89727867341875</v>
      </c>
      <c r="L193" s="96">
        <f>IF(V192="","",VLOOKUP($E192&amp;$D$91&amp;$D$92,'CCG data'!$A:$AD,'CCG data'!AC$3,FALSE))</f>
        <v>8.0000967037942505</v>
      </c>
      <c r="M193" s="96">
        <f>IF(V192="","",VLOOKUP($E192&amp;$D$91&amp;$D$92,'CCG data'!$A:$AD,'CCG data'!AD$3,FALSE))</f>
        <v>10.233741937332246</v>
      </c>
      <c r="N193" s="368"/>
      <c r="P193" s="152" t="str">
        <f>IF(P192="","",VLOOKUP($E192&amp;$D$91&amp;$D$92,'CCG data'!$A:$AD,'CCG data'!I$3,FALSE))</f>
        <v/>
      </c>
      <c r="Q193" s="15" t="str">
        <f>IF(P192="","",VLOOKUP($E192&amp;$D$91&amp;$D$92,'CCG data'!$A:$AD,'CCG data'!J$3,FALSE))</f>
        <v/>
      </c>
      <c r="R193" s="15">
        <f>IF(R192="","",VLOOKUP($E192&amp;$D$91&amp;$D$92,'CCG data'!$A:$AD,'CCG data'!K$3,FALSE))</f>
        <v>0.46700000000000003</v>
      </c>
      <c r="S193" s="15">
        <f>IF(R192="","",VLOOKUP($E192&amp;$D$91&amp;$D$92,'CCG data'!$A:$AD,'CCG data'!L$3,FALSE))</f>
        <v>0.51500000000000001</v>
      </c>
      <c r="T193" s="15">
        <f>IF(T192="","",VLOOKUP($E192&amp;$D$91&amp;$D$92,'CCG data'!$A:$AD,'CCG data'!M$3,FALSE))</f>
        <v>0.33300000000000002</v>
      </c>
      <c r="U193" s="15">
        <f>IF(T192="","",VLOOKUP($E192&amp;$D$91&amp;$D$92,'CCG data'!$A:$AD,'CCG data'!N$3,FALSE))</f>
        <v>0.378</v>
      </c>
      <c r="V193" s="15">
        <f>IF(V192="","",VLOOKUP($E192&amp;$D$91&amp;$D$92,'CCG data'!$A:$AD,'CCG data'!O$3,FALSE))</f>
        <v>0.13700000000000001</v>
      </c>
      <c r="W193" s="136">
        <f>IF(V192="","",VLOOKUP($E192&amp;$D$91&amp;$D$92,'CCG data'!$A:$AD,'CCG data'!P$3,FALSE))</f>
        <v>0.17199999999999999</v>
      </c>
      <c r="Z193" s="165" t="str">
        <f>IFERROR(VLOOKUP($E193&amp;$D$92, Outliers!$A$4:$P$214,10,FALSE),"0")</f>
        <v>0</v>
      </c>
      <c r="AA193" s="165" t="str">
        <f>IFERROR(VLOOKUP($E193&amp;$D$92, Outliers!$A$4:$P$214,11,FALSE),"0")</f>
        <v>0</v>
      </c>
      <c r="AB193" s="165" t="str">
        <f>IFERROR(VLOOKUP($E193&amp;$D$92, Outliers!$A$4:$P$214,12,FALSE),"0")</f>
        <v>0</v>
      </c>
      <c r="AD193" s="78"/>
      <c r="AE193" s="78"/>
      <c r="AF193" s="78"/>
      <c r="AG193" s="78"/>
    </row>
    <row r="194" spans="4:33" ht="15.75" x14ac:dyDescent="0.25">
      <c r="D194" s="319"/>
      <c r="E194" s="104" t="s">
        <v>404</v>
      </c>
      <c r="F194" s="394" t="str">
        <f>IF(OR(ISERROR(VLOOKUP($E194&amp;$D$91&amp;$D$92,'CCG data'!$A:$AD,'CCG data'!R$3,FALSE)),ISBLANK(VLOOKUP($E194&amp;$D$91&amp;$D$92,'CCG data'!$A:$AD,'CCG data'!R$3,FALSE))),"",VLOOKUP($E194&amp;$D$91&amp;$D$92,'CCG data'!$A:$AD,'CCG data'!R$3,FALSE))</f>
        <v/>
      </c>
      <c r="G194" s="395"/>
      <c r="H194" s="395">
        <f>IF(OR(ISERROR(VLOOKUP($E194&amp;$D$91&amp;$D$92,'CCG data'!$A:$AD,'CCG data'!S$3,FALSE)),ISBLANK(VLOOKUP($E194&amp;$D$91&amp;$D$92,'CCG data'!$A:$AD,'CCG data'!S$3,FALSE))),"",VLOOKUP($E194&amp;$D$91&amp;$D$92,'CCG data'!$A:$AD,'CCG data'!S$3,FALSE))</f>
        <v>42.435455151687677</v>
      </c>
      <c r="I194" s="395"/>
      <c r="J194" s="395">
        <f>IF(OR(ISERROR(VLOOKUP($E194&amp;$D$91&amp;$D$92,'CCG data'!$A:$AD,'CCG data'!T$3,FALSE)),ISBLANK(VLOOKUP($E194&amp;$D$91&amp;$D$92,'CCG data'!$A:$AD,'CCG data'!T$3,FALSE))),"",VLOOKUP($E194&amp;$D$91&amp;$D$92,'CCG data'!$A:$AD,'CCG data'!T$3,FALSE))</f>
        <v>26.585773470127634</v>
      </c>
      <c r="K194" s="395"/>
      <c r="L194" s="395">
        <f>IF(OR(ISERROR(VLOOKUP($E194&amp;$D$91&amp;$D$92,'CCG data'!$A:$AD,'CCG data'!U$3,FALSE)),ISBLANK(VLOOKUP($E194&amp;$D$91&amp;$D$92,'CCG data'!$A:$AD,'CCG data'!U$3,FALSE))),"",VLOOKUP($E194&amp;$D$91&amp;$D$92,'CCG data'!$A:$AD,'CCG data'!U$3,FALSE))</f>
        <v>6.6126513135936529</v>
      </c>
      <c r="M194" s="396"/>
      <c r="N194" s="367">
        <f>IF(OR(ISERROR(VLOOKUP($E194&amp;$D$91&amp;$D$92,'CCG data'!$A:$AD,'CCG data'!G$3,FALSE)),ISBLANK(VLOOKUP($E194&amp;$D$91&amp;$D$92,'CCG data'!$A:$AD,'CCG data'!G$3,FALSE))),"",VLOOKUP($E194&amp;$D$91&amp;$D$92,'CCG data'!$A:$AD,'CCG data'!G$3,FALSE))</f>
        <v>2357</v>
      </c>
      <c r="P194" s="404" t="str">
        <f>IF(OR(ISERROR(VLOOKUP($E194&amp;$D$91&amp;$D$92,'CCG data'!$A:$AD,'CCG data'!B$3,FALSE)),ISBLANK(VLOOKUP($E194&amp;$D$91&amp;$D$92,'CCG data'!$A:$AD,'CCG data'!B$3,FALSE))),"",VLOOKUP($E194&amp;$D$91&amp;$D$92,'CCG data'!$A:$AD,'CCG data'!B$3,FALSE))</f>
        <v/>
      </c>
      <c r="Q194" s="267"/>
      <c r="R194" s="267">
        <f>IF(OR(ISERROR(VLOOKUP($E194&amp;$D$91&amp;$D$92,'CCG data'!$A:$AD,'CCG data'!C$3,FALSE)),ISBLANK(VLOOKUP($E194&amp;$D$91&amp;$D$92,'CCG data'!$A:$AD,'CCG data'!C$3,FALSE))),"",VLOOKUP($E194&amp;$D$91&amp;$D$92,'CCG data'!$A:$AD,'CCG data'!C$3,FALSE))</f>
        <v>0.56130674586338569</v>
      </c>
      <c r="S194" s="267"/>
      <c r="T194" s="267">
        <f>IF(OR(ISERROR(VLOOKUP($E194&amp;$D$91&amp;$D$92,'CCG data'!$A:$AD,'CCG data'!D$3,FALSE)),ISBLANK(VLOOKUP($E194&amp;$D$91&amp;$D$92,'CCG data'!$A:$AD,'CCG data'!D$3,FALSE))),"",VLOOKUP($E194&amp;$D$91&amp;$D$92,'CCG data'!$A:$AD,'CCG data'!D$3,FALSE))</f>
        <v>0.35044548154433602</v>
      </c>
      <c r="U194" s="267"/>
      <c r="V194" s="267">
        <f>IF(OR(ISERROR(VLOOKUP($E194&amp;$D$91&amp;$D$92,'CCG data'!$A:$AD,'CCG data'!E$3,FALSE)),ISBLANK(VLOOKUP($E194&amp;$D$91&amp;$D$92,'CCG data'!$A:$AD,'CCG data'!E$3,FALSE))),"",VLOOKUP($E194&amp;$D$91&amp;$D$92,'CCG data'!$A:$AD,'CCG data'!E$3,FALSE))</f>
        <v>8.8247772592278326E-2</v>
      </c>
      <c r="W194" s="405"/>
      <c r="Z194" s="165">
        <f>IFERROR(VLOOKUP($E194&amp;$D$92, Outliers!$A$4:$P$214,10,FALSE),"0")</f>
        <v>1</v>
      </c>
      <c r="AA194" s="165">
        <f>IFERROR(VLOOKUP($E194&amp;$D$92, Outliers!$A$4:$P$214,11,FALSE),"0")</f>
        <v>0</v>
      </c>
      <c r="AB194" s="165">
        <f>IFERROR(VLOOKUP($E194&amp;$D$92, Outliers!$A$4:$P$214,12,FALSE),"0")</f>
        <v>1</v>
      </c>
      <c r="AD194" s="78"/>
      <c r="AE194" s="78"/>
      <c r="AF194" s="78"/>
      <c r="AG194" s="78"/>
    </row>
    <row r="195" spans="4:33" x14ac:dyDescent="0.25">
      <c r="D195" s="319"/>
      <c r="E195" s="103" t="s">
        <v>27</v>
      </c>
      <c r="F195" s="95" t="str">
        <f>IF(P194="","",VLOOKUP($E194&amp;$D$91&amp;$D$92,'CCG data'!$A:$AD,'CCG data'!W$3,FALSE))</f>
        <v/>
      </c>
      <c r="G195" s="96" t="str">
        <f>IF(P194="","",VLOOKUP($E194&amp;$D$91&amp;$D$92,'CCG data'!$A:$AD,'CCG data'!X$3,FALSE))</f>
        <v/>
      </c>
      <c r="H195" s="96">
        <f>IF(R194="","",VLOOKUP($E194&amp;$D$91&amp;$D$92,'CCG data'!$A:$AD,'CCG data'!Y$3,FALSE))</f>
        <v>40.148777149219967</v>
      </c>
      <c r="I195" s="96">
        <f>IF(R194="","",VLOOKUP($E194&amp;$D$91&amp;$D$92,'CCG data'!$A:$AD,'CCG data'!Z$3,FALSE))</f>
        <v>44.722133154155387</v>
      </c>
      <c r="J195" s="96">
        <f>IF(T194="","",VLOOKUP($E194&amp;$D$91&amp;$D$92,'CCG data'!$A:$AD,'CCG data'!AA$3,FALSE))</f>
        <v>24.772700231655545</v>
      </c>
      <c r="K195" s="96">
        <f>IF(T194="","",VLOOKUP($E194&amp;$D$91&amp;$D$92,'CCG data'!$A:$AD,'CCG data'!AB$3,FALSE))</f>
        <v>28.398846708599724</v>
      </c>
      <c r="L195" s="96">
        <f>IF(V194="","",VLOOKUP($E194&amp;$D$91&amp;$D$92,'CCG data'!$A:$AD,'CCG data'!AC$3,FALSE))</f>
        <v>5.7139817631948953</v>
      </c>
      <c r="M195" s="96">
        <f>IF(V194="","",VLOOKUP($E194&amp;$D$91&amp;$D$92,'CCG data'!$A:$AD,'CCG data'!AD$3,FALSE))</f>
        <v>7.5113208639924105</v>
      </c>
      <c r="N195" s="368"/>
      <c r="P195" s="152" t="str">
        <f>IF(P194="","",VLOOKUP($E194&amp;$D$91&amp;$D$92,'CCG data'!$A:$AD,'CCG data'!I$3,FALSE))</f>
        <v/>
      </c>
      <c r="Q195" s="15" t="str">
        <f>IF(P194="","",VLOOKUP($E194&amp;$D$91&amp;$D$92,'CCG data'!$A:$AD,'CCG data'!J$3,FALSE))</f>
        <v/>
      </c>
      <c r="R195" s="15">
        <f>IF(R194="","",VLOOKUP($E194&amp;$D$91&amp;$D$92,'CCG data'!$A:$AD,'CCG data'!K$3,FALSE))</f>
        <v>0.54100000000000004</v>
      </c>
      <c r="S195" s="15">
        <f>IF(R194="","",VLOOKUP($E194&amp;$D$91&amp;$D$92,'CCG data'!$A:$AD,'CCG data'!L$3,FALSE))</f>
        <v>0.58099999999999996</v>
      </c>
      <c r="T195" s="15">
        <f>IF(T194="","",VLOOKUP($E194&amp;$D$91&amp;$D$92,'CCG data'!$A:$AD,'CCG data'!M$3,FALSE))</f>
        <v>0.33100000000000002</v>
      </c>
      <c r="U195" s="15">
        <f>IF(T194="","",VLOOKUP($E194&amp;$D$91&amp;$D$92,'CCG data'!$A:$AD,'CCG data'!N$3,FALSE))</f>
        <v>0.37</v>
      </c>
      <c r="V195" s="15">
        <f>IF(V194="","",VLOOKUP($E194&amp;$D$91&amp;$D$92,'CCG data'!$A:$AD,'CCG data'!O$3,FALSE))</f>
        <v>7.6999999999999999E-2</v>
      </c>
      <c r="W195" s="136">
        <f>IF(V194="","",VLOOKUP($E194&amp;$D$91&amp;$D$92,'CCG data'!$A:$AD,'CCG data'!P$3,FALSE))</f>
        <v>0.1</v>
      </c>
      <c r="Z195" s="165" t="str">
        <f>IFERROR(VLOOKUP($E195&amp;$D$92, Outliers!$A$4:$P$214,10,FALSE),"0")</f>
        <v>0</v>
      </c>
      <c r="AA195" s="165" t="str">
        <f>IFERROR(VLOOKUP($E195&amp;$D$92, Outliers!$A$4:$P$214,11,FALSE),"0")</f>
        <v>0</v>
      </c>
      <c r="AB195" s="165" t="str">
        <f>IFERROR(VLOOKUP($E195&amp;$D$92, Outliers!$A$4:$P$214,12,FALSE),"0")</f>
        <v>0</v>
      </c>
      <c r="AD195" s="78"/>
      <c r="AE195" s="78"/>
      <c r="AF195" s="78"/>
      <c r="AG195" s="78"/>
    </row>
    <row r="196" spans="4:33" ht="15.75" x14ac:dyDescent="0.25">
      <c r="D196" s="319"/>
      <c r="E196" s="104" t="s">
        <v>182</v>
      </c>
      <c r="F196" s="394" t="str">
        <f>IF(OR(ISERROR(VLOOKUP($E196&amp;$D$91&amp;$D$92,'CCG data'!$A:$AD,'CCG data'!R$3,FALSE)),ISBLANK(VLOOKUP($E196&amp;$D$91&amp;$D$92,'CCG data'!$A:$AD,'CCG data'!R$3,FALSE))),"",VLOOKUP($E196&amp;$D$91&amp;$D$92,'CCG data'!$A:$AD,'CCG data'!R$3,FALSE))</f>
        <v/>
      </c>
      <c r="G196" s="395"/>
      <c r="H196" s="395">
        <f>IF(OR(ISERROR(VLOOKUP($E196&amp;$D$91&amp;$D$92,'CCG data'!$A:$AD,'CCG data'!S$3,FALSE)),ISBLANK(VLOOKUP($E196&amp;$D$91&amp;$D$92,'CCG data'!$A:$AD,'CCG data'!S$3,FALSE))),"",VLOOKUP($E196&amp;$D$91&amp;$D$92,'CCG data'!$A:$AD,'CCG data'!S$3,FALSE))</f>
        <v>33.652183666206646</v>
      </c>
      <c r="I196" s="395"/>
      <c r="J196" s="395">
        <f>IF(OR(ISERROR(VLOOKUP($E196&amp;$D$91&amp;$D$92,'CCG data'!$A:$AD,'CCG data'!T$3,FALSE)),ISBLANK(VLOOKUP($E196&amp;$D$91&amp;$D$92,'CCG data'!$A:$AD,'CCG data'!T$3,FALSE))),"",VLOOKUP($E196&amp;$D$91&amp;$D$92,'CCG data'!$A:$AD,'CCG data'!T$3,FALSE))</f>
        <v>20.784577913229683</v>
      </c>
      <c r="K196" s="395"/>
      <c r="L196" s="395">
        <f>IF(OR(ISERROR(VLOOKUP($E196&amp;$D$91&amp;$D$92,'CCG data'!$A:$AD,'CCG data'!U$3,FALSE)),ISBLANK(VLOOKUP($E196&amp;$D$91&amp;$D$92,'CCG data'!$A:$AD,'CCG data'!U$3,FALSE))),"",VLOOKUP($E196&amp;$D$91&amp;$D$92,'CCG data'!$A:$AD,'CCG data'!U$3,FALSE))</f>
        <v>9.156080244978428</v>
      </c>
      <c r="M196" s="396"/>
      <c r="N196" s="367">
        <f>IF(OR(ISERROR(VLOOKUP($E196&amp;$D$91&amp;$D$92,'CCG data'!$A:$AD,'CCG data'!G$3,FALSE)),ISBLANK(VLOOKUP($E196&amp;$D$91&amp;$D$92,'CCG data'!$A:$AD,'CCG data'!G$3,FALSE))),"",VLOOKUP($E196&amp;$D$91&amp;$D$92,'CCG data'!$A:$AD,'CCG data'!G$3,FALSE))</f>
        <v>626</v>
      </c>
      <c r="P196" s="404" t="str">
        <f>IF(OR(ISERROR(VLOOKUP($E196&amp;$D$91&amp;$D$92,'CCG data'!$A:$AD,'CCG data'!B$3,FALSE)),ISBLANK(VLOOKUP($E196&amp;$D$91&amp;$D$92,'CCG data'!$A:$AD,'CCG data'!B$3,FALSE))),"",VLOOKUP($E196&amp;$D$91&amp;$D$92,'CCG data'!$A:$AD,'CCG data'!B$3,FALSE))</f>
        <v/>
      </c>
      <c r="Q196" s="267"/>
      <c r="R196" s="267">
        <f>IF(OR(ISERROR(VLOOKUP($E196&amp;$D$91&amp;$D$92,'CCG data'!$A:$AD,'CCG data'!C$3,FALSE)),ISBLANK(VLOOKUP($E196&amp;$D$91&amp;$D$92,'CCG data'!$A:$AD,'CCG data'!C$3,FALSE))),"",VLOOKUP($E196&amp;$D$91&amp;$D$92,'CCG data'!$A:$AD,'CCG data'!C$3,FALSE))</f>
        <v>0.53035143769968052</v>
      </c>
      <c r="S196" s="267"/>
      <c r="T196" s="267">
        <f>IF(OR(ISERROR(VLOOKUP($E196&amp;$D$91&amp;$D$92,'CCG data'!$A:$AD,'CCG data'!D$3,FALSE)),ISBLANK(VLOOKUP($E196&amp;$D$91&amp;$D$92,'CCG data'!$A:$AD,'CCG data'!D$3,FALSE))),"",VLOOKUP($E196&amp;$D$91&amp;$D$92,'CCG data'!$A:$AD,'CCG data'!D$3,FALSE))</f>
        <v>0.3242811501597444</v>
      </c>
      <c r="U196" s="267"/>
      <c r="V196" s="267">
        <f>IF(OR(ISERROR(VLOOKUP($E196&amp;$D$91&amp;$D$92,'CCG data'!$A:$AD,'CCG data'!E$3,FALSE)),ISBLANK(VLOOKUP($E196&amp;$D$91&amp;$D$92,'CCG data'!$A:$AD,'CCG data'!E$3,FALSE))),"",VLOOKUP($E196&amp;$D$91&amp;$D$92,'CCG data'!$A:$AD,'CCG data'!E$3,FALSE))</f>
        <v>0.14536741214057508</v>
      </c>
      <c r="W196" s="405"/>
      <c r="Z196" s="165">
        <f>IFERROR(VLOOKUP($E196&amp;$D$92, Outliers!$A$4:$P$214,10,FALSE),"0")</f>
        <v>0</v>
      </c>
      <c r="AA196" s="165">
        <f>IFERROR(VLOOKUP($E196&amp;$D$92, Outliers!$A$4:$P$214,11,FALSE),"0")</f>
        <v>1</v>
      </c>
      <c r="AB196" s="165">
        <f>IFERROR(VLOOKUP($E196&amp;$D$92, Outliers!$A$4:$P$214,12,FALSE),"0")</f>
        <v>0</v>
      </c>
      <c r="AD196" s="78"/>
      <c r="AE196" s="78"/>
      <c r="AF196" s="78"/>
      <c r="AG196" s="78"/>
    </row>
    <row r="197" spans="4:33" x14ac:dyDescent="0.25">
      <c r="D197" s="319"/>
      <c r="E197" s="103" t="s">
        <v>27</v>
      </c>
      <c r="F197" s="95" t="str">
        <f>IF(P196="","",VLOOKUP($E196&amp;$D$91&amp;$D$92,'CCG data'!$A:$AD,'CCG data'!W$3,FALSE))</f>
        <v/>
      </c>
      <c r="G197" s="96" t="str">
        <f>IF(P196="","",VLOOKUP($E196&amp;$D$91&amp;$D$92,'CCG data'!$A:$AD,'CCG data'!X$3,FALSE))</f>
        <v/>
      </c>
      <c r="H197" s="96">
        <f>IF(R196="","",VLOOKUP($E196&amp;$D$91&amp;$D$92,'CCG data'!$A:$AD,'CCG data'!Y$3,FALSE))</f>
        <v>30.032252769791494</v>
      </c>
      <c r="I197" s="96">
        <f>IF(R196="","",VLOOKUP($E196&amp;$D$91&amp;$D$92,'CCG data'!$A:$AD,'CCG data'!Z$3,FALSE))</f>
        <v>37.272114562621795</v>
      </c>
      <c r="J197" s="96">
        <f>IF(T196="","",VLOOKUP($E196&amp;$D$91&amp;$D$92,'CCG data'!$A:$AD,'CCG data'!AA$3,FALSE))</f>
        <v>17.925346794902673</v>
      </c>
      <c r="K197" s="96">
        <f>IF(T196="","",VLOOKUP($E196&amp;$D$91&amp;$D$92,'CCG data'!$A:$AD,'CCG data'!AB$3,FALSE))</f>
        <v>23.643809031556692</v>
      </c>
      <c r="L197" s="96">
        <f>IF(V196="","",VLOOKUP($E196&amp;$D$91&amp;$D$92,'CCG data'!$A:$AD,'CCG data'!AC$3,FALSE))</f>
        <v>7.2748369483929096</v>
      </c>
      <c r="M197" s="96">
        <f>IF(V196="","",VLOOKUP($E196&amp;$D$91&amp;$D$92,'CCG data'!$A:$AD,'CCG data'!AD$3,FALSE))</f>
        <v>11.037323541563946</v>
      </c>
      <c r="N197" s="368"/>
      <c r="P197" s="152" t="str">
        <f>IF(P196="","",VLOOKUP($E196&amp;$D$91&amp;$D$92,'CCG data'!$A:$AD,'CCG data'!I$3,FALSE))</f>
        <v/>
      </c>
      <c r="Q197" s="15" t="str">
        <f>IF(P196="","",VLOOKUP($E196&amp;$D$91&amp;$D$92,'CCG data'!$A:$AD,'CCG data'!J$3,FALSE))</f>
        <v/>
      </c>
      <c r="R197" s="15">
        <f>IF(R196="","",VLOOKUP($E196&amp;$D$91&amp;$D$92,'CCG data'!$A:$AD,'CCG data'!K$3,FALSE))</f>
        <v>0.49099999999999999</v>
      </c>
      <c r="S197" s="15">
        <f>IF(R196="","",VLOOKUP($E196&amp;$D$91&amp;$D$92,'CCG data'!$A:$AD,'CCG data'!L$3,FALSE))</f>
        <v>0.56899999999999995</v>
      </c>
      <c r="T197" s="15">
        <f>IF(T196="","",VLOOKUP($E196&amp;$D$91&amp;$D$92,'CCG data'!$A:$AD,'CCG data'!M$3,FALSE))</f>
        <v>0.28899999999999998</v>
      </c>
      <c r="U197" s="15">
        <f>IF(T196="","",VLOOKUP($E196&amp;$D$91&amp;$D$92,'CCG data'!$A:$AD,'CCG data'!N$3,FALSE))</f>
        <v>0.36199999999999999</v>
      </c>
      <c r="V197" s="15">
        <f>IF(V196="","",VLOOKUP($E196&amp;$D$91&amp;$D$92,'CCG data'!$A:$AD,'CCG data'!O$3,FALSE))</f>
        <v>0.12</v>
      </c>
      <c r="W197" s="136">
        <f>IF(V196="","",VLOOKUP($E196&amp;$D$91&amp;$D$92,'CCG data'!$A:$AD,'CCG data'!P$3,FALSE))</f>
        <v>0.17499999999999999</v>
      </c>
      <c r="Z197" s="165" t="str">
        <f>IFERROR(VLOOKUP($E197&amp;$D$92, Outliers!$A$4:$P$214,10,FALSE),"0")</f>
        <v>0</v>
      </c>
      <c r="AA197" s="165" t="str">
        <f>IFERROR(VLOOKUP($E197&amp;$D$92, Outliers!$A$4:$P$214,11,FALSE),"0")</f>
        <v>0</v>
      </c>
      <c r="AB197" s="165" t="str">
        <f>IFERROR(VLOOKUP($E197&amp;$D$92, Outliers!$A$4:$P$214,12,FALSE),"0")</f>
        <v>0</v>
      </c>
      <c r="AD197" s="78"/>
      <c r="AE197" s="78"/>
      <c r="AF197" s="78"/>
      <c r="AG197" s="78"/>
    </row>
    <row r="198" spans="4:33" ht="15.75" x14ac:dyDescent="0.25">
      <c r="D198" s="319"/>
      <c r="E198" s="104" t="s">
        <v>183</v>
      </c>
      <c r="F198" s="394" t="str">
        <f>IF(OR(ISERROR(VLOOKUP($E198&amp;$D$91&amp;$D$92,'CCG data'!$A:$AD,'CCG data'!R$3,FALSE)),ISBLANK(VLOOKUP($E198&amp;$D$91&amp;$D$92,'CCG data'!$A:$AD,'CCG data'!R$3,FALSE))),"",VLOOKUP($E198&amp;$D$91&amp;$D$92,'CCG data'!$A:$AD,'CCG data'!R$3,FALSE))</f>
        <v/>
      </c>
      <c r="G198" s="395"/>
      <c r="H198" s="395">
        <f>IF(OR(ISERROR(VLOOKUP($E198&amp;$D$91&amp;$D$92,'CCG data'!$A:$AD,'CCG data'!S$3,FALSE)),ISBLANK(VLOOKUP($E198&amp;$D$91&amp;$D$92,'CCG data'!$A:$AD,'CCG data'!S$3,FALSE))),"",VLOOKUP($E198&amp;$D$91&amp;$D$92,'CCG data'!$A:$AD,'CCG data'!S$3,FALSE))</f>
        <v>24.024928757863705</v>
      </c>
      <c r="I198" s="395"/>
      <c r="J198" s="395">
        <f>IF(OR(ISERROR(VLOOKUP($E198&amp;$D$91&amp;$D$92,'CCG data'!$A:$AD,'CCG data'!T$3,FALSE)),ISBLANK(VLOOKUP($E198&amp;$D$91&amp;$D$92,'CCG data'!$A:$AD,'CCG data'!T$3,FALSE))),"",VLOOKUP($E198&amp;$D$91&amp;$D$92,'CCG data'!$A:$AD,'CCG data'!T$3,FALSE))</f>
        <v>26.459390080442585</v>
      </c>
      <c r="K198" s="395"/>
      <c r="L198" s="395">
        <f>IF(OR(ISERROR(VLOOKUP($E198&amp;$D$91&amp;$D$92,'CCG data'!$A:$AD,'CCG data'!U$3,FALSE)),ISBLANK(VLOOKUP($E198&amp;$D$91&amp;$D$92,'CCG data'!$A:$AD,'CCG data'!U$3,FALSE))),"",VLOOKUP($E198&amp;$D$91&amp;$D$92,'CCG data'!$A:$AD,'CCG data'!U$3,FALSE))</f>
        <v>9.2262401867638157</v>
      </c>
      <c r="M198" s="396"/>
      <c r="N198" s="367">
        <f>IF(OR(ISERROR(VLOOKUP($E198&amp;$D$91&amp;$D$92,'CCG data'!$A:$AD,'CCG data'!G$3,FALSE)),ISBLANK(VLOOKUP($E198&amp;$D$91&amp;$D$92,'CCG data'!$A:$AD,'CCG data'!G$3,FALSE))),"",VLOOKUP($E198&amp;$D$91&amp;$D$92,'CCG data'!$A:$AD,'CCG data'!G$3,FALSE))</f>
        <v>819</v>
      </c>
      <c r="P198" s="404" t="str">
        <f>IF(OR(ISERROR(VLOOKUP($E198&amp;$D$91&amp;$D$92,'CCG data'!$A:$AD,'CCG data'!B$3,FALSE)),ISBLANK(VLOOKUP($E198&amp;$D$91&amp;$D$92,'CCG data'!$A:$AD,'CCG data'!B$3,FALSE))),"",VLOOKUP($E198&amp;$D$91&amp;$D$92,'CCG data'!$A:$AD,'CCG data'!B$3,FALSE))</f>
        <v/>
      </c>
      <c r="Q198" s="267"/>
      <c r="R198" s="267">
        <f>IF(OR(ISERROR(VLOOKUP($E198&amp;$D$91&amp;$D$92,'CCG data'!$A:$AD,'CCG data'!C$3,FALSE)),ISBLANK(VLOOKUP($E198&amp;$D$91&amp;$D$92,'CCG data'!$A:$AD,'CCG data'!C$3,FALSE))),"",VLOOKUP($E198&amp;$D$91&amp;$D$92,'CCG data'!$A:$AD,'CCG data'!C$3,FALSE))</f>
        <v>0.39804639804639802</v>
      </c>
      <c r="S198" s="267"/>
      <c r="T198" s="267">
        <f>IF(OR(ISERROR(VLOOKUP($E198&amp;$D$91&amp;$D$92,'CCG data'!$A:$AD,'CCG data'!D$3,FALSE)),ISBLANK(VLOOKUP($E198&amp;$D$91&amp;$D$92,'CCG data'!$A:$AD,'CCG data'!D$3,FALSE))),"",VLOOKUP($E198&amp;$D$91&amp;$D$92,'CCG data'!$A:$AD,'CCG data'!D$3,FALSE))</f>
        <v>0.44688644688644691</v>
      </c>
      <c r="U198" s="267"/>
      <c r="V198" s="267">
        <f>IF(OR(ISERROR(VLOOKUP($E198&amp;$D$91&amp;$D$92,'CCG data'!$A:$AD,'CCG data'!E$3,FALSE)),ISBLANK(VLOOKUP($E198&amp;$D$91&amp;$D$92,'CCG data'!$A:$AD,'CCG data'!E$3,FALSE))),"",VLOOKUP($E198&amp;$D$91&amp;$D$92,'CCG data'!$A:$AD,'CCG data'!E$3,FALSE))</f>
        <v>0.15506715506715507</v>
      </c>
      <c r="W198" s="405"/>
      <c r="Z198" s="165">
        <f>IFERROR(VLOOKUP($E198&amp;$D$92, Outliers!$A$4:$P$214,10,FALSE),"0")</f>
        <v>1</v>
      </c>
      <c r="AA198" s="165">
        <f>IFERROR(VLOOKUP($E198&amp;$D$92, Outliers!$A$4:$P$214,11,FALSE),"0")</f>
        <v>0</v>
      </c>
      <c r="AB198" s="165">
        <f>IFERROR(VLOOKUP($E198&amp;$D$92, Outliers!$A$4:$P$214,12,FALSE),"0")</f>
        <v>1</v>
      </c>
      <c r="AD198" s="78"/>
      <c r="AE198" s="78"/>
      <c r="AF198" s="78"/>
      <c r="AG198" s="78"/>
    </row>
    <row r="199" spans="4:33" x14ac:dyDescent="0.25">
      <c r="D199" s="319"/>
      <c r="E199" s="103" t="s">
        <v>27</v>
      </c>
      <c r="F199" s="95" t="str">
        <f>IF(P198="","",VLOOKUP($E198&amp;$D$91&amp;$D$92,'CCG data'!$A:$AD,'CCG data'!W$3,FALSE))</f>
        <v/>
      </c>
      <c r="G199" s="96" t="str">
        <f>IF(P198="","",VLOOKUP($E198&amp;$D$91&amp;$D$92,'CCG data'!$A:$AD,'CCG data'!X$3,FALSE))</f>
        <v/>
      </c>
      <c r="H199" s="96">
        <f>IF(R198="","",VLOOKUP($E198&amp;$D$91&amp;$D$92,'CCG data'!$A:$AD,'CCG data'!Y$3,FALSE))</f>
        <v>21.416917991983141</v>
      </c>
      <c r="I199" s="96">
        <f>IF(R198="","",VLOOKUP($E198&amp;$D$91&amp;$D$92,'CCG data'!$A:$AD,'CCG data'!Z$3,FALSE))</f>
        <v>26.63293952374427</v>
      </c>
      <c r="J199" s="96">
        <f>IF(T198="","",VLOOKUP($E198&amp;$D$91&amp;$D$92,'CCG data'!$A:$AD,'CCG data'!AA$3,FALSE))</f>
        <v>23.748603308958955</v>
      </c>
      <c r="K199" s="96">
        <f>IF(T198="","",VLOOKUP($E198&amp;$D$91&amp;$D$92,'CCG data'!$A:$AD,'CCG data'!AB$3,FALSE))</f>
        <v>29.170176851926215</v>
      </c>
      <c r="L199" s="96">
        <f>IF(V198="","",VLOOKUP($E198&amp;$D$91&amp;$D$92,'CCG data'!$A:$AD,'CCG data'!AC$3,FALSE))</f>
        <v>7.621595186480179</v>
      </c>
      <c r="M199" s="96">
        <f>IF(V198="","",VLOOKUP($E198&amp;$D$91&amp;$D$92,'CCG data'!$A:$AD,'CCG data'!AD$3,FALSE))</f>
        <v>10.830885187047453</v>
      </c>
      <c r="N199" s="368"/>
      <c r="P199" s="152" t="str">
        <f>IF(P198="","",VLOOKUP($E198&amp;$D$91&amp;$D$92,'CCG data'!$A:$AD,'CCG data'!I$3,FALSE))</f>
        <v/>
      </c>
      <c r="Q199" s="15" t="str">
        <f>IF(P198="","",VLOOKUP($E198&amp;$D$91&amp;$D$92,'CCG data'!$A:$AD,'CCG data'!J$3,FALSE))</f>
        <v/>
      </c>
      <c r="R199" s="15">
        <f>IF(R198="","",VLOOKUP($E198&amp;$D$91&amp;$D$92,'CCG data'!$A:$AD,'CCG data'!K$3,FALSE))</f>
        <v>0.36499999999999999</v>
      </c>
      <c r="S199" s="15">
        <f>IF(R198="","",VLOOKUP($E198&amp;$D$91&amp;$D$92,'CCG data'!$A:$AD,'CCG data'!L$3,FALSE))</f>
        <v>0.432</v>
      </c>
      <c r="T199" s="15">
        <f>IF(T198="","",VLOOKUP($E198&amp;$D$91&amp;$D$92,'CCG data'!$A:$AD,'CCG data'!M$3,FALSE))</f>
        <v>0.41299999999999998</v>
      </c>
      <c r="U199" s="15">
        <f>IF(T198="","",VLOOKUP($E198&amp;$D$91&amp;$D$92,'CCG data'!$A:$AD,'CCG data'!N$3,FALSE))</f>
        <v>0.48099999999999998</v>
      </c>
      <c r="V199" s="15">
        <f>IF(V198="","",VLOOKUP($E198&amp;$D$91&amp;$D$92,'CCG data'!$A:$AD,'CCG data'!O$3,FALSE))</f>
        <v>0.13200000000000001</v>
      </c>
      <c r="W199" s="136">
        <f>IF(V198="","",VLOOKUP($E198&amp;$D$91&amp;$D$92,'CCG data'!$A:$AD,'CCG data'!P$3,FALSE))</f>
        <v>0.18099999999999999</v>
      </c>
      <c r="Z199" s="165" t="str">
        <f>IFERROR(VLOOKUP($E199&amp;$D$92, Outliers!$A$4:$P$214,10,FALSE),"0")</f>
        <v>0</v>
      </c>
      <c r="AA199" s="165" t="str">
        <f>IFERROR(VLOOKUP($E199&amp;$D$92, Outliers!$A$4:$P$214,11,FALSE),"0")</f>
        <v>0</v>
      </c>
      <c r="AB199" s="165" t="str">
        <f>IFERROR(VLOOKUP($E199&amp;$D$92, Outliers!$A$4:$P$214,12,FALSE),"0")</f>
        <v>0</v>
      </c>
      <c r="AD199" s="78"/>
      <c r="AE199" s="78"/>
      <c r="AF199" s="78"/>
      <c r="AG199" s="78"/>
    </row>
    <row r="200" spans="4:33" ht="15.75" x14ac:dyDescent="0.25">
      <c r="D200" s="319"/>
      <c r="E200" s="104" t="s">
        <v>405</v>
      </c>
      <c r="F200" s="394" t="str">
        <f>IF(OR(ISERROR(VLOOKUP($E200&amp;$D$91&amp;$D$92,'CCG data'!$A:$AD,'CCG data'!R$3,FALSE)),ISBLANK(VLOOKUP($E200&amp;$D$91&amp;$D$92,'CCG data'!$A:$AD,'CCG data'!R$3,FALSE))),"",VLOOKUP($E200&amp;$D$91&amp;$D$92,'CCG data'!$A:$AD,'CCG data'!R$3,FALSE))</f>
        <v/>
      </c>
      <c r="G200" s="395"/>
      <c r="H200" s="395">
        <f>IF(OR(ISERROR(VLOOKUP($E200&amp;$D$91&amp;$D$92,'CCG data'!$A:$AD,'CCG data'!S$3,FALSE)),ISBLANK(VLOOKUP($E200&amp;$D$91&amp;$D$92,'CCG data'!$A:$AD,'CCG data'!S$3,FALSE))),"",VLOOKUP($E200&amp;$D$91&amp;$D$92,'CCG data'!$A:$AD,'CCG data'!S$3,FALSE))</f>
        <v>32.174500931782958</v>
      </c>
      <c r="I200" s="395"/>
      <c r="J200" s="395">
        <f>IF(OR(ISERROR(VLOOKUP($E200&amp;$D$91&amp;$D$92,'CCG data'!$A:$AD,'CCG data'!T$3,FALSE)),ISBLANK(VLOOKUP($E200&amp;$D$91&amp;$D$92,'CCG data'!$A:$AD,'CCG data'!T$3,FALSE))),"",VLOOKUP($E200&amp;$D$91&amp;$D$92,'CCG data'!$A:$AD,'CCG data'!T$3,FALSE))</f>
        <v>18.762087614558475</v>
      </c>
      <c r="K200" s="395"/>
      <c r="L200" s="395">
        <f>IF(OR(ISERROR(VLOOKUP($E200&amp;$D$91&amp;$D$92,'CCG data'!$A:$AD,'CCG data'!U$3,FALSE)),ISBLANK(VLOOKUP($E200&amp;$D$91&amp;$D$92,'CCG data'!$A:$AD,'CCG data'!U$3,FALSE))),"",VLOOKUP($E200&amp;$D$91&amp;$D$92,'CCG data'!$A:$AD,'CCG data'!U$3,FALSE))</f>
        <v>7.5781676005008061</v>
      </c>
      <c r="M200" s="396"/>
      <c r="N200" s="367">
        <f>IF(OR(ISERROR(VLOOKUP($E200&amp;$D$91&amp;$D$92,'CCG data'!$A:$AD,'CCG data'!G$3,FALSE)),ISBLANK(VLOOKUP($E200&amp;$D$91&amp;$D$92,'CCG data'!$A:$AD,'CCG data'!G$3,FALSE))),"",VLOOKUP($E200&amp;$D$91&amp;$D$92,'CCG data'!$A:$AD,'CCG data'!G$3,FALSE))</f>
        <v>1192</v>
      </c>
      <c r="P200" s="404" t="str">
        <f>IF(OR(ISERROR(VLOOKUP($E200&amp;$D$91&amp;$D$92,'CCG data'!$A:$AD,'CCG data'!B$3,FALSE)),ISBLANK(VLOOKUP($E200&amp;$D$91&amp;$D$92,'CCG data'!$A:$AD,'CCG data'!B$3,FALSE))),"",VLOOKUP($E200&amp;$D$91&amp;$D$92,'CCG data'!$A:$AD,'CCG data'!B$3,FALSE))</f>
        <v/>
      </c>
      <c r="Q200" s="267"/>
      <c r="R200" s="267">
        <f>IF(OR(ISERROR(VLOOKUP($E200&amp;$D$91&amp;$D$92,'CCG data'!$A:$AD,'CCG data'!C$3,FALSE)),ISBLANK(VLOOKUP($E200&amp;$D$91&amp;$D$92,'CCG data'!$A:$AD,'CCG data'!C$3,FALSE))),"",VLOOKUP($E200&amp;$D$91&amp;$D$92,'CCG data'!$A:$AD,'CCG data'!C$3,FALSE))</f>
        <v>0.53859060402684567</v>
      </c>
      <c r="S200" s="267"/>
      <c r="T200" s="267">
        <f>IF(OR(ISERROR(VLOOKUP($E200&amp;$D$91&amp;$D$92,'CCG data'!$A:$AD,'CCG data'!D$3,FALSE)),ISBLANK(VLOOKUP($E200&amp;$D$91&amp;$D$92,'CCG data'!$A:$AD,'CCG data'!D$3,FALSE))),"",VLOOKUP($E200&amp;$D$91&amp;$D$92,'CCG data'!$A:$AD,'CCG data'!D$3,FALSE))</f>
        <v>0.33640939597315433</v>
      </c>
      <c r="U200" s="267"/>
      <c r="V200" s="267">
        <f>IF(OR(ISERROR(VLOOKUP($E200&amp;$D$91&amp;$D$92,'CCG data'!$A:$AD,'CCG data'!E$3,FALSE)),ISBLANK(VLOOKUP($E200&amp;$D$91&amp;$D$92,'CCG data'!$A:$AD,'CCG data'!E$3,FALSE))),"",VLOOKUP($E200&amp;$D$91&amp;$D$92,'CCG data'!$A:$AD,'CCG data'!E$3,FALSE))</f>
        <v>0.125</v>
      </c>
      <c r="W200" s="405"/>
      <c r="Z200" s="165">
        <f>IFERROR(VLOOKUP($E200&amp;$D$92, Outliers!$A$4:$P$214,10,FALSE),"0")</f>
        <v>1</v>
      </c>
      <c r="AA200" s="165">
        <f>IFERROR(VLOOKUP($E200&amp;$D$92, Outliers!$A$4:$P$214,11,FALSE),"0")</f>
        <v>1</v>
      </c>
      <c r="AB200" s="165">
        <f>IFERROR(VLOOKUP($E200&amp;$D$92, Outliers!$A$4:$P$214,12,FALSE),"0")</f>
        <v>1</v>
      </c>
      <c r="AD200" s="78"/>
      <c r="AE200" s="78"/>
      <c r="AF200" s="78"/>
      <c r="AG200" s="78"/>
    </row>
    <row r="201" spans="4:33" x14ac:dyDescent="0.25">
      <c r="D201" s="319"/>
      <c r="E201" s="103" t="s">
        <v>27</v>
      </c>
      <c r="F201" s="95" t="str">
        <f>IF(P200="","",VLOOKUP($E200&amp;$D$91&amp;$D$92,'CCG data'!$A:$AD,'CCG data'!W$3,FALSE))</f>
        <v/>
      </c>
      <c r="G201" s="96" t="str">
        <f>IF(P200="","",VLOOKUP($E200&amp;$D$91&amp;$D$92,'CCG data'!$A:$AD,'CCG data'!X$3,FALSE))</f>
        <v/>
      </c>
      <c r="H201" s="96">
        <f>IF(R200="","",VLOOKUP($E200&amp;$D$91&amp;$D$92,'CCG data'!$A:$AD,'CCG data'!Y$3,FALSE))</f>
        <v>29.685641455963982</v>
      </c>
      <c r="I201" s="96">
        <f>IF(R200="","",VLOOKUP($E200&amp;$D$91&amp;$D$92,'CCG data'!$A:$AD,'CCG data'!Z$3,FALSE))</f>
        <v>34.663360407601935</v>
      </c>
      <c r="J201" s="96">
        <f>IF(T200="","",VLOOKUP($E200&amp;$D$91&amp;$D$92,'CCG data'!$A:$AD,'CCG data'!AA$3,FALSE))</f>
        <v>16.925697083605886</v>
      </c>
      <c r="K201" s="96">
        <f>IF(T200="","",VLOOKUP($E200&amp;$D$91&amp;$D$92,'CCG data'!$A:$AD,'CCG data'!AB$3,FALSE))</f>
        <v>20.598478145511063</v>
      </c>
      <c r="L201" s="96">
        <f>IF(V200="","",VLOOKUP($E200&amp;$D$91&amp;$D$92,'CCG data'!$A:$AD,'CCG data'!AC$3,FALSE))</f>
        <v>6.361345348215611</v>
      </c>
      <c r="M201" s="96">
        <f>IF(V200="","",VLOOKUP($E200&amp;$D$91&amp;$D$92,'CCG data'!$A:$AD,'CCG data'!AD$3,FALSE))</f>
        <v>8.7949898527860011</v>
      </c>
      <c r="N201" s="368"/>
      <c r="P201" s="152" t="str">
        <f>IF(P200="","",VLOOKUP($E200&amp;$D$91&amp;$D$92,'CCG data'!$A:$AD,'CCG data'!I$3,FALSE))</f>
        <v/>
      </c>
      <c r="Q201" s="15" t="str">
        <f>IF(P200="","",VLOOKUP($E200&amp;$D$91&amp;$D$92,'CCG data'!$A:$AD,'CCG data'!J$3,FALSE))</f>
        <v/>
      </c>
      <c r="R201" s="15">
        <f>IF(R200="","",VLOOKUP($E200&amp;$D$91&amp;$D$92,'CCG data'!$A:$AD,'CCG data'!K$3,FALSE))</f>
        <v>0.51</v>
      </c>
      <c r="S201" s="15">
        <f>IF(R200="","",VLOOKUP($E200&amp;$D$91&amp;$D$92,'CCG data'!$A:$AD,'CCG data'!L$3,FALSE))</f>
        <v>0.56699999999999995</v>
      </c>
      <c r="T201" s="15">
        <f>IF(T200="","",VLOOKUP($E200&amp;$D$91&amp;$D$92,'CCG data'!$A:$AD,'CCG data'!M$3,FALSE))</f>
        <v>0.31</v>
      </c>
      <c r="U201" s="15">
        <f>IF(T200="","",VLOOKUP($E200&amp;$D$91&amp;$D$92,'CCG data'!$A:$AD,'CCG data'!N$3,FALSE))</f>
        <v>0.36399999999999999</v>
      </c>
      <c r="V201" s="15">
        <f>IF(V200="","",VLOOKUP($E200&amp;$D$91&amp;$D$92,'CCG data'!$A:$AD,'CCG data'!O$3,FALSE))</f>
        <v>0.107</v>
      </c>
      <c r="W201" s="136">
        <f>IF(V200="","",VLOOKUP($E200&amp;$D$91&amp;$D$92,'CCG data'!$A:$AD,'CCG data'!P$3,FALSE))</f>
        <v>0.14499999999999999</v>
      </c>
      <c r="Z201" s="165" t="str">
        <f>IFERROR(VLOOKUP($E201&amp;$D$92, Outliers!$A$4:$P$214,10,FALSE),"0")</f>
        <v>0</v>
      </c>
      <c r="AA201" s="165" t="str">
        <f>IFERROR(VLOOKUP($E201&amp;$D$92, Outliers!$A$4:$P$214,11,FALSE),"0")</f>
        <v>0</v>
      </c>
      <c r="AB201" s="165" t="str">
        <f>IFERROR(VLOOKUP($E201&amp;$D$92, Outliers!$A$4:$P$214,12,FALSE),"0")</f>
        <v>0</v>
      </c>
      <c r="AD201" s="78"/>
      <c r="AE201" s="78"/>
      <c r="AF201" s="78"/>
      <c r="AG201" s="78"/>
    </row>
    <row r="202" spans="4:33" ht="15.75" x14ac:dyDescent="0.25">
      <c r="D202" s="319"/>
      <c r="E202" s="104" t="s">
        <v>184</v>
      </c>
      <c r="F202" s="394" t="str">
        <f>IF(OR(ISERROR(VLOOKUP($E202&amp;$D$91&amp;$D$92,'CCG data'!$A:$AD,'CCG data'!R$3,FALSE)),ISBLANK(VLOOKUP($E202&amp;$D$91&amp;$D$92,'CCG data'!$A:$AD,'CCG data'!R$3,FALSE))),"",VLOOKUP($E202&amp;$D$91&amp;$D$92,'CCG data'!$A:$AD,'CCG data'!R$3,FALSE))</f>
        <v/>
      </c>
      <c r="G202" s="395"/>
      <c r="H202" s="395">
        <f>IF(OR(ISERROR(VLOOKUP($E202&amp;$D$91&amp;$D$92,'CCG data'!$A:$AD,'CCG data'!S$3,FALSE)),ISBLANK(VLOOKUP($E202&amp;$D$91&amp;$D$92,'CCG data'!$A:$AD,'CCG data'!S$3,FALSE))),"",VLOOKUP($E202&amp;$D$91&amp;$D$92,'CCG data'!$A:$AD,'CCG data'!S$3,FALSE))</f>
        <v>32.806167083175765</v>
      </c>
      <c r="I202" s="395"/>
      <c r="J202" s="395">
        <f>IF(OR(ISERROR(VLOOKUP($E202&amp;$D$91&amp;$D$92,'CCG data'!$A:$AD,'CCG data'!T$3,FALSE)),ISBLANK(VLOOKUP($E202&amp;$D$91&amp;$D$92,'CCG data'!$A:$AD,'CCG data'!T$3,FALSE))),"",VLOOKUP($E202&amp;$D$91&amp;$D$92,'CCG data'!$A:$AD,'CCG data'!T$3,FALSE))</f>
        <v>21.163396575803674</v>
      </c>
      <c r="K202" s="395"/>
      <c r="L202" s="395">
        <f>IF(OR(ISERROR(VLOOKUP($E202&amp;$D$91&amp;$D$92,'CCG data'!$A:$AD,'CCG data'!U$3,FALSE)),ISBLANK(VLOOKUP($E202&amp;$D$91&amp;$D$92,'CCG data'!$A:$AD,'CCG data'!U$3,FALSE))),"",VLOOKUP($E202&amp;$D$91&amp;$D$92,'CCG data'!$A:$AD,'CCG data'!U$3,FALSE))</f>
        <v>6.7690419914712425</v>
      </c>
      <c r="M202" s="396"/>
      <c r="N202" s="367">
        <f>IF(OR(ISERROR(VLOOKUP($E202&amp;$D$91&amp;$D$92,'CCG data'!$A:$AD,'CCG data'!G$3,FALSE)),ISBLANK(VLOOKUP($E202&amp;$D$91&amp;$D$92,'CCG data'!$A:$AD,'CCG data'!G$3,FALSE))),"",VLOOKUP($E202&amp;$D$91&amp;$D$92,'CCG data'!$A:$AD,'CCG data'!G$3,FALSE))</f>
        <v>1134</v>
      </c>
      <c r="P202" s="404" t="str">
        <f>IF(OR(ISERROR(VLOOKUP($E202&amp;$D$91&amp;$D$92,'CCG data'!$A:$AD,'CCG data'!B$3,FALSE)),ISBLANK(VLOOKUP($E202&amp;$D$91&amp;$D$92,'CCG data'!$A:$AD,'CCG data'!B$3,FALSE))),"",VLOOKUP($E202&amp;$D$91&amp;$D$92,'CCG data'!$A:$AD,'CCG data'!B$3,FALSE))</f>
        <v/>
      </c>
      <c r="Q202" s="267"/>
      <c r="R202" s="267">
        <f>IF(OR(ISERROR(VLOOKUP($E202&amp;$D$91&amp;$D$92,'CCG data'!$A:$AD,'CCG data'!C$3,FALSE)),ISBLANK(VLOOKUP($E202&amp;$D$91&amp;$D$92,'CCG data'!$A:$AD,'CCG data'!C$3,FALSE))),"",VLOOKUP($E202&amp;$D$91&amp;$D$92,'CCG data'!$A:$AD,'CCG data'!C$3,FALSE))</f>
        <v>0.53703703703703709</v>
      </c>
      <c r="S202" s="267"/>
      <c r="T202" s="267">
        <f>IF(OR(ISERROR(VLOOKUP($E202&amp;$D$91&amp;$D$92,'CCG data'!$A:$AD,'CCG data'!D$3,FALSE)),ISBLANK(VLOOKUP($E202&amp;$D$91&amp;$D$92,'CCG data'!$A:$AD,'CCG data'!D$3,FALSE))),"",VLOOKUP($E202&amp;$D$91&amp;$D$92,'CCG data'!$A:$AD,'CCG data'!D$3,FALSE))</f>
        <v>0.35185185185185186</v>
      </c>
      <c r="U202" s="267"/>
      <c r="V202" s="267">
        <f>IF(OR(ISERROR(VLOOKUP($E202&amp;$D$91&amp;$D$92,'CCG data'!$A:$AD,'CCG data'!E$3,FALSE)),ISBLANK(VLOOKUP($E202&amp;$D$91&amp;$D$92,'CCG data'!$A:$AD,'CCG data'!E$3,FALSE))),"",VLOOKUP($E202&amp;$D$91&amp;$D$92,'CCG data'!$A:$AD,'CCG data'!E$3,FALSE))</f>
        <v>0.1111111111111111</v>
      </c>
      <c r="W202" s="405"/>
      <c r="Z202" s="165">
        <f>IFERROR(VLOOKUP($E202&amp;$D$92, Outliers!$A$4:$P$214,10,FALSE),"0")</f>
        <v>0</v>
      </c>
      <c r="AA202" s="165">
        <f>IFERROR(VLOOKUP($E202&amp;$D$92, Outliers!$A$4:$P$214,11,FALSE),"0")</f>
        <v>1</v>
      </c>
      <c r="AB202" s="165">
        <f>IFERROR(VLOOKUP($E202&amp;$D$92, Outliers!$A$4:$P$214,12,FALSE),"0")</f>
        <v>1</v>
      </c>
      <c r="AD202" s="78"/>
      <c r="AE202" s="78"/>
      <c r="AF202" s="78"/>
      <c r="AG202" s="78"/>
    </row>
    <row r="203" spans="4:33" x14ac:dyDescent="0.25">
      <c r="D203" s="319"/>
      <c r="E203" s="103" t="s">
        <v>27</v>
      </c>
      <c r="F203" s="95" t="str">
        <f>IF(P202="","",VLOOKUP($E202&amp;$D$91&amp;$D$92,'CCG data'!$A:$AD,'CCG data'!W$3,FALSE))</f>
        <v/>
      </c>
      <c r="G203" s="96" t="str">
        <f>IF(P202="","",VLOOKUP($E202&amp;$D$91&amp;$D$92,'CCG data'!$A:$AD,'CCG data'!X$3,FALSE))</f>
        <v/>
      </c>
      <c r="H203" s="96">
        <f>IF(R202="","",VLOOKUP($E202&amp;$D$91&amp;$D$92,'CCG data'!$A:$AD,'CCG data'!Y$3,FALSE))</f>
        <v>30.200596049593674</v>
      </c>
      <c r="I203" s="96">
        <f>IF(R202="","",VLOOKUP($E202&amp;$D$91&amp;$D$92,'CCG data'!$A:$AD,'CCG data'!Z$3,FALSE))</f>
        <v>35.411738116757853</v>
      </c>
      <c r="J203" s="96">
        <f>IF(T202="","",VLOOKUP($E202&amp;$D$91&amp;$D$92,'CCG data'!$A:$AD,'CCG data'!AA$3,FALSE))</f>
        <v>19.08678632417751</v>
      </c>
      <c r="K203" s="96">
        <f>IF(T202="","",VLOOKUP($E202&amp;$D$91&amp;$D$92,'CCG data'!$A:$AD,'CCG data'!AB$3,FALSE))</f>
        <v>23.240006827429838</v>
      </c>
      <c r="L203" s="96">
        <f>IF(V202="","",VLOOKUP($E202&amp;$D$91&amp;$D$92,'CCG data'!$A:$AD,'CCG data'!AC$3,FALSE))</f>
        <v>5.5870949795952454</v>
      </c>
      <c r="M203" s="96">
        <f>IF(V202="","",VLOOKUP($E202&amp;$D$91&amp;$D$92,'CCG data'!$A:$AD,'CCG data'!AD$3,FALSE))</f>
        <v>7.9509890033472397</v>
      </c>
      <c r="N203" s="368"/>
      <c r="P203" s="152" t="str">
        <f>IF(P202="","",VLOOKUP($E202&amp;$D$91&amp;$D$92,'CCG data'!$A:$AD,'CCG data'!I$3,FALSE))</f>
        <v/>
      </c>
      <c r="Q203" s="15" t="str">
        <f>IF(P202="","",VLOOKUP($E202&amp;$D$91&amp;$D$92,'CCG data'!$A:$AD,'CCG data'!J$3,FALSE))</f>
        <v/>
      </c>
      <c r="R203" s="15">
        <f>IF(R202="","",VLOOKUP($E202&amp;$D$91&amp;$D$92,'CCG data'!$A:$AD,'CCG data'!K$3,FALSE))</f>
        <v>0.50800000000000001</v>
      </c>
      <c r="S203" s="15">
        <f>IF(R202="","",VLOOKUP($E202&amp;$D$91&amp;$D$92,'CCG data'!$A:$AD,'CCG data'!L$3,FALSE))</f>
        <v>0.56599999999999995</v>
      </c>
      <c r="T203" s="15">
        <f>IF(T202="","",VLOOKUP($E202&amp;$D$91&amp;$D$92,'CCG data'!$A:$AD,'CCG data'!M$3,FALSE))</f>
        <v>0.32500000000000001</v>
      </c>
      <c r="U203" s="15">
        <f>IF(T202="","",VLOOKUP($E202&amp;$D$91&amp;$D$92,'CCG data'!$A:$AD,'CCG data'!N$3,FALSE))</f>
        <v>0.38</v>
      </c>
      <c r="V203" s="15">
        <f>IF(V202="","",VLOOKUP($E202&amp;$D$91&amp;$D$92,'CCG data'!$A:$AD,'CCG data'!O$3,FALSE))</f>
        <v>9.4E-2</v>
      </c>
      <c r="W203" s="136">
        <f>IF(V202="","",VLOOKUP($E202&amp;$D$91&amp;$D$92,'CCG data'!$A:$AD,'CCG data'!P$3,FALSE))</f>
        <v>0.13100000000000001</v>
      </c>
      <c r="Z203" s="165" t="str">
        <f>IFERROR(VLOOKUP($E203&amp;$D$92, Outliers!$A$4:$P$214,10,FALSE),"0")</f>
        <v>0</v>
      </c>
      <c r="AA203" s="165" t="str">
        <f>IFERROR(VLOOKUP($E203&amp;$D$92, Outliers!$A$4:$P$214,11,FALSE),"0")</f>
        <v>0</v>
      </c>
      <c r="AB203" s="165" t="str">
        <f>IFERROR(VLOOKUP($E203&amp;$D$92, Outliers!$A$4:$P$214,12,FALSE),"0")</f>
        <v>0</v>
      </c>
      <c r="AD203" s="78"/>
      <c r="AE203" s="78"/>
      <c r="AF203" s="78"/>
      <c r="AG203" s="78"/>
    </row>
    <row r="204" spans="4:33" ht="15.75" x14ac:dyDescent="0.25">
      <c r="D204" s="319"/>
      <c r="E204" s="104" t="s">
        <v>185</v>
      </c>
      <c r="F204" s="394" t="str">
        <f>IF(OR(ISERROR(VLOOKUP($E204&amp;$D$91&amp;$D$92,'CCG data'!$A:$AD,'CCG data'!R$3,FALSE)),ISBLANK(VLOOKUP($E204&amp;$D$91&amp;$D$92,'CCG data'!$A:$AD,'CCG data'!R$3,FALSE))),"",VLOOKUP($E204&amp;$D$91&amp;$D$92,'CCG data'!$A:$AD,'CCG data'!R$3,FALSE))</f>
        <v/>
      </c>
      <c r="G204" s="395"/>
      <c r="H204" s="395">
        <f>IF(OR(ISERROR(VLOOKUP($E204&amp;$D$91&amp;$D$92,'CCG data'!$A:$AD,'CCG data'!S$3,FALSE)),ISBLANK(VLOOKUP($E204&amp;$D$91&amp;$D$92,'CCG data'!$A:$AD,'CCG data'!S$3,FALSE))),"",VLOOKUP($E204&amp;$D$91&amp;$D$92,'CCG data'!$A:$AD,'CCG data'!S$3,FALSE))</f>
        <v>27.166172549849641</v>
      </c>
      <c r="I204" s="395"/>
      <c r="J204" s="395">
        <f>IF(OR(ISERROR(VLOOKUP($E204&amp;$D$91&amp;$D$92,'CCG data'!$A:$AD,'CCG data'!T$3,FALSE)),ISBLANK(VLOOKUP($E204&amp;$D$91&amp;$D$92,'CCG data'!$A:$AD,'CCG data'!T$3,FALSE))),"",VLOOKUP($E204&amp;$D$91&amp;$D$92,'CCG data'!$A:$AD,'CCG data'!T$3,FALSE))</f>
        <v>27.25924363797369</v>
      </c>
      <c r="K204" s="395"/>
      <c r="L204" s="395">
        <f>IF(OR(ISERROR(VLOOKUP($E204&amp;$D$91&amp;$D$92,'CCG data'!$A:$AD,'CCG data'!U$3,FALSE)),ISBLANK(VLOOKUP($E204&amp;$D$91&amp;$D$92,'CCG data'!$A:$AD,'CCG data'!U$3,FALSE))),"",VLOOKUP($E204&amp;$D$91&amp;$D$92,'CCG data'!$A:$AD,'CCG data'!U$3,FALSE))</f>
        <v>15.944666472159421</v>
      </c>
      <c r="M204" s="396"/>
      <c r="N204" s="367">
        <f>IF(OR(ISERROR(VLOOKUP($E204&amp;$D$91&amp;$D$92,'CCG data'!$A:$AD,'CCG data'!G$3,FALSE)),ISBLANK(VLOOKUP($E204&amp;$D$91&amp;$D$92,'CCG data'!$A:$AD,'CCG data'!G$3,FALSE))),"",VLOOKUP($E204&amp;$D$91&amp;$D$92,'CCG data'!$A:$AD,'CCG data'!G$3,FALSE))</f>
        <v>1324</v>
      </c>
      <c r="P204" s="404" t="str">
        <f>IF(OR(ISERROR(VLOOKUP($E204&amp;$D$91&amp;$D$92,'CCG data'!$A:$AD,'CCG data'!B$3,FALSE)),ISBLANK(VLOOKUP($E204&amp;$D$91&amp;$D$92,'CCG data'!$A:$AD,'CCG data'!B$3,FALSE))),"",VLOOKUP($E204&amp;$D$91&amp;$D$92,'CCG data'!$A:$AD,'CCG data'!B$3,FALSE))</f>
        <v/>
      </c>
      <c r="Q204" s="267"/>
      <c r="R204" s="267">
        <f>IF(OR(ISERROR(VLOOKUP($E204&amp;$D$91&amp;$D$92,'CCG data'!$A:$AD,'CCG data'!C$3,FALSE)),ISBLANK(VLOOKUP($E204&amp;$D$91&amp;$D$92,'CCG data'!$A:$AD,'CCG data'!C$3,FALSE))),"",VLOOKUP($E204&amp;$D$91&amp;$D$92,'CCG data'!$A:$AD,'CCG data'!C$3,FALSE))</f>
        <v>0.38595166163141992</v>
      </c>
      <c r="S204" s="267"/>
      <c r="T204" s="267">
        <f>IF(OR(ISERROR(VLOOKUP($E204&amp;$D$91&amp;$D$92,'CCG data'!$A:$AD,'CCG data'!D$3,FALSE)),ISBLANK(VLOOKUP($E204&amp;$D$91&amp;$D$92,'CCG data'!$A:$AD,'CCG data'!D$3,FALSE))),"",VLOOKUP($E204&amp;$D$91&amp;$D$92,'CCG data'!$A:$AD,'CCG data'!D$3,FALSE))</f>
        <v>0.38670694864048338</v>
      </c>
      <c r="U204" s="267"/>
      <c r="V204" s="267">
        <f>IF(OR(ISERROR(VLOOKUP($E204&amp;$D$91&amp;$D$92,'CCG data'!$A:$AD,'CCG data'!E$3,FALSE)),ISBLANK(VLOOKUP($E204&amp;$D$91&amp;$D$92,'CCG data'!$A:$AD,'CCG data'!E$3,FALSE))),"",VLOOKUP($E204&amp;$D$91&amp;$D$92,'CCG data'!$A:$AD,'CCG data'!E$3,FALSE))</f>
        <v>0.22734138972809667</v>
      </c>
      <c r="W204" s="405"/>
      <c r="Z204" s="165">
        <f>IFERROR(VLOOKUP($E204&amp;$D$92, Outliers!$A$4:$P$214,10,FALSE),"0")</f>
        <v>1</v>
      </c>
      <c r="AA204" s="165">
        <f>IFERROR(VLOOKUP($E204&amp;$D$92, Outliers!$A$4:$P$214,11,FALSE),"0")</f>
        <v>0</v>
      </c>
      <c r="AB204" s="165">
        <f>IFERROR(VLOOKUP($E204&amp;$D$92, Outliers!$A$4:$P$214,12,FALSE),"0")</f>
        <v>1</v>
      </c>
      <c r="AD204" s="78"/>
      <c r="AE204" s="78"/>
      <c r="AF204" s="78"/>
      <c r="AG204" s="78"/>
    </row>
    <row r="205" spans="4:33" x14ac:dyDescent="0.25">
      <c r="D205" s="319"/>
      <c r="E205" s="103" t="s">
        <v>27</v>
      </c>
      <c r="F205" s="95" t="str">
        <f>IF(P204="","",VLOOKUP($E204&amp;$D$91&amp;$D$92,'CCG data'!$A:$AD,'CCG data'!W$3,FALSE))</f>
        <v/>
      </c>
      <c r="G205" s="96" t="str">
        <f>IF(P204="","",VLOOKUP($E204&amp;$D$91&amp;$D$92,'CCG data'!$A:$AD,'CCG data'!X$3,FALSE))</f>
        <v/>
      </c>
      <c r="H205" s="96">
        <f>IF(R204="","",VLOOKUP($E204&amp;$D$91&amp;$D$92,'CCG data'!$A:$AD,'CCG data'!Y$3,FALSE))</f>
        <v>24.810721538918919</v>
      </c>
      <c r="I205" s="96">
        <f>IF(R204="","",VLOOKUP($E204&amp;$D$91&amp;$D$92,'CCG data'!$A:$AD,'CCG data'!Z$3,FALSE))</f>
        <v>29.521623560780363</v>
      </c>
      <c r="J205" s="96">
        <f>IF(T204="","",VLOOKUP($E204&amp;$D$91&amp;$D$92,'CCG data'!$A:$AD,'CCG data'!AA$3,FALSE))</f>
        <v>24.898032124736329</v>
      </c>
      <c r="K205" s="96">
        <f>IF(T204="","",VLOOKUP($E204&amp;$D$91&amp;$D$92,'CCG data'!$A:$AD,'CCG data'!AB$3,FALSE))</f>
        <v>29.620455151211051</v>
      </c>
      <c r="L205" s="96">
        <f>IF(V204="","",VLOOKUP($E204&amp;$D$91&amp;$D$92,'CCG data'!$A:$AD,'CCG data'!AC$3,FALSE))</f>
        <v>14.143357290423056</v>
      </c>
      <c r="M205" s="96">
        <f>IF(V204="","",VLOOKUP($E204&amp;$D$91&amp;$D$92,'CCG data'!$A:$AD,'CCG data'!AD$3,FALSE))</f>
        <v>17.745975653895787</v>
      </c>
      <c r="N205" s="368"/>
      <c r="P205" s="152" t="str">
        <f>IF(P204="","",VLOOKUP($E204&amp;$D$91&amp;$D$92,'CCG data'!$A:$AD,'CCG data'!I$3,FALSE))</f>
        <v/>
      </c>
      <c r="Q205" s="15" t="str">
        <f>IF(P204="","",VLOOKUP($E204&amp;$D$91&amp;$D$92,'CCG data'!$A:$AD,'CCG data'!J$3,FALSE))</f>
        <v/>
      </c>
      <c r="R205" s="15">
        <f>IF(R204="","",VLOOKUP($E204&amp;$D$91&amp;$D$92,'CCG data'!$A:$AD,'CCG data'!K$3,FALSE))</f>
        <v>0.36</v>
      </c>
      <c r="S205" s="15">
        <f>IF(R204="","",VLOOKUP($E204&amp;$D$91&amp;$D$92,'CCG data'!$A:$AD,'CCG data'!L$3,FALSE))</f>
        <v>0.41199999999999998</v>
      </c>
      <c r="T205" s="15">
        <f>IF(T204="","",VLOOKUP($E204&amp;$D$91&amp;$D$92,'CCG data'!$A:$AD,'CCG data'!M$3,FALSE))</f>
        <v>0.36099999999999999</v>
      </c>
      <c r="U205" s="15">
        <f>IF(T204="","",VLOOKUP($E204&amp;$D$91&amp;$D$92,'CCG data'!$A:$AD,'CCG data'!N$3,FALSE))</f>
        <v>0.41299999999999998</v>
      </c>
      <c r="V205" s="15">
        <f>IF(V204="","",VLOOKUP($E204&amp;$D$91&amp;$D$92,'CCG data'!$A:$AD,'CCG data'!O$3,FALSE))</f>
        <v>0.20599999999999999</v>
      </c>
      <c r="W205" s="136">
        <f>IF(V204="","",VLOOKUP($E204&amp;$D$91&amp;$D$92,'CCG data'!$A:$AD,'CCG data'!P$3,FALSE))</f>
        <v>0.251</v>
      </c>
      <c r="Z205" s="165" t="str">
        <f>IFERROR(VLOOKUP($E205&amp;$D$92, Outliers!$A$4:$P$214,10,FALSE),"0")</f>
        <v>0</v>
      </c>
      <c r="AA205" s="165" t="str">
        <f>IFERROR(VLOOKUP($E205&amp;$D$92, Outliers!$A$4:$P$214,11,FALSE),"0")</f>
        <v>0</v>
      </c>
      <c r="AB205" s="165" t="str">
        <f>IFERROR(VLOOKUP($E205&amp;$D$92, Outliers!$A$4:$P$214,12,FALSE),"0")</f>
        <v>0</v>
      </c>
      <c r="AD205" s="78"/>
      <c r="AE205" s="78"/>
      <c r="AF205" s="78"/>
      <c r="AG205" s="78"/>
    </row>
    <row r="206" spans="4:33" ht="15.75" x14ac:dyDescent="0.25">
      <c r="D206" s="319"/>
      <c r="E206" s="104" t="s">
        <v>186</v>
      </c>
      <c r="F206" s="394" t="str">
        <f>IF(OR(ISERROR(VLOOKUP($E206&amp;$D$91&amp;$D$92,'CCG data'!$A:$AD,'CCG data'!R$3,FALSE)),ISBLANK(VLOOKUP($E206&amp;$D$91&amp;$D$92,'CCG data'!$A:$AD,'CCG data'!R$3,FALSE))),"",VLOOKUP($E206&amp;$D$91&amp;$D$92,'CCG data'!$A:$AD,'CCG data'!R$3,FALSE))</f>
        <v/>
      </c>
      <c r="G206" s="395"/>
      <c r="H206" s="395">
        <f>IF(OR(ISERROR(VLOOKUP($E206&amp;$D$91&amp;$D$92,'CCG data'!$A:$AD,'CCG data'!S$3,FALSE)),ISBLANK(VLOOKUP($E206&amp;$D$91&amp;$D$92,'CCG data'!$A:$AD,'CCG data'!S$3,FALSE))),"",VLOOKUP($E206&amp;$D$91&amp;$D$92,'CCG data'!$A:$AD,'CCG data'!S$3,FALSE))</f>
        <v>45.68739380608227</v>
      </c>
      <c r="I206" s="395"/>
      <c r="J206" s="395">
        <f>IF(OR(ISERROR(VLOOKUP($E206&amp;$D$91&amp;$D$92,'CCG data'!$A:$AD,'CCG data'!T$3,FALSE)),ISBLANK(VLOOKUP($E206&amp;$D$91&amp;$D$92,'CCG data'!$A:$AD,'CCG data'!T$3,FALSE))),"",VLOOKUP($E206&amp;$D$91&amp;$D$92,'CCG data'!$A:$AD,'CCG data'!T$3,FALSE))</f>
        <v>27.778524375852772</v>
      </c>
      <c r="K206" s="395"/>
      <c r="L206" s="395">
        <f>IF(OR(ISERROR(VLOOKUP($E206&amp;$D$91&amp;$D$92,'CCG data'!$A:$AD,'CCG data'!U$3,FALSE)),ISBLANK(VLOOKUP($E206&amp;$D$91&amp;$D$92,'CCG data'!$A:$AD,'CCG data'!U$3,FALSE))),"",VLOOKUP($E206&amp;$D$91&amp;$D$92,'CCG data'!$A:$AD,'CCG data'!U$3,FALSE))</f>
        <v>9.0037302002257498</v>
      </c>
      <c r="M206" s="396"/>
      <c r="N206" s="367">
        <f>IF(OR(ISERROR(VLOOKUP($E206&amp;$D$91&amp;$D$92,'CCG data'!$A:$AD,'CCG data'!G$3,FALSE)),ISBLANK(VLOOKUP($E206&amp;$D$91&amp;$D$92,'CCG data'!$A:$AD,'CCG data'!G$3,FALSE))),"",VLOOKUP($E206&amp;$D$91&amp;$D$92,'CCG data'!$A:$AD,'CCG data'!G$3,FALSE))</f>
        <v>625</v>
      </c>
      <c r="P206" s="404" t="str">
        <f>IF(OR(ISERROR(VLOOKUP($E206&amp;$D$91&amp;$D$92,'CCG data'!$A:$AD,'CCG data'!B$3,FALSE)),ISBLANK(VLOOKUP($E206&amp;$D$91&amp;$D$92,'CCG data'!$A:$AD,'CCG data'!B$3,FALSE))),"",VLOOKUP($E206&amp;$D$91&amp;$D$92,'CCG data'!$A:$AD,'CCG data'!B$3,FALSE))</f>
        <v/>
      </c>
      <c r="Q206" s="267"/>
      <c r="R206" s="267">
        <f>IF(OR(ISERROR(VLOOKUP($E206&amp;$D$91&amp;$D$92,'CCG data'!$A:$AD,'CCG data'!C$3,FALSE)),ISBLANK(VLOOKUP($E206&amp;$D$91&amp;$D$92,'CCG data'!$A:$AD,'CCG data'!C$3,FALSE))),"",VLOOKUP($E206&amp;$D$91&amp;$D$92,'CCG data'!$A:$AD,'CCG data'!C$3,FALSE))</f>
        <v>0.55359999999999998</v>
      </c>
      <c r="S206" s="267"/>
      <c r="T206" s="267">
        <f>IF(OR(ISERROR(VLOOKUP($E206&amp;$D$91&amp;$D$92,'CCG data'!$A:$AD,'CCG data'!D$3,FALSE)),ISBLANK(VLOOKUP($E206&amp;$D$91&amp;$D$92,'CCG data'!$A:$AD,'CCG data'!D$3,FALSE))),"",VLOOKUP($E206&amp;$D$91&amp;$D$92,'CCG data'!$A:$AD,'CCG data'!D$3,FALSE))</f>
        <v>0.33760000000000001</v>
      </c>
      <c r="U206" s="267"/>
      <c r="V206" s="267">
        <f>IF(OR(ISERROR(VLOOKUP($E206&amp;$D$91&amp;$D$92,'CCG data'!$A:$AD,'CCG data'!E$3,FALSE)),ISBLANK(VLOOKUP($E206&amp;$D$91&amp;$D$92,'CCG data'!$A:$AD,'CCG data'!E$3,FALSE))),"",VLOOKUP($E206&amp;$D$91&amp;$D$92,'CCG data'!$A:$AD,'CCG data'!E$3,FALSE))</f>
        <v>0.10879999999999999</v>
      </c>
      <c r="W206" s="405"/>
      <c r="Z206" s="165">
        <f>IFERROR(VLOOKUP($E206&amp;$D$92, Outliers!$A$4:$P$214,10,FALSE),"0")</f>
        <v>1</v>
      </c>
      <c r="AA206" s="165">
        <f>IFERROR(VLOOKUP($E206&amp;$D$92, Outliers!$A$4:$P$214,11,FALSE),"0")</f>
        <v>0</v>
      </c>
      <c r="AB206" s="165">
        <f>IFERROR(VLOOKUP($E206&amp;$D$92, Outliers!$A$4:$P$214,12,FALSE),"0")</f>
        <v>0</v>
      </c>
      <c r="AD206" s="78"/>
      <c r="AE206" s="78"/>
      <c r="AF206" s="78"/>
      <c r="AG206" s="78"/>
    </row>
    <row r="207" spans="4:33" x14ac:dyDescent="0.25">
      <c r="D207" s="319"/>
      <c r="E207" s="103" t="s">
        <v>27</v>
      </c>
      <c r="F207" s="95" t="str">
        <f>IF(P206="","",VLOOKUP($E206&amp;$D$91&amp;$D$92,'CCG data'!$A:$AD,'CCG data'!W$3,FALSE))</f>
        <v/>
      </c>
      <c r="G207" s="96" t="str">
        <f>IF(P206="","",VLOOKUP($E206&amp;$D$91&amp;$D$92,'CCG data'!$A:$AD,'CCG data'!X$3,FALSE))</f>
        <v/>
      </c>
      <c r="H207" s="96">
        <f>IF(R206="","",VLOOKUP($E206&amp;$D$91&amp;$D$92,'CCG data'!$A:$AD,'CCG data'!Y$3,FALSE))</f>
        <v>40.873301571336306</v>
      </c>
      <c r="I207" s="96">
        <f>IF(R206="","",VLOOKUP($E206&amp;$D$91&amp;$D$92,'CCG data'!$A:$AD,'CCG data'!Z$3,FALSE))</f>
        <v>50.501486040828233</v>
      </c>
      <c r="J207" s="96">
        <f>IF(T206="","",VLOOKUP($E206&amp;$D$91&amp;$D$92,'CCG data'!$A:$AD,'CCG data'!AA$3,FALSE))</f>
        <v>24.030313508101724</v>
      </c>
      <c r="K207" s="96">
        <f>IF(T206="","",VLOOKUP($E206&amp;$D$91&amp;$D$92,'CCG data'!$A:$AD,'CCG data'!AB$3,FALSE))</f>
        <v>31.52673524360382</v>
      </c>
      <c r="L207" s="96">
        <f>IF(V206="","",VLOOKUP($E206&amp;$D$91&amp;$D$92,'CCG data'!$A:$AD,'CCG data'!AC$3,FALSE))</f>
        <v>6.8636793750908955</v>
      </c>
      <c r="M207" s="96">
        <f>IF(V206="","",VLOOKUP($E206&amp;$D$91&amp;$D$92,'CCG data'!$A:$AD,'CCG data'!AD$3,FALSE))</f>
        <v>11.143781025360603</v>
      </c>
      <c r="N207" s="368"/>
      <c r="P207" s="152" t="str">
        <f>IF(P206="","",VLOOKUP($E206&amp;$D$91&amp;$D$92,'CCG data'!$A:$AD,'CCG data'!I$3,FALSE))</f>
        <v/>
      </c>
      <c r="Q207" s="15" t="str">
        <f>IF(P206="","",VLOOKUP($E206&amp;$D$91&amp;$D$92,'CCG data'!$A:$AD,'CCG data'!J$3,FALSE))</f>
        <v/>
      </c>
      <c r="R207" s="15">
        <f>IF(R206="","",VLOOKUP($E206&amp;$D$91&amp;$D$92,'CCG data'!$A:$AD,'CCG data'!K$3,FALSE))</f>
        <v>0.51400000000000001</v>
      </c>
      <c r="S207" s="15">
        <f>IF(R206="","",VLOOKUP($E206&amp;$D$91&amp;$D$92,'CCG data'!$A:$AD,'CCG data'!L$3,FALSE))</f>
        <v>0.59199999999999997</v>
      </c>
      <c r="T207" s="15">
        <f>IF(T206="","",VLOOKUP($E206&amp;$D$91&amp;$D$92,'CCG data'!$A:$AD,'CCG data'!M$3,FALSE))</f>
        <v>0.30199999999999999</v>
      </c>
      <c r="U207" s="15">
        <f>IF(T206="","",VLOOKUP($E206&amp;$D$91&amp;$D$92,'CCG data'!$A:$AD,'CCG data'!N$3,FALSE))</f>
        <v>0.376</v>
      </c>
      <c r="V207" s="15">
        <f>IF(V206="","",VLOOKUP($E206&amp;$D$91&amp;$D$92,'CCG data'!$A:$AD,'CCG data'!O$3,FALSE))</f>
        <v>8.6999999999999994E-2</v>
      </c>
      <c r="W207" s="136">
        <f>IF(V206="","",VLOOKUP($E206&amp;$D$91&amp;$D$92,'CCG data'!$A:$AD,'CCG data'!P$3,FALSE))</f>
        <v>0.13600000000000001</v>
      </c>
      <c r="Z207" s="165" t="str">
        <f>IFERROR(VLOOKUP($E207&amp;$D$92, Outliers!$A$4:$P$214,10,FALSE),"0")</f>
        <v>0</v>
      </c>
      <c r="AA207" s="165" t="str">
        <f>IFERROR(VLOOKUP($E207&amp;$D$92, Outliers!$A$4:$P$214,11,FALSE),"0")</f>
        <v>0</v>
      </c>
      <c r="AB207" s="165" t="str">
        <f>IFERROR(VLOOKUP($E207&amp;$D$92, Outliers!$A$4:$P$214,12,FALSE),"0")</f>
        <v>0</v>
      </c>
      <c r="AD207" s="78"/>
      <c r="AE207" s="78"/>
      <c r="AF207" s="78"/>
      <c r="AG207" s="78"/>
    </row>
    <row r="208" spans="4:33" ht="15.75" x14ac:dyDescent="0.25">
      <c r="D208" s="319"/>
      <c r="E208" s="104" t="s">
        <v>406</v>
      </c>
      <c r="F208" s="394" t="str">
        <f>IF(OR(ISERROR(VLOOKUP($E208&amp;$D$91&amp;$D$92,'CCG data'!$A:$AD,'CCG data'!R$3,FALSE)),ISBLANK(VLOOKUP($E208&amp;$D$91&amp;$D$92,'CCG data'!$A:$AD,'CCG data'!R$3,FALSE))),"",VLOOKUP($E208&amp;$D$91&amp;$D$92,'CCG data'!$A:$AD,'CCG data'!R$3,FALSE))</f>
        <v/>
      </c>
      <c r="G208" s="395"/>
      <c r="H208" s="395">
        <f>IF(OR(ISERROR(VLOOKUP($E208&amp;$D$91&amp;$D$92,'CCG data'!$A:$AD,'CCG data'!S$3,FALSE)),ISBLANK(VLOOKUP($E208&amp;$D$91&amp;$D$92,'CCG data'!$A:$AD,'CCG data'!S$3,FALSE))),"",VLOOKUP($E208&amp;$D$91&amp;$D$92,'CCG data'!$A:$AD,'CCG data'!S$3,FALSE))</f>
        <v>22.934750720375408</v>
      </c>
      <c r="I208" s="395"/>
      <c r="J208" s="395">
        <f>IF(OR(ISERROR(VLOOKUP($E208&amp;$D$91&amp;$D$92,'CCG data'!$A:$AD,'CCG data'!T$3,FALSE)),ISBLANK(VLOOKUP($E208&amp;$D$91&amp;$D$92,'CCG data'!$A:$AD,'CCG data'!T$3,FALSE))),"",VLOOKUP($E208&amp;$D$91&amp;$D$92,'CCG data'!$A:$AD,'CCG data'!T$3,FALSE))</f>
        <v>24.617061126508762</v>
      </c>
      <c r="K208" s="395"/>
      <c r="L208" s="395">
        <f>IF(OR(ISERROR(VLOOKUP($E208&amp;$D$91&amp;$D$92,'CCG data'!$A:$AD,'CCG data'!U$3,FALSE)),ISBLANK(VLOOKUP($E208&amp;$D$91&amp;$D$92,'CCG data'!$A:$AD,'CCG data'!U$3,FALSE))),"",VLOOKUP($E208&amp;$D$91&amp;$D$92,'CCG data'!$A:$AD,'CCG data'!U$3,FALSE))</f>
        <v>18.806934273400387</v>
      </c>
      <c r="M208" s="396"/>
      <c r="N208" s="367">
        <f>IF(OR(ISERROR(VLOOKUP($E208&amp;$D$91&amp;$D$92,'CCG data'!$A:$AD,'CCG data'!G$3,FALSE)),ISBLANK(VLOOKUP($E208&amp;$D$91&amp;$D$92,'CCG data'!$A:$AD,'CCG data'!G$3,FALSE))),"",VLOOKUP($E208&amp;$D$91&amp;$D$92,'CCG data'!$A:$AD,'CCG data'!G$3,FALSE))</f>
        <v>1145</v>
      </c>
      <c r="P208" s="404" t="str">
        <f>IF(OR(ISERROR(VLOOKUP($E208&amp;$D$91&amp;$D$92,'CCG data'!$A:$AD,'CCG data'!B$3,FALSE)),ISBLANK(VLOOKUP($E208&amp;$D$91&amp;$D$92,'CCG data'!$A:$AD,'CCG data'!B$3,FALSE))),"",VLOOKUP($E208&amp;$D$91&amp;$D$92,'CCG data'!$A:$AD,'CCG data'!B$3,FALSE))</f>
        <v/>
      </c>
      <c r="Q208" s="267"/>
      <c r="R208" s="267">
        <f>IF(OR(ISERROR(VLOOKUP($E208&amp;$D$91&amp;$D$92,'CCG data'!$A:$AD,'CCG data'!C$3,FALSE)),ISBLANK(VLOOKUP($E208&amp;$D$91&amp;$D$92,'CCG data'!$A:$AD,'CCG data'!C$3,FALSE))),"",VLOOKUP($E208&amp;$D$91&amp;$D$92,'CCG data'!$A:$AD,'CCG data'!C$3,FALSE))</f>
        <v>0.34323144104803494</v>
      </c>
      <c r="S208" s="267"/>
      <c r="T208" s="267">
        <f>IF(OR(ISERROR(VLOOKUP($E208&amp;$D$91&amp;$D$92,'CCG data'!$A:$AD,'CCG data'!D$3,FALSE)),ISBLANK(VLOOKUP($E208&amp;$D$91&amp;$D$92,'CCG data'!$A:$AD,'CCG data'!D$3,FALSE))),"",VLOOKUP($E208&amp;$D$91&amp;$D$92,'CCG data'!$A:$AD,'CCG data'!D$3,FALSE))</f>
        <v>0.3737991266375546</v>
      </c>
      <c r="U208" s="267"/>
      <c r="V208" s="267">
        <f>IF(OR(ISERROR(VLOOKUP($E208&amp;$D$91&amp;$D$92,'CCG data'!$A:$AD,'CCG data'!E$3,FALSE)),ISBLANK(VLOOKUP($E208&amp;$D$91&amp;$D$92,'CCG data'!$A:$AD,'CCG data'!E$3,FALSE))),"",VLOOKUP($E208&amp;$D$91&amp;$D$92,'CCG data'!$A:$AD,'CCG data'!E$3,FALSE))</f>
        <v>0.28296943231441046</v>
      </c>
      <c r="W208" s="405"/>
      <c r="Z208" s="165">
        <f>IFERROR(VLOOKUP($E208&amp;$D$92, Outliers!$A$4:$P$214,10,FALSE),"0")</f>
        <v>1</v>
      </c>
      <c r="AA208" s="165">
        <f>IFERROR(VLOOKUP($E208&amp;$D$92, Outliers!$A$4:$P$214,11,FALSE),"0")</f>
        <v>0</v>
      </c>
      <c r="AB208" s="165">
        <f>IFERROR(VLOOKUP($E208&amp;$D$92, Outliers!$A$4:$P$214,12,FALSE),"0")</f>
        <v>1</v>
      </c>
      <c r="AD208" s="78"/>
      <c r="AE208" s="78"/>
      <c r="AF208" s="78"/>
      <c r="AG208" s="78"/>
    </row>
    <row r="209" spans="4:33" x14ac:dyDescent="0.25">
      <c r="D209" s="319"/>
      <c r="E209" s="103" t="s">
        <v>27</v>
      </c>
      <c r="F209" s="95" t="str">
        <f>IF(P208="","",VLOOKUP($E208&amp;$D$91&amp;$D$92,'CCG data'!$A:$AD,'CCG data'!W$3,FALSE))</f>
        <v/>
      </c>
      <c r="G209" s="96" t="str">
        <f>IF(P208="","",VLOOKUP($E208&amp;$D$91&amp;$D$92,'CCG data'!$A:$AD,'CCG data'!X$3,FALSE))</f>
        <v/>
      </c>
      <c r="H209" s="96">
        <f>IF(R208="","",VLOOKUP($E208&amp;$D$91&amp;$D$92,'CCG data'!$A:$AD,'CCG data'!Y$3,FALSE))</f>
        <v>20.667216654719809</v>
      </c>
      <c r="I209" s="96">
        <f>IF(R208="","",VLOOKUP($E208&amp;$D$91&amp;$D$92,'CCG data'!$A:$AD,'CCG data'!Z$3,FALSE))</f>
        <v>25.202284786031008</v>
      </c>
      <c r="J209" s="96">
        <f>IF(T208="","",VLOOKUP($E208&amp;$D$91&amp;$D$92,'CCG data'!$A:$AD,'CCG data'!AA$3,FALSE))</f>
        <v>22.284836424590534</v>
      </c>
      <c r="K209" s="96">
        <f>IF(T208="","",VLOOKUP($E208&amp;$D$91&amp;$D$92,'CCG data'!$A:$AD,'CCG data'!AB$3,FALSE))</f>
        <v>26.949285828426991</v>
      </c>
      <c r="L209" s="96">
        <f>IF(V208="","",VLOOKUP($E208&amp;$D$91&amp;$D$92,'CCG data'!$A:$AD,'CCG data'!AC$3,FALSE))</f>
        <v>16.759068096963457</v>
      </c>
      <c r="M209" s="96">
        <f>IF(V208="","",VLOOKUP($E208&amp;$D$91&amp;$D$92,'CCG data'!$A:$AD,'CCG data'!AD$3,FALSE))</f>
        <v>20.854800449837317</v>
      </c>
      <c r="N209" s="368"/>
      <c r="P209" s="152" t="str">
        <f>IF(P208="","",VLOOKUP($E208&amp;$D$91&amp;$D$92,'CCG data'!$A:$AD,'CCG data'!I$3,FALSE))</f>
        <v/>
      </c>
      <c r="Q209" s="15" t="str">
        <f>IF(P208="","",VLOOKUP($E208&amp;$D$91&amp;$D$92,'CCG data'!$A:$AD,'CCG data'!J$3,FALSE))</f>
        <v/>
      </c>
      <c r="R209" s="15">
        <f>IF(R208="","",VLOOKUP($E208&amp;$D$91&amp;$D$92,'CCG data'!$A:$AD,'CCG data'!K$3,FALSE))</f>
        <v>0.316</v>
      </c>
      <c r="S209" s="15">
        <f>IF(R208="","",VLOOKUP($E208&amp;$D$91&amp;$D$92,'CCG data'!$A:$AD,'CCG data'!L$3,FALSE))</f>
        <v>0.371</v>
      </c>
      <c r="T209" s="15">
        <f>IF(T208="","",VLOOKUP($E208&amp;$D$91&amp;$D$92,'CCG data'!$A:$AD,'CCG data'!M$3,FALSE))</f>
        <v>0.34599999999999997</v>
      </c>
      <c r="U209" s="15">
        <f>IF(T208="","",VLOOKUP($E208&amp;$D$91&amp;$D$92,'CCG data'!$A:$AD,'CCG data'!N$3,FALSE))</f>
        <v>0.40200000000000002</v>
      </c>
      <c r="V209" s="15">
        <f>IF(V208="","",VLOOKUP($E208&amp;$D$91&amp;$D$92,'CCG data'!$A:$AD,'CCG data'!O$3,FALSE))</f>
        <v>0.25800000000000001</v>
      </c>
      <c r="W209" s="136">
        <f>IF(V208="","",VLOOKUP($E208&amp;$D$91&amp;$D$92,'CCG data'!$A:$AD,'CCG data'!P$3,FALSE))</f>
        <v>0.31</v>
      </c>
      <c r="Z209" s="165" t="str">
        <f>IFERROR(VLOOKUP($E209&amp;$D$92, Outliers!$A$4:$P$214,10,FALSE),"0")</f>
        <v>0</v>
      </c>
      <c r="AA209" s="165" t="str">
        <f>IFERROR(VLOOKUP($E209&amp;$D$92, Outliers!$A$4:$P$214,11,FALSE),"0")</f>
        <v>0</v>
      </c>
      <c r="AB209" s="165" t="str">
        <f>IFERROR(VLOOKUP($E209&amp;$D$92, Outliers!$A$4:$P$214,12,FALSE),"0")</f>
        <v>0</v>
      </c>
      <c r="AD209" s="78"/>
      <c r="AE209" s="78"/>
      <c r="AF209" s="78"/>
      <c r="AG209" s="78"/>
    </row>
    <row r="210" spans="4:33" ht="15.75" x14ac:dyDescent="0.25">
      <c r="D210" s="319"/>
      <c r="E210" s="104" t="s">
        <v>187</v>
      </c>
      <c r="F210" s="394" t="str">
        <f>IF(OR(ISERROR(VLOOKUP($E210&amp;$D$91&amp;$D$92,'CCG data'!$A:$AD,'CCG data'!R$3,FALSE)),ISBLANK(VLOOKUP($E210&amp;$D$91&amp;$D$92,'CCG data'!$A:$AD,'CCG data'!R$3,FALSE))),"",VLOOKUP($E210&amp;$D$91&amp;$D$92,'CCG data'!$A:$AD,'CCG data'!R$3,FALSE))</f>
        <v/>
      </c>
      <c r="G210" s="395"/>
      <c r="H210" s="395">
        <f>IF(OR(ISERROR(VLOOKUP($E210&amp;$D$91&amp;$D$92,'CCG data'!$A:$AD,'CCG data'!S$3,FALSE)),ISBLANK(VLOOKUP($E210&amp;$D$91&amp;$D$92,'CCG data'!$A:$AD,'CCG data'!S$3,FALSE))),"",VLOOKUP($E210&amp;$D$91&amp;$D$92,'CCG data'!$A:$AD,'CCG data'!S$3,FALSE))</f>
        <v>40.352981027022821</v>
      </c>
      <c r="I210" s="395"/>
      <c r="J210" s="395">
        <f>IF(OR(ISERROR(VLOOKUP($E210&amp;$D$91&amp;$D$92,'CCG data'!$A:$AD,'CCG data'!T$3,FALSE)),ISBLANK(VLOOKUP($E210&amp;$D$91&amp;$D$92,'CCG data'!$A:$AD,'CCG data'!T$3,FALSE))),"",VLOOKUP($E210&amp;$D$91&amp;$D$92,'CCG data'!$A:$AD,'CCG data'!T$3,FALSE))</f>
        <v>28.964654671446862</v>
      </c>
      <c r="K210" s="395"/>
      <c r="L210" s="395">
        <f>IF(OR(ISERROR(VLOOKUP($E210&amp;$D$91&amp;$D$92,'CCG data'!$A:$AD,'CCG data'!U$3,FALSE)),ISBLANK(VLOOKUP($E210&amp;$D$91&amp;$D$92,'CCG data'!$A:$AD,'CCG data'!U$3,FALSE))),"",VLOOKUP($E210&amp;$D$91&amp;$D$92,'CCG data'!$A:$AD,'CCG data'!U$3,FALSE))</f>
        <v>8.2783178399303274</v>
      </c>
      <c r="M210" s="396"/>
      <c r="N210" s="367">
        <f>IF(OR(ISERROR(VLOOKUP($E210&amp;$D$91&amp;$D$92,'CCG data'!$A:$AD,'CCG data'!G$3,FALSE)),ISBLANK(VLOOKUP($E210&amp;$D$91&amp;$D$92,'CCG data'!$A:$AD,'CCG data'!G$3,FALSE))),"",VLOOKUP($E210&amp;$D$91&amp;$D$92,'CCG data'!$A:$AD,'CCG data'!G$3,FALSE))</f>
        <v>1417</v>
      </c>
      <c r="P210" s="404" t="str">
        <f>IF(OR(ISERROR(VLOOKUP($E210&amp;$D$91&amp;$D$92,'CCG data'!$A:$AD,'CCG data'!B$3,FALSE)),ISBLANK(VLOOKUP($E210&amp;$D$91&amp;$D$92,'CCG data'!$A:$AD,'CCG data'!B$3,FALSE))),"",VLOOKUP($E210&amp;$D$91&amp;$D$92,'CCG data'!$A:$AD,'CCG data'!B$3,FALSE))</f>
        <v/>
      </c>
      <c r="Q210" s="267"/>
      <c r="R210" s="267">
        <f>IF(OR(ISERROR(VLOOKUP($E210&amp;$D$91&amp;$D$92,'CCG data'!$A:$AD,'CCG data'!C$3,FALSE)),ISBLANK(VLOOKUP($E210&amp;$D$91&amp;$D$92,'CCG data'!$A:$AD,'CCG data'!C$3,FALSE))),"",VLOOKUP($E210&amp;$D$91&amp;$D$92,'CCG data'!$A:$AD,'CCG data'!C$3,FALSE))</f>
        <v>0.51517290049400144</v>
      </c>
      <c r="S210" s="267"/>
      <c r="T210" s="267">
        <f>IF(OR(ISERROR(VLOOKUP($E210&amp;$D$91&amp;$D$92,'CCG data'!$A:$AD,'CCG data'!D$3,FALSE)),ISBLANK(VLOOKUP($E210&amp;$D$91&amp;$D$92,'CCG data'!$A:$AD,'CCG data'!D$3,FALSE))),"",VLOOKUP($E210&amp;$D$91&amp;$D$92,'CCG data'!$A:$AD,'CCG data'!D$3,FALSE))</f>
        <v>0.37896965419901202</v>
      </c>
      <c r="U210" s="267"/>
      <c r="V210" s="267">
        <f>IF(OR(ISERROR(VLOOKUP($E210&amp;$D$91&amp;$D$92,'CCG data'!$A:$AD,'CCG data'!E$3,FALSE)),ISBLANK(VLOOKUP($E210&amp;$D$91&amp;$D$92,'CCG data'!$A:$AD,'CCG data'!E$3,FALSE))),"",VLOOKUP($E210&amp;$D$91&amp;$D$92,'CCG data'!$A:$AD,'CCG data'!E$3,FALSE))</f>
        <v>0.1058574453069866</v>
      </c>
      <c r="W210" s="405"/>
      <c r="Z210" s="165">
        <f>IFERROR(VLOOKUP($E210&amp;$D$92, Outliers!$A$4:$P$214,10,FALSE),"0")</f>
        <v>0</v>
      </c>
      <c r="AA210" s="165">
        <f>IFERROR(VLOOKUP($E210&amp;$D$92, Outliers!$A$4:$P$214,11,FALSE),"0")</f>
        <v>0</v>
      </c>
      <c r="AB210" s="165">
        <f>IFERROR(VLOOKUP($E210&amp;$D$92, Outliers!$A$4:$P$214,12,FALSE),"0")</f>
        <v>1</v>
      </c>
      <c r="AD210" s="78"/>
      <c r="AE210" s="78"/>
      <c r="AF210" s="78"/>
      <c r="AG210" s="78"/>
    </row>
    <row r="211" spans="4:33" x14ac:dyDescent="0.25">
      <c r="D211" s="319"/>
      <c r="E211" s="103" t="s">
        <v>27</v>
      </c>
      <c r="F211" s="95" t="str">
        <f>IF(P210="","",VLOOKUP($E210&amp;$D$91&amp;$D$92,'CCG data'!$A:$AD,'CCG data'!W$3,FALSE))</f>
        <v/>
      </c>
      <c r="G211" s="96" t="str">
        <f>IF(P210="","",VLOOKUP($E210&amp;$D$91&amp;$D$92,'CCG data'!$A:$AD,'CCG data'!X$3,FALSE))</f>
        <v/>
      </c>
      <c r="H211" s="96">
        <f>IF(R210="","",VLOOKUP($E210&amp;$D$91&amp;$D$92,'CCG data'!$A:$AD,'CCG data'!Y$3,FALSE))</f>
        <v>37.425660591728558</v>
      </c>
      <c r="I211" s="96">
        <f>IF(R210="","",VLOOKUP($E210&amp;$D$91&amp;$D$92,'CCG data'!$A:$AD,'CCG data'!Z$3,FALSE))</f>
        <v>43.280301462317084</v>
      </c>
      <c r="J211" s="96">
        <f>IF(T210="","",VLOOKUP($E210&amp;$D$91&amp;$D$92,'CCG data'!$A:$AD,'CCG data'!AA$3,FALSE))</f>
        <v>26.514817141144579</v>
      </c>
      <c r="K211" s="96">
        <f>IF(T210="","",VLOOKUP($E210&amp;$D$91&amp;$D$92,'CCG data'!$A:$AD,'CCG data'!AB$3,FALSE))</f>
        <v>31.414492201749145</v>
      </c>
      <c r="L211" s="96">
        <f>IF(V210="","",VLOOKUP($E210&amp;$D$91&amp;$D$92,'CCG data'!$A:$AD,'CCG data'!AC$3,FALSE))</f>
        <v>6.9535110703516496</v>
      </c>
      <c r="M211" s="96">
        <f>IF(V210="","",VLOOKUP($E210&amp;$D$91&amp;$D$92,'CCG data'!$A:$AD,'CCG data'!AD$3,FALSE))</f>
        <v>9.6031246095090061</v>
      </c>
      <c r="N211" s="368"/>
      <c r="P211" s="152" t="str">
        <f>IF(P210="","",VLOOKUP($E210&amp;$D$91&amp;$D$92,'CCG data'!$A:$AD,'CCG data'!I$3,FALSE))</f>
        <v/>
      </c>
      <c r="Q211" s="15" t="str">
        <f>IF(P210="","",VLOOKUP($E210&amp;$D$91&amp;$D$92,'CCG data'!$A:$AD,'CCG data'!J$3,FALSE))</f>
        <v/>
      </c>
      <c r="R211" s="15">
        <f>IF(R210="","",VLOOKUP($E210&amp;$D$91&amp;$D$92,'CCG data'!$A:$AD,'CCG data'!K$3,FALSE))</f>
        <v>0.48899999999999999</v>
      </c>
      <c r="S211" s="15">
        <f>IF(R210="","",VLOOKUP($E210&amp;$D$91&amp;$D$92,'CCG data'!$A:$AD,'CCG data'!L$3,FALSE))</f>
        <v>0.54100000000000004</v>
      </c>
      <c r="T211" s="15">
        <f>IF(T210="","",VLOOKUP($E210&amp;$D$91&amp;$D$92,'CCG data'!$A:$AD,'CCG data'!M$3,FALSE))</f>
        <v>0.35399999999999998</v>
      </c>
      <c r="U211" s="15">
        <f>IF(T210="","",VLOOKUP($E210&amp;$D$91&amp;$D$92,'CCG data'!$A:$AD,'CCG data'!N$3,FALSE))</f>
        <v>0.40500000000000003</v>
      </c>
      <c r="V211" s="15">
        <f>IF(V210="","",VLOOKUP($E210&amp;$D$91&amp;$D$92,'CCG data'!$A:$AD,'CCG data'!O$3,FALSE))</f>
        <v>9.0999999999999998E-2</v>
      </c>
      <c r="W211" s="136">
        <f>IF(V210="","",VLOOKUP($E210&amp;$D$91&amp;$D$92,'CCG data'!$A:$AD,'CCG data'!P$3,FALSE))</f>
        <v>0.123</v>
      </c>
      <c r="Z211" s="165" t="str">
        <f>IFERROR(VLOOKUP($E211&amp;$D$92, Outliers!$A$4:$P$214,10,FALSE),"0")</f>
        <v>0</v>
      </c>
      <c r="AA211" s="165" t="str">
        <f>IFERROR(VLOOKUP($E211&amp;$D$92, Outliers!$A$4:$P$214,11,FALSE),"0")</f>
        <v>0</v>
      </c>
      <c r="AB211" s="165" t="str">
        <f>IFERROR(VLOOKUP($E211&amp;$D$92, Outliers!$A$4:$P$214,12,FALSE),"0")</f>
        <v>0</v>
      </c>
      <c r="AD211" s="78"/>
      <c r="AE211" s="78"/>
      <c r="AF211" s="78"/>
      <c r="AG211" s="78"/>
    </row>
    <row r="212" spans="4:33" ht="15.75" x14ac:dyDescent="0.25">
      <c r="D212" s="319"/>
      <c r="E212" s="104" t="s">
        <v>188</v>
      </c>
      <c r="F212" s="394" t="str">
        <f>IF(OR(ISERROR(VLOOKUP($E212&amp;$D$91&amp;$D$92,'CCG data'!$A:$AD,'CCG data'!R$3,FALSE)),ISBLANK(VLOOKUP($E212&amp;$D$91&amp;$D$92,'CCG data'!$A:$AD,'CCG data'!R$3,FALSE))),"",VLOOKUP($E212&amp;$D$91&amp;$D$92,'CCG data'!$A:$AD,'CCG data'!R$3,FALSE))</f>
        <v/>
      </c>
      <c r="G212" s="395"/>
      <c r="H212" s="395">
        <f>IF(OR(ISERROR(VLOOKUP($E212&amp;$D$91&amp;$D$92,'CCG data'!$A:$AD,'CCG data'!S$3,FALSE)),ISBLANK(VLOOKUP($E212&amp;$D$91&amp;$D$92,'CCG data'!$A:$AD,'CCG data'!S$3,FALSE))),"",VLOOKUP($E212&amp;$D$91&amp;$D$92,'CCG data'!$A:$AD,'CCG data'!S$3,FALSE))</f>
        <v>29.113403988522432</v>
      </c>
      <c r="I212" s="395"/>
      <c r="J212" s="395">
        <f>IF(OR(ISERROR(VLOOKUP($E212&amp;$D$91&amp;$D$92,'CCG data'!$A:$AD,'CCG data'!T$3,FALSE)),ISBLANK(VLOOKUP($E212&amp;$D$91&amp;$D$92,'CCG data'!$A:$AD,'CCG data'!T$3,FALSE))),"",VLOOKUP($E212&amp;$D$91&amp;$D$92,'CCG data'!$A:$AD,'CCG data'!T$3,FALSE))</f>
        <v>23.206778093817608</v>
      </c>
      <c r="K212" s="395"/>
      <c r="L212" s="395">
        <f>IF(OR(ISERROR(VLOOKUP($E212&amp;$D$91&amp;$D$92,'CCG data'!$A:$AD,'CCG data'!U$3,FALSE)),ISBLANK(VLOOKUP($E212&amp;$D$91&amp;$D$92,'CCG data'!$A:$AD,'CCG data'!U$3,FALSE))),"",VLOOKUP($E212&amp;$D$91&amp;$D$92,'CCG data'!$A:$AD,'CCG data'!U$3,FALSE))</f>
        <v>8.8004225726132397</v>
      </c>
      <c r="M212" s="396"/>
      <c r="N212" s="367">
        <f>IF(OR(ISERROR(VLOOKUP($E212&amp;$D$91&amp;$D$92,'CCG data'!$A:$AD,'CCG data'!G$3,FALSE)),ISBLANK(VLOOKUP($E212&amp;$D$91&amp;$D$92,'CCG data'!$A:$AD,'CCG data'!G$3,FALSE))),"",VLOOKUP($E212&amp;$D$91&amp;$D$92,'CCG data'!$A:$AD,'CCG data'!G$3,FALSE))</f>
        <v>3198</v>
      </c>
      <c r="P212" s="404" t="str">
        <f>IF(OR(ISERROR(VLOOKUP($E212&amp;$D$91&amp;$D$92,'CCG data'!$A:$AD,'CCG data'!B$3,FALSE)),ISBLANK(VLOOKUP($E212&amp;$D$91&amp;$D$92,'CCG data'!$A:$AD,'CCG data'!B$3,FALSE))),"",VLOOKUP($E212&amp;$D$91&amp;$D$92,'CCG data'!$A:$AD,'CCG data'!B$3,FALSE))</f>
        <v/>
      </c>
      <c r="Q212" s="267"/>
      <c r="R212" s="267">
        <f>IF(OR(ISERROR(VLOOKUP($E212&amp;$D$91&amp;$D$92,'CCG data'!$A:$AD,'CCG data'!C$3,FALSE)),ISBLANK(VLOOKUP($E212&amp;$D$91&amp;$D$92,'CCG data'!$A:$AD,'CCG data'!C$3,FALSE))),"",VLOOKUP($E212&amp;$D$91&amp;$D$92,'CCG data'!$A:$AD,'CCG data'!C$3,FALSE))</f>
        <v>0.47592245153220764</v>
      </c>
      <c r="S212" s="267"/>
      <c r="T212" s="267">
        <f>IF(OR(ISERROR(VLOOKUP($E212&amp;$D$91&amp;$D$92,'CCG data'!$A:$AD,'CCG data'!D$3,FALSE)),ISBLANK(VLOOKUP($E212&amp;$D$91&amp;$D$92,'CCG data'!$A:$AD,'CCG data'!D$3,FALSE))),"",VLOOKUP($E212&amp;$D$91&amp;$D$92,'CCG data'!$A:$AD,'CCG data'!D$3,FALSE))</f>
        <v>0.38180112570356473</v>
      </c>
      <c r="U212" s="267"/>
      <c r="V212" s="267">
        <f>IF(OR(ISERROR(VLOOKUP($E212&amp;$D$91&amp;$D$92,'CCG data'!$A:$AD,'CCG data'!E$3,FALSE)),ISBLANK(VLOOKUP($E212&amp;$D$91&amp;$D$92,'CCG data'!$A:$AD,'CCG data'!E$3,FALSE))),"",VLOOKUP($E212&amp;$D$91&amp;$D$92,'CCG data'!$A:$AD,'CCG data'!E$3,FALSE))</f>
        <v>0.14227642276422764</v>
      </c>
      <c r="W212" s="405"/>
      <c r="Z212" s="165">
        <f>IFERROR(VLOOKUP($E212&amp;$D$92, Outliers!$A$4:$P$214,10,FALSE),"0")</f>
        <v>1</v>
      </c>
      <c r="AA212" s="165">
        <f>IFERROR(VLOOKUP($E212&amp;$D$92, Outliers!$A$4:$P$214,11,FALSE),"0")</f>
        <v>1</v>
      </c>
      <c r="AB212" s="165">
        <f>IFERROR(VLOOKUP($E212&amp;$D$92, Outliers!$A$4:$P$214,12,FALSE),"0")</f>
        <v>1</v>
      </c>
      <c r="AD212" s="78"/>
      <c r="AE212" s="78"/>
      <c r="AF212" s="78"/>
      <c r="AG212" s="78"/>
    </row>
    <row r="213" spans="4:33" x14ac:dyDescent="0.25">
      <c r="D213" s="319"/>
      <c r="E213" s="103" t="s">
        <v>27</v>
      </c>
      <c r="F213" s="95" t="str">
        <f>IF(P212="","",VLOOKUP($E212&amp;$D$91&amp;$D$92,'CCG data'!$A:$AD,'CCG data'!W$3,FALSE))</f>
        <v/>
      </c>
      <c r="G213" s="96" t="str">
        <f>IF(P212="","",VLOOKUP($E212&amp;$D$91&amp;$D$92,'CCG data'!$A:$AD,'CCG data'!X$3,FALSE))</f>
        <v/>
      </c>
      <c r="H213" s="96">
        <f>IF(R212="","",VLOOKUP($E212&amp;$D$91&amp;$D$92,'CCG data'!$A:$AD,'CCG data'!Y$3,FALSE))</f>
        <v>27.65074955470833</v>
      </c>
      <c r="I213" s="96">
        <f>IF(R212="","",VLOOKUP($E212&amp;$D$91&amp;$D$92,'CCG data'!$A:$AD,'CCG data'!Z$3,FALSE))</f>
        <v>30.576058422336533</v>
      </c>
      <c r="J213" s="96">
        <f>IF(T212="","",VLOOKUP($E212&amp;$D$91&amp;$D$92,'CCG data'!$A:$AD,'CCG data'!AA$3,FALSE))</f>
        <v>21.905071547662306</v>
      </c>
      <c r="K213" s="96">
        <f>IF(T212="","",VLOOKUP($E212&amp;$D$91&amp;$D$92,'CCG data'!$A:$AD,'CCG data'!AB$3,FALSE))</f>
        <v>24.508484639972909</v>
      </c>
      <c r="L213" s="96">
        <f>IF(V212="","",VLOOKUP($E212&amp;$D$91&amp;$D$92,'CCG data'!$A:$AD,'CCG data'!AC$3,FALSE))</f>
        <v>7.9917850320915731</v>
      </c>
      <c r="M213" s="96">
        <f>IF(V212="","",VLOOKUP($E212&amp;$D$91&amp;$D$92,'CCG data'!$A:$AD,'CCG data'!AD$3,FALSE))</f>
        <v>9.6090601131349072</v>
      </c>
      <c r="N213" s="368"/>
      <c r="P213" s="152" t="str">
        <f>IF(P212="","",VLOOKUP($E212&amp;$D$91&amp;$D$92,'CCG data'!$A:$AD,'CCG data'!I$3,FALSE))</f>
        <v/>
      </c>
      <c r="Q213" s="15" t="str">
        <f>IF(P212="","",VLOOKUP($E212&amp;$D$91&amp;$D$92,'CCG data'!$A:$AD,'CCG data'!J$3,FALSE))</f>
        <v/>
      </c>
      <c r="R213" s="15">
        <f>IF(R212="","",VLOOKUP($E212&amp;$D$91&amp;$D$92,'CCG data'!$A:$AD,'CCG data'!K$3,FALSE))</f>
        <v>0.45900000000000002</v>
      </c>
      <c r="S213" s="15">
        <f>IF(R212="","",VLOOKUP($E212&amp;$D$91&amp;$D$92,'CCG data'!$A:$AD,'CCG data'!L$3,FALSE))</f>
        <v>0.49299999999999999</v>
      </c>
      <c r="T213" s="15">
        <f>IF(T212="","",VLOOKUP($E212&amp;$D$91&amp;$D$92,'CCG data'!$A:$AD,'CCG data'!M$3,FALSE))</f>
        <v>0.36499999999999999</v>
      </c>
      <c r="U213" s="15">
        <f>IF(T212="","",VLOOKUP($E212&amp;$D$91&amp;$D$92,'CCG data'!$A:$AD,'CCG data'!N$3,FALSE))</f>
        <v>0.39900000000000002</v>
      </c>
      <c r="V213" s="15">
        <f>IF(V212="","",VLOOKUP($E212&amp;$D$91&amp;$D$92,'CCG data'!$A:$AD,'CCG data'!O$3,FALSE))</f>
        <v>0.13100000000000001</v>
      </c>
      <c r="W213" s="136">
        <f>IF(V212="","",VLOOKUP($E212&amp;$D$91&amp;$D$92,'CCG data'!$A:$AD,'CCG data'!P$3,FALSE))</f>
        <v>0.155</v>
      </c>
      <c r="Z213" s="165" t="str">
        <f>IFERROR(VLOOKUP($E213&amp;$D$92, Outliers!$A$4:$P$214,10,FALSE),"0")</f>
        <v>0</v>
      </c>
      <c r="AA213" s="165" t="str">
        <f>IFERROR(VLOOKUP($E213&amp;$D$92, Outliers!$A$4:$P$214,11,FALSE),"0")</f>
        <v>0</v>
      </c>
      <c r="AB213" s="165" t="str">
        <f>IFERROR(VLOOKUP($E213&amp;$D$92, Outliers!$A$4:$P$214,12,FALSE),"0")</f>
        <v>0</v>
      </c>
      <c r="AD213" s="78"/>
      <c r="AE213" s="78"/>
      <c r="AF213" s="78"/>
      <c r="AG213" s="78"/>
    </row>
    <row r="214" spans="4:33" ht="15.75" x14ac:dyDescent="0.25">
      <c r="D214" s="319"/>
      <c r="E214" s="104" t="s">
        <v>491</v>
      </c>
      <c r="F214" s="394" t="str">
        <f>IF(OR(ISERROR(VLOOKUP($E214&amp;$D$91&amp;$D$92,'CCG data'!$A:$AD,'CCG data'!R$3,FALSE)),ISBLANK(VLOOKUP($E214&amp;$D$91&amp;$D$92,'CCG data'!$A:$AD,'CCG data'!R$3,FALSE))),"",VLOOKUP($E214&amp;$D$91&amp;$D$92,'CCG data'!$A:$AD,'CCG data'!R$3,FALSE))</f>
        <v/>
      </c>
      <c r="G214" s="395"/>
      <c r="H214" s="395">
        <f>IF(OR(ISERROR(VLOOKUP($E214&amp;$D$91&amp;$D$92,'CCG data'!$A:$AD,'CCG data'!S$3,FALSE)),ISBLANK(VLOOKUP($E214&amp;$D$91&amp;$D$92,'CCG data'!$A:$AD,'CCG data'!S$3,FALSE))),"",VLOOKUP($E214&amp;$D$91&amp;$D$92,'CCG data'!$A:$AD,'CCG data'!S$3,FALSE))</f>
        <v>32.587389507531896</v>
      </c>
      <c r="I214" s="395"/>
      <c r="J214" s="395">
        <f>IF(OR(ISERROR(VLOOKUP($E214&amp;$D$91&amp;$D$92,'CCG data'!$A:$AD,'CCG data'!T$3,FALSE)),ISBLANK(VLOOKUP($E214&amp;$D$91&amp;$D$92,'CCG data'!$A:$AD,'CCG data'!T$3,FALSE))),"",VLOOKUP($E214&amp;$D$91&amp;$D$92,'CCG data'!$A:$AD,'CCG data'!T$3,FALSE))</f>
        <v>25.196470428839696</v>
      </c>
      <c r="K214" s="395"/>
      <c r="L214" s="395">
        <f>IF(OR(ISERROR(VLOOKUP($E214&amp;$D$91&amp;$D$92,'CCG data'!$A:$AD,'CCG data'!U$3,FALSE)),ISBLANK(VLOOKUP($E214&amp;$D$91&amp;$D$92,'CCG data'!$A:$AD,'CCG data'!U$3,FALSE))),"",VLOOKUP($E214&amp;$D$91&amp;$D$92,'CCG data'!$A:$AD,'CCG data'!U$3,FALSE))</f>
        <v>17.728189045498322</v>
      </c>
      <c r="M214" s="396"/>
      <c r="N214" s="367">
        <f>IF(OR(ISERROR(VLOOKUP($E214&amp;$D$91&amp;$D$92,'CCG data'!$A:$AD,'CCG data'!G$3,FALSE)),ISBLANK(VLOOKUP($E214&amp;$D$91&amp;$D$92,'CCG data'!$A:$AD,'CCG data'!G$3,FALSE))),"",VLOOKUP($E214&amp;$D$91&amp;$D$92,'CCG data'!$A:$AD,'CCG data'!G$3,FALSE))</f>
        <v>1640</v>
      </c>
      <c r="P214" s="404" t="str">
        <f>IF(OR(ISERROR(VLOOKUP($E214&amp;$D$91&amp;$D$92,'CCG data'!$A:$AD,'CCG data'!B$3,FALSE)),ISBLANK(VLOOKUP($E214&amp;$D$91&amp;$D$92,'CCG data'!$A:$AD,'CCG data'!B$3,FALSE))),"",VLOOKUP($E214&amp;$D$91&amp;$D$92,'CCG data'!$A:$AD,'CCG data'!B$3,FALSE))</f>
        <v/>
      </c>
      <c r="Q214" s="267"/>
      <c r="R214" s="267">
        <f>IF(OR(ISERROR(VLOOKUP($E214&amp;$D$91&amp;$D$92,'CCG data'!$A:$AD,'CCG data'!C$3,FALSE)),ISBLANK(VLOOKUP($E214&amp;$D$91&amp;$D$92,'CCG data'!$A:$AD,'CCG data'!C$3,FALSE))),"",VLOOKUP($E214&amp;$D$91&amp;$D$92,'CCG data'!$A:$AD,'CCG data'!C$3,FALSE))</f>
        <v>0.42865853658536585</v>
      </c>
      <c r="S214" s="267"/>
      <c r="T214" s="267">
        <f>IF(OR(ISERROR(VLOOKUP($E214&amp;$D$91&amp;$D$92,'CCG data'!$A:$AD,'CCG data'!D$3,FALSE)),ISBLANK(VLOOKUP($E214&amp;$D$91&amp;$D$92,'CCG data'!$A:$AD,'CCG data'!D$3,FALSE))),"",VLOOKUP($E214&amp;$D$91&amp;$D$92,'CCG data'!$A:$AD,'CCG data'!D$3,FALSE))</f>
        <v>0.33719512195121953</v>
      </c>
      <c r="U214" s="267"/>
      <c r="V214" s="267">
        <f>IF(OR(ISERROR(VLOOKUP($E214&amp;$D$91&amp;$D$92,'CCG data'!$A:$AD,'CCG data'!E$3,FALSE)),ISBLANK(VLOOKUP($E214&amp;$D$91&amp;$D$92,'CCG data'!$A:$AD,'CCG data'!E$3,FALSE))),"",VLOOKUP($E214&amp;$D$91&amp;$D$92,'CCG data'!$A:$AD,'CCG data'!E$3,FALSE))</f>
        <v>0.23414634146341465</v>
      </c>
      <c r="W214" s="405"/>
      <c r="Z214" s="165">
        <f>IFERROR(VLOOKUP($E214&amp;$D$92, Outliers!$A$4:$P$214,10,FALSE),"0")</f>
        <v>1</v>
      </c>
      <c r="AA214" s="165">
        <f>IFERROR(VLOOKUP($E214&amp;$D$92, Outliers!$A$4:$P$214,11,FALSE),"0")</f>
        <v>0</v>
      </c>
      <c r="AB214" s="165">
        <f>IFERROR(VLOOKUP($E214&amp;$D$92, Outliers!$A$4:$P$214,12,FALSE),"0")</f>
        <v>1</v>
      </c>
      <c r="AD214" s="78"/>
      <c r="AE214" s="78"/>
      <c r="AF214" s="78"/>
      <c r="AG214" s="78"/>
    </row>
    <row r="215" spans="4:33" x14ac:dyDescent="0.25">
      <c r="D215" s="319"/>
      <c r="E215" s="103" t="s">
        <v>27</v>
      </c>
      <c r="F215" s="95" t="str">
        <f>IF(P214="","",VLOOKUP($E214&amp;$D$91&amp;$D$92,'CCG data'!$A:$AD,'CCG data'!W$3,FALSE))</f>
        <v/>
      </c>
      <c r="G215" s="96" t="str">
        <f>IF(P214="","",VLOOKUP($E214&amp;$D$91&amp;$D$92,'CCG data'!$A:$AD,'CCG data'!X$3,FALSE))</f>
        <v/>
      </c>
      <c r="H215" s="96">
        <f>IF(R214="","",VLOOKUP($E214&amp;$D$91&amp;$D$92,'CCG data'!$A:$AD,'CCG data'!Y$3,FALSE))</f>
        <v>30.178438428239588</v>
      </c>
      <c r="I215" s="96">
        <f>IF(R214="","",VLOOKUP($E214&amp;$D$91&amp;$D$92,'CCG data'!$A:$AD,'CCG data'!Z$3,FALSE))</f>
        <v>34.996340586824203</v>
      </c>
      <c r="J215" s="96">
        <f>IF(T214="","",VLOOKUP($E214&amp;$D$91&amp;$D$92,'CCG data'!$A:$AD,'CCG data'!AA$3,FALSE))</f>
        <v>23.096403122525956</v>
      </c>
      <c r="K215" s="96">
        <f>IF(T214="","",VLOOKUP($E214&amp;$D$91&amp;$D$92,'CCG data'!$A:$AD,'CCG data'!AB$3,FALSE))</f>
        <v>27.296537735153436</v>
      </c>
      <c r="L215" s="96">
        <f>IF(V214="","",VLOOKUP($E214&amp;$D$91&amp;$D$92,'CCG data'!$A:$AD,'CCG data'!AC$3,FALSE))</f>
        <v>15.955000842141327</v>
      </c>
      <c r="M215" s="96">
        <f>IF(V214="","",VLOOKUP($E214&amp;$D$91&amp;$D$92,'CCG data'!$A:$AD,'CCG data'!AD$3,FALSE))</f>
        <v>19.501377248855317</v>
      </c>
      <c r="N215" s="368"/>
      <c r="P215" s="152" t="str">
        <f>IF(P214="","",VLOOKUP($E214&amp;$D$91&amp;$D$92,'CCG data'!$A:$AD,'CCG data'!I$3,FALSE))</f>
        <v/>
      </c>
      <c r="Q215" s="15" t="str">
        <f>IF(P214="","",VLOOKUP($E214&amp;$D$91&amp;$D$92,'CCG data'!$A:$AD,'CCG data'!J$3,FALSE))</f>
        <v/>
      </c>
      <c r="R215" s="15">
        <f>IF(R214="","",VLOOKUP($E214&amp;$D$91&amp;$D$92,'CCG data'!$A:$AD,'CCG data'!K$3,FALSE))</f>
        <v>0.40500000000000003</v>
      </c>
      <c r="S215" s="15">
        <f>IF(R214="","",VLOOKUP($E214&amp;$D$91&amp;$D$92,'CCG data'!$A:$AD,'CCG data'!L$3,FALSE))</f>
        <v>0.45300000000000001</v>
      </c>
      <c r="T215" s="15">
        <f>IF(T214="","",VLOOKUP($E214&amp;$D$91&amp;$D$92,'CCG data'!$A:$AD,'CCG data'!M$3,FALSE))</f>
        <v>0.315</v>
      </c>
      <c r="U215" s="15">
        <f>IF(T214="","",VLOOKUP($E214&amp;$D$91&amp;$D$92,'CCG data'!$A:$AD,'CCG data'!N$3,FALSE))</f>
        <v>0.36</v>
      </c>
      <c r="V215" s="15">
        <f>IF(V214="","",VLOOKUP($E214&amp;$D$91&amp;$D$92,'CCG data'!$A:$AD,'CCG data'!O$3,FALSE))</f>
        <v>0.214</v>
      </c>
      <c r="W215" s="136">
        <f>IF(V214="","",VLOOKUP($E214&amp;$D$91&amp;$D$92,'CCG data'!$A:$AD,'CCG data'!P$3,FALSE))</f>
        <v>0.255</v>
      </c>
      <c r="Z215" s="165" t="str">
        <f>IFERROR(VLOOKUP($E215&amp;$D$92, Outliers!$A$4:$P$214,10,FALSE),"0")</f>
        <v>0</v>
      </c>
      <c r="AA215" s="165" t="str">
        <f>IFERROR(VLOOKUP($E215&amp;$D$92, Outliers!$A$4:$P$214,11,FALSE),"0")</f>
        <v>0</v>
      </c>
      <c r="AB215" s="165" t="str">
        <f>IFERROR(VLOOKUP($E215&amp;$D$92, Outliers!$A$4:$P$214,12,FALSE),"0")</f>
        <v>0</v>
      </c>
      <c r="AD215" s="78"/>
      <c r="AE215" s="78"/>
      <c r="AF215" s="78"/>
      <c r="AG215" s="78"/>
    </row>
    <row r="216" spans="4:33" ht="15.75" x14ac:dyDescent="0.25">
      <c r="D216" s="319"/>
      <c r="E216" s="104" t="s">
        <v>189</v>
      </c>
      <c r="F216" s="394" t="str">
        <f>IF(OR(ISERROR(VLOOKUP($E216&amp;$D$91&amp;$D$92,'CCG data'!$A:$AD,'CCG data'!R$3,FALSE)),ISBLANK(VLOOKUP($E216&amp;$D$91&amp;$D$92,'CCG data'!$A:$AD,'CCG data'!R$3,FALSE))),"",VLOOKUP($E216&amp;$D$91&amp;$D$92,'CCG data'!$A:$AD,'CCG data'!R$3,FALSE))</f>
        <v/>
      </c>
      <c r="G216" s="395"/>
      <c r="H216" s="395">
        <f>IF(OR(ISERROR(VLOOKUP($E216&amp;$D$91&amp;$D$92,'CCG data'!$A:$AD,'CCG data'!S$3,FALSE)),ISBLANK(VLOOKUP($E216&amp;$D$91&amp;$D$92,'CCG data'!$A:$AD,'CCG data'!S$3,FALSE))),"",VLOOKUP($E216&amp;$D$91&amp;$D$92,'CCG data'!$A:$AD,'CCG data'!S$3,FALSE))</f>
        <v>39.397614765472781</v>
      </c>
      <c r="I216" s="395"/>
      <c r="J216" s="395">
        <f>IF(OR(ISERROR(VLOOKUP($E216&amp;$D$91&amp;$D$92,'CCG data'!$A:$AD,'CCG data'!T$3,FALSE)),ISBLANK(VLOOKUP($E216&amp;$D$91&amp;$D$92,'CCG data'!$A:$AD,'CCG data'!T$3,FALSE))),"",VLOOKUP($E216&amp;$D$91&amp;$D$92,'CCG data'!$A:$AD,'CCG data'!T$3,FALSE))</f>
        <v>32.005330424705463</v>
      </c>
      <c r="K216" s="395"/>
      <c r="L216" s="395">
        <f>IF(OR(ISERROR(VLOOKUP($E216&amp;$D$91&amp;$D$92,'CCG data'!$A:$AD,'CCG data'!U$3,FALSE)),ISBLANK(VLOOKUP($E216&amp;$D$91&amp;$D$92,'CCG data'!$A:$AD,'CCG data'!U$3,FALSE))),"",VLOOKUP($E216&amp;$D$91&amp;$D$92,'CCG data'!$A:$AD,'CCG data'!U$3,FALSE))</f>
        <v>7.5231260619909186</v>
      </c>
      <c r="M216" s="396"/>
      <c r="N216" s="367">
        <f>IF(OR(ISERROR(VLOOKUP($E216&amp;$D$91&amp;$D$92,'CCG data'!$A:$AD,'CCG data'!G$3,FALSE)),ISBLANK(VLOOKUP($E216&amp;$D$91&amp;$D$92,'CCG data'!$A:$AD,'CCG data'!G$3,FALSE))),"",VLOOKUP($E216&amp;$D$91&amp;$D$92,'CCG data'!$A:$AD,'CCG data'!G$3,FALSE))</f>
        <v>1412</v>
      </c>
      <c r="P216" s="404" t="str">
        <f>IF(OR(ISERROR(VLOOKUP($E216&amp;$D$91&amp;$D$92,'CCG data'!$A:$AD,'CCG data'!B$3,FALSE)),ISBLANK(VLOOKUP($E216&amp;$D$91&amp;$D$92,'CCG data'!$A:$AD,'CCG data'!B$3,FALSE))),"",VLOOKUP($E216&amp;$D$91&amp;$D$92,'CCG data'!$A:$AD,'CCG data'!B$3,FALSE))</f>
        <v/>
      </c>
      <c r="Q216" s="267"/>
      <c r="R216" s="267">
        <f>IF(OR(ISERROR(VLOOKUP($E216&amp;$D$91&amp;$D$92,'CCG data'!$A:$AD,'CCG data'!C$3,FALSE)),ISBLANK(VLOOKUP($E216&amp;$D$91&amp;$D$92,'CCG data'!$A:$AD,'CCG data'!C$3,FALSE))),"",VLOOKUP($E216&amp;$D$91&amp;$D$92,'CCG data'!$A:$AD,'CCG data'!C$3,FALSE))</f>
        <v>0.50283286118980175</v>
      </c>
      <c r="S216" s="267"/>
      <c r="T216" s="267">
        <f>IF(OR(ISERROR(VLOOKUP($E216&amp;$D$91&amp;$D$92,'CCG data'!$A:$AD,'CCG data'!D$3,FALSE)),ISBLANK(VLOOKUP($E216&amp;$D$91&amp;$D$92,'CCG data'!$A:$AD,'CCG data'!D$3,FALSE))),"",VLOOKUP($E216&amp;$D$91&amp;$D$92,'CCG data'!$A:$AD,'CCG data'!D$3,FALSE))</f>
        <v>0.40297450424929177</v>
      </c>
      <c r="U216" s="267"/>
      <c r="V216" s="267">
        <f>IF(OR(ISERROR(VLOOKUP($E216&amp;$D$91&amp;$D$92,'CCG data'!$A:$AD,'CCG data'!E$3,FALSE)),ISBLANK(VLOOKUP($E216&amp;$D$91&amp;$D$92,'CCG data'!$A:$AD,'CCG data'!E$3,FALSE))),"",VLOOKUP($E216&amp;$D$91&amp;$D$92,'CCG data'!$A:$AD,'CCG data'!E$3,FALSE))</f>
        <v>9.4192634560906513E-2</v>
      </c>
      <c r="W216" s="405"/>
      <c r="Z216" s="165">
        <f>IFERROR(VLOOKUP($E216&amp;$D$92, Outliers!$A$4:$P$214,10,FALSE),"0")</f>
        <v>0</v>
      </c>
      <c r="AA216" s="165">
        <f>IFERROR(VLOOKUP($E216&amp;$D$92, Outliers!$A$4:$P$214,11,FALSE),"0")</f>
        <v>0</v>
      </c>
      <c r="AB216" s="165">
        <f>IFERROR(VLOOKUP($E216&amp;$D$92, Outliers!$A$4:$P$214,12,FALSE),"0")</f>
        <v>1</v>
      </c>
      <c r="AD216" s="78"/>
      <c r="AE216" s="78"/>
      <c r="AF216" s="78"/>
      <c r="AG216" s="78"/>
    </row>
    <row r="217" spans="4:33" x14ac:dyDescent="0.25">
      <c r="D217" s="319"/>
      <c r="E217" s="103" t="s">
        <v>27</v>
      </c>
      <c r="F217" s="95" t="str">
        <f>IF(P216="","",VLOOKUP($E216&amp;$D$91&amp;$D$92,'CCG data'!$A:$AD,'CCG data'!W$3,FALSE))</f>
        <v/>
      </c>
      <c r="G217" s="96" t="str">
        <f>IF(P216="","",VLOOKUP($E216&amp;$D$91&amp;$D$92,'CCG data'!$A:$AD,'CCG data'!X$3,FALSE))</f>
        <v/>
      </c>
      <c r="H217" s="96">
        <f>IF(R216="","",VLOOKUP($E216&amp;$D$91&amp;$D$92,'CCG data'!$A:$AD,'CCG data'!Y$3,FALSE))</f>
        <v>36.499625140728341</v>
      </c>
      <c r="I217" s="96">
        <f>IF(R216="","",VLOOKUP($E216&amp;$D$91&amp;$D$92,'CCG data'!$A:$AD,'CCG data'!Z$3,FALSE))</f>
        <v>42.295604390217221</v>
      </c>
      <c r="J217" s="96">
        <f>IF(T216="","",VLOOKUP($E216&amp;$D$91&amp;$D$92,'CCG data'!$A:$AD,'CCG data'!AA$3,FALSE))</f>
        <v>29.375533256451153</v>
      </c>
      <c r="K217" s="96">
        <f>IF(T216="","",VLOOKUP($E216&amp;$D$91&amp;$D$92,'CCG data'!$A:$AD,'CCG data'!AB$3,FALSE))</f>
        <v>34.635127592959776</v>
      </c>
      <c r="L217" s="96">
        <f>IF(V216="","",VLOOKUP($E216&amp;$D$91&amp;$D$92,'CCG data'!$A:$AD,'CCG data'!AC$3,FALSE))</f>
        <v>6.2445440503644631</v>
      </c>
      <c r="M217" s="96">
        <f>IF(V216="","",VLOOKUP($E216&amp;$D$91&amp;$D$92,'CCG data'!$A:$AD,'CCG data'!AD$3,FALSE))</f>
        <v>8.8017080736173732</v>
      </c>
      <c r="N217" s="368"/>
      <c r="P217" s="152" t="str">
        <f>IF(P216="","",VLOOKUP($E216&amp;$D$91&amp;$D$92,'CCG data'!$A:$AD,'CCG data'!I$3,FALSE))</f>
        <v/>
      </c>
      <c r="Q217" s="15" t="str">
        <f>IF(P216="","",VLOOKUP($E216&amp;$D$91&amp;$D$92,'CCG data'!$A:$AD,'CCG data'!J$3,FALSE))</f>
        <v/>
      </c>
      <c r="R217" s="15">
        <f>IF(R216="","",VLOOKUP($E216&amp;$D$91&amp;$D$92,'CCG data'!$A:$AD,'CCG data'!K$3,FALSE))</f>
        <v>0.47699999999999998</v>
      </c>
      <c r="S217" s="15">
        <f>IF(R216="","",VLOOKUP($E216&amp;$D$91&amp;$D$92,'CCG data'!$A:$AD,'CCG data'!L$3,FALSE))</f>
        <v>0.52900000000000003</v>
      </c>
      <c r="T217" s="15">
        <f>IF(T216="","",VLOOKUP($E216&amp;$D$91&amp;$D$92,'CCG data'!$A:$AD,'CCG data'!M$3,FALSE))</f>
        <v>0.378</v>
      </c>
      <c r="U217" s="15">
        <f>IF(T216="","",VLOOKUP($E216&amp;$D$91&amp;$D$92,'CCG data'!$A:$AD,'CCG data'!N$3,FALSE))</f>
        <v>0.42899999999999999</v>
      </c>
      <c r="V217" s="15">
        <f>IF(V216="","",VLOOKUP($E216&amp;$D$91&amp;$D$92,'CCG data'!$A:$AD,'CCG data'!O$3,FALSE))</f>
        <v>0.08</v>
      </c>
      <c r="W217" s="136">
        <f>IF(V216="","",VLOOKUP($E216&amp;$D$91&amp;$D$92,'CCG data'!$A:$AD,'CCG data'!P$3,FALSE))</f>
        <v>0.111</v>
      </c>
      <c r="Z217" s="165" t="str">
        <f>IFERROR(VLOOKUP($E217&amp;$D$92, Outliers!$A$4:$P$214,10,FALSE),"0")</f>
        <v>0</v>
      </c>
      <c r="AA217" s="165" t="str">
        <f>IFERROR(VLOOKUP($E217&amp;$D$92, Outliers!$A$4:$P$214,11,FALSE),"0")</f>
        <v>0</v>
      </c>
      <c r="AB217" s="165" t="str">
        <f>IFERROR(VLOOKUP($E217&amp;$D$92, Outliers!$A$4:$P$214,12,FALSE),"0")</f>
        <v>0</v>
      </c>
      <c r="AD217" s="78"/>
      <c r="AE217" s="78"/>
      <c r="AF217" s="78"/>
      <c r="AG217" s="78"/>
    </row>
    <row r="218" spans="4:33" ht="15.75" x14ac:dyDescent="0.25">
      <c r="D218" s="319"/>
      <c r="E218" s="104" t="s">
        <v>190</v>
      </c>
      <c r="F218" s="394" t="str">
        <f>IF(OR(ISERROR(VLOOKUP($E218&amp;$D$91&amp;$D$92,'CCG data'!$A:$AD,'CCG data'!R$3,FALSE)),ISBLANK(VLOOKUP($E218&amp;$D$91&amp;$D$92,'CCG data'!$A:$AD,'CCG data'!R$3,FALSE))),"",VLOOKUP($E218&amp;$D$91&amp;$D$92,'CCG data'!$A:$AD,'CCG data'!R$3,FALSE))</f>
        <v/>
      </c>
      <c r="G218" s="395"/>
      <c r="H218" s="395">
        <f>IF(OR(ISERROR(VLOOKUP($E218&amp;$D$91&amp;$D$92,'CCG data'!$A:$AD,'CCG data'!S$3,FALSE)),ISBLANK(VLOOKUP($E218&amp;$D$91&amp;$D$92,'CCG data'!$A:$AD,'CCG data'!S$3,FALSE))),"",VLOOKUP($E218&amp;$D$91&amp;$D$92,'CCG data'!$A:$AD,'CCG data'!S$3,FALSE))</f>
        <v>40.427854740843337</v>
      </c>
      <c r="I218" s="395"/>
      <c r="J218" s="395">
        <f>IF(OR(ISERROR(VLOOKUP($E218&amp;$D$91&amp;$D$92,'CCG data'!$A:$AD,'CCG data'!T$3,FALSE)),ISBLANK(VLOOKUP($E218&amp;$D$91&amp;$D$92,'CCG data'!$A:$AD,'CCG data'!T$3,FALSE))),"",VLOOKUP($E218&amp;$D$91&amp;$D$92,'CCG data'!$A:$AD,'CCG data'!T$3,FALSE))</f>
        <v>31.739486314407202</v>
      </c>
      <c r="K218" s="395"/>
      <c r="L218" s="395">
        <f>IF(OR(ISERROR(VLOOKUP($E218&amp;$D$91&amp;$D$92,'CCG data'!$A:$AD,'CCG data'!U$3,FALSE)),ISBLANK(VLOOKUP($E218&amp;$D$91&amp;$D$92,'CCG data'!$A:$AD,'CCG data'!U$3,FALSE))),"",VLOOKUP($E218&amp;$D$91&amp;$D$92,'CCG data'!$A:$AD,'CCG data'!U$3,FALSE))</f>
        <v>14.175858228381665</v>
      </c>
      <c r="M218" s="396"/>
      <c r="N218" s="367">
        <f>IF(OR(ISERROR(VLOOKUP($E218&amp;$D$91&amp;$D$92,'CCG data'!$A:$AD,'CCG data'!G$3,FALSE)),ISBLANK(VLOOKUP($E218&amp;$D$91&amp;$D$92,'CCG data'!$A:$AD,'CCG data'!G$3,FALSE))),"",VLOOKUP($E218&amp;$D$91&amp;$D$92,'CCG data'!$A:$AD,'CCG data'!G$3,FALSE))</f>
        <v>1291</v>
      </c>
      <c r="P218" s="404" t="str">
        <f>IF(OR(ISERROR(VLOOKUP($E218&amp;$D$91&amp;$D$92,'CCG data'!$A:$AD,'CCG data'!B$3,FALSE)),ISBLANK(VLOOKUP($E218&amp;$D$91&amp;$D$92,'CCG data'!$A:$AD,'CCG data'!B$3,FALSE))),"",VLOOKUP($E218&amp;$D$91&amp;$D$92,'CCG data'!$A:$AD,'CCG data'!B$3,FALSE))</f>
        <v/>
      </c>
      <c r="Q218" s="267"/>
      <c r="R218" s="267">
        <f>IF(OR(ISERROR(VLOOKUP($E218&amp;$D$91&amp;$D$92,'CCG data'!$A:$AD,'CCG data'!C$3,FALSE)),ISBLANK(VLOOKUP($E218&amp;$D$91&amp;$D$92,'CCG data'!$A:$AD,'CCG data'!C$3,FALSE))),"",VLOOKUP($E218&amp;$D$91&amp;$D$92,'CCG data'!$A:$AD,'CCG data'!C$3,FALSE))</f>
        <v>0.47017815646785438</v>
      </c>
      <c r="S218" s="267"/>
      <c r="T218" s="267">
        <f>IF(OR(ISERROR(VLOOKUP($E218&amp;$D$91&amp;$D$92,'CCG data'!$A:$AD,'CCG data'!D$3,FALSE)),ISBLANK(VLOOKUP($E218&amp;$D$91&amp;$D$92,'CCG data'!$A:$AD,'CCG data'!D$3,FALSE))),"",VLOOKUP($E218&amp;$D$91&amp;$D$92,'CCG data'!$A:$AD,'CCG data'!D$3,FALSE))</f>
        <v>0.36638264910921764</v>
      </c>
      <c r="U218" s="267"/>
      <c r="V218" s="267">
        <f>IF(OR(ISERROR(VLOOKUP($E218&amp;$D$91&amp;$D$92,'CCG data'!$A:$AD,'CCG data'!E$3,FALSE)),ISBLANK(VLOOKUP($E218&amp;$D$91&amp;$D$92,'CCG data'!$A:$AD,'CCG data'!E$3,FALSE))),"",VLOOKUP($E218&amp;$D$91&amp;$D$92,'CCG data'!$A:$AD,'CCG data'!E$3,FALSE))</f>
        <v>0.16343919442292795</v>
      </c>
      <c r="W218" s="405"/>
      <c r="Z218" s="165">
        <f>IFERROR(VLOOKUP($E218&amp;$D$92, Outliers!$A$4:$P$214,10,FALSE),"0")</f>
        <v>0</v>
      </c>
      <c r="AA218" s="165">
        <f>IFERROR(VLOOKUP($E218&amp;$D$92, Outliers!$A$4:$P$214,11,FALSE),"0")</f>
        <v>0</v>
      </c>
      <c r="AB218" s="165">
        <f>IFERROR(VLOOKUP($E218&amp;$D$92, Outliers!$A$4:$P$214,12,FALSE),"0")</f>
        <v>0</v>
      </c>
      <c r="AD218" s="78"/>
      <c r="AE218" s="78"/>
      <c r="AF218" s="78"/>
      <c r="AG218" s="78"/>
    </row>
    <row r="219" spans="4:33" x14ac:dyDescent="0.25">
      <c r="D219" s="319"/>
      <c r="E219" s="103" t="s">
        <v>27</v>
      </c>
      <c r="F219" s="95" t="str">
        <f>IF(P218="","",VLOOKUP($E218&amp;$D$91&amp;$D$92,'CCG data'!$A:$AD,'CCG data'!W$3,FALSE))</f>
        <v/>
      </c>
      <c r="G219" s="96" t="str">
        <f>IF(P218="","",VLOOKUP($E218&amp;$D$91&amp;$D$92,'CCG data'!$A:$AD,'CCG data'!X$3,FALSE))</f>
        <v/>
      </c>
      <c r="H219" s="96">
        <f>IF(R218="","",VLOOKUP($E218&amp;$D$91&amp;$D$92,'CCG data'!$A:$AD,'CCG data'!Y$3,FALSE))</f>
        <v>37.211659370729102</v>
      </c>
      <c r="I219" s="96">
        <f>IF(R218="","",VLOOKUP($E218&amp;$D$91&amp;$D$92,'CCG data'!$A:$AD,'CCG data'!Z$3,FALSE))</f>
        <v>43.644050110957572</v>
      </c>
      <c r="J219" s="96">
        <f>IF(T218="","",VLOOKUP($E218&amp;$D$91&amp;$D$92,'CCG data'!$A:$AD,'CCG data'!AA$3,FALSE))</f>
        <v>28.879095368701638</v>
      </c>
      <c r="K219" s="96">
        <f>IF(T218="","",VLOOKUP($E218&amp;$D$91&amp;$D$92,'CCG data'!$A:$AD,'CCG data'!AB$3,FALSE))</f>
        <v>34.59987726011277</v>
      </c>
      <c r="L219" s="96">
        <f>IF(V218="","",VLOOKUP($E218&amp;$D$91&amp;$D$92,'CCG data'!$A:$AD,'CCG data'!AC$3,FALSE))</f>
        <v>12.263081827720638</v>
      </c>
      <c r="M219" s="96">
        <f>IF(V218="","",VLOOKUP($E218&amp;$D$91&amp;$D$92,'CCG data'!$A:$AD,'CCG data'!AD$3,FALSE))</f>
        <v>16.088634629042694</v>
      </c>
      <c r="N219" s="368"/>
      <c r="P219" s="152" t="str">
        <f>IF(P218="","",VLOOKUP($E218&amp;$D$91&amp;$D$92,'CCG data'!$A:$AD,'CCG data'!I$3,FALSE))</f>
        <v/>
      </c>
      <c r="Q219" s="15" t="str">
        <f>IF(P218="","",VLOOKUP($E218&amp;$D$91&amp;$D$92,'CCG data'!$A:$AD,'CCG data'!J$3,FALSE))</f>
        <v/>
      </c>
      <c r="R219" s="15">
        <f>IF(R218="","",VLOOKUP($E218&amp;$D$91&amp;$D$92,'CCG data'!$A:$AD,'CCG data'!K$3,FALSE))</f>
        <v>0.443</v>
      </c>
      <c r="S219" s="15">
        <f>IF(R218="","",VLOOKUP($E218&amp;$D$91&amp;$D$92,'CCG data'!$A:$AD,'CCG data'!L$3,FALSE))</f>
        <v>0.497</v>
      </c>
      <c r="T219" s="15">
        <f>IF(T218="","",VLOOKUP($E218&amp;$D$91&amp;$D$92,'CCG data'!$A:$AD,'CCG data'!M$3,FALSE))</f>
        <v>0.34100000000000003</v>
      </c>
      <c r="U219" s="15">
        <f>IF(T218="","",VLOOKUP($E218&amp;$D$91&amp;$D$92,'CCG data'!$A:$AD,'CCG data'!N$3,FALSE))</f>
        <v>0.39300000000000002</v>
      </c>
      <c r="V219" s="15">
        <f>IF(V218="","",VLOOKUP($E218&amp;$D$91&amp;$D$92,'CCG data'!$A:$AD,'CCG data'!O$3,FALSE))</f>
        <v>0.14399999999999999</v>
      </c>
      <c r="W219" s="136">
        <f>IF(V218="","",VLOOKUP($E218&amp;$D$91&amp;$D$92,'CCG data'!$A:$AD,'CCG data'!P$3,FALSE))</f>
        <v>0.185</v>
      </c>
      <c r="Z219" s="165" t="str">
        <f>IFERROR(VLOOKUP($E219&amp;$D$92, Outliers!$A$4:$P$214,10,FALSE),"0")</f>
        <v>0</v>
      </c>
      <c r="AA219" s="165" t="str">
        <f>IFERROR(VLOOKUP($E219&amp;$D$92, Outliers!$A$4:$P$214,11,FALSE),"0")</f>
        <v>0</v>
      </c>
      <c r="AB219" s="165" t="str">
        <f>IFERROR(VLOOKUP($E219&amp;$D$92, Outliers!$A$4:$P$214,12,FALSE),"0")</f>
        <v>0</v>
      </c>
      <c r="AD219" s="78"/>
      <c r="AE219" s="78"/>
      <c r="AF219" s="78"/>
      <c r="AG219" s="78"/>
    </row>
    <row r="220" spans="4:33" ht="15.75" x14ac:dyDescent="0.25">
      <c r="D220" s="319"/>
      <c r="E220" s="104" t="s">
        <v>191</v>
      </c>
      <c r="F220" s="394" t="str">
        <f>IF(OR(ISERROR(VLOOKUP($E220&amp;$D$91&amp;$D$92,'CCG data'!$A:$AD,'CCG data'!R$3,FALSE)),ISBLANK(VLOOKUP($E220&amp;$D$91&amp;$D$92,'CCG data'!$A:$AD,'CCG data'!R$3,FALSE))),"",VLOOKUP($E220&amp;$D$91&amp;$D$92,'CCG data'!$A:$AD,'CCG data'!R$3,FALSE))</f>
        <v/>
      </c>
      <c r="G220" s="395"/>
      <c r="H220" s="395">
        <f>IF(OR(ISERROR(VLOOKUP($E220&amp;$D$91&amp;$D$92,'CCG data'!$A:$AD,'CCG data'!S$3,FALSE)),ISBLANK(VLOOKUP($E220&amp;$D$91&amp;$D$92,'CCG data'!$A:$AD,'CCG data'!S$3,FALSE))),"",VLOOKUP($E220&amp;$D$91&amp;$D$92,'CCG data'!$A:$AD,'CCG data'!S$3,FALSE))</f>
        <v>39.616094836260338</v>
      </c>
      <c r="I220" s="395"/>
      <c r="J220" s="395">
        <f>IF(OR(ISERROR(VLOOKUP($E220&amp;$D$91&amp;$D$92,'CCG data'!$A:$AD,'CCG data'!T$3,FALSE)),ISBLANK(VLOOKUP($E220&amp;$D$91&amp;$D$92,'CCG data'!$A:$AD,'CCG data'!T$3,FALSE))),"",VLOOKUP($E220&amp;$D$91&amp;$D$92,'CCG data'!$A:$AD,'CCG data'!T$3,FALSE))</f>
        <v>31.565112875135643</v>
      </c>
      <c r="K220" s="395"/>
      <c r="L220" s="395">
        <f>IF(OR(ISERROR(VLOOKUP($E220&amp;$D$91&amp;$D$92,'CCG data'!$A:$AD,'CCG data'!U$3,FALSE)),ISBLANK(VLOOKUP($E220&amp;$D$91&amp;$D$92,'CCG data'!$A:$AD,'CCG data'!U$3,FALSE))),"",VLOOKUP($E220&amp;$D$91&amp;$D$92,'CCG data'!$A:$AD,'CCG data'!U$3,FALSE))</f>
        <v>22.31849698010069</v>
      </c>
      <c r="M220" s="396"/>
      <c r="N220" s="367">
        <f>IF(OR(ISERROR(VLOOKUP($E220&amp;$D$91&amp;$D$92,'CCG data'!$A:$AD,'CCG data'!G$3,FALSE)),ISBLANK(VLOOKUP($E220&amp;$D$91&amp;$D$92,'CCG data'!$A:$AD,'CCG data'!G$3,FALSE))),"",VLOOKUP($E220&amp;$D$91&amp;$D$92,'CCG data'!$A:$AD,'CCG data'!G$3,FALSE))</f>
        <v>1228</v>
      </c>
      <c r="P220" s="404" t="str">
        <f>IF(OR(ISERROR(VLOOKUP($E220&amp;$D$91&amp;$D$92,'CCG data'!$A:$AD,'CCG data'!B$3,FALSE)),ISBLANK(VLOOKUP($E220&amp;$D$91&amp;$D$92,'CCG data'!$A:$AD,'CCG data'!B$3,FALSE))),"",VLOOKUP($E220&amp;$D$91&amp;$D$92,'CCG data'!$A:$AD,'CCG data'!B$3,FALSE))</f>
        <v/>
      </c>
      <c r="Q220" s="267"/>
      <c r="R220" s="267">
        <f>IF(OR(ISERROR(VLOOKUP($E220&amp;$D$91&amp;$D$92,'CCG data'!$A:$AD,'CCG data'!C$3,FALSE)),ISBLANK(VLOOKUP($E220&amp;$D$91&amp;$D$92,'CCG data'!$A:$AD,'CCG data'!C$3,FALSE))),"",VLOOKUP($E220&amp;$D$91&amp;$D$92,'CCG data'!$A:$AD,'CCG data'!C$3,FALSE))</f>
        <v>0.42182410423452771</v>
      </c>
      <c r="S220" s="267"/>
      <c r="T220" s="267">
        <f>IF(OR(ISERROR(VLOOKUP($E220&amp;$D$91&amp;$D$92,'CCG data'!$A:$AD,'CCG data'!D$3,FALSE)),ISBLANK(VLOOKUP($E220&amp;$D$91&amp;$D$92,'CCG data'!$A:$AD,'CCG data'!D$3,FALSE))),"",VLOOKUP($E220&amp;$D$91&amp;$D$92,'CCG data'!$A:$AD,'CCG data'!D$3,FALSE))</f>
        <v>0.33794788273615634</v>
      </c>
      <c r="U220" s="267"/>
      <c r="V220" s="267">
        <f>IF(OR(ISERROR(VLOOKUP($E220&amp;$D$91&amp;$D$92,'CCG data'!$A:$AD,'CCG data'!E$3,FALSE)),ISBLANK(VLOOKUP($E220&amp;$D$91&amp;$D$92,'CCG data'!$A:$AD,'CCG data'!E$3,FALSE))),"",VLOOKUP($E220&amp;$D$91&amp;$D$92,'CCG data'!$A:$AD,'CCG data'!E$3,FALSE))</f>
        <v>0.24022801302931596</v>
      </c>
      <c r="W220" s="405"/>
      <c r="Z220" s="165">
        <f>IFERROR(VLOOKUP($E220&amp;$D$92, Outliers!$A$4:$P$214,10,FALSE),"0")</f>
        <v>0</v>
      </c>
      <c r="AA220" s="165">
        <f>IFERROR(VLOOKUP($E220&amp;$D$92, Outliers!$A$4:$P$214,11,FALSE),"0")</f>
        <v>0</v>
      </c>
      <c r="AB220" s="165">
        <f>IFERROR(VLOOKUP($E220&amp;$D$92, Outliers!$A$4:$P$214,12,FALSE),"0")</f>
        <v>1</v>
      </c>
      <c r="AD220" s="78"/>
      <c r="AE220" s="78"/>
      <c r="AF220" s="78"/>
      <c r="AG220" s="78"/>
    </row>
    <row r="221" spans="4:33" x14ac:dyDescent="0.25">
      <c r="D221" s="319"/>
      <c r="E221" s="103" t="s">
        <v>27</v>
      </c>
      <c r="F221" s="95" t="str">
        <f>IF(P220="","",VLOOKUP($E220&amp;$D$91&amp;$D$92,'CCG data'!$A:$AD,'CCG data'!W$3,FALSE))</f>
        <v/>
      </c>
      <c r="G221" s="96" t="str">
        <f>IF(P220="","",VLOOKUP($E220&amp;$D$91&amp;$D$92,'CCG data'!$A:$AD,'CCG data'!X$3,FALSE))</f>
        <v/>
      </c>
      <c r="H221" s="96">
        <f>IF(R220="","",VLOOKUP($E220&amp;$D$91&amp;$D$92,'CCG data'!$A:$AD,'CCG data'!Y$3,FALSE))</f>
        <v>36.204457534997019</v>
      </c>
      <c r="I221" s="96">
        <f>IF(R220="","",VLOOKUP($E220&amp;$D$91&amp;$D$92,'CCG data'!$A:$AD,'CCG data'!Z$3,FALSE))</f>
        <v>43.027732137523657</v>
      </c>
      <c r="J221" s="96">
        <f>IF(T220="","",VLOOKUP($E220&amp;$D$91&amp;$D$92,'CCG data'!$A:$AD,'CCG data'!AA$3,FALSE))</f>
        <v>28.528150792344022</v>
      </c>
      <c r="K221" s="96">
        <f>IF(T220="","",VLOOKUP($E220&amp;$D$91&amp;$D$92,'CCG data'!$A:$AD,'CCG data'!AB$3,FALSE))</f>
        <v>34.602074957927265</v>
      </c>
      <c r="L221" s="96">
        <f>IF(V220="","",VLOOKUP($E220&amp;$D$91&amp;$D$92,'CCG data'!$A:$AD,'CCG data'!AC$3,FALSE))</f>
        <v>19.771608040328267</v>
      </c>
      <c r="M221" s="96">
        <f>IF(V220="","",VLOOKUP($E220&amp;$D$91&amp;$D$92,'CCG data'!$A:$AD,'CCG data'!AD$3,FALSE))</f>
        <v>24.865385919873113</v>
      </c>
      <c r="N221" s="368"/>
      <c r="P221" s="152" t="str">
        <f>IF(P220="","",VLOOKUP($E220&amp;$D$91&amp;$D$92,'CCG data'!$A:$AD,'CCG data'!I$3,FALSE))</f>
        <v/>
      </c>
      <c r="Q221" s="15" t="str">
        <f>IF(P220="","",VLOOKUP($E220&amp;$D$91&amp;$D$92,'CCG data'!$A:$AD,'CCG data'!J$3,FALSE))</f>
        <v/>
      </c>
      <c r="R221" s="15">
        <f>IF(R220="","",VLOOKUP($E220&amp;$D$91&amp;$D$92,'CCG data'!$A:$AD,'CCG data'!K$3,FALSE))</f>
        <v>0.39400000000000002</v>
      </c>
      <c r="S221" s="15">
        <f>IF(R220="","",VLOOKUP($E220&amp;$D$91&amp;$D$92,'CCG data'!$A:$AD,'CCG data'!L$3,FALSE))</f>
        <v>0.45</v>
      </c>
      <c r="T221" s="15">
        <f>IF(T220="","",VLOOKUP($E220&amp;$D$91&amp;$D$92,'CCG data'!$A:$AD,'CCG data'!M$3,FALSE))</f>
        <v>0.312</v>
      </c>
      <c r="U221" s="15">
        <f>IF(T220="","",VLOOKUP($E220&amp;$D$91&amp;$D$92,'CCG data'!$A:$AD,'CCG data'!N$3,FALSE))</f>
        <v>0.36499999999999999</v>
      </c>
      <c r="V221" s="15">
        <f>IF(V220="","",VLOOKUP($E220&amp;$D$91&amp;$D$92,'CCG data'!$A:$AD,'CCG data'!O$3,FALSE))</f>
        <v>0.217</v>
      </c>
      <c r="W221" s="136">
        <f>IF(V220="","",VLOOKUP($E220&amp;$D$91&amp;$D$92,'CCG data'!$A:$AD,'CCG data'!P$3,FALSE))</f>
        <v>0.26500000000000001</v>
      </c>
      <c r="Z221" s="165" t="str">
        <f>IFERROR(VLOOKUP($E221&amp;$D$92, Outliers!$A$4:$P$214,10,FALSE),"0")</f>
        <v>0</v>
      </c>
      <c r="AA221" s="165" t="str">
        <f>IFERROR(VLOOKUP($E221&amp;$D$92, Outliers!$A$4:$P$214,11,FALSE),"0")</f>
        <v>0</v>
      </c>
      <c r="AB221" s="165" t="str">
        <f>IFERROR(VLOOKUP($E221&amp;$D$92, Outliers!$A$4:$P$214,12,FALSE),"0")</f>
        <v>0</v>
      </c>
      <c r="AD221" s="78"/>
      <c r="AE221" s="78"/>
      <c r="AF221" s="78"/>
      <c r="AG221" s="78"/>
    </row>
    <row r="222" spans="4:33" ht="15.75" x14ac:dyDescent="0.25">
      <c r="D222" s="319"/>
      <c r="E222" s="104" t="s">
        <v>407</v>
      </c>
      <c r="F222" s="394" t="str">
        <f>IF(OR(ISERROR(VLOOKUP($E222&amp;$D$91&amp;$D$92,'CCG data'!$A:$AD,'CCG data'!R$3,FALSE)),ISBLANK(VLOOKUP($E222&amp;$D$91&amp;$D$92,'CCG data'!$A:$AD,'CCG data'!R$3,FALSE))),"",VLOOKUP($E222&amp;$D$91&amp;$D$92,'CCG data'!$A:$AD,'CCG data'!R$3,FALSE))</f>
        <v/>
      </c>
      <c r="G222" s="395"/>
      <c r="H222" s="395">
        <f>IF(OR(ISERROR(VLOOKUP($E222&amp;$D$91&amp;$D$92,'CCG data'!$A:$AD,'CCG data'!S$3,FALSE)),ISBLANK(VLOOKUP($E222&amp;$D$91&amp;$D$92,'CCG data'!$A:$AD,'CCG data'!S$3,FALSE))),"",VLOOKUP($E222&amp;$D$91&amp;$D$92,'CCG data'!$A:$AD,'CCG data'!S$3,FALSE))</f>
        <v>21.337961854576697</v>
      </c>
      <c r="I222" s="395"/>
      <c r="J222" s="395">
        <f>IF(OR(ISERROR(VLOOKUP($E222&amp;$D$91&amp;$D$92,'CCG data'!$A:$AD,'CCG data'!T$3,FALSE)),ISBLANK(VLOOKUP($E222&amp;$D$91&amp;$D$92,'CCG data'!$A:$AD,'CCG data'!T$3,FALSE))),"",VLOOKUP($E222&amp;$D$91&amp;$D$92,'CCG data'!$A:$AD,'CCG data'!T$3,FALSE))</f>
        <v>15.108588448726774</v>
      </c>
      <c r="K222" s="395"/>
      <c r="L222" s="395">
        <f>IF(OR(ISERROR(VLOOKUP($E222&amp;$D$91&amp;$D$92,'CCG data'!$A:$AD,'CCG data'!U$3,FALSE)),ISBLANK(VLOOKUP($E222&amp;$D$91&amp;$D$92,'CCG data'!$A:$AD,'CCG data'!U$3,FALSE))),"",VLOOKUP($E222&amp;$D$91&amp;$D$92,'CCG data'!$A:$AD,'CCG data'!U$3,FALSE))</f>
        <v>6.9544240885253625</v>
      </c>
      <c r="M222" s="396"/>
      <c r="N222" s="367">
        <f>IF(OR(ISERROR(VLOOKUP($E222&amp;$D$91&amp;$D$92,'CCG data'!$A:$AD,'CCG data'!G$3,FALSE)),ISBLANK(VLOOKUP($E222&amp;$D$91&amp;$D$92,'CCG data'!$A:$AD,'CCG data'!G$3,FALSE))),"",VLOOKUP($E222&amp;$D$91&amp;$D$92,'CCG data'!$A:$AD,'CCG data'!G$3,FALSE))</f>
        <v>702</v>
      </c>
      <c r="P222" s="404" t="str">
        <f>IF(OR(ISERROR(VLOOKUP($E222&amp;$D$91&amp;$D$92,'CCG data'!$A:$AD,'CCG data'!B$3,FALSE)),ISBLANK(VLOOKUP($E222&amp;$D$91&amp;$D$92,'CCG data'!$A:$AD,'CCG data'!B$3,FALSE))),"",VLOOKUP($E222&amp;$D$91&amp;$D$92,'CCG data'!$A:$AD,'CCG data'!B$3,FALSE))</f>
        <v/>
      </c>
      <c r="Q222" s="267"/>
      <c r="R222" s="267">
        <f>IF(OR(ISERROR(VLOOKUP($E222&amp;$D$91&amp;$D$92,'CCG data'!$A:$AD,'CCG data'!C$3,FALSE)),ISBLANK(VLOOKUP($E222&amp;$D$91&amp;$D$92,'CCG data'!$A:$AD,'CCG data'!C$3,FALSE))),"",VLOOKUP($E222&amp;$D$91&amp;$D$92,'CCG data'!$A:$AD,'CCG data'!C$3,FALSE))</f>
        <v>0.48717948717948717</v>
      </c>
      <c r="S222" s="267"/>
      <c r="T222" s="267">
        <f>IF(OR(ISERROR(VLOOKUP($E222&amp;$D$91&amp;$D$92,'CCG data'!$A:$AD,'CCG data'!D$3,FALSE)),ISBLANK(VLOOKUP($E222&amp;$D$91&amp;$D$92,'CCG data'!$A:$AD,'CCG data'!D$3,FALSE))),"",VLOOKUP($E222&amp;$D$91&amp;$D$92,'CCG data'!$A:$AD,'CCG data'!D$3,FALSE))</f>
        <v>0.35470085470085472</v>
      </c>
      <c r="U222" s="267"/>
      <c r="V222" s="267">
        <f>IF(OR(ISERROR(VLOOKUP($E222&amp;$D$91&amp;$D$92,'CCG data'!$A:$AD,'CCG data'!E$3,FALSE)),ISBLANK(VLOOKUP($E222&amp;$D$91&amp;$D$92,'CCG data'!$A:$AD,'CCG data'!E$3,FALSE))),"",VLOOKUP($E222&amp;$D$91&amp;$D$92,'CCG data'!$A:$AD,'CCG data'!E$3,FALSE))</f>
        <v>0.15811965811965811</v>
      </c>
      <c r="W222" s="405"/>
      <c r="Z222" s="165">
        <f>IFERROR(VLOOKUP($E222&amp;$D$92, Outliers!$A$4:$P$214,10,FALSE),"0")</f>
        <v>1</v>
      </c>
      <c r="AA222" s="165">
        <f>IFERROR(VLOOKUP($E222&amp;$D$92, Outliers!$A$4:$P$214,11,FALSE),"0")</f>
        <v>1</v>
      </c>
      <c r="AB222" s="165">
        <f>IFERROR(VLOOKUP($E222&amp;$D$92, Outliers!$A$4:$P$214,12,FALSE),"0")</f>
        <v>1</v>
      </c>
      <c r="AD222" s="78"/>
      <c r="AE222" s="78"/>
      <c r="AF222" s="78"/>
      <c r="AG222" s="78"/>
    </row>
    <row r="223" spans="4:33" x14ac:dyDescent="0.25">
      <c r="D223" s="319"/>
      <c r="E223" s="103" t="s">
        <v>27</v>
      </c>
      <c r="F223" s="95" t="str">
        <f>IF(P222="","",VLOOKUP($E222&amp;$D$91&amp;$D$92,'CCG data'!$A:$AD,'CCG data'!W$3,FALSE))</f>
        <v/>
      </c>
      <c r="G223" s="96" t="str">
        <f>IF(P222="","",VLOOKUP($E222&amp;$D$91&amp;$D$92,'CCG data'!$A:$AD,'CCG data'!X$3,FALSE))</f>
        <v/>
      </c>
      <c r="H223" s="96">
        <f>IF(R222="","",VLOOKUP($E222&amp;$D$91&amp;$D$92,'CCG data'!$A:$AD,'CCG data'!Y$3,FALSE))</f>
        <v>19.076465183802188</v>
      </c>
      <c r="I223" s="96">
        <f>IF(R222="","",VLOOKUP($E222&amp;$D$91&amp;$D$92,'CCG data'!$A:$AD,'CCG data'!Z$3,FALSE))</f>
        <v>23.599458525351206</v>
      </c>
      <c r="J223" s="96">
        <f>IF(T222="","",VLOOKUP($E222&amp;$D$91&amp;$D$92,'CCG data'!$A:$AD,'CCG data'!AA$3,FALSE))</f>
        <v>13.231951386060951</v>
      </c>
      <c r="K223" s="96">
        <f>IF(T222="","",VLOOKUP($E222&amp;$D$91&amp;$D$92,'CCG data'!$A:$AD,'CCG data'!AB$3,FALSE))</f>
        <v>16.985225511392599</v>
      </c>
      <c r="L223" s="96">
        <f>IF(V222="","",VLOOKUP($E222&amp;$D$91&amp;$D$92,'CCG data'!$A:$AD,'CCG data'!AC$3,FALSE))</f>
        <v>5.6606580315477464</v>
      </c>
      <c r="M223" s="96">
        <f>IF(V222="","",VLOOKUP($E222&amp;$D$91&amp;$D$92,'CCG data'!$A:$AD,'CCG data'!AD$3,FALSE))</f>
        <v>8.2481901455029778</v>
      </c>
      <c r="N223" s="368"/>
      <c r="P223" s="152" t="str">
        <f>IF(P222="","",VLOOKUP($E222&amp;$D$91&amp;$D$92,'CCG data'!$A:$AD,'CCG data'!I$3,FALSE))</f>
        <v/>
      </c>
      <c r="Q223" s="15" t="str">
        <f>IF(P222="","",VLOOKUP($E222&amp;$D$91&amp;$D$92,'CCG data'!$A:$AD,'CCG data'!J$3,FALSE))</f>
        <v/>
      </c>
      <c r="R223" s="15">
        <f>IF(R222="","",VLOOKUP($E222&amp;$D$91&amp;$D$92,'CCG data'!$A:$AD,'CCG data'!K$3,FALSE))</f>
        <v>0.45</v>
      </c>
      <c r="S223" s="15">
        <f>IF(R222="","",VLOOKUP($E222&amp;$D$91&amp;$D$92,'CCG data'!$A:$AD,'CCG data'!L$3,FALSE))</f>
        <v>0.52400000000000002</v>
      </c>
      <c r="T223" s="15">
        <f>IF(T222="","",VLOOKUP($E222&amp;$D$91&amp;$D$92,'CCG data'!$A:$AD,'CCG data'!M$3,FALSE))</f>
        <v>0.32</v>
      </c>
      <c r="U223" s="15">
        <f>IF(T222="","",VLOOKUP($E222&amp;$D$91&amp;$D$92,'CCG data'!$A:$AD,'CCG data'!N$3,FALSE))</f>
        <v>0.39100000000000001</v>
      </c>
      <c r="V223" s="15">
        <f>IF(V222="","",VLOOKUP($E222&amp;$D$91&amp;$D$92,'CCG data'!$A:$AD,'CCG data'!O$3,FALSE))</f>
        <v>0.13300000000000001</v>
      </c>
      <c r="W223" s="136">
        <f>IF(V222="","",VLOOKUP($E222&amp;$D$91&amp;$D$92,'CCG data'!$A:$AD,'CCG data'!P$3,FALSE))</f>
        <v>0.187</v>
      </c>
      <c r="Z223" s="165" t="str">
        <f>IFERROR(VLOOKUP($E223&amp;$D$92, Outliers!$A$4:$P$214,10,FALSE),"0")</f>
        <v>0</v>
      </c>
      <c r="AA223" s="165" t="str">
        <f>IFERROR(VLOOKUP($E223&amp;$D$92, Outliers!$A$4:$P$214,11,FALSE),"0")</f>
        <v>0</v>
      </c>
      <c r="AB223" s="165" t="str">
        <f>IFERROR(VLOOKUP($E223&amp;$D$92, Outliers!$A$4:$P$214,12,FALSE),"0")</f>
        <v>0</v>
      </c>
      <c r="AD223" s="78"/>
      <c r="AE223" s="78"/>
      <c r="AF223" s="78"/>
      <c r="AG223" s="78"/>
    </row>
    <row r="224" spans="4:33" ht="15.75" x14ac:dyDescent="0.25">
      <c r="D224" s="319"/>
      <c r="E224" s="104" t="s">
        <v>192</v>
      </c>
      <c r="F224" s="394" t="str">
        <f>IF(OR(ISERROR(VLOOKUP($E224&amp;$D$91&amp;$D$92,'CCG data'!$A:$AD,'CCG data'!R$3,FALSE)),ISBLANK(VLOOKUP($E224&amp;$D$91&amp;$D$92,'CCG data'!$A:$AD,'CCG data'!R$3,FALSE))),"",VLOOKUP($E224&amp;$D$91&amp;$D$92,'CCG data'!$A:$AD,'CCG data'!R$3,FALSE))</f>
        <v/>
      </c>
      <c r="G224" s="395"/>
      <c r="H224" s="395">
        <f>IF(OR(ISERROR(VLOOKUP($E224&amp;$D$91&amp;$D$92,'CCG data'!$A:$AD,'CCG data'!S$3,FALSE)),ISBLANK(VLOOKUP($E224&amp;$D$91&amp;$D$92,'CCG data'!$A:$AD,'CCG data'!S$3,FALSE))),"",VLOOKUP($E224&amp;$D$91&amp;$D$92,'CCG data'!$A:$AD,'CCG data'!S$3,FALSE))</f>
        <v>54.30977782252792</v>
      </c>
      <c r="I224" s="395"/>
      <c r="J224" s="395">
        <f>IF(OR(ISERROR(VLOOKUP($E224&amp;$D$91&amp;$D$92,'CCG data'!$A:$AD,'CCG data'!T$3,FALSE)),ISBLANK(VLOOKUP($E224&amp;$D$91&amp;$D$92,'CCG data'!$A:$AD,'CCG data'!T$3,FALSE))),"",VLOOKUP($E224&amp;$D$91&amp;$D$92,'CCG data'!$A:$AD,'CCG data'!T$3,FALSE))</f>
        <v>43.02833469870933</v>
      </c>
      <c r="K224" s="395"/>
      <c r="L224" s="395">
        <f>IF(OR(ISERROR(VLOOKUP($E224&amp;$D$91&amp;$D$92,'CCG data'!$A:$AD,'CCG data'!U$3,FALSE)),ISBLANK(VLOOKUP($E224&amp;$D$91&amp;$D$92,'CCG data'!$A:$AD,'CCG data'!U$3,FALSE))),"",VLOOKUP($E224&amp;$D$91&amp;$D$92,'CCG data'!$A:$AD,'CCG data'!U$3,FALSE))</f>
        <v>18.229047803047195</v>
      </c>
      <c r="M224" s="396"/>
      <c r="N224" s="367">
        <f>IF(OR(ISERROR(VLOOKUP($E224&amp;$D$91&amp;$D$92,'CCG data'!$A:$AD,'CCG data'!G$3,FALSE)),ISBLANK(VLOOKUP($E224&amp;$D$91&amp;$D$92,'CCG data'!$A:$AD,'CCG data'!G$3,FALSE))),"",VLOOKUP($E224&amp;$D$91&amp;$D$92,'CCG data'!$A:$AD,'CCG data'!G$3,FALSE))</f>
        <v>1049</v>
      </c>
      <c r="P224" s="404" t="str">
        <f>IF(OR(ISERROR(VLOOKUP($E224&amp;$D$91&amp;$D$92,'CCG data'!$A:$AD,'CCG data'!B$3,FALSE)),ISBLANK(VLOOKUP($E224&amp;$D$91&amp;$D$92,'CCG data'!$A:$AD,'CCG data'!B$3,FALSE))),"",VLOOKUP($E224&amp;$D$91&amp;$D$92,'CCG data'!$A:$AD,'CCG data'!B$3,FALSE))</f>
        <v/>
      </c>
      <c r="Q224" s="267"/>
      <c r="R224" s="267">
        <f>IF(OR(ISERROR(VLOOKUP($E224&amp;$D$91&amp;$D$92,'CCG data'!$A:$AD,'CCG data'!C$3,FALSE)),ISBLANK(VLOOKUP($E224&amp;$D$91&amp;$D$92,'CCG data'!$A:$AD,'CCG data'!C$3,FALSE))),"",VLOOKUP($E224&amp;$D$91&amp;$D$92,'CCG data'!$A:$AD,'CCG data'!C$3,FALSE))</f>
        <v>0.47855100095328884</v>
      </c>
      <c r="S224" s="267"/>
      <c r="T224" s="267">
        <f>IF(OR(ISERROR(VLOOKUP($E224&amp;$D$91&amp;$D$92,'CCG data'!$A:$AD,'CCG data'!D$3,FALSE)),ISBLANK(VLOOKUP($E224&amp;$D$91&amp;$D$92,'CCG data'!$A:$AD,'CCG data'!D$3,FALSE))),"",VLOOKUP($E224&amp;$D$91&amp;$D$92,'CCG data'!$A:$AD,'CCG data'!D$3,FALSE))</f>
        <v>0.36129647283126787</v>
      </c>
      <c r="U224" s="267"/>
      <c r="V224" s="267">
        <f>IF(OR(ISERROR(VLOOKUP($E224&amp;$D$91&amp;$D$92,'CCG data'!$A:$AD,'CCG data'!E$3,FALSE)),ISBLANK(VLOOKUP($E224&amp;$D$91&amp;$D$92,'CCG data'!$A:$AD,'CCG data'!E$3,FALSE))),"",VLOOKUP($E224&amp;$D$91&amp;$D$92,'CCG data'!$A:$AD,'CCG data'!E$3,FALSE))</f>
        <v>0.16015252621544329</v>
      </c>
      <c r="W224" s="405"/>
      <c r="Z224" s="165">
        <f>IFERROR(VLOOKUP($E224&amp;$D$92, Outliers!$A$4:$P$214,10,FALSE),"0")</f>
        <v>1</v>
      </c>
      <c r="AA224" s="165">
        <f>IFERROR(VLOOKUP($E224&amp;$D$92, Outliers!$A$4:$P$214,11,FALSE),"0")</f>
        <v>1</v>
      </c>
      <c r="AB224" s="165">
        <f>IFERROR(VLOOKUP($E224&amp;$D$92, Outliers!$A$4:$P$214,12,FALSE),"0")</f>
        <v>1</v>
      </c>
      <c r="AD224" s="78"/>
      <c r="AE224" s="78"/>
      <c r="AF224" s="78"/>
      <c r="AG224" s="78"/>
    </row>
    <row r="225" spans="4:33" x14ac:dyDescent="0.25">
      <c r="D225" s="319"/>
      <c r="E225" s="103" t="s">
        <v>27</v>
      </c>
      <c r="F225" s="95" t="str">
        <f>IF(P224="","",VLOOKUP($E224&amp;$D$91&amp;$D$92,'CCG data'!$A:$AD,'CCG data'!W$3,FALSE))</f>
        <v/>
      </c>
      <c r="G225" s="96" t="str">
        <f>IF(P224="","",VLOOKUP($E224&amp;$D$91&amp;$D$92,'CCG data'!$A:$AD,'CCG data'!X$3,FALSE))</f>
        <v/>
      </c>
      <c r="H225" s="96">
        <f>IF(R224="","",VLOOKUP($E224&amp;$D$91&amp;$D$92,'CCG data'!$A:$AD,'CCG data'!Y$3,FALSE))</f>
        <v>49.558808360349801</v>
      </c>
      <c r="I225" s="96">
        <f>IF(R224="","",VLOOKUP($E224&amp;$D$91&amp;$D$92,'CCG data'!$A:$AD,'CCG data'!Z$3,FALSE))</f>
        <v>59.060747284706039</v>
      </c>
      <c r="J225" s="96">
        <f>IF(T224="","",VLOOKUP($E224&amp;$D$91&amp;$D$92,'CCG data'!$A:$AD,'CCG data'!AA$3,FALSE))</f>
        <v>38.696309197329711</v>
      </c>
      <c r="K225" s="96">
        <f>IF(T224="","",VLOOKUP($E224&amp;$D$91&amp;$D$92,'CCG data'!$A:$AD,'CCG data'!AB$3,FALSE))</f>
        <v>47.360360200088948</v>
      </c>
      <c r="L225" s="96">
        <f>IF(V224="","",VLOOKUP($E224&amp;$D$91&amp;$D$92,'CCG data'!$A:$AD,'CCG data'!AC$3,FALSE))</f>
        <v>15.472500723270487</v>
      </c>
      <c r="M225" s="96">
        <f>IF(V224="","",VLOOKUP($E224&amp;$D$91&amp;$D$92,'CCG data'!$A:$AD,'CCG data'!AD$3,FALSE))</f>
        <v>20.985594882823904</v>
      </c>
      <c r="N225" s="368"/>
      <c r="P225" s="152" t="str">
        <f>IF(P224="","",VLOOKUP($E224&amp;$D$91&amp;$D$92,'CCG data'!$A:$AD,'CCG data'!I$3,FALSE))</f>
        <v/>
      </c>
      <c r="Q225" s="15" t="str">
        <f>IF(P224="","",VLOOKUP($E224&amp;$D$91&amp;$D$92,'CCG data'!$A:$AD,'CCG data'!J$3,FALSE))</f>
        <v/>
      </c>
      <c r="R225" s="15">
        <f>IF(R224="","",VLOOKUP($E224&amp;$D$91&amp;$D$92,'CCG data'!$A:$AD,'CCG data'!K$3,FALSE))</f>
        <v>0.44800000000000001</v>
      </c>
      <c r="S225" s="15">
        <f>IF(R224="","",VLOOKUP($E224&amp;$D$91&amp;$D$92,'CCG data'!$A:$AD,'CCG data'!L$3,FALSE))</f>
        <v>0.50900000000000001</v>
      </c>
      <c r="T225" s="15">
        <f>IF(T224="","",VLOOKUP($E224&amp;$D$91&amp;$D$92,'CCG data'!$A:$AD,'CCG data'!M$3,FALSE))</f>
        <v>0.33300000000000002</v>
      </c>
      <c r="U225" s="15">
        <f>IF(T224="","",VLOOKUP($E224&amp;$D$91&amp;$D$92,'CCG data'!$A:$AD,'CCG data'!N$3,FALSE))</f>
        <v>0.39100000000000001</v>
      </c>
      <c r="V225" s="15">
        <f>IF(V224="","",VLOOKUP($E224&amp;$D$91&amp;$D$92,'CCG data'!$A:$AD,'CCG data'!O$3,FALSE))</f>
        <v>0.13900000000000001</v>
      </c>
      <c r="W225" s="136">
        <f>IF(V224="","",VLOOKUP($E224&amp;$D$91&amp;$D$92,'CCG data'!$A:$AD,'CCG data'!P$3,FALSE))</f>
        <v>0.184</v>
      </c>
      <c r="Z225" s="165" t="str">
        <f>IFERROR(VLOOKUP($E225&amp;$D$92, Outliers!$A$4:$P$214,10,FALSE),"0")</f>
        <v>0</v>
      </c>
      <c r="AA225" s="165" t="str">
        <f>IFERROR(VLOOKUP($E225&amp;$D$92, Outliers!$A$4:$P$214,11,FALSE),"0")</f>
        <v>0</v>
      </c>
      <c r="AB225" s="165" t="str">
        <f>IFERROR(VLOOKUP($E225&amp;$D$92, Outliers!$A$4:$P$214,12,FALSE),"0")</f>
        <v>0</v>
      </c>
      <c r="AD225" s="78"/>
      <c r="AE225" s="78"/>
      <c r="AF225" s="78"/>
      <c r="AG225" s="78"/>
    </row>
    <row r="226" spans="4:33" ht="15.75" x14ac:dyDescent="0.25">
      <c r="D226" s="319"/>
      <c r="E226" s="104" t="s">
        <v>408</v>
      </c>
      <c r="F226" s="394" t="str">
        <f>IF(OR(ISERROR(VLOOKUP($E226&amp;$D$91&amp;$D$92,'CCG data'!$A:$AD,'CCG data'!R$3,FALSE)),ISBLANK(VLOOKUP($E226&amp;$D$91&amp;$D$92,'CCG data'!$A:$AD,'CCG data'!R$3,FALSE))),"",VLOOKUP($E226&amp;$D$91&amp;$D$92,'CCG data'!$A:$AD,'CCG data'!R$3,FALSE))</f>
        <v/>
      </c>
      <c r="G226" s="395"/>
      <c r="H226" s="395">
        <f>IF(OR(ISERROR(VLOOKUP($E226&amp;$D$91&amp;$D$92,'CCG data'!$A:$AD,'CCG data'!S$3,FALSE)),ISBLANK(VLOOKUP($E226&amp;$D$91&amp;$D$92,'CCG data'!$A:$AD,'CCG data'!S$3,FALSE))),"",VLOOKUP($E226&amp;$D$91&amp;$D$92,'CCG data'!$A:$AD,'CCG data'!S$3,FALSE))</f>
        <v>36.325898232034973</v>
      </c>
      <c r="I226" s="395"/>
      <c r="J226" s="395">
        <f>IF(OR(ISERROR(VLOOKUP($E226&amp;$D$91&amp;$D$92,'CCG data'!$A:$AD,'CCG data'!T$3,FALSE)),ISBLANK(VLOOKUP($E226&amp;$D$91&amp;$D$92,'CCG data'!$A:$AD,'CCG data'!T$3,FALSE))),"",VLOOKUP($E226&amp;$D$91&amp;$D$92,'CCG data'!$A:$AD,'CCG data'!T$3,FALSE))</f>
        <v>20.181638307197581</v>
      </c>
      <c r="K226" s="395"/>
      <c r="L226" s="395">
        <f>IF(OR(ISERROR(VLOOKUP($E226&amp;$D$91&amp;$D$92,'CCG data'!$A:$AD,'CCG data'!U$3,FALSE)),ISBLANK(VLOOKUP($E226&amp;$D$91&amp;$D$92,'CCG data'!$A:$AD,'CCG data'!U$3,FALSE))),"",VLOOKUP($E226&amp;$D$91&amp;$D$92,'CCG data'!$A:$AD,'CCG data'!U$3,FALSE))</f>
        <v>7.766424388331389</v>
      </c>
      <c r="M226" s="396"/>
      <c r="N226" s="367">
        <f>IF(OR(ISERROR(VLOOKUP($E226&amp;$D$91&amp;$D$92,'CCG data'!$A:$AD,'CCG data'!G$3,FALSE)),ISBLANK(VLOOKUP($E226&amp;$D$91&amp;$D$92,'CCG data'!$A:$AD,'CCG data'!G$3,FALSE))),"",VLOOKUP($E226&amp;$D$91&amp;$D$92,'CCG data'!$A:$AD,'CCG data'!G$3,FALSE))</f>
        <v>927</v>
      </c>
      <c r="P226" s="404" t="str">
        <f>IF(OR(ISERROR(VLOOKUP($E226&amp;$D$91&amp;$D$92,'CCG data'!$A:$AD,'CCG data'!B$3,FALSE)),ISBLANK(VLOOKUP($E226&amp;$D$91&amp;$D$92,'CCG data'!$A:$AD,'CCG data'!B$3,FALSE))),"",VLOOKUP($E226&amp;$D$91&amp;$D$92,'CCG data'!$A:$AD,'CCG data'!B$3,FALSE))</f>
        <v/>
      </c>
      <c r="Q226" s="267"/>
      <c r="R226" s="267">
        <f>IF(OR(ISERROR(VLOOKUP($E226&amp;$D$91&amp;$D$92,'CCG data'!$A:$AD,'CCG data'!C$3,FALSE)),ISBLANK(VLOOKUP($E226&amp;$D$91&amp;$D$92,'CCG data'!$A:$AD,'CCG data'!C$3,FALSE))),"",VLOOKUP($E226&amp;$D$91&amp;$D$92,'CCG data'!$A:$AD,'CCG data'!C$3,FALSE))</f>
        <v>0.56418554476806904</v>
      </c>
      <c r="S226" s="267"/>
      <c r="T226" s="267">
        <f>IF(OR(ISERROR(VLOOKUP($E226&amp;$D$91&amp;$D$92,'CCG data'!$A:$AD,'CCG data'!D$3,FALSE)),ISBLANK(VLOOKUP($E226&amp;$D$91&amp;$D$92,'CCG data'!$A:$AD,'CCG data'!D$3,FALSE))),"",VLOOKUP($E226&amp;$D$91&amp;$D$92,'CCG data'!$A:$AD,'CCG data'!D$3,FALSE))</f>
        <v>0.31499460625674219</v>
      </c>
      <c r="U226" s="267"/>
      <c r="V226" s="267">
        <f>IF(OR(ISERROR(VLOOKUP($E226&amp;$D$91&amp;$D$92,'CCG data'!$A:$AD,'CCG data'!E$3,FALSE)),ISBLANK(VLOOKUP($E226&amp;$D$91&amp;$D$92,'CCG data'!$A:$AD,'CCG data'!E$3,FALSE))),"",VLOOKUP($E226&amp;$D$91&amp;$D$92,'CCG data'!$A:$AD,'CCG data'!E$3,FALSE))</f>
        <v>0.12081984897518878</v>
      </c>
      <c r="W226" s="405"/>
      <c r="Z226" s="165">
        <f>IFERROR(VLOOKUP($E226&amp;$D$92, Outliers!$A$4:$P$214,10,FALSE),"0")</f>
        <v>0</v>
      </c>
      <c r="AA226" s="165">
        <f>IFERROR(VLOOKUP($E226&amp;$D$92, Outliers!$A$4:$P$214,11,FALSE),"0")</f>
        <v>1</v>
      </c>
      <c r="AB226" s="165">
        <f>IFERROR(VLOOKUP($E226&amp;$D$92, Outliers!$A$4:$P$214,12,FALSE),"0")</f>
        <v>1</v>
      </c>
      <c r="AD226" s="78"/>
      <c r="AE226" s="78"/>
      <c r="AF226" s="78"/>
      <c r="AG226" s="78"/>
    </row>
    <row r="227" spans="4:33" x14ac:dyDescent="0.25">
      <c r="D227" s="319"/>
      <c r="E227" s="103" t="s">
        <v>27</v>
      </c>
      <c r="F227" s="95" t="str">
        <f>IF(P226="","",VLOOKUP($E226&amp;$D$91&amp;$D$92,'CCG data'!$A:$AD,'CCG data'!W$3,FALSE))</f>
        <v/>
      </c>
      <c r="G227" s="96" t="str">
        <f>IF(P226="","",VLOOKUP($E226&amp;$D$91&amp;$D$92,'CCG data'!$A:$AD,'CCG data'!X$3,FALSE))</f>
        <v/>
      </c>
      <c r="H227" s="96">
        <f>IF(R226="","",VLOOKUP($E226&amp;$D$91&amp;$D$92,'CCG data'!$A:$AD,'CCG data'!Y$3,FALSE))</f>
        <v>33.212593807604534</v>
      </c>
      <c r="I227" s="96">
        <f>IF(R226="","",VLOOKUP($E226&amp;$D$91&amp;$D$92,'CCG data'!$A:$AD,'CCG data'!Z$3,FALSE))</f>
        <v>39.439202656465412</v>
      </c>
      <c r="J227" s="96">
        <f>IF(T226="","",VLOOKUP($E226&amp;$D$91&amp;$D$92,'CCG data'!$A:$AD,'CCG data'!AA$3,FALSE))</f>
        <v>17.866797849421236</v>
      </c>
      <c r="K227" s="96">
        <f>IF(T226="","",VLOOKUP($E226&amp;$D$91&amp;$D$92,'CCG data'!$A:$AD,'CCG data'!AB$3,FALSE))</f>
        <v>22.496478764973926</v>
      </c>
      <c r="L227" s="96">
        <f>IF(V226="","",VLOOKUP($E226&amp;$D$91&amp;$D$92,'CCG data'!$A:$AD,'CCG data'!AC$3,FALSE))</f>
        <v>6.3280624627915643</v>
      </c>
      <c r="M227" s="96">
        <f>IF(V226="","",VLOOKUP($E226&amp;$D$91&amp;$D$92,'CCG data'!$A:$AD,'CCG data'!AD$3,FALSE))</f>
        <v>9.2047863138712138</v>
      </c>
      <c r="N227" s="368"/>
      <c r="P227" s="152" t="str">
        <f>IF(P226="","",VLOOKUP($E226&amp;$D$91&amp;$D$92,'CCG data'!$A:$AD,'CCG data'!I$3,FALSE))</f>
        <v/>
      </c>
      <c r="Q227" s="15" t="str">
        <f>IF(P226="","",VLOOKUP($E226&amp;$D$91&amp;$D$92,'CCG data'!$A:$AD,'CCG data'!J$3,FALSE))</f>
        <v/>
      </c>
      <c r="R227" s="15">
        <f>IF(R226="","",VLOOKUP($E226&amp;$D$91&amp;$D$92,'CCG data'!$A:$AD,'CCG data'!K$3,FALSE))</f>
        <v>0.53200000000000003</v>
      </c>
      <c r="S227" s="15">
        <f>IF(R226="","",VLOOKUP($E226&amp;$D$91&amp;$D$92,'CCG data'!$A:$AD,'CCG data'!L$3,FALSE))</f>
        <v>0.59599999999999997</v>
      </c>
      <c r="T227" s="15">
        <f>IF(T226="","",VLOOKUP($E226&amp;$D$91&amp;$D$92,'CCG data'!$A:$AD,'CCG data'!M$3,FALSE))</f>
        <v>0.28599999999999998</v>
      </c>
      <c r="U227" s="15">
        <f>IF(T226="","",VLOOKUP($E226&amp;$D$91&amp;$D$92,'CCG data'!$A:$AD,'CCG data'!N$3,FALSE))</f>
        <v>0.34599999999999997</v>
      </c>
      <c r="V227" s="15">
        <f>IF(V226="","",VLOOKUP($E226&amp;$D$91&amp;$D$92,'CCG data'!$A:$AD,'CCG data'!O$3,FALSE))</f>
        <v>0.10100000000000001</v>
      </c>
      <c r="W227" s="136">
        <f>IF(V226="","",VLOOKUP($E226&amp;$D$91&amp;$D$92,'CCG data'!$A:$AD,'CCG data'!P$3,FALSE))</f>
        <v>0.14299999999999999</v>
      </c>
      <c r="Z227" s="165" t="str">
        <f>IFERROR(VLOOKUP($E227&amp;$D$92, Outliers!$A$4:$P$214,10,FALSE),"0")</f>
        <v>0</v>
      </c>
      <c r="AA227" s="165" t="str">
        <f>IFERROR(VLOOKUP($E227&amp;$D$92, Outliers!$A$4:$P$214,11,FALSE),"0")</f>
        <v>0</v>
      </c>
      <c r="AB227" s="165" t="str">
        <f>IFERROR(VLOOKUP($E227&amp;$D$92, Outliers!$A$4:$P$214,12,FALSE),"0")</f>
        <v>0</v>
      </c>
      <c r="AD227" s="78"/>
      <c r="AE227" s="78"/>
      <c r="AF227" s="78"/>
      <c r="AG227" s="78"/>
    </row>
    <row r="228" spans="4:33" ht="15.75" x14ac:dyDescent="0.25">
      <c r="D228" s="319"/>
      <c r="E228" s="104" t="s">
        <v>409</v>
      </c>
      <c r="F228" s="394" t="str">
        <f>IF(OR(ISERROR(VLOOKUP($E228&amp;$D$91&amp;$D$92,'CCG data'!$A:$AD,'CCG data'!R$3,FALSE)),ISBLANK(VLOOKUP($E228&amp;$D$91&amp;$D$92,'CCG data'!$A:$AD,'CCG data'!R$3,FALSE))),"",VLOOKUP($E228&amp;$D$91&amp;$D$92,'CCG data'!$A:$AD,'CCG data'!R$3,FALSE))</f>
        <v/>
      </c>
      <c r="G228" s="395"/>
      <c r="H228" s="395">
        <f>IF(OR(ISERROR(VLOOKUP($E228&amp;$D$91&amp;$D$92,'CCG data'!$A:$AD,'CCG data'!S$3,FALSE)),ISBLANK(VLOOKUP($E228&amp;$D$91&amp;$D$92,'CCG data'!$A:$AD,'CCG data'!S$3,FALSE))),"",VLOOKUP($E228&amp;$D$91&amp;$D$92,'CCG data'!$A:$AD,'CCG data'!S$3,FALSE))</f>
        <v>28.722014252049245</v>
      </c>
      <c r="I228" s="395"/>
      <c r="J228" s="395">
        <f>IF(OR(ISERROR(VLOOKUP($E228&amp;$D$91&amp;$D$92,'CCG data'!$A:$AD,'CCG data'!T$3,FALSE)),ISBLANK(VLOOKUP($E228&amp;$D$91&amp;$D$92,'CCG data'!$A:$AD,'CCG data'!T$3,FALSE))),"",VLOOKUP($E228&amp;$D$91&amp;$D$92,'CCG data'!$A:$AD,'CCG data'!T$3,FALSE))</f>
        <v>36.018400325041569</v>
      </c>
      <c r="K228" s="395"/>
      <c r="L228" s="395">
        <f>IF(OR(ISERROR(VLOOKUP($E228&amp;$D$91&amp;$D$92,'CCG data'!$A:$AD,'CCG data'!U$3,FALSE)),ISBLANK(VLOOKUP($E228&amp;$D$91&amp;$D$92,'CCG data'!$A:$AD,'CCG data'!U$3,FALSE))),"",VLOOKUP($E228&amp;$D$91&amp;$D$92,'CCG data'!$A:$AD,'CCG data'!U$3,FALSE))</f>
        <v>23.956577652385114</v>
      </c>
      <c r="M228" s="396"/>
      <c r="N228" s="367">
        <f>IF(OR(ISERROR(VLOOKUP($E228&amp;$D$91&amp;$D$92,'CCG data'!$A:$AD,'CCG data'!G$3,FALSE)),ISBLANK(VLOOKUP($E228&amp;$D$91&amp;$D$92,'CCG data'!$A:$AD,'CCG data'!G$3,FALSE))),"",VLOOKUP($E228&amp;$D$91&amp;$D$92,'CCG data'!$A:$AD,'CCG data'!G$3,FALSE))</f>
        <v>749</v>
      </c>
      <c r="P228" s="404" t="str">
        <f>IF(OR(ISERROR(VLOOKUP($E228&amp;$D$91&amp;$D$92,'CCG data'!$A:$AD,'CCG data'!B$3,FALSE)),ISBLANK(VLOOKUP($E228&amp;$D$91&amp;$D$92,'CCG data'!$A:$AD,'CCG data'!B$3,FALSE))),"",VLOOKUP($E228&amp;$D$91&amp;$D$92,'CCG data'!$A:$AD,'CCG data'!B$3,FALSE))</f>
        <v/>
      </c>
      <c r="Q228" s="267"/>
      <c r="R228" s="267">
        <f>IF(OR(ISERROR(VLOOKUP($E228&amp;$D$91&amp;$D$92,'CCG data'!$A:$AD,'CCG data'!C$3,FALSE)),ISBLANK(VLOOKUP($E228&amp;$D$91&amp;$D$92,'CCG data'!$A:$AD,'CCG data'!C$3,FALSE))),"",VLOOKUP($E228&amp;$D$91&amp;$D$92,'CCG data'!$A:$AD,'CCG data'!C$3,FALSE))</f>
        <v>0.32576769025367158</v>
      </c>
      <c r="S228" s="267"/>
      <c r="T228" s="267">
        <f>IF(OR(ISERROR(VLOOKUP($E228&amp;$D$91&amp;$D$92,'CCG data'!$A:$AD,'CCG data'!D$3,FALSE)),ISBLANK(VLOOKUP($E228&amp;$D$91&amp;$D$92,'CCG data'!$A:$AD,'CCG data'!D$3,FALSE))),"",VLOOKUP($E228&amp;$D$91&amp;$D$92,'CCG data'!$A:$AD,'CCG data'!D$3,FALSE))</f>
        <v>0.39652870493991987</v>
      </c>
      <c r="U228" s="267"/>
      <c r="V228" s="267">
        <f>IF(OR(ISERROR(VLOOKUP($E228&amp;$D$91&amp;$D$92,'CCG data'!$A:$AD,'CCG data'!E$3,FALSE)),ISBLANK(VLOOKUP($E228&amp;$D$91&amp;$D$92,'CCG data'!$A:$AD,'CCG data'!E$3,FALSE))),"",VLOOKUP($E228&amp;$D$91&amp;$D$92,'CCG data'!$A:$AD,'CCG data'!E$3,FALSE))</f>
        <v>0.27770360480640854</v>
      </c>
      <c r="W228" s="405"/>
      <c r="Z228" s="165">
        <f>IFERROR(VLOOKUP($E228&amp;$D$92, Outliers!$A$4:$P$214,10,FALSE),"0")</f>
        <v>1</v>
      </c>
      <c r="AA228" s="165">
        <f>IFERROR(VLOOKUP($E228&amp;$D$92, Outliers!$A$4:$P$214,11,FALSE),"0")</f>
        <v>1</v>
      </c>
      <c r="AB228" s="165">
        <f>IFERROR(VLOOKUP($E228&amp;$D$92, Outliers!$A$4:$P$214,12,FALSE),"0")</f>
        <v>1</v>
      </c>
      <c r="AD228" s="78"/>
      <c r="AE228" s="78"/>
      <c r="AF228" s="78"/>
      <c r="AG228" s="78"/>
    </row>
    <row r="229" spans="4:33" x14ac:dyDescent="0.25">
      <c r="D229" s="319"/>
      <c r="E229" s="103" t="s">
        <v>27</v>
      </c>
      <c r="F229" s="95" t="str">
        <f>IF(P228="","",VLOOKUP($E228&amp;$D$91&amp;$D$92,'CCG data'!$A:$AD,'CCG data'!W$3,FALSE))</f>
        <v/>
      </c>
      <c r="G229" s="96" t="str">
        <f>IF(P228="","",VLOOKUP($E228&amp;$D$91&amp;$D$92,'CCG data'!$A:$AD,'CCG data'!X$3,FALSE))</f>
        <v/>
      </c>
      <c r="H229" s="96">
        <f>IF(R228="","",VLOOKUP($E228&amp;$D$91&amp;$D$92,'CCG data'!$A:$AD,'CCG data'!Y$3,FALSE))</f>
        <v>25.1180867036331</v>
      </c>
      <c r="I229" s="96">
        <f>IF(R228="","",VLOOKUP($E228&amp;$D$91&amp;$D$92,'CCG data'!$A:$AD,'CCG data'!Z$3,FALSE))</f>
        <v>32.325941800465394</v>
      </c>
      <c r="J229" s="96">
        <f>IF(T228="","",VLOOKUP($E228&amp;$D$91&amp;$D$92,'CCG data'!$A:$AD,'CCG data'!AA$3,FALSE))</f>
        <v>31.92200117446821</v>
      </c>
      <c r="K229" s="96">
        <f>IF(T228="","",VLOOKUP($E228&amp;$D$91&amp;$D$92,'CCG data'!$A:$AD,'CCG data'!AB$3,FALSE))</f>
        <v>40.11479947561493</v>
      </c>
      <c r="L229" s="96">
        <f>IF(V228="","",VLOOKUP($E228&amp;$D$91&amp;$D$92,'CCG data'!$A:$AD,'CCG data'!AC$3,FALSE))</f>
        <v>20.700841662842688</v>
      </c>
      <c r="M229" s="96">
        <f>IF(V228="","",VLOOKUP($E228&amp;$D$91&amp;$D$92,'CCG data'!$A:$AD,'CCG data'!AD$3,FALSE))</f>
        <v>27.21231364192754</v>
      </c>
      <c r="N229" s="368"/>
      <c r="P229" s="152" t="str">
        <f>IF(P228="","",VLOOKUP($E228&amp;$D$91&amp;$D$92,'CCG data'!$A:$AD,'CCG data'!I$3,FALSE))</f>
        <v/>
      </c>
      <c r="Q229" s="15" t="str">
        <f>IF(P228="","",VLOOKUP($E228&amp;$D$91&amp;$D$92,'CCG data'!$A:$AD,'CCG data'!J$3,FALSE))</f>
        <v/>
      </c>
      <c r="R229" s="15">
        <f>IF(R228="","",VLOOKUP($E228&amp;$D$91&amp;$D$92,'CCG data'!$A:$AD,'CCG data'!K$3,FALSE))</f>
        <v>0.29299999999999998</v>
      </c>
      <c r="S229" s="15">
        <f>IF(R228="","",VLOOKUP($E228&amp;$D$91&amp;$D$92,'CCG data'!$A:$AD,'CCG data'!L$3,FALSE))</f>
        <v>0.36</v>
      </c>
      <c r="T229" s="15">
        <f>IF(T228="","",VLOOKUP($E228&amp;$D$91&amp;$D$92,'CCG data'!$A:$AD,'CCG data'!M$3,FALSE))</f>
        <v>0.36199999999999999</v>
      </c>
      <c r="U229" s="15">
        <f>IF(T228="","",VLOOKUP($E228&amp;$D$91&amp;$D$92,'CCG data'!$A:$AD,'CCG data'!N$3,FALSE))</f>
        <v>0.432</v>
      </c>
      <c r="V229" s="15">
        <f>IF(V228="","",VLOOKUP($E228&amp;$D$91&amp;$D$92,'CCG data'!$A:$AD,'CCG data'!O$3,FALSE))</f>
        <v>0.247</v>
      </c>
      <c r="W229" s="136">
        <f>IF(V228="","",VLOOKUP($E228&amp;$D$91&amp;$D$92,'CCG data'!$A:$AD,'CCG data'!P$3,FALSE))</f>
        <v>0.311</v>
      </c>
      <c r="Z229" s="165" t="str">
        <f>IFERROR(VLOOKUP($E229&amp;$D$92, Outliers!$A$4:$P$214,10,FALSE),"0")</f>
        <v>0</v>
      </c>
      <c r="AA229" s="165" t="str">
        <f>IFERROR(VLOOKUP($E229&amp;$D$92, Outliers!$A$4:$P$214,11,FALSE),"0")</f>
        <v>0</v>
      </c>
      <c r="AB229" s="165" t="str">
        <f>IFERROR(VLOOKUP($E229&amp;$D$92, Outliers!$A$4:$P$214,12,FALSE),"0")</f>
        <v>0</v>
      </c>
      <c r="AD229" s="78"/>
      <c r="AE229" s="78"/>
      <c r="AF229" s="78"/>
      <c r="AG229" s="78"/>
    </row>
    <row r="230" spans="4:33" ht="15.75" x14ac:dyDescent="0.25">
      <c r="D230" s="319"/>
      <c r="E230" s="104" t="s">
        <v>193</v>
      </c>
      <c r="F230" s="394" t="str">
        <f>IF(OR(ISERROR(VLOOKUP($E230&amp;$D$91&amp;$D$92,'CCG data'!$A:$AD,'CCG data'!R$3,FALSE)),ISBLANK(VLOOKUP($E230&amp;$D$91&amp;$D$92,'CCG data'!$A:$AD,'CCG data'!R$3,FALSE))),"",VLOOKUP($E230&amp;$D$91&amp;$D$92,'CCG data'!$A:$AD,'CCG data'!R$3,FALSE))</f>
        <v/>
      </c>
      <c r="G230" s="395"/>
      <c r="H230" s="395">
        <f>IF(OR(ISERROR(VLOOKUP($E230&amp;$D$91&amp;$D$92,'CCG data'!$A:$AD,'CCG data'!S$3,FALSE)),ISBLANK(VLOOKUP($E230&amp;$D$91&amp;$D$92,'CCG data'!$A:$AD,'CCG data'!S$3,FALSE))),"",VLOOKUP($E230&amp;$D$91&amp;$D$92,'CCG data'!$A:$AD,'CCG data'!S$3,FALSE))</f>
        <v>42.050539280070318</v>
      </c>
      <c r="I230" s="395"/>
      <c r="J230" s="395">
        <f>IF(OR(ISERROR(VLOOKUP($E230&amp;$D$91&amp;$D$92,'CCG data'!$A:$AD,'CCG data'!T$3,FALSE)),ISBLANK(VLOOKUP($E230&amp;$D$91&amp;$D$92,'CCG data'!$A:$AD,'CCG data'!T$3,FALSE))),"",VLOOKUP($E230&amp;$D$91&amp;$D$92,'CCG data'!$A:$AD,'CCG data'!T$3,FALSE))</f>
        <v>32.536389222624045</v>
      </c>
      <c r="K230" s="395"/>
      <c r="L230" s="395">
        <f>IF(OR(ISERROR(VLOOKUP($E230&amp;$D$91&amp;$D$92,'CCG data'!$A:$AD,'CCG data'!U$3,FALSE)),ISBLANK(VLOOKUP($E230&amp;$D$91&amp;$D$92,'CCG data'!$A:$AD,'CCG data'!U$3,FALSE))),"",VLOOKUP($E230&amp;$D$91&amp;$D$92,'CCG data'!$A:$AD,'CCG data'!U$3,FALSE))</f>
        <v>10.762747616143452</v>
      </c>
      <c r="M230" s="396"/>
      <c r="N230" s="367">
        <f>IF(OR(ISERROR(VLOOKUP($E230&amp;$D$91&amp;$D$92,'CCG data'!$A:$AD,'CCG data'!G$3,FALSE)),ISBLANK(VLOOKUP($E230&amp;$D$91&amp;$D$92,'CCG data'!$A:$AD,'CCG data'!G$3,FALSE))),"",VLOOKUP($E230&amp;$D$91&amp;$D$92,'CCG data'!$A:$AD,'CCG data'!G$3,FALSE))</f>
        <v>821</v>
      </c>
      <c r="P230" s="404" t="str">
        <f>IF(OR(ISERROR(VLOOKUP($E230&amp;$D$91&amp;$D$92,'CCG data'!$A:$AD,'CCG data'!B$3,FALSE)),ISBLANK(VLOOKUP($E230&amp;$D$91&amp;$D$92,'CCG data'!$A:$AD,'CCG data'!B$3,FALSE))),"",VLOOKUP($E230&amp;$D$91&amp;$D$92,'CCG data'!$A:$AD,'CCG data'!B$3,FALSE))</f>
        <v/>
      </c>
      <c r="Q230" s="267"/>
      <c r="R230" s="267">
        <f>IF(OR(ISERROR(VLOOKUP($E230&amp;$D$91&amp;$D$92,'CCG data'!$A:$AD,'CCG data'!C$3,FALSE)),ISBLANK(VLOOKUP($E230&amp;$D$91&amp;$D$92,'CCG data'!$A:$AD,'CCG data'!C$3,FALSE))),"",VLOOKUP($E230&amp;$D$91&amp;$D$92,'CCG data'!$A:$AD,'CCG data'!C$3,FALSE))</f>
        <v>0.49451887941534711</v>
      </c>
      <c r="S230" s="267"/>
      <c r="T230" s="267">
        <f>IF(OR(ISERROR(VLOOKUP($E230&amp;$D$91&amp;$D$92,'CCG data'!$A:$AD,'CCG data'!D$3,FALSE)),ISBLANK(VLOOKUP($E230&amp;$D$91&amp;$D$92,'CCG data'!$A:$AD,'CCG data'!D$3,FALSE))),"",VLOOKUP($E230&amp;$D$91&amp;$D$92,'CCG data'!$A:$AD,'CCG data'!D$3,FALSE))</f>
        <v>0.37880633373934225</v>
      </c>
      <c r="U230" s="267"/>
      <c r="V230" s="267">
        <f>IF(OR(ISERROR(VLOOKUP($E230&amp;$D$91&amp;$D$92,'CCG data'!$A:$AD,'CCG data'!E$3,FALSE)),ISBLANK(VLOOKUP($E230&amp;$D$91&amp;$D$92,'CCG data'!$A:$AD,'CCG data'!E$3,FALSE))),"",VLOOKUP($E230&amp;$D$91&amp;$D$92,'CCG data'!$A:$AD,'CCG data'!E$3,FALSE))</f>
        <v>0.12667478684531058</v>
      </c>
      <c r="W230" s="405"/>
      <c r="Z230" s="165">
        <f>IFERROR(VLOOKUP($E230&amp;$D$92, Outliers!$A$4:$P$214,10,FALSE),"0")</f>
        <v>0</v>
      </c>
      <c r="AA230" s="165">
        <f>IFERROR(VLOOKUP($E230&amp;$D$92, Outliers!$A$4:$P$214,11,FALSE),"0")</f>
        <v>0</v>
      </c>
      <c r="AB230" s="165">
        <f>IFERROR(VLOOKUP($E230&amp;$D$92, Outliers!$A$4:$P$214,12,FALSE),"0")</f>
        <v>0</v>
      </c>
      <c r="AD230" s="78"/>
      <c r="AE230" s="78"/>
      <c r="AF230" s="78"/>
      <c r="AG230" s="78"/>
    </row>
    <row r="231" spans="4:33" x14ac:dyDescent="0.25">
      <c r="D231" s="319"/>
      <c r="E231" s="103" t="s">
        <v>27</v>
      </c>
      <c r="F231" s="95" t="str">
        <f>IF(P230="","",VLOOKUP($E230&amp;$D$91&amp;$D$92,'CCG data'!$A:$AD,'CCG data'!W$3,FALSE))</f>
        <v/>
      </c>
      <c r="G231" s="96" t="str">
        <f>IF(P230="","",VLOOKUP($E230&amp;$D$91&amp;$D$92,'CCG data'!$A:$AD,'CCG data'!X$3,FALSE))</f>
        <v/>
      </c>
      <c r="H231" s="96">
        <f>IF(R230="","",VLOOKUP($E230&amp;$D$91&amp;$D$92,'CCG data'!$A:$AD,'CCG data'!Y$3,FALSE))</f>
        <v>37.960150161629315</v>
      </c>
      <c r="I231" s="96">
        <f>IF(R230="","",VLOOKUP($E230&amp;$D$91&amp;$D$92,'CCG data'!$A:$AD,'CCG data'!Z$3,FALSE))</f>
        <v>46.140928398511321</v>
      </c>
      <c r="J231" s="96">
        <f>IF(T230="","",VLOOKUP($E230&amp;$D$91&amp;$D$92,'CCG data'!$A:$AD,'CCG data'!AA$3,FALSE))</f>
        <v>28.920249259070502</v>
      </c>
      <c r="K231" s="96">
        <f>IF(T230="","",VLOOKUP($E230&amp;$D$91&amp;$D$92,'CCG data'!$A:$AD,'CCG data'!AB$3,FALSE))</f>
        <v>36.152529186177588</v>
      </c>
      <c r="L231" s="96">
        <f>IF(V230="","",VLOOKUP($E230&amp;$D$91&amp;$D$92,'CCG data'!$A:$AD,'CCG data'!AC$3,FALSE))</f>
        <v>8.6942141195166087</v>
      </c>
      <c r="M231" s="96">
        <f>IF(V230="","",VLOOKUP($E230&amp;$D$91&amp;$D$92,'CCG data'!$A:$AD,'CCG data'!AD$3,FALSE))</f>
        <v>12.831281112770295</v>
      </c>
      <c r="N231" s="368"/>
      <c r="P231" s="152" t="str">
        <f>IF(P230="","",VLOOKUP($E230&amp;$D$91&amp;$D$92,'CCG data'!$A:$AD,'CCG data'!I$3,FALSE))</f>
        <v/>
      </c>
      <c r="Q231" s="15" t="str">
        <f>IF(P230="","",VLOOKUP($E230&amp;$D$91&amp;$D$92,'CCG data'!$A:$AD,'CCG data'!J$3,FALSE))</f>
        <v/>
      </c>
      <c r="R231" s="15">
        <f>IF(R230="","",VLOOKUP($E230&amp;$D$91&amp;$D$92,'CCG data'!$A:$AD,'CCG data'!K$3,FALSE))</f>
        <v>0.46</v>
      </c>
      <c r="S231" s="15">
        <f>IF(R230="","",VLOOKUP($E230&amp;$D$91&amp;$D$92,'CCG data'!$A:$AD,'CCG data'!L$3,FALSE))</f>
        <v>0.52900000000000003</v>
      </c>
      <c r="T231" s="15">
        <f>IF(T230="","",VLOOKUP($E230&amp;$D$91&amp;$D$92,'CCG data'!$A:$AD,'CCG data'!M$3,FALSE))</f>
        <v>0.34599999999999997</v>
      </c>
      <c r="U231" s="15">
        <f>IF(T230="","",VLOOKUP($E230&amp;$D$91&amp;$D$92,'CCG data'!$A:$AD,'CCG data'!N$3,FALSE))</f>
        <v>0.41199999999999998</v>
      </c>
      <c r="V231" s="15">
        <f>IF(V230="","",VLOOKUP($E230&amp;$D$91&amp;$D$92,'CCG data'!$A:$AD,'CCG data'!O$3,FALSE))</f>
        <v>0.106</v>
      </c>
      <c r="W231" s="136">
        <f>IF(V230="","",VLOOKUP($E230&amp;$D$91&amp;$D$92,'CCG data'!$A:$AD,'CCG data'!P$3,FALSE))</f>
        <v>0.151</v>
      </c>
      <c r="Z231" s="165" t="str">
        <f>IFERROR(VLOOKUP($E231&amp;$D$92, Outliers!$A$4:$P$214,10,FALSE),"0")</f>
        <v>0</v>
      </c>
      <c r="AA231" s="165" t="str">
        <f>IFERROR(VLOOKUP($E231&amp;$D$92, Outliers!$A$4:$P$214,11,FALSE),"0")</f>
        <v>0</v>
      </c>
      <c r="AB231" s="165" t="str">
        <f>IFERROR(VLOOKUP($E231&amp;$D$92, Outliers!$A$4:$P$214,12,FALSE),"0")</f>
        <v>0</v>
      </c>
      <c r="AD231" s="78"/>
      <c r="AE231" s="78"/>
      <c r="AF231" s="78"/>
      <c r="AG231" s="78"/>
    </row>
    <row r="232" spans="4:33" ht="15.75" x14ac:dyDescent="0.25">
      <c r="D232" s="319"/>
      <c r="E232" s="104" t="s">
        <v>194</v>
      </c>
      <c r="F232" s="394" t="str">
        <f>IF(OR(ISERROR(VLOOKUP($E232&amp;$D$91&amp;$D$92,'CCG data'!$A:$AD,'CCG data'!R$3,FALSE)),ISBLANK(VLOOKUP($E232&amp;$D$91&amp;$D$92,'CCG data'!$A:$AD,'CCG data'!R$3,FALSE))),"",VLOOKUP($E232&amp;$D$91&amp;$D$92,'CCG data'!$A:$AD,'CCG data'!R$3,FALSE))</f>
        <v/>
      </c>
      <c r="G232" s="395"/>
      <c r="H232" s="395">
        <f>IF(OR(ISERROR(VLOOKUP($E232&amp;$D$91&amp;$D$92,'CCG data'!$A:$AD,'CCG data'!S$3,FALSE)),ISBLANK(VLOOKUP($E232&amp;$D$91&amp;$D$92,'CCG data'!$A:$AD,'CCG data'!S$3,FALSE))),"",VLOOKUP($E232&amp;$D$91&amp;$D$92,'CCG data'!$A:$AD,'CCG data'!S$3,FALSE))</f>
        <v>28.533005712842975</v>
      </c>
      <c r="I232" s="395"/>
      <c r="J232" s="395">
        <f>IF(OR(ISERROR(VLOOKUP($E232&amp;$D$91&amp;$D$92,'CCG data'!$A:$AD,'CCG data'!T$3,FALSE)),ISBLANK(VLOOKUP($E232&amp;$D$91&amp;$D$92,'CCG data'!$A:$AD,'CCG data'!T$3,FALSE))),"",VLOOKUP($E232&amp;$D$91&amp;$D$92,'CCG data'!$A:$AD,'CCG data'!T$3,FALSE))</f>
        <v>28.211721078486228</v>
      </c>
      <c r="K232" s="395"/>
      <c r="L232" s="395">
        <f>IF(OR(ISERROR(VLOOKUP($E232&amp;$D$91&amp;$D$92,'CCG data'!$A:$AD,'CCG data'!U$3,FALSE)),ISBLANK(VLOOKUP($E232&amp;$D$91&amp;$D$92,'CCG data'!$A:$AD,'CCG data'!U$3,FALSE))),"",VLOOKUP($E232&amp;$D$91&amp;$D$92,'CCG data'!$A:$AD,'CCG data'!U$3,FALSE))</f>
        <v>15.226740418568166</v>
      </c>
      <c r="M232" s="396"/>
      <c r="N232" s="367">
        <f>IF(OR(ISERROR(VLOOKUP($E232&amp;$D$91&amp;$D$92,'CCG data'!$A:$AD,'CCG data'!G$3,FALSE)),ISBLANK(VLOOKUP($E232&amp;$D$91&amp;$D$92,'CCG data'!$A:$AD,'CCG data'!G$3,FALSE))),"",VLOOKUP($E232&amp;$D$91&amp;$D$92,'CCG data'!$A:$AD,'CCG data'!G$3,FALSE))</f>
        <v>819</v>
      </c>
      <c r="P232" s="404" t="str">
        <f>IF(OR(ISERROR(VLOOKUP($E232&amp;$D$91&amp;$D$92,'CCG data'!$A:$AD,'CCG data'!B$3,FALSE)),ISBLANK(VLOOKUP($E232&amp;$D$91&amp;$D$92,'CCG data'!$A:$AD,'CCG data'!B$3,FALSE))),"",VLOOKUP($E232&amp;$D$91&amp;$D$92,'CCG data'!$A:$AD,'CCG data'!B$3,FALSE))</f>
        <v/>
      </c>
      <c r="Q232" s="267"/>
      <c r="R232" s="267">
        <f>IF(OR(ISERROR(VLOOKUP($E232&amp;$D$91&amp;$D$92,'CCG data'!$A:$AD,'CCG data'!C$3,FALSE)),ISBLANK(VLOOKUP($E232&amp;$D$91&amp;$D$92,'CCG data'!$A:$AD,'CCG data'!C$3,FALSE))),"",VLOOKUP($E232&amp;$D$91&amp;$D$92,'CCG data'!$A:$AD,'CCG data'!C$3,FALSE))</f>
        <v>0.40048840048840051</v>
      </c>
      <c r="S232" s="267"/>
      <c r="T232" s="267">
        <f>IF(OR(ISERROR(VLOOKUP($E232&amp;$D$91&amp;$D$92,'CCG data'!$A:$AD,'CCG data'!D$3,FALSE)),ISBLANK(VLOOKUP($E232&amp;$D$91&amp;$D$92,'CCG data'!$A:$AD,'CCG data'!D$3,FALSE))),"",VLOOKUP($E232&amp;$D$91&amp;$D$92,'CCG data'!$A:$AD,'CCG data'!D$3,FALSE))</f>
        <v>0.38583638583638585</v>
      </c>
      <c r="U232" s="267"/>
      <c r="V232" s="267">
        <f>IF(OR(ISERROR(VLOOKUP($E232&amp;$D$91&amp;$D$92,'CCG data'!$A:$AD,'CCG data'!E$3,FALSE)),ISBLANK(VLOOKUP($E232&amp;$D$91&amp;$D$92,'CCG data'!$A:$AD,'CCG data'!E$3,FALSE))),"",VLOOKUP($E232&amp;$D$91&amp;$D$92,'CCG data'!$A:$AD,'CCG data'!E$3,FALSE))</f>
        <v>0.21367521367521367</v>
      </c>
      <c r="W232" s="405"/>
      <c r="Z232" s="165">
        <f>IFERROR(VLOOKUP($E232&amp;$D$92, Outliers!$A$4:$P$214,10,FALSE),"0")</f>
        <v>1</v>
      </c>
      <c r="AA232" s="165">
        <f>IFERROR(VLOOKUP($E232&amp;$D$92, Outliers!$A$4:$P$214,11,FALSE),"0")</f>
        <v>0</v>
      </c>
      <c r="AB232" s="165">
        <f>IFERROR(VLOOKUP($E232&amp;$D$92, Outliers!$A$4:$P$214,12,FALSE),"0")</f>
        <v>0</v>
      </c>
      <c r="AD232" s="78"/>
      <c r="AE232" s="78"/>
      <c r="AF232" s="78"/>
      <c r="AG232" s="78"/>
    </row>
    <row r="233" spans="4:33" x14ac:dyDescent="0.25">
      <c r="D233" s="319"/>
      <c r="E233" s="103" t="s">
        <v>27</v>
      </c>
      <c r="F233" s="95" t="str">
        <f>IF(P232="","",VLOOKUP($E232&amp;$D$91&amp;$D$92,'CCG data'!$A:$AD,'CCG data'!W$3,FALSE))</f>
        <v/>
      </c>
      <c r="G233" s="96" t="str">
        <f>IF(P232="","",VLOOKUP($E232&amp;$D$91&amp;$D$92,'CCG data'!$A:$AD,'CCG data'!X$3,FALSE))</f>
        <v/>
      </c>
      <c r="H233" s="96">
        <f>IF(R232="","",VLOOKUP($E232&amp;$D$91&amp;$D$92,'CCG data'!$A:$AD,'CCG data'!Y$3,FALSE))</f>
        <v>25.44508121575884</v>
      </c>
      <c r="I233" s="96">
        <f>IF(R232="","",VLOOKUP($E232&amp;$D$91&amp;$D$92,'CCG data'!$A:$AD,'CCG data'!Z$3,FALSE))</f>
        <v>31.62093020992711</v>
      </c>
      <c r="J233" s="96">
        <f>IF(T232="","",VLOOKUP($E232&amp;$D$91&amp;$D$92,'CCG data'!$A:$AD,'CCG data'!AA$3,FALSE))</f>
        <v>25.101135805615183</v>
      </c>
      <c r="K233" s="96">
        <f>IF(T232="","",VLOOKUP($E232&amp;$D$91&amp;$D$92,'CCG data'!$A:$AD,'CCG data'!AB$3,FALSE))</f>
        <v>31.322306351357273</v>
      </c>
      <c r="L233" s="96">
        <f>IF(V232="","",VLOOKUP($E232&amp;$D$91&amp;$D$92,'CCG data'!$A:$AD,'CCG data'!AC$3,FALSE))</f>
        <v>12.970714986730819</v>
      </c>
      <c r="M233" s="96">
        <f>IF(V232="","",VLOOKUP($E232&amp;$D$91&amp;$D$92,'CCG data'!$A:$AD,'CCG data'!AD$3,FALSE))</f>
        <v>17.482765850405514</v>
      </c>
      <c r="N233" s="368"/>
      <c r="P233" s="152" t="str">
        <f>IF(P232="","",VLOOKUP($E232&amp;$D$91&amp;$D$92,'CCG data'!$A:$AD,'CCG data'!I$3,FALSE))</f>
        <v/>
      </c>
      <c r="Q233" s="15" t="str">
        <f>IF(P232="","",VLOOKUP($E232&amp;$D$91&amp;$D$92,'CCG data'!$A:$AD,'CCG data'!J$3,FALSE))</f>
        <v/>
      </c>
      <c r="R233" s="15">
        <f>IF(R232="","",VLOOKUP($E232&amp;$D$91&amp;$D$92,'CCG data'!$A:$AD,'CCG data'!K$3,FALSE))</f>
        <v>0.36699999999999999</v>
      </c>
      <c r="S233" s="15">
        <f>IF(R232="","",VLOOKUP($E232&amp;$D$91&amp;$D$92,'CCG data'!$A:$AD,'CCG data'!L$3,FALSE))</f>
        <v>0.434</v>
      </c>
      <c r="T233" s="15">
        <f>IF(T232="","",VLOOKUP($E232&amp;$D$91&amp;$D$92,'CCG data'!$A:$AD,'CCG data'!M$3,FALSE))</f>
        <v>0.35299999999999998</v>
      </c>
      <c r="U233" s="15">
        <f>IF(T232="","",VLOOKUP($E232&amp;$D$91&amp;$D$92,'CCG data'!$A:$AD,'CCG data'!N$3,FALSE))</f>
        <v>0.42</v>
      </c>
      <c r="V233" s="15">
        <f>IF(V232="","",VLOOKUP($E232&amp;$D$91&amp;$D$92,'CCG data'!$A:$AD,'CCG data'!O$3,FALSE))</f>
        <v>0.187</v>
      </c>
      <c r="W233" s="136">
        <f>IF(V232="","",VLOOKUP($E232&amp;$D$91&amp;$D$92,'CCG data'!$A:$AD,'CCG data'!P$3,FALSE))</f>
        <v>0.24299999999999999</v>
      </c>
      <c r="Z233" s="165" t="str">
        <f>IFERROR(VLOOKUP($E233&amp;$D$92, Outliers!$A$4:$P$214,10,FALSE),"0")</f>
        <v>0</v>
      </c>
      <c r="AA233" s="165" t="str">
        <f>IFERROR(VLOOKUP($E233&amp;$D$92, Outliers!$A$4:$P$214,11,FALSE),"0")</f>
        <v>0</v>
      </c>
      <c r="AB233" s="165" t="str">
        <f>IFERROR(VLOOKUP($E233&amp;$D$92, Outliers!$A$4:$P$214,12,FALSE),"0")</f>
        <v>0</v>
      </c>
      <c r="AD233" s="78"/>
      <c r="AE233" s="78"/>
      <c r="AF233" s="78"/>
      <c r="AG233" s="78"/>
    </row>
    <row r="234" spans="4:33" ht="15.75" x14ac:dyDescent="0.25">
      <c r="D234" s="319"/>
      <c r="E234" s="104" t="s">
        <v>410</v>
      </c>
      <c r="F234" s="394" t="str">
        <f>IF(OR(ISERROR(VLOOKUP($E234&amp;$D$91&amp;$D$92,'CCG data'!$A:$AD,'CCG data'!R$3,FALSE)),ISBLANK(VLOOKUP($E234&amp;$D$91&amp;$D$92,'CCG data'!$A:$AD,'CCG data'!R$3,FALSE))),"",VLOOKUP($E234&amp;$D$91&amp;$D$92,'CCG data'!$A:$AD,'CCG data'!R$3,FALSE))</f>
        <v/>
      </c>
      <c r="G234" s="395"/>
      <c r="H234" s="395">
        <f>IF(OR(ISERROR(VLOOKUP($E234&amp;$D$91&amp;$D$92,'CCG data'!$A:$AD,'CCG data'!S$3,FALSE)),ISBLANK(VLOOKUP($E234&amp;$D$91&amp;$D$92,'CCG data'!$A:$AD,'CCG data'!S$3,FALSE))),"",VLOOKUP($E234&amp;$D$91&amp;$D$92,'CCG data'!$A:$AD,'CCG data'!S$3,FALSE))</f>
        <v>40.574479280721519</v>
      </c>
      <c r="I234" s="395"/>
      <c r="J234" s="395">
        <f>IF(OR(ISERROR(VLOOKUP($E234&amp;$D$91&amp;$D$92,'CCG data'!$A:$AD,'CCG data'!T$3,FALSE)),ISBLANK(VLOOKUP($E234&amp;$D$91&amp;$D$92,'CCG data'!$A:$AD,'CCG data'!T$3,FALSE))),"",VLOOKUP($E234&amp;$D$91&amp;$D$92,'CCG data'!$A:$AD,'CCG data'!T$3,FALSE))</f>
        <v>16.429483105432382</v>
      </c>
      <c r="K234" s="395"/>
      <c r="L234" s="395">
        <f>IF(OR(ISERROR(VLOOKUP($E234&amp;$D$91&amp;$D$92,'CCG data'!$A:$AD,'CCG data'!U$3,FALSE)),ISBLANK(VLOOKUP($E234&amp;$D$91&amp;$D$92,'CCG data'!$A:$AD,'CCG data'!U$3,FALSE))),"",VLOOKUP($E234&amp;$D$91&amp;$D$92,'CCG data'!$A:$AD,'CCG data'!U$3,FALSE))</f>
        <v>5.9017485051504295</v>
      </c>
      <c r="M234" s="396"/>
      <c r="N234" s="367">
        <f>IF(OR(ISERROR(VLOOKUP($E234&amp;$D$91&amp;$D$92,'CCG data'!$A:$AD,'CCG data'!G$3,FALSE)),ISBLANK(VLOOKUP($E234&amp;$D$91&amp;$D$92,'CCG data'!$A:$AD,'CCG data'!G$3,FALSE))),"",VLOOKUP($E234&amp;$D$91&amp;$D$92,'CCG data'!$A:$AD,'CCG data'!G$3,FALSE))</f>
        <v>915</v>
      </c>
      <c r="P234" s="404" t="str">
        <f>IF(OR(ISERROR(VLOOKUP($E234&amp;$D$91&amp;$D$92,'CCG data'!$A:$AD,'CCG data'!B$3,FALSE)),ISBLANK(VLOOKUP($E234&amp;$D$91&amp;$D$92,'CCG data'!$A:$AD,'CCG data'!B$3,FALSE))),"",VLOOKUP($E234&amp;$D$91&amp;$D$92,'CCG data'!$A:$AD,'CCG data'!B$3,FALSE))</f>
        <v/>
      </c>
      <c r="Q234" s="267"/>
      <c r="R234" s="267">
        <f>IF(OR(ISERROR(VLOOKUP($E234&amp;$D$91&amp;$D$92,'CCG data'!$A:$AD,'CCG data'!C$3,FALSE)),ISBLANK(VLOOKUP($E234&amp;$D$91&amp;$D$92,'CCG data'!$A:$AD,'CCG data'!C$3,FALSE))),"",VLOOKUP($E234&amp;$D$91&amp;$D$92,'CCG data'!$A:$AD,'CCG data'!C$3,FALSE))</f>
        <v>0.64043715846994531</v>
      </c>
      <c r="S234" s="267"/>
      <c r="T234" s="267">
        <f>IF(OR(ISERROR(VLOOKUP($E234&amp;$D$91&amp;$D$92,'CCG data'!$A:$AD,'CCG data'!D$3,FALSE)),ISBLANK(VLOOKUP($E234&amp;$D$91&amp;$D$92,'CCG data'!$A:$AD,'CCG data'!D$3,FALSE))),"",VLOOKUP($E234&amp;$D$91&amp;$D$92,'CCG data'!$A:$AD,'CCG data'!D$3,FALSE))</f>
        <v>0.26557377049180325</v>
      </c>
      <c r="U234" s="267"/>
      <c r="V234" s="267">
        <f>IF(OR(ISERROR(VLOOKUP($E234&amp;$D$91&amp;$D$92,'CCG data'!$A:$AD,'CCG data'!E$3,FALSE)),ISBLANK(VLOOKUP($E234&amp;$D$91&amp;$D$92,'CCG data'!$A:$AD,'CCG data'!E$3,FALSE))),"",VLOOKUP($E234&amp;$D$91&amp;$D$92,'CCG data'!$A:$AD,'CCG data'!E$3,FALSE))</f>
        <v>9.3989071038251368E-2</v>
      </c>
      <c r="W234" s="405"/>
      <c r="Z234" s="165">
        <f>IFERROR(VLOOKUP($E234&amp;$D$92, Outliers!$A$4:$P$214,10,FALSE),"0")</f>
        <v>0</v>
      </c>
      <c r="AA234" s="165">
        <f>IFERROR(VLOOKUP($E234&amp;$D$92, Outliers!$A$4:$P$214,11,FALSE),"0")</f>
        <v>1</v>
      </c>
      <c r="AB234" s="165">
        <f>IFERROR(VLOOKUP($E234&amp;$D$92, Outliers!$A$4:$P$214,12,FALSE),"0")</f>
        <v>1</v>
      </c>
      <c r="AD234" s="78"/>
      <c r="AE234" s="78"/>
      <c r="AF234" s="78"/>
      <c r="AG234" s="78"/>
    </row>
    <row r="235" spans="4:33" x14ac:dyDescent="0.25">
      <c r="D235" s="319"/>
      <c r="E235" s="103" t="s">
        <v>27</v>
      </c>
      <c r="F235" s="95" t="str">
        <f>IF(P234="","",VLOOKUP($E234&amp;$D$91&amp;$D$92,'CCG data'!$A:$AD,'CCG data'!W$3,FALSE))</f>
        <v/>
      </c>
      <c r="G235" s="96" t="str">
        <f>IF(P234="","",VLOOKUP($E234&amp;$D$91&amp;$D$92,'CCG data'!$A:$AD,'CCG data'!X$3,FALSE))</f>
        <v/>
      </c>
      <c r="H235" s="96">
        <f>IF(R234="","",VLOOKUP($E234&amp;$D$91&amp;$D$92,'CCG data'!$A:$AD,'CCG data'!Y$3,FALSE))</f>
        <v>37.28929135253491</v>
      </c>
      <c r="I235" s="96">
        <f>IF(R234="","",VLOOKUP($E234&amp;$D$91&amp;$D$92,'CCG data'!$A:$AD,'CCG data'!Z$3,FALSE))</f>
        <v>43.859667208908128</v>
      </c>
      <c r="J235" s="96">
        <f>IF(T234="","",VLOOKUP($E234&amp;$D$91&amp;$D$92,'CCG data'!$A:$AD,'CCG data'!AA$3,FALSE))</f>
        <v>14.36373751349984</v>
      </c>
      <c r="K235" s="96">
        <f>IF(T234="","",VLOOKUP($E234&amp;$D$91&amp;$D$92,'CCG data'!$A:$AD,'CCG data'!AB$3,FALSE))</f>
        <v>18.495228697364922</v>
      </c>
      <c r="L235" s="96">
        <f>IF(V234="","",VLOOKUP($E234&amp;$D$91&amp;$D$92,'CCG data'!$A:$AD,'CCG data'!AC$3,FALSE))</f>
        <v>4.6544007653535786</v>
      </c>
      <c r="M235" s="96">
        <f>IF(V234="","",VLOOKUP($E234&amp;$D$91&amp;$D$92,'CCG data'!$A:$AD,'CCG data'!AD$3,FALSE))</f>
        <v>7.1490962449472804</v>
      </c>
      <c r="N235" s="368"/>
      <c r="P235" s="152" t="str">
        <f>IF(P234="","",VLOOKUP($E234&amp;$D$91&amp;$D$92,'CCG data'!$A:$AD,'CCG data'!I$3,FALSE))</f>
        <v/>
      </c>
      <c r="Q235" s="15" t="str">
        <f>IF(P234="","",VLOOKUP($E234&amp;$D$91&amp;$D$92,'CCG data'!$A:$AD,'CCG data'!J$3,FALSE))</f>
        <v/>
      </c>
      <c r="R235" s="15">
        <f>IF(R234="","",VLOOKUP($E234&amp;$D$91&amp;$D$92,'CCG data'!$A:$AD,'CCG data'!K$3,FALSE))</f>
        <v>0.60899999999999999</v>
      </c>
      <c r="S235" s="15">
        <f>IF(R234="","",VLOOKUP($E234&amp;$D$91&amp;$D$92,'CCG data'!$A:$AD,'CCG data'!L$3,FALSE))</f>
        <v>0.67100000000000004</v>
      </c>
      <c r="T235" s="15">
        <f>IF(T234="","",VLOOKUP($E234&amp;$D$91&amp;$D$92,'CCG data'!$A:$AD,'CCG data'!M$3,FALSE))</f>
        <v>0.23799999999999999</v>
      </c>
      <c r="U235" s="15">
        <f>IF(T234="","",VLOOKUP($E234&amp;$D$91&amp;$D$92,'CCG data'!$A:$AD,'CCG data'!N$3,FALSE))</f>
        <v>0.29499999999999998</v>
      </c>
      <c r="V235" s="15">
        <f>IF(V234="","",VLOOKUP($E234&amp;$D$91&amp;$D$92,'CCG data'!$A:$AD,'CCG data'!O$3,FALSE))</f>
        <v>7.6999999999999999E-2</v>
      </c>
      <c r="W235" s="136">
        <f>IF(V234="","",VLOOKUP($E234&amp;$D$91&amp;$D$92,'CCG data'!$A:$AD,'CCG data'!P$3,FALSE))</f>
        <v>0.115</v>
      </c>
      <c r="Z235" s="165" t="str">
        <f>IFERROR(VLOOKUP($E235&amp;$D$92, Outliers!$A$4:$P$214,10,FALSE),"0")</f>
        <v>0</v>
      </c>
      <c r="AA235" s="165" t="str">
        <f>IFERROR(VLOOKUP($E235&amp;$D$92, Outliers!$A$4:$P$214,11,FALSE),"0")</f>
        <v>0</v>
      </c>
      <c r="AB235" s="165" t="str">
        <f>IFERROR(VLOOKUP($E235&amp;$D$92, Outliers!$A$4:$P$214,12,FALSE),"0")</f>
        <v>0</v>
      </c>
      <c r="AD235" s="78"/>
      <c r="AE235" s="78"/>
      <c r="AF235" s="78"/>
      <c r="AG235" s="78"/>
    </row>
    <row r="236" spans="4:33" ht="15.75" x14ac:dyDescent="0.25">
      <c r="D236" s="319"/>
      <c r="E236" s="104" t="s">
        <v>195</v>
      </c>
      <c r="F236" s="394" t="str">
        <f>IF(OR(ISERROR(VLOOKUP($E236&amp;$D$91&amp;$D$92,'CCG data'!$A:$AD,'CCG data'!R$3,FALSE)),ISBLANK(VLOOKUP($E236&amp;$D$91&amp;$D$92,'CCG data'!$A:$AD,'CCG data'!R$3,FALSE))),"",VLOOKUP($E236&amp;$D$91&amp;$D$92,'CCG data'!$A:$AD,'CCG data'!R$3,FALSE))</f>
        <v/>
      </c>
      <c r="G236" s="395"/>
      <c r="H236" s="395">
        <f>IF(OR(ISERROR(VLOOKUP($E236&amp;$D$91&amp;$D$92,'CCG data'!$A:$AD,'CCG data'!S$3,FALSE)),ISBLANK(VLOOKUP($E236&amp;$D$91&amp;$D$92,'CCG data'!$A:$AD,'CCG data'!S$3,FALSE))),"",VLOOKUP($E236&amp;$D$91&amp;$D$92,'CCG data'!$A:$AD,'CCG data'!S$3,FALSE))</f>
        <v>22.498254176041417</v>
      </c>
      <c r="I236" s="395"/>
      <c r="J236" s="395">
        <f>IF(OR(ISERROR(VLOOKUP($E236&amp;$D$91&amp;$D$92,'CCG data'!$A:$AD,'CCG data'!T$3,FALSE)),ISBLANK(VLOOKUP($E236&amp;$D$91&amp;$D$92,'CCG data'!$A:$AD,'CCG data'!T$3,FALSE))),"",VLOOKUP($E236&amp;$D$91&amp;$D$92,'CCG data'!$A:$AD,'CCG data'!T$3,FALSE))</f>
        <v>17.449697941226248</v>
      </c>
      <c r="K236" s="395"/>
      <c r="L236" s="395">
        <f>IF(OR(ISERROR(VLOOKUP($E236&amp;$D$91&amp;$D$92,'CCG data'!$A:$AD,'CCG data'!U$3,FALSE)),ISBLANK(VLOOKUP($E236&amp;$D$91&amp;$D$92,'CCG data'!$A:$AD,'CCG data'!U$3,FALSE))),"",VLOOKUP($E236&amp;$D$91&amp;$D$92,'CCG data'!$A:$AD,'CCG data'!U$3,FALSE))</f>
        <v>11.010449354212081</v>
      </c>
      <c r="M236" s="396"/>
      <c r="N236" s="367">
        <f>IF(OR(ISERROR(VLOOKUP($E236&amp;$D$91&amp;$D$92,'CCG data'!$A:$AD,'CCG data'!G$3,FALSE)),ISBLANK(VLOOKUP($E236&amp;$D$91&amp;$D$92,'CCG data'!$A:$AD,'CCG data'!G$3,FALSE))),"",VLOOKUP($E236&amp;$D$91&amp;$D$92,'CCG data'!$A:$AD,'CCG data'!G$3,FALSE))</f>
        <v>822</v>
      </c>
      <c r="P236" s="404" t="str">
        <f>IF(OR(ISERROR(VLOOKUP($E236&amp;$D$91&amp;$D$92,'CCG data'!$A:$AD,'CCG data'!B$3,FALSE)),ISBLANK(VLOOKUP($E236&amp;$D$91&amp;$D$92,'CCG data'!$A:$AD,'CCG data'!B$3,FALSE))),"",VLOOKUP($E236&amp;$D$91&amp;$D$92,'CCG data'!$A:$AD,'CCG data'!B$3,FALSE))</f>
        <v/>
      </c>
      <c r="Q236" s="267"/>
      <c r="R236" s="267">
        <f>IF(OR(ISERROR(VLOOKUP($E236&amp;$D$91&amp;$D$92,'CCG data'!$A:$AD,'CCG data'!C$3,FALSE)),ISBLANK(VLOOKUP($E236&amp;$D$91&amp;$D$92,'CCG data'!$A:$AD,'CCG data'!C$3,FALSE))),"",VLOOKUP($E236&amp;$D$91&amp;$D$92,'CCG data'!$A:$AD,'CCG data'!C$3,FALSE))</f>
        <v>0.43917274939172751</v>
      </c>
      <c r="S236" s="267"/>
      <c r="T236" s="267">
        <f>IF(OR(ISERROR(VLOOKUP($E236&amp;$D$91&amp;$D$92,'CCG data'!$A:$AD,'CCG data'!D$3,FALSE)),ISBLANK(VLOOKUP($E236&amp;$D$91&amp;$D$92,'CCG data'!$A:$AD,'CCG data'!D$3,FALSE))),"",VLOOKUP($E236&amp;$D$91&amp;$D$92,'CCG data'!$A:$AD,'CCG data'!D$3,FALSE))</f>
        <v>0.34184914841849151</v>
      </c>
      <c r="U236" s="267"/>
      <c r="V236" s="267">
        <f>IF(OR(ISERROR(VLOOKUP($E236&amp;$D$91&amp;$D$92,'CCG data'!$A:$AD,'CCG data'!E$3,FALSE)),ISBLANK(VLOOKUP($E236&amp;$D$91&amp;$D$92,'CCG data'!$A:$AD,'CCG data'!E$3,FALSE))),"",VLOOKUP($E236&amp;$D$91&amp;$D$92,'CCG data'!$A:$AD,'CCG data'!E$3,FALSE))</f>
        <v>0.21897810218978103</v>
      </c>
      <c r="W236" s="405"/>
      <c r="Z236" s="165">
        <f>IFERROR(VLOOKUP($E236&amp;$D$92, Outliers!$A$4:$P$214,10,FALSE),"0")</f>
        <v>1</v>
      </c>
      <c r="AA236" s="165">
        <f>IFERROR(VLOOKUP($E236&amp;$D$92, Outliers!$A$4:$P$214,11,FALSE),"0")</f>
        <v>1</v>
      </c>
      <c r="AB236" s="165">
        <f>IFERROR(VLOOKUP($E236&amp;$D$92, Outliers!$A$4:$P$214,12,FALSE),"0")</f>
        <v>0</v>
      </c>
      <c r="AD236" s="78"/>
      <c r="AE236" s="78"/>
      <c r="AF236" s="78"/>
      <c r="AG236" s="78"/>
    </row>
    <row r="237" spans="4:33" x14ac:dyDescent="0.25">
      <c r="D237" s="319"/>
      <c r="E237" s="103" t="s">
        <v>27</v>
      </c>
      <c r="F237" s="95" t="str">
        <f>IF(P236="","",VLOOKUP($E236&amp;$D$91&amp;$D$92,'CCG data'!$A:$AD,'CCG data'!W$3,FALSE))</f>
        <v/>
      </c>
      <c r="G237" s="96" t="str">
        <f>IF(P236="","",VLOOKUP($E236&amp;$D$91&amp;$D$92,'CCG data'!$A:$AD,'CCG data'!X$3,FALSE))</f>
        <v/>
      </c>
      <c r="H237" s="96">
        <f>IF(R236="","",VLOOKUP($E236&amp;$D$91&amp;$D$92,'CCG data'!$A:$AD,'CCG data'!Y$3,FALSE))</f>
        <v>20.177381639986617</v>
      </c>
      <c r="I237" s="96">
        <f>IF(R236="","",VLOOKUP($E236&amp;$D$91&amp;$D$92,'CCG data'!$A:$AD,'CCG data'!Z$3,FALSE))</f>
        <v>24.819126712096217</v>
      </c>
      <c r="J237" s="96">
        <f>IF(T236="","",VLOOKUP($E236&amp;$D$91&amp;$D$92,'CCG data'!$A:$AD,'CCG data'!AA$3,FALSE))</f>
        <v>15.409412996037956</v>
      </c>
      <c r="K237" s="96">
        <f>IF(T236="","",VLOOKUP($E236&amp;$D$91&amp;$D$92,'CCG data'!$A:$AD,'CCG data'!AB$3,FALSE))</f>
        <v>19.489982886414541</v>
      </c>
      <c r="L237" s="96">
        <f>IF(V236="","",VLOOKUP($E236&amp;$D$91&amp;$D$92,'CCG data'!$A:$AD,'CCG data'!AC$3,FALSE))</f>
        <v>9.401935290581406</v>
      </c>
      <c r="M237" s="96">
        <f>IF(V236="","",VLOOKUP($E236&amp;$D$91&amp;$D$92,'CCG data'!$A:$AD,'CCG data'!AD$3,FALSE))</f>
        <v>12.618963417842757</v>
      </c>
      <c r="N237" s="368"/>
      <c r="P237" s="152" t="str">
        <f>IF(P236="","",VLOOKUP($E236&amp;$D$91&amp;$D$92,'CCG data'!$A:$AD,'CCG data'!I$3,FALSE))</f>
        <v/>
      </c>
      <c r="Q237" s="15" t="str">
        <f>IF(P236="","",VLOOKUP($E236&amp;$D$91&amp;$D$92,'CCG data'!$A:$AD,'CCG data'!J$3,FALSE))</f>
        <v/>
      </c>
      <c r="R237" s="15">
        <f>IF(R236="","",VLOOKUP($E236&amp;$D$91&amp;$D$92,'CCG data'!$A:$AD,'CCG data'!K$3,FALSE))</f>
        <v>0.40600000000000003</v>
      </c>
      <c r="S237" s="15">
        <f>IF(R236="","",VLOOKUP($E236&amp;$D$91&amp;$D$92,'CCG data'!$A:$AD,'CCG data'!L$3,FALSE))</f>
        <v>0.47299999999999998</v>
      </c>
      <c r="T237" s="15">
        <f>IF(T236="","",VLOOKUP($E236&amp;$D$91&amp;$D$92,'CCG data'!$A:$AD,'CCG data'!M$3,FALSE))</f>
        <v>0.31</v>
      </c>
      <c r="U237" s="15">
        <f>IF(T236="","",VLOOKUP($E236&amp;$D$91&amp;$D$92,'CCG data'!$A:$AD,'CCG data'!N$3,FALSE))</f>
        <v>0.375</v>
      </c>
      <c r="V237" s="15">
        <f>IF(V236="","",VLOOKUP($E236&amp;$D$91&amp;$D$92,'CCG data'!$A:$AD,'CCG data'!O$3,FALSE))</f>
        <v>0.192</v>
      </c>
      <c r="W237" s="136">
        <f>IF(V236="","",VLOOKUP($E236&amp;$D$91&amp;$D$92,'CCG data'!$A:$AD,'CCG data'!P$3,FALSE))</f>
        <v>0.249</v>
      </c>
      <c r="Z237" s="165" t="str">
        <f>IFERROR(VLOOKUP($E237&amp;$D$92, Outliers!$A$4:$P$214,10,FALSE),"0")</f>
        <v>0</v>
      </c>
      <c r="AA237" s="165" t="str">
        <f>IFERROR(VLOOKUP($E237&amp;$D$92, Outliers!$A$4:$P$214,11,FALSE),"0")</f>
        <v>0</v>
      </c>
      <c r="AB237" s="165" t="str">
        <f>IFERROR(VLOOKUP($E237&amp;$D$92, Outliers!$A$4:$P$214,12,FALSE),"0")</f>
        <v>0</v>
      </c>
      <c r="AD237" s="78"/>
      <c r="AE237" s="78"/>
      <c r="AF237" s="78"/>
      <c r="AG237" s="78"/>
    </row>
    <row r="238" spans="4:33" ht="15.75" x14ac:dyDescent="0.25">
      <c r="D238" s="319"/>
      <c r="E238" s="104" t="s">
        <v>411</v>
      </c>
      <c r="F238" s="394" t="str">
        <f>IF(OR(ISERROR(VLOOKUP($E238&amp;$D$91&amp;$D$92,'CCG data'!$A:$AD,'CCG data'!R$3,FALSE)),ISBLANK(VLOOKUP($E238&amp;$D$91&amp;$D$92,'CCG data'!$A:$AD,'CCG data'!R$3,FALSE))),"",VLOOKUP($E238&amp;$D$91&amp;$D$92,'CCG data'!$A:$AD,'CCG data'!R$3,FALSE))</f>
        <v/>
      </c>
      <c r="G238" s="395"/>
      <c r="H238" s="395">
        <f>IF(OR(ISERROR(VLOOKUP($E238&amp;$D$91&amp;$D$92,'CCG data'!$A:$AD,'CCG data'!S$3,FALSE)),ISBLANK(VLOOKUP($E238&amp;$D$91&amp;$D$92,'CCG data'!$A:$AD,'CCG data'!S$3,FALSE))),"",VLOOKUP($E238&amp;$D$91&amp;$D$92,'CCG data'!$A:$AD,'CCG data'!S$3,FALSE))</f>
        <v>61.292485480902975</v>
      </c>
      <c r="I238" s="395"/>
      <c r="J238" s="395">
        <f>IF(OR(ISERROR(VLOOKUP($E238&amp;$D$91&amp;$D$92,'CCG data'!$A:$AD,'CCG data'!T$3,FALSE)),ISBLANK(VLOOKUP($E238&amp;$D$91&amp;$D$92,'CCG data'!$A:$AD,'CCG data'!T$3,FALSE))),"",VLOOKUP($E238&amp;$D$91&amp;$D$92,'CCG data'!$A:$AD,'CCG data'!T$3,FALSE))</f>
        <v>37.011823255261334</v>
      </c>
      <c r="K238" s="395"/>
      <c r="L238" s="395">
        <f>IF(OR(ISERROR(VLOOKUP($E238&amp;$D$91&amp;$D$92,'CCG data'!$A:$AD,'CCG data'!U$3,FALSE)),ISBLANK(VLOOKUP($E238&amp;$D$91&amp;$D$92,'CCG data'!$A:$AD,'CCG data'!U$3,FALSE))),"",VLOOKUP($E238&amp;$D$91&amp;$D$92,'CCG data'!$A:$AD,'CCG data'!U$3,FALSE))</f>
        <v>11.379937335250062</v>
      </c>
      <c r="M238" s="396"/>
      <c r="N238" s="367">
        <f>IF(OR(ISERROR(VLOOKUP($E238&amp;$D$91&amp;$D$92,'CCG data'!$A:$AD,'CCG data'!G$3,FALSE)),ISBLANK(VLOOKUP($E238&amp;$D$91&amp;$D$92,'CCG data'!$A:$AD,'CCG data'!G$3,FALSE))),"",VLOOKUP($E238&amp;$D$91&amp;$D$92,'CCG data'!$A:$AD,'CCG data'!G$3,FALSE))</f>
        <v>2402</v>
      </c>
      <c r="P238" s="404" t="str">
        <f>IF(OR(ISERROR(VLOOKUP($E238&amp;$D$91&amp;$D$92,'CCG data'!$A:$AD,'CCG data'!B$3,FALSE)),ISBLANK(VLOOKUP($E238&amp;$D$91&amp;$D$92,'CCG data'!$A:$AD,'CCG data'!B$3,FALSE))),"",VLOOKUP($E238&amp;$D$91&amp;$D$92,'CCG data'!$A:$AD,'CCG data'!B$3,FALSE))</f>
        <v/>
      </c>
      <c r="Q238" s="267"/>
      <c r="R238" s="267">
        <f>IF(OR(ISERROR(VLOOKUP($E238&amp;$D$91&amp;$D$92,'CCG data'!$A:$AD,'CCG data'!C$3,FALSE)),ISBLANK(VLOOKUP($E238&amp;$D$91&amp;$D$92,'CCG data'!$A:$AD,'CCG data'!C$3,FALSE))),"",VLOOKUP($E238&amp;$D$91&amp;$D$92,'CCG data'!$A:$AD,'CCG data'!C$3,FALSE))</f>
        <v>0.56119900083263952</v>
      </c>
      <c r="S238" s="267"/>
      <c r="T238" s="267">
        <f>IF(OR(ISERROR(VLOOKUP($E238&amp;$D$91&amp;$D$92,'CCG data'!$A:$AD,'CCG data'!D$3,FALSE)),ISBLANK(VLOOKUP($E238&amp;$D$91&amp;$D$92,'CCG data'!$A:$AD,'CCG data'!D$3,FALSE))),"",VLOOKUP($E238&amp;$D$91&amp;$D$92,'CCG data'!$A:$AD,'CCG data'!D$3,FALSE))</f>
        <v>0.33388842631140714</v>
      </c>
      <c r="U238" s="267"/>
      <c r="V238" s="267">
        <f>IF(OR(ISERROR(VLOOKUP($E238&amp;$D$91&amp;$D$92,'CCG data'!$A:$AD,'CCG data'!E$3,FALSE)),ISBLANK(VLOOKUP($E238&amp;$D$91&amp;$D$92,'CCG data'!$A:$AD,'CCG data'!E$3,FALSE))),"",VLOOKUP($E238&amp;$D$91&amp;$D$92,'CCG data'!$A:$AD,'CCG data'!E$3,FALSE))</f>
        <v>0.10491257285595337</v>
      </c>
      <c r="W238" s="405"/>
      <c r="Z238" s="165">
        <f>IFERROR(VLOOKUP($E238&amp;$D$92, Outliers!$A$4:$P$214,10,FALSE),"0")</f>
        <v>1</v>
      </c>
      <c r="AA238" s="165">
        <f>IFERROR(VLOOKUP($E238&amp;$D$92, Outliers!$A$4:$P$214,11,FALSE),"0")</f>
        <v>1</v>
      </c>
      <c r="AB238" s="165">
        <f>IFERROR(VLOOKUP($E238&amp;$D$92, Outliers!$A$4:$P$214,12,FALSE),"0")</f>
        <v>0</v>
      </c>
      <c r="AD238" s="78"/>
      <c r="AE238" s="78"/>
      <c r="AF238" s="78"/>
      <c r="AG238" s="78"/>
    </row>
    <row r="239" spans="4:33" x14ac:dyDescent="0.25">
      <c r="D239" s="319"/>
      <c r="E239" s="103" t="s">
        <v>27</v>
      </c>
      <c r="F239" s="95" t="str">
        <f>IF(P238="","",VLOOKUP($E238&amp;$D$91&amp;$D$92,'CCG data'!$A:$AD,'CCG data'!W$3,FALSE))</f>
        <v/>
      </c>
      <c r="G239" s="96" t="str">
        <f>IF(P238="","",VLOOKUP($E238&amp;$D$91&amp;$D$92,'CCG data'!$A:$AD,'CCG data'!X$3,FALSE))</f>
        <v/>
      </c>
      <c r="H239" s="96">
        <f>IF(R238="","",VLOOKUP($E238&amp;$D$91&amp;$D$92,'CCG data'!$A:$AD,'CCG data'!Y$3,FALSE))</f>
        <v>58.02044733492658</v>
      </c>
      <c r="I239" s="96">
        <f>IF(R238="","",VLOOKUP($E238&amp;$D$91&amp;$D$92,'CCG data'!$A:$AD,'CCG data'!Z$3,FALSE))</f>
        <v>64.564523626879364</v>
      </c>
      <c r="J239" s="96">
        <f>IF(T238="","",VLOOKUP($E238&amp;$D$91&amp;$D$92,'CCG data'!$A:$AD,'CCG data'!AA$3,FALSE))</f>
        <v>34.450234743785728</v>
      </c>
      <c r="K239" s="96">
        <f>IF(T238="","",VLOOKUP($E238&amp;$D$91&amp;$D$92,'CCG data'!$A:$AD,'CCG data'!AB$3,FALSE))</f>
        <v>39.573411766736939</v>
      </c>
      <c r="L239" s="96">
        <f>IF(V238="","",VLOOKUP($E238&amp;$D$91&amp;$D$92,'CCG data'!$A:$AD,'CCG data'!AC$3,FALSE))</f>
        <v>9.9748747427700941</v>
      </c>
      <c r="M239" s="96">
        <f>IF(V238="","",VLOOKUP($E238&amp;$D$91&amp;$D$92,'CCG data'!$A:$AD,'CCG data'!AD$3,FALSE))</f>
        <v>12.784999927730031</v>
      </c>
      <c r="N239" s="368"/>
      <c r="P239" s="152" t="str">
        <f>IF(P238="","",VLOOKUP($E238&amp;$D$91&amp;$D$92,'CCG data'!$A:$AD,'CCG data'!I$3,FALSE))</f>
        <v/>
      </c>
      <c r="Q239" s="15" t="str">
        <f>IF(P238="","",VLOOKUP($E238&amp;$D$91&amp;$D$92,'CCG data'!$A:$AD,'CCG data'!J$3,FALSE))</f>
        <v/>
      </c>
      <c r="R239" s="15">
        <f>IF(R238="","",VLOOKUP($E238&amp;$D$91&amp;$D$92,'CCG data'!$A:$AD,'CCG data'!K$3,FALSE))</f>
        <v>0.54100000000000004</v>
      </c>
      <c r="S239" s="15">
        <f>IF(R238="","",VLOOKUP($E238&amp;$D$91&amp;$D$92,'CCG data'!$A:$AD,'CCG data'!L$3,FALSE))</f>
        <v>0.58099999999999996</v>
      </c>
      <c r="T239" s="15">
        <f>IF(T238="","",VLOOKUP($E238&amp;$D$91&amp;$D$92,'CCG data'!$A:$AD,'CCG data'!M$3,FALSE))</f>
        <v>0.315</v>
      </c>
      <c r="U239" s="15">
        <f>IF(T238="","",VLOOKUP($E238&amp;$D$91&amp;$D$92,'CCG data'!$A:$AD,'CCG data'!N$3,FALSE))</f>
        <v>0.35299999999999998</v>
      </c>
      <c r="V239" s="15">
        <f>IF(V238="","",VLOOKUP($E238&amp;$D$91&amp;$D$92,'CCG data'!$A:$AD,'CCG data'!O$3,FALSE))</f>
        <v>9.2999999999999999E-2</v>
      </c>
      <c r="W239" s="136">
        <f>IF(V238="","",VLOOKUP($E238&amp;$D$91&amp;$D$92,'CCG data'!$A:$AD,'CCG data'!P$3,FALSE))</f>
        <v>0.11799999999999999</v>
      </c>
      <c r="Z239" s="165" t="str">
        <f>IFERROR(VLOOKUP($E239&amp;$D$92, Outliers!$A$4:$P$214,10,FALSE),"0")</f>
        <v>0</v>
      </c>
      <c r="AA239" s="165" t="str">
        <f>IFERROR(VLOOKUP($E239&amp;$D$92, Outliers!$A$4:$P$214,11,FALSE),"0")</f>
        <v>0</v>
      </c>
      <c r="AB239" s="165" t="str">
        <f>IFERROR(VLOOKUP($E239&amp;$D$92, Outliers!$A$4:$P$214,12,FALSE),"0")</f>
        <v>0</v>
      </c>
      <c r="AD239" s="78"/>
      <c r="AE239" s="78"/>
      <c r="AF239" s="78"/>
      <c r="AG239" s="78"/>
    </row>
    <row r="240" spans="4:33" ht="15.75" x14ac:dyDescent="0.25">
      <c r="D240" s="319"/>
      <c r="E240" s="104" t="s">
        <v>492</v>
      </c>
      <c r="F240" s="394" t="str">
        <f>IF(OR(ISERROR(VLOOKUP($E240&amp;$D$91&amp;$D$92,'CCG data'!$A:$AD,'CCG data'!R$3,FALSE)),ISBLANK(VLOOKUP($E240&amp;$D$91&amp;$D$92,'CCG data'!$A:$AD,'CCG data'!R$3,FALSE))),"",VLOOKUP($E240&amp;$D$91&amp;$D$92,'CCG data'!$A:$AD,'CCG data'!R$3,FALSE))</f>
        <v/>
      </c>
      <c r="G240" s="395"/>
      <c r="H240" s="395">
        <f>IF(OR(ISERROR(VLOOKUP($E240&amp;$D$91&amp;$D$92,'CCG data'!$A:$AD,'CCG data'!S$3,FALSE)),ISBLANK(VLOOKUP($E240&amp;$D$91&amp;$D$92,'CCG data'!$A:$AD,'CCG data'!S$3,FALSE))),"",VLOOKUP($E240&amp;$D$91&amp;$D$92,'CCG data'!$A:$AD,'CCG data'!S$3,FALSE))</f>
        <v>33.690857608501283</v>
      </c>
      <c r="I240" s="395"/>
      <c r="J240" s="395">
        <f>IF(OR(ISERROR(VLOOKUP($E240&amp;$D$91&amp;$D$92,'CCG data'!$A:$AD,'CCG data'!T$3,FALSE)),ISBLANK(VLOOKUP($E240&amp;$D$91&amp;$D$92,'CCG data'!$A:$AD,'CCG data'!T$3,FALSE))),"",VLOOKUP($E240&amp;$D$91&amp;$D$92,'CCG data'!$A:$AD,'CCG data'!T$3,FALSE))</f>
        <v>27.088983535085084</v>
      </c>
      <c r="K240" s="395"/>
      <c r="L240" s="395">
        <f>IF(OR(ISERROR(VLOOKUP($E240&amp;$D$91&amp;$D$92,'CCG data'!$A:$AD,'CCG data'!U$3,FALSE)),ISBLANK(VLOOKUP($E240&amp;$D$91&amp;$D$92,'CCG data'!$A:$AD,'CCG data'!U$3,FALSE))),"",VLOOKUP($E240&amp;$D$91&amp;$D$92,'CCG data'!$A:$AD,'CCG data'!U$3,FALSE))</f>
        <v>8.4702631302089664</v>
      </c>
      <c r="M240" s="396"/>
      <c r="N240" s="367">
        <f>IF(OR(ISERROR(VLOOKUP($E240&amp;$D$91&amp;$D$92,'CCG data'!$A:$AD,'CCG data'!G$3,FALSE)),ISBLANK(VLOOKUP($E240&amp;$D$91&amp;$D$92,'CCG data'!$A:$AD,'CCG data'!G$3,FALSE))),"",VLOOKUP($E240&amp;$D$91&amp;$D$92,'CCG data'!$A:$AD,'CCG data'!G$3,FALSE))</f>
        <v>1314</v>
      </c>
      <c r="P240" s="404" t="str">
        <f>IF(OR(ISERROR(VLOOKUP($E240&amp;$D$91&amp;$D$92,'CCG data'!$A:$AD,'CCG data'!B$3,FALSE)),ISBLANK(VLOOKUP($E240&amp;$D$91&amp;$D$92,'CCG data'!$A:$AD,'CCG data'!B$3,FALSE))),"",VLOOKUP($E240&amp;$D$91&amp;$D$92,'CCG data'!$A:$AD,'CCG data'!B$3,FALSE))</f>
        <v/>
      </c>
      <c r="Q240" s="267"/>
      <c r="R240" s="267">
        <f>IF(OR(ISERROR(VLOOKUP($E240&amp;$D$91&amp;$D$92,'CCG data'!$A:$AD,'CCG data'!C$3,FALSE)),ISBLANK(VLOOKUP($E240&amp;$D$91&amp;$D$92,'CCG data'!$A:$AD,'CCG data'!C$3,FALSE))),"",VLOOKUP($E240&amp;$D$91&amp;$D$92,'CCG data'!$A:$AD,'CCG data'!C$3,FALSE))</f>
        <v>0.4817351598173516</v>
      </c>
      <c r="S240" s="267"/>
      <c r="T240" s="267">
        <f>IF(OR(ISERROR(VLOOKUP($E240&amp;$D$91&amp;$D$92,'CCG data'!$A:$AD,'CCG data'!D$3,FALSE)),ISBLANK(VLOOKUP($E240&amp;$D$91&amp;$D$92,'CCG data'!$A:$AD,'CCG data'!D$3,FALSE))),"",VLOOKUP($E240&amp;$D$91&amp;$D$92,'CCG data'!$A:$AD,'CCG data'!D$3,FALSE))</f>
        <v>0.3980213089802131</v>
      </c>
      <c r="U240" s="267"/>
      <c r="V240" s="267">
        <f>IF(OR(ISERROR(VLOOKUP($E240&amp;$D$91&amp;$D$92,'CCG data'!$A:$AD,'CCG data'!E$3,FALSE)),ISBLANK(VLOOKUP($E240&amp;$D$91&amp;$D$92,'CCG data'!$A:$AD,'CCG data'!E$3,FALSE))),"",VLOOKUP($E240&amp;$D$91&amp;$D$92,'CCG data'!$A:$AD,'CCG data'!E$3,FALSE))</f>
        <v>0.12024353120243531</v>
      </c>
      <c r="W240" s="405"/>
      <c r="Z240" s="165">
        <f>IFERROR(VLOOKUP($E240&amp;$D$92, Outliers!$A$4:$P$214,10,FALSE),"0")</f>
        <v>0</v>
      </c>
      <c r="AA240" s="165">
        <f>IFERROR(VLOOKUP($E240&amp;$D$92, Outliers!$A$4:$P$214,11,FALSE),"0")</f>
        <v>0</v>
      </c>
      <c r="AB240" s="165">
        <f>IFERROR(VLOOKUP($E240&amp;$D$92, Outliers!$A$4:$P$214,12,FALSE),"0")</f>
        <v>1</v>
      </c>
      <c r="AD240" s="78"/>
      <c r="AE240" s="78"/>
      <c r="AF240" s="78"/>
      <c r="AG240" s="78"/>
    </row>
    <row r="241" spans="4:33" x14ac:dyDescent="0.25">
      <c r="D241" s="319"/>
      <c r="E241" s="103" t="s">
        <v>27</v>
      </c>
      <c r="F241" s="95" t="str">
        <f>IF(P240="","",VLOOKUP($E240&amp;$D$91&amp;$D$92,'CCG data'!$A:$AD,'CCG data'!W$3,FALSE))</f>
        <v/>
      </c>
      <c r="G241" s="96" t="str">
        <f>IF(P240="","",VLOOKUP($E240&amp;$D$91&amp;$D$92,'CCG data'!$A:$AD,'CCG data'!X$3,FALSE))</f>
        <v/>
      </c>
      <c r="H241" s="96">
        <f>IF(R240="","",VLOOKUP($E240&amp;$D$91&amp;$D$92,'CCG data'!$A:$AD,'CCG data'!Y$3,FALSE))</f>
        <v>31.066238523228048</v>
      </c>
      <c r="I241" s="96">
        <f>IF(R240="","",VLOOKUP($E240&amp;$D$91&amp;$D$92,'CCG data'!$A:$AD,'CCG data'!Z$3,FALSE))</f>
        <v>36.315476693774514</v>
      </c>
      <c r="J241" s="96">
        <f>IF(T240="","",VLOOKUP($E240&amp;$D$91&amp;$D$92,'CCG data'!$A:$AD,'CCG data'!AA$3,FALSE))</f>
        <v>24.767327185271014</v>
      </c>
      <c r="K241" s="96">
        <f>IF(T240="","",VLOOKUP($E240&amp;$D$91&amp;$D$92,'CCG data'!$A:$AD,'CCG data'!AB$3,FALSE))</f>
        <v>29.410639884899155</v>
      </c>
      <c r="L241" s="96">
        <f>IF(V240="","",VLOOKUP($E240&amp;$D$91&amp;$D$92,'CCG data'!$A:$AD,'CCG data'!AC$3,FALSE))</f>
        <v>7.1495015419128851</v>
      </c>
      <c r="M241" s="96">
        <f>IF(V240="","",VLOOKUP($E240&amp;$D$91&amp;$D$92,'CCG data'!$A:$AD,'CCG data'!AD$3,FALSE))</f>
        <v>9.7910247185050476</v>
      </c>
      <c r="N241" s="368"/>
      <c r="P241" s="152" t="str">
        <f>IF(P240="","",VLOOKUP($E240&amp;$D$91&amp;$D$92,'CCG data'!$A:$AD,'CCG data'!I$3,FALSE))</f>
        <v/>
      </c>
      <c r="Q241" s="15" t="str">
        <f>IF(P240="","",VLOOKUP($E240&amp;$D$91&amp;$D$92,'CCG data'!$A:$AD,'CCG data'!J$3,FALSE))</f>
        <v/>
      </c>
      <c r="R241" s="15">
        <f>IF(R240="","",VLOOKUP($E240&amp;$D$91&amp;$D$92,'CCG data'!$A:$AD,'CCG data'!K$3,FALSE))</f>
        <v>0.45500000000000002</v>
      </c>
      <c r="S241" s="15">
        <f>IF(R240="","",VLOOKUP($E240&amp;$D$91&amp;$D$92,'CCG data'!$A:$AD,'CCG data'!L$3,FALSE))</f>
        <v>0.50900000000000001</v>
      </c>
      <c r="T241" s="15">
        <f>IF(T240="","",VLOOKUP($E240&amp;$D$91&amp;$D$92,'CCG data'!$A:$AD,'CCG data'!M$3,FALSE))</f>
        <v>0.372</v>
      </c>
      <c r="U241" s="15">
        <f>IF(T240="","",VLOOKUP($E240&amp;$D$91&amp;$D$92,'CCG data'!$A:$AD,'CCG data'!N$3,FALSE))</f>
        <v>0.42499999999999999</v>
      </c>
      <c r="V241" s="15">
        <f>IF(V240="","",VLOOKUP($E240&amp;$D$91&amp;$D$92,'CCG data'!$A:$AD,'CCG data'!O$3,FALSE))</f>
        <v>0.104</v>
      </c>
      <c r="W241" s="136">
        <f>IF(V240="","",VLOOKUP($E240&amp;$D$91&amp;$D$92,'CCG data'!$A:$AD,'CCG data'!P$3,FALSE))</f>
        <v>0.13900000000000001</v>
      </c>
      <c r="Z241" s="165" t="str">
        <f>IFERROR(VLOOKUP($E241&amp;$D$92, Outliers!$A$4:$P$214,10,FALSE),"0")</f>
        <v>0</v>
      </c>
      <c r="AA241" s="165" t="str">
        <f>IFERROR(VLOOKUP($E241&amp;$D$92, Outliers!$A$4:$P$214,11,FALSE),"0")</f>
        <v>0</v>
      </c>
      <c r="AB241" s="165" t="str">
        <f>IFERROR(VLOOKUP($E241&amp;$D$92, Outliers!$A$4:$P$214,12,FALSE),"0")</f>
        <v>0</v>
      </c>
      <c r="AD241" s="78"/>
      <c r="AE241" s="78"/>
      <c r="AF241" s="78"/>
      <c r="AG241" s="78"/>
    </row>
    <row r="242" spans="4:33" ht="15.75" x14ac:dyDescent="0.25">
      <c r="D242" s="319"/>
      <c r="E242" s="104" t="s">
        <v>196</v>
      </c>
      <c r="F242" s="394" t="str">
        <f>IF(OR(ISERROR(VLOOKUP($E242&amp;$D$91&amp;$D$92,'CCG data'!$A:$AD,'CCG data'!R$3,FALSE)),ISBLANK(VLOOKUP($E242&amp;$D$91&amp;$D$92,'CCG data'!$A:$AD,'CCG data'!R$3,FALSE))),"",VLOOKUP($E242&amp;$D$91&amp;$D$92,'CCG data'!$A:$AD,'CCG data'!R$3,FALSE))</f>
        <v/>
      </c>
      <c r="G242" s="395"/>
      <c r="H242" s="395">
        <f>IF(OR(ISERROR(VLOOKUP($E242&amp;$D$91&amp;$D$92,'CCG data'!$A:$AD,'CCG data'!S$3,FALSE)),ISBLANK(VLOOKUP($E242&amp;$D$91&amp;$D$92,'CCG data'!$A:$AD,'CCG data'!S$3,FALSE))),"",VLOOKUP($E242&amp;$D$91&amp;$D$92,'CCG data'!$A:$AD,'CCG data'!S$3,FALSE))</f>
        <v>35.464570504793187</v>
      </c>
      <c r="I242" s="395"/>
      <c r="J242" s="395">
        <f>IF(OR(ISERROR(VLOOKUP($E242&amp;$D$91&amp;$D$92,'CCG data'!$A:$AD,'CCG data'!T$3,FALSE)),ISBLANK(VLOOKUP($E242&amp;$D$91&amp;$D$92,'CCG data'!$A:$AD,'CCG data'!T$3,FALSE))),"",VLOOKUP($E242&amp;$D$91&amp;$D$92,'CCG data'!$A:$AD,'CCG data'!T$3,FALSE))</f>
        <v>29.889564120001729</v>
      </c>
      <c r="K242" s="395"/>
      <c r="L242" s="395">
        <f>IF(OR(ISERROR(VLOOKUP($E242&amp;$D$91&amp;$D$92,'CCG data'!$A:$AD,'CCG data'!U$3,FALSE)),ISBLANK(VLOOKUP($E242&amp;$D$91&amp;$D$92,'CCG data'!$A:$AD,'CCG data'!U$3,FALSE))),"",VLOOKUP($E242&amp;$D$91&amp;$D$92,'CCG data'!$A:$AD,'CCG data'!U$3,FALSE))</f>
        <v>12.100413007672989</v>
      </c>
      <c r="M242" s="396"/>
      <c r="N242" s="367">
        <f>IF(OR(ISERROR(VLOOKUP($E242&amp;$D$91&amp;$D$92,'CCG data'!$A:$AD,'CCG data'!G$3,FALSE)),ISBLANK(VLOOKUP($E242&amp;$D$91&amp;$D$92,'CCG data'!$A:$AD,'CCG data'!G$3,FALSE))),"",VLOOKUP($E242&amp;$D$91&amp;$D$92,'CCG data'!$A:$AD,'CCG data'!G$3,FALSE))</f>
        <v>1553</v>
      </c>
      <c r="P242" s="404" t="str">
        <f>IF(OR(ISERROR(VLOOKUP($E242&amp;$D$91&amp;$D$92,'CCG data'!$A:$AD,'CCG data'!B$3,FALSE)),ISBLANK(VLOOKUP($E242&amp;$D$91&amp;$D$92,'CCG data'!$A:$AD,'CCG data'!B$3,FALSE))),"",VLOOKUP($E242&amp;$D$91&amp;$D$92,'CCG data'!$A:$AD,'CCG data'!B$3,FALSE))</f>
        <v/>
      </c>
      <c r="Q242" s="267"/>
      <c r="R242" s="267">
        <f>IF(OR(ISERROR(VLOOKUP($E242&amp;$D$91&amp;$D$92,'CCG data'!$A:$AD,'CCG data'!C$3,FALSE)),ISBLANK(VLOOKUP($E242&amp;$D$91&amp;$D$92,'CCG data'!$A:$AD,'CCG data'!C$3,FALSE))),"",VLOOKUP($E242&amp;$D$91&amp;$D$92,'CCG data'!$A:$AD,'CCG data'!C$3,FALSE))</f>
        <v>0.45396007726980037</v>
      </c>
      <c r="S242" s="267"/>
      <c r="T242" s="267">
        <f>IF(OR(ISERROR(VLOOKUP($E242&amp;$D$91&amp;$D$92,'CCG data'!$A:$AD,'CCG data'!D$3,FALSE)),ISBLANK(VLOOKUP($E242&amp;$D$91&amp;$D$92,'CCG data'!$A:$AD,'CCG data'!D$3,FALSE))),"",VLOOKUP($E242&amp;$D$91&amp;$D$92,'CCG data'!$A:$AD,'CCG data'!D$3,FALSE))</f>
        <v>0.38956857694784286</v>
      </c>
      <c r="U242" s="267"/>
      <c r="V242" s="267">
        <f>IF(OR(ISERROR(VLOOKUP($E242&amp;$D$91&amp;$D$92,'CCG data'!$A:$AD,'CCG data'!E$3,FALSE)),ISBLANK(VLOOKUP($E242&amp;$D$91&amp;$D$92,'CCG data'!$A:$AD,'CCG data'!E$3,FALSE))),"",VLOOKUP($E242&amp;$D$91&amp;$D$92,'CCG data'!$A:$AD,'CCG data'!E$3,FALSE))</f>
        <v>0.15647134578235672</v>
      </c>
      <c r="W242" s="405"/>
      <c r="Z242" s="165">
        <f>IFERROR(VLOOKUP($E242&amp;$D$92, Outliers!$A$4:$P$214,10,FALSE),"0")</f>
        <v>0</v>
      </c>
      <c r="AA242" s="165">
        <f>IFERROR(VLOOKUP($E242&amp;$D$92, Outliers!$A$4:$P$214,11,FALSE),"0")</f>
        <v>0</v>
      </c>
      <c r="AB242" s="165">
        <f>IFERROR(VLOOKUP($E242&amp;$D$92, Outliers!$A$4:$P$214,12,FALSE),"0")</f>
        <v>0</v>
      </c>
      <c r="AD242" s="78"/>
      <c r="AE242" s="78"/>
      <c r="AF242" s="78"/>
      <c r="AG242" s="78"/>
    </row>
    <row r="243" spans="4:33" x14ac:dyDescent="0.25">
      <c r="D243" s="319"/>
      <c r="E243" s="103" t="s">
        <v>27</v>
      </c>
      <c r="F243" s="95" t="str">
        <f>IF(P242="","",VLOOKUP($E242&amp;$D$91&amp;$D$92,'CCG data'!$A:$AD,'CCG data'!W$3,FALSE))</f>
        <v/>
      </c>
      <c r="G243" s="96" t="str">
        <f>IF(P242="","",VLOOKUP($E242&amp;$D$91&amp;$D$92,'CCG data'!$A:$AD,'CCG data'!X$3,FALSE))</f>
        <v/>
      </c>
      <c r="H243" s="96">
        <f>IF(R242="","",VLOOKUP($E242&amp;$D$91&amp;$D$92,'CCG data'!$A:$AD,'CCG data'!Y$3,FALSE))</f>
        <v>32.846651429763178</v>
      </c>
      <c r="I243" s="96">
        <f>IF(R242="","",VLOOKUP($E242&amp;$D$91&amp;$D$92,'CCG data'!$A:$AD,'CCG data'!Z$3,FALSE))</f>
        <v>38.082489579823196</v>
      </c>
      <c r="J243" s="96">
        <f>IF(T242="","",VLOOKUP($E242&amp;$D$91&amp;$D$92,'CCG data'!$A:$AD,'CCG data'!AA$3,FALSE))</f>
        <v>27.50780429286139</v>
      </c>
      <c r="K243" s="96">
        <f>IF(T242="","",VLOOKUP($E242&amp;$D$91&amp;$D$92,'CCG data'!$A:$AD,'CCG data'!AB$3,FALSE))</f>
        <v>32.271323947142065</v>
      </c>
      <c r="L243" s="96">
        <f>IF(V242="","",VLOOKUP($E242&amp;$D$91&amp;$D$92,'CCG data'!$A:$AD,'CCG data'!AC$3,FALSE))</f>
        <v>10.578978969197447</v>
      </c>
      <c r="M243" s="96">
        <f>IF(V242="","",VLOOKUP($E242&amp;$D$91&amp;$D$92,'CCG data'!$A:$AD,'CCG data'!AD$3,FALSE))</f>
        <v>13.621847046148531</v>
      </c>
      <c r="N243" s="368"/>
      <c r="P243" s="152" t="str">
        <f>IF(P242="","",VLOOKUP($E242&amp;$D$91&amp;$D$92,'CCG data'!$A:$AD,'CCG data'!I$3,FALSE))</f>
        <v/>
      </c>
      <c r="Q243" s="15" t="str">
        <f>IF(P242="","",VLOOKUP($E242&amp;$D$91&amp;$D$92,'CCG data'!$A:$AD,'CCG data'!J$3,FALSE))</f>
        <v/>
      </c>
      <c r="R243" s="15">
        <f>IF(R242="","",VLOOKUP($E242&amp;$D$91&amp;$D$92,'CCG data'!$A:$AD,'CCG data'!K$3,FALSE))</f>
        <v>0.42899999999999999</v>
      </c>
      <c r="S243" s="15">
        <f>IF(R242="","",VLOOKUP($E242&amp;$D$91&amp;$D$92,'CCG data'!$A:$AD,'CCG data'!L$3,FALSE))</f>
        <v>0.47899999999999998</v>
      </c>
      <c r="T243" s="15">
        <f>IF(T242="","",VLOOKUP($E242&amp;$D$91&amp;$D$92,'CCG data'!$A:$AD,'CCG data'!M$3,FALSE))</f>
        <v>0.36599999999999999</v>
      </c>
      <c r="U243" s="15">
        <f>IF(T242="","",VLOOKUP($E242&amp;$D$91&amp;$D$92,'CCG data'!$A:$AD,'CCG data'!N$3,FALSE))</f>
        <v>0.41399999999999998</v>
      </c>
      <c r="V243" s="15">
        <f>IF(V242="","",VLOOKUP($E242&amp;$D$91&amp;$D$92,'CCG data'!$A:$AD,'CCG data'!O$3,FALSE))</f>
        <v>0.13900000000000001</v>
      </c>
      <c r="W243" s="136">
        <f>IF(V242="","",VLOOKUP($E242&amp;$D$91&amp;$D$92,'CCG data'!$A:$AD,'CCG data'!P$3,FALSE))</f>
        <v>0.17499999999999999</v>
      </c>
      <c r="Z243" s="165" t="str">
        <f>IFERROR(VLOOKUP($E243&amp;$D$92, Outliers!$A$4:$P$214,10,FALSE),"0")</f>
        <v>0</v>
      </c>
      <c r="AA243" s="165" t="str">
        <f>IFERROR(VLOOKUP($E243&amp;$D$92, Outliers!$A$4:$P$214,11,FALSE),"0")</f>
        <v>0</v>
      </c>
      <c r="AB243" s="165" t="str">
        <f>IFERROR(VLOOKUP($E243&amp;$D$92, Outliers!$A$4:$P$214,12,FALSE),"0")</f>
        <v>0</v>
      </c>
      <c r="AD243" s="78"/>
      <c r="AE243" s="78"/>
      <c r="AF243" s="78"/>
      <c r="AG243" s="78"/>
    </row>
    <row r="244" spans="4:33" ht="15.75" x14ac:dyDescent="0.25">
      <c r="D244" s="319"/>
      <c r="E244" s="104" t="s">
        <v>197</v>
      </c>
      <c r="F244" s="394" t="str">
        <f>IF(OR(ISERROR(VLOOKUP($E244&amp;$D$91&amp;$D$92,'CCG data'!$A:$AD,'CCG data'!R$3,FALSE)),ISBLANK(VLOOKUP($E244&amp;$D$91&amp;$D$92,'CCG data'!$A:$AD,'CCG data'!R$3,FALSE))),"",VLOOKUP($E244&amp;$D$91&amp;$D$92,'CCG data'!$A:$AD,'CCG data'!R$3,FALSE))</f>
        <v/>
      </c>
      <c r="G244" s="395"/>
      <c r="H244" s="395">
        <f>IF(OR(ISERROR(VLOOKUP($E244&amp;$D$91&amp;$D$92,'CCG data'!$A:$AD,'CCG data'!S$3,FALSE)),ISBLANK(VLOOKUP($E244&amp;$D$91&amp;$D$92,'CCG data'!$A:$AD,'CCG data'!S$3,FALSE))),"",VLOOKUP($E244&amp;$D$91&amp;$D$92,'CCG data'!$A:$AD,'CCG data'!S$3,FALSE))</f>
        <v>28.207716347641377</v>
      </c>
      <c r="I244" s="395"/>
      <c r="J244" s="395">
        <f>IF(OR(ISERROR(VLOOKUP($E244&amp;$D$91&amp;$D$92,'CCG data'!$A:$AD,'CCG data'!T$3,FALSE)),ISBLANK(VLOOKUP($E244&amp;$D$91&amp;$D$92,'CCG data'!$A:$AD,'CCG data'!T$3,FALSE))),"",VLOOKUP($E244&amp;$D$91&amp;$D$92,'CCG data'!$A:$AD,'CCG data'!T$3,FALSE))</f>
        <v>16.007147656861015</v>
      </c>
      <c r="K244" s="395"/>
      <c r="L244" s="395">
        <f>IF(OR(ISERROR(VLOOKUP($E244&amp;$D$91&amp;$D$92,'CCG data'!$A:$AD,'CCG data'!U$3,FALSE)),ISBLANK(VLOOKUP($E244&amp;$D$91&amp;$D$92,'CCG data'!$A:$AD,'CCG data'!U$3,FALSE))),"",VLOOKUP($E244&amp;$D$91&amp;$D$92,'CCG data'!$A:$AD,'CCG data'!U$3,FALSE))</f>
        <v>11.548696538820654</v>
      </c>
      <c r="M244" s="396"/>
      <c r="N244" s="367">
        <f>IF(OR(ISERROR(VLOOKUP($E244&amp;$D$91&amp;$D$92,'CCG data'!$A:$AD,'CCG data'!G$3,FALSE)),ISBLANK(VLOOKUP($E244&amp;$D$91&amp;$D$92,'CCG data'!$A:$AD,'CCG data'!G$3,FALSE))),"",VLOOKUP($E244&amp;$D$91&amp;$D$92,'CCG data'!$A:$AD,'CCG data'!G$3,FALSE))</f>
        <v>1008</v>
      </c>
      <c r="P244" s="404" t="str">
        <f>IF(OR(ISERROR(VLOOKUP($E244&amp;$D$91&amp;$D$92,'CCG data'!$A:$AD,'CCG data'!B$3,FALSE)),ISBLANK(VLOOKUP($E244&amp;$D$91&amp;$D$92,'CCG data'!$A:$AD,'CCG data'!B$3,FALSE))),"",VLOOKUP($E244&amp;$D$91&amp;$D$92,'CCG data'!$A:$AD,'CCG data'!B$3,FALSE))</f>
        <v/>
      </c>
      <c r="Q244" s="267"/>
      <c r="R244" s="267">
        <f>IF(OR(ISERROR(VLOOKUP($E244&amp;$D$91&amp;$D$92,'CCG data'!$A:$AD,'CCG data'!C$3,FALSE)),ISBLANK(VLOOKUP($E244&amp;$D$91&amp;$D$92,'CCG data'!$A:$AD,'CCG data'!C$3,FALSE))),"",VLOOKUP($E244&amp;$D$91&amp;$D$92,'CCG data'!$A:$AD,'CCG data'!C$3,FALSE))</f>
        <v>0.50297619047619047</v>
      </c>
      <c r="S244" s="267"/>
      <c r="T244" s="267">
        <f>IF(OR(ISERROR(VLOOKUP($E244&amp;$D$91&amp;$D$92,'CCG data'!$A:$AD,'CCG data'!D$3,FALSE)),ISBLANK(VLOOKUP($E244&amp;$D$91&amp;$D$92,'CCG data'!$A:$AD,'CCG data'!D$3,FALSE))),"",VLOOKUP($E244&amp;$D$91&amp;$D$92,'CCG data'!$A:$AD,'CCG data'!D$3,FALSE))</f>
        <v>0.2906746031746032</v>
      </c>
      <c r="U244" s="267"/>
      <c r="V244" s="267">
        <f>IF(OR(ISERROR(VLOOKUP($E244&amp;$D$91&amp;$D$92,'CCG data'!$A:$AD,'CCG data'!E$3,FALSE)),ISBLANK(VLOOKUP($E244&amp;$D$91&amp;$D$92,'CCG data'!$A:$AD,'CCG data'!E$3,FALSE))),"",VLOOKUP($E244&amp;$D$91&amp;$D$92,'CCG data'!$A:$AD,'CCG data'!E$3,FALSE))</f>
        <v>0.20634920634920634</v>
      </c>
      <c r="W244" s="405"/>
      <c r="Z244" s="165">
        <f>IFERROR(VLOOKUP($E244&amp;$D$92, Outliers!$A$4:$P$214,10,FALSE),"0")</f>
        <v>1</v>
      </c>
      <c r="AA244" s="165">
        <f>IFERROR(VLOOKUP($E244&amp;$D$92, Outliers!$A$4:$P$214,11,FALSE),"0")</f>
        <v>1</v>
      </c>
      <c r="AB244" s="165">
        <f>IFERROR(VLOOKUP($E244&amp;$D$92, Outliers!$A$4:$P$214,12,FALSE),"0")</f>
        <v>0</v>
      </c>
      <c r="AD244" s="78"/>
      <c r="AE244" s="78"/>
      <c r="AF244" s="78"/>
      <c r="AG244" s="78"/>
    </row>
    <row r="245" spans="4:33" x14ac:dyDescent="0.25">
      <c r="D245" s="319"/>
      <c r="E245" s="103" t="s">
        <v>27</v>
      </c>
      <c r="F245" s="95" t="str">
        <f>IF(P244="","",VLOOKUP($E244&amp;$D$91&amp;$D$92,'CCG data'!$A:$AD,'CCG data'!W$3,FALSE))</f>
        <v/>
      </c>
      <c r="G245" s="96" t="str">
        <f>IF(P244="","",VLOOKUP($E244&amp;$D$91&amp;$D$92,'CCG data'!$A:$AD,'CCG data'!X$3,FALSE))</f>
        <v/>
      </c>
      <c r="H245" s="96">
        <f>IF(R244="","",VLOOKUP($E244&amp;$D$91&amp;$D$92,'CCG data'!$A:$AD,'CCG data'!Y$3,FALSE))</f>
        <v>25.752328967025278</v>
      </c>
      <c r="I245" s="96">
        <f>IF(R244="","",VLOOKUP($E244&amp;$D$91&amp;$D$92,'CCG data'!$A:$AD,'CCG data'!Z$3,FALSE))</f>
        <v>30.663103728257475</v>
      </c>
      <c r="J245" s="96">
        <f>IF(T244="","",VLOOKUP($E244&amp;$D$91&amp;$D$92,'CCG data'!$A:$AD,'CCG data'!AA$3,FALSE))</f>
        <v>14.174258456682299</v>
      </c>
      <c r="K245" s="96">
        <f>IF(T244="","",VLOOKUP($E244&amp;$D$91&amp;$D$92,'CCG data'!$A:$AD,'CCG data'!AB$3,FALSE))</f>
        <v>17.840036857039731</v>
      </c>
      <c r="L245" s="96">
        <f>IF(V244="","",VLOOKUP($E244&amp;$D$91&amp;$D$92,'CCG data'!$A:$AD,'CCG data'!AC$3,FALSE))</f>
        <v>9.9792108009444398</v>
      </c>
      <c r="M245" s="96">
        <f>IF(V244="","",VLOOKUP($E244&amp;$D$91&amp;$D$92,'CCG data'!$A:$AD,'CCG data'!AD$3,FALSE))</f>
        <v>13.118182276696867</v>
      </c>
      <c r="N245" s="368"/>
      <c r="P245" s="152" t="str">
        <f>IF(P244="","",VLOOKUP($E244&amp;$D$91&amp;$D$92,'CCG data'!$A:$AD,'CCG data'!I$3,FALSE))</f>
        <v/>
      </c>
      <c r="Q245" s="15" t="str">
        <f>IF(P244="","",VLOOKUP($E244&amp;$D$91&amp;$D$92,'CCG data'!$A:$AD,'CCG data'!J$3,FALSE))</f>
        <v/>
      </c>
      <c r="R245" s="15">
        <f>IF(R244="","",VLOOKUP($E244&amp;$D$91&amp;$D$92,'CCG data'!$A:$AD,'CCG data'!K$3,FALSE))</f>
        <v>0.47199999999999998</v>
      </c>
      <c r="S245" s="15">
        <f>IF(R244="","",VLOOKUP($E244&amp;$D$91&amp;$D$92,'CCG data'!$A:$AD,'CCG data'!L$3,FALSE))</f>
        <v>0.53400000000000003</v>
      </c>
      <c r="T245" s="15">
        <f>IF(T244="","",VLOOKUP($E244&amp;$D$91&amp;$D$92,'CCG data'!$A:$AD,'CCG data'!M$3,FALSE))</f>
        <v>0.26300000000000001</v>
      </c>
      <c r="U245" s="15">
        <f>IF(T244="","",VLOOKUP($E244&amp;$D$91&amp;$D$92,'CCG data'!$A:$AD,'CCG data'!N$3,FALSE))</f>
        <v>0.31900000000000001</v>
      </c>
      <c r="V245" s="15">
        <f>IF(V244="","",VLOOKUP($E244&amp;$D$91&amp;$D$92,'CCG data'!$A:$AD,'CCG data'!O$3,FALSE))</f>
        <v>0.183</v>
      </c>
      <c r="W245" s="136">
        <f>IF(V244="","",VLOOKUP($E244&amp;$D$91&amp;$D$92,'CCG data'!$A:$AD,'CCG data'!P$3,FALSE))</f>
        <v>0.23200000000000001</v>
      </c>
      <c r="Z245" s="165" t="str">
        <f>IFERROR(VLOOKUP($E245&amp;$D$92, Outliers!$A$4:$P$214,10,FALSE),"0")</f>
        <v>0</v>
      </c>
      <c r="AA245" s="165" t="str">
        <f>IFERROR(VLOOKUP($E245&amp;$D$92, Outliers!$A$4:$P$214,11,FALSE),"0")</f>
        <v>0</v>
      </c>
      <c r="AB245" s="165" t="str">
        <f>IFERROR(VLOOKUP($E245&amp;$D$92, Outliers!$A$4:$P$214,12,FALSE),"0")</f>
        <v>0</v>
      </c>
      <c r="AD245" s="78"/>
      <c r="AE245" s="78"/>
      <c r="AF245" s="78"/>
      <c r="AG245" s="78"/>
    </row>
    <row r="246" spans="4:33" ht="15.75" x14ac:dyDescent="0.25">
      <c r="D246" s="319"/>
      <c r="E246" s="104" t="s">
        <v>198</v>
      </c>
      <c r="F246" s="394" t="str">
        <f>IF(OR(ISERROR(VLOOKUP($E246&amp;$D$91&amp;$D$92,'CCG data'!$A:$AD,'CCG data'!R$3,FALSE)),ISBLANK(VLOOKUP($E246&amp;$D$91&amp;$D$92,'CCG data'!$A:$AD,'CCG data'!R$3,FALSE))),"",VLOOKUP($E246&amp;$D$91&amp;$D$92,'CCG data'!$A:$AD,'CCG data'!R$3,FALSE))</f>
        <v/>
      </c>
      <c r="G246" s="395"/>
      <c r="H246" s="395">
        <f>IF(OR(ISERROR(VLOOKUP($E246&amp;$D$91&amp;$D$92,'CCG data'!$A:$AD,'CCG data'!S$3,FALSE)),ISBLANK(VLOOKUP($E246&amp;$D$91&amp;$D$92,'CCG data'!$A:$AD,'CCG data'!S$3,FALSE))),"",VLOOKUP($E246&amp;$D$91&amp;$D$92,'CCG data'!$A:$AD,'CCG data'!S$3,FALSE))</f>
        <v>29.617125091815243</v>
      </c>
      <c r="I246" s="395"/>
      <c r="J246" s="395">
        <f>IF(OR(ISERROR(VLOOKUP($E246&amp;$D$91&amp;$D$92,'CCG data'!$A:$AD,'CCG data'!T$3,FALSE)),ISBLANK(VLOOKUP($E246&amp;$D$91&amp;$D$92,'CCG data'!$A:$AD,'CCG data'!T$3,FALSE))),"",VLOOKUP($E246&amp;$D$91&amp;$D$92,'CCG data'!$A:$AD,'CCG data'!T$3,FALSE))</f>
        <v>23.681736205736456</v>
      </c>
      <c r="K246" s="395"/>
      <c r="L246" s="395">
        <f>IF(OR(ISERROR(VLOOKUP($E246&amp;$D$91&amp;$D$92,'CCG data'!$A:$AD,'CCG data'!U$3,FALSE)),ISBLANK(VLOOKUP($E246&amp;$D$91&amp;$D$92,'CCG data'!$A:$AD,'CCG data'!U$3,FALSE))),"",VLOOKUP($E246&amp;$D$91&amp;$D$92,'CCG data'!$A:$AD,'CCG data'!U$3,FALSE))</f>
        <v>9.6598347897943935</v>
      </c>
      <c r="M246" s="396"/>
      <c r="N246" s="367">
        <f>IF(OR(ISERROR(VLOOKUP($E246&amp;$D$91&amp;$D$92,'CCG data'!$A:$AD,'CCG data'!G$3,FALSE)),ISBLANK(VLOOKUP($E246&amp;$D$91&amp;$D$92,'CCG data'!$A:$AD,'CCG data'!G$3,FALSE))),"",VLOOKUP($E246&amp;$D$91&amp;$D$92,'CCG data'!$A:$AD,'CCG data'!G$3,FALSE))</f>
        <v>2655</v>
      </c>
      <c r="P246" s="404" t="str">
        <f>IF(OR(ISERROR(VLOOKUP($E246&amp;$D$91&amp;$D$92,'CCG data'!$A:$AD,'CCG data'!B$3,FALSE)),ISBLANK(VLOOKUP($E246&amp;$D$91&amp;$D$92,'CCG data'!$A:$AD,'CCG data'!B$3,FALSE))),"",VLOOKUP($E246&amp;$D$91&amp;$D$92,'CCG data'!$A:$AD,'CCG data'!B$3,FALSE))</f>
        <v/>
      </c>
      <c r="Q246" s="267"/>
      <c r="R246" s="267">
        <f>IF(OR(ISERROR(VLOOKUP($E246&amp;$D$91&amp;$D$92,'CCG data'!$A:$AD,'CCG data'!C$3,FALSE)),ISBLANK(VLOOKUP($E246&amp;$D$91&amp;$D$92,'CCG data'!$A:$AD,'CCG data'!C$3,FALSE))),"",VLOOKUP($E246&amp;$D$91&amp;$D$92,'CCG data'!$A:$AD,'CCG data'!C$3,FALSE))</f>
        <v>0.46553672316384181</v>
      </c>
      <c r="S246" s="267"/>
      <c r="T246" s="267">
        <f>IF(OR(ISERROR(VLOOKUP($E246&amp;$D$91&amp;$D$92,'CCG data'!$A:$AD,'CCG data'!D$3,FALSE)),ISBLANK(VLOOKUP($E246&amp;$D$91&amp;$D$92,'CCG data'!$A:$AD,'CCG data'!D$3,FALSE))),"",VLOOKUP($E246&amp;$D$91&amp;$D$92,'CCG data'!$A:$AD,'CCG data'!D$3,FALSE))</f>
        <v>0.38154425612052728</v>
      </c>
      <c r="U246" s="267"/>
      <c r="V246" s="267">
        <f>IF(OR(ISERROR(VLOOKUP($E246&amp;$D$91&amp;$D$92,'CCG data'!$A:$AD,'CCG data'!E$3,FALSE)),ISBLANK(VLOOKUP($E246&amp;$D$91&amp;$D$92,'CCG data'!$A:$AD,'CCG data'!E$3,FALSE))),"",VLOOKUP($E246&amp;$D$91&amp;$D$92,'CCG data'!$A:$AD,'CCG data'!E$3,FALSE))</f>
        <v>0.15291902071563088</v>
      </c>
      <c r="W246" s="405"/>
      <c r="Z246" s="165">
        <f>IFERROR(VLOOKUP($E246&amp;$D$92, Outliers!$A$4:$P$214,10,FALSE),"0")</f>
        <v>1</v>
      </c>
      <c r="AA246" s="165">
        <f>IFERROR(VLOOKUP($E246&amp;$D$92, Outliers!$A$4:$P$214,11,FALSE),"0")</f>
        <v>1</v>
      </c>
      <c r="AB246" s="165">
        <f>IFERROR(VLOOKUP($E246&amp;$D$92, Outliers!$A$4:$P$214,12,FALSE),"0")</f>
        <v>1</v>
      </c>
      <c r="AD246" s="78"/>
      <c r="AE246" s="78"/>
      <c r="AF246" s="78"/>
      <c r="AG246" s="78"/>
    </row>
    <row r="247" spans="4:33" x14ac:dyDescent="0.25">
      <c r="D247" s="319"/>
      <c r="E247" s="103" t="s">
        <v>27</v>
      </c>
      <c r="F247" s="95" t="str">
        <f>IF(P246="","",VLOOKUP($E246&amp;$D$91&amp;$D$92,'CCG data'!$A:$AD,'CCG data'!W$3,FALSE))</f>
        <v/>
      </c>
      <c r="G247" s="96" t="str">
        <f>IF(P246="","",VLOOKUP($E246&amp;$D$91&amp;$D$92,'CCG data'!$A:$AD,'CCG data'!X$3,FALSE))</f>
        <v/>
      </c>
      <c r="H247" s="96">
        <f>IF(R246="","",VLOOKUP($E246&amp;$D$91&amp;$D$92,'CCG data'!$A:$AD,'CCG data'!Y$3,FALSE))</f>
        <v>27.965962899962381</v>
      </c>
      <c r="I247" s="96">
        <f>IF(R246="","",VLOOKUP($E246&amp;$D$91&amp;$D$92,'CCG data'!$A:$AD,'CCG data'!Z$3,FALSE))</f>
        <v>31.268287283668105</v>
      </c>
      <c r="J247" s="96">
        <f>IF(T246="","",VLOOKUP($E246&amp;$D$91&amp;$D$92,'CCG data'!$A:$AD,'CCG data'!AA$3,FALSE))</f>
        <v>22.223375722645031</v>
      </c>
      <c r="K247" s="96">
        <f>IF(T246="","",VLOOKUP($E246&amp;$D$91&amp;$D$92,'CCG data'!$A:$AD,'CCG data'!AB$3,FALSE))</f>
        <v>25.140096688827882</v>
      </c>
      <c r="L247" s="96">
        <f>IF(V246="","",VLOOKUP($E246&amp;$D$91&amp;$D$92,'CCG data'!$A:$AD,'CCG data'!AC$3,FALSE))</f>
        <v>8.7201920697106683</v>
      </c>
      <c r="M247" s="96">
        <f>IF(V246="","",VLOOKUP($E246&amp;$D$91&amp;$D$92,'CCG data'!$A:$AD,'CCG data'!AD$3,FALSE))</f>
        <v>10.599477509878119</v>
      </c>
      <c r="N247" s="368"/>
      <c r="P247" s="152" t="str">
        <f>IF(P246="","",VLOOKUP($E246&amp;$D$91&amp;$D$92,'CCG data'!$A:$AD,'CCG data'!I$3,FALSE))</f>
        <v/>
      </c>
      <c r="Q247" s="15" t="str">
        <f>IF(P246="","",VLOOKUP($E246&amp;$D$91&amp;$D$92,'CCG data'!$A:$AD,'CCG data'!J$3,FALSE))</f>
        <v/>
      </c>
      <c r="R247" s="15">
        <f>IF(R246="","",VLOOKUP($E246&amp;$D$91&amp;$D$92,'CCG data'!$A:$AD,'CCG data'!K$3,FALSE))</f>
        <v>0.44700000000000001</v>
      </c>
      <c r="S247" s="15">
        <f>IF(R246="","",VLOOKUP($E246&amp;$D$91&amp;$D$92,'CCG data'!$A:$AD,'CCG data'!L$3,FALSE))</f>
        <v>0.48499999999999999</v>
      </c>
      <c r="T247" s="15">
        <f>IF(T246="","",VLOOKUP($E246&amp;$D$91&amp;$D$92,'CCG data'!$A:$AD,'CCG data'!M$3,FALSE))</f>
        <v>0.36299999999999999</v>
      </c>
      <c r="U247" s="15">
        <f>IF(T246="","",VLOOKUP($E246&amp;$D$91&amp;$D$92,'CCG data'!$A:$AD,'CCG data'!N$3,FALSE))</f>
        <v>0.4</v>
      </c>
      <c r="V247" s="15">
        <f>IF(V246="","",VLOOKUP($E246&amp;$D$91&amp;$D$92,'CCG data'!$A:$AD,'CCG data'!O$3,FALSE))</f>
        <v>0.14000000000000001</v>
      </c>
      <c r="W247" s="136">
        <f>IF(V246="","",VLOOKUP($E246&amp;$D$91&amp;$D$92,'CCG data'!$A:$AD,'CCG data'!P$3,FALSE))</f>
        <v>0.16700000000000001</v>
      </c>
      <c r="Z247" s="165" t="str">
        <f>IFERROR(VLOOKUP($E247&amp;$D$92, Outliers!$A$4:$P$214,10,FALSE),"0")</f>
        <v>0</v>
      </c>
      <c r="AA247" s="165" t="str">
        <f>IFERROR(VLOOKUP($E247&amp;$D$92, Outliers!$A$4:$P$214,11,FALSE),"0")</f>
        <v>0</v>
      </c>
      <c r="AB247" s="165" t="str">
        <f>IFERROR(VLOOKUP($E247&amp;$D$92, Outliers!$A$4:$P$214,12,FALSE),"0")</f>
        <v>0</v>
      </c>
      <c r="AD247" s="78"/>
      <c r="AE247" s="78"/>
      <c r="AF247" s="78"/>
      <c r="AG247" s="78"/>
    </row>
    <row r="248" spans="4:33" ht="15.75" x14ac:dyDescent="0.25">
      <c r="D248" s="319"/>
      <c r="E248" s="104" t="s">
        <v>493</v>
      </c>
      <c r="F248" s="394" t="str">
        <f>IF(OR(ISERROR(VLOOKUP($E248&amp;$D$91&amp;$D$92,'CCG data'!$A:$AD,'CCG data'!R$3,FALSE)),ISBLANK(VLOOKUP($E248&amp;$D$91&amp;$D$92,'CCG data'!$A:$AD,'CCG data'!R$3,FALSE))),"",VLOOKUP($E248&amp;$D$91&amp;$D$92,'CCG data'!$A:$AD,'CCG data'!R$3,FALSE))</f>
        <v/>
      </c>
      <c r="G248" s="395"/>
      <c r="H248" s="395">
        <f>IF(OR(ISERROR(VLOOKUP($E248&amp;$D$91&amp;$D$92,'CCG data'!$A:$AD,'CCG data'!S$3,FALSE)),ISBLANK(VLOOKUP($E248&amp;$D$91&amp;$D$92,'CCG data'!$A:$AD,'CCG data'!S$3,FALSE))),"",VLOOKUP($E248&amp;$D$91&amp;$D$92,'CCG data'!$A:$AD,'CCG data'!S$3,FALSE))</f>
        <v>51.927976952064689</v>
      </c>
      <c r="I248" s="395"/>
      <c r="J248" s="395">
        <f>IF(OR(ISERROR(VLOOKUP($E248&amp;$D$91&amp;$D$92,'CCG data'!$A:$AD,'CCG data'!T$3,FALSE)),ISBLANK(VLOOKUP($E248&amp;$D$91&amp;$D$92,'CCG data'!$A:$AD,'CCG data'!T$3,FALSE))),"",VLOOKUP($E248&amp;$D$91&amp;$D$92,'CCG data'!$A:$AD,'CCG data'!T$3,FALSE))</f>
        <v>36.129921258664972</v>
      </c>
      <c r="K248" s="395"/>
      <c r="L248" s="395">
        <f>IF(OR(ISERROR(VLOOKUP($E248&amp;$D$91&amp;$D$92,'CCG data'!$A:$AD,'CCG data'!U$3,FALSE)),ISBLANK(VLOOKUP($E248&amp;$D$91&amp;$D$92,'CCG data'!$A:$AD,'CCG data'!U$3,FALSE))),"",VLOOKUP($E248&amp;$D$91&amp;$D$92,'CCG data'!$A:$AD,'CCG data'!U$3,FALSE))</f>
        <v>14.995257920027441</v>
      </c>
      <c r="M248" s="396"/>
      <c r="N248" s="367">
        <f>IF(OR(ISERROR(VLOOKUP($E248&amp;$D$91&amp;$D$92,'CCG data'!$A:$AD,'CCG data'!G$3,FALSE)),ISBLANK(VLOOKUP($E248&amp;$D$91&amp;$D$92,'CCG data'!$A:$AD,'CCG data'!G$3,FALSE))),"",VLOOKUP($E248&amp;$D$91&amp;$D$92,'CCG data'!$A:$AD,'CCG data'!G$3,FALSE))</f>
        <v>1551</v>
      </c>
      <c r="P248" s="404" t="str">
        <f>IF(OR(ISERROR(VLOOKUP($E248&amp;$D$91&amp;$D$92,'CCG data'!$A:$AD,'CCG data'!B$3,FALSE)),ISBLANK(VLOOKUP($E248&amp;$D$91&amp;$D$92,'CCG data'!$A:$AD,'CCG data'!B$3,FALSE))),"",VLOOKUP($E248&amp;$D$91&amp;$D$92,'CCG data'!$A:$AD,'CCG data'!B$3,FALSE))</f>
        <v/>
      </c>
      <c r="Q248" s="267"/>
      <c r="R248" s="267">
        <f>IF(OR(ISERROR(VLOOKUP($E248&amp;$D$91&amp;$D$92,'CCG data'!$A:$AD,'CCG data'!C$3,FALSE)),ISBLANK(VLOOKUP($E248&amp;$D$91&amp;$D$92,'CCG data'!$A:$AD,'CCG data'!C$3,FALSE))),"",VLOOKUP($E248&amp;$D$91&amp;$D$92,'CCG data'!$A:$AD,'CCG data'!C$3,FALSE))</f>
        <v>0.5054803352675693</v>
      </c>
      <c r="S248" s="267"/>
      <c r="T248" s="267">
        <f>IF(OR(ISERROR(VLOOKUP($E248&amp;$D$91&amp;$D$92,'CCG data'!$A:$AD,'CCG data'!D$3,FALSE)),ISBLANK(VLOOKUP($E248&amp;$D$91&amp;$D$92,'CCG data'!$A:$AD,'CCG data'!D$3,FALSE))),"",VLOOKUP($E248&amp;$D$91&amp;$D$92,'CCG data'!$A:$AD,'CCG data'!D$3,FALSE))</f>
        <v>0.34687298517085752</v>
      </c>
      <c r="U248" s="267"/>
      <c r="V248" s="267">
        <f>IF(OR(ISERROR(VLOOKUP($E248&amp;$D$91&amp;$D$92,'CCG data'!$A:$AD,'CCG data'!E$3,FALSE)),ISBLANK(VLOOKUP($E248&amp;$D$91&amp;$D$92,'CCG data'!$A:$AD,'CCG data'!E$3,FALSE))),"",VLOOKUP($E248&amp;$D$91&amp;$D$92,'CCG data'!$A:$AD,'CCG data'!E$3,FALSE))</f>
        <v>0.14764667956157318</v>
      </c>
      <c r="W248" s="405"/>
      <c r="Z248" s="165">
        <f>IFERROR(VLOOKUP($E248&amp;$D$92, Outliers!$A$4:$P$214,10,FALSE),"0")</f>
        <v>1</v>
      </c>
      <c r="AA248" s="165">
        <f>IFERROR(VLOOKUP($E248&amp;$D$92, Outliers!$A$4:$P$214,11,FALSE),"0")</f>
        <v>1</v>
      </c>
      <c r="AB248" s="165">
        <f>IFERROR(VLOOKUP($E248&amp;$D$92, Outliers!$A$4:$P$214,12,FALSE),"0")</f>
        <v>1</v>
      </c>
      <c r="AD248" s="78"/>
      <c r="AE248" s="78"/>
      <c r="AF248" s="78"/>
      <c r="AG248" s="78"/>
    </row>
    <row r="249" spans="4:33" x14ac:dyDescent="0.25">
      <c r="D249" s="319"/>
      <c r="E249" s="103" t="s">
        <v>27</v>
      </c>
      <c r="F249" s="95" t="str">
        <f>IF(P248="","",VLOOKUP($E248&amp;$D$91&amp;$D$92,'CCG data'!$A:$AD,'CCG data'!W$3,FALSE))</f>
        <v/>
      </c>
      <c r="G249" s="96" t="str">
        <f>IF(P248="","",VLOOKUP($E248&amp;$D$91&amp;$D$92,'CCG data'!$A:$AD,'CCG data'!X$3,FALSE))</f>
        <v/>
      </c>
      <c r="H249" s="96">
        <f>IF(R248="","",VLOOKUP($E248&amp;$D$91&amp;$D$92,'CCG data'!$A:$AD,'CCG data'!Y$3,FALSE))</f>
        <v>48.293018565420162</v>
      </c>
      <c r="I249" s="96">
        <f>IF(R248="","",VLOOKUP($E248&amp;$D$91&amp;$D$92,'CCG data'!$A:$AD,'CCG data'!Z$3,FALSE))</f>
        <v>55.562935338709217</v>
      </c>
      <c r="J249" s="96">
        <f>IF(T248="","",VLOOKUP($E248&amp;$D$91&amp;$D$92,'CCG data'!$A:$AD,'CCG data'!AA$3,FALSE))</f>
        <v>33.076885095126393</v>
      </c>
      <c r="K249" s="96">
        <f>IF(T248="","",VLOOKUP($E248&amp;$D$91&amp;$D$92,'CCG data'!$A:$AD,'CCG data'!AB$3,FALSE))</f>
        <v>39.18295742220355</v>
      </c>
      <c r="L249" s="96">
        <f>IF(V248="","",VLOOKUP($E248&amp;$D$91&amp;$D$92,'CCG data'!$A:$AD,'CCG data'!AC$3,FALSE))</f>
        <v>13.053065431001016</v>
      </c>
      <c r="M249" s="96">
        <f>IF(V248="","",VLOOKUP($E248&amp;$D$91&amp;$D$92,'CCG data'!$A:$AD,'CCG data'!AD$3,FALSE))</f>
        <v>16.937450409053866</v>
      </c>
      <c r="N249" s="368"/>
      <c r="P249" s="152" t="str">
        <f>IF(P248="","",VLOOKUP($E248&amp;$D$91&amp;$D$92,'CCG data'!$A:$AD,'CCG data'!I$3,FALSE))</f>
        <v/>
      </c>
      <c r="Q249" s="15" t="str">
        <f>IF(P248="","",VLOOKUP($E248&amp;$D$91&amp;$D$92,'CCG data'!$A:$AD,'CCG data'!J$3,FALSE))</f>
        <v/>
      </c>
      <c r="R249" s="15">
        <f>IF(R248="","",VLOOKUP($E248&amp;$D$91&amp;$D$92,'CCG data'!$A:$AD,'CCG data'!K$3,FALSE))</f>
        <v>0.48099999999999998</v>
      </c>
      <c r="S249" s="15">
        <f>IF(R248="","",VLOOKUP($E248&amp;$D$91&amp;$D$92,'CCG data'!$A:$AD,'CCG data'!L$3,FALSE))</f>
        <v>0.53</v>
      </c>
      <c r="T249" s="15">
        <f>IF(T248="","",VLOOKUP($E248&amp;$D$91&amp;$D$92,'CCG data'!$A:$AD,'CCG data'!M$3,FALSE))</f>
        <v>0.32400000000000001</v>
      </c>
      <c r="U249" s="15">
        <f>IF(T248="","",VLOOKUP($E248&amp;$D$91&amp;$D$92,'CCG data'!$A:$AD,'CCG data'!N$3,FALSE))</f>
        <v>0.371</v>
      </c>
      <c r="V249" s="15">
        <f>IF(V248="","",VLOOKUP($E248&amp;$D$91&amp;$D$92,'CCG data'!$A:$AD,'CCG data'!O$3,FALSE))</f>
        <v>0.13100000000000001</v>
      </c>
      <c r="W249" s="136">
        <f>IF(V248="","",VLOOKUP($E248&amp;$D$91&amp;$D$92,'CCG data'!$A:$AD,'CCG data'!P$3,FALSE))</f>
        <v>0.16600000000000001</v>
      </c>
      <c r="Z249" s="165" t="str">
        <f>IFERROR(VLOOKUP($E249&amp;$D$92, Outliers!$A$4:$P$214,10,FALSE),"0")</f>
        <v>0</v>
      </c>
      <c r="AA249" s="165" t="str">
        <f>IFERROR(VLOOKUP($E249&amp;$D$92, Outliers!$A$4:$P$214,11,FALSE),"0")</f>
        <v>0</v>
      </c>
      <c r="AB249" s="165" t="str">
        <f>IFERROR(VLOOKUP($E249&amp;$D$92, Outliers!$A$4:$P$214,12,FALSE),"0")</f>
        <v>0</v>
      </c>
      <c r="AD249" s="78"/>
      <c r="AE249" s="78"/>
      <c r="AF249" s="78"/>
      <c r="AG249" s="78"/>
    </row>
    <row r="250" spans="4:33" ht="15.75" x14ac:dyDescent="0.25">
      <c r="D250" s="319"/>
      <c r="E250" s="104" t="s">
        <v>199</v>
      </c>
      <c r="F250" s="394" t="str">
        <f>IF(OR(ISERROR(VLOOKUP($E250&amp;$D$91&amp;$D$92,'CCG data'!$A:$AD,'CCG data'!R$3,FALSE)),ISBLANK(VLOOKUP($E250&amp;$D$91&amp;$D$92,'CCG data'!$A:$AD,'CCG data'!R$3,FALSE))),"",VLOOKUP($E250&amp;$D$91&amp;$D$92,'CCG data'!$A:$AD,'CCG data'!R$3,FALSE))</f>
        <v/>
      </c>
      <c r="G250" s="395"/>
      <c r="H250" s="395">
        <f>IF(OR(ISERROR(VLOOKUP($E250&amp;$D$91&amp;$D$92,'CCG data'!$A:$AD,'CCG data'!S$3,FALSE)),ISBLANK(VLOOKUP($E250&amp;$D$91&amp;$D$92,'CCG data'!$A:$AD,'CCG data'!S$3,FALSE))),"",VLOOKUP($E250&amp;$D$91&amp;$D$92,'CCG data'!$A:$AD,'CCG data'!S$3,FALSE))</f>
        <v>25.608357708617934</v>
      </c>
      <c r="I250" s="395"/>
      <c r="J250" s="395">
        <f>IF(OR(ISERROR(VLOOKUP($E250&amp;$D$91&amp;$D$92,'CCG data'!$A:$AD,'CCG data'!T$3,FALSE)),ISBLANK(VLOOKUP($E250&amp;$D$91&amp;$D$92,'CCG data'!$A:$AD,'CCG data'!T$3,FALSE))),"",VLOOKUP($E250&amp;$D$91&amp;$D$92,'CCG data'!$A:$AD,'CCG data'!T$3,FALSE))</f>
        <v>17.207285501695566</v>
      </c>
      <c r="K250" s="395"/>
      <c r="L250" s="395">
        <f>IF(OR(ISERROR(VLOOKUP($E250&amp;$D$91&amp;$D$92,'CCG data'!$A:$AD,'CCG data'!U$3,FALSE)),ISBLANK(VLOOKUP($E250&amp;$D$91&amp;$D$92,'CCG data'!$A:$AD,'CCG data'!U$3,FALSE))),"",VLOOKUP($E250&amp;$D$91&amp;$D$92,'CCG data'!$A:$AD,'CCG data'!U$3,FALSE))</f>
        <v>8.5035123603872176</v>
      </c>
      <c r="M250" s="396"/>
      <c r="N250" s="367">
        <f>IF(OR(ISERROR(VLOOKUP($E250&amp;$D$91&amp;$D$92,'CCG data'!$A:$AD,'CCG data'!G$3,FALSE)),ISBLANK(VLOOKUP($E250&amp;$D$91&amp;$D$92,'CCG data'!$A:$AD,'CCG data'!G$3,FALSE))),"",VLOOKUP($E250&amp;$D$91&amp;$D$92,'CCG data'!$A:$AD,'CCG data'!G$3,FALSE))</f>
        <v>815</v>
      </c>
      <c r="P250" s="404" t="str">
        <f>IF(OR(ISERROR(VLOOKUP($E250&amp;$D$91&amp;$D$92,'CCG data'!$A:$AD,'CCG data'!B$3,FALSE)),ISBLANK(VLOOKUP($E250&amp;$D$91&amp;$D$92,'CCG data'!$A:$AD,'CCG data'!B$3,FALSE))),"",VLOOKUP($E250&amp;$D$91&amp;$D$92,'CCG data'!$A:$AD,'CCG data'!B$3,FALSE))</f>
        <v/>
      </c>
      <c r="Q250" s="267"/>
      <c r="R250" s="267">
        <f>IF(OR(ISERROR(VLOOKUP($E250&amp;$D$91&amp;$D$92,'CCG data'!$A:$AD,'CCG data'!C$3,FALSE)),ISBLANK(VLOOKUP($E250&amp;$D$91&amp;$D$92,'CCG data'!$A:$AD,'CCG data'!C$3,FALSE))),"",VLOOKUP($E250&amp;$D$91&amp;$D$92,'CCG data'!$A:$AD,'CCG data'!C$3,FALSE))</f>
        <v>0.49693251533742333</v>
      </c>
      <c r="S250" s="267"/>
      <c r="T250" s="267">
        <f>IF(OR(ISERROR(VLOOKUP($E250&amp;$D$91&amp;$D$92,'CCG data'!$A:$AD,'CCG data'!D$3,FALSE)),ISBLANK(VLOOKUP($E250&amp;$D$91&amp;$D$92,'CCG data'!$A:$AD,'CCG data'!D$3,FALSE))),"",VLOOKUP($E250&amp;$D$91&amp;$D$92,'CCG data'!$A:$AD,'CCG data'!D$3,FALSE))</f>
        <v>0.33742331288343558</v>
      </c>
      <c r="U250" s="267"/>
      <c r="V250" s="267">
        <f>IF(OR(ISERROR(VLOOKUP($E250&amp;$D$91&amp;$D$92,'CCG data'!$A:$AD,'CCG data'!E$3,FALSE)),ISBLANK(VLOOKUP($E250&amp;$D$91&amp;$D$92,'CCG data'!$A:$AD,'CCG data'!E$3,FALSE))),"",VLOOKUP($E250&amp;$D$91&amp;$D$92,'CCG data'!$A:$AD,'CCG data'!E$3,FALSE))</f>
        <v>0.16564417177914109</v>
      </c>
      <c r="W250" s="405"/>
      <c r="Z250" s="165">
        <f>IFERROR(VLOOKUP($E250&amp;$D$92, Outliers!$A$4:$P$214,10,FALSE),"0")</f>
        <v>1</v>
      </c>
      <c r="AA250" s="165">
        <f>IFERROR(VLOOKUP($E250&amp;$D$92, Outliers!$A$4:$P$214,11,FALSE),"0")</f>
        <v>1</v>
      </c>
      <c r="AB250" s="165">
        <f>IFERROR(VLOOKUP($E250&amp;$D$92, Outliers!$A$4:$P$214,12,FALSE),"0")</f>
        <v>1</v>
      </c>
      <c r="AD250" s="78"/>
      <c r="AE250" s="78"/>
      <c r="AF250" s="78"/>
      <c r="AG250" s="78"/>
    </row>
    <row r="251" spans="4:33" x14ac:dyDescent="0.25">
      <c r="D251" s="319"/>
      <c r="E251" s="103" t="s">
        <v>27</v>
      </c>
      <c r="F251" s="95" t="str">
        <f>IF(P250="","",VLOOKUP($E250&amp;$D$91&amp;$D$92,'CCG data'!$A:$AD,'CCG data'!W$3,FALSE))</f>
        <v/>
      </c>
      <c r="G251" s="96" t="str">
        <f>IF(P250="","",VLOOKUP($E250&amp;$D$91&amp;$D$92,'CCG data'!$A:$AD,'CCG data'!X$3,FALSE))</f>
        <v/>
      </c>
      <c r="H251" s="96">
        <f>IF(R250="","",VLOOKUP($E250&amp;$D$91&amp;$D$92,'CCG data'!$A:$AD,'CCG data'!Y$3,FALSE))</f>
        <v>23.114278239461115</v>
      </c>
      <c r="I251" s="96">
        <f>IF(R250="","",VLOOKUP($E250&amp;$D$91&amp;$D$92,'CCG data'!$A:$AD,'CCG data'!Z$3,FALSE))</f>
        <v>28.102437177774753</v>
      </c>
      <c r="J251" s="96">
        <f>IF(T250="","",VLOOKUP($E250&amp;$D$91&amp;$D$92,'CCG data'!$A:$AD,'CCG data'!AA$3,FALSE))</f>
        <v>15.173514320740889</v>
      </c>
      <c r="K251" s="96">
        <f>IF(T250="","",VLOOKUP($E250&amp;$D$91&amp;$D$92,'CCG data'!$A:$AD,'CCG data'!AB$3,FALSE))</f>
        <v>19.241056682650242</v>
      </c>
      <c r="L251" s="96">
        <f>IF(V250="","",VLOOKUP($E250&amp;$D$91&amp;$D$92,'CCG data'!$A:$AD,'CCG data'!AC$3,FALSE))</f>
        <v>7.0690553594571002</v>
      </c>
      <c r="M251" s="96">
        <f>IF(V250="","",VLOOKUP($E250&amp;$D$91&amp;$D$92,'CCG data'!$A:$AD,'CCG data'!AD$3,FALSE))</f>
        <v>9.9379693613173359</v>
      </c>
      <c r="N251" s="368"/>
      <c r="P251" s="152" t="str">
        <f>IF(P250="","",VLOOKUP($E250&amp;$D$91&amp;$D$92,'CCG data'!$A:$AD,'CCG data'!I$3,FALSE))</f>
        <v/>
      </c>
      <c r="Q251" s="15" t="str">
        <f>IF(P250="","",VLOOKUP($E250&amp;$D$91&amp;$D$92,'CCG data'!$A:$AD,'CCG data'!J$3,FALSE))</f>
        <v/>
      </c>
      <c r="R251" s="15">
        <f>IF(R250="","",VLOOKUP($E250&amp;$D$91&amp;$D$92,'CCG data'!$A:$AD,'CCG data'!K$3,FALSE))</f>
        <v>0.46300000000000002</v>
      </c>
      <c r="S251" s="15">
        <f>IF(R250="","",VLOOKUP($E250&amp;$D$91&amp;$D$92,'CCG data'!$A:$AD,'CCG data'!L$3,FALSE))</f>
        <v>0.53100000000000003</v>
      </c>
      <c r="T251" s="15">
        <f>IF(T250="","",VLOOKUP($E250&amp;$D$91&amp;$D$92,'CCG data'!$A:$AD,'CCG data'!M$3,FALSE))</f>
        <v>0.30599999999999999</v>
      </c>
      <c r="U251" s="15">
        <f>IF(T250="","",VLOOKUP($E250&amp;$D$91&amp;$D$92,'CCG data'!$A:$AD,'CCG data'!N$3,FALSE))</f>
        <v>0.371</v>
      </c>
      <c r="V251" s="15">
        <f>IF(V250="","",VLOOKUP($E250&amp;$D$91&amp;$D$92,'CCG data'!$A:$AD,'CCG data'!O$3,FALSE))</f>
        <v>0.14199999999999999</v>
      </c>
      <c r="W251" s="136">
        <f>IF(V250="","",VLOOKUP($E250&amp;$D$91&amp;$D$92,'CCG data'!$A:$AD,'CCG data'!P$3,FALSE))</f>
        <v>0.193</v>
      </c>
      <c r="Z251" s="165" t="str">
        <f>IFERROR(VLOOKUP($E251&amp;$D$92, Outliers!$A$4:$P$214,10,FALSE),"0")</f>
        <v>0</v>
      </c>
      <c r="AA251" s="165" t="str">
        <f>IFERROR(VLOOKUP($E251&amp;$D$92, Outliers!$A$4:$P$214,11,FALSE),"0")</f>
        <v>0</v>
      </c>
      <c r="AB251" s="165" t="str">
        <f>IFERROR(VLOOKUP($E251&amp;$D$92, Outliers!$A$4:$P$214,12,FALSE),"0")</f>
        <v>0</v>
      </c>
      <c r="AD251" s="78"/>
      <c r="AE251" s="78"/>
      <c r="AF251" s="78"/>
      <c r="AG251" s="78"/>
    </row>
    <row r="252" spans="4:33" ht="15.75" x14ac:dyDescent="0.25">
      <c r="D252" s="319"/>
      <c r="E252" s="104" t="s">
        <v>200</v>
      </c>
      <c r="F252" s="394" t="str">
        <f>IF(OR(ISERROR(VLOOKUP($E252&amp;$D$91&amp;$D$92,'CCG data'!$A:$AD,'CCG data'!R$3,FALSE)),ISBLANK(VLOOKUP($E252&amp;$D$91&amp;$D$92,'CCG data'!$A:$AD,'CCG data'!R$3,FALSE))),"",VLOOKUP($E252&amp;$D$91&amp;$D$92,'CCG data'!$A:$AD,'CCG data'!R$3,FALSE))</f>
        <v/>
      </c>
      <c r="G252" s="395"/>
      <c r="H252" s="395">
        <f>IF(OR(ISERROR(VLOOKUP($E252&amp;$D$91&amp;$D$92,'CCG data'!$A:$AD,'CCG data'!S$3,FALSE)),ISBLANK(VLOOKUP($E252&amp;$D$91&amp;$D$92,'CCG data'!$A:$AD,'CCG data'!S$3,FALSE))),"",VLOOKUP($E252&amp;$D$91&amp;$D$92,'CCG data'!$A:$AD,'CCG data'!S$3,FALSE))</f>
        <v>28.979596192655599</v>
      </c>
      <c r="I252" s="395"/>
      <c r="J252" s="395">
        <f>IF(OR(ISERROR(VLOOKUP($E252&amp;$D$91&amp;$D$92,'CCG data'!$A:$AD,'CCG data'!T$3,FALSE)),ISBLANK(VLOOKUP($E252&amp;$D$91&amp;$D$92,'CCG data'!$A:$AD,'CCG data'!T$3,FALSE))),"",VLOOKUP($E252&amp;$D$91&amp;$D$92,'CCG data'!$A:$AD,'CCG data'!T$3,FALSE))</f>
        <v>29.37034526163599</v>
      </c>
      <c r="K252" s="395"/>
      <c r="L252" s="395">
        <f>IF(OR(ISERROR(VLOOKUP($E252&amp;$D$91&amp;$D$92,'CCG data'!$A:$AD,'CCG data'!U$3,FALSE)),ISBLANK(VLOOKUP($E252&amp;$D$91&amp;$D$92,'CCG data'!$A:$AD,'CCG data'!U$3,FALSE))),"",VLOOKUP($E252&amp;$D$91&amp;$D$92,'CCG data'!$A:$AD,'CCG data'!U$3,FALSE))</f>
        <v>11.791177290810989</v>
      </c>
      <c r="M252" s="396"/>
      <c r="N252" s="367">
        <f>IF(OR(ISERROR(VLOOKUP($E252&amp;$D$91&amp;$D$92,'CCG data'!$A:$AD,'CCG data'!G$3,FALSE)),ISBLANK(VLOOKUP($E252&amp;$D$91&amp;$D$92,'CCG data'!$A:$AD,'CCG data'!G$3,FALSE))),"",VLOOKUP($E252&amp;$D$91&amp;$D$92,'CCG data'!$A:$AD,'CCG data'!G$3,FALSE))</f>
        <v>1204</v>
      </c>
      <c r="P252" s="404" t="str">
        <f>IF(OR(ISERROR(VLOOKUP($E252&amp;$D$91&amp;$D$92,'CCG data'!$A:$AD,'CCG data'!B$3,FALSE)),ISBLANK(VLOOKUP($E252&amp;$D$91&amp;$D$92,'CCG data'!$A:$AD,'CCG data'!B$3,FALSE))),"",VLOOKUP($E252&amp;$D$91&amp;$D$92,'CCG data'!$A:$AD,'CCG data'!B$3,FALSE))</f>
        <v/>
      </c>
      <c r="Q252" s="267"/>
      <c r="R252" s="267">
        <f>IF(OR(ISERROR(VLOOKUP($E252&amp;$D$91&amp;$D$92,'CCG data'!$A:$AD,'CCG data'!C$3,FALSE)),ISBLANK(VLOOKUP($E252&amp;$D$91&amp;$D$92,'CCG data'!$A:$AD,'CCG data'!C$3,FALSE))),"",VLOOKUP($E252&amp;$D$91&amp;$D$92,'CCG data'!$A:$AD,'CCG data'!C$3,FALSE))</f>
        <v>0.41445182724252494</v>
      </c>
      <c r="S252" s="267"/>
      <c r="T252" s="267">
        <f>IF(OR(ISERROR(VLOOKUP($E252&amp;$D$91&amp;$D$92,'CCG data'!$A:$AD,'CCG data'!D$3,FALSE)),ISBLANK(VLOOKUP($E252&amp;$D$91&amp;$D$92,'CCG data'!$A:$AD,'CCG data'!D$3,FALSE))),"",VLOOKUP($E252&amp;$D$91&amp;$D$92,'CCG data'!$A:$AD,'CCG data'!D$3,FALSE))</f>
        <v>0.41528239202657807</v>
      </c>
      <c r="U252" s="267"/>
      <c r="V252" s="267">
        <f>IF(OR(ISERROR(VLOOKUP($E252&amp;$D$91&amp;$D$92,'CCG data'!$A:$AD,'CCG data'!E$3,FALSE)),ISBLANK(VLOOKUP($E252&amp;$D$91&amp;$D$92,'CCG data'!$A:$AD,'CCG data'!E$3,FALSE))),"",VLOOKUP($E252&amp;$D$91&amp;$D$92,'CCG data'!$A:$AD,'CCG data'!E$3,FALSE))</f>
        <v>0.17026578073089702</v>
      </c>
      <c r="W252" s="405"/>
      <c r="Z252" s="165">
        <f>IFERROR(VLOOKUP($E252&amp;$D$92, Outliers!$A$4:$P$214,10,FALSE),"0")</f>
        <v>1</v>
      </c>
      <c r="AA252" s="165">
        <f>IFERROR(VLOOKUP($E252&amp;$D$92, Outliers!$A$4:$P$214,11,FALSE),"0")</f>
        <v>0</v>
      </c>
      <c r="AB252" s="165">
        <f>IFERROR(VLOOKUP($E252&amp;$D$92, Outliers!$A$4:$P$214,12,FALSE),"0")</f>
        <v>0</v>
      </c>
      <c r="AD252" s="78"/>
      <c r="AE252" s="78"/>
      <c r="AF252" s="78"/>
      <c r="AG252" s="78"/>
    </row>
    <row r="253" spans="4:33" x14ac:dyDescent="0.25">
      <c r="D253" s="319"/>
      <c r="E253" s="103" t="s">
        <v>27</v>
      </c>
      <c r="F253" s="95" t="str">
        <f>IF(P252="","",VLOOKUP($E252&amp;$D$91&amp;$D$92,'CCG data'!$A:$AD,'CCG data'!W$3,FALSE))</f>
        <v/>
      </c>
      <c r="G253" s="96" t="str">
        <f>IF(P252="","",VLOOKUP($E252&amp;$D$91&amp;$D$92,'CCG data'!$A:$AD,'CCG data'!X$3,FALSE))</f>
        <v/>
      </c>
      <c r="H253" s="96">
        <f>IF(R252="","",VLOOKUP($E252&amp;$D$91&amp;$D$92,'CCG data'!$A:$AD,'CCG data'!Y$3,FALSE))</f>
        <v>26.43687859817631</v>
      </c>
      <c r="I253" s="96">
        <f>IF(R252="","",VLOOKUP($E252&amp;$D$91&amp;$D$92,'CCG data'!$A:$AD,'CCG data'!Z$3,FALSE))</f>
        <v>31.522313787134888</v>
      </c>
      <c r="J253" s="96">
        <f>IF(T252="","",VLOOKUP($E252&amp;$D$91&amp;$D$92,'CCG data'!$A:$AD,'CCG data'!AA$3,FALSE))</f>
        <v>26.795920991351839</v>
      </c>
      <c r="K253" s="96">
        <f>IF(T252="","",VLOOKUP($E252&amp;$D$91&amp;$D$92,'CCG data'!$A:$AD,'CCG data'!AB$3,FALSE))</f>
        <v>31.944769531920141</v>
      </c>
      <c r="L253" s="96">
        <f>IF(V252="","",VLOOKUP($E252&amp;$D$91&amp;$D$92,'CCG data'!$A:$AD,'CCG data'!AC$3,FALSE))</f>
        <v>10.17705546404323</v>
      </c>
      <c r="M253" s="96">
        <f>IF(V252="","",VLOOKUP($E252&amp;$D$91&amp;$D$92,'CCG data'!$A:$AD,'CCG data'!AD$3,FALSE))</f>
        <v>13.405299117578748</v>
      </c>
      <c r="N253" s="368"/>
      <c r="P253" s="152" t="str">
        <f>IF(P252="","",VLOOKUP($E252&amp;$D$91&amp;$D$92,'CCG data'!$A:$AD,'CCG data'!I$3,FALSE))</f>
        <v/>
      </c>
      <c r="Q253" s="15" t="str">
        <f>IF(P252="","",VLOOKUP($E252&amp;$D$91&amp;$D$92,'CCG data'!$A:$AD,'CCG data'!J$3,FALSE))</f>
        <v/>
      </c>
      <c r="R253" s="15">
        <f>IF(R252="","",VLOOKUP($E252&amp;$D$91&amp;$D$92,'CCG data'!$A:$AD,'CCG data'!K$3,FALSE))</f>
        <v>0.38700000000000001</v>
      </c>
      <c r="S253" s="15">
        <f>IF(R252="","",VLOOKUP($E252&amp;$D$91&amp;$D$92,'CCG data'!$A:$AD,'CCG data'!L$3,FALSE))</f>
        <v>0.443</v>
      </c>
      <c r="T253" s="15">
        <f>IF(T252="","",VLOOKUP($E252&amp;$D$91&amp;$D$92,'CCG data'!$A:$AD,'CCG data'!M$3,FALSE))</f>
        <v>0.38800000000000001</v>
      </c>
      <c r="U253" s="15">
        <f>IF(T252="","",VLOOKUP($E252&amp;$D$91&amp;$D$92,'CCG data'!$A:$AD,'CCG data'!N$3,FALSE))</f>
        <v>0.443</v>
      </c>
      <c r="V253" s="15">
        <f>IF(V252="","",VLOOKUP($E252&amp;$D$91&amp;$D$92,'CCG data'!$A:$AD,'CCG data'!O$3,FALSE))</f>
        <v>0.15</v>
      </c>
      <c r="W253" s="136">
        <f>IF(V252="","",VLOOKUP($E252&amp;$D$91&amp;$D$92,'CCG data'!$A:$AD,'CCG data'!P$3,FALSE))</f>
        <v>0.193</v>
      </c>
      <c r="Z253" s="165" t="str">
        <f>IFERROR(VLOOKUP($E253&amp;$D$92, Outliers!$A$4:$P$214,10,FALSE),"0")</f>
        <v>0</v>
      </c>
      <c r="AA253" s="165" t="str">
        <f>IFERROR(VLOOKUP($E253&amp;$D$92, Outliers!$A$4:$P$214,11,FALSE),"0")</f>
        <v>0</v>
      </c>
      <c r="AB253" s="165" t="str">
        <f>IFERROR(VLOOKUP($E253&amp;$D$92, Outliers!$A$4:$P$214,12,FALSE),"0")</f>
        <v>0</v>
      </c>
      <c r="AD253" s="78"/>
      <c r="AE253" s="78"/>
      <c r="AF253" s="78"/>
      <c r="AG253" s="78"/>
    </row>
    <row r="254" spans="4:33" ht="15.75" x14ac:dyDescent="0.25">
      <c r="D254" s="319"/>
      <c r="E254" s="104" t="s">
        <v>412</v>
      </c>
      <c r="F254" s="394" t="str">
        <f>IF(OR(ISERROR(VLOOKUP($E254&amp;$D$91&amp;$D$92,'CCG data'!$A:$AD,'CCG data'!R$3,FALSE)),ISBLANK(VLOOKUP($E254&amp;$D$91&amp;$D$92,'CCG data'!$A:$AD,'CCG data'!R$3,FALSE))),"",VLOOKUP($E254&amp;$D$91&amp;$D$92,'CCG data'!$A:$AD,'CCG data'!R$3,FALSE))</f>
        <v/>
      </c>
      <c r="G254" s="395"/>
      <c r="H254" s="395">
        <f>IF(OR(ISERROR(VLOOKUP($E254&amp;$D$91&amp;$D$92,'CCG data'!$A:$AD,'CCG data'!S$3,FALSE)),ISBLANK(VLOOKUP($E254&amp;$D$91&amp;$D$92,'CCG data'!$A:$AD,'CCG data'!S$3,FALSE))),"",VLOOKUP($E254&amp;$D$91&amp;$D$92,'CCG data'!$A:$AD,'CCG data'!S$3,FALSE))</f>
        <v>22.108826559419775</v>
      </c>
      <c r="I254" s="395"/>
      <c r="J254" s="395">
        <f>IF(OR(ISERROR(VLOOKUP($E254&amp;$D$91&amp;$D$92,'CCG data'!$A:$AD,'CCG data'!T$3,FALSE)),ISBLANK(VLOOKUP($E254&amp;$D$91&amp;$D$92,'CCG data'!$A:$AD,'CCG data'!T$3,FALSE))),"",VLOOKUP($E254&amp;$D$91&amp;$D$92,'CCG data'!$A:$AD,'CCG data'!T$3,FALSE))</f>
        <v>18.083400900824536</v>
      </c>
      <c r="K254" s="395"/>
      <c r="L254" s="395">
        <f>IF(OR(ISERROR(VLOOKUP($E254&amp;$D$91&amp;$D$92,'CCG data'!$A:$AD,'CCG data'!U$3,FALSE)),ISBLANK(VLOOKUP($E254&amp;$D$91&amp;$D$92,'CCG data'!$A:$AD,'CCG data'!U$3,FALSE))),"",VLOOKUP($E254&amp;$D$91&amp;$D$92,'CCG data'!$A:$AD,'CCG data'!U$3,FALSE))</f>
        <v>8.1951606637443337</v>
      </c>
      <c r="M254" s="396"/>
      <c r="N254" s="367">
        <f>IF(OR(ISERROR(VLOOKUP($E254&amp;$D$91&amp;$D$92,'CCG data'!$A:$AD,'CCG data'!G$3,FALSE)),ISBLANK(VLOOKUP($E254&amp;$D$91&amp;$D$92,'CCG data'!$A:$AD,'CCG data'!G$3,FALSE))),"",VLOOKUP($E254&amp;$D$91&amp;$D$92,'CCG data'!$A:$AD,'CCG data'!G$3,FALSE))</f>
        <v>893</v>
      </c>
      <c r="P254" s="404" t="str">
        <f>IF(OR(ISERROR(VLOOKUP($E254&amp;$D$91&amp;$D$92,'CCG data'!$A:$AD,'CCG data'!B$3,FALSE)),ISBLANK(VLOOKUP($E254&amp;$D$91&amp;$D$92,'CCG data'!$A:$AD,'CCG data'!B$3,FALSE))),"",VLOOKUP($E254&amp;$D$91&amp;$D$92,'CCG data'!$A:$AD,'CCG data'!B$3,FALSE))</f>
        <v/>
      </c>
      <c r="Q254" s="267"/>
      <c r="R254" s="267">
        <f>IF(OR(ISERROR(VLOOKUP($E254&amp;$D$91&amp;$D$92,'CCG data'!$A:$AD,'CCG data'!C$3,FALSE)),ISBLANK(VLOOKUP($E254&amp;$D$91&amp;$D$92,'CCG data'!$A:$AD,'CCG data'!C$3,FALSE))),"",VLOOKUP($E254&amp;$D$91&amp;$D$92,'CCG data'!$A:$AD,'CCG data'!C$3,FALSE))</f>
        <v>0.45128779395296753</v>
      </c>
      <c r="S254" s="267"/>
      <c r="T254" s="267">
        <f>IF(OR(ISERROR(VLOOKUP($E254&amp;$D$91&amp;$D$92,'CCG data'!$A:$AD,'CCG data'!D$3,FALSE)),ISBLANK(VLOOKUP($E254&amp;$D$91&amp;$D$92,'CCG data'!$A:$AD,'CCG data'!D$3,FALSE))),"",VLOOKUP($E254&amp;$D$91&amp;$D$92,'CCG data'!$A:$AD,'CCG data'!D$3,FALSE))</f>
        <v>0.37849944008958569</v>
      </c>
      <c r="U254" s="267"/>
      <c r="V254" s="267">
        <f>IF(OR(ISERROR(VLOOKUP($E254&amp;$D$91&amp;$D$92,'CCG data'!$A:$AD,'CCG data'!E$3,FALSE)),ISBLANK(VLOOKUP($E254&amp;$D$91&amp;$D$92,'CCG data'!$A:$AD,'CCG data'!E$3,FALSE))),"",VLOOKUP($E254&amp;$D$91&amp;$D$92,'CCG data'!$A:$AD,'CCG data'!E$3,FALSE))</f>
        <v>0.1702127659574468</v>
      </c>
      <c r="W254" s="405"/>
      <c r="Z254" s="165">
        <f>IFERROR(VLOOKUP($E254&amp;$D$92, Outliers!$A$4:$P$214,10,FALSE),"0")</f>
        <v>1</v>
      </c>
      <c r="AA254" s="165">
        <f>IFERROR(VLOOKUP($E254&amp;$D$92, Outliers!$A$4:$P$214,11,FALSE),"0")</f>
        <v>1</v>
      </c>
      <c r="AB254" s="165">
        <f>IFERROR(VLOOKUP($E254&amp;$D$92, Outliers!$A$4:$P$214,12,FALSE),"0")</f>
        <v>1</v>
      </c>
      <c r="AD254" s="78"/>
      <c r="AE254" s="78"/>
      <c r="AF254" s="78"/>
      <c r="AG254" s="78"/>
    </row>
    <row r="255" spans="4:33" x14ac:dyDescent="0.25">
      <c r="D255" s="319"/>
      <c r="E255" s="103" t="s">
        <v>27</v>
      </c>
      <c r="F255" s="95" t="str">
        <f>IF(P254="","",VLOOKUP($E254&amp;$D$91&amp;$D$92,'CCG data'!$A:$AD,'CCG data'!W$3,FALSE))</f>
        <v/>
      </c>
      <c r="G255" s="96" t="str">
        <f>IF(P254="","",VLOOKUP($E254&amp;$D$91&amp;$D$92,'CCG data'!$A:$AD,'CCG data'!X$3,FALSE))</f>
        <v/>
      </c>
      <c r="H255" s="96">
        <f>IF(R254="","",VLOOKUP($E254&amp;$D$91&amp;$D$92,'CCG data'!$A:$AD,'CCG data'!Y$3,FALSE))</f>
        <v>19.950241131049658</v>
      </c>
      <c r="I255" s="96">
        <f>IF(R254="","",VLOOKUP($E254&amp;$D$91&amp;$D$92,'CCG data'!$A:$AD,'CCG data'!Z$3,FALSE))</f>
        <v>24.267411987789892</v>
      </c>
      <c r="J255" s="96">
        <f>IF(T254="","",VLOOKUP($E254&amp;$D$91&amp;$D$92,'CCG data'!$A:$AD,'CCG data'!AA$3,FALSE))</f>
        <v>16.155530516853737</v>
      </c>
      <c r="K255" s="96">
        <f>IF(T254="","",VLOOKUP($E254&amp;$D$91&amp;$D$92,'CCG data'!$A:$AD,'CCG data'!AB$3,FALSE))</f>
        <v>20.011271284795335</v>
      </c>
      <c r="L255" s="96">
        <f>IF(V254="","",VLOOKUP($E254&amp;$D$91&amp;$D$92,'CCG data'!$A:$AD,'CCG data'!AC$3,FALSE))</f>
        <v>6.8923186666621552</v>
      </c>
      <c r="M255" s="96">
        <f>IF(V254="","",VLOOKUP($E254&amp;$D$91&amp;$D$92,'CCG data'!$A:$AD,'CCG data'!AD$3,FALSE))</f>
        <v>9.4980026608265113</v>
      </c>
      <c r="N255" s="368"/>
      <c r="P255" s="152" t="str">
        <f>IF(P254="","",VLOOKUP($E254&amp;$D$91&amp;$D$92,'CCG data'!$A:$AD,'CCG data'!I$3,FALSE))</f>
        <v/>
      </c>
      <c r="Q255" s="15" t="str">
        <f>IF(P254="","",VLOOKUP($E254&amp;$D$91&amp;$D$92,'CCG data'!$A:$AD,'CCG data'!J$3,FALSE))</f>
        <v/>
      </c>
      <c r="R255" s="15">
        <f>IF(R254="","",VLOOKUP($E254&amp;$D$91&amp;$D$92,'CCG data'!$A:$AD,'CCG data'!K$3,FALSE))</f>
        <v>0.41899999999999998</v>
      </c>
      <c r="S255" s="15">
        <f>IF(R254="","",VLOOKUP($E254&amp;$D$91&amp;$D$92,'CCG data'!$A:$AD,'CCG data'!L$3,FALSE))</f>
        <v>0.48399999999999999</v>
      </c>
      <c r="T255" s="15">
        <f>IF(T254="","",VLOOKUP($E254&amp;$D$91&amp;$D$92,'CCG data'!$A:$AD,'CCG data'!M$3,FALSE))</f>
        <v>0.34699999999999998</v>
      </c>
      <c r="U255" s="15">
        <f>IF(T254="","",VLOOKUP($E254&amp;$D$91&amp;$D$92,'CCG data'!$A:$AD,'CCG data'!N$3,FALSE))</f>
        <v>0.41099999999999998</v>
      </c>
      <c r="V255" s="15">
        <f>IF(V254="","",VLOOKUP($E254&amp;$D$91&amp;$D$92,'CCG data'!$A:$AD,'CCG data'!O$3,FALSE))</f>
        <v>0.14699999999999999</v>
      </c>
      <c r="W255" s="136">
        <f>IF(V254="","",VLOOKUP($E254&amp;$D$91&amp;$D$92,'CCG data'!$A:$AD,'CCG data'!P$3,FALSE))</f>
        <v>0.19600000000000001</v>
      </c>
      <c r="Z255" s="165" t="str">
        <f>IFERROR(VLOOKUP($E255&amp;$D$92, Outliers!$A$4:$P$214,10,FALSE),"0")</f>
        <v>0</v>
      </c>
      <c r="AA255" s="165" t="str">
        <f>IFERROR(VLOOKUP($E255&amp;$D$92, Outliers!$A$4:$P$214,11,FALSE),"0")</f>
        <v>0</v>
      </c>
      <c r="AB255" s="165" t="str">
        <f>IFERROR(VLOOKUP($E255&amp;$D$92, Outliers!$A$4:$P$214,12,FALSE),"0")</f>
        <v>0</v>
      </c>
      <c r="AD255" s="78"/>
      <c r="AE255" s="78"/>
      <c r="AF255" s="78"/>
      <c r="AG255" s="78"/>
    </row>
    <row r="256" spans="4:33" ht="15.75" x14ac:dyDescent="0.25">
      <c r="D256" s="319"/>
      <c r="E256" s="104" t="s">
        <v>201</v>
      </c>
      <c r="F256" s="394" t="str">
        <f>IF(OR(ISERROR(VLOOKUP($E256&amp;$D$91&amp;$D$92,'CCG data'!$A:$AD,'CCG data'!R$3,FALSE)),ISBLANK(VLOOKUP($E256&amp;$D$91&amp;$D$92,'CCG data'!$A:$AD,'CCG data'!R$3,FALSE))),"",VLOOKUP($E256&amp;$D$91&amp;$D$92,'CCG data'!$A:$AD,'CCG data'!R$3,FALSE))</f>
        <v/>
      </c>
      <c r="G256" s="395"/>
      <c r="H256" s="395">
        <f>IF(OR(ISERROR(VLOOKUP($E256&amp;$D$91&amp;$D$92,'CCG data'!$A:$AD,'CCG data'!S$3,FALSE)),ISBLANK(VLOOKUP($E256&amp;$D$91&amp;$D$92,'CCG data'!$A:$AD,'CCG data'!S$3,FALSE))),"",VLOOKUP($E256&amp;$D$91&amp;$D$92,'CCG data'!$A:$AD,'CCG data'!S$3,FALSE))</f>
        <v>23.718906314217602</v>
      </c>
      <c r="I256" s="395"/>
      <c r="J256" s="395">
        <f>IF(OR(ISERROR(VLOOKUP($E256&amp;$D$91&amp;$D$92,'CCG data'!$A:$AD,'CCG data'!T$3,FALSE)),ISBLANK(VLOOKUP($E256&amp;$D$91&amp;$D$92,'CCG data'!$A:$AD,'CCG data'!T$3,FALSE))),"",VLOOKUP($E256&amp;$D$91&amp;$D$92,'CCG data'!$A:$AD,'CCG data'!T$3,FALSE))</f>
        <v>31.184178044804732</v>
      </c>
      <c r="K256" s="395"/>
      <c r="L256" s="395">
        <f>IF(OR(ISERROR(VLOOKUP($E256&amp;$D$91&amp;$D$92,'CCG data'!$A:$AD,'CCG data'!U$3,FALSE)),ISBLANK(VLOOKUP($E256&amp;$D$91&amp;$D$92,'CCG data'!$A:$AD,'CCG data'!U$3,FALSE))),"",VLOOKUP($E256&amp;$D$91&amp;$D$92,'CCG data'!$A:$AD,'CCG data'!U$3,FALSE))</f>
        <v>22.236676263120486</v>
      </c>
      <c r="M256" s="396"/>
      <c r="N256" s="367">
        <f>IF(OR(ISERROR(VLOOKUP($E256&amp;$D$91&amp;$D$92,'CCG data'!$A:$AD,'CCG data'!G$3,FALSE)),ISBLANK(VLOOKUP($E256&amp;$D$91&amp;$D$92,'CCG data'!$A:$AD,'CCG data'!G$3,FALSE))),"",VLOOKUP($E256&amp;$D$91&amp;$D$92,'CCG data'!$A:$AD,'CCG data'!G$3,FALSE))</f>
        <v>1025</v>
      </c>
      <c r="P256" s="404" t="str">
        <f>IF(OR(ISERROR(VLOOKUP($E256&amp;$D$91&amp;$D$92,'CCG data'!$A:$AD,'CCG data'!B$3,FALSE)),ISBLANK(VLOOKUP($E256&amp;$D$91&amp;$D$92,'CCG data'!$A:$AD,'CCG data'!B$3,FALSE))),"",VLOOKUP($E256&amp;$D$91&amp;$D$92,'CCG data'!$A:$AD,'CCG data'!B$3,FALSE))</f>
        <v/>
      </c>
      <c r="Q256" s="267"/>
      <c r="R256" s="267">
        <f>IF(OR(ISERROR(VLOOKUP($E256&amp;$D$91&amp;$D$92,'CCG data'!$A:$AD,'CCG data'!C$3,FALSE)),ISBLANK(VLOOKUP($E256&amp;$D$91&amp;$D$92,'CCG data'!$A:$AD,'CCG data'!C$3,FALSE))),"",VLOOKUP($E256&amp;$D$91&amp;$D$92,'CCG data'!$A:$AD,'CCG data'!C$3,FALSE))</f>
        <v>0.31121951219512195</v>
      </c>
      <c r="S256" s="267"/>
      <c r="T256" s="267">
        <f>IF(OR(ISERROR(VLOOKUP($E256&amp;$D$91&amp;$D$92,'CCG data'!$A:$AD,'CCG data'!D$3,FALSE)),ISBLANK(VLOOKUP($E256&amp;$D$91&amp;$D$92,'CCG data'!$A:$AD,'CCG data'!D$3,FALSE))),"",VLOOKUP($E256&amp;$D$91&amp;$D$92,'CCG data'!$A:$AD,'CCG data'!D$3,FALSE))</f>
        <v>0.39707317073170734</v>
      </c>
      <c r="U256" s="267"/>
      <c r="V256" s="267">
        <f>IF(OR(ISERROR(VLOOKUP($E256&amp;$D$91&amp;$D$92,'CCG data'!$A:$AD,'CCG data'!E$3,FALSE)),ISBLANK(VLOOKUP($E256&amp;$D$91&amp;$D$92,'CCG data'!$A:$AD,'CCG data'!E$3,FALSE))),"",VLOOKUP($E256&amp;$D$91&amp;$D$92,'CCG data'!$A:$AD,'CCG data'!E$3,FALSE))</f>
        <v>0.29170731707317071</v>
      </c>
      <c r="W256" s="405"/>
      <c r="Z256" s="165">
        <f>IFERROR(VLOOKUP($E256&amp;$D$92, Outliers!$A$4:$P$214,10,FALSE),"0")</f>
        <v>1</v>
      </c>
      <c r="AA256" s="165">
        <f>IFERROR(VLOOKUP($E256&amp;$D$92, Outliers!$A$4:$P$214,11,FALSE),"0")</f>
        <v>0</v>
      </c>
      <c r="AB256" s="165">
        <f>IFERROR(VLOOKUP($E256&amp;$D$92, Outliers!$A$4:$P$214,12,FALSE),"0")</f>
        <v>1</v>
      </c>
      <c r="AD256" s="78"/>
      <c r="AE256" s="78"/>
      <c r="AF256" s="78"/>
      <c r="AG256" s="78"/>
    </row>
    <row r="257" spans="4:33" x14ac:dyDescent="0.25">
      <c r="D257" s="319"/>
      <c r="E257" s="103" t="s">
        <v>27</v>
      </c>
      <c r="F257" s="95" t="str">
        <f>IF(P256="","",VLOOKUP($E256&amp;$D$91&amp;$D$92,'CCG data'!$A:$AD,'CCG data'!W$3,FALSE))</f>
        <v/>
      </c>
      <c r="G257" s="96" t="str">
        <f>IF(P256="","",VLOOKUP($E256&amp;$D$91&amp;$D$92,'CCG data'!$A:$AD,'CCG data'!X$3,FALSE))</f>
        <v/>
      </c>
      <c r="H257" s="96">
        <f>IF(R256="","",VLOOKUP($E256&amp;$D$91&amp;$D$92,'CCG data'!$A:$AD,'CCG data'!Y$3,FALSE))</f>
        <v>21.116018863592384</v>
      </c>
      <c r="I257" s="96">
        <f>IF(R256="","",VLOOKUP($E256&amp;$D$91&amp;$D$92,'CCG data'!$A:$AD,'CCG data'!Z$3,FALSE))</f>
        <v>26.32179376484282</v>
      </c>
      <c r="J257" s="96">
        <f>IF(T256="","",VLOOKUP($E256&amp;$D$91&amp;$D$92,'CCG data'!$A:$AD,'CCG data'!AA$3,FALSE))</f>
        <v>28.15452310203554</v>
      </c>
      <c r="K257" s="96">
        <f>IF(T256="","",VLOOKUP($E256&amp;$D$91&amp;$D$92,'CCG data'!$A:$AD,'CCG data'!AB$3,FALSE))</f>
        <v>34.213832987573923</v>
      </c>
      <c r="L257" s="96">
        <f>IF(V256="","",VLOOKUP($E256&amp;$D$91&amp;$D$92,'CCG data'!$A:$AD,'CCG data'!AC$3,FALSE))</f>
        <v>19.716155086749168</v>
      </c>
      <c r="M257" s="96">
        <f>IF(V256="","",VLOOKUP($E256&amp;$D$91&amp;$D$92,'CCG data'!$A:$AD,'CCG data'!AD$3,FALSE))</f>
        <v>24.757197439491804</v>
      </c>
      <c r="N257" s="368"/>
      <c r="P257" s="152" t="str">
        <f>IF(P256="","",VLOOKUP($E256&amp;$D$91&amp;$D$92,'CCG data'!$A:$AD,'CCG data'!I$3,FALSE))</f>
        <v/>
      </c>
      <c r="Q257" s="15" t="str">
        <f>IF(P256="","",VLOOKUP($E256&amp;$D$91&amp;$D$92,'CCG data'!$A:$AD,'CCG data'!J$3,FALSE))</f>
        <v/>
      </c>
      <c r="R257" s="15">
        <f>IF(R256="","",VLOOKUP($E256&amp;$D$91&amp;$D$92,'CCG data'!$A:$AD,'CCG data'!K$3,FALSE))</f>
        <v>0.28399999999999997</v>
      </c>
      <c r="S257" s="15">
        <f>IF(R256="","",VLOOKUP($E256&amp;$D$91&amp;$D$92,'CCG data'!$A:$AD,'CCG data'!L$3,FALSE))</f>
        <v>0.34</v>
      </c>
      <c r="T257" s="15">
        <f>IF(T256="","",VLOOKUP($E256&amp;$D$91&amp;$D$92,'CCG data'!$A:$AD,'CCG data'!M$3,FALSE))</f>
        <v>0.36799999999999999</v>
      </c>
      <c r="U257" s="15">
        <f>IF(T256="","",VLOOKUP($E256&amp;$D$91&amp;$D$92,'CCG data'!$A:$AD,'CCG data'!N$3,FALSE))</f>
        <v>0.42699999999999999</v>
      </c>
      <c r="V257" s="15">
        <f>IF(V256="","",VLOOKUP($E256&amp;$D$91&amp;$D$92,'CCG data'!$A:$AD,'CCG data'!O$3,FALSE))</f>
        <v>0.26500000000000001</v>
      </c>
      <c r="W257" s="136">
        <f>IF(V256="","",VLOOKUP($E256&amp;$D$91&amp;$D$92,'CCG data'!$A:$AD,'CCG data'!P$3,FALSE))</f>
        <v>0.32</v>
      </c>
      <c r="Z257" s="165" t="str">
        <f>IFERROR(VLOOKUP($E257&amp;$D$92, Outliers!$A$4:$P$214,10,FALSE),"0")</f>
        <v>0</v>
      </c>
      <c r="AA257" s="165" t="str">
        <f>IFERROR(VLOOKUP($E257&amp;$D$92, Outliers!$A$4:$P$214,11,FALSE),"0")</f>
        <v>0</v>
      </c>
      <c r="AB257" s="165" t="str">
        <f>IFERROR(VLOOKUP($E257&amp;$D$92, Outliers!$A$4:$P$214,12,FALSE),"0")</f>
        <v>0</v>
      </c>
      <c r="AD257" s="78"/>
      <c r="AE257" s="78"/>
      <c r="AF257" s="78"/>
      <c r="AG257" s="78"/>
    </row>
    <row r="258" spans="4:33" ht="15.75" x14ac:dyDescent="0.25">
      <c r="D258" s="319"/>
      <c r="E258" s="104" t="s">
        <v>202</v>
      </c>
      <c r="F258" s="394" t="str">
        <f>IF(OR(ISERROR(VLOOKUP($E258&amp;$D$91&amp;$D$92,'CCG data'!$A:$AD,'CCG data'!R$3,FALSE)),ISBLANK(VLOOKUP($E258&amp;$D$91&amp;$D$92,'CCG data'!$A:$AD,'CCG data'!R$3,FALSE))),"",VLOOKUP($E258&amp;$D$91&amp;$D$92,'CCG data'!$A:$AD,'CCG data'!R$3,FALSE))</f>
        <v/>
      </c>
      <c r="G258" s="395"/>
      <c r="H258" s="395">
        <f>IF(OR(ISERROR(VLOOKUP($E258&amp;$D$91&amp;$D$92,'CCG data'!$A:$AD,'CCG data'!S$3,FALSE)),ISBLANK(VLOOKUP($E258&amp;$D$91&amp;$D$92,'CCG data'!$A:$AD,'CCG data'!S$3,FALSE))),"",VLOOKUP($E258&amp;$D$91&amp;$D$92,'CCG data'!$A:$AD,'CCG data'!S$3,FALSE))</f>
        <v>68.574801500062406</v>
      </c>
      <c r="I258" s="395"/>
      <c r="J258" s="395">
        <f>IF(OR(ISERROR(VLOOKUP($E258&amp;$D$91&amp;$D$92,'CCG data'!$A:$AD,'CCG data'!T$3,FALSE)),ISBLANK(VLOOKUP($E258&amp;$D$91&amp;$D$92,'CCG data'!$A:$AD,'CCG data'!T$3,FALSE))),"",VLOOKUP($E258&amp;$D$91&amp;$D$92,'CCG data'!$A:$AD,'CCG data'!T$3,FALSE))</f>
        <v>53.910603630236814</v>
      </c>
      <c r="K258" s="395"/>
      <c r="L258" s="395">
        <f>IF(OR(ISERROR(VLOOKUP($E258&amp;$D$91&amp;$D$92,'CCG data'!$A:$AD,'CCG data'!U$3,FALSE)),ISBLANK(VLOOKUP($E258&amp;$D$91&amp;$D$92,'CCG data'!$A:$AD,'CCG data'!U$3,FALSE))),"",VLOOKUP($E258&amp;$D$91&amp;$D$92,'CCG data'!$A:$AD,'CCG data'!U$3,FALSE))</f>
        <v>9.8299331633959834</v>
      </c>
      <c r="M258" s="396"/>
      <c r="N258" s="367">
        <f>IF(OR(ISERROR(VLOOKUP($E258&amp;$D$91&amp;$D$92,'CCG data'!$A:$AD,'CCG data'!G$3,FALSE)),ISBLANK(VLOOKUP($E258&amp;$D$91&amp;$D$92,'CCG data'!$A:$AD,'CCG data'!G$3,FALSE))),"",VLOOKUP($E258&amp;$D$91&amp;$D$92,'CCG data'!$A:$AD,'CCG data'!G$3,FALSE))</f>
        <v>2317</v>
      </c>
      <c r="P258" s="404" t="str">
        <f>IF(OR(ISERROR(VLOOKUP($E258&amp;$D$91&amp;$D$92,'CCG data'!$A:$AD,'CCG data'!B$3,FALSE)),ISBLANK(VLOOKUP($E258&amp;$D$91&amp;$D$92,'CCG data'!$A:$AD,'CCG data'!B$3,FALSE))),"",VLOOKUP($E258&amp;$D$91&amp;$D$92,'CCG data'!$A:$AD,'CCG data'!B$3,FALSE))</f>
        <v/>
      </c>
      <c r="Q258" s="267"/>
      <c r="R258" s="267">
        <f>IF(OR(ISERROR(VLOOKUP($E258&amp;$D$91&amp;$D$92,'CCG data'!$A:$AD,'CCG data'!C$3,FALSE)),ISBLANK(VLOOKUP($E258&amp;$D$91&amp;$D$92,'CCG data'!$A:$AD,'CCG data'!C$3,FALSE))),"",VLOOKUP($E258&amp;$D$91&amp;$D$92,'CCG data'!$A:$AD,'CCG data'!C$3,FALSE))</f>
        <v>0.52050064738886492</v>
      </c>
      <c r="S258" s="267"/>
      <c r="T258" s="267">
        <f>IF(OR(ISERROR(VLOOKUP($E258&amp;$D$91&amp;$D$92,'CCG data'!$A:$AD,'CCG data'!D$3,FALSE)),ISBLANK(VLOOKUP($E258&amp;$D$91&amp;$D$92,'CCG data'!$A:$AD,'CCG data'!D$3,FALSE))),"",VLOOKUP($E258&amp;$D$91&amp;$D$92,'CCG data'!$A:$AD,'CCG data'!D$3,FALSE))</f>
        <v>0.40483383685800606</v>
      </c>
      <c r="U258" s="267"/>
      <c r="V258" s="267">
        <f>IF(OR(ISERROR(VLOOKUP($E258&amp;$D$91&amp;$D$92,'CCG data'!$A:$AD,'CCG data'!E$3,FALSE)),ISBLANK(VLOOKUP($E258&amp;$D$91&amp;$D$92,'CCG data'!$A:$AD,'CCG data'!E$3,FALSE))),"",VLOOKUP($E258&amp;$D$91&amp;$D$92,'CCG data'!$A:$AD,'CCG data'!E$3,FALSE))</f>
        <v>7.4665515753129047E-2</v>
      </c>
      <c r="W258" s="405"/>
      <c r="Z258" s="165">
        <f>IFERROR(VLOOKUP($E258&amp;$D$92, Outliers!$A$4:$P$214,10,FALSE),"0")</f>
        <v>1</v>
      </c>
      <c r="AA258" s="165">
        <f>IFERROR(VLOOKUP($E258&amp;$D$92, Outliers!$A$4:$P$214,11,FALSE),"0")</f>
        <v>1</v>
      </c>
      <c r="AB258" s="165">
        <f>IFERROR(VLOOKUP($E258&amp;$D$92, Outliers!$A$4:$P$214,12,FALSE),"0")</f>
        <v>0</v>
      </c>
      <c r="AD258" s="78"/>
      <c r="AE258" s="78"/>
      <c r="AF258" s="78"/>
      <c r="AG258" s="78"/>
    </row>
    <row r="259" spans="4:33" x14ac:dyDescent="0.25">
      <c r="D259" s="319"/>
      <c r="E259" s="103" t="s">
        <v>27</v>
      </c>
      <c r="F259" s="95" t="str">
        <f>IF(P258="","",VLOOKUP($E258&amp;$D$91&amp;$D$92,'CCG data'!$A:$AD,'CCG data'!W$3,FALSE))</f>
        <v/>
      </c>
      <c r="G259" s="96" t="str">
        <f>IF(P258="","",VLOOKUP($E258&amp;$D$91&amp;$D$92,'CCG data'!$A:$AD,'CCG data'!X$3,FALSE))</f>
        <v/>
      </c>
      <c r="H259" s="96">
        <f>IF(R258="","",VLOOKUP($E258&amp;$D$91&amp;$D$92,'CCG data'!$A:$AD,'CCG data'!Y$3,FALSE))</f>
        <v>64.70448058737675</v>
      </c>
      <c r="I259" s="96">
        <f>IF(R258="","",VLOOKUP($E258&amp;$D$91&amp;$D$92,'CCG data'!$A:$AD,'CCG data'!Z$3,FALSE))</f>
        <v>72.445122412748063</v>
      </c>
      <c r="J259" s="96">
        <f>IF(T258="","",VLOOKUP($E258&amp;$D$91&amp;$D$92,'CCG data'!$A:$AD,'CCG data'!AA$3,FALSE))</f>
        <v>50.46052616273478</v>
      </c>
      <c r="K259" s="96">
        <f>IF(T258="","",VLOOKUP($E258&amp;$D$91&amp;$D$92,'CCG data'!$A:$AD,'CCG data'!AB$3,FALSE))</f>
        <v>57.360681097738848</v>
      </c>
      <c r="L259" s="96">
        <f>IF(V258="","",VLOOKUP($E258&amp;$D$91&amp;$D$92,'CCG data'!$A:$AD,'CCG data'!AC$3,FALSE))</f>
        <v>8.3651154443301632</v>
      </c>
      <c r="M259" s="96">
        <f>IF(V258="","",VLOOKUP($E258&amp;$D$91&amp;$D$92,'CCG data'!$A:$AD,'CCG data'!AD$3,FALSE))</f>
        <v>11.294750882461804</v>
      </c>
      <c r="N259" s="368"/>
      <c r="P259" s="152" t="str">
        <f>IF(P258="","",VLOOKUP($E258&amp;$D$91&amp;$D$92,'CCG data'!$A:$AD,'CCG data'!I$3,FALSE))</f>
        <v/>
      </c>
      <c r="Q259" s="15" t="str">
        <f>IF(P258="","",VLOOKUP($E258&amp;$D$91&amp;$D$92,'CCG data'!$A:$AD,'CCG data'!J$3,FALSE))</f>
        <v/>
      </c>
      <c r="R259" s="15">
        <f>IF(R258="","",VLOOKUP($E258&amp;$D$91&amp;$D$92,'CCG data'!$A:$AD,'CCG data'!K$3,FALSE))</f>
        <v>0.5</v>
      </c>
      <c r="S259" s="15">
        <f>IF(R258="","",VLOOKUP($E258&amp;$D$91&amp;$D$92,'CCG data'!$A:$AD,'CCG data'!L$3,FALSE))</f>
        <v>0.54100000000000004</v>
      </c>
      <c r="T259" s="15">
        <f>IF(T258="","",VLOOKUP($E258&amp;$D$91&amp;$D$92,'CCG data'!$A:$AD,'CCG data'!M$3,FALSE))</f>
        <v>0.38500000000000001</v>
      </c>
      <c r="U259" s="15">
        <f>IF(T258="","",VLOOKUP($E258&amp;$D$91&amp;$D$92,'CCG data'!$A:$AD,'CCG data'!N$3,FALSE))</f>
        <v>0.42499999999999999</v>
      </c>
      <c r="V259" s="15">
        <f>IF(V258="","",VLOOKUP($E258&amp;$D$91&amp;$D$92,'CCG data'!$A:$AD,'CCG data'!O$3,FALSE))</f>
        <v>6.5000000000000002E-2</v>
      </c>
      <c r="W259" s="136">
        <f>IF(V258="","",VLOOKUP($E258&amp;$D$91&amp;$D$92,'CCG data'!$A:$AD,'CCG data'!P$3,FALSE))</f>
        <v>8.5999999999999993E-2</v>
      </c>
      <c r="Z259" s="165" t="str">
        <f>IFERROR(VLOOKUP($E259&amp;$D$92, Outliers!$A$4:$P$214,10,FALSE),"0")</f>
        <v>0</v>
      </c>
      <c r="AA259" s="165" t="str">
        <f>IFERROR(VLOOKUP($E259&amp;$D$92, Outliers!$A$4:$P$214,11,FALSE),"0")</f>
        <v>0</v>
      </c>
      <c r="AB259" s="165" t="str">
        <f>IFERROR(VLOOKUP($E259&amp;$D$92, Outliers!$A$4:$P$214,12,FALSE),"0")</f>
        <v>0</v>
      </c>
      <c r="AD259" s="78"/>
      <c r="AE259" s="78"/>
      <c r="AF259" s="78"/>
      <c r="AG259" s="78"/>
    </row>
    <row r="260" spans="4:33" ht="15.75" x14ac:dyDescent="0.25">
      <c r="D260" s="319"/>
      <c r="E260" s="104" t="s">
        <v>413</v>
      </c>
      <c r="F260" s="394" t="str">
        <f>IF(OR(ISERROR(VLOOKUP($E260&amp;$D$91&amp;$D$92,'CCG data'!$A:$AD,'CCG data'!R$3,FALSE)),ISBLANK(VLOOKUP($E260&amp;$D$91&amp;$D$92,'CCG data'!$A:$AD,'CCG data'!R$3,FALSE))),"",VLOOKUP($E260&amp;$D$91&amp;$D$92,'CCG data'!$A:$AD,'CCG data'!R$3,FALSE))</f>
        <v/>
      </c>
      <c r="G260" s="395"/>
      <c r="H260" s="395">
        <f>IF(OR(ISERROR(VLOOKUP($E260&amp;$D$91&amp;$D$92,'CCG data'!$A:$AD,'CCG data'!S$3,FALSE)),ISBLANK(VLOOKUP($E260&amp;$D$91&amp;$D$92,'CCG data'!$A:$AD,'CCG data'!S$3,FALSE))),"",VLOOKUP($E260&amp;$D$91&amp;$D$92,'CCG data'!$A:$AD,'CCG data'!S$3,FALSE))</f>
        <v>29.704836999830302</v>
      </c>
      <c r="I260" s="395"/>
      <c r="J260" s="395">
        <f>IF(OR(ISERROR(VLOOKUP($E260&amp;$D$91&amp;$D$92,'CCG data'!$A:$AD,'CCG data'!T$3,FALSE)),ISBLANK(VLOOKUP($E260&amp;$D$91&amp;$D$92,'CCG data'!$A:$AD,'CCG data'!T$3,FALSE))),"",VLOOKUP($E260&amp;$D$91&amp;$D$92,'CCG data'!$A:$AD,'CCG data'!T$3,FALSE))</f>
        <v>19.338816065791335</v>
      </c>
      <c r="K260" s="395"/>
      <c r="L260" s="395">
        <f>IF(OR(ISERROR(VLOOKUP($E260&amp;$D$91&amp;$D$92,'CCG data'!$A:$AD,'CCG data'!U$3,FALSE)),ISBLANK(VLOOKUP($E260&amp;$D$91&amp;$D$92,'CCG data'!$A:$AD,'CCG data'!U$3,FALSE))),"",VLOOKUP($E260&amp;$D$91&amp;$D$92,'CCG data'!$A:$AD,'CCG data'!U$3,FALSE))</f>
        <v>7.5201559782698419</v>
      </c>
      <c r="M260" s="396"/>
      <c r="N260" s="367">
        <f>IF(OR(ISERROR(VLOOKUP($E260&amp;$D$91&amp;$D$92,'CCG data'!$A:$AD,'CCG data'!G$3,FALSE)),ISBLANK(VLOOKUP($E260&amp;$D$91&amp;$D$92,'CCG data'!$A:$AD,'CCG data'!G$3,FALSE))),"",VLOOKUP($E260&amp;$D$91&amp;$D$92,'CCG data'!$A:$AD,'CCG data'!G$3,FALSE))</f>
        <v>2012</v>
      </c>
      <c r="P260" s="404" t="str">
        <f>IF(OR(ISERROR(VLOOKUP($E260&amp;$D$91&amp;$D$92,'CCG data'!$A:$AD,'CCG data'!B$3,FALSE)),ISBLANK(VLOOKUP($E260&amp;$D$91&amp;$D$92,'CCG data'!$A:$AD,'CCG data'!B$3,FALSE))),"",VLOOKUP($E260&amp;$D$91&amp;$D$92,'CCG data'!$A:$AD,'CCG data'!B$3,FALSE))</f>
        <v/>
      </c>
      <c r="Q260" s="267"/>
      <c r="R260" s="267">
        <f>IF(OR(ISERROR(VLOOKUP($E260&amp;$D$91&amp;$D$92,'CCG data'!$A:$AD,'CCG data'!C$3,FALSE)),ISBLANK(VLOOKUP($E260&amp;$D$91&amp;$D$92,'CCG data'!$A:$AD,'CCG data'!C$3,FALSE))),"",VLOOKUP($E260&amp;$D$91&amp;$D$92,'CCG data'!$A:$AD,'CCG data'!C$3,FALSE))</f>
        <v>0.52087475149105367</v>
      </c>
      <c r="S260" s="267"/>
      <c r="T260" s="267">
        <f>IF(OR(ISERROR(VLOOKUP($E260&amp;$D$91&amp;$D$92,'CCG data'!$A:$AD,'CCG data'!D$3,FALSE)),ISBLANK(VLOOKUP($E260&amp;$D$91&amp;$D$92,'CCG data'!$A:$AD,'CCG data'!D$3,FALSE))),"",VLOOKUP($E260&amp;$D$91&amp;$D$92,'CCG data'!$A:$AD,'CCG data'!D$3,FALSE))</f>
        <v>0.34592445328031807</v>
      </c>
      <c r="U260" s="267"/>
      <c r="V260" s="267">
        <f>IF(OR(ISERROR(VLOOKUP($E260&amp;$D$91&amp;$D$92,'CCG data'!$A:$AD,'CCG data'!E$3,FALSE)),ISBLANK(VLOOKUP($E260&amp;$D$91&amp;$D$92,'CCG data'!$A:$AD,'CCG data'!E$3,FALSE))),"",VLOOKUP($E260&amp;$D$91&amp;$D$92,'CCG data'!$A:$AD,'CCG data'!E$3,FALSE))</f>
        <v>0.13320079522862824</v>
      </c>
      <c r="W260" s="405"/>
      <c r="Z260" s="165">
        <f>IFERROR(VLOOKUP($E260&amp;$D$92, Outliers!$A$4:$P$214,10,FALSE),"0")</f>
        <v>1</v>
      </c>
      <c r="AA260" s="165">
        <f>IFERROR(VLOOKUP($E260&amp;$D$92, Outliers!$A$4:$P$214,11,FALSE),"0")</f>
        <v>1</v>
      </c>
      <c r="AB260" s="165">
        <f>IFERROR(VLOOKUP($E260&amp;$D$92, Outliers!$A$4:$P$214,12,FALSE),"0")</f>
        <v>1</v>
      </c>
      <c r="AD260" s="78"/>
      <c r="AE260" s="78"/>
      <c r="AF260" s="78"/>
      <c r="AG260" s="78"/>
    </row>
    <row r="261" spans="4:33" x14ac:dyDescent="0.25">
      <c r="D261" s="319"/>
      <c r="E261" s="103" t="s">
        <v>27</v>
      </c>
      <c r="F261" s="95" t="str">
        <f>IF(P260="","",VLOOKUP($E260&amp;$D$91&amp;$D$92,'CCG data'!$A:$AD,'CCG data'!W$3,FALSE))</f>
        <v/>
      </c>
      <c r="G261" s="96" t="str">
        <f>IF(P260="","",VLOOKUP($E260&amp;$D$91&amp;$D$92,'CCG data'!$A:$AD,'CCG data'!X$3,FALSE))</f>
        <v/>
      </c>
      <c r="H261" s="96">
        <f>IF(R260="","",VLOOKUP($E260&amp;$D$91&amp;$D$92,'CCG data'!$A:$AD,'CCG data'!Y$3,FALSE))</f>
        <v>27.906369460405553</v>
      </c>
      <c r="I261" s="96">
        <f>IF(R260="","",VLOOKUP($E260&amp;$D$91&amp;$D$92,'CCG data'!$A:$AD,'CCG data'!Z$3,FALSE))</f>
        <v>31.503304539255051</v>
      </c>
      <c r="J261" s="96">
        <f>IF(T260="","",VLOOKUP($E260&amp;$D$91&amp;$D$92,'CCG data'!$A:$AD,'CCG data'!AA$3,FALSE))</f>
        <v>17.902065640579686</v>
      </c>
      <c r="K261" s="96">
        <f>IF(T260="","",VLOOKUP($E260&amp;$D$91&amp;$D$92,'CCG data'!$A:$AD,'CCG data'!AB$3,FALSE))</f>
        <v>20.775566491002984</v>
      </c>
      <c r="L261" s="96">
        <f>IF(V260="","",VLOOKUP($E260&amp;$D$91&amp;$D$92,'CCG data'!$A:$AD,'CCG data'!AC$3,FALSE))</f>
        <v>6.619797366478628</v>
      </c>
      <c r="M261" s="96">
        <f>IF(V260="","",VLOOKUP($E260&amp;$D$91&amp;$D$92,'CCG data'!$A:$AD,'CCG data'!AD$3,FALSE))</f>
        <v>8.4205145900610567</v>
      </c>
      <c r="N261" s="368"/>
      <c r="P261" s="152" t="str">
        <f>IF(P260="","",VLOOKUP($E260&amp;$D$91&amp;$D$92,'CCG data'!$A:$AD,'CCG data'!I$3,FALSE))</f>
        <v/>
      </c>
      <c r="Q261" s="15" t="str">
        <f>IF(P260="","",VLOOKUP($E260&amp;$D$91&amp;$D$92,'CCG data'!$A:$AD,'CCG data'!J$3,FALSE))</f>
        <v/>
      </c>
      <c r="R261" s="15">
        <f>IF(R260="","",VLOOKUP($E260&amp;$D$91&amp;$D$92,'CCG data'!$A:$AD,'CCG data'!K$3,FALSE))</f>
        <v>0.499</v>
      </c>
      <c r="S261" s="15">
        <f>IF(R260="","",VLOOKUP($E260&amp;$D$91&amp;$D$92,'CCG data'!$A:$AD,'CCG data'!L$3,FALSE))</f>
        <v>0.54300000000000004</v>
      </c>
      <c r="T261" s="15">
        <f>IF(T260="","",VLOOKUP($E260&amp;$D$91&amp;$D$92,'CCG data'!$A:$AD,'CCG data'!M$3,FALSE))</f>
        <v>0.32500000000000001</v>
      </c>
      <c r="U261" s="15">
        <f>IF(T260="","",VLOOKUP($E260&amp;$D$91&amp;$D$92,'CCG data'!$A:$AD,'CCG data'!N$3,FALSE))</f>
        <v>0.36699999999999999</v>
      </c>
      <c r="V261" s="15">
        <f>IF(V260="","",VLOOKUP($E260&amp;$D$91&amp;$D$92,'CCG data'!$A:$AD,'CCG data'!O$3,FALSE))</f>
        <v>0.11899999999999999</v>
      </c>
      <c r="W261" s="136">
        <f>IF(V260="","",VLOOKUP($E260&amp;$D$91&amp;$D$92,'CCG data'!$A:$AD,'CCG data'!P$3,FALSE))</f>
        <v>0.14899999999999999</v>
      </c>
      <c r="Z261" s="165" t="str">
        <f>IFERROR(VLOOKUP($E261&amp;$D$92, Outliers!$A$4:$P$214,10,FALSE),"0")</f>
        <v>0</v>
      </c>
      <c r="AA261" s="165" t="str">
        <f>IFERROR(VLOOKUP($E261&amp;$D$92, Outliers!$A$4:$P$214,11,FALSE),"0")</f>
        <v>0</v>
      </c>
      <c r="AB261" s="165" t="str">
        <f>IFERROR(VLOOKUP($E261&amp;$D$92, Outliers!$A$4:$P$214,12,FALSE),"0")</f>
        <v>0</v>
      </c>
      <c r="AD261" s="78"/>
      <c r="AE261" s="78"/>
      <c r="AF261" s="78"/>
      <c r="AG261" s="78"/>
    </row>
    <row r="262" spans="4:33" ht="15.75" x14ac:dyDescent="0.25">
      <c r="D262" s="319"/>
      <c r="E262" s="104" t="s">
        <v>414</v>
      </c>
      <c r="F262" s="394" t="str">
        <f>IF(OR(ISERROR(VLOOKUP($E262&amp;$D$91&amp;$D$92,'CCG data'!$A:$AD,'CCG data'!R$3,FALSE)),ISBLANK(VLOOKUP($E262&amp;$D$91&amp;$D$92,'CCG data'!$A:$AD,'CCG data'!R$3,FALSE))),"",VLOOKUP($E262&amp;$D$91&amp;$D$92,'CCG data'!$A:$AD,'CCG data'!R$3,FALSE))</f>
        <v/>
      </c>
      <c r="G262" s="395"/>
      <c r="H262" s="395">
        <f>IF(OR(ISERROR(VLOOKUP($E262&amp;$D$91&amp;$D$92,'CCG data'!$A:$AD,'CCG data'!S$3,FALSE)),ISBLANK(VLOOKUP($E262&amp;$D$91&amp;$D$92,'CCG data'!$A:$AD,'CCG data'!S$3,FALSE))),"",VLOOKUP($E262&amp;$D$91&amp;$D$92,'CCG data'!$A:$AD,'CCG data'!S$3,FALSE))</f>
        <v>29.396537160971302</v>
      </c>
      <c r="I262" s="395"/>
      <c r="J262" s="395">
        <f>IF(OR(ISERROR(VLOOKUP($E262&amp;$D$91&amp;$D$92,'CCG data'!$A:$AD,'CCG data'!T$3,FALSE)),ISBLANK(VLOOKUP($E262&amp;$D$91&amp;$D$92,'CCG data'!$A:$AD,'CCG data'!T$3,FALSE))),"",VLOOKUP($E262&amp;$D$91&amp;$D$92,'CCG data'!$A:$AD,'CCG data'!T$3,FALSE))</f>
        <v>23.310181018084059</v>
      </c>
      <c r="K262" s="395"/>
      <c r="L262" s="395">
        <f>IF(OR(ISERROR(VLOOKUP($E262&amp;$D$91&amp;$D$92,'CCG data'!$A:$AD,'CCG data'!U$3,FALSE)),ISBLANK(VLOOKUP($E262&amp;$D$91&amp;$D$92,'CCG data'!$A:$AD,'CCG data'!U$3,FALSE))),"",VLOOKUP($E262&amp;$D$91&amp;$D$92,'CCG data'!$A:$AD,'CCG data'!U$3,FALSE))</f>
        <v>8.1434729715940524</v>
      </c>
      <c r="M262" s="396"/>
      <c r="N262" s="367">
        <f>IF(OR(ISERROR(VLOOKUP($E262&amp;$D$91&amp;$D$92,'CCG data'!$A:$AD,'CCG data'!G$3,FALSE)),ISBLANK(VLOOKUP($E262&amp;$D$91&amp;$D$92,'CCG data'!$A:$AD,'CCG data'!G$3,FALSE))),"",VLOOKUP($E262&amp;$D$91&amp;$D$92,'CCG data'!$A:$AD,'CCG data'!G$3,FALSE))</f>
        <v>916</v>
      </c>
      <c r="P262" s="404" t="str">
        <f>IF(OR(ISERROR(VLOOKUP($E262&amp;$D$91&amp;$D$92,'CCG data'!$A:$AD,'CCG data'!B$3,FALSE)),ISBLANK(VLOOKUP($E262&amp;$D$91&amp;$D$92,'CCG data'!$A:$AD,'CCG data'!B$3,FALSE))),"",VLOOKUP($E262&amp;$D$91&amp;$D$92,'CCG data'!$A:$AD,'CCG data'!B$3,FALSE))</f>
        <v/>
      </c>
      <c r="Q262" s="267"/>
      <c r="R262" s="267">
        <f>IF(OR(ISERROR(VLOOKUP($E262&amp;$D$91&amp;$D$92,'CCG data'!$A:$AD,'CCG data'!C$3,FALSE)),ISBLANK(VLOOKUP($E262&amp;$D$91&amp;$D$92,'CCG data'!$A:$AD,'CCG data'!C$3,FALSE))),"",VLOOKUP($E262&amp;$D$91&amp;$D$92,'CCG data'!$A:$AD,'CCG data'!C$3,FALSE))</f>
        <v>0.47379912663755458</v>
      </c>
      <c r="S262" s="267"/>
      <c r="T262" s="267">
        <f>IF(OR(ISERROR(VLOOKUP($E262&amp;$D$91&amp;$D$92,'CCG data'!$A:$AD,'CCG data'!D$3,FALSE)),ISBLANK(VLOOKUP($E262&amp;$D$91&amp;$D$92,'CCG data'!$A:$AD,'CCG data'!D$3,FALSE))),"",VLOOKUP($E262&amp;$D$91&amp;$D$92,'CCG data'!$A:$AD,'CCG data'!D$3,FALSE))</f>
        <v>0.39192139737991266</v>
      </c>
      <c r="U262" s="267"/>
      <c r="V262" s="267">
        <f>IF(OR(ISERROR(VLOOKUP($E262&amp;$D$91&amp;$D$92,'CCG data'!$A:$AD,'CCG data'!E$3,FALSE)),ISBLANK(VLOOKUP($E262&amp;$D$91&amp;$D$92,'CCG data'!$A:$AD,'CCG data'!E$3,FALSE))),"",VLOOKUP($E262&amp;$D$91&amp;$D$92,'CCG data'!$A:$AD,'CCG data'!E$3,FALSE))</f>
        <v>0.13427947598253276</v>
      </c>
      <c r="W262" s="405"/>
      <c r="Z262" s="165">
        <f>IFERROR(VLOOKUP($E262&amp;$D$92, Outliers!$A$4:$P$214,10,FALSE),"0")</f>
        <v>1</v>
      </c>
      <c r="AA262" s="165">
        <f>IFERROR(VLOOKUP($E262&amp;$D$92, Outliers!$A$4:$P$214,11,FALSE),"0")</f>
        <v>1</v>
      </c>
      <c r="AB262" s="165">
        <f>IFERROR(VLOOKUP($E262&amp;$D$92, Outliers!$A$4:$P$214,12,FALSE),"0")</f>
        <v>1</v>
      </c>
      <c r="AD262" s="78"/>
      <c r="AE262" s="78"/>
      <c r="AF262" s="78"/>
      <c r="AG262" s="78"/>
    </row>
    <row r="263" spans="4:33" x14ac:dyDescent="0.25">
      <c r="D263" s="319"/>
      <c r="E263" s="103" t="s">
        <v>27</v>
      </c>
      <c r="F263" s="95" t="str">
        <f>IF(P262="","",VLOOKUP($E262&amp;$D$91&amp;$D$92,'CCG data'!$A:$AD,'CCG data'!W$3,FALSE))</f>
        <v/>
      </c>
      <c r="G263" s="96" t="str">
        <f>IF(P262="","",VLOOKUP($E262&amp;$D$91&amp;$D$92,'CCG data'!$A:$AD,'CCG data'!X$3,FALSE))</f>
        <v/>
      </c>
      <c r="H263" s="96">
        <f>IF(R262="","",VLOOKUP($E262&amp;$D$91&amp;$D$92,'CCG data'!$A:$AD,'CCG data'!Y$3,FALSE))</f>
        <v>26.63082244057998</v>
      </c>
      <c r="I263" s="96">
        <f>IF(R262="","",VLOOKUP($E262&amp;$D$91&amp;$D$92,'CCG data'!$A:$AD,'CCG data'!Z$3,FALSE))</f>
        <v>32.162251881362629</v>
      </c>
      <c r="J263" s="96">
        <f>IF(T262="","",VLOOKUP($E262&amp;$D$91&amp;$D$92,'CCG data'!$A:$AD,'CCG data'!AA$3,FALSE))</f>
        <v>20.898862989826483</v>
      </c>
      <c r="K263" s="96">
        <f>IF(T262="","",VLOOKUP($E262&amp;$D$91&amp;$D$92,'CCG data'!$A:$AD,'CCG data'!AB$3,FALSE))</f>
        <v>25.721499046341634</v>
      </c>
      <c r="L263" s="96">
        <f>IF(V262="","",VLOOKUP($E262&amp;$D$91&amp;$D$92,'CCG data'!$A:$AD,'CCG data'!AC$3,FALSE))</f>
        <v>6.7042994009466739</v>
      </c>
      <c r="M263" s="96">
        <f>IF(V262="","",VLOOKUP($E262&amp;$D$91&amp;$D$92,'CCG data'!$A:$AD,'CCG data'!AD$3,FALSE))</f>
        <v>9.5826465422414309</v>
      </c>
      <c r="N263" s="368"/>
      <c r="P263" s="152" t="str">
        <f>IF(P262="","",VLOOKUP($E262&amp;$D$91&amp;$D$92,'CCG data'!$A:$AD,'CCG data'!I$3,FALSE))</f>
        <v/>
      </c>
      <c r="Q263" s="15" t="str">
        <f>IF(P262="","",VLOOKUP($E262&amp;$D$91&amp;$D$92,'CCG data'!$A:$AD,'CCG data'!J$3,FALSE))</f>
        <v/>
      </c>
      <c r="R263" s="15">
        <f>IF(R262="","",VLOOKUP($E262&amp;$D$91&amp;$D$92,'CCG data'!$A:$AD,'CCG data'!K$3,FALSE))</f>
        <v>0.442</v>
      </c>
      <c r="S263" s="15">
        <f>IF(R262="","",VLOOKUP($E262&amp;$D$91&amp;$D$92,'CCG data'!$A:$AD,'CCG data'!L$3,FALSE))</f>
        <v>0.50600000000000001</v>
      </c>
      <c r="T263" s="15">
        <f>IF(T262="","",VLOOKUP($E262&amp;$D$91&amp;$D$92,'CCG data'!$A:$AD,'CCG data'!M$3,FALSE))</f>
        <v>0.36099999999999999</v>
      </c>
      <c r="U263" s="15">
        <f>IF(T262="","",VLOOKUP($E262&amp;$D$91&amp;$D$92,'CCG data'!$A:$AD,'CCG data'!N$3,FALSE))</f>
        <v>0.42399999999999999</v>
      </c>
      <c r="V263" s="15">
        <f>IF(V262="","",VLOOKUP($E262&amp;$D$91&amp;$D$92,'CCG data'!$A:$AD,'CCG data'!O$3,FALSE))</f>
        <v>0.114</v>
      </c>
      <c r="W263" s="136">
        <f>IF(V262="","",VLOOKUP($E262&amp;$D$91&amp;$D$92,'CCG data'!$A:$AD,'CCG data'!P$3,FALSE))</f>
        <v>0.158</v>
      </c>
      <c r="Z263" s="165" t="str">
        <f>IFERROR(VLOOKUP($E263&amp;$D$92, Outliers!$A$4:$P$214,10,FALSE),"0")</f>
        <v>0</v>
      </c>
      <c r="AA263" s="165" t="str">
        <f>IFERROR(VLOOKUP($E263&amp;$D$92, Outliers!$A$4:$P$214,11,FALSE),"0")</f>
        <v>0</v>
      </c>
      <c r="AB263" s="165" t="str">
        <f>IFERROR(VLOOKUP($E263&amp;$D$92, Outliers!$A$4:$P$214,12,FALSE),"0")</f>
        <v>0</v>
      </c>
      <c r="AD263" s="78"/>
      <c r="AE263" s="78"/>
      <c r="AF263" s="78"/>
      <c r="AG263" s="78"/>
    </row>
    <row r="264" spans="4:33" ht="15.75" x14ac:dyDescent="0.25">
      <c r="D264" s="319"/>
      <c r="E264" s="104" t="s">
        <v>203</v>
      </c>
      <c r="F264" s="394" t="str">
        <f>IF(OR(ISERROR(VLOOKUP($E264&amp;$D$91&amp;$D$92,'CCG data'!$A:$AD,'CCG data'!R$3,FALSE)),ISBLANK(VLOOKUP($E264&amp;$D$91&amp;$D$92,'CCG data'!$A:$AD,'CCG data'!R$3,FALSE))),"",VLOOKUP($E264&amp;$D$91&amp;$D$92,'CCG data'!$A:$AD,'CCG data'!R$3,FALSE))</f>
        <v/>
      </c>
      <c r="G264" s="395"/>
      <c r="H264" s="395">
        <f>IF(OR(ISERROR(VLOOKUP($E264&amp;$D$91&amp;$D$92,'CCG data'!$A:$AD,'CCG data'!S$3,FALSE)),ISBLANK(VLOOKUP($E264&amp;$D$91&amp;$D$92,'CCG data'!$A:$AD,'CCG data'!S$3,FALSE))),"",VLOOKUP($E264&amp;$D$91&amp;$D$92,'CCG data'!$A:$AD,'CCG data'!S$3,FALSE))</f>
        <v>46.038017766028695</v>
      </c>
      <c r="I264" s="395"/>
      <c r="J264" s="395">
        <f>IF(OR(ISERROR(VLOOKUP($E264&amp;$D$91&amp;$D$92,'CCG data'!$A:$AD,'CCG data'!T$3,FALSE)),ISBLANK(VLOOKUP($E264&amp;$D$91&amp;$D$92,'CCG data'!$A:$AD,'CCG data'!T$3,FALSE))),"",VLOOKUP($E264&amp;$D$91&amp;$D$92,'CCG data'!$A:$AD,'CCG data'!T$3,FALSE))</f>
        <v>42.554300161887952</v>
      </c>
      <c r="K264" s="395"/>
      <c r="L264" s="395">
        <f>IF(OR(ISERROR(VLOOKUP($E264&amp;$D$91&amp;$D$92,'CCG data'!$A:$AD,'CCG data'!U$3,FALSE)),ISBLANK(VLOOKUP($E264&amp;$D$91&amp;$D$92,'CCG data'!$A:$AD,'CCG data'!U$3,FALSE))),"",VLOOKUP($E264&amp;$D$91&amp;$D$92,'CCG data'!$A:$AD,'CCG data'!U$3,FALSE))</f>
        <v>20.77373488819569</v>
      </c>
      <c r="M264" s="396"/>
      <c r="N264" s="367">
        <f>IF(OR(ISERROR(VLOOKUP($E264&amp;$D$91&amp;$D$92,'CCG data'!$A:$AD,'CCG data'!G$3,FALSE)),ISBLANK(VLOOKUP($E264&amp;$D$91&amp;$D$92,'CCG data'!$A:$AD,'CCG data'!G$3,FALSE))),"",VLOOKUP($E264&amp;$D$91&amp;$D$92,'CCG data'!$A:$AD,'CCG data'!G$3,FALSE))</f>
        <v>998</v>
      </c>
      <c r="P264" s="404" t="str">
        <f>IF(OR(ISERROR(VLOOKUP($E264&amp;$D$91&amp;$D$92,'CCG data'!$A:$AD,'CCG data'!B$3,FALSE)),ISBLANK(VLOOKUP($E264&amp;$D$91&amp;$D$92,'CCG data'!$A:$AD,'CCG data'!B$3,FALSE))),"",VLOOKUP($E264&amp;$D$91&amp;$D$92,'CCG data'!$A:$AD,'CCG data'!B$3,FALSE))</f>
        <v/>
      </c>
      <c r="Q264" s="267"/>
      <c r="R264" s="267">
        <f>IF(OR(ISERROR(VLOOKUP($E264&amp;$D$91&amp;$D$92,'CCG data'!$A:$AD,'CCG data'!C$3,FALSE)),ISBLANK(VLOOKUP($E264&amp;$D$91&amp;$D$92,'CCG data'!$A:$AD,'CCG data'!C$3,FALSE))),"",VLOOKUP($E264&amp;$D$91&amp;$D$92,'CCG data'!$A:$AD,'CCG data'!C$3,FALSE))</f>
        <v>0.42985971943887774</v>
      </c>
      <c r="S264" s="267"/>
      <c r="T264" s="267">
        <f>IF(OR(ISERROR(VLOOKUP($E264&amp;$D$91&amp;$D$92,'CCG data'!$A:$AD,'CCG data'!D$3,FALSE)),ISBLANK(VLOOKUP($E264&amp;$D$91&amp;$D$92,'CCG data'!$A:$AD,'CCG data'!D$3,FALSE))),"",VLOOKUP($E264&amp;$D$91&amp;$D$92,'CCG data'!$A:$AD,'CCG data'!D$3,FALSE))</f>
        <v>0.37775551102204408</v>
      </c>
      <c r="U264" s="267"/>
      <c r="V264" s="267">
        <f>IF(OR(ISERROR(VLOOKUP($E264&amp;$D$91&amp;$D$92,'CCG data'!$A:$AD,'CCG data'!E$3,FALSE)),ISBLANK(VLOOKUP($E264&amp;$D$91&amp;$D$92,'CCG data'!$A:$AD,'CCG data'!E$3,FALSE))),"",VLOOKUP($E264&amp;$D$91&amp;$D$92,'CCG data'!$A:$AD,'CCG data'!E$3,FALSE))</f>
        <v>0.19238476953907815</v>
      </c>
      <c r="W264" s="405"/>
      <c r="Z264" s="165">
        <f>IFERROR(VLOOKUP($E264&amp;$D$92, Outliers!$A$4:$P$214,10,FALSE),"0")</f>
        <v>1</v>
      </c>
      <c r="AA264" s="165">
        <f>IFERROR(VLOOKUP($E264&amp;$D$92, Outliers!$A$4:$P$214,11,FALSE),"0")</f>
        <v>1</v>
      </c>
      <c r="AB264" s="165">
        <f>IFERROR(VLOOKUP($E264&amp;$D$92, Outliers!$A$4:$P$214,12,FALSE),"0")</f>
        <v>1</v>
      </c>
      <c r="AD264" s="78"/>
      <c r="AE264" s="78"/>
      <c r="AF264" s="78"/>
      <c r="AG264" s="78"/>
    </row>
    <row r="265" spans="4:33" x14ac:dyDescent="0.25">
      <c r="D265" s="319"/>
      <c r="E265" s="103" t="s">
        <v>27</v>
      </c>
      <c r="F265" s="95" t="str">
        <f>IF(P264="","",VLOOKUP($E264&amp;$D$91&amp;$D$92,'CCG data'!$A:$AD,'CCG data'!W$3,FALSE))</f>
        <v/>
      </c>
      <c r="G265" s="96" t="str">
        <f>IF(P264="","",VLOOKUP($E264&amp;$D$91&amp;$D$92,'CCG data'!$A:$AD,'CCG data'!X$3,FALSE))</f>
        <v/>
      </c>
      <c r="H265" s="96">
        <f>IF(R264="","",VLOOKUP($E264&amp;$D$91&amp;$D$92,'CCG data'!$A:$AD,'CCG data'!Y$3,FALSE))</f>
        <v>41.681454337488795</v>
      </c>
      <c r="I265" s="96">
        <f>IF(R264="","",VLOOKUP($E264&amp;$D$91&amp;$D$92,'CCG data'!$A:$AD,'CCG data'!Z$3,FALSE))</f>
        <v>50.394581194568595</v>
      </c>
      <c r="J265" s="96">
        <f>IF(T264="","",VLOOKUP($E264&amp;$D$91&amp;$D$92,'CCG data'!$A:$AD,'CCG data'!AA$3,FALSE))</f>
        <v>38.258650556813897</v>
      </c>
      <c r="K265" s="96">
        <f>IF(T264="","",VLOOKUP($E264&amp;$D$91&amp;$D$92,'CCG data'!$A:$AD,'CCG data'!AB$3,FALSE))</f>
        <v>46.849949766962006</v>
      </c>
      <c r="L265" s="96">
        <f>IF(V264="","",VLOOKUP($E264&amp;$D$91&amp;$D$92,'CCG data'!$A:$AD,'CCG data'!AC$3,FALSE))</f>
        <v>17.835273137901133</v>
      </c>
      <c r="M265" s="96">
        <f>IF(V264="","",VLOOKUP($E264&amp;$D$91&amp;$D$92,'CCG data'!$A:$AD,'CCG data'!AD$3,FALSE))</f>
        <v>23.712196638490248</v>
      </c>
      <c r="N265" s="368"/>
      <c r="P265" s="152" t="str">
        <f>IF(P264="","",VLOOKUP($E264&amp;$D$91&amp;$D$92,'CCG data'!$A:$AD,'CCG data'!I$3,FALSE))</f>
        <v/>
      </c>
      <c r="Q265" s="15" t="str">
        <f>IF(P264="","",VLOOKUP($E264&amp;$D$91&amp;$D$92,'CCG data'!$A:$AD,'CCG data'!J$3,FALSE))</f>
        <v/>
      </c>
      <c r="R265" s="15">
        <f>IF(R264="","",VLOOKUP($E264&amp;$D$91&amp;$D$92,'CCG data'!$A:$AD,'CCG data'!K$3,FALSE))</f>
        <v>0.39900000000000002</v>
      </c>
      <c r="S265" s="15">
        <f>IF(R264="","",VLOOKUP($E264&amp;$D$91&amp;$D$92,'CCG data'!$A:$AD,'CCG data'!L$3,FALSE))</f>
        <v>0.46100000000000002</v>
      </c>
      <c r="T265" s="15">
        <f>IF(T264="","",VLOOKUP($E264&amp;$D$91&amp;$D$92,'CCG data'!$A:$AD,'CCG data'!M$3,FALSE))</f>
        <v>0.34799999999999998</v>
      </c>
      <c r="U265" s="15">
        <f>IF(T264="","",VLOOKUP($E264&amp;$D$91&amp;$D$92,'CCG data'!$A:$AD,'CCG data'!N$3,FALSE))</f>
        <v>0.40799999999999997</v>
      </c>
      <c r="V265" s="15">
        <f>IF(V264="","",VLOOKUP($E264&amp;$D$91&amp;$D$92,'CCG data'!$A:$AD,'CCG data'!O$3,FALSE))</f>
        <v>0.16900000000000001</v>
      </c>
      <c r="W265" s="136">
        <f>IF(V264="","",VLOOKUP($E264&amp;$D$91&amp;$D$92,'CCG data'!$A:$AD,'CCG data'!P$3,FALSE))</f>
        <v>0.218</v>
      </c>
      <c r="Z265" s="165" t="str">
        <f>IFERROR(VLOOKUP($E265&amp;$D$92, Outliers!$A$4:$P$214,10,FALSE),"0")</f>
        <v>0</v>
      </c>
      <c r="AA265" s="165" t="str">
        <f>IFERROR(VLOOKUP($E265&amp;$D$92, Outliers!$A$4:$P$214,11,FALSE),"0")</f>
        <v>0</v>
      </c>
      <c r="AB265" s="165" t="str">
        <f>IFERROR(VLOOKUP($E265&amp;$D$92, Outliers!$A$4:$P$214,12,FALSE),"0")</f>
        <v>0</v>
      </c>
      <c r="AD265" s="78"/>
      <c r="AE265" s="78"/>
      <c r="AF265" s="78"/>
      <c r="AG265" s="78"/>
    </row>
    <row r="266" spans="4:33" ht="15.75" x14ac:dyDescent="0.25">
      <c r="D266" s="319"/>
      <c r="E266" s="104" t="s">
        <v>204</v>
      </c>
      <c r="F266" s="394" t="str">
        <f>IF(OR(ISERROR(VLOOKUP($E266&amp;$D$91&amp;$D$92,'CCG data'!$A:$AD,'CCG data'!R$3,FALSE)),ISBLANK(VLOOKUP($E266&amp;$D$91&amp;$D$92,'CCG data'!$A:$AD,'CCG data'!R$3,FALSE))),"",VLOOKUP($E266&amp;$D$91&amp;$D$92,'CCG data'!$A:$AD,'CCG data'!R$3,FALSE))</f>
        <v/>
      </c>
      <c r="G266" s="395"/>
      <c r="H266" s="395">
        <f>IF(OR(ISERROR(VLOOKUP($E266&amp;$D$91&amp;$D$92,'CCG data'!$A:$AD,'CCG data'!S$3,FALSE)),ISBLANK(VLOOKUP($E266&amp;$D$91&amp;$D$92,'CCG data'!$A:$AD,'CCG data'!S$3,FALSE))),"",VLOOKUP($E266&amp;$D$91&amp;$D$92,'CCG data'!$A:$AD,'CCG data'!S$3,FALSE))</f>
        <v>34.123203445516566</v>
      </c>
      <c r="I266" s="395"/>
      <c r="J266" s="395">
        <f>IF(OR(ISERROR(VLOOKUP($E266&amp;$D$91&amp;$D$92,'CCG data'!$A:$AD,'CCG data'!T$3,FALSE)),ISBLANK(VLOOKUP($E266&amp;$D$91&amp;$D$92,'CCG data'!$A:$AD,'CCG data'!T$3,FALSE))),"",VLOOKUP($E266&amp;$D$91&amp;$D$92,'CCG data'!$A:$AD,'CCG data'!T$3,FALSE))</f>
        <v>22.361533098736309</v>
      </c>
      <c r="K266" s="395"/>
      <c r="L266" s="395">
        <f>IF(OR(ISERROR(VLOOKUP($E266&amp;$D$91&amp;$D$92,'CCG data'!$A:$AD,'CCG data'!U$3,FALSE)),ISBLANK(VLOOKUP($E266&amp;$D$91&amp;$D$92,'CCG data'!$A:$AD,'CCG data'!U$3,FALSE))),"",VLOOKUP($E266&amp;$D$91&amp;$D$92,'CCG data'!$A:$AD,'CCG data'!U$3,FALSE))</f>
        <v>10.510702323401501</v>
      </c>
      <c r="M266" s="396"/>
      <c r="N266" s="367">
        <f>IF(OR(ISERROR(VLOOKUP($E266&amp;$D$91&amp;$D$92,'CCG data'!$A:$AD,'CCG data'!G$3,FALSE)),ISBLANK(VLOOKUP($E266&amp;$D$91&amp;$D$92,'CCG data'!$A:$AD,'CCG data'!G$3,FALSE))),"",VLOOKUP($E266&amp;$D$91&amp;$D$92,'CCG data'!$A:$AD,'CCG data'!G$3,FALSE))</f>
        <v>3585</v>
      </c>
      <c r="P266" s="404" t="str">
        <f>IF(OR(ISERROR(VLOOKUP($E266&amp;$D$91&amp;$D$92,'CCG data'!$A:$AD,'CCG data'!B$3,FALSE)),ISBLANK(VLOOKUP($E266&amp;$D$91&amp;$D$92,'CCG data'!$A:$AD,'CCG data'!B$3,FALSE))),"",VLOOKUP($E266&amp;$D$91&amp;$D$92,'CCG data'!$A:$AD,'CCG data'!B$3,FALSE))</f>
        <v/>
      </c>
      <c r="Q266" s="267"/>
      <c r="R266" s="267">
        <f>IF(OR(ISERROR(VLOOKUP($E266&amp;$D$91&amp;$D$92,'CCG data'!$A:$AD,'CCG data'!C$3,FALSE)),ISBLANK(VLOOKUP($E266&amp;$D$91&amp;$D$92,'CCG data'!$A:$AD,'CCG data'!C$3,FALSE))),"",VLOOKUP($E266&amp;$D$91&amp;$D$92,'CCG data'!$A:$AD,'CCG data'!C$3,FALSE))</f>
        <v>0.50683403068340305</v>
      </c>
      <c r="S266" s="267"/>
      <c r="T266" s="267">
        <f>IF(OR(ISERROR(VLOOKUP($E266&amp;$D$91&amp;$D$92,'CCG data'!$A:$AD,'CCG data'!D$3,FALSE)),ISBLANK(VLOOKUP($E266&amp;$D$91&amp;$D$92,'CCG data'!$A:$AD,'CCG data'!D$3,FALSE))),"",VLOOKUP($E266&amp;$D$91&amp;$D$92,'CCG data'!$A:$AD,'CCG data'!D$3,FALSE))</f>
        <v>0.33612273361227335</v>
      </c>
      <c r="U266" s="267"/>
      <c r="V266" s="267">
        <f>IF(OR(ISERROR(VLOOKUP($E266&amp;$D$91&amp;$D$92,'CCG data'!$A:$AD,'CCG data'!E$3,FALSE)),ISBLANK(VLOOKUP($E266&amp;$D$91&amp;$D$92,'CCG data'!$A:$AD,'CCG data'!E$3,FALSE))),"",VLOOKUP($E266&amp;$D$91&amp;$D$92,'CCG data'!$A:$AD,'CCG data'!E$3,FALSE))</f>
        <v>0.15704323570432357</v>
      </c>
      <c r="W266" s="405"/>
      <c r="Z266" s="165">
        <f>IFERROR(VLOOKUP($E266&amp;$D$92, Outliers!$A$4:$P$214,10,FALSE),"0")</f>
        <v>0</v>
      </c>
      <c r="AA266" s="165">
        <f>IFERROR(VLOOKUP($E266&amp;$D$92, Outliers!$A$4:$P$214,11,FALSE),"0")</f>
        <v>1</v>
      </c>
      <c r="AB266" s="165">
        <f>IFERROR(VLOOKUP($E266&amp;$D$92, Outliers!$A$4:$P$214,12,FALSE),"0")</f>
        <v>1</v>
      </c>
      <c r="AD266" s="78"/>
      <c r="AE266" s="78"/>
      <c r="AF266" s="78"/>
      <c r="AG266" s="78"/>
    </row>
    <row r="267" spans="4:33" x14ac:dyDescent="0.25">
      <c r="D267" s="319"/>
      <c r="E267" s="103" t="s">
        <v>27</v>
      </c>
      <c r="F267" s="95" t="str">
        <f>IF(P266="","",VLOOKUP($E266&amp;$D$91&amp;$D$92,'CCG data'!$A:$AD,'CCG data'!W$3,FALSE))</f>
        <v/>
      </c>
      <c r="G267" s="96" t="str">
        <f>IF(P266="","",VLOOKUP($E266&amp;$D$91&amp;$D$92,'CCG data'!$A:$AD,'CCG data'!X$3,FALSE))</f>
        <v/>
      </c>
      <c r="H267" s="96">
        <f>IF(R266="","",VLOOKUP($E266&amp;$D$91&amp;$D$92,'CCG data'!$A:$AD,'CCG data'!Y$3,FALSE))</f>
        <v>32.554183721293576</v>
      </c>
      <c r="I267" s="96">
        <f>IF(R266="","",VLOOKUP($E266&amp;$D$91&amp;$D$92,'CCG data'!$A:$AD,'CCG data'!Z$3,FALSE))</f>
        <v>35.692223169739556</v>
      </c>
      <c r="J267" s="96">
        <f>IF(T266="","",VLOOKUP($E266&amp;$D$91&amp;$D$92,'CCG data'!$A:$AD,'CCG data'!AA$3,FALSE))</f>
        <v>21.098937929927924</v>
      </c>
      <c r="K267" s="96">
        <f>IF(T266="","",VLOOKUP($E266&amp;$D$91&amp;$D$92,'CCG data'!$A:$AD,'CCG data'!AB$3,FALSE))</f>
        <v>23.624128267544695</v>
      </c>
      <c r="L267" s="96">
        <f>IF(V266="","",VLOOKUP($E266&amp;$D$91&amp;$D$92,'CCG data'!$A:$AD,'CCG data'!AC$3,FALSE))</f>
        <v>9.6424746775231576</v>
      </c>
      <c r="M267" s="96">
        <f>IF(V266="","",VLOOKUP($E266&amp;$D$91&amp;$D$92,'CCG data'!$A:$AD,'CCG data'!AD$3,FALSE))</f>
        <v>11.378929969279845</v>
      </c>
      <c r="N267" s="368"/>
      <c r="P267" s="152" t="str">
        <f>IF(P266="","",VLOOKUP($E266&amp;$D$91&amp;$D$92,'CCG data'!$A:$AD,'CCG data'!I$3,FALSE))</f>
        <v/>
      </c>
      <c r="Q267" s="15" t="str">
        <f>IF(P266="","",VLOOKUP($E266&amp;$D$91&amp;$D$92,'CCG data'!$A:$AD,'CCG data'!J$3,FALSE))</f>
        <v/>
      </c>
      <c r="R267" s="15">
        <f>IF(R266="","",VLOOKUP($E266&amp;$D$91&amp;$D$92,'CCG data'!$A:$AD,'CCG data'!K$3,FALSE))</f>
        <v>0.49</v>
      </c>
      <c r="S267" s="15">
        <f>IF(R266="","",VLOOKUP($E266&amp;$D$91&amp;$D$92,'CCG data'!$A:$AD,'CCG data'!L$3,FALSE))</f>
        <v>0.52300000000000002</v>
      </c>
      <c r="T267" s="15">
        <f>IF(T266="","",VLOOKUP($E266&amp;$D$91&amp;$D$92,'CCG data'!$A:$AD,'CCG data'!M$3,FALSE))</f>
        <v>0.32100000000000001</v>
      </c>
      <c r="U267" s="15">
        <f>IF(T266="","",VLOOKUP($E266&amp;$D$91&amp;$D$92,'CCG data'!$A:$AD,'CCG data'!N$3,FALSE))</f>
        <v>0.35199999999999998</v>
      </c>
      <c r="V267" s="15">
        <f>IF(V266="","",VLOOKUP($E266&amp;$D$91&amp;$D$92,'CCG data'!$A:$AD,'CCG data'!O$3,FALSE))</f>
        <v>0.14599999999999999</v>
      </c>
      <c r="W267" s="136">
        <f>IF(V266="","",VLOOKUP($E266&amp;$D$91&amp;$D$92,'CCG data'!$A:$AD,'CCG data'!P$3,FALSE))</f>
        <v>0.16900000000000001</v>
      </c>
      <c r="Z267" s="165" t="str">
        <f>IFERROR(VLOOKUP($E267&amp;$D$92, Outliers!$A$4:$P$214,10,FALSE),"0")</f>
        <v>0</v>
      </c>
      <c r="AA267" s="165" t="str">
        <f>IFERROR(VLOOKUP($E267&amp;$D$92, Outliers!$A$4:$P$214,11,FALSE),"0")</f>
        <v>0</v>
      </c>
      <c r="AB267" s="165" t="str">
        <f>IFERROR(VLOOKUP($E267&amp;$D$92, Outliers!$A$4:$P$214,12,FALSE),"0")</f>
        <v>0</v>
      </c>
      <c r="AD267" s="78"/>
      <c r="AE267" s="78"/>
      <c r="AF267" s="78"/>
      <c r="AG267" s="78"/>
    </row>
    <row r="268" spans="4:33" ht="15.75" x14ac:dyDescent="0.25">
      <c r="D268" s="319"/>
      <c r="E268" s="104" t="s">
        <v>205</v>
      </c>
      <c r="F268" s="394" t="str">
        <f>IF(OR(ISERROR(VLOOKUP($E268&amp;$D$91&amp;$D$92,'CCG data'!$A:$AD,'CCG data'!R$3,FALSE)),ISBLANK(VLOOKUP($E268&amp;$D$91&amp;$D$92,'CCG data'!$A:$AD,'CCG data'!R$3,FALSE))),"",VLOOKUP($E268&amp;$D$91&amp;$D$92,'CCG data'!$A:$AD,'CCG data'!R$3,FALSE))</f>
        <v/>
      </c>
      <c r="G268" s="395"/>
      <c r="H268" s="395">
        <f>IF(OR(ISERROR(VLOOKUP($E268&amp;$D$91&amp;$D$92,'CCG data'!$A:$AD,'CCG data'!S$3,FALSE)),ISBLANK(VLOOKUP($E268&amp;$D$91&amp;$D$92,'CCG data'!$A:$AD,'CCG data'!S$3,FALSE))),"",VLOOKUP($E268&amp;$D$91&amp;$D$92,'CCG data'!$A:$AD,'CCG data'!S$3,FALSE))</f>
        <v>26.661264184412758</v>
      </c>
      <c r="I268" s="395"/>
      <c r="J268" s="395">
        <f>IF(OR(ISERROR(VLOOKUP($E268&amp;$D$91&amp;$D$92,'CCG data'!$A:$AD,'CCG data'!T$3,FALSE)),ISBLANK(VLOOKUP($E268&amp;$D$91&amp;$D$92,'CCG data'!$A:$AD,'CCG data'!T$3,FALSE))),"",VLOOKUP($E268&amp;$D$91&amp;$D$92,'CCG data'!$A:$AD,'CCG data'!T$3,FALSE))</f>
        <v>21.823985558537807</v>
      </c>
      <c r="K268" s="395"/>
      <c r="L268" s="395">
        <f>IF(OR(ISERROR(VLOOKUP($E268&amp;$D$91&amp;$D$92,'CCG data'!$A:$AD,'CCG data'!U$3,FALSE)),ISBLANK(VLOOKUP($E268&amp;$D$91&amp;$D$92,'CCG data'!$A:$AD,'CCG data'!U$3,FALSE))),"",VLOOKUP($E268&amp;$D$91&amp;$D$92,'CCG data'!$A:$AD,'CCG data'!U$3,FALSE))</f>
        <v>14.846493085456878</v>
      </c>
      <c r="M268" s="396"/>
      <c r="N268" s="367">
        <f>IF(OR(ISERROR(VLOOKUP($E268&amp;$D$91&amp;$D$92,'CCG data'!$A:$AD,'CCG data'!G$3,FALSE)),ISBLANK(VLOOKUP($E268&amp;$D$91&amp;$D$92,'CCG data'!$A:$AD,'CCG data'!G$3,FALSE))),"",VLOOKUP($E268&amp;$D$91&amp;$D$92,'CCG data'!$A:$AD,'CCG data'!G$3,FALSE))</f>
        <v>638</v>
      </c>
      <c r="P268" s="404" t="str">
        <f>IF(OR(ISERROR(VLOOKUP($E268&amp;$D$91&amp;$D$92,'CCG data'!$A:$AD,'CCG data'!B$3,FALSE)),ISBLANK(VLOOKUP($E268&amp;$D$91&amp;$D$92,'CCG data'!$A:$AD,'CCG data'!B$3,FALSE))),"",VLOOKUP($E268&amp;$D$91&amp;$D$92,'CCG data'!$A:$AD,'CCG data'!B$3,FALSE))</f>
        <v/>
      </c>
      <c r="Q268" s="267"/>
      <c r="R268" s="267">
        <f>IF(OR(ISERROR(VLOOKUP($E268&amp;$D$91&amp;$D$92,'CCG data'!$A:$AD,'CCG data'!C$3,FALSE)),ISBLANK(VLOOKUP($E268&amp;$D$91&amp;$D$92,'CCG data'!$A:$AD,'CCG data'!C$3,FALSE))),"",VLOOKUP($E268&amp;$D$91&amp;$D$92,'CCG data'!$A:$AD,'CCG data'!C$3,FALSE))</f>
        <v>0.41692789968652039</v>
      </c>
      <c r="S268" s="267"/>
      <c r="T268" s="267">
        <f>IF(OR(ISERROR(VLOOKUP($E268&amp;$D$91&amp;$D$92,'CCG data'!$A:$AD,'CCG data'!D$3,FALSE)),ISBLANK(VLOOKUP($E268&amp;$D$91&amp;$D$92,'CCG data'!$A:$AD,'CCG data'!D$3,FALSE))),"",VLOOKUP($E268&amp;$D$91&amp;$D$92,'CCG data'!$A:$AD,'CCG data'!D$3,FALSE))</f>
        <v>0.34952978056426331</v>
      </c>
      <c r="U268" s="267"/>
      <c r="V268" s="267">
        <f>IF(OR(ISERROR(VLOOKUP($E268&amp;$D$91&amp;$D$92,'CCG data'!$A:$AD,'CCG data'!E$3,FALSE)),ISBLANK(VLOOKUP($E268&amp;$D$91&amp;$D$92,'CCG data'!$A:$AD,'CCG data'!E$3,FALSE))),"",VLOOKUP($E268&amp;$D$91&amp;$D$92,'CCG data'!$A:$AD,'CCG data'!E$3,FALSE))</f>
        <v>0.2335423197492163</v>
      </c>
      <c r="W268" s="405"/>
      <c r="Z268" s="165">
        <f>IFERROR(VLOOKUP($E268&amp;$D$92, Outliers!$A$4:$P$214,10,FALSE),"0")</f>
        <v>1</v>
      </c>
      <c r="AA268" s="165">
        <f>IFERROR(VLOOKUP($E268&amp;$D$92, Outliers!$A$4:$P$214,11,FALSE),"0")</f>
        <v>1</v>
      </c>
      <c r="AB268" s="165">
        <f>IFERROR(VLOOKUP($E268&amp;$D$92, Outliers!$A$4:$P$214,12,FALSE),"0")</f>
        <v>0</v>
      </c>
      <c r="AD268" s="78"/>
      <c r="AE268" s="78"/>
      <c r="AF268" s="78"/>
      <c r="AG268" s="78"/>
    </row>
    <row r="269" spans="4:33" x14ac:dyDescent="0.25">
      <c r="D269" s="319"/>
      <c r="E269" s="103" t="s">
        <v>27</v>
      </c>
      <c r="F269" s="95" t="str">
        <f>IF(P268="","",VLOOKUP($E268&amp;$D$91&amp;$D$92,'CCG data'!$A:$AD,'CCG data'!W$3,FALSE))</f>
        <v/>
      </c>
      <c r="G269" s="96" t="str">
        <f>IF(P268="","",VLOOKUP($E268&amp;$D$91&amp;$D$92,'CCG data'!$A:$AD,'CCG data'!X$3,FALSE))</f>
        <v/>
      </c>
      <c r="H269" s="96">
        <f>IF(R268="","",VLOOKUP($E268&amp;$D$91&amp;$D$92,'CCG data'!$A:$AD,'CCG data'!Y$3,FALSE))</f>
        <v>23.457238481687217</v>
      </c>
      <c r="I269" s="96">
        <f>IF(R268="","",VLOOKUP($E268&amp;$D$91&amp;$D$92,'CCG data'!$A:$AD,'CCG data'!Z$3,FALSE))</f>
        <v>29.865289887138299</v>
      </c>
      <c r="J269" s="96">
        <f>IF(T268="","",VLOOKUP($E268&amp;$D$91&amp;$D$92,'CCG data'!$A:$AD,'CCG data'!AA$3,FALSE))</f>
        <v>18.959558910045164</v>
      </c>
      <c r="K269" s="96">
        <f>IF(T268="","",VLOOKUP($E268&amp;$D$91&amp;$D$92,'CCG data'!$A:$AD,'CCG data'!AB$3,FALSE))</f>
        <v>24.688412207030449</v>
      </c>
      <c r="L269" s="96">
        <f>IF(V268="","",VLOOKUP($E268&amp;$D$91&amp;$D$92,'CCG data'!$A:$AD,'CCG data'!AC$3,FALSE))</f>
        <v>12.462599760956065</v>
      </c>
      <c r="M269" s="96">
        <f>IF(V268="","",VLOOKUP($E268&amp;$D$91&amp;$D$92,'CCG data'!$A:$AD,'CCG data'!AD$3,FALSE))</f>
        <v>17.230386409957692</v>
      </c>
      <c r="N269" s="368"/>
      <c r="P269" s="152" t="str">
        <f>IF(P268="","",VLOOKUP($E268&amp;$D$91&amp;$D$92,'CCG data'!$A:$AD,'CCG data'!I$3,FALSE))</f>
        <v/>
      </c>
      <c r="Q269" s="15" t="str">
        <f>IF(P268="","",VLOOKUP($E268&amp;$D$91&amp;$D$92,'CCG data'!$A:$AD,'CCG data'!J$3,FALSE))</f>
        <v/>
      </c>
      <c r="R269" s="15">
        <f>IF(R268="","",VLOOKUP($E268&amp;$D$91&amp;$D$92,'CCG data'!$A:$AD,'CCG data'!K$3,FALSE))</f>
        <v>0.379</v>
      </c>
      <c r="S269" s="15">
        <f>IF(R268="","",VLOOKUP($E268&amp;$D$91&amp;$D$92,'CCG data'!$A:$AD,'CCG data'!L$3,FALSE))</f>
        <v>0.45600000000000002</v>
      </c>
      <c r="T269" s="15">
        <f>IF(T268="","",VLOOKUP($E268&amp;$D$91&amp;$D$92,'CCG data'!$A:$AD,'CCG data'!M$3,FALSE))</f>
        <v>0.314</v>
      </c>
      <c r="U269" s="15">
        <f>IF(T268="","",VLOOKUP($E268&amp;$D$91&amp;$D$92,'CCG data'!$A:$AD,'CCG data'!N$3,FALSE))</f>
        <v>0.38700000000000001</v>
      </c>
      <c r="V269" s="15">
        <f>IF(V268="","",VLOOKUP($E268&amp;$D$91&amp;$D$92,'CCG data'!$A:$AD,'CCG data'!O$3,FALSE))</f>
        <v>0.20200000000000001</v>
      </c>
      <c r="W269" s="136">
        <f>IF(V268="","",VLOOKUP($E268&amp;$D$91&amp;$D$92,'CCG data'!$A:$AD,'CCG data'!P$3,FALSE))</f>
        <v>0.26800000000000002</v>
      </c>
      <c r="Z269" s="165" t="str">
        <f>IFERROR(VLOOKUP($E269&amp;$D$92, Outliers!$A$4:$P$214,10,FALSE),"0")</f>
        <v>0</v>
      </c>
      <c r="AA269" s="165" t="str">
        <f>IFERROR(VLOOKUP($E269&amp;$D$92, Outliers!$A$4:$P$214,11,FALSE),"0")</f>
        <v>0</v>
      </c>
      <c r="AB269" s="165" t="str">
        <f>IFERROR(VLOOKUP($E269&amp;$D$92, Outliers!$A$4:$P$214,12,FALSE),"0")</f>
        <v>0</v>
      </c>
      <c r="AD269" s="78"/>
      <c r="AE269" s="78"/>
      <c r="AF269" s="78"/>
      <c r="AG269" s="78"/>
    </row>
    <row r="270" spans="4:33" ht="15.75" x14ac:dyDescent="0.25">
      <c r="D270" s="319"/>
      <c r="E270" s="104" t="s">
        <v>206</v>
      </c>
      <c r="F270" s="394" t="str">
        <f>IF(OR(ISERROR(VLOOKUP($E270&amp;$D$91&amp;$D$92,'CCG data'!$A:$AD,'CCG data'!R$3,FALSE)),ISBLANK(VLOOKUP($E270&amp;$D$91&amp;$D$92,'CCG data'!$A:$AD,'CCG data'!R$3,FALSE))),"",VLOOKUP($E270&amp;$D$91&amp;$D$92,'CCG data'!$A:$AD,'CCG data'!R$3,FALSE))</f>
        <v/>
      </c>
      <c r="G270" s="395"/>
      <c r="H270" s="395">
        <f>IF(OR(ISERROR(VLOOKUP($E270&amp;$D$91&amp;$D$92,'CCG data'!$A:$AD,'CCG data'!S$3,FALSE)),ISBLANK(VLOOKUP($E270&amp;$D$91&amp;$D$92,'CCG data'!$A:$AD,'CCG data'!S$3,FALSE))),"",VLOOKUP($E270&amp;$D$91&amp;$D$92,'CCG data'!$A:$AD,'CCG data'!S$3,FALSE))</f>
        <v>64.781202509957666</v>
      </c>
      <c r="I270" s="395"/>
      <c r="J270" s="395">
        <f>IF(OR(ISERROR(VLOOKUP($E270&amp;$D$91&amp;$D$92,'CCG data'!$A:$AD,'CCG data'!T$3,FALSE)),ISBLANK(VLOOKUP($E270&amp;$D$91&amp;$D$92,'CCG data'!$A:$AD,'CCG data'!T$3,FALSE))),"",VLOOKUP($E270&amp;$D$91&amp;$D$92,'CCG data'!$A:$AD,'CCG data'!T$3,FALSE))</f>
        <v>49.151205322756937</v>
      </c>
      <c r="K270" s="395"/>
      <c r="L270" s="395">
        <f>IF(OR(ISERROR(VLOOKUP($E270&amp;$D$91&amp;$D$92,'CCG data'!$A:$AD,'CCG data'!U$3,FALSE)),ISBLANK(VLOOKUP($E270&amp;$D$91&amp;$D$92,'CCG data'!$A:$AD,'CCG data'!U$3,FALSE))),"",VLOOKUP($E270&amp;$D$91&amp;$D$92,'CCG data'!$A:$AD,'CCG data'!U$3,FALSE))</f>
        <v>24.249360977290216</v>
      </c>
      <c r="M270" s="396"/>
      <c r="N270" s="367">
        <f>IF(OR(ISERROR(VLOOKUP($E270&amp;$D$91&amp;$D$92,'CCG data'!$A:$AD,'CCG data'!G$3,FALSE)),ISBLANK(VLOOKUP($E270&amp;$D$91&amp;$D$92,'CCG data'!$A:$AD,'CCG data'!G$3,FALSE))),"",VLOOKUP($E270&amp;$D$91&amp;$D$92,'CCG data'!$A:$AD,'CCG data'!G$3,FALSE))</f>
        <v>1539</v>
      </c>
      <c r="P270" s="404" t="str">
        <f>IF(OR(ISERROR(VLOOKUP($E270&amp;$D$91&amp;$D$92,'CCG data'!$A:$AD,'CCG data'!B$3,FALSE)),ISBLANK(VLOOKUP($E270&amp;$D$91&amp;$D$92,'CCG data'!$A:$AD,'CCG data'!B$3,FALSE))),"",VLOOKUP($E270&amp;$D$91&amp;$D$92,'CCG data'!$A:$AD,'CCG data'!B$3,FALSE))</f>
        <v/>
      </c>
      <c r="Q270" s="267"/>
      <c r="R270" s="267">
        <f>IF(OR(ISERROR(VLOOKUP($E270&amp;$D$91&amp;$D$92,'CCG data'!$A:$AD,'CCG data'!C$3,FALSE)),ISBLANK(VLOOKUP($E270&amp;$D$91&amp;$D$92,'CCG data'!$A:$AD,'CCG data'!C$3,FALSE))),"",VLOOKUP($E270&amp;$D$91&amp;$D$92,'CCG data'!$A:$AD,'CCG data'!C$3,FALSE))</f>
        <v>0.4710851202079272</v>
      </c>
      <c r="S270" s="267"/>
      <c r="T270" s="267">
        <f>IF(OR(ISERROR(VLOOKUP($E270&amp;$D$91&amp;$D$92,'CCG data'!$A:$AD,'CCG data'!D$3,FALSE)),ISBLANK(VLOOKUP($E270&amp;$D$91&amp;$D$92,'CCG data'!$A:$AD,'CCG data'!D$3,FALSE))),"",VLOOKUP($E270&amp;$D$91&amp;$D$92,'CCG data'!$A:$AD,'CCG data'!D$3,FALSE))</f>
        <v>0.35152696556205326</v>
      </c>
      <c r="U270" s="267"/>
      <c r="V270" s="267">
        <f>IF(OR(ISERROR(VLOOKUP($E270&amp;$D$91&amp;$D$92,'CCG data'!$A:$AD,'CCG data'!E$3,FALSE)),ISBLANK(VLOOKUP($E270&amp;$D$91&amp;$D$92,'CCG data'!$A:$AD,'CCG data'!E$3,FALSE))),"",VLOOKUP($E270&amp;$D$91&amp;$D$92,'CCG data'!$A:$AD,'CCG data'!E$3,FALSE))</f>
        <v>0.17738791423001948</v>
      </c>
      <c r="W270" s="405"/>
      <c r="Z270" s="165">
        <f>IFERROR(VLOOKUP($E270&amp;$D$92, Outliers!$A$4:$P$214,10,FALSE),"0")</f>
        <v>1</v>
      </c>
      <c r="AA270" s="165">
        <f>IFERROR(VLOOKUP($E270&amp;$D$92, Outliers!$A$4:$P$214,11,FALSE),"0")</f>
        <v>1</v>
      </c>
      <c r="AB270" s="165">
        <f>IFERROR(VLOOKUP($E270&amp;$D$92, Outliers!$A$4:$P$214,12,FALSE),"0")</f>
        <v>1</v>
      </c>
      <c r="AD270" s="78"/>
      <c r="AE270" s="78"/>
      <c r="AF270" s="78"/>
      <c r="AG270" s="78"/>
    </row>
    <row r="271" spans="4:33" x14ac:dyDescent="0.25">
      <c r="D271" s="319"/>
      <c r="E271" s="103" t="s">
        <v>27</v>
      </c>
      <c r="F271" s="95" t="str">
        <f>IF(P270="","",VLOOKUP($E270&amp;$D$91&amp;$D$92,'CCG data'!$A:$AD,'CCG data'!W$3,FALSE))</f>
        <v/>
      </c>
      <c r="G271" s="96" t="str">
        <f>IF(P270="","",VLOOKUP($E270&amp;$D$91&amp;$D$92,'CCG data'!$A:$AD,'CCG data'!X$3,FALSE))</f>
        <v/>
      </c>
      <c r="H271" s="96">
        <f>IF(R270="","",VLOOKUP($E270&amp;$D$91&amp;$D$92,'CCG data'!$A:$AD,'CCG data'!Y$3,FALSE))</f>
        <v>60.06561212537742</v>
      </c>
      <c r="I271" s="96">
        <f>IF(R270="","",VLOOKUP($E270&amp;$D$91&amp;$D$92,'CCG data'!$A:$AD,'CCG data'!Z$3,FALSE))</f>
        <v>69.496792894537919</v>
      </c>
      <c r="J271" s="96">
        <f>IF(T270="","",VLOOKUP($E270&amp;$D$91&amp;$D$92,'CCG data'!$A:$AD,'CCG data'!AA$3,FALSE))</f>
        <v>45.009381600494521</v>
      </c>
      <c r="K271" s="96">
        <f>IF(T270="","",VLOOKUP($E270&amp;$D$91&amp;$D$92,'CCG data'!$A:$AD,'CCG data'!AB$3,FALSE))</f>
        <v>53.293029045019352</v>
      </c>
      <c r="L271" s="96">
        <f>IF(V270="","",VLOOKUP($E270&amp;$D$91&amp;$D$92,'CCG data'!$A:$AD,'CCG data'!AC$3,FALSE))</f>
        <v>21.372790318326437</v>
      </c>
      <c r="M271" s="96">
        <f>IF(V270="","",VLOOKUP($E270&amp;$D$91&amp;$D$92,'CCG data'!$A:$AD,'CCG data'!AD$3,FALSE))</f>
        <v>27.125931636253995</v>
      </c>
      <c r="N271" s="368"/>
      <c r="P271" s="152" t="str">
        <f>IF(P270="","",VLOOKUP($E270&amp;$D$91&amp;$D$92,'CCG data'!$A:$AD,'CCG data'!I$3,FALSE))</f>
        <v/>
      </c>
      <c r="Q271" s="15" t="str">
        <f>IF(P270="","",VLOOKUP($E270&amp;$D$91&amp;$D$92,'CCG data'!$A:$AD,'CCG data'!J$3,FALSE))</f>
        <v/>
      </c>
      <c r="R271" s="15">
        <f>IF(R270="","",VLOOKUP($E270&amp;$D$91&amp;$D$92,'CCG data'!$A:$AD,'CCG data'!K$3,FALSE))</f>
        <v>0.44600000000000001</v>
      </c>
      <c r="S271" s="15">
        <f>IF(R270="","",VLOOKUP($E270&amp;$D$91&amp;$D$92,'CCG data'!$A:$AD,'CCG data'!L$3,FALSE))</f>
        <v>0.496</v>
      </c>
      <c r="T271" s="15">
        <f>IF(T270="","",VLOOKUP($E270&amp;$D$91&amp;$D$92,'CCG data'!$A:$AD,'CCG data'!M$3,FALSE))</f>
        <v>0.32800000000000001</v>
      </c>
      <c r="U271" s="15">
        <f>IF(T270="","",VLOOKUP($E270&amp;$D$91&amp;$D$92,'CCG data'!$A:$AD,'CCG data'!N$3,FALSE))</f>
        <v>0.376</v>
      </c>
      <c r="V271" s="15">
        <f>IF(V270="","",VLOOKUP($E270&amp;$D$91&amp;$D$92,'CCG data'!$A:$AD,'CCG data'!O$3,FALSE))</f>
        <v>0.159</v>
      </c>
      <c r="W271" s="136">
        <f>IF(V270="","",VLOOKUP($E270&amp;$D$91&amp;$D$92,'CCG data'!$A:$AD,'CCG data'!P$3,FALSE))</f>
        <v>0.19700000000000001</v>
      </c>
      <c r="Z271" s="165" t="str">
        <f>IFERROR(VLOOKUP($E271&amp;$D$92, Outliers!$A$4:$P$214,10,FALSE),"0")</f>
        <v>0</v>
      </c>
      <c r="AA271" s="165" t="str">
        <f>IFERROR(VLOOKUP($E271&amp;$D$92, Outliers!$A$4:$P$214,11,FALSE),"0")</f>
        <v>0</v>
      </c>
      <c r="AB271" s="165" t="str">
        <f>IFERROR(VLOOKUP($E271&amp;$D$92, Outliers!$A$4:$P$214,12,FALSE),"0")</f>
        <v>0</v>
      </c>
      <c r="AD271" s="78"/>
      <c r="AE271" s="78"/>
      <c r="AF271" s="78"/>
      <c r="AG271" s="78"/>
    </row>
    <row r="272" spans="4:33" ht="15.75" x14ac:dyDescent="0.25">
      <c r="D272" s="319"/>
      <c r="E272" s="104" t="s">
        <v>207</v>
      </c>
      <c r="F272" s="394" t="str">
        <f>IF(OR(ISERROR(VLOOKUP($E272&amp;$D$91&amp;$D$92,'CCG data'!$A:$AD,'CCG data'!R$3,FALSE)),ISBLANK(VLOOKUP($E272&amp;$D$91&amp;$D$92,'CCG data'!$A:$AD,'CCG data'!R$3,FALSE))),"",VLOOKUP($E272&amp;$D$91&amp;$D$92,'CCG data'!$A:$AD,'CCG data'!R$3,FALSE))</f>
        <v/>
      </c>
      <c r="G272" s="395"/>
      <c r="H272" s="395">
        <f>IF(OR(ISERROR(VLOOKUP($E272&amp;$D$91&amp;$D$92,'CCG data'!$A:$AD,'CCG data'!S$3,FALSE)),ISBLANK(VLOOKUP($E272&amp;$D$91&amp;$D$92,'CCG data'!$A:$AD,'CCG data'!S$3,FALSE))),"",VLOOKUP($E272&amp;$D$91&amp;$D$92,'CCG data'!$A:$AD,'CCG data'!S$3,FALSE))</f>
        <v>39.975865863690046</v>
      </c>
      <c r="I272" s="395"/>
      <c r="J272" s="395">
        <f>IF(OR(ISERROR(VLOOKUP($E272&amp;$D$91&amp;$D$92,'CCG data'!$A:$AD,'CCG data'!T$3,FALSE)),ISBLANK(VLOOKUP($E272&amp;$D$91&amp;$D$92,'CCG data'!$A:$AD,'CCG data'!T$3,FALSE))),"",VLOOKUP($E272&amp;$D$91&amp;$D$92,'CCG data'!$A:$AD,'CCG data'!T$3,FALSE))</f>
        <v>41.834117499194498</v>
      </c>
      <c r="K272" s="395"/>
      <c r="L272" s="395">
        <f>IF(OR(ISERROR(VLOOKUP($E272&amp;$D$91&amp;$D$92,'CCG data'!$A:$AD,'CCG data'!U$3,FALSE)),ISBLANK(VLOOKUP($E272&amp;$D$91&amp;$D$92,'CCG data'!$A:$AD,'CCG data'!U$3,FALSE))),"",VLOOKUP($E272&amp;$D$91&amp;$D$92,'CCG data'!$A:$AD,'CCG data'!U$3,FALSE))</f>
        <v>13.384803177453511</v>
      </c>
      <c r="M272" s="396"/>
      <c r="N272" s="367">
        <f>IF(OR(ISERROR(VLOOKUP($E272&amp;$D$91&amp;$D$92,'CCG data'!$A:$AD,'CCG data'!G$3,FALSE)),ISBLANK(VLOOKUP($E272&amp;$D$91&amp;$D$92,'CCG data'!$A:$AD,'CCG data'!G$3,FALSE))),"",VLOOKUP($E272&amp;$D$91&amp;$D$92,'CCG data'!$A:$AD,'CCG data'!G$3,FALSE))</f>
        <v>1163</v>
      </c>
      <c r="P272" s="404" t="str">
        <f>IF(OR(ISERROR(VLOOKUP($E272&amp;$D$91&amp;$D$92,'CCG data'!$A:$AD,'CCG data'!B$3,FALSE)),ISBLANK(VLOOKUP($E272&amp;$D$91&amp;$D$92,'CCG data'!$A:$AD,'CCG data'!B$3,FALSE))),"",VLOOKUP($E272&amp;$D$91&amp;$D$92,'CCG data'!$A:$AD,'CCG data'!B$3,FALSE))</f>
        <v/>
      </c>
      <c r="Q272" s="267"/>
      <c r="R272" s="267">
        <f>IF(OR(ISERROR(VLOOKUP($E272&amp;$D$91&amp;$D$92,'CCG data'!$A:$AD,'CCG data'!C$3,FALSE)),ISBLANK(VLOOKUP($E272&amp;$D$91&amp;$D$92,'CCG data'!$A:$AD,'CCG data'!C$3,FALSE))),"",VLOOKUP($E272&amp;$D$91&amp;$D$92,'CCG data'!$A:$AD,'CCG data'!C$3,FALSE))</f>
        <v>0.4239036973344798</v>
      </c>
      <c r="S272" s="267"/>
      <c r="T272" s="267">
        <f>IF(OR(ISERROR(VLOOKUP($E272&amp;$D$91&amp;$D$92,'CCG data'!$A:$AD,'CCG data'!D$3,FALSE)),ISBLANK(VLOOKUP($E272&amp;$D$91&amp;$D$92,'CCG data'!$A:$AD,'CCG data'!D$3,FALSE))),"",VLOOKUP($E272&amp;$D$91&amp;$D$92,'CCG data'!$A:$AD,'CCG data'!D$3,FALSE))</f>
        <v>0.43250214961306965</v>
      </c>
      <c r="U272" s="267"/>
      <c r="V272" s="267">
        <f>IF(OR(ISERROR(VLOOKUP($E272&amp;$D$91&amp;$D$92,'CCG data'!$A:$AD,'CCG data'!E$3,FALSE)),ISBLANK(VLOOKUP($E272&amp;$D$91&amp;$D$92,'CCG data'!$A:$AD,'CCG data'!E$3,FALSE))),"",VLOOKUP($E272&amp;$D$91&amp;$D$92,'CCG data'!$A:$AD,'CCG data'!E$3,FALSE))</f>
        <v>0.14359415305245055</v>
      </c>
      <c r="W272" s="405"/>
      <c r="Z272" s="165">
        <f>IFERROR(VLOOKUP($E272&amp;$D$92, Outliers!$A$4:$P$214,10,FALSE),"0")</f>
        <v>0</v>
      </c>
      <c r="AA272" s="165">
        <f>IFERROR(VLOOKUP($E272&amp;$D$92, Outliers!$A$4:$P$214,11,FALSE),"0")</f>
        <v>1</v>
      </c>
      <c r="AB272" s="165">
        <f>IFERROR(VLOOKUP($E272&amp;$D$92, Outliers!$A$4:$P$214,12,FALSE),"0")</f>
        <v>0</v>
      </c>
      <c r="AD272" s="78"/>
      <c r="AE272" s="78"/>
      <c r="AF272" s="78"/>
      <c r="AG272" s="78"/>
    </row>
    <row r="273" spans="4:33" x14ac:dyDescent="0.25">
      <c r="D273" s="319"/>
      <c r="E273" s="103" t="s">
        <v>27</v>
      </c>
      <c r="F273" s="95" t="str">
        <f>IF(P272="","",VLOOKUP($E272&amp;$D$91&amp;$D$92,'CCG data'!$A:$AD,'CCG data'!W$3,FALSE))</f>
        <v/>
      </c>
      <c r="G273" s="96" t="str">
        <f>IF(P272="","",VLOOKUP($E272&amp;$D$91&amp;$D$92,'CCG data'!$A:$AD,'CCG data'!X$3,FALSE))</f>
        <v/>
      </c>
      <c r="H273" s="96">
        <f>IF(R272="","",VLOOKUP($E272&amp;$D$91&amp;$D$92,'CCG data'!$A:$AD,'CCG data'!Y$3,FALSE))</f>
        <v>36.447037862452987</v>
      </c>
      <c r="I273" s="96">
        <f>IF(R272="","",VLOOKUP($E272&amp;$D$91&amp;$D$92,'CCG data'!$A:$AD,'CCG data'!Z$3,FALSE))</f>
        <v>43.504693864927106</v>
      </c>
      <c r="J273" s="96">
        <f>IF(T272="","",VLOOKUP($E272&amp;$D$91&amp;$D$92,'CCG data'!$A:$AD,'CCG data'!AA$3,FALSE))</f>
        <v>38.178146932327877</v>
      </c>
      <c r="K273" s="96">
        <f>IF(T272="","",VLOOKUP($E272&amp;$D$91&amp;$D$92,'CCG data'!$A:$AD,'CCG data'!AB$3,FALSE))</f>
        <v>45.490088066061119</v>
      </c>
      <c r="L273" s="96">
        <f>IF(V272="","",VLOOKUP($E272&amp;$D$91&amp;$D$92,'CCG data'!$A:$AD,'CCG data'!AC$3,FALSE))</f>
        <v>11.3547387317779</v>
      </c>
      <c r="M273" s="96">
        <f>IF(V272="","",VLOOKUP($E272&amp;$D$91&amp;$D$92,'CCG data'!$A:$AD,'CCG data'!AD$3,FALSE))</f>
        <v>15.414867623129123</v>
      </c>
      <c r="N273" s="368"/>
      <c r="P273" s="152" t="str">
        <f>IF(P272="","",VLOOKUP($E272&amp;$D$91&amp;$D$92,'CCG data'!$A:$AD,'CCG data'!I$3,FALSE))</f>
        <v/>
      </c>
      <c r="Q273" s="15" t="str">
        <f>IF(P272="","",VLOOKUP($E272&amp;$D$91&amp;$D$92,'CCG data'!$A:$AD,'CCG data'!J$3,FALSE))</f>
        <v/>
      </c>
      <c r="R273" s="15">
        <f>IF(R272="","",VLOOKUP($E272&amp;$D$91&amp;$D$92,'CCG data'!$A:$AD,'CCG data'!K$3,FALSE))</f>
        <v>0.39600000000000002</v>
      </c>
      <c r="S273" s="15">
        <f>IF(R272="","",VLOOKUP($E272&amp;$D$91&amp;$D$92,'CCG data'!$A:$AD,'CCG data'!L$3,FALSE))</f>
        <v>0.45300000000000001</v>
      </c>
      <c r="T273" s="15">
        <f>IF(T272="","",VLOOKUP($E272&amp;$D$91&amp;$D$92,'CCG data'!$A:$AD,'CCG data'!M$3,FALSE))</f>
        <v>0.40400000000000003</v>
      </c>
      <c r="U273" s="15">
        <f>IF(T272="","",VLOOKUP($E272&amp;$D$91&amp;$D$92,'CCG data'!$A:$AD,'CCG data'!N$3,FALSE))</f>
        <v>0.46100000000000002</v>
      </c>
      <c r="V273" s="15">
        <f>IF(V272="","",VLOOKUP($E272&amp;$D$91&amp;$D$92,'CCG data'!$A:$AD,'CCG data'!O$3,FALSE))</f>
        <v>0.125</v>
      </c>
      <c r="W273" s="136">
        <f>IF(V272="","",VLOOKUP($E272&amp;$D$91&amp;$D$92,'CCG data'!$A:$AD,'CCG data'!P$3,FALSE))</f>
        <v>0.16500000000000001</v>
      </c>
      <c r="Z273" s="165" t="str">
        <f>IFERROR(VLOOKUP($E273&amp;$D$92, Outliers!$A$4:$P$214,10,FALSE),"0")</f>
        <v>0</v>
      </c>
      <c r="AA273" s="165" t="str">
        <f>IFERROR(VLOOKUP($E273&amp;$D$92, Outliers!$A$4:$P$214,11,FALSE),"0")</f>
        <v>0</v>
      </c>
      <c r="AB273" s="165" t="str">
        <f>IFERROR(VLOOKUP($E273&amp;$D$92, Outliers!$A$4:$P$214,12,FALSE),"0")</f>
        <v>0</v>
      </c>
      <c r="AD273" s="78"/>
      <c r="AE273" s="78"/>
      <c r="AF273" s="78"/>
      <c r="AG273" s="78"/>
    </row>
    <row r="274" spans="4:33" ht="15.75" x14ac:dyDescent="0.25">
      <c r="D274" s="319"/>
      <c r="E274" s="104" t="s">
        <v>208</v>
      </c>
      <c r="F274" s="394" t="str">
        <f>IF(OR(ISERROR(VLOOKUP($E274&amp;$D$91&amp;$D$92,'CCG data'!$A:$AD,'CCG data'!R$3,FALSE)),ISBLANK(VLOOKUP($E274&amp;$D$91&amp;$D$92,'CCG data'!$A:$AD,'CCG data'!R$3,FALSE))),"",VLOOKUP($E274&amp;$D$91&amp;$D$92,'CCG data'!$A:$AD,'CCG data'!R$3,FALSE))</f>
        <v/>
      </c>
      <c r="G274" s="395"/>
      <c r="H274" s="395">
        <f>IF(OR(ISERROR(VLOOKUP($E274&amp;$D$91&amp;$D$92,'CCG data'!$A:$AD,'CCG data'!S$3,FALSE)),ISBLANK(VLOOKUP($E274&amp;$D$91&amp;$D$92,'CCG data'!$A:$AD,'CCG data'!S$3,FALSE))),"",VLOOKUP($E274&amp;$D$91&amp;$D$92,'CCG data'!$A:$AD,'CCG data'!S$3,FALSE))</f>
        <v>40.750652698226233</v>
      </c>
      <c r="I274" s="395"/>
      <c r="J274" s="395">
        <f>IF(OR(ISERROR(VLOOKUP($E274&amp;$D$91&amp;$D$92,'CCG data'!$A:$AD,'CCG data'!T$3,FALSE)),ISBLANK(VLOOKUP($E274&amp;$D$91&amp;$D$92,'CCG data'!$A:$AD,'CCG data'!T$3,FALSE))),"",VLOOKUP($E274&amp;$D$91&amp;$D$92,'CCG data'!$A:$AD,'CCG data'!T$3,FALSE))</f>
        <v>28.786905697054443</v>
      </c>
      <c r="K274" s="395"/>
      <c r="L274" s="395">
        <f>IF(OR(ISERROR(VLOOKUP($E274&amp;$D$91&amp;$D$92,'CCG data'!$A:$AD,'CCG data'!U$3,FALSE)),ISBLANK(VLOOKUP($E274&amp;$D$91&amp;$D$92,'CCG data'!$A:$AD,'CCG data'!U$3,FALSE))),"",VLOOKUP($E274&amp;$D$91&amp;$D$92,'CCG data'!$A:$AD,'CCG data'!U$3,FALSE))</f>
        <v>13.267760685584451</v>
      </c>
      <c r="M274" s="396"/>
      <c r="N274" s="367">
        <f>IF(OR(ISERROR(VLOOKUP($E274&amp;$D$91&amp;$D$92,'CCG data'!$A:$AD,'CCG data'!G$3,FALSE)),ISBLANK(VLOOKUP($E274&amp;$D$91&amp;$D$92,'CCG data'!$A:$AD,'CCG data'!G$3,FALSE))),"",VLOOKUP($E274&amp;$D$91&amp;$D$92,'CCG data'!$A:$AD,'CCG data'!G$3,FALSE))</f>
        <v>1398</v>
      </c>
      <c r="P274" s="404" t="str">
        <f>IF(OR(ISERROR(VLOOKUP($E274&amp;$D$91&amp;$D$92,'CCG data'!$A:$AD,'CCG data'!B$3,FALSE)),ISBLANK(VLOOKUP($E274&amp;$D$91&amp;$D$92,'CCG data'!$A:$AD,'CCG data'!B$3,FALSE))),"",VLOOKUP($E274&amp;$D$91&amp;$D$92,'CCG data'!$A:$AD,'CCG data'!B$3,FALSE))</f>
        <v/>
      </c>
      <c r="Q274" s="267"/>
      <c r="R274" s="267">
        <f>IF(OR(ISERROR(VLOOKUP($E274&amp;$D$91&amp;$D$92,'CCG data'!$A:$AD,'CCG data'!C$3,FALSE)),ISBLANK(VLOOKUP($E274&amp;$D$91&amp;$D$92,'CCG data'!$A:$AD,'CCG data'!C$3,FALSE))),"",VLOOKUP($E274&amp;$D$91&amp;$D$92,'CCG data'!$A:$AD,'CCG data'!C$3,FALSE))</f>
        <v>0.48855507868383402</v>
      </c>
      <c r="S274" s="267"/>
      <c r="T274" s="267">
        <f>IF(OR(ISERROR(VLOOKUP($E274&amp;$D$91&amp;$D$92,'CCG data'!$A:$AD,'CCG data'!D$3,FALSE)),ISBLANK(VLOOKUP($E274&amp;$D$91&amp;$D$92,'CCG data'!$A:$AD,'CCG data'!D$3,FALSE))),"",VLOOKUP($E274&amp;$D$91&amp;$D$92,'CCG data'!$A:$AD,'CCG data'!D$3,FALSE))</f>
        <v>0.35264663805436336</v>
      </c>
      <c r="U274" s="267"/>
      <c r="V274" s="267">
        <f>IF(OR(ISERROR(VLOOKUP($E274&amp;$D$91&amp;$D$92,'CCG data'!$A:$AD,'CCG data'!E$3,FALSE)),ISBLANK(VLOOKUP($E274&amp;$D$91&amp;$D$92,'CCG data'!$A:$AD,'CCG data'!E$3,FALSE))),"",VLOOKUP($E274&amp;$D$91&amp;$D$92,'CCG data'!$A:$AD,'CCG data'!E$3,FALSE))</f>
        <v>0.15879828326180256</v>
      </c>
      <c r="W274" s="405"/>
      <c r="Z274" s="165">
        <f>IFERROR(VLOOKUP($E274&amp;$D$92, Outliers!$A$4:$P$214,10,FALSE),"0")</f>
        <v>0</v>
      </c>
      <c r="AA274" s="165">
        <f>IFERROR(VLOOKUP($E274&amp;$D$92, Outliers!$A$4:$P$214,11,FALSE),"0")</f>
        <v>0</v>
      </c>
      <c r="AB274" s="165">
        <f>IFERROR(VLOOKUP($E274&amp;$D$92, Outliers!$A$4:$P$214,12,FALSE),"0")</f>
        <v>0</v>
      </c>
      <c r="AD274" s="78"/>
      <c r="AE274" s="78"/>
      <c r="AF274" s="78"/>
      <c r="AG274" s="78"/>
    </row>
    <row r="275" spans="4:33" x14ac:dyDescent="0.25">
      <c r="D275" s="319"/>
      <c r="E275" s="103" t="s">
        <v>27</v>
      </c>
      <c r="F275" s="95" t="str">
        <f>IF(P274="","",VLOOKUP($E274&amp;$D$91&amp;$D$92,'CCG data'!$A:$AD,'CCG data'!W$3,FALSE))</f>
        <v/>
      </c>
      <c r="G275" s="96" t="str">
        <f>IF(P274="","",VLOOKUP($E274&amp;$D$91&amp;$D$92,'CCG data'!$A:$AD,'CCG data'!X$3,FALSE))</f>
        <v/>
      </c>
      <c r="H275" s="96">
        <f>IF(R274="","",VLOOKUP($E274&amp;$D$91&amp;$D$92,'CCG data'!$A:$AD,'CCG data'!Y$3,FALSE))</f>
        <v>37.694463132194429</v>
      </c>
      <c r="I275" s="96">
        <f>IF(R274="","",VLOOKUP($E274&amp;$D$91&amp;$D$92,'CCG data'!$A:$AD,'CCG data'!Z$3,FALSE))</f>
        <v>43.806842264258037</v>
      </c>
      <c r="J275" s="96">
        <f>IF(T274="","",VLOOKUP($E274&amp;$D$91&amp;$D$92,'CCG data'!$A:$AD,'CCG data'!AA$3,FALSE))</f>
        <v>26.245771522772436</v>
      </c>
      <c r="K275" s="96">
        <f>IF(T274="","",VLOOKUP($E274&amp;$D$91&amp;$D$92,'CCG data'!$A:$AD,'CCG data'!AB$3,FALSE))</f>
        <v>31.328039871336451</v>
      </c>
      <c r="L275" s="96">
        <f>IF(V274="","",VLOOKUP($E274&amp;$D$91&amp;$D$92,'CCG data'!$A:$AD,'CCG data'!AC$3,FALSE))</f>
        <v>11.522432052625376</v>
      </c>
      <c r="M275" s="96">
        <f>IF(V274="","",VLOOKUP($E274&amp;$D$91&amp;$D$92,'CCG data'!$A:$AD,'CCG data'!AD$3,FALSE))</f>
        <v>15.013089318543525</v>
      </c>
      <c r="N275" s="368"/>
      <c r="P275" s="152" t="str">
        <f>IF(P274="","",VLOOKUP($E274&amp;$D$91&amp;$D$92,'CCG data'!$A:$AD,'CCG data'!I$3,FALSE))</f>
        <v/>
      </c>
      <c r="Q275" s="15" t="str">
        <f>IF(P274="","",VLOOKUP($E274&amp;$D$91&amp;$D$92,'CCG data'!$A:$AD,'CCG data'!J$3,FALSE))</f>
        <v/>
      </c>
      <c r="R275" s="15">
        <f>IF(R274="","",VLOOKUP($E274&amp;$D$91&amp;$D$92,'CCG data'!$A:$AD,'CCG data'!K$3,FALSE))</f>
        <v>0.46200000000000002</v>
      </c>
      <c r="S275" s="15">
        <f>IF(R274="","",VLOOKUP($E274&amp;$D$91&amp;$D$92,'CCG data'!$A:$AD,'CCG data'!L$3,FALSE))</f>
        <v>0.51500000000000001</v>
      </c>
      <c r="T275" s="15">
        <f>IF(T274="","",VLOOKUP($E274&amp;$D$91&amp;$D$92,'CCG data'!$A:$AD,'CCG data'!M$3,FALSE))</f>
        <v>0.32800000000000001</v>
      </c>
      <c r="U275" s="15">
        <f>IF(T274="","",VLOOKUP($E274&amp;$D$91&amp;$D$92,'CCG data'!$A:$AD,'CCG data'!N$3,FALSE))</f>
        <v>0.378</v>
      </c>
      <c r="V275" s="15">
        <f>IF(V274="","",VLOOKUP($E274&amp;$D$91&amp;$D$92,'CCG data'!$A:$AD,'CCG data'!O$3,FALSE))</f>
        <v>0.14099999999999999</v>
      </c>
      <c r="W275" s="136">
        <f>IF(V274="","",VLOOKUP($E274&amp;$D$91&amp;$D$92,'CCG data'!$A:$AD,'CCG data'!P$3,FALSE))</f>
        <v>0.17899999999999999</v>
      </c>
      <c r="Z275" s="165" t="str">
        <f>IFERROR(VLOOKUP($E275&amp;$D$92, Outliers!$A$4:$P$214,10,FALSE),"0")</f>
        <v>0</v>
      </c>
      <c r="AA275" s="165" t="str">
        <f>IFERROR(VLOOKUP($E275&amp;$D$92, Outliers!$A$4:$P$214,11,FALSE),"0")</f>
        <v>0</v>
      </c>
      <c r="AB275" s="165" t="str">
        <f>IFERROR(VLOOKUP($E275&amp;$D$92, Outliers!$A$4:$P$214,12,FALSE),"0")</f>
        <v>0</v>
      </c>
      <c r="AD275" s="78"/>
      <c r="AE275" s="78"/>
      <c r="AF275" s="78"/>
      <c r="AG275" s="78"/>
    </row>
    <row r="276" spans="4:33" ht="15.75" x14ac:dyDescent="0.25">
      <c r="D276" s="319"/>
      <c r="E276" s="104" t="s">
        <v>415</v>
      </c>
      <c r="F276" s="394" t="str">
        <f>IF(OR(ISERROR(VLOOKUP($E276&amp;$D$91&amp;$D$92,'CCG data'!$A:$AD,'CCG data'!R$3,FALSE)),ISBLANK(VLOOKUP($E276&amp;$D$91&amp;$D$92,'CCG data'!$A:$AD,'CCG data'!R$3,FALSE))),"",VLOOKUP($E276&amp;$D$91&amp;$D$92,'CCG data'!$A:$AD,'CCG data'!R$3,FALSE))</f>
        <v/>
      </c>
      <c r="G276" s="395"/>
      <c r="H276" s="395">
        <f>IF(OR(ISERROR(VLOOKUP($E276&amp;$D$91&amp;$D$92,'CCG data'!$A:$AD,'CCG data'!S$3,FALSE)),ISBLANK(VLOOKUP($E276&amp;$D$91&amp;$D$92,'CCG data'!$A:$AD,'CCG data'!S$3,FALSE))),"",VLOOKUP($E276&amp;$D$91&amp;$D$92,'CCG data'!$A:$AD,'CCG data'!S$3,FALSE))</f>
        <v>58.373224753184338</v>
      </c>
      <c r="I276" s="395"/>
      <c r="J276" s="395">
        <f>IF(OR(ISERROR(VLOOKUP($E276&amp;$D$91&amp;$D$92,'CCG data'!$A:$AD,'CCG data'!T$3,FALSE)),ISBLANK(VLOOKUP($E276&amp;$D$91&amp;$D$92,'CCG data'!$A:$AD,'CCG data'!T$3,FALSE))),"",VLOOKUP($E276&amp;$D$91&amp;$D$92,'CCG data'!$A:$AD,'CCG data'!T$3,FALSE))</f>
        <v>55.075555548491032</v>
      </c>
      <c r="K276" s="395"/>
      <c r="L276" s="395">
        <f>IF(OR(ISERROR(VLOOKUP($E276&amp;$D$91&amp;$D$92,'CCG data'!$A:$AD,'CCG data'!U$3,FALSE)),ISBLANK(VLOOKUP($E276&amp;$D$91&amp;$D$92,'CCG data'!$A:$AD,'CCG data'!U$3,FALSE))),"",VLOOKUP($E276&amp;$D$91&amp;$D$92,'CCG data'!$A:$AD,'CCG data'!U$3,FALSE))</f>
        <v>21.787548549800295</v>
      </c>
      <c r="M276" s="396"/>
      <c r="N276" s="367">
        <f>IF(OR(ISERROR(VLOOKUP($E276&amp;$D$91&amp;$D$92,'CCG data'!$A:$AD,'CCG data'!G$3,FALSE)),ISBLANK(VLOOKUP($E276&amp;$D$91&amp;$D$92,'CCG data'!$A:$AD,'CCG data'!G$3,FALSE))),"",VLOOKUP($E276&amp;$D$91&amp;$D$92,'CCG data'!$A:$AD,'CCG data'!G$3,FALSE))</f>
        <v>2128</v>
      </c>
      <c r="P276" s="404" t="str">
        <f>IF(OR(ISERROR(VLOOKUP($E276&amp;$D$91&amp;$D$92,'CCG data'!$A:$AD,'CCG data'!B$3,FALSE)),ISBLANK(VLOOKUP($E276&amp;$D$91&amp;$D$92,'CCG data'!$A:$AD,'CCG data'!B$3,FALSE))),"",VLOOKUP($E276&amp;$D$91&amp;$D$92,'CCG data'!$A:$AD,'CCG data'!B$3,FALSE))</f>
        <v/>
      </c>
      <c r="Q276" s="267"/>
      <c r="R276" s="267">
        <f>IF(OR(ISERROR(VLOOKUP($E276&amp;$D$91&amp;$D$92,'CCG data'!$A:$AD,'CCG data'!C$3,FALSE)),ISBLANK(VLOOKUP($E276&amp;$D$91&amp;$D$92,'CCG data'!$A:$AD,'CCG data'!C$3,FALSE))),"",VLOOKUP($E276&amp;$D$91&amp;$D$92,'CCG data'!$A:$AD,'CCG data'!C$3,FALSE))</f>
        <v>0.43374060150375937</v>
      </c>
      <c r="S276" s="267"/>
      <c r="T276" s="267">
        <f>IF(OR(ISERROR(VLOOKUP($E276&amp;$D$91&amp;$D$92,'CCG data'!$A:$AD,'CCG data'!D$3,FALSE)),ISBLANK(VLOOKUP($E276&amp;$D$91&amp;$D$92,'CCG data'!$A:$AD,'CCG data'!D$3,FALSE))),"",VLOOKUP($E276&amp;$D$91&amp;$D$92,'CCG data'!$A:$AD,'CCG data'!D$3,FALSE))</f>
        <v>0.40413533834586468</v>
      </c>
      <c r="U276" s="267"/>
      <c r="V276" s="267">
        <f>IF(OR(ISERROR(VLOOKUP($E276&amp;$D$91&amp;$D$92,'CCG data'!$A:$AD,'CCG data'!E$3,FALSE)),ISBLANK(VLOOKUP($E276&amp;$D$91&amp;$D$92,'CCG data'!$A:$AD,'CCG data'!E$3,FALSE))),"",VLOOKUP($E276&amp;$D$91&amp;$D$92,'CCG data'!$A:$AD,'CCG data'!E$3,FALSE))</f>
        <v>0.16212406015037595</v>
      </c>
      <c r="W276" s="405"/>
      <c r="Z276" s="165">
        <f>IFERROR(VLOOKUP($E276&amp;$D$92, Outliers!$A$4:$P$214,10,FALSE),"0")</f>
        <v>1</v>
      </c>
      <c r="AA276" s="165">
        <f>IFERROR(VLOOKUP($E276&amp;$D$92, Outliers!$A$4:$P$214,11,FALSE),"0")</f>
        <v>1</v>
      </c>
      <c r="AB276" s="165">
        <f>IFERROR(VLOOKUP($E276&amp;$D$92, Outliers!$A$4:$P$214,12,FALSE),"0")</f>
        <v>1</v>
      </c>
      <c r="AD276" s="78"/>
      <c r="AE276" s="78"/>
      <c r="AF276" s="78"/>
      <c r="AG276" s="78"/>
    </row>
    <row r="277" spans="4:33" x14ac:dyDescent="0.25">
      <c r="D277" s="319"/>
      <c r="E277" s="103" t="s">
        <v>27</v>
      </c>
      <c r="F277" s="95" t="str">
        <f>IF(P276="","",VLOOKUP($E276&amp;$D$91&amp;$D$92,'CCG data'!$A:$AD,'CCG data'!W$3,FALSE))</f>
        <v/>
      </c>
      <c r="G277" s="96" t="str">
        <f>IF(P276="","",VLOOKUP($E276&amp;$D$91&amp;$D$92,'CCG data'!$A:$AD,'CCG data'!X$3,FALSE))</f>
        <v/>
      </c>
      <c r="H277" s="96">
        <f>IF(R276="","",VLOOKUP($E276&amp;$D$91&amp;$D$92,'CCG data'!$A:$AD,'CCG data'!Y$3,FALSE))</f>
        <v>54.607323683942951</v>
      </c>
      <c r="I277" s="96">
        <f>IF(R276="","",VLOOKUP($E276&amp;$D$91&amp;$D$92,'CCG data'!$A:$AD,'CCG data'!Z$3,FALSE))</f>
        <v>62.139125822425726</v>
      </c>
      <c r="J277" s="96">
        <f>IF(T276="","",VLOOKUP($E276&amp;$D$91&amp;$D$92,'CCG data'!$A:$AD,'CCG data'!AA$3,FALSE))</f>
        <v>51.394556270019308</v>
      </c>
      <c r="K277" s="96">
        <f>IF(T276="","",VLOOKUP($E276&amp;$D$91&amp;$D$92,'CCG data'!$A:$AD,'CCG data'!AB$3,FALSE))</f>
        <v>58.756554826962756</v>
      </c>
      <c r="L277" s="96">
        <f>IF(V276="","",VLOOKUP($E276&amp;$D$91&amp;$D$92,'CCG data'!$A:$AD,'CCG data'!AC$3,FALSE))</f>
        <v>19.488464271232779</v>
      </c>
      <c r="M277" s="96">
        <f>IF(V276="","",VLOOKUP($E276&amp;$D$91&amp;$D$92,'CCG data'!$A:$AD,'CCG data'!AD$3,FALSE))</f>
        <v>24.086632828367811</v>
      </c>
      <c r="N277" s="368"/>
      <c r="P277" s="152" t="str">
        <f>IF(P276="","",VLOOKUP($E276&amp;$D$91&amp;$D$92,'CCG data'!$A:$AD,'CCG data'!I$3,FALSE))</f>
        <v/>
      </c>
      <c r="Q277" s="15" t="str">
        <f>IF(P276="","",VLOOKUP($E276&amp;$D$91&amp;$D$92,'CCG data'!$A:$AD,'CCG data'!J$3,FALSE))</f>
        <v/>
      </c>
      <c r="R277" s="15">
        <f>IF(R276="","",VLOOKUP($E276&amp;$D$91&amp;$D$92,'CCG data'!$A:$AD,'CCG data'!K$3,FALSE))</f>
        <v>0.41299999999999998</v>
      </c>
      <c r="S277" s="15">
        <f>IF(R276="","",VLOOKUP($E276&amp;$D$91&amp;$D$92,'CCG data'!$A:$AD,'CCG data'!L$3,FALSE))</f>
        <v>0.45500000000000002</v>
      </c>
      <c r="T277" s="15">
        <f>IF(T276="","",VLOOKUP($E276&amp;$D$91&amp;$D$92,'CCG data'!$A:$AD,'CCG data'!M$3,FALSE))</f>
        <v>0.38300000000000001</v>
      </c>
      <c r="U277" s="15">
        <f>IF(T276="","",VLOOKUP($E276&amp;$D$91&amp;$D$92,'CCG data'!$A:$AD,'CCG data'!N$3,FALSE))</f>
        <v>0.42499999999999999</v>
      </c>
      <c r="V277" s="15">
        <f>IF(V276="","",VLOOKUP($E276&amp;$D$91&amp;$D$92,'CCG data'!$A:$AD,'CCG data'!O$3,FALSE))</f>
        <v>0.14699999999999999</v>
      </c>
      <c r="W277" s="136">
        <f>IF(V276="","",VLOOKUP($E276&amp;$D$91&amp;$D$92,'CCG data'!$A:$AD,'CCG data'!P$3,FALSE))</f>
        <v>0.17799999999999999</v>
      </c>
      <c r="Z277" s="165" t="str">
        <f>IFERROR(VLOOKUP($E277&amp;$D$92, Outliers!$A$4:$P$214,10,FALSE),"0")</f>
        <v>0</v>
      </c>
      <c r="AA277" s="165" t="str">
        <f>IFERROR(VLOOKUP($E277&amp;$D$92, Outliers!$A$4:$P$214,11,FALSE),"0")</f>
        <v>0</v>
      </c>
      <c r="AB277" s="165" t="str">
        <f>IFERROR(VLOOKUP($E277&amp;$D$92, Outliers!$A$4:$P$214,12,FALSE),"0")</f>
        <v>0</v>
      </c>
      <c r="AD277" s="78"/>
      <c r="AE277" s="78"/>
      <c r="AF277" s="78"/>
      <c r="AG277" s="78"/>
    </row>
    <row r="278" spans="4:33" ht="15.75" x14ac:dyDescent="0.25">
      <c r="D278" s="319"/>
      <c r="E278" s="104" t="s">
        <v>209</v>
      </c>
      <c r="F278" s="394" t="str">
        <f>IF(OR(ISERROR(VLOOKUP($E278&amp;$D$91&amp;$D$92,'CCG data'!$A:$AD,'CCG data'!R$3,FALSE)),ISBLANK(VLOOKUP($E278&amp;$D$91&amp;$D$92,'CCG data'!$A:$AD,'CCG data'!R$3,FALSE))),"",VLOOKUP($E278&amp;$D$91&amp;$D$92,'CCG data'!$A:$AD,'CCG data'!R$3,FALSE))</f>
        <v/>
      </c>
      <c r="G278" s="395"/>
      <c r="H278" s="395">
        <f>IF(OR(ISERROR(VLOOKUP($E278&amp;$D$91&amp;$D$92,'CCG data'!$A:$AD,'CCG data'!S$3,FALSE)),ISBLANK(VLOOKUP($E278&amp;$D$91&amp;$D$92,'CCG data'!$A:$AD,'CCG data'!S$3,FALSE))),"",VLOOKUP($E278&amp;$D$91&amp;$D$92,'CCG data'!$A:$AD,'CCG data'!S$3,FALSE))</f>
        <v>50.878653776580499</v>
      </c>
      <c r="I278" s="395"/>
      <c r="J278" s="395">
        <f>IF(OR(ISERROR(VLOOKUP($E278&amp;$D$91&amp;$D$92,'CCG data'!$A:$AD,'CCG data'!T$3,FALSE)),ISBLANK(VLOOKUP($E278&amp;$D$91&amp;$D$92,'CCG data'!$A:$AD,'CCG data'!T$3,FALSE))),"",VLOOKUP($E278&amp;$D$91&amp;$D$92,'CCG data'!$A:$AD,'CCG data'!T$3,FALSE))</f>
        <v>42.955342254483689</v>
      </c>
      <c r="K278" s="395"/>
      <c r="L278" s="395">
        <f>IF(OR(ISERROR(VLOOKUP($E278&amp;$D$91&amp;$D$92,'CCG data'!$A:$AD,'CCG data'!U$3,FALSE)),ISBLANK(VLOOKUP($E278&amp;$D$91&amp;$D$92,'CCG data'!$A:$AD,'CCG data'!U$3,FALSE))),"",VLOOKUP($E278&amp;$D$91&amp;$D$92,'CCG data'!$A:$AD,'CCG data'!U$3,FALSE))</f>
        <v>16.366519247598958</v>
      </c>
      <c r="M278" s="396"/>
      <c r="N278" s="367">
        <f>IF(OR(ISERROR(VLOOKUP($E278&amp;$D$91&amp;$D$92,'CCG data'!$A:$AD,'CCG data'!G$3,FALSE)),ISBLANK(VLOOKUP($E278&amp;$D$91&amp;$D$92,'CCG data'!$A:$AD,'CCG data'!G$3,FALSE))),"",VLOOKUP($E278&amp;$D$91&amp;$D$92,'CCG data'!$A:$AD,'CCG data'!G$3,FALSE))</f>
        <v>2221</v>
      </c>
      <c r="P278" s="404" t="str">
        <f>IF(OR(ISERROR(VLOOKUP($E278&amp;$D$91&amp;$D$92,'CCG data'!$A:$AD,'CCG data'!B$3,FALSE)),ISBLANK(VLOOKUP($E278&amp;$D$91&amp;$D$92,'CCG data'!$A:$AD,'CCG data'!B$3,FALSE))),"",VLOOKUP($E278&amp;$D$91&amp;$D$92,'CCG data'!$A:$AD,'CCG data'!B$3,FALSE))</f>
        <v/>
      </c>
      <c r="Q278" s="267"/>
      <c r="R278" s="267">
        <f>IF(OR(ISERROR(VLOOKUP($E278&amp;$D$91&amp;$D$92,'CCG data'!$A:$AD,'CCG data'!C$3,FALSE)),ISBLANK(VLOOKUP($E278&amp;$D$91&amp;$D$92,'CCG data'!$A:$AD,'CCG data'!C$3,FALSE))),"",VLOOKUP($E278&amp;$D$91&amp;$D$92,'CCG data'!$A:$AD,'CCG data'!C$3,FALSE))</f>
        <v>0.46015308419630796</v>
      </c>
      <c r="S278" s="267"/>
      <c r="T278" s="267">
        <f>IF(OR(ISERROR(VLOOKUP($E278&amp;$D$91&amp;$D$92,'CCG data'!$A:$AD,'CCG data'!D$3,FALSE)),ISBLANK(VLOOKUP($E278&amp;$D$91&amp;$D$92,'CCG data'!$A:$AD,'CCG data'!D$3,FALSE))),"",VLOOKUP($E278&amp;$D$91&amp;$D$92,'CCG data'!$A:$AD,'CCG data'!D$3,FALSE))</f>
        <v>0.39036470058532191</v>
      </c>
      <c r="U278" s="267"/>
      <c r="V278" s="267">
        <f>IF(OR(ISERROR(VLOOKUP($E278&amp;$D$91&amp;$D$92,'CCG data'!$A:$AD,'CCG data'!E$3,FALSE)),ISBLANK(VLOOKUP($E278&amp;$D$91&amp;$D$92,'CCG data'!$A:$AD,'CCG data'!E$3,FALSE))),"",VLOOKUP($E278&amp;$D$91&amp;$D$92,'CCG data'!$A:$AD,'CCG data'!E$3,FALSE))</f>
        <v>0.1494822152183701</v>
      </c>
      <c r="W278" s="405"/>
      <c r="Z278" s="165">
        <f>IFERROR(VLOOKUP($E278&amp;$D$92, Outliers!$A$4:$P$214,10,FALSE),"0")</f>
        <v>1</v>
      </c>
      <c r="AA278" s="165">
        <f>IFERROR(VLOOKUP($E278&amp;$D$92, Outliers!$A$4:$P$214,11,FALSE),"0")</f>
        <v>1</v>
      </c>
      <c r="AB278" s="165">
        <f>IFERROR(VLOOKUP($E278&amp;$D$92, Outliers!$A$4:$P$214,12,FALSE),"0")</f>
        <v>1</v>
      </c>
      <c r="AD278" s="78"/>
      <c r="AE278" s="78"/>
      <c r="AF278" s="78"/>
      <c r="AG278" s="78"/>
    </row>
    <row r="279" spans="4:33" x14ac:dyDescent="0.25">
      <c r="D279" s="319"/>
      <c r="E279" s="103" t="s">
        <v>27</v>
      </c>
      <c r="F279" s="95" t="str">
        <f>IF(P278="","",VLOOKUP($E278&amp;$D$91&amp;$D$92,'CCG data'!$A:$AD,'CCG data'!W$3,FALSE))</f>
        <v/>
      </c>
      <c r="G279" s="96" t="str">
        <f>IF(P278="","",VLOOKUP($E278&amp;$D$91&amp;$D$92,'CCG data'!$A:$AD,'CCG data'!X$3,FALSE))</f>
        <v/>
      </c>
      <c r="H279" s="96">
        <f>IF(R278="","",VLOOKUP($E278&amp;$D$91&amp;$D$92,'CCG data'!$A:$AD,'CCG data'!Y$3,FALSE))</f>
        <v>47.759288488717395</v>
      </c>
      <c r="I279" s="96">
        <f>IF(R278="","",VLOOKUP($E278&amp;$D$91&amp;$D$92,'CCG data'!$A:$AD,'CCG data'!Z$3,FALSE))</f>
        <v>53.998019064443604</v>
      </c>
      <c r="J279" s="96">
        <f>IF(T278="","",VLOOKUP($E278&amp;$D$91&amp;$D$92,'CCG data'!$A:$AD,'CCG data'!AA$3,FALSE))</f>
        <v>40.096016037367981</v>
      </c>
      <c r="K279" s="96">
        <f>IF(T278="","",VLOOKUP($E278&amp;$D$91&amp;$D$92,'CCG data'!$A:$AD,'CCG data'!AB$3,FALSE))</f>
        <v>45.814668471599397</v>
      </c>
      <c r="L279" s="96">
        <f>IF(V278="","",VLOOKUP($E278&amp;$D$91&amp;$D$92,'CCG data'!$A:$AD,'CCG data'!AC$3,FALSE))</f>
        <v>14.605989551255629</v>
      </c>
      <c r="M279" s="96">
        <f>IF(V278="","",VLOOKUP($E278&amp;$D$91&amp;$D$92,'CCG data'!$A:$AD,'CCG data'!AD$3,FALSE))</f>
        <v>18.127048943942288</v>
      </c>
      <c r="N279" s="368"/>
      <c r="P279" s="152" t="str">
        <f>IF(P278="","",VLOOKUP($E278&amp;$D$91&amp;$D$92,'CCG data'!$A:$AD,'CCG data'!I$3,FALSE))</f>
        <v/>
      </c>
      <c r="Q279" s="15" t="str">
        <f>IF(P278="","",VLOOKUP($E278&amp;$D$91&amp;$D$92,'CCG data'!$A:$AD,'CCG data'!J$3,FALSE))</f>
        <v/>
      </c>
      <c r="R279" s="15">
        <f>IF(R278="","",VLOOKUP($E278&amp;$D$91&amp;$D$92,'CCG data'!$A:$AD,'CCG data'!K$3,FALSE))</f>
        <v>0.44</v>
      </c>
      <c r="S279" s="15">
        <f>IF(R278="","",VLOOKUP($E278&amp;$D$91&amp;$D$92,'CCG data'!$A:$AD,'CCG data'!L$3,FALSE))</f>
        <v>0.48099999999999998</v>
      </c>
      <c r="T279" s="15">
        <f>IF(T278="","",VLOOKUP($E278&amp;$D$91&amp;$D$92,'CCG data'!$A:$AD,'CCG data'!M$3,FALSE))</f>
        <v>0.37</v>
      </c>
      <c r="U279" s="15">
        <f>IF(T278="","",VLOOKUP($E278&amp;$D$91&amp;$D$92,'CCG data'!$A:$AD,'CCG data'!N$3,FALSE))</f>
        <v>0.41099999999999998</v>
      </c>
      <c r="V279" s="15">
        <f>IF(V278="","",VLOOKUP($E278&amp;$D$91&amp;$D$92,'CCG data'!$A:$AD,'CCG data'!O$3,FALSE))</f>
        <v>0.13500000000000001</v>
      </c>
      <c r="W279" s="136">
        <f>IF(V278="","",VLOOKUP($E278&amp;$D$91&amp;$D$92,'CCG data'!$A:$AD,'CCG data'!P$3,FALSE))</f>
        <v>0.16500000000000001</v>
      </c>
      <c r="Z279" s="165" t="str">
        <f>IFERROR(VLOOKUP($E279&amp;$D$92, Outliers!$A$4:$P$214,10,FALSE),"0")</f>
        <v>0</v>
      </c>
      <c r="AA279" s="165" t="str">
        <f>IFERROR(VLOOKUP($E279&amp;$D$92, Outliers!$A$4:$P$214,11,FALSE),"0")</f>
        <v>0</v>
      </c>
      <c r="AB279" s="165" t="str">
        <f>IFERROR(VLOOKUP($E279&amp;$D$92, Outliers!$A$4:$P$214,12,FALSE),"0")</f>
        <v>0</v>
      </c>
      <c r="AD279" s="78"/>
      <c r="AE279" s="78"/>
      <c r="AF279" s="78"/>
      <c r="AG279" s="78"/>
    </row>
    <row r="280" spans="4:33" ht="15.75" x14ac:dyDescent="0.25">
      <c r="D280" s="319"/>
      <c r="E280" s="104" t="s">
        <v>210</v>
      </c>
      <c r="F280" s="394" t="str">
        <f>IF(OR(ISERROR(VLOOKUP($E280&amp;$D$91&amp;$D$92,'CCG data'!$A:$AD,'CCG data'!R$3,FALSE)),ISBLANK(VLOOKUP($E280&amp;$D$91&amp;$D$92,'CCG data'!$A:$AD,'CCG data'!R$3,FALSE))),"",VLOOKUP($E280&amp;$D$91&amp;$D$92,'CCG data'!$A:$AD,'CCG data'!R$3,FALSE))</f>
        <v/>
      </c>
      <c r="G280" s="395"/>
      <c r="H280" s="395">
        <f>IF(OR(ISERROR(VLOOKUP($E280&amp;$D$91&amp;$D$92,'CCG data'!$A:$AD,'CCG data'!S$3,FALSE)),ISBLANK(VLOOKUP($E280&amp;$D$91&amp;$D$92,'CCG data'!$A:$AD,'CCG data'!S$3,FALSE))),"",VLOOKUP($E280&amp;$D$91&amp;$D$92,'CCG data'!$A:$AD,'CCG data'!S$3,FALSE))</f>
        <v>35.277956374278745</v>
      </c>
      <c r="I280" s="395"/>
      <c r="J280" s="395">
        <f>IF(OR(ISERROR(VLOOKUP($E280&amp;$D$91&amp;$D$92,'CCG data'!$A:$AD,'CCG data'!T$3,FALSE)),ISBLANK(VLOOKUP($E280&amp;$D$91&amp;$D$92,'CCG data'!$A:$AD,'CCG data'!T$3,FALSE))),"",VLOOKUP($E280&amp;$D$91&amp;$D$92,'CCG data'!$A:$AD,'CCG data'!T$3,FALSE))</f>
        <v>36.079315320195221</v>
      </c>
      <c r="K280" s="395"/>
      <c r="L280" s="395">
        <f>IF(OR(ISERROR(VLOOKUP($E280&amp;$D$91&amp;$D$92,'CCG data'!$A:$AD,'CCG data'!U$3,FALSE)),ISBLANK(VLOOKUP($E280&amp;$D$91&amp;$D$92,'CCG data'!$A:$AD,'CCG data'!U$3,FALSE))),"",VLOOKUP($E280&amp;$D$91&amp;$D$92,'CCG data'!$A:$AD,'CCG data'!U$3,FALSE))</f>
        <v>13.18656868976319</v>
      </c>
      <c r="M280" s="396"/>
      <c r="N280" s="367">
        <f>IF(OR(ISERROR(VLOOKUP($E280&amp;$D$91&amp;$D$92,'CCG data'!$A:$AD,'CCG data'!G$3,FALSE)),ISBLANK(VLOOKUP($E280&amp;$D$91&amp;$D$92,'CCG data'!$A:$AD,'CCG data'!G$3,FALSE))),"",VLOOKUP($E280&amp;$D$91&amp;$D$92,'CCG data'!$A:$AD,'CCG data'!G$3,FALSE))</f>
        <v>1557</v>
      </c>
      <c r="P280" s="404" t="str">
        <f>IF(OR(ISERROR(VLOOKUP($E280&amp;$D$91&amp;$D$92,'CCG data'!$A:$AD,'CCG data'!B$3,FALSE)),ISBLANK(VLOOKUP($E280&amp;$D$91&amp;$D$92,'CCG data'!$A:$AD,'CCG data'!B$3,FALSE))),"",VLOOKUP($E280&amp;$D$91&amp;$D$92,'CCG data'!$A:$AD,'CCG data'!B$3,FALSE))</f>
        <v/>
      </c>
      <c r="Q280" s="267"/>
      <c r="R280" s="267">
        <f>IF(OR(ISERROR(VLOOKUP($E280&amp;$D$91&amp;$D$92,'CCG data'!$A:$AD,'CCG data'!C$3,FALSE)),ISBLANK(VLOOKUP($E280&amp;$D$91&amp;$D$92,'CCG data'!$A:$AD,'CCG data'!C$3,FALSE))),"",VLOOKUP($E280&amp;$D$91&amp;$D$92,'CCG data'!$A:$AD,'CCG data'!C$3,FALSE))</f>
        <v>0.41682723185613357</v>
      </c>
      <c r="S280" s="267"/>
      <c r="T280" s="267">
        <f>IF(OR(ISERROR(VLOOKUP($E280&amp;$D$91&amp;$D$92,'CCG data'!$A:$AD,'CCG data'!D$3,FALSE)),ISBLANK(VLOOKUP($E280&amp;$D$91&amp;$D$92,'CCG data'!$A:$AD,'CCG data'!D$3,FALSE))),"",VLOOKUP($E280&amp;$D$91&amp;$D$92,'CCG data'!$A:$AD,'CCG data'!D$3,FALSE))</f>
        <v>0.42710340398201668</v>
      </c>
      <c r="U280" s="267"/>
      <c r="V280" s="267">
        <f>IF(OR(ISERROR(VLOOKUP($E280&amp;$D$91&amp;$D$92,'CCG data'!$A:$AD,'CCG data'!E$3,FALSE)),ISBLANK(VLOOKUP($E280&amp;$D$91&amp;$D$92,'CCG data'!$A:$AD,'CCG data'!E$3,FALSE))),"",VLOOKUP($E280&amp;$D$91&amp;$D$92,'CCG data'!$A:$AD,'CCG data'!E$3,FALSE))</f>
        <v>0.15606936416184972</v>
      </c>
      <c r="W280" s="405"/>
      <c r="Z280" s="165">
        <f>IFERROR(VLOOKUP($E280&amp;$D$92, Outliers!$A$4:$P$214,10,FALSE),"0")</f>
        <v>0</v>
      </c>
      <c r="AA280" s="165">
        <f>IFERROR(VLOOKUP($E280&amp;$D$92, Outliers!$A$4:$P$214,11,FALSE),"0")</f>
        <v>1</v>
      </c>
      <c r="AB280" s="165">
        <f>IFERROR(VLOOKUP($E280&amp;$D$92, Outliers!$A$4:$P$214,12,FALSE),"0")</f>
        <v>0</v>
      </c>
      <c r="AD280" s="78"/>
      <c r="AE280" s="78"/>
      <c r="AF280" s="78"/>
      <c r="AG280" s="78"/>
    </row>
    <row r="281" spans="4:33" x14ac:dyDescent="0.25">
      <c r="D281" s="319"/>
      <c r="E281" s="103" t="s">
        <v>27</v>
      </c>
      <c r="F281" s="95" t="str">
        <f>IF(P280="","",VLOOKUP($E280&amp;$D$91&amp;$D$92,'CCG data'!$A:$AD,'CCG data'!W$3,FALSE))</f>
        <v/>
      </c>
      <c r="G281" s="96" t="str">
        <f>IF(P280="","",VLOOKUP($E280&amp;$D$91&amp;$D$92,'CCG data'!$A:$AD,'CCG data'!X$3,FALSE))</f>
        <v/>
      </c>
      <c r="H281" s="96">
        <f>IF(R280="","",VLOOKUP($E280&amp;$D$91&amp;$D$92,'CCG data'!$A:$AD,'CCG data'!Y$3,FALSE))</f>
        <v>32.563785774912198</v>
      </c>
      <c r="I281" s="96">
        <f>IF(R280="","",VLOOKUP($E280&amp;$D$91&amp;$D$92,'CCG data'!$A:$AD,'CCG data'!Z$3,FALSE))</f>
        <v>37.992126973645291</v>
      </c>
      <c r="J281" s="96">
        <f>IF(T280="","",VLOOKUP($E280&amp;$D$91&amp;$D$92,'CCG data'!$A:$AD,'CCG data'!AA$3,FALSE))</f>
        <v>33.337087477741932</v>
      </c>
      <c r="K281" s="96">
        <f>IF(T280="","",VLOOKUP($E280&amp;$D$91&amp;$D$92,'CCG data'!$A:$AD,'CCG data'!AB$3,FALSE))</f>
        <v>38.82154316264851</v>
      </c>
      <c r="L281" s="96">
        <f>IF(V280="","",VLOOKUP($E280&amp;$D$91&amp;$D$92,'CCG data'!$A:$AD,'CCG data'!AC$3,FALSE))</f>
        <v>11.528567889081451</v>
      </c>
      <c r="M281" s="96">
        <f>IF(V280="","",VLOOKUP($E280&amp;$D$91&amp;$D$92,'CCG data'!$A:$AD,'CCG data'!AD$3,FALSE))</f>
        <v>14.844569490444929</v>
      </c>
      <c r="N281" s="368"/>
      <c r="P281" s="152" t="str">
        <f>IF(P280="","",VLOOKUP($E280&amp;$D$91&amp;$D$92,'CCG data'!$A:$AD,'CCG data'!I$3,FALSE))</f>
        <v/>
      </c>
      <c r="Q281" s="15" t="str">
        <f>IF(P280="","",VLOOKUP($E280&amp;$D$91&amp;$D$92,'CCG data'!$A:$AD,'CCG data'!J$3,FALSE))</f>
        <v/>
      </c>
      <c r="R281" s="15">
        <f>IF(R280="","",VLOOKUP($E280&amp;$D$91&amp;$D$92,'CCG data'!$A:$AD,'CCG data'!K$3,FALSE))</f>
        <v>0.39300000000000002</v>
      </c>
      <c r="S281" s="15">
        <f>IF(R280="","",VLOOKUP($E280&amp;$D$91&amp;$D$92,'CCG data'!$A:$AD,'CCG data'!L$3,FALSE))</f>
        <v>0.441</v>
      </c>
      <c r="T281" s="15">
        <f>IF(T280="","",VLOOKUP($E280&amp;$D$91&amp;$D$92,'CCG data'!$A:$AD,'CCG data'!M$3,FALSE))</f>
        <v>0.40300000000000002</v>
      </c>
      <c r="U281" s="15">
        <f>IF(T280="","",VLOOKUP($E280&amp;$D$91&amp;$D$92,'CCG data'!$A:$AD,'CCG data'!N$3,FALSE))</f>
        <v>0.45200000000000001</v>
      </c>
      <c r="V281" s="15">
        <f>IF(V280="","",VLOOKUP($E280&amp;$D$91&amp;$D$92,'CCG data'!$A:$AD,'CCG data'!O$3,FALSE))</f>
        <v>0.13900000000000001</v>
      </c>
      <c r="W281" s="136">
        <f>IF(V280="","",VLOOKUP($E280&amp;$D$91&amp;$D$92,'CCG data'!$A:$AD,'CCG data'!P$3,FALSE))</f>
        <v>0.17499999999999999</v>
      </c>
      <c r="Z281" s="165" t="str">
        <f>IFERROR(VLOOKUP($E281&amp;$D$92, Outliers!$A$4:$P$214,10,FALSE),"0")</f>
        <v>0</v>
      </c>
      <c r="AA281" s="165" t="str">
        <f>IFERROR(VLOOKUP($E281&amp;$D$92, Outliers!$A$4:$P$214,11,FALSE),"0")</f>
        <v>0</v>
      </c>
      <c r="AB281" s="165" t="str">
        <f>IFERROR(VLOOKUP($E281&amp;$D$92, Outliers!$A$4:$P$214,12,FALSE),"0")</f>
        <v>0</v>
      </c>
      <c r="AD281" s="78"/>
      <c r="AE281" s="78"/>
      <c r="AF281" s="78"/>
      <c r="AG281" s="78"/>
    </row>
    <row r="282" spans="4:33" ht="15.75" x14ac:dyDescent="0.25">
      <c r="D282" s="319"/>
      <c r="E282" s="104" t="s">
        <v>211</v>
      </c>
      <c r="F282" s="394" t="str">
        <f>IF(OR(ISERROR(VLOOKUP($E282&amp;$D$91&amp;$D$92,'CCG data'!$A:$AD,'CCG data'!R$3,FALSE)),ISBLANK(VLOOKUP($E282&amp;$D$91&amp;$D$92,'CCG data'!$A:$AD,'CCG data'!R$3,FALSE))),"",VLOOKUP($E282&amp;$D$91&amp;$D$92,'CCG data'!$A:$AD,'CCG data'!R$3,FALSE))</f>
        <v/>
      </c>
      <c r="G282" s="395"/>
      <c r="H282" s="395">
        <f>IF(OR(ISERROR(VLOOKUP($E282&amp;$D$91&amp;$D$92,'CCG data'!$A:$AD,'CCG data'!S$3,FALSE)),ISBLANK(VLOOKUP($E282&amp;$D$91&amp;$D$92,'CCG data'!$A:$AD,'CCG data'!S$3,FALSE))),"",VLOOKUP($E282&amp;$D$91&amp;$D$92,'CCG data'!$A:$AD,'CCG data'!S$3,FALSE))</f>
        <v>36.970590965109011</v>
      </c>
      <c r="I282" s="395"/>
      <c r="J282" s="395">
        <f>IF(OR(ISERROR(VLOOKUP($E282&amp;$D$91&amp;$D$92,'CCG data'!$A:$AD,'CCG data'!T$3,FALSE)),ISBLANK(VLOOKUP($E282&amp;$D$91&amp;$D$92,'CCG data'!$A:$AD,'CCG data'!T$3,FALSE))),"",VLOOKUP($E282&amp;$D$91&amp;$D$92,'CCG data'!$A:$AD,'CCG data'!T$3,FALSE))</f>
        <v>35.844171980711501</v>
      </c>
      <c r="K282" s="395"/>
      <c r="L282" s="395">
        <f>IF(OR(ISERROR(VLOOKUP($E282&amp;$D$91&amp;$D$92,'CCG data'!$A:$AD,'CCG data'!U$3,FALSE)),ISBLANK(VLOOKUP($E282&amp;$D$91&amp;$D$92,'CCG data'!$A:$AD,'CCG data'!U$3,FALSE))),"",VLOOKUP($E282&amp;$D$91&amp;$D$92,'CCG data'!$A:$AD,'CCG data'!U$3,FALSE))</f>
        <v>16.814754281145465</v>
      </c>
      <c r="M282" s="396"/>
      <c r="N282" s="367">
        <f>IF(OR(ISERROR(VLOOKUP($E282&amp;$D$91&amp;$D$92,'CCG data'!$A:$AD,'CCG data'!G$3,FALSE)),ISBLANK(VLOOKUP($E282&amp;$D$91&amp;$D$92,'CCG data'!$A:$AD,'CCG data'!G$3,FALSE))),"",VLOOKUP($E282&amp;$D$91&amp;$D$92,'CCG data'!$A:$AD,'CCG data'!G$3,FALSE))</f>
        <v>1183</v>
      </c>
      <c r="P282" s="404" t="str">
        <f>IF(OR(ISERROR(VLOOKUP($E282&amp;$D$91&amp;$D$92,'CCG data'!$A:$AD,'CCG data'!B$3,FALSE)),ISBLANK(VLOOKUP($E282&amp;$D$91&amp;$D$92,'CCG data'!$A:$AD,'CCG data'!B$3,FALSE))),"",VLOOKUP($E282&amp;$D$91&amp;$D$92,'CCG data'!$A:$AD,'CCG data'!B$3,FALSE))</f>
        <v/>
      </c>
      <c r="Q282" s="267"/>
      <c r="R282" s="267">
        <f>IF(OR(ISERROR(VLOOKUP($E282&amp;$D$91&amp;$D$92,'CCG data'!$A:$AD,'CCG data'!C$3,FALSE)),ISBLANK(VLOOKUP($E282&amp;$D$91&amp;$D$92,'CCG data'!$A:$AD,'CCG data'!C$3,FALSE))),"",VLOOKUP($E282&amp;$D$91&amp;$D$92,'CCG data'!$A:$AD,'CCG data'!C$3,FALSE))</f>
        <v>0.40828402366863903</v>
      </c>
      <c r="S282" s="267"/>
      <c r="T282" s="267">
        <f>IF(OR(ISERROR(VLOOKUP($E282&amp;$D$91&amp;$D$92,'CCG data'!$A:$AD,'CCG data'!D$3,FALSE)),ISBLANK(VLOOKUP($E282&amp;$D$91&amp;$D$92,'CCG data'!$A:$AD,'CCG data'!D$3,FALSE))),"",VLOOKUP($E282&amp;$D$91&amp;$D$92,'CCG data'!$A:$AD,'CCG data'!D$3,FALSE))</f>
        <v>0.3981403212172443</v>
      </c>
      <c r="U282" s="267"/>
      <c r="V282" s="267">
        <f>IF(OR(ISERROR(VLOOKUP($E282&amp;$D$91&amp;$D$92,'CCG data'!$A:$AD,'CCG data'!E$3,FALSE)),ISBLANK(VLOOKUP($E282&amp;$D$91&amp;$D$92,'CCG data'!$A:$AD,'CCG data'!E$3,FALSE))),"",VLOOKUP($E282&amp;$D$91&amp;$D$92,'CCG data'!$A:$AD,'CCG data'!E$3,FALSE))</f>
        <v>0.19357565511411665</v>
      </c>
      <c r="W282" s="405"/>
      <c r="Z282" s="165">
        <f>IFERROR(VLOOKUP($E282&amp;$D$92, Outliers!$A$4:$P$214,10,FALSE),"0")</f>
        <v>0</v>
      </c>
      <c r="AA282" s="165">
        <f>IFERROR(VLOOKUP($E282&amp;$D$92, Outliers!$A$4:$P$214,11,FALSE),"0")</f>
        <v>1</v>
      </c>
      <c r="AB282" s="165">
        <f>IFERROR(VLOOKUP($E282&amp;$D$92, Outliers!$A$4:$P$214,12,FALSE),"0")</f>
        <v>1</v>
      </c>
      <c r="AD282" s="78"/>
      <c r="AE282" s="78"/>
      <c r="AF282" s="78"/>
      <c r="AG282" s="78"/>
    </row>
    <row r="283" spans="4:33" x14ac:dyDescent="0.25">
      <c r="D283" s="319"/>
      <c r="E283" s="103" t="s">
        <v>27</v>
      </c>
      <c r="F283" s="95" t="str">
        <f>IF(P282="","",VLOOKUP($E282&amp;$D$91&amp;$D$92,'CCG data'!$A:$AD,'CCG data'!W$3,FALSE))</f>
        <v/>
      </c>
      <c r="G283" s="96" t="str">
        <f>IF(P282="","",VLOOKUP($E282&amp;$D$91&amp;$D$92,'CCG data'!$A:$AD,'CCG data'!X$3,FALSE))</f>
        <v/>
      </c>
      <c r="H283" s="96">
        <f>IF(R282="","",VLOOKUP($E282&amp;$D$91&amp;$D$92,'CCG data'!$A:$AD,'CCG data'!Y$3,FALSE))</f>
        <v>33.673439496994476</v>
      </c>
      <c r="I283" s="96">
        <f>IF(R282="","",VLOOKUP($E282&amp;$D$91&amp;$D$92,'CCG data'!$A:$AD,'CCG data'!Z$3,FALSE))</f>
        <v>40.267742433223546</v>
      </c>
      <c r="J283" s="96">
        <f>IF(T282="","",VLOOKUP($E282&amp;$D$91&amp;$D$92,'CCG data'!$A:$AD,'CCG data'!AA$3,FALSE))</f>
        <v>32.607011944868304</v>
      </c>
      <c r="K283" s="96">
        <f>IF(T282="","",VLOOKUP($E282&amp;$D$91&amp;$D$92,'CCG data'!$A:$AD,'CCG data'!AB$3,FALSE))</f>
        <v>39.081332016554697</v>
      </c>
      <c r="L283" s="96">
        <f>IF(V282="","",VLOOKUP($E282&amp;$D$91&amp;$D$92,'CCG data'!$A:$AD,'CCG data'!AC$3,FALSE))</f>
        <v>14.636899812497161</v>
      </c>
      <c r="M283" s="96">
        <f>IF(V282="","",VLOOKUP($E282&amp;$D$91&amp;$D$92,'CCG data'!$A:$AD,'CCG data'!AD$3,FALSE))</f>
        <v>18.992608749793767</v>
      </c>
      <c r="N283" s="368"/>
      <c r="P283" s="152" t="str">
        <f>IF(P282="","",VLOOKUP($E282&amp;$D$91&amp;$D$92,'CCG data'!$A:$AD,'CCG data'!I$3,FALSE))</f>
        <v/>
      </c>
      <c r="Q283" s="15" t="str">
        <f>IF(P282="","",VLOOKUP($E282&amp;$D$91&amp;$D$92,'CCG data'!$A:$AD,'CCG data'!J$3,FALSE))</f>
        <v/>
      </c>
      <c r="R283" s="15">
        <f>IF(R282="","",VLOOKUP($E282&amp;$D$91&amp;$D$92,'CCG data'!$A:$AD,'CCG data'!K$3,FALSE))</f>
        <v>0.38100000000000001</v>
      </c>
      <c r="S283" s="15">
        <f>IF(R282="","",VLOOKUP($E282&amp;$D$91&amp;$D$92,'CCG data'!$A:$AD,'CCG data'!L$3,FALSE))</f>
        <v>0.437</v>
      </c>
      <c r="T283" s="15">
        <f>IF(T282="","",VLOOKUP($E282&amp;$D$91&amp;$D$92,'CCG data'!$A:$AD,'CCG data'!M$3,FALSE))</f>
        <v>0.371</v>
      </c>
      <c r="U283" s="15">
        <f>IF(T282="","",VLOOKUP($E282&amp;$D$91&amp;$D$92,'CCG data'!$A:$AD,'CCG data'!N$3,FALSE))</f>
        <v>0.42599999999999999</v>
      </c>
      <c r="V283" s="15">
        <f>IF(V282="","",VLOOKUP($E282&amp;$D$91&amp;$D$92,'CCG data'!$A:$AD,'CCG data'!O$3,FALSE))</f>
        <v>0.17199999999999999</v>
      </c>
      <c r="W283" s="136">
        <f>IF(V282="","",VLOOKUP($E282&amp;$D$91&amp;$D$92,'CCG data'!$A:$AD,'CCG data'!P$3,FALSE))</f>
        <v>0.217</v>
      </c>
      <c r="Z283" s="165" t="str">
        <f>IFERROR(VLOOKUP($E283&amp;$D$92, Outliers!$A$4:$P$214,10,FALSE),"0")</f>
        <v>0</v>
      </c>
      <c r="AA283" s="165" t="str">
        <f>IFERROR(VLOOKUP($E283&amp;$D$92, Outliers!$A$4:$P$214,11,FALSE),"0")</f>
        <v>0</v>
      </c>
      <c r="AB283" s="165" t="str">
        <f>IFERROR(VLOOKUP($E283&amp;$D$92, Outliers!$A$4:$P$214,12,FALSE),"0")</f>
        <v>0</v>
      </c>
      <c r="AD283" s="78"/>
      <c r="AE283" s="78"/>
      <c r="AF283" s="78"/>
      <c r="AG283" s="78"/>
    </row>
    <row r="284" spans="4:33" ht="15.75" x14ac:dyDescent="0.25">
      <c r="D284" s="319"/>
      <c r="E284" s="104" t="s">
        <v>212</v>
      </c>
      <c r="F284" s="394" t="str">
        <f>IF(OR(ISERROR(VLOOKUP($E284&amp;$D$91&amp;$D$92,'CCG data'!$A:$AD,'CCG data'!R$3,FALSE)),ISBLANK(VLOOKUP($E284&amp;$D$91&amp;$D$92,'CCG data'!$A:$AD,'CCG data'!R$3,FALSE))),"",VLOOKUP($E284&amp;$D$91&amp;$D$92,'CCG data'!$A:$AD,'CCG data'!R$3,FALSE))</f>
        <v/>
      </c>
      <c r="G284" s="395"/>
      <c r="H284" s="395">
        <f>IF(OR(ISERROR(VLOOKUP($E284&amp;$D$91&amp;$D$92,'CCG data'!$A:$AD,'CCG data'!S$3,FALSE)),ISBLANK(VLOOKUP($E284&amp;$D$91&amp;$D$92,'CCG data'!$A:$AD,'CCG data'!S$3,FALSE))),"",VLOOKUP($E284&amp;$D$91&amp;$D$92,'CCG data'!$A:$AD,'CCG data'!S$3,FALSE))</f>
        <v>39.313700025068798</v>
      </c>
      <c r="I284" s="395"/>
      <c r="J284" s="395">
        <f>IF(OR(ISERROR(VLOOKUP($E284&amp;$D$91&amp;$D$92,'CCG data'!$A:$AD,'CCG data'!T$3,FALSE)),ISBLANK(VLOOKUP($E284&amp;$D$91&amp;$D$92,'CCG data'!$A:$AD,'CCG data'!T$3,FALSE))),"",VLOOKUP($E284&amp;$D$91&amp;$D$92,'CCG data'!$A:$AD,'CCG data'!T$3,FALSE))</f>
        <v>25.537614233517921</v>
      </c>
      <c r="K284" s="395"/>
      <c r="L284" s="395">
        <f>IF(OR(ISERROR(VLOOKUP($E284&amp;$D$91&amp;$D$92,'CCG data'!$A:$AD,'CCG data'!U$3,FALSE)),ISBLANK(VLOOKUP($E284&amp;$D$91&amp;$D$92,'CCG data'!$A:$AD,'CCG data'!U$3,FALSE))),"",VLOOKUP($E284&amp;$D$91&amp;$D$92,'CCG data'!$A:$AD,'CCG data'!U$3,FALSE))</f>
        <v>7.6595501041089662</v>
      </c>
      <c r="M284" s="396"/>
      <c r="N284" s="367">
        <f>IF(OR(ISERROR(VLOOKUP($E284&amp;$D$91&amp;$D$92,'CCG data'!$A:$AD,'CCG data'!G$3,FALSE)),ISBLANK(VLOOKUP($E284&amp;$D$91&amp;$D$92,'CCG data'!$A:$AD,'CCG data'!G$3,FALSE))),"",VLOOKUP($E284&amp;$D$91&amp;$D$92,'CCG data'!$A:$AD,'CCG data'!G$3,FALSE))</f>
        <v>1779</v>
      </c>
      <c r="P284" s="404" t="str">
        <f>IF(OR(ISERROR(VLOOKUP($E284&amp;$D$91&amp;$D$92,'CCG data'!$A:$AD,'CCG data'!B$3,FALSE)),ISBLANK(VLOOKUP($E284&amp;$D$91&amp;$D$92,'CCG data'!$A:$AD,'CCG data'!B$3,FALSE))),"",VLOOKUP($E284&amp;$D$91&amp;$D$92,'CCG data'!$A:$AD,'CCG data'!B$3,FALSE))</f>
        <v/>
      </c>
      <c r="Q284" s="267"/>
      <c r="R284" s="267">
        <f>IF(OR(ISERROR(VLOOKUP($E284&amp;$D$91&amp;$D$92,'CCG data'!$A:$AD,'CCG data'!C$3,FALSE)),ISBLANK(VLOOKUP($E284&amp;$D$91&amp;$D$92,'CCG data'!$A:$AD,'CCG data'!C$3,FALSE))),"",VLOOKUP($E284&amp;$D$91&amp;$D$92,'CCG data'!$A:$AD,'CCG data'!C$3,FALSE))</f>
        <v>0.54243957279370436</v>
      </c>
      <c r="S284" s="267"/>
      <c r="T284" s="267">
        <f>IF(OR(ISERROR(VLOOKUP($E284&amp;$D$91&amp;$D$92,'CCG data'!$A:$AD,'CCG data'!D$3,FALSE)),ISBLANK(VLOOKUP($E284&amp;$D$91&amp;$D$92,'CCG data'!$A:$AD,'CCG data'!D$3,FALSE))),"",VLOOKUP($E284&amp;$D$91&amp;$D$92,'CCG data'!$A:$AD,'CCG data'!D$3,FALSE))</f>
        <v>0.3518830803822372</v>
      </c>
      <c r="U284" s="267"/>
      <c r="V284" s="267">
        <f>IF(OR(ISERROR(VLOOKUP($E284&amp;$D$91&amp;$D$92,'CCG data'!$A:$AD,'CCG data'!E$3,FALSE)),ISBLANK(VLOOKUP($E284&amp;$D$91&amp;$D$92,'CCG data'!$A:$AD,'CCG data'!E$3,FALSE))),"",VLOOKUP($E284&amp;$D$91&amp;$D$92,'CCG data'!$A:$AD,'CCG data'!E$3,FALSE))</f>
        <v>0.10567734682405847</v>
      </c>
      <c r="W284" s="405"/>
      <c r="Z284" s="165">
        <f>IFERROR(VLOOKUP($E284&amp;$D$92, Outliers!$A$4:$P$214,10,FALSE),"0")</f>
        <v>0</v>
      </c>
      <c r="AA284" s="165">
        <f>IFERROR(VLOOKUP($E284&amp;$D$92, Outliers!$A$4:$P$214,11,FALSE),"0")</f>
        <v>0</v>
      </c>
      <c r="AB284" s="165">
        <f>IFERROR(VLOOKUP($E284&amp;$D$92, Outliers!$A$4:$P$214,12,FALSE),"0")</f>
        <v>1</v>
      </c>
      <c r="AD284" s="78"/>
      <c r="AE284" s="78"/>
      <c r="AF284" s="78"/>
      <c r="AG284" s="78"/>
    </row>
    <row r="285" spans="4:33" x14ac:dyDescent="0.25">
      <c r="D285" s="319"/>
      <c r="E285" s="103" t="s">
        <v>27</v>
      </c>
      <c r="F285" s="95" t="str">
        <f>IF(P284="","",VLOOKUP($E284&amp;$D$91&amp;$D$92,'CCG data'!$A:$AD,'CCG data'!W$3,FALSE))</f>
        <v/>
      </c>
      <c r="G285" s="96" t="str">
        <f>IF(P284="","",VLOOKUP($E284&amp;$D$91&amp;$D$92,'CCG data'!$A:$AD,'CCG data'!X$3,FALSE))</f>
        <v/>
      </c>
      <c r="H285" s="96">
        <f>IF(R284="","",VLOOKUP($E284&amp;$D$91&amp;$D$92,'CCG data'!$A:$AD,'CCG data'!Y$3,FALSE))</f>
        <v>36.833216572209068</v>
      </c>
      <c r="I285" s="96">
        <f>IF(R284="","",VLOOKUP($E284&amp;$D$91&amp;$D$92,'CCG data'!$A:$AD,'CCG data'!Z$3,FALSE))</f>
        <v>41.794183477928527</v>
      </c>
      <c r="J285" s="96">
        <f>IF(T284="","",VLOOKUP($E284&amp;$D$91&amp;$D$92,'CCG data'!$A:$AD,'CCG data'!AA$3,FALSE))</f>
        <v>23.537065077271013</v>
      </c>
      <c r="K285" s="96">
        <f>IF(T284="","",VLOOKUP($E284&amp;$D$91&amp;$D$92,'CCG data'!$A:$AD,'CCG data'!AB$3,FALSE))</f>
        <v>27.538163389764829</v>
      </c>
      <c r="L285" s="96">
        <f>IF(V284="","",VLOOKUP($E284&amp;$D$91&amp;$D$92,'CCG data'!$A:$AD,'CCG data'!AC$3,FALSE))</f>
        <v>6.5646350975116858</v>
      </c>
      <c r="M285" s="96">
        <f>IF(V284="","",VLOOKUP($E284&amp;$D$91&amp;$D$92,'CCG data'!$A:$AD,'CCG data'!AD$3,FALSE))</f>
        <v>8.7544651107062474</v>
      </c>
      <c r="N285" s="368"/>
      <c r="P285" s="152" t="str">
        <f>IF(P284="","",VLOOKUP($E284&amp;$D$91&amp;$D$92,'CCG data'!$A:$AD,'CCG data'!I$3,FALSE))</f>
        <v/>
      </c>
      <c r="Q285" s="15" t="str">
        <f>IF(P284="","",VLOOKUP($E284&amp;$D$91&amp;$D$92,'CCG data'!$A:$AD,'CCG data'!J$3,FALSE))</f>
        <v/>
      </c>
      <c r="R285" s="15">
        <f>IF(R284="","",VLOOKUP($E284&amp;$D$91&amp;$D$92,'CCG data'!$A:$AD,'CCG data'!K$3,FALSE))</f>
        <v>0.51900000000000002</v>
      </c>
      <c r="S285" s="15">
        <f>IF(R284="","",VLOOKUP($E284&amp;$D$91&amp;$D$92,'CCG data'!$A:$AD,'CCG data'!L$3,FALSE))</f>
        <v>0.56499999999999995</v>
      </c>
      <c r="T285" s="15">
        <f>IF(T284="","",VLOOKUP($E284&amp;$D$91&amp;$D$92,'CCG data'!$A:$AD,'CCG data'!M$3,FALSE))</f>
        <v>0.33</v>
      </c>
      <c r="U285" s="15">
        <f>IF(T284="","",VLOOKUP($E284&amp;$D$91&amp;$D$92,'CCG data'!$A:$AD,'CCG data'!N$3,FALSE))</f>
        <v>0.374</v>
      </c>
      <c r="V285" s="15">
        <f>IF(V284="","",VLOOKUP($E284&amp;$D$91&amp;$D$92,'CCG data'!$A:$AD,'CCG data'!O$3,FALSE))</f>
        <v>9.1999999999999998E-2</v>
      </c>
      <c r="W285" s="136">
        <f>IF(V284="","",VLOOKUP($E284&amp;$D$91&amp;$D$92,'CCG data'!$A:$AD,'CCG data'!P$3,FALSE))</f>
        <v>0.121</v>
      </c>
      <c r="Z285" s="165" t="str">
        <f>IFERROR(VLOOKUP($E285&amp;$D$92, Outliers!$A$4:$P$214,10,FALSE),"0")</f>
        <v>0</v>
      </c>
      <c r="AA285" s="165" t="str">
        <f>IFERROR(VLOOKUP($E285&amp;$D$92, Outliers!$A$4:$P$214,11,FALSE),"0")</f>
        <v>0</v>
      </c>
      <c r="AB285" s="165" t="str">
        <f>IFERROR(VLOOKUP($E285&amp;$D$92, Outliers!$A$4:$P$214,12,FALSE),"0")</f>
        <v>0</v>
      </c>
      <c r="AD285" s="78"/>
      <c r="AE285" s="78"/>
      <c r="AF285" s="78"/>
      <c r="AG285" s="78"/>
    </row>
    <row r="286" spans="4:33" ht="15.75" x14ac:dyDescent="0.25">
      <c r="D286" s="319"/>
      <c r="E286" s="104" t="s">
        <v>213</v>
      </c>
      <c r="F286" s="394" t="str">
        <f>IF(OR(ISERROR(VLOOKUP($E286&amp;$D$91&amp;$D$92,'CCG data'!$A:$AD,'CCG data'!R$3,FALSE)),ISBLANK(VLOOKUP($E286&amp;$D$91&amp;$D$92,'CCG data'!$A:$AD,'CCG data'!R$3,FALSE))),"",VLOOKUP($E286&amp;$D$91&amp;$D$92,'CCG data'!$A:$AD,'CCG data'!R$3,FALSE))</f>
        <v/>
      </c>
      <c r="G286" s="395"/>
      <c r="H286" s="395">
        <f>IF(OR(ISERROR(VLOOKUP($E286&amp;$D$91&amp;$D$92,'CCG data'!$A:$AD,'CCG data'!S$3,FALSE)),ISBLANK(VLOOKUP($E286&amp;$D$91&amp;$D$92,'CCG data'!$A:$AD,'CCG data'!S$3,FALSE))),"",VLOOKUP($E286&amp;$D$91&amp;$D$92,'CCG data'!$A:$AD,'CCG data'!S$3,FALSE))</f>
        <v>35.981054087851028</v>
      </c>
      <c r="I286" s="395"/>
      <c r="J286" s="395">
        <f>IF(OR(ISERROR(VLOOKUP($E286&amp;$D$91&amp;$D$92,'CCG data'!$A:$AD,'CCG data'!T$3,FALSE)),ISBLANK(VLOOKUP($E286&amp;$D$91&amp;$D$92,'CCG data'!$A:$AD,'CCG data'!T$3,FALSE))),"",VLOOKUP($E286&amp;$D$91&amp;$D$92,'CCG data'!$A:$AD,'CCG data'!T$3,FALSE))</f>
        <v>28.575353363178252</v>
      </c>
      <c r="K286" s="395"/>
      <c r="L286" s="395">
        <f>IF(OR(ISERROR(VLOOKUP($E286&amp;$D$91&amp;$D$92,'CCG data'!$A:$AD,'CCG data'!U$3,FALSE)),ISBLANK(VLOOKUP($E286&amp;$D$91&amp;$D$92,'CCG data'!$A:$AD,'CCG data'!U$3,FALSE))),"",VLOOKUP($E286&amp;$D$91&amp;$D$92,'CCG data'!$A:$AD,'CCG data'!U$3,FALSE))</f>
        <v>7.6620885266862446</v>
      </c>
      <c r="M286" s="396"/>
      <c r="N286" s="367">
        <f>IF(OR(ISERROR(VLOOKUP($E286&amp;$D$91&amp;$D$92,'CCG data'!$A:$AD,'CCG data'!G$3,FALSE)),ISBLANK(VLOOKUP($E286&amp;$D$91&amp;$D$92,'CCG data'!$A:$AD,'CCG data'!G$3,FALSE))),"",VLOOKUP($E286&amp;$D$91&amp;$D$92,'CCG data'!$A:$AD,'CCG data'!G$3,FALSE))</f>
        <v>1374</v>
      </c>
      <c r="P286" s="404" t="str">
        <f>IF(OR(ISERROR(VLOOKUP($E286&amp;$D$91&amp;$D$92,'CCG data'!$A:$AD,'CCG data'!B$3,FALSE)),ISBLANK(VLOOKUP($E286&amp;$D$91&amp;$D$92,'CCG data'!$A:$AD,'CCG data'!B$3,FALSE))),"",VLOOKUP($E286&amp;$D$91&amp;$D$92,'CCG data'!$A:$AD,'CCG data'!B$3,FALSE))</f>
        <v/>
      </c>
      <c r="Q286" s="267"/>
      <c r="R286" s="267">
        <f>IF(OR(ISERROR(VLOOKUP($E286&amp;$D$91&amp;$D$92,'CCG data'!$A:$AD,'CCG data'!C$3,FALSE)),ISBLANK(VLOOKUP($E286&amp;$D$91&amp;$D$92,'CCG data'!$A:$AD,'CCG data'!C$3,FALSE))),"",VLOOKUP($E286&amp;$D$91&amp;$D$92,'CCG data'!$A:$AD,'CCG data'!C$3,FALSE))</f>
        <v>0.49636098981077148</v>
      </c>
      <c r="S286" s="267"/>
      <c r="T286" s="267">
        <f>IF(OR(ISERROR(VLOOKUP($E286&amp;$D$91&amp;$D$92,'CCG data'!$A:$AD,'CCG data'!D$3,FALSE)),ISBLANK(VLOOKUP($E286&amp;$D$91&amp;$D$92,'CCG data'!$A:$AD,'CCG data'!D$3,FALSE))),"",VLOOKUP($E286&amp;$D$91&amp;$D$92,'CCG data'!$A:$AD,'CCG data'!D$3,FALSE))</f>
        <v>0.39737991266375544</v>
      </c>
      <c r="U286" s="267"/>
      <c r="V286" s="267">
        <f>IF(OR(ISERROR(VLOOKUP($E286&amp;$D$91&amp;$D$92,'CCG data'!$A:$AD,'CCG data'!E$3,FALSE)),ISBLANK(VLOOKUP($E286&amp;$D$91&amp;$D$92,'CCG data'!$A:$AD,'CCG data'!E$3,FALSE))),"",VLOOKUP($E286&amp;$D$91&amp;$D$92,'CCG data'!$A:$AD,'CCG data'!E$3,FALSE))</f>
        <v>0.10625909752547306</v>
      </c>
      <c r="W286" s="405"/>
      <c r="Z286" s="165">
        <f>IFERROR(VLOOKUP($E286&amp;$D$92, Outliers!$A$4:$P$214,10,FALSE),"0")</f>
        <v>0</v>
      </c>
      <c r="AA286" s="165">
        <f>IFERROR(VLOOKUP($E286&amp;$D$92, Outliers!$A$4:$P$214,11,FALSE),"0")</f>
        <v>0</v>
      </c>
      <c r="AB286" s="165">
        <f>IFERROR(VLOOKUP($E286&amp;$D$92, Outliers!$A$4:$P$214,12,FALSE),"0")</f>
        <v>1</v>
      </c>
      <c r="AD286" s="78"/>
      <c r="AE286" s="78"/>
      <c r="AF286" s="78"/>
      <c r="AG286" s="78"/>
    </row>
    <row r="287" spans="4:33" x14ac:dyDescent="0.25">
      <c r="D287" s="319"/>
      <c r="E287" s="103" t="s">
        <v>27</v>
      </c>
      <c r="F287" s="95" t="str">
        <f>IF(P286="","",VLOOKUP($E286&amp;$D$91&amp;$D$92,'CCG data'!$A:$AD,'CCG data'!W$3,FALSE))</f>
        <v/>
      </c>
      <c r="G287" s="96" t="str">
        <f>IF(P286="","",VLOOKUP($E286&amp;$D$91&amp;$D$92,'CCG data'!$A:$AD,'CCG data'!X$3,FALSE))</f>
        <v/>
      </c>
      <c r="H287" s="96">
        <f>IF(R286="","",VLOOKUP($E286&amp;$D$91&amp;$D$92,'CCG data'!$A:$AD,'CCG data'!Y$3,FALSE))</f>
        <v>33.280593979728408</v>
      </c>
      <c r="I287" s="96">
        <f>IF(R286="","",VLOOKUP($E286&amp;$D$91&amp;$D$92,'CCG data'!$A:$AD,'CCG data'!Z$3,FALSE))</f>
        <v>38.681514195973648</v>
      </c>
      <c r="J287" s="96">
        <f>IF(T286="","",VLOOKUP($E286&amp;$D$91&amp;$D$92,'CCG data'!$A:$AD,'CCG data'!AA$3,FALSE))</f>
        <v>26.17844539257834</v>
      </c>
      <c r="K287" s="96">
        <f>IF(T286="","",VLOOKUP($E286&amp;$D$91&amp;$D$92,'CCG data'!$A:$AD,'CCG data'!AB$3,FALSE))</f>
        <v>30.972261333778164</v>
      </c>
      <c r="L287" s="96">
        <f>IF(V286="","",VLOOKUP($E286&amp;$D$91&amp;$D$92,'CCG data'!$A:$AD,'CCG data'!AC$3,FALSE))</f>
        <v>6.4192153682853217</v>
      </c>
      <c r="M287" s="96">
        <f>IF(V286="","",VLOOKUP($E286&amp;$D$91&amp;$D$92,'CCG data'!$A:$AD,'CCG data'!AD$3,FALSE))</f>
        <v>8.9049616850871676</v>
      </c>
      <c r="N287" s="368"/>
      <c r="P287" s="152" t="str">
        <f>IF(P286="","",VLOOKUP($E286&amp;$D$91&amp;$D$92,'CCG data'!$A:$AD,'CCG data'!I$3,FALSE))</f>
        <v/>
      </c>
      <c r="Q287" s="15" t="str">
        <f>IF(P286="","",VLOOKUP($E286&amp;$D$91&amp;$D$92,'CCG data'!$A:$AD,'CCG data'!J$3,FALSE))</f>
        <v/>
      </c>
      <c r="R287" s="15">
        <f>IF(R286="","",VLOOKUP($E286&amp;$D$91&amp;$D$92,'CCG data'!$A:$AD,'CCG data'!K$3,FALSE))</f>
        <v>0.47</v>
      </c>
      <c r="S287" s="15">
        <f>IF(R286="","",VLOOKUP($E286&amp;$D$91&amp;$D$92,'CCG data'!$A:$AD,'CCG data'!L$3,FALSE))</f>
        <v>0.52300000000000002</v>
      </c>
      <c r="T287" s="15">
        <f>IF(T286="","",VLOOKUP($E286&amp;$D$91&amp;$D$92,'CCG data'!$A:$AD,'CCG data'!M$3,FALSE))</f>
        <v>0.372</v>
      </c>
      <c r="U287" s="15">
        <f>IF(T286="","",VLOOKUP($E286&amp;$D$91&amp;$D$92,'CCG data'!$A:$AD,'CCG data'!N$3,FALSE))</f>
        <v>0.42399999999999999</v>
      </c>
      <c r="V287" s="15">
        <f>IF(V286="","",VLOOKUP($E286&amp;$D$91&amp;$D$92,'CCG data'!$A:$AD,'CCG data'!O$3,FALSE))</f>
        <v>9.0999999999999998E-2</v>
      </c>
      <c r="W287" s="136">
        <f>IF(V286="","",VLOOKUP($E286&amp;$D$91&amp;$D$92,'CCG data'!$A:$AD,'CCG data'!P$3,FALSE))</f>
        <v>0.124</v>
      </c>
      <c r="Z287" s="165" t="str">
        <f>IFERROR(VLOOKUP($E287&amp;$D$92, Outliers!$A$4:$P$214,10,FALSE),"0")</f>
        <v>0</v>
      </c>
      <c r="AA287" s="165" t="str">
        <f>IFERROR(VLOOKUP($E287&amp;$D$92, Outliers!$A$4:$P$214,11,FALSE),"0")</f>
        <v>0</v>
      </c>
      <c r="AB287" s="165" t="str">
        <f>IFERROR(VLOOKUP($E287&amp;$D$92, Outliers!$A$4:$P$214,12,FALSE),"0")</f>
        <v>0</v>
      </c>
      <c r="AD287" s="78"/>
      <c r="AE287" s="78"/>
      <c r="AF287" s="78"/>
      <c r="AG287" s="78"/>
    </row>
    <row r="288" spans="4:33" ht="15.75" x14ac:dyDescent="0.25">
      <c r="D288" s="319"/>
      <c r="E288" s="104" t="s">
        <v>214</v>
      </c>
      <c r="F288" s="394" t="str">
        <f>IF(OR(ISERROR(VLOOKUP($E288&amp;$D$91&amp;$D$92,'CCG data'!$A:$AD,'CCG data'!R$3,FALSE)),ISBLANK(VLOOKUP($E288&amp;$D$91&amp;$D$92,'CCG data'!$A:$AD,'CCG data'!R$3,FALSE))),"",VLOOKUP($E288&amp;$D$91&amp;$D$92,'CCG data'!$A:$AD,'CCG data'!R$3,FALSE))</f>
        <v/>
      </c>
      <c r="G288" s="395"/>
      <c r="H288" s="395">
        <f>IF(OR(ISERROR(VLOOKUP($E288&amp;$D$91&amp;$D$92,'CCG data'!$A:$AD,'CCG data'!S$3,FALSE)),ISBLANK(VLOOKUP($E288&amp;$D$91&amp;$D$92,'CCG data'!$A:$AD,'CCG data'!S$3,FALSE))),"",VLOOKUP($E288&amp;$D$91&amp;$D$92,'CCG data'!$A:$AD,'CCG data'!S$3,FALSE))</f>
        <v>68.074348935504361</v>
      </c>
      <c r="I288" s="395"/>
      <c r="J288" s="395">
        <f>IF(OR(ISERROR(VLOOKUP($E288&amp;$D$91&amp;$D$92,'CCG data'!$A:$AD,'CCG data'!T$3,FALSE)),ISBLANK(VLOOKUP($E288&amp;$D$91&amp;$D$92,'CCG data'!$A:$AD,'CCG data'!T$3,FALSE))),"",VLOOKUP($E288&amp;$D$91&amp;$D$92,'CCG data'!$A:$AD,'CCG data'!T$3,FALSE))</f>
        <v>45.705261681128015</v>
      </c>
      <c r="K288" s="395"/>
      <c r="L288" s="395">
        <f>IF(OR(ISERROR(VLOOKUP($E288&amp;$D$91&amp;$D$92,'CCG data'!$A:$AD,'CCG data'!U$3,FALSE)),ISBLANK(VLOOKUP($E288&amp;$D$91&amp;$D$92,'CCG data'!$A:$AD,'CCG data'!U$3,FALSE))),"",VLOOKUP($E288&amp;$D$91&amp;$D$92,'CCG data'!$A:$AD,'CCG data'!U$3,FALSE))</f>
        <v>27.657471556110309</v>
      </c>
      <c r="M288" s="396"/>
      <c r="N288" s="367">
        <f>IF(OR(ISERROR(VLOOKUP($E288&amp;$D$91&amp;$D$92,'CCG data'!$A:$AD,'CCG data'!G$3,FALSE)),ISBLANK(VLOOKUP($E288&amp;$D$91&amp;$D$92,'CCG data'!$A:$AD,'CCG data'!G$3,FALSE))),"",VLOOKUP($E288&amp;$D$91&amp;$D$92,'CCG data'!$A:$AD,'CCG data'!G$3,FALSE))</f>
        <v>4491</v>
      </c>
      <c r="P288" s="404" t="str">
        <f>IF(OR(ISERROR(VLOOKUP($E288&amp;$D$91&amp;$D$92,'CCG data'!$A:$AD,'CCG data'!B$3,FALSE)),ISBLANK(VLOOKUP($E288&amp;$D$91&amp;$D$92,'CCG data'!$A:$AD,'CCG data'!B$3,FALSE))),"",VLOOKUP($E288&amp;$D$91&amp;$D$92,'CCG data'!$A:$AD,'CCG data'!B$3,FALSE))</f>
        <v/>
      </c>
      <c r="Q288" s="267"/>
      <c r="R288" s="267">
        <f>IF(OR(ISERROR(VLOOKUP($E288&amp;$D$91&amp;$D$92,'CCG data'!$A:$AD,'CCG data'!C$3,FALSE)),ISBLANK(VLOOKUP($E288&amp;$D$91&amp;$D$92,'CCG data'!$A:$AD,'CCG data'!C$3,FALSE))),"",VLOOKUP($E288&amp;$D$91&amp;$D$92,'CCG data'!$A:$AD,'CCG data'!C$3,FALSE))</f>
        <v>0.48274326430639058</v>
      </c>
      <c r="S288" s="267"/>
      <c r="T288" s="267">
        <f>IF(OR(ISERROR(VLOOKUP($E288&amp;$D$91&amp;$D$92,'CCG data'!$A:$AD,'CCG data'!D$3,FALSE)),ISBLANK(VLOOKUP($E288&amp;$D$91&amp;$D$92,'CCG data'!$A:$AD,'CCG data'!D$3,FALSE))),"",VLOOKUP($E288&amp;$D$91&amp;$D$92,'CCG data'!$A:$AD,'CCG data'!D$3,FALSE))</f>
        <v>0.32153195279447783</v>
      </c>
      <c r="U288" s="267"/>
      <c r="V288" s="267">
        <f>IF(OR(ISERROR(VLOOKUP($E288&amp;$D$91&amp;$D$92,'CCG data'!$A:$AD,'CCG data'!E$3,FALSE)),ISBLANK(VLOOKUP($E288&amp;$D$91&amp;$D$92,'CCG data'!$A:$AD,'CCG data'!E$3,FALSE))),"",VLOOKUP($E288&amp;$D$91&amp;$D$92,'CCG data'!$A:$AD,'CCG data'!E$3,FALSE))</f>
        <v>0.19572478289913159</v>
      </c>
      <c r="W288" s="405"/>
      <c r="Z288" s="165">
        <f>IFERROR(VLOOKUP($E288&amp;$D$92, Outliers!$A$4:$P$214,10,FALSE),"0")</f>
        <v>1</v>
      </c>
      <c r="AA288" s="165">
        <f>IFERROR(VLOOKUP($E288&amp;$D$92, Outliers!$A$4:$P$214,11,FALSE),"0")</f>
        <v>1</v>
      </c>
      <c r="AB288" s="165">
        <f>IFERROR(VLOOKUP($E288&amp;$D$92, Outliers!$A$4:$P$214,12,FALSE),"0")</f>
        <v>1</v>
      </c>
      <c r="AD288" s="78"/>
      <c r="AE288" s="78"/>
      <c r="AF288" s="78"/>
      <c r="AG288" s="78"/>
    </row>
    <row r="289" spans="4:33" x14ac:dyDescent="0.25">
      <c r="D289" s="319"/>
      <c r="E289" s="103" t="s">
        <v>27</v>
      </c>
      <c r="F289" s="95" t="str">
        <f>IF(P288="","",VLOOKUP($E288&amp;$D$91&amp;$D$92,'CCG data'!$A:$AD,'CCG data'!W$3,FALSE))</f>
        <v/>
      </c>
      <c r="G289" s="96" t="str">
        <f>IF(P288="","",VLOOKUP($E288&amp;$D$91&amp;$D$92,'CCG data'!$A:$AD,'CCG data'!X$3,FALSE))</f>
        <v/>
      </c>
      <c r="H289" s="96">
        <f>IF(R288="","",VLOOKUP($E288&amp;$D$91&amp;$D$92,'CCG data'!$A:$AD,'CCG data'!Y$3,FALSE))</f>
        <v>65.20878614730529</v>
      </c>
      <c r="I289" s="96">
        <f>IF(R288="","",VLOOKUP($E288&amp;$D$91&amp;$D$92,'CCG data'!$A:$AD,'CCG data'!Z$3,FALSE))</f>
        <v>70.939911723703432</v>
      </c>
      <c r="J289" s="96">
        <f>IF(T288="","",VLOOKUP($E288&amp;$D$91&amp;$D$92,'CCG data'!$A:$AD,'CCG data'!AA$3,FALSE))</f>
        <v>43.347832394417203</v>
      </c>
      <c r="K289" s="96">
        <f>IF(T288="","",VLOOKUP($E288&amp;$D$91&amp;$D$92,'CCG data'!$A:$AD,'CCG data'!AB$3,FALSE))</f>
        <v>48.062690967838826</v>
      </c>
      <c r="L289" s="96">
        <f>IF(V288="","",VLOOKUP($E288&amp;$D$91&amp;$D$92,'CCG data'!$A:$AD,'CCG data'!AC$3,FALSE))</f>
        <v>25.829059365363253</v>
      </c>
      <c r="M289" s="96">
        <f>IF(V288="","",VLOOKUP($E288&amp;$D$91&amp;$D$92,'CCG data'!$A:$AD,'CCG data'!AD$3,FALSE))</f>
        <v>29.485883746857365</v>
      </c>
      <c r="N289" s="368"/>
      <c r="P289" s="152" t="str">
        <f>IF(P288="","",VLOOKUP($E288&amp;$D$91&amp;$D$92,'CCG data'!$A:$AD,'CCG data'!I$3,FALSE))</f>
        <v/>
      </c>
      <c r="Q289" s="15" t="str">
        <f>IF(P288="","",VLOOKUP($E288&amp;$D$91&amp;$D$92,'CCG data'!$A:$AD,'CCG data'!J$3,FALSE))</f>
        <v/>
      </c>
      <c r="R289" s="15">
        <f>IF(R288="","",VLOOKUP($E288&amp;$D$91&amp;$D$92,'CCG data'!$A:$AD,'CCG data'!K$3,FALSE))</f>
        <v>0.46800000000000003</v>
      </c>
      <c r="S289" s="15">
        <f>IF(R288="","",VLOOKUP($E288&amp;$D$91&amp;$D$92,'CCG data'!$A:$AD,'CCG data'!L$3,FALSE))</f>
        <v>0.497</v>
      </c>
      <c r="T289" s="15">
        <f>IF(T288="","",VLOOKUP($E288&amp;$D$91&amp;$D$92,'CCG data'!$A:$AD,'CCG data'!M$3,FALSE))</f>
        <v>0.308</v>
      </c>
      <c r="U289" s="15">
        <f>IF(T288="","",VLOOKUP($E288&amp;$D$91&amp;$D$92,'CCG data'!$A:$AD,'CCG data'!N$3,FALSE))</f>
        <v>0.33500000000000002</v>
      </c>
      <c r="V289" s="15">
        <f>IF(V288="","",VLOOKUP($E288&amp;$D$91&amp;$D$92,'CCG data'!$A:$AD,'CCG data'!O$3,FALSE))</f>
        <v>0.184</v>
      </c>
      <c r="W289" s="136">
        <f>IF(V288="","",VLOOKUP($E288&amp;$D$91&amp;$D$92,'CCG data'!$A:$AD,'CCG data'!P$3,FALSE))</f>
        <v>0.20799999999999999</v>
      </c>
      <c r="Z289" s="165" t="str">
        <f>IFERROR(VLOOKUP($E289&amp;$D$92, Outliers!$A$4:$P$214,10,FALSE),"0")</f>
        <v>0</v>
      </c>
      <c r="AA289" s="165" t="str">
        <f>IFERROR(VLOOKUP($E289&amp;$D$92, Outliers!$A$4:$P$214,11,FALSE),"0")</f>
        <v>0</v>
      </c>
      <c r="AB289" s="165" t="str">
        <f>IFERROR(VLOOKUP($E289&amp;$D$92, Outliers!$A$4:$P$214,12,FALSE),"0")</f>
        <v>0</v>
      </c>
      <c r="AD289" s="78"/>
      <c r="AE289" s="78"/>
      <c r="AF289" s="78"/>
      <c r="AG289" s="78"/>
    </row>
    <row r="290" spans="4:33" ht="15.75" x14ac:dyDescent="0.25">
      <c r="D290" s="319"/>
      <c r="E290" s="104" t="s">
        <v>215</v>
      </c>
      <c r="F290" s="394" t="str">
        <f>IF(OR(ISERROR(VLOOKUP($E290&amp;$D$91&amp;$D$92,'CCG data'!$A:$AD,'CCG data'!R$3,FALSE)),ISBLANK(VLOOKUP($E290&amp;$D$91&amp;$D$92,'CCG data'!$A:$AD,'CCG data'!R$3,FALSE))),"",VLOOKUP($E290&amp;$D$91&amp;$D$92,'CCG data'!$A:$AD,'CCG data'!R$3,FALSE))</f>
        <v/>
      </c>
      <c r="G290" s="395"/>
      <c r="H290" s="395">
        <f>IF(OR(ISERROR(VLOOKUP($E290&amp;$D$91&amp;$D$92,'CCG data'!$A:$AD,'CCG data'!S$3,FALSE)),ISBLANK(VLOOKUP($E290&amp;$D$91&amp;$D$92,'CCG data'!$A:$AD,'CCG data'!S$3,FALSE))),"",VLOOKUP($E290&amp;$D$91&amp;$D$92,'CCG data'!$A:$AD,'CCG data'!S$3,FALSE))</f>
        <v>38.711083626381843</v>
      </c>
      <c r="I290" s="395"/>
      <c r="J290" s="395">
        <f>IF(OR(ISERROR(VLOOKUP($E290&amp;$D$91&amp;$D$92,'CCG data'!$A:$AD,'CCG data'!T$3,FALSE)),ISBLANK(VLOOKUP($E290&amp;$D$91&amp;$D$92,'CCG data'!$A:$AD,'CCG data'!T$3,FALSE))),"",VLOOKUP($E290&amp;$D$91&amp;$D$92,'CCG data'!$A:$AD,'CCG data'!T$3,FALSE))</f>
        <v>29.94859636348869</v>
      </c>
      <c r="K290" s="395"/>
      <c r="L290" s="395">
        <f>IF(OR(ISERROR(VLOOKUP($E290&amp;$D$91&amp;$D$92,'CCG data'!$A:$AD,'CCG data'!U$3,FALSE)),ISBLANK(VLOOKUP($E290&amp;$D$91&amp;$D$92,'CCG data'!$A:$AD,'CCG data'!U$3,FALSE))),"",VLOOKUP($E290&amp;$D$91&amp;$D$92,'CCG data'!$A:$AD,'CCG data'!U$3,FALSE))</f>
        <v>9.3841222169487128</v>
      </c>
      <c r="M290" s="396"/>
      <c r="N290" s="367">
        <f>IF(OR(ISERROR(VLOOKUP($E290&amp;$D$91&amp;$D$92,'CCG data'!$A:$AD,'CCG data'!G$3,FALSE)),ISBLANK(VLOOKUP($E290&amp;$D$91&amp;$D$92,'CCG data'!$A:$AD,'CCG data'!G$3,FALSE))),"",VLOOKUP($E290&amp;$D$91&amp;$D$92,'CCG data'!$A:$AD,'CCG data'!G$3,FALSE))</f>
        <v>908</v>
      </c>
      <c r="P290" s="404" t="str">
        <f>IF(OR(ISERROR(VLOOKUP($E290&amp;$D$91&amp;$D$92,'CCG data'!$A:$AD,'CCG data'!B$3,FALSE)),ISBLANK(VLOOKUP($E290&amp;$D$91&amp;$D$92,'CCG data'!$A:$AD,'CCG data'!B$3,FALSE))),"",VLOOKUP($E290&amp;$D$91&amp;$D$92,'CCG data'!$A:$AD,'CCG data'!B$3,FALSE))</f>
        <v/>
      </c>
      <c r="Q290" s="267"/>
      <c r="R290" s="267">
        <f>IF(OR(ISERROR(VLOOKUP($E290&amp;$D$91&amp;$D$92,'CCG data'!$A:$AD,'CCG data'!C$3,FALSE)),ISBLANK(VLOOKUP($E290&amp;$D$91&amp;$D$92,'CCG data'!$A:$AD,'CCG data'!C$3,FALSE))),"",VLOOKUP($E290&amp;$D$91&amp;$D$92,'CCG data'!$A:$AD,'CCG data'!C$3,FALSE))</f>
        <v>0.49669603524229072</v>
      </c>
      <c r="S290" s="267"/>
      <c r="T290" s="267">
        <f>IF(OR(ISERROR(VLOOKUP($E290&amp;$D$91&amp;$D$92,'CCG data'!$A:$AD,'CCG data'!D$3,FALSE)),ISBLANK(VLOOKUP($E290&amp;$D$91&amp;$D$92,'CCG data'!$A:$AD,'CCG data'!D$3,FALSE))),"",VLOOKUP($E290&amp;$D$91&amp;$D$92,'CCG data'!$A:$AD,'CCG data'!D$3,FALSE))</f>
        <v>0.38105726872246698</v>
      </c>
      <c r="U290" s="267"/>
      <c r="V290" s="267">
        <f>IF(OR(ISERROR(VLOOKUP($E290&amp;$D$91&amp;$D$92,'CCG data'!$A:$AD,'CCG data'!E$3,FALSE)),ISBLANK(VLOOKUP($E290&amp;$D$91&amp;$D$92,'CCG data'!$A:$AD,'CCG data'!E$3,FALSE))),"",VLOOKUP($E290&amp;$D$91&amp;$D$92,'CCG data'!$A:$AD,'CCG data'!E$3,FALSE))</f>
        <v>0.1222466960352423</v>
      </c>
      <c r="W290" s="405"/>
      <c r="Z290" s="165">
        <f>IFERROR(VLOOKUP($E290&amp;$D$92, Outliers!$A$4:$P$214,10,FALSE),"0")</f>
        <v>0</v>
      </c>
      <c r="AA290" s="165">
        <f>IFERROR(VLOOKUP($E290&amp;$D$92, Outliers!$A$4:$P$214,11,FALSE),"0")</f>
        <v>0</v>
      </c>
      <c r="AB290" s="165">
        <f>IFERROR(VLOOKUP($E290&amp;$D$92, Outliers!$A$4:$P$214,12,FALSE),"0")</f>
        <v>0</v>
      </c>
      <c r="AD290" s="78"/>
      <c r="AE290" s="78"/>
      <c r="AF290" s="78"/>
      <c r="AG290" s="78"/>
    </row>
    <row r="291" spans="4:33" x14ac:dyDescent="0.25">
      <c r="D291" s="319"/>
      <c r="E291" s="103" t="s">
        <v>27</v>
      </c>
      <c r="F291" s="95" t="str">
        <f>IF(P290="","",VLOOKUP($E290&amp;$D$91&amp;$D$92,'CCG data'!$A:$AD,'CCG data'!W$3,FALSE))</f>
        <v/>
      </c>
      <c r="G291" s="96" t="str">
        <f>IF(P290="","",VLOOKUP($E290&amp;$D$91&amp;$D$92,'CCG data'!$A:$AD,'CCG data'!X$3,FALSE))</f>
        <v/>
      </c>
      <c r="H291" s="96">
        <f>IF(R290="","",VLOOKUP($E290&amp;$D$91&amp;$D$92,'CCG data'!$A:$AD,'CCG data'!Y$3,FALSE))</f>
        <v>35.138329504293004</v>
      </c>
      <c r="I291" s="96">
        <f>IF(R290="","",VLOOKUP($E290&amp;$D$91&amp;$D$92,'CCG data'!$A:$AD,'CCG data'!Z$3,FALSE))</f>
        <v>42.283837748470681</v>
      </c>
      <c r="J291" s="96">
        <f>IF(T290="","",VLOOKUP($E290&amp;$D$91&amp;$D$92,'CCG data'!$A:$AD,'CCG data'!AA$3,FALSE))</f>
        <v>26.792905193907941</v>
      </c>
      <c r="K291" s="96">
        <f>IF(T290="","",VLOOKUP($E290&amp;$D$91&amp;$D$92,'CCG data'!$A:$AD,'CCG data'!AB$3,FALSE))</f>
        <v>33.104287533069439</v>
      </c>
      <c r="L291" s="96">
        <f>IF(V290="","",VLOOKUP($E290&amp;$D$91&amp;$D$92,'CCG data'!$A:$AD,'CCG data'!AC$3,FALSE))</f>
        <v>7.6383473484229469</v>
      </c>
      <c r="M291" s="96">
        <f>IF(V290="","",VLOOKUP($E290&amp;$D$91&amp;$D$92,'CCG data'!$A:$AD,'CCG data'!AD$3,FALSE))</f>
        <v>11.129897085474479</v>
      </c>
      <c r="N291" s="368"/>
      <c r="P291" s="152" t="str">
        <f>IF(P290="","",VLOOKUP($E290&amp;$D$91&amp;$D$92,'CCG data'!$A:$AD,'CCG data'!I$3,FALSE))</f>
        <v/>
      </c>
      <c r="Q291" s="15" t="str">
        <f>IF(P290="","",VLOOKUP($E290&amp;$D$91&amp;$D$92,'CCG data'!$A:$AD,'CCG data'!J$3,FALSE))</f>
        <v/>
      </c>
      <c r="R291" s="15">
        <f>IF(R290="","",VLOOKUP($E290&amp;$D$91&amp;$D$92,'CCG data'!$A:$AD,'CCG data'!K$3,FALSE))</f>
        <v>0.46400000000000002</v>
      </c>
      <c r="S291" s="15">
        <f>IF(R290="","",VLOOKUP($E290&amp;$D$91&amp;$D$92,'CCG data'!$A:$AD,'CCG data'!L$3,FALSE))</f>
        <v>0.52900000000000003</v>
      </c>
      <c r="T291" s="15">
        <f>IF(T290="","",VLOOKUP($E290&amp;$D$91&amp;$D$92,'CCG data'!$A:$AD,'CCG data'!M$3,FALSE))</f>
        <v>0.35</v>
      </c>
      <c r="U291" s="15">
        <f>IF(T290="","",VLOOKUP($E290&amp;$D$91&amp;$D$92,'CCG data'!$A:$AD,'CCG data'!N$3,FALSE))</f>
        <v>0.41299999999999998</v>
      </c>
      <c r="V291" s="15">
        <f>IF(V290="","",VLOOKUP($E290&amp;$D$91&amp;$D$92,'CCG data'!$A:$AD,'CCG data'!O$3,FALSE))</f>
        <v>0.10299999999999999</v>
      </c>
      <c r="W291" s="136">
        <f>IF(V290="","",VLOOKUP($E290&amp;$D$91&amp;$D$92,'CCG data'!$A:$AD,'CCG data'!P$3,FALSE))</f>
        <v>0.14499999999999999</v>
      </c>
      <c r="Z291" s="165" t="str">
        <f>IFERROR(VLOOKUP($E291&amp;$D$92, Outliers!$A$4:$P$214,10,FALSE),"0")</f>
        <v>0</v>
      </c>
      <c r="AA291" s="165" t="str">
        <f>IFERROR(VLOOKUP($E291&amp;$D$92, Outliers!$A$4:$P$214,11,FALSE),"0")</f>
        <v>0</v>
      </c>
      <c r="AB291" s="165" t="str">
        <f>IFERROR(VLOOKUP($E291&amp;$D$92, Outliers!$A$4:$P$214,12,FALSE),"0")</f>
        <v>0</v>
      </c>
      <c r="AD291" s="78"/>
      <c r="AE291" s="78"/>
      <c r="AF291" s="78"/>
      <c r="AG291" s="78"/>
    </row>
    <row r="292" spans="4:33" ht="15.75" x14ac:dyDescent="0.25">
      <c r="D292" s="319"/>
      <c r="E292" s="104" t="s">
        <v>494</v>
      </c>
      <c r="F292" s="394" t="str">
        <f>IF(OR(ISERROR(VLOOKUP($E292&amp;$D$91&amp;$D$92,'CCG data'!$A:$AD,'CCG data'!R$3,FALSE)),ISBLANK(VLOOKUP($E292&amp;$D$91&amp;$D$92,'CCG data'!$A:$AD,'CCG data'!R$3,FALSE))),"",VLOOKUP($E292&amp;$D$91&amp;$D$92,'CCG data'!$A:$AD,'CCG data'!R$3,FALSE))</f>
        <v/>
      </c>
      <c r="G292" s="395"/>
      <c r="H292" s="395">
        <f>IF(OR(ISERROR(VLOOKUP($E292&amp;$D$91&amp;$D$92,'CCG data'!$A:$AD,'CCG data'!S$3,FALSE)),ISBLANK(VLOOKUP($E292&amp;$D$91&amp;$D$92,'CCG data'!$A:$AD,'CCG data'!S$3,FALSE))),"",VLOOKUP($E292&amp;$D$91&amp;$D$92,'CCG data'!$A:$AD,'CCG data'!S$3,FALSE))</f>
        <v>66.575739511820359</v>
      </c>
      <c r="I292" s="395"/>
      <c r="J292" s="395">
        <f>IF(OR(ISERROR(VLOOKUP($E292&amp;$D$91&amp;$D$92,'CCG data'!$A:$AD,'CCG data'!T$3,FALSE)),ISBLANK(VLOOKUP($E292&amp;$D$91&amp;$D$92,'CCG data'!$A:$AD,'CCG data'!T$3,FALSE))),"",VLOOKUP($E292&amp;$D$91&amp;$D$92,'CCG data'!$A:$AD,'CCG data'!T$3,FALSE))</f>
        <v>56.264155389749043</v>
      </c>
      <c r="K292" s="395"/>
      <c r="L292" s="395">
        <f>IF(OR(ISERROR(VLOOKUP($E292&amp;$D$91&amp;$D$92,'CCG data'!$A:$AD,'CCG data'!U$3,FALSE)),ISBLANK(VLOOKUP($E292&amp;$D$91&amp;$D$92,'CCG data'!$A:$AD,'CCG data'!U$3,FALSE))),"",VLOOKUP($E292&amp;$D$91&amp;$D$92,'CCG data'!$A:$AD,'CCG data'!U$3,FALSE))</f>
        <v>19.454218934601791</v>
      </c>
      <c r="M292" s="396"/>
      <c r="N292" s="367">
        <f>IF(OR(ISERROR(VLOOKUP($E292&amp;$D$91&amp;$D$92,'CCG data'!$A:$AD,'CCG data'!G$3,FALSE)),ISBLANK(VLOOKUP($E292&amp;$D$91&amp;$D$92,'CCG data'!$A:$AD,'CCG data'!G$3,FALSE))),"",VLOOKUP($E292&amp;$D$91&amp;$D$92,'CCG data'!$A:$AD,'CCG data'!G$3,FALSE))</f>
        <v>3391</v>
      </c>
      <c r="P292" s="404" t="str">
        <f>IF(OR(ISERROR(VLOOKUP($E292&amp;$D$91&amp;$D$92,'CCG data'!$A:$AD,'CCG data'!B$3,FALSE)),ISBLANK(VLOOKUP($E292&amp;$D$91&amp;$D$92,'CCG data'!$A:$AD,'CCG data'!B$3,FALSE))),"",VLOOKUP($E292&amp;$D$91&amp;$D$92,'CCG data'!$A:$AD,'CCG data'!B$3,FALSE))</f>
        <v/>
      </c>
      <c r="Q292" s="267"/>
      <c r="R292" s="267">
        <f>IF(OR(ISERROR(VLOOKUP($E292&amp;$D$91&amp;$D$92,'CCG data'!$A:$AD,'CCG data'!C$3,FALSE)),ISBLANK(VLOOKUP($E292&amp;$D$91&amp;$D$92,'CCG data'!$A:$AD,'CCG data'!C$3,FALSE))),"",VLOOKUP($E292&amp;$D$91&amp;$D$92,'CCG data'!$A:$AD,'CCG data'!C$3,FALSE))</f>
        <v>0.46711884399882042</v>
      </c>
      <c r="S292" s="267"/>
      <c r="T292" s="267">
        <f>IF(OR(ISERROR(VLOOKUP($E292&amp;$D$91&amp;$D$92,'CCG data'!$A:$AD,'CCG data'!D$3,FALSE)),ISBLANK(VLOOKUP($E292&amp;$D$91&amp;$D$92,'CCG data'!$A:$AD,'CCG data'!D$3,FALSE))),"",VLOOKUP($E292&amp;$D$91&amp;$D$92,'CCG data'!$A:$AD,'CCG data'!D$3,FALSE))</f>
        <v>0.39457387201415511</v>
      </c>
      <c r="U292" s="267"/>
      <c r="V292" s="267">
        <f>IF(OR(ISERROR(VLOOKUP($E292&amp;$D$91&amp;$D$92,'CCG data'!$A:$AD,'CCG data'!E$3,FALSE)),ISBLANK(VLOOKUP($E292&amp;$D$91&amp;$D$92,'CCG data'!$A:$AD,'CCG data'!E$3,FALSE))),"",VLOOKUP($E292&amp;$D$91&amp;$D$92,'CCG data'!$A:$AD,'CCG data'!E$3,FALSE))</f>
        <v>0.13830728398702447</v>
      </c>
      <c r="W292" s="405"/>
      <c r="Z292" s="165">
        <f>IFERROR(VLOOKUP($E292&amp;$D$92, Outliers!$A$4:$P$214,10,FALSE),"0")</f>
        <v>1</v>
      </c>
      <c r="AA292" s="165">
        <f>IFERROR(VLOOKUP($E292&amp;$D$92, Outliers!$A$4:$P$214,11,FALSE),"0")</f>
        <v>1</v>
      </c>
      <c r="AB292" s="165">
        <f>IFERROR(VLOOKUP($E292&amp;$D$92, Outliers!$A$4:$P$214,12,FALSE),"0")</f>
        <v>1</v>
      </c>
      <c r="AD292" s="78"/>
      <c r="AE292" s="78"/>
      <c r="AF292" s="78"/>
      <c r="AG292" s="78"/>
    </row>
    <row r="293" spans="4:33" x14ac:dyDescent="0.25">
      <c r="D293" s="319"/>
      <c r="E293" s="103" t="s">
        <v>27</v>
      </c>
      <c r="F293" s="95" t="str">
        <f>IF(P292="","",VLOOKUP($E292&amp;$D$91&amp;$D$92,'CCG data'!$A:$AD,'CCG data'!W$3,FALSE))</f>
        <v/>
      </c>
      <c r="G293" s="96" t="str">
        <f>IF(P292="","",VLOOKUP($E292&amp;$D$91&amp;$D$92,'CCG data'!$A:$AD,'CCG data'!X$3,FALSE))</f>
        <v/>
      </c>
      <c r="H293" s="96">
        <f>IF(R292="","",VLOOKUP($E292&amp;$D$91&amp;$D$92,'CCG data'!$A:$AD,'CCG data'!Y$3,FALSE))</f>
        <v>63.297093858197272</v>
      </c>
      <c r="I293" s="96">
        <f>IF(R292="","",VLOOKUP($E292&amp;$D$91&amp;$D$92,'CCG data'!$A:$AD,'CCG data'!Z$3,FALSE))</f>
        <v>69.854385165443446</v>
      </c>
      <c r="J293" s="96">
        <f>IF(T292="","",VLOOKUP($E292&amp;$D$91&amp;$D$92,'CCG data'!$A:$AD,'CCG data'!AA$3,FALSE))</f>
        <v>53.249346282898443</v>
      </c>
      <c r="K293" s="96">
        <f>IF(T292="","",VLOOKUP($E292&amp;$D$91&amp;$D$92,'CCG data'!$A:$AD,'CCG data'!AB$3,FALSE))</f>
        <v>59.278964496599642</v>
      </c>
      <c r="L293" s="96">
        <f>IF(V292="","",VLOOKUP($E292&amp;$D$91&amp;$D$92,'CCG data'!$A:$AD,'CCG data'!AC$3,FALSE))</f>
        <v>17.693526699067014</v>
      </c>
      <c r="M293" s="96">
        <f>IF(V292="","",VLOOKUP($E292&amp;$D$91&amp;$D$92,'CCG data'!$A:$AD,'CCG data'!AD$3,FALSE))</f>
        <v>21.214911170136567</v>
      </c>
      <c r="N293" s="368"/>
      <c r="P293" s="152" t="str">
        <f>IF(P292="","",VLOOKUP($E292&amp;$D$91&amp;$D$92,'CCG data'!$A:$AD,'CCG data'!I$3,FALSE))</f>
        <v/>
      </c>
      <c r="Q293" s="15" t="str">
        <f>IF(P292="","",VLOOKUP($E292&amp;$D$91&amp;$D$92,'CCG data'!$A:$AD,'CCG data'!J$3,FALSE))</f>
        <v/>
      </c>
      <c r="R293" s="15">
        <f>IF(R292="","",VLOOKUP($E292&amp;$D$91&amp;$D$92,'CCG data'!$A:$AD,'CCG data'!K$3,FALSE))</f>
        <v>0.45</v>
      </c>
      <c r="S293" s="15">
        <f>IF(R292="","",VLOOKUP($E292&amp;$D$91&amp;$D$92,'CCG data'!$A:$AD,'CCG data'!L$3,FALSE))</f>
        <v>0.48399999999999999</v>
      </c>
      <c r="T293" s="15">
        <f>IF(T292="","",VLOOKUP($E292&amp;$D$91&amp;$D$92,'CCG data'!$A:$AD,'CCG data'!M$3,FALSE))</f>
        <v>0.378</v>
      </c>
      <c r="U293" s="15">
        <f>IF(T292="","",VLOOKUP($E292&amp;$D$91&amp;$D$92,'CCG data'!$A:$AD,'CCG data'!N$3,FALSE))</f>
        <v>0.41099999999999998</v>
      </c>
      <c r="V293" s="15">
        <f>IF(V292="","",VLOOKUP($E292&amp;$D$91&amp;$D$92,'CCG data'!$A:$AD,'CCG data'!O$3,FALSE))</f>
        <v>0.127</v>
      </c>
      <c r="W293" s="136">
        <f>IF(V292="","",VLOOKUP($E292&amp;$D$91&amp;$D$92,'CCG data'!$A:$AD,'CCG data'!P$3,FALSE))</f>
        <v>0.15</v>
      </c>
      <c r="Z293" s="165" t="str">
        <f>IFERROR(VLOOKUP($E293&amp;$D$92, Outliers!$A$4:$P$214,10,FALSE),"0")</f>
        <v>0</v>
      </c>
      <c r="AA293" s="165" t="str">
        <f>IFERROR(VLOOKUP($E293&amp;$D$92, Outliers!$A$4:$P$214,11,FALSE),"0")</f>
        <v>0</v>
      </c>
      <c r="AB293" s="165" t="str">
        <f>IFERROR(VLOOKUP($E293&amp;$D$92, Outliers!$A$4:$P$214,12,FALSE),"0")</f>
        <v>0</v>
      </c>
      <c r="AD293" s="78"/>
      <c r="AE293" s="78"/>
      <c r="AF293" s="78"/>
      <c r="AG293" s="78"/>
    </row>
    <row r="294" spans="4:33" ht="15.75" x14ac:dyDescent="0.25">
      <c r="D294" s="319"/>
      <c r="E294" s="104" t="s">
        <v>495</v>
      </c>
      <c r="F294" s="394" t="str">
        <f>IF(OR(ISERROR(VLOOKUP($E294&amp;$D$91&amp;$D$92,'CCG data'!$A:$AD,'CCG data'!R$3,FALSE)),ISBLANK(VLOOKUP($E294&amp;$D$91&amp;$D$92,'CCG data'!$A:$AD,'CCG data'!R$3,FALSE))),"",VLOOKUP($E294&amp;$D$91&amp;$D$92,'CCG data'!$A:$AD,'CCG data'!R$3,FALSE))</f>
        <v/>
      </c>
      <c r="G294" s="395"/>
      <c r="H294" s="395">
        <f>IF(OR(ISERROR(VLOOKUP($E294&amp;$D$91&amp;$D$92,'CCG data'!$A:$AD,'CCG data'!S$3,FALSE)),ISBLANK(VLOOKUP($E294&amp;$D$91&amp;$D$92,'CCG data'!$A:$AD,'CCG data'!S$3,FALSE))),"",VLOOKUP($E294&amp;$D$91&amp;$D$92,'CCG data'!$A:$AD,'CCG data'!S$3,FALSE))</f>
        <v>47.062919092836744</v>
      </c>
      <c r="I294" s="395"/>
      <c r="J294" s="395">
        <f>IF(OR(ISERROR(VLOOKUP($E294&amp;$D$91&amp;$D$92,'CCG data'!$A:$AD,'CCG data'!T$3,FALSE)),ISBLANK(VLOOKUP($E294&amp;$D$91&amp;$D$92,'CCG data'!$A:$AD,'CCG data'!T$3,FALSE))),"",VLOOKUP($E294&amp;$D$91&amp;$D$92,'CCG data'!$A:$AD,'CCG data'!T$3,FALSE))</f>
        <v>36.30683026700585</v>
      </c>
      <c r="K294" s="395"/>
      <c r="L294" s="395">
        <f>IF(OR(ISERROR(VLOOKUP($E294&amp;$D$91&amp;$D$92,'CCG data'!$A:$AD,'CCG data'!U$3,FALSE)),ISBLANK(VLOOKUP($E294&amp;$D$91&amp;$D$92,'CCG data'!$A:$AD,'CCG data'!U$3,FALSE))),"",VLOOKUP($E294&amp;$D$91&amp;$D$92,'CCG data'!$A:$AD,'CCG data'!U$3,FALSE))</f>
        <v>8.5706842626813664</v>
      </c>
      <c r="M294" s="396"/>
      <c r="N294" s="367">
        <f>IF(OR(ISERROR(VLOOKUP($E294&amp;$D$91&amp;$D$92,'CCG data'!$A:$AD,'CCG data'!G$3,FALSE)),ISBLANK(VLOOKUP($E294&amp;$D$91&amp;$D$92,'CCG data'!$A:$AD,'CCG data'!G$3,FALSE))),"",VLOOKUP($E294&amp;$D$91&amp;$D$92,'CCG data'!$A:$AD,'CCG data'!G$3,FALSE))</f>
        <v>1428</v>
      </c>
      <c r="P294" s="404" t="str">
        <f>IF(OR(ISERROR(VLOOKUP($E294&amp;$D$91&amp;$D$92,'CCG data'!$A:$AD,'CCG data'!B$3,FALSE)),ISBLANK(VLOOKUP($E294&amp;$D$91&amp;$D$92,'CCG data'!$A:$AD,'CCG data'!B$3,FALSE))),"",VLOOKUP($E294&amp;$D$91&amp;$D$92,'CCG data'!$A:$AD,'CCG data'!B$3,FALSE))</f>
        <v/>
      </c>
      <c r="Q294" s="267"/>
      <c r="R294" s="267">
        <f>IF(OR(ISERROR(VLOOKUP($E294&amp;$D$91&amp;$D$92,'CCG data'!$A:$AD,'CCG data'!C$3,FALSE)),ISBLANK(VLOOKUP($E294&amp;$D$91&amp;$D$92,'CCG data'!$A:$AD,'CCG data'!C$3,FALSE))),"",VLOOKUP($E294&amp;$D$91&amp;$D$92,'CCG data'!$A:$AD,'CCG data'!C$3,FALSE))</f>
        <v>0.51400560224089631</v>
      </c>
      <c r="S294" s="267"/>
      <c r="T294" s="267">
        <f>IF(OR(ISERROR(VLOOKUP($E294&amp;$D$91&amp;$D$92,'CCG data'!$A:$AD,'CCG data'!D$3,FALSE)),ISBLANK(VLOOKUP($E294&amp;$D$91&amp;$D$92,'CCG data'!$A:$AD,'CCG data'!D$3,FALSE))),"",VLOOKUP($E294&amp;$D$91&amp;$D$92,'CCG data'!$A:$AD,'CCG data'!D$3,FALSE))</f>
        <v>0.39215686274509803</v>
      </c>
      <c r="U294" s="267"/>
      <c r="V294" s="267">
        <f>IF(OR(ISERROR(VLOOKUP($E294&amp;$D$91&amp;$D$92,'CCG data'!$A:$AD,'CCG data'!E$3,FALSE)),ISBLANK(VLOOKUP($E294&amp;$D$91&amp;$D$92,'CCG data'!$A:$AD,'CCG data'!E$3,FALSE))),"",VLOOKUP($E294&amp;$D$91&amp;$D$92,'CCG data'!$A:$AD,'CCG data'!E$3,FALSE))</f>
        <v>9.3837535014005602E-2</v>
      </c>
      <c r="W294" s="405"/>
      <c r="Z294" s="165">
        <f>IFERROR(VLOOKUP($E294&amp;$D$92, Outliers!$A$4:$P$214,10,FALSE),"0")</f>
        <v>1</v>
      </c>
      <c r="AA294" s="165">
        <f>IFERROR(VLOOKUP($E294&amp;$D$92, Outliers!$A$4:$P$214,11,FALSE),"0")</f>
        <v>1</v>
      </c>
      <c r="AB294" s="165">
        <f>IFERROR(VLOOKUP($E294&amp;$D$92, Outliers!$A$4:$P$214,12,FALSE),"0")</f>
        <v>1</v>
      </c>
      <c r="AD294" s="78"/>
      <c r="AE294" s="78"/>
      <c r="AF294" s="78"/>
      <c r="AG294" s="78"/>
    </row>
    <row r="295" spans="4:33" x14ac:dyDescent="0.25">
      <c r="D295" s="319"/>
      <c r="E295" s="103" t="s">
        <v>27</v>
      </c>
      <c r="F295" s="95" t="str">
        <f>IF(P294="","",VLOOKUP($E294&amp;$D$91&amp;$D$92,'CCG data'!$A:$AD,'CCG data'!W$3,FALSE))</f>
        <v/>
      </c>
      <c r="G295" s="96" t="str">
        <f>IF(P294="","",VLOOKUP($E294&amp;$D$91&amp;$D$92,'CCG data'!$A:$AD,'CCG data'!X$3,FALSE))</f>
        <v/>
      </c>
      <c r="H295" s="96">
        <f>IF(R294="","",VLOOKUP($E294&amp;$D$91&amp;$D$92,'CCG data'!$A:$AD,'CCG data'!Y$3,FALSE))</f>
        <v>43.65815597085124</v>
      </c>
      <c r="I295" s="96">
        <f>IF(R294="","",VLOOKUP($E294&amp;$D$91&amp;$D$92,'CCG data'!$A:$AD,'CCG data'!Z$3,FALSE))</f>
        <v>50.467682214822247</v>
      </c>
      <c r="J295" s="96">
        <f>IF(T294="","",VLOOKUP($E294&amp;$D$91&amp;$D$92,'CCG data'!$A:$AD,'CCG data'!AA$3,FALSE))</f>
        <v>33.299712803570976</v>
      </c>
      <c r="K295" s="96">
        <f>IF(T294="","",VLOOKUP($E294&amp;$D$91&amp;$D$92,'CCG data'!$A:$AD,'CCG data'!AB$3,FALSE))</f>
        <v>39.313947730440724</v>
      </c>
      <c r="L295" s="96">
        <f>IF(V294="","",VLOOKUP($E294&amp;$D$91&amp;$D$92,'CCG data'!$A:$AD,'CCG data'!AC$3,FALSE))</f>
        <v>7.1195113327304984</v>
      </c>
      <c r="M295" s="96">
        <f>IF(V294="","",VLOOKUP($E294&amp;$D$91&amp;$D$92,'CCG data'!$A:$AD,'CCG data'!AD$3,FALSE))</f>
        <v>10.021857192632234</v>
      </c>
      <c r="N295" s="368"/>
      <c r="P295" s="152" t="str">
        <f>IF(P294="","",VLOOKUP($E294&amp;$D$91&amp;$D$92,'CCG data'!$A:$AD,'CCG data'!I$3,FALSE))</f>
        <v/>
      </c>
      <c r="Q295" s="15" t="str">
        <f>IF(P294="","",VLOOKUP($E294&amp;$D$91&amp;$D$92,'CCG data'!$A:$AD,'CCG data'!J$3,FALSE))</f>
        <v/>
      </c>
      <c r="R295" s="15">
        <f>IF(R294="","",VLOOKUP($E294&amp;$D$91&amp;$D$92,'CCG data'!$A:$AD,'CCG data'!K$3,FALSE))</f>
        <v>0.48799999999999999</v>
      </c>
      <c r="S295" s="15">
        <f>IF(R294="","",VLOOKUP($E294&amp;$D$91&amp;$D$92,'CCG data'!$A:$AD,'CCG data'!L$3,FALSE))</f>
        <v>0.54</v>
      </c>
      <c r="T295" s="15">
        <f>IF(T294="","",VLOOKUP($E294&amp;$D$91&amp;$D$92,'CCG data'!$A:$AD,'CCG data'!M$3,FALSE))</f>
        <v>0.36699999999999999</v>
      </c>
      <c r="U295" s="15">
        <f>IF(T294="","",VLOOKUP($E294&amp;$D$91&amp;$D$92,'CCG data'!$A:$AD,'CCG data'!N$3,FALSE))</f>
        <v>0.41799999999999998</v>
      </c>
      <c r="V295" s="15">
        <f>IF(V294="","",VLOOKUP($E294&amp;$D$91&amp;$D$92,'CCG data'!$A:$AD,'CCG data'!O$3,FALSE))</f>
        <v>0.08</v>
      </c>
      <c r="W295" s="136">
        <f>IF(V294="","",VLOOKUP($E294&amp;$D$91&amp;$D$92,'CCG data'!$A:$AD,'CCG data'!P$3,FALSE))</f>
        <v>0.11</v>
      </c>
      <c r="Z295" s="165" t="str">
        <f>IFERROR(VLOOKUP($E295&amp;$D$92, Outliers!$A$4:$P$214,10,FALSE),"0")</f>
        <v>0</v>
      </c>
      <c r="AA295" s="165" t="str">
        <f>IFERROR(VLOOKUP($E295&amp;$D$92, Outliers!$A$4:$P$214,11,FALSE),"0")</f>
        <v>0</v>
      </c>
      <c r="AB295" s="165" t="str">
        <f>IFERROR(VLOOKUP($E295&amp;$D$92, Outliers!$A$4:$P$214,12,FALSE),"0")</f>
        <v>0</v>
      </c>
      <c r="AD295" s="78"/>
      <c r="AE295" s="78"/>
      <c r="AF295" s="78"/>
      <c r="AG295" s="78"/>
    </row>
    <row r="296" spans="4:33" ht="15.75" x14ac:dyDescent="0.25">
      <c r="D296" s="319"/>
      <c r="E296" s="104" t="s">
        <v>216</v>
      </c>
      <c r="F296" s="394" t="str">
        <f>IF(OR(ISERROR(VLOOKUP($E296&amp;$D$91&amp;$D$92,'CCG data'!$A:$AD,'CCG data'!R$3,FALSE)),ISBLANK(VLOOKUP($E296&amp;$D$91&amp;$D$92,'CCG data'!$A:$AD,'CCG data'!R$3,FALSE))),"",VLOOKUP($E296&amp;$D$91&amp;$D$92,'CCG data'!$A:$AD,'CCG data'!R$3,FALSE))</f>
        <v/>
      </c>
      <c r="G296" s="395"/>
      <c r="H296" s="395">
        <f>IF(OR(ISERROR(VLOOKUP($E296&amp;$D$91&amp;$D$92,'CCG data'!$A:$AD,'CCG data'!S$3,FALSE)),ISBLANK(VLOOKUP($E296&amp;$D$91&amp;$D$92,'CCG data'!$A:$AD,'CCG data'!S$3,FALSE))),"",VLOOKUP($E296&amp;$D$91&amp;$D$92,'CCG data'!$A:$AD,'CCG data'!S$3,FALSE))</f>
        <v>33.749654620122683</v>
      </c>
      <c r="I296" s="395"/>
      <c r="J296" s="395">
        <f>IF(OR(ISERROR(VLOOKUP($E296&amp;$D$91&amp;$D$92,'CCG data'!$A:$AD,'CCG data'!T$3,FALSE)),ISBLANK(VLOOKUP($E296&amp;$D$91&amp;$D$92,'CCG data'!$A:$AD,'CCG data'!T$3,FALSE))),"",VLOOKUP($E296&amp;$D$91&amp;$D$92,'CCG data'!$A:$AD,'CCG data'!T$3,FALSE))</f>
        <v>31.700374398538418</v>
      </c>
      <c r="K296" s="395"/>
      <c r="L296" s="395">
        <f>IF(OR(ISERROR(VLOOKUP($E296&amp;$D$91&amp;$D$92,'CCG data'!$A:$AD,'CCG data'!U$3,FALSE)),ISBLANK(VLOOKUP($E296&amp;$D$91&amp;$D$92,'CCG data'!$A:$AD,'CCG data'!U$3,FALSE))),"",VLOOKUP($E296&amp;$D$91&amp;$D$92,'CCG data'!$A:$AD,'CCG data'!U$3,FALSE))</f>
        <v>14.358934570054517</v>
      </c>
      <c r="M296" s="396"/>
      <c r="N296" s="367">
        <f>IF(OR(ISERROR(VLOOKUP($E296&amp;$D$91&amp;$D$92,'CCG data'!$A:$AD,'CCG data'!G$3,FALSE)),ISBLANK(VLOOKUP($E296&amp;$D$91&amp;$D$92,'CCG data'!$A:$AD,'CCG data'!G$3,FALSE))),"",VLOOKUP($E296&amp;$D$91&amp;$D$92,'CCG data'!$A:$AD,'CCG data'!G$3,FALSE))</f>
        <v>1435</v>
      </c>
      <c r="P296" s="404" t="str">
        <f>IF(OR(ISERROR(VLOOKUP($E296&amp;$D$91&amp;$D$92,'CCG data'!$A:$AD,'CCG data'!B$3,FALSE)),ISBLANK(VLOOKUP($E296&amp;$D$91&amp;$D$92,'CCG data'!$A:$AD,'CCG data'!B$3,FALSE))),"",VLOOKUP($E296&amp;$D$91&amp;$D$92,'CCG data'!$A:$AD,'CCG data'!B$3,FALSE))</f>
        <v/>
      </c>
      <c r="Q296" s="267"/>
      <c r="R296" s="267">
        <f>IF(OR(ISERROR(VLOOKUP($E296&amp;$D$91&amp;$D$92,'CCG data'!$A:$AD,'CCG data'!C$3,FALSE)),ISBLANK(VLOOKUP($E296&amp;$D$91&amp;$D$92,'CCG data'!$A:$AD,'CCG data'!C$3,FALSE))),"",VLOOKUP($E296&amp;$D$91&amp;$D$92,'CCG data'!$A:$AD,'CCG data'!C$3,FALSE))</f>
        <v>0.42648083623693378</v>
      </c>
      <c r="S296" s="267"/>
      <c r="T296" s="267">
        <f>IF(OR(ISERROR(VLOOKUP($E296&amp;$D$91&amp;$D$92,'CCG data'!$A:$AD,'CCG data'!D$3,FALSE)),ISBLANK(VLOOKUP($E296&amp;$D$91&amp;$D$92,'CCG data'!$A:$AD,'CCG data'!D$3,FALSE))),"",VLOOKUP($E296&amp;$D$91&amp;$D$92,'CCG data'!$A:$AD,'CCG data'!D$3,FALSE))</f>
        <v>0.38954703832752613</v>
      </c>
      <c r="U296" s="267"/>
      <c r="V296" s="267">
        <f>IF(OR(ISERROR(VLOOKUP($E296&amp;$D$91&amp;$D$92,'CCG data'!$A:$AD,'CCG data'!E$3,FALSE)),ISBLANK(VLOOKUP($E296&amp;$D$91&amp;$D$92,'CCG data'!$A:$AD,'CCG data'!E$3,FALSE))),"",VLOOKUP($E296&amp;$D$91&amp;$D$92,'CCG data'!$A:$AD,'CCG data'!E$3,FALSE))</f>
        <v>0.18397212543554006</v>
      </c>
      <c r="W296" s="405"/>
      <c r="Z296" s="165">
        <f>IFERROR(VLOOKUP($E296&amp;$D$92, Outliers!$A$4:$P$214,10,FALSE),"0")</f>
        <v>0</v>
      </c>
      <c r="AA296" s="165">
        <f>IFERROR(VLOOKUP($E296&amp;$D$92, Outliers!$A$4:$P$214,11,FALSE),"0")</f>
        <v>0</v>
      </c>
      <c r="AB296" s="165">
        <f>IFERROR(VLOOKUP($E296&amp;$D$92, Outliers!$A$4:$P$214,12,FALSE),"0")</f>
        <v>0</v>
      </c>
      <c r="AD296" s="78"/>
      <c r="AE296" s="78"/>
      <c r="AF296" s="78"/>
      <c r="AG296" s="78"/>
    </row>
    <row r="297" spans="4:33" x14ac:dyDescent="0.25">
      <c r="D297" s="319"/>
      <c r="E297" s="103" t="s">
        <v>27</v>
      </c>
      <c r="F297" s="95" t="str">
        <f>IF(P296="","",VLOOKUP($E296&amp;$D$91&amp;$D$92,'CCG data'!$A:$AD,'CCG data'!W$3,FALSE))</f>
        <v/>
      </c>
      <c r="G297" s="96" t="str">
        <f>IF(P296="","",VLOOKUP($E296&amp;$D$91&amp;$D$92,'CCG data'!$A:$AD,'CCG data'!X$3,FALSE))</f>
        <v/>
      </c>
      <c r="H297" s="96">
        <f>IF(R296="","",VLOOKUP($E296&amp;$D$91&amp;$D$92,'CCG data'!$A:$AD,'CCG data'!Y$3,FALSE))</f>
        <v>31.075726717959089</v>
      </c>
      <c r="I297" s="96">
        <f>IF(R296="","",VLOOKUP($E296&amp;$D$91&amp;$D$92,'CCG data'!$A:$AD,'CCG data'!Z$3,FALSE))</f>
        <v>36.423582522286274</v>
      </c>
      <c r="J297" s="96">
        <f>IF(T296="","",VLOOKUP($E296&amp;$D$91&amp;$D$92,'CCG data'!$A:$AD,'CCG data'!AA$3,FALSE))</f>
        <v>29.072439762562379</v>
      </c>
      <c r="K297" s="96">
        <f>IF(T296="","",VLOOKUP($E296&amp;$D$91&amp;$D$92,'CCG data'!$A:$AD,'CCG data'!AB$3,FALSE))</f>
        <v>34.328309034514461</v>
      </c>
      <c r="L297" s="96">
        <f>IF(V296="","",VLOOKUP($E296&amp;$D$91&amp;$D$92,'CCG data'!$A:$AD,'CCG data'!AC$3,FALSE))</f>
        <v>12.626821158253877</v>
      </c>
      <c r="M297" s="96">
        <f>IF(V296="","",VLOOKUP($E296&amp;$D$91&amp;$D$92,'CCG data'!$A:$AD,'CCG data'!AD$3,FALSE))</f>
        <v>16.091047981855159</v>
      </c>
      <c r="N297" s="368"/>
      <c r="P297" s="152" t="str">
        <f>IF(P296="","",VLOOKUP($E296&amp;$D$91&amp;$D$92,'CCG data'!$A:$AD,'CCG data'!I$3,FALSE))</f>
        <v/>
      </c>
      <c r="Q297" s="15" t="str">
        <f>IF(P296="","",VLOOKUP($E296&amp;$D$91&amp;$D$92,'CCG data'!$A:$AD,'CCG data'!J$3,FALSE))</f>
        <v/>
      </c>
      <c r="R297" s="15">
        <f>IF(R296="","",VLOOKUP($E296&amp;$D$91&amp;$D$92,'CCG data'!$A:$AD,'CCG data'!K$3,FALSE))</f>
        <v>0.40100000000000002</v>
      </c>
      <c r="S297" s="15">
        <f>IF(R296="","",VLOOKUP($E296&amp;$D$91&amp;$D$92,'CCG data'!$A:$AD,'CCG data'!L$3,FALSE))</f>
        <v>0.45200000000000001</v>
      </c>
      <c r="T297" s="15">
        <f>IF(T296="","",VLOOKUP($E296&amp;$D$91&amp;$D$92,'CCG data'!$A:$AD,'CCG data'!M$3,FALSE))</f>
        <v>0.36499999999999999</v>
      </c>
      <c r="U297" s="15">
        <f>IF(T296="","",VLOOKUP($E296&amp;$D$91&amp;$D$92,'CCG data'!$A:$AD,'CCG data'!N$3,FALSE))</f>
        <v>0.41499999999999998</v>
      </c>
      <c r="V297" s="15">
        <f>IF(V296="","",VLOOKUP($E296&amp;$D$91&amp;$D$92,'CCG data'!$A:$AD,'CCG data'!O$3,FALSE))</f>
        <v>0.16500000000000001</v>
      </c>
      <c r="W297" s="136">
        <f>IF(V296="","",VLOOKUP($E296&amp;$D$91&amp;$D$92,'CCG data'!$A:$AD,'CCG data'!P$3,FALSE))</f>
        <v>0.20499999999999999</v>
      </c>
      <c r="Z297" s="165" t="str">
        <f>IFERROR(VLOOKUP($E297&amp;$D$92, Outliers!$A$4:$P$214,10,FALSE),"0")</f>
        <v>0</v>
      </c>
      <c r="AA297" s="165" t="str">
        <f>IFERROR(VLOOKUP($E297&amp;$D$92, Outliers!$A$4:$P$214,11,FALSE),"0")</f>
        <v>0</v>
      </c>
      <c r="AB297" s="165" t="str">
        <f>IFERROR(VLOOKUP($E297&amp;$D$92, Outliers!$A$4:$P$214,12,FALSE),"0")</f>
        <v>0</v>
      </c>
      <c r="AD297" s="78"/>
      <c r="AE297" s="78"/>
      <c r="AF297" s="78"/>
      <c r="AG297" s="78"/>
    </row>
    <row r="298" spans="4:33" ht="15.75" x14ac:dyDescent="0.25">
      <c r="D298" s="319"/>
      <c r="E298" s="104" t="s">
        <v>217</v>
      </c>
      <c r="F298" s="394" t="str">
        <f>IF(OR(ISERROR(VLOOKUP($E298&amp;$D$91&amp;$D$92,'CCG data'!$A:$AD,'CCG data'!R$3,FALSE)),ISBLANK(VLOOKUP($E298&amp;$D$91&amp;$D$92,'CCG data'!$A:$AD,'CCG data'!R$3,FALSE))),"",VLOOKUP($E298&amp;$D$91&amp;$D$92,'CCG data'!$A:$AD,'CCG data'!R$3,FALSE))</f>
        <v/>
      </c>
      <c r="G298" s="395"/>
      <c r="H298" s="395">
        <f>IF(OR(ISERROR(VLOOKUP($E298&amp;$D$91&amp;$D$92,'CCG data'!$A:$AD,'CCG data'!S$3,FALSE)),ISBLANK(VLOOKUP($E298&amp;$D$91&amp;$D$92,'CCG data'!$A:$AD,'CCG data'!S$3,FALSE))),"",VLOOKUP($E298&amp;$D$91&amp;$D$92,'CCG data'!$A:$AD,'CCG data'!S$3,FALSE))</f>
        <v>30.612342699153388</v>
      </c>
      <c r="I298" s="395"/>
      <c r="J298" s="395">
        <f>IF(OR(ISERROR(VLOOKUP($E298&amp;$D$91&amp;$D$92,'CCG data'!$A:$AD,'CCG data'!T$3,FALSE)),ISBLANK(VLOOKUP($E298&amp;$D$91&amp;$D$92,'CCG data'!$A:$AD,'CCG data'!T$3,FALSE))),"",VLOOKUP($E298&amp;$D$91&amp;$D$92,'CCG data'!$A:$AD,'CCG data'!T$3,FALSE))</f>
        <v>29.2951625140213</v>
      </c>
      <c r="K298" s="395"/>
      <c r="L298" s="395">
        <f>IF(OR(ISERROR(VLOOKUP($E298&amp;$D$91&amp;$D$92,'CCG data'!$A:$AD,'CCG data'!U$3,FALSE)),ISBLANK(VLOOKUP($E298&amp;$D$91&amp;$D$92,'CCG data'!$A:$AD,'CCG data'!U$3,FALSE))),"",VLOOKUP($E298&amp;$D$91&amp;$D$92,'CCG data'!$A:$AD,'CCG data'!U$3,FALSE))</f>
        <v>9.3874827700421797</v>
      </c>
      <c r="M298" s="396"/>
      <c r="N298" s="367">
        <f>IF(OR(ISERROR(VLOOKUP($E298&amp;$D$91&amp;$D$92,'CCG data'!$A:$AD,'CCG data'!G$3,FALSE)),ISBLANK(VLOOKUP($E298&amp;$D$91&amp;$D$92,'CCG data'!$A:$AD,'CCG data'!G$3,FALSE))),"",VLOOKUP($E298&amp;$D$91&amp;$D$92,'CCG data'!$A:$AD,'CCG data'!G$3,FALSE))</f>
        <v>799</v>
      </c>
      <c r="P298" s="404" t="str">
        <f>IF(OR(ISERROR(VLOOKUP($E298&amp;$D$91&amp;$D$92,'CCG data'!$A:$AD,'CCG data'!B$3,FALSE)),ISBLANK(VLOOKUP($E298&amp;$D$91&amp;$D$92,'CCG data'!$A:$AD,'CCG data'!B$3,FALSE))),"",VLOOKUP($E298&amp;$D$91&amp;$D$92,'CCG data'!$A:$AD,'CCG data'!B$3,FALSE))</f>
        <v/>
      </c>
      <c r="Q298" s="267"/>
      <c r="R298" s="267">
        <f>IF(OR(ISERROR(VLOOKUP($E298&amp;$D$91&amp;$D$92,'CCG data'!$A:$AD,'CCG data'!C$3,FALSE)),ISBLANK(VLOOKUP($E298&amp;$D$91&amp;$D$92,'CCG data'!$A:$AD,'CCG data'!C$3,FALSE))),"",VLOOKUP($E298&amp;$D$91&amp;$D$92,'CCG data'!$A:$AD,'CCG data'!C$3,FALSE))</f>
        <v>0.43554443053817271</v>
      </c>
      <c r="S298" s="267"/>
      <c r="T298" s="267">
        <f>IF(OR(ISERROR(VLOOKUP($E298&amp;$D$91&amp;$D$92,'CCG data'!$A:$AD,'CCG data'!D$3,FALSE)),ISBLANK(VLOOKUP($E298&amp;$D$91&amp;$D$92,'CCG data'!$A:$AD,'CCG data'!D$3,FALSE))),"",VLOOKUP($E298&amp;$D$91&amp;$D$92,'CCG data'!$A:$AD,'CCG data'!D$3,FALSE))</f>
        <v>0.42678347934918648</v>
      </c>
      <c r="U298" s="267"/>
      <c r="V298" s="267">
        <f>IF(OR(ISERROR(VLOOKUP($E298&amp;$D$91&amp;$D$92,'CCG data'!$A:$AD,'CCG data'!E$3,FALSE)),ISBLANK(VLOOKUP($E298&amp;$D$91&amp;$D$92,'CCG data'!$A:$AD,'CCG data'!E$3,FALSE))),"",VLOOKUP($E298&amp;$D$91&amp;$D$92,'CCG data'!$A:$AD,'CCG data'!E$3,FALSE))</f>
        <v>0.13767209011264081</v>
      </c>
      <c r="W298" s="405"/>
      <c r="Z298" s="165">
        <f>IFERROR(VLOOKUP($E298&amp;$D$92, Outliers!$A$4:$P$214,10,FALSE),"0")</f>
        <v>1</v>
      </c>
      <c r="AA298" s="165">
        <f>IFERROR(VLOOKUP($E298&amp;$D$92, Outliers!$A$4:$P$214,11,FALSE),"0")</f>
        <v>0</v>
      </c>
      <c r="AB298" s="165">
        <f>IFERROR(VLOOKUP($E298&amp;$D$92, Outliers!$A$4:$P$214,12,FALSE),"0")</f>
        <v>0</v>
      </c>
      <c r="AD298" s="78"/>
      <c r="AE298" s="78"/>
      <c r="AF298" s="78"/>
      <c r="AG298" s="78"/>
    </row>
    <row r="299" spans="4:33" x14ac:dyDescent="0.25">
      <c r="D299" s="319"/>
      <c r="E299" s="103" t="s">
        <v>27</v>
      </c>
      <c r="F299" s="95" t="str">
        <f>IF(P298="","",VLOOKUP($E298&amp;$D$91&amp;$D$92,'CCG data'!$A:$AD,'CCG data'!W$3,FALSE))</f>
        <v/>
      </c>
      <c r="G299" s="96" t="str">
        <f>IF(P298="","",VLOOKUP($E298&amp;$D$91&amp;$D$92,'CCG data'!$A:$AD,'CCG data'!X$3,FALSE))</f>
        <v/>
      </c>
      <c r="H299" s="96">
        <f>IF(R298="","",VLOOKUP($E298&amp;$D$91&amp;$D$92,'CCG data'!$A:$AD,'CCG data'!Y$3,FALSE))</f>
        <v>27.395994818959153</v>
      </c>
      <c r="I299" s="96">
        <f>IF(R298="","",VLOOKUP($E298&amp;$D$91&amp;$D$92,'CCG data'!$A:$AD,'CCG data'!Z$3,FALSE))</f>
        <v>33.828690579347622</v>
      </c>
      <c r="J299" s="96">
        <f>IF(T298="","",VLOOKUP($E298&amp;$D$91&amp;$D$92,'CCG data'!$A:$AD,'CCG data'!AA$3,FALSE))</f>
        <v>26.185775406969839</v>
      </c>
      <c r="K299" s="96">
        <f>IF(T298="","",VLOOKUP($E298&amp;$D$91&amp;$D$92,'CCG data'!$A:$AD,'CCG data'!AB$3,FALSE))</f>
        <v>32.404549621072761</v>
      </c>
      <c r="L299" s="96">
        <f>IF(V298="","",VLOOKUP($E298&amp;$D$91&amp;$D$92,'CCG data'!$A:$AD,'CCG data'!AC$3,FALSE))</f>
        <v>7.6331624988713109</v>
      </c>
      <c r="M299" s="96">
        <f>IF(V298="","",VLOOKUP($E298&amp;$D$91&amp;$D$92,'CCG data'!$A:$AD,'CCG data'!AD$3,FALSE))</f>
        <v>11.141803041213048</v>
      </c>
      <c r="N299" s="368"/>
      <c r="P299" s="152" t="str">
        <f>IF(P298="","",VLOOKUP($E298&amp;$D$91&amp;$D$92,'CCG data'!$A:$AD,'CCG data'!I$3,FALSE))</f>
        <v/>
      </c>
      <c r="Q299" s="15" t="str">
        <f>IF(P298="","",VLOOKUP($E298&amp;$D$91&amp;$D$92,'CCG data'!$A:$AD,'CCG data'!J$3,FALSE))</f>
        <v/>
      </c>
      <c r="R299" s="15">
        <f>IF(R298="","",VLOOKUP($E298&amp;$D$91&amp;$D$92,'CCG data'!$A:$AD,'CCG data'!K$3,FALSE))</f>
        <v>0.40200000000000002</v>
      </c>
      <c r="S299" s="15">
        <f>IF(R298="","",VLOOKUP($E298&amp;$D$91&amp;$D$92,'CCG data'!$A:$AD,'CCG data'!L$3,FALSE))</f>
        <v>0.47</v>
      </c>
      <c r="T299" s="15">
        <f>IF(T298="","",VLOOKUP($E298&amp;$D$91&amp;$D$92,'CCG data'!$A:$AD,'CCG data'!M$3,FALSE))</f>
        <v>0.39300000000000002</v>
      </c>
      <c r="U299" s="15">
        <f>IF(T298="","",VLOOKUP($E298&amp;$D$91&amp;$D$92,'CCG data'!$A:$AD,'CCG data'!N$3,FALSE))</f>
        <v>0.46100000000000002</v>
      </c>
      <c r="V299" s="15">
        <f>IF(V298="","",VLOOKUP($E298&amp;$D$91&amp;$D$92,'CCG data'!$A:$AD,'CCG data'!O$3,FALSE))</f>
        <v>0.11600000000000001</v>
      </c>
      <c r="W299" s="136">
        <f>IF(V298="","",VLOOKUP($E298&amp;$D$91&amp;$D$92,'CCG data'!$A:$AD,'CCG data'!P$3,FALSE))</f>
        <v>0.16300000000000001</v>
      </c>
      <c r="Z299" s="165" t="str">
        <f>IFERROR(VLOOKUP($E299&amp;$D$92, Outliers!$A$4:$P$214,10,FALSE),"0")</f>
        <v>0</v>
      </c>
      <c r="AA299" s="165" t="str">
        <f>IFERROR(VLOOKUP($E299&amp;$D$92, Outliers!$A$4:$P$214,11,FALSE),"0")</f>
        <v>0</v>
      </c>
      <c r="AB299" s="165" t="str">
        <f>IFERROR(VLOOKUP($E299&amp;$D$92, Outliers!$A$4:$P$214,12,FALSE),"0")</f>
        <v>0</v>
      </c>
      <c r="AD299" s="78"/>
      <c r="AE299" s="78"/>
      <c r="AF299" s="78"/>
      <c r="AG299" s="78"/>
    </row>
    <row r="300" spans="4:33" ht="15.75" x14ac:dyDescent="0.25">
      <c r="D300" s="319"/>
      <c r="E300" s="104" t="s">
        <v>218</v>
      </c>
      <c r="F300" s="394" t="str">
        <f>IF(OR(ISERROR(VLOOKUP($E300&amp;$D$91&amp;$D$92,'CCG data'!$A:$AD,'CCG data'!R$3,FALSE)),ISBLANK(VLOOKUP($E300&amp;$D$91&amp;$D$92,'CCG data'!$A:$AD,'CCG data'!R$3,FALSE))),"",VLOOKUP($E300&amp;$D$91&amp;$D$92,'CCG data'!$A:$AD,'CCG data'!R$3,FALSE))</f>
        <v/>
      </c>
      <c r="G300" s="395"/>
      <c r="H300" s="395">
        <f>IF(OR(ISERROR(VLOOKUP($E300&amp;$D$91&amp;$D$92,'CCG data'!$A:$AD,'CCG data'!S$3,FALSE)),ISBLANK(VLOOKUP($E300&amp;$D$91&amp;$D$92,'CCG data'!$A:$AD,'CCG data'!S$3,FALSE))),"",VLOOKUP($E300&amp;$D$91&amp;$D$92,'CCG data'!$A:$AD,'CCG data'!S$3,FALSE))</f>
        <v>27.968090971366735</v>
      </c>
      <c r="I300" s="395"/>
      <c r="J300" s="395">
        <f>IF(OR(ISERROR(VLOOKUP($E300&amp;$D$91&amp;$D$92,'CCG data'!$A:$AD,'CCG data'!T$3,FALSE)),ISBLANK(VLOOKUP($E300&amp;$D$91&amp;$D$92,'CCG data'!$A:$AD,'CCG data'!T$3,FALSE))),"",VLOOKUP($E300&amp;$D$91&amp;$D$92,'CCG data'!$A:$AD,'CCG data'!T$3,FALSE))</f>
        <v>22.021228152170387</v>
      </c>
      <c r="K300" s="395"/>
      <c r="L300" s="395">
        <f>IF(OR(ISERROR(VLOOKUP($E300&amp;$D$91&amp;$D$92,'CCG data'!$A:$AD,'CCG data'!U$3,FALSE)),ISBLANK(VLOOKUP($E300&amp;$D$91&amp;$D$92,'CCG data'!$A:$AD,'CCG data'!U$3,FALSE))),"",VLOOKUP($E300&amp;$D$91&amp;$D$92,'CCG data'!$A:$AD,'CCG data'!U$3,FALSE))</f>
        <v>9.091920587223381</v>
      </c>
      <c r="M300" s="396"/>
      <c r="N300" s="367">
        <f>IF(OR(ISERROR(VLOOKUP($E300&amp;$D$91&amp;$D$92,'CCG data'!$A:$AD,'CCG data'!G$3,FALSE)),ISBLANK(VLOOKUP($E300&amp;$D$91&amp;$D$92,'CCG data'!$A:$AD,'CCG data'!G$3,FALSE))),"",VLOOKUP($E300&amp;$D$91&amp;$D$92,'CCG data'!$A:$AD,'CCG data'!G$3,FALSE))</f>
        <v>1810</v>
      </c>
      <c r="P300" s="404" t="str">
        <f>IF(OR(ISERROR(VLOOKUP($E300&amp;$D$91&amp;$D$92,'CCG data'!$A:$AD,'CCG data'!B$3,FALSE)),ISBLANK(VLOOKUP($E300&amp;$D$91&amp;$D$92,'CCG data'!$A:$AD,'CCG data'!B$3,FALSE))),"",VLOOKUP($E300&amp;$D$91&amp;$D$92,'CCG data'!$A:$AD,'CCG data'!B$3,FALSE))</f>
        <v/>
      </c>
      <c r="Q300" s="267"/>
      <c r="R300" s="267">
        <f>IF(OR(ISERROR(VLOOKUP($E300&amp;$D$91&amp;$D$92,'CCG data'!$A:$AD,'CCG data'!C$3,FALSE)),ISBLANK(VLOOKUP($E300&amp;$D$91&amp;$D$92,'CCG data'!$A:$AD,'CCG data'!C$3,FALSE))),"",VLOOKUP($E300&amp;$D$91&amp;$D$92,'CCG data'!$A:$AD,'CCG data'!C$3,FALSE))</f>
        <v>0.47292817679558014</v>
      </c>
      <c r="S300" s="267"/>
      <c r="T300" s="267">
        <f>IF(OR(ISERROR(VLOOKUP($E300&amp;$D$91&amp;$D$92,'CCG data'!$A:$AD,'CCG data'!D$3,FALSE)),ISBLANK(VLOOKUP($E300&amp;$D$91&amp;$D$92,'CCG data'!$A:$AD,'CCG data'!D$3,FALSE))),"",VLOOKUP($E300&amp;$D$91&amp;$D$92,'CCG data'!$A:$AD,'CCG data'!D$3,FALSE))</f>
        <v>0.37182320441988953</v>
      </c>
      <c r="U300" s="267"/>
      <c r="V300" s="267">
        <f>IF(OR(ISERROR(VLOOKUP($E300&amp;$D$91&amp;$D$92,'CCG data'!$A:$AD,'CCG data'!E$3,FALSE)),ISBLANK(VLOOKUP($E300&amp;$D$91&amp;$D$92,'CCG data'!$A:$AD,'CCG data'!E$3,FALSE))),"",VLOOKUP($E300&amp;$D$91&amp;$D$92,'CCG data'!$A:$AD,'CCG data'!E$3,FALSE))</f>
        <v>0.15524861878453039</v>
      </c>
      <c r="W300" s="405"/>
      <c r="Z300" s="165">
        <f>IFERROR(VLOOKUP($E300&amp;$D$92, Outliers!$A$4:$P$214,10,FALSE),"0")</f>
        <v>1</v>
      </c>
      <c r="AA300" s="165">
        <f>IFERROR(VLOOKUP($E300&amp;$D$92, Outliers!$A$4:$P$214,11,FALSE),"0")</f>
        <v>1</v>
      </c>
      <c r="AB300" s="165">
        <f>IFERROR(VLOOKUP($E300&amp;$D$92, Outliers!$A$4:$P$214,12,FALSE),"0")</f>
        <v>1</v>
      </c>
      <c r="AD300" s="78"/>
      <c r="AE300" s="78"/>
      <c r="AF300" s="78"/>
      <c r="AG300" s="78"/>
    </row>
    <row r="301" spans="4:33" x14ac:dyDescent="0.25">
      <c r="D301" s="319"/>
      <c r="E301" s="103" t="s">
        <v>27</v>
      </c>
      <c r="F301" s="95" t="str">
        <f>IF(P300="","",VLOOKUP($E300&amp;$D$91&amp;$D$92,'CCG data'!$A:$AD,'CCG data'!W$3,FALSE))</f>
        <v/>
      </c>
      <c r="G301" s="96" t="str">
        <f>IF(P300="","",VLOOKUP($E300&amp;$D$91&amp;$D$92,'CCG data'!$A:$AD,'CCG data'!X$3,FALSE))</f>
        <v/>
      </c>
      <c r="H301" s="96">
        <f>IF(R300="","",VLOOKUP($E300&amp;$D$91&amp;$D$92,'CCG data'!$A:$AD,'CCG data'!Y$3,FALSE))</f>
        <v>26.094468818777095</v>
      </c>
      <c r="I301" s="96">
        <f>IF(R300="","",VLOOKUP($E300&amp;$D$91&amp;$D$92,'CCG data'!$A:$AD,'CCG data'!Z$3,FALSE))</f>
        <v>29.841713123956374</v>
      </c>
      <c r="J301" s="96">
        <f>IF(T300="","",VLOOKUP($E300&amp;$D$91&amp;$D$92,'CCG data'!$A:$AD,'CCG data'!AA$3,FALSE))</f>
        <v>20.357470462588385</v>
      </c>
      <c r="K301" s="96">
        <f>IF(T300="","",VLOOKUP($E300&amp;$D$91&amp;$D$92,'CCG data'!$A:$AD,'CCG data'!AB$3,FALSE))</f>
        <v>23.68498584175239</v>
      </c>
      <c r="L301" s="96">
        <f>IF(V300="","",VLOOKUP($E300&amp;$D$91&amp;$D$92,'CCG data'!$A:$AD,'CCG data'!AC$3,FALSE))</f>
        <v>8.0288587073307038</v>
      </c>
      <c r="M301" s="96">
        <f>IF(V300="","",VLOOKUP($E300&amp;$D$91&amp;$D$92,'CCG data'!$A:$AD,'CCG data'!AD$3,FALSE))</f>
        <v>10.154982467116058</v>
      </c>
      <c r="N301" s="368"/>
      <c r="P301" s="152" t="str">
        <f>IF(P300="","",VLOOKUP($E300&amp;$D$91&amp;$D$92,'CCG data'!$A:$AD,'CCG data'!I$3,FALSE))</f>
        <v/>
      </c>
      <c r="Q301" s="15" t="str">
        <f>IF(P300="","",VLOOKUP($E300&amp;$D$91&amp;$D$92,'CCG data'!$A:$AD,'CCG data'!J$3,FALSE))</f>
        <v/>
      </c>
      <c r="R301" s="15">
        <f>IF(R300="","",VLOOKUP($E300&amp;$D$91&amp;$D$92,'CCG data'!$A:$AD,'CCG data'!K$3,FALSE))</f>
        <v>0.45</v>
      </c>
      <c r="S301" s="15">
        <f>IF(R300="","",VLOOKUP($E300&amp;$D$91&amp;$D$92,'CCG data'!$A:$AD,'CCG data'!L$3,FALSE))</f>
        <v>0.496</v>
      </c>
      <c r="T301" s="15">
        <f>IF(T300="","",VLOOKUP($E300&amp;$D$91&amp;$D$92,'CCG data'!$A:$AD,'CCG data'!M$3,FALSE))</f>
        <v>0.35</v>
      </c>
      <c r="U301" s="15">
        <f>IF(T300="","",VLOOKUP($E300&amp;$D$91&amp;$D$92,'CCG data'!$A:$AD,'CCG data'!N$3,FALSE))</f>
        <v>0.39400000000000002</v>
      </c>
      <c r="V301" s="15">
        <f>IF(V300="","",VLOOKUP($E300&amp;$D$91&amp;$D$92,'CCG data'!$A:$AD,'CCG data'!O$3,FALSE))</f>
        <v>0.13900000000000001</v>
      </c>
      <c r="W301" s="136">
        <f>IF(V300="","",VLOOKUP($E300&amp;$D$91&amp;$D$92,'CCG data'!$A:$AD,'CCG data'!P$3,FALSE))</f>
        <v>0.17299999999999999</v>
      </c>
      <c r="Z301" s="165" t="str">
        <f>IFERROR(VLOOKUP($E301&amp;$D$92, Outliers!$A$4:$P$214,10,FALSE),"0")</f>
        <v>0</v>
      </c>
      <c r="AA301" s="165" t="str">
        <f>IFERROR(VLOOKUP($E301&amp;$D$92, Outliers!$A$4:$P$214,11,FALSE),"0")</f>
        <v>0</v>
      </c>
      <c r="AB301" s="165" t="str">
        <f>IFERROR(VLOOKUP($E301&amp;$D$92, Outliers!$A$4:$P$214,12,FALSE),"0")</f>
        <v>0</v>
      </c>
      <c r="AD301" s="78"/>
      <c r="AE301" s="78"/>
      <c r="AF301" s="78"/>
      <c r="AG301" s="78"/>
    </row>
    <row r="302" spans="4:33" ht="15.75" x14ac:dyDescent="0.25">
      <c r="D302" s="319"/>
      <c r="E302" s="104" t="s">
        <v>219</v>
      </c>
      <c r="F302" s="394" t="str">
        <f>IF(OR(ISERROR(VLOOKUP($E302&amp;$D$91&amp;$D$92,'CCG data'!$A:$AD,'CCG data'!R$3,FALSE)),ISBLANK(VLOOKUP($E302&amp;$D$91&amp;$D$92,'CCG data'!$A:$AD,'CCG data'!R$3,FALSE))),"",VLOOKUP($E302&amp;$D$91&amp;$D$92,'CCG data'!$A:$AD,'CCG data'!R$3,FALSE))</f>
        <v/>
      </c>
      <c r="G302" s="395"/>
      <c r="H302" s="395">
        <f>IF(OR(ISERROR(VLOOKUP($E302&amp;$D$91&amp;$D$92,'CCG data'!$A:$AD,'CCG data'!S$3,FALSE)),ISBLANK(VLOOKUP($E302&amp;$D$91&amp;$D$92,'CCG data'!$A:$AD,'CCG data'!S$3,FALSE))),"",VLOOKUP($E302&amp;$D$91&amp;$D$92,'CCG data'!$A:$AD,'CCG data'!S$3,FALSE))</f>
        <v>38.343839265137653</v>
      </c>
      <c r="I302" s="395"/>
      <c r="J302" s="395">
        <f>IF(OR(ISERROR(VLOOKUP($E302&amp;$D$91&amp;$D$92,'CCG data'!$A:$AD,'CCG data'!T$3,FALSE)),ISBLANK(VLOOKUP($E302&amp;$D$91&amp;$D$92,'CCG data'!$A:$AD,'CCG data'!T$3,FALSE))),"",VLOOKUP($E302&amp;$D$91&amp;$D$92,'CCG data'!$A:$AD,'CCG data'!T$3,FALSE))</f>
        <v>27.974334002781696</v>
      </c>
      <c r="K302" s="395"/>
      <c r="L302" s="395">
        <f>IF(OR(ISERROR(VLOOKUP($E302&amp;$D$91&amp;$D$92,'CCG data'!$A:$AD,'CCG data'!U$3,FALSE)),ISBLANK(VLOOKUP($E302&amp;$D$91&amp;$D$92,'CCG data'!$A:$AD,'CCG data'!U$3,FALSE))),"",VLOOKUP($E302&amp;$D$91&amp;$D$92,'CCG data'!$A:$AD,'CCG data'!U$3,FALSE))</f>
        <v>10.338191096298115</v>
      </c>
      <c r="M302" s="396"/>
      <c r="N302" s="367">
        <f>IF(OR(ISERROR(VLOOKUP($E302&amp;$D$91&amp;$D$92,'CCG data'!$A:$AD,'CCG data'!G$3,FALSE)),ISBLANK(VLOOKUP($E302&amp;$D$91&amp;$D$92,'CCG data'!$A:$AD,'CCG data'!G$3,FALSE))),"",VLOOKUP($E302&amp;$D$91&amp;$D$92,'CCG data'!$A:$AD,'CCG data'!G$3,FALSE))</f>
        <v>1110</v>
      </c>
      <c r="P302" s="404" t="str">
        <f>IF(OR(ISERROR(VLOOKUP($E302&amp;$D$91&amp;$D$92,'CCG data'!$A:$AD,'CCG data'!B$3,FALSE)),ISBLANK(VLOOKUP($E302&amp;$D$91&amp;$D$92,'CCG data'!$A:$AD,'CCG data'!B$3,FALSE))),"",VLOOKUP($E302&amp;$D$91&amp;$D$92,'CCG data'!$A:$AD,'CCG data'!B$3,FALSE))</f>
        <v/>
      </c>
      <c r="Q302" s="267"/>
      <c r="R302" s="267">
        <f>IF(OR(ISERROR(VLOOKUP($E302&amp;$D$91&amp;$D$92,'CCG data'!$A:$AD,'CCG data'!C$3,FALSE)),ISBLANK(VLOOKUP($E302&amp;$D$91&amp;$D$92,'CCG data'!$A:$AD,'CCG data'!C$3,FALSE))),"",VLOOKUP($E302&amp;$D$91&amp;$D$92,'CCG data'!$A:$AD,'CCG data'!C$3,FALSE))</f>
        <v>0.50450450450450446</v>
      </c>
      <c r="S302" s="267"/>
      <c r="T302" s="267">
        <f>IF(OR(ISERROR(VLOOKUP($E302&amp;$D$91&amp;$D$92,'CCG data'!$A:$AD,'CCG data'!D$3,FALSE)),ISBLANK(VLOOKUP($E302&amp;$D$91&amp;$D$92,'CCG data'!$A:$AD,'CCG data'!D$3,FALSE))),"",VLOOKUP($E302&amp;$D$91&amp;$D$92,'CCG data'!$A:$AD,'CCG data'!D$3,FALSE))</f>
        <v>0.35945945945945945</v>
      </c>
      <c r="U302" s="267"/>
      <c r="V302" s="267">
        <f>IF(OR(ISERROR(VLOOKUP($E302&amp;$D$91&amp;$D$92,'CCG data'!$A:$AD,'CCG data'!E$3,FALSE)),ISBLANK(VLOOKUP($E302&amp;$D$91&amp;$D$92,'CCG data'!$A:$AD,'CCG data'!E$3,FALSE))),"",VLOOKUP($E302&amp;$D$91&amp;$D$92,'CCG data'!$A:$AD,'CCG data'!E$3,FALSE))</f>
        <v>0.13603603603603603</v>
      </c>
      <c r="W302" s="405"/>
      <c r="Z302" s="165">
        <f>IFERROR(VLOOKUP($E302&amp;$D$92, Outliers!$A$4:$P$214,10,FALSE),"0")</f>
        <v>0</v>
      </c>
      <c r="AA302" s="165">
        <f>IFERROR(VLOOKUP($E302&amp;$D$92, Outliers!$A$4:$P$214,11,FALSE),"0")</f>
        <v>0</v>
      </c>
      <c r="AB302" s="165">
        <f>IFERROR(VLOOKUP($E302&amp;$D$92, Outliers!$A$4:$P$214,12,FALSE),"0")</f>
        <v>0</v>
      </c>
      <c r="AD302" s="78"/>
      <c r="AE302" s="78"/>
      <c r="AF302" s="78"/>
      <c r="AG302" s="78"/>
    </row>
    <row r="303" spans="4:33" x14ac:dyDescent="0.25">
      <c r="D303" s="319"/>
      <c r="E303" s="103" t="s">
        <v>27</v>
      </c>
      <c r="F303" s="95" t="str">
        <f>IF(P302="","",VLOOKUP($E302&amp;$D$91&amp;$D$92,'CCG data'!$A:$AD,'CCG data'!W$3,FALSE))</f>
        <v/>
      </c>
      <c r="G303" s="96" t="str">
        <f>IF(P302="","",VLOOKUP($E302&amp;$D$91&amp;$D$92,'CCG data'!$A:$AD,'CCG data'!X$3,FALSE))</f>
        <v/>
      </c>
      <c r="H303" s="96">
        <f>IF(R302="","",VLOOKUP($E302&amp;$D$91&amp;$D$92,'CCG data'!$A:$AD,'CCG data'!Y$3,FALSE))</f>
        <v>35.168006293177022</v>
      </c>
      <c r="I303" s="96">
        <f>IF(R302="","",VLOOKUP($E302&amp;$D$91&amp;$D$92,'CCG data'!$A:$AD,'CCG data'!Z$3,FALSE))</f>
        <v>41.519672237098284</v>
      </c>
      <c r="J303" s="96">
        <f>IF(T302="","",VLOOKUP($E302&amp;$D$91&amp;$D$92,'CCG data'!$A:$AD,'CCG data'!AA$3,FALSE))</f>
        <v>25.229415975823404</v>
      </c>
      <c r="K303" s="96">
        <f>IF(T302="","",VLOOKUP($E302&amp;$D$91&amp;$D$92,'CCG data'!$A:$AD,'CCG data'!AB$3,FALSE))</f>
        <v>30.719252029739987</v>
      </c>
      <c r="L303" s="96">
        <f>IF(V302="","",VLOOKUP($E302&amp;$D$91&amp;$D$92,'CCG data'!$A:$AD,'CCG data'!AC$3,FALSE))</f>
        <v>8.6892233789454334</v>
      </c>
      <c r="M303" s="96">
        <f>IF(V302="","",VLOOKUP($E302&amp;$D$91&amp;$D$92,'CCG data'!$A:$AD,'CCG data'!AD$3,FALSE))</f>
        <v>11.987158813650796</v>
      </c>
      <c r="N303" s="368"/>
      <c r="P303" s="152" t="str">
        <f>IF(P302="","",VLOOKUP($E302&amp;$D$91&amp;$D$92,'CCG data'!$A:$AD,'CCG data'!I$3,FALSE))</f>
        <v/>
      </c>
      <c r="Q303" s="15" t="str">
        <f>IF(P302="","",VLOOKUP($E302&amp;$D$91&amp;$D$92,'CCG data'!$A:$AD,'CCG data'!J$3,FALSE))</f>
        <v/>
      </c>
      <c r="R303" s="15">
        <f>IF(R302="","",VLOOKUP($E302&amp;$D$91&amp;$D$92,'CCG data'!$A:$AD,'CCG data'!K$3,FALSE))</f>
        <v>0.47499999999999998</v>
      </c>
      <c r="S303" s="15">
        <f>IF(R302="","",VLOOKUP($E302&amp;$D$91&amp;$D$92,'CCG data'!$A:$AD,'CCG data'!L$3,FALSE))</f>
        <v>0.53400000000000003</v>
      </c>
      <c r="T303" s="15">
        <f>IF(T302="","",VLOOKUP($E302&amp;$D$91&amp;$D$92,'CCG data'!$A:$AD,'CCG data'!M$3,FALSE))</f>
        <v>0.33200000000000002</v>
      </c>
      <c r="U303" s="15">
        <f>IF(T302="","",VLOOKUP($E302&amp;$D$91&amp;$D$92,'CCG data'!$A:$AD,'CCG data'!N$3,FALSE))</f>
        <v>0.38800000000000001</v>
      </c>
      <c r="V303" s="15">
        <f>IF(V302="","",VLOOKUP($E302&amp;$D$91&amp;$D$92,'CCG data'!$A:$AD,'CCG data'!O$3,FALSE))</f>
        <v>0.11700000000000001</v>
      </c>
      <c r="W303" s="136">
        <f>IF(V302="","",VLOOKUP($E302&amp;$D$91&amp;$D$92,'CCG data'!$A:$AD,'CCG data'!P$3,FALSE))</f>
        <v>0.157</v>
      </c>
      <c r="Z303" s="165" t="str">
        <f>IFERROR(VLOOKUP($E303&amp;$D$92, Outliers!$A$4:$P$214,10,FALSE),"0")</f>
        <v>0</v>
      </c>
      <c r="AA303" s="165" t="str">
        <f>IFERROR(VLOOKUP($E303&amp;$D$92, Outliers!$A$4:$P$214,11,FALSE),"0")</f>
        <v>0</v>
      </c>
      <c r="AB303" s="165" t="str">
        <f>IFERROR(VLOOKUP($E303&amp;$D$92, Outliers!$A$4:$P$214,12,FALSE),"0")</f>
        <v>0</v>
      </c>
      <c r="AD303" s="78"/>
      <c r="AE303" s="78"/>
      <c r="AF303" s="78"/>
      <c r="AG303" s="78"/>
    </row>
    <row r="304" spans="4:33" ht="15.75" x14ac:dyDescent="0.25">
      <c r="D304" s="319"/>
      <c r="E304" s="104" t="s">
        <v>496</v>
      </c>
      <c r="F304" s="394" t="str">
        <f>IF(OR(ISERROR(VLOOKUP($E304&amp;$D$91&amp;$D$92,'CCG data'!$A:$AD,'CCG data'!R$3,FALSE)),ISBLANK(VLOOKUP($E304&amp;$D$91&amp;$D$92,'CCG data'!$A:$AD,'CCG data'!R$3,FALSE))),"",VLOOKUP($E304&amp;$D$91&amp;$D$92,'CCG data'!$A:$AD,'CCG data'!R$3,FALSE))</f>
        <v/>
      </c>
      <c r="G304" s="395"/>
      <c r="H304" s="395">
        <f>IF(OR(ISERROR(VLOOKUP($E304&amp;$D$91&amp;$D$92,'CCG data'!$A:$AD,'CCG data'!S$3,FALSE)),ISBLANK(VLOOKUP($E304&amp;$D$91&amp;$D$92,'CCG data'!$A:$AD,'CCG data'!S$3,FALSE))),"",VLOOKUP($E304&amp;$D$91&amp;$D$92,'CCG data'!$A:$AD,'CCG data'!S$3,FALSE))</f>
        <v>36.43219641289793</v>
      </c>
      <c r="I304" s="395"/>
      <c r="J304" s="395">
        <f>IF(OR(ISERROR(VLOOKUP($E304&amp;$D$91&amp;$D$92,'CCG data'!$A:$AD,'CCG data'!T$3,FALSE)),ISBLANK(VLOOKUP($E304&amp;$D$91&amp;$D$92,'CCG data'!$A:$AD,'CCG data'!T$3,FALSE))),"",VLOOKUP($E304&amp;$D$91&amp;$D$92,'CCG data'!$A:$AD,'CCG data'!T$3,FALSE))</f>
        <v>25.276226885025117</v>
      </c>
      <c r="K304" s="395"/>
      <c r="L304" s="395">
        <f>IF(OR(ISERROR(VLOOKUP($E304&amp;$D$91&amp;$D$92,'CCG data'!$A:$AD,'CCG data'!U$3,FALSE)),ISBLANK(VLOOKUP($E304&amp;$D$91&amp;$D$92,'CCG data'!$A:$AD,'CCG data'!U$3,FALSE))),"",VLOOKUP($E304&amp;$D$91&amp;$D$92,'CCG data'!$A:$AD,'CCG data'!U$3,FALSE))</f>
        <v>9.8990885148362775</v>
      </c>
      <c r="M304" s="396"/>
      <c r="N304" s="367">
        <f>IF(OR(ISERROR(VLOOKUP($E304&amp;$D$91&amp;$D$92,'CCG data'!$A:$AD,'CCG data'!G$3,FALSE)),ISBLANK(VLOOKUP($E304&amp;$D$91&amp;$D$92,'CCG data'!$A:$AD,'CCG data'!G$3,FALSE))),"",VLOOKUP($E304&amp;$D$91&amp;$D$92,'CCG data'!$A:$AD,'CCG data'!G$3,FALSE))</f>
        <v>2359</v>
      </c>
      <c r="P304" s="404" t="str">
        <f>IF(OR(ISERROR(VLOOKUP($E304&amp;$D$91&amp;$D$92,'CCG data'!$A:$AD,'CCG data'!B$3,FALSE)),ISBLANK(VLOOKUP($E304&amp;$D$91&amp;$D$92,'CCG data'!$A:$AD,'CCG data'!B$3,FALSE))),"",VLOOKUP($E304&amp;$D$91&amp;$D$92,'CCG data'!$A:$AD,'CCG data'!B$3,FALSE))</f>
        <v/>
      </c>
      <c r="Q304" s="267"/>
      <c r="R304" s="267">
        <f>IF(OR(ISERROR(VLOOKUP($E304&amp;$D$91&amp;$D$92,'CCG data'!$A:$AD,'CCG data'!C$3,FALSE)),ISBLANK(VLOOKUP($E304&amp;$D$91&amp;$D$92,'CCG data'!$A:$AD,'CCG data'!C$3,FALSE))),"",VLOOKUP($E304&amp;$D$91&amp;$D$92,'CCG data'!$A:$AD,'CCG data'!C$3,FALSE))</f>
        <v>0.50699448919033485</v>
      </c>
      <c r="S304" s="267"/>
      <c r="T304" s="267">
        <f>IF(OR(ISERROR(VLOOKUP($E304&amp;$D$91&amp;$D$92,'CCG data'!$A:$AD,'CCG data'!D$3,FALSE)),ISBLANK(VLOOKUP($E304&amp;$D$91&amp;$D$92,'CCG data'!$A:$AD,'CCG data'!D$3,FALSE))),"",VLOOKUP($E304&amp;$D$91&amp;$D$92,'CCG data'!$A:$AD,'CCG data'!D$3,FALSE))</f>
        <v>0.35481136074607883</v>
      </c>
      <c r="U304" s="267"/>
      <c r="V304" s="267">
        <f>IF(OR(ISERROR(VLOOKUP($E304&amp;$D$91&amp;$D$92,'CCG data'!$A:$AD,'CCG data'!E$3,FALSE)),ISBLANK(VLOOKUP($E304&amp;$D$91&amp;$D$92,'CCG data'!$A:$AD,'CCG data'!E$3,FALSE))),"",VLOOKUP($E304&amp;$D$91&amp;$D$92,'CCG data'!$A:$AD,'CCG data'!E$3,FALSE))</f>
        <v>0.13819415006358626</v>
      </c>
      <c r="W304" s="405"/>
      <c r="Z304" s="165">
        <f>IFERROR(VLOOKUP($E304&amp;$D$92, Outliers!$A$4:$P$214,10,FALSE),"0")</f>
        <v>0</v>
      </c>
      <c r="AA304" s="165">
        <f>IFERROR(VLOOKUP($E304&amp;$D$92, Outliers!$A$4:$P$214,11,FALSE),"0")</f>
        <v>1</v>
      </c>
      <c r="AB304" s="165">
        <f>IFERROR(VLOOKUP($E304&amp;$D$92, Outliers!$A$4:$P$214,12,FALSE),"0")</f>
        <v>1</v>
      </c>
      <c r="AD304" s="78"/>
      <c r="AE304" s="78"/>
      <c r="AF304" s="78"/>
      <c r="AG304" s="78"/>
    </row>
    <row r="305" spans="4:33" x14ac:dyDescent="0.25">
      <c r="D305" s="319"/>
      <c r="E305" s="103" t="s">
        <v>27</v>
      </c>
      <c r="F305" s="95" t="str">
        <f>IF(P304="","",VLOOKUP($E304&amp;$D$91&amp;$D$92,'CCG data'!$A:$AD,'CCG data'!W$3,FALSE))</f>
        <v/>
      </c>
      <c r="G305" s="96" t="str">
        <f>IF(P304="","",VLOOKUP($E304&amp;$D$91&amp;$D$92,'CCG data'!$A:$AD,'CCG data'!X$3,FALSE))</f>
        <v/>
      </c>
      <c r="H305" s="96">
        <f>IF(R304="","",VLOOKUP($E304&amp;$D$91&amp;$D$92,'CCG data'!$A:$AD,'CCG data'!Y$3,FALSE))</f>
        <v>34.367406660287166</v>
      </c>
      <c r="I305" s="96">
        <f>IF(R304="","",VLOOKUP($E304&amp;$D$91&amp;$D$92,'CCG data'!$A:$AD,'CCG data'!Z$3,FALSE))</f>
        <v>38.496986165508694</v>
      </c>
      <c r="J305" s="96">
        <f>IF(T304="","",VLOOKUP($E304&amp;$D$91&amp;$D$92,'CCG data'!$A:$AD,'CCG data'!AA$3,FALSE))</f>
        <v>23.563825433110374</v>
      </c>
      <c r="K305" s="96">
        <f>IF(T304="","",VLOOKUP($E304&amp;$D$91&amp;$D$92,'CCG data'!$A:$AD,'CCG data'!AB$3,FALSE))</f>
        <v>26.988628336939861</v>
      </c>
      <c r="L305" s="96">
        <f>IF(V304="","",VLOOKUP($E304&amp;$D$91&amp;$D$92,'CCG data'!$A:$AD,'CCG data'!AC$3,FALSE))</f>
        <v>8.8244992963085256</v>
      </c>
      <c r="M305" s="96">
        <f>IF(V304="","",VLOOKUP($E304&amp;$D$91&amp;$D$92,'CCG data'!$A:$AD,'CCG data'!AD$3,FALSE))</f>
        <v>10.973677733364029</v>
      </c>
      <c r="N305" s="368"/>
      <c r="P305" s="152" t="str">
        <f>IF(P304="","",VLOOKUP($E304&amp;$D$91&amp;$D$92,'CCG data'!$A:$AD,'CCG data'!I$3,FALSE))</f>
        <v/>
      </c>
      <c r="Q305" s="15" t="str">
        <f>IF(P304="","",VLOOKUP($E304&amp;$D$91&amp;$D$92,'CCG data'!$A:$AD,'CCG data'!J$3,FALSE))</f>
        <v/>
      </c>
      <c r="R305" s="15">
        <f>IF(R304="","",VLOOKUP($E304&amp;$D$91&amp;$D$92,'CCG data'!$A:$AD,'CCG data'!K$3,FALSE))</f>
        <v>0.48699999999999999</v>
      </c>
      <c r="S305" s="15">
        <f>IF(R304="","",VLOOKUP($E304&amp;$D$91&amp;$D$92,'CCG data'!$A:$AD,'CCG data'!L$3,FALSE))</f>
        <v>0.52700000000000002</v>
      </c>
      <c r="T305" s="15">
        <f>IF(T304="","",VLOOKUP($E304&amp;$D$91&amp;$D$92,'CCG data'!$A:$AD,'CCG data'!M$3,FALSE))</f>
        <v>0.33600000000000002</v>
      </c>
      <c r="U305" s="15">
        <f>IF(T304="","",VLOOKUP($E304&amp;$D$91&amp;$D$92,'CCG data'!$A:$AD,'CCG data'!N$3,FALSE))</f>
        <v>0.374</v>
      </c>
      <c r="V305" s="15">
        <f>IF(V304="","",VLOOKUP($E304&amp;$D$91&amp;$D$92,'CCG data'!$A:$AD,'CCG data'!O$3,FALSE))</f>
        <v>0.125</v>
      </c>
      <c r="W305" s="136">
        <f>IF(V304="","",VLOOKUP($E304&amp;$D$91&amp;$D$92,'CCG data'!$A:$AD,'CCG data'!P$3,FALSE))</f>
        <v>0.153</v>
      </c>
      <c r="Z305" s="165" t="str">
        <f>IFERROR(VLOOKUP($E305&amp;$D$92, Outliers!$A$4:$P$214,10,FALSE),"0")</f>
        <v>0</v>
      </c>
      <c r="AA305" s="165" t="str">
        <f>IFERROR(VLOOKUP($E305&amp;$D$92, Outliers!$A$4:$P$214,11,FALSE),"0")</f>
        <v>0</v>
      </c>
      <c r="AB305" s="165" t="str">
        <f>IFERROR(VLOOKUP($E305&amp;$D$92, Outliers!$A$4:$P$214,12,FALSE),"0")</f>
        <v>0</v>
      </c>
      <c r="AD305" s="78"/>
      <c r="AE305" s="78"/>
      <c r="AF305" s="78"/>
      <c r="AG305" s="78"/>
    </row>
    <row r="306" spans="4:33" ht="15.75" x14ac:dyDescent="0.25">
      <c r="D306" s="319"/>
      <c r="E306" s="104" t="s">
        <v>220</v>
      </c>
      <c r="F306" s="394" t="str">
        <f>IF(OR(ISERROR(VLOOKUP($E306&amp;$D$91&amp;$D$92,'CCG data'!$A:$AD,'CCG data'!R$3,FALSE)),ISBLANK(VLOOKUP($E306&amp;$D$91&amp;$D$92,'CCG data'!$A:$AD,'CCG data'!R$3,FALSE))),"",VLOOKUP($E306&amp;$D$91&amp;$D$92,'CCG data'!$A:$AD,'CCG data'!R$3,FALSE))</f>
        <v/>
      </c>
      <c r="G306" s="395"/>
      <c r="H306" s="395">
        <f>IF(OR(ISERROR(VLOOKUP($E306&amp;$D$91&amp;$D$92,'CCG data'!$A:$AD,'CCG data'!S$3,FALSE)),ISBLANK(VLOOKUP($E306&amp;$D$91&amp;$D$92,'CCG data'!$A:$AD,'CCG data'!S$3,FALSE))),"",VLOOKUP($E306&amp;$D$91&amp;$D$92,'CCG data'!$A:$AD,'CCG data'!S$3,FALSE))</f>
        <v>30.872946576535135</v>
      </c>
      <c r="I306" s="395"/>
      <c r="J306" s="395">
        <f>IF(OR(ISERROR(VLOOKUP($E306&amp;$D$91&amp;$D$92,'CCG data'!$A:$AD,'CCG data'!T$3,FALSE)),ISBLANK(VLOOKUP($E306&amp;$D$91&amp;$D$92,'CCG data'!$A:$AD,'CCG data'!T$3,FALSE))),"",VLOOKUP($E306&amp;$D$91&amp;$D$92,'CCG data'!$A:$AD,'CCG data'!T$3,FALSE))</f>
        <v>26.722948751160772</v>
      </c>
      <c r="K306" s="395"/>
      <c r="L306" s="395">
        <f>IF(OR(ISERROR(VLOOKUP($E306&amp;$D$91&amp;$D$92,'CCG data'!$A:$AD,'CCG data'!U$3,FALSE)),ISBLANK(VLOOKUP($E306&amp;$D$91&amp;$D$92,'CCG data'!$A:$AD,'CCG data'!U$3,FALSE))),"",VLOOKUP($E306&amp;$D$91&amp;$D$92,'CCG data'!$A:$AD,'CCG data'!U$3,FALSE))</f>
        <v>12.763094847485871</v>
      </c>
      <c r="M306" s="396"/>
      <c r="N306" s="367">
        <f>IF(OR(ISERROR(VLOOKUP($E306&amp;$D$91&amp;$D$92,'CCG data'!$A:$AD,'CCG data'!G$3,FALSE)),ISBLANK(VLOOKUP($E306&amp;$D$91&amp;$D$92,'CCG data'!$A:$AD,'CCG data'!G$3,FALSE))),"",VLOOKUP($E306&amp;$D$91&amp;$D$92,'CCG data'!$A:$AD,'CCG data'!G$3,FALSE))</f>
        <v>3227</v>
      </c>
      <c r="P306" s="404" t="str">
        <f>IF(OR(ISERROR(VLOOKUP($E306&amp;$D$91&amp;$D$92,'CCG data'!$A:$AD,'CCG data'!B$3,FALSE)),ISBLANK(VLOOKUP($E306&amp;$D$91&amp;$D$92,'CCG data'!$A:$AD,'CCG data'!B$3,FALSE))),"",VLOOKUP($E306&amp;$D$91&amp;$D$92,'CCG data'!$A:$AD,'CCG data'!B$3,FALSE))</f>
        <v/>
      </c>
      <c r="Q306" s="267"/>
      <c r="R306" s="267">
        <f>IF(OR(ISERROR(VLOOKUP($E306&amp;$D$91&amp;$D$92,'CCG data'!$A:$AD,'CCG data'!C$3,FALSE)),ISBLANK(VLOOKUP($E306&amp;$D$91&amp;$D$92,'CCG data'!$A:$AD,'CCG data'!C$3,FALSE))),"",VLOOKUP($E306&amp;$D$91&amp;$D$92,'CCG data'!$A:$AD,'CCG data'!C$3,FALSE))</f>
        <v>0.4403470715835141</v>
      </c>
      <c r="S306" s="267"/>
      <c r="T306" s="267">
        <f>IF(OR(ISERROR(VLOOKUP($E306&amp;$D$91&amp;$D$92,'CCG data'!$A:$AD,'CCG data'!D$3,FALSE)),ISBLANK(VLOOKUP($E306&amp;$D$91&amp;$D$92,'CCG data'!$A:$AD,'CCG data'!D$3,FALSE))),"",VLOOKUP($E306&amp;$D$91&amp;$D$92,'CCG data'!$A:$AD,'CCG data'!D$3,FALSE))</f>
        <v>0.37837000309885344</v>
      </c>
      <c r="U306" s="267"/>
      <c r="V306" s="267">
        <f>IF(OR(ISERROR(VLOOKUP($E306&amp;$D$91&amp;$D$92,'CCG data'!$A:$AD,'CCG data'!E$3,FALSE)),ISBLANK(VLOOKUP($E306&amp;$D$91&amp;$D$92,'CCG data'!$A:$AD,'CCG data'!E$3,FALSE))),"",VLOOKUP($E306&amp;$D$91&amp;$D$92,'CCG data'!$A:$AD,'CCG data'!E$3,FALSE))</f>
        <v>0.18128292531763249</v>
      </c>
      <c r="W306" s="405"/>
      <c r="Z306" s="165">
        <f>IFERROR(VLOOKUP($E306&amp;$D$92, Outliers!$A$4:$P$214,10,FALSE),"0")</f>
        <v>1</v>
      </c>
      <c r="AA306" s="165">
        <f>IFERROR(VLOOKUP($E306&amp;$D$92, Outliers!$A$4:$P$214,11,FALSE),"0")</f>
        <v>0</v>
      </c>
      <c r="AB306" s="165">
        <f>IFERROR(VLOOKUP($E306&amp;$D$92, Outliers!$A$4:$P$214,12,FALSE),"0")</f>
        <v>0</v>
      </c>
      <c r="AD306" s="78"/>
      <c r="AE306" s="78"/>
      <c r="AF306" s="78"/>
      <c r="AG306" s="78"/>
    </row>
    <row r="307" spans="4:33" x14ac:dyDescent="0.25">
      <c r="D307" s="319"/>
      <c r="E307" s="103" t="s">
        <v>27</v>
      </c>
      <c r="F307" s="95" t="str">
        <f>IF(P306="","",VLOOKUP($E306&amp;$D$91&amp;$D$92,'CCG data'!$A:$AD,'CCG data'!W$3,FALSE))</f>
        <v/>
      </c>
      <c r="G307" s="96" t="str">
        <f>IF(P306="","",VLOOKUP($E306&amp;$D$91&amp;$D$92,'CCG data'!$A:$AD,'CCG data'!X$3,FALSE))</f>
        <v/>
      </c>
      <c r="H307" s="96">
        <f>IF(R306="","",VLOOKUP($E306&amp;$D$91&amp;$D$92,'CCG data'!$A:$AD,'CCG data'!Y$3,FALSE))</f>
        <v>29.267717145120645</v>
      </c>
      <c r="I307" s="96">
        <f>IF(R306="","",VLOOKUP($E306&amp;$D$91&amp;$D$92,'CCG data'!$A:$AD,'CCG data'!Z$3,FALSE))</f>
        <v>32.478176007949621</v>
      </c>
      <c r="J307" s="96">
        <f>IF(T306="","",VLOOKUP($E306&amp;$D$91&amp;$D$92,'CCG data'!$A:$AD,'CCG data'!AA$3,FALSE))</f>
        <v>25.224014380291528</v>
      </c>
      <c r="K307" s="96">
        <f>IF(T306="","",VLOOKUP($E306&amp;$D$91&amp;$D$92,'CCG data'!$A:$AD,'CCG data'!AB$3,FALSE))</f>
        <v>28.221883122030015</v>
      </c>
      <c r="L307" s="96">
        <f>IF(V306="","",VLOOKUP($E306&amp;$D$91&amp;$D$92,'CCG data'!$A:$AD,'CCG data'!AC$3,FALSE))</f>
        <v>11.728824353948598</v>
      </c>
      <c r="M307" s="96">
        <f>IF(V306="","",VLOOKUP($E306&amp;$D$91&amp;$D$92,'CCG data'!$A:$AD,'CCG data'!AD$3,FALSE))</f>
        <v>13.797365341023143</v>
      </c>
      <c r="N307" s="368"/>
      <c r="P307" s="152" t="str">
        <f>IF(P306="","",VLOOKUP($E306&amp;$D$91&amp;$D$92,'CCG data'!$A:$AD,'CCG data'!I$3,FALSE))</f>
        <v/>
      </c>
      <c r="Q307" s="15" t="str">
        <f>IF(P306="","",VLOOKUP($E306&amp;$D$91&amp;$D$92,'CCG data'!$A:$AD,'CCG data'!J$3,FALSE))</f>
        <v/>
      </c>
      <c r="R307" s="15">
        <f>IF(R306="","",VLOOKUP($E306&amp;$D$91&amp;$D$92,'CCG data'!$A:$AD,'CCG data'!K$3,FALSE))</f>
        <v>0.42299999999999999</v>
      </c>
      <c r="S307" s="15">
        <f>IF(R306="","",VLOOKUP($E306&amp;$D$91&amp;$D$92,'CCG data'!$A:$AD,'CCG data'!L$3,FALSE))</f>
        <v>0.45800000000000002</v>
      </c>
      <c r="T307" s="15">
        <f>IF(T306="","",VLOOKUP($E306&amp;$D$91&amp;$D$92,'CCG data'!$A:$AD,'CCG data'!M$3,FALSE))</f>
        <v>0.36199999999999999</v>
      </c>
      <c r="U307" s="15">
        <f>IF(T306="","",VLOOKUP($E306&amp;$D$91&amp;$D$92,'CCG data'!$A:$AD,'CCG data'!N$3,FALSE))</f>
        <v>0.39500000000000002</v>
      </c>
      <c r="V307" s="15">
        <f>IF(V306="","",VLOOKUP($E306&amp;$D$91&amp;$D$92,'CCG data'!$A:$AD,'CCG data'!O$3,FALSE))</f>
        <v>0.16800000000000001</v>
      </c>
      <c r="W307" s="136">
        <f>IF(V306="","",VLOOKUP($E306&amp;$D$91&amp;$D$92,'CCG data'!$A:$AD,'CCG data'!P$3,FALSE))</f>
        <v>0.19500000000000001</v>
      </c>
      <c r="Z307" s="165" t="str">
        <f>IFERROR(VLOOKUP($E307&amp;$D$92, Outliers!$A$4:$P$214,10,FALSE),"0")</f>
        <v>0</v>
      </c>
      <c r="AA307" s="165" t="str">
        <f>IFERROR(VLOOKUP($E307&amp;$D$92, Outliers!$A$4:$P$214,11,FALSE),"0")</f>
        <v>0</v>
      </c>
      <c r="AB307" s="165" t="str">
        <f>IFERROR(VLOOKUP($E307&amp;$D$92, Outliers!$A$4:$P$214,12,FALSE),"0")</f>
        <v>0</v>
      </c>
      <c r="AD307" s="78"/>
      <c r="AE307" s="78"/>
      <c r="AF307" s="78"/>
      <c r="AG307" s="78"/>
    </row>
    <row r="308" spans="4:33" ht="15.75" x14ac:dyDescent="0.25">
      <c r="D308" s="319"/>
      <c r="E308" s="104" t="s">
        <v>221</v>
      </c>
      <c r="F308" s="394" t="str">
        <f>IF(OR(ISERROR(VLOOKUP($E308&amp;$D$91&amp;$D$92,'CCG data'!$A:$AD,'CCG data'!R$3,FALSE)),ISBLANK(VLOOKUP($E308&amp;$D$91&amp;$D$92,'CCG data'!$A:$AD,'CCG data'!R$3,FALSE))),"",VLOOKUP($E308&amp;$D$91&amp;$D$92,'CCG data'!$A:$AD,'CCG data'!R$3,FALSE))</f>
        <v/>
      </c>
      <c r="G308" s="395"/>
      <c r="H308" s="395">
        <f>IF(OR(ISERROR(VLOOKUP($E308&amp;$D$91&amp;$D$92,'CCG data'!$A:$AD,'CCG data'!S$3,FALSE)),ISBLANK(VLOOKUP($E308&amp;$D$91&amp;$D$92,'CCG data'!$A:$AD,'CCG data'!S$3,FALSE))),"",VLOOKUP($E308&amp;$D$91&amp;$D$92,'CCG data'!$A:$AD,'CCG data'!S$3,FALSE))</f>
        <v>39.768059023399985</v>
      </c>
      <c r="I308" s="395"/>
      <c r="J308" s="395">
        <f>IF(OR(ISERROR(VLOOKUP($E308&amp;$D$91&amp;$D$92,'CCG data'!$A:$AD,'CCG data'!T$3,FALSE)),ISBLANK(VLOOKUP($E308&amp;$D$91&amp;$D$92,'CCG data'!$A:$AD,'CCG data'!T$3,FALSE))),"",VLOOKUP($E308&amp;$D$91&amp;$D$92,'CCG data'!$A:$AD,'CCG data'!T$3,FALSE))</f>
        <v>27.274747951316449</v>
      </c>
      <c r="K308" s="395"/>
      <c r="L308" s="395">
        <f>IF(OR(ISERROR(VLOOKUP($E308&amp;$D$91&amp;$D$92,'CCG data'!$A:$AD,'CCG data'!U$3,FALSE)),ISBLANK(VLOOKUP($E308&amp;$D$91&amp;$D$92,'CCG data'!$A:$AD,'CCG data'!U$3,FALSE))),"",VLOOKUP($E308&amp;$D$91&amp;$D$92,'CCG data'!$A:$AD,'CCG data'!U$3,FALSE))</f>
        <v>6.6778433382316686</v>
      </c>
      <c r="M308" s="396"/>
      <c r="N308" s="367">
        <f>IF(OR(ISERROR(VLOOKUP($E308&amp;$D$91&amp;$D$92,'CCG data'!$A:$AD,'CCG data'!G$3,FALSE)),ISBLANK(VLOOKUP($E308&amp;$D$91&amp;$D$92,'CCG data'!$A:$AD,'CCG data'!G$3,FALSE))),"",VLOOKUP($E308&amp;$D$91&amp;$D$92,'CCG data'!$A:$AD,'CCG data'!G$3,FALSE))</f>
        <v>761</v>
      </c>
      <c r="P308" s="404" t="str">
        <f>IF(OR(ISERROR(VLOOKUP($E308&amp;$D$91&amp;$D$92,'CCG data'!$A:$AD,'CCG data'!B$3,FALSE)),ISBLANK(VLOOKUP($E308&amp;$D$91&amp;$D$92,'CCG data'!$A:$AD,'CCG data'!B$3,FALSE))),"",VLOOKUP($E308&amp;$D$91&amp;$D$92,'CCG data'!$A:$AD,'CCG data'!B$3,FALSE))</f>
        <v/>
      </c>
      <c r="Q308" s="267"/>
      <c r="R308" s="267">
        <f>IF(OR(ISERROR(VLOOKUP($E308&amp;$D$91&amp;$D$92,'CCG data'!$A:$AD,'CCG data'!C$3,FALSE)),ISBLANK(VLOOKUP($E308&amp;$D$91&amp;$D$92,'CCG data'!$A:$AD,'CCG data'!C$3,FALSE))),"",VLOOKUP($E308&amp;$D$91&amp;$D$92,'CCG data'!$A:$AD,'CCG data'!C$3,FALSE))</f>
        <v>0.54139290407358742</v>
      </c>
      <c r="S308" s="267"/>
      <c r="T308" s="267">
        <f>IF(OR(ISERROR(VLOOKUP($E308&amp;$D$91&amp;$D$92,'CCG data'!$A:$AD,'CCG data'!D$3,FALSE)),ISBLANK(VLOOKUP($E308&amp;$D$91&amp;$D$92,'CCG data'!$A:$AD,'CCG data'!D$3,FALSE))),"",VLOOKUP($E308&amp;$D$91&amp;$D$92,'CCG data'!$A:$AD,'CCG data'!D$3,FALSE))</f>
        <v>0.36793692509855452</v>
      </c>
      <c r="U308" s="267"/>
      <c r="V308" s="267">
        <f>IF(OR(ISERROR(VLOOKUP($E308&amp;$D$91&amp;$D$92,'CCG data'!$A:$AD,'CCG data'!E$3,FALSE)),ISBLANK(VLOOKUP($E308&amp;$D$91&amp;$D$92,'CCG data'!$A:$AD,'CCG data'!E$3,FALSE))),"",VLOOKUP($E308&amp;$D$91&amp;$D$92,'CCG data'!$A:$AD,'CCG data'!E$3,FALSE))</f>
        <v>9.0670170827858082E-2</v>
      </c>
      <c r="W308" s="405"/>
      <c r="Z308" s="165">
        <f>IFERROR(VLOOKUP($E308&amp;$D$92, Outliers!$A$4:$P$214,10,FALSE),"0")</f>
        <v>0</v>
      </c>
      <c r="AA308" s="165">
        <f>IFERROR(VLOOKUP($E308&amp;$D$92, Outliers!$A$4:$P$214,11,FALSE),"0")</f>
        <v>0</v>
      </c>
      <c r="AB308" s="165">
        <f>IFERROR(VLOOKUP($E308&amp;$D$92, Outliers!$A$4:$P$214,12,FALSE),"0")</f>
        <v>1</v>
      </c>
      <c r="AD308" s="78"/>
      <c r="AE308" s="78"/>
      <c r="AF308" s="78"/>
      <c r="AG308" s="78"/>
    </row>
    <row r="309" spans="4:33" x14ac:dyDescent="0.25">
      <c r="D309" s="319"/>
      <c r="E309" s="103" t="s">
        <v>27</v>
      </c>
      <c r="F309" s="95" t="str">
        <f>IF(P308="","",VLOOKUP($E308&amp;$D$91&amp;$D$92,'CCG data'!$A:$AD,'CCG data'!W$3,FALSE))</f>
        <v/>
      </c>
      <c r="G309" s="96" t="str">
        <f>IF(P308="","",VLOOKUP($E308&amp;$D$91&amp;$D$92,'CCG data'!$A:$AD,'CCG data'!X$3,FALSE))</f>
        <v/>
      </c>
      <c r="H309" s="96">
        <f>IF(R308="","",VLOOKUP($E308&amp;$D$91&amp;$D$92,'CCG data'!$A:$AD,'CCG data'!Y$3,FALSE))</f>
        <v>35.927965000030859</v>
      </c>
      <c r="I309" s="96">
        <f>IF(R308="","",VLOOKUP($E308&amp;$D$91&amp;$D$92,'CCG data'!$A:$AD,'CCG data'!Z$3,FALSE))</f>
        <v>43.608153046769111</v>
      </c>
      <c r="J309" s="96">
        <f>IF(T308="","",VLOOKUP($E308&amp;$D$91&amp;$D$92,'CCG data'!$A:$AD,'CCG data'!AA$3,FALSE))</f>
        <v>24.079991163064239</v>
      </c>
      <c r="K309" s="96">
        <f>IF(T308="","",VLOOKUP($E308&amp;$D$91&amp;$D$92,'CCG data'!$A:$AD,'CCG data'!AB$3,FALSE))</f>
        <v>30.469504739568659</v>
      </c>
      <c r="L309" s="96">
        <f>IF(V308="","",VLOOKUP($E308&amp;$D$91&amp;$D$92,'CCG data'!$A:$AD,'CCG data'!AC$3,FALSE))</f>
        <v>5.1021643188212336</v>
      </c>
      <c r="M309" s="96">
        <f>IF(V308="","",VLOOKUP($E308&amp;$D$91&amp;$D$92,'CCG data'!$A:$AD,'CCG data'!AD$3,FALSE))</f>
        <v>8.2535223576421028</v>
      </c>
      <c r="N309" s="368"/>
      <c r="P309" s="152" t="str">
        <f>IF(P308="","",VLOOKUP($E308&amp;$D$91&amp;$D$92,'CCG data'!$A:$AD,'CCG data'!I$3,FALSE))</f>
        <v/>
      </c>
      <c r="Q309" s="15" t="str">
        <f>IF(P308="","",VLOOKUP($E308&amp;$D$91&amp;$D$92,'CCG data'!$A:$AD,'CCG data'!J$3,FALSE))</f>
        <v/>
      </c>
      <c r="R309" s="15">
        <f>IF(R308="","",VLOOKUP($E308&amp;$D$91&amp;$D$92,'CCG data'!$A:$AD,'CCG data'!K$3,FALSE))</f>
        <v>0.50600000000000001</v>
      </c>
      <c r="S309" s="15">
        <f>IF(R308="","",VLOOKUP($E308&amp;$D$91&amp;$D$92,'CCG data'!$A:$AD,'CCG data'!L$3,FALSE))</f>
        <v>0.57599999999999996</v>
      </c>
      <c r="T309" s="15">
        <f>IF(T308="","",VLOOKUP($E308&amp;$D$91&amp;$D$92,'CCG data'!$A:$AD,'CCG data'!M$3,FALSE))</f>
        <v>0.33400000000000002</v>
      </c>
      <c r="U309" s="15">
        <f>IF(T308="","",VLOOKUP($E308&amp;$D$91&amp;$D$92,'CCG data'!$A:$AD,'CCG data'!N$3,FALSE))</f>
        <v>0.40300000000000002</v>
      </c>
      <c r="V309" s="15">
        <f>IF(V308="","",VLOOKUP($E308&amp;$D$91&amp;$D$92,'CCG data'!$A:$AD,'CCG data'!O$3,FALSE))</f>
        <v>7.1999999999999995E-2</v>
      </c>
      <c r="W309" s="136">
        <f>IF(V308="","",VLOOKUP($E308&amp;$D$91&amp;$D$92,'CCG data'!$A:$AD,'CCG data'!P$3,FALSE))</f>
        <v>0.113</v>
      </c>
      <c r="Z309" s="165" t="str">
        <f>IFERROR(VLOOKUP($E309&amp;$D$92, Outliers!$A$4:$P$214,10,FALSE),"0")</f>
        <v>0</v>
      </c>
      <c r="AA309" s="165" t="str">
        <f>IFERROR(VLOOKUP($E309&amp;$D$92, Outliers!$A$4:$P$214,11,FALSE),"0")</f>
        <v>0</v>
      </c>
      <c r="AB309" s="165" t="str">
        <f>IFERROR(VLOOKUP($E309&amp;$D$92, Outliers!$A$4:$P$214,12,FALSE),"0")</f>
        <v>0</v>
      </c>
      <c r="AD309" s="78"/>
      <c r="AE309" s="78"/>
      <c r="AF309" s="78"/>
      <c r="AG309" s="78"/>
    </row>
    <row r="310" spans="4:33" ht="15.75" x14ac:dyDescent="0.25">
      <c r="D310" s="319"/>
      <c r="E310" s="104" t="s">
        <v>416</v>
      </c>
      <c r="F310" s="394" t="str">
        <f>IF(OR(ISERROR(VLOOKUP($E310&amp;$D$91&amp;$D$92,'CCG data'!$A:$AD,'CCG data'!R$3,FALSE)),ISBLANK(VLOOKUP($E310&amp;$D$91&amp;$D$92,'CCG data'!$A:$AD,'CCG data'!R$3,FALSE))),"",VLOOKUP($E310&amp;$D$91&amp;$D$92,'CCG data'!$A:$AD,'CCG data'!R$3,FALSE))</f>
        <v/>
      </c>
      <c r="G310" s="395"/>
      <c r="H310" s="395">
        <f>IF(OR(ISERROR(VLOOKUP($E310&amp;$D$91&amp;$D$92,'CCG data'!$A:$AD,'CCG data'!S$3,FALSE)),ISBLANK(VLOOKUP($E310&amp;$D$91&amp;$D$92,'CCG data'!$A:$AD,'CCG data'!S$3,FALSE))),"",VLOOKUP($E310&amp;$D$91&amp;$D$92,'CCG data'!$A:$AD,'CCG data'!S$3,FALSE))</f>
        <v>33.606132288596761</v>
      </c>
      <c r="I310" s="395"/>
      <c r="J310" s="395">
        <f>IF(OR(ISERROR(VLOOKUP($E310&amp;$D$91&amp;$D$92,'CCG data'!$A:$AD,'CCG data'!T$3,FALSE)),ISBLANK(VLOOKUP($E310&amp;$D$91&amp;$D$92,'CCG data'!$A:$AD,'CCG data'!T$3,FALSE))),"",VLOOKUP($E310&amp;$D$91&amp;$D$92,'CCG data'!$A:$AD,'CCG data'!T$3,FALSE))</f>
        <v>19.371981495910585</v>
      </c>
      <c r="K310" s="395"/>
      <c r="L310" s="395">
        <f>IF(OR(ISERROR(VLOOKUP($E310&amp;$D$91&amp;$D$92,'CCG data'!$A:$AD,'CCG data'!U$3,FALSE)),ISBLANK(VLOOKUP($E310&amp;$D$91&amp;$D$92,'CCG data'!$A:$AD,'CCG data'!U$3,FALSE))),"",VLOOKUP($E310&amp;$D$91&amp;$D$92,'CCG data'!$A:$AD,'CCG data'!U$3,FALSE))</f>
        <v>10.846892981662188</v>
      </c>
      <c r="M310" s="396"/>
      <c r="N310" s="367">
        <f>IF(OR(ISERROR(VLOOKUP($E310&amp;$D$91&amp;$D$92,'CCG data'!$A:$AD,'CCG data'!G$3,FALSE)),ISBLANK(VLOOKUP($E310&amp;$D$91&amp;$D$92,'CCG data'!$A:$AD,'CCG data'!G$3,FALSE))),"",VLOOKUP($E310&amp;$D$91&amp;$D$92,'CCG data'!$A:$AD,'CCG data'!G$3,FALSE))</f>
        <v>490</v>
      </c>
      <c r="P310" s="404" t="str">
        <f>IF(OR(ISERROR(VLOOKUP($E310&amp;$D$91&amp;$D$92,'CCG data'!$A:$AD,'CCG data'!B$3,FALSE)),ISBLANK(VLOOKUP($E310&amp;$D$91&amp;$D$92,'CCG data'!$A:$AD,'CCG data'!B$3,FALSE))),"",VLOOKUP($E310&amp;$D$91&amp;$D$92,'CCG data'!$A:$AD,'CCG data'!B$3,FALSE))</f>
        <v/>
      </c>
      <c r="Q310" s="267"/>
      <c r="R310" s="267">
        <f>IF(OR(ISERROR(VLOOKUP($E310&amp;$D$91&amp;$D$92,'CCG data'!$A:$AD,'CCG data'!C$3,FALSE)),ISBLANK(VLOOKUP($E310&amp;$D$91&amp;$D$92,'CCG data'!$A:$AD,'CCG data'!C$3,FALSE))),"",VLOOKUP($E310&amp;$D$91&amp;$D$92,'CCG data'!$A:$AD,'CCG data'!C$3,FALSE))</f>
        <v>0.53265306122448974</v>
      </c>
      <c r="S310" s="267"/>
      <c r="T310" s="267">
        <f>IF(OR(ISERROR(VLOOKUP($E310&amp;$D$91&amp;$D$92,'CCG data'!$A:$AD,'CCG data'!D$3,FALSE)),ISBLANK(VLOOKUP($E310&amp;$D$91&amp;$D$92,'CCG data'!$A:$AD,'CCG data'!D$3,FALSE))),"",VLOOKUP($E310&amp;$D$91&amp;$D$92,'CCG data'!$A:$AD,'CCG data'!D$3,FALSE))</f>
        <v>0.29795918367346941</v>
      </c>
      <c r="U310" s="267"/>
      <c r="V310" s="267">
        <f>IF(OR(ISERROR(VLOOKUP($E310&amp;$D$91&amp;$D$92,'CCG data'!$A:$AD,'CCG data'!E$3,FALSE)),ISBLANK(VLOOKUP($E310&amp;$D$91&amp;$D$92,'CCG data'!$A:$AD,'CCG data'!E$3,FALSE))),"",VLOOKUP($E310&amp;$D$91&amp;$D$92,'CCG data'!$A:$AD,'CCG data'!E$3,FALSE))</f>
        <v>0.16938775510204082</v>
      </c>
      <c r="W310" s="405"/>
      <c r="Z310" s="165">
        <f>IFERROR(VLOOKUP($E310&amp;$D$92, Outliers!$A$4:$P$214,10,FALSE),"0")</f>
        <v>0</v>
      </c>
      <c r="AA310" s="165">
        <f>IFERROR(VLOOKUP($E310&amp;$D$92, Outliers!$A$4:$P$214,11,FALSE),"0")</f>
        <v>1</v>
      </c>
      <c r="AB310" s="165">
        <f>IFERROR(VLOOKUP($E310&amp;$D$92, Outliers!$A$4:$P$214,12,FALSE),"0")</f>
        <v>0</v>
      </c>
      <c r="AD310" s="78"/>
      <c r="AE310" s="78"/>
      <c r="AF310" s="78"/>
      <c r="AG310" s="78"/>
    </row>
    <row r="311" spans="4:33" x14ac:dyDescent="0.25">
      <c r="D311" s="319"/>
      <c r="E311" s="103" t="s">
        <v>27</v>
      </c>
      <c r="F311" s="95" t="str">
        <f>IF(P310="","",VLOOKUP($E310&amp;$D$91&amp;$D$92,'CCG data'!$A:$AD,'CCG data'!W$3,FALSE))</f>
        <v/>
      </c>
      <c r="G311" s="96" t="str">
        <f>IF(P310="","",VLOOKUP($E310&amp;$D$91&amp;$D$92,'CCG data'!$A:$AD,'CCG data'!X$3,FALSE))</f>
        <v/>
      </c>
      <c r="H311" s="96">
        <f>IF(R310="","",VLOOKUP($E310&amp;$D$91&amp;$D$92,'CCG data'!$A:$AD,'CCG data'!Y$3,FALSE))</f>
        <v>29.529004249829665</v>
      </c>
      <c r="I311" s="96">
        <f>IF(R310="","",VLOOKUP($E310&amp;$D$91&amp;$D$92,'CCG data'!$A:$AD,'CCG data'!Z$3,FALSE))</f>
        <v>37.683260327363854</v>
      </c>
      <c r="J311" s="96">
        <f>IF(T310="","",VLOOKUP($E310&amp;$D$91&amp;$D$92,'CCG data'!$A:$AD,'CCG data'!AA$3,FALSE))</f>
        <v>16.22963776776789</v>
      </c>
      <c r="K311" s="96">
        <f>IF(T310="","",VLOOKUP($E310&amp;$D$91&amp;$D$92,'CCG data'!$A:$AD,'CCG data'!AB$3,FALSE))</f>
        <v>22.51432522405328</v>
      </c>
      <c r="L311" s="96">
        <f>IF(V310="","",VLOOKUP($E310&amp;$D$91&amp;$D$92,'CCG data'!$A:$AD,'CCG data'!AC$3,FALSE))</f>
        <v>8.5133146662759369</v>
      </c>
      <c r="M311" s="96">
        <f>IF(V310="","",VLOOKUP($E310&amp;$D$91&amp;$D$92,'CCG data'!$A:$AD,'CCG data'!AD$3,FALSE))</f>
        <v>13.18047129704844</v>
      </c>
      <c r="N311" s="368"/>
      <c r="P311" s="152" t="str">
        <f>IF(P310="","",VLOOKUP($E310&amp;$D$91&amp;$D$92,'CCG data'!$A:$AD,'CCG data'!I$3,FALSE))</f>
        <v/>
      </c>
      <c r="Q311" s="15" t="str">
        <f>IF(P310="","",VLOOKUP($E310&amp;$D$91&amp;$D$92,'CCG data'!$A:$AD,'CCG data'!J$3,FALSE))</f>
        <v/>
      </c>
      <c r="R311" s="15">
        <f>IF(R310="","",VLOOKUP($E310&amp;$D$91&amp;$D$92,'CCG data'!$A:$AD,'CCG data'!K$3,FALSE))</f>
        <v>0.48799999999999999</v>
      </c>
      <c r="S311" s="15">
        <f>IF(R310="","",VLOOKUP($E310&amp;$D$91&amp;$D$92,'CCG data'!$A:$AD,'CCG data'!L$3,FALSE))</f>
        <v>0.57599999999999996</v>
      </c>
      <c r="T311" s="15">
        <f>IF(T310="","",VLOOKUP($E310&amp;$D$91&amp;$D$92,'CCG data'!$A:$AD,'CCG data'!M$3,FALSE))</f>
        <v>0.25900000000000001</v>
      </c>
      <c r="U311" s="15">
        <f>IF(T310="","",VLOOKUP($E310&amp;$D$91&amp;$D$92,'CCG data'!$A:$AD,'CCG data'!N$3,FALSE))</f>
        <v>0.34</v>
      </c>
      <c r="V311" s="15">
        <f>IF(V310="","",VLOOKUP($E310&amp;$D$91&amp;$D$92,'CCG data'!$A:$AD,'CCG data'!O$3,FALSE))</f>
        <v>0.13900000000000001</v>
      </c>
      <c r="W311" s="136">
        <f>IF(V310="","",VLOOKUP($E310&amp;$D$91&amp;$D$92,'CCG data'!$A:$AD,'CCG data'!P$3,FALSE))</f>
        <v>0.20499999999999999</v>
      </c>
      <c r="Z311" s="165" t="str">
        <f>IFERROR(VLOOKUP($E311&amp;$D$92, Outliers!$A$4:$P$214,10,FALSE),"0")</f>
        <v>0</v>
      </c>
      <c r="AA311" s="165" t="str">
        <f>IFERROR(VLOOKUP($E311&amp;$D$92, Outliers!$A$4:$P$214,11,FALSE),"0")</f>
        <v>0</v>
      </c>
      <c r="AB311" s="165" t="str">
        <f>IFERROR(VLOOKUP($E311&amp;$D$92, Outliers!$A$4:$P$214,12,FALSE),"0")</f>
        <v>0</v>
      </c>
      <c r="AD311" s="78"/>
      <c r="AE311" s="78"/>
      <c r="AF311" s="78"/>
      <c r="AG311" s="78"/>
    </row>
    <row r="312" spans="4:33" ht="15.75" x14ac:dyDescent="0.25">
      <c r="D312" s="319"/>
      <c r="E312" s="104" t="s">
        <v>497</v>
      </c>
      <c r="F312" s="394" t="str">
        <f>IF(OR(ISERROR(VLOOKUP($E312&amp;$D$91&amp;$D$92,'CCG data'!$A:$AD,'CCG data'!R$3,FALSE)),ISBLANK(VLOOKUP($E312&amp;$D$91&amp;$D$92,'CCG data'!$A:$AD,'CCG data'!R$3,FALSE))),"",VLOOKUP($E312&amp;$D$91&amp;$D$92,'CCG data'!$A:$AD,'CCG data'!R$3,FALSE))</f>
        <v/>
      </c>
      <c r="G312" s="395"/>
      <c r="H312" s="395">
        <f>IF(OR(ISERROR(VLOOKUP($E312&amp;$D$91&amp;$D$92,'CCG data'!$A:$AD,'CCG data'!S$3,FALSE)),ISBLANK(VLOOKUP($E312&amp;$D$91&amp;$D$92,'CCG data'!$A:$AD,'CCG data'!S$3,FALSE))),"",VLOOKUP($E312&amp;$D$91&amp;$D$92,'CCG data'!$A:$AD,'CCG data'!S$3,FALSE))</f>
        <v>63.75989506094961</v>
      </c>
      <c r="I312" s="395"/>
      <c r="J312" s="395">
        <f>IF(OR(ISERROR(VLOOKUP($E312&amp;$D$91&amp;$D$92,'CCG data'!$A:$AD,'CCG data'!T$3,FALSE)),ISBLANK(VLOOKUP($E312&amp;$D$91&amp;$D$92,'CCG data'!$A:$AD,'CCG data'!T$3,FALSE))),"",VLOOKUP($E312&amp;$D$91&amp;$D$92,'CCG data'!$A:$AD,'CCG data'!T$3,FALSE))</f>
        <v>46.983151017754061</v>
      </c>
      <c r="K312" s="395"/>
      <c r="L312" s="395">
        <f>IF(OR(ISERROR(VLOOKUP($E312&amp;$D$91&amp;$D$92,'CCG data'!$A:$AD,'CCG data'!U$3,FALSE)),ISBLANK(VLOOKUP($E312&amp;$D$91&amp;$D$92,'CCG data'!$A:$AD,'CCG data'!U$3,FALSE))),"",VLOOKUP($E312&amp;$D$91&amp;$D$92,'CCG data'!$A:$AD,'CCG data'!U$3,FALSE))</f>
        <v>16.628893881620417</v>
      </c>
      <c r="M312" s="396"/>
      <c r="N312" s="367">
        <f>IF(OR(ISERROR(VLOOKUP($E312&amp;$D$91&amp;$D$92,'CCG data'!$A:$AD,'CCG data'!G$3,FALSE)),ISBLANK(VLOOKUP($E312&amp;$D$91&amp;$D$92,'CCG data'!$A:$AD,'CCG data'!G$3,FALSE))),"",VLOOKUP($E312&amp;$D$91&amp;$D$92,'CCG data'!$A:$AD,'CCG data'!G$3,FALSE))</f>
        <v>4536</v>
      </c>
      <c r="P312" s="404" t="str">
        <f>IF(OR(ISERROR(VLOOKUP($E312&amp;$D$91&amp;$D$92,'CCG data'!$A:$AD,'CCG data'!B$3,FALSE)),ISBLANK(VLOOKUP($E312&amp;$D$91&amp;$D$92,'CCG data'!$A:$AD,'CCG data'!B$3,FALSE))),"",VLOOKUP($E312&amp;$D$91&amp;$D$92,'CCG data'!$A:$AD,'CCG data'!B$3,FALSE))</f>
        <v/>
      </c>
      <c r="Q312" s="267"/>
      <c r="R312" s="267">
        <f>IF(OR(ISERROR(VLOOKUP($E312&amp;$D$91&amp;$D$92,'CCG data'!$A:$AD,'CCG data'!C$3,FALSE)),ISBLANK(VLOOKUP($E312&amp;$D$91&amp;$D$92,'CCG data'!$A:$AD,'CCG data'!C$3,FALSE))),"",VLOOKUP($E312&amp;$D$91&amp;$D$92,'CCG data'!$A:$AD,'CCG data'!C$3,FALSE))</f>
        <v>0.49955908289241624</v>
      </c>
      <c r="S312" s="267"/>
      <c r="T312" s="267">
        <f>IF(OR(ISERROR(VLOOKUP($E312&amp;$D$91&amp;$D$92,'CCG data'!$A:$AD,'CCG data'!D$3,FALSE)),ISBLANK(VLOOKUP($E312&amp;$D$91&amp;$D$92,'CCG data'!$A:$AD,'CCG data'!D$3,FALSE))),"",VLOOKUP($E312&amp;$D$91&amp;$D$92,'CCG data'!$A:$AD,'CCG data'!D$3,FALSE))</f>
        <v>0.37037037037037035</v>
      </c>
      <c r="U312" s="267"/>
      <c r="V312" s="267">
        <f>IF(OR(ISERROR(VLOOKUP($E312&amp;$D$91&amp;$D$92,'CCG data'!$A:$AD,'CCG data'!E$3,FALSE)),ISBLANK(VLOOKUP($E312&amp;$D$91&amp;$D$92,'CCG data'!$A:$AD,'CCG data'!E$3,FALSE))),"",VLOOKUP($E312&amp;$D$91&amp;$D$92,'CCG data'!$A:$AD,'CCG data'!E$3,FALSE))</f>
        <v>0.13007054673721341</v>
      </c>
      <c r="W312" s="405"/>
      <c r="Z312" s="165">
        <f>IFERROR(VLOOKUP($E312&amp;$D$92, Outliers!$A$4:$P$214,10,FALSE),"0")</f>
        <v>1</v>
      </c>
      <c r="AA312" s="165">
        <f>IFERROR(VLOOKUP($E312&amp;$D$92, Outliers!$A$4:$P$214,11,FALSE),"0")</f>
        <v>1</v>
      </c>
      <c r="AB312" s="165">
        <f>IFERROR(VLOOKUP($E312&amp;$D$92, Outliers!$A$4:$P$214,12,FALSE),"0")</f>
        <v>1</v>
      </c>
      <c r="AD312" s="78"/>
      <c r="AE312" s="78"/>
      <c r="AF312" s="78"/>
      <c r="AG312" s="78"/>
    </row>
    <row r="313" spans="4:33" x14ac:dyDescent="0.25">
      <c r="D313" s="319"/>
      <c r="E313" s="103" t="s">
        <v>27</v>
      </c>
      <c r="F313" s="95" t="str">
        <f>IF(P312="","",VLOOKUP($E312&amp;$D$91&amp;$D$92,'CCG data'!$A:$AD,'CCG data'!W$3,FALSE))</f>
        <v/>
      </c>
      <c r="G313" s="96" t="str">
        <f>IF(P312="","",VLOOKUP($E312&amp;$D$91&amp;$D$92,'CCG data'!$A:$AD,'CCG data'!X$3,FALSE))</f>
        <v/>
      </c>
      <c r="H313" s="96">
        <f>IF(R312="","",VLOOKUP($E312&amp;$D$91&amp;$D$92,'CCG data'!$A:$AD,'CCG data'!Y$3,FALSE))</f>
        <v>61.134626653995873</v>
      </c>
      <c r="I313" s="96">
        <f>IF(R312="","",VLOOKUP($E312&amp;$D$91&amp;$D$92,'CCG data'!$A:$AD,'CCG data'!Z$3,FALSE))</f>
        <v>66.385163467903354</v>
      </c>
      <c r="J313" s="96">
        <f>IF(T312="","",VLOOKUP($E312&amp;$D$91&amp;$D$92,'CCG data'!$A:$AD,'CCG data'!AA$3,FALSE))</f>
        <v>44.736458852980732</v>
      </c>
      <c r="K313" s="96">
        <f>IF(T312="","",VLOOKUP($E312&amp;$D$91&amp;$D$92,'CCG data'!$A:$AD,'CCG data'!AB$3,FALSE))</f>
        <v>49.229843182527389</v>
      </c>
      <c r="L313" s="96">
        <f>IF(V312="","",VLOOKUP($E312&amp;$D$91&amp;$D$92,'CCG data'!$A:$AD,'CCG data'!AC$3,FALSE))</f>
        <v>15.287076456615679</v>
      </c>
      <c r="M313" s="96">
        <f>IF(V312="","",VLOOKUP($E312&amp;$D$91&amp;$D$92,'CCG data'!$A:$AD,'CCG data'!AD$3,FALSE))</f>
        <v>17.970711306625155</v>
      </c>
      <c r="N313" s="368"/>
      <c r="P313" s="152" t="str">
        <f>IF(P312="","",VLOOKUP($E312&amp;$D$91&amp;$D$92,'CCG data'!$A:$AD,'CCG data'!I$3,FALSE))</f>
        <v/>
      </c>
      <c r="Q313" s="15" t="str">
        <f>IF(P312="","",VLOOKUP($E312&amp;$D$91&amp;$D$92,'CCG data'!$A:$AD,'CCG data'!J$3,FALSE))</f>
        <v/>
      </c>
      <c r="R313" s="15">
        <f>IF(R312="","",VLOOKUP($E312&amp;$D$91&amp;$D$92,'CCG data'!$A:$AD,'CCG data'!K$3,FALSE))</f>
        <v>0.48499999999999999</v>
      </c>
      <c r="S313" s="15">
        <f>IF(R312="","",VLOOKUP($E312&amp;$D$91&amp;$D$92,'CCG data'!$A:$AD,'CCG data'!L$3,FALSE))</f>
        <v>0.51400000000000001</v>
      </c>
      <c r="T313" s="15">
        <f>IF(T312="","",VLOOKUP($E312&amp;$D$91&amp;$D$92,'CCG data'!$A:$AD,'CCG data'!M$3,FALSE))</f>
        <v>0.35599999999999998</v>
      </c>
      <c r="U313" s="15">
        <f>IF(T312="","",VLOOKUP($E312&amp;$D$91&amp;$D$92,'CCG data'!$A:$AD,'CCG data'!N$3,FALSE))</f>
        <v>0.38500000000000001</v>
      </c>
      <c r="V313" s="15">
        <f>IF(V312="","",VLOOKUP($E312&amp;$D$91&amp;$D$92,'CCG data'!$A:$AD,'CCG data'!O$3,FALSE))</f>
        <v>0.121</v>
      </c>
      <c r="W313" s="136">
        <f>IF(V312="","",VLOOKUP($E312&amp;$D$91&amp;$D$92,'CCG data'!$A:$AD,'CCG data'!P$3,FALSE))</f>
        <v>0.14000000000000001</v>
      </c>
      <c r="Z313" s="165" t="str">
        <f>IFERROR(VLOOKUP($E313&amp;$D$92, Outliers!$A$4:$P$214,10,FALSE),"0")</f>
        <v>0</v>
      </c>
      <c r="AA313" s="165" t="str">
        <f>IFERROR(VLOOKUP($E313&amp;$D$92, Outliers!$A$4:$P$214,11,FALSE),"0")</f>
        <v>0</v>
      </c>
      <c r="AB313" s="165" t="str">
        <f>IFERROR(VLOOKUP($E313&amp;$D$92, Outliers!$A$4:$P$214,12,FALSE),"0")</f>
        <v>0</v>
      </c>
      <c r="AD313" s="78"/>
      <c r="AE313" s="78"/>
      <c r="AF313" s="78"/>
      <c r="AG313" s="78"/>
    </row>
    <row r="314" spans="4:33" ht="15.75" x14ac:dyDescent="0.25">
      <c r="D314" s="319"/>
      <c r="E314" s="104" t="s">
        <v>222</v>
      </c>
      <c r="F314" s="394" t="str">
        <f>IF(OR(ISERROR(VLOOKUP($E314&amp;$D$91&amp;$D$92,'CCG data'!$A:$AD,'CCG data'!R$3,FALSE)),ISBLANK(VLOOKUP($E314&amp;$D$91&amp;$D$92,'CCG data'!$A:$AD,'CCG data'!R$3,FALSE))),"",VLOOKUP($E314&amp;$D$91&amp;$D$92,'CCG data'!$A:$AD,'CCG data'!R$3,FALSE))</f>
        <v/>
      </c>
      <c r="G314" s="395"/>
      <c r="H314" s="395">
        <f>IF(OR(ISERROR(VLOOKUP($E314&amp;$D$91&amp;$D$92,'CCG data'!$A:$AD,'CCG data'!S$3,FALSE)),ISBLANK(VLOOKUP($E314&amp;$D$91&amp;$D$92,'CCG data'!$A:$AD,'CCG data'!S$3,FALSE))),"",VLOOKUP($E314&amp;$D$91&amp;$D$92,'CCG data'!$A:$AD,'CCG data'!S$3,FALSE))</f>
        <v>26.402420925946494</v>
      </c>
      <c r="I314" s="395"/>
      <c r="J314" s="395">
        <f>IF(OR(ISERROR(VLOOKUP($E314&amp;$D$91&amp;$D$92,'CCG data'!$A:$AD,'CCG data'!T$3,FALSE)),ISBLANK(VLOOKUP($E314&amp;$D$91&amp;$D$92,'CCG data'!$A:$AD,'CCG data'!T$3,FALSE))),"",VLOOKUP($E314&amp;$D$91&amp;$D$92,'CCG data'!$A:$AD,'CCG data'!T$3,FALSE))</f>
        <v>39.021654448765936</v>
      </c>
      <c r="K314" s="395"/>
      <c r="L314" s="395">
        <f>IF(OR(ISERROR(VLOOKUP($E314&amp;$D$91&amp;$D$92,'CCG data'!$A:$AD,'CCG data'!U$3,FALSE)),ISBLANK(VLOOKUP($E314&amp;$D$91&amp;$D$92,'CCG data'!$A:$AD,'CCG data'!U$3,FALSE))),"",VLOOKUP($E314&amp;$D$91&amp;$D$92,'CCG data'!$A:$AD,'CCG data'!U$3,FALSE))</f>
        <v>24.744395566622917</v>
      </c>
      <c r="M314" s="396"/>
      <c r="N314" s="367">
        <f>IF(OR(ISERROR(VLOOKUP($E314&amp;$D$91&amp;$D$92,'CCG data'!$A:$AD,'CCG data'!G$3,FALSE)),ISBLANK(VLOOKUP($E314&amp;$D$91&amp;$D$92,'CCG data'!$A:$AD,'CCG data'!G$3,FALSE))),"",VLOOKUP($E314&amp;$D$91&amp;$D$92,'CCG data'!$A:$AD,'CCG data'!G$3,FALSE))</f>
        <v>962</v>
      </c>
      <c r="P314" s="404" t="str">
        <f>IF(OR(ISERROR(VLOOKUP($E314&amp;$D$91&amp;$D$92,'CCG data'!$A:$AD,'CCG data'!B$3,FALSE)),ISBLANK(VLOOKUP($E314&amp;$D$91&amp;$D$92,'CCG data'!$A:$AD,'CCG data'!B$3,FALSE))),"",VLOOKUP($E314&amp;$D$91&amp;$D$92,'CCG data'!$A:$AD,'CCG data'!B$3,FALSE))</f>
        <v/>
      </c>
      <c r="Q314" s="267"/>
      <c r="R314" s="267">
        <f>IF(OR(ISERROR(VLOOKUP($E314&amp;$D$91&amp;$D$92,'CCG data'!$A:$AD,'CCG data'!C$3,FALSE)),ISBLANK(VLOOKUP($E314&amp;$D$91&amp;$D$92,'CCG data'!$A:$AD,'CCG data'!C$3,FALSE))),"",VLOOKUP($E314&amp;$D$91&amp;$D$92,'CCG data'!$A:$AD,'CCG data'!C$3,FALSE))</f>
        <v>0.29625779625779625</v>
      </c>
      <c r="S314" s="267"/>
      <c r="T314" s="267">
        <f>IF(OR(ISERROR(VLOOKUP($E314&amp;$D$91&amp;$D$92,'CCG data'!$A:$AD,'CCG data'!D$3,FALSE)),ISBLANK(VLOOKUP($E314&amp;$D$91&amp;$D$92,'CCG data'!$A:$AD,'CCG data'!D$3,FALSE))),"",VLOOKUP($E314&amp;$D$91&amp;$D$92,'CCG data'!$A:$AD,'CCG data'!D$3,FALSE))</f>
        <v>0.42619542619542622</v>
      </c>
      <c r="U314" s="267"/>
      <c r="V314" s="267">
        <f>IF(OR(ISERROR(VLOOKUP($E314&amp;$D$91&amp;$D$92,'CCG data'!$A:$AD,'CCG data'!E$3,FALSE)),ISBLANK(VLOOKUP($E314&amp;$D$91&amp;$D$92,'CCG data'!$A:$AD,'CCG data'!E$3,FALSE))),"",VLOOKUP($E314&amp;$D$91&amp;$D$92,'CCG data'!$A:$AD,'CCG data'!E$3,FALSE))</f>
        <v>0.27754677754677753</v>
      </c>
      <c r="W314" s="405"/>
      <c r="Z314" s="165">
        <f>IFERROR(VLOOKUP($E314&amp;$D$92, Outliers!$A$4:$P$214,10,FALSE),"0")</f>
        <v>1</v>
      </c>
      <c r="AA314" s="165">
        <f>IFERROR(VLOOKUP($E314&amp;$D$92, Outliers!$A$4:$P$214,11,FALSE),"0")</f>
        <v>1</v>
      </c>
      <c r="AB314" s="165">
        <f>IFERROR(VLOOKUP($E314&amp;$D$92, Outliers!$A$4:$P$214,12,FALSE),"0")</f>
        <v>1</v>
      </c>
      <c r="AD314" s="78"/>
      <c r="AE314" s="78"/>
      <c r="AF314" s="78"/>
      <c r="AG314" s="78"/>
    </row>
    <row r="315" spans="4:33" x14ac:dyDescent="0.25">
      <c r="D315" s="319"/>
      <c r="E315" s="103" t="s">
        <v>27</v>
      </c>
      <c r="F315" s="95" t="str">
        <f>IF(P314="","",VLOOKUP($E314&amp;$D$91&amp;$D$92,'CCG data'!$A:$AD,'CCG data'!W$3,FALSE))</f>
        <v/>
      </c>
      <c r="G315" s="96" t="str">
        <f>IF(P314="","",VLOOKUP($E314&amp;$D$91&amp;$D$92,'CCG data'!$A:$AD,'CCG data'!X$3,FALSE))</f>
        <v/>
      </c>
      <c r="H315" s="96">
        <f>IF(R314="","",VLOOKUP($E314&amp;$D$91&amp;$D$92,'CCG data'!$A:$AD,'CCG data'!Y$3,FALSE))</f>
        <v>23.337089822447407</v>
      </c>
      <c r="I315" s="96">
        <f>IF(R314="","",VLOOKUP($E314&amp;$D$91&amp;$D$92,'CCG data'!$A:$AD,'CCG data'!Z$3,FALSE))</f>
        <v>29.467752029445581</v>
      </c>
      <c r="J315" s="96">
        <f>IF(T314="","",VLOOKUP($E314&amp;$D$91&amp;$D$92,'CCG data'!$A:$AD,'CCG data'!AA$3,FALSE))</f>
        <v>35.24445583385657</v>
      </c>
      <c r="K315" s="96">
        <f>IF(T314="","",VLOOKUP($E314&amp;$D$91&amp;$D$92,'CCG data'!$A:$AD,'CCG data'!AB$3,FALSE))</f>
        <v>42.798853063675303</v>
      </c>
      <c r="L315" s="96">
        <f>IF(V314="","",VLOOKUP($E314&amp;$D$91&amp;$D$92,'CCG data'!$A:$AD,'CCG data'!AC$3,FALSE))</f>
        <v>21.776304031030509</v>
      </c>
      <c r="M315" s="96">
        <f>IF(V314="","",VLOOKUP($E314&amp;$D$91&amp;$D$92,'CCG data'!$A:$AD,'CCG data'!AD$3,FALSE))</f>
        <v>27.712487102215324</v>
      </c>
      <c r="N315" s="368"/>
      <c r="P315" s="152" t="str">
        <f>IF(P314="","",VLOOKUP($E314&amp;$D$91&amp;$D$92,'CCG data'!$A:$AD,'CCG data'!I$3,FALSE))</f>
        <v/>
      </c>
      <c r="Q315" s="15" t="str">
        <f>IF(P314="","",VLOOKUP($E314&amp;$D$91&amp;$D$92,'CCG data'!$A:$AD,'CCG data'!J$3,FALSE))</f>
        <v/>
      </c>
      <c r="R315" s="15">
        <f>IF(R314="","",VLOOKUP($E314&amp;$D$91&amp;$D$92,'CCG data'!$A:$AD,'CCG data'!K$3,FALSE))</f>
        <v>0.26800000000000002</v>
      </c>
      <c r="S315" s="15">
        <f>IF(R314="","",VLOOKUP($E314&amp;$D$91&amp;$D$92,'CCG data'!$A:$AD,'CCG data'!L$3,FALSE))</f>
        <v>0.32600000000000001</v>
      </c>
      <c r="T315" s="15">
        <f>IF(T314="","",VLOOKUP($E314&amp;$D$91&amp;$D$92,'CCG data'!$A:$AD,'CCG data'!M$3,FALSE))</f>
        <v>0.39500000000000002</v>
      </c>
      <c r="U315" s="15">
        <f>IF(T314="","",VLOOKUP($E314&amp;$D$91&amp;$D$92,'CCG data'!$A:$AD,'CCG data'!N$3,FALSE))</f>
        <v>0.45800000000000002</v>
      </c>
      <c r="V315" s="15">
        <f>IF(V314="","",VLOOKUP($E314&amp;$D$91&amp;$D$92,'CCG data'!$A:$AD,'CCG data'!O$3,FALSE))</f>
        <v>0.25</v>
      </c>
      <c r="W315" s="136">
        <f>IF(V314="","",VLOOKUP($E314&amp;$D$91&amp;$D$92,'CCG data'!$A:$AD,'CCG data'!P$3,FALSE))</f>
        <v>0.307</v>
      </c>
      <c r="Z315" s="165" t="str">
        <f>IFERROR(VLOOKUP($E315&amp;$D$92, Outliers!$A$4:$P$214,10,FALSE),"0")</f>
        <v>0</v>
      </c>
      <c r="AA315" s="165" t="str">
        <f>IFERROR(VLOOKUP($E315&amp;$D$92, Outliers!$A$4:$P$214,11,FALSE),"0")</f>
        <v>0</v>
      </c>
      <c r="AB315" s="165" t="str">
        <f>IFERROR(VLOOKUP($E315&amp;$D$92, Outliers!$A$4:$P$214,12,FALSE),"0")</f>
        <v>0</v>
      </c>
      <c r="AD315" s="78"/>
      <c r="AE315" s="78"/>
      <c r="AF315" s="78"/>
      <c r="AG315" s="78"/>
    </row>
    <row r="316" spans="4:33" ht="15.75" x14ac:dyDescent="0.25">
      <c r="D316" s="319"/>
      <c r="E316" s="104" t="s">
        <v>223</v>
      </c>
      <c r="F316" s="394" t="str">
        <f>IF(OR(ISERROR(VLOOKUP($E316&amp;$D$91&amp;$D$92,'CCG data'!$A:$AD,'CCG data'!R$3,FALSE)),ISBLANK(VLOOKUP($E316&amp;$D$91&amp;$D$92,'CCG data'!$A:$AD,'CCG data'!R$3,FALSE))),"",VLOOKUP($E316&amp;$D$91&amp;$D$92,'CCG data'!$A:$AD,'CCG data'!R$3,FALSE))</f>
        <v/>
      </c>
      <c r="G316" s="395"/>
      <c r="H316" s="395">
        <f>IF(OR(ISERROR(VLOOKUP($E316&amp;$D$91&amp;$D$92,'CCG data'!$A:$AD,'CCG data'!S$3,FALSE)),ISBLANK(VLOOKUP($E316&amp;$D$91&amp;$D$92,'CCG data'!$A:$AD,'CCG data'!S$3,FALSE))),"",VLOOKUP($E316&amp;$D$91&amp;$D$92,'CCG data'!$A:$AD,'CCG data'!S$3,FALSE))</f>
        <v>29.056680259987019</v>
      </c>
      <c r="I316" s="395"/>
      <c r="J316" s="395">
        <f>IF(OR(ISERROR(VLOOKUP($E316&amp;$D$91&amp;$D$92,'CCG data'!$A:$AD,'CCG data'!T$3,FALSE)),ISBLANK(VLOOKUP($E316&amp;$D$91&amp;$D$92,'CCG data'!$A:$AD,'CCG data'!T$3,FALSE))),"",VLOOKUP($E316&amp;$D$91&amp;$D$92,'CCG data'!$A:$AD,'CCG data'!T$3,FALSE))</f>
        <v>18.030922216902923</v>
      </c>
      <c r="K316" s="395"/>
      <c r="L316" s="395">
        <f>IF(OR(ISERROR(VLOOKUP($E316&amp;$D$91&amp;$D$92,'CCG data'!$A:$AD,'CCG data'!U$3,FALSE)),ISBLANK(VLOOKUP($E316&amp;$D$91&amp;$D$92,'CCG data'!$A:$AD,'CCG data'!U$3,FALSE))),"",VLOOKUP($E316&amp;$D$91&amp;$D$92,'CCG data'!$A:$AD,'CCG data'!U$3,FALSE))</f>
        <v>7.7823228566713514</v>
      </c>
      <c r="M316" s="396"/>
      <c r="N316" s="367">
        <f>IF(OR(ISERROR(VLOOKUP($E316&amp;$D$91&amp;$D$92,'CCG data'!$A:$AD,'CCG data'!G$3,FALSE)),ISBLANK(VLOOKUP($E316&amp;$D$91&amp;$D$92,'CCG data'!$A:$AD,'CCG data'!G$3,FALSE))),"",VLOOKUP($E316&amp;$D$91&amp;$D$92,'CCG data'!$A:$AD,'CCG data'!G$3,FALSE))</f>
        <v>415</v>
      </c>
      <c r="P316" s="404" t="str">
        <f>IF(OR(ISERROR(VLOOKUP($E316&amp;$D$91&amp;$D$92,'CCG data'!$A:$AD,'CCG data'!B$3,FALSE)),ISBLANK(VLOOKUP($E316&amp;$D$91&amp;$D$92,'CCG data'!$A:$AD,'CCG data'!B$3,FALSE))),"",VLOOKUP($E316&amp;$D$91&amp;$D$92,'CCG data'!$A:$AD,'CCG data'!B$3,FALSE))</f>
        <v/>
      </c>
      <c r="Q316" s="267"/>
      <c r="R316" s="267">
        <f>IF(OR(ISERROR(VLOOKUP($E316&amp;$D$91&amp;$D$92,'CCG data'!$A:$AD,'CCG data'!C$3,FALSE)),ISBLANK(VLOOKUP($E316&amp;$D$91&amp;$D$92,'CCG data'!$A:$AD,'CCG data'!C$3,FALSE))),"",VLOOKUP($E316&amp;$D$91&amp;$D$92,'CCG data'!$A:$AD,'CCG data'!C$3,FALSE))</f>
        <v>0.53253012048192772</v>
      </c>
      <c r="S316" s="267"/>
      <c r="T316" s="267">
        <f>IF(OR(ISERROR(VLOOKUP($E316&amp;$D$91&amp;$D$92,'CCG data'!$A:$AD,'CCG data'!D$3,FALSE)),ISBLANK(VLOOKUP($E316&amp;$D$91&amp;$D$92,'CCG data'!$A:$AD,'CCG data'!D$3,FALSE))),"",VLOOKUP($E316&amp;$D$91&amp;$D$92,'CCG data'!$A:$AD,'CCG data'!D$3,FALSE))</f>
        <v>0.3253012048192771</v>
      </c>
      <c r="U316" s="267"/>
      <c r="V316" s="267">
        <f>IF(OR(ISERROR(VLOOKUP($E316&amp;$D$91&amp;$D$92,'CCG data'!$A:$AD,'CCG data'!E$3,FALSE)),ISBLANK(VLOOKUP($E316&amp;$D$91&amp;$D$92,'CCG data'!$A:$AD,'CCG data'!E$3,FALSE))),"",VLOOKUP($E316&amp;$D$91&amp;$D$92,'CCG data'!$A:$AD,'CCG data'!E$3,FALSE))</f>
        <v>0.14216867469879518</v>
      </c>
      <c r="W316" s="405"/>
      <c r="Z316" s="165">
        <f>IFERROR(VLOOKUP($E316&amp;$D$92, Outliers!$A$4:$P$214,10,FALSE),"0")</f>
        <v>1</v>
      </c>
      <c r="AA316" s="165">
        <f>IFERROR(VLOOKUP($E316&amp;$D$92, Outliers!$A$4:$P$214,11,FALSE),"0")</f>
        <v>1</v>
      </c>
      <c r="AB316" s="165">
        <f>IFERROR(VLOOKUP($E316&amp;$D$92, Outliers!$A$4:$P$214,12,FALSE),"0")</f>
        <v>1</v>
      </c>
      <c r="AD316" s="78"/>
      <c r="AE316" s="78"/>
      <c r="AF316" s="78"/>
      <c r="AG316" s="78"/>
    </row>
    <row r="317" spans="4:33" x14ac:dyDescent="0.25">
      <c r="D317" s="319"/>
      <c r="E317" s="103" t="s">
        <v>27</v>
      </c>
      <c r="F317" s="95" t="str">
        <f>IF(P316="","",VLOOKUP($E316&amp;$D$91&amp;$D$92,'CCG data'!$A:$AD,'CCG data'!W$3,FALSE))</f>
        <v/>
      </c>
      <c r="G317" s="96" t="str">
        <f>IF(P316="","",VLOOKUP($E316&amp;$D$91&amp;$D$92,'CCG data'!$A:$AD,'CCG data'!X$3,FALSE))</f>
        <v/>
      </c>
      <c r="H317" s="96">
        <f>IF(R316="","",VLOOKUP($E316&amp;$D$91&amp;$D$92,'CCG data'!$A:$AD,'CCG data'!Y$3,FALSE))</f>
        <v>25.225735154217396</v>
      </c>
      <c r="I317" s="96">
        <f>IF(R316="","",VLOOKUP($E316&amp;$D$91&amp;$D$92,'CCG data'!$A:$AD,'CCG data'!Z$3,FALSE))</f>
        <v>32.887625365756641</v>
      </c>
      <c r="J317" s="96">
        <f>IF(T316="","",VLOOKUP($E316&amp;$D$91&amp;$D$92,'CCG data'!$A:$AD,'CCG data'!AA$3,FALSE))</f>
        <v>14.989287006522042</v>
      </c>
      <c r="K317" s="96">
        <f>IF(T316="","",VLOOKUP($E316&amp;$D$91&amp;$D$92,'CCG data'!$A:$AD,'CCG data'!AB$3,FALSE))</f>
        <v>21.072557427283805</v>
      </c>
      <c r="L317" s="96">
        <f>IF(V316="","",VLOOKUP($E316&amp;$D$91&amp;$D$92,'CCG data'!$A:$AD,'CCG data'!AC$3,FALSE))</f>
        <v>5.7965054669533647</v>
      </c>
      <c r="M317" s="96">
        <f>IF(V316="","",VLOOKUP($E316&amp;$D$91&amp;$D$92,'CCG data'!$A:$AD,'CCG data'!AD$3,FALSE))</f>
        <v>9.7681402463893381</v>
      </c>
      <c r="N317" s="368"/>
      <c r="P317" s="152" t="str">
        <f>IF(P316="","",VLOOKUP($E316&amp;$D$91&amp;$D$92,'CCG data'!$A:$AD,'CCG data'!I$3,FALSE))</f>
        <v/>
      </c>
      <c r="Q317" s="15" t="str">
        <f>IF(P316="","",VLOOKUP($E316&amp;$D$91&amp;$D$92,'CCG data'!$A:$AD,'CCG data'!J$3,FALSE))</f>
        <v/>
      </c>
      <c r="R317" s="15">
        <f>IF(R316="","",VLOOKUP($E316&amp;$D$91&amp;$D$92,'CCG data'!$A:$AD,'CCG data'!K$3,FALSE))</f>
        <v>0.48399999999999999</v>
      </c>
      <c r="S317" s="15">
        <f>IF(R316="","",VLOOKUP($E316&amp;$D$91&amp;$D$92,'CCG data'!$A:$AD,'CCG data'!L$3,FALSE))</f>
        <v>0.57999999999999996</v>
      </c>
      <c r="T317" s="15">
        <f>IF(T316="","",VLOOKUP($E316&amp;$D$91&amp;$D$92,'CCG data'!$A:$AD,'CCG data'!M$3,FALSE))</f>
        <v>0.28199999999999997</v>
      </c>
      <c r="U317" s="15">
        <f>IF(T316="","",VLOOKUP($E316&amp;$D$91&amp;$D$92,'CCG data'!$A:$AD,'CCG data'!N$3,FALSE))</f>
        <v>0.372</v>
      </c>
      <c r="V317" s="15">
        <f>IF(V316="","",VLOOKUP($E316&amp;$D$91&amp;$D$92,'CCG data'!$A:$AD,'CCG data'!O$3,FALSE))</f>
        <v>0.112</v>
      </c>
      <c r="W317" s="136">
        <f>IF(V316="","",VLOOKUP($E316&amp;$D$91&amp;$D$92,'CCG data'!$A:$AD,'CCG data'!P$3,FALSE))</f>
        <v>0.17899999999999999</v>
      </c>
      <c r="Z317" s="165" t="str">
        <f>IFERROR(VLOOKUP($E317&amp;$D$92, Outliers!$A$4:$P$214,10,FALSE),"0")</f>
        <v>0</v>
      </c>
      <c r="AA317" s="165" t="str">
        <f>IFERROR(VLOOKUP($E317&amp;$D$92, Outliers!$A$4:$P$214,11,FALSE),"0")</f>
        <v>0</v>
      </c>
      <c r="AB317" s="165" t="str">
        <f>IFERROR(VLOOKUP($E317&amp;$D$92, Outliers!$A$4:$P$214,12,FALSE),"0")</f>
        <v>0</v>
      </c>
      <c r="AD317" s="78"/>
      <c r="AE317" s="78"/>
      <c r="AF317" s="78"/>
      <c r="AG317" s="78"/>
    </row>
    <row r="318" spans="4:33" ht="15.75" x14ac:dyDescent="0.25">
      <c r="D318" s="319"/>
      <c r="E318" s="104" t="s">
        <v>224</v>
      </c>
      <c r="F318" s="394" t="str">
        <f>IF(OR(ISERROR(VLOOKUP($E318&amp;$D$91&amp;$D$92,'CCG data'!$A:$AD,'CCG data'!R$3,FALSE)),ISBLANK(VLOOKUP($E318&amp;$D$91&amp;$D$92,'CCG data'!$A:$AD,'CCG data'!R$3,FALSE))),"",VLOOKUP($E318&amp;$D$91&amp;$D$92,'CCG data'!$A:$AD,'CCG data'!R$3,FALSE))</f>
        <v/>
      </c>
      <c r="G318" s="395"/>
      <c r="H318" s="395">
        <f>IF(OR(ISERROR(VLOOKUP($E318&amp;$D$91&amp;$D$92,'CCG data'!$A:$AD,'CCG data'!S$3,FALSE)),ISBLANK(VLOOKUP($E318&amp;$D$91&amp;$D$92,'CCG data'!$A:$AD,'CCG data'!S$3,FALSE))),"",VLOOKUP($E318&amp;$D$91&amp;$D$92,'CCG data'!$A:$AD,'CCG data'!S$3,FALSE))</f>
        <v>34.4239257124812</v>
      </c>
      <c r="I318" s="395"/>
      <c r="J318" s="395">
        <f>IF(OR(ISERROR(VLOOKUP($E318&amp;$D$91&amp;$D$92,'CCG data'!$A:$AD,'CCG data'!T$3,FALSE)),ISBLANK(VLOOKUP($E318&amp;$D$91&amp;$D$92,'CCG data'!$A:$AD,'CCG data'!T$3,FALSE))),"",VLOOKUP($E318&amp;$D$91&amp;$D$92,'CCG data'!$A:$AD,'CCG data'!T$3,FALSE))</f>
        <v>26.323436720235989</v>
      </c>
      <c r="K318" s="395"/>
      <c r="L318" s="395">
        <f>IF(OR(ISERROR(VLOOKUP($E318&amp;$D$91&amp;$D$92,'CCG data'!$A:$AD,'CCG data'!U$3,FALSE)),ISBLANK(VLOOKUP($E318&amp;$D$91&amp;$D$92,'CCG data'!$A:$AD,'CCG data'!U$3,FALSE))),"",VLOOKUP($E318&amp;$D$91&amp;$D$92,'CCG data'!$A:$AD,'CCG data'!U$3,FALSE))</f>
        <v>8.8570487037569912</v>
      </c>
      <c r="M318" s="396"/>
      <c r="N318" s="367">
        <f>IF(OR(ISERROR(VLOOKUP($E318&amp;$D$91&amp;$D$92,'CCG data'!$A:$AD,'CCG data'!G$3,FALSE)),ISBLANK(VLOOKUP($E318&amp;$D$91&amp;$D$92,'CCG data'!$A:$AD,'CCG data'!G$3,FALSE))),"",VLOOKUP($E318&amp;$D$91&amp;$D$92,'CCG data'!$A:$AD,'CCG data'!G$3,FALSE))</f>
        <v>1760</v>
      </c>
      <c r="P318" s="404" t="str">
        <f>IF(OR(ISERROR(VLOOKUP($E318&amp;$D$91&amp;$D$92,'CCG data'!$A:$AD,'CCG data'!B$3,FALSE)),ISBLANK(VLOOKUP($E318&amp;$D$91&amp;$D$92,'CCG data'!$A:$AD,'CCG data'!B$3,FALSE))),"",VLOOKUP($E318&amp;$D$91&amp;$D$92,'CCG data'!$A:$AD,'CCG data'!B$3,FALSE))</f>
        <v/>
      </c>
      <c r="Q318" s="267"/>
      <c r="R318" s="267">
        <f>IF(OR(ISERROR(VLOOKUP($E318&amp;$D$91&amp;$D$92,'CCG data'!$A:$AD,'CCG data'!C$3,FALSE)),ISBLANK(VLOOKUP($E318&amp;$D$91&amp;$D$92,'CCG data'!$A:$AD,'CCG data'!C$3,FALSE))),"",VLOOKUP($E318&amp;$D$91&amp;$D$92,'CCG data'!$A:$AD,'CCG data'!C$3,FALSE))</f>
        <v>0.49602272727272728</v>
      </c>
      <c r="S318" s="267"/>
      <c r="T318" s="267">
        <f>IF(OR(ISERROR(VLOOKUP($E318&amp;$D$91&amp;$D$92,'CCG data'!$A:$AD,'CCG data'!D$3,FALSE)),ISBLANK(VLOOKUP($E318&amp;$D$91&amp;$D$92,'CCG data'!$A:$AD,'CCG data'!D$3,FALSE))),"",VLOOKUP($E318&amp;$D$91&amp;$D$92,'CCG data'!$A:$AD,'CCG data'!D$3,FALSE))</f>
        <v>0.37670454545454546</v>
      </c>
      <c r="U318" s="267"/>
      <c r="V318" s="267">
        <f>IF(OR(ISERROR(VLOOKUP($E318&amp;$D$91&amp;$D$92,'CCG data'!$A:$AD,'CCG data'!E$3,FALSE)),ISBLANK(VLOOKUP($E318&amp;$D$91&amp;$D$92,'CCG data'!$A:$AD,'CCG data'!E$3,FALSE))),"",VLOOKUP($E318&amp;$D$91&amp;$D$92,'CCG data'!$A:$AD,'CCG data'!E$3,FALSE))</f>
        <v>0.12727272727272726</v>
      </c>
      <c r="W318" s="405"/>
      <c r="Z318" s="165">
        <f>IFERROR(VLOOKUP($E318&amp;$D$92, Outliers!$A$4:$P$214,10,FALSE),"0")</f>
        <v>0</v>
      </c>
      <c r="AA318" s="165">
        <f>IFERROR(VLOOKUP($E318&amp;$D$92, Outliers!$A$4:$P$214,11,FALSE),"0")</f>
        <v>0</v>
      </c>
      <c r="AB318" s="165">
        <f>IFERROR(VLOOKUP($E318&amp;$D$92, Outliers!$A$4:$P$214,12,FALSE),"0")</f>
        <v>1</v>
      </c>
      <c r="AD318" s="78"/>
      <c r="AE318" s="78"/>
      <c r="AF318" s="78"/>
      <c r="AG318" s="78"/>
    </row>
    <row r="319" spans="4:33" x14ac:dyDescent="0.25">
      <c r="D319" s="319"/>
      <c r="E319" s="103" t="s">
        <v>27</v>
      </c>
      <c r="F319" s="95" t="str">
        <f>IF(P318="","",VLOOKUP($E318&amp;$D$91&amp;$D$92,'CCG data'!$A:$AD,'CCG data'!W$3,FALSE))</f>
        <v/>
      </c>
      <c r="G319" s="96" t="str">
        <f>IF(P318="","",VLOOKUP($E318&amp;$D$91&amp;$D$92,'CCG data'!$A:$AD,'CCG data'!X$3,FALSE))</f>
        <v/>
      </c>
      <c r="H319" s="96">
        <f>IF(R318="","",VLOOKUP($E318&amp;$D$91&amp;$D$92,'CCG data'!$A:$AD,'CCG data'!Y$3,FALSE))</f>
        <v>32.140381916361726</v>
      </c>
      <c r="I319" s="96">
        <f>IF(R318="","",VLOOKUP($E318&amp;$D$91&amp;$D$92,'CCG data'!$A:$AD,'CCG data'!Z$3,FALSE))</f>
        <v>36.707469508600674</v>
      </c>
      <c r="J319" s="96">
        <f>IF(T318="","",VLOOKUP($E318&amp;$D$91&amp;$D$92,'CCG data'!$A:$AD,'CCG data'!AA$3,FALSE))</f>
        <v>24.319694283139786</v>
      </c>
      <c r="K319" s="96">
        <f>IF(T318="","",VLOOKUP($E318&amp;$D$91&amp;$D$92,'CCG data'!$A:$AD,'CCG data'!AB$3,FALSE))</f>
        <v>28.327179157332193</v>
      </c>
      <c r="L319" s="96">
        <f>IF(V318="","",VLOOKUP($E318&amp;$D$91&amp;$D$92,'CCG data'!$A:$AD,'CCG data'!AC$3,FALSE))</f>
        <v>7.6971472439969792</v>
      </c>
      <c r="M319" s="96">
        <f>IF(V318="","",VLOOKUP($E318&amp;$D$91&amp;$D$92,'CCG data'!$A:$AD,'CCG data'!AD$3,FALSE))</f>
        <v>10.016950163517002</v>
      </c>
      <c r="N319" s="368"/>
      <c r="P319" s="152" t="str">
        <f>IF(P318="","",VLOOKUP($E318&amp;$D$91&amp;$D$92,'CCG data'!$A:$AD,'CCG data'!I$3,FALSE))</f>
        <v/>
      </c>
      <c r="Q319" s="15" t="str">
        <f>IF(P318="","",VLOOKUP($E318&amp;$D$91&amp;$D$92,'CCG data'!$A:$AD,'CCG data'!J$3,FALSE))</f>
        <v/>
      </c>
      <c r="R319" s="15">
        <f>IF(R318="","",VLOOKUP($E318&amp;$D$91&amp;$D$92,'CCG data'!$A:$AD,'CCG data'!K$3,FALSE))</f>
        <v>0.47299999999999998</v>
      </c>
      <c r="S319" s="15">
        <f>IF(R318="","",VLOOKUP($E318&amp;$D$91&amp;$D$92,'CCG data'!$A:$AD,'CCG data'!L$3,FALSE))</f>
        <v>0.51900000000000002</v>
      </c>
      <c r="T319" s="15">
        <f>IF(T318="","",VLOOKUP($E318&amp;$D$91&amp;$D$92,'CCG data'!$A:$AD,'CCG data'!M$3,FALSE))</f>
        <v>0.35399999999999998</v>
      </c>
      <c r="U319" s="15">
        <f>IF(T318="","",VLOOKUP($E318&amp;$D$91&amp;$D$92,'CCG data'!$A:$AD,'CCG data'!N$3,FALSE))</f>
        <v>0.4</v>
      </c>
      <c r="V319" s="15">
        <f>IF(V318="","",VLOOKUP($E318&amp;$D$91&amp;$D$92,'CCG data'!$A:$AD,'CCG data'!O$3,FALSE))</f>
        <v>0.113</v>
      </c>
      <c r="W319" s="136">
        <f>IF(V318="","",VLOOKUP($E318&amp;$D$91&amp;$D$92,'CCG data'!$A:$AD,'CCG data'!P$3,FALSE))</f>
        <v>0.14399999999999999</v>
      </c>
      <c r="Z319" s="165" t="str">
        <f>IFERROR(VLOOKUP($E319&amp;$D$92, Outliers!$A$4:$P$214,10,FALSE),"0")</f>
        <v>0</v>
      </c>
      <c r="AA319" s="165" t="str">
        <f>IFERROR(VLOOKUP($E319&amp;$D$92, Outliers!$A$4:$P$214,11,FALSE),"0")</f>
        <v>0</v>
      </c>
      <c r="AB319" s="165" t="str">
        <f>IFERROR(VLOOKUP($E319&amp;$D$92, Outliers!$A$4:$P$214,12,FALSE),"0")</f>
        <v>0</v>
      </c>
      <c r="AD319" s="78"/>
      <c r="AE319" s="78"/>
      <c r="AF319" s="78"/>
      <c r="AG319" s="78"/>
    </row>
    <row r="320" spans="4:33" ht="15.75" x14ac:dyDescent="0.25">
      <c r="D320" s="319"/>
      <c r="E320" s="104" t="s">
        <v>225</v>
      </c>
      <c r="F320" s="394" t="str">
        <f>IF(OR(ISERROR(VLOOKUP($E320&amp;$D$91&amp;$D$92,'CCG data'!$A:$AD,'CCG data'!R$3,FALSE)),ISBLANK(VLOOKUP($E320&amp;$D$91&amp;$D$92,'CCG data'!$A:$AD,'CCG data'!R$3,FALSE))),"",VLOOKUP($E320&amp;$D$91&amp;$D$92,'CCG data'!$A:$AD,'CCG data'!R$3,FALSE))</f>
        <v/>
      </c>
      <c r="G320" s="395"/>
      <c r="H320" s="395">
        <f>IF(OR(ISERROR(VLOOKUP($E320&amp;$D$91&amp;$D$92,'CCG data'!$A:$AD,'CCG data'!S$3,FALSE)),ISBLANK(VLOOKUP($E320&amp;$D$91&amp;$D$92,'CCG data'!$A:$AD,'CCG data'!S$3,FALSE))),"",VLOOKUP($E320&amp;$D$91&amp;$D$92,'CCG data'!$A:$AD,'CCG data'!S$3,FALSE))</f>
        <v>50.141969139643436</v>
      </c>
      <c r="I320" s="395"/>
      <c r="J320" s="395">
        <f>IF(OR(ISERROR(VLOOKUP($E320&amp;$D$91&amp;$D$92,'CCG data'!$A:$AD,'CCG data'!T$3,FALSE)),ISBLANK(VLOOKUP($E320&amp;$D$91&amp;$D$92,'CCG data'!$A:$AD,'CCG data'!T$3,FALSE))),"",VLOOKUP($E320&amp;$D$91&amp;$D$92,'CCG data'!$A:$AD,'CCG data'!T$3,FALSE))</f>
        <v>36.698061027456674</v>
      </c>
      <c r="K320" s="395"/>
      <c r="L320" s="395">
        <f>IF(OR(ISERROR(VLOOKUP($E320&amp;$D$91&amp;$D$92,'CCG data'!$A:$AD,'CCG data'!U$3,FALSE)),ISBLANK(VLOOKUP($E320&amp;$D$91&amp;$D$92,'CCG data'!$A:$AD,'CCG data'!U$3,FALSE))),"",VLOOKUP($E320&amp;$D$91&amp;$D$92,'CCG data'!$A:$AD,'CCG data'!U$3,FALSE))</f>
        <v>11.979226878757309</v>
      </c>
      <c r="M320" s="396"/>
      <c r="N320" s="367">
        <f>IF(OR(ISERROR(VLOOKUP($E320&amp;$D$91&amp;$D$92,'CCG data'!$A:$AD,'CCG data'!G$3,FALSE)),ISBLANK(VLOOKUP($E320&amp;$D$91&amp;$D$92,'CCG data'!$A:$AD,'CCG data'!G$3,FALSE))),"",VLOOKUP($E320&amp;$D$91&amp;$D$92,'CCG data'!$A:$AD,'CCG data'!G$3,FALSE))</f>
        <v>1945</v>
      </c>
      <c r="P320" s="404" t="str">
        <f>IF(OR(ISERROR(VLOOKUP($E320&amp;$D$91&amp;$D$92,'CCG data'!$A:$AD,'CCG data'!B$3,FALSE)),ISBLANK(VLOOKUP($E320&amp;$D$91&amp;$D$92,'CCG data'!$A:$AD,'CCG data'!B$3,FALSE))),"",VLOOKUP($E320&amp;$D$91&amp;$D$92,'CCG data'!$A:$AD,'CCG data'!B$3,FALSE))</f>
        <v/>
      </c>
      <c r="Q320" s="267"/>
      <c r="R320" s="267">
        <f>IF(OR(ISERROR(VLOOKUP($E320&amp;$D$91&amp;$D$92,'CCG data'!$A:$AD,'CCG data'!C$3,FALSE)),ISBLANK(VLOOKUP($E320&amp;$D$91&amp;$D$92,'CCG data'!$A:$AD,'CCG data'!C$3,FALSE))),"",VLOOKUP($E320&amp;$D$91&amp;$D$92,'CCG data'!$A:$AD,'CCG data'!C$3,FALSE))</f>
        <v>0.51002570694087401</v>
      </c>
      <c r="S320" s="267"/>
      <c r="T320" s="267">
        <f>IF(OR(ISERROR(VLOOKUP($E320&amp;$D$91&amp;$D$92,'CCG data'!$A:$AD,'CCG data'!D$3,FALSE)),ISBLANK(VLOOKUP($E320&amp;$D$91&amp;$D$92,'CCG data'!$A:$AD,'CCG data'!D$3,FALSE))),"",VLOOKUP($E320&amp;$D$91&amp;$D$92,'CCG data'!$A:$AD,'CCG data'!D$3,FALSE))</f>
        <v>0.36760925449871468</v>
      </c>
      <c r="U320" s="267"/>
      <c r="V320" s="267">
        <f>IF(OR(ISERROR(VLOOKUP($E320&amp;$D$91&amp;$D$92,'CCG data'!$A:$AD,'CCG data'!E$3,FALSE)),ISBLANK(VLOOKUP($E320&amp;$D$91&amp;$D$92,'CCG data'!$A:$AD,'CCG data'!E$3,FALSE))),"",VLOOKUP($E320&amp;$D$91&amp;$D$92,'CCG data'!$A:$AD,'CCG data'!E$3,FALSE))</f>
        <v>0.12236503856041131</v>
      </c>
      <c r="W320" s="405"/>
      <c r="Z320" s="165">
        <f>IFERROR(VLOOKUP($E320&amp;$D$92, Outliers!$A$4:$P$214,10,FALSE),"0")</f>
        <v>1</v>
      </c>
      <c r="AA320" s="165">
        <f>IFERROR(VLOOKUP($E320&amp;$D$92, Outliers!$A$4:$P$214,11,FALSE),"0")</f>
        <v>1</v>
      </c>
      <c r="AB320" s="165">
        <f>IFERROR(VLOOKUP($E320&amp;$D$92, Outliers!$A$4:$P$214,12,FALSE),"0")</f>
        <v>0</v>
      </c>
      <c r="AD320" s="78"/>
      <c r="AE320" s="78"/>
      <c r="AF320" s="78"/>
      <c r="AG320" s="78"/>
    </row>
    <row r="321" spans="4:33" x14ac:dyDescent="0.25">
      <c r="D321" s="319"/>
      <c r="E321" s="103" t="s">
        <v>27</v>
      </c>
      <c r="F321" s="95" t="str">
        <f>IF(P320="","",VLOOKUP($E320&amp;$D$91&amp;$D$92,'CCG data'!$A:$AD,'CCG data'!W$3,FALSE))</f>
        <v/>
      </c>
      <c r="G321" s="96" t="str">
        <f>IF(P320="","",VLOOKUP($E320&amp;$D$91&amp;$D$92,'CCG data'!$A:$AD,'CCG data'!X$3,FALSE))</f>
        <v/>
      </c>
      <c r="H321" s="96">
        <f>IF(R320="","",VLOOKUP($E320&amp;$D$91&amp;$D$92,'CCG data'!$A:$AD,'CCG data'!Y$3,FALSE))</f>
        <v>47.021631279744007</v>
      </c>
      <c r="I321" s="96">
        <f>IF(R320="","",VLOOKUP($E320&amp;$D$91&amp;$D$92,'CCG data'!$A:$AD,'CCG data'!Z$3,FALSE))</f>
        <v>53.262306999542865</v>
      </c>
      <c r="J321" s="96">
        <f>IF(T320="","",VLOOKUP($E320&amp;$D$91&amp;$D$92,'CCG data'!$A:$AD,'CCG data'!AA$3,FALSE))</f>
        <v>34.008098878430118</v>
      </c>
      <c r="K321" s="96">
        <f>IF(T320="","",VLOOKUP($E320&amp;$D$91&amp;$D$92,'CCG data'!$A:$AD,'CCG data'!AB$3,FALSE))</f>
        <v>39.38802317648323</v>
      </c>
      <c r="L321" s="96">
        <f>IF(V320="","",VLOOKUP($E320&amp;$D$91&amp;$D$92,'CCG data'!$A:$AD,'CCG data'!AC$3,FALSE))</f>
        <v>10.457290903012325</v>
      </c>
      <c r="M321" s="96">
        <f>IF(V320="","",VLOOKUP($E320&amp;$D$91&amp;$D$92,'CCG data'!$A:$AD,'CCG data'!AD$3,FALSE))</f>
        <v>13.501162854502294</v>
      </c>
      <c r="N321" s="368"/>
      <c r="P321" s="152" t="str">
        <f>IF(P320="","",VLOOKUP($E320&amp;$D$91&amp;$D$92,'CCG data'!$A:$AD,'CCG data'!I$3,FALSE))</f>
        <v/>
      </c>
      <c r="Q321" s="15" t="str">
        <f>IF(P320="","",VLOOKUP($E320&amp;$D$91&amp;$D$92,'CCG data'!$A:$AD,'CCG data'!J$3,FALSE))</f>
        <v/>
      </c>
      <c r="R321" s="15">
        <f>IF(R320="","",VLOOKUP($E320&amp;$D$91&amp;$D$92,'CCG data'!$A:$AD,'CCG data'!K$3,FALSE))</f>
        <v>0.48799999999999999</v>
      </c>
      <c r="S321" s="15">
        <f>IF(R320="","",VLOOKUP($E320&amp;$D$91&amp;$D$92,'CCG data'!$A:$AD,'CCG data'!L$3,FALSE))</f>
        <v>0.53200000000000003</v>
      </c>
      <c r="T321" s="15">
        <f>IF(T320="","",VLOOKUP($E320&amp;$D$91&amp;$D$92,'CCG data'!$A:$AD,'CCG data'!M$3,FALSE))</f>
        <v>0.34599999999999997</v>
      </c>
      <c r="U321" s="15">
        <f>IF(T320="","",VLOOKUP($E320&amp;$D$91&amp;$D$92,'CCG data'!$A:$AD,'CCG data'!N$3,FALSE))</f>
        <v>0.38900000000000001</v>
      </c>
      <c r="V321" s="15">
        <f>IF(V320="","",VLOOKUP($E320&amp;$D$91&amp;$D$92,'CCG data'!$A:$AD,'CCG data'!O$3,FALSE))</f>
        <v>0.109</v>
      </c>
      <c r="W321" s="136">
        <f>IF(V320="","",VLOOKUP($E320&amp;$D$91&amp;$D$92,'CCG data'!$A:$AD,'CCG data'!P$3,FALSE))</f>
        <v>0.13800000000000001</v>
      </c>
      <c r="Z321" s="165" t="str">
        <f>IFERROR(VLOOKUP($E321&amp;$D$92, Outliers!$A$4:$P$214,10,FALSE),"0")</f>
        <v>0</v>
      </c>
      <c r="AA321" s="165" t="str">
        <f>IFERROR(VLOOKUP($E321&amp;$D$92, Outliers!$A$4:$P$214,11,FALSE),"0")</f>
        <v>0</v>
      </c>
      <c r="AB321" s="165" t="str">
        <f>IFERROR(VLOOKUP($E321&amp;$D$92, Outliers!$A$4:$P$214,12,FALSE),"0")</f>
        <v>0</v>
      </c>
      <c r="AD321" s="78"/>
      <c r="AE321" s="78"/>
      <c r="AF321" s="78"/>
      <c r="AG321" s="78"/>
    </row>
    <row r="322" spans="4:33" ht="15.75" x14ac:dyDescent="0.25">
      <c r="D322" s="319"/>
      <c r="E322" s="104" t="s">
        <v>226</v>
      </c>
      <c r="F322" s="394" t="str">
        <f>IF(OR(ISERROR(VLOOKUP($E322&amp;$D$91&amp;$D$92,'CCG data'!$A:$AD,'CCG data'!R$3,FALSE)),ISBLANK(VLOOKUP($E322&amp;$D$91&amp;$D$92,'CCG data'!$A:$AD,'CCG data'!R$3,FALSE))),"",VLOOKUP($E322&amp;$D$91&amp;$D$92,'CCG data'!$A:$AD,'CCG data'!R$3,FALSE))</f>
        <v/>
      </c>
      <c r="G322" s="395"/>
      <c r="H322" s="395">
        <f>IF(OR(ISERROR(VLOOKUP($E322&amp;$D$91&amp;$D$92,'CCG data'!$A:$AD,'CCG data'!S$3,FALSE)),ISBLANK(VLOOKUP($E322&amp;$D$91&amp;$D$92,'CCG data'!$A:$AD,'CCG data'!S$3,FALSE))),"",VLOOKUP($E322&amp;$D$91&amp;$D$92,'CCG data'!$A:$AD,'CCG data'!S$3,FALSE))</f>
        <v>33.855329535970114</v>
      </c>
      <c r="I322" s="395"/>
      <c r="J322" s="395">
        <f>IF(OR(ISERROR(VLOOKUP($E322&amp;$D$91&amp;$D$92,'CCG data'!$A:$AD,'CCG data'!T$3,FALSE)),ISBLANK(VLOOKUP($E322&amp;$D$91&amp;$D$92,'CCG data'!$A:$AD,'CCG data'!T$3,FALSE))),"",VLOOKUP($E322&amp;$D$91&amp;$D$92,'CCG data'!$A:$AD,'CCG data'!T$3,FALSE))</f>
        <v>27.268853128556255</v>
      </c>
      <c r="K322" s="395"/>
      <c r="L322" s="395">
        <f>IF(OR(ISERROR(VLOOKUP($E322&amp;$D$91&amp;$D$92,'CCG data'!$A:$AD,'CCG data'!U$3,FALSE)),ISBLANK(VLOOKUP($E322&amp;$D$91&amp;$D$92,'CCG data'!$A:$AD,'CCG data'!U$3,FALSE))),"",VLOOKUP($E322&amp;$D$91&amp;$D$92,'CCG data'!$A:$AD,'CCG data'!U$3,FALSE))</f>
        <v>7.303906227801984</v>
      </c>
      <c r="M322" s="396"/>
      <c r="N322" s="367">
        <f>IF(OR(ISERROR(VLOOKUP($E322&amp;$D$91&amp;$D$92,'CCG data'!$A:$AD,'CCG data'!G$3,FALSE)),ISBLANK(VLOOKUP($E322&amp;$D$91&amp;$D$92,'CCG data'!$A:$AD,'CCG data'!G$3,FALSE))),"",VLOOKUP($E322&amp;$D$91&amp;$D$92,'CCG data'!$A:$AD,'CCG data'!G$3,FALSE))</f>
        <v>2040</v>
      </c>
      <c r="P322" s="404" t="str">
        <f>IF(OR(ISERROR(VLOOKUP($E322&amp;$D$91&amp;$D$92,'CCG data'!$A:$AD,'CCG data'!B$3,FALSE)),ISBLANK(VLOOKUP($E322&amp;$D$91&amp;$D$92,'CCG data'!$A:$AD,'CCG data'!B$3,FALSE))),"",VLOOKUP($E322&amp;$D$91&amp;$D$92,'CCG data'!$A:$AD,'CCG data'!B$3,FALSE))</f>
        <v/>
      </c>
      <c r="Q322" s="267"/>
      <c r="R322" s="267">
        <f>IF(OR(ISERROR(VLOOKUP($E322&amp;$D$91&amp;$D$92,'CCG data'!$A:$AD,'CCG data'!C$3,FALSE)),ISBLANK(VLOOKUP($E322&amp;$D$91&amp;$D$92,'CCG data'!$A:$AD,'CCG data'!C$3,FALSE))),"",VLOOKUP($E322&amp;$D$91&amp;$D$92,'CCG data'!$A:$AD,'CCG data'!C$3,FALSE))</f>
        <v>0.49166666666666664</v>
      </c>
      <c r="S322" s="267"/>
      <c r="T322" s="267">
        <f>IF(OR(ISERROR(VLOOKUP($E322&amp;$D$91&amp;$D$92,'CCG data'!$A:$AD,'CCG data'!D$3,FALSE)),ISBLANK(VLOOKUP($E322&amp;$D$91&amp;$D$92,'CCG data'!$A:$AD,'CCG data'!D$3,FALSE))),"",VLOOKUP($E322&amp;$D$91&amp;$D$92,'CCG data'!$A:$AD,'CCG data'!D$3,FALSE))</f>
        <v>0.40147058823529413</v>
      </c>
      <c r="U322" s="267"/>
      <c r="V322" s="267">
        <f>IF(OR(ISERROR(VLOOKUP($E322&amp;$D$91&amp;$D$92,'CCG data'!$A:$AD,'CCG data'!E$3,FALSE)),ISBLANK(VLOOKUP($E322&amp;$D$91&amp;$D$92,'CCG data'!$A:$AD,'CCG data'!E$3,FALSE))),"",VLOOKUP($E322&amp;$D$91&amp;$D$92,'CCG data'!$A:$AD,'CCG data'!E$3,FALSE))</f>
        <v>0.10686274509803921</v>
      </c>
      <c r="W322" s="405"/>
      <c r="Z322" s="165">
        <f>IFERROR(VLOOKUP($E322&amp;$D$92, Outliers!$A$4:$P$214,10,FALSE),"0")</f>
        <v>0</v>
      </c>
      <c r="AA322" s="165">
        <f>IFERROR(VLOOKUP($E322&amp;$D$92, Outliers!$A$4:$P$214,11,FALSE),"0")</f>
        <v>0</v>
      </c>
      <c r="AB322" s="165">
        <f>IFERROR(VLOOKUP($E322&amp;$D$92, Outliers!$A$4:$P$214,12,FALSE),"0")</f>
        <v>1</v>
      </c>
      <c r="AD322" s="78"/>
      <c r="AE322" s="78"/>
      <c r="AF322" s="78"/>
      <c r="AG322" s="78"/>
    </row>
    <row r="323" spans="4:33" x14ac:dyDescent="0.25">
      <c r="D323" s="319"/>
      <c r="E323" s="103" t="s">
        <v>27</v>
      </c>
      <c r="F323" s="95" t="str">
        <f>IF(P322="","",VLOOKUP($E322&amp;$D$91&amp;$D$92,'CCG data'!$A:$AD,'CCG data'!W$3,FALSE))</f>
        <v/>
      </c>
      <c r="G323" s="96" t="str">
        <f>IF(P322="","",VLOOKUP($E322&amp;$D$91&amp;$D$92,'CCG data'!$A:$AD,'CCG data'!X$3,FALSE))</f>
        <v/>
      </c>
      <c r="H323" s="96">
        <f>IF(R322="","",VLOOKUP($E322&amp;$D$91&amp;$D$92,'CCG data'!$A:$AD,'CCG data'!Y$3,FALSE))</f>
        <v>31.760094969732631</v>
      </c>
      <c r="I323" s="96">
        <f>IF(R322="","",VLOOKUP($E322&amp;$D$91&amp;$D$92,'CCG data'!$A:$AD,'CCG data'!Z$3,FALSE))</f>
        <v>35.950564102207593</v>
      </c>
      <c r="J323" s="96">
        <f>IF(T322="","",VLOOKUP($E322&amp;$D$91&amp;$D$92,'CCG data'!$A:$AD,'CCG data'!AA$3,FALSE))</f>
        <v>25.401265478924699</v>
      </c>
      <c r="K323" s="96">
        <f>IF(T322="","",VLOOKUP($E322&amp;$D$91&amp;$D$92,'CCG data'!$A:$AD,'CCG data'!AB$3,FALSE))</f>
        <v>29.136440778187811</v>
      </c>
      <c r="L323" s="96">
        <f>IF(V322="","",VLOOKUP($E322&amp;$D$91&amp;$D$92,'CCG data'!$A:$AD,'CCG data'!AC$3,FALSE))</f>
        <v>6.3343276457837048</v>
      </c>
      <c r="M323" s="96">
        <f>IF(V322="","",VLOOKUP($E322&amp;$D$91&amp;$D$92,'CCG data'!$A:$AD,'CCG data'!AD$3,FALSE))</f>
        <v>8.2734848098202622</v>
      </c>
      <c r="N323" s="368"/>
      <c r="P323" s="152" t="str">
        <f>IF(P322="","",VLOOKUP($E322&amp;$D$91&amp;$D$92,'CCG data'!$A:$AD,'CCG data'!I$3,FALSE))</f>
        <v/>
      </c>
      <c r="Q323" s="15" t="str">
        <f>IF(P322="","",VLOOKUP($E322&amp;$D$91&amp;$D$92,'CCG data'!$A:$AD,'CCG data'!J$3,FALSE))</f>
        <v/>
      </c>
      <c r="R323" s="15">
        <f>IF(R322="","",VLOOKUP($E322&amp;$D$91&amp;$D$92,'CCG data'!$A:$AD,'CCG data'!K$3,FALSE))</f>
        <v>0.47</v>
      </c>
      <c r="S323" s="15">
        <f>IF(R322="","",VLOOKUP($E322&amp;$D$91&amp;$D$92,'CCG data'!$A:$AD,'CCG data'!L$3,FALSE))</f>
        <v>0.51300000000000001</v>
      </c>
      <c r="T323" s="15">
        <f>IF(T322="","",VLOOKUP($E322&amp;$D$91&amp;$D$92,'CCG data'!$A:$AD,'CCG data'!M$3,FALSE))</f>
        <v>0.38</v>
      </c>
      <c r="U323" s="15">
        <f>IF(T322="","",VLOOKUP($E322&amp;$D$91&amp;$D$92,'CCG data'!$A:$AD,'CCG data'!N$3,FALSE))</f>
        <v>0.42299999999999999</v>
      </c>
      <c r="V323" s="15">
        <f>IF(V322="","",VLOOKUP($E322&amp;$D$91&amp;$D$92,'CCG data'!$A:$AD,'CCG data'!O$3,FALSE))</f>
        <v>9.4E-2</v>
      </c>
      <c r="W323" s="136">
        <f>IF(V322="","",VLOOKUP($E322&amp;$D$91&amp;$D$92,'CCG data'!$A:$AD,'CCG data'!P$3,FALSE))</f>
        <v>0.121</v>
      </c>
      <c r="Z323" s="165" t="str">
        <f>IFERROR(VLOOKUP($E323&amp;$D$92, Outliers!$A$4:$P$214,10,FALSE),"0")</f>
        <v>0</v>
      </c>
      <c r="AA323" s="165" t="str">
        <f>IFERROR(VLOOKUP($E323&amp;$D$92, Outliers!$A$4:$P$214,11,FALSE),"0")</f>
        <v>0</v>
      </c>
      <c r="AB323" s="165" t="str">
        <f>IFERROR(VLOOKUP($E323&amp;$D$92, Outliers!$A$4:$P$214,12,FALSE),"0")</f>
        <v>0</v>
      </c>
      <c r="AD323" s="78"/>
      <c r="AE323" s="78"/>
      <c r="AF323" s="78"/>
      <c r="AG323" s="78"/>
    </row>
    <row r="324" spans="4:33" ht="15.75" x14ac:dyDescent="0.25">
      <c r="D324" s="319"/>
      <c r="E324" s="104" t="s">
        <v>417</v>
      </c>
      <c r="F324" s="394" t="str">
        <f>IF(OR(ISERROR(VLOOKUP($E324&amp;$D$91&amp;$D$92,'CCG data'!$A:$AD,'CCG data'!R$3,FALSE)),ISBLANK(VLOOKUP($E324&amp;$D$91&amp;$D$92,'CCG data'!$A:$AD,'CCG data'!R$3,FALSE))),"",VLOOKUP($E324&amp;$D$91&amp;$D$92,'CCG data'!$A:$AD,'CCG data'!R$3,FALSE))</f>
        <v/>
      </c>
      <c r="G324" s="395"/>
      <c r="H324" s="395">
        <f>IF(OR(ISERROR(VLOOKUP($E324&amp;$D$91&amp;$D$92,'CCG data'!$A:$AD,'CCG data'!S$3,FALSE)),ISBLANK(VLOOKUP($E324&amp;$D$91&amp;$D$92,'CCG data'!$A:$AD,'CCG data'!S$3,FALSE))),"",VLOOKUP($E324&amp;$D$91&amp;$D$92,'CCG data'!$A:$AD,'CCG data'!S$3,FALSE))</f>
        <v>18.12268849233584</v>
      </c>
      <c r="I324" s="395"/>
      <c r="J324" s="395">
        <f>IF(OR(ISERROR(VLOOKUP($E324&amp;$D$91&amp;$D$92,'CCG data'!$A:$AD,'CCG data'!T$3,FALSE)),ISBLANK(VLOOKUP($E324&amp;$D$91&amp;$D$92,'CCG data'!$A:$AD,'CCG data'!T$3,FALSE))),"",VLOOKUP($E324&amp;$D$91&amp;$D$92,'CCG data'!$A:$AD,'CCG data'!T$3,FALSE))</f>
        <v>21.245811236217843</v>
      </c>
      <c r="K324" s="395"/>
      <c r="L324" s="395">
        <f>IF(OR(ISERROR(VLOOKUP($E324&amp;$D$91&amp;$D$92,'CCG data'!$A:$AD,'CCG data'!U$3,FALSE)),ISBLANK(VLOOKUP($E324&amp;$D$91&amp;$D$92,'CCG data'!$A:$AD,'CCG data'!U$3,FALSE))),"",VLOOKUP($E324&amp;$D$91&amp;$D$92,'CCG data'!$A:$AD,'CCG data'!U$3,FALSE))</f>
        <v>23.78158062539072</v>
      </c>
      <c r="M324" s="396"/>
      <c r="N324" s="367">
        <f>IF(OR(ISERROR(VLOOKUP($E324&amp;$D$91&amp;$D$92,'CCG data'!$A:$AD,'CCG data'!G$3,FALSE)),ISBLANK(VLOOKUP($E324&amp;$D$91&amp;$D$92,'CCG data'!$A:$AD,'CCG data'!G$3,FALSE))),"",VLOOKUP($E324&amp;$D$91&amp;$D$92,'CCG data'!$A:$AD,'CCG data'!G$3,FALSE))</f>
        <v>923</v>
      </c>
      <c r="P324" s="404" t="str">
        <f>IF(OR(ISERROR(VLOOKUP($E324&amp;$D$91&amp;$D$92,'CCG data'!$A:$AD,'CCG data'!B$3,FALSE)),ISBLANK(VLOOKUP($E324&amp;$D$91&amp;$D$92,'CCG data'!$A:$AD,'CCG data'!B$3,FALSE))),"",VLOOKUP($E324&amp;$D$91&amp;$D$92,'CCG data'!$A:$AD,'CCG data'!B$3,FALSE))</f>
        <v/>
      </c>
      <c r="Q324" s="267"/>
      <c r="R324" s="267">
        <f>IF(OR(ISERROR(VLOOKUP($E324&amp;$D$91&amp;$D$92,'CCG data'!$A:$AD,'CCG data'!C$3,FALSE)),ISBLANK(VLOOKUP($E324&amp;$D$91&amp;$D$92,'CCG data'!$A:$AD,'CCG data'!C$3,FALSE))),"",VLOOKUP($E324&amp;$D$91&amp;$D$92,'CCG data'!$A:$AD,'CCG data'!C$3,FALSE))</f>
        <v>0.28710725893824485</v>
      </c>
      <c r="S324" s="267"/>
      <c r="T324" s="267">
        <f>IF(OR(ISERROR(VLOOKUP($E324&amp;$D$91&amp;$D$92,'CCG data'!$A:$AD,'CCG data'!D$3,FALSE)),ISBLANK(VLOOKUP($E324&amp;$D$91&amp;$D$92,'CCG data'!$A:$AD,'CCG data'!D$3,FALSE))),"",VLOOKUP($E324&amp;$D$91&amp;$D$92,'CCG data'!$A:$AD,'CCG data'!D$3,FALSE))</f>
        <v>0.33694474539544961</v>
      </c>
      <c r="U324" s="267"/>
      <c r="V324" s="267">
        <f>IF(OR(ISERROR(VLOOKUP($E324&amp;$D$91&amp;$D$92,'CCG data'!$A:$AD,'CCG data'!E$3,FALSE)),ISBLANK(VLOOKUP($E324&amp;$D$91&amp;$D$92,'CCG data'!$A:$AD,'CCG data'!E$3,FALSE))),"",VLOOKUP($E324&amp;$D$91&amp;$D$92,'CCG data'!$A:$AD,'CCG data'!E$3,FALSE))</f>
        <v>0.37594799566630555</v>
      </c>
      <c r="W324" s="405"/>
      <c r="Z324" s="165">
        <f>IFERROR(VLOOKUP($E324&amp;$D$92, Outliers!$A$4:$P$214,10,FALSE),"0")</f>
        <v>1</v>
      </c>
      <c r="AA324" s="165">
        <f>IFERROR(VLOOKUP($E324&amp;$D$92, Outliers!$A$4:$P$214,11,FALSE),"0")</f>
        <v>1</v>
      </c>
      <c r="AB324" s="165">
        <f>IFERROR(VLOOKUP($E324&amp;$D$92, Outliers!$A$4:$P$214,12,FALSE),"0")</f>
        <v>1</v>
      </c>
      <c r="AD324" s="78"/>
      <c r="AE324" s="78"/>
      <c r="AF324" s="78"/>
      <c r="AG324" s="78"/>
    </row>
    <row r="325" spans="4:33" x14ac:dyDescent="0.25">
      <c r="D325" s="319"/>
      <c r="E325" s="103" t="s">
        <v>27</v>
      </c>
      <c r="F325" s="95" t="str">
        <f>IF(P324="","",VLOOKUP($E324&amp;$D$91&amp;$D$92,'CCG data'!$A:$AD,'CCG data'!W$3,FALSE))</f>
        <v/>
      </c>
      <c r="G325" s="96" t="str">
        <f>IF(P324="","",VLOOKUP($E324&amp;$D$91&amp;$D$92,'CCG data'!$A:$AD,'CCG data'!X$3,FALSE))</f>
        <v/>
      </c>
      <c r="H325" s="96">
        <f>IF(R324="","",VLOOKUP($E324&amp;$D$91&amp;$D$92,'CCG data'!$A:$AD,'CCG data'!Y$3,FALSE))</f>
        <v>15.94068339956587</v>
      </c>
      <c r="I325" s="96">
        <f>IF(R324="","",VLOOKUP($E324&amp;$D$91&amp;$D$92,'CCG data'!$A:$AD,'CCG data'!Z$3,FALSE))</f>
        <v>20.304693585105809</v>
      </c>
      <c r="J325" s="96">
        <f>IF(T324="","",VLOOKUP($E324&amp;$D$91&amp;$D$92,'CCG data'!$A:$AD,'CCG data'!AA$3,FALSE))</f>
        <v>18.884521956583203</v>
      </c>
      <c r="K325" s="96">
        <f>IF(T324="","",VLOOKUP($E324&amp;$D$91&amp;$D$92,'CCG data'!$A:$AD,'CCG data'!AB$3,FALSE))</f>
        <v>23.607100515852483</v>
      </c>
      <c r="L325" s="96">
        <f>IF(V324="","",VLOOKUP($E324&amp;$D$91&amp;$D$92,'CCG data'!$A:$AD,'CCG data'!AC$3,FALSE))</f>
        <v>21.279322833639132</v>
      </c>
      <c r="M325" s="96">
        <f>IF(V324="","",VLOOKUP($E324&amp;$D$91&amp;$D$92,'CCG data'!$A:$AD,'CCG data'!AD$3,FALSE))</f>
        <v>26.283838417142309</v>
      </c>
      <c r="N325" s="368"/>
      <c r="P325" s="152" t="str">
        <f>IF(P324="","",VLOOKUP($E324&amp;$D$91&amp;$D$92,'CCG data'!$A:$AD,'CCG data'!I$3,FALSE))</f>
        <v/>
      </c>
      <c r="Q325" s="15" t="str">
        <f>IF(P324="","",VLOOKUP($E324&amp;$D$91&amp;$D$92,'CCG data'!$A:$AD,'CCG data'!J$3,FALSE))</f>
        <v/>
      </c>
      <c r="R325" s="15">
        <f>IF(R324="","",VLOOKUP($E324&amp;$D$91&amp;$D$92,'CCG data'!$A:$AD,'CCG data'!K$3,FALSE))</f>
        <v>0.25900000000000001</v>
      </c>
      <c r="S325" s="15">
        <f>IF(R324="","",VLOOKUP($E324&amp;$D$91&amp;$D$92,'CCG data'!$A:$AD,'CCG data'!L$3,FALSE))</f>
        <v>0.317</v>
      </c>
      <c r="T325" s="15">
        <f>IF(T324="","",VLOOKUP($E324&amp;$D$91&amp;$D$92,'CCG data'!$A:$AD,'CCG data'!M$3,FALSE))</f>
        <v>0.307</v>
      </c>
      <c r="U325" s="15">
        <f>IF(T324="","",VLOOKUP($E324&amp;$D$91&amp;$D$92,'CCG data'!$A:$AD,'CCG data'!N$3,FALSE))</f>
        <v>0.36799999999999999</v>
      </c>
      <c r="V325" s="15">
        <f>IF(V324="","",VLOOKUP($E324&amp;$D$91&amp;$D$92,'CCG data'!$A:$AD,'CCG data'!O$3,FALSE))</f>
        <v>0.34499999999999997</v>
      </c>
      <c r="W325" s="136">
        <f>IF(V324="","",VLOOKUP($E324&amp;$D$91&amp;$D$92,'CCG data'!$A:$AD,'CCG data'!P$3,FALSE))</f>
        <v>0.40799999999999997</v>
      </c>
      <c r="Z325" s="165" t="str">
        <f>IFERROR(VLOOKUP($E325&amp;$D$92, Outliers!$A$4:$P$214,10,FALSE),"0")</f>
        <v>0</v>
      </c>
      <c r="AA325" s="165" t="str">
        <f>IFERROR(VLOOKUP($E325&amp;$D$92, Outliers!$A$4:$P$214,11,FALSE),"0")</f>
        <v>0</v>
      </c>
      <c r="AB325" s="165" t="str">
        <f>IFERROR(VLOOKUP($E325&amp;$D$92, Outliers!$A$4:$P$214,12,FALSE),"0")</f>
        <v>0</v>
      </c>
      <c r="AD325" s="78"/>
      <c r="AE325" s="78"/>
      <c r="AF325" s="78"/>
      <c r="AG325" s="78"/>
    </row>
    <row r="326" spans="4:33" ht="15.75" x14ac:dyDescent="0.25">
      <c r="D326" s="319"/>
      <c r="E326" s="104" t="s">
        <v>227</v>
      </c>
      <c r="F326" s="394" t="str">
        <f>IF(OR(ISERROR(VLOOKUP($E326&amp;$D$91&amp;$D$92,'CCG data'!$A:$AD,'CCG data'!R$3,FALSE)),ISBLANK(VLOOKUP($E326&amp;$D$91&amp;$D$92,'CCG data'!$A:$AD,'CCG data'!R$3,FALSE))),"",VLOOKUP($E326&amp;$D$91&amp;$D$92,'CCG data'!$A:$AD,'CCG data'!R$3,FALSE))</f>
        <v/>
      </c>
      <c r="G326" s="395"/>
      <c r="H326" s="395">
        <f>IF(OR(ISERROR(VLOOKUP($E326&amp;$D$91&amp;$D$92,'CCG data'!$A:$AD,'CCG data'!S$3,FALSE)),ISBLANK(VLOOKUP($E326&amp;$D$91&amp;$D$92,'CCG data'!$A:$AD,'CCG data'!S$3,FALSE))),"",VLOOKUP($E326&amp;$D$91&amp;$D$92,'CCG data'!$A:$AD,'CCG data'!S$3,FALSE))</f>
        <v>46.768387560524189</v>
      </c>
      <c r="I326" s="395"/>
      <c r="J326" s="395">
        <f>IF(OR(ISERROR(VLOOKUP($E326&amp;$D$91&amp;$D$92,'CCG data'!$A:$AD,'CCG data'!T$3,FALSE)),ISBLANK(VLOOKUP($E326&amp;$D$91&amp;$D$92,'CCG data'!$A:$AD,'CCG data'!T$3,FALSE))),"",VLOOKUP($E326&amp;$D$91&amp;$D$92,'CCG data'!$A:$AD,'CCG data'!T$3,FALSE))</f>
        <v>35.85110737001601</v>
      </c>
      <c r="K326" s="395"/>
      <c r="L326" s="395">
        <f>IF(OR(ISERROR(VLOOKUP($E326&amp;$D$91&amp;$D$92,'CCG data'!$A:$AD,'CCG data'!U$3,FALSE)),ISBLANK(VLOOKUP($E326&amp;$D$91&amp;$D$92,'CCG data'!$A:$AD,'CCG data'!U$3,FALSE))),"",VLOOKUP($E326&amp;$D$91&amp;$D$92,'CCG data'!$A:$AD,'CCG data'!U$3,FALSE))</f>
        <v>9.5337021307116334</v>
      </c>
      <c r="M326" s="396"/>
      <c r="N326" s="367">
        <f>IF(OR(ISERROR(VLOOKUP($E326&amp;$D$91&amp;$D$92,'CCG data'!$A:$AD,'CCG data'!G$3,FALSE)),ISBLANK(VLOOKUP($E326&amp;$D$91&amp;$D$92,'CCG data'!$A:$AD,'CCG data'!G$3,FALSE))),"",VLOOKUP($E326&amp;$D$91&amp;$D$92,'CCG data'!$A:$AD,'CCG data'!G$3,FALSE))</f>
        <v>1232</v>
      </c>
      <c r="P326" s="404" t="str">
        <f>IF(OR(ISERROR(VLOOKUP($E326&amp;$D$91&amp;$D$92,'CCG data'!$A:$AD,'CCG data'!B$3,FALSE)),ISBLANK(VLOOKUP($E326&amp;$D$91&amp;$D$92,'CCG data'!$A:$AD,'CCG data'!B$3,FALSE))),"",VLOOKUP($E326&amp;$D$91&amp;$D$92,'CCG data'!$A:$AD,'CCG data'!B$3,FALSE))</f>
        <v/>
      </c>
      <c r="Q326" s="267"/>
      <c r="R326" s="267">
        <f>IF(OR(ISERROR(VLOOKUP($E326&amp;$D$91&amp;$D$92,'CCG data'!$A:$AD,'CCG data'!C$3,FALSE)),ISBLANK(VLOOKUP($E326&amp;$D$91&amp;$D$92,'CCG data'!$A:$AD,'CCG data'!C$3,FALSE))),"",VLOOKUP($E326&amp;$D$91&amp;$D$92,'CCG data'!$A:$AD,'CCG data'!C$3,FALSE))</f>
        <v>0.50730519480519476</v>
      </c>
      <c r="S326" s="267"/>
      <c r="T326" s="267">
        <f>IF(OR(ISERROR(VLOOKUP($E326&amp;$D$91&amp;$D$92,'CCG data'!$A:$AD,'CCG data'!D$3,FALSE)),ISBLANK(VLOOKUP($E326&amp;$D$91&amp;$D$92,'CCG data'!$A:$AD,'CCG data'!D$3,FALSE))),"",VLOOKUP($E326&amp;$D$91&amp;$D$92,'CCG data'!$A:$AD,'CCG data'!D$3,FALSE))</f>
        <v>0.38879870129870131</v>
      </c>
      <c r="U326" s="267"/>
      <c r="V326" s="267">
        <f>IF(OR(ISERROR(VLOOKUP($E326&amp;$D$91&amp;$D$92,'CCG data'!$A:$AD,'CCG data'!E$3,FALSE)),ISBLANK(VLOOKUP($E326&amp;$D$91&amp;$D$92,'CCG data'!$A:$AD,'CCG data'!E$3,FALSE))),"",VLOOKUP($E326&amp;$D$91&amp;$D$92,'CCG data'!$A:$AD,'CCG data'!E$3,FALSE))</f>
        <v>0.1038961038961039</v>
      </c>
      <c r="W326" s="405"/>
      <c r="Z326" s="165">
        <f>IFERROR(VLOOKUP($E326&amp;$D$92, Outliers!$A$4:$P$214,10,FALSE),"0")</f>
        <v>1</v>
      </c>
      <c r="AA326" s="165">
        <f>IFERROR(VLOOKUP($E326&amp;$D$92, Outliers!$A$4:$P$214,11,FALSE),"0")</f>
        <v>1</v>
      </c>
      <c r="AB326" s="165">
        <f>IFERROR(VLOOKUP($E326&amp;$D$92, Outliers!$A$4:$P$214,12,FALSE),"0")</f>
        <v>0</v>
      </c>
      <c r="AD326" s="78"/>
      <c r="AE326" s="78"/>
      <c r="AF326" s="78"/>
      <c r="AG326" s="78"/>
    </row>
    <row r="327" spans="4:33" x14ac:dyDescent="0.25">
      <c r="D327" s="319"/>
      <c r="E327" s="103" t="s">
        <v>27</v>
      </c>
      <c r="F327" s="95" t="str">
        <f>IF(P326="","",VLOOKUP($E326&amp;$D$91&amp;$D$92,'CCG data'!$A:$AD,'CCG data'!W$3,FALSE))</f>
        <v/>
      </c>
      <c r="G327" s="96" t="str">
        <f>IF(P326="","",VLOOKUP($E326&amp;$D$91&amp;$D$92,'CCG data'!$A:$AD,'CCG data'!X$3,FALSE))</f>
        <v/>
      </c>
      <c r="H327" s="96">
        <f>IF(R326="","",VLOOKUP($E326&amp;$D$91&amp;$D$92,'CCG data'!$A:$AD,'CCG data'!Y$3,FALSE))</f>
        <v>43.101745975779096</v>
      </c>
      <c r="I327" s="96">
        <f>IF(R326="","",VLOOKUP($E326&amp;$D$91&amp;$D$92,'CCG data'!$A:$AD,'CCG data'!Z$3,FALSE))</f>
        <v>50.435029145269283</v>
      </c>
      <c r="J327" s="96">
        <f>IF(T326="","",VLOOKUP($E326&amp;$D$91&amp;$D$92,'CCG data'!$A:$AD,'CCG data'!AA$3,FALSE))</f>
        <v>32.640472712928016</v>
      </c>
      <c r="K327" s="96">
        <f>IF(T326="","",VLOOKUP($E326&amp;$D$91&amp;$D$92,'CCG data'!$A:$AD,'CCG data'!AB$3,FALSE))</f>
        <v>39.061742027104003</v>
      </c>
      <c r="L327" s="96">
        <f>IF(V326="","",VLOOKUP($E326&amp;$D$91&amp;$D$92,'CCG data'!$A:$AD,'CCG data'!AC$3,FALSE))</f>
        <v>7.88207250123412</v>
      </c>
      <c r="M327" s="96">
        <f>IF(V326="","",VLOOKUP($E326&amp;$D$91&amp;$D$92,'CCG data'!$A:$AD,'CCG data'!AD$3,FALSE))</f>
        <v>11.185331760189147</v>
      </c>
      <c r="N327" s="368"/>
      <c r="P327" s="152" t="str">
        <f>IF(P326="","",VLOOKUP($E326&amp;$D$91&amp;$D$92,'CCG data'!$A:$AD,'CCG data'!I$3,FALSE))</f>
        <v/>
      </c>
      <c r="Q327" s="15" t="str">
        <f>IF(P326="","",VLOOKUP($E326&amp;$D$91&amp;$D$92,'CCG data'!$A:$AD,'CCG data'!J$3,FALSE))</f>
        <v/>
      </c>
      <c r="R327" s="15">
        <f>IF(R326="","",VLOOKUP($E326&amp;$D$91&amp;$D$92,'CCG data'!$A:$AD,'CCG data'!K$3,FALSE))</f>
        <v>0.47899999999999998</v>
      </c>
      <c r="S327" s="15">
        <f>IF(R326="","",VLOOKUP($E326&amp;$D$91&amp;$D$92,'CCG data'!$A:$AD,'CCG data'!L$3,FALSE))</f>
        <v>0.53500000000000003</v>
      </c>
      <c r="T327" s="15">
        <f>IF(T326="","",VLOOKUP($E326&amp;$D$91&amp;$D$92,'CCG data'!$A:$AD,'CCG data'!M$3,FALSE))</f>
        <v>0.36199999999999999</v>
      </c>
      <c r="U327" s="15">
        <f>IF(T326="","",VLOOKUP($E326&amp;$D$91&amp;$D$92,'CCG data'!$A:$AD,'CCG data'!N$3,FALSE))</f>
        <v>0.41599999999999998</v>
      </c>
      <c r="V327" s="15">
        <f>IF(V326="","",VLOOKUP($E326&amp;$D$91&amp;$D$92,'CCG data'!$A:$AD,'CCG data'!O$3,FALSE))</f>
        <v>8.7999999999999995E-2</v>
      </c>
      <c r="W327" s="136">
        <f>IF(V326="","",VLOOKUP($E326&amp;$D$91&amp;$D$92,'CCG data'!$A:$AD,'CCG data'!P$3,FALSE))</f>
        <v>0.122</v>
      </c>
      <c r="Z327" s="165" t="str">
        <f>IFERROR(VLOOKUP($E327&amp;$D$92, Outliers!$A$4:$P$214,10,FALSE),"0")</f>
        <v>0</v>
      </c>
      <c r="AA327" s="165" t="str">
        <f>IFERROR(VLOOKUP($E327&amp;$D$92, Outliers!$A$4:$P$214,11,FALSE),"0")</f>
        <v>0</v>
      </c>
      <c r="AB327" s="165" t="str">
        <f>IFERROR(VLOOKUP($E327&amp;$D$92, Outliers!$A$4:$P$214,12,FALSE),"0")</f>
        <v>0</v>
      </c>
      <c r="AD327" s="78"/>
      <c r="AE327" s="78"/>
      <c r="AF327" s="78"/>
      <c r="AG327" s="78"/>
    </row>
    <row r="328" spans="4:33" ht="15.75" x14ac:dyDescent="0.25">
      <c r="D328" s="319"/>
      <c r="E328" s="104" t="s">
        <v>228</v>
      </c>
      <c r="F328" s="394" t="str">
        <f>IF(OR(ISERROR(VLOOKUP($E328&amp;$D$91&amp;$D$92,'CCG data'!$A:$AD,'CCG data'!R$3,FALSE)),ISBLANK(VLOOKUP($E328&amp;$D$91&amp;$D$92,'CCG data'!$A:$AD,'CCG data'!R$3,FALSE))),"",VLOOKUP($E328&amp;$D$91&amp;$D$92,'CCG data'!$A:$AD,'CCG data'!R$3,FALSE))</f>
        <v/>
      </c>
      <c r="G328" s="395"/>
      <c r="H328" s="395">
        <f>IF(OR(ISERROR(VLOOKUP($E328&amp;$D$91&amp;$D$92,'CCG data'!$A:$AD,'CCG data'!S$3,FALSE)),ISBLANK(VLOOKUP($E328&amp;$D$91&amp;$D$92,'CCG data'!$A:$AD,'CCG data'!S$3,FALSE))),"",VLOOKUP($E328&amp;$D$91&amp;$D$92,'CCG data'!$A:$AD,'CCG data'!S$3,FALSE))</f>
        <v>23.945459447166336</v>
      </c>
      <c r="I328" s="395"/>
      <c r="J328" s="395">
        <f>IF(OR(ISERROR(VLOOKUP($E328&amp;$D$91&amp;$D$92,'CCG data'!$A:$AD,'CCG data'!T$3,FALSE)),ISBLANK(VLOOKUP($E328&amp;$D$91&amp;$D$92,'CCG data'!$A:$AD,'CCG data'!T$3,FALSE))),"",VLOOKUP($E328&amp;$D$91&amp;$D$92,'CCG data'!$A:$AD,'CCG data'!T$3,FALSE))</f>
        <v>20.321284143252008</v>
      </c>
      <c r="K328" s="395"/>
      <c r="L328" s="395">
        <f>IF(OR(ISERROR(VLOOKUP($E328&amp;$D$91&amp;$D$92,'CCG data'!$A:$AD,'CCG data'!U$3,FALSE)),ISBLANK(VLOOKUP($E328&amp;$D$91&amp;$D$92,'CCG data'!$A:$AD,'CCG data'!U$3,FALSE))),"",VLOOKUP($E328&amp;$D$91&amp;$D$92,'CCG data'!$A:$AD,'CCG data'!U$3,FALSE))</f>
        <v>16.085248167519239</v>
      </c>
      <c r="M328" s="396"/>
      <c r="N328" s="367">
        <f>IF(OR(ISERROR(VLOOKUP($E328&amp;$D$91&amp;$D$92,'CCG data'!$A:$AD,'CCG data'!G$3,FALSE)),ISBLANK(VLOOKUP($E328&amp;$D$91&amp;$D$92,'CCG data'!$A:$AD,'CCG data'!G$3,FALSE))),"",VLOOKUP($E328&amp;$D$91&amp;$D$92,'CCG data'!$A:$AD,'CCG data'!G$3,FALSE))</f>
        <v>936</v>
      </c>
      <c r="P328" s="404" t="str">
        <f>IF(OR(ISERROR(VLOOKUP($E328&amp;$D$91&amp;$D$92,'CCG data'!$A:$AD,'CCG data'!B$3,FALSE)),ISBLANK(VLOOKUP($E328&amp;$D$91&amp;$D$92,'CCG data'!$A:$AD,'CCG data'!B$3,FALSE))),"",VLOOKUP($E328&amp;$D$91&amp;$D$92,'CCG data'!$A:$AD,'CCG data'!B$3,FALSE))</f>
        <v/>
      </c>
      <c r="Q328" s="267"/>
      <c r="R328" s="267">
        <f>IF(OR(ISERROR(VLOOKUP($E328&amp;$D$91&amp;$D$92,'CCG data'!$A:$AD,'CCG data'!C$3,FALSE)),ISBLANK(VLOOKUP($E328&amp;$D$91&amp;$D$92,'CCG data'!$A:$AD,'CCG data'!C$3,FALSE))),"",VLOOKUP($E328&amp;$D$91&amp;$D$92,'CCG data'!$A:$AD,'CCG data'!C$3,FALSE))</f>
        <v>0.3995726495726496</v>
      </c>
      <c r="S328" s="267"/>
      <c r="T328" s="267">
        <f>IF(OR(ISERROR(VLOOKUP($E328&amp;$D$91&amp;$D$92,'CCG data'!$A:$AD,'CCG data'!D$3,FALSE)),ISBLANK(VLOOKUP($E328&amp;$D$91&amp;$D$92,'CCG data'!$A:$AD,'CCG data'!D$3,FALSE))),"",VLOOKUP($E328&amp;$D$91&amp;$D$92,'CCG data'!$A:$AD,'CCG data'!D$3,FALSE))</f>
        <v>0.32905982905982906</v>
      </c>
      <c r="U328" s="267"/>
      <c r="V328" s="267">
        <f>IF(OR(ISERROR(VLOOKUP($E328&amp;$D$91&amp;$D$92,'CCG data'!$A:$AD,'CCG data'!E$3,FALSE)),ISBLANK(VLOOKUP($E328&amp;$D$91&amp;$D$92,'CCG data'!$A:$AD,'CCG data'!E$3,FALSE))),"",VLOOKUP($E328&amp;$D$91&amp;$D$92,'CCG data'!$A:$AD,'CCG data'!E$3,FALSE))</f>
        <v>0.27136752136752135</v>
      </c>
      <c r="W328" s="405"/>
      <c r="Z328" s="165">
        <f>IFERROR(VLOOKUP($E328&amp;$D$92, Outliers!$A$4:$P$214,10,FALSE),"0")</f>
        <v>1</v>
      </c>
      <c r="AA328" s="165">
        <f>IFERROR(VLOOKUP($E328&amp;$D$92, Outliers!$A$4:$P$214,11,FALSE),"0")</f>
        <v>1</v>
      </c>
      <c r="AB328" s="165">
        <f>IFERROR(VLOOKUP($E328&amp;$D$92, Outliers!$A$4:$P$214,12,FALSE),"0")</f>
        <v>1</v>
      </c>
      <c r="AD328" s="78"/>
      <c r="AE328" s="78"/>
      <c r="AF328" s="78"/>
      <c r="AG328" s="78"/>
    </row>
    <row r="329" spans="4:33" x14ac:dyDescent="0.25">
      <c r="D329" s="319"/>
      <c r="E329" s="103" t="s">
        <v>27</v>
      </c>
      <c r="F329" s="95" t="str">
        <f>IF(P328="","",VLOOKUP($E328&amp;$D$91&amp;$D$92,'CCG data'!$A:$AD,'CCG data'!W$3,FALSE))</f>
        <v/>
      </c>
      <c r="G329" s="96" t="str">
        <f>IF(P328="","",VLOOKUP($E328&amp;$D$91&amp;$D$92,'CCG data'!$A:$AD,'CCG data'!X$3,FALSE))</f>
        <v/>
      </c>
      <c r="H329" s="96">
        <f>IF(R328="","",VLOOKUP($E328&amp;$D$91&amp;$D$92,'CCG data'!$A:$AD,'CCG data'!Y$3,FALSE))</f>
        <v>21.518606594131025</v>
      </c>
      <c r="I329" s="96">
        <f>IF(R328="","",VLOOKUP($E328&amp;$D$91&amp;$D$92,'CCG data'!$A:$AD,'CCG data'!Z$3,FALSE))</f>
        <v>26.372312300201646</v>
      </c>
      <c r="J329" s="96">
        <f>IF(T328="","",VLOOKUP($E328&amp;$D$91&amp;$D$92,'CCG data'!$A:$AD,'CCG data'!AA$3,FALSE))</f>
        <v>18.051775392994212</v>
      </c>
      <c r="K329" s="96">
        <f>IF(T328="","",VLOOKUP($E328&amp;$D$91&amp;$D$92,'CCG data'!$A:$AD,'CCG data'!AB$3,FALSE))</f>
        <v>22.590792893509803</v>
      </c>
      <c r="L329" s="96">
        <f>IF(V328="","",VLOOKUP($E328&amp;$D$91&amp;$D$92,'CCG data'!$A:$AD,'CCG data'!AC$3,FALSE))</f>
        <v>14.107062828918856</v>
      </c>
      <c r="M329" s="96">
        <f>IF(V328="","",VLOOKUP($E328&amp;$D$91&amp;$D$92,'CCG data'!$A:$AD,'CCG data'!AD$3,FALSE))</f>
        <v>18.063433506119623</v>
      </c>
      <c r="N329" s="368"/>
      <c r="P329" s="152" t="str">
        <f>IF(P328="","",VLOOKUP($E328&amp;$D$91&amp;$D$92,'CCG data'!$A:$AD,'CCG data'!I$3,FALSE))</f>
        <v/>
      </c>
      <c r="Q329" s="15" t="str">
        <f>IF(P328="","",VLOOKUP($E328&amp;$D$91&amp;$D$92,'CCG data'!$A:$AD,'CCG data'!J$3,FALSE))</f>
        <v/>
      </c>
      <c r="R329" s="15">
        <f>IF(R328="","",VLOOKUP($E328&amp;$D$91&amp;$D$92,'CCG data'!$A:$AD,'CCG data'!K$3,FALSE))</f>
        <v>0.36899999999999999</v>
      </c>
      <c r="S329" s="15">
        <f>IF(R328="","",VLOOKUP($E328&amp;$D$91&amp;$D$92,'CCG data'!$A:$AD,'CCG data'!L$3,FALSE))</f>
        <v>0.43099999999999999</v>
      </c>
      <c r="T329" s="15">
        <f>IF(T328="","",VLOOKUP($E328&amp;$D$91&amp;$D$92,'CCG data'!$A:$AD,'CCG data'!M$3,FALSE))</f>
        <v>0.3</v>
      </c>
      <c r="U329" s="15">
        <f>IF(T328="","",VLOOKUP($E328&amp;$D$91&amp;$D$92,'CCG data'!$A:$AD,'CCG data'!N$3,FALSE))</f>
        <v>0.36</v>
      </c>
      <c r="V329" s="15">
        <f>IF(V328="","",VLOOKUP($E328&amp;$D$91&amp;$D$92,'CCG data'!$A:$AD,'CCG data'!O$3,FALSE))</f>
        <v>0.24399999999999999</v>
      </c>
      <c r="W329" s="136">
        <f>IF(V328="","",VLOOKUP($E328&amp;$D$91&amp;$D$92,'CCG data'!$A:$AD,'CCG data'!P$3,FALSE))</f>
        <v>0.30099999999999999</v>
      </c>
      <c r="Z329" s="165" t="str">
        <f>IFERROR(VLOOKUP($E329&amp;$D$92, Outliers!$A$4:$P$214,10,FALSE),"0")</f>
        <v>0</v>
      </c>
      <c r="AA329" s="165" t="str">
        <f>IFERROR(VLOOKUP($E329&amp;$D$92, Outliers!$A$4:$P$214,11,FALSE),"0")</f>
        <v>0</v>
      </c>
      <c r="AB329" s="165" t="str">
        <f>IFERROR(VLOOKUP($E329&amp;$D$92, Outliers!$A$4:$P$214,12,FALSE),"0")</f>
        <v>0</v>
      </c>
      <c r="AD329" s="78"/>
      <c r="AE329" s="78"/>
      <c r="AF329" s="78"/>
      <c r="AG329" s="78"/>
    </row>
    <row r="330" spans="4:33" ht="15.75" x14ac:dyDescent="0.25">
      <c r="D330" s="319"/>
      <c r="E330" s="104" t="s">
        <v>229</v>
      </c>
      <c r="F330" s="394" t="str">
        <f>IF(OR(ISERROR(VLOOKUP($E330&amp;$D$91&amp;$D$92,'CCG data'!$A:$AD,'CCG data'!R$3,FALSE)),ISBLANK(VLOOKUP($E330&amp;$D$91&amp;$D$92,'CCG data'!$A:$AD,'CCG data'!R$3,FALSE))),"",VLOOKUP($E330&amp;$D$91&amp;$D$92,'CCG data'!$A:$AD,'CCG data'!R$3,FALSE))</f>
        <v/>
      </c>
      <c r="G330" s="395"/>
      <c r="H330" s="395">
        <f>IF(OR(ISERROR(VLOOKUP($E330&amp;$D$91&amp;$D$92,'CCG data'!$A:$AD,'CCG data'!S$3,FALSE)),ISBLANK(VLOOKUP($E330&amp;$D$91&amp;$D$92,'CCG data'!$A:$AD,'CCG data'!S$3,FALSE))),"",VLOOKUP($E330&amp;$D$91&amp;$D$92,'CCG data'!$A:$AD,'CCG data'!S$3,FALSE))</f>
        <v>48.642407773673781</v>
      </c>
      <c r="I330" s="395"/>
      <c r="J330" s="395">
        <f>IF(OR(ISERROR(VLOOKUP($E330&amp;$D$91&amp;$D$92,'CCG data'!$A:$AD,'CCG data'!T$3,FALSE)),ISBLANK(VLOOKUP($E330&amp;$D$91&amp;$D$92,'CCG data'!$A:$AD,'CCG data'!T$3,FALSE))),"",VLOOKUP($E330&amp;$D$91&amp;$D$92,'CCG data'!$A:$AD,'CCG data'!T$3,FALSE))</f>
        <v>40.410822534530766</v>
      </c>
      <c r="K330" s="395"/>
      <c r="L330" s="395">
        <f>IF(OR(ISERROR(VLOOKUP($E330&amp;$D$91&amp;$D$92,'CCG data'!$A:$AD,'CCG data'!U$3,FALSE)),ISBLANK(VLOOKUP($E330&amp;$D$91&amp;$D$92,'CCG data'!$A:$AD,'CCG data'!U$3,FALSE))),"",VLOOKUP($E330&amp;$D$91&amp;$D$92,'CCG data'!$A:$AD,'CCG data'!U$3,FALSE))</f>
        <v>7.4205173629856018</v>
      </c>
      <c r="M330" s="396"/>
      <c r="N330" s="367">
        <f>IF(OR(ISERROR(VLOOKUP($E330&amp;$D$91&amp;$D$92,'CCG data'!$A:$AD,'CCG data'!G$3,FALSE)),ISBLANK(VLOOKUP($E330&amp;$D$91&amp;$D$92,'CCG data'!$A:$AD,'CCG data'!G$3,FALSE))),"",VLOOKUP($E330&amp;$D$91&amp;$D$92,'CCG data'!$A:$AD,'CCG data'!G$3,FALSE))</f>
        <v>1234</v>
      </c>
      <c r="P330" s="404" t="str">
        <f>IF(OR(ISERROR(VLOOKUP($E330&amp;$D$91&amp;$D$92,'CCG data'!$A:$AD,'CCG data'!B$3,FALSE)),ISBLANK(VLOOKUP($E330&amp;$D$91&amp;$D$92,'CCG data'!$A:$AD,'CCG data'!B$3,FALSE))),"",VLOOKUP($E330&amp;$D$91&amp;$D$92,'CCG data'!$A:$AD,'CCG data'!B$3,FALSE))</f>
        <v/>
      </c>
      <c r="Q330" s="267"/>
      <c r="R330" s="267">
        <f>IF(OR(ISERROR(VLOOKUP($E330&amp;$D$91&amp;$D$92,'CCG data'!$A:$AD,'CCG data'!C$3,FALSE)),ISBLANK(VLOOKUP($E330&amp;$D$91&amp;$D$92,'CCG data'!$A:$AD,'CCG data'!C$3,FALSE))),"",VLOOKUP($E330&amp;$D$91&amp;$D$92,'CCG data'!$A:$AD,'CCG data'!C$3,FALSE))</f>
        <v>0.5056726094003241</v>
      </c>
      <c r="S330" s="267"/>
      <c r="T330" s="267">
        <f>IF(OR(ISERROR(VLOOKUP($E330&amp;$D$91&amp;$D$92,'CCG data'!$A:$AD,'CCG data'!D$3,FALSE)),ISBLANK(VLOOKUP($E330&amp;$D$91&amp;$D$92,'CCG data'!$A:$AD,'CCG data'!D$3,FALSE))),"",VLOOKUP($E330&amp;$D$91&amp;$D$92,'CCG data'!$A:$AD,'CCG data'!D$3,FALSE))</f>
        <v>0.41572123176661263</v>
      </c>
      <c r="U330" s="267"/>
      <c r="V330" s="267">
        <f>IF(OR(ISERROR(VLOOKUP($E330&amp;$D$91&amp;$D$92,'CCG data'!$A:$AD,'CCG data'!E$3,FALSE)),ISBLANK(VLOOKUP($E330&amp;$D$91&amp;$D$92,'CCG data'!$A:$AD,'CCG data'!E$3,FALSE))),"",VLOOKUP($E330&amp;$D$91&amp;$D$92,'CCG data'!$A:$AD,'CCG data'!E$3,FALSE))</f>
        <v>7.8606158833063211E-2</v>
      </c>
      <c r="W330" s="405"/>
      <c r="Z330" s="165">
        <f>IFERROR(VLOOKUP($E330&amp;$D$92, Outliers!$A$4:$P$214,10,FALSE),"0")</f>
        <v>1</v>
      </c>
      <c r="AA330" s="165">
        <f>IFERROR(VLOOKUP($E330&amp;$D$92, Outliers!$A$4:$P$214,11,FALSE),"0")</f>
        <v>1</v>
      </c>
      <c r="AB330" s="165">
        <f>IFERROR(VLOOKUP($E330&amp;$D$92, Outliers!$A$4:$P$214,12,FALSE),"0")</f>
        <v>1</v>
      </c>
      <c r="AD330" s="78"/>
      <c r="AE330" s="78"/>
      <c r="AF330" s="78"/>
      <c r="AG330" s="78"/>
    </row>
    <row r="331" spans="4:33" x14ac:dyDescent="0.25">
      <c r="D331" s="319"/>
      <c r="E331" s="103" t="s">
        <v>27</v>
      </c>
      <c r="F331" s="95" t="str">
        <f>IF(P330="","",VLOOKUP($E330&amp;$D$91&amp;$D$92,'CCG data'!$A:$AD,'CCG data'!W$3,FALSE))</f>
        <v/>
      </c>
      <c r="G331" s="96" t="str">
        <f>IF(P330="","",VLOOKUP($E330&amp;$D$91&amp;$D$92,'CCG data'!$A:$AD,'CCG data'!X$3,FALSE))</f>
        <v/>
      </c>
      <c r="H331" s="96">
        <f>IF(R330="","",VLOOKUP($E330&amp;$D$91&amp;$D$92,'CCG data'!$A:$AD,'CCG data'!Y$3,FALSE))</f>
        <v>44.82578848649181</v>
      </c>
      <c r="I331" s="96">
        <f>IF(R330="","",VLOOKUP($E330&amp;$D$91&amp;$D$92,'CCG data'!$A:$AD,'CCG data'!Z$3,FALSE))</f>
        <v>52.459027060855753</v>
      </c>
      <c r="J331" s="96">
        <f>IF(T330="","",VLOOKUP($E330&amp;$D$91&amp;$D$92,'CCG data'!$A:$AD,'CCG data'!AA$3,FALSE))</f>
        <v>36.913826989054286</v>
      </c>
      <c r="K331" s="96">
        <f>IF(T330="","",VLOOKUP($E330&amp;$D$91&amp;$D$92,'CCG data'!$A:$AD,'CCG data'!AB$3,FALSE))</f>
        <v>43.907818080007246</v>
      </c>
      <c r="L331" s="96">
        <f>IF(V330="","",VLOOKUP($E330&amp;$D$91&amp;$D$92,'CCG data'!$A:$AD,'CCG data'!AC$3,FALSE))</f>
        <v>5.9437761688138879</v>
      </c>
      <c r="M331" s="96">
        <f>IF(V330="","",VLOOKUP($E330&amp;$D$91&amp;$D$92,'CCG data'!$A:$AD,'CCG data'!AD$3,FALSE))</f>
        <v>8.8972585571573148</v>
      </c>
      <c r="N331" s="368"/>
      <c r="P331" s="152" t="str">
        <f>IF(P330="","",VLOOKUP($E330&amp;$D$91&amp;$D$92,'CCG data'!$A:$AD,'CCG data'!I$3,FALSE))</f>
        <v/>
      </c>
      <c r="Q331" s="15" t="str">
        <f>IF(P330="","",VLOOKUP($E330&amp;$D$91&amp;$D$92,'CCG data'!$A:$AD,'CCG data'!J$3,FALSE))</f>
        <v/>
      </c>
      <c r="R331" s="15">
        <f>IF(R330="","",VLOOKUP($E330&amp;$D$91&amp;$D$92,'CCG data'!$A:$AD,'CCG data'!K$3,FALSE))</f>
        <v>0.47799999999999998</v>
      </c>
      <c r="S331" s="15">
        <f>IF(R330="","",VLOOKUP($E330&amp;$D$91&amp;$D$92,'CCG data'!$A:$AD,'CCG data'!L$3,FALSE))</f>
        <v>0.53400000000000003</v>
      </c>
      <c r="T331" s="15">
        <f>IF(T330="","",VLOOKUP($E330&amp;$D$91&amp;$D$92,'CCG data'!$A:$AD,'CCG data'!M$3,FALSE))</f>
        <v>0.38900000000000001</v>
      </c>
      <c r="U331" s="15">
        <f>IF(T330="","",VLOOKUP($E330&amp;$D$91&amp;$D$92,'CCG data'!$A:$AD,'CCG data'!N$3,FALSE))</f>
        <v>0.443</v>
      </c>
      <c r="V331" s="15">
        <f>IF(V330="","",VLOOKUP($E330&amp;$D$91&amp;$D$92,'CCG data'!$A:$AD,'CCG data'!O$3,FALSE))</f>
        <v>6.5000000000000002E-2</v>
      </c>
      <c r="W331" s="136">
        <f>IF(V330="","",VLOOKUP($E330&amp;$D$91&amp;$D$92,'CCG data'!$A:$AD,'CCG data'!P$3,FALSE))</f>
        <v>9.5000000000000001E-2</v>
      </c>
      <c r="Z331" s="165" t="str">
        <f>IFERROR(VLOOKUP($E331&amp;$D$92, Outliers!$A$4:$P$214,10,FALSE),"0")</f>
        <v>0</v>
      </c>
      <c r="AA331" s="165" t="str">
        <f>IFERROR(VLOOKUP($E331&amp;$D$92, Outliers!$A$4:$P$214,11,FALSE),"0")</f>
        <v>0</v>
      </c>
      <c r="AB331" s="165" t="str">
        <f>IFERROR(VLOOKUP($E331&amp;$D$92, Outliers!$A$4:$P$214,12,FALSE),"0")</f>
        <v>0</v>
      </c>
      <c r="AD331" s="78"/>
      <c r="AE331" s="78"/>
      <c r="AF331" s="78"/>
      <c r="AG331" s="78"/>
    </row>
    <row r="332" spans="4:33" ht="15.75" x14ac:dyDescent="0.25">
      <c r="D332" s="319"/>
      <c r="E332" s="104" t="s">
        <v>230</v>
      </c>
      <c r="F332" s="394" t="str">
        <f>IF(OR(ISERROR(VLOOKUP($E332&amp;$D$91&amp;$D$92,'CCG data'!$A:$AD,'CCG data'!R$3,FALSE)),ISBLANK(VLOOKUP($E332&amp;$D$91&amp;$D$92,'CCG data'!$A:$AD,'CCG data'!R$3,FALSE))),"",VLOOKUP($E332&amp;$D$91&amp;$D$92,'CCG data'!$A:$AD,'CCG data'!R$3,FALSE))</f>
        <v/>
      </c>
      <c r="G332" s="395"/>
      <c r="H332" s="395">
        <f>IF(OR(ISERROR(VLOOKUP($E332&amp;$D$91&amp;$D$92,'CCG data'!$A:$AD,'CCG data'!S$3,FALSE)),ISBLANK(VLOOKUP($E332&amp;$D$91&amp;$D$92,'CCG data'!$A:$AD,'CCG data'!S$3,FALSE))),"",VLOOKUP($E332&amp;$D$91&amp;$D$92,'CCG data'!$A:$AD,'CCG data'!S$3,FALSE))</f>
        <v>45.937001285231183</v>
      </c>
      <c r="I332" s="395"/>
      <c r="J332" s="395">
        <f>IF(OR(ISERROR(VLOOKUP($E332&amp;$D$91&amp;$D$92,'CCG data'!$A:$AD,'CCG data'!T$3,FALSE)),ISBLANK(VLOOKUP($E332&amp;$D$91&amp;$D$92,'CCG data'!$A:$AD,'CCG data'!T$3,FALSE))),"",VLOOKUP($E332&amp;$D$91&amp;$D$92,'CCG data'!$A:$AD,'CCG data'!T$3,FALSE))</f>
        <v>37.32682877142895</v>
      </c>
      <c r="K332" s="395"/>
      <c r="L332" s="395">
        <f>IF(OR(ISERROR(VLOOKUP($E332&amp;$D$91&amp;$D$92,'CCG data'!$A:$AD,'CCG data'!U$3,FALSE)),ISBLANK(VLOOKUP($E332&amp;$D$91&amp;$D$92,'CCG data'!$A:$AD,'CCG data'!U$3,FALSE))),"",VLOOKUP($E332&amp;$D$91&amp;$D$92,'CCG data'!$A:$AD,'CCG data'!U$3,FALSE))</f>
        <v>6.0570099992253095</v>
      </c>
      <c r="M332" s="396"/>
      <c r="N332" s="367">
        <f>IF(OR(ISERROR(VLOOKUP($E332&amp;$D$91&amp;$D$92,'CCG data'!$A:$AD,'CCG data'!G$3,FALSE)),ISBLANK(VLOOKUP($E332&amp;$D$91&amp;$D$92,'CCG data'!$A:$AD,'CCG data'!G$3,FALSE))),"",VLOOKUP($E332&amp;$D$91&amp;$D$92,'CCG data'!$A:$AD,'CCG data'!G$3,FALSE))</f>
        <v>1272</v>
      </c>
      <c r="P332" s="404" t="str">
        <f>IF(OR(ISERROR(VLOOKUP($E332&amp;$D$91&amp;$D$92,'CCG data'!$A:$AD,'CCG data'!B$3,FALSE)),ISBLANK(VLOOKUP($E332&amp;$D$91&amp;$D$92,'CCG data'!$A:$AD,'CCG data'!B$3,FALSE))),"",VLOOKUP($E332&amp;$D$91&amp;$D$92,'CCG data'!$A:$AD,'CCG data'!B$3,FALSE))</f>
        <v/>
      </c>
      <c r="Q332" s="267"/>
      <c r="R332" s="267">
        <f>IF(OR(ISERROR(VLOOKUP($E332&amp;$D$91&amp;$D$92,'CCG data'!$A:$AD,'CCG data'!C$3,FALSE)),ISBLANK(VLOOKUP($E332&amp;$D$91&amp;$D$92,'CCG data'!$A:$AD,'CCG data'!C$3,FALSE))),"",VLOOKUP($E332&amp;$D$91&amp;$D$92,'CCG data'!$A:$AD,'CCG data'!C$3,FALSE))</f>
        <v>0.51729559748427678</v>
      </c>
      <c r="S332" s="267"/>
      <c r="T332" s="267">
        <f>IF(OR(ISERROR(VLOOKUP($E332&amp;$D$91&amp;$D$92,'CCG data'!$A:$AD,'CCG data'!D$3,FALSE)),ISBLANK(VLOOKUP($E332&amp;$D$91&amp;$D$92,'CCG data'!$A:$AD,'CCG data'!D$3,FALSE))),"",VLOOKUP($E332&amp;$D$91&amp;$D$92,'CCG data'!$A:$AD,'CCG data'!D$3,FALSE))</f>
        <v>0.41430817610062892</v>
      </c>
      <c r="U332" s="267"/>
      <c r="V332" s="267">
        <f>IF(OR(ISERROR(VLOOKUP($E332&amp;$D$91&amp;$D$92,'CCG data'!$A:$AD,'CCG data'!E$3,FALSE)),ISBLANK(VLOOKUP($E332&amp;$D$91&amp;$D$92,'CCG data'!$A:$AD,'CCG data'!E$3,FALSE))),"",VLOOKUP($E332&amp;$D$91&amp;$D$92,'CCG data'!$A:$AD,'CCG data'!E$3,FALSE))</f>
        <v>6.8396226415094338E-2</v>
      </c>
      <c r="W332" s="405"/>
      <c r="Z332" s="165">
        <f>IFERROR(VLOOKUP($E332&amp;$D$92, Outliers!$A$4:$P$214,10,FALSE),"0")</f>
        <v>1</v>
      </c>
      <c r="AA332" s="165">
        <f>IFERROR(VLOOKUP($E332&amp;$D$92, Outliers!$A$4:$P$214,11,FALSE),"0")</f>
        <v>1</v>
      </c>
      <c r="AB332" s="165">
        <f>IFERROR(VLOOKUP($E332&amp;$D$92, Outliers!$A$4:$P$214,12,FALSE),"0")</f>
        <v>1</v>
      </c>
      <c r="AD332" s="78"/>
      <c r="AE332" s="78"/>
      <c r="AF332" s="78"/>
      <c r="AG332" s="78"/>
    </row>
    <row r="333" spans="4:33" x14ac:dyDescent="0.25">
      <c r="D333" s="319"/>
      <c r="E333" s="103" t="s">
        <v>27</v>
      </c>
      <c r="F333" s="95" t="str">
        <f>IF(P332="","",VLOOKUP($E332&amp;$D$91&amp;$D$92,'CCG data'!$A:$AD,'CCG data'!W$3,FALSE))</f>
        <v/>
      </c>
      <c r="G333" s="96" t="str">
        <f>IF(P332="","",VLOOKUP($E332&amp;$D$91&amp;$D$92,'CCG data'!$A:$AD,'CCG data'!X$3,FALSE))</f>
        <v/>
      </c>
      <c r="H333" s="96">
        <f>IF(R332="","",VLOOKUP($E332&amp;$D$91&amp;$D$92,'CCG data'!$A:$AD,'CCG data'!Y$3,FALSE))</f>
        <v>42.427012199067121</v>
      </c>
      <c r="I333" s="96">
        <f>IF(R332="","",VLOOKUP($E332&amp;$D$91&amp;$D$92,'CCG data'!$A:$AD,'CCG data'!Z$3,FALSE))</f>
        <v>49.446990371395245</v>
      </c>
      <c r="J333" s="96">
        <f>IF(T332="","",VLOOKUP($E332&amp;$D$91&amp;$D$92,'CCG data'!$A:$AD,'CCG data'!AA$3,FALSE))</f>
        <v>34.139903659799728</v>
      </c>
      <c r="K333" s="96">
        <f>IF(T332="","",VLOOKUP($E332&amp;$D$91&amp;$D$92,'CCG data'!$A:$AD,'CCG data'!AB$3,FALSE))</f>
        <v>40.513753883058172</v>
      </c>
      <c r="L333" s="96">
        <f>IF(V332="","",VLOOKUP($E332&amp;$D$91&amp;$D$92,'CCG data'!$A:$AD,'CCG data'!AC$3,FALSE))</f>
        <v>4.7842259158390759</v>
      </c>
      <c r="M333" s="96">
        <f>IF(V332="","",VLOOKUP($E332&amp;$D$91&amp;$D$92,'CCG data'!$A:$AD,'CCG data'!AD$3,FALSE))</f>
        <v>7.3297940826115431</v>
      </c>
      <c r="N333" s="368"/>
      <c r="P333" s="152" t="str">
        <f>IF(P332="","",VLOOKUP($E332&amp;$D$91&amp;$D$92,'CCG data'!$A:$AD,'CCG data'!I$3,FALSE))</f>
        <v/>
      </c>
      <c r="Q333" s="15" t="str">
        <f>IF(P332="","",VLOOKUP($E332&amp;$D$91&amp;$D$92,'CCG data'!$A:$AD,'CCG data'!J$3,FALSE))</f>
        <v/>
      </c>
      <c r="R333" s="15">
        <f>IF(R332="","",VLOOKUP($E332&amp;$D$91&amp;$D$92,'CCG data'!$A:$AD,'CCG data'!K$3,FALSE))</f>
        <v>0.49</v>
      </c>
      <c r="S333" s="15">
        <f>IF(R332="","",VLOOKUP($E332&amp;$D$91&amp;$D$92,'CCG data'!$A:$AD,'CCG data'!L$3,FALSE))</f>
        <v>0.54500000000000004</v>
      </c>
      <c r="T333" s="15">
        <f>IF(T332="","",VLOOKUP($E332&amp;$D$91&amp;$D$92,'CCG data'!$A:$AD,'CCG data'!M$3,FALSE))</f>
        <v>0.38800000000000001</v>
      </c>
      <c r="U333" s="15">
        <f>IF(T332="","",VLOOKUP($E332&amp;$D$91&amp;$D$92,'CCG data'!$A:$AD,'CCG data'!N$3,FALSE))</f>
        <v>0.442</v>
      </c>
      <c r="V333" s="15">
        <f>IF(V332="","",VLOOKUP($E332&amp;$D$91&amp;$D$92,'CCG data'!$A:$AD,'CCG data'!O$3,FALSE))</f>
        <v>5.6000000000000001E-2</v>
      </c>
      <c r="W333" s="136">
        <f>IF(V332="","",VLOOKUP($E332&amp;$D$91&amp;$D$92,'CCG data'!$A:$AD,'CCG data'!P$3,FALSE))</f>
        <v>8.4000000000000005E-2</v>
      </c>
      <c r="Z333" s="165" t="str">
        <f>IFERROR(VLOOKUP($E333&amp;$D$92, Outliers!$A$4:$P$214,10,FALSE),"0")</f>
        <v>0</v>
      </c>
      <c r="AA333" s="165" t="str">
        <f>IFERROR(VLOOKUP($E333&amp;$D$92, Outliers!$A$4:$P$214,11,FALSE),"0")</f>
        <v>0</v>
      </c>
      <c r="AB333" s="165" t="str">
        <f>IFERROR(VLOOKUP($E333&amp;$D$92, Outliers!$A$4:$P$214,12,FALSE),"0")</f>
        <v>0</v>
      </c>
      <c r="AD333" s="78"/>
      <c r="AE333" s="78"/>
      <c r="AF333" s="78"/>
      <c r="AG333" s="78"/>
    </row>
    <row r="334" spans="4:33" ht="15.75" x14ac:dyDescent="0.25">
      <c r="D334" s="319"/>
      <c r="E334" s="104" t="s">
        <v>231</v>
      </c>
      <c r="F334" s="394" t="str">
        <f>IF(OR(ISERROR(VLOOKUP($E334&amp;$D$91&amp;$D$92,'CCG data'!$A:$AD,'CCG data'!R$3,FALSE)),ISBLANK(VLOOKUP($E334&amp;$D$91&amp;$D$92,'CCG data'!$A:$AD,'CCG data'!R$3,FALSE))),"",VLOOKUP($E334&amp;$D$91&amp;$D$92,'CCG data'!$A:$AD,'CCG data'!R$3,FALSE))</f>
        <v/>
      </c>
      <c r="G334" s="395"/>
      <c r="H334" s="395">
        <f>IF(OR(ISERROR(VLOOKUP($E334&amp;$D$91&amp;$D$92,'CCG data'!$A:$AD,'CCG data'!S$3,FALSE)),ISBLANK(VLOOKUP($E334&amp;$D$91&amp;$D$92,'CCG data'!$A:$AD,'CCG data'!S$3,FALSE))),"",VLOOKUP($E334&amp;$D$91&amp;$D$92,'CCG data'!$A:$AD,'CCG data'!S$3,FALSE))</f>
        <v>18.963525568200161</v>
      </c>
      <c r="I334" s="395"/>
      <c r="J334" s="395">
        <f>IF(OR(ISERROR(VLOOKUP($E334&amp;$D$91&amp;$D$92,'CCG data'!$A:$AD,'CCG data'!T$3,FALSE)),ISBLANK(VLOOKUP($E334&amp;$D$91&amp;$D$92,'CCG data'!$A:$AD,'CCG data'!T$3,FALSE))),"",VLOOKUP($E334&amp;$D$91&amp;$D$92,'CCG data'!$A:$AD,'CCG data'!T$3,FALSE))</f>
        <v>18.721537714166203</v>
      </c>
      <c r="K334" s="395"/>
      <c r="L334" s="395">
        <f>IF(OR(ISERROR(VLOOKUP($E334&amp;$D$91&amp;$D$92,'CCG data'!$A:$AD,'CCG data'!U$3,FALSE)),ISBLANK(VLOOKUP($E334&amp;$D$91&amp;$D$92,'CCG data'!$A:$AD,'CCG data'!U$3,FALSE))),"",VLOOKUP($E334&amp;$D$91&amp;$D$92,'CCG data'!$A:$AD,'CCG data'!U$3,FALSE))</f>
        <v>20.170276309961189</v>
      </c>
      <c r="M334" s="396"/>
      <c r="N334" s="367">
        <f>IF(OR(ISERROR(VLOOKUP($E334&amp;$D$91&amp;$D$92,'CCG data'!$A:$AD,'CCG data'!G$3,FALSE)),ISBLANK(VLOOKUP($E334&amp;$D$91&amp;$D$92,'CCG data'!$A:$AD,'CCG data'!G$3,FALSE))),"",VLOOKUP($E334&amp;$D$91&amp;$D$92,'CCG data'!$A:$AD,'CCG data'!G$3,FALSE))</f>
        <v>1136</v>
      </c>
      <c r="P334" s="404" t="str">
        <f>IF(OR(ISERROR(VLOOKUP($E334&amp;$D$91&amp;$D$92,'CCG data'!$A:$AD,'CCG data'!B$3,FALSE)),ISBLANK(VLOOKUP($E334&amp;$D$91&amp;$D$92,'CCG data'!$A:$AD,'CCG data'!B$3,FALSE))),"",VLOOKUP($E334&amp;$D$91&amp;$D$92,'CCG data'!$A:$AD,'CCG data'!B$3,FALSE))</f>
        <v/>
      </c>
      <c r="Q334" s="267"/>
      <c r="R334" s="267">
        <f>IF(OR(ISERROR(VLOOKUP($E334&amp;$D$91&amp;$D$92,'CCG data'!$A:$AD,'CCG data'!C$3,FALSE)),ISBLANK(VLOOKUP($E334&amp;$D$91&amp;$D$92,'CCG data'!$A:$AD,'CCG data'!C$3,FALSE))),"",VLOOKUP($E334&amp;$D$91&amp;$D$92,'CCG data'!$A:$AD,'CCG data'!C$3,FALSE))</f>
        <v>0.32482394366197181</v>
      </c>
      <c r="S334" s="267"/>
      <c r="T334" s="267">
        <f>IF(OR(ISERROR(VLOOKUP($E334&amp;$D$91&amp;$D$92,'CCG data'!$A:$AD,'CCG data'!D$3,FALSE)),ISBLANK(VLOOKUP($E334&amp;$D$91&amp;$D$92,'CCG data'!$A:$AD,'CCG data'!D$3,FALSE))),"",VLOOKUP($E334&amp;$D$91&amp;$D$92,'CCG data'!$A:$AD,'CCG data'!D$3,FALSE))</f>
        <v>0.32834507042253519</v>
      </c>
      <c r="U334" s="267"/>
      <c r="V334" s="267">
        <f>IF(OR(ISERROR(VLOOKUP($E334&amp;$D$91&amp;$D$92,'CCG data'!$A:$AD,'CCG data'!E$3,FALSE)),ISBLANK(VLOOKUP($E334&amp;$D$91&amp;$D$92,'CCG data'!$A:$AD,'CCG data'!E$3,FALSE))),"",VLOOKUP($E334&amp;$D$91&amp;$D$92,'CCG data'!$A:$AD,'CCG data'!E$3,FALSE))</f>
        <v>0.34683098591549294</v>
      </c>
      <c r="W334" s="405"/>
      <c r="Z334" s="165">
        <f>IFERROR(VLOOKUP($E334&amp;$D$92, Outliers!$A$4:$P$214,10,FALSE),"0")</f>
        <v>1</v>
      </c>
      <c r="AA334" s="165">
        <f>IFERROR(VLOOKUP($E334&amp;$D$92, Outliers!$A$4:$P$214,11,FALSE),"0")</f>
        <v>1</v>
      </c>
      <c r="AB334" s="165">
        <f>IFERROR(VLOOKUP($E334&amp;$D$92, Outliers!$A$4:$P$214,12,FALSE),"0")</f>
        <v>1</v>
      </c>
      <c r="AD334" s="78"/>
      <c r="AE334" s="78"/>
      <c r="AF334" s="78"/>
      <c r="AG334" s="78"/>
    </row>
    <row r="335" spans="4:33" x14ac:dyDescent="0.25">
      <c r="D335" s="319"/>
      <c r="E335" s="103" t="s">
        <v>27</v>
      </c>
      <c r="F335" s="95" t="str">
        <f>IF(P334="","",VLOOKUP($E334&amp;$D$91&amp;$D$92,'CCG data'!$A:$AD,'CCG data'!W$3,FALSE))</f>
        <v/>
      </c>
      <c r="G335" s="96" t="str">
        <f>IF(P334="","",VLOOKUP($E334&amp;$D$91&amp;$D$92,'CCG data'!$A:$AD,'CCG data'!X$3,FALSE))</f>
        <v/>
      </c>
      <c r="H335" s="96">
        <f>IF(R334="","",VLOOKUP($E334&amp;$D$91&amp;$D$92,'CCG data'!$A:$AD,'CCG data'!Y$3,FALSE))</f>
        <v>17.028610218784525</v>
      </c>
      <c r="I335" s="96">
        <f>IF(R334="","",VLOOKUP($E334&amp;$D$91&amp;$D$92,'CCG data'!$A:$AD,'CCG data'!Z$3,FALSE))</f>
        <v>20.898440917615797</v>
      </c>
      <c r="J335" s="96">
        <f>IF(T334="","",VLOOKUP($E334&amp;$D$91&amp;$D$92,'CCG data'!$A:$AD,'CCG data'!AA$3,FALSE))</f>
        <v>16.821583336846352</v>
      </c>
      <c r="K335" s="96">
        <f>IF(T334="","",VLOOKUP($E334&amp;$D$91&amp;$D$92,'CCG data'!$A:$AD,'CCG data'!AB$3,FALSE))</f>
        <v>20.621492091486054</v>
      </c>
      <c r="L335" s="96">
        <f>IF(V334="","",VLOOKUP($E334&amp;$D$91&amp;$D$92,'CCG data'!$A:$AD,'CCG data'!AC$3,FALSE))</f>
        <v>18.1785951830004</v>
      </c>
      <c r="M335" s="96">
        <f>IF(V334="","",VLOOKUP($E334&amp;$D$91&amp;$D$92,'CCG data'!$A:$AD,'CCG data'!AD$3,FALSE))</f>
        <v>22.161957436921977</v>
      </c>
      <c r="N335" s="368"/>
      <c r="P335" s="152" t="str">
        <f>IF(P334="","",VLOOKUP($E334&amp;$D$91&amp;$D$92,'CCG data'!$A:$AD,'CCG data'!I$3,FALSE))</f>
        <v/>
      </c>
      <c r="Q335" s="15" t="str">
        <f>IF(P334="","",VLOOKUP($E334&amp;$D$91&amp;$D$92,'CCG data'!$A:$AD,'CCG data'!J$3,FALSE))</f>
        <v/>
      </c>
      <c r="R335" s="15">
        <f>IF(R334="","",VLOOKUP($E334&amp;$D$91&amp;$D$92,'CCG data'!$A:$AD,'CCG data'!K$3,FALSE))</f>
        <v>0.29799999999999999</v>
      </c>
      <c r="S335" s="15">
        <f>IF(R334="","",VLOOKUP($E334&amp;$D$91&amp;$D$92,'CCG data'!$A:$AD,'CCG data'!L$3,FALSE))</f>
        <v>0.35299999999999998</v>
      </c>
      <c r="T335" s="15">
        <f>IF(T334="","",VLOOKUP($E334&amp;$D$91&amp;$D$92,'CCG data'!$A:$AD,'CCG data'!M$3,FALSE))</f>
        <v>0.30199999999999999</v>
      </c>
      <c r="U335" s="15">
        <f>IF(T334="","",VLOOKUP($E334&amp;$D$91&amp;$D$92,'CCG data'!$A:$AD,'CCG data'!N$3,FALSE))</f>
        <v>0.35599999999999998</v>
      </c>
      <c r="V335" s="15">
        <f>IF(V334="","",VLOOKUP($E334&amp;$D$91&amp;$D$92,'CCG data'!$A:$AD,'CCG data'!O$3,FALSE))</f>
        <v>0.32</v>
      </c>
      <c r="W335" s="136">
        <f>IF(V334="","",VLOOKUP($E334&amp;$D$91&amp;$D$92,'CCG data'!$A:$AD,'CCG data'!P$3,FALSE))</f>
        <v>0.375</v>
      </c>
      <c r="Z335" s="165" t="str">
        <f>IFERROR(VLOOKUP($E335&amp;$D$92, Outliers!$A$4:$P$214,10,FALSE),"0")</f>
        <v>0</v>
      </c>
      <c r="AA335" s="165" t="str">
        <f>IFERROR(VLOOKUP($E335&amp;$D$92, Outliers!$A$4:$P$214,11,FALSE),"0")</f>
        <v>0</v>
      </c>
      <c r="AB335" s="165" t="str">
        <f>IFERROR(VLOOKUP($E335&amp;$D$92, Outliers!$A$4:$P$214,12,FALSE),"0")</f>
        <v>0</v>
      </c>
      <c r="AD335" s="78"/>
      <c r="AE335" s="78"/>
      <c r="AF335" s="78"/>
      <c r="AG335" s="78"/>
    </row>
    <row r="336" spans="4:33" ht="15.75" x14ac:dyDescent="0.25">
      <c r="D336" s="319"/>
      <c r="E336" s="104" t="s">
        <v>232</v>
      </c>
      <c r="F336" s="394" t="str">
        <f>IF(OR(ISERROR(VLOOKUP($E336&amp;$D$91&amp;$D$92,'CCG data'!$A:$AD,'CCG data'!R$3,FALSE)),ISBLANK(VLOOKUP($E336&amp;$D$91&amp;$D$92,'CCG data'!$A:$AD,'CCG data'!R$3,FALSE))),"",VLOOKUP($E336&amp;$D$91&amp;$D$92,'CCG data'!$A:$AD,'CCG data'!R$3,FALSE))</f>
        <v/>
      </c>
      <c r="G336" s="395"/>
      <c r="H336" s="395">
        <f>IF(OR(ISERROR(VLOOKUP($E336&amp;$D$91&amp;$D$92,'CCG data'!$A:$AD,'CCG data'!S$3,FALSE)),ISBLANK(VLOOKUP($E336&amp;$D$91&amp;$D$92,'CCG data'!$A:$AD,'CCG data'!S$3,FALSE))),"",VLOOKUP($E336&amp;$D$91&amp;$D$92,'CCG data'!$A:$AD,'CCG data'!S$3,FALSE))</f>
        <v>31.009988064466967</v>
      </c>
      <c r="I336" s="395"/>
      <c r="J336" s="395">
        <f>IF(OR(ISERROR(VLOOKUP($E336&amp;$D$91&amp;$D$92,'CCG data'!$A:$AD,'CCG data'!T$3,FALSE)),ISBLANK(VLOOKUP($E336&amp;$D$91&amp;$D$92,'CCG data'!$A:$AD,'CCG data'!T$3,FALSE))),"",VLOOKUP($E336&amp;$D$91&amp;$D$92,'CCG data'!$A:$AD,'CCG data'!T$3,FALSE))</f>
        <v>19.41895775696986</v>
      </c>
      <c r="K336" s="395"/>
      <c r="L336" s="395">
        <f>IF(OR(ISERROR(VLOOKUP($E336&amp;$D$91&amp;$D$92,'CCG data'!$A:$AD,'CCG data'!U$3,FALSE)),ISBLANK(VLOOKUP($E336&amp;$D$91&amp;$D$92,'CCG data'!$A:$AD,'CCG data'!U$3,FALSE))),"",VLOOKUP($E336&amp;$D$91&amp;$D$92,'CCG data'!$A:$AD,'CCG data'!U$3,FALSE))</f>
        <v>8.0173812426826974</v>
      </c>
      <c r="M336" s="396"/>
      <c r="N336" s="367">
        <f>IF(OR(ISERROR(VLOOKUP($E336&amp;$D$91&amp;$D$92,'CCG data'!$A:$AD,'CCG data'!G$3,FALSE)),ISBLANK(VLOOKUP($E336&amp;$D$91&amp;$D$92,'CCG data'!$A:$AD,'CCG data'!G$3,FALSE))),"",VLOOKUP($E336&amp;$D$91&amp;$D$92,'CCG data'!$A:$AD,'CCG data'!G$3,FALSE))</f>
        <v>1147</v>
      </c>
      <c r="P336" s="404" t="str">
        <f>IF(OR(ISERROR(VLOOKUP($E336&amp;$D$91&amp;$D$92,'CCG data'!$A:$AD,'CCG data'!B$3,FALSE)),ISBLANK(VLOOKUP($E336&amp;$D$91&amp;$D$92,'CCG data'!$A:$AD,'CCG data'!B$3,FALSE))),"",VLOOKUP($E336&amp;$D$91&amp;$D$92,'CCG data'!$A:$AD,'CCG data'!B$3,FALSE))</f>
        <v/>
      </c>
      <c r="Q336" s="267"/>
      <c r="R336" s="267">
        <f>IF(OR(ISERROR(VLOOKUP($E336&amp;$D$91&amp;$D$92,'CCG data'!$A:$AD,'CCG data'!C$3,FALSE)),ISBLANK(VLOOKUP($E336&amp;$D$91&amp;$D$92,'CCG data'!$A:$AD,'CCG data'!C$3,FALSE))),"",VLOOKUP($E336&amp;$D$91&amp;$D$92,'CCG data'!$A:$AD,'CCG data'!C$3,FALSE))</f>
        <v>0.52659110723626856</v>
      </c>
      <c r="S336" s="267"/>
      <c r="T336" s="267">
        <f>IF(OR(ISERROR(VLOOKUP($E336&amp;$D$91&amp;$D$92,'CCG data'!$A:$AD,'CCG data'!D$3,FALSE)),ISBLANK(VLOOKUP($E336&amp;$D$91&amp;$D$92,'CCG data'!$A:$AD,'CCG data'!D$3,FALSE))),"",VLOOKUP($E336&amp;$D$91&amp;$D$92,'CCG data'!$A:$AD,'CCG data'!D$3,FALSE))</f>
        <v>0.33653007846556232</v>
      </c>
      <c r="U336" s="267"/>
      <c r="V336" s="267">
        <f>IF(OR(ISERROR(VLOOKUP($E336&amp;$D$91&amp;$D$92,'CCG data'!$A:$AD,'CCG data'!E$3,FALSE)),ISBLANK(VLOOKUP($E336&amp;$D$91&amp;$D$92,'CCG data'!$A:$AD,'CCG data'!E$3,FALSE))),"",VLOOKUP($E336&amp;$D$91&amp;$D$92,'CCG data'!$A:$AD,'CCG data'!E$3,FALSE))</f>
        <v>0.13687881429816914</v>
      </c>
      <c r="W336" s="405"/>
      <c r="Z336" s="165">
        <f>IFERROR(VLOOKUP($E336&amp;$D$92, Outliers!$A$4:$P$214,10,FALSE),"0")</f>
        <v>1</v>
      </c>
      <c r="AA336" s="165">
        <f>IFERROR(VLOOKUP($E336&amp;$D$92, Outliers!$A$4:$P$214,11,FALSE),"0")</f>
        <v>1</v>
      </c>
      <c r="AB336" s="165">
        <f>IFERROR(VLOOKUP($E336&amp;$D$92, Outliers!$A$4:$P$214,12,FALSE),"0")</f>
        <v>1</v>
      </c>
      <c r="AD336" s="78"/>
      <c r="AE336" s="78"/>
      <c r="AF336" s="78"/>
      <c r="AG336" s="78"/>
    </row>
    <row r="337" spans="4:33" x14ac:dyDescent="0.25">
      <c r="D337" s="319"/>
      <c r="E337" s="103" t="s">
        <v>27</v>
      </c>
      <c r="F337" s="95" t="str">
        <f>IF(P336="","",VLOOKUP($E336&amp;$D$91&amp;$D$92,'CCG data'!$A:$AD,'CCG data'!W$3,FALSE))</f>
        <v/>
      </c>
      <c r="G337" s="96" t="str">
        <f>IF(P336="","",VLOOKUP($E336&amp;$D$91&amp;$D$92,'CCG data'!$A:$AD,'CCG data'!X$3,FALSE))</f>
        <v/>
      </c>
      <c r="H337" s="96">
        <f>IF(R336="","",VLOOKUP($E336&amp;$D$91&amp;$D$92,'CCG data'!$A:$AD,'CCG data'!Y$3,FALSE))</f>
        <v>28.536902165904493</v>
      </c>
      <c r="I337" s="96">
        <f>IF(R336="","",VLOOKUP($E336&amp;$D$91&amp;$D$92,'CCG data'!$A:$AD,'CCG data'!Z$3,FALSE))</f>
        <v>33.48307396302944</v>
      </c>
      <c r="J337" s="96">
        <f>IF(T336="","",VLOOKUP($E336&amp;$D$91&amp;$D$92,'CCG data'!$A:$AD,'CCG data'!AA$3,FALSE))</f>
        <v>17.481695862737691</v>
      </c>
      <c r="K337" s="96">
        <f>IF(T336="","",VLOOKUP($E336&amp;$D$91&amp;$D$92,'CCG data'!$A:$AD,'CCG data'!AB$3,FALSE))</f>
        <v>21.356219651202029</v>
      </c>
      <c r="L337" s="96">
        <f>IF(V336="","",VLOOKUP($E336&amp;$D$91&amp;$D$92,'CCG data'!$A:$AD,'CCG data'!AC$3,FALSE))</f>
        <v>6.7632621464405869</v>
      </c>
      <c r="M337" s="96">
        <f>IF(V336="","",VLOOKUP($E336&amp;$D$91&amp;$D$92,'CCG data'!$A:$AD,'CCG data'!AD$3,FALSE))</f>
        <v>9.2715003389248078</v>
      </c>
      <c r="N337" s="368"/>
      <c r="P337" s="152" t="str">
        <f>IF(P336="","",VLOOKUP($E336&amp;$D$91&amp;$D$92,'CCG data'!$A:$AD,'CCG data'!I$3,FALSE))</f>
        <v/>
      </c>
      <c r="Q337" s="15" t="str">
        <f>IF(P336="","",VLOOKUP($E336&amp;$D$91&amp;$D$92,'CCG data'!$A:$AD,'CCG data'!J$3,FALSE))</f>
        <v/>
      </c>
      <c r="R337" s="15">
        <f>IF(R336="","",VLOOKUP($E336&amp;$D$91&amp;$D$92,'CCG data'!$A:$AD,'CCG data'!K$3,FALSE))</f>
        <v>0.498</v>
      </c>
      <c r="S337" s="15">
        <f>IF(R336="","",VLOOKUP($E336&amp;$D$91&amp;$D$92,'CCG data'!$A:$AD,'CCG data'!L$3,FALSE))</f>
        <v>0.55500000000000005</v>
      </c>
      <c r="T337" s="15">
        <f>IF(T336="","",VLOOKUP($E336&amp;$D$91&amp;$D$92,'CCG data'!$A:$AD,'CCG data'!M$3,FALSE))</f>
        <v>0.31</v>
      </c>
      <c r="U337" s="15">
        <f>IF(T336="","",VLOOKUP($E336&amp;$D$91&amp;$D$92,'CCG data'!$A:$AD,'CCG data'!N$3,FALSE))</f>
        <v>0.36399999999999999</v>
      </c>
      <c r="V337" s="15">
        <f>IF(V336="","",VLOOKUP($E336&amp;$D$91&amp;$D$92,'CCG data'!$A:$AD,'CCG data'!O$3,FALSE))</f>
        <v>0.11799999999999999</v>
      </c>
      <c r="W337" s="136">
        <f>IF(V336="","",VLOOKUP($E336&amp;$D$91&amp;$D$92,'CCG data'!$A:$AD,'CCG data'!P$3,FALSE))</f>
        <v>0.158</v>
      </c>
      <c r="Z337" s="165" t="str">
        <f>IFERROR(VLOOKUP($E337&amp;$D$92, Outliers!$A$4:$P$214,10,FALSE),"0")</f>
        <v>0</v>
      </c>
      <c r="AA337" s="165" t="str">
        <f>IFERROR(VLOOKUP($E337&amp;$D$92, Outliers!$A$4:$P$214,11,FALSE),"0")</f>
        <v>0</v>
      </c>
      <c r="AB337" s="165" t="str">
        <f>IFERROR(VLOOKUP($E337&amp;$D$92, Outliers!$A$4:$P$214,12,FALSE),"0")</f>
        <v>0</v>
      </c>
      <c r="AD337" s="78"/>
      <c r="AE337" s="78"/>
      <c r="AF337" s="78"/>
      <c r="AG337" s="78"/>
    </row>
    <row r="338" spans="4:33" ht="15.75" x14ac:dyDescent="0.25">
      <c r="D338" s="319"/>
      <c r="E338" s="104" t="s">
        <v>233</v>
      </c>
      <c r="F338" s="394" t="str">
        <f>IF(OR(ISERROR(VLOOKUP($E338&amp;$D$91&amp;$D$92,'CCG data'!$A:$AD,'CCG data'!R$3,FALSE)),ISBLANK(VLOOKUP($E338&amp;$D$91&amp;$D$92,'CCG data'!$A:$AD,'CCG data'!R$3,FALSE))),"",VLOOKUP($E338&amp;$D$91&amp;$D$92,'CCG data'!$A:$AD,'CCG data'!R$3,FALSE))</f>
        <v/>
      </c>
      <c r="G338" s="395"/>
      <c r="H338" s="395">
        <f>IF(OR(ISERROR(VLOOKUP($E338&amp;$D$91&amp;$D$92,'CCG data'!$A:$AD,'CCG data'!S$3,FALSE)),ISBLANK(VLOOKUP($E338&amp;$D$91&amp;$D$92,'CCG data'!$A:$AD,'CCG data'!S$3,FALSE))),"",VLOOKUP($E338&amp;$D$91&amp;$D$92,'CCG data'!$A:$AD,'CCG data'!S$3,FALSE))</f>
        <v>37.299605094984152</v>
      </c>
      <c r="I338" s="395"/>
      <c r="J338" s="395">
        <f>IF(OR(ISERROR(VLOOKUP($E338&amp;$D$91&amp;$D$92,'CCG data'!$A:$AD,'CCG data'!T$3,FALSE)),ISBLANK(VLOOKUP($E338&amp;$D$91&amp;$D$92,'CCG data'!$A:$AD,'CCG data'!T$3,FALSE))),"",VLOOKUP($E338&amp;$D$91&amp;$D$92,'CCG data'!$A:$AD,'CCG data'!T$3,FALSE))</f>
        <v>21.915851580157067</v>
      </c>
      <c r="K338" s="395"/>
      <c r="L338" s="395">
        <f>IF(OR(ISERROR(VLOOKUP($E338&amp;$D$91&amp;$D$92,'CCG data'!$A:$AD,'CCG data'!U$3,FALSE)),ISBLANK(VLOOKUP($E338&amp;$D$91&amp;$D$92,'CCG data'!$A:$AD,'CCG data'!U$3,FALSE))),"",VLOOKUP($E338&amp;$D$91&amp;$D$92,'CCG data'!$A:$AD,'CCG data'!U$3,FALSE))</f>
        <v>9.2288891400031936</v>
      </c>
      <c r="M338" s="396"/>
      <c r="N338" s="367">
        <f>IF(OR(ISERROR(VLOOKUP($E338&amp;$D$91&amp;$D$92,'CCG data'!$A:$AD,'CCG data'!G$3,FALSE)),ISBLANK(VLOOKUP($E338&amp;$D$91&amp;$D$92,'CCG data'!$A:$AD,'CCG data'!G$3,FALSE))),"",VLOOKUP($E338&amp;$D$91&amp;$D$92,'CCG data'!$A:$AD,'CCG data'!G$3,FALSE))</f>
        <v>1306</v>
      </c>
      <c r="P338" s="404" t="str">
        <f>IF(OR(ISERROR(VLOOKUP($E338&amp;$D$91&amp;$D$92,'CCG data'!$A:$AD,'CCG data'!B$3,FALSE)),ISBLANK(VLOOKUP($E338&amp;$D$91&amp;$D$92,'CCG data'!$A:$AD,'CCG data'!B$3,FALSE))),"",VLOOKUP($E338&amp;$D$91&amp;$D$92,'CCG data'!$A:$AD,'CCG data'!B$3,FALSE))</f>
        <v/>
      </c>
      <c r="Q338" s="267"/>
      <c r="R338" s="267">
        <f>IF(OR(ISERROR(VLOOKUP($E338&amp;$D$91&amp;$D$92,'CCG data'!$A:$AD,'CCG data'!C$3,FALSE)),ISBLANK(VLOOKUP($E338&amp;$D$91&amp;$D$92,'CCG data'!$A:$AD,'CCG data'!C$3,FALSE))),"",VLOOKUP($E338&amp;$D$91&amp;$D$92,'CCG data'!$A:$AD,'CCG data'!C$3,FALSE))</f>
        <v>0.5482388973966309</v>
      </c>
      <c r="S338" s="267"/>
      <c r="T338" s="267">
        <f>IF(OR(ISERROR(VLOOKUP($E338&amp;$D$91&amp;$D$92,'CCG data'!$A:$AD,'CCG data'!D$3,FALSE)),ISBLANK(VLOOKUP($E338&amp;$D$91&amp;$D$92,'CCG data'!$A:$AD,'CCG data'!D$3,FALSE))),"",VLOOKUP($E338&amp;$D$91&amp;$D$92,'CCG data'!$A:$AD,'CCG data'!D$3,FALSE))</f>
        <v>0.31776416539050534</v>
      </c>
      <c r="U338" s="267"/>
      <c r="V338" s="267">
        <f>IF(OR(ISERROR(VLOOKUP($E338&amp;$D$91&amp;$D$92,'CCG data'!$A:$AD,'CCG data'!E$3,FALSE)),ISBLANK(VLOOKUP($E338&amp;$D$91&amp;$D$92,'CCG data'!$A:$AD,'CCG data'!E$3,FALSE))),"",VLOOKUP($E338&amp;$D$91&amp;$D$92,'CCG data'!$A:$AD,'CCG data'!E$3,FALSE))</f>
        <v>0.13399693721286371</v>
      </c>
      <c r="W338" s="405"/>
      <c r="Z338" s="165">
        <f>IFERROR(VLOOKUP($E338&amp;$D$92, Outliers!$A$4:$P$214,10,FALSE),"0")</f>
        <v>0</v>
      </c>
      <c r="AA338" s="165">
        <f>IFERROR(VLOOKUP($E338&amp;$D$92, Outliers!$A$4:$P$214,11,FALSE),"0")</f>
        <v>1</v>
      </c>
      <c r="AB338" s="165">
        <f>IFERROR(VLOOKUP($E338&amp;$D$92, Outliers!$A$4:$P$214,12,FALSE),"0")</f>
        <v>1</v>
      </c>
      <c r="AD338" s="78"/>
      <c r="AE338" s="78"/>
      <c r="AF338" s="78"/>
      <c r="AG338" s="78"/>
    </row>
    <row r="339" spans="4:33" x14ac:dyDescent="0.25">
      <c r="D339" s="319"/>
      <c r="E339" s="103" t="s">
        <v>27</v>
      </c>
      <c r="F339" s="95" t="str">
        <f>IF(P338="","",VLOOKUP($E338&amp;$D$91&amp;$D$92,'CCG data'!$A:$AD,'CCG data'!W$3,FALSE))</f>
        <v/>
      </c>
      <c r="G339" s="96" t="str">
        <f>IF(P338="","",VLOOKUP($E338&amp;$D$91&amp;$D$92,'CCG data'!$A:$AD,'CCG data'!X$3,FALSE))</f>
        <v/>
      </c>
      <c r="H339" s="96">
        <f>IF(R338="","",VLOOKUP($E338&amp;$D$91&amp;$D$92,'CCG data'!$A:$AD,'CCG data'!Y$3,FALSE))</f>
        <v>34.567459783193705</v>
      </c>
      <c r="I339" s="96">
        <f>IF(R338="","",VLOOKUP($E338&amp;$D$91&amp;$D$92,'CCG data'!$A:$AD,'CCG data'!Z$3,FALSE))</f>
        <v>40.031750406774599</v>
      </c>
      <c r="J339" s="96">
        <f>IF(T338="","",VLOOKUP($E338&amp;$D$91&amp;$D$92,'CCG data'!$A:$AD,'CCG data'!AA$3,FALSE))</f>
        <v>19.807270168637569</v>
      </c>
      <c r="K339" s="96">
        <f>IF(T338="","",VLOOKUP($E338&amp;$D$91&amp;$D$92,'CCG data'!$A:$AD,'CCG data'!AB$3,FALSE))</f>
        <v>24.024432991676566</v>
      </c>
      <c r="L339" s="96">
        <f>IF(V338="","",VLOOKUP($E338&amp;$D$91&amp;$D$92,'CCG data'!$A:$AD,'CCG data'!AC$3,FALSE))</f>
        <v>7.8615177896605335</v>
      </c>
      <c r="M339" s="96">
        <f>IF(V338="","",VLOOKUP($E338&amp;$D$91&amp;$D$92,'CCG data'!$A:$AD,'CCG data'!AD$3,FALSE))</f>
        <v>10.596260490345854</v>
      </c>
      <c r="N339" s="368"/>
      <c r="P339" s="152" t="str">
        <f>IF(P338="","",VLOOKUP($E338&amp;$D$91&amp;$D$92,'CCG data'!$A:$AD,'CCG data'!I$3,FALSE))</f>
        <v/>
      </c>
      <c r="Q339" s="15" t="str">
        <f>IF(P338="","",VLOOKUP($E338&amp;$D$91&amp;$D$92,'CCG data'!$A:$AD,'CCG data'!J$3,FALSE))</f>
        <v/>
      </c>
      <c r="R339" s="15">
        <f>IF(R338="","",VLOOKUP($E338&amp;$D$91&amp;$D$92,'CCG data'!$A:$AD,'CCG data'!K$3,FALSE))</f>
        <v>0.52100000000000002</v>
      </c>
      <c r="S339" s="15">
        <f>IF(R338="","",VLOOKUP($E338&amp;$D$91&amp;$D$92,'CCG data'!$A:$AD,'CCG data'!L$3,FALSE))</f>
        <v>0.57499999999999996</v>
      </c>
      <c r="T339" s="15">
        <f>IF(T338="","",VLOOKUP($E338&amp;$D$91&amp;$D$92,'CCG data'!$A:$AD,'CCG data'!M$3,FALSE))</f>
        <v>0.29299999999999998</v>
      </c>
      <c r="U339" s="15">
        <f>IF(T338="","",VLOOKUP($E338&amp;$D$91&amp;$D$92,'CCG data'!$A:$AD,'CCG data'!N$3,FALSE))</f>
        <v>0.34399999999999997</v>
      </c>
      <c r="V339" s="15">
        <f>IF(V338="","",VLOOKUP($E338&amp;$D$91&amp;$D$92,'CCG data'!$A:$AD,'CCG data'!O$3,FALSE))</f>
        <v>0.11700000000000001</v>
      </c>
      <c r="W339" s="136">
        <f>IF(V338="","",VLOOKUP($E338&amp;$D$91&amp;$D$92,'CCG data'!$A:$AD,'CCG data'!P$3,FALSE))</f>
        <v>0.154</v>
      </c>
      <c r="Z339" s="165" t="str">
        <f>IFERROR(VLOOKUP($E339&amp;$D$92, Outliers!$A$4:$P$214,10,FALSE),"0")</f>
        <v>0</v>
      </c>
      <c r="AA339" s="165" t="str">
        <f>IFERROR(VLOOKUP($E339&amp;$D$92, Outliers!$A$4:$P$214,11,FALSE),"0")</f>
        <v>0</v>
      </c>
      <c r="AB339" s="165" t="str">
        <f>IFERROR(VLOOKUP($E339&amp;$D$92, Outliers!$A$4:$P$214,12,FALSE),"0")</f>
        <v>0</v>
      </c>
      <c r="AD339" s="78"/>
      <c r="AE339" s="78"/>
      <c r="AF339" s="78"/>
      <c r="AG339" s="78"/>
    </row>
    <row r="340" spans="4:33" ht="15.75" x14ac:dyDescent="0.25">
      <c r="D340" s="319"/>
      <c r="E340" s="104" t="s">
        <v>234</v>
      </c>
      <c r="F340" s="394" t="str">
        <f>IF(OR(ISERROR(VLOOKUP($E340&amp;$D$91&amp;$D$92,'CCG data'!$A:$AD,'CCG data'!R$3,FALSE)),ISBLANK(VLOOKUP($E340&amp;$D$91&amp;$D$92,'CCG data'!$A:$AD,'CCG data'!R$3,FALSE))),"",VLOOKUP($E340&amp;$D$91&amp;$D$92,'CCG data'!$A:$AD,'CCG data'!R$3,FALSE))</f>
        <v/>
      </c>
      <c r="G340" s="395"/>
      <c r="H340" s="395">
        <f>IF(OR(ISERROR(VLOOKUP($E340&amp;$D$91&amp;$D$92,'CCG data'!$A:$AD,'CCG data'!S$3,FALSE)),ISBLANK(VLOOKUP($E340&amp;$D$91&amp;$D$92,'CCG data'!$A:$AD,'CCG data'!S$3,FALSE))),"",VLOOKUP($E340&amp;$D$91&amp;$D$92,'CCG data'!$A:$AD,'CCG data'!S$3,FALSE))</f>
        <v>48.080764628086001</v>
      </c>
      <c r="I340" s="395"/>
      <c r="J340" s="395">
        <f>IF(OR(ISERROR(VLOOKUP($E340&amp;$D$91&amp;$D$92,'CCG data'!$A:$AD,'CCG data'!T$3,FALSE)),ISBLANK(VLOOKUP($E340&amp;$D$91&amp;$D$92,'CCG data'!$A:$AD,'CCG data'!T$3,FALSE))),"",VLOOKUP($E340&amp;$D$91&amp;$D$92,'CCG data'!$A:$AD,'CCG data'!T$3,FALSE))</f>
        <v>41.14858933490855</v>
      </c>
      <c r="K340" s="395"/>
      <c r="L340" s="395">
        <f>IF(OR(ISERROR(VLOOKUP($E340&amp;$D$91&amp;$D$92,'CCG data'!$A:$AD,'CCG data'!U$3,FALSE)),ISBLANK(VLOOKUP($E340&amp;$D$91&amp;$D$92,'CCG data'!$A:$AD,'CCG data'!U$3,FALSE))),"",VLOOKUP($E340&amp;$D$91&amp;$D$92,'CCG data'!$A:$AD,'CCG data'!U$3,FALSE))</f>
        <v>18.415776483575957</v>
      </c>
      <c r="M340" s="396"/>
      <c r="N340" s="367">
        <f>IF(OR(ISERROR(VLOOKUP($E340&amp;$D$91&amp;$D$92,'CCG data'!$A:$AD,'CCG data'!G$3,FALSE)),ISBLANK(VLOOKUP($E340&amp;$D$91&amp;$D$92,'CCG data'!$A:$AD,'CCG data'!G$3,FALSE))),"",VLOOKUP($E340&amp;$D$91&amp;$D$92,'CCG data'!$A:$AD,'CCG data'!G$3,FALSE))</f>
        <v>1819</v>
      </c>
      <c r="P340" s="404" t="str">
        <f>IF(OR(ISERROR(VLOOKUP($E340&amp;$D$91&amp;$D$92,'CCG data'!$A:$AD,'CCG data'!B$3,FALSE)),ISBLANK(VLOOKUP($E340&amp;$D$91&amp;$D$92,'CCG data'!$A:$AD,'CCG data'!B$3,FALSE))),"",VLOOKUP($E340&amp;$D$91&amp;$D$92,'CCG data'!$A:$AD,'CCG data'!B$3,FALSE))</f>
        <v/>
      </c>
      <c r="Q340" s="267"/>
      <c r="R340" s="267">
        <f>IF(OR(ISERROR(VLOOKUP($E340&amp;$D$91&amp;$D$92,'CCG data'!$A:$AD,'CCG data'!C$3,FALSE)),ISBLANK(VLOOKUP($E340&amp;$D$91&amp;$D$92,'CCG data'!$A:$AD,'CCG data'!C$3,FALSE))),"",VLOOKUP($E340&amp;$D$91&amp;$D$92,'CCG data'!$A:$AD,'CCG data'!C$3,FALSE))</f>
        <v>0.44420010995052228</v>
      </c>
      <c r="S340" s="267"/>
      <c r="T340" s="267">
        <f>IF(OR(ISERROR(VLOOKUP($E340&amp;$D$91&amp;$D$92,'CCG data'!$A:$AD,'CCG data'!D$3,FALSE)),ISBLANK(VLOOKUP($E340&amp;$D$91&amp;$D$92,'CCG data'!$A:$AD,'CCG data'!D$3,FALSE))),"",VLOOKUP($E340&amp;$D$91&amp;$D$92,'CCG data'!$A:$AD,'CCG data'!D$3,FALSE))</f>
        <v>0.38537658053875756</v>
      </c>
      <c r="U340" s="267"/>
      <c r="V340" s="267">
        <f>IF(OR(ISERROR(VLOOKUP($E340&amp;$D$91&amp;$D$92,'CCG data'!$A:$AD,'CCG data'!E$3,FALSE)),ISBLANK(VLOOKUP($E340&amp;$D$91&amp;$D$92,'CCG data'!$A:$AD,'CCG data'!E$3,FALSE))),"",VLOOKUP($E340&amp;$D$91&amp;$D$92,'CCG data'!$A:$AD,'CCG data'!E$3,FALSE))</f>
        <v>0.17042330951072018</v>
      </c>
      <c r="W340" s="405"/>
      <c r="Z340" s="165">
        <f>IFERROR(VLOOKUP($E340&amp;$D$92, Outliers!$A$4:$P$214,10,FALSE),"0")</f>
        <v>1</v>
      </c>
      <c r="AA340" s="165">
        <f>IFERROR(VLOOKUP($E340&amp;$D$92, Outliers!$A$4:$P$214,11,FALSE),"0")</f>
        <v>1</v>
      </c>
      <c r="AB340" s="165">
        <f>IFERROR(VLOOKUP($E340&amp;$D$92, Outliers!$A$4:$P$214,12,FALSE),"0")</f>
        <v>1</v>
      </c>
      <c r="AD340" s="78"/>
      <c r="AE340" s="78"/>
      <c r="AF340" s="78"/>
      <c r="AG340" s="78"/>
    </row>
    <row r="341" spans="4:33" x14ac:dyDescent="0.25">
      <c r="D341" s="319"/>
      <c r="E341" s="103" t="s">
        <v>27</v>
      </c>
      <c r="F341" s="95" t="str">
        <f>IF(P340="","",VLOOKUP($E340&amp;$D$91&amp;$D$92,'CCG data'!$A:$AD,'CCG data'!W$3,FALSE))</f>
        <v/>
      </c>
      <c r="G341" s="96" t="str">
        <f>IF(P340="","",VLOOKUP($E340&amp;$D$91&amp;$D$92,'CCG data'!$A:$AD,'CCG data'!X$3,FALSE))</f>
        <v/>
      </c>
      <c r="H341" s="96">
        <f>IF(R340="","",VLOOKUP($E340&amp;$D$91&amp;$D$92,'CCG data'!$A:$AD,'CCG data'!Y$3,FALSE))</f>
        <v>44.765472849860515</v>
      </c>
      <c r="I341" s="96">
        <f>IF(R340="","",VLOOKUP($E340&amp;$D$91&amp;$D$92,'CCG data'!$A:$AD,'CCG data'!Z$3,FALSE))</f>
        <v>51.396056406311487</v>
      </c>
      <c r="J341" s="96">
        <f>IF(T340="","",VLOOKUP($E340&amp;$D$91&amp;$D$92,'CCG data'!$A:$AD,'CCG data'!AA$3,FALSE))</f>
        <v>38.102434226384048</v>
      </c>
      <c r="K341" s="96">
        <f>IF(T340="","",VLOOKUP($E340&amp;$D$91&amp;$D$92,'CCG data'!$A:$AD,'CCG data'!AB$3,FALSE))</f>
        <v>44.194744443433052</v>
      </c>
      <c r="L341" s="96">
        <f>IF(V340="","",VLOOKUP($E340&amp;$D$91&amp;$D$92,'CCG data'!$A:$AD,'CCG data'!AC$3,FALSE))</f>
        <v>16.365722678199589</v>
      </c>
      <c r="M341" s="96">
        <f>IF(V340="","",VLOOKUP($E340&amp;$D$91&amp;$D$92,'CCG data'!$A:$AD,'CCG data'!AD$3,FALSE))</f>
        <v>20.465830288952326</v>
      </c>
      <c r="N341" s="368"/>
      <c r="P341" s="152" t="str">
        <f>IF(P340="","",VLOOKUP($E340&amp;$D$91&amp;$D$92,'CCG data'!$A:$AD,'CCG data'!I$3,FALSE))</f>
        <v/>
      </c>
      <c r="Q341" s="15" t="str">
        <f>IF(P340="","",VLOOKUP($E340&amp;$D$91&amp;$D$92,'CCG data'!$A:$AD,'CCG data'!J$3,FALSE))</f>
        <v/>
      </c>
      <c r="R341" s="15">
        <f>IF(R340="","",VLOOKUP($E340&amp;$D$91&amp;$D$92,'CCG data'!$A:$AD,'CCG data'!K$3,FALSE))</f>
        <v>0.42199999999999999</v>
      </c>
      <c r="S341" s="15">
        <f>IF(R340="","",VLOOKUP($E340&amp;$D$91&amp;$D$92,'CCG data'!$A:$AD,'CCG data'!L$3,FALSE))</f>
        <v>0.46700000000000003</v>
      </c>
      <c r="T341" s="15">
        <f>IF(T340="","",VLOOKUP($E340&amp;$D$91&amp;$D$92,'CCG data'!$A:$AD,'CCG data'!M$3,FALSE))</f>
        <v>0.36299999999999999</v>
      </c>
      <c r="U341" s="15">
        <f>IF(T340="","",VLOOKUP($E340&amp;$D$91&amp;$D$92,'CCG data'!$A:$AD,'CCG data'!N$3,FALSE))</f>
        <v>0.40799999999999997</v>
      </c>
      <c r="V341" s="15">
        <f>IF(V340="","",VLOOKUP($E340&amp;$D$91&amp;$D$92,'CCG data'!$A:$AD,'CCG data'!O$3,FALSE))</f>
        <v>0.154</v>
      </c>
      <c r="W341" s="136">
        <f>IF(V340="","",VLOOKUP($E340&amp;$D$91&amp;$D$92,'CCG data'!$A:$AD,'CCG data'!P$3,FALSE))</f>
        <v>0.188</v>
      </c>
      <c r="Z341" s="165" t="str">
        <f>IFERROR(VLOOKUP($E341&amp;$D$92, Outliers!$A$4:$P$214,10,FALSE),"0")</f>
        <v>0</v>
      </c>
      <c r="AA341" s="165" t="str">
        <f>IFERROR(VLOOKUP($E341&amp;$D$92, Outliers!$A$4:$P$214,11,FALSE),"0")</f>
        <v>0</v>
      </c>
      <c r="AB341" s="165" t="str">
        <f>IFERROR(VLOOKUP($E341&amp;$D$92, Outliers!$A$4:$P$214,12,FALSE),"0")</f>
        <v>0</v>
      </c>
      <c r="AD341" s="78"/>
      <c r="AE341" s="78"/>
      <c r="AF341" s="78"/>
      <c r="AG341" s="78"/>
    </row>
    <row r="342" spans="4:33" ht="15.75" x14ac:dyDescent="0.25">
      <c r="D342" s="319"/>
      <c r="E342" s="104" t="s">
        <v>235</v>
      </c>
      <c r="F342" s="394" t="str">
        <f>IF(OR(ISERROR(VLOOKUP($E342&amp;$D$91&amp;$D$92,'CCG data'!$A:$AD,'CCG data'!R$3,FALSE)),ISBLANK(VLOOKUP($E342&amp;$D$91&amp;$D$92,'CCG data'!$A:$AD,'CCG data'!R$3,FALSE))),"",VLOOKUP($E342&amp;$D$91&amp;$D$92,'CCG data'!$A:$AD,'CCG data'!R$3,FALSE))</f>
        <v/>
      </c>
      <c r="G342" s="395"/>
      <c r="H342" s="395">
        <f>IF(OR(ISERROR(VLOOKUP($E342&amp;$D$91&amp;$D$92,'CCG data'!$A:$AD,'CCG data'!S$3,FALSE)),ISBLANK(VLOOKUP($E342&amp;$D$91&amp;$D$92,'CCG data'!$A:$AD,'CCG data'!S$3,FALSE))),"",VLOOKUP($E342&amp;$D$91&amp;$D$92,'CCG data'!$A:$AD,'CCG data'!S$3,FALSE))</f>
        <v>30.85849138136442</v>
      </c>
      <c r="I342" s="395"/>
      <c r="J342" s="395">
        <f>IF(OR(ISERROR(VLOOKUP($E342&amp;$D$91&amp;$D$92,'CCG data'!$A:$AD,'CCG data'!T$3,FALSE)),ISBLANK(VLOOKUP($E342&amp;$D$91&amp;$D$92,'CCG data'!$A:$AD,'CCG data'!T$3,FALSE))),"",VLOOKUP($E342&amp;$D$91&amp;$D$92,'CCG data'!$A:$AD,'CCG data'!T$3,FALSE))</f>
        <v>21.939499156139703</v>
      </c>
      <c r="K342" s="395"/>
      <c r="L342" s="395">
        <f>IF(OR(ISERROR(VLOOKUP($E342&amp;$D$91&amp;$D$92,'CCG data'!$A:$AD,'CCG data'!U$3,FALSE)),ISBLANK(VLOOKUP($E342&amp;$D$91&amp;$D$92,'CCG data'!$A:$AD,'CCG data'!U$3,FALSE))),"",VLOOKUP($E342&amp;$D$91&amp;$D$92,'CCG data'!$A:$AD,'CCG data'!U$3,FALSE))</f>
        <v>11.475952281489006</v>
      </c>
      <c r="M342" s="396"/>
      <c r="N342" s="367">
        <f>IF(OR(ISERROR(VLOOKUP($E342&amp;$D$91&amp;$D$92,'CCG data'!$A:$AD,'CCG data'!G$3,FALSE)),ISBLANK(VLOOKUP($E342&amp;$D$91&amp;$D$92,'CCG data'!$A:$AD,'CCG data'!G$3,FALSE))),"",VLOOKUP($E342&amp;$D$91&amp;$D$92,'CCG data'!$A:$AD,'CCG data'!G$3,FALSE))</f>
        <v>1691</v>
      </c>
      <c r="P342" s="404" t="str">
        <f>IF(OR(ISERROR(VLOOKUP($E342&amp;$D$91&amp;$D$92,'CCG data'!$A:$AD,'CCG data'!B$3,FALSE)),ISBLANK(VLOOKUP($E342&amp;$D$91&amp;$D$92,'CCG data'!$A:$AD,'CCG data'!B$3,FALSE))),"",VLOOKUP($E342&amp;$D$91&amp;$D$92,'CCG data'!$A:$AD,'CCG data'!B$3,FALSE))</f>
        <v/>
      </c>
      <c r="Q342" s="267"/>
      <c r="R342" s="267">
        <f>IF(OR(ISERROR(VLOOKUP($E342&amp;$D$91&amp;$D$92,'CCG data'!$A:$AD,'CCG data'!C$3,FALSE)),ISBLANK(VLOOKUP($E342&amp;$D$91&amp;$D$92,'CCG data'!$A:$AD,'CCG data'!C$3,FALSE))),"",VLOOKUP($E342&amp;$D$91&amp;$D$92,'CCG data'!$A:$AD,'CCG data'!C$3,FALSE))</f>
        <v>0.47427557658190422</v>
      </c>
      <c r="S342" s="267"/>
      <c r="T342" s="267">
        <f>IF(OR(ISERROR(VLOOKUP($E342&amp;$D$91&amp;$D$92,'CCG data'!$A:$AD,'CCG data'!D$3,FALSE)),ISBLANK(VLOOKUP($E342&amp;$D$91&amp;$D$92,'CCG data'!$A:$AD,'CCG data'!D$3,FALSE))),"",VLOOKUP($E342&amp;$D$91&amp;$D$92,'CCG data'!$A:$AD,'CCG data'!D$3,FALSE))</f>
        <v>0.34654050857480778</v>
      </c>
      <c r="U342" s="267"/>
      <c r="V342" s="267">
        <f>IF(OR(ISERROR(VLOOKUP($E342&amp;$D$91&amp;$D$92,'CCG data'!$A:$AD,'CCG data'!E$3,FALSE)),ISBLANK(VLOOKUP($E342&amp;$D$91&amp;$D$92,'CCG data'!$A:$AD,'CCG data'!E$3,FALSE))),"",VLOOKUP($E342&amp;$D$91&amp;$D$92,'CCG data'!$A:$AD,'CCG data'!E$3,FALSE))</f>
        <v>0.17918391484328799</v>
      </c>
      <c r="W342" s="405"/>
      <c r="Z342" s="165">
        <f>IFERROR(VLOOKUP($E342&amp;$D$92, Outliers!$A$4:$P$214,10,FALSE),"0")</f>
        <v>1</v>
      </c>
      <c r="AA342" s="165">
        <f>IFERROR(VLOOKUP($E342&amp;$D$92, Outliers!$A$4:$P$214,11,FALSE),"0")</f>
        <v>1</v>
      </c>
      <c r="AB342" s="165">
        <f>IFERROR(VLOOKUP($E342&amp;$D$92, Outliers!$A$4:$P$214,12,FALSE),"0")</f>
        <v>0</v>
      </c>
      <c r="AD342" s="78"/>
      <c r="AE342" s="78"/>
      <c r="AF342" s="78"/>
      <c r="AG342" s="78"/>
    </row>
    <row r="343" spans="4:33" x14ac:dyDescent="0.25">
      <c r="D343" s="319"/>
      <c r="E343" s="103" t="s">
        <v>27</v>
      </c>
      <c r="F343" s="95" t="str">
        <f>IF(P342="","",VLOOKUP($E342&amp;$D$91&amp;$D$92,'CCG data'!$A:$AD,'CCG data'!W$3,FALSE))</f>
        <v/>
      </c>
      <c r="G343" s="96" t="str">
        <f>IF(P342="","",VLOOKUP($E342&amp;$D$91&amp;$D$92,'CCG data'!$A:$AD,'CCG data'!X$3,FALSE))</f>
        <v/>
      </c>
      <c r="H343" s="96">
        <f>IF(R342="","",VLOOKUP($E342&amp;$D$91&amp;$D$92,'CCG data'!$A:$AD,'CCG data'!Y$3,FALSE))</f>
        <v>28.722775006118425</v>
      </c>
      <c r="I343" s="96">
        <f>IF(R342="","",VLOOKUP($E342&amp;$D$91&amp;$D$92,'CCG data'!$A:$AD,'CCG data'!Z$3,FALSE))</f>
        <v>32.994207756610415</v>
      </c>
      <c r="J343" s="96">
        <f>IF(T342="","",VLOOKUP($E342&amp;$D$91&amp;$D$92,'CCG data'!$A:$AD,'CCG data'!AA$3,FALSE))</f>
        <v>20.16312693754524</v>
      </c>
      <c r="K343" s="96">
        <f>IF(T342="","",VLOOKUP($E342&amp;$D$91&amp;$D$92,'CCG data'!$A:$AD,'CCG data'!AB$3,FALSE))</f>
        <v>23.715871374734167</v>
      </c>
      <c r="L343" s="96">
        <f>IF(V342="","",VLOOKUP($E342&amp;$D$91&amp;$D$92,'CCG data'!$A:$AD,'CCG data'!AC$3,FALSE))</f>
        <v>10.183770865332876</v>
      </c>
      <c r="M343" s="96">
        <f>IF(V342="","",VLOOKUP($E342&amp;$D$91&amp;$D$92,'CCG data'!$A:$AD,'CCG data'!AD$3,FALSE))</f>
        <v>12.768133697645135</v>
      </c>
      <c r="N343" s="368"/>
      <c r="P343" s="152" t="str">
        <f>IF(P342="","",VLOOKUP($E342&amp;$D$91&amp;$D$92,'CCG data'!$A:$AD,'CCG data'!I$3,FALSE))</f>
        <v/>
      </c>
      <c r="Q343" s="15" t="str">
        <f>IF(P342="","",VLOOKUP($E342&amp;$D$91&amp;$D$92,'CCG data'!$A:$AD,'CCG data'!J$3,FALSE))</f>
        <v/>
      </c>
      <c r="R343" s="15">
        <f>IF(R342="","",VLOOKUP($E342&amp;$D$91&amp;$D$92,'CCG data'!$A:$AD,'CCG data'!K$3,FALSE))</f>
        <v>0.45100000000000001</v>
      </c>
      <c r="S343" s="15">
        <f>IF(R342="","",VLOOKUP($E342&amp;$D$91&amp;$D$92,'CCG data'!$A:$AD,'CCG data'!L$3,FALSE))</f>
        <v>0.498</v>
      </c>
      <c r="T343" s="15">
        <f>IF(T342="","",VLOOKUP($E342&amp;$D$91&amp;$D$92,'CCG data'!$A:$AD,'CCG data'!M$3,FALSE))</f>
        <v>0.32400000000000001</v>
      </c>
      <c r="U343" s="15">
        <f>IF(T342="","",VLOOKUP($E342&amp;$D$91&amp;$D$92,'CCG data'!$A:$AD,'CCG data'!N$3,FALSE))</f>
        <v>0.37</v>
      </c>
      <c r="V343" s="15">
        <f>IF(V342="","",VLOOKUP($E342&amp;$D$91&amp;$D$92,'CCG data'!$A:$AD,'CCG data'!O$3,FALSE))</f>
        <v>0.16200000000000001</v>
      </c>
      <c r="W343" s="136">
        <f>IF(V342="","",VLOOKUP($E342&amp;$D$91&amp;$D$92,'CCG data'!$A:$AD,'CCG data'!P$3,FALSE))</f>
        <v>0.19800000000000001</v>
      </c>
      <c r="Z343" s="165" t="str">
        <f>IFERROR(VLOOKUP($E343&amp;$D$92, Outliers!$A$4:$P$214,10,FALSE),"0")</f>
        <v>0</v>
      </c>
      <c r="AA343" s="165" t="str">
        <f>IFERROR(VLOOKUP($E343&amp;$D$92, Outliers!$A$4:$P$214,11,FALSE),"0")</f>
        <v>0</v>
      </c>
      <c r="AB343" s="165" t="str">
        <f>IFERROR(VLOOKUP($E343&amp;$D$92, Outliers!$A$4:$P$214,12,FALSE),"0")</f>
        <v>0</v>
      </c>
      <c r="AD343" s="78"/>
      <c r="AE343" s="78"/>
      <c r="AF343" s="78"/>
      <c r="AG343" s="78"/>
    </row>
    <row r="344" spans="4:33" ht="15.75" x14ac:dyDescent="0.25">
      <c r="D344" s="319"/>
      <c r="E344" s="104" t="s">
        <v>498</v>
      </c>
      <c r="F344" s="394" t="str">
        <f>IF(OR(ISERROR(VLOOKUP($E344&amp;$D$91&amp;$D$92,'CCG data'!$A:$AD,'CCG data'!R$3,FALSE)),ISBLANK(VLOOKUP($E344&amp;$D$91&amp;$D$92,'CCG data'!$A:$AD,'CCG data'!R$3,FALSE))),"",VLOOKUP($E344&amp;$D$91&amp;$D$92,'CCG data'!$A:$AD,'CCG data'!R$3,FALSE))</f>
        <v/>
      </c>
      <c r="G344" s="395"/>
      <c r="H344" s="395">
        <f>IF(OR(ISERROR(VLOOKUP($E344&amp;$D$91&amp;$D$92,'CCG data'!$A:$AD,'CCG data'!S$3,FALSE)),ISBLANK(VLOOKUP($E344&amp;$D$91&amp;$D$92,'CCG data'!$A:$AD,'CCG data'!S$3,FALSE))),"",VLOOKUP($E344&amp;$D$91&amp;$D$92,'CCG data'!$A:$AD,'CCG data'!S$3,FALSE))</f>
        <v>34.474293283127899</v>
      </c>
      <c r="I344" s="395"/>
      <c r="J344" s="395">
        <f>IF(OR(ISERROR(VLOOKUP($E344&amp;$D$91&amp;$D$92,'CCG data'!$A:$AD,'CCG data'!T$3,FALSE)),ISBLANK(VLOOKUP($E344&amp;$D$91&amp;$D$92,'CCG data'!$A:$AD,'CCG data'!T$3,FALSE))),"",VLOOKUP($E344&amp;$D$91&amp;$D$92,'CCG data'!$A:$AD,'CCG data'!T$3,FALSE))</f>
        <v>21.895968625675039</v>
      </c>
      <c r="K344" s="395"/>
      <c r="L344" s="395">
        <f>IF(OR(ISERROR(VLOOKUP($E344&amp;$D$91&amp;$D$92,'CCG data'!$A:$AD,'CCG data'!U$3,FALSE)),ISBLANK(VLOOKUP($E344&amp;$D$91&amp;$D$92,'CCG data'!$A:$AD,'CCG data'!U$3,FALSE))),"",VLOOKUP($E344&amp;$D$91&amp;$D$92,'CCG data'!$A:$AD,'CCG data'!U$3,FALSE))</f>
        <v>8.2913309549439269</v>
      </c>
      <c r="M344" s="396"/>
      <c r="N344" s="367">
        <f>IF(OR(ISERROR(VLOOKUP($E344&amp;$D$91&amp;$D$92,'CCG data'!$A:$AD,'CCG data'!G$3,FALSE)),ISBLANK(VLOOKUP($E344&amp;$D$91&amp;$D$92,'CCG data'!$A:$AD,'CCG data'!G$3,FALSE))),"",VLOOKUP($E344&amp;$D$91&amp;$D$92,'CCG data'!$A:$AD,'CCG data'!G$3,FALSE))</f>
        <v>5276</v>
      </c>
      <c r="P344" s="404" t="str">
        <f>IF(OR(ISERROR(VLOOKUP($E344&amp;$D$91&amp;$D$92,'CCG data'!$A:$AD,'CCG data'!B$3,FALSE)),ISBLANK(VLOOKUP($E344&amp;$D$91&amp;$D$92,'CCG data'!$A:$AD,'CCG data'!B$3,FALSE))),"",VLOOKUP($E344&amp;$D$91&amp;$D$92,'CCG data'!$A:$AD,'CCG data'!B$3,FALSE))</f>
        <v/>
      </c>
      <c r="Q344" s="267"/>
      <c r="R344" s="267">
        <f>IF(OR(ISERROR(VLOOKUP($E344&amp;$D$91&amp;$D$92,'CCG data'!$A:$AD,'CCG data'!C$3,FALSE)),ISBLANK(VLOOKUP($E344&amp;$D$91&amp;$D$92,'CCG data'!$A:$AD,'CCG data'!C$3,FALSE))),"",VLOOKUP($E344&amp;$D$91&amp;$D$92,'CCG data'!$A:$AD,'CCG data'!C$3,FALSE))</f>
        <v>0.52672479150871876</v>
      </c>
      <c r="S344" s="267"/>
      <c r="T344" s="267">
        <f>IF(OR(ISERROR(VLOOKUP($E344&amp;$D$91&amp;$D$92,'CCG data'!$A:$AD,'CCG data'!D$3,FALSE)),ISBLANK(VLOOKUP($E344&amp;$D$91&amp;$D$92,'CCG data'!$A:$AD,'CCG data'!D$3,FALSE))),"",VLOOKUP($E344&amp;$D$91&amp;$D$92,'CCG data'!$A:$AD,'CCG data'!D$3,FALSE))</f>
        <v>0.3447687642153146</v>
      </c>
      <c r="U344" s="267"/>
      <c r="V344" s="267">
        <f>IF(OR(ISERROR(VLOOKUP($E344&amp;$D$91&amp;$D$92,'CCG data'!$A:$AD,'CCG data'!E$3,FALSE)),ISBLANK(VLOOKUP($E344&amp;$D$91&amp;$D$92,'CCG data'!$A:$AD,'CCG data'!E$3,FALSE))),"",VLOOKUP($E344&amp;$D$91&amp;$D$92,'CCG data'!$A:$AD,'CCG data'!E$3,FALSE))</f>
        <v>0.12850644427596664</v>
      </c>
      <c r="W344" s="405"/>
      <c r="Z344" s="165">
        <f>IFERROR(VLOOKUP($E344&amp;$D$92, Outliers!$A$4:$P$214,10,FALSE),"0")</f>
        <v>1</v>
      </c>
      <c r="AA344" s="165">
        <f>IFERROR(VLOOKUP($E344&amp;$D$92, Outliers!$A$4:$P$214,11,FALSE),"0")</f>
        <v>1</v>
      </c>
      <c r="AB344" s="165">
        <f>IFERROR(VLOOKUP($E344&amp;$D$92, Outliers!$A$4:$P$214,12,FALSE),"0")</f>
        <v>1</v>
      </c>
      <c r="AD344" s="78"/>
      <c r="AE344" s="78"/>
      <c r="AF344" s="78"/>
      <c r="AG344" s="78"/>
    </row>
    <row r="345" spans="4:33" x14ac:dyDescent="0.25">
      <c r="D345" s="319"/>
      <c r="E345" s="103" t="s">
        <v>27</v>
      </c>
      <c r="F345" s="95" t="str">
        <f>IF(P344="","",VLOOKUP($E344&amp;$D$91&amp;$D$92,'CCG data'!$A:$AD,'CCG data'!W$3,FALSE))</f>
        <v/>
      </c>
      <c r="G345" s="96" t="str">
        <f>IF(P344="","",VLOOKUP($E344&amp;$D$91&amp;$D$92,'CCG data'!$A:$AD,'CCG data'!X$3,FALSE))</f>
        <v/>
      </c>
      <c r="H345" s="96">
        <f>IF(R344="","",VLOOKUP($E344&amp;$D$91&amp;$D$92,'CCG data'!$A:$AD,'CCG data'!Y$3,FALSE))</f>
        <v>33.192531938619787</v>
      </c>
      <c r="I345" s="96">
        <f>IF(R344="","",VLOOKUP($E344&amp;$D$91&amp;$D$92,'CCG data'!$A:$AD,'CCG data'!Z$3,FALSE))</f>
        <v>35.756054627636011</v>
      </c>
      <c r="J345" s="96">
        <f>IF(T344="","",VLOOKUP($E344&amp;$D$91&amp;$D$92,'CCG data'!$A:$AD,'CCG data'!AA$3,FALSE))</f>
        <v>20.889723281491662</v>
      </c>
      <c r="K345" s="96">
        <f>IF(T344="","",VLOOKUP($E344&amp;$D$91&amp;$D$92,'CCG data'!$A:$AD,'CCG data'!AB$3,FALSE))</f>
        <v>22.902213969858416</v>
      </c>
      <c r="L345" s="96">
        <f>IF(V344="","",VLOOKUP($E344&amp;$D$91&amp;$D$92,'CCG data'!$A:$AD,'CCG data'!AC$3,FALSE))</f>
        <v>7.6672147268689557</v>
      </c>
      <c r="M345" s="96">
        <f>IF(V344="","",VLOOKUP($E344&amp;$D$91&amp;$D$92,'CCG data'!$A:$AD,'CCG data'!AD$3,FALSE))</f>
        <v>8.9154471830188982</v>
      </c>
      <c r="N345" s="368"/>
      <c r="P345" s="152" t="str">
        <f>IF(P344="","",VLOOKUP($E344&amp;$D$91&amp;$D$92,'CCG data'!$A:$AD,'CCG data'!I$3,FALSE))</f>
        <v/>
      </c>
      <c r="Q345" s="15" t="str">
        <f>IF(P344="","",VLOOKUP($E344&amp;$D$91&amp;$D$92,'CCG data'!$A:$AD,'CCG data'!J$3,FALSE))</f>
        <v/>
      </c>
      <c r="R345" s="15">
        <f>IF(R344="","",VLOOKUP($E344&amp;$D$91&amp;$D$92,'CCG data'!$A:$AD,'CCG data'!K$3,FALSE))</f>
        <v>0.51300000000000001</v>
      </c>
      <c r="S345" s="15">
        <f>IF(R344="","",VLOOKUP($E344&amp;$D$91&amp;$D$92,'CCG data'!$A:$AD,'CCG data'!L$3,FALSE))</f>
        <v>0.54</v>
      </c>
      <c r="T345" s="15">
        <f>IF(T344="","",VLOOKUP($E344&amp;$D$91&amp;$D$92,'CCG data'!$A:$AD,'CCG data'!M$3,FALSE))</f>
        <v>0.33200000000000002</v>
      </c>
      <c r="U345" s="15">
        <f>IF(T344="","",VLOOKUP($E344&amp;$D$91&amp;$D$92,'CCG data'!$A:$AD,'CCG data'!N$3,FALSE))</f>
        <v>0.35799999999999998</v>
      </c>
      <c r="V345" s="15">
        <f>IF(V344="","",VLOOKUP($E344&amp;$D$91&amp;$D$92,'CCG data'!$A:$AD,'CCG data'!O$3,FALSE))</f>
        <v>0.12</v>
      </c>
      <c r="W345" s="136">
        <f>IF(V344="","",VLOOKUP($E344&amp;$D$91&amp;$D$92,'CCG data'!$A:$AD,'CCG data'!P$3,FALSE))</f>
        <v>0.13800000000000001</v>
      </c>
      <c r="Z345" s="165" t="str">
        <f>IFERROR(VLOOKUP($E345&amp;$D$92, Outliers!$A$4:$P$214,10,FALSE),"0")</f>
        <v>0</v>
      </c>
      <c r="AA345" s="165" t="str">
        <f>IFERROR(VLOOKUP($E345&amp;$D$92, Outliers!$A$4:$P$214,11,FALSE),"0")</f>
        <v>0</v>
      </c>
      <c r="AB345" s="165" t="str">
        <f>IFERROR(VLOOKUP($E345&amp;$D$92, Outliers!$A$4:$P$214,12,FALSE),"0")</f>
        <v>0</v>
      </c>
      <c r="AD345" s="78"/>
      <c r="AE345" s="78"/>
      <c r="AF345" s="78"/>
      <c r="AG345" s="78"/>
    </row>
    <row r="346" spans="4:33" ht="15.75" x14ac:dyDescent="0.25">
      <c r="D346" s="319"/>
      <c r="E346" s="104" t="s">
        <v>236</v>
      </c>
      <c r="F346" s="394" t="str">
        <f>IF(OR(ISERROR(VLOOKUP($E346&amp;$D$91&amp;$D$92,'CCG data'!$A:$AD,'CCG data'!R$3,FALSE)),ISBLANK(VLOOKUP($E346&amp;$D$91&amp;$D$92,'CCG data'!$A:$AD,'CCG data'!R$3,FALSE))),"",VLOOKUP($E346&amp;$D$91&amp;$D$92,'CCG data'!$A:$AD,'CCG data'!R$3,FALSE))</f>
        <v/>
      </c>
      <c r="G346" s="395"/>
      <c r="H346" s="395">
        <f>IF(OR(ISERROR(VLOOKUP($E346&amp;$D$91&amp;$D$92,'CCG data'!$A:$AD,'CCG data'!S$3,FALSE)),ISBLANK(VLOOKUP($E346&amp;$D$91&amp;$D$92,'CCG data'!$A:$AD,'CCG data'!S$3,FALSE))),"",VLOOKUP($E346&amp;$D$91&amp;$D$92,'CCG data'!$A:$AD,'CCG data'!S$3,FALSE))</f>
        <v>40.068369821936912</v>
      </c>
      <c r="I346" s="395"/>
      <c r="J346" s="395">
        <f>IF(OR(ISERROR(VLOOKUP($E346&amp;$D$91&amp;$D$92,'CCG data'!$A:$AD,'CCG data'!T$3,FALSE)),ISBLANK(VLOOKUP($E346&amp;$D$91&amp;$D$92,'CCG data'!$A:$AD,'CCG data'!T$3,FALSE))),"",VLOOKUP($E346&amp;$D$91&amp;$D$92,'CCG data'!$A:$AD,'CCG data'!T$3,FALSE))</f>
        <v>29.934045304769416</v>
      </c>
      <c r="K346" s="395"/>
      <c r="L346" s="395">
        <f>IF(OR(ISERROR(VLOOKUP($E346&amp;$D$91&amp;$D$92,'CCG data'!$A:$AD,'CCG data'!U$3,FALSE)),ISBLANK(VLOOKUP($E346&amp;$D$91&amp;$D$92,'CCG data'!$A:$AD,'CCG data'!U$3,FALSE))),"",VLOOKUP($E346&amp;$D$91&amp;$D$92,'CCG data'!$A:$AD,'CCG data'!U$3,FALSE))</f>
        <v>18.19555662620629</v>
      </c>
      <c r="M346" s="396"/>
      <c r="N346" s="367">
        <f>IF(OR(ISERROR(VLOOKUP($E346&amp;$D$91&amp;$D$92,'CCG data'!$A:$AD,'CCG data'!G$3,FALSE)),ISBLANK(VLOOKUP($E346&amp;$D$91&amp;$D$92,'CCG data'!$A:$AD,'CCG data'!G$3,FALSE))),"",VLOOKUP($E346&amp;$D$91&amp;$D$92,'CCG data'!$A:$AD,'CCG data'!G$3,FALSE))</f>
        <v>2620</v>
      </c>
      <c r="P346" s="404" t="str">
        <f>IF(OR(ISERROR(VLOOKUP($E346&amp;$D$91&amp;$D$92,'CCG data'!$A:$AD,'CCG data'!B$3,FALSE)),ISBLANK(VLOOKUP($E346&amp;$D$91&amp;$D$92,'CCG data'!$A:$AD,'CCG data'!B$3,FALSE))),"",VLOOKUP($E346&amp;$D$91&amp;$D$92,'CCG data'!$A:$AD,'CCG data'!B$3,FALSE))</f>
        <v/>
      </c>
      <c r="Q346" s="267"/>
      <c r="R346" s="267">
        <f>IF(OR(ISERROR(VLOOKUP($E346&amp;$D$91&amp;$D$92,'CCG data'!$A:$AD,'CCG data'!C$3,FALSE)),ISBLANK(VLOOKUP($E346&amp;$D$91&amp;$D$92,'CCG data'!$A:$AD,'CCG data'!C$3,FALSE))),"",VLOOKUP($E346&amp;$D$91&amp;$D$92,'CCG data'!$A:$AD,'CCG data'!C$3,FALSE))</f>
        <v>0.45534351145038165</v>
      </c>
      <c r="S346" s="267"/>
      <c r="T346" s="267">
        <f>IF(OR(ISERROR(VLOOKUP($E346&amp;$D$91&amp;$D$92,'CCG data'!$A:$AD,'CCG data'!D$3,FALSE)),ISBLANK(VLOOKUP($E346&amp;$D$91&amp;$D$92,'CCG data'!$A:$AD,'CCG data'!D$3,FALSE))),"",VLOOKUP($E346&amp;$D$91&amp;$D$92,'CCG data'!$A:$AD,'CCG data'!D$3,FALSE))</f>
        <v>0.33702290076335878</v>
      </c>
      <c r="U346" s="267"/>
      <c r="V346" s="267">
        <f>IF(OR(ISERROR(VLOOKUP($E346&amp;$D$91&amp;$D$92,'CCG data'!$A:$AD,'CCG data'!E$3,FALSE)),ISBLANK(VLOOKUP($E346&amp;$D$91&amp;$D$92,'CCG data'!$A:$AD,'CCG data'!E$3,FALSE))),"",VLOOKUP($E346&amp;$D$91&amp;$D$92,'CCG data'!$A:$AD,'CCG data'!E$3,FALSE))</f>
        <v>0.20763358778625954</v>
      </c>
      <c r="W346" s="405"/>
      <c r="Z346" s="165">
        <f>IFERROR(VLOOKUP($E346&amp;$D$92, Outliers!$A$4:$P$214,10,FALSE),"0")</f>
        <v>0</v>
      </c>
      <c r="AA346" s="165">
        <f>IFERROR(VLOOKUP($E346&amp;$D$92, Outliers!$A$4:$P$214,11,FALSE),"0")</f>
        <v>0</v>
      </c>
      <c r="AB346" s="165">
        <f>IFERROR(VLOOKUP($E346&amp;$D$92, Outliers!$A$4:$P$214,12,FALSE),"0")</f>
        <v>1</v>
      </c>
      <c r="AD346" s="78"/>
      <c r="AE346" s="78"/>
      <c r="AF346" s="78"/>
      <c r="AG346" s="78"/>
    </row>
    <row r="347" spans="4:33" x14ac:dyDescent="0.25">
      <c r="D347" s="319"/>
      <c r="E347" s="103" t="s">
        <v>27</v>
      </c>
      <c r="F347" s="95" t="str">
        <f>IF(P346="","",VLOOKUP($E346&amp;$D$91&amp;$D$92,'CCG data'!$A:$AD,'CCG data'!W$3,FALSE))</f>
        <v/>
      </c>
      <c r="G347" s="96" t="str">
        <f>IF(P346="","",VLOOKUP($E346&amp;$D$91&amp;$D$92,'CCG data'!$A:$AD,'CCG data'!X$3,FALSE))</f>
        <v/>
      </c>
      <c r="H347" s="96">
        <f>IF(R346="","",VLOOKUP($E346&amp;$D$91&amp;$D$92,'CCG data'!$A:$AD,'CCG data'!Y$3,FALSE))</f>
        <v>37.794646988749115</v>
      </c>
      <c r="I347" s="96">
        <f>IF(R346="","",VLOOKUP($E346&amp;$D$91&amp;$D$92,'CCG data'!$A:$AD,'CCG data'!Z$3,FALSE))</f>
        <v>42.342092655124709</v>
      </c>
      <c r="J347" s="96">
        <f>IF(T346="","",VLOOKUP($E346&amp;$D$91&amp;$D$92,'CCG data'!$A:$AD,'CCG data'!AA$3,FALSE))</f>
        <v>27.959618077988765</v>
      </c>
      <c r="K347" s="96">
        <f>IF(T346="","",VLOOKUP($E346&amp;$D$91&amp;$D$92,'CCG data'!$A:$AD,'CCG data'!AB$3,FALSE))</f>
        <v>31.908472531550068</v>
      </c>
      <c r="L347" s="96">
        <f>IF(V346="","",VLOOKUP($E346&amp;$D$91&amp;$D$92,'CCG data'!$A:$AD,'CCG data'!AC$3,FALSE))</f>
        <v>16.666505639741647</v>
      </c>
      <c r="M347" s="96">
        <f>IF(V346="","",VLOOKUP($E346&amp;$D$91&amp;$D$92,'CCG data'!$A:$AD,'CCG data'!AD$3,FALSE))</f>
        <v>19.724607612670933</v>
      </c>
      <c r="N347" s="368"/>
      <c r="P347" s="152" t="str">
        <f>IF(P346="","",VLOOKUP($E346&amp;$D$91&amp;$D$92,'CCG data'!$A:$AD,'CCG data'!I$3,FALSE))</f>
        <v/>
      </c>
      <c r="Q347" s="15" t="str">
        <f>IF(P346="","",VLOOKUP($E346&amp;$D$91&amp;$D$92,'CCG data'!$A:$AD,'CCG data'!J$3,FALSE))</f>
        <v/>
      </c>
      <c r="R347" s="15">
        <f>IF(R346="","",VLOOKUP($E346&amp;$D$91&amp;$D$92,'CCG data'!$A:$AD,'CCG data'!K$3,FALSE))</f>
        <v>0.436</v>
      </c>
      <c r="S347" s="15">
        <f>IF(R346="","",VLOOKUP($E346&amp;$D$91&amp;$D$92,'CCG data'!$A:$AD,'CCG data'!L$3,FALSE))</f>
        <v>0.47399999999999998</v>
      </c>
      <c r="T347" s="15">
        <f>IF(T346="","",VLOOKUP($E346&amp;$D$91&amp;$D$92,'CCG data'!$A:$AD,'CCG data'!M$3,FALSE))</f>
        <v>0.31900000000000001</v>
      </c>
      <c r="U347" s="15">
        <f>IF(T346="","",VLOOKUP($E346&amp;$D$91&amp;$D$92,'CCG data'!$A:$AD,'CCG data'!N$3,FALSE))</f>
        <v>0.35499999999999998</v>
      </c>
      <c r="V347" s="15">
        <f>IF(V346="","",VLOOKUP($E346&amp;$D$91&amp;$D$92,'CCG data'!$A:$AD,'CCG data'!O$3,FALSE))</f>
        <v>0.193</v>
      </c>
      <c r="W347" s="136">
        <f>IF(V346="","",VLOOKUP($E346&amp;$D$91&amp;$D$92,'CCG data'!$A:$AD,'CCG data'!P$3,FALSE))</f>
        <v>0.224</v>
      </c>
      <c r="Z347" s="165" t="str">
        <f>IFERROR(VLOOKUP($E347&amp;$D$92, Outliers!$A$4:$P$214,10,FALSE),"0")</f>
        <v>0</v>
      </c>
      <c r="AA347" s="165" t="str">
        <f>IFERROR(VLOOKUP($E347&amp;$D$92, Outliers!$A$4:$P$214,11,FALSE),"0")</f>
        <v>0</v>
      </c>
      <c r="AB347" s="165" t="str">
        <f>IFERROR(VLOOKUP($E347&amp;$D$92, Outliers!$A$4:$P$214,12,FALSE),"0")</f>
        <v>0</v>
      </c>
      <c r="AD347" s="78"/>
      <c r="AE347" s="78"/>
      <c r="AF347" s="78"/>
      <c r="AG347" s="78"/>
    </row>
    <row r="348" spans="4:33" ht="15.75" x14ac:dyDescent="0.25">
      <c r="D348" s="319"/>
      <c r="E348" s="104" t="s">
        <v>237</v>
      </c>
      <c r="F348" s="394" t="str">
        <f>IF(OR(ISERROR(VLOOKUP($E348&amp;$D$91&amp;$D$92,'CCG data'!$A:$AD,'CCG data'!R$3,FALSE)),ISBLANK(VLOOKUP($E348&amp;$D$91&amp;$D$92,'CCG data'!$A:$AD,'CCG data'!R$3,FALSE))),"",VLOOKUP($E348&amp;$D$91&amp;$D$92,'CCG data'!$A:$AD,'CCG data'!R$3,FALSE))</f>
        <v/>
      </c>
      <c r="G348" s="395"/>
      <c r="H348" s="395">
        <f>IF(OR(ISERROR(VLOOKUP($E348&amp;$D$91&amp;$D$92,'CCG data'!$A:$AD,'CCG data'!S$3,FALSE)),ISBLANK(VLOOKUP($E348&amp;$D$91&amp;$D$92,'CCG data'!$A:$AD,'CCG data'!S$3,FALSE))),"",VLOOKUP($E348&amp;$D$91&amp;$D$92,'CCG data'!$A:$AD,'CCG data'!S$3,FALSE))</f>
        <v>20.348027876599936</v>
      </c>
      <c r="I348" s="395"/>
      <c r="J348" s="395">
        <f>IF(OR(ISERROR(VLOOKUP($E348&amp;$D$91&amp;$D$92,'CCG data'!$A:$AD,'CCG data'!T$3,FALSE)),ISBLANK(VLOOKUP($E348&amp;$D$91&amp;$D$92,'CCG data'!$A:$AD,'CCG data'!T$3,FALSE))),"",VLOOKUP($E348&amp;$D$91&amp;$D$92,'CCG data'!$A:$AD,'CCG data'!T$3,FALSE))</f>
        <v>22.484686708154165</v>
      </c>
      <c r="K348" s="395"/>
      <c r="L348" s="395">
        <f>IF(OR(ISERROR(VLOOKUP($E348&amp;$D$91&amp;$D$92,'CCG data'!$A:$AD,'CCG data'!U$3,FALSE)),ISBLANK(VLOOKUP($E348&amp;$D$91&amp;$D$92,'CCG data'!$A:$AD,'CCG data'!U$3,FALSE))),"",VLOOKUP($E348&amp;$D$91&amp;$D$92,'CCG data'!$A:$AD,'CCG data'!U$3,FALSE))</f>
        <v>26.177223380330911</v>
      </c>
      <c r="M348" s="396"/>
      <c r="N348" s="367">
        <f>IF(OR(ISERROR(VLOOKUP($E348&amp;$D$91&amp;$D$92,'CCG data'!$A:$AD,'CCG data'!G$3,FALSE)),ISBLANK(VLOOKUP($E348&amp;$D$91&amp;$D$92,'CCG data'!$A:$AD,'CCG data'!G$3,FALSE))),"",VLOOKUP($E348&amp;$D$91&amp;$D$92,'CCG data'!$A:$AD,'CCG data'!G$3,FALSE))</f>
        <v>1069</v>
      </c>
      <c r="P348" s="404" t="str">
        <f>IF(OR(ISERROR(VLOOKUP($E348&amp;$D$91&amp;$D$92,'CCG data'!$A:$AD,'CCG data'!B$3,FALSE)),ISBLANK(VLOOKUP($E348&amp;$D$91&amp;$D$92,'CCG data'!$A:$AD,'CCG data'!B$3,FALSE))),"",VLOOKUP($E348&amp;$D$91&amp;$D$92,'CCG data'!$A:$AD,'CCG data'!B$3,FALSE))</f>
        <v/>
      </c>
      <c r="Q348" s="267"/>
      <c r="R348" s="267">
        <f>IF(OR(ISERROR(VLOOKUP($E348&amp;$D$91&amp;$D$92,'CCG data'!$A:$AD,'CCG data'!C$3,FALSE)),ISBLANK(VLOOKUP($E348&amp;$D$91&amp;$D$92,'CCG data'!$A:$AD,'CCG data'!C$3,FALSE))),"",VLOOKUP($E348&amp;$D$91&amp;$D$92,'CCG data'!$A:$AD,'CCG data'!C$3,FALSE))</f>
        <v>0.29279700654817586</v>
      </c>
      <c r="S348" s="267"/>
      <c r="T348" s="267">
        <f>IF(OR(ISERROR(VLOOKUP($E348&amp;$D$91&amp;$D$92,'CCG data'!$A:$AD,'CCG data'!D$3,FALSE)),ISBLANK(VLOOKUP($E348&amp;$D$91&amp;$D$92,'CCG data'!$A:$AD,'CCG data'!D$3,FALSE))),"",VLOOKUP($E348&amp;$D$91&amp;$D$92,'CCG data'!$A:$AD,'CCG data'!D$3,FALSE))</f>
        <v>0.33115060804490176</v>
      </c>
      <c r="U348" s="267"/>
      <c r="V348" s="267">
        <f>IF(OR(ISERROR(VLOOKUP($E348&amp;$D$91&amp;$D$92,'CCG data'!$A:$AD,'CCG data'!E$3,FALSE)),ISBLANK(VLOOKUP($E348&amp;$D$91&amp;$D$92,'CCG data'!$A:$AD,'CCG data'!E$3,FALSE))),"",VLOOKUP($E348&amp;$D$91&amp;$D$92,'CCG data'!$A:$AD,'CCG data'!E$3,FALSE))</f>
        <v>0.37605238540692237</v>
      </c>
      <c r="W348" s="405"/>
      <c r="Z348" s="165">
        <f>IFERROR(VLOOKUP($E348&amp;$D$92, Outliers!$A$4:$P$214,10,FALSE),"0")</f>
        <v>1</v>
      </c>
      <c r="AA348" s="165">
        <f>IFERROR(VLOOKUP($E348&amp;$D$92, Outliers!$A$4:$P$214,11,FALSE),"0")</f>
        <v>1</v>
      </c>
      <c r="AB348" s="165">
        <f>IFERROR(VLOOKUP($E348&amp;$D$92, Outliers!$A$4:$P$214,12,FALSE),"0")</f>
        <v>1</v>
      </c>
      <c r="AD348" s="78"/>
      <c r="AE348" s="78"/>
      <c r="AF348" s="78"/>
      <c r="AG348" s="78"/>
    </row>
    <row r="349" spans="4:33" x14ac:dyDescent="0.25">
      <c r="D349" s="319"/>
      <c r="E349" s="103" t="s">
        <v>27</v>
      </c>
      <c r="F349" s="95" t="str">
        <f>IF(P348="","",VLOOKUP($E348&amp;$D$91&amp;$D$92,'CCG data'!$A:$AD,'CCG data'!W$3,FALSE))</f>
        <v/>
      </c>
      <c r="G349" s="96" t="str">
        <f>IF(P348="","",VLOOKUP($E348&amp;$D$91&amp;$D$92,'CCG data'!$A:$AD,'CCG data'!X$3,FALSE))</f>
        <v/>
      </c>
      <c r="H349" s="96">
        <f>IF(R348="","",VLOOKUP($E348&amp;$D$91&amp;$D$92,'CCG data'!$A:$AD,'CCG data'!Y$3,FALSE))</f>
        <v>18.093756344969204</v>
      </c>
      <c r="I349" s="96">
        <f>IF(R348="","",VLOOKUP($E348&amp;$D$91&amp;$D$92,'CCG data'!$A:$AD,'CCG data'!Z$3,FALSE))</f>
        <v>22.602299408230667</v>
      </c>
      <c r="J349" s="96">
        <f>IF(T348="","",VLOOKUP($E348&amp;$D$91&amp;$D$92,'CCG data'!$A:$AD,'CCG data'!AA$3,FALSE))</f>
        <v>20.142393381794289</v>
      </c>
      <c r="K349" s="96">
        <f>IF(T348="","",VLOOKUP($E348&amp;$D$91&amp;$D$92,'CCG data'!$A:$AD,'CCG data'!AB$3,FALSE))</f>
        <v>24.82698003451404</v>
      </c>
      <c r="L349" s="96">
        <f>IF(V348="","",VLOOKUP($E348&amp;$D$91&amp;$D$92,'CCG data'!$A:$AD,'CCG data'!AC$3,FALSE))</f>
        <v>23.618244958235913</v>
      </c>
      <c r="M349" s="96">
        <f>IF(V348="","",VLOOKUP($E348&amp;$D$91&amp;$D$92,'CCG data'!$A:$AD,'CCG data'!AD$3,FALSE))</f>
        <v>28.73620180242591</v>
      </c>
      <c r="N349" s="368"/>
      <c r="P349" s="152" t="str">
        <f>IF(P348="","",VLOOKUP($E348&amp;$D$91&amp;$D$92,'CCG data'!$A:$AD,'CCG data'!I$3,FALSE))</f>
        <v/>
      </c>
      <c r="Q349" s="15" t="str">
        <f>IF(P348="","",VLOOKUP($E348&amp;$D$91&amp;$D$92,'CCG data'!$A:$AD,'CCG data'!J$3,FALSE))</f>
        <v/>
      </c>
      <c r="R349" s="15">
        <f>IF(R348="","",VLOOKUP($E348&amp;$D$91&amp;$D$92,'CCG data'!$A:$AD,'CCG data'!K$3,FALSE))</f>
        <v>0.26600000000000001</v>
      </c>
      <c r="S349" s="15">
        <f>IF(R348="","",VLOOKUP($E348&amp;$D$91&amp;$D$92,'CCG data'!$A:$AD,'CCG data'!L$3,FALSE))</f>
        <v>0.32100000000000001</v>
      </c>
      <c r="T349" s="15">
        <f>IF(T348="","",VLOOKUP($E348&amp;$D$91&amp;$D$92,'CCG data'!$A:$AD,'CCG data'!M$3,FALSE))</f>
        <v>0.30399999999999999</v>
      </c>
      <c r="U349" s="15">
        <f>IF(T348="","",VLOOKUP($E348&amp;$D$91&amp;$D$92,'CCG data'!$A:$AD,'CCG data'!N$3,FALSE))</f>
        <v>0.36</v>
      </c>
      <c r="V349" s="15">
        <f>IF(V348="","",VLOOKUP($E348&amp;$D$91&amp;$D$92,'CCG data'!$A:$AD,'CCG data'!O$3,FALSE))</f>
        <v>0.34799999999999998</v>
      </c>
      <c r="W349" s="136">
        <f>IF(V348="","",VLOOKUP($E348&amp;$D$91&amp;$D$92,'CCG data'!$A:$AD,'CCG data'!P$3,FALSE))</f>
        <v>0.40500000000000003</v>
      </c>
      <c r="Z349" s="165" t="str">
        <f>IFERROR(VLOOKUP($E349&amp;$D$92, Outliers!$A$4:$P$214,10,FALSE),"0")</f>
        <v>0</v>
      </c>
      <c r="AA349" s="165" t="str">
        <f>IFERROR(VLOOKUP($E349&amp;$D$92, Outliers!$A$4:$P$214,11,FALSE),"0")</f>
        <v>0</v>
      </c>
      <c r="AB349" s="165" t="str">
        <f>IFERROR(VLOOKUP($E349&amp;$D$92, Outliers!$A$4:$P$214,12,FALSE),"0")</f>
        <v>0</v>
      </c>
      <c r="AD349" s="78"/>
      <c r="AE349" s="78"/>
      <c r="AF349" s="78"/>
      <c r="AG349" s="78"/>
    </row>
    <row r="350" spans="4:33" ht="15.75" x14ac:dyDescent="0.25">
      <c r="D350" s="319"/>
      <c r="E350" s="104" t="s">
        <v>238</v>
      </c>
      <c r="F350" s="394" t="str">
        <f>IF(OR(ISERROR(VLOOKUP($E350&amp;$D$91&amp;$D$92,'CCG data'!$A:$AD,'CCG data'!R$3,FALSE)),ISBLANK(VLOOKUP($E350&amp;$D$91&amp;$D$92,'CCG data'!$A:$AD,'CCG data'!R$3,FALSE))),"",VLOOKUP($E350&amp;$D$91&amp;$D$92,'CCG data'!$A:$AD,'CCG data'!R$3,FALSE))</f>
        <v/>
      </c>
      <c r="G350" s="395"/>
      <c r="H350" s="395">
        <f>IF(OR(ISERROR(VLOOKUP($E350&amp;$D$91&amp;$D$92,'CCG data'!$A:$AD,'CCG data'!S$3,FALSE)),ISBLANK(VLOOKUP($E350&amp;$D$91&amp;$D$92,'CCG data'!$A:$AD,'CCG data'!S$3,FALSE))),"",VLOOKUP($E350&amp;$D$91&amp;$D$92,'CCG data'!$A:$AD,'CCG data'!S$3,FALSE))</f>
        <v>58.470792761561796</v>
      </c>
      <c r="I350" s="395"/>
      <c r="J350" s="395">
        <f>IF(OR(ISERROR(VLOOKUP($E350&amp;$D$91&amp;$D$92,'CCG data'!$A:$AD,'CCG data'!T$3,FALSE)),ISBLANK(VLOOKUP($E350&amp;$D$91&amp;$D$92,'CCG data'!$A:$AD,'CCG data'!T$3,FALSE))),"",VLOOKUP($E350&amp;$D$91&amp;$D$92,'CCG data'!$A:$AD,'CCG data'!T$3,FALSE))</f>
        <v>37.038111104838848</v>
      </c>
      <c r="K350" s="395"/>
      <c r="L350" s="395">
        <f>IF(OR(ISERROR(VLOOKUP($E350&amp;$D$91&amp;$D$92,'CCG data'!$A:$AD,'CCG data'!U$3,FALSE)),ISBLANK(VLOOKUP($E350&amp;$D$91&amp;$D$92,'CCG data'!$A:$AD,'CCG data'!U$3,FALSE))),"",VLOOKUP($E350&amp;$D$91&amp;$D$92,'CCG data'!$A:$AD,'CCG data'!U$3,FALSE))</f>
        <v>9.0334927259518114</v>
      </c>
      <c r="M350" s="396"/>
      <c r="N350" s="367">
        <f>IF(OR(ISERROR(VLOOKUP($E350&amp;$D$91&amp;$D$92,'CCG data'!$A:$AD,'CCG data'!G$3,FALSE)),ISBLANK(VLOOKUP($E350&amp;$D$91&amp;$D$92,'CCG data'!$A:$AD,'CCG data'!G$3,FALSE))),"",VLOOKUP($E350&amp;$D$91&amp;$D$92,'CCG data'!$A:$AD,'CCG data'!G$3,FALSE))</f>
        <v>1807</v>
      </c>
      <c r="P350" s="404" t="str">
        <f>IF(OR(ISERROR(VLOOKUP($E350&amp;$D$91&amp;$D$92,'CCG data'!$A:$AD,'CCG data'!B$3,FALSE)),ISBLANK(VLOOKUP($E350&amp;$D$91&amp;$D$92,'CCG data'!$A:$AD,'CCG data'!B$3,FALSE))),"",VLOOKUP($E350&amp;$D$91&amp;$D$92,'CCG data'!$A:$AD,'CCG data'!B$3,FALSE))</f>
        <v/>
      </c>
      <c r="Q350" s="267"/>
      <c r="R350" s="267">
        <f>IF(OR(ISERROR(VLOOKUP($E350&amp;$D$91&amp;$D$92,'CCG data'!$A:$AD,'CCG data'!C$3,FALSE)),ISBLANK(VLOOKUP($E350&amp;$D$91&amp;$D$92,'CCG data'!$A:$AD,'CCG data'!C$3,FALSE))),"",VLOOKUP($E350&amp;$D$91&amp;$D$92,'CCG data'!$A:$AD,'CCG data'!C$3,FALSE))</f>
        <v>0.55672385168788041</v>
      </c>
      <c r="S350" s="267"/>
      <c r="T350" s="267">
        <f>IF(OR(ISERROR(VLOOKUP($E350&amp;$D$91&amp;$D$92,'CCG data'!$A:$AD,'CCG data'!D$3,FALSE)),ISBLANK(VLOOKUP($E350&amp;$D$91&amp;$D$92,'CCG data'!$A:$AD,'CCG data'!D$3,FALSE))),"",VLOOKUP($E350&amp;$D$91&amp;$D$92,'CCG data'!$A:$AD,'CCG data'!D$3,FALSE))</f>
        <v>0.35860542335362477</v>
      </c>
      <c r="U350" s="267"/>
      <c r="V350" s="267">
        <f>IF(OR(ISERROR(VLOOKUP($E350&amp;$D$91&amp;$D$92,'CCG data'!$A:$AD,'CCG data'!E$3,FALSE)),ISBLANK(VLOOKUP($E350&amp;$D$91&amp;$D$92,'CCG data'!$A:$AD,'CCG data'!E$3,FALSE))),"",VLOOKUP($E350&amp;$D$91&amp;$D$92,'CCG data'!$A:$AD,'CCG data'!E$3,FALSE))</f>
        <v>8.4670724958494745E-2</v>
      </c>
      <c r="W350" s="405"/>
      <c r="Z350" s="165">
        <f>IFERROR(VLOOKUP($E350&amp;$D$92, Outliers!$A$4:$P$214,10,FALSE),"0")</f>
        <v>1</v>
      </c>
      <c r="AA350" s="165">
        <f>IFERROR(VLOOKUP($E350&amp;$D$92, Outliers!$A$4:$P$214,11,FALSE),"0")</f>
        <v>1</v>
      </c>
      <c r="AB350" s="165">
        <f>IFERROR(VLOOKUP($E350&amp;$D$92, Outliers!$A$4:$P$214,12,FALSE),"0")</f>
        <v>1</v>
      </c>
      <c r="AD350" s="78"/>
      <c r="AE350" s="78"/>
      <c r="AF350" s="78"/>
      <c r="AG350" s="78"/>
    </row>
    <row r="351" spans="4:33" x14ac:dyDescent="0.25">
      <c r="D351" s="319"/>
      <c r="E351" s="103" t="s">
        <v>27</v>
      </c>
      <c r="F351" s="95" t="str">
        <f>IF(P350="","",VLOOKUP($E350&amp;$D$91&amp;$D$92,'CCG data'!$A:$AD,'CCG data'!W$3,FALSE))</f>
        <v/>
      </c>
      <c r="G351" s="96" t="str">
        <f>IF(P350="","",VLOOKUP($E350&amp;$D$91&amp;$D$92,'CCG data'!$A:$AD,'CCG data'!X$3,FALSE))</f>
        <v/>
      </c>
      <c r="H351" s="96">
        <f>IF(R350="","",VLOOKUP($E350&amp;$D$91&amp;$D$92,'CCG data'!$A:$AD,'CCG data'!Y$3,FALSE))</f>
        <v>54.857558970224702</v>
      </c>
      <c r="I351" s="96">
        <f>IF(R350="","",VLOOKUP($E350&amp;$D$91&amp;$D$92,'CCG data'!$A:$AD,'CCG data'!Z$3,FALSE))</f>
        <v>62.084026552898891</v>
      </c>
      <c r="J351" s="96">
        <f>IF(T350="","",VLOOKUP($E350&amp;$D$91&amp;$D$92,'CCG data'!$A:$AD,'CCG data'!AA$3,FALSE))</f>
        <v>34.186322045496532</v>
      </c>
      <c r="K351" s="96">
        <f>IF(T350="","",VLOOKUP($E350&amp;$D$91&amp;$D$92,'CCG data'!$A:$AD,'CCG data'!AB$3,FALSE))</f>
        <v>39.889900164181164</v>
      </c>
      <c r="L351" s="96">
        <f>IF(V350="","",VLOOKUP($E350&amp;$D$91&amp;$D$92,'CCG data'!$A:$AD,'CCG data'!AC$3,FALSE))</f>
        <v>7.6020761069792169</v>
      </c>
      <c r="M351" s="96">
        <f>IF(V350="","",VLOOKUP($E350&amp;$D$91&amp;$D$92,'CCG data'!$A:$AD,'CCG data'!AD$3,FALSE))</f>
        <v>10.464909344924406</v>
      </c>
      <c r="N351" s="368"/>
      <c r="P351" s="152" t="str">
        <f>IF(P350="","",VLOOKUP($E350&amp;$D$91&amp;$D$92,'CCG data'!$A:$AD,'CCG data'!I$3,FALSE))</f>
        <v/>
      </c>
      <c r="Q351" s="15" t="str">
        <f>IF(P350="","",VLOOKUP($E350&amp;$D$91&amp;$D$92,'CCG data'!$A:$AD,'CCG data'!J$3,FALSE))</f>
        <v/>
      </c>
      <c r="R351" s="15">
        <f>IF(R350="","",VLOOKUP($E350&amp;$D$91&amp;$D$92,'CCG data'!$A:$AD,'CCG data'!K$3,FALSE))</f>
        <v>0.53400000000000003</v>
      </c>
      <c r="S351" s="15">
        <f>IF(R350="","",VLOOKUP($E350&amp;$D$91&amp;$D$92,'CCG data'!$A:$AD,'CCG data'!L$3,FALSE))</f>
        <v>0.57899999999999996</v>
      </c>
      <c r="T351" s="15">
        <f>IF(T350="","",VLOOKUP($E350&amp;$D$91&amp;$D$92,'CCG data'!$A:$AD,'CCG data'!M$3,FALSE))</f>
        <v>0.33700000000000002</v>
      </c>
      <c r="U351" s="15">
        <f>IF(T350="","",VLOOKUP($E350&amp;$D$91&amp;$D$92,'CCG data'!$A:$AD,'CCG data'!N$3,FALSE))</f>
        <v>0.38100000000000001</v>
      </c>
      <c r="V351" s="15">
        <f>IF(V350="","",VLOOKUP($E350&amp;$D$91&amp;$D$92,'CCG data'!$A:$AD,'CCG data'!O$3,FALSE))</f>
        <v>7.2999999999999995E-2</v>
      </c>
      <c r="W351" s="136">
        <f>IF(V350="","",VLOOKUP($E350&amp;$D$91&amp;$D$92,'CCG data'!$A:$AD,'CCG data'!P$3,FALSE))</f>
        <v>9.8000000000000004E-2</v>
      </c>
      <c r="Z351" s="165" t="str">
        <f>IFERROR(VLOOKUP($E351&amp;$D$92, Outliers!$A$4:$P$214,10,FALSE),"0")</f>
        <v>0</v>
      </c>
      <c r="AA351" s="165" t="str">
        <f>IFERROR(VLOOKUP($E351&amp;$D$92, Outliers!$A$4:$P$214,11,FALSE),"0")</f>
        <v>0</v>
      </c>
      <c r="AB351" s="165" t="str">
        <f>IFERROR(VLOOKUP($E351&amp;$D$92, Outliers!$A$4:$P$214,12,FALSE),"0")</f>
        <v>0</v>
      </c>
      <c r="AD351" s="78"/>
      <c r="AE351" s="78"/>
      <c r="AF351" s="78"/>
      <c r="AG351" s="78"/>
    </row>
    <row r="352" spans="4:33" ht="15.75" x14ac:dyDescent="0.25">
      <c r="D352" s="319"/>
      <c r="E352" s="104" t="s">
        <v>499</v>
      </c>
      <c r="F352" s="394" t="str">
        <f>IF(OR(ISERROR(VLOOKUP($E352&amp;$D$91&amp;$D$92,'CCG data'!$A:$AD,'CCG data'!R$3,FALSE)),ISBLANK(VLOOKUP($E352&amp;$D$91&amp;$D$92,'CCG data'!$A:$AD,'CCG data'!R$3,FALSE))),"",VLOOKUP($E352&amp;$D$91&amp;$D$92,'CCG data'!$A:$AD,'CCG data'!R$3,FALSE))</f>
        <v/>
      </c>
      <c r="G352" s="395"/>
      <c r="H352" s="395">
        <f>IF(OR(ISERROR(VLOOKUP($E352&amp;$D$91&amp;$D$92,'CCG data'!$A:$AD,'CCG data'!S$3,FALSE)),ISBLANK(VLOOKUP($E352&amp;$D$91&amp;$D$92,'CCG data'!$A:$AD,'CCG data'!S$3,FALSE))),"",VLOOKUP($E352&amp;$D$91&amp;$D$92,'CCG data'!$A:$AD,'CCG data'!S$3,FALSE))</f>
        <v>44.839832851646612</v>
      </c>
      <c r="I352" s="395"/>
      <c r="J352" s="395">
        <f>IF(OR(ISERROR(VLOOKUP($E352&amp;$D$91&amp;$D$92,'CCG data'!$A:$AD,'CCG data'!T$3,FALSE)),ISBLANK(VLOOKUP($E352&amp;$D$91&amp;$D$92,'CCG data'!$A:$AD,'CCG data'!T$3,FALSE))),"",VLOOKUP($E352&amp;$D$91&amp;$D$92,'CCG data'!$A:$AD,'CCG data'!T$3,FALSE))</f>
        <v>27.243532893492215</v>
      </c>
      <c r="K352" s="395"/>
      <c r="L352" s="395">
        <f>IF(OR(ISERROR(VLOOKUP($E352&amp;$D$91&amp;$D$92,'CCG data'!$A:$AD,'CCG data'!U$3,FALSE)),ISBLANK(VLOOKUP($E352&amp;$D$91&amp;$D$92,'CCG data'!$A:$AD,'CCG data'!U$3,FALSE))),"",VLOOKUP($E352&amp;$D$91&amp;$D$92,'CCG data'!$A:$AD,'CCG data'!U$3,FALSE))</f>
        <v>8.0599793348203832</v>
      </c>
      <c r="M352" s="396"/>
      <c r="N352" s="367">
        <f>IF(OR(ISERROR(VLOOKUP($E352&amp;$D$91&amp;$D$92,'CCG data'!$A:$AD,'CCG data'!G$3,FALSE)),ISBLANK(VLOOKUP($E352&amp;$D$91&amp;$D$92,'CCG data'!$A:$AD,'CCG data'!G$3,FALSE))),"",VLOOKUP($E352&amp;$D$91&amp;$D$92,'CCG data'!$A:$AD,'CCG data'!G$3,FALSE))</f>
        <v>976</v>
      </c>
      <c r="P352" s="404" t="str">
        <f>IF(OR(ISERROR(VLOOKUP($E352&amp;$D$91&amp;$D$92,'CCG data'!$A:$AD,'CCG data'!B$3,FALSE)),ISBLANK(VLOOKUP($E352&amp;$D$91&amp;$D$92,'CCG data'!$A:$AD,'CCG data'!B$3,FALSE))),"",VLOOKUP($E352&amp;$D$91&amp;$D$92,'CCG data'!$A:$AD,'CCG data'!B$3,FALSE))</f>
        <v/>
      </c>
      <c r="Q352" s="267"/>
      <c r="R352" s="267">
        <f>IF(OR(ISERROR(VLOOKUP($E352&amp;$D$91&amp;$D$92,'CCG data'!$A:$AD,'CCG data'!C$3,FALSE)),ISBLANK(VLOOKUP($E352&amp;$D$91&amp;$D$92,'CCG data'!$A:$AD,'CCG data'!C$3,FALSE))),"",VLOOKUP($E352&amp;$D$91&amp;$D$92,'CCG data'!$A:$AD,'CCG data'!C$3,FALSE))</f>
        <v>0.56045081967213117</v>
      </c>
      <c r="S352" s="267"/>
      <c r="T352" s="267">
        <f>IF(OR(ISERROR(VLOOKUP($E352&amp;$D$91&amp;$D$92,'CCG data'!$A:$AD,'CCG data'!D$3,FALSE)),ISBLANK(VLOOKUP($E352&amp;$D$91&amp;$D$92,'CCG data'!$A:$AD,'CCG data'!D$3,FALSE))),"",VLOOKUP($E352&amp;$D$91&amp;$D$92,'CCG data'!$A:$AD,'CCG data'!D$3,FALSE))</f>
        <v>0.33811475409836067</v>
      </c>
      <c r="U352" s="267"/>
      <c r="V352" s="267">
        <f>IF(OR(ISERROR(VLOOKUP($E352&amp;$D$91&amp;$D$92,'CCG data'!$A:$AD,'CCG data'!E$3,FALSE)),ISBLANK(VLOOKUP($E352&amp;$D$91&amp;$D$92,'CCG data'!$A:$AD,'CCG data'!E$3,FALSE))),"",VLOOKUP($E352&amp;$D$91&amp;$D$92,'CCG data'!$A:$AD,'CCG data'!E$3,FALSE))</f>
        <v>0.1014344262295082</v>
      </c>
      <c r="W352" s="405"/>
      <c r="Z352" s="165">
        <f>IFERROR(VLOOKUP($E352&amp;$D$92, Outliers!$A$4:$P$214,10,FALSE),"0")</f>
        <v>1</v>
      </c>
      <c r="AA352" s="165">
        <f>IFERROR(VLOOKUP($E352&amp;$D$92, Outliers!$A$4:$P$214,11,FALSE),"0")</f>
        <v>0</v>
      </c>
      <c r="AB352" s="165">
        <f>IFERROR(VLOOKUP($E352&amp;$D$92, Outliers!$A$4:$P$214,12,FALSE),"0")</f>
        <v>1</v>
      </c>
      <c r="AD352" s="78"/>
      <c r="AE352" s="78"/>
      <c r="AF352" s="78"/>
      <c r="AG352" s="78"/>
    </row>
    <row r="353" spans="4:33" x14ac:dyDescent="0.25">
      <c r="D353" s="319"/>
      <c r="E353" s="103" t="s">
        <v>27</v>
      </c>
      <c r="F353" s="95" t="str">
        <f>IF(P352="","",VLOOKUP($E352&amp;$D$91&amp;$D$92,'CCG data'!$A:$AD,'CCG data'!W$3,FALSE))</f>
        <v/>
      </c>
      <c r="G353" s="96" t="str">
        <f>IF(P352="","",VLOOKUP($E352&amp;$D$91&amp;$D$92,'CCG data'!$A:$AD,'CCG data'!X$3,FALSE))</f>
        <v/>
      </c>
      <c r="H353" s="96">
        <f>IF(R352="","",VLOOKUP($E352&amp;$D$91&amp;$D$92,'CCG data'!$A:$AD,'CCG data'!Y$3,FALSE))</f>
        <v>41.082095746210264</v>
      </c>
      <c r="I353" s="96">
        <f>IF(R352="","",VLOOKUP($E352&amp;$D$91&amp;$D$92,'CCG data'!$A:$AD,'CCG data'!Z$3,FALSE))</f>
        <v>48.59756995708296</v>
      </c>
      <c r="J353" s="96">
        <f>IF(T352="","",VLOOKUP($E352&amp;$D$91&amp;$D$92,'CCG data'!$A:$AD,'CCG data'!AA$3,FALSE))</f>
        <v>24.304106923615436</v>
      </c>
      <c r="K353" s="96">
        <f>IF(T352="","",VLOOKUP($E352&amp;$D$91&amp;$D$92,'CCG data'!$A:$AD,'CCG data'!AB$3,FALSE))</f>
        <v>30.182958863368995</v>
      </c>
      <c r="L353" s="96">
        <f>IF(V352="","",VLOOKUP($E352&amp;$D$91&amp;$D$92,'CCG data'!$A:$AD,'CCG data'!AC$3,FALSE))</f>
        <v>6.4722648665667375</v>
      </c>
      <c r="M353" s="96">
        <f>IF(V352="","",VLOOKUP($E352&amp;$D$91&amp;$D$92,'CCG data'!$A:$AD,'CCG data'!AD$3,FALSE))</f>
        <v>9.6476938030740289</v>
      </c>
      <c r="N353" s="368"/>
      <c r="P353" s="152" t="str">
        <f>IF(P352="","",VLOOKUP($E352&amp;$D$91&amp;$D$92,'CCG data'!$A:$AD,'CCG data'!I$3,FALSE))</f>
        <v/>
      </c>
      <c r="Q353" s="15" t="str">
        <f>IF(P352="","",VLOOKUP($E352&amp;$D$91&amp;$D$92,'CCG data'!$A:$AD,'CCG data'!J$3,FALSE))</f>
        <v/>
      </c>
      <c r="R353" s="15">
        <f>IF(R352="","",VLOOKUP($E352&amp;$D$91&amp;$D$92,'CCG data'!$A:$AD,'CCG data'!K$3,FALSE))</f>
        <v>0.52900000000000003</v>
      </c>
      <c r="S353" s="15">
        <f>IF(R352="","",VLOOKUP($E352&amp;$D$91&amp;$D$92,'CCG data'!$A:$AD,'CCG data'!L$3,FALSE))</f>
        <v>0.59099999999999997</v>
      </c>
      <c r="T353" s="15">
        <f>IF(T352="","",VLOOKUP($E352&amp;$D$91&amp;$D$92,'CCG data'!$A:$AD,'CCG data'!M$3,FALSE))</f>
        <v>0.309</v>
      </c>
      <c r="U353" s="15">
        <f>IF(T352="","",VLOOKUP($E352&amp;$D$91&amp;$D$92,'CCG data'!$A:$AD,'CCG data'!N$3,FALSE))</f>
        <v>0.36799999999999999</v>
      </c>
      <c r="V353" s="15">
        <f>IF(V352="","",VLOOKUP($E352&amp;$D$91&amp;$D$92,'CCG data'!$A:$AD,'CCG data'!O$3,FALSE))</f>
        <v>8.4000000000000005E-2</v>
      </c>
      <c r="W353" s="136">
        <f>IF(V352="","",VLOOKUP($E352&amp;$D$91&amp;$D$92,'CCG data'!$A:$AD,'CCG data'!P$3,FALSE))</f>
        <v>0.122</v>
      </c>
      <c r="Z353" s="165" t="str">
        <f>IFERROR(VLOOKUP($E353&amp;$D$92, Outliers!$A$4:$P$214,10,FALSE),"0")</f>
        <v>0</v>
      </c>
      <c r="AA353" s="165" t="str">
        <f>IFERROR(VLOOKUP($E353&amp;$D$92, Outliers!$A$4:$P$214,11,FALSE),"0")</f>
        <v>0</v>
      </c>
      <c r="AB353" s="165" t="str">
        <f>IFERROR(VLOOKUP($E353&amp;$D$92, Outliers!$A$4:$P$214,12,FALSE),"0")</f>
        <v>0</v>
      </c>
      <c r="AD353" s="78"/>
      <c r="AE353" s="78"/>
      <c r="AF353" s="78"/>
      <c r="AG353" s="78"/>
    </row>
    <row r="354" spans="4:33" ht="15.75" x14ac:dyDescent="0.25">
      <c r="D354" s="319"/>
      <c r="E354" s="104" t="s">
        <v>239</v>
      </c>
      <c r="F354" s="394" t="str">
        <f>IF(OR(ISERROR(VLOOKUP($E354&amp;$D$91&amp;$D$92,'CCG data'!$A:$AD,'CCG data'!R$3,FALSE)),ISBLANK(VLOOKUP($E354&amp;$D$91&amp;$D$92,'CCG data'!$A:$AD,'CCG data'!R$3,FALSE))),"",VLOOKUP($E354&amp;$D$91&amp;$D$92,'CCG data'!$A:$AD,'CCG data'!R$3,FALSE))</f>
        <v/>
      </c>
      <c r="G354" s="395"/>
      <c r="H354" s="395">
        <f>IF(OR(ISERROR(VLOOKUP($E354&amp;$D$91&amp;$D$92,'CCG data'!$A:$AD,'CCG data'!S$3,FALSE)),ISBLANK(VLOOKUP($E354&amp;$D$91&amp;$D$92,'CCG data'!$A:$AD,'CCG data'!S$3,FALSE))),"",VLOOKUP($E354&amp;$D$91&amp;$D$92,'CCG data'!$A:$AD,'CCG data'!S$3,FALSE))</f>
        <v>40.711486390907574</v>
      </c>
      <c r="I354" s="395"/>
      <c r="J354" s="395">
        <f>IF(OR(ISERROR(VLOOKUP($E354&amp;$D$91&amp;$D$92,'CCG data'!$A:$AD,'CCG data'!T$3,FALSE)),ISBLANK(VLOOKUP($E354&amp;$D$91&amp;$D$92,'CCG data'!$A:$AD,'CCG data'!T$3,FALSE))),"",VLOOKUP($E354&amp;$D$91&amp;$D$92,'CCG data'!$A:$AD,'CCG data'!T$3,FALSE))</f>
        <v>21.080928036838554</v>
      </c>
      <c r="K354" s="395"/>
      <c r="L354" s="395">
        <f>IF(OR(ISERROR(VLOOKUP($E354&amp;$D$91&amp;$D$92,'CCG data'!$A:$AD,'CCG data'!U$3,FALSE)),ISBLANK(VLOOKUP($E354&amp;$D$91&amp;$D$92,'CCG data'!$A:$AD,'CCG data'!U$3,FALSE))),"",VLOOKUP($E354&amp;$D$91&amp;$D$92,'CCG data'!$A:$AD,'CCG data'!U$3,FALSE))</f>
        <v>6.7390375236108708</v>
      </c>
      <c r="M354" s="396"/>
      <c r="N354" s="367">
        <f>IF(OR(ISERROR(VLOOKUP($E354&amp;$D$91&amp;$D$92,'CCG data'!$A:$AD,'CCG data'!G$3,FALSE)),ISBLANK(VLOOKUP($E354&amp;$D$91&amp;$D$92,'CCG data'!$A:$AD,'CCG data'!G$3,FALSE))),"",VLOOKUP($E354&amp;$D$91&amp;$D$92,'CCG data'!$A:$AD,'CCG data'!G$3,FALSE))</f>
        <v>649</v>
      </c>
      <c r="P354" s="404" t="str">
        <f>IF(OR(ISERROR(VLOOKUP($E354&amp;$D$91&amp;$D$92,'CCG data'!$A:$AD,'CCG data'!B$3,FALSE)),ISBLANK(VLOOKUP($E354&amp;$D$91&amp;$D$92,'CCG data'!$A:$AD,'CCG data'!B$3,FALSE))),"",VLOOKUP($E354&amp;$D$91&amp;$D$92,'CCG data'!$A:$AD,'CCG data'!B$3,FALSE))</f>
        <v/>
      </c>
      <c r="Q354" s="267"/>
      <c r="R354" s="267">
        <f>IF(OR(ISERROR(VLOOKUP($E354&amp;$D$91&amp;$D$92,'CCG data'!$A:$AD,'CCG data'!C$3,FALSE)),ISBLANK(VLOOKUP($E354&amp;$D$91&amp;$D$92,'CCG data'!$A:$AD,'CCG data'!C$3,FALSE))),"",VLOOKUP($E354&amp;$D$91&amp;$D$92,'CCG data'!$A:$AD,'CCG data'!C$3,FALSE))</f>
        <v>0.59476117103235748</v>
      </c>
      <c r="S354" s="267"/>
      <c r="T354" s="267">
        <f>IF(OR(ISERROR(VLOOKUP($E354&amp;$D$91&amp;$D$92,'CCG data'!$A:$AD,'CCG data'!D$3,FALSE)),ISBLANK(VLOOKUP($E354&amp;$D$91&amp;$D$92,'CCG data'!$A:$AD,'CCG data'!D$3,FALSE))),"",VLOOKUP($E354&amp;$D$91&amp;$D$92,'CCG data'!$A:$AD,'CCG data'!D$3,FALSE))</f>
        <v>0.30662557781201849</v>
      </c>
      <c r="U354" s="267"/>
      <c r="V354" s="267">
        <f>IF(OR(ISERROR(VLOOKUP($E354&amp;$D$91&amp;$D$92,'CCG data'!$A:$AD,'CCG data'!E$3,FALSE)),ISBLANK(VLOOKUP($E354&amp;$D$91&amp;$D$92,'CCG data'!$A:$AD,'CCG data'!E$3,FALSE))),"",VLOOKUP($E354&amp;$D$91&amp;$D$92,'CCG data'!$A:$AD,'CCG data'!E$3,FALSE))</f>
        <v>9.861325115562404E-2</v>
      </c>
      <c r="W354" s="405"/>
      <c r="Z354" s="165">
        <f>IFERROR(VLOOKUP($E354&amp;$D$92, Outliers!$A$4:$P$214,10,FALSE),"0")</f>
        <v>0</v>
      </c>
      <c r="AA354" s="165">
        <f>IFERROR(VLOOKUP($E354&amp;$D$92, Outliers!$A$4:$P$214,11,FALSE),"0")</f>
        <v>1</v>
      </c>
      <c r="AB354" s="165">
        <f>IFERROR(VLOOKUP($E354&amp;$D$92, Outliers!$A$4:$P$214,12,FALSE),"0")</f>
        <v>1</v>
      </c>
      <c r="AD354" s="78"/>
      <c r="AE354" s="78"/>
      <c r="AF354" s="78"/>
      <c r="AG354" s="78"/>
    </row>
    <row r="355" spans="4:33" x14ac:dyDescent="0.25">
      <c r="D355" s="319"/>
      <c r="E355" s="103" t="s">
        <v>27</v>
      </c>
      <c r="F355" s="95" t="str">
        <f>IF(P354="","",VLOOKUP($E354&amp;$D$91&amp;$D$92,'CCG data'!$A:$AD,'CCG data'!W$3,FALSE))</f>
        <v/>
      </c>
      <c r="G355" s="96" t="str">
        <f>IF(P354="","",VLOOKUP($E354&amp;$D$91&amp;$D$92,'CCG data'!$A:$AD,'CCG data'!X$3,FALSE))</f>
        <v/>
      </c>
      <c r="H355" s="96">
        <f>IF(R354="","",VLOOKUP($E354&amp;$D$91&amp;$D$92,'CCG data'!$A:$AD,'CCG data'!Y$3,FALSE))</f>
        <v>36.650052598749021</v>
      </c>
      <c r="I355" s="96">
        <f>IF(R354="","",VLOOKUP($E354&amp;$D$91&amp;$D$92,'CCG data'!$A:$AD,'CCG data'!Z$3,FALSE))</f>
        <v>44.772920183066127</v>
      </c>
      <c r="J355" s="96">
        <f>IF(T354="","",VLOOKUP($E354&amp;$D$91&amp;$D$92,'CCG data'!$A:$AD,'CCG data'!AA$3,FALSE))</f>
        <v>18.15192879762672</v>
      </c>
      <c r="K355" s="96">
        <f>IF(T354="","",VLOOKUP($E354&amp;$D$91&amp;$D$92,'CCG data'!$A:$AD,'CCG data'!AB$3,FALSE))</f>
        <v>24.009927276050387</v>
      </c>
      <c r="L355" s="96">
        <f>IF(V354="","",VLOOKUP($E354&amp;$D$91&amp;$D$92,'CCG data'!$A:$AD,'CCG data'!AC$3,FALSE))</f>
        <v>5.0879733303262071</v>
      </c>
      <c r="M355" s="96">
        <f>IF(V354="","",VLOOKUP($E354&amp;$D$91&amp;$D$92,'CCG data'!$A:$AD,'CCG data'!AD$3,FALSE))</f>
        <v>8.3901017168955345</v>
      </c>
      <c r="N355" s="368"/>
      <c r="P355" s="152" t="str">
        <f>IF(P354="","",VLOOKUP($E354&amp;$D$91&amp;$D$92,'CCG data'!$A:$AD,'CCG data'!I$3,FALSE))</f>
        <v/>
      </c>
      <c r="Q355" s="15" t="str">
        <f>IF(P354="","",VLOOKUP($E354&amp;$D$91&amp;$D$92,'CCG data'!$A:$AD,'CCG data'!J$3,FALSE))</f>
        <v/>
      </c>
      <c r="R355" s="15">
        <f>IF(R354="","",VLOOKUP($E354&amp;$D$91&amp;$D$92,'CCG data'!$A:$AD,'CCG data'!K$3,FALSE))</f>
        <v>0.55700000000000005</v>
      </c>
      <c r="S355" s="15">
        <f>IF(R354="","",VLOOKUP($E354&amp;$D$91&amp;$D$92,'CCG data'!$A:$AD,'CCG data'!L$3,FALSE))</f>
        <v>0.63200000000000001</v>
      </c>
      <c r="T355" s="15">
        <f>IF(T354="","",VLOOKUP($E354&amp;$D$91&amp;$D$92,'CCG data'!$A:$AD,'CCG data'!M$3,FALSE))</f>
        <v>0.27200000000000002</v>
      </c>
      <c r="U355" s="15">
        <f>IF(T354="","",VLOOKUP($E354&amp;$D$91&amp;$D$92,'CCG data'!$A:$AD,'CCG data'!N$3,FALSE))</f>
        <v>0.34300000000000003</v>
      </c>
      <c r="V355" s="15">
        <f>IF(V354="","",VLOOKUP($E354&amp;$D$91&amp;$D$92,'CCG data'!$A:$AD,'CCG data'!O$3,FALSE))</f>
        <v>7.8E-2</v>
      </c>
      <c r="W355" s="136">
        <f>IF(V354="","",VLOOKUP($E354&amp;$D$91&amp;$D$92,'CCG data'!$A:$AD,'CCG data'!P$3,FALSE))</f>
        <v>0.124</v>
      </c>
      <c r="Z355" s="165" t="str">
        <f>IFERROR(VLOOKUP($E355&amp;$D$92, Outliers!$A$4:$P$214,10,FALSE),"0")</f>
        <v>0</v>
      </c>
      <c r="AA355" s="165" t="str">
        <f>IFERROR(VLOOKUP($E355&amp;$D$92, Outliers!$A$4:$P$214,11,FALSE),"0")</f>
        <v>0</v>
      </c>
      <c r="AB355" s="165" t="str">
        <f>IFERROR(VLOOKUP($E355&amp;$D$92, Outliers!$A$4:$P$214,12,FALSE),"0")</f>
        <v>0</v>
      </c>
      <c r="AD355" s="78"/>
      <c r="AE355" s="78"/>
      <c r="AF355" s="78"/>
      <c r="AG355" s="78"/>
    </row>
    <row r="356" spans="4:33" ht="15.75" x14ac:dyDescent="0.25">
      <c r="D356" s="319"/>
      <c r="E356" s="104" t="s">
        <v>240</v>
      </c>
      <c r="F356" s="394" t="str">
        <f>IF(OR(ISERROR(VLOOKUP($E356&amp;$D$91&amp;$D$92,'CCG data'!$A:$AD,'CCG data'!R$3,FALSE)),ISBLANK(VLOOKUP($E356&amp;$D$91&amp;$D$92,'CCG data'!$A:$AD,'CCG data'!R$3,FALSE))),"",VLOOKUP($E356&amp;$D$91&amp;$D$92,'CCG data'!$A:$AD,'CCG data'!R$3,FALSE))</f>
        <v/>
      </c>
      <c r="G356" s="395"/>
      <c r="H356" s="395">
        <f>IF(OR(ISERROR(VLOOKUP($E356&amp;$D$91&amp;$D$92,'CCG data'!$A:$AD,'CCG data'!S$3,FALSE)),ISBLANK(VLOOKUP($E356&amp;$D$91&amp;$D$92,'CCG data'!$A:$AD,'CCG data'!S$3,FALSE))),"",VLOOKUP($E356&amp;$D$91&amp;$D$92,'CCG data'!$A:$AD,'CCG data'!S$3,FALSE))</f>
        <v>53.606230816951125</v>
      </c>
      <c r="I356" s="395"/>
      <c r="J356" s="395">
        <f>IF(OR(ISERROR(VLOOKUP($E356&amp;$D$91&amp;$D$92,'CCG data'!$A:$AD,'CCG data'!T$3,FALSE)),ISBLANK(VLOOKUP($E356&amp;$D$91&amp;$D$92,'CCG data'!$A:$AD,'CCG data'!T$3,FALSE))),"",VLOOKUP($E356&amp;$D$91&amp;$D$92,'CCG data'!$A:$AD,'CCG data'!T$3,FALSE))</f>
        <v>41.267261380670099</v>
      </c>
      <c r="K356" s="395"/>
      <c r="L356" s="395">
        <f>IF(OR(ISERROR(VLOOKUP($E356&amp;$D$91&amp;$D$92,'CCG data'!$A:$AD,'CCG data'!U$3,FALSE)),ISBLANK(VLOOKUP($E356&amp;$D$91&amp;$D$92,'CCG data'!$A:$AD,'CCG data'!U$3,FALSE))),"",VLOOKUP($E356&amp;$D$91&amp;$D$92,'CCG data'!$A:$AD,'CCG data'!U$3,FALSE))</f>
        <v>14.764469295262142</v>
      </c>
      <c r="M356" s="396"/>
      <c r="N356" s="367">
        <f>IF(OR(ISERROR(VLOOKUP($E356&amp;$D$91&amp;$D$92,'CCG data'!$A:$AD,'CCG data'!G$3,FALSE)),ISBLANK(VLOOKUP($E356&amp;$D$91&amp;$D$92,'CCG data'!$A:$AD,'CCG data'!G$3,FALSE))),"",VLOOKUP($E356&amp;$D$91&amp;$D$92,'CCG data'!$A:$AD,'CCG data'!G$3,FALSE))</f>
        <v>1736</v>
      </c>
      <c r="P356" s="404" t="str">
        <f>IF(OR(ISERROR(VLOOKUP($E356&amp;$D$91&amp;$D$92,'CCG data'!$A:$AD,'CCG data'!B$3,FALSE)),ISBLANK(VLOOKUP($E356&amp;$D$91&amp;$D$92,'CCG data'!$A:$AD,'CCG data'!B$3,FALSE))),"",VLOOKUP($E356&amp;$D$91&amp;$D$92,'CCG data'!$A:$AD,'CCG data'!B$3,FALSE))</f>
        <v/>
      </c>
      <c r="Q356" s="267"/>
      <c r="R356" s="267">
        <f>IF(OR(ISERROR(VLOOKUP($E356&amp;$D$91&amp;$D$92,'CCG data'!$A:$AD,'CCG data'!C$3,FALSE)),ISBLANK(VLOOKUP($E356&amp;$D$91&amp;$D$92,'CCG data'!$A:$AD,'CCG data'!C$3,FALSE))),"",VLOOKUP($E356&amp;$D$91&amp;$D$92,'CCG data'!$A:$AD,'CCG data'!C$3,FALSE))</f>
        <v>0.49251152073732718</v>
      </c>
      <c r="S356" s="267"/>
      <c r="T356" s="267">
        <f>IF(OR(ISERROR(VLOOKUP($E356&amp;$D$91&amp;$D$92,'CCG data'!$A:$AD,'CCG data'!D$3,FALSE)),ISBLANK(VLOOKUP($E356&amp;$D$91&amp;$D$92,'CCG data'!$A:$AD,'CCG data'!D$3,FALSE))),"",VLOOKUP($E356&amp;$D$91&amp;$D$92,'CCG data'!$A:$AD,'CCG data'!D$3,FALSE))</f>
        <v>0.37154377880184331</v>
      </c>
      <c r="U356" s="267"/>
      <c r="V356" s="267">
        <f>IF(OR(ISERROR(VLOOKUP($E356&amp;$D$91&amp;$D$92,'CCG data'!$A:$AD,'CCG data'!E$3,FALSE)),ISBLANK(VLOOKUP($E356&amp;$D$91&amp;$D$92,'CCG data'!$A:$AD,'CCG data'!E$3,FALSE))),"",VLOOKUP($E356&amp;$D$91&amp;$D$92,'CCG data'!$A:$AD,'CCG data'!E$3,FALSE))</f>
        <v>0.13594470046082949</v>
      </c>
      <c r="W356" s="405"/>
      <c r="Z356" s="165">
        <f>IFERROR(VLOOKUP($E356&amp;$D$92, Outliers!$A$4:$P$214,10,FALSE),"0")</f>
        <v>1</v>
      </c>
      <c r="AA356" s="165">
        <f>IFERROR(VLOOKUP($E356&amp;$D$92, Outliers!$A$4:$P$214,11,FALSE),"0")</f>
        <v>1</v>
      </c>
      <c r="AB356" s="165">
        <f>IFERROR(VLOOKUP($E356&amp;$D$92, Outliers!$A$4:$P$214,12,FALSE),"0")</f>
        <v>0</v>
      </c>
      <c r="AD356" s="78"/>
      <c r="AE356" s="78"/>
      <c r="AF356" s="78"/>
      <c r="AG356" s="78"/>
    </row>
    <row r="357" spans="4:33" x14ac:dyDescent="0.25">
      <c r="D357" s="319"/>
      <c r="E357" s="103" t="s">
        <v>27</v>
      </c>
      <c r="F357" s="95" t="str">
        <f>IF(P356="","",VLOOKUP($E356&amp;$D$91&amp;$D$92,'CCG data'!$A:$AD,'CCG data'!W$3,FALSE))</f>
        <v/>
      </c>
      <c r="G357" s="96" t="str">
        <f>IF(P356="","",VLOOKUP($E356&amp;$D$91&amp;$D$92,'CCG data'!$A:$AD,'CCG data'!X$3,FALSE))</f>
        <v/>
      </c>
      <c r="H357" s="96">
        <f>IF(R356="","",VLOOKUP($E356&amp;$D$91&amp;$D$92,'CCG data'!$A:$AD,'CCG data'!Y$3,FALSE))</f>
        <v>50.012973769753096</v>
      </c>
      <c r="I357" s="96">
        <f>IF(R356="","",VLOOKUP($E356&amp;$D$91&amp;$D$92,'CCG data'!$A:$AD,'CCG data'!Z$3,FALSE))</f>
        <v>57.199487864149155</v>
      </c>
      <c r="J357" s="96">
        <f>IF(T356="","",VLOOKUP($E356&amp;$D$91&amp;$D$92,'CCG data'!$A:$AD,'CCG data'!AA$3,FALSE))</f>
        <v>38.082463593769454</v>
      </c>
      <c r="K357" s="96">
        <f>IF(T356="","",VLOOKUP($E356&amp;$D$91&amp;$D$92,'CCG data'!$A:$AD,'CCG data'!AB$3,FALSE))</f>
        <v>44.452059167570745</v>
      </c>
      <c r="L357" s="96">
        <f>IF(V356="","",VLOOKUP($E356&amp;$D$91&amp;$D$92,'CCG data'!$A:$AD,'CCG data'!AC$3,FALSE))</f>
        <v>12.880742520077352</v>
      </c>
      <c r="M357" s="96">
        <f>IF(V356="","",VLOOKUP($E356&amp;$D$91&amp;$D$92,'CCG data'!$A:$AD,'CCG data'!AD$3,FALSE))</f>
        <v>16.648196070446932</v>
      </c>
      <c r="N357" s="368"/>
      <c r="P357" s="152" t="str">
        <f>IF(P356="","",VLOOKUP($E356&amp;$D$91&amp;$D$92,'CCG data'!$A:$AD,'CCG data'!I$3,FALSE))</f>
        <v/>
      </c>
      <c r="Q357" s="15" t="str">
        <f>IF(P356="","",VLOOKUP($E356&amp;$D$91&amp;$D$92,'CCG data'!$A:$AD,'CCG data'!J$3,FALSE))</f>
        <v/>
      </c>
      <c r="R357" s="15">
        <f>IF(R356="","",VLOOKUP($E356&amp;$D$91&amp;$D$92,'CCG data'!$A:$AD,'CCG data'!K$3,FALSE))</f>
        <v>0.46899999999999997</v>
      </c>
      <c r="S357" s="15">
        <f>IF(R356="","",VLOOKUP($E356&amp;$D$91&amp;$D$92,'CCG data'!$A:$AD,'CCG data'!L$3,FALSE))</f>
        <v>0.51600000000000001</v>
      </c>
      <c r="T357" s="15">
        <f>IF(T356="","",VLOOKUP($E356&amp;$D$91&amp;$D$92,'CCG data'!$A:$AD,'CCG data'!M$3,FALSE))</f>
        <v>0.34899999999999998</v>
      </c>
      <c r="U357" s="15">
        <f>IF(T356="","",VLOOKUP($E356&amp;$D$91&amp;$D$92,'CCG data'!$A:$AD,'CCG data'!N$3,FALSE))</f>
        <v>0.39500000000000002</v>
      </c>
      <c r="V357" s="15">
        <f>IF(V356="","",VLOOKUP($E356&amp;$D$91&amp;$D$92,'CCG data'!$A:$AD,'CCG data'!O$3,FALSE))</f>
        <v>0.121</v>
      </c>
      <c r="W357" s="136">
        <f>IF(V356="","",VLOOKUP($E356&amp;$D$91&amp;$D$92,'CCG data'!$A:$AD,'CCG data'!P$3,FALSE))</f>
        <v>0.153</v>
      </c>
      <c r="Z357" s="165" t="str">
        <f>IFERROR(VLOOKUP($E357&amp;$D$92, Outliers!$A$4:$P$214,10,FALSE),"0")</f>
        <v>0</v>
      </c>
      <c r="AA357" s="165" t="str">
        <f>IFERROR(VLOOKUP($E357&amp;$D$92, Outliers!$A$4:$P$214,11,FALSE),"0")</f>
        <v>0</v>
      </c>
      <c r="AB357" s="165" t="str">
        <f>IFERROR(VLOOKUP($E357&amp;$D$92, Outliers!$A$4:$P$214,12,FALSE),"0")</f>
        <v>0</v>
      </c>
      <c r="AD357" s="78"/>
      <c r="AE357" s="78"/>
      <c r="AF357" s="78"/>
      <c r="AG357" s="78"/>
    </row>
    <row r="358" spans="4:33" ht="15.75" x14ac:dyDescent="0.25">
      <c r="D358" s="319"/>
      <c r="E358" s="104" t="s">
        <v>241</v>
      </c>
      <c r="F358" s="394" t="str">
        <f>IF(OR(ISERROR(VLOOKUP($E358&amp;$D$91&amp;$D$92,'CCG data'!$A:$AD,'CCG data'!R$3,FALSE)),ISBLANK(VLOOKUP($E358&amp;$D$91&amp;$D$92,'CCG data'!$A:$AD,'CCG data'!R$3,FALSE))),"",VLOOKUP($E358&amp;$D$91&amp;$D$92,'CCG data'!$A:$AD,'CCG data'!R$3,FALSE))</f>
        <v/>
      </c>
      <c r="G358" s="395"/>
      <c r="H358" s="395">
        <f>IF(OR(ISERROR(VLOOKUP($E358&amp;$D$91&amp;$D$92,'CCG data'!$A:$AD,'CCG data'!S$3,FALSE)),ISBLANK(VLOOKUP($E358&amp;$D$91&amp;$D$92,'CCG data'!$A:$AD,'CCG data'!S$3,FALSE))),"",VLOOKUP($E358&amp;$D$91&amp;$D$92,'CCG data'!$A:$AD,'CCG data'!S$3,FALSE))</f>
        <v>30.531339755488617</v>
      </c>
      <c r="I358" s="395"/>
      <c r="J358" s="395">
        <f>IF(OR(ISERROR(VLOOKUP($E358&amp;$D$91&amp;$D$92,'CCG data'!$A:$AD,'CCG data'!T$3,FALSE)),ISBLANK(VLOOKUP($E358&amp;$D$91&amp;$D$92,'CCG data'!$A:$AD,'CCG data'!T$3,FALSE))),"",VLOOKUP($E358&amp;$D$91&amp;$D$92,'CCG data'!$A:$AD,'CCG data'!T$3,FALSE))</f>
        <v>20.174150379748596</v>
      </c>
      <c r="K358" s="395"/>
      <c r="L358" s="395">
        <f>IF(OR(ISERROR(VLOOKUP($E358&amp;$D$91&amp;$D$92,'CCG data'!$A:$AD,'CCG data'!U$3,FALSE)),ISBLANK(VLOOKUP($E358&amp;$D$91&amp;$D$92,'CCG data'!$A:$AD,'CCG data'!U$3,FALSE))),"",VLOOKUP($E358&amp;$D$91&amp;$D$92,'CCG data'!$A:$AD,'CCG data'!U$3,FALSE))</f>
        <v>11.893993162657797</v>
      </c>
      <c r="M358" s="396"/>
      <c r="N358" s="367">
        <f>IF(OR(ISERROR(VLOOKUP($E358&amp;$D$91&amp;$D$92,'CCG data'!$A:$AD,'CCG data'!G$3,FALSE)),ISBLANK(VLOOKUP($E358&amp;$D$91&amp;$D$92,'CCG data'!$A:$AD,'CCG data'!G$3,FALSE))),"",VLOOKUP($E358&amp;$D$91&amp;$D$92,'CCG data'!$A:$AD,'CCG data'!G$3,FALSE))</f>
        <v>3000</v>
      </c>
      <c r="P358" s="404" t="str">
        <f>IF(OR(ISERROR(VLOOKUP($E358&amp;$D$91&amp;$D$92,'CCG data'!$A:$AD,'CCG data'!B$3,FALSE)),ISBLANK(VLOOKUP($E358&amp;$D$91&amp;$D$92,'CCG data'!$A:$AD,'CCG data'!B$3,FALSE))),"",VLOOKUP($E358&amp;$D$91&amp;$D$92,'CCG data'!$A:$AD,'CCG data'!B$3,FALSE))</f>
        <v/>
      </c>
      <c r="Q358" s="267"/>
      <c r="R358" s="267">
        <f>IF(OR(ISERROR(VLOOKUP($E358&amp;$D$91&amp;$D$92,'CCG data'!$A:$AD,'CCG data'!C$3,FALSE)),ISBLANK(VLOOKUP($E358&amp;$D$91&amp;$D$92,'CCG data'!$A:$AD,'CCG data'!C$3,FALSE))),"",VLOOKUP($E358&amp;$D$91&amp;$D$92,'CCG data'!$A:$AD,'CCG data'!C$3,FALSE))</f>
        <v>0.48566666666666669</v>
      </c>
      <c r="S358" s="267"/>
      <c r="T358" s="267">
        <f>IF(OR(ISERROR(VLOOKUP($E358&amp;$D$91&amp;$D$92,'CCG data'!$A:$AD,'CCG data'!D$3,FALSE)),ISBLANK(VLOOKUP($E358&amp;$D$91&amp;$D$92,'CCG data'!$A:$AD,'CCG data'!D$3,FALSE))),"",VLOOKUP($E358&amp;$D$91&amp;$D$92,'CCG data'!$A:$AD,'CCG data'!D$3,FALSE))</f>
        <v>0.32466666666666666</v>
      </c>
      <c r="U358" s="267"/>
      <c r="V358" s="267">
        <f>IF(OR(ISERROR(VLOOKUP($E358&amp;$D$91&amp;$D$92,'CCG data'!$A:$AD,'CCG data'!E$3,FALSE)),ISBLANK(VLOOKUP($E358&amp;$D$91&amp;$D$92,'CCG data'!$A:$AD,'CCG data'!E$3,FALSE))),"",VLOOKUP($E358&amp;$D$91&amp;$D$92,'CCG data'!$A:$AD,'CCG data'!E$3,FALSE))</f>
        <v>0.18966666666666668</v>
      </c>
      <c r="W358" s="405"/>
      <c r="Z358" s="165">
        <f>IFERROR(VLOOKUP($E358&amp;$D$92, Outliers!$A$4:$P$214,10,FALSE),"0")</f>
        <v>1</v>
      </c>
      <c r="AA358" s="165">
        <f>IFERROR(VLOOKUP($E358&amp;$D$92, Outliers!$A$4:$P$214,11,FALSE),"0")</f>
        <v>1</v>
      </c>
      <c r="AB358" s="165">
        <f>IFERROR(VLOOKUP($E358&amp;$D$92, Outliers!$A$4:$P$214,12,FALSE),"0")</f>
        <v>0</v>
      </c>
      <c r="AD358" s="78"/>
      <c r="AE358" s="78"/>
      <c r="AF358" s="78"/>
      <c r="AG358" s="78"/>
    </row>
    <row r="359" spans="4:33" x14ac:dyDescent="0.25">
      <c r="D359" s="319"/>
      <c r="E359" s="103" t="s">
        <v>27</v>
      </c>
      <c r="F359" s="95" t="str">
        <f>IF(P358="","",VLOOKUP($E358&amp;$D$91&amp;$D$92,'CCG data'!$A:$AD,'CCG data'!W$3,FALSE))</f>
        <v/>
      </c>
      <c r="G359" s="96" t="str">
        <f>IF(P358="","",VLOOKUP($E358&amp;$D$91&amp;$D$92,'CCG data'!$A:$AD,'CCG data'!X$3,FALSE))</f>
        <v/>
      </c>
      <c r="H359" s="96">
        <f>IF(R358="","",VLOOKUP($E358&amp;$D$91&amp;$D$92,'CCG data'!$A:$AD,'CCG data'!Y$3,FALSE))</f>
        <v>28.96360654798691</v>
      </c>
      <c r="I359" s="96">
        <f>IF(R358="","",VLOOKUP($E358&amp;$D$91&amp;$D$92,'CCG data'!$A:$AD,'CCG data'!Z$3,FALSE))</f>
        <v>32.09907296299032</v>
      </c>
      <c r="J359" s="96">
        <f>IF(T358="","",VLOOKUP($E358&amp;$D$91&amp;$D$92,'CCG data'!$A:$AD,'CCG data'!AA$3,FALSE))</f>
        <v>18.907164290288907</v>
      </c>
      <c r="K359" s="96">
        <f>IF(T358="","",VLOOKUP($E358&amp;$D$91&amp;$D$92,'CCG data'!$A:$AD,'CCG data'!AB$3,FALSE))</f>
        <v>21.441136469208285</v>
      </c>
      <c r="L359" s="96">
        <f>IF(V358="","",VLOOKUP($E358&amp;$D$91&amp;$D$92,'CCG data'!$A:$AD,'CCG data'!AC$3,FALSE))</f>
        <v>10.916693783981518</v>
      </c>
      <c r="M359" s="96">
        <f>IF(V358="","",VLOOKUP($E358&amp;$D$91&amp;$D$92,'CCG data'!$A:$AD,'CCG data'!AD$3,FALSE))</f>
        <v>12.871292541334075</v>
      </c>
      <c r="N359" s="368"/>
      <c r="P359" s="152" t="str">
        <f>IF(P358="","",VLOOKUP($E358&amp;$D$91&amp;$D$92,'CCG data'!$A:$AD,'CCG data'!I$3,FALSE))</f>
        <v/>
      </c>
      <c r="Q359" s="15" t="str">
        <f>IF(P358="","",VLOOKUP($E358&amp;$D$91&amp;$D$92,'CCG data'!$A:$AD,'CCG data'!J$3,FALSE))</f>
        <v/>
      </c>
      <c r="R359" s="15">
        <f>IF(R358="","",VLOOKUP($E358&amp;$D$91&amp;$D$92,'CCG data'!$A:$AD,'CCG data'!K$3,FALSE))</f>
        <v>0.46800000000000003</v>
      </c>
      <c r="S359" s="15">
        <f>IF(R358="","",VLOOKUP($E358&amp;$D$91&amp;$D$92,'CCG data'!$A:$AD,'CCG data'!L$3,FALSE))</f>
        <v>0.504</v>
      </c>
      <c r="T359" s="15">
        <f>IF(T358="","",VLOOKUP($E358&amp;$D$91&amp;$D$92,'CCG data'!$A:$AD,'CCG data'!M$3,FALSE))</f>
        <v>0.308</v>
      </c>
      <c r="U359" s="15">
        <f>IF(T358="","",VLOOKUP($E358&amp;$D$91&amp;$D$92,'CCG data'!$A:$AD,'CCG data'!N$3,FALSE))</f>
        <v>0.34200000000000003</v>
      </c>
      <c r="V359" s="15">
        <f>IF(V358="","",VLOOKUP($E358&amp;$D$91&amp;$D$92,'CCG data'!$A:$AD,'CCG data'!O$3,FALSE))</f>
        <v>0.17599999999999999</v>
      </c>
      <c r="W359" s="136">
        <f>IF(V358="","",VLOOKUP($E358&amp;$D$91&amp;$D$92,'CCG data'!$A:$AD,'CCG data'!P$3,FALSE))</f>
        <v>0.20399999999999999</v>
      </c>
      <c r="Z359" s="165" t="str">
        <f>IFERROR(VLOOKUP($E359&amp;$D$92, Outliers!$A$4:$P$214,10,FALSE),"0")</f>
        <v>0</v>
      </c>
      <c r="AA359" s="165" t="str">
        <f>IFERROR(VLOOKUP($E359&amp;$D$92, Outliers!$A$4:$P$214,11,FALSE),"0")</f>
        <v>0</v>
      </c>
      <c r="AB359" s="165" t="str">
        <f>IFERROR(VLOOKUP($E359&amp;$D$92, Outliers!$A$4:$P$214,12,FALSE),"0")</f>
        <v>0</v>
      </c>
      <c r="AD359" s="78"/>
      <c r="AE359" s="78"/>
      <c r="AF359" s="78"/>
      <c r="AG359" s="78"/>
    </row>
    <row r="360" spans="4:33" ht="15.75" x14ac:dyDescent="0.25">
      <c r="D360" s="319"/>
      <c r="E360" s="104" t="s">
        <v>242</v>
      </c>
      <c r="F360" s="394" t="str">
        <f>IF(OR(ISERROR(VLOOKUP($E360&amp;$D$91&amp;$D$92,'CCG data'!$A:$AD,'CCG data'!R$3,FALSE)),ISBLANK(VLOOKUP($E360&amp;$D$91&amp;$D$92,'CCG data'!$A:$AD,'CCG data'!R$3,FALSE))),"",VLOOKUP($E360&amp;$D$91&amp;$D$92,'CCG data'!$A:$AD,'CCG data'!R$3,FALSE))</f>
        <v/>
      </c>
      <c r="G360" s="395"/>
      <c r="H360" s="395">
        <f>IF(OR(ISERROR(VLOOKUP($E360&amp;$D$91&amp;$D$92,'CCG data'!$A:$AD,'CCG data'!S$3,FALSE)),ISBLANK(VLOOKUP($E360&amp;$D$91&amp;$D$92,'CCG data'!$A:$AD,'CCG data'!S$3,FALSE))),"",VLOOKUP($E360&amp;$D$91&amp;$D$92,'CCG data'!$A:$AD,'CCG data'!S$3,FALSE))</f>
        <v>29.361399775198773</v>
      </c>
      <c r="I360" s="395"/>
      <c r="J360" s="395">
        <f>IF(OR(ISERROR(VLOOKUP($E360&amp;$D$91&amp;$D$92,'CCG data'!$A:$AD,'CCG data'!T$3,FALSE)),ISBLANK(VLOOKUP($E360&amp;$D$91&amp;$D$92,'CCG data'!$A:$AD,'CCG data'!T$3,FALSE))),"",VLOOKUP($E360&amp;$D$91&amp;$D$92,'CCG data'!$A:$AD,'CCG data'!T$3,FALSE))</f>
        <v>32.57194651795038</v>
      </c>
      <c r="K360" s="395"/>
      <c r="L360" s="395">
        <f>IF(OR(ISERROR(VLOOKUP($E360&amp;$D$91&amp;$D$92,'CCG data'!$A:$AD,'CCG data'!U$3,FALSE)),ISBLANK(VLOOKUP($E360&amp;$D$91&amp;$D$92,'CCG data'!$A:$AD,'CCG data'!U$3,FALSE))),"",VLOOKUP($E360&amp;$D$91&amp;$D$92,'CCG data'!$A:$AD,'CCG data'!U$3,FALSE))</f>
        <v>30.380920662197369</v>
      </c>
      <c r="M360" s="396"/>
      <c r="N360" s="367">
        <f>IF(OR(ISERROR(VLOOKUP($E360&amp;$D$91&amp;$D$92,'CCG data'!$A:$AD,'CCG data'!G$3,FALSE)),ISBLANK(VLOOKUP($E360&amp;$D$91&amp;$D$92,'CCG data'!$A:$AD,'CCG data'!G$3,FALSE))),"",VLOOKUP($E360&amp;$D$91&amp;$D$92,'CCG data'!$A:$AD,'CCG data'!G$3,FALSE))</f>
        <v>1219</v>
      </c>
      <c r="P360" s="404" t="str">
        <f>IF(OR(ISERROR(VLOOKUP($E360&amp;$D$91&amp;$D$92,'CCG data'!$A:$AD,'CCG data'!B$3,FALSE)),ISBLANK(VLOOKUP($E360&amp;$D$91&amp;$D$92,'CCG data'!$A:$AD,'CCG data'!B$3,FALSE))),"",VLOOKUP($E360&amp;$D$91&amp;$D$92,'CCG data'!$A:$AD,'CCG data'!B$3,FALSE))</f>
        <v/>
      </c>
      <c r="Q360" s="267"/>
      <c r="R360" s="267">
        <f>IF(OR(ISERROR(VLOOKUP($E360&amp;$D$91&amp;$D$92,'CCG data'!$A:$AD,'CCG data'!C$3,FALSE)),ISBLANK(VLOOKUP($E360&amp;$D$91&amp;$D$92,'CCG data'!$A:$AD,'CCG data'!C$3,FALSE))),"",VLOOKUP($E360&amp;$D$91&amp;$D$92,'CCG data'!$A:$AD,'CCG data'!C$3,FALSE))</f>
        <v>0.31255127153404427</v>
      </c>
      <c r="S360" s="267"/>
      <c r="T360" s="267">
        <f>IF(OR(ISERROR(VLOOKUP($E360&amp;$D$91&amp;$D$92,'CCG data'!$A:$AD,'CCG data'!D$3,FALSE)),ISBLANK(VLOOKUP($E360&amp;$D$91&amp;$D$92,'CCG data'!$A:$AD,'CCG data'!D$3,FALSE))),"",VLOOKUP($E360&amp;$D$91&amp;$D$92,'CCG data'!$A:$AD,'CCG data'!D$3,FALSE))</f>
        <v>0.3634126333059885</v>
      </c>
      <c r="U360" s="267"/>
      <c r="V360" s="267">
        <f>IF(OR(ISERROR(VLOOKUP($E360&amp;$D$91&amp;$D$92,'CCG data'!$A:$AD,'CCG data'!E$3,FALSE)),ISBLANK(VLOOKUP($E360&amp;$D$91&amp;$D$92,'CCG data'!$A:$AD,'CCG data'!E$3,FALSE))),"",VLOOKUP($E360&amp;$D$91&amp;$D$92,'CCG data'!$A:$AD,'CCG data'!E$3,FALSE))</f>
        <v>0.32403609515996717</v>
      </c>
      <c r="W360" s="405"/>
      <c r="Z360" s="165">
        <f>IFERROR(VLOOKUP($E360&amp;$D$92, Outliers!$A$4:$P$214,10,FALSE),"0")</f>
        <v>1</v>
      </c>
      <c r="AA360" s="165">
        <f>IFERROR(VLOOKUP($E360&amp;$D$92, Outliers!$A$4:$P$214,11,FALSE),"0")</f>
        <v>0</v>
      </c>
      <c r="AB360" s="165">
        <f>IFERROR(VLOOKUP($E360&amp;$D$92, Outliers!$A$4:$P$214,12,FALSE),"0")</f>
        <v>1</v>
      </c>
      <c r="AD360" s="78"/>
      <c r="AE360" s="78"/>
      <c r="AF360" s="78"/>
      <c r="AG360" s="78"/>
    </row>
    <row r="361" spans="4:33" x14ac:dyDescent="0.25">
      <c r="D361" s="319"/>
      <c r="E361" s="103" t="s">
        <v>27</v>
      </c>
      <c r="F361" s="95" t="str">
        <f>IF(P360="","",VLOOKUP($E360&amp;$D$91&amp;$D$92,'CCG data'!$A:$AD,'CCG data'!W$3,FALSE))</f>
        <v/>
      </c>
      <c r="G361" s="96" t="str">
        <f>IF(P360="","",VLOOKUP($E360&amp;$D$91&amp;$D$92,'CCG data'!$A:$AD,'CCG data'!X$3,FALSE))</f>
        <v/>
      </c>
      <c r="H361" s="96">
        <f>IF(R360="","",VLOOKUP($E360&amp;$D$91&amp;$D$92,'CCG data'!$A:$AD,'CCG data'!Y$3,FALSE))</f>
        <v>26.413108822047359</v>
      </c>
      <c r="I361" s="96">
        <f>IF(R360="","",VLOOKUP($E360&amp;$D$91&amp;$D$92,'CCG data'!$A:$AD,'CCG data'!Z$3,FALSE))</f>
        <v>32.309690728350191</v>
      </c>
      <c r="J361" s="96">
        <f>IF(T360="","",VLOOKUP($E360&amp;$D$91&amp;$D$92,'CCG data'!$A:$AD,'CCG data'!AA$3,FALSE))</f>
        <v>29.538768350800492</v>
      </c>
      <c r="K361" s="96">
        <f>IF(T360="","",VLOOKUP($E360&amp;$D$91&amp;$D$92,'CCG data'!$A:$AD,'CCG data'!AB$3,FALSE))</f>
        <v>35.605124685100265</v>
      </c>
      <c r="L361" s="96">
        <f>IF(V360="","",VLOOKUP($E360&amp;$D$91&amp;$D$92,'CCG data'!$A:$AD,'CCG data'!AC$3,FALSE))</f>
        <v>27.384805833133392</v>
      </c>
      <c r="M361" s="96">
        <f>IF(V360="","",VLOOKUP($E360&amp;$D$91&amp;$D$92,'CCG data'!$A:$AD,'CCG data'!AD$3,FALSE))</f>
        <v>33.377035491261346</v>
      </c>
      <c r="N361" s="368"/>
      <c r="P361" s="152" t="str">
        <f>IF(P360="","",VLOOKUP($E360&amp;$D$91&amp;$D$92,'CCG data'!$A:$AD,'CCG data'!I$3,FALSE))</f>
        <v/>
      </c>
      <c r="Q361" s="15" t="str">
        <f>IF(P360="","",VLOOKUP($E360&amp;$D$91&amp;$D$92,'CCG data'!$A:$AD,'CCG data'!J$3,FALSE))</f>
        <v/>
      </c>
      <c r="R361" s="15">
        <f>IF(R360="","",VLOOKUP($E360&amp;$D$91&amp;$D$92,'CCG data'!$A:$AD,'CCG data'!K$3,FALSE))</f>
        <v>0.28699999999999998</v>
      </c>
      <c r="S361" s="15">
        <f>IF(R360="","",VLOOKUP($E360&amp;$D$91&amp;$D$92,'CCG data'!$A:$AD,'CCG data'!L$3,FALSE))</f>
        <v>0.33900000000000002</v>
      </c>
      <c r="T361" s="15">
        <f>IF(T360="","",VLOOKUP($E360&amp;$D$91&amp;$D$92,'CCG data'!$A:$AD,'CCG data'!M$3,FALSE))</f>
        <v>0.33700000000000002</v>
      </c>
      <c r="U361" s="15">
        <f>IF(T360="","",VLOOKUP($E360&amp;$D$91&amp;$D$92,'CCG data'!$A:$AD,'CCG data'!N$3,FALSE))</f>
        <v>0.39100000000000001</v>
      </c>
      <c r="V361" s="15">
        <f>IF(V360="","",VLOOKUP($E360&amp;$D$91&amp;$D$92,'CCG data'!$A:$AD,'CCG data'!O$3,FALSE))</f>
        <v>0.29799999999999999</v>
      </c>
      <c r="W361" s="136">
        <f>IF(V360="","",VLOOKUP($E360&amp;$D$91&amp;$D$92,'CCG data'!$A:$AD,'CCG data'!P$3,FALSE))</f>
        <v>0.35099999999999998</v>
      </c>
      <c r="Z361" s="165" t="str">
        <f>IFERROR(VLOOKUP($E361&amp;$D$92, Outliers!$A$4:$P$214,10,FALSE),"0")</f>
        <v>0</v>
      </c>
      <c r="AA361" s="165" t="str">
        <f>IFERROR(VLOOKUP($E361&amp;$D$92, Outliers!$A$4:$P$214,11,FALSE),"0")</f>
        <v>0</v>
      </c>
      <c r="AB361" s="165" t="str">
        <f>IFERROR(VLOOKUP($E361&amp;$D$92, Outliers!$A$4:$P$214,12,FALSE),"0")</f>
        <v>0</v>
      </c>
      <c r="AD361" s="78"/>
      <c r="AE361" s="78"/>
      <c r="AF361" s="78"/>
      <c r="AG361" s="78"/>
    </row>
    <row r="362" spans="4:33" ht="15.75" x14ac:dyDescent="0.25">
      <c r="D362" s="319"/>
      <c r="E362" s="104" t="s">
        <v>243</v>
      </c>
      <c r="F362" s="394" t="str">
        <f>IF(OR(ISERROR(VLOOKUP($E362&amp;$D$91&amp;$D$92,'CCG data'!$A:$AD,'CCG data'!R$3,FALSE)),ISBLANK(VLOOKUP($E362&amp;$D$91&amp;$D$92,'CCG data'!$A:$AD,'CCG data'!R$3,FALSE))),"",VLOOKUP($E362&amp;$D$91&amp;$D$92,'CCG data'!$A:$AD,'CCG data'!R$3,FALSE))</f>
        <v/>
      </c>
      <c r="G362" s="395"/>
      <c r="H362" s="395">
        <f>IF(OR(ISERROR(VLOOKUP($E362&amp;$D$91&amp;$D$92,'CCG data'!$A:$AD,'CCG data'!S$3,FALSE)),ISBLANK(VLOOKUP($E362&amp;$D$91&amp;$D$92,'CCG data'!$A:$AD,'CCG data'!S$3,FALSE))),"",VLOOKUP($E362&amp;$D$91&amp;$D$92,'CCG data'!$A:$AD,'CCG data'!S$3,FALSE))</f>
        <v>24.382522770731196</v>
      </c>
      <c r="I362" s="395"/>
      <c r="J362" s="395">
        <f>IF(OR(ISERROR(VLOOKUP($E362&amp;$D$91&amp;$D$92,'CCG data'!$A:$AD,'CCG data'!T$3,FALSE)),ISBLANK(VLOOKUP($E362&amp;$D$91&amp;$D$92,'CCG data'!$A:$AD,'CCG data'!T$3,FALSE))),"",VLOOKUP($E362&amp;$D$91&amp;$D$92,'CCG data'!$A:$AD,'CCG data'!T$3,FALSE))</f>
        <v>23.611410874944568</v>
      </c>
      <c r="K362" s="395"/>
      <c r="L362" s="395">
        <f>IF(OR(ISERROR(VLOOKUP($E362&amp;$D$91&amp;$D$92,'CCG data'!$A:$AD,'CCG data'!U$3,FALSE)),ISBLANK(VLOOKUP($E362&amp;$D$91&amp;$D$92,'CCG data'!$A:$AD,'CCG data'!U$3,FALSE))),"",VLOOKUP($E362&amp;$D$91&amp;$D$92,'CCG data'!$A:$AD,'CCG data'!U$3,FALSE))</f>
        <v>10.023822802174623</v>
      </c>
      <c r="M362" s="396"/>
      <c r="N362" s="367">
        <f>IF(OR(ISERROR(VLOOKUP($E362&amp;$D$91&amp;$D$92,'CCG data'!$A:$AD,'CCG data'!G$3,FALSE)),ISBLANK(VLOOKUP($E362&amp;$D$91&amp;$D$92,'CCG data'!$A:$AD,'CCG data'!G$3,FALSE))),"",VLOOKUP($E362&amp;$D$91&amp;$D$92,'CCG data'!$A:$AD,'CCG data'!G$3,FALSE))</f>
        <v>960</v>
      </c>
      <c r="P362" s="404" t="str">
        <f>IF(OR(ISERROR(VLOOKUP($E362&amp;$D$91&amp;$D$92,'CCG data'!$A:$AD,'CCG data'!B$3,FALSE)),ISBLANK(VLOOKUP($E362&amp;$D$91&amp;$D$92,'CCG data'!$A:$AD,'CCG data'!B$3,FALSE))),"",VLOOKUP($E362&amp;$D$91&amp;$D$92,'CCG data'!$A:$AD,'CCG data'!B$3,FALSE))</f>
        <v/>
      </c>
      <c r="Q362" s="267"/>
      <c r="R362" s="267">
        <f>IF(OR(ISERROR(VLOOKUP($E362&amp;$D$91&amp;$D$92,'CCG data'!$A:$AD,'CCG data'!C$3,FALSE)),ISBLANK(VLOOKUP($E362&amp;$D$91&amp;$D$92,'CCG data'!$A:$AD,'CCG data'!C$3,FALSE))),"",VLOOKUP($E362&amp;$D$91&amp;$D$92,'CCG data'!$A:$AD,'CCG data'!C$3,FALSE))</f>
        <v>0.41562500000000002</v>
      </c>
      <c r="S362" s="267"/>
      <c r="T362" s="267">
        <f>IF(OR(ISERROR(VLOOKUP($E362&amp;$D$91&amp;$D$92,'CCG data'!$A:$AD,'CCG data'!D$3,FALSE)),ISBLANK(VLOOKUP($E362&amp;$D$91&amp;$D$92,'CCG data'!$A:$AD,'CCG data'!D$3,FALSE))),"",VLOOKUP($E362&amp;$D$91&amp;$D$92,'CCG data'!$A:$AD,'CCG data'!D$3,FALSE))</f>
        <v>0.41041666666666665</v>
      </c>
      <c r="U362" s="267"/>
      <c r="V362" s="267">
        <f>IF(OR(ISERROR(VLOOKUP($E362&amp;$D$91&amp;$D$92,'CCG data'!$A:$AD,'CCG data'!E$3,FALSE)),ISBLANK(VLOOKUP($E362&amp;$D$91&amp;$D$92,'CCG data'!$A:$AD,'CCG data'!E$3,FALSE))),"",VLOOKUP($E362&amp;$D$91&amp;$D$92,'CCG data'!$A:$AD,'CCG data'!E$3,FALSE))</f>
        <v>0.17395833333333333</v>
      </c>
      <c r="W362" s="405"/>
      <c r="Z362" s="165">
        <f>IFERROR(VLOOKUP($E362&amp;$D$92, Outliers!$A$4:$P$214,10,FALSE),"0")</f>
        <v>1</v>
      </c>
      <c r="AA362" s="165">
        <f>IFERROR(VLOOKUP($E362&amp;$D$92, Outliers!$A$4:$P$214,11,FALSE),"0")</f>
        <v>1</v>
      </c>
      <c r="AB362" s="165">
        <f>IFERROR(VLOOKUP($E362&amp;$D$92, Outliers!$A$4:$P$214,12,FALSE),"0")</f>
        <v>0</v>
      </c>
      <c r="AD362" s="78"/>
      <c r="AE362" s="78"/>
      <c r="AF362" s="78"/>
      <c r="AG362" s="78"/>
    </row>
    <row r="363" spans="4:33" x14ac:dyDescent="0.25">
      <c r="D363" s="319"/>
      <c r="E363" s="103" t="s">
        <v>27</v>
      </c>
      <c r="F363" s="95" t="str">
        <f>IF(P362="","",VLOOKUP($E362&amp;$D$91&amp;$D$92,'CCG data'!$A:$AD,'CCG data'!W$3,FALSE))</f>
        <v/>
      </c>
      <c r="G363" s="96" t="str">
        <f>IF(P362="","",VLOOKUP($E362&amp;$D$91&amp;$D$92,'CCG data'!$A:$AD,'CCG data'!X$3,FALSE))</f>
        <v/>
      </c>
      <c r="H363" s="96">
        <f>IF(R362="","",VLOOKUP($E362&amp;$D$91&amp;$D$92,'CCG data'!$A:$AD,'CCG data'!Y$3,FALSE))</f>
        <v>21.990043068106427</v>
      </c>
      <c r="I363" s="96">
        <f>IF(R362="","",VLOOKUP($E362&amp;$D$91&amp;$D$92,'CCG data'!$A:$AD,'CCG data'!Z$3,FALSE))</f>
        <v>26.775002473355965</v>
      </c>
      <c r="J363" s="96">
        <f>IF(T362="","",VLOOKUP($E362&amp;$D$91&amp;$D$92,'CCG data'!$A:$AD,'CCG data'!AA$3,FALSE))</f>
        <v>21.279940512423078</v>
      </c>
      <c r="K363" s="96">
        <f>IF(T362="","",VLOOKUP($E362&amp;$D$91&amp;$D$92,'CCG data'!$A:$AD,'CCG data'!AB$3,FALSE))</f>
        <v>25.942881237466057</v>
      </c>
      <c r="L363" s="96">
        <f>IF(V362="","",VLOOKUP($E362&amp;$D$91&amp;$D$92,'CCG data'!$A:$AD,'CCG data'!AC$3,FALSE))</f>
        <v>8.5035160774015033</v>
      </c>
      <c r="M363" s="96">
        <f>IF(V362="","",VLOOKUP($E362&amp;$D$91&amp;$D$92,'CCG data'!$A:$AD,'CCG data'!AD$3,FALSE))</f>
        <v>11.544129526947742</v>
      </c>
      <c r="N363" s="368"/>
      <c r="P363" s="152" t="str">
        <f>IF(P362="","",VLOOKUP($E362&amp;$D$91&amp;$D$92,'CCG data'!$A:$AD,'CCG data'!I$3,FALSE))</f>
        <v/>
      </c>
      <c r="Q363" s="15" t="str">
        <f>IF(P362="","",VLOOKUP($E362&amp;$D$91&amp;$D$92,'CCG data'!$A:$AD,'CCG data'!J$3,FALSE))</f>
        <v/>
      </c>
      <c r="R363" s="15">
        <f>IF(R362="","",VLOOKUP($E362&amp;$D$91&amp;$D$92,'CCG data'!$A:$AD,'CCG data'!K$3,FALSE))</f>
        <v>0.38500000000000001</v>
      </c>
      <c r="S363" s="15">
        <f>IF(R362="","",VLOOKUP($E362&amp;$D$91&amp;$D$92,'CCG data'!$A:$AD,'CCG data'!L$3,FALSE))</f>
        <v>0.44700000000000001</v>
      </c>
      <c r="T363" s="15">
        <f>IF(T362="","",VLOOKUP($E362&amp;$D$91&amp;$D$92,'CCG data'!$A:$AD,'CCG data'!M$3,FALSE))</f>
        <v>0.38</v>
      </c>
      <c r="U363" s="15">
        <f>IF(T362="","",VLOOKUP($E362&amp;$D$91&amp;$D$92,'CCG data'!$A:$AD,'CCG data'!N$3,FALSE))</f>
        <v>0.442</v>
      </c>
      <c r="V363" s="15">
        <f>IF(V362="","",VLOOKUP($E362&amp;$D$91&amp;$D$92,'CCG data'!$A:$AD,'CCG data'!O$3,FALSE))</f>
        <v>0.151</v>
      </c>
      <c r="W363" s="136">
        <f>IF(V362="","",VLOOKUP($E362&amp;$D$91&amp;$D$92,'CCG data'!$A:$AD,'CCG data'!P$3,FALSE))</f>
        <v>0.19900000000000001</v>
      </c>
      <c r="Z363" s="165" t="str">
        <f>IFERROR(VLOOKUP($E363&amp;$D$92, Outliers!$A$4:$P$214,10,FALSE),"0")</f>
        <v>0</v>
      </c>
      <c r="AA363" s="165" t="str">
        <f>IFERROR(VLOOKUP($E363&amp;$D$92, Outliers!$A$4:$P$214,11,FALSE),"0")</f>
        <v>0</v>
      </c>
      <c r="AB363" s="165" t="str">
        <f>IFERROR(VLOOKUP($E363&amp;$D$92, Outliers!$A$4:$P$214,12,FALSE),"0")</f>
        <v>0</v>
      </c>
      <c r="AD363" s="78"/>
      <c r="AE363" s="78"/>
      <c r="AF363" s="78"/>
      <c r="AG363" s="78"/>
    </row>
    <row r="364" spans="4:33" ht="15.75" x14ac:dyDescent="0.25">
      <c r="D364" s="319"/>
      <c r="E364" s="104" t="s">
        <v>418</v>
      </c>
      <c r="F364" s="394" t="str">
        <f>IF(OR(ISERROR(VLOOKUP($E364&amp;$D$91&amp;$D$92,'CCG data'!$A:$AD,'CCG data'!R$3,FALSE)),ISBLANK(VLOOKUP($E364&amp;$D$91&amp;$D$92,'CCG data'!$A:$AD,'CCG data'!R$3,FALSE))),"",VLOOKUP($E364&amp;$D$91&amp;$D$92,'CCG data'!$A:$AD,'CCG data'!R$3,FALSE))</f>
        <v/>
      </c>
      <c r="G364" s="395"/>
      <c r="H364" s="395">
        <f>IF(OR(ISERROR(VLOOKUP($E364&amp;$D$91&amp;$D$92,'CCG data'!$A:$AD,'CCG data'!S$3,FALSE)),ISBLANK(VLOOKUP($E364&amp;$D$91&amp;$D$92,'CCG data'!$A:$AD,'CCG data'!S$3,FALSE))),"",VLOOKUP($E364&amp;$D$91&amp;$D$92,'CCG data'!$A:$AD,'CCG data'!S$3,FALSE))</f>
        <v>30.796750934779404</v>
      </c>
      <c r="I364" s="395"/>
      <c r="J364" s="395">
        <f>IF(OR(ISERROR(VLOOKUP($E364&amp;$D$91&amp;$D$92,'CCG data'!$A:$AD,'CCG data'!T$3,FALSE)),ISBLANK(VLOOKUP($E364&amp;$D$91&amp;$D$92,'CCG data'!$A:$AD,'CCG data'!T$3,FALSE))),"",VLOOKUP($E364&amp;$D$91&amp;$D$92,'CCG data'!$A:$AD,'CCG data'!T$3,FALSE))</f>
        <v>19.85010720534159</v>
      </c>
      <c r="K364" s="395"/>
      <c r="L364" s="395">
        <f>IF(OR(ISERROR(VLOOKUP($E364&amp;$D$91&amp;$D$92,'CCG data'!$A:$AD,'CCG data'!U$3,FALSE)),ISBLANK(VLOOKUP($E364&amp;$D$91&amp;$D$92,'CCG data'!$A:$AD,'CCG data'!U$3,FALSE))),"",VLOOKUP($E364&amp;$D$91&amp;$D$92,'CCG data'!$A:$AD,'CCG data'!U$3,FALSE))</f>
        <v>9.0175228758814434</v>
      </c>
      <c r="M364" s="396"/>
      <c r="N364" s="367">
        <f>IF(OR(ISERROR(VLOOKUP($E364&amp;$D$91&amp;$D$92,'CCG data'!$A:$AD,'CCG data'!G$3,FALSE)),ISBLANK(VLOOKUP($E364&amp;$D$91&amp;$D$92,'CCG data'!$A:$AD,'CCG data'!G$3,FALSE))),"",VLOOKUP($E364&amp;$D$91&amp;$D$92,'CCG data'!$A:$AD,'CCG data'!G$3,FALSE))</f>
        <v>873</v>
      </c>
      <c r="P364" s="404" t="str">
        <f>IF(OR(ISERROR(VLOOKUP($E364&amp;$D$91&amp;$D$92,'CCG data'!$A:$AD,'CCG data'!B$3,FALSE)),ISBLANK(VLOOKUP($E364&amp;$D$91&amp;$D$92,'CCG data'!$A:$AD,'CCG data'!B$3,FALSE))),"",VLOOKUP($E364&amp;$D$91&amp;$D$92,'CCG data'!$A:$AD,'CCG data'!B$3,FALSE))</f>
        <v/>
      </c>
      <c r="Q364" s="267"/>
      <c r="R364" s="267">
        <f>IF(OR(ISERROR(VLOOKUP($E364&amp;$D$91&amp;$D$92,'CCG data'!$A:$AD,'CCG data'!C$3,FALSE)),ISBLANK(VLOOKUP($E364&amp;$D$91&amp;$D$92,'CCG data'!$A:$AD,'CCG data'!C$3,FALSE))),"",VLOOKUP($E364&amp;$D$91&amp;$D$92,'CCG data'!$A:$AD,'CCG data'!C$3,FALSE))</f>
        <v>0.51775486827033224</v>
      </c>
      <c r="S364" s="267"/>
      <c r="T364" s="267">
        <f>IF(OR(ISERROR(VLOOKUP($E364&amp;$D$91&amp;$D$92,'CCG data'!$A:$AD,'CCG data'!D$3,FALSE)),ISBLANK(VLOOKUP($E364&amp;$D$91&amp;$D$92,'CCG data'!$A:$AD,'CCG data'!D$3,FALSE))),"",VLOOKUP($E364&amp;$D$91&amp;$D$92,'CCG data'!$A:$AD,'CCG data'!D$3,FALSE))</f>
        <v>0.33104238258877433</v>
      </c>
      <c r="U364" s="267"/>
      <c r="V364" s="267">
        <f>IF(OR(ISERROR(VLOOKUP($E364&amp;$D$91&amp;$D$92,'CCG data'!$A:$AD,'CCG data'!E$3,FALSE)),ISBLANK(VLOOKUP($E364&amp;$D$91&amp;$D$92,'CCG data'!$A:$AD,'CCG data'!E$3,FALSE))),"",VLOOKUP($E364&amp;$D$91&amp;$D$92,'CCG data'!$A:$AD,'CCG data'!E$3,FALSE))</f>
        <v>0.15120274914089346</v>
      </c>
      <c r="W364" s="405"/>
      <c r="Z364" s="165">
        <f>IFERROR(VLOOKUP($E364&amp;$D$92, Outliers!$A$4:$P$214,10,FALSE),"0")</f>
        <v>1</v>
      </c>
      <c r="AA364" s="165">
        <f>IFERROR(VLOOKUP($E364&amp;$D$92, Outliers!$A$4:$P$214,11,FALSE),"0")</f>
        <v>1</v>
      </c>
      <c r="AB364" s="165">
        <f>IFERROR(VLOOKUP($E364&amp;$D$92, Outliers!$A$4:$P$214,12,FALSE),"0")</f>
        <v>1</v>
      </c>
      <c r="AD364" s="78"/>
      <c r="AE364" s="78"/>
      <c r="AF364" s="78"/>
      <c r="AG364" s="78"/>
    </row>
    <row r="365" spans="4:33" x14ac:dyDescent="0.25">
      <c r="D365" s="319"/>
      <c r="E365" s="103" t="s">
        <v>27</v>
      </c>
      <c r="F365" s="95" t="str">
        <f>IF(P364="","",VLOOKUP($E364&amp;$D$91&amp;$D$92,'CCG data'!$A:$AD,'CCG data'!W$3,FALSE))</f>
        <v/>
      </c>
      <c r="G365" s="96" t="str">
        <f>IF(P364="","",VLOOKUP($E364&amp;$D$91&amp;$D$92,'CCG data'!$A:$AD,'CCG data'!X$3,FALSE))</f>
        <v/>
      </c>
      <c r="H365" s="96">
        <f>IF(R364="","",VLOOKUP($E364&amp;$D$91&amp;$D$92,'CCG data'!$A:$AD,'CCG data'!Y$3,FALSE))</f>
        <v>27.957578599069016</v>
      </c>
      <c r="I365" s="96">
        <f>IF(R364="","",VLOOKUP($E364&amp;$D$91&amp;$D$92,'CCG data'!$A:$AD,'CCG data'!Z$3,FALSE))</f>
        <v>33.635923270489791</v>
      </c>
      <c r="J365" s="96">
        <f>IF(T364="","",VLOOKUP($E364&amp;$D$91&amp;$D$92,'CCG data'!$A:$AD,'CCG data'!AA$3,FALSE))</f>
        <v>17.561506609902207</v>
      </c>
      <c r="K365" s="96">
        <f>IF(T364="","",VLOOKUP($E364&amp;$D$91&amp;$D$92,'CCG data'!$A:$AD,'CCG data'!AB$3,FALSE))</f>
        <v>22.138707800780974</v>
      </c>
      <c r="L365" s="96">
        <f>IF(V364="","",VLOOKUP($E364&amp;$D$91&amp;$D$92,'CCG data'!$A:$AD,'CCG data'!AC$3,FALSE))</f>
        <v>7.4791686160163247</v>
      </c>
      <c r="M365" s="96">
        <f>IF(V364="","",VLOOKUP($E364&amp;$D$91&amp;$D$92,'CCG data'!$A:$AD,'CCG data'!AD$3,FALSE))</f>
        <v>10.555877135746561</v>
      </c>
      <c r="N365" s="368"/>
      <c r="P365" s="152" t="str">
        <f>IF(P364="","",VLOOKUP($E364&amp;$D$91&amp;$D$92,'CCG data'!$A:$AD,'CCG data'!I$3,FALSE))</f>
        <v/>
      </c>
      <c r="Q365" s="15" t="str">
        <f>IF(P364="","",VLOOKUP($E364&amp;$D$91&amp;$D$92,'CCG data'!$A:$AD,'CCG data'!J$3,FALSE))</f>
        <v/>
      </c>
      <c r="R365" s="15">
        <f>IF(R364="","",VLOOKUP($E364&amp;$D$91&amp;$D$92,'CCG data'!$A:$AD,'CCG data'!K$3,FALSE))</f>
        <v>0.48499999999999999</v>
      </c>
      <c r="S365" s="15">
        <f>IF(R364="","",VLOOKUP($E364&amp;$D$91&amp;$D$92,'CCG data'!$A:$AD,'CCG data'!L$3,FALSE))</f>
        <v>0.55100000000000005</v>
      </c>
      <c r="T365" s="15">
        <f>IF(T364="","",VLOOKUP($E364&amp;$D$91&amp;$D$92,'CCG data'!$A:$AD,'CCG data'!M$3,FALSE))</f>
        <v>0.30099999999999999</v>
      </c>
      <c r="U365" s="15">
        <f>IF(T364="","",VLOOKUP($E364&amp;$D$91&amp;$D$92,'CCG data'!$A:$AD,'CCG data'!N$3,FALSE))</f>
        <v>0.36299999999999999</v>
      </c>
      <c r="V365" s="15">
        <f>IF(V364="","",VLOOKUP($E364&amp;$D$91&amp;$D$92,'CCG data'!$A:$AD,'CCG data'!O$3,FALSE))</f>
        <v>0.129</v>
      </c>
      <c r="W365" s="136">
        <f>IF(V364="","",VLOOKUP($E364&amp;$D$91&amp;$D$92,'CCG data'!$A:$AD,'CCG data'!P$3,FALSE))</f>
        <v>0.17599999999999999</v>
      </c>
      <c r="Z365" s="165" t="str">
        <f>IFERROR(VLOOKUP($E365&amp;$D$92, Outliers!$A$4:$P$214,10,FALSE),"0")</f>
        <v>0</v>
      </c>
      <c r="AA365" s="165" t="str">
        <f>IFERROR(VLOOKUP($E365&amp;$D$92, Outliers!$A$4:$P$214,11,FALSE),"0")</f>
        <v>0</v>
      </c>
      <c r="AB365" s="165" t="str">
        <f>IFERROR(VLOOKUP($E365&amp;$D$92, Outliers!$A$4:$P$214,12,FALSE),"0")</f>
        <v>0</v>
      </c>
      <c r="AD365" s="78"/>
      <c r="AE365" s="78"/>
      <c r="AF365" s="78"/>
      <c r="AG365" s="78"/>
    </row>
    <row r="366" spans="4:33" ht="15.75" x14ac:dyDescent="0.25">
      <c r="D366" s="319"/>
      <c r="E366" s="104" t="s">
        <v>244</v>
      </c>
      <c r="F366" s="394" t="str">
        <f>IF(OR(ISERROR(VLOOKUP($E366&amp;$D$91&amp;$D$92,'CCG data'!$A:$AD,'CCG data'!R$3,FALSE)),ISBLANK(VLOOKUP($E366&amp;$D$91&amp;$D$92,'CCG data'!$A:$AD,'CCG data'!R$3,FALSE))),"",VLOOKUP($E366&amp;$D$91&amp;$D$92,'CCG data'!$A:$AD,'CCG data'!R$3,FALSE))</f>
        <v/>
      </c>
      <c r="G366" s="395"/>
      <c r="H366" s="395">
        <f>IF(OR(ISERROR(VLOOKUP($E366&amp;$D$91&amp;$D$92,'CCG data'!$A:$AD,'CCG data'!S$3,FALSE)),ISBLANK(VLOOKUP($E366&amp;$D$91&amp;$D$92,'CCG data'!$A:$AD,'CCG data'!S$3,FALSE))),"",VLOOKUP($E366&amp;$D$91&amp;$D$92,'CCG data'!$A:$AD,'CCG data'!S$3,FALSE))</f>
        <v>23.540990340900237</v>
      </c>
      <c r="I366" s="395"/>
      <c r="J366" s="395">
        <f>IF(OR(ISERROR(VLOOKUP($E366&amp;$D$91&amp;$D$92,'CCG data'!$A:$AD,'CCG data'!T$3,FALSE)),ISBLANK(VLOOKUP($E366&amp;$D$91&amp;$D$92,'CCG data'!$A:$AD,'CCG data'!T$3,FALSE))),"",VLOOKUP($E366&amp;$D$91&amp;$D$92,'CCG data'!$A:$AD,'CCG data'!T$3,FALSE))</f>
        <v>22.719895710497301</v>
      </c>
      <c r="K366" s="395"/>
      <c r="L366" s="395">
        <f>IF(OR(ISERROR(VLOOKUP($E366&amp;$D$91&amp;$D$92,'CCG data'!$A:$AD,'CCG data'!U$3,FALSE)),ISBLANK(VLOOKUP($E366&amp;$D$91&amp;$D$92,'CCG data'!$A:$AD,'CCG data'!U$3,FALSE))),"",VLOOKUP($E366&amp;$D$91&amp;$D$92,'CCG data'!$A:$AD,'CCG data'!U$3,FALSE))</f>
        <v>13.563881836527806</v>
      </c>
      <c r="M366" s="396"/>
      <c r="N366" s="367">
        <f>IF(OR(ISERROR(VLOOKUP($E366&amp;$D$91&amp;$D$92,'CCG data'!$A:$AD,'CCG data'!G$3,FALSE)),ISBLANK(VLOOKUP($E366&amp;$D$91&amp;$D$92,'CCG data'!$A:$AD,'CCG data'!G$3,FALSE))),"",VLOOKUP($E366&amp;$D$91&amp;$D$92,'CCG data'!$A:$AD,'CCG data'!G$3,FALSE))</f>
        <v>741</v>
      </c>
      <c r="P366" s="404" t="str">
        <f>IF(OR(ISERROR(VLOOKUP($E366&amp;$D$91&amp;$D$92,'CCG data'!$A:$AD,'CCG data'!B$3,FALSE)),ISBLANK(VLOOKUP($E366&amp;$D$91&amp;$D$92,'CCG data'!$A:$AD,'CCG data'!B$3,FALSE))),"",VLOOKUP($E366&amp;$D$91&amp;$D$92,'CCG data'!$A:$AD,'CCG data'!B$3,FALSE))</f>
        <v/>
      </c>
      <c r="Q366" s="267"/>
      <c r="R366" s="267">
        <f>IF(OR(ISERROR(VLOOKUP($E366&amp;$D$91&amp;$D$92,'CCG data'!$A:$AD,'CCG data'!C$3,FALSE)),ISBLANK(VLOOKUP($E366&amp;$D$91&amp;$D$92,'CCG data'!$A:$AD,'CCG data'!C$3,FALSE))),"",VLOOKUP($E366&amp;$D$91&amp;$D$92,'CCG data'!$A:$AD,'CCG data'!C$3,FALSE))</f>
        <v>0.39136302294197028</v>
      </c>
      <c r="S366" s="267"/>
      <c r="T366" s="267">
        <f>IF(OR(ISERROR(VLOOKUP($E366&amp;$D$91&amp;$D$92,'CCG data'!$A:$AD,'CCG data'!D$3,FALSE)),ISBLANK(VLOOKUP($E366&amp;$D$91&amp;$D$92,'CCG data'!$A:$AD,'CCG data'!D$3,FALSE))),"",VLOOKUP($E366&amp;$D$91&amp;$D$92,'CCG data'!$A:$AD,'CCG data'!D$3,FALSE))</f>
        <v>0.38056680161943318</v>
      </c>
      <c r="U366" s="267"/>
      <c r="V366" s="267">
        <f>IF(OR(ISERROR(VLOOKUP($E366&amp;$D$91&amp;$D$92,'CCG data'!$A:$AD,'CCG data'!E$3,FALSE)),ISBLANK(VLOOKUP($E366&amp;$D$91&amp;$D$92,'CCG data'!$A:$AD,'CCG data'!E$3,FALSE))),"",VLOOKUP($E366&amp;$D$91&amp;$D$92,'CCG data'!$A:$AD,'CCG data'!E$3,FALSE))</f>
        <v>0.22807017543859648</v>
      </c>
      <c r="W366" s="405"/>
      <c r="Z366" s="165">
        <f>IFERROR(VLOOKUP($E366&amp;$D$92, Outliers!$A$4:$P$214,10,FALSE),"0")</f>
        <v>1</v>
      </c>
      <c r="AA366" s="165">
        <f>IFERROR(VLOOKUP($E366&amp;$D$92, Outliers!$A$4:$P$214,11,FALSE),"0")</f>
        <v>1</v>
      </c>
      <c r="AB366" s="165">
        <f>IFERROR(VLOOKUP($E366&amp;$D$92, Outliers!$A$4:$P$214,12,FALSE),"0")</f>
        <v>0</v>
      </c>
      <c r="AD366" s="78"/>
      <c r="AE366" s="78"/>
      <c r="AF366" s="78"/>
      <c r="AG366" s="78"/>
    </row>
    <row r="367" spans="4:33" x14ac:dyDescent="0.25">
      <c r="D367" s="319"/>
      <c r="E367" s="103" t="s">
        <v>27</v>
      </c>
      <c r="F367" s="95" t="str">
        <f>IF(P366="","",VLOOKUP($E366&amp;$D$91&amp;$D$92,'CCG data'!$A:$AD,'CCG data'!W$3,FALSE))</f>
        <v/>
      </c>
      <c r="G367" s="96" t="str">
        <f>IF(P366="","",VLOOKUP($E366&amp;$D$91&amp;$D$92,'CCG data'!$A:$AD,'CCG data'!X$3,FALSE))</f>
        <v/>
      </c>
      <c r="H367" s="96">
        <f>IF(R366="","",VLOOKUP($E366&amp;$D$91&amp;$D$92,'CCG data'!$A:$AD,'CCG data'!Y$3,FALSE))</f>
        <v>20.831536219847155</v>
      </c>
      <c r="I367" s="96">
        <f>IF(R366="","",VLOOKUP($E366&amp;$D$91&amp;$D$92,'CCG data'!$A:$AD,'CCG data'!Z$3,FALSE))</f>
        <v>26.250444461953318</v>
      </c>
      <c r="J367" s="96">
        <f>IF(T366="","",VLOOKUP($E366&amp;$D$91&amp;$D$92,'CCG data'!$A:$AD,'CCG data'!AA$3,FALSE))</f>
        <v>20.068113512739124</v>
      </c>
      <c r="K367" s="96">
        <f>IF(T366="","",VLOOKUP($E366&amp;$D$91&amp;$D$92,'CCG data'!$A:$AD,'CCG data'!AB$3,FALSE))</f>
        <v>25.371677908255478</v>
      </c>
      <c r="L367" s="96">
        <f>IF(V366="","",VLOOKUP($E366&amp;$D$91&amp;$D$92,'CCG data'!$A:$AD,'CCG data'!AC$3,FALSE))</f>
        <v>11.518865805789767</v>
      </c>
      <c r="M367" s="96">
        <f>IF(V366="","",VLOOKUP($E366&amp;$D$91&amp;$D$92,'CCG data'!$A:$AD,'CCG data'!AD$3,FALSE))</f>
        <v>15.608897867265844</v>
      </c>
      <c r="N367" s="368"/>
      <c r="P367" s="152" t="str">
        <f>IF(P366="","",VLOOKUP($E366&amp;$D$91&amp;$D$92,'CCG data'!$A:$AD,'CCG data'!I$3,FALSE))</f>
        <v/>
      </c>
      <c r="Q367" s="15" t="str">
        <f>IF(P366="","",VLOOKUP($E366&amp;$D$91&amp;$D$92,'CCG data'!$A:$AD,'CCG data'!J$3,FALSE))</f>
        <v/>
      </c>
      <c r="R367" s="15">
        <f>IF(R366="","",VLOOKUP($E366&amp;$D$91&amp;$D$92,'CCG data'!$A:$AD,'CCG data'!K$3,FALSE))</f>
        <v>0.35699999999999998</v>
      </c>
      <c r="S367" s="15">
        <f>IF(R366="","",VLOOKUP($E366&amp;$D$91&amp;$D$92,'CCG data'!$A:$AD,'CCG data'!L$3,FALSE))</f>
        <v>0.42699999999999999</v>
      </c>
      <c r="T367" s="15">
        <f>IF(T366="","",VLOOKUP($E366&amp;$D$91&amp;$D$92,'CCG data'!$A:$AD,'CCG data'!M$3,FALSE))</f>
        <v>0.34599999999999997</v>
      </c>
      <c r="U367" s="15">
        <f>IF(T366="","",VLOOKUP($E366&amp;$D$91&amp;$D$92,'CCG data'!$A:$AD,'CCG data'!N$3,FALSE))</f>
        <v>0.41599999999999998</v>
      </c>
      <c r="V367" s="15">
        <f>IF(V366="","",VLOOKUP($E366&amp;$D$91&amp;$D$92,'CCG data'!$A:$AD,'CCG data'!O$3,FALSE))</f>
        <v>0.19900000000000001</v>
      </c>
      <c r="W367" s="136">
        <f>IF(V366="","",VLOOKUP($E366&amp;$D$91&amp;$D$92,'CCG data'!$A:$AD,'CCG data'!P$3,FALSE))</f>
        <v>0.26</v>
      </c>
      <c r="Z367" s="165" t="str">
        <f>IFERROR(VLOOKUP($E367&amp;$D$92, Outliers!$A$4:$P$214,10,FALSE),"0")</f>
        <v>0</v>
      </c>
      <c r="AA367" s="165" t="str">
        <f>IFERROR(VLOOKUP($E367&amp;$D$92, Outliers!$A$4:$P$214,11,FALSE),"0")</f>
        <v>0</v>
      </c>
      <c r="AB367" s="165" t="str">
        <f>IFERROR(VLOOKUP($E367&amp;$D$92, Outliers!$A$4:$P$214,12,FALSE),"0")</f>
        <v>0</v>
      </c>
      <c r="AD367" s="78"/>
      <c r="AE367" s="78"/>
      <c r="AF367" s="78"/>
      <c r="AG367" s="78"/>
    </row>
    <row r="368" spans="4:33" ht="15.75" x14ac:dyDescent="0.25">
      <c r="D368" s="319"/>
      <c r="E368" s="104" t="s">
        <v>245</v>
      </c>
      <c r="F368" s="394" t="str">
        <f>IF(OR(ISERROR(VLOOKUP($E368&amp;$D$91&amp;$D$92,'CCG data'!$A:$AD,'CCG data'!R$3,FALSE)),ISBLANK(VLOOKUP($E368&amp;$D$91&amp;$D$92,'CCG data'!$A:$AD,'CCG data'!R$3,FALSE))),"",VLOOKUP($E368&amp;$D$91&amp;$D$92,'CCG data'!$A:$AD,'CCG data'!R$3,FALSE))</f>
        <v/>
      </c>
      <c r="G368" s="395"/>
      <c r="H368" s="395">
        <f>IF(OR(ISERROR(VLOOKUP($E368&amp;$D$91&amp;$D$92,'CCG data'!$A:$AD,'CCG data'!S$3,FALSE)),ISBLANK(VLOOKUP($E368&amp;$D$91&amp;$D$92,'CCG data'!$A:$AD,'CCG data'!S$3,FALSE))),"",VLOOKUP($E368&amp;$D$91&amp;$D$92,'CCG data'!$A:$AD,'CCG data'!S$3,FALSE))</f>
        <v>47.907045534524286</v>
      </c>
      <c r="I368" s="395"/>
      <c r="J368" s="395">
        <f>IF(OR(ISERROR(VLOOKUP($E368&amp;$D$91&amp;$D$92,'CCG data'!$A:$AD,'CCG data'!T$3,FALSE)),ISBLANK(VLOOKUP($E368&amp;$D$91&amp;$D$92,'CCG data'!$A:$AD,'CCG data'!T$3,FALSE))),"",VLOOKUP($E368&amp;$D$91&amp;$D$92,'CCG data'!$A:$AD,'CCG data'!T$3,FALSE))</f>
        <v>35.780698370500509</v>
      </c>
      <c r="K368" s="395"/>
      <c r="L368" s="395">
        <f>IF(OR(ISERROR(VLOOKUP($E368&amp;$D$91&amp;$D$92,'CCG data'!$A:$AD,'CCG data'!U$3,FALSE)),ISBLANK(VLOOKUP($E368&amp;$D$91&amp;$D$92,'CCG data'!$A:$AD,'CCG data'!U$3,FALSE))),"",VLOOKUP($E368&amp;$D$91&amp;$D$92,'CCG data'!$A:$AD,'CCG data'!U$3,FALSE))</f>
        <v>13.89214519181149</v>
      </c>
      <c r="M368" s="396"/>
      <c r="N368" s="367">
        <f>IF(OR(ISERROR(VLOOKUP($E368&amp;$D$91&amp;$D$92,'CCG data'!$A:$AD,'CCG data'!G$3,FALSE)),ISBLANK(VLOOKUP($E368&amp;$D$91&amp;$D$92,'CCG data'!$A:$AD,'CCG data'!G$3,FALSE))),"",VLOOKUP($E368&amp;$D$91&amp;$D$92,'CCG data'!$A:$AD,'CCG data'!G$3,FALSE))</f>
        <v>2061</v>
      </c>
      <c r="P368" s="404" t="str">
        <f>IF(OR(ISERROR(VLOOKUP($E368&amp;$D$91&amp;$D$92,'CCG data'!$A:$AD,'CCG data'!B$3,FALSE)),ISBLANK(VLOOKUP($E368&amp;$D$91&amp;$D$92,'CCG data'!$A:$AD,'CCG data'!B$3,FALSE))),"",VLOOKUP($E368&amp;$D$91&amp;$D$92,'CCG data'!$A:$AD,'CCG data'!B$3,FALSE))</f>
        <v/>
      </c>
      <c r="Q368" s="267"/>
      <c r="R368" s="267">
        <f>IF(OR(ISERROR(VLOOKUP($E368&amp;$D$91&amp;$D$92,'CCG data'!$A:$AD,'CCG data'!C$3,FALSE)),ISBLANK(VLOOKUP($E368&amp;$D$91&amp;$D$92,'CCG data'!$A:$AD,'CCG data'!C$3,FALSE))),"",VLOOKUP($E368&amp;$D$91&amp;$D$92,'CCG data'!$A:$AD,'CCG data'!C$3,FALSE))</f>
        <v>0.49490538573508008</v>
      </c>
      <c r="S368" s="267"/>
      <c r="T368" s="267">
        <f>IF(OR(ISERROR(VLOOKUP($E368&amp;$D$91&amp;$D$92,'CCG data'!$A:$AD,'CCG data'!D$3,FALSE)),ISBLANK(VLOOKUP($E368&amp;$D$91&amp;$D$92,'CCG data'!$A:$AD,'CCG data'!D$3,FALSE))),"",VLOOKUP($E368&amp;$D$91&amp;$D$92,'CCG data'!$A:$AD,'CCG data'!D$3,FALSE))</f>
        <v>0.36244541484716158</v>
      </c>
      <c r="U368" s="267"/>
      <c r="V368" s="267">
        <f>IF(OR(ISERROR(VLOOKUP($E368&amp;$D$91&amp;$D$92,'CCG data'!$A:$AD,'CCG data'!E$3,FALSE)),ISBLANK(VLOOKUP($E368&amp;$D$91&amp;$D$92,'CCG data'!$A:$AD,'CCG data'!E$3,FALSE))),"",VLOOKUP($E368&amp;$D$91&amp;$D$92,'CCG data'!$A:$AD,'CCG data'!E$3,FALSE))</f>
        <v>0.14264919941775836</v>
      </c>
      <c r="W368" s="405"/>
      <c r="Z368" s="165">
        <f>IFERROR(VLOOKUP($E368&amp;$D$92, Outliers!$A$4:$P$214,10,FALSE),"0")</f>
        <v>1</v>
      </c>
      <c r="AA368" s="165">
        <f>IFERROR(VLOOKUP($E368&amp;$D$92, Outliers!$A$4:$P$214,11,FALSE),"0")</f>
        <v>1</v>
      </c>
      <c r="AB368" s="165">
        <f>IFERROR(VLOOKUP($E368&amp;$D$92, Outliers!$A$4:$P$214,12,FALSE),"0")</f>
        <v>0</v>
      </c>
      <c r="AD368" s="78"/>
      <c r="AE368" s="78"/>
      <c r="AF368" s="78"/>
      <c r="AG368" s="78"/>
    </row>
    <row r="369" spans="4:33" x14ac:dyDescent="0.25">
      <c r="D369" s="319"/>
      <c r="E369" s="103" t="s">
        <v>27</v>
      </c>
      <c r="F369" s="95" t="str">
        <f>IF(P368="","",VLOOKUP($E368&amp;$D$91&amp;$D$92,'CCG data'!$A:$AD,'CCG data'!W$3,FALSE))</f>
        <v/>
      </c>
      <c r="G369" s="96" t="str">
        <f>IF(P368="","",VLOOKUP($E368&amp;$D$91&amp;$D$92,'CCG data'!$A:$AD,'CCG data'!X$3,FALSE))</f>
        <v/>
      </c>
      <c r="H369" s="96">
        <f>IF(R368="","",VLOOKUP($E368&amp;$D$91&amp;$D$92,'CCG data'!$A:$AD,'CCG data'!Y$3,FALSE))</f>
        <v>44.966991082995825</v>
      </c>
      <c r="I369" s="96">
        <f>IF(R368="","",VLOOKUP($E368&amp;$D$91&amp;$D$92,'CCG data'!$A:$AD,'CCG data'!Z$3,FALSE))</f>
        <v>50.847099986052747</v>
      </c>
      <c r="J369" s="96">
        <f>IF(T368="","",VLOOKUP($E368&amp;$D$91&amp;$D$92,'CCG data'!$A:$AD,'CCG data'!AA$3,FALSE))</f>
        <v>33.214769676513001</v>
      </c>
      <c r="K369" s="96">
        <f>IF(T368="","",VLOOKUP($E368&amp;$D$91&amp;$D$92,'CCG data'!$A:$AD,'CCG data'!AB$3,FALSE))</f>
        <v>38.346627064488018</v>
      </c>
      <c r="L369" s="96">
        <f>IF(V368="","",VLOOKUP($E368&amp;$D$91&amp;$D$92,'CCG data'!$A:$AD,'CCG data'!AC$3,FALSE))</f>
        <v>12.304140724690303</v>
      </c>
      <c r="M369" s="96">
        <f>IF(V368="","",VLOOKUP($E368&amp;$D$91&amp;$D$92,'CCG data'!$A:$AD,'CCG data'!AD$3,FALSE))</f>
        <v>15.480149658932678</v>
      </c>
      <c r="N369" s="368"/>
      <c r="P369" s="152" t="str">
        <f>IF(P368="","",VLOOKUP($E368&amp;$D$91&amp;$D$92,'CCG data'!$A:$AD,'CCG data'!I$3,FALSE))</f>
        <v/>
      </c>
      <c r="Q369" s="15" t="str">
        <f>IF(P368="","",VLOOKUP($E368&amp;$D$91&amp;$D$92,'CCG data'!$A:$AD,'CCG data'!J$3,FALSE))</f>
        <v/>
      </c>
      <c r="R369" s="15">
        <f>IF(R368="","",VLOOKUP($E368&amp;$D$91&amp;$D$92,'CCG data'!$A:$AD,'CCG data'!K$3,FALSE))</f>
        <v>0.47299999999999998</v>
      </c>
      <c r="S369" s="15">
        <f>IF(R368="","",VLOOKUP($E368&amp;$D$91&amp;$D$92,'CCG data'!$A:$AD,'CCG data'!L$3,FALSE))</f>
        <v>0.51600000000000001</v>
      </c>
      <c r="T369" s="15">
        <f>IF(T368="","",VLOOKUP($E368&amp;$D$91&amp;$D$92,'CCG data'!$A:$AD,'CCG data'!M$3,FALSE))</f>
        <v>0.34200000000000003</v>
      </c>
      <c r="U369" s="15">
        <f>IF(T368="","",VLOOKUP($E368&amp;$D$91&amp;$D$92,'CCG data'!$A:$AD,'CCG data'!N$3,FALSE))</f>
        <v>0.38300000000000001</v>
      </c>
      <c r="V369" s="15">
        <f>IF(V368="","",VLOOKUP($E368&amp;$D$91&amp;$D$92,'CCG data'!$A:$AD,'CCG data'!O$3,FALSE))</f>
        <v>0.128</v>
      </c>
      <c r="W369" s="136">
        <f>IF(V368="","",VLOOKUP($E368&amp;$D$91&amp;$D$92,'CCG data'!$A:$AD,'CCG data'!P$3,FALSE))</f>
        <v>0.158</v>
      </c>
      <c r="Z369" s="165" t="str">
        <f>IFERROR(VLOOKUP($E369&amp;$D$92, Outliers!$A$4:$P$214,10,FALSE),"0")</f>
        <v>0</v>
      </c>
      <c r="AA369" s="165" t="str">
        <f>IFERROR(VLOOKUP($E369&amp;$D$92, Outliers!$A$4:$P$214,11,FALSE),"0")</f>
        <v>0</v>
      </c>
      <c r="AB369" s="165" t="str">
        <f>IFERROR(VLOOKUP($E369&amp;$D$92, Outliers!$A$4:$P$214,12,FALSE),"0")</f>
        <v>0</v>
      </c>
      <c r="AD369" s="78"/>
      <c r="AE369" s="78"/>
      <c r="AF369" s="78"/>
      <c r="AG369" s="78"/>
    </row>
    <row r="370" spans="4:33" ht="15.75" x14ac:dyDescent="0.25">
      <c r="D370" s="319"/>
      <c r="E370" s="104" t="s">
        <v>246</v>
      </c>
      <c r="F370" s="394" t="str">
        <f>IF(OR(ISERROR(VLOOKUP($E370&amp;$D$91&amp;$D$92,'CCG data'!$A:$AD,'CCG data'!R$3,FALSE)),ISBLANK(VLOOKUP($E370&amp;$D$91&amp;$D$92,'CCG data'!$A:$AD,'CCG data'!R$3,FALSE))),"",VLOOKUP($E370&amp;$D$91&amp;$D$92,'CCG data'!$A:$AD,'CCG data'!R$3,FALSE))</f>
        <v/>
      </c>
      <c r="G370" s="395"/>
      <c r="H370" s="395">
        <f>IF(OR(ISERROR(VLOOKUP($E370&amp;$D$91&amp;$D$92,'CCG data'!$A:$AD,'CCG data'!S$3,FALSE)),ISBLANK(VLOOKUP($E370&amp;$D$91&amp;$D$92,'CCG data'!$A:$AD,'CCG data'!S$3,FALSE))),"",VLOOKUP($E370&amp;$D$91&amp;$D$92,'CCG data'!$A:$AD,'CCG data'!S$3,FALSE))</f>
        <v>32.149401879713665</v>
      </c>
      <c r="I370" s="395"/>
      <c r="J370" s="395">
        <f>IF(OR(ISERROR(VLOOKUP($E370&amp;$D$91&amp;$D$92,'CCG data'!$A:$AD,'CCG data'!T$3,FALSE)),ISBLANK(VLOOKUP($E370&amp;$D$91&amp;$D$92,'CCG data'!$A:$AD,'CCG data'!T$3,FALSE))),"",VLOOKUP($E370&amp;$D$91&amp;$D$92,'CCG data'!$A:$AD,'CCG data'!T$3,FALSE))</f>
        <v>17.143804363271816</v>
      </c>
      <c r="K370" s="395"/>
      <c r="L370" s="395">
        <f>IF(OR(ISERROR(VLOOKUP($E370&amp;$D$91&amp;$D$92,'CCG data'!$A:$AD,'CCG data'!U$3,FALSE)),ISBLANK(VLOOKUP($E370&amp;$D$91&amp;$D$92,'CCG data'!$A:$AD,'CCG data'!U$3,FALSE))),"",VLOOKUP($E370&amp;$D$91&amp;$D$92,'CCG data'!$A:$AD,'CCG data'!U$3,FALSE))</f>
        <v>4.9309438178773881</v>
      </c>
      <c r="M370" s="396"/>
      <c r="N370" s="367">
        <f>IF(OR(ISERROR(VLOOKUP($E370&amp;$D$91&amp;$D$92,'CCG data'!$A:$AD,'CCG data'!G$3,FALSE)),ISBLANK(VLOOKUP($E370&amp;$D$91&amp;$D$92,'CCG data'!$A:$AD,'CCG data'!G$3,FALSE))),"",VLOOKUP($E370&amp;$D$91&amp;$D$92,'CCG data'!$A:$AD,'CCG data'!G$3,FALSE))</f>
        <v>518</v>
      </c>
      <c r="P370" s="404" t="str">
        <f>IF(OR(ISERROR(VLOOKUP($E370&amp;$D$91&amp;$D$92,'CCG data'!$A:$AD,'CCG data'!B$3,FALSE)),ISBLANK(VLOOKUP($E370&amp;$D$91&amp;$D$92,'CCG data'!$A:$AD,'CCG data'!B$3,FALSE))),"",VLOOKUP($E370&amp;$D$91&amp;$D$92,'CCG data'!$A:$AD,'CCG data'!B$3,FALSE))</f>
        <v/>
      </c>
      <c r="Q370" s="267"/>
      <c r="R370" s="267">
        <f>IF(OR(ISERROR(VLOOKUP($E370&amp;$D$91&amp;$D$92,'CCG data'!$A:$AD,'CCG data'!C$3,FALSE)),ISBLANK(VLOOKUP($E370&amp;$D$91&amp;$D$92,'CCG data'!$A:$AD,'CCG data'!C$3,FALSE))),"",VLOOKUP($E370&amp;$D$91&amp;$D$92,'CCG data'!$A:$AD,'CCG data'!C$3,FALSE))</f>
        <v>0.5926640926640927</v>
      </c>
      <c r="S370" s="267"/>
      <c r="T370" s="267">
        <f>IF(OR(ISERROR(VLOOKUP($E370&amp;$D$91&amp;$D$92,'CCG data'!$A:$AD,'CCG data'!D$3,FALSE)),ISBLANK(VLOOKUP($E370&amp;$D$91&amp;$D$92,'CCG data'!$A:$AD,'CCG data'!D$3,FALSE))),"",VLOOKUP($E370&amp;$D$91&amp;$D$92,'CCG data'!$A:$AD,'CCG data'!D$3,FALSE))</f>
        <v>0.31660231660231658</v>
      </c>
      <c r="U370" s="267"/>
      <c r="V370" s="267">
        <f>IF(OR(ISERROR(VLOOKUP($E370&amp;$D$91&amp;$D$92,'CCG data'!$A:$AD,'CCG data'!E$3,FALSE)),ISBLANK(VLOOKUP($E370&amp;$D$91&amp;$D$92,'CCG data'!$A:$AD,'CCG data'!E$3,FALSE))),"",VLOOKUP($E370&amp;$D$91&amp;$D$92,'CCG data'!$A:$AD,'CCG data'!E$3,FALSE))</f>
        <v>9.0733590733590733E-2</v>
      </c>
      <c r="W370" s="405"/>
      <c r="Z370" s="165">
        <f>IFERROR(VLOOKUP($E370&amp;$D$92, Outliers!$A$4:$P$214,10,FALSE),"0")</f>
        <v>0</v>
      </c>
      <c r="AA370" s="165">
        <f>IFERROR(VLOOKUP($E370&amp;$D$92, Outliers!$A$4:$P$214,11,FALSE),"0")</f>
        <v>1</v>
      </c>
      <c r="AB370" s="165">
        <f>IFERROR(VLOOKUP($E370&amp;$D$92, Outliers!$A$4:$P$214,12,FALSE),"0")</f>
        <v>1</v>
      </c>
      <c r="AD370" s="78"/>
      <c r="AE370" s="78"/>
      <c r="AF370" s="78"/>
      <c r="AG370" s="78"/>
    </row>
    <row r="371" spans="4:33" x14ac:dyDescent="0.25">
      <c r="D371" s="319"/>
      <c r="E371" s="103" t="s">
        <v>27</v>
      </c>
      <c r="F371" s="95" t="str">
        <f>IF(P370="","",VLOOKUP($E370&amp;$D$91&amp;$D$92,'CCG data'!$A:$AD,'CCG data'!W$3,FALSE))</f>
        <v/>
      </c>
      <c r="G371" s="96" t="str">
        <f>IF(P370="","",VLOOKUP($E370&amp;$D$91&amp;$D$92,'CCG data'!$A:$AD,'CCG data'!X$3,FALSE))</f>
        <v/>
      </c>
      <c r="H371" s="96">
        <f>IF(R370="","",VLOOKUP($E370&amp;$D$91&amp;$D$92,'CCG data'!$A:$AD,'CCG data'!Y$3,FALSE))</f>
        <v>28.553069848231715</v>
      </c>
      <c r="I371" s="96">
        <f>IF(R370="","",VLOOKUP($E370&amp;$D$91&amp;$D$92,'CCG data'!$A:$AD,'CCG data'!Z$3,FALSE))</f>
        <v>35.745733911195614</v>
      </c>
      <c r="J371" s="96">
        <f>IF(T370="","",VLOOKUP($E370&amp;$D$91&amp;$D$92,'CCG data'!$A:$AD,'CCG data'!AA$3,FALSE))</f>
        <v>14.519940191187246</v>
      </c>
      <c r="K371" s="96">
        <f>IF(T370="","",VLOOKUP($E370&amp;$D$91&amp;$D$92,'CCG data'!$A:$AD,'CCG data'!AB$3,FALSE))</f>
        <v>19.767668535356385</v>
      </c>
      <c r="L371" s="96">
        <f>IF(V370="","",VLOOKUP($E370&amp;$D$91&amp;$D$92,'CCG data'!$A:$AD,'CCG data'!AC$3,FALSE))</f>
        <v>3.5212097448576776</v>
      </c>
      <c r="M371" s="96">
        <f>IF(V370="","",VLOOKUP($E370&amp;$D$91&amp;$D$92,'CCG data'!$A:$AD,'CCG data'!AD$3,FALSE))</f>
        <v>6.3406778908970987</v>
      </c>
      <c r="N371" s="368"/>
      <c r="P371" s="152" t="str">
        <f>IF(P370="","",VLOOKUP($E370&amp;$D$91&amp;$D$92,'CCG data'!$A:$AD,'CCG data'!I$3,FALSE))</f>
        <v/>
      </c>
      <c r="Q371" s="15" t="str">
        <f>IF(P370="","",VLOOKUP($E370&amp;$D$91&amp;$D$92,'CCG data'!$A:$AD,'CCG data'!J$3,FALSE))</f>
        <v/>
      </c>
      <c r="R371" s="15">
        <f>IF(R370="","",VLOOKUP($E370&amp;$D$91&amp;$D$92,'CCG data'!$A:$AD,'CCG data'!K$3,FALSE))</f>
        <v>0.55000000000000004</v>
      </c>
      <c r="S371" s="15">
        <f>IF(R370="","",VLOOKUP($E370&amp;$D$91&amp;$D$92,'CCG data'!$A:$AD,'CCG data'!L$3,FALSE))</f>
        <v>0.63400000000000001</v>
      </c>
      <c r="T371" s="15">
        <f>IF(T370="","",VLOOKUP($E370&amp;$D$91&amp;$D$92,'CCG data'!$A:$AD,'CCG data'!M$3,FALSE))</f>
        <v>0.27800000000000002</v>
      </c>
      <c r="U371" s="15">
        <f>IF(T370="","",VLOOKUP($E370&amp;$D$91&amp;$D$92,'CCG data'!$A:$AD,'CCG data'!N$3,FALSE))</f>
        <v>0.35799999999999998</v>
      </c>
      <c r="V371" s="15">
        <f>IF(V370="","",VLOOKUP($E370&amp;$D$91&amp;$D$92,'CCG data'!$A:$AD,'CCG data'!O$3,FALSE))</f>
        <v>6.9000000000000006E-2</v>
      </c>
      <c r="W371" s="136">
        <f>IF(V370="","",VLOOKUP($E370&amp;$D$91&amp;$D$92,'CCG data'!$A:$AD,'CCG data'!P$3,FALSE))</f>
        <v>0.11899999999999999</v>
      </c>
      <c r="Z371" s="165" t="str">
        <f>IFERROR(VLOOKUP($E371&amp;$D$92, Outliers!$A$4:$P$214,10,FALSE),"0")</f>
        <v>0</v>
      </c>
      <c r="AA371" s="165" t="str">
        <f>IFERROR(VLOOKUP($E371&amp;$D$92, Outliers!$A$4:$P$214,11,FALSE),"0")</f>
        <v>0</v>
      </c>
      <c r="AB371" s="165" t="str">
        <f>IFERROR(VLOOKUP($E371&amp;$D$92, Outliers!$A$4:$P$214,12,FALSE),"0")</f>
        <v>0</v>
      </c>
      <c r="AD371" s="78"/>
      <c r="AE371" s="78"/>
      <c r="AF371" s="78"/>
      <c r="AG371" s="78"/>
    </row>
    <row r="372" spans="4:33" ht="15.75" x14ac:dyDescent="0.25">
      <c r="D372" s="319"/>
      <c r="E372" s="104" t="s">
        <v>247</v>
      </c>
      <c r="F372" s="394" t="str">
        <f>IF(OR(ISERROR(VLOOKUP($E372&amp;$D$91&amp;$D$92,'CCG data'!$A:$AD,'CCG data'!R$3,FALSE)),ISBLANK(VLOOKUP($E372&amp;$D$91&amp;$D$92,'CCG data'!$A:$AD,'CCG data'!R$3,FALSE))),"",VLOOKUP($E372&amp;$D$91&amp;$D$92,'CCG data'!$A:$AD,'CCG data'!R$3,FALSE))</f>
        <v/>
      </c>
      <c r="G372" s="395"/>
      <c r="H372" s="395">
        <f>IF(OR(ISERROR(VLOOKUP($E372&amp;$D$91&amp;$D$92,'CCG data'!$A:$AD,'CCG data'!S$3,FALSE)),ISBLANK(VLOOKUP($E372&amp;$D$91&amp;$D$92,'CCG data'!$A:$AD,'CCG data'!S$3,FALSE))),"",VLOOKUP($E372&amp;$D$91&amp;$D$92,'CCG data'!$A:$AD,'CCG data'!S$3,FALSE))</f>
        <v>59.57170614402105</v>
      </c>
      <c r="I372" s="395"/>
      <c r="J372" s="395">
        <f>IF(OR(ISERROR(VLOOKUP($E372&amp;$D$91&amp;$D$92,'CCG data'!$A:$AD,'CCG data'!T$3,FALSE)),ISBLANK(VLOOKUP($E372&amp;$D$91&amp;$D$92,'CCG data'!$A:$AD,'CCG data'!T$3,FALSE))),"",VLOOKUP($E372&amp;$D$91&amp;$D$92,'CCG data'!$A:$AD,'CCG data'!T$3,FALSE))</f>
        <v>54.772700937567755</v>
      </c>
      <c r="K372" s="395"/>
      <c r="L372" s="395">
        <f>IF(OR(ISERROR(VLOOKUP($E372&amp;$D$91&amp;$D$92,'CCG data'!$A:$AD,'CCG data'!U$3,FALSE)),ISBLANK(VLOOKUP($E372&amp;$D$91&amp;$D$92,'CCG data'!$A:$AD,'CCG data'!U$3,FALSE))),"",VLOOKUP($E372&amp;$D$91&amp;$D$92,'CCG data'!$A:$AD,'CCG data'!U$3,FALSE))</f>
        <v>13.979118356570128</v>
      </c>
      <c r="M372" s="396"/>
      <c r="N372" s="367">
        <f>IF(OR(ISERROR(VLOOKUP($E372&amp;$D$91&amp;$D$92,'CCG data'!$A:$AD,'CCG data'!G$3,FALSE)),ISBLANK(VLOOKUP($E372&amp;$D$91&amp;$D$92,'CCG data'!$A:$AD,'CCG data'!G$3,FALSE))),"",VLOOKUP($E372&amp;$D$91&amp;$D$92,'CCG data'!$A:$AD,'CCG data'!G$3,FALSE))</f>
        <v>2057</v>
      </c>
      <c r="P372" s="404" t="str">
        <f>IF(OR(ISERROR(VLOOKUP($E372&amp;$D$91&amp;$D$92,'CCG data'!$A:$AD,'CCG data'!B$3,FALSE)),ISBLANK(VLOOKUP($E372&amp;$D$91&amp;$D$92,'CCG data'!$A:$AD,'CCG data'!B$3,FALSE))),"",VLOOKUP($E372&amp;$D$91&amp;$D$92,'CCG data'!$A:$AD,'CCG data'!B$3,FALSE))</f>
        <v/>
      </c>
      <c r="Q372" s="267"/>
      <c r="R372" s="267">
        <f>IF(OR(ISERROR(VLOOKUP($E372&amp;$D$91&amp;$D$92,'CCG data'!$A:$AD,'CCG data'!C$3,FALSE)),ISBLANK(VLOOKUP($E372&amp;$D$91&amp;$D$92,'CCG data'!$A:$AD,'CCG data'!C$3,FALSE))),"",VLOOKUP($E372&amp;$D$91&amp;$D$92,'CCG data'!$A:$AD,'CCG data'!C$3,FALSE))</f>
        <v>0.46329606222654351</v>
      </c>
      <c r="S372" s="267"/>
      <c r="T372" s="267">
        <f>IF(OR(ISERROR(VLOOKUP($E372&amp;$D$91&amp;$D$92,'CCG data'!$A:$AD,'CCG data'!D$3,FALSE)),ISBLANK(VLOOKUP($E372&amp;$D$91&amp;$D$92,'CCG data'!$A:$AD,'CCG data'!D$3,FALSE))),"",VLOOKUP($E372&amp;$D$91&amp;$D$92,'CCG data'!$A:$AD,'CCG data'!D$3,FALSE))</f>
        <v>0.42780748663101603</v>
      </c>
      <c r="U372" s="267"/>
      <c r="V372" s="267">
        <f>IF(OR(ISERROR(VLOOKUP($E372&amp;$D$91&amp;$D$92,'CCG data'!$A:$AD,'CCG data'!E$3,FALSE)),ISBLANK(VLOOKUP($E372&amp;$D$91&amp;$D$92,'CCG data'!$A:$AD,'CCG data'!E$3,FALSE))),"",VLOOKUP($E372&amp;$D$91&amp;$D$92,'CCG data'!$A:$AD,'CCG data'!E$3,FALSE))</f>
        <v>0.10889645114244045</v>
      </c>
      <c r="W372" s="405"/>
      <c r="Z372" s="165">
        <f>IFERROR(VLOOKUP($E372&amp;$D$92, Outliers!$A$4:$P$214,10,FALSE),"0")</f>
        <v>1</v>
      </c>
      <c r="AA372" s="165">
        <f>IFERROR(VLOOKUP($E372&amp;$D$92, Outliers!$A$4:$P$214,11,FALSE),"0")</f>
        <v>1</v>
      </c>
      <c r="AB372" s="165">
        <f>IFERROR(VLOOKUP($E372&amp;$D$92, Outliers!$A$4:$P$214,12,FALSE),"0")</f>
        <v>0</v>
      </c>
      <c r="AD372" s="78"/>
      <c r="AE372" s="78"/>
      <c r="AF372" s="78"/>
      <c r="AG372" s="78"/>
    </row>
    <row r="373" spans="4:33" x14ac:dyDescent="0.25">
      <c r="D373" s="319"/>
      <c r="E373" s="103" t="s">
        <v>27</v>
      </c>
      <c r="F373" s="95" t="str">
        <f>IF(P372="","",VLOOKUP($E372&amp;$D$91&amp;$D$92,'CCG data'!$A:$AD,'CCG data'!W$3,FALSE))</f>
        <v/>
      </c>
      <c r="G373" s="96" t="str">
        <f>IF(P372="","",VLOOKUP($E372&amp;$D$91&amp;$D$92,'CCG data'!$A:$AD,'CCG data'!X$3,FALSE))</f>
        <v/>
      </c>
      <c r="H373" s="96">
        <f>IF(R372="","",VLOOKUP($E372&amp;$D$91&amp;$D$92,'CCG data'!$A:$AD,'CCG data'!Y$3,FALSE))</f>
        <v>55.789461125251947</v>
      </c>
      <c r="I373" s="96">
        <f>IF(R372="","",VLOOKUP($E372&amp;$D$91&amp;$D$92,'CCG data'!$A:$AD,'CCG data'!Z$3,FALSE))</f>
        <v>63.353951162790153</v>
      </c>
      <c r="J373" s="96">
        <f>IF(T372="","",VLOOKUP($E372&amp;$D$91&amp;$D$92,'CCG data'!$A:$AD,'CCG data'!AA$3,FALSE))</f>
        <v>51.153781688560606</v>
      </c>
      <c r="K373" s="96">
        <f>IF(T372="","",VLOOKUP($E372&amp;$D$91&amp;$D$92,'CCG data'!$A:$AD,'CCG data'!AB$3,FALSE))</f>
        <v>58.391620186574904</v>
      </c>
      <c r="L373" s="96">
        <f>IF(V372="","",VLOOKUP($E372&amp;$D$91&amp;$D$92,'CCG data'!$A:$AD,'CCG data'!AC$3,FALSE))</f>
        <v>12.148440855489454</v>
      </c>
      <c r="M373" s="96">
        <f>IF(V372="","",VLOOKUP($E372&amp;$D$91&amp;$D$92,'CCG data'!$A:$AD,'CCG data'!AD$3,FALSE))</f>
        <v>15.809795857650801</v>
      </c>
      <c r="N373" s="368"/>
      <c r="P373" s="152" t="str">
        <f>IF(P372="","",VLOOKUP($E372&amp;$D$91&amp;$D$92,'CCG data'!$A:$AD,'CCG data'!I$3,FALSE))</f>
        <v/>
      </c>
      <c r="Q373" s="15" t="str">
        <f>IF(P372="","",VLOOKUP($E372&amp;$D$91&amp;$D$92,'CCG data'!$A:$AD,'CCG data'!J$3,FALSE))</f>
        <v/>
      </c>
      <c r="R373" s="15">
        <f>IF(R372="","",VLOOKUP($E372&amp;$D$91&amp;$D$92,'CCG data'!$A:$AD,'CCG data'!K$3,FALSE))</f>
        <v>0.442</v>
      </c>
      <c r="S373" s="15">
        <f>IF(R372="","",VLOOKUP($E372&amp;$D$91&amp;$D$92,'CCG data'!$A:$AD,'CCG data'!L$3,FALSE))</f>
        <v>0.48499999999999999</v>
      </c>
      <c r="T373" s="15">
        <f>IF(T372="","",VLOOKUP($E372&amp;$D$91&amp;$D$92,'CCG data'!$A:$AD,'CCG data'!M$3,FALSE))</f>
        <v>0.40699999999999997</v>
      </c>
      <c r="U373" s="15">
        <f>IF(T372="","",VLOOKUP($E372&amp;$D$91&amp;$D$92,'CCG data'!$A:$AD,'CCG data'!N$3,FALSE))</f>
        <v>0.44900000000000001</v>
      </c>
      <c r="V373" s="15">
        <f>IF(V372="","",VLOOKUP($E372&amp;$D$91&amp;$D$92,'CCG data'!$A:$AD,'CCG data'!O$3,FALSE))</f>
        <v>9.6000000000000002E-2</v>
      </c>
      <c r="W373" s="136">
        <f>IF(V372="","",VLOOKUP($E372&amp;$D$91&amp;$D$92,'CCG data'!$A:$AD,'CCG data'!P$3,FALSE))</f>
        <v>0.123</v>
      </c>
      <c r="Z373" s="165" t="str">
        <f>IFERROR(VLOOKUP($E373&amp;$D$92, Outliers!$A$4:$P$214,10,FALSE),"0")</f>
        <v>0</v>
      </c>
      <c r="AA373" s="165" t="str">
        <f>IFERROR(VLOOKUP($E373&amp;$D$92, Outliers!$A$4:$P$214,11,FALSE),"0")</f>
        <v>0</v>
      </c>
      <c r="AB373" s="165" t="str">
        <f>IFERROR(VLOOKUP($E373&amp;$D$92, Outliers!$A$4:$P$214,12,FALSE),"0")</f>
        <v>0</v>
      </c>
      <c r="AD373" s="78"/>
      <c r="AE373" s="78"/>
      <c r="AF373" s="78"/>
      <c r="AG373" s="78"/>
    </row>
    <row r="374" spans="4:33" ht="15.75" x14ac:dyDescent="0.25">
      <c r="D374" s="319"/>
      <c r="E374" s="104" t="s">
        <v>419</v>
      </c>
      <c r="F374" s="394" t="str">
        <f>IF(OR(ISERROR(VLOOKUP($E374&amp;$D$91&amp;$D$92,'CCG data'!$A:$AD,'CCG data'!R$3,FALSE)),ISBLANK(VLOOKUP($E374&amp;$D$91&amp;$D$92,'CCG data'!$A:$AD,'CCG data'!R$3,FALSE))),"",VLOOKUP($E374&amp;$D$91&amp;$D$92,'CCG data'!$A:$AD,'CCG data'!R$3,FALSE))</f>
        <v/>
      </c>
      <c r="G374" s="395"/>
      <c r="H374" s="395">
        <f>IF(OR(ISERROR(VLOOKUP($E374&amp;$D$91&amp;$D$92,'CCG data'!$A:$AD,'CCG data'!S$3,FALSE)),ISBLANK(VLOOKUP($E374&amp;$D$91&amp;$D$92,'CCG data'!$A:$AD,'CCG data'!S$3,FALSE))),"",VLOOKUP($E374&amp;$D$91&amp;$D$92,'CCG data'!$A:$AD,'CCG data'!S$3,FALSE))</f>
        <v>41.13949067673466</v>
      </c>
      <c r="I374" s="395"/>
      <c r="J374" s="395">
        <f>IF(OR(ISERROR(VLOOKUP($E374&amp;$D$91&amp;$D$92,'CCG data'!$A:$AD,'CCG data'!T$3,FALSE)),ISBLANK(VLOOKUP($E374&amp;$D$91&amp;$D$92,'CCG data'!$A:$AD,'CCG data'!T$3,FALSE))),"",VLOOKUP($E374&amp;$D$91&amp;$D$92,'CCG data'!$A:$AD,'CCG data'!T$3,FALSE))</f>
        <v>31.470533356715258</v>
      </c>
      <c r="K374" s="395"/>
      <c r="L374" s="395">
        <f>IF(OR(ISERROR(VLOOKUP($E374&amp;$D$91&amp;$D$92,'CCG data'!$A:$AD,'CCG data'!U$3,FALSE)),ISBLANK(VLOOKUP($E374&amp;$D$91&amp;$D$92,'CCG data'!$A:$AD,'CCG data'!U$3,FALSE))),"",VLOOKUP($E374&amp;$D$91&amp;$D$92,'CCG data'!$A:$AD,'CCG data'!U$3,FALSE))</f>
        <v>16.00457536469338</v>
      </c>
      <c r="M374" s="396"/>
      <c r="N374" s="367">
        <f>IF(OR(ISERROR(VLOOKUP($E374&amp;$D$91&amp;$D$92,'CCG data'!$A:$AD,'CCG data'!G$3,FALSE)),ISBLANK(VLOOKUP($E374&amp;$D$91&amp;$D$92,'CCG data'!$A:$AD,'CCG data'!G$3,FALSE))),"",VLOOKUP($E374&amp;$D$91&amp;$D$92,'CCG data'!$A:$AD,'CCG data'!G$3,FALSE))</f>
        <v>2594</v>
      </c>
      <c r="P374" s="404" t="str">
        <f>IF(OR(ISERROR(VLOOKUP($E374&amp;$D$91&amp;$D$92,'CCG data'!$A:$AD,'CCG data'!B$3,FALSE)),ISBLANK(VLOOKUP($E374&amp;$D$91&amp;$D$92,'CCG data'!$A:$AD,'CCG data'!B$3,FALSE))),"",VLOOKUP($E374&amp;$D$91&amp;$D$92,'CCG data'!$A:$AD,'CCG data'!B$3,FALSE))</f>
        <v/>
      </c>
      <c r="Q374" s="267"/>
      <c r="R374" s="267">
        <f>IF(OR(ISERROR(VLOOKUP($E374&amp;$D$91&amp;$D$92,'CCG data'!$A:$AD,'CCG data'!C$3,FALSE)),ISBLANK(VLOOKUP($E374&amp;$D$91&amp;$D$92,'CCG data'!$A:$AD,'CCG data'!C$3,FALSE))),"",VLOOKUP($E374&amp;$D$91&amp;$D$92,'CCG data'!$A:$AD,'CCG data'!C$3,FALSE))</f>
        <v>0.46337702390131069</v>
      </c>
      <c r="S374" s="267"/>
      <c r="T374" s="267">
        <f>IF(OR(ISERROR(VLOOKUP($E374&amp;$D$91&amp;$D$92,'CCG data'!$A:$AD,'CCG data'!D$3,FALSE)),ISBLANK(VLOOKUP($E374&amp;$D$91&amp;$D$92,'CCG data'!$A:$AD,'CCG data'!D$3,FALSE))),"",VLOOKUP($E374&amp;$D$91&amp;$D$92,'CCG data'!$A:$AD,'CCG data'!D$3,FALSE))</f>
        <v>0.35505011565150346</v>
      </c>
      <c r="U374" s="267"/>
      <c r="V374" s="267">
        <f>IF(OR(ISERROR(VLOOKUP($E374&amp;$D$91&amp;$D$92,'CCG data'!$A:$AD,'CCG data'!E$3,FALSE)),ISBLANK(VLOOKUP($E374&amp;$D$91&amp;$D$92,'CCG data'!$A:$AD,'CCG data'!E$3,FALSE))),"",VLOOKUP($E374&amp;$D$91&amp;$D$92,'CCG data'!$A:$AD,'CCG data'!E$3,FALSE))</f>
        <v>0.18157286044718582</v>
      </c>
      <c r="W374" s="405"/>
      <c r="Z374" s="165">
        <f>IFERROR(VLOOKUP($E374&amp;$D$92, Outliers!$A$4:$P$214,10,FALSE),"0")</f>
        <v>1</v>
      </c>
      <c r="AA374" s="165">
        <f>IFERROR(VLOOKUP($E374&amp;$D$92, Outliers!$A$4:$P$214,11,FALSE),"0")</f>
        <v>1</v>
      </c>
      <c r="AB374" s="165">
        <f>IFERROR(VLOOKUP($E374&amp;$D$92, Outliers!$A$4:$P$214,12,FALSE),"0")</f>
        <v>1</v>
      </c>
      <c r="AD374" s="78"/>
      <c r="AE374" s="78"/>
      <c r="AF374" s="78"/>
      <c r="AG374" s="78"/>
    </row>
    <row r="375" spans="4:33" x14ac:dyDescent="0.25">
      <c r="D375" s="319"/>
      <c r="E375" s="103" t="s">
        <v>27</v>
      </c>
      <c r="F375" s="95" t="str">
        <f>IF(P374="","",VLOOKUP($E374&amp;$D$91&amp;$D$92,'CCG data'!$A:$AD,'CCG data'!W$3,FALSE))</f>
        <v/>
      </c>
      <c r="G375" s="96" t="str">
        <f>IF(P374="","",VLOOKUP($E374&amp;$D$91&amp;$D$92,'CCG data'!$A:$AD,'CCG data'!X$3,FALSE))</f>
        <v/>
      </c>
      <c r="H375" s="96">
        <f>IF(R374="","",VLOOKUP($E374&amp;$D$91&amp;$D$92,'CCG data'!$A:$AD,'CCG data'!Y$3,FALSE))</f>
        <v>38.813742183978711</v>
      </c>
      <c r="I375" s="96">
        <f>IF(R374="","",VLOOKUP($E374&amp;$D$91&amp;$D$92,'CCG data'!$A:$AD,'CCG data'!Z$3,FALSE))</f>
        <v>43.465239169490609</v>
      </c>
      <c r="J375" s="96">
        <f>IF(T374="","",VLOOKUP($E374&amp;$D$91&amp;$D$92,'CCG data'!$A:$AD,'CCG data'!AA$3,FALSE))</f>
        <v>29.438034267868737</v>
      </c>
      <c r="K375" s="96">
        <f>IF(T374="","",VLOOKUP($E374&amp;$D$91&amp;$D$92,'CCG data'!$A:$AD,'CCG data'!AB$3,FALSE))</f>
        <v>33.503032445561779</v>
      </c>
      <c r="L375" s="96">
        <f>IF(V374="","",VLOOKUP($E374&amp;$D$91&amp;$D$92,'CCG data'!$A:$AD,'CCG data'!AC$3,FALSE))</f>
        <v>14.55916962930338</v>
      </c>
      <c r="M375" s="96">
        <f>IF(V374="","",VLOOKUP($E374&amp;$D$91&amp;$D$92,'CCG data'!$A:$AD,'CCG data'!AD$3,FALSE))</f>
        <v>17.449981100083381</v>
      </c>
      <c r="N375" s="368"/>
      <c r="P375" s="152" t="str">
        <f>IF(P374="","",VLOOKUP($E374&amp;$D$91&amp;$D$92,'CCG data'!$A:$AD,'CCG data'!I$3,FALSE))</f>
        <v/>
      </c>
      <c r="Q375" s="15" t="str">
        <f>IF(P374="","",VLOOKUP($E374&amp;$D$91&amp;$D$92,'CCG data'!$A:$AD,'CCG data'!J$3,FALSE))</f>
        <v/>
      </c>
      <c r="R375" s="15">
        <f>IF(R374="","",VLOOKUP($E374&amp;$D$91&amp;$D$92,'CCG data'!$A:$AD,'CCG data'!K$3,FALSE))</f>
        <v>0.44400000000000001</v>
      </c>
      <c r="S375" s="15">
        <f>IF(R374="","",VLOOKUP($E374&amp;$D$91&amp;$D$92,'CCG data'!$A:$AD,'CCG data'!L$3,FALSE))</f>
        <v>0.48299999999999998</v>
      </c>
      <c r="T375" s="15">
        <f>IF(T374="","",VLOOKUP($E374&amp;$D$91&amp;$D$92,'CCG data'!$A:$AD,'CCG data'!M$3,FALSE))</f>
        <v>0.33700000000000002</v>
      </c>
      <c r="U375" s="15">
        <f>IF(T374="","",VLOOKUP($E374&amp;$D$91&amp;$D$92,'CCG data'!$A:$AD,'CCG data'!N$3,FALSE))</f>
        <v>0.374</v>
      </c>
      <c r="V375" s="15">
        <f>IF(V374="","",VLOOKUP($E374&amp;$D$91&amp;$D$92,'CCG data'!$A:$AD,'CCG data'!O$3,FALSE))</f>
        <v>0.16700000000000001</v>
      </c>
      <c r="W375" s="136">
        <f>IF(V374="","",VLOOKUP($E374&amp;$D$91&amp;$D$92,'CCG data'!$A:$AD,'CCG data'!P$3,FALSE))</f>
        <v>0.19700000000000001</v>
      </c>
      <c r="Z375" s="165" t="str">
        <f>IFERROR(VLOOKUP($E375&amp;$D$92, Outliers!$A$4:$P$214,10,FALSE),"0")</f>
        <v>0</v>
      </c>
      <c r="AA375" s="165" t="str">
        <f>IFERROR(VLOOKUP($E375&amp;$D$92, Outliers!$A$4:$P$214,11,FALSE),"0")</f>
        <v>0</v>
      </c>
      <c r="AB375" s="165" t="str">
        <f>IFERROR(VLOOKUP($E375&amp;$D$92, Outliers!$A$4:$P$214,12,FALSE),"0")</f>
        <v>0</v>
      </c>
      <c r="AD375" s="78"/>
      <c r="AE375" s="78"/>
      <c r="AF375" s="78"/>
      <c r="AG375" s="78"/>
    </row>
    <row r="376" spans="4:33" ht="15.75" x14ac:dyDescent="0.25">
      <c r="D376" s="319"/>
      <c r="E376" s="104" t="s">
        <v>420</v>
      </c>
      <c r="F376" s="394" t="str">
        <f>IF(OR(ISERROR(VLOOKUP($E376&amp;$D$91&amp;$D$92,'CCG data'!$A:$AD,'CCG data'!R$3,FALSE)),ISBLANK(VLOOKUP($E376&amp;$D$91&amp;$D$92,'CCG data'!$A:$AD,'CCG data'!R$3,FALSE))),"",VLOOKUP($E376&amp;$D$91&amp;$D$92,'CCG data'!$A:$AD,'CCG data'!R$3,FALSE))</f>
        <v/>
      </c>
      <c r="G376" s="395"/>
      <c r="H376" s="395">
        <f>IF(OR(ISERROR(VLOOKUP($E376&amp;$D$91&amp;$D$92,'CCG data'!$A:$AD,'CCG data'!S$3,FALSE)),ISBLANK(VLOOKUP($E376&amp;$D$91&amp;$D$92,'CCG data'!$A:$AD,'CCG data'!S$3,FALSE))),"",VLOOKUP($E376&amp;$D$91&amp;$D$92,'CCG data'!$A:$AD,'CCG data'!S$3,FALSE))</f>
        <v>43.048945666177687</v>
      </c>
      <c r="I376" s="395"/>
      <c r="J376" s="395">
        <f>IF(OR(ISERROR(VLOOKUP($E376&amp;$D$91&amp;$D$92,'CCG data'!$A:$AD,'CCG data'!T$3,FALSE)),ISBLANK(VLOOKUP($E376&amp;$D$91&amp;$D$92,'CCG data'!$A:$AD,'CCG data'!T$3,FALSE))),"",VLOOKUP($E376&amp;$D$91&amp;$D$92,'CCG data'!$A:$AD,'CCG data'!T$3,FALSE))</f>
        <v>25.982829193833361</v>
      </c>
      <c r="K376" s="395"/>
      <c r="L376" s="395">
        <f>IF(OR(ISERROR(VLOOKUP($E376&amp;$D$91&amp;$D$92,'CCG data'!$A:$AD,'CCG data'!U$3,FALSE)),ISBLANK(VLOOKUP($E376&amp;$D$91&amp;$D$92,'CCG data'!$A:$AD,'CCG data'!U$3,FALSE))),"",VLOOKUP($E376&amp;$D$91&amp;$D$92,'CCG data'!$A:$AD,'CCG data'!U$3,FALSE))</f>
        <v>8.7542898301553542</v>
      </c>
      <c r="M376" s="396"/>
      <c r="N376" s="367">
        <f>IF(OR(ISERROR(VLOOKUP($E376&amp;$D$91&amp;$D$92,'CCG data'!$A:$AD,'CCG data'!G$3,FALSE)),ISBLANK(VLOOKUP($E376&amp;$D$91&amp;$D$92,'CCG data'!$A:$AD,'CCG data'!G$3,FALSE))),"",VLOOKUP($E376&amp;$D$91&amp;$D$92,'CCG data'!$A:$AD,'CCG data'!G$3,FALSE))</f>
        <v>886</v>
      </c>
      <c r="P376" s="404" t="str">
        <f>IF(OR(ISERROR(VLOOKUP($E376&amp;$D$91&amp;$D$92,'CCG data'!$A:$AD,'CCG data'!B$3,FALSE)),ISBLANK(VLOOKUP($E376&amp;$D$91&amp;$D$92,'CCG data'!$A:$AD,'CCG data'!B$3,FALSE))),"",VLOOKUP($E376&amp;$D$91&amp;$D$92,'CCG data'!$A:$AD,'CCG data'!B$3,FALSE))</f>
        <v/>
      </c>
      <c r="Q376" s="267"/>
      <c r="R376" s="267">
        <f>IF(OR(ISERROR(VLOOKUP($E376&amp;$D$91&amp;$D$92,'CCG data'!$A:$AD,'CCG data'!C$3,FALSE)),ISBLANK(VLOOKUP($E376&amp;$D$91&amp;$D$92,'CCG data'!$A:$AD,'CCG data'!C$3,FALSE))),"",VLOOKUP($E376&amp;$D$91&amp;$D$92,'CCG data'!$A:$AD,'CCG data'!C$3,FALSE))</f>
        <v>0.54966139954853277</v>
      </c>
      <c r="S376" s="267"/>
      <c r="T376" s="267">
        <f>IF(OR(ISERROR(VLOOKUP($E376&amp;$D$91&amp;$D$92,'CCG data'!$A:$AD,'CCG data'!D$3,FALSE)),ISBLANK(VLOOKUP($E376&amp;$D$91&amp;$D$92,'CCG data'!$A:$AD,'CCG data'!D$3,FALSE))),"",VLOOKUP($E376&amp;$D$91&amp;$D$92,'CCG data'!$A:$AD,'CCG data'!D$3,FALSE))</f>
        <v>0.33747178329571104</v>
      </c>
      <c r="U376" s="267"/>
      <c r="V376" s="267">
        <f>IF(OR(ISERROR(VLOOKUP($E376&amp;$D$91&amp;$D$92,'CCG data'!$A:$AD,'CCG data'!E$3,FALSE)),ISBLANK(VLOOKUP($E376&amp;$D$91&amp;$D$92,'CCG data'!$A:$AD,'CCG data'!E$3,FALSE))),"",VLOOKUP($E376&amp;$D$91&amp;$D$92,'CCG data'!$A:$AD,'CCG data'!E$3,FALSE))</f>
        <v>0.11286681715575621</v>
      </c>
      <c r="W376" s="405"/>
      <c r="Z376" s="165">
        <f>IFERROR(VLOOKUP($E376&amp;$D$92, Outliers!$A$4:$P$214,10,FALSE),"0")</f>
        <v>1</v>
      </c>
      <c r="AA376" s="165">
        <f>IFERROR(VLOOKUP($E376&amp;$D$92, Outliers!$A$4:$P$214,11,FALSE),"0")</f>
        <v>0</v>
      </c>
      <c r="AB376" s="165">
        <f>IFERROR(VLOOKUP($E376&amp;$D$92, Outliers!$A$4:$P$214,12,FALSE),"0")</f>
        <v>1</v>
      </c>
      <c r="AD376" s="78"/>
      <c r="AE376" s="78"/>
      <c r="AF376" s="78"/>
      <c r="AG376" s="78"/>
    </row>
    <row r="377" spans="4:33" x14ac:dyDescent="0.25">
      <c r="D377" s="319"/>
      <c r="E377" s="103" t="s">
        <v>27</v>
      </c>
      <c r="F377" s="95" t="str">
        <f>IF(P376="","",VLOOKUP($E376&amp;$D$91&amp;$D$92,'CCG data'!$A:$AD,'CCG data'!W$3,FALSE))</f>
        <v/>
      </c>
      <c r="G377" s="96" t="str">
        <f>IF(P376="","",VLOOKUP($E376&amp;$D$91&amp;$D$92,'CCG data'!$A:$AD,'CCG data'!X$3,FALSE))</f>
        <v/>
      </c>
      <c r="H377" s="96">
        <f>IF(R376="","",VLOOKUP($E376&amp;$D$91&amp;$D$92,'CCG data'!$A:$AD,'CCG data'!Y$3,FALSE))</f>
        <v>39.225507155747792</v>
      </c>
      <c r="I377" s="96">
        <f>IF(R376="","",VLOOKUP($E376&amp;$D$91&amp;$D$92,'CCG data'!$A:$AD,'CCG data'!Z$3,FALSE))</f>
        <v>46.872384176607582</v>
      </c>
      <c r="J377" s="96">
        <f>IF(T376="","",VLOOKUP($E376&amp;$D$91&amp;$D$92,'CCG data'!$A:$AD,'CCG data'!AA$3,FALSE))</f>
        <v>23.037682606719013</v>
      </c>
      <c r="K377" s="96">
        <f>IF(T376="","",VLOOKUP($E376&amp;$D$91&amp;$D$92,'CCG data'!$A:$AD,'CCG data'!AB$3,FALSE))</f>
        <v>28.927975780947708</v>
      </c>
      <c r="L377" s="96">
        <f>IF(V376="","",VLOOKUP($E376&amp;$D$91&amp;$D$92,'CCG data'!$A:$AD,'CCG data'!AC$3,FALSE))</f>
        <v>7.0384490234449046</v>
      </c>
      <c r="M377" s="96">
        <f>IF(V376="","",VLOOKUP($E376&amp;$D$91&amp;$D$92,'CCG data'!$A:$AD,'CCG data'!AD$3,FALSE))</f>
        <v>10.470130636865804</v>
      </c>
      <c r="N377" s="368"/>
      <c r="P377" s="152" t="str">
        <f>IF(P376="","",VLOOKUP($E376&amp;$D$91&amp;$D$92,'CCG data'!$A:$AD,'CCG data'!I$3,FALSE))</f>
        <v/>
      </c>
      <c r="Q377" s="15" t="str">
        <f>IF(P376="","",VLOOKUP($E376&amp;$D$91&amp;$D$92,'CCG data'!$A:$AD,'CCG data'!J$3,FALSE))</f>
        <v/>
      </c>
      <c r="R377" s="15">
        <f>IF(R376="","",VLOOKUP($E376&amp;$D$91&amp;$D$92,'CCG data'!$A:$AD,'CCG data'!K$3,FALSE))</f>
        <v>0.51700000000000002</v>
      </c>
      <c r="S377" s="15">
        <f>IF(R376="","",VLOOKUP($E376&amp;$D$91&amp;$D$92,'CCG data'!$A:$AD,'CCG data'!L$3,FALSE))</f>
        <v>0.58199999999999996</v>
      </c>
      <c r="T377" s="15">
        <f>IF(T376="","",VLOOKUP($E376&amp;$D$91&amp;$D$92,'CCG data'!$A:$AD,'CCG data'!M$3,FALSE))</f>
        <v>0.307</v>
      </c>
      <c r="U377" s="15">
        <f>IF(T376="","",VLOOKUP($E376&amp;$D$91&amp;$D$92,'CCG data'!$A:$AD,'CCG data'!N$3,FALSE))</f>
        <v>0.36899999999999999</v>
      </c>
      <c r="V377" s="15">
        <f>IF(V376="","",VLOOKUP($E376&amp;$D$91&amp;$D$92,'CCG data'!$A:$AD,'CCG data'!O$3,FALSE))</f>
        <v>9.4E-2</v>
      </c>
      <c r="W377" s="136">
        <f>IF(V376="","",VLOOKUP($E376&amp;$D$91&amp;$D$92,'CCG data'!$A:$AD,'CCG data'!P$3,FALSE))</f>
        <v>0.13500000000000001</v>
      </c>
      <c r="Z377" s="165" t="str">
        <f>IFERROR(VLOOKUP($E377&amp;$D$92, Outliers!$A$4:$P$214,10,FALSE),"0")</f>
        <v>0</v>
      </c>
      <c r="AA377" s="165" t="str">
        <f>IFERROR(VLOOKUP($E377&amp;$D$92, Outliers!$A$4:$P$214,11,FALSE),"0")</f>
        <v>0</v>
      </c>
      <c r="AB377" s="165" t="str">
        <f>IFERROR(VLOOKUP($E377&amp;$D$92, Outliers!$A$4:$P$214,12,FALSE),"0")</f>
        <v>0</v>
      </c>
      <c r="AD377" s="78"/>
      <c r="AE377" s="78"/>
      <c r="AF377" s="78"/>
      <c r="AG377" s="78"/>
    </row>
    <row r="378" spans="4:33" ht="15.75" x14ac:dyDescent="0.25">
      <c r="D378" s="319"/>
      <c r="E378" s="104" t="s">
        <v>248</v>
      </c>
      <c r="F378" s="394" t="str">
        <f>IF(OR(ISERROR(VLOOKUP($E378&amp;$D$91&amp;$D$92,'CCG data'!$A:$AD,'CCG data'!R$3,FALSE)),ISBLANK(VLOOKUP($E378&amp;$D$91&amp;$D$92,'CCG data'!$A:$AD,'CCG data'!R$3,FALSE))),"",VLOOKUP($E378&amp;$D$91&amp;$D$92,'CCG data'!$A:$AD,'CCG data'!R$3,FALSE))</f>
        <v/>
      </c>
      <c r="G378" s="395"/>
      <c r="H378" s="395">
        <f>IF(OR(ISERROR(VLOOKUP($E378&amp;$D$91&amp;$D$92,'CCG data'!$A:$AD,'CCG data'!S$3,FALSE)),ISBLANK(VLOOKUP($E378&amp;$D$91&amp;$D$92,'CCG data'!$A:$AD,'CCG data'!S$3,FALSE))),"",VLOOKUP($E378&amp;$D$91&amp;$D$92,'CCG data'!$A:$AD,'CCG data'!S$3,FALSE))</f>
        <v>44.995805201912916</v>
      </c>
      <c r="I378" s="395"/>
      <c r="J378" s="395">
        <f>IF(OR(ISERROR(VLOOKUP($E378&amp;$D$91&amp;$D$92,'CCG data'!$A:$AD,'CCG data'!T$3,FALSE)),ISBLANK(VLOOKUP($E378&amp;$D$91&amp;$D$92,'CCG data'!$A:$AD,'CCG data'!T$3,FALSE))),"",VLOOKUP($E378&amp;$D$91&amp;$D$92,'CCG data'!$A:$AD,'CCG data'!T$3,FALSE))</f>
        <v>40.791366866001638</v>
      </c>
      <c r="K378" s="395"/>
      <c r="L378" s="395">
        <f>IF(OR(ISERROR(VLOOKUP($E378&amp;$D$91&amp;$D$92,'CCG data'!$A:$AD,'CCG data'!U$3,FALSE)),ISBLANK(VLOOKUP($E378&amp;$D$91&amp;$D$92,'CCG data'!$A:$AD,'CCG data'!U$3,FALSE))),"",VLOOKUP($E378&amp;$D$91&amp;$D$92,'CCG data'!$A:$AD,'CCG data'!U$3,FALSE))</f>
        <v>12.830024274816543</v>
      </c>
      <c r="M378" s="396"/>
      <c r="N378" s="367">
        <f>IF(OR(ISERROR(VLOOKUP($E378&amp;$D$91&amp;$D$92,'CCG data'!$A:$AD,'CCG data'!G$3,FALSE)),ISBLANK(VLOOKUP($E378&amp;$D$91&amp;$D$92,'CCG data'!$A:$AD,'CCG data'!G$3,FALSE))),"",VLOOKUP($E378&amp;$D$91&amp;$D$92,'CCG data'!$A:$AD,'CCG data'!G$3,FALSE))</f>
        <v>3978</v>
      </c>
      <c r="P378" s="404" t="str">
        <f>IF(OR(ISERROR(VLOOKUP($E378&amp;$D$91&amp;$D$92,'CCG data'!$A:$AD,'CCG data'!B$3,FALSE)),ISBLANK(VLOOKUP($E378&amp;$D$91&amp;$D$92,'CCG data'!$A:$AD,'CCG data'!B$3,FALSE))),"",VLOOKUP($E378&amp;$D$91&amp;$D$92,'CCG data'!$A:$AD,'CCG data'!B$3,FALSE))</f>
        <v/>
      </c>
      <c r="Q378" s="267"/>
      <c r="R378" s="267">
        <f>IF(OR(ISERROR(VLOOKUP($E378&amp;$D$91&amp;$D$92,'CCG data'!$A:$AD,'CCG data'!C$3,FALSE)),ISBLANK(VLOOKUP($E378&amp;$D$91&amp;$D$92,'CCG data'!$A:$AD,'CCG data'!C$3,FALSE))),"",VLOOKUP($E378&amp;$D$91&amp;$D$92,'CCG data'!$A:$AD,'CCG data'!C$3,FALSE))</f>
        <v>0.45449974861739567</v>
      </c>
      <c r="S378" s="267"/>
      <c r="T378" s="267">
        <f>IF(OR(ISERROR(VLOOKUP($E378&amp;$D$91&amp;$D$92,'CCG data'!$A:$AD,'CCG data'!D$3,FALSE)),ISBLANK(VLOOKUP($E378&amp;$D$91&amp;$D$92,'CCG data'!$A:$AD,'CCG data'!D$3,FALSE))),"",VLOOKUP($E378&amp;$D$91&amp;$D$92,'CCG data'!$A:$AD,'CCG data'!D$3,FALSE))</f>
        <v>0.41628959276018102</v>
      </c>
      <c r="U378" s="267"/>
      <c r="V378" s="267">
        <f>IF(OR(ISERROR(VLOOKUP($E378&amp;$D$91&amp;$D$92,'CCG data'!$A:$AD,'CCG data'!E$3,FALSE)),ISBLANK(VLOOKUP($E378&amp;$D$91&amp;$D$92,'CCG data'!$A:$AD,'CCG data'!E$3,FALSE))),"",VLOOKUP($E378&amp;$D$91&amp;$D$92,'CCG data'!$A:$AD,'CCG data'!E$3,FALSE))</f>
        <v>0.12921065862242334</v>
      </c>
      <c r="W378" s="405"/>
      <c r="Z378" s="165">
        <f>IFERROR(VLOOKUP($E378&amp;$D$92, Outliers!$A$4:$P$214,10,FALSE),"0")</f>
        <v>1</v>
      </c>
      <c r="AA378" s="165">
        <f>IFERROR(VLOOKUP($E378&amp;$D$92, Outliers!$A$4:$P$214,11,FALSE),"0")</f>
        <v>1</v>
      </c>
      <c r="AB378" s="165">
        <f>IFERROR(VLOOKUP($E378&amp;$D$92, Outliers!$A$4:$P$214,12,FALSE),"0")</f>
        <v>0</v>
      </c>
      <c r="AD378" s="78"/>
      <c r="AE378" s="78"/>
      <c r="AF378" s="78"/>
      <c r="AG378" s="78"/>
    </row>
    <row r="379" spans="4:33" x14ac:dyDescent="0.25">
      <c r="D379" s="319"/>
      <c r="E379" s="103" t="s">
        <v>27</v>
      </c>
      <c r="F379" s="95" t="str">
        <f>IF(P378="","",VLOOKUP($E378&amp;$D$91&amp;$D$92,'CCG data'!$A:$AD,'CCG data'!W$3,FALSE))</f>
        <v/>
      </c>
      <c r="G379" s="96" t="str">
        <f>IF(P378="","",VLOOKUP($E378&amp;$D$91&amp;$D$92,'CCG data'!$A:$AD,'CCG data'!X$3,FALSE))</f>
        <v/>
      </c>
      <c r="H379" s="96">
        <f>IF(R378="","",VLOOKUP($E378&amp;$D$91&amp;$D$92,'CCG data'!$A:$AD,'CCG data'!Y$3,FALSE))</f>
        <v>42.921709047697945</v>
      </c>
      <c r="I379" s="96">
        <f>IF(R378="","",VLOOKUP($E378&amp;$D$91&amp;$D$92,'CCG data'!$A:$AD,'CCG data'!Z$3,FALSE))</f>
        <v>47.069901356127886</v>
      </c>
      <c r="J379" s="96">
        <f>IF(T378="","",VLOOKUP($E378&amp;$D$91&amp;$D$92,'CCG data'!$A:$AD,'CCG data'!AA$3,FALSE))</f>
        <v>38.826676283849558</v>
      </c>
      <c r="K379" s="96">
        <f>IF(T378="","",VLOOKUP($E378&amp;$D$91&amp;$D$92,'CCG data'!$A:$AD,'CCG data'!AB$3,FALSE))</f>
        <v>42.756057448153719</v>
      </c>
      <c r="L379" s="96">
        <f>IF(V378="","",VLOOKUP($E378&amp;$D$91&amp;$D$92,'CCG data'!$A:$AD,'CCG data'!AC$3,FALSE))</f>
        <v>11.720844377312979</v>
      </c>
      <c r="M379" s="96">
        <f>IF(V378="","",VLOOKUP($E378&amp;$D$91&amp;$D$92,'CCG data'!$A:$AD,'CCG data'!AD$3,FALSE))</f>
        <v>13.939204172320107</v>
      </c>
      <c r="N379" s="368"/>
      <c r="P379" s="152" t="str">
        <f>IF(P378="","",VLOOKUP($E378&amp;$D$91&amp;$D$92,'CCG data'!$A:$AD,'CCG data'!I$3,FALSE))</f>
        <v/>
      </c>
      <c r="Q379" s="15" t="str">
        <f>IF(P378="","",VLOOKUP($E378&amp;$D$91&amp;$D$92,'CCG data'!$A:$AD,'CCG data'!J$3,FALSE))</f>
        <v/>
      </c>
      <c r="R379" s="15">
        <f>IF(R378="","",VLOOKUP($E378&amp;$D$91&amp;$D$92,'CCG data'!$A:$AD,'CCG data'!K$3,FALSE))</f>
        <v>0.439</v>
      </c>
      <c r="S379" s="15">
        <f>IF(R378="","",VLOOKUP($E378&amp;$D$91&amp;$D$92,'CCG data'!$A:$AD,'CCG data'!L$3,FALSE))</f>
        <v>0.47</v>
      </c>
      <c r="T379" s="15">
        <f>IF(T378="","",VLOOKUP($E378&amp;$D$91&amp;$D$92,'CCG data'!$A:$AD,'CCG data'!M$3,FALSE))</f>
        <v>0.40100000000000002</v>
      </c>
      <c r="U379" s="15">
        <f>IF(T378="","",VLOOKUP($E378&amp;$D$91&amp;$D$92,'CCG data'!$A:$AD,'CCG data'!N$3,FALSE))</f>
        <v>0.432</v>
      </c>
      <c r="V379" s="15">
        <f>IF(V378="","",VLOOKUP($E378&amp;$D$91&amp;$D$92,'CCG data'!$A:$AD,'CCG data'!O$3,FALSE))</f>
        <v>0.11899999999999999</v>
      </c>
      <c r="W379" s="136">
        <f>IF(V378="","",VLOOKUP($E378&amp;$D$91&amp;$D$92,'CCG data'!$A:$AD,'CCG data'!P$3,FALSE))</f>
        <v>0.14000000000000001</v>
      </c>
      <c r="Z379" s="165" t="str">
        <f>IFERROR(VLOOKUP($E379&amp;$D$92, Outliers!$A$4:$P$214,10,FALSE),"0")</f>
        <v>0</v>
      </c>
      <c r="AA379" s="165" t="str">
        <f>IFERROR(VLOOKUP($E379&amp;$D$92, Outliers!$A$4:$P$214,11,FALSE),"0")</f>
        <v>0</v>
      </c>
      <c r="AB379" s="165" t="str">
        <f>IFERROR(VLOOKUP($E379&amp;$D$92, Outliers!$A$4:$P$214,12,FALSE),"0")</f>
        <v>0</v>
      </c>
      <c r="AD379" s="78"/>
      <c r="AE379" s="78"/>
      <c r="AF379" s="78"/>
      <c r="AG379" s="78"/>
    </row>
    <row r="380" spans="4:33" ht="15.75" x14ac:dyDescent="0.25">
      <c r="D380" s="319"/>
      <c r="E380" s="104" t="s">
        <v>249</v>
      </c>
      <c r="F380" s="394" t="str">
        <f>IF(OR(ISERROR(VLOOKUP($E380&amp;$D$91&amp;$D$92,'CCG data'!$A:$AD,'CCG data'!R$3,FALSE)),ISBLANK(VLOOKUP($E380&amp;$D$91&amp;$D$92,'CCG data'!$A:$AD,'CCG data'!R$3,FALSE))),"",VLOOKUP($E380&amp;$D$91&amp;$D$92,'CCG data'!$A:$AD,'CCG data'!R$3,FALSE))</f>
        <v/>
      </c>
      <c r="G380" s="395"/>
      <c r="H380" s="395">
        <f>IF(OR(ISERROR(VLOOKUP($E380&amp;$D$91&amp;$D$92,'CCG data'!$A:$AD,'CCG data'!S$3,FALSE)),ISBLANK(VLOOKUP($E380&amp;$D$91&amp;$D$92,'CCG data'!$A:$AD,'CCG data'!S$3,FALSE))),"",VLOOKUP($E380&amp;$D$91&amp;$D$92,'CCG data'!$A:$AD,'CCG data'!S$3,FALSE))</f>
        <v>24.518024250335682</v>
      </c>
      <c r="I380" s="395"/>
      <c r="J380" s="395">
        <f>IF(OR(ISERROR(VLOOKUP($E380&amp;$D$91&amp;$D$92,'CCG data'!$A:$AD,'CCG data'!T$3,FALSE)),ISBLANK(VLOOKUP($E380&amp;$D$91&amp;$D$92,'CCG data'!$A:$AD,'CCG data'!T$3,FALSE))),"",VLOOKUP($E380&amp;$D$91&amp;$D$92,'CCG data'!$A:$AD,'CCG data'!T$3,FALSE))</f>
        <v>18.012839287629404</v>
      </c>
      <c r="K380" s="395"/>
      <c r="L380" s="395">
        <f>IF(OR(ISERROR(VLOOKUP($E380&amp;$D$91&amp;$D$92,'CCG data'!$A:$AD,'CCG data'!U$3,FALSE)),ISBLANK(VLOOKUP($E380&amp;$D$91&amp;$D$92,'CCG data'!$A:$AD,'CCG data'!U$3,FALSE))),"",VLOOKUP($E380&amp;$D$91&amp;$D$92,'CCG data'!$A:$AD,'CCG data'!U$3,FALSE))</f>
        <v>15.886489562820902</v>
      </c>
      <c r="M380" s="396"/>
      <c r="N380" s="367">
        <f>IF(OR(ISERROR(VLOOKUP($E380&amp;$D$91&amp;$D$92,'CCG data'!$A:$AD,'CCG data'!G$3,FALSE)),ISBLANK(VLOOKUP($E380&amp;$D$91&amp;$D$92,'CCG data'!$A:$AD,'CCG data'!G$3,FALSE))),"",VLOOKUP($E380&amp;$D$91&amp;$D$92,'CCG data'!$A:$AD,'CCG data'!G$3,FALSE))</f>
        <v>1706</v>
      </c>
      <c r="P380" s="404" t="str">
        <f>IF(OR(ISERROR(VLOOKUP($E380&amp;$D$91&amp;$D$92,'CCG data'!$A:$AD,'CCG data'!B$3,FALSE)),ISBLANK(VLOOKUP($E380&amp;$D$91&amp;$D$92,'CCG data'!$A:$AD,'CCG data'!B$3,FALSE))),"",VLOOKUP($E380&amp;$D$91&amp;$D$92,'CCG data'!$A:$AD,'CCG data'!B$3,FALSE))</f>
        <v/>
      </c>
      <c r="Q380" s="267"/>
      <c r="R380" s="267">
        <f>IF(OR(ISERROR(VLOOKUP($E380&amp;$D$91&amp;$D$92,'CCG data'!$A:$AD,'CCG data'!C$3,FALSE)),ISBLANK(VLOOKUP($E380&amp;$D$91&amp;$D$92,'CCG data'!$A:$AD,'CCG data'!C$3,FALSE))),"",VLOOKUP($E380&amp;$D$91&amp;$D$92,'CCG data'!$A:$AD,'CCG data'!C$3,FALSE))</f>
        <v>0.4191090269636577</v>
      </c>
      <c r="S380" s="267"/>
      <c r="T380" s="267">
        <f>IF(OR(ISERROR(VLOOKUP($E380&amp;$D$91&amp;$D$92,'CCG data'!$A:$AD,'CCG data'!D$3,FALSE)),ISBLANK(VLOOKUP($E380&amp;$D$91&amp;$D$92,'CCG data'!$A:$AD,'CCG data'!D$3,FALSE))),"",VLOOKUP($E380&amp;$D$91&amp;$D$92,'CCG data'!$A:$AD,'CCG data'!D$3,FALSE))</f>
        <v>0.31008206330597887</v>
      </c>
      <c r="U380" s="267"/>
      <c r="V380" s="267">
        <f>IF(OR(ISERROR(VLOOKUP($E380&amp;$D$91&amp;$D$92,'CCG data'!$A:$AD,'CCG data'!E$3,FALSE)),ISBLANK(VLOOKUP($E380&amp;$D$91&amp;$D$92,'CCG data'!$A:$AD,'CCG data'!E$3,FALSE))),"",VLOOKUP($E380&amp;$D$91&amp;$D$92,'CCG data'!$A:$AD,'CCG data'!E$3,FALSE))</f>
        <v>0.27080890973036342</v>
      </c>
      <c r="W380" s="405"/>
      <c r="Z380" s="165">
        <f>IFERROR(VLOOKUP($E380&amp;$D$92, Outliers!$A$4:$P$214,10,FALSE),"0")</f>
        <v>1</v>
      </c>
      <c r="AA380" s="165">
        <f>IFERROR(VLOOKUP($E380&amp;$D$92, Outliers!$A$4:$P$214,11,FALSE),"0")</f>
        <v>1</v>
      </c>
      <c r="AB380" s="165">
        <f>IFERROR(VLOOKUP($E380&amp;$D$92, Outliers!$A$4:$P$214,12,FALSE),"0")</f>
        <v>1</v>
      </c>
      <c r="AD380" s="78"/>
      <c r="AE380" s="78"/>
      <c r="AF380" s="78"/>
      <c r="AG380" s="78"/>
    </row>
    <row r="381" spans="4:33" x14ac:dyDescent="0.25">
      <c r="D381" s="319"/>
      <c r="E381" s="103" t="s">
        <v>27</v>
      </c>
      <c r="F381" s="95" t="str">
        <f>IF(P380="","",VLOOKUP($E380&amp;$D$91&amp;$D$92,'CCG data'!$A:$AD,'CCG data'!W$3,FALSE))</f>
        <v/>
      </c>
      <c r="G381" s="96" t="str">
        <f>IF(P380="","",VLOOKUP($E380&amp;$D$91&amp;$D$92,'CCG data'!$A:$AD,'CCG data'!X$3,FALSE))</f>
        <v/>
      </c>
      <c r="H381" s="96">
        <f>IF(R380="","",VLOOKUP($E380&amp;$D$91&amp;$D$92,'CCG data'!$A:$AD,'CCG data'!Y$3,FALSE))</f>
        <v>22.720856897189314</v>
      </c>
      <c r="I381" s="96">
        <f>IF(R380="","",VLOOKUP($E380&amp;$D$91&amp;$D$92,'CCG data'!$A:$AD,'CCG data'!Z$3,FALSE))</f>
        <v>26.315191603482049</v>
      </c>
      <c r="J381" s="96">
        <f>IF(T380="","",VLOOKUP($E380&amp;$D$91&amp;$D$92,'CCG data'!$A:$AD,'CCG data'!AA$3,FALSE))</f>
        <v>16.477832113553159</v>
      </c>
      <c r="K381" s="96">
        <f>IF(T380="","",VLOOKUP($E380&amp;$D$91&amp;$D$92,'CCG data'!$A:$AD,'CCG data'!AB$3,FALSE))</f>
        <v>19.54784646170565</v>
      </c>
      <c r="L381" s="96">
        <f>IF(V380="","",VLOOKUP($E380&amp;$D$91&amp;$D$92,'CCG data'!$A:$AD,'CCG data'!AC$3,FALSE))</f>
        <v>14.437841048528137</v>
      </c>
      <c r="M381" s="96">
        <f>IF(V380="","",VLOOKUP($E380&amp;$D$91&amp;$D$92,'CCG data'!$A:$AD,'CCG data'!AD$3,FALSE))</f>
        <v>17.335138077113669</v>
      </c>
      <c r="N381" s="368"/>
      <c r="P381" s="152" t="str">
        <f>IF(P380="","",VLOOKUP($E380&amp;$D$91&amp;$D$92,'CCG data'!$A:$AD,'CCG data'!I$3,FALSE))</f>
        <v/>
      </c>
      <c r="Q381" s="15" t="str">
        <f>IF(P380="","",VLOOKUP($E380&amp;$D$91&amp;$D$92,'CCG data'!$A:$AD,'CCG data'!J$3,FALSE))</f>
        <v/>
      </c>
      <c r="R381" s="15">
        <f>IF(R380="","",VLOOKUP($E380&amp;$D$91&amp;$D$92,'CCG data'!$A:$AD,'CCG data'!K$3,FALSE))</f>
        <v>0.39600000000000002</v>
      </c>
      <c r="S381" s="15">
        <f>IF(R380="","",VLOOKUP($E380&amp;$D$91&amp;$D$92,'CCG data'!$A:$AD,'CCG data'!L$3,FALSE))</f>
        <v>0.443</v>
      </c>
      <c r="T381" s="15">
        <f>IF(T380="","",VLOOKUP($E380&amp;$D$91&amp;$D$92,'CCG data'!$A:$AD,'CCG data'!M$3,FALSE))</f>
        <v>0.28899999999999998</v>
      </c>
      <c r="U381" s="15">
        <f>IF(T380="","",VLOOKUP($E380&amp;$D$91&amp;$D$92,'CCG data'!$A:$AD,'CCG data'!N$3,FALSE))</f>
        <v>0.33200000000000002</v>
      </c>
      <c r="V381" s="15">
        <f>IF(V380="","",VLOOKUP($E380&amp;$D$91&amp;$D$92,'CCG data'!$A:$AD,'CCG data'!O$3,FALSE))</f>
        <v>0.25</v>
      </c>
      <c r="W381" s="136">
        <f>IF(V380="","",VLOOKUP($E380&amp;$D$91&amp;$D$92,'CCG data'!$A:$AD,'CCG data'!P$3,FALSE))</f>
        <v>0.29199999999999998</v>
      </c>
      <c r="Z381" s="165" t="str">
        <f>IFERROR(VLOOKUP($E381&amp;$D$92, Outliers!$A$4:$P$214,10,FALSE),"0")</f>
        <v>0</v>
      </c>
      <c r="AA381" s="165" t="str">
        <f>IFERROR(VLOOKUP($E381&amp;$D$92, Outliers!$A$4:$P$214,11,FALSE),"0")</f>
        <v>0</v>
      </c>
      <c r="AB381" s="165" t="str">
        <f>IFERROR(VLOOKUP($E381&amp;$D$92, Outliers!$A$4:$P$214,12,FALSE),"0")</f>
        <v>0</v>
      </c>
      <c r="AD381" s="78"/>
      <c r="AE381" s="78"/>
      <c r="AF381" s="78"/>
      <c r="AG381" s="78"/>
    </row>
    <row r="382" spans="4:33" ht="15.75" x14ac:dyDescent="0.25">
      <c r="D382" s="319"/>
      <c r="E382" s="104" t="s">
        <v>250</v>
      </c>
      <c r="F382" s="394" t="str">
        <f>IF(OR(ISERROR(VLOOKUP($E382&amp;$D$91&amp;$D$92,'CCG data'!$A:$AD,'CCG data'!R$3,FALSE)),ISBLANK(VLOOKUP($E382&amp;$D$91&amp;$D$92,'CCG data'!$A:$AD,'CCG data'!R$3,FALSE))),"",VLOOKUP($E382&amp;$D$91&amp;$D$92,'CCG data'!$A:$AD,'CCG data'!R$3,FALSE))</f>
        <v/>
      </c>
      <c r="G382" s="395"/>
      <c r="H382" s="395">
        <f>IF(OR(ISERROR(VLOOKUP($E382&amp;$D$91&amp;$D$92,'CCG data'!$A:$AD,'CCG data'!S$3,FALSE)),ISBLANK(VLOOKUP($E382&amp;$D$91&amp;$D$92,'CCG data'!$A:$AD,'CCG data'!S$3,FALSE))),"",VLOOKUP($E382&amp;$D$91&amp;$D$92,'CCG data'!$A:$AD,'CCG data'!S$3,FALSE))</f>
        <v>25.019869364540959</v>
      </c>
      <c r="I382" s="395"/>
      <c r="J382" s="395">
        <f>IF(OR(ISERROR(VLOOKUP($E382&amp;$D$91&amp;$D$92,'CCG data'!$A:$AD,'CCG data'!T$3,FALSE)),ISBLANK(VLOOKUP($E382&amp;$D$91&amp;$D$92,'CCG data'!$A:$AD,'CCG data'!T$3,FALSE))),"",VLOOKUP($E382&amp;$D$91&amp;$D$92,'CCG data'!$A:$AD,'CCG data'!T$3,FALSE))</f>
        <v>29.833794991797632</v>
      </c>
      <c r="K382" s="395"/>
      <c r="L382" s="395">
        <f>IF(OR(ISERROR(VLOOKUP($E382&amp;$D$91&amp;$D$92,'CCG data'!$A:$AD,'CCG data'!U$3,FALSE)),ISBLANK(VLOOKUP($E382&amp;$D$91&amp;$D$92,'CCG data'!$A:$AD,'CCG data'!U$3,FALSE))),"",VLOOKUP($E382&amp;$D$91&amp;$D$92,'CCG data'!$A:$AD,'CCG data'!U$3,FALSE))</f>
        <v>23.141867410103227</v>
      </c>
      <c r="M382" s="396"/>
      <c r="N382" s="367">
        <f>IF(OR(ISERROR(VLOOKUP($E382&amp;$D$91&amp;$D$92,'CCG data'!$A:$AD,'CCG data'!G$3,FALSE)),ISBLANK(VLOOKUP($E382&amp;$D$91&amp;$D$92,'CCG data'!$A:$AD,'CCG data'!G$3,FALSE))),"",VLOOKUP($E382&amp;$D$91&amp;$D$92,'CCG data'!$A:$AD,'CCG data'!G$3,FALSE))</f>
        <v>522</v>
      </c>
      <c r="P382" s="404" t="str">
        <f>IF(OR(ISERROR(VLOOKUP($E382&amp;$D$91&amp;$D$92,'CCG data'!$A:$AD,'CCG data'!B$3,FALSE)),ISBLANK(VLOOKUP($E382&amp;$D$91&amp;$D$92,'CCG data'!$A:$AD,'CCG data'!B$3,FALSE))),"",VLOOKUP($E382&amp;$D$91&amp;$D$92,'CCG data'!$A:$AD,'CCG data'!B$3,FALSE))</f>
        <v/>
      </c>
      <c r="Q382" s="267"/>
      <c r="R382" s="267">
        <f>IF(OR(ISERROR(VLOOKUP($E382&amp;$D$91&amp;$D$92,'CCG data'!$A:$AD,'CCG data'!C$3,FALSE)),ISBLANK(VLOOKUP($E382&amp;$D$91&amp;$D$92,'CCG data'!$A:$AD,'CCG data'!C$3,FALSE))),"",VLOOKUP($E382&amp;$D$91&amp;$D$92,'CCG data'!$A:$AD,'CCG data'!C$3,FALSE))</f>
        <v>0.32375478927203066</v>
      </c>
      <c r="S382" s="267"/>
      <c r="T382" s="267">
        <f>IF(OR(ISERROR(VLOOKUP($E382&amp;$D$91&amp;$D$92,'CCG data'!$A:$AD,'CCG data'!D$3,FALSE)),ISBLANK(VLOOKUP($E382&amp;$D$91&amp;$D$92,'CCG data'!$A:$AD,'CCG data'!D$3,FALSE))),"",VLOOKUP($E382&amp;$D$91&amp;$D$92,'CCG data'!$A:$AD,'CCG data'!D$3,FALSE))</f>
        <v>0.37931034482758619</v>
      </c>
      <c r="U382" s="267"/>
      <c r="V382" s="267">
        <f>IF(OR(ISERROR(VLOOKUP($E382&amp;$D$91&amp;$D$92,'CCG data'!$A:$AD,'CCG data'!E$3,FALSE)),ISBLANK(VLOOKUP($E382&amp;$D$91&amp;$D$92,'CCG data'!$A:$AD,'CCG data'!E$3,FALSE))),"",VLOOKUP($E382&amp;$D$91&amp;$D$92,'CCG data'!$A:$AD,'CCG data'!E$3,FALSE))</f>
        <v>0.29693486590038315</v>
      </c>
      <c r="W382" s="405"/>
      <c r="Z382" s="165">
        <f>IFERROR(VLOOKUP($E382&amp;$D$92, Outliers!$A$4:$P$214,10,FALSE),"0")</f>
        <v>1</v>
      </c>
      <c r="AA382" s="165">
        <f>IFERROR(VLOOKUP($E382&amp;$D$92, Outliers!$A$4:$P$214,11,FALSE),"0")</f>
        <v>0</v>
      </c>
      <c r="AB382" s="165">
        <f>IFERROR(VLOOKUP($E382&amp;$D$92, Outliers!$A$4:$P$214,12,FALSE),"0")</f>
        <v>1</v>
      </c>
      <c r="AD382" s="78"/>
      <c r="AE382" s="78"/>
      <c r="AF382" s="78"/>
      <c r="AG382" s="78"/>
    </row>
    <row r="383" spans="4:33" x14ac:dyDescent="0.25">
      <c r="D383" s="319"/>
      <c r="E383" s="103" t="s">
        <v>27</v>
      </c>
      <c r="F383" s="95" t="str">
        <f>IF(P382="","",VLOOKUP($E382&amp;$D$91&amp;$D$92,'CCG data'!$A:$AD,'CCG data'!W$3,FALSE))</f>
        <v/>
      </c>
      <c r="G383" s="96" t="str">
        <f>IF(P382="","",VLOOKUP($E382&amp;$D$91&amp;$D$92,'CCG data'!$A:$AD,'CCG data'!X$3,FALSE))</f>
        <v/>
      </c>
      <c r="H383" s="96">
        <f>IF(R382="","",VLOOKUP($E382&amp;$D$91&amp;$D$92,'CCG data'!$A:$AD,'CCG data'!Y$3,FALSE))</f>
        <v>21.247642906502477</v>
      </c>
      <c r="I383" s="96">
        <f>IF(R382="","",VLOOKUP($E382&amp;$D$91&amp;$D$92,'CCG data'!$A:$AD,'CCG data'!Z$3,FALSE))</f>
        <v>28.792095822579441</v>
      </c>
      <c r="J383" s="96">
        <f>IF(T382="","",VLOOKUP($E382&amp;$D$91&amp;$D$92,'CCG data'!$A:$AD,'CCG data'!AA$3,FALSE))</f>
        <v>25.678211835410615</v>
      </c>
      <c r="K383" s="96">
        <f>IF(T382="","",VLOOKUP($E382&amp;$D$91&amp;$D$92,'CCG data'!$A:$AD,'CCG data'!AB$3,FALSE))</f>
        <v>33.989378148184649</v>
      </c>
      <c r="L383" s="96">
        <f>IF(V382="","",VLOOKUP($E382&amp;$D$91&amp;$D$92,'CCG data'!$A:$AD,'CCG data'!AC$3,FALSE))</f>
        <v>19.498620348807258</v>
      </c>
      <c r="M383" s="96">
        <f>IF(V382="","",VLOOKUP($E382&amp;$D$91&amp;$D$92,'CCG data'!$A:$AD,'CCG data'!AD$3,FALSE))</f>
        <v>26.785114471399197</v>
      </c>
      <c r="N383" s="368"/>
      <c r="P383" s="152" t="str">
        <f>IF(P382="","",VLOOKUP($E382&amp;$D$91&amp;$D$92,'CCG data'!$A:$AD,'CCG data'!I$3,FALSE))</f>
        <v/>
      </c>
      <c r="Q383" s="15" t="str">
        <f>IF(P382="","",VLOOKUP($E382&amp;$D$91&amp;$D$92,'CCG data'!$A:$AD,'CCG data'!J$3,FALSE))</f>
        <v/>
      </c>
      <c r="R383" s="15">
        <f>IF(R382="","",VLOOKUP($E382&amp;$D$91&amp;$D$92,'CCG data'!$A:$AD,'CCG data'!K$3,FALSE))</f>
        <v>0.28499999999999998</v>
      </c>
      <c r="S383" s="15">
        <f>IF(R382="","",VLOOKUP($E382&amp;$D$91&amp;$D$92,'CCG data'!$A:$AD,'CCG data'!L$3,FALSE))</f>
        <v>0.36499999999999999</v>
      </c>
      <c r="T383" s="15">
        <f>IF(T382="","",VLOOKUP($E382&amp;$D$91&amp;$D$92,'CCG data'!$A:$AD,'CCG data'!M$3,FALSE))</f>
        <v>0.33900000000000002</v>
      </c>
      <c r="U383" s="15">
        <f>IF(T382="","",VLOOKUP($E382&amp;$D$91&amp;$D$92,'CCG data'!$A:$AD,'CCG data'!N$3,FALSE))</f>
        <v>0.42199999999999999</v>
      </c>
      <c r="V383" s="15">
        <f>IF(V382="","",VLOOKUP($E382&amp;$D$91&amp;$D$92,'CCG data'!$A:$AD,'CCG data'!O$3,FALSE))</f>
        <v>0.25900000000000001</v>
      </c>
      <c r="W383" s="136">
        <f>IF(V382="","",VLOOKUP($E382&amp;$D$91&amp;$D$92,'CCG data'!$A:$AD,'CCG data'!P$3,FALSE))</f>
        <v>0.33700000000000002</v>
      </c>
      <c r="Z383" s="165" t="str">
        <f>IFERROR(VLOOKUP($E383&amp;$D$92, Outliers!$A$4:$P$214,10,FALSE),"0")</f>
        <v>0</v>
      </c>
      <c r="AA383" s="165" t="str">
        <f>IFERROR(VLOOKUP($E383&amp;$D$92, Outliers!$A$4:$P$214,11,FALSE),"0")</f>
        <v>0</v>
      </c>
      <c r="AB383" s="165" t="str">
        <f>IFERROR(VLOOKUP($E383&amp;$D$92, Outliers!$A$4:$P$214,12,FALSE),"0")</f>
        <v>0</v>
      </c>
      <c r="AD383" s="78"/>
      <c r="AE383" s="78"/>
      <c r="AF383" s="78"/>
      <c r="AG383" s="78"/>
    </row>
    <row r="384" spans="4:33" ht="15.75" x14ac:dyDescent="0.25">
      <c r="D384" s="319"/>
      <c r="E384" s="104" t="s">
        <v>251</v>
      </c>
      <c r="F384" s="394" t="str">
        <f>IF(OR(ISERROR(VLOOKUP($E384&amp;$D$91&amp;$D$92,'CCG data'!$A:$AD,'CCG data'!R$3,FALSE)),ISBLANK(VLOOKUP($E384&amp;$D$91&amp;$D$92,'CCG data'!$A:$AD,'CCG data'!R$3,FALSE))),"",VLOOKUP($E384&amp;$D$91&amp;$D$92,'CCG data'!$A:$AD,'CCG data'!R$3,FALSE))</f>
        <v/>
      </c>
      <c r="G384" s="395"/>
      <c r="H384" s="395">
        <f>IF(OR(ISERROR(VLOOKUP($E384&amp;$D$91&amp;$D$92,'CCG data'!$A:$AD,'CCG data'!S$3,FALSE)),ISBLANK(VLOOKUP($E384&amp;$D$91&amp;$D$92,'CCG data'!$A:$AD,'CCG data'!S$3,FALSE))),"",VLOOKUP($E384&amp;$D$91&amp;$D$92,'CCG data'!$A:$AD,'CCG data'!S$3,FALSE))</f>
        <v>32.221143969011706</v>
      </c>
      <c r="I384" s="395"/>
      <c r="J384" s="395">
        <f>IF(OR(ISERROR(VLOOKUP($E384&amp;$D$91&amp;$D$92,'CCG data'!$A:$AD,'CCG data'!T$3,FALSE)),ISBLANK(VLOOKUP($E384&amp;$D$91&amp;$D$92,'CCG data'!$A:$AD,'CCG data'!T$3,FALSE))),"",VLOOKUP($E384&amp;$D$91&amp;$D$92,'CCG data'!$A:$AD,'CCG data'!T$3,FALSE))</f>
        <v>25.117276559896233</v>
      </c>
      <c r="K384" s="395"/>
      <c r="L384" s="395">
        <f>IF(OR(ISERROR(VLOOKUP($E384&amp;$D$91&amp;$D$92,'CCG data'!$A:$AD,'CCG data'!U$3,FALSE)),ISBLANK(VLOOKUP($E384&amp;$D$91&amp;$D$92,'CCG data'!$A:$AD,'CCG data'!U$3,FALSE))),"",VLOOKUP($E384&amp;$D$91&amp;$D$92,'CCG data'!$A:$AD,'CCG data'!U$3,FALSE))</f>
        <v>13.786555832180751</v>
      </c>
      <c r="M384" s="396"/>
      <c r="N384" s="367">
        <f>IF(OR(ISERROR(VLOOKUP($E384&amp;$D$91&amp;$D$92,'CCG data'!$A:$AD,'CCG data'!G$3,FALSE)),ISBLANK(VLOOKUP($E384&amp;$D$91&amp;$D$92,'CCG data'!$A:$AD,'CCG data'!G$3,FALSE))),"",VLOOKUP($E384&amp;$D$91&amp;$D$92,'CCG data'!$A:$AD,'CCG data'!G$3,FALSE))</f>
        <v>1307</v>
      </c>
      <c r="P384" s="404" t="str">
        <f>IF(OR(ISERROR(VLOOKUP($E384&amp;$D$91&amp;$D$92,'CCG data'!$A:$AD,'CCG data'!B$3,FALSE)),ISBLANK(VLOOKUP($E384&amp;$D$91&amp;$D$92,'CCG data'!$A:$AD,'CCG data'!B$3,FALSE))),"",VLOOKUP($E384&amp;$D$91&amp;$D$92,'CCG data'!$A:$AD,'CCG data'!B$3,FALSE))</f>
        <v/>
      </c>
      <c r="Q384" s="267"/>
      <c r="R384" s="267">
        <f>IF(OR(ISERROR(VLOOKUP($E384&amp;$D$91&amp;$D$92,'CCG data'!$A:$AD,'CCG data'!C$3,FALSE)),ISBLANK(VLOOKUP($E384&amp;$D$91&amp;$D$92,'CCG data'!$A:$AD,'CCG data'!C$3,FALSE))),"",VLOOKUP($E384&amp;$D$91&amp;$D$92,'CCG data'!$A:$AD,'CCG data'!C$3,FALSE))</f>
        <v>0.44912012241775057</v>
      </c>
      <c r="S384" s="267"/>
      <c r="T384" s="267">
        <f>IF(OR(ISERROR(VLOOKUP($E384&amp;$D$91&amp;$D$92,'CCG data'!$A:$AD,'CCG data'!D$3,FALSE)),ISBLANK(VLOOKUP($E384&amp;$D$91&amp;$D$92,'CCG data'!$A:$AD,'CCG data'!D$3,FALSE))),"",VLOOKUP($E384&amp;$D$91&amp;$D$92,'CCG data'!$A:$AD,'CCG data'!D$3,FALSE))</f>
        <v>0.35807192042846214</v>
      </c>
      <c r="U384" s="267"/>
      <c r="V384" s="267">
        <f>IF(OR(ISERROR(VLOOKUP($E384&amp;$D$91&amp;$D$92,'CCG data'!$A:$AD,'CCG data'!E$3,FALSE)),ISBLANK(VLOOKUP($E384&amp;$D$91&amp;$D$92,'CCG data'!$A:$AD,'CCG data'!E$3,FALSE))),"",VLOOKUP($E384&amp;$D$91&amp;$D$92,'CCG data'!$A:$AD,'CCG data'!E$3,FALSE))</f>
        <v>0.19280795715378729</v>
      </c>
      <c r="W384" s="405"/>
      <c r="Z384" s="165">
        <f>IFERROR(VLOOKUP($E384&amp;$D$92, Outliers!$A$4:$P$214,10,FALSE),"0")</f>
        <v>1</v>
      </c>
      <c r="AA384" s="165">
        <f>IFERROR(VLOOKUP($E384&amp;$D$92, Outliers!$A$4:$P$214,11,FALSE),"0")</f>
        <v>0</v>
      </c>
      <c r="AB384" s="165">
        <f>IFERROR(VLOOKUP($E384&amp;$D$92, Outliers!$A$4:$P$214,12,FALSE),"0")</f>
        <v>0</v>
      </c>
      <c r="AD384" s="78"/>
      <c r="AE384" s="78"/>
      <c r="AF384" s="78"/>
      <c r="AG384" s="78"/>
    </row>
    <row r="385" spans="4:33" x14ac:dyDescent="0.25">
      <c r="D385" s="319"/>
      <c r="E385" s="103" t="s">
        <v>27</v>
      </c>
      <c r="F385" s="95" t="str">
        <f>IF(P384="","",VLOOKUP($E384&amp;$D$91&amp;$D$92,'CCG data'!$A:$AD,'CCG data'!W$3,FALSE))</f>
        <v/>
      </c>
      <c r="G385" s="96" t="str">
        <f>IF(P384="","",VLOOKUP($E384&amp;$D$91&amp;$D$92,'CCG data'!$A:$AD,'CCG data'!X$3,FALSE))</f>
        <v/>
      </c>
      <c r="H385" s="96">
        <f>IF(R384="","",VLOOKUP($E384&amp;$D$91&amp;$D$92,'CCG data'!$A:$AD,'CCG data'!Y$3,FALSE))</f>
        <v>29.614522450742296</v>
      </c>
      <c r="I385" s="96">
        <f>IF(R384="","",VLOOKUP($E384&amp;$D$91&amp;$D$92,'CCG data'!$A:$AD,'CCG data'!Z$3,FALSE))</f>
        <v>34.827765487281113</v>
      </c>
      <c r="J385" s="96">
        <f>IF(T384="","",VLOOKUP($E384&amp;$D$91&amp;$D$92,'CCG data'!$A:$AD,'CCG data'!AA$3,FALSE))</f>
        <v>22.841625381281329</v>
      </c>
      <c r="K385" s="96">
        <f>IF(T384="","",VLOOKUP($E384&amp;$D$91&amp;$D$92,'CCG data'!$A:$AD,'CCG data'!AB$3,FALSE))</f>
        <v>27.392927738511137</v>
      </c>
      <c r="L385" s="96">
        <f>IF(V384="","",VLOOKUP($E384&amp;$D$91&amp;$D$92,'CCG data'!$A:$AD,'CCG data'!AC$3,FALSE))</f>
        <v>12.084351917671405</v>
      </c>
      <c r="M385" s="96">
        <f>IF(V384="","",VLOOKUP($E384&amp;$D$91&amp;$D$92,'CCG data'!$A:$AD,'CCG data'!AD$3,FALSE))</f>
        <v>15.488759746690096</v>
      </c>
      <c r="N385" s="368"/>
      <c r="P385" s="152" t="str">
        <f>IF(P384="","",VLOOKUP($E384&amp;$D$91&amp;$D$92,'CCG data'!$A:$AD,'CCG data'!I$3,FALSE))</f>
        <v/>
      </c>
      <c r="Q385" s="15" t="str">
        <f>IF(P384="","",VLOOKUP($E384&amp;$D$91&amp;$D$92,'CCG data'!$A:$AD,'CCG data'!J$3,FALSE))</f>
        <v/>
      </c>
      <c r="R385" s="15">
        <f>IF(R384="","",VLOOKUP($E384&amp;$D$91&amp;$D$92,'CCG data'!$A:$AD,'CCG data'!K$3,FALSE))</f>
        <v>0.42199999999999999</v>
      </c>
      <c r="S385" s="15">
        <f>IF(R384="","",VLOOKUP($E384&amp;$D$91&amp;$D$92,'CCG data'!$A:$AD,'CCG data'!L$3,FALSE))</f>
        <v>0.47599999999999998</v>
      </c>
      <c r="T385" s="15">
        <f>IF(T384="","",VLOOKUP($E384&amp;$D$91&amp;$D$92,'CCG data'!$A:$AD,'CCG data'!M$3,FALSE))</f>
        <v>0.33300000000000002</v>
      </c>
      <c r="U385" s="15">
        <f>IF(T384="","",VLOOKUP($E384&amp;$D$91&amp;$D$92,'CCG data'!$A:$AD,'CCG data'!N$3,FALSE))</f>
        <v>0.38400000000000001</v>
      </c>
      <c r="V385" s="15">
        <f>IF(V384="","",VLOOKUP($E384&amp;$D$91&amp;$D$92,'CCG data'!$A:$AD,'CCG data'!O$3,FALSE))</f>
        <v>0.17199999999999999</v>
      </c>
      <c r="W385" s="136">
        <f>IF(V384="","",VLOOKUP($E384&amp;$D$91&amp;$D$92,'CCG data'!$A:$AD,'CCG data'!P$3,FALSE))</f>
        <v>0.215</v>
      </c>
      <c r="Z385" s="165" t="str">
        <f>IFERROR(VLOOKUP($E385&amp;$D$92, Outliers!$A$4:$P$214,10,FALSE),"0")</f>
        <v>0</v>
      </c>
      <c r="AA385" s="165" t="str">
        <f>IFERROR(VLOOKUP($E385&amp;$D$92, Outliers!$A$4:$P$214,11,FALSE),"0")</f>
        <v>0</v>
      </c>
      <c r="AB385" s="165" t="str">
        <f>IFERROR(VLOOKUP($E385&amp;$D$92, Outliers!$A$4:$P$214,12,FALSE),"0")</f>
        <v>0</v>
      </c>
      <c r="AD385" s="78"/>
      <c r="AE385" s="78"/>
      <c r="AF385" s="78"/>
      <c r="AG385" s="78"/>
    </row>
    <row r="386" spans="4:33" ht="15.75" x14ac:dyDescent="0.25">
      <c r="D386" s="319"/>
      <c r="E386" s="104" t="s">
        <v>252</v>
      </c>
      <c r="F386" s="394" t="str">
        <f>IF(OR(ISERROR(VLOOKUP($E386&amp;$D$91&amp;$D$92,'CCG data'!$A:$AD,'CCG data'!R$3,FALSE)),ISBLANK(VLOOKUP($E386&amp;$D$91&amp;$D$92,'CCG data'!$A:$AD,'CCG data'!R$3,FALSE))),"",VLOOKUP($E386&amp;$D$91&amp;$D$92,'CCG data'!$A:$AD,'CCG data'!R$3,FALSE))</f>
        <v/>
      </c>
      <c r="G386" s="395"/>
      <c r="H386" s="395">
        <f>IF(OR(ISERROR(VLOOKUP($E386&amp;$D$91&amp;$D$92,'CCG data'!$A:$AD,'CCG data'!S$3,FALSE)),ISBLANK(VLOOKUP($E386&amp;$D$91&amp;$D$92,'CCG data'!$A:$AD,'CCG data'!S$3,FALSE))),"",VLOOKUP($E386&amp;$D$91&amp;$D$92,'CCG data'!$A:$AD,'CCG data'!S$3,FALSE))</f>
        <v>28.666609749717676</v>
      </c>
      <c r="I386" s="395"/>
      <c r="J386" s="395">
        <f>IF(OR(ISERROR(VLOOKUP($E386&amp;$D$91&amp;$D$92,'CCG data'!$A:$AD,'CCG data'!T$3,FALSE)),ISBLANK(VLOOKUP($E386&amp;$D$91&amp;$D$92,'CCG data'!$A:$AD,'CCG data'!T$3,FALSE))),"",VLOOKUP($E386&amp;$D$91&amp;$D$92,'CCG data'!$A:$AD,'CCG data'!T$3,FALSE))</f>
        <v>21.180014601378822</v>
      </c>
      <c r="K386" s="395"/>
      <c r="L386" s="395">
        <f>IF(OR(ISERROR(VLOOKUP($E386&amp;$D$91&amp;$D$92,'CCG data'!$A:$AD,'CCG data'!U$3,FALSE)),ISBLANK(VLOOKUP($E386&amp;$D$91&amp;$D$92,'CCG data'!$A:$AD,'CCG data'!U$3,FALSE))),"",VLOOKUP($E386&amp;$D$91&amp;$D$92,'CCG data'!$A:$AD,'CCG data'!U$3,FALSE))</f>
        <v>7.775743033779408</v>
      </c>
      <c r="M386" s="396"/>
      <c r="N386" s="367">
        <f>IF(OR(ISERROR(VLOOKUP($E386&amp;$D$91&amp;$D$92,'CCG data'!$A:$AD,'CCG data'!G$3,FALSE)),ISBLANK(VLOOKUP($E386&amp;$D$91&amp;$D$92,'CCG data'!$A:$AD,'CCG data'!G$3,FALSE))),"",VLOOKUP($E386&amp;$D$91&amp;$D$92,'CCG data'!$A:$AD,'CCG data'!G$3,FALSE))</f>
        <v>2998</v>
      </c>
      <c r="P386" s="404" t="str">
        <f>IF(OR(ISERROR(VLOOKUP($E386&amp;$D$91&amp;$D$92,'CCG data'!$A:$AD,'CCG data'!B$3,FALSE)),ISBLANK(VLOOKUP($E386&amp;$D$91&amp;$D$92,'CCG data'!$A:$AD,'CCG data'!B$3,FALSE))),"",VLOOKUP($E386&amp;$D$91&amp;$D$92,'CCG data'!$A:$AD,'CCG data'!B$3,FALSE))</f>
        <v/>
      </c>
      <c r="Q386" s="267"/>
      <c r="R386" s="267">
        <f>IF(OR(ISERROR(VLOOKUP($E386&amp;$D$91&amp;$D$92,'CCG data'!$A:$AD,'CCG data'!C$3,FALSE)),ISBLANK(VLOOKUP($E386&amp;$D$91&amp;$D$92,'CCG data'!$A:$AD,'CCG data'!C$3,FALSE))),"",VLOOKUP($E386&amp;$D$91&amp;$D$92,'CCG data'!$A:$AD,'CCG data'!C$3,FALSE))</f>
        <v>0.4933288859239493</v>
      </c>
      <c r="S386" s="267"/>
      <c r="T386" s="267">
        <f>IF(OR(ISERROR(VLOOKUP($E386&amp;$D$91&amp;$D$92,'CCG data'!$A:$AD,'CCG data'!D$3,FALSE)),ISBLANK(VLOOKUP($E386&amp;$D$91&amp;$D$92,'CCG data'!$A:$AD,'CCG data'!D$3,FALSE))),"",VLOOKUP($E386&amp;$D$91&amp;$D$92,'CCG data'!$A:$AD,'CCG data'!D$3,FALSE))</f>
        <v>0.3722481654436291</v>
      </c>
      <c r="U386" s="267"/>
      <c r="V386" s="267">
        <f>IF(OR(ISERROR(VLOOKUP($E386&amp;$D$91&amp;$D$92,'CCG data'!$A:$AD,'CCG data'!E$3,FALSE)),ISBLANK(VLOOKUP($E386&amp;$D$91&amp;$D$92,'CCG data'!$A:$AD,'CCG data'!E$3,FALSE))),"",VLOOKUP($E386&amp;$D$91&amp;$D$92,'CCG data'!$A:$AD,'CCG data'!E$3,FALSE))</f>
        <v>0.1344229486324216</v>
      </c>
      <c r="W386" s="405"/>
      <c r="Z386" s="165">
        <f>IFERROR(VLOOKUP($E386&amp;$D$92, Outliers!$A$4:$P$214,10,FALSE),"0")</f>
        <v>1</v>
      </c>
      <c r="AA386" s="165">
        <f>IFERROR(VLOOKUP($E386&amp;$D$92, Outliers!$A$4:$P$214,11,FALSE),"0")</f>
        <v>1</v>
      </c>
      <c r="AB386" s="165">
        <f>IFERROR(VLOOKUP($E386&amp;$D$92, Outliers!$A$4:$P$214,12,FALSE),"0")</f>
        <v>1</v>
      </c>
      <c r="AD386" s="78"/>
      <c r="AE386" s="78"/>
      <c r="AF386" s="78"/>
      <c r="AG386" s="78"/>
    </row>
    <row r="387" spans="4:33" x14ac:dyDescent="0.25">
      <c r="D387" s="319"/>
      <c r="E387" s="103" t="s">
        <v>27</v>
      </c>
      <c r="F387" s="95" t="str">
        <f>IF(P386="","",VLOOKUP($E386&amp;$D$91&amp;$D$92,'CCG data'!$A:$AD,'CCG data'!W$3,FALSE))</f>
        <v/>
      </c>
      <c r="G387" s="96" t="str">
        <f>IF(P386="","",VLOOKUP($E386&amp;$D$91&amp;$D$92,'CCG data'!$A:$AD,'CCG data'!X$3,FALSE))</f>
        <v/>
      </c>
      <c r="H387" s="96">
        <f>IF(R386="","",VLOOKUP($E386&amp;$D$91&amp;$D$92,'CCG data'!$A:$AD,'CCG data'!Y$3,FALSE))</f>
        <v>27.205616132481193</v>
      </c>
      <c r="I387" s="96">
        <f>IF(R386="","",VLOOKUP($E386&amp;$D$91&amp;$D$92,'CCG data'!$A:$AD,'CCG data'!Z$3,FALSE))</f>
        <v>30.127603366954158</v>
      </c>
      <c r="J387" s="96">
        <f>IF(T386="","",VLOOKUP($E386&amp;$D$91&amp;$D$92,'CCG data'!$A:$AD,'CCG data'!AA$3,FALSE))</f>
        <v>19.93736058103752</v>
      </c>
      <c r="K387" s="96">
        <f>IF(T386="","",VLOOKUP($E386&amp;$D$91&amp;$D$92,'CCG data'!$A:$AD,'CCG data'!AB$3,FALSE))</f>
        <v>22.422668621720124</v>
      </c>
      <c r="L387" s="96">
        <f>IF(V386="","",VLOOKUP($E386&amp;$D$91&amp;$D$92,'CCG data'!$A:$AD,'CCG data'!AC$3,FALSE))</f>
        <v>7.0165618279222679</v>
      </c>
      <c r="M387" s="96">
        <f>IF(V386="","",VLOOKUP($E386&amp;$D$91&amp;$D$92,'CCG data'!$A:$AD,'CCG data'!AD$3,FALSE))</f>
        <v>8.534924239636549</v>
      </c>
      <c r="N387" s="368"/>
      <c r="P387" s="152" t="str">
        <f>IF(P386="","",VLOOKUP($E386&amp;$D$91&amp;$D$92,'CCG data'!$A:$AD,'CCG data'!I$3,FALSE))</f>
        <v/>
      </c>
      <c r="Q387" s="15" t="str">
        <f>IF(P386="","",VLOOKUP($E386&amp;$D$91&amp;$D$92,'CCG data'!$A:$AD,'CCG data'!J$3,FALSE))</f>
        <v/>
      </c>
      <c r="R387" s="15">
        <f>IF(R386="","",VLOOKUP($E386&amp;$D$91&amp;$D$92,'CCG data'!$A:$AD,'CCG data'!K$3,FALSE))</f>
        <v>0.47499999999999998</v>
      </c>
      <c r="S387" s="15">
        <f>IF(R386="","",VLOOKUP($E386&amp;$D$91&amp;$D$92,'CCG data'!$A:$AD,'CCG data'!L$3,FALSE))</f>
        <v>0.51100000000000001</v>
      </c>
      <c r="T387" s="15">
        <f>IF(T386="","",VLOOKUP($E386&amp;$D$91&amp;$D$92,'CCG data'!$A:$AD,'CCG data'!M$3,FALSE))</f>
        <v>0.35499999999999998</v>
      </c>
      <c r="U387" s="15">
        <f>IF(T386="","",VLOOKUP($E386&amp;$D$91&amp;$D$92,'CCG data'!$A:$AD,'CCG data'!N$3,FALSE))</f>
        <v>0.39</v>
      </c>
      <c r="V387" s="15">
        <f>IF(V386="","",VLOOKUP($E386&amp;$D$91&amp;$D$92,'CCG data'!$A:$AD,'CCG data'!O$3,FALSE))</f>
        <v>0.123</v>
      </c>
      <c r="W387" s="136">
        <f>IF(V386="","",VLOOKUP($E386&amp;$D$91&amp;$D$92,'CCG data'!$A:$AD,'CCG data'!P$3,FALSE))</f>
        <v>0.14699999999999999</v>
      </c>
      <c r="Z387" s="165" t="str">
        <f>IFERROR(VLOOKUP($E387&amp;$D$92, Outliers!$A$4:$P$214,10,FALSE),"0")</f>
        <v>0</v>
      </c>
      <c r="AA387" s="165" t="str">
        <f>IFERROR(VLOOKUP($E387&amp;$D$92, Outliers!$A$4:$P$214,11,FALSE),"0")</f>
        <v>0</v>
      </c>
      <c r="AB387" s="165" t="str">
        <f>IFERROR(VLOOKUP($E387&amp;$D$92, Outliers!$A$4:$P$214,12,FALSE),"0")</f>
        <v>0</v>
      </c>
      <c r="AD387" s="78"/>
      <c r="AE387" s="78"/>
      <c r="AF387" s="78"/>
      <c r="AG387" s="78"/>
    </row>
    <row r="388" spans="4:33" ht="15.75" x14ac:dyDescent="0.25">
      <c r="D388" s="319"/>
      <c r="E388" s="104" t="s">
        <v>253</v>
      </c>
      <c r="F388" s="394" t="str">
        <f>IF(OR(ISERROR(VLOOKUP($E388&amp;$D$91&amp;$D$92,'CCG data'!$A:$AD,'CCG data'!R$3,FALSE)),ISBLANK(VLOOKUP($E388&amp;$D$91&amp;$D$92,'CCG data'!$A:$AD,'CCG data'!R$3,FALSE))),"",VLOOKUP($E388&amp;$D$91&amp;$D$92,'CCG data'!$A:$AD,'CCG data'!R$3,FALSE))</f>
        <v/>
      </c>
      <c r="G388" s="395"/>
      <c r="H388" s="395">
        <f>IF(OR(ISERROR(VLOOKUP($E388&amp;$D$91&amp;$D$92,'CCG data'!$A:$AD,'CCG data'!S$3,FALSE)),ISBLANK(VLOOKUP($E388&amp;$D$91&amp;$D$92,'CCG data'!$A:$AD,'CCG data'!S$3,FALSE))),"",VLOOKUP($E388&amp;$D$91&amp;$D$92,'CCG data'!$A:$AD,'CCG data'!S$3,FALSE))</f>
        <v>34.33051267379809</v>
      </c>
      <c r="I388" s="395"/>
      <c r="J388" s="395">
        <f>IF(OR(ISERROR(VLOOKUP($E388&amp;$D$91&amp;$D$92,'CCG data'!$A:$AD,'CCG data'!T$3,FALSE)),ISBLANK(VLOOKUP($E388&amp;$D$91&amp;$D$92,'CCG data'!$A:$AD,'CCG data'!T$3,FALSE))),"",VLOOKUP($E388&amp;$D$91&amp;$D$92,'CCG data'!$A:$AD,'CCG data'!T$3,FALSE))</f>
        <v>26.896915776424738</v>
      </c>
      <c r="K388" s="395"/>
      <c r="L388" s="395">
        <f>IF(OR(ISERROR(VLOOKUP($E388&amp;$D$91&amp;$D$92,'CCG data'!$A:$AD,'CCG data'!U$3,FALSE)),ISBLANK(VLOOKUP($E388&amp;$D$91&amp;$D$92,'CCG data'!$A:$AD,'CCG data'!U$3,FALSE))),"",VLOOKUP($E388&amp;$D$91&amp;$D$92,'CCG data'!$A:$AD,'CCG data'!U$3,FALSE))</f>
        <v>7.225803515404067</v>
      </c>
      <c r="M388" s="396"/>
      <c r="N388" s="367">
        <f>IF(OR(ISERROR(VLOOKUP($E388&amp;$D$91&amp;$D$92,'CCG data'!$A:$AD,'CCG data'!G$3,FALSE)),ISBLANK(VLOOKUP($E388&amp;$D$91&amp;$D$92,'CCG data'!$A:$AD,'CCG data'!G$3,FALSE))),"",VLOOKUP($E388&amp;$D$91&amp;$D$92,'CCG data'!$A:$AD,'CCG data'!G$3,FALSE))</f>
        <v>1013</v>
      </c>
      <c r="P388" s="404" t="str">
        <f>IF(OR(ISERROR(VLOOKUP($E388&amp;$D$91&amp;$D$92,'CCG data'!$A:$AD,'CCG data'!B$3,FALSE)),ISBLANK(VLOOKUP($E388&amp;$D$91&amp;$D$92,'CCG data'!$A:$AD,'CCG data'!B$3,FALSE))),"",VLOOKUP($E388&amp;$D$91&amp;$D$92,'CCG data'!$A:$AD,'CCG data'!B$3,FALSE))</f>
        <v/>
      </c>
      <c r="Q388" s="267"/>
      <c r="R388" s="267">
        <f>IF(OR(ISERROR(VLOOKUP($E388&amp;$D$91&amp;$D$92,'CCG data'!$A:$AD,'CCG data'!C$3,FALSE)),ISBLANK(VLOOKUP($E388&amp;$D$91&amp;$D$92,'CCG data'!$A:$AD,'CCG data'!C$3,FALSE))),"",VLOOKUP($E388&amp;$D$91&amp;$D$92,'CCG data'!$A:$AD,'CCG data'!C$3,FALSE))</f>
        <v>0.50246791707798621</v>
      </c>
      <c r="S388" s="267"/>
      <c r="T388" s="267">
        <f>IF(OR(ISERROR(VLOOKUP($E388&amp;$D$91&amp;$D$92,'CCG data'!$A:$AD,'CCG data'!D$3,FALSE)),ISBLANK(VLOOKUP($E388&amp;$D$91&amp;$D$92,'CCG data'!$A:$AD,'CCG data'!D$3,FALSE))),"",VLOOKUP($E388&amp;$D$91&amp;$D$92,'CCG data'!$A:$AD,'CCG data'!D$3,FALSE))</f>
        <v>0.39190523198420535</v>
      </c>
      <c r="U388" s="267"/>
      <c r="V388" s="267">
        <f>IF(OR(ISERROR(VLOOKUP($E388&amp;$D$91&amp;$D$92,'CCG data'!$A:$AD,'CCG data'!E$3,FALSE)),ISBLANK(VLOOKUP($E388&amp;$D$91&amp;$D$92,'CCG data'!$A:$AD,'CCG data'!E$3,FALSE))),"",VLOOKUP($E388&amp;$D$91&amp;$D$92,'CCG data'!$A:$AD,'CCG data'!E$3,FALSE))</f>
        <v>0.10562685093780849</v>
      </c>
      <c r="W388" s="405"/>
      <c r="Z388" s="165">
        <f>IFERROR(VLOOKUP($E388&amp;$D$92, Outliers!$A$4:$P$214,10,FALSE),"0")</f>
        <v>0</v>
      </c>
      <c r="AA388" s="165">
        <f>IFERROR(VLOOKUP($E388&amp;$D$92, Outliers!$A$4:$P$214,11,FALSE),"0")</f>
        <v>0</v>
      </c>
      <c r="AB388" s="165">
        <f>IFERROR(VLOOKUP($E388&amp;$D$92, Outliers!$A$4:$P$214,12,FALSE),"0")</f>
        <v>1</v>
      </c>
      <c r="AD388" s="78"/>
      <c r="AE388" s="78"/>
      <c r="AF388" s="78"/>
      <c r="AG388" s="78"/>
    </row>
    <row r="389" spans="4:33" x14ac:dyDescent="0.25">
      <c r="D389" s="319"/>
      <c r="E389" s="103" t="s">
        <v>27</v>
      </c>
      <c r="F389" s="95" t="str">
        <f>IF(P388="","",VLOOKUP($E388&amp;$D$91&amp;$D$92,'CCG data'!$A:$AD,'CCG data'!W$3,FALSE))</f>
        <v/>
      </c>
      <c r="G389" s="96" t="str">
        <f>IF(P388="","",VLOOKUP($E388&amp;$D$91&amp;$D$92,'CCG data'!$A:$AD,'CCG data'!X$3,FALSE))</f>
        <v/>
      </c>
      <c r="H389" s="96">
        <f>IF(R388="","",VLOOKUP($E388&amp;$D$91&amp;$D$92,'CCG data'!$A:$AD,'CCG data'!Y$3,FALSE))</f>
        <v>31.348033160425551</v>
      </c>
      <c r="I389" s="96">
        <f>IF(R388="","",VLOOKUP($E388&amp;$D$91&amp;$D$92,'CCG data'!$A:$AD,'CCG data'!Z$3,FALSE))</f>
        <v>37.312992187170629</v>
      </c>
      <c r="J389" s="96">
        <f>IF(T388="","",VLOOKUP($E388&amp;$D$91&amp;$D$92,'CCG data'!$A:$AD,'CCG data'!AA$3,FALSE))</f>
        <v>24.251077463017136</v>
      </c>
      <c r="K389" s="96">
        <f>IF(T388="","",VLOOKUP($E388&amp;$D$91&amp;$D$92,'CCG data'!$A:$AD,'CCG data'!AB$3,FALSE))</f>
        <v>29.542754089832339</v>
      </c>
      <c r="L389" s="96">
        <f>IF(V388="","",VLOOKUP($E388&amp;$D$91&amp;$D$92,'CCG data'!$A:$AD,'CCG data'!AC$3,FALSE))</f>
        <v>5.8566557228850211</v>
      </c>
      <c r="M389" s="96">
        <f>IF(V388="","",VLOOKUP($E388&amp;$D$91&amp;$D$92,'CCG data'!$A:$AD,'CCG data'!AD$3,FALSE))</f>
        <v>8.5949513079231128</v>
      </c>
      <c r="N389" s="368"/>
      <c r="P389" s="152" t="str">
        <f>IF(P388="","",VLOOKUP($E388&amp;$D$91&amp;$D$92,'CCG data'!$A:$AD,'CCG data'!I$3,FALSE))</f>
        <v/>
      </c>
      <c r="Q389" s="15" t="str">
        <f>IF(P388="","",VLOOKUP($E388&amp;$D$91&amp;$D$92,'CCG data'!$A:$AD,'CCG data'!J$3,FALSE))</f>
        <v/>
      </c>
      <c r="R389" s="15">
        <f>IF(R388="","",VLOOKUP($E388&amp;$D$91&amp;$D$92,'CCG data'!$A:$AD,'CCG data'!K$3,FALSE))</f>
        <v>0.47199999999999998</v>
      </c>
      <c r="S389" s="15">
        <f>IF(R388="","",VLOOKUP($E388&amp;$D$91&amp;$D$92,'CCG data'!$A:$AD,'CCG data'!L$3,FALSE))</f>
        <v>0.53300000000000003</v>
      </c>
      <c r="T389" s="15">
        <f>IF(T388="","",VLOOKUP($E388&amp;$D$91&amp;$D$92,'CCG data'!$A:$AD,'CCG data'!M$3,FALSE))</f>
        <v>0.36199999999999999</v>
      </c>
      <c r="U389" s="15">
        <f>IF(T388="","",VLOOKUP($E388&amp;$D$91&amp;$D$92,'CCG data'!$A:$AD,'CCG data'!N$3,FALSE))</f>
        <v>0.42199999999999999</v>
      </c>
      <c r="V389" s="15">
        <f>IF(V388="","",VLOOKUP($E388&amp;$D$91&amp;$D$92,'CCG data'!$A:$AD,'CCG data'!O$3,FALSE))</f>
        <v>8.7999999999999995E-2</v>
      </c>
      <c r="W389" s="136">
        <f>IF(V388="","",VLOOKUP($E388&amp;$D$91&amp;$D$92,'CCG data'!$A:$AD,'CCG data'!P$3,FALSE))</f>
        <v>0.126</v>
      </c>
      <c r="Z389" s="165" t="str">
        <f>IFERROR(VLOOKUP($E389&amp;$D$92, Outliers!$A$4:$P$214,10,FALSE),"0")</f>
        <v>0</v>
      </c>
      <c r="AA389" s="165" t="str">
        <f>IFERROR(VLOOKUP($E389&amp;$D$92, Outliers!$A$4:$P$214,11,FALSE),"0")</f>
        <v>0</v>
      </c>
      <c r="AB389" s="165" t="str">
        <f>IFERROR(VLOOKUP($E389&amp;$D$92, Outliers!$A$4:$P$214,12,FALSE),"0")</f>
        <v>0</v>
      </c>
      <c r="AD389" s="78"/>
      <c r="AE389" s="78"/>
      <c r="AF389" s="78"/>
      <c r="AG389" s="78"/>
    </row>
    <row r="390" spans="4:33" ht="15.75" x14ac:dyDescent="0.25">
      <c r="D390" s="319"/>
      <c r="E390" s="104" t="s">
        <v>421</v>
      </c>
      <c r="F390" s="394" t="str">
        <f>IF(OR(ISERROR(VLOOKUP($E390&amp;$D$91&amp;$D$92,'CCG data'!$A:$AD,'CCG data'!R$3,FALSE)),ISBLANK(VLOOKUP($E390&amp;$D$91&amp;$D$92,'CCG data'!$A:$AD,'CCG data'!R$3,FALSE))),"",VLOOKUP($E390&amp;$D$91&amp;$D$92,'CCG data'!$A:$AD,'CCG data'!R$3,FALSE))</f>
        <v/>
      </c>
      <c r="G390" s="395"/>
      <c r="H390" s="395">
        <f>IF(OR(ISERROR(VLOOKUP($E390&amp;$D$91&amp;$D$92,'CCG data'!$A:$AD,'CCG data'!S$3,FALSE)),ISBLANK(VLOOKUP($E390&amp;$D$91&amp;$D$92,'CCG data'!$A:$AD,'CCG data'!S$3,FALSE))),"",VLOOKUP($E390&amp;$D$91&amp;$D$92,'CCG data'!$A:$AD,'CCG data'!S$3,FALSE))</f>
        <v>31.065407682016591</v>
      </c>
      <c r="I390" s="395"/>
      <c r="J390" s="395">
        <f>IF(OR(ISERROR(VLOOKUP($E390&amp;$D$91&amp;$D$92,'CCG data'!$A:$AD,'CCG data'!T$3,FALSE)),ISBLANK(VLOOKUP($E390&amp;$D$91&amp;$D$92,'CCG data'!$A:$AD,'CCG data'!T$3,FALSE))),"",VLOOKUP($E390&amp;$D$91&amp;$D$92,'CCG data'!$A:$AD,'CCG data'!T$3,FALSE))</f>
        <v>23.232936873584279</v>
      </c>
      <c r="K390" s="395"/>
      <c r="L390" s="395">
        <f>IF(OR(ISERROR(VLOOKUP($E390&amp;$D$91&amp;$D$92,'CCG data'!$A:$AD,'CCG data'!U$3,FALSE)),ISBLANK(VLOOKUP($E390&amp;$D$91&amp;$D$92,'CCG data'!$A:$AD,'CCG data'!U$3,FALSE))),"",VLOOKUP($E390&amp;$D$91&amp;$D$92,'CCG data'!$A:$AD,'CCG data'!U$3,FALSE))</f>
        <v>9.5212830926244312</v>
      </c>
      <c r="M390" s="396"/>
      <c r="N390" s="367">
        <f>IF(OR(ISERROR(VLOOKUP($E390&amp;$D$91&amp;$D$92,'CCG data'!$A:$AD,'CCG data'!G$3,FALSE)),ISBLANK(VLOOKUP($E390&amp;$D$91&amp;$D$92,'CCG data'!$A:$AD,'CCG data'!G$3,FALSE))),"",VLOOKUP($E390&amp;$D$91&amp;$D$92,'CCG data'!$A:$AD,'CCG data'!G$3,FALSE))</f>
        <v>1907</v>
      </c>
      <c r="P390" s="404" t="str">
        <f>IF(OR(ISERROR(VLOOKUP($E390&amp;$D$91&amp;$D$92,'CCG data'!$A:$AD,'CCG data'!B$3,FALSE)),ISBLANK(VLOOKUP($E390&amp;$D$91&amp;$D$92,'CCG data'!$A:$AD,'CCG data'!B$3,FALSE))),"",VLOOKUP($E390&amp;$D$91&amp;$D$92,'CCG data'!$A:$AD,'CCG data'!B$3,FALSE))</f>
        <v/>
      </c>
      <c r="Q390" s="267"/>
      <c r="R390" s="267">
        <f>IF(OR(ISERROR(VLOOKUP($E390&amp;$D$91&amp;$D$92,'CCG data'!$A:$AD,'CCG data'!C$3,FALSE)),ISBLANK(VLOOKUP($E390&amp;$D$91&amp;$D$92,'CCG data'!$A:$AD,'CCG data'!C$3,FALSE))),"",VLOOKUP($E390&amp;$D$91&amp;$D$92,'CCG data'!$A:$AD,'CCG data'!C$3,FALSE))</f>
        <v>0.48190875721027793</v>
      </c>
      <c r="S390" s="267"/>
      <c r="T390" s="267">
        <f>IF(OR(ISERROR(VLOOKUP($E390&amp;$D$91&amp;$D$92,'CCG data'!$A:$AD,'CCG data'!D$3,FALSE)),ISBLANK(VLOOKUP($E390&amp;$D$91&amp;$D$92,'CCG data'!$A:$AD,'CCG data'!D$3,FALSE))),"",VLOOKUP($E390&amp;$D$91&amp;$D$92,'CCG data'!$A:$AD,'CCG data'!D$3,FALSE))</f>
        <v>0.37231253277399057</v>
      </c>
      <c r="U390" s="267"/>
      <c r="V390" s="267">
        <f>IF(OR(ISERROR(VLOOKUP($E390&amp;$D$91&amp;$D$92,'CCG data'!$A:$AD,'CCG data'!E$3,FALSE)),ISBLANK(VLOOKUP($E390&amp;$D$91&amp;$D$92,'CCG data'!$A:$AD,'CCG data'!E$3,FALSE))),"",VLOOKUP($E390&amp;$D$91&amp;$D$92,'CCG data'!$A:$AD,'CCG data'!E$3,FALSE))</f>
        <v>0.14577871001573151</v>
      </c>
      <c r="W390" s="405"/>
      <c r="Z390" s="165">
        <f>IFERROR(VLOOKUP($E390&amp;$D$92, Outliers!$A$4:$P$214,10,FALSE),"0")</f>
        <v>1</v>
      </c>
      <c r="AA390" s="165">
        <f>IFERROR(VLOOKUP($E390&amp;$D$92, Outliers!$A$4:$P$214,11,FALSE),"0")</f>
        <v>1</v>
      </c>
      <c r="AB390" s="165">
        <f>IFERROR(VLOOKUP($E390&amp;$D$92, Outliers!$A$4:$P$214,12,FALSE),"0")</f>
        <v>1</v>
      </c>
      <c r="AD390" s="78"/>
      <c r="AE390" s="78"/>
      <c r="AF390" s="78"/>
      <c r="AG390" s="78"/>
    </row>
    <row r="391" spans="4:33" x14ac:dyDescent="0.25">
      <c r="D391" s="319"/>
      <c r="E391" s="103" t="s">
        <v>27</v>
      </c>
      <c r="F391" s="95" t="str">
        <f>IF(P390="","",VLOOKUP($E390&amp;$D$91&amp;$D$92,'CCG data'!$A:$AD,'CCG data'!W$3,FALSE))</f>
        <v/>
      </c>
      <c r="G391" s="96" t="str">
        <f>IF(P390="","",VLOOKUP($E390&amp;$D$91&amp;$D$92,'CCG data'!$A:$AD,'CCG data'!X$3,FALSE))</f>
        <v/>
      </c>
      <c r="H391" s="96">
        <f>IF(R390="","",VLOOKUP($E390&amp;$D$91&amp;$D$92,'CCG data'!$A:$AD,'CCG data'!Y$3,FALSE))</f>
        <v>29.056891324339002</v>
      </c>
      <c r="I391" s="96">
        <f>IF(R390="","",VLOOKUP($E390&amp;$D$91&amp;$D$92,'CCG data'!$A:$AD,'CCG data'!Z$3,FALSE))</f>
        <v>33.073924039694184</v>
      </c>
      <c r="J391" s="96">
        <f>IF(T390="","",VLOOKUP($E390&amp;$D$91&amp;$D$92,'CCG data'!$A:$AD,'CCG data'!AA$3,FALSE))</f>
        <v>21.523980369166779</v>
      </c>
      <c r="K391" s="96">
        <f>IF(T390="","",VLOOKUP($E390&amp;$D$91&amp;$D$92,'CCG data'!$A:$AD,'CCG data'!AB$3,FALSE))</f>
        <v>24.94189337800178</v>
      </c>
      <c r="L391" s="96">
        <f>IF(V390="","",VLOOKUP($E390&amp;$D$91&amp;$D$92,'CCG data'!$A:$AD,'CCG data'!AC$3,FALSE))</f>
        <v>8.4020278135388082</v>
      </c>
      <c r="M391" s="96">
        <f>IF(V390="","",VLOOKUP($E390&amp;$D$91&amp;$D$92,'CCG data'!$A:$AD,'CCG data'!AD$3,FALSE))</f>
        <v>10.640538371710054</v>
      </c>
      <c r="N391" s="368"/>
      <c r="P391" s="152" t="str">
        <f>IF(P390="","",VLOOKUP($E390&amp;$D$91&amp;$D$92,'CCG data'!$A:$AD,'CCG data'!I$3,FALSE))</f>
        <v/>
      </c>
      <c r="Q391" s="15" t="str">
        <f>IF(P390="","",VLOOKUP($E390&amp;$D$91&amp;$D$92,'CCG data'!$A:$AD,'CCG data'!J$3,FALSE))</f>
        <v/>
      </c>
      <c r="R391" s="15">
        <f>IF(R390="","",VLOOKUP($E390&amp;$D$91&amp;$D$92,'CCG data'!$A:$AD,'CCG data'!K$3,FALSE))</f>
        <v>0.46</v>
      </c>
      <c r="S391" s="15">
        <f>IF(R390="","",VLOOKUP($E390&amp;$D$91&amp;$D$92,'CCG data'!$A:$AD,'CCG data'!L$3,FALSE))</f>
        <v>0.504</v>
      </c>
      <c r="T391" s="15">
        <f>IF(T390="","",VLOOKUP($E390&amp;$D$91&amp;$D$92,'CCG data'!$A:$AD,'CCG data'!M$3,FALSE))</f>
        <v>0.35099999999999998</v>
      </c>
      <c r="U391" s="15">
        <f>IF(T390="","",VLOOKUP($E390&amp;$D$91&amp;$D$92,'CCG data'!$A:$AD,'CCG data'!N$3,FALSE))</f>
        <v>0.39400000000000002</v>
      </c>
      <c r="V391" s="15">
        <f>IF(V390="","",VLOOKUP($E390&amp;$D$91&amp;$D$92,'CCG data'!$A:$AD,'CCG data'!O$3,FALSE))</f>
        <v>0.13100000000000001</v>
      </c>
      <c r="W391" s="136">
        <f>IF(V390="","",VLOOKUP($E390&amp;$D$91&amp;$D$92,'CCG data'!$A:$AD,'CCG data'!P$3,FALSE))</f>
        <v>0.16200000000000001</v>
      </c>
      <c r="Z391" s="165" t="str">
        <f>IFERROR(VLOOKUP($E391&amp;$D$92, Outliers!$A$4:$P$214,10,FALSE),"0")</f>
        <v>0</v>
      </c>
      <c r="AA391" s="165" t="str">
        <f>IFERROR(VLOOKUP($E391&amp;$D$92, Outliers!$A$4:$P$214,11,FALSE),"0")</f>
        <v>0</v>
      </c>
      <c r="AB391" s="165" t="str">
        <f>IFERROR(VLOOKUP($E391&amp;$D$92, Outliers!$A$4:$P$214,12,FALSE),"0")</f>
        <v>0</v>
      </c>
      <c r="AD391" s="78"/>
      <c r="AE391" s="78"/>
      <c r="AF391" s="78"/>
      <c r="AG391" s="78"/>
    </row>
    <row r="392" spans="4:33" ht="15.75" x14ac:dyDescent="0.25">
      <c r="D392" s="319"/>
      <c r="E392" s="104" t="s">
        <v>500</v>
      </c>
      <c r="F392" s="394" t="str">
        <f>IF(OR(ISERROR(VLOOKUP($E392&amp;$D$91&amp;$D$92,'CCG data'!$A:$AD,'CCG data'!R$3,FALSE)),ISBLANK(VLOOKUP($E392&amp;$D$91&amp;$D$92,'CCG data'!$A:$AD,'CCG data'!R$3,FALSE))),"",VLOOKUP($E392&amp;$D$91&amp;$D$92,'CCG data'!$A:$AD,'CCG data'!R$3,FALSE))</f>
        <v/>
      </c>
      <c r="G392" s="395"/>
      <c r="H392" s="395">
        <f>IF(OR(ISERROR(VLOOKUP($E392&amp;$D$91&amp;$D$92,'CCG data'!$A:$AD,'CCG data'!S$3,FALSE)),ISBLANK(VLOOKUP($E392&amp;$D$91&amp;$D$92,'CCG data'!$A:$AD,'CCG data'!S$3,FALSE))),"",VLOOKUP($E392&amp;$D$91&amp;$D$92,'CCG data'!$A:$AD,'CCG data'!S$3,FALSE))</f>
        <v>34.474817153109917</v>
      </c>
      <c r="I392" s="395"/>
      <c r="J392" s="395">
        <f>IF(OR(ISERROR(VLOOKUP($E392&amp;$D$91&amp;$D$92,'CCG data'!$A:$AD,'CCG data'!T$3,FALSE)),ISBLANK(VLOOKUP($E392&amp;$D$91&amp;$D$92,'CCG data'!$A:$AD,'CCG data'!T$3,FALSE))),"",VLOOKUP($E392&amp;$D$91&amp;$D$92,'CCG data'!$A:$AD,'CCG data'!T$3,FALSE))</f>
        <v>19.242674692473557</v>
      </c>
      <c r="K392" s="395"/>
      <c r="L392" s="395">
        <f>IF(OR(ISERROR(VLOOKUP($E392&amp;$D$91&amp;$D$92,'CCG data'!$A:$AD,'CCG data'!U$3,FALSE)),ISBLANK(VLOOKUP($E392&amp;$D$91&amp;$D$92,'CCG data'!$A:$AD,'CCG data'!U$3,FALSE))),"",VLOOKUP($E392&amp;$D$91&amp;$D$92,'CCG data'!$A:$AD,'CCG data'!U$3,FALSE))</f>
        <v>7.8835052580734928</v>
      </c>
      <c r="M392" s="396"/>
      <c r="N392" s="367">
        <f>IF(OR(ISERROR(VLOOKUP($E392&amp;$D$91&amp;$D$92,'CCG data'!$A:$AD,'CCG data'!G$3,FALSE)),ISBLANK(VLOOKUP($E392&amp;$D$91&amp;$D$92,'CCG data'!$A:$AD,'CCG data'!G$3,FALSE))),"",VLOOKUP($E392&amp;$D$91&amp;$D$92,'CCG data'!$A:$AD,'CCG data'!G$3,FALSE))</f>
        <v>1168</v>
      </c>
      <c r="P392" s="404" t="str">
        <f>IF(OR(ISERROR(VLOOKUP($E392&amp;$D$91&amp;$D$92,'CCG data'!$A:$AD,'CCG data'!B$3,FALSE)),ISBLANK(VLOOKUP($E392&amp;$D$91&amp;$D$92,'CCG data'!$A:$AD,'CCG data'!B$3,FALSE))),"",VLOOKUP($E392&amp;$D$91&amp;$D$92,'CCG data'!$A:$AD,'CCG data'!B$3,FALSE))</f>
        <v/>
      </c>
      <c r="Q392" s="267"/>
      <c r="R392" s="267">
        <f>IF(OR(ISERROR(VLOOKUP($E392&amp;$D$91&amp;$D$92,'CCG data'!$A:$AD,'CCG data'!C$3,FALSE)),ISBLANK(VLOOKUP($E392&amp;$D$91&amp;$D$92,'CCG data'!$A:$AD,'CCG data'!C$3,FALSE))),"",VLOOKUP($E392&amp;$D$91&amp;$D$92,'CCG data'!$A:$AD,'CCG data'!C$3,FALSE))</f>
        <v>0.56335616438356162</v>
      </c>
      <c r="S392" s="267"/>
      <c r="T392" s="267">
        <f>IF(OR(ISERROR(VLOOKUP($E392&amp;$D$91&amp;$D$92,'CCG data'!$A:$AD,'CCG data'!D$3,FALSE)),ISBLANK(VLOOKUP($E392&amp;$D$91&amp;$D$92,'CCG data'!$A:$AD,'CCG data'!D$3,FALSE))),"",VLOOKUP($E392&amp;$D$91&amp;$D$92,'CCG data'!$A:$AD,'CCG data'!D$3,FALSE))</f>
        <v>0.30736301369863012</v>
      </c>
      <c r="U392" s="267"/>
      <c r="V392" s="267">
        <f>IF(OR(ISERROR(VLOOKUP($E392&amp;$D$91&amp;$D$92,'CCG data'!$A:$AD,'CCG data'!E$3,FALSE)),ISBLANK(VLOOKUP($E392&amp;$D$91&amp;$D$92,'CCG data'!$A:$AD,'CCG data'!E$3,FALSE))),"",VLOOKUP($E392&amp;$D$91&amp;$D$92,'CCG data'!$A:$AD,'CCG data'!E$3,FALSE))</f>
        <v>0.12928082191780821</v>
      </c>
      <c r="W392" s="405"/>
      <c r="Z392" s="165">
        <f>IFERROR(VLOOKUP($E392&amp;$D$92, Outliers!$A$4:$P$214,10,FALSE),"0")</f>
        <v>0</v>
      </c>
      <c r="AA392" s="165">
        <f>IFERROR(VLOOKUP($E392&amp;$D$92, Outliers!$A$4:$P$214,11,FALSE),"0")</f>
        <v>1</v>
      </c>
      <c r="AB392" s="165">
        <f>IFERROR(VLOOKUP($E392&amp;$D$92, Outliers!$A$4:$P$214,12,FALSE),"0")</f>
        <v>1</v>
      </c>
      <c r="AD392" s="78"/>
      <c r="AE392" s="78"/>
      <c r="AF392" s="78"/>
      <c r="AG392" s="78"/>
    </row>
    <row r="393" spans="4:33" x14ac:dyDescent="0.25">
      <c r="D393" s="319"/>
      <c r="E393" s="103" t="s">
        <v>27</v>
      </c>
      <c r="F393" s="95" t="str">
        <f>IF(P392="","",VLOOKUP($E392&amp;$D$91&amp;$D$92,'CCG data'!$A:$AD,'CCG data'!W$3,FALSE))</f>
        <v/>
      </c>
      <c r="G393" s="96" t="str">
        <f>IF(P392="","",VLOOKUP($E392&amp;$D$91&amp;$D$92,'CCG data'!$A:$AD,'CCG data'!X$3,FALSE))</f>
        <v/>
      </c>
      <c r="H393" s="96">
        <f>IF(R392="","",VLOOKUP($E392&amp;$D$91&amp;$D$92,'CCG data'!$A:$AD,'CCG data'!Y$3,FALSE))</f>
        <v>31.840639288438958</v>
      </c>
      <c r="I393" s="96">
        <f>IF(R392="","",VLOOKUP($E392&amp;$D$91&amp;$D$92,'CCG data'!$A:$AD,'CCG data'!Z$3,FALSE))</f>
        <v>37.108995017780877</v>
      </c>
      <c r="J393" s="96">
        <f>IF(T392="","",VLOOKUP($E392&amp;$D$91&amp;$D$92,'CCG data'!$A:$AD,'CCG data'!AA$3,FALSE))</f>
        <v>17.252119219658482</v>
      </c>
      <c r="K393" s="96">
        <f>IF(T392="","",VLOOKUP($E392&amp;$D$91&amp;$D$92,'CCG data'!$A:$AD,'CCG data'!AB$3,FALSE))</f>
        <v>21.233230165288631</v>
      </c>
      <c r="L393" s="96">
        <f>IF(V392="","",VLOOKUP($E392&amp;$D$91&amp;$D$92,'CCG data'!$A:$AD,'CCG data'!AC$3,FALSE))</f>
        <v>6.6260661617118286</v>
      </c>
      <c r="M393" s="96">
        <f>IF(V392="","",VLOOKUP($E392&amp;$D$91&amp;$D$92,'CCG data'!$A:$AD,'CCG data'!AD$3,FALSE))</f>
        <v>9.1409443544351561</v>
      </c>
      <c r="N393" s="368"/>
      <c r="P393" s="152" t="str">
        <f>IF(P392="","",VLOOKUP($E392&amp;$D$91&amp;$D$92,'CCG data'!$A:$AD,'CCG data'!I$3,FALSE))</f>
        <v/>
      </c>
      <c r="Q393" s="15" t="str">
        <f>IF(P392="","",VLOOKUP($E392&amp;$D$91&amp;$D$92,'CCG data'!$A:$AD,'CCG data'!J$3,FALSE))</f>
        <v/>
      </c>
      <c r="R393" s="15">
        <f>IF(R392="","",VLOOKUP($E392&amp;$D$91&amp;$D$92,'CCG data'!$A:$AD,'CCG data'!K$3,FALSE))</f>
        <v>0.53500000000000003</v>
      </c>
      <c r="S393" s="15">
        <f>IF(R392="","",VLOOKUP($E392&amp;$D$91&amp;$D$92,'CCG data'!$A:$AD,'CCG data'!L$3,FALSE))</f>
        <v>0.59199999999999997</v>
      </c>
      <c r="T393" s="15">
        <f>IF(T392="","",VLOOKUP($E392&amp;$D$91&amp;$D$92,'CCG data'!$A:$AD,'CCG data'!M$3,FALSE))</f>
        <v>0.28199999999999997</v>
      </c>
      <c r="U393" s="15">
        <f>IF(T392="","",VLOOKUP($E392&amp;$D$91&amp;$D$92,'CCG data'!$A:$AD,'CCG data'!N$3,FALSE))</f>
        <v>0.33400000000000002</v>
      </c>
      <c r="V393" s="15">
        <f>IF(V392="","",VLOOKUP($E392&amp;$D$91&amp;$D$92,'CCG data'!$A:$AD,'CCG data'!O$3,FALSE))</f>
        <v>0.111</v>
      </c>
      <c r="W393" s="136">
        <f>IF(V392="","",VLOOKUP($E392&amp;$D$91&amp;$D$92,'CCG data'!$A:$AD,'CCG data'!P$3,FALSE))</f>
        <v>0.15</v>
      </c>
      <c r="Z393" s="165" t="str">
        <f>IFERROR(VLOOKUP($E393&amp;$D$92, Outliers!$A$4:$P$214,10,FALSE),"0")</f>
        <v>0</v>
      </c>
      <c r="AA393" s="165" t="str">
        <f>IFERROR(VLOOKUP($E393&amp;$D$92, Outliers!$A$4:$P$214,11,FALSE),"0")</f>
        <v>0</v>
      </c>
      <c r="AB393" s="165" t="str">
        <f>IFERROR(VLOOKUP($E393&amp;$D$92, Outliers!$A$4:$P$214,12,FALSE),"0")</f>
        <v>0</v>
      </c>
      <c r="AD393" s="78"/>
      <c r="AE393" s="78"/>
      <c r="AF393" s="78"/>
      <c r="AG393" s="78"/>
    </row>
    <row r="394" spans="4:33" ht="15.75" x14ac:dyDescent="0.25">
      <c r="D394" s="319"/>
      <c r="E394" s="104" t="s">
        <v>254</v>
      </c>
      <c r="F394" s="394" t="str">
        <f>IF(OR(ISERROR(VLOOKUP($E394&amp;$D$91&amp;$D$92,'CCG data'!$A:$AD,'CCG data'!R$3,FALSE)),ISBLANK(VLOOKUP($E394&amp;$D$91&amp;$D$92,'CCG data'!$A:$AD,'CCG data'!R$3,FALSE))),"",VLOOKUP($E394&amp;$D$91&amp;$D$92,'CCG data'!$A:$AD,'CCG data'!R$3,FALSE))</f>
        <v/>
      </c>
      <c r="G394" s="395"/>
      <c r="H394" s="395">
        <f>IF(OR(ISERROR(VLOOKUP($E394&amp;$D$91&amp;$D$92,'CCG data'!$A:$AD,'CCG data'!S$3,FALSE)),ISBLANK(VLOOKUP($E394&amp;$D$91&amp;$D$92,'CCG data'!$A:$AD,'CCG data'!S$3,FALSE))),"",VLOOKUP($E394&amp;$D$91&amp;$D$92,'CCG data'!$A:$AD,'CCG data'!S$3,FALSE))</f>
        <v>19.320988290840617</v>
      </c>
      <c r="I394" s="395"/>
      <c r="J394" s="395">
        <f>IF(OR(ISERROR(VLOOKUP($E394&amp;$D$91&amp;$D$92,'CCG data'!$A:$AD,'CCG data'!T$3,FALSE)),ISBLANK(VLOOKUP($E394&amp;$D$91&amp;$D$92,'CCG data'!$A:$AD,'CCG data'!T$3,FALSE))),"",VLOOKUP($E394&amp;$D$91&amp;$D$92,'CCG data'!$A:$AD,'CCG data'!T$3,FALSE))</f>
        <v>21.942794010972772</v>
      </c>
      <c r="K394" s="395"/>
      <c r="L394" s="395">
        <f>IF(OR(ISERROR(VLOOKUP($E394&amp;$D$91&amp;$D$92,'CCG data'!$A:$AD,'CCG data'!U$3,FALSE)),ISBLANK(VLOOKUP($E394&amp;$D$91&amp;$D$92,'CCG data'!$A:$AD,'CCG data'!U$3,FALSE))),"",VLOOKUP($E394&amp;$D$91&amp;$D$92,'CCG data'!$A:$AD,'CCG data'!U$3,FALSE))</f>
        <v>20.258732141316315</v>
      </c>
      <c r="M394" s="396"/>
      <c r="N394" s="367">
        <f>IF(OR(ISERROR(VLOOKUP($E394&amp;$D$91&amp;$D$92,'CCG data'!$A:$AD,'CCG data'!G$3,FALSE)),ISBLANK(VLOOKUP($E394&amp;$D$91&amp;$D$92,'CCG data'!$A:$AD,'CCG data'!G$3,FALSE))),"",VLOOKUP($E394&amp;$D$91&amp;$D$92,'CCG data'!$A:$AD,'CCG data'!G$3,FALSE))</f>
        <v>1202</v>
      </c>
      <c r="P394" s="404" t="str">
        <f>IF(OR(ISERROR(VLOOKUP($E394&amp;$D$91&amp;$D$92,'CCG data'!$A:$AD,'CCG data'!B$3,FALSE)),ISBLANK(VLOOKUP($E394&amp;$D$91&amp;$D$92,'CCG data'!$A:$AD,'CCG data'!B$3,FALSE))),"",VLOOKUP($E394&amp;$D$91&amp;$D$92,'CCG data'!$A:$AD,'CCG data'!B$3,FALSE))</f>
        <v/>
      </c>
      <c r="Q394" s="267"/>
      <c r="R394" s="267">
        <f>IF(OR(ISERROR(VLOOKUP($E394&amp;$D$91&amp;$D$92,'CCG data'!$A:$AD,'CCG data'!C$3,FALSE)),ISBLANK(VLOOKUP($E394&amp;$D$91&amp;$D$92,'CCG data'!$A:$AD,'CCG data'!C$3,FALSE))),"",VLOOKUP($E394&amp;$D$91&amp;$D$92,'CCG data'!$A:$AD,'CCG data'!C$3,FALSE))</f>
        <v>0.31114808652246256</v>
      </c>
      <c r="S394" s="267"/>
      <c r="T394" s="267">
        <f>IF(OR(ISERROR(VLOOKUP($E394&amp;$D$91&amp;$D$92,'CCG data'!$A:$AD,'CCG data'!D$3,FALSE)),ISBLANK(VLOOKUP($E394&amp;$D$91&amp;$D$92,'CCG data'!$A:$AD,'CCG data'!D$3,FALSE))),"",VLOOKUP($E394&amp;$D$91&amp;$D$92,'CCG data'!$A:$AD,'CCG data'!D$3,FALSE))</f>
        <v>0.36106489184692181</v>
      </c>
      <c r="U394" s="267"/>
      <c r="V394" s="267">
        <f>IF(OR(ISERROR(VLOOKUP($E394&amp;$D$91&amp;$D$92,'CCG data'!$A:$AD,'CCG data'!E$3,FALSE)),ISBLANK(VLOOKUP($E394&amp;$D$91&amp;$D$92,'CCG data'!$A:$AD,'CCG data'!E$3,FALSE))),"",VLOOKUP($E394&amp;$D$91&amp;$D$92,'CCG data'!$A:$AD,'CCG data'!E$3,FALSE))</f>
        <v>0.32778702163061563</v>
      </c>
      <c r="W394" s="405"/>
      <c r="Z394" s="165">
        <f>IFERROR(VLOOKUP($E394&amp;$D$92, Outliers!$A$4:$P$214,10,FALSE),"0")</f>
        <v>1</v>
      </c>
      <c r="AA394" s="165">
        <f>IFERROR(VLOOKUP($E394&amp;$D$92, Outliers!$A$4:$P$214,11,FALSE),"0")</f>
        <v>1</v>
      </c>
      <c r="AB394" s="165">
        <f>IFERROR(VLOOKUP($E394&amp;$D$92, Outliers!$A$4:$P$214,12,FALSE),"0")</f>
        <v>1</v>
      </c>
      <c r="AD394" s="78"/>
      <c r="AE394" s="78"/>
      <c r="AF394" s="78"/>
      <c r="AG394" s="78"/>
    </row>
    <row r="395" spans="4:33" x14ac:dyDescent="0.25">
      <c r="D395" s="319"/>
      <c r="E395" s="103" t="s">
        <v>27</v>
      </c>
      <c r="F395" s="95" t="str">
        <f>IF(P394="","",VLOOKUP($E394&amp;$D$91&amp;$D$92,'CCG data'!$A:$AD,'CCG data'!W$3,FALSE))</f>
        <v/>
      </c>
      <c r="G395" s="96" t="str">
        <f>IF(P394="","",VLOOKUP($E394&amp;$D$91&amp;$D$92,'CCG data'!$A:$AD,'CCG data'!X$3,FALSE))</f>
        <v/>
      </c>
      <c r="H395" s="96">
        <f>IF(R394="","",VLOOKUP($E394&amp;$D$91&amp;$D$92,'CCG data'!$A:$AD,'CCG data'!Y$3,FALSE))</f>
        <v>17.362821830909226</v>
      </c>
      <c r="I395" s="96">
        <f>IF(R394="","",VLOOKUP($E394&amp;$D$91&amp;$D$92,'CCG data'!$A:$AD,'CCG data'!Z$3,FALSE))</f>
        <v>21.279154750772008</v>
      </c>
      <c r="J395" s="96">
        <f>IF(T394="","",VLOOKUP($E394&amp;$D$91&amp;$D$92,'CCG data'!$A:$AD,'CCG data'!AA$3,FALSE))</f>
        <v>19.878349887151462</v>
      </c>
      <c r="K395" s="96">
        <f>IF(T394="","",VLOOKUP($E394&amp;$D$91&amp;$D$92,'CCG data'!$A:$AD,'CCG data'!AB$3,FALSE))</f>
        <v>24.007238134794083</v>
      </c>
      <c r="L395" s="96">
        <f>IF(V394="","",VLOOKUP($E394&amp;$D$91&amp;$D$92,'CCG data'!$A:$AD,'CCG data'!AC$3,FALSE))</f>
        <v>18.25831658716314</v>
      </c>
      <c r="M395" s="96">
        <f>IF(V394="","",VLOOKUP($E394&amp;$D$91&amp;$D$92,'CCG data'!$A:$AD,'CCG data'!AD$3,FALSE))</f>
        <v>22.25914769546949</v>
      </c>
      <c r="N395" s="368"/>
      <c r="P395" s="152" t="str">
        <f>IF(P394="","",VLOOKUP($E394&amp;$D$91&amp;$D$92,'CCG data'!$A:$AD,'CCG data'!I$3,FALSE))</f>
        <v/>
      </c>
      <c r="Q395" s="15" t="str">
        <f>IF(P394="","",VLOOKUP($E394&amp;$D$91&amp;$D$92,'CCG data'!$A:$AD,'CCG data'!J$3,FALSE))</f>
        <v/>
      </c>
      <c r="R395" s="15">
        <f>IF(R394="","",VLOOKUP($E394&amp;$D$91&amp;$D$92,'CCG data'!$A:$AD,'CCG data'!K$3,FALSE))</f>
        <v>0.28599999999999998</v>
      </c>
      <c r="S395" s="15">
        <f>IF(R394="","",VLOOKUP($E394&amp;$D$91&amp;$D$92,'CCG data'!$A:$AD,'CCG data'!L$3,FALSE))</f>
        <v>0.33800000000000002</v>
      </c>
      <c r="T395" s="15">
        <f>IF(T394="","",VLOOKUP($E394&amp;$D$91&amp;$D$92,'CCG data'!$A:$AD,'CCG data'!M$3,FALSE))</f>
        <v>0.33400000000000002</v>
      </c>
      <c r="U395" s="15">
        <f>IF(T394="","",VLOOKUP($E394&amp;$D$91&amp;$D$92,'CCG data'!$A:$AD,'CCG data'!N$3,FALSE))</f>
        <v>0.38900000000000001</v>
      </c>
      <c r="V395" s="15">
        <f>IF(V394="","",VLOOKUP($E394&amp;$D$91&amp;$D$92,'CCG data'!$A:$AD,'CCG data'!O$3,FALSE))</f>
        <v>0.30199999999999999</v>
      </c>
      <c r="W395" s="136">
        <f>IF(V394="","",VLOOKUP($E394&amp;$D$91&amp;$D$92,'CCG data'!$A:$AD,'CCG data'!P$3,FALSE))</f>
        <v>0.35499999999999998</v>
      </c>
      <c r="Z395" s="165" t="str">
        <f>IFERROR(VLOOKUP($E395&amp;$D$92, Outliers!$A$4:$P$214,10,FALSE),"0")</f>
        <v>0</v>
      </c>
      <c r="AA395" s="165" t="str">
        <f>IFERROR(VLOOKUP($E395&amp;$D$92, Outliers!$A$4:$P$214,11,FALSE),"0")</f>
        <v>0</v>
      </c>
      <c r="AB395" s="165" t="str">
        <f>IFERROR(VLOOKUP($E395&amp;$D$92, Outliers!$A$4:$P$214,12,FALSE),"0")</f>
        <v>0</v>
      </c>
      <c r="AD395" s="78"/>
      <c r="AE395" s="78"/>
      <c r="AF395" s="78"/>
      <c r="AG395" s="78"/>
    </row>
    <row r="396" spans="4:33" ht="15.75" x14ac:dyDescent="0.25">
      <c r="D396" s="319"/>
      <c r="E396" s="104" t="s">
        <v>255</v>
      </c>
      <c r="F396" s="394" t="str">
        <f>IF(OR(ISERROR(VLOOKUP($E396&amp;$D$91&amp;$D$92,'CCG data'!$A:$AD,'CCG data'!R$3,FALSE)),ISBLANK(VLOOKUP($E396&amp;$D$91&amp;$D$92,'CCG data'!$A:$AD,'CCG data'!R$3,FALSE))),"",VLOOKUP($E396&amp;$D$91&amp;$D$92,'CCG data'!$A:$AD,'CCG data'!R$3,FALSE))</f>
        <v/>
      </c>
      <c r="G396" s="395"/>
      <c r="H396" s="395">
        <f>IF(OR(ISERROR(VLOOKUP($E396&amp;$D$91&amp;$D$92,'CCG data'!$A:$AD,'CCG data'!S$3,FALSE)),ISBLANK(VLOOKUP($E396&amp;$D$91&amp;$D$92,'CCG data'!$A:$AD,'CCG data'!S$3,FALSE))),"",VLOOKUP($E396&amp;$D$91&amp;$D$92,'CCG data'!$A:$AD,'CCG data'!S$3,FALSE))</f>
        <v>31.574953929913178</v>
      </c>
      <c r="I396" s="395"/>
      <c r="J396" s="395">
        <f>IF(OR(ISERROR(VLOOKUP($E396&amp;$D$91&amp;$D$92,'CCG data'!$A:$AD,'CCG data'!T$3,FALSE)),ISBLANK(VLOOKUP($E396&amp;$D$91&amp;$D$92,'CCG data'!$A:$AD,'CCG data'!T$3,FALSE))),"",VLOOKUP($E396&amp;$D$91&amp;$D$92,'CCG data'!$A:$AD,'CCG data'!T$3,FALSE))</f>
        <v>24.34627599600892</v>
      </c>
      <c r="K396" s="395"/>
      <c r="L396" s="395">
        <f>IF(OR(ISERROR(VLOOKUP($E396&amp;$D$91&amp;$D$92,'CCG data'!$A:$AD,'CCG data'!U$3,FALSE)),ISBLANK(VLOOKUP($E396&amp;$D$91&amp;$D$92,'CCG data'!$A:$AD,'CCG data'!U$3,FALSE))),"",VLOOKUP($E396&amp;$D$91&amp;$D$92,'CCG data'!$A:$AD,'CCG data'!U$3,FALSE))</f>
        <v>7.5889774494185138</v>
      </c>
      <c r="M396" s="396"/>
      <c r="N396" s="367">
        <f>IF(OR(ISERROR(VLOOKUP($E396&amp;$D$91&amp;$D$92,'CCG data'!$A:$AD,'CCG data'!G$3,FALSE)),ISBLANK(VLOOKUP($E396&amp;$D$91&amp;$D$92,'CCG data'!$A:$AD,'CCG data'!G$3,FALSE))),"",VLOOKUP($E396&amp;$D$91&amp;$D$92,'CCG data'!$A:$AD,'CCG data'!G$3,FALSE))</f>
        <v>1315</v>
      </c>
      <c r="P396" s="404" t="str">
        <f>IF(OR(ISERROR(VLOOKUP($E396&amp;$D$91&amp;$D$92,'CCG data'!$A:$AD,'CCG data'!B$3,FALSE)),ISBLANK(VLOOKUP($E396&amp;$D$91&amp;$D$92,'CCG data'!$A:$AD,'CCG data'!B$3,FALSE))),"",VLOOKUP($E396&amp;$D$91&amp;$D$92,'CCG data'!$A:$AD,'CCG data'!B$3,FALSE))</f>
        <v/>
      </c>
      <c r="Q396" s="267"/>
      <c r="R396" s="267">
        <f>IF(OR(ISERROR(VLOOKUP($E396&amp;$D$91&amp;$D$92,'CCG data'!$A:$AD,'CCG data'!C$3,FALSE)),ISBLANK(VLOOKUP($E396&amp;$D$91&amp;$D$92,'CCG data'!$A:$AD,'CCG data'!C$3,FALSE))),"",VLOOKUP($E396&amp;$D$91&amp;$D$92,'CCG data'!$A:$AD,'CCG data'!C$3,FALSE))</f>
        <v>0.49961977186311785</v>
      </c>
      <c r="S396" s="267"/>
      <c r="T396" s="267">
        <f>IF(OR(ISERROR(VLOOKUP($E396&amp;$D$91&amp;$D$92,'CCG data'!$A:$AD,'CCG data'!D$3,FALSE)),ISBLANK(VLOOKUP($E396&amp;$D$91&amp;$D$92,'CCG data'!$A:$AD,'CCG data'!D$3,FALSE))),"",VLOOKUP($E396&amp;$D$91&amp;$D$92,'CCG data'!$A:$AD,'CCG data'!D$3,FALSE))</f>
        <v>0.379467680608365</v>
      </c>
      <c r="U396" s="267"/>
      <c r="V396" s="267">
        <f>IF(OR(ISERROR(VLOOKUP($E396&amp;$D$91&amp;$D$92,'CCG data'!$A:$AD,'CCG data'!E$3,FALSE)),ISBLANK(VLOOKUP($E396&amp;$D$91&amp;$D$92,'CCG data'!$A:$AD,'CCG data'!E$3,FALSE))),"",VLOOKUP($E396&amp;$D$91&amp;$D$92,'CCG data'!$A:$AD,'CCG data'!E$3,FALSE))</f>
        <v>0.12091254752851711</v>
      </c>
      <c r="W396" s="405"/>
      <c r="Z396" s="165">
        <f>IFERROR(VLOOKUP($E396&amp;$D$92, Outliers!$A$4:$P$214,10,FALSE),"0")</f>
        <v>1</v>
      </c>
      <c r="AA396" s="165">
        <f>IFERROR(VLOOKUP($E396&amp;$D$92, Outliers!$A$4:$P$214,11,FALSE),"0")</f>
        <v>1</v>
      </c>
      <c r="AB396" s="165">
        <f>IFERROR(VLOOKUP($E396&amp;$D$92, Outliers!$A$4:$P$214,12,FALSE),"0")</f>
        <v>1</v>
      </c>
      <c r="AD396" s="78"/>
      <c r="AE396" s="78"/>
      <c r="AF396" s="78"/>
      <c r="AG396" s="78"/>
    </row>
    <row r="397" spans="4:33" x14ac:dyDescent="0.25">
      <c r="D397" s="319"/>
      <c r="E397" s="103" t="s">
        <v>27</v>
      </c>
      <c r="F397" s="95" t="str">
        <f>IF(P396="","",VLOOKUP($E396&amp;$D$91&amp;$D$92,'CCG data'!$A:$AD,'CCG data'!W$3,FALSE))</f>
        <v/>
      </c>
      <c r="G397" s="96" t="str">
        <f>IF(P396="","",VLOOKUP($E396&amp;$D$91&amp;$D$92,'CCG data'!$A:$AD,'CCG data'!X$3,FALSE))</f>
        <v/>
      </c>
      <c r="H397" s="96">
        <f>IF(R396="","",VLOOKUP($E396&amp;$D$91&amp;$D$92,'CCG data'!$A:$AD,'CCG data'!Y$3,FALSE))</f>
        <v>29.16051562724013</v>
      </c>
      <c r="I397" s="96">
        <f>IF(R396="","",VLOOKUP($E396&amp;$D$91&amp;$D$92,'CCG data'!$A:$AD,'CCG data'!Z$3,FALSE))</f>
        <v>33.989392232586226</v>
      </c>
      <c r="J397" s="96">
        <f>IF(T396="","",VLOOKUP($E396&amp;$D$91&amp;$D$92,'CCG data'!$A:$AD,'CCG data'!AA$3,FALSE))</f>
        <v>22.210093561873084</v>
      </c>
      <c r="K397" s="96">
        <f>IF(T396="","",VLOOKUP($E396&amp;$D$91&amp;$D$92,'CCG data'!$A:$AD,'CCG data'!AB$3,FALSE))</f>
        <v>26.482458430144757</v>
      </c>
      <c r="L397" s="96">
        <f>IF(V396="","",VLOOKUP($E396&amp;$D$91&amp;$D$92,'CCG data'!$A:$AD,'CCG data'!AC$3,FALSE))</f>
        <v>6.4093611317713588</v>
      </c>
      <c r="M397" s="96">
        <f>IF(V396="","",VLOOKUP($E396&amp;$D$91&amp;$D$92,'CCG data'!$A:$AD,'CCG data'!AD$3,FALSE))</f>
        <v>8.7685937670656688</v>
      </c>
      <c r="N397" s="368"/>
      <c r="P397" s="152" t="str">
        <f>IF(P396="","",VLOOKUP($E396&amp;$D$91&amp;$D$92,'CCG data'!$A:$AD,'CCG data'!I$3,FALSE))</f>
        <v/>
      </c>
      <c r="Q397" s="15" t="str">
        <f>IF(P396="","",VLOOKUP($E396&amp;$D$91&amp;$D$92,'CCG data'!$A:$AD,'CCG data'!J$3,FALSE))</f>
        <v/>
      </c>
      <c r="R397" s="15">
        <f>IF(R396="","",VLOOKUP($E396&amp;$D$91&amp;$D$92,'CCG data'!$A:$AD,'CCG data'!K$3,FALSE))</f>
        <v>0.47299999999999998</v>
      </c>
      <c r="S397" s="15">
        <f>IF(R396="","",VLOOKUP($E396&amp;$D$91&amp;$D$92,'CCG data'!$A:$AD,'CCG data'!L$3,FALSE))</f>
        <v>0.52700000000000002</v>
      </c>
      <c r="T397" s="15">
        <f>IF(T396="","",VLOOKUP($E396&amp;$D$91&amp;$D$92,'CCG data'!$A:$AD,'CCG data'!M$3,FALSE))</f>
        <v>0.35399999999999998</v>
      </c>
      <c r="U397" s="15">
        <f>IF(T396="","",VLOOKUP($E396&amp;$D$91&amp;$D$92,'CCG data'!$A:$AD,'CCG data'!N$3,FALSE))</f>
        <v>0.40600000000000003</v>
      </c>
      <c r="V397" s="15">
        <f>IF(V396="","",VLOOKUP($E396&amp;$D$91&amp;$D$92,'CCG data'!$A:$AD,'CCG data'!O$3,FALSE))</f>
        <v>0.104</v>
      </c>
      <c r="W397" s="136">
        <f>IF(V396="","",VLOOKUP($E396&amp;$D$91&amp;$D$92,'CCG data'!$A:$AD,'CCG data'!P$3,FALSE))</f>
        <v>0.14000000000000001</v>
      </c>
      <c r="Z397" s="165" t="str">
        <f>IFERROR(VLOOKUP($E397&amp;$D$92, Outliers!$A$4:$P$214,10,FALSE),"0")</f>
        <v>0</v>
      </c>
      <c r="AA397" s="165" t="str">
        <f>IFERROR(VLOOKUP($E397&amp;$D$92, Outliers!$A$4:$P$214,11,FALSE),"0")</f>
        <v>0</v>
      </c>
      <c r="AB397" s="165" t="str">
        <f>IFERROR(VLOOKUP($E397&amp;$D$92, Outliers!$A$4:$P$214,12,FALSE),"0")</f>
        <v>0</v>
      </c>
      <c r="AD397" s="78"/>
      <c r="AE397" s="78"/>
      <c r="AF397" s="78"/>
      <c r="AG397" s="78"/>
    </row>
    <row r="398" spans="4:33" ht="15.75" x14ac:dyDescent="0.25">
      <c r="D398" s="319"/>
      <c r="E398" s="104" t="s">
        <v>256</v>
      </c>
      <c r="F398" s="394" t="str">
        <f>IF(OR(ISERROR(VLOOKUP($E398&amp;$D$91&amp;$D$92,'CCG data'!$A:$AD,'CCG data'!R$3,FALSE)),ISBLANK(VLOOKUP($E398&amp;$D$91&amp;$D$92,'CCG data'!$A:$AD,'CCG data'!R$3,FALSE))),"",VLOOKUP($E398&amp;$D$91&amp;$D$92,'CCG data'!$A:$AD,'CCG data'!R$3,FALSE))</f>
        <v/>
      </c>
      <c r="G398" s="395"/>
      <c r="H398" s="395">
        <f>IF(OR(ISERROR(VLOOKUP($E398&amp;$D$91&amp;$D$92,'CCG data'!$A:$AD,'CCG data'!S$3,FALSE)),ISBLANK(VLOOKUP($E398&amp;$D$91&amp;$D$92,'CCG data'!$A:$AD,'CCG data'!S$3,FALSE))),"",VLOOKUP($E398&amp;$D$91&amp;$D$92,'CCG data'!$A:$AD,'CCG data'!S$3,FALSE))</f>
        <v>33.862955749521397</v>
      </c>
      <c r="I398" s="395"/>
      <c r="J398" s="395">
        <f>IF(OR(ISERROR(VLOOKUP($E398&amp;$D$91&amp;$D$92,'CCG data'!$A:$AD,'CCG data'!T$3,FALSE)),ISBLANK(VLOOKUP($E398&amp;$D$91&amp;$D$92,'CCG data'!$A:$AD,'CCG data'!T$3,FALSE))),"",VLOOKUP($E398&amp;$D$91&amp;$D$92,'CCG data'!$A:$AD,'CCG data'!T$3,FALSE))</f>
        <v>27.094118552394804</v>
      </c>
      <c r="K398" s="395"/>
      <c r="L398" s="395">
        <f>IF(OR(ISERROR(VLOOKUP($E398&amp;$D$91&amp;$D$92,'CCG data'!$A:$AD,'CCG data'!U$3,FALSE)),ISBLANK(VLOOKUP($E398&amp;$D$91&amp;$D$92,'CCG data'!$A:$AD,'CCG data'!U$3,FALSE))),"",VLOOKUP($E398&amp;$D$91&amp;$D$92,'CCG data'!$A:$AD,'CCG data'!U$3,FALSE))</f>
        <v>12.060264682692878</v>
      </c>
      <c r="M398" s="396"/>
      <c r="N398" s="367">
        <f>IF(OR(ISERROR(VLOOKUP($E398&amp;$D$91&amp;$D$92,'CCG data'!$A:$AD,'CCG data'!G$3,FALSE)),ISBLANK(VLOOKUP($E398&amp;$D$91&amp;$D$92,'CCG data'!$A:$AD,'CCG data'!G$3,FALSE))),"",VLOOKUP($E398&amp;$D$91&amp;$D$92,'CCG data'!$A:$AD,'CCG data'!G$3,FALSE))</f>
        <v>1388</v>
      </c>
      <c r="P398" s="404" t="str">
        <f>IF(OR(ISERROR(VLOOKUP($E398&amp;$D$91&amp;$D$92,'CCG data'!$A:$AD,'CCG data'!B$3,FALSE)),ISBLANK(VLOOKUP($E398&amp;$D$91&amp;$D$92,'CCG data'!$A:$AD,'CCG data'!B$3,FALSE))),"",VLOOKUP($E398&amp;$D$91&amp;$D$92,'CCG data'!$A:$AD,'CCG data'!B$3,FALSE))</f>
        <v/>
      </c>
      <c r="Q398" s="267"/>
      <c r="R398" s="267">
        <f>IF(OR(ISERROR(VLOOKUP($E398&amp;$D$91&amp;$D$92,'CCG data'!$A:$AD,'CCG data'!C$3,FALSE)),ISBLANK(VLOOKUP($E398&amp;$D$91&amp;$D$92,'CCG data'!$A:$AD,'CCG data'!C$3,FALSE))),"",VLOOKUP($E398&amp;$D$91&amp;$D$92,'CCG data'!$A:$AD,'CCG data'!C$3,FALSE))</f>
        <v>0.46181556195965417</v>
      </c>
      <c r="S398" s="267"/>
      <c r="T398" s="267">
        <f>IF(OR(ISERROR(VLOOKUP($E398&amp;$D$91&amp;$D$92,'CCG data'!$A:$AD,'CCG data'!D$3,FALSE)),ISBLANK(VLOOKUP($E398&amp;$D$91&amp;$D$92,'CCG data'!$A:$AD,'CCG data'!D$3,FALSE))),"",VLOOKUP($E398&amp;$D$91&amp;$D$92,'CCG data'!$A:$AD,'CCG data'!D$3,FALSE))</f>
        <v>0.37391930835734871</v>
      </c>
      <c r="U398" s="267"/>
      <c r="V398" s="267">
        <f>IF(OR(ISERROR(VLOOKUP($E398&amp;$D$91&amp;$D$92,'CCG data'!$A:$AD,'CCG data'!E$3,FALSE)),ISBLANK(VLOOKUP($E398&amp;$D$91&amp;$D$92,'CCG data'!$A:$AD,'CCG data'!E$3,FALSE))),"",VLOOKUP($E398&amp;$D$91&amp;$D$92,'CCG data'!$A:$AD,'CCG data'!E$3,FALSE))</f>
        <v>0.16426512968299711</v>
      </c>
      <c r="W398" s="405"/>
      <c r="Z398" s="165">
        <f>IFERROR(VLOOKUP($E398&amp;$D$92, Outliers!$A$4:$P$214,10,FALSE),"0")</f>
        <v>0</v>
      </c>
      <c r="AA398" s="165">
        <f>IFERROR(VLOOKUP($E398&amp;$D$92, Outliers!$A$4:$P$214,11,FALSE),"0")</f>
        <v>0</v>
      </c>
      <c r="AB398" s="165">
        <f>IFERROR(VLOOKUP($E398&amp;$D$92, Outliers!$A$4:$P$214,12,FALSE),"0")</f>
        <v>0</v>
      </c>
      <c r="AD398" s="78"/>
      <c r="AE398" s="78"/>
      <c r="AF398" s="78"/>
      <c r="AG398" s="78"/>
    </row>
    <row r="399" spans="4:33" x14ac:dyDescent="0.25">
      <c r="D399" s="319"/>
      <c r="E399" s="103" t="s">
        <v>27</v>
      </c>
      <c r="F399" s="95" t="str">
        <f>IF(P398="","",VLOOKUP($E398&amp;$D$91&amp;$D$92,'CCG data'!$A:$AD,'CCG data'!W$3,FALSE))</f>
        <v/>
      </c>
      <c r="G399" s="96" t="str">
        <f>IF(P398="","",VLOOKUP($E398&amp;$D$91&amp;$D$92,'CCG data'!$A:$AD,'CCG data'!X$3,FALSE))</f>
        <v/>
      </c>
      <c r="H399" s="96">
        <f>IF(R398="","",VLOOKUP($E398&amp;$D$91&amp;$D$92,'CCG data'!$A:$AD,'CCG data'!Y$3,FALSE))</f>
        <v>31.241443329089609</v>
      </c>
      <c r="I399" s="96">
        <f>IF(R398="","",VLOOKUP($E398&amp;$D$91&amp;$D$92,'CCG data'!$A:$AD,'CCG data'!Z$3,FALSE))</f>
        <v>36.484468169953182</v>
      </c>
      <c r="J399" s="96">
        <f>IF(T398="","",VLOOKUP($E398&amp;$D$91&amp;$D$92,'CCG data'!$A:$AD,'CCG data'!AA$3,FALSE))</f>
        <v>24.763090933725671</v>
      </c>
      <c r="K399" s="96">
        <f>IF(T398="","",VLOOKUP($E398&amp;$D$91&amp;$D$92,'CCG data'!$A:$AD,'CCG data'!AB$3,FALSE))</f>
        <v>29.425146171063936</v>
      </c>
      <c r="L399" s="96">
        <f>IF(V398="","",VLOOKUP($E398&amp;$D$91&amp;$D$92,'CCG data'!$A:$AD,'CCG data'!AC$3,FALSE))</f>
        <v>10.494792023607319</v>
      </c>
      <c r="M399" s="96">
        <f>IF(V398="","",VLOOKUP($E398&amp;$D$91&amp;$D$92,'CCG data'!$A:$AD,'CCG data'!AD$3,FALSE))</f>
        <v>13.625737341778438</v>
      </c>
      <c r="N399" s="368"/>
      <c r="P399" s="152" t="str">
        <f>IF(P398="","",VLOOKUP($E398&amp;$D$91&amp;$D$92,'CCG data'!$A:$AD,'CCG data'!I$3,FALSE))</f>
        <v/>
      </c>
      <c r="Q399" s="15" t="str">
        <f>IF(P398="","",VLOOKUP($E398&amp;$D$91&amp;$D$92,'CCG data'!$A:$AD,'CCG data'!J$3,FALSE))</f>
        <v/>
      </c>
      <c r="R399" s="15">
        <f>IF(R398="","",VLOOKUP($E398&amp;$D$91&amp;$D$92,'CCG data'!$A:$AD,'CCG data'!K$3,FALSE))</f>
        <v>0.436</v>
      </c>
      <c r="S399" s="15">
        <f>IF(R398="","",VLOOKUP($E398&amp;$D$91&amp;$D$92,'CCG data'!$A:$AD,'CCG data'!L$3,FALSE))</f>
        <v>0.48799999999999999</v>
      </c>
      <c r="T399" s="15">
        <f>IF(T398="","",VLOOKUP($E398&amp;$D$91&amp;$D$92,'CCG data'!$A:$AD,'CCG data'!M$3,FALSE))</f>
        <v>0.34899999999999998</v>
      </c>
      <c r="U399" s="15">
        <f>IF(T398="","",VLOOKUP($E398&amp;$D$91&amp;$D$92,'CCG data'!$A:$AD,'CCG data'!N$3,FALSE))</f>
        <v>0.4</v>
      </c>
      <c r="V399" s="15">
        <f>IF(V398="","",VLOOKUP($E398&amp;$D$91&amp;$D$92,'CCG data'!$A:$AD,'CCG data'!O$3,FALSE))</f>
        <v>0.14599999999999999</v>
      </c>
      <c r="W399" s="136">
        <f>IF(V398="","",VLOOKUP($E398&amp;$D$91&amp;$D$92,'CCG data'!$A:$AD,'CCG data'!P$3,FALSE))</f>
        <v>0.185</v>
      </c>
      <c r="Z399" s="165" t="str">
        <f>IFERROR(VLOOKUP($E399&amp;$D$92, Outliers!$A$4:$P$214,10,FALSE),"0")</f>
        <v>0</v>
      </c>
      <c r="AA399" s="165" t="str">
        <f>IFERROR(VLOOKUP($E399&amp;$D$92, Outliers!$A$4:$P$214,11,FALSE),"0")</f>
        <v>0</v>
      </c>
      <c r="AB399" s="165" t="str">
        <f>IFERROR(VLOOKUP($E399&amp;$D$92, Outliers!$A$4:$P$214,12,FALSE),"0")</f>
        <v>0</v>
      </c>
      <c r="AD399" s="78"/>
      <c r="AE399" s="78"/>
      <c r="AF399" s="78"/>
      <c r="AG399" s="78"/>
    </row>
    <row r="400" spans="4:33" ht="15.75" x14ac:dyDescent="0.25">
      <c r="D400" s="319"/>
      <c r="E400" s="104" t="s">
        <v>257</v>
      </c>
      <c r="F400" s="394" t="str">
        <f>IF(OR(ISERROR(VLOOKUP($E400&amp;$D$91&amp;$D$92,'CCG data'!$A:$AD,'CCG data'!R$3,FALSE)),ISBLANK(VLOOKUP($E400&amp;$D$91&amp;$D$92,'CCG data'!$A:$AD,'CCG data'!R$3,FALSE))),"",VLOOKUP($E400&amp;$D$91&amp;$D$92,'CCG data'!$A:$AD,'CCG data'!R$3,FALSE))</f>
        <v/>
      </c>
      <c r="G400" s="395"/>
      <c r="H400" s="395">
        <f>IF(OR(ISERROR(VLOOKUP($E400&amp;$D$91&amp;$D$92,'CCG data'!$A:$AD,'CCG data'!S$3,FALSE)),ISBLANK(VLOOKUP($E400&amp;$D$91&amp;$D$92,'CCG data'!$A:$AD,'CCG data'!S$3,FALSE))),"",VLOOKUP($E400&amp;$D$91&amp;$D$92,'CCG data'!$A:$AD,'CCG data'!S$3,FALSE))</f>
        <v>34.422299750598356</v>
      </c>
      <c r="I400" s="395"/>
      <c r="J400" s="395">
        <f>IF(OR(ISERROR(VLOOKUP($E400&amp;$D$91&amp;$D$92,'CCG data'!$A:$AD,'CCG data'!T$3,FALSE)),ISBLANK(VLOOKUP($E400&amp;$D$91&amp;$D$92,'CCG data'!$A:$AD,'CCG data'!T$3,FALSE))),"",VLOOKUP($E400&amp;$D$91&amp;$D$92,'CCG data'!$A:$AD,'CCG data'!T$3,FALSE))</f>
        <v>20.878268840106479</v>
      </c>
      <c r="K400" s="395"/>
      <c r="L400" s="395">
        <f>IF(OR(ISERROR(VLOOKUP($E400&amp;$D$91&amp;$D$92,'CCG data'!$A:$AD,'CCG data'!U$3,FALSE)),ISBLANK(VLOOKUP($E400&amp;$D$91&amp;$D$92,'CCG data'!$A:$AD,'CCG data'!U$3,FALSE))),"",VLOOKUP($E400&amp;$D$91&amp;$D$92,'CCG data'!$A:$AD,'CCG data'!U$3,FALSE))</f>
        <v>9.2075567171181838</v>
      </c>
      <c r="M400" s="396"/>
      <c r="N400" s="367">
        <f>IF(OR(ISERROR(VLOOKUP($E400&amp;$D$91&amp;$D$92,'CCG data'!$A:$AD,'CCG data'!G$3,FALSE)),ISBLANK(VLOOKUP($E400&amp;$D$91&amp;$D$92,'CCG data'!$A:$AD,'CCG data'!G$3,FALSE))),"",VLOOKUP($E400&amp;$D$91&amp;$D$92,'CCG data'!$A:$AD,'CCG data'!G$3,FALSE))</f>
        <v>867</v>
      </c>
      <c r="P400" s="404" t="str">
        <f>IF(OR(ISERROR(VLOOKUP($E400&amp;$D$91&amp;$D$92,'CCG data'!$A:$AD,'CCG data'!B$3,FALSE)),ISBLANK(VLOOKUP($E400&amp;$D$91&amp;$D$92,'CCG data'!$A:$AD,'CCG data'!B$3,FALSE))),"",VLOOKUP($E400&amp;$D$91&amp;$D$92,'CCG data'!$A:$AD,'CCG data'!B$3,FALSE))</f>
        <v/>
      </c>
      <c r="Q400" s="267"/>
      <c r="R400" s="267">
        <f>IF(OR(ISERROR(VLOOKUP($E400&amp;$D$91&amp;$D$92,'CCG data'!$A:$AD,'CCG data'!C$3,FALSE)),ISBLANK(VLOOKUP($E400&amp;$D$91&amp;$D$92,'CCG data'!$A:$AD,'CCG data'!C$3,FALSE))),"",VLOOKUP($E400&amp;$D$91&amp;$D$92,'CCG data'!$A:$AD,'CCG data'!C$3,FALSE))</f>
        <v>0.53171856978085352</v>
      </c>
      <c r="S400" s="267"/>
      <c r="T400" s="267">
        <f>IF(OR(ISERROR(VLOOKUP($E400&amp;$D$91&amp;$D$92,'CCG data'!$A:$AD,'CCG data'!D$3,FALSE)),ISBLANK(VLOOKUP($E400&amp;$D$91&amp;$D$92,'CCG data'!$A:$AD,'CCG data'!D$3,FALSE))),"",VLOOKUP($E400&amp;$D$91&amp;$D$92,'CCG data'!$A:$AD,'CCG data'!D$3,FALSE))</f>
        <v>0.32641291810841983</v>
      </c>
      <c r="U400" s="267"/>
      <c r="V400" s="267">
        <f>IF(OR(ISERROR(VLOOKUP($E400&amp;$D$91&amp;$D$92,'CCG data'!$A:$AD,'CCG data'!E$3,FALSE)),ISBLANK(VLOOKUP($E400&amp;$D$91&amp;$D$92,'CCG data'!$A:$AD,'CCG data'!E$3,FALSE))),"",VLOOKUP($E400&amp;$D$91&amp;$D$92,'CCG data'!$A:$AD,'CCG data'!E$3,FALSE))</f>
        <v>0.14186851211072665</v>
      </c>
      <c r="W400" s="405"/>
      <c r="Z400" s="165">
        <f>IFERROR(VLOOKUP($E400&amp;$D$92, Outliers!$A$4:$P$214,10,FALSE),"0")</f>
        <v>0</v>
      </c>
      <c r="AA400" s="165">
        <f>IFERROR(VLOOKUP($E400&amp;$D$92, Outliers!$A$4:$P$214,11,FALSE),"0")</f>
        <v>1</v>
      </c>
      <c r="AB400" s="165">
        <f>IFERROR(VLOOKUP($E400&amp;$D$92, Outliers!$A$4:$P$214,12,FALSE),"0")</f>
        <v>0</v>
      </c>
      <c r="AD400" s="78"/>
      <c r="AE400" s="78"/>
      <c r="AF400" s="78"/>
      <c r="AG400" s="78"/>
    </row>
    <row r="401" spans="4:33" x14ac:dyDescent="0.25">
      <c r="D401" s="319"/>
      <c r="E401" s="103" t="s">
        <v>27</v>
      </c>
      <c r="F401" s="95" t="str">
        <f>IF(P400="","",VLOOKUP($E400&amp;$D$91&amp;$D$92,'CCG data'!$A:$AD,'CCG data'!W$3,FALSE))</f>
        <v/>
      </c>
      <c r="G401" s="96" t="str">
        <f>IF(P400="","",VLOOKUP($E400&amp;$D$91&amp;$D$92,'CCG data'!$A:$AD,'CCG data'!X$3,FALSE))</f>
        <v/>
      </c>
      <c r="H401" s="96">
        <f>IF(R400="","",VLOOKUP($E400&amp;$D$91&amp;$D$92,'CCG data'!$A:$AD,'CCG data'!Y$3,FALSE))</f>
        <v>31.280015340126013</v>
      </c>
      <c r="I401" s="96">
        <f>IF(R400="","",VLOOKUP($E400&amp;$D$91&amp;$D$92,'CCG data'!$A:$AD,'CCG data'!Z$3,FALSE))</f>
        <v>37.564584161070698</v>
      </c>
      <c r="J401" s="96">
        <f>IF(T400="","",VLOOKUP($E400&amp;$D$91&amp;$D$92,'CCG data'!$A:$AD,'CCG data'!AA$3,FALSE))</f>
        <v>18.445743690447962</v>
      </c>
      <c r="K401" s="96">
        <f>IF(T400="","",VLOOKUP($E400&amp;$D$91&amp;$D$92,'CCG data'!$A:$AD,'CCG data'!AB$3,FALSE))</f>
        <v>23.310793989764996</v>
      </c>
      <c r="L401" s="96">
        <f>IF(V400="","",VLOOKUP($E400&amp;$D$91&amp;$D$92,'CCG data'!$A:$AD,'CCG data'!AC$3,FALSE))</f>
        <v>7.5803305540626758</v>
      </c>
      <c r="M401" s="96">
        <f>IF(V400="","",VLOOKUP($E400&amp;$D$91&amp;$D$92,'CCG data'!$A:$AD,'CCG data'!AD$3,FALSE))</f>
        <v>10.834782880173693</v>
      </c>
      <c r="N401" s="368"/>
      <c r="P401" s="152" t="str">
        <f>IF(P400="","",VLOOKUP($E400&amp;$D$91&amp;$D$92,'CCG data'!$A:$AD,'CCG data'!I$3,FALSE))</f>
        <v/>
      </c>
      <c r="Q401" s="15" t="str">
        <f>IF(P400="","",VLOOKUP($E400&amp;$D$91&amp;$D$92,'CCG data'!$A:$AD,'CCG data'!J$3,FALSE))</f>
        <v/>
      </c>
      <c r="R401" s="15">
        <f>IF(R400="","",VLOOKUP($E400&amp;$D$91&amp;$D$92,'CCG data'!$A:$AD,'CCG data'!K$3,FALSE))</f>
        <v>0.498</v>
      </c>
      <c r="S401" s="15">
        <f>IF(R400="","",VLOOKUP($E400&amp;$D$91&amp;$D$92,'CCG data'!$A:$AD,'CCG data'!L$3,FALSE))</f>
        <v>0.56499999999999995</v>
      </c>
      <c r="T401" s="15">
        <f>IF(T400="","",VLOOKUP($E400&amp;$D$91&amp;$D$92,'CCG data'!$A:$AD,'CCG data'!M$3,FALSE))</f>
        <v>0.29599999999999999</v>
      </c>
      <c r="U401" s="15">
        <f>IF(T400="","",VLOOKUP($E400&amp;$D$91&amp;$D$92,'CCG data'!$A:$AD,'CCG data'!N$3,FALSE))</f>
        <v>0.35799999999999998</v>
      </c>
      <c r="V401" s="15">
        <f>IF(V400="","",VLOOKUP($E400&amp;$D$91&amp;$D$92,'CCG data'!$A:$AD,'CCG data'!O$3,FALSE))</f>
        <v>0.12</v>
      </c>
      <c r="W401" s="136">
        <f>IF(V400="","",VLOOKUP($E400&amp;$D$91&amp;$D$92,'CCG data'!$A:$AD,'CCG data'!P$3,FALSE))</f>
        <v>0.16700000000000001</v>
      </c>
      <c r="Z401" s="165" t="str">
        <f>IFERROR(VLOOKUP($E401&amp;$D$92, Outliers!$A$4:$P$214,10,FALSE),"0")</f>
        <v>0</v>
      </c>
      <c r="AA401" s="165" t="str">
        <f>IFERROR(VLOOKUP($E401&amp;$D$92, Outliers!$A$4:$P$214,11,FALSE),"0")</f>
        <v>0</v>
      </c>
      <c r="AB401" s="165" t="str">
        <f>IFERROR(VLOOKUP($E401&amp;$D$92, Outliers!$A$4:$P$214,12,FALSE),"0")</f>
        <v>0</v>
      </c>
      <c r="AD401" s="78"/>
      <c r="AE401" s="78"/>
      <c r="AF401" s="78"/>
      <c r="AG401" s="78"/>
    </row>
    <row r="402" spans="4:33" ht="15.75" x14ac:dyDescent="0.25">
      <c r="D402" s="319"/>
      <c r="E402" s="104" t="s">
        <v>258</v>
      </c>
      <c r="F402" s="394" t="str">
        <f>IF(OR(ISERROR(VLOOKUP($E402&amp;$D$91&amp;$D$92,'CCG data'!$A:$AD,'CCG data'!R$3,FALSE)),ISBLANK(VLOOKUP($E402&amp;$D$91&amp;$D$92,'CCG data'!$A:$AD,'CCG data'!R$3,FALSE))),"",VLOOKUP($E402&amp;$D$91&amp;$D$92,'CCG data'!$A:$AD,'CCG data'!R$3,FALSE))</f>
        <v/>
      </c>
      <c r="G402" s="395"/>
      <c r="H402" s="395">
        <f>IF(OR(ISERROR(VLOOKUP($E402&amp;$D$91&amp;$D$92,'CCG data'!$A:$AD,'CCG data'!S$3,FALSE)),ISBLANK(VLOOKUP($E402&amp;$D$91&amp;$D$92,'CCG data'!$A:$AD,'CCG data'!S$3,FALSE))),"",VLOOKUP($E402&amp;$D$91&amp;$D$92,'CCG data'!$A:$AD,'CCG data'!S$3,FALSE))</f>
        <v>20.846555081280762</v>
      </c>
      <c r="I402" s="395"/>
      <c r="J402" s="395">
        <f>IF(OR(ISERROR(VLOOKUP($E402&amp;$D$91&amp;$D$92,'CCG data'!$A:$AD,'CCG data'!T$3,FALSE)),ISBLANK(VLOOKUP($E402&amp;$D$91&amp;$D$92,'CCG data'!$A:$AD,'CCG data'!T$3,FALSE))),"",VLOOKUP($E402&amp;$D$91&amp;$D$92,'CCG data'!$A:$AD,'CCG data'!T$3,FALSE))</f>
        <v>22.436802618179698</v>
      </c>
      <c r="K402" s="395"/>
      <c r="L402" s="395">
        <f>IF(OR(ISERROR(VLOOKUP($E402&amp;$D$91&amp;$D$92,'CCG data'!$A:$AD,'CCG data'!U$3,FALSE)),ISBLANK(VLOOKUP($E402&amp;$D$91&amp;$D$92,'CCG data'!$A:$AD,'CCG data'!U$3,FALSE))),"",VLOOKUP($E402&amp;$D$91&amp;$D$92,'CCG data'!$A:$AD,'CCG data'!U$3,FALSE))</f>
        <v>17.842679299820094</v>
      </c>
      <c r="M402" s="396"/>
      <c r="N402" s="367">
        <f>IF(OR(ISERROR(VLOOKUP($E402&amp;$D$91&amp;$D$92,'CCG data'!$A:$AD,'CCG data'!G$3,FALSE)),ISBLANK(VLOOKUP($E402&amp;$D$91&amp;$D$92,'CCG data'!$A:$AD,'CCG data'!G$3,FALSE))),"",VLOOKUP($E402&amp;$D$91&amp;$D$92,'CCG data'!$A:$AD,'CCG data'!G$3,FALSE))</f>
        <v>1372</v>
      </c>
      <c r="P402" s="404" t="str">
        <f>IF(OR(ISERROR(VLOOKUP($E402&amp;$D$91&amp;$D$92,'CCG data'!$A:$AD,'CCG data'!B$3,FALSE)),ISBLANK(VLOOKUP($E402&amp;$D$91&amp;$D$92,'CCG data'!$A:$AD,'CCG data'!B$3,FALSE))),"",VLOOKUP($E402&amp;$D$91&amp;$D$92,'CCG data'!$A:$AD,'CCG data'!B$3,FALSE))</f>
        <v/>
      </c>
      <c r="Q402" s="267"/>
      <c r="R402" s="267">
        <f>IF(OR(ISERROR(VLOOKUP($E402&amp;$D$91&amp;$D$92,'CCG data'!$A:$AD,'CCG data'!C$3,FALSE)),ISBLANK(VLOOKUP($E402&amp;$D$91&amp;$D$92,'CCG data'!$A:$AD,'CCG data'!C$3,FALSE))),"",VLOOKUP($E402&amp;$D$91&amp;$D$92,'CCG data'!$A:$AD,'CCG data'!C$3,FALSE))</f>
        <v>0.34037900874635568</v>
      </c>
      <c r="S402" s="267"/>
      <c r="T402" s="267">
        <f>IF(OR(ISERROR(VLOOKUP($E402&amp;$D$91&amp;$D$92,'CCG data'!$A:$AD,'CCG data'!D$3,FALSE)),ISBLANK(VLOOKUP($E402&amp;$D$91&amp;$D$92,'CCG data'!$A:$AD,'CCG data'!D$3,FALSE))),"",VLOOKUP($E402&amp;$D$91&amp;$D$92,'CCG data'!$A:$AD,'CCG data'!D$3,FALSE))</f>
        <v>0.36807580174927113</v>
      </c>
      <c r="U402" s="267"/>
      <c r="V402" s="267">
        <f>IF(OR(ISERROR(VLOOKUP($E402&amp;$D$91&amp;$D$92,'CCG data'!$A:$AD,'CCG data'!E$3,FALSE)),ISBLANK(VLOOKUP($E402&amp;$D$91&amp;$D$92,'CCG data'!$A:$AD,'CCG data'!E$3,FALSE))),"",VLOOKUP($E402&amp;$D$91&amp;$D$92,'CCG data'!$A:$AD,'CCG data'!E$3,FALSE))</f>
        <v>0.29154518950437319</v>
      </c>
      <c r="W402" s="405"/>
      <c r="Z402" s="165">
        <f>IFERROR(VLOOKUP($E402&amp;$D$92, Outliers!$A$4:$P$214,10,FALSE),"0")</f>
        <v>1</v>
      </c>
      <c r="AA402" s="165">
        <f>IFERROR(VLOOKUP($E402&amp;$D$92, Outliers!$A$4:$P$214,11,FALSE),"0")</f>
        <v>1</v>
      </c>
      <c r="AB402" s="165">
        <f>IFERROR(VLOOKUP($E402&amp;$D$92, Outliers!$A$4:$P$214,12,FALSE),"0")</f>
        <v>1</v>
      </c>
      <c r="AD402" s="78"/>
      <c r="AE402" s="78"/>
      <c r="AF402" s="78"/>
      <c r="AG402" s="78"/>
    </row>
    <row r="403" spans="4:33" x14ac:dyDescent="0.25">
      <c r="D403" s="319"/>
      <c r="E403" s="103" t="s">
        <v>27</v>
      </c>
      <c r="F403" s="95" t="str">
        <f>IF(P402="","",VLOOKUP($E402&amp;$D$91&amp;$D$92,'CCG data'!$A:$AD,'CCG data'!W$3,FALSE))</f>
        <v/>
      </c>
      <c r="G403" s="96" t="str">
        <f>IF(P402="","",VLOOKUP($E402&amp;$D$91&amp;$D$92,'CCG data'!$A:$AD,'CCG data'!X$3,FALSE))</f>
        <v/>
      </c>
      <c r="H403" s="96">
        <f>IF(R402="","",VLOOKUP($E402&amp;$D$91&amp;$D$92,'CCG data'!$A:$AD,'CCG data'!Y$3,FALSE))</f>
        <v>18.955814574091718</v>
      </c>
      <c r="I403" s="96">
        <f>IF(R402="","",VLOOKUP($E402&amp;$D$91&amp;$D$92,'CCG data'!$A:$AD,'CCG data'!Z$3,FALSE))</f>
        <v>22.737295588469806</v>
      </c>
      <c r="J403" s="96">
        <f>IF(T402="","",VLOOKUP($E402&amp;$D$91&amp;$D$92,'CCG data'!$A:$AD,'CCG data'!AA$3,FALSE))</f>
        <v>20.479890378126662</v>
      </c>
      <c r="K403" s="96">
        <f>IF(T402="","",VLOOKUP($E402&amp;$D$91&amp;$D$92,'CCG data'!$A:$AD,'CCG data'!AB$3,FALSE))</f>
        <v>24.393714858232734</v>
      </c>
      <c r="L403" s="96">
        <f>IF(V402="","",VLOOKUP($E402&amp;$D$91&amp;$D$92,'CCG data'!$A:$AD,'CCG data'!AC$3,FALSE))</f>
        <v>16.094096728437727</v>
      </c>
      <c r="M403" s="96">
        <f>IF(V402="","",VLOOKUP($E402&amp;$D$91&amp;$D$92,'CCG data'!$A:$AD,'CCG data'!AD$3,FALSE))</f>
        <v>19.591261871202462</v>
      </c>
      <c r="N403" s="368"/>
      <c r="P403" s="152" t="str">
        <f>IF(P402="","",VLOOKUP($E402&amp;$D$91&amp;$D$92,'CCG data'!$A:$AD,'CCG data'!I$3,FALSE))</f>
        <v/>
      </c>
      <c r="Q403" s="15" t="str">
        <f>IF(P402="","",VLOOKUP($E402&amp;$D$91&amp;$D$92,'CCG data'!$A:$AD,'CCG data'!J$3,FALSE))</f>
        <v/>
      </c>
      <c r="R403" s="15">
        <f>IF(R402="","",VLOOKUP($E402&amp;$D$91&amp;$D$92,'CCG data'!$A:$AD,'CCG data'!K$3,FALSE))</f>
        <v>0.316</v>
      </c>
      <c r="S403" s="15">
        <f>IF(R402="","",VLOOKUP($E402&amp;$D$91&amp;$D$92,'CCG data'!$A:$AD,'CCG data'!L$3,FALSE))</f>
        <v>0.36599999999999999</v>
      </c>
      <c r="T403" s="15">
        <f>IF(T402="","",VLOOKUP($E402&amp;$D$91&amp;$D$92,'CCG data'!$A:$AD,'CCG data'!M$3,FALSE))</f>
        <v>0.34300000000000003</v>
      </c>
      <c r="U403" s="15">
        <f>IF(T402="","",VLOOKUP($E402&amp;$D$91&amp;$D$92,'CCG data'!$A:$AD,'CCG data'!N$3,FALSE))</f>
        <v>0.39400000000000002</v>
      </c>
      <c r="V403" s="15">
        <f>IF(V402="","",VLOOKUP($E402&amp;$D$91&amp;$D$92,'CCG data'!$A:$AD,'CCG data'!O$3,FALSE))</f>
        <v>0.26800000000000002</v>
      </c>
      <c r="W403" s="136">
        <f>IF(V402="","",VLOOKUP($E402&amp;$D$91&amp;$D$92,'CCG data'!$A:$AD,'CCG data'!P$3,FALSE))</f>
        <v>0.316</v>
      </c>
      <c r="Z403" s="165" t="str">
        <f>IFERROR(VLOOKUP($E403&amp;$D$92, Outliers!$A$4:$P$214,10,FALSE),"0")</f>
        <v>0</v>
      </c>
      <c r="AA403" s="165" t="str">
        <f>IFERROR(VLOOKUP($E403&amp;$D$92, Outliers!$A$4:$P$214,11,FALSE),"0")</f>
        <v>0</v>
      </c>
      <c r="AB403" s="165" t="str">
        <f>IFERROR(VLOOKUP($E403&amp;$D$92, Outliers!$A$4:$P$214,12,FALSE),"0")</f>
        <v>0</v>
      </c>
      <c r="AD403" s="78"/>
      <c r="AE403" s="78"/>
      <c r="AF403" s="78"/>
      <c r="AG403" s="78"/>
    </row>
    <row r="404" spans="4:33" ht="15.75" x14ac:dyDescent="0.25">
      <c r="D404" s="319"/>
      <c r="E404" s="104" t="s">
        <v>259</v>
      </c>
      <c r="F404" s="394" t="str">
        <f>IF(OR(ISERROR(VLOOKUP($E404&amp;$D$91&amp;$D$92,'CCG data'!$A:$AD,'CCG data'!R$3,FALSE)),ISBLANK(VLOOKUP($E404&amp;$D$91&amp;$D$92,'CCG data'!$A:$AD,'CCG data'!R$3,FALSE))),"",VLOOKUP($E404&amp;$D$91&amp;$D$92,'CCG data'!$A:$AD,'CCG data'!R$3,FALSE))</f>
        <v/>
      </c>
      <c r="G404" s="395"/>
      <c r="H404" s="395">
        <f>IF(OR(ISERROR(VLOOKUP($E404&amp;$D$91&amp;$D$92,'CCG data'!$A:$AD,'CCG data'!S$3,FALSE)),ISBLANK(VLOOKUP($E404&amp;$D$91&amp;$D$92,'CCG data'!$A:$AD,'CCG data'!S$3,FALSE))),"",VLOOKUP($E404&amp;$D$91&amp;$D$92,'CCG data'!$A:$AD,'CCG data'!S$3,FALSE))</f>
        <v>35.021648401442768</v>
      </c>
      <c r="I404" s="395"/>
      <c r="J404" s="395">
        <f>IF(OR(ISERROR(VLOOKUP($E404&amp;$D$91&amp;$D$92,'CCG data'!$A:$AD,'CCG data'!T$3,FALSE)),ISBLANK(VLOOKUP($E404&amp;$D$91&amp;$D$92,'CCG data'!$A:$AD,'CCG data'!T$3,FALSE))),"",VLOOKUP($E404&amp;$D$91&amp;$D$92,'CCG data'!$A:$AD,'CCG data'!T$3,FALSE))</f>
        <v>29.579288576481627</v>
      </c>
      <c r="K404" s="395"/>
      <c r="L404" s="395">
        <f>IF(OR(ISERROR(VLOOKUP($E404&amp;$D$91&amp;$D$92,'CCG data'!$A:$AD,'CCG data'!U$3,FALSE)),ISBLANK(VLOOKUP($E404&amp;$D$91&amp;$D$92,'CCG data'!$A:$AD,'CCG data'!U$3,FALSE))),"",VLOOKUP($E404&amp;$D$91&amp;$D$92,'CCG data'!$A:$AD,'CCG data'!U$3,FALSE))</f>
        <v>10.539383637087923</v>
      </c>
      <c r="M404" s="396"/>
      <c r="N404" s="367">
        <f>IF(OR(ISERROR(VLOOKUP($E404&amp;$D$91&amp;$D$92,'CCG data'!$A:$AD,'CCG data'!G$3,FALSE)),ISBLANK(VLOOKUP($E404&amp;$D$91&amp;$D$92,'CCG data'!$A:$AD,'CCG data'!G$3,FALSE))),"",VLOOKUP($E404&amp;$D$91&amp;$D$92,'CCG data'!$A:$AD,'CCG data'!G$3,FALSE))</f>
        <v>373</v>
      </c>
      <c r="P404" s="404" t="str">
        <f>IF(OR(ISERROR(VLOOKUP($E404&amp;$D$91&amp;$D$92,'CCG data'!$A:$AD,'CCG data'!B$3,FALSE)),ISBLANK(VLOOKUP($E404&amp;$D$91&amp;$D$92,'CCG data'!$A:$AD,'CCG data'!B$3,FALSE))),"",VLOOKUP($E404&amp;$D$91&amp;$D$92,'CCG data'!$A:$AD,'CCG data'!B$3,FALSE))</f>
        <v/>
      </c>
      <c r="Q404" s="267"/>
      <c r="R404" s="267">
        <f>IF(OR(ISERROR(VLOOKUP($E404&amp;$D$91&amp;$D$92,'CCG data'!$A:$AD,'CCG data'!C$3,FALSE)),ISBLANK(VLOOKUP($E404&amp;$D$91&amp;$D$92,'CCG data'!$A:$AD,'CCG data'!C$3,FALSE))),"",VLOOKUP($E404&amp;$D$91&amp;$D$92,'CCG data'!$A:$AD,'CCG data'!C$3,FALSE))</f>
        <v>0.46112600536193027</v>
      </c>
      <c r="S404" s="267"/>
      <c r="T404" s="267">
        <f>IF(OR(ISERROR(VLOOKUP($E404&amp;$D$91&amp;$D$92,'CCG data'!$A:$AD,'CCG data'!D$3,FALSE)),ISBLANK(VLOOKUP($E404&amp;$D$91&amp;$D$92,'CCG data'!$A:$AD,'CCG data'!D$3,FALSE))),"",VLOOKUP($E404&amp;$D$91&amp;$D$92,'CCG data'!$A:$AD,'CCG data'!D$3,FALSE))</f>
        <v>0.39678284182305629</v>
      </c>
      <c r="U404" s="267"/>
      <c r="V404" s="267">
        <f>IF(OR(ISERROR(VLOOKUP($E404&amp;$D$91&amp;$D$92,'CCG data'!$A:$AD,'CCG data'!E$3,FALSE)),ISBLANK(VLOOKUP($E404&amp;$D$91&amp;$D$92,'CCG data'!$A:$AD,'CCG data'!E$3,FALSE))),"",VLOOKUP($E404&amp;$D$91&amp;$D$92,'CCG data'!$A:$AD,'CCG data'!E$3,FALSE))</f>
        <v>0.14209115281501342</v>
      </c>
      <c r="W404" s="405"/>
      <c r="Z404" s="165">
        <f>IFERROR(VLOOKUP($E404&amp;$D$92, Outliers!$A$4:$P$214,10,FALSE),"0")</f>
        <v>0</v>
      </c>
      <c r="AA404" s="165">
        <f>IFERROR(VLOOKUP($E404&amp;$D$92, Outliers!$A$4:$P$214,11,FALSE),"0")</f>
        <v>0</v>
      </c>
      <c r="AB404" s="165">
        <f>IFERROR(VLOOKUP($E404&amp;$D$92, Outliers!$A$4:$P$214,12,FALSE),"0")</f>
        <v>0</v>
      </c>
      <c r="AD404" s="78"/>
      <c r="AE404" s="78"/>
      <c r="AF404" s="78"/>
      <c r="AG404" s="78"/>
    </row>
    <row r="405" spans="4:33" x14ac:dyDescent="0.25">
      <c r="D405" s="319"/>
      <c r="E405" s="103" t="s">
        <v>27</v>
      </c>
      <c r="F405" s="95" t="str">
        <f>IF(P404="","",VLOOKUP($E404&amp;$D$91&amp;$D$92,'CCG data'!$A:$AD,'CCG data'!W$3,FALSE))</f>
        <v/>
      </c>
      <c r="G405" s="96" t="str">
        <f>IF(P404="","",VLOOKUP($E404&amp;$D$91&amp;$D$92,'CCG data'!$A:$AD,'CCG data'!X$3,FALSE))</f>
        <v/>
      </c>
      <c r="H405" s="96">
        <f>IF(R404="","",VLOOKUP($E404&amp;$D$91&amp;$D$92,'CCG data'!$A:$AD,'CCG data'!Y$3,FALSE))</f>
        <v>29.787712115769821</v>
      </c>
      <c r="I405" s="96">
        <f>IF(R404="","",VLOOKUP($E404&amp;$D$91&amp;$D$92,'CCG data'!$A:$AD,'CCG data'!Z$3,FALSE))</f>
        <v>40.255584687115714</v>
      </c>
      <c r="J405" s="96">
        <f>IF(T404="","",VLOOKUP($E404&amp;$D$91&amp;$D$92,'CCG data'!$A:$AD,'CCG data'!AA$3,FALSE))</f>
        <v>24.813739591038853</v>
      </c>
      <c r="K405" s="96">
        <f>IF(T404="","",VLOOKUP($E404&amp;$D$91&amp;$D$92,'CCG data'!$A:$AD,'CCG data'!AB$3,FALSE))</f>
        <v>34.3448375619244</v>
      </c>
      <c r="L405" s="96">
        <f>IF(V404="","",VLOOKUP($E404&amp;$D$91&amp;$D$92,'CCG data'!$A:$AD,'CCG data'!AC$3,FALSE))</f>
        <v>7.7019001041664374</v>
      </c>
      <c r="M405" s="96">
        <f>IF(V404="","",VLOOKUP($E404&amp;$D$91&amp;$D$92,'CCG data'!$A:$AD,'CCG data'!AD$3,FALSE))</f>
        <v>13.376867170009408</v>
      </c>
      <c r="N405" s="368"/>
      <c r="P405" s="152" t="str">
        <f>IF(P404="","",VLOOKUP($E404&amp;$D$91&amp;$D$92,'CCG data'!$A:$AD,'CCG data'!I$3,FALSE))</f>
        <v/>
      </c>
      <c r="Q405" s="15" t="str">
        <f>IF(P404="","",VLOOKUP($E404&amp;$D$91&amp;$D$92,'CCG data'!$A:$AD,'CCG data'!J$3,FALSE))</f>
        <v/>
      </c>
      <c r="R405" s="15">
        <f>IF(R404="","",VLOOKUP($E404&amp;$D$91&amp;$D$92,'CCG data'!$A:$AD,'CCG data'!K$3,FALSE))</f>
        <v>0.41099999999999998</v>
      </c>
      <c r="S405" s="15">
        <f>IF(R404="","",VLOOKUP($E404&amp;$D$91&amp;$D$92,'CCG data'!$A:$AD,'CCG data'!L$3,FALSE))</f>
        <v>0.51200000000000001</v>
      </c>
      <c r="T405" s="15">
        <f>IF(T404="","",VLOOKUP($E404&amp;$D$91&amp;$D$92,'CCG data'!$A:$AD,'CCG data'!M$3,FALSE))</f>
        <v>0.34799999999999998</v>
      </c>
      <c r="U405" s="15">
        <f>IF(T404="","",VLOOKUP($E404&amp;$D$91&amp;$D$92,'CCG data'!$A:$AD,'CCG data'!N$3,FALSE))</f>
        <v>0.44700000000000001</v>
      </c>
      <c r="V405" s="15">
        <f>IF(V404="","",VLOOKUP($E404&amp;$D$91&amp;$D$92,'CCG data'!$A:$AD,'CCG data'!O$3,FALSE))</f>
        <v>0.11</v>
      </c>
      <c r="W405" s="136">
        <f>IF(V404="","",VLOOKUP($E404&amp;$D$91&amp;$D$92,'CCG data'!$A:$AD,'CCG data'!P$3,FALSE))</f>
        <v>0.18099999999999999</v>
      </c>
      <c r="Z405" s="165" t="str">
        <f>IFERROR(VLOOKUP($E405&amp;$D$92, Outliers!$A$4:$P$214,10,FALSE),"0")</f>
        <v>0</v>
      </c>
      <c r="AA405" s="165" t="str">
        <f>IFERROR(VLOOKUP($E405&amp;$D$92, Outliers!$A$4:$P$214,11,FALSE),"0")</f>
        <v>0</v>
      </c>
      <c r="AB405" s="165" t="str">
        <f>IFERROR(VLOOKUP($E405&amp;$D$92, Outliers!$A$4:$P$214,12,FALSE),"0")</f>
        <v>0</v>
      </c>
      <c r="AD405" s="78"/>
      <c r="AE405" s="78"/>
      <c r="AF405" s="78"/>
      <c r="AG405" s="78"/>
    </row>
    <row r="406" spans="4:33" ht="15.75" x14ac:dyDescent="0.25">
      <c r="D406" s="319"/>
      <c r="E406" s="104" t="s">
        <v>260</v>
      </c>
      <c r="F406" s="394" t="str">
        <f>IF(OR(ISERROR(VLOOKUP($E406&amp;$D$91&amp;$D$92,'CCG data'!$A:$AD,'CCG data'!R$3,FALSE)),ISBLANK(VLOOKUP($E406&amp;$D$91&amp;$D$92,'CCG data'!$A:$AD,'CCG data'!R$3,FALSE))),"",VLOOKUP($E406&amp;$D$91&amp;$D$92,'CCG data'!$A:$AD,'CCG data'!R$3,FALSE))</f>
        <v/>
      </c>
      <c r="G406" s="395"/>
      <c r="H406" s="395">
        <f>IF(OR(ISERROR(VLOOKUP($E406&amp;$D$91&amp;$D$92,'CCG data'!$A:$AD,'CCG data'!S$3,FALSE)),ISBLANK(VLOOKUP($E406&amp;$D$91&amp;$D$92,'CCG data'!$A:$AD,'CCG data'!S$3,FALSE))),"",VLOOKUP($E406&amp;$D$91&amp;$D$92,'CCG data'!$A:$AD,'CCG data'!S$3,FALSE))</f>
        <v>51.417204374561649</v>
      </c>
      <c r="I406" s="395"/>
      <c r="J406" s="395">
        <f>IF(OR(ISERROR(VLOOKUP($E406&amp;$D$91&amp;$D$92,'CCG data'!$A:$AD,'CCG data'!T$3,FALSE)),ISBLANK(VLOOKUP($E406&amp;$D$91&amp;$D$92,'CCG data'!$A:$AD,'CCG data'!T$3,FALSE))),"",VLOOKUP($E406&amp;$D$91&amp;$D$92,'CCG data'!$A:$AD,'CCG data'!T$3,FALSE))</f>
        <v>45.497258525403716</v>
      </c>
      <c r="K406" s="395"/>
      <c r="L406" s="395">
        <f>IF(OR(ISERROR(VLOOKUP($E406&amp;$D$91&amp;$D$92,'CCG data'!$A:$AD,'CCG data'!U$3,FALSE)),ISBLANK(VLOOKUP($E406&amp;$D$91&amp;$D$92,'CCG data'!$A:$AD,'CCG data'!U$3,FALSE))),"",VLOOKUP($E406&amp;$D$91&amp;$D$92,'CCG data'!$A:$AD,'CCG data'!U$3,FALSE))</f>
        <v>20.041767002733394</v>
      </c>
      <c r="M406" s="396"/>
      <c r="N406" s="367">
        <f>IF(OR(ISERROR(VLOOKUP($E406&amp;$D$91&amp;$D$92,'CCG data'!$A:$AD,'CCG data'!G$3,FALSE)),ISBLANK(VLOOKUP($E406&amp;$D$91&amp;$D$92,'CCG data'!$A:$AD,'CCG data'!G$3,FALSE))),"",VLOOKUP($E406&amp;$D$91&amp;$D$92,'CCG data'!$A:$AD,'CCG data'!G$3,FALSE))</f>
        <v>1635</v>
      </c>
      <c r="P406" s="404" t="str">
        <f>IF(OR(ISERROR(VLOOKUP($E406&amp;$D$91&amp;$D$92,'CCG data'!$A:$AD,'CCG data'!B$3,FALSE)),ISBLANK(VLOOKUP($E406&amp;$D$91&amp;$D$92,'CCG data'!$A:$AD,'CCG data'!B$3,FALSE))),"",VLOOKUP($E406&amp;$D$91&amp;$D$92,'CCG data'!$A:$AD,'CCG data'!B$3,FALSE))</f>
        <v/>
      </c>
      <c r="Q406" s="267"/>
      <c r="R406" s="267">
        <f>IF(OR(ISERROR(VLOOKUP($E406&amp;$D$91&amp;$D$92,'CCG data'!$A:$AD,'CCG data'!C$3,FALSE)),ISBLANK(VLOOKUP($E406&amp;$D$91&amp;$D$92,'CCG data'!$A:$AD,'CCG data'!C$3,FALSE))),"",VLOOKUP($E406&amp;$D$91&amp;$D$92,'CCG data'!$A:$AD,'CCG data'!C$3,FALSE))</f>
        <v>0.44159021406727827</v>
      </c>
      <c r="S406" s="267"/>
      <c r="T406" s="267">
        <f>IF(OR(ISERROR(VLOOKUP($E406&amp;$D$91&amp;$D$92,'CCG data'!$A:$AD,'CCG data'!D$3,FALSE)),ISBLANK(VLOOKUP($E406&amp;$D$91&amp;$D$92,'CCG data'!$A:$AD,'CCG data'!D$3,FALSE))),"",VLOOKUP($E406&amp;$D$91&amp;$D$92,'CCG data'!$A:$AD,'CCG data'!D$3,FALSE))</f>
        <v>0.38654434250764524</v>
      </c>
      <c r="U406" s="267"/>
      <c r="V406" s="267">
        <f>IF(OR(ISERROR(VLOOKUP($E406&amp;$D$91&amp;$D$92,'CCG data'!$A:$AD,'CCG data'!E$3,FALSE)),ISBLANK(VLOOKUP($E406&amp;$D$91&amp;$D$92,'CCG data'!$A:$AD,'CCG data'!E$3,FALSE))),"",VLOOKUP($E406&amp;$D$91&amp;$D$92,'CCG data'!$A:$AD,'CCG data'!E$3,FALSE))</f>
        <v>0.17186544342507645</v>
      </c>
      <c r="W406" s="405"/>
      <c r="Z406" s="165">
        <f>IFERROR(VLOOKUP($E406&amp;$D$92, Outliers!$A$4:$P$214,10,FALSE),"0")</f>
        <v>1</v>
      </c>
      <c r="AA406" s="165">
        <f>IFERROR(VLOOKUP($E406&amp;$D$92, Outliers!$A$4:$P$214,11,FALSE),"0")</f>
        <v>1</v>
      </c>
      <c r="AB406" s="165">
        <f>IFERROR(VLOOKUP($E406&amp;$D$92, Outliers!$A$4:$P$214,12,FALSE),"0")</f>
        <v>1</v>
      </c>
      <c r="AD406" s="78"/>
      <c r="AE406" s="78"/>
      <c r="AF406" s="78"/>
      <c r="AG406" s="78"/>
    </row>
    <row r="407" spans="4:33" x14ac:dyDescent="0.25">
      <c r="D407" s="319"/>
      <c r="E407" s="103" t="s">
        <v>27</v>
      </c>
      <c r="F407" s="95" t="str">
        <f>IF(P406="","",VLOOKUP($E406&amp;$D$91&amp;$D$92,'CCG data'!$A:$AD,'CCG data'!W$3,FALSE))</f>
        <v/>
      </c>
      <c r="G407" s="96" t="str">
        <f>IF(P406="","",VLOOKUP($E406&amp;$D$91&amp;$D$92,'CCG data'!$A:$AD,'CCG data'!X$3,FALSE))</f>
        <v/>
      </c>
      <c r="H407" s="96">
        <f>IF(R406="","",VLOOKUP($E406&amp;$D$91&amp;$D$92,'CCG data'!$A:$AD,'CCG data'!Y$3,FALSE))</f>
        <v>47.666645974009121</v>
      </c>
      <c r="I407" s="96">
        <f>IF(R406="","",VLOOKUP($E406&amp;$D$91&amp;$D$92,'CCG data'!$A:$AD,'CCG data'!Z$3,FALSE))</f>
        <v>55.167762775114177</v>
      </c>
      <c r="J407" s="96">
        <f>IF(T406="","",VLOOKUP($E406&amp;$D$91&amp;$D$92,'CCG data'!$A:$AD,'CCG data'!AA$3,FALSE))</f>
        <v>41.950082333272412</v>
      </c>
      <c r="K407" s="96">
        <f>IF(T406="","",VLOOKUP($E406&amp;$D$91&amp;$D$92,'CCG data'!$A:$AD,'CCG data'!AB$3,FALSE))</f>
        <v>49.044434717535019</v>
      </c>
      <c r="L407" s="96">
        <f>IF(V406="","",VLOOKUP($E406&amp;$D$91&amp;$D$92,'CCG data'!$A:$AD,'CCG data'!AC$3,FALSE))</f>
        <v>17.698407499985755</v>
      </c>
      <c r="M407" s="96">
        <f>IF(V406="","",VLOOKUP($E406&amp;$D$91&amp;$D$92,'CCG data'!$A:$AD,'CCG data'!AD$3,FALSE))</f>
        <v>22.385126505481033</v>
      </c>
      <c r="N407" s="368"/>
      <c r="P407" s="152" t="str">
        <f>IF(P406="","",VLOOKUP($E406&amp;$D$91&amp;$D$92,'CCG data'!$A:$AD,'CCG data'!I$3,FALSE))</f>
        <v/>
      </c>
      <c r="Q407" s="15" t="str">
        <f>IF(P406="","",VLOOKUP($E406&amp;$D$91&amp;$D$92,'CCG data'!$A:$AD,'CCG data'!J$3,FALSE))</f>
        <v/>
      </c>
      <c r="R407" s="15">
        <f>IF(R406="","",VLOOKUP($E406&amp;$D$91&amp;$D$92,'CCG data'!$A:$AD,'CCG data'!K$3,FALSE))</f>
        <v>0.41799999999999998</v>
      </c>
      <c r="S407" s="15">
        <f>IF(R406="","",VLOOKUP($E406&amp;$D$91&amp;$D$92,'CCG data'!$A:$AD,'CCG data'!L$3,FALSE))</f>
        <v>0.46600000000000003</v>
      </c>
      <c r="T407" s="15">
        <f>IF(T406="","",VLOOKUP($E406&amp;$D$91&amp;$D$92,'CCG data'!$A:$AD,'CCG data'!M$3,FALSE))</f>
        <v>0.36299999999999999</v>
      </c>
      <c r="U407" s="15">
        <f>IF(T406="","",VLOOKUP($E406&amp;$D$91&amp;$D$92,'CCG data'!$A:$AD,'CCG data'!N$3,FALSE))</f>
        <v>0.41</v>
      </c>
      <c r="V407" s="15">
        <f>IF(V406="","",VLOOKUP($E406&amp;$D$91&amp;$D$92,'CCG data'!$A:$AD,'CCG data'!O$3,FALSE))</f>
        <v>0.154</v>
      </c>
      <c r="W407" s="136">
        <f>IF(V406="","",VLOOKUP($E406&amp;$D$91&amp;$D$92,'CCG data'!$A:$AD,'CCG data'!P$3,FALSE))</f>
        <v>0.191</v>
      </c>
      <c r="Z407" s="165" t="str">
        <f>IFERROR(VLOOKUP($E407&amp;$D$92, Outliers!$A$4:$P$214,10,FALSE),"0")</f>
        <v>0</v>
      </c>
      <c r="AA407" s="165" t="str">
        <f>IFERROR(VLOOKUP($E407&amp;$D$92, Outliers!$A$4:$P$214,11,FALSE),"0")</f>
        <v>0</v>
      </c>
      <c r="AB407" s="165" t="str">
        <f>IFERROR(VLOOKUP($E407&amp;$D$92, Outliers!$A$4:$P$214,12,FALSE),"0")</f>
        <v>0</v>
      </c>
      <c r="AD407" s="78"/>
      <c r="AE407" s="78"/>
      <c r="AF407" s="78"/>
      <c r="AG407" s="78"/>
    </row>
    <row r="408" spans="4:33" ht="15.75" x14ac:dyDescent="0.25">
      <c r="D408" s="319"/>
      <c r="E408" s="104" t="s">
        <v>261</v>
      </c>
      <c r="F408" s="394" t="str">
        <f>IF(OR(ISERROR(VLOOKUP($E408&amp;$D$91&amp;$D$92,'CCG data'!$A:$AD,'CCG data'!R$3,FALSE)),ISBLANK(VLOOKUP($E408&amp;$D$91&amp;$D$92,'CCG data'!$A:$AD,'CCG data'!R$3,FALSE))),"",VLOOKUP($E408&amp;$D$91&amp;$D$92,'CCG data'!$A:$AD,'CCG data'!R$3,FALSE))</f>
        <v/>
      </c>
      <c r="G408" s="395"/>
      <c r="H408" s="395">
        <f>IF(OR(ISERROR(VLOOKUP($E408&amp;$D$91&amp;$D$92,'CCG data'!$A:$AD,'CCG data'!S$3,FALSE)),ISBLANK(VLOOKUP($E408&amp;$D$91&amp;$D$92,'CCG data'!$A:$AD,'CCG data'!S$3,FALSE))),"",VLOOKUP($E408&amp;$D$91&amp;$D$92,'CCG data'!$A:$AD,'CCG data'!S$3,FALSE))</f>
        <v>61.477718449703779</v>
      </c>
      <c r="I408" s="395"/>
      <c r="J408" s="395">
        <f>IF(OR(ISERROR(VLOOKUP($E408&amp;$D$91&amp;$D$92,'CCG data'!$A:$AD,'CCG data'!T$3,FALSE)),ISBLANK(VLOOKUP($E408&amp;$D$91&amp;$D$92,'CCG data'!$A:$AD,'CCG data'!T$3,FALSE))),"",VLOOKUP($E408&amp;$D$91&amp;$D$92,'CCG data'!$A:$AD,'CCG data'!T$3,FALSE))</f>
        <v>43.993982069425783</v>
      </c>
      <c r="K408" s="395"/>
      <c r="L408" s="395">
        <f>IF(OR(ISERROR(VLOOKUP($E408&amp;$D$91&amp;$D$92,'CCG data'!$A:$AD,'CCG data'!U$3,FALSE)),ISBLANK(VLOOKUP($E408&amp;$D$91&amp;$D$92,'CCG data'!$A:$AD,'CCG data'!U$3,FALSE))),"",VLOOKUP($E408&amp;$D$91&amp;$D$92,'CCG data'!$A:$AD,'CCG data'!U$3,FALSE))</f>
        <v>10.76770997165475</v>
      </c>
      <c r="M408" s="396"/>
      <c r="N408" s="367">
        <f>IF(OR(ISERROR(VLOOKUP($E408&amp;$D$91&amp;$D$92,'CCG data'!$A:$AD,'CCG data'!G$3,FALSE)),ISBLANK(VLOOKUP($E408&amp;$D$91&amp;$D$92,'CCG data'!$A:$AD,'CCG data'!G$3,FALSE))),"",VLOOKUP($E408&amp;$D$91&amp;$D$92,'CCG data'!$A:$AD,'CCG data'!G$3,FALSE))</f>
        <v>2596</v>
      </c>
      <c r="P408" s="404" t="str">
        <f>IF(OR(ISERROR(VLOOKUP($E408&amp;$D$91&amp;$D$92,'CCG data'!$A:$AD,'CCG data'!B$3,FALSE)),ISBLANK(VLOOKUP($E408&amp;$D$91&amp;$D$92,'CCG data'!$A:$AD,'CCG data'!B$3,FALSE))),"",VLOOKUP($E408&amp;$D$91&amp;$D$92,'CCG data'!$A:$AD,'CCG data'!B$3,FALSE))</f>
        <v/>
      </c>
      <c r="Q408" s="267"/>
      <c r="R408" s="267">
        <f>IF(OR(ISERROR(VLOOKUP($E408&amp;$D$91&amp;$D$92,'CCG data'!$A:$AD,'CCG data'!C$3,FALSE)),ISBLANK(VLOOKUP($E408&amp;$D$91&amp;$D$92,'CCG data'!$A:$AD,'CCG data'!C$3,FALSE))),"",VLOOKUP($E408&amp;$D$91&amp;$D$92,'CCG data'!$A:$AD,'CCG data'!C$3,FALSE))</f>
        <v>0.53004622496147924</v>
      </c>
      <c r="S408" s="267"/>
      <c r="T408" s="267">
        <f>IF(OR(ISERROR(VLOOKUP($E408&amp;$D$91&amp;$D$92,'CCG data'!$A:$AD,'CCG data'!D$3,FALSE)),ISBLANK(VLOOKUP($E408&amp;$D$91&amp;$D$92,'CCG data'!$A:$AD,'CCG data'!D$3,FALSE))),"",VLOOKUP($E408&amp;$D$91&amp;$D$92,'CCG data'!$A:$AD,'CCG data'!D$3,FALSE))</f>
        <v>0.37673343605546994</v>
      </c>
      <c r="U408" s="267"/>
      <c r="V408" s="267">
        <f>IF(OR(ISERROR(VLOOKUP($E408&amp;$D$91&amp;$D$92,'CCG data'!$A:$AD,'CCG data'!E$3,FALSE)),ISBLANK(VLOOKUP($E408&amp;$D$91&amp;$D$92,'CCG data'!$A:$AD,'CCG data'!E$3,FALSE))),"",VLOOKUP($E408&amp;$D$91&amp;$D$92,'CCG data'!$A:$AD,'CCG data'!E$3,FALSE))</f>
        <v>9.3220338983050849E-2</v>
      </c>
      <c r="W408" s="405"/>
      <c r="Z408" s="165">
        <f>IFERROR(VLOOKUP($E408&amp;$D$92, Outliers!$A$4:$P$214,10,FALSE),"0")</f>
        <v>1</v>
      </c>
      <c r="AA408" s="165">
        <f>IFERROR(VLOOKUP($E408&amp;$D$92, Outliers!$A$4:$P$214,11,FALSE),"0")</f>
        <v>1</v>
      </c>
      <c r="AB408" s="165">
        <f>IFERROR(VLOOKUP($E408&amp;$D$92, Outliers!$A$4:$P$214,12,FALSE),"0")</f>
        <v>0</v>
      </c>
      <c r="AD408" s="78"/>
      <c r="AE408" s="78"/>
      <c r="AF408" s="78"/>
      <c r="AG408" s="78"/>
    </row>
    <row r="409" spans="4:33" x14ac:dyDescent="0.25">
      <c r="D409" s="319"/>
      <c r="E409" s="103" t="s">
        <v>27</v>
      </c>
      <c r="F409" s="95" t="str">
        <f>IF(P408="","",VLOOKUP($E408&amp;$D$91&amp;$D$92,'CCG data'!$A:$AD,'CCG data'!W$3,FALSE))</f>
        <v/>
      </c>
      <c r="G409" s="96" t="str">
        <f>IF(P408="","",VLOOKUP($E408&amp;$D$91&amp;$D$92,'CCG data'!$A:$AD,'CCG data'!X$3,FALSE))</f>
        <v/>
      </c>
      <c r="H409" s="96">
        <f>IF(R408="","",VLOOKUP($E408&amp;$D$91&amp;$D$92,'CCG data'!$A:$AD,'CCG data'!Y$3,FALSE))</f>
        <v>58.229355143084419</v>
      </c>
      <c r="I409" s="96">
        <f>IF(R408="","",VLOOKUP($E408&amp;$D$91&amp;$D$92,'CCG data'!$A:$AD,'CCG data'!Z$3,FALSE))</f>
        <v>64.72608175632314</v>
      </c>
      <c r="J409" s="96">
        <f>IF(T408="","",VLOOKUP($E408&amp;$D$91&amp;$D$92,'CCG data'!$A:$AD,'CCG data'!AA$3,FALSE))</f>
        <v>41.236708121404149</v>
      </c>
      <c r="K409" s="96">
        <f>IF(T408="","",VLOOKUP($E408&amp;$D$91&amp;$D$92,'CCG data'!$A:$AD,'CCG data'!AB$3,FALSE))</f>
        <v>46.751256017447417</v>
      </c>
      <c r="L409" s="96">
        <f>IF(V408="","",VLOOKUP($E408&amp;$D$91&amp;$D$92,'CCG data'!$A:$AD,'CCG data'!AC$3,FALSE))</f>
        <v>9.411047730921851</v>
      </c>
      <c r="M409" s="96">
        <f>IF(V408="","",VLOOKUP($E408&amp;$D$91&amp;$D$92,'CCG data'!$A:$AD,'CCG data'!AD$3,FALSE))</f>
        <v>12.124372212387648</v>
      </c>
      <c r="N409" s="368"/>
      <c r="P409" s="152" t="str">
        <f>IF(P408="","",VLOOKUP($E408&amp;$D$91&amp;$D$92,'CCG data'!$A:$AD,'CCG data'!I$3,FALSE))</f>
        <v/>
      </c>
      <c r="Q409" s="15" t="str">
        <f>IF(P408="","",VLOOKUP($E408&amp;$D$91&amp;$D$92,'CCG data'!$A:$AD,'CCG data'!J$3,FALSE))</f>
        <v/>
      </c>
      <c r="R409" s="15">
        <f>IF(R408="","",VLOOKUP($E408&amp;$D$91&amp;$D$92,'CCG data'!$A:$AD,'CCG data'!K$3,FALSE))</f>
        <v>0.51100000000000001</v>
      </c>
      <c r="S409" s="15">
        <f>IF(R408="","",VLOOKUP($E408&amp;$D$91&amp;$D$92,'CCG data'!$A:$AD,'CCG data'!L$3,FALSE))</f>
        <v>0.54900000000000004</v>
      </c>
      <c r="T409" s="15">
        <f>IF(T408="","",VLOOKUP($E408&amp;$D$91&amp;$D$92,'CCG data'!$A:$AD,'CCG data'!M$3,FALSE))</f>
        <v>0.35799999999999998</v>
      </c>
      <c r="U409" s="15">
        <f>IF(T408="","",VLOOKUP($E408&amp;$D$91&amp;$D$92,'CCG data'!$A:$AD,'CCG data'!N$3,FALSE))</f>
        <v>0.39600000000000002</v>
      </c>
      <c r="V409" s="15">
        <f>IF(V408="","",VLOOKUP($E408&amp;$D$91&amp;$D$92,'CCG data'!$A:$AD,'CCG data'!O$3,FALSE))</f>
        <v>8.3000000000000004E-2</v>
      </c>
      <c r="W409" s="136">
        <f>IF(V408="","",VLOOKUP($E408&amp;$D$91&amp;$D$92,'CCG data'!$A:$AD,'CCG data'!P$3,FALSE))</f>
        <v>0.105</v>
      </c>
      <c r="Z409" s="165" t="str">
        <f>IFERROR(VLOOKUP($E409&amp;$D$92, Outliers!$A$4:$P$214,10,FALSE),"0")</f>
        <v>0</v>
      </c>
      <c r="AA409" s="165" t="str">
        <f>IFERROR(VLOOKUP($E409&amp;$D$92, Outliers!$A$4:$P$214,11,FALSE),"0")</f>
        <v>0</v>
      </c>
      <c r="AB409" s="165" t="str">
        <f>IFERROR(VLOOKUP($E409&amp;$D$92, Outliers!$A$4:$P$214,12,FALSE),"0")</f>
        <v>0</v>
      </c>
      <c r="AD409" s="78"/>
      <c r="AE409" s="78"/>
      <c r="AF409" s="78"/>
      <c r="AG409" s="78"/>
    </row>
    <row r="410" spans="4:33" ht="15.75" x14ac:dyDescent="0.25">
      <c r="D410" s="319"/>
      <c r="E410" s="104" t="s">
        <v>262</v>
      </c>
      <c r="F410" s="394" t="str">
        <f>IF(OR(ISERROR(VLOOKUP($E410&amp;$D$91&amp;$D$92,'CCG data'!$A:$AD,'CCG data'!R$3,FALSE)),ISBLANK(VLOOKUP($E410&amp;$D$91&amp;$D$92,'CCG data'!$A:$AD,'CCG data'!R$3,FALSE))),"",VLOOKUP($E410&amp;$D$91&amp;$D$92,'CCG data'!$A:$AD,'CCG data'!R$3,FALSE))</f>
        <v/>
      </c>
      <c r="G410" s="395"/>
      <c r="H410" s="395">
        <f>IF(OR(ISERROR(VLOOKUP($E410&amp;$D$91&amp;$D$92,'CCG data'!$A:$AD,'CCG data'!S$3,FALSE)),ISBLANK(VLOOKUP($E410&amp;$D$91&amp;$D$92,'CCG data'!$A:$AD,'CCG data'!S$3,FALSE))),"",VLOOKUP($E410&amp;$D$91&amp;$D$92,'CCG data'!$A:$AD,'CCG data'!S$3,FALSE))</f>
        <v>65.599637193811546</v>
      </c>
      <c r="I410" s="395"/>
      <c r="J410" s="395">
        <f>IF(OR(ISERROR(VLOOKUP($E410&amp;$D$91&amp;$D$92,'CCG data'!$A:$AD,'CCG data'!T$3,FALSE)),ISBLANK(VLOOKUP($E410&amp;$D$91&amp;$D$92,'CCG data'!$A:$AD,'CCG data'!T$3,FALSE))),"",VLOOKUP($E410&amp;$D$91&amp;$D$92,'CCG data'!$A:$AD,'CCG data'!T$3,FALSE))</f>
        <v>53.68941080246492</v>
      </c>
      <c r="K410" s="395"/>
      <c r="L410" s="395">
        <f>IF(OR(ISERROR(VLOOKUP($E410&amp;$D$91&amp;$D$92,'CCG data'!$A:$AD,'CCG data'!U$3,FALSE)),ISBLANK(VLOOKUP($E410&amp;$D$91&amp;$D$92,'CCG data'!$A:$AD,'CCG data'!U$3,FALSE))),"",VLOOKUP($E410&amp;$D$91&amp;$D$92,'CCG data'!$A:$AD,'CCG data'!U$3,FALSE))</f>
        <v>13.857804166730872</v>
      </c>
      <c r="M410" s="396"/>
      <c r="N410" s="367">
        <f>IF(OR(ISERROR(VLOOKUP($E410&amp;$D$91&amp;$D$92,'CCG data'!$A:$AD,'CCG data'!G$3,FALSE)),ISBLANK(VLOOKUP($E410&amp;$D$91&amp;$D$92,'CCG data'!$A:$AD,'CCG data'!G$3,FALSE))),"",VLOOKUP($E410&amp;$D$91&amp;$D$92,'CCG data'!$A:$AD,'CCG data'!G$3,FALSE))</f>
        <v>1722</v>
      </c>
      <c r="P410" s="404" t="str">
        <f>IF(OR(ISERROR(VLOOKUP($E410&amp;$D$91&amp;$D$92,'CCG data'!$A:$AD,'CCG data'!B$3,FALSE)),ISBLANK(VLOOKUP($E410&amp;$D$91&amp;$D$92,'CCG data'!$A:$AD,'CCG data'!B$3,FALSE))),"",VLOOKUP($E410&amp;$D$91&amp;$D$92,'CCG data'!$A:$AD,'CCG data'!B$3,FALSE))</f>
        <v/>
      </c>
      <c r="Q410" s="267"/>
      <c r="R410" s="267">
        <f>IF(OR(ISERROR(VLOOKUP($E410&amp;$D$91&amp;$D$92,'CCG data'!$A:$AD,'CCG data'!C$3,FALSE)),ISBLANK(VLOOKUP($E410&amp;$D$91&amp;$D$92,'CCG data'!$A:$AD,'CCG data'!C$3,FALSE))),"",VLOOKUP($E410&amp;$D$91&amp;$D$92,'CCG data'!$A:$AD,'CCG data'!C$3,FALSE))</f>
        <v>0.49070847851335658</v>
      </c>
      <c r="S410" s="267"/>
      <c r="T410" s="267">
        <f>IF(OR(ISERROR(VLOOKUP($E410&amp;$D$91&amp;$D$92,'CCG data'!$A:$AD,'CCG data'!D$3,FALSE)),ISBLANK(VLOOKUP($E410&amp;$D$91&amp;$D$92,'CCG data'!$A:$AD,'CCG data'!D$3,FALSE))),"",VLOOKUP($E410&amp;$D$91&amp;$D$92,'CCG data'!$A:$AD,'CCG data'!D$3,FALSE))</f>
        <v>0.40534262485481998</v>
      </c>
      <c r="U410" s="267"/>
      <c r="V410" s="267">
        <f>IF(OR(ISERROR(VLOOKUP($E410&amp;$D$91&amp;$D$92,'CCG data'!$A:$AD,'CCG data'!E$3,FALSE)),ISBLANK(VLOOKUP($E410&amp;$D$91&amp;$D$92,'CCG data'!$A:$AD,'CCG data'!E$3,FALSE))),"",VLOOKUP($E410&amp;$D$91&amp;$D$92,'CCG data'!$A:$AD,'CCG data'!E$3,FALSE))</f>
        <v>0.10394889663182347</v>
      </c>
      <c r="W410" s="405"/>
      <c r="Z410" s="165">
        <f>IFERROR(VLOOKUP($E410&amp;$D$92, Outliers!$A$4:$P$214,10,FALSE),"0")</f>
        <v>1</v>
      </c>
      <c r="AA410" s="165">
        <f>IFERROR(VLOOKUP($E410&amp;$D$92, Outliers!$A$4:$P$214,11,FALSE),"0")</f>
        <v>1</v>
      </c>
      <c r="AB410" s="165">
        <f>IFERROR(VLOOKUP($E410&amp;$D$92, Outliers!$A$4:$P$214,12,FALSE),"0")</f>
        <v>0</v>
      </c>
      <c r="AD410" s="78"/>
      <c r="AE410" s="78"/>
      <c r="AF410" s="78"/>
      <c r="AG410" s="78"/>
    </row>
    <row r="411" spans="4:33" x14ac:dyDescent="0.25">
      <c r="D411" s="319"/>
      <c r="E411" s="103" t="s">
        <v>27</v>
      </c>
      <c r="F411" s="95" t="str">
        <f>IF(P410="","",VLOOKUP($E410&amp;$D$91&amp;$D$92,'CCG data'!$A:$AD,'CCG data'!W$3,FALSE))</f>
        <v/>
      </c>
      <c r="G411" s="96" t="str">
        <f>IF(P410="","",VLOOKUP($E410&amp;$D$91&amp;$D$92,'CCG data'!$A:$AD,'CCG data'!X$3,FALSE))</f>
        <v/>
      </c>
      <c r="H411" s="96">
        <f>IF(R410="","",VLOOKUP($E410&amp;$D$91&amp;$D$92,'CCG data'!$A:$AD,'CCG data'!Y$3,FALSE))</f>
        <v>61.176512790630241</v>
      </c>
      <c r="I411" s="96">
        <f>IF(R410="","",VLOOKUP($E410&amp;$D$91&amp;$D$92,'CCG data'!$A:$AD,'CCG data'!Z$3,FALSE))</f>
        <v>70.022761596992851</v>
      </c>
      <c r="J411" s="96">
        <f>IF(T410="","",VLOOKUP($E410&amp;$D$91&amp;$D$92,'CCG data'!$A:$AD,'CCG data'!AA$3,FALSE))</f>
        <v>49.706349432042558</v>
      </c>
      <c r="K411" s="96">
        <f>IF(T410="","",VLOOKUP($E410&amp;$D$91&amp;$D$92,'CCG data'!$A:$AD,'CCG data'!AB$3,FALSE))</f>
        <v>57.672472172887282</v>
      </c>
      <c r="L411" s="96">
        <f>IF(V410="","",VLOOKUP($E410&amp;$D$91&amp;$D$92,'CCG data'!$A:$AD,'CCG data'!AC$3,FALSE))</f>
        <v>11.827673574761937</v>
      </c>
      <c r="M411" s="96">
        <f>IF(V410="","",VLOOKUP($E410&amp;$D$91&amp;$D$92,'CCG data'!$A:$AD,'CCG data'!AD$3,FALSE))</f>
        <v>15.887934758699808</v>
      </c>
      <c r="N411" s="368"/>
      <c r="P411" s="152" t="str">
        <f>IF(P410="","",VLOOKUP($E410&amp;$D$91&amp;$D$92,'CCG data'!$A:$AD,'CCG data'!I$3,FALSE))</f>
        <v/>
      </c>
      <c r="Q411" s="15" t="str">
        <f>IF(P410="","",VLOOKUP($E410&amp;$D$91&amp;$D$92,'CCG data'!$A:$AD,'CCG data'!J$3,FALSE))</f>
        <v/>
      </c>
      <c r="R411" s="15">
        <f>IF(R410="","",VLOOKUP($E410&amp;$D$91&amp;$D$92,'CCG data'!$A:$AD,'CCG data'!K$3,FALSE))</f>
        <v>0.46700000000000003</v>
      </c>
      <c r="S411" s="15">
        <f>IF(R410="","",VLOOKUP($E410&amp;$D$91&amp;$D$92,'CCG data'!$A:$AD,'CCG data'!L$3,FALSE))</f>
        <v>0.51400000000000001</v>
      </c>
      <c r="T411" s="15">
        <f>IF(T410="","",VLOOKUP($E410&amp;$D$91&amp;$D$92,'CCG data'!$A:$AD,'CCG data'!M$3,FALSE))</f>
        <v>0.38200000000000001</v>
      </c>
      <c r="U411" s="15">
        <f>IF(T410="","",VLOOKUP($E410&amp;$D$91&amp;$D$92,'CCG data'!$A:$AD,'CCG data'!N$3,FALSE))</f>
        <v>0.42899999999999999</v>
      </c>
      <c r="V411" s="15">
        <f>IF(V410="","",VLOOKUP($E410&amp;$D$91&amp;$D$92,'CCG data'!$A:$AD,'CCG data'!O$3,FALSE))</f>
        <v>0.09</v>
      </c>
      <c r="W411" s="136">
        <f>IF(V410="","",VLOOKUP($E410&amp;$D$91&amp;$D$92,'CCG data'!$A:$AD,'CCG data'!P$3,FALSE))</f>
        <v>0.11899999999999999</v>
      </c>
      <c r="Z411" s="165" t="str">
        <f>IFERROR(VLOOKUP($E411&amp;$D$92, Outliers!$A$4:$P$214,10,FALSE),"0")</f>
        <v>0</v>
      </c>
      <c r="AA411" s="165" t="str">
        <f>IFERROR(VLOOKUP($E411&amp;$D$92, Outliers!$A$4:$P$214,11,FALSE),"0")</f>
        <v>0</v>
      </c>
      <c r="AB411" s="165" t="str">
        <f>IFERROR(VLOOKUP($E411&amp;$D$92, Outliers!$A$4:$P$214,12,FALSE),"0")</f>
        <v>0</v>
      </c>
      <c r="AD411" s="78"/>
      <c r="AE411" s="78"/>
      <c r="AF411" s="78"/>
      <c r="AG411" s="78"/>
    </row>
    <row r="412" spans="4:33" ht="15.75" x14ac:dyDescent="0.25">
      <c r="D412" s="319"/>
      <c r="E412" s="104" t="s">
        <v>263</v>
      </c>
      <c r="F412" s="394" t="str">
        <f>IF(OR(ISERROR(VLOOKUP($E412&amp;$D$91&amp;$D$92,'CCG data'!$A:$AD,'CCG data'!R$3,FALSE)),ISBLANK(VLOOKUP($E412&amp;$D$91&amp;$D$92,'CCG data'!$A:$AD,'CCG data'!R$3,FALSE))),"",VLOOKUP($E412&amp;$D$91&amp;$D$92,'CCG data'!$A:$AD,'CCG data'!R$3,FALSE))</f>
        <v/>
      </c>
      <c r="G412" s="395"/>
      <c r="H412" s="395">
        <f>IF(OR(ISERROR(VLOOKUP($E412&amp;$D$91&amp;$D$92,'CCG data'!$A:$AD,'CCG data'!S$3,FALSE)),ISBLANK(VLOOKUP($E412&amp;$D$91&amp;$D$92,'CCG data'!$A:$AD,'CCG data'!S$3,FALSE))),"",VLOOKUP($E412&amp;$D$91&amp;$D$92,'CCG data'!$A:$AD,'CCG data'!S$3,FALSE))</f>
        <v>22.242494691119017</v>
      </c>
      <c r="I412" s="395"/>
      <c r="J412" s="395">
        <f>IF(OR(ISERROR(VLOOKUP($E412&amp;$D$91&amp;$D$92,'CCG data'!$A:$AD,'CCG data'!T$3,FALSE)),ISBLANK(VLOOKUP($E412&amp;$D$91&amp;$D$92,'CCG data'!$A:$AD,'CCG data'!T$3,FALSE))),"",VLOOKUP($E412&amp;$D$91&amp;$D$92,'CCG data'!$A:$AD,'CCG data'!T$3,FALSE))</f>
        <v>17.424207084967907</v>
      </c>
      <c r="K412" s="395"/>
      <c r="L412" s="395">
        <f>IF(OR(ISERROR(VLOOKUP($E412&amp;$D$91&amp;$D$92,'CCG data'!$A:$AD,'CCG data'!U$3,FALSE)),ISBLANK(VLOOKUP($E412&amp;$D$91&amp;$D$92,'CCG data'!$A:$AD,'CCG data'!U$3,FALSE))),"",VLOOKUP($E412&amp;$D$91&amp;$D$92,'CCG data'!$A:$AD,'CCG data'!U$3,FALSE))</f>
        <v>12.922536305271827</v>
      </c>
      <c r="M412" s="396"/>
      <c r="N412" s="367">
        <f>IF(OR(ISERROR(VLOOKUP($E412&amp;$D$91&amp;$D$92,'CCG data'!$A:$AD,'CCG data'!G$3,FALSE)),ISBLANK(VLOOKUP($E412&amp;$D$91&amp;$D$92,'CCG data'!$A:$AD,'CCG data'!G$3,FALSE))),"",VLOOKUP($E412&amp;$D$91&amp;$D$92,'CCG data'!$A:$AD,'CCG data'!G$3,FALSE))</f>
        <v>1206</v>
      </c>
      <c r="P412" s="404" t="str">
        <f>IF(OR(ISERROR(VLOOKUP($E412&amp;$D$91&amp;$D$92,'CCG data'!$A:$AD,'CCG data'!B$3,FALSE)),ISBLANK(VLOOKUP($E412&amp;$D$91&amp;$D$92,'CCG data'!$A:$AD,'CCG data'!B$3,FALSE))),"",VLOOKUP($E412&amp;$D$91&amp;$D$92,'CCG data'!$A:$AD,'CCG data'!B$3,FALSE))</f>
        <v/>
      </c>
      <c r="Q412" s="267"/>
      <c r="R412" s="267">
        <f>IF(OR(ISERROR(VLOOKUP($E412&amp;$D$91&amp;$D$92,'CCG data'!$A:$AD,'CCG data'!C$3,FALSE)),ISBLANK(VLOOKUP($E412&amp;$D$91&amp;$D$92,'CCG data'!$A:$AD,'CCG data'!C$3,FALSE))),"",VLOOKUP($E412&amp;$D$91&amp;$D$92,'CCG data'!$A:$AD,'CCG data'!C$3,FALSE))</f>
        <v>0.4228855721393035</v>
      </c>
      <c r="S412" s="267"/>
      <c r="T412" s="267">
        <f>IF(OR(ISERROR(VLOOKUP($E412&amp;$D$91&amp;$D$92,'CCG data'!$A:$AD,'CCG data'!D$3,FALSE)),ISBLANK(VLOOKUP($E412&amp;$D$91&amp;$D$92,'CCG data'!$A:$AD,'CCG data'!D$3,FALSE))),"",VLOOKUP($E412&amp;$D$91&amp;$D$92,'CCG data'!$A:$AD,'CCG data'!D$3,FALSE))</f>
        <v>0.33333333333333331</v>
      </c>
      <c r="U412" s="267"/>
      <c r="V412" s="267">
        <f>IF(OR(ISERROR(VLOOKUP($E412&amp;$D$91&amp;$D$92,'CCG data'!$A:$AD,'CCG data'!E$3,FALSE)),ISBLANK(VLOOKUP($E412&amp;$D$91&amp;$D$92,'CCG data'!$A:$AD,'CCG data'!E$3,FALSE))),"",VLOOKUP($E412&amp;$D$91&amp;$D$92,'CCG data'!$A:$AD,'CCG data'!E$3,FALSE))</f>
        <v>0.24378109452736318</v>
      </c>
      <c r="W412" s="405"/>
      <c r="Z412" s="165">
        <f>IFERROR(VLOOKUP($E412&amp;$D$92, Outliers!$A$4:$P$214,10,FALSE),"0")</f>
        <v>1</v>
      </c>
      <c r="AA412" s="165">
        <f>IFERROR(VLOOKUP($E412&amp;$D$92, Outliers!$A$4:$P$214,11,FALSE),"0")</f>
        <v>1</v>
      </c>
      <c r="AB412" s="165">
        <f>IFERROR(VLOOKUP($E412&amp;$D$92, Outliers!$A$4:$P$214,12,FALSE),"0")</f>
        <v>0</v>
      </c>
      <c r="AD412" s="78"/>
      <c r="AE412" s="78"/>
      <c r="AF412" s="78"/>
      <c r="AG412" s="78"/>
    </row>
    <row r="413" spans="4:33" x14ac:dyDescent="0.25">
      <c r="D413" s="319"/>
      <c r="E413" s="103" t="s">
        <v>27</v>
      </c>
      <c r="F413" s="95" t="str">
        <f>IF(P412="","",VLOOKUP($E412&amp;$D$91&amp;$D$92,'CCG data'!$A:$AD,'CCG data'!W$3,FALSE))</f>
        <v/>
      </c>
      <c r="G413" s="96" t="str">
        <f>IF(P412="","",VLOOKUP($E412&amp;$D$91&amp;$D$92,'CCG data'!$A:$AD,'CCG data'!X$3,FALSE))</f>
        <v/>
      </c>
      <c r="H413" s="96">
        <f>IF(R412="","",VLOOKUP($E412&amp;$D$91&amp;$D$92,'CCG data'!$A:$AD,'CCG data'!Y$3,FALSE))</f>
        <v>20.312062820898866</v>
      </c>
      <c r="I413" s="96">
        <f>IF(R412="","",VLOOKUP($E412&amp;$D$91&amp;$D$92,'CCG data'!$A:$AD,'CCG data'!Z$3,FALSE))</f>
        <v>24.172926561339168</v>
      </c>
      <c r="J413" s="96">
        <f>IF(T412="","",VLOOKUP($E412&amp;$D$91&amp;$D$92,'CCG data'!$A:$AD,'CCG data'!AA$3,FALSE))</f>
        <v>15.720887779298138</v>
      </c>
      <c r="K413" s="96">
        <f>IF(T412="","",VLOOKUP($E412&amp;$D$91&amp;$D$92,'CCG data'!$A:$AD,'CCG data'!AB$3,FALSE))</f>
        <v>19.127526390637676</v>
      </c>
      <c r="L413" s="96">
        <f>IF(V412="","",VLOOKUP($E412&amp;$D$91&amp;$D$92,'CCG data'!$A:$AD,'CCG data'!AC$3,FALSE))</f>
        <v>11.445367365848186</v>
      </c>
      <c r="M413" s="96">
        <f>IF(V412="","",VLOOKUP($E412&amp;$D$91&amp;$D$92,'CCG data'!$A:$AD,'CCG data'!AD$3,FALSE))</f>
        <v>14.399705244695467</v>
      </c>
      <c r="N413" s="368"/>
      <c r="P413" s="152" t="str">
        <f>IF(P412="","",VLOOKUP($E412&amp;$D$91&amp;$D$92,'CCG data'!$A:$AD,'CCG data'!I$3,FALSE))</f>
        <v/>
      </c>
      <c r="Q413" s="15" t="str">
        <f>IF(P412="","",VLOOKUP($E412&amp;$D$91&amp;$D$92,'CCG data'!$A:$AD,'CCG data'!J$3,FALSE))</f>
        <v/>
      </c>
      <c r="R413" s="15">
        <f>IF(R412="","",VLOOKUP($E412&amp;$D$91&amp;$D$92,'CCG data'!$A:$AD,'CCG data'!K$3,FALSE))</f>
        <v>0.39500000000000002</v>
      </c>
      <c r="S413" s="15">
        <f>IF(R412="","",VLOOKUP($E412&amp;$D$91&amp;$D$92,'CCG data'!$A:$AD,'CCG data'!L$3,FALSE))</f>
        <v>0.45100000000000001</v>
      </c>
      <c r="T413" s="15">
        <f>IF(T412="","",VLOOKUP($E412&amp;$D$91&amp;$D$92,'CCG data'!$A:$AD,'CCG data'!M$3,FALSE))</f>
        <v>0.307</v>
      </c>
      <c r="U413" s="15">
        <f>IF(T412="","",VLOOKUP($E412&amp;$D$91&amp;$D$92,'CCG data'!$A:$AD,'CCG data'!N$3,FALSE))</f>
        <v>0.36</v>
      </c>
      <c r="V413" s="15">
        <f>IF(V412="","",VLOOKUP($E412&amp;$D$91&amp;$D$92,'CCG data'!$A:$AD,'CCG data'!O$3,FALSE))</f>
        <v>0.22</v>
      </c>
      <c r="W413" s="136">
        <f>IF(V412="","",VLOOKUP($E412&amp;$D$91&amp;$D$92,'CCG data'!$A:$AD,'CCG data'!P$3,FALSE))</f>
        <v>0.26900000000000002</v>
      </c>
      <c r="Z413" s="165" t="str">
        <f>IFERROR(VLOOKUP($E413&amp;$D$92, Outliers!$A$4:$P$214,10,FALSE),"0")</f>
        <v>0</v>
      </c>
      <c r="AA413" s="165" t="str">
        <f>IFERROR(VLOOKUP($E413&amp;$D$92, Outliers!$A$4:$P$214,11,FALSE),"0")</f>
        <v>0</v>
      </c>
      <c r="AB413" s="165" t="str">
        <f>IFERROR(VLOOKUP($E413&amp;$D$92, Outliers!$A$4:$P$214,12,FALSE),"0")</f>
        <v>0</v>
      </c>
      <c r="AD413" s="78"/>
      <c r="AE413" s="78"/>
      <c r="AF413" s="78"/>
      <c r="AG413" s="78"/>
    </row>
    <row r="414" spans="4:33" ht="15.75" x14ac:dyDescent="0.25">
      <c r="D414" s="319"/>
      <c r="E414" s="104" t="s">
        <v>501</v>
      </c>
      <c r="F414" s="394" t="str">
        <f>IF(OR(ISERROR(VLOOKUP($E414&amp;$D$91&amp;$D$92,'CCG data'!$A:$AD,'CCG data'!R$3,FALSE)),ISBLANK(VLOOKUP($E414&amp;$D$91&amp;$D$92,'CCG data'!$A:$AD,'CCG data'!R$3,FALSE))),"",VLOOKUP($E414&amp;$D$91&amp;$D$92,'CCG data'!$A:$AD,'CCG data'!R$3,FALSE))</f>
        <v/>
      </c>
      <c r="G414" s="395"/>
      <c r="H414" s="395">
        <f>IF(OR(ISERROR(VLOOKUP($E414&amp;$D$91&amp;$D$92,'CCG data'!$A:$AD,'CCG data'!S$3,FALSE)),ISBLANK(VLOOKUP($E414&amp;$D$91&amp;$D$92,'CCG data'!$A:$AD,'CCG data'!S$3,FALSE))),"",VLOOKUP($E414&amp;$D$91&amp;$D$92,'CCG data'!$A:$AD,'CCG data'!S$3,FALSE))</f>
        <v>35.862765646846071</v>
      </c>
      <c r="I414" s="395"/>
      <c r="J414" s="395">
        <f>IF(OR(ISERROR(VLOOKUP($E414&amp;$D$91&amp;$D$92,'CCG data'!$A:$AD,'CCG data'!T$3,FALSE)),ISBLANK(VLOOKUP($E414&amp;$D$91&amp;$D$92,'CCG data'!$A:$AD,'CCG data'!T$3,FALSE))),"",VLOOKUP($E414&amp;$D$91&amp;$D$92,'CCG data'!$A:$AD,'CCG data'!T$3,FALSE))</f>
        <v>23.706123933284818</v>
      </c>
      <c r="K414" s="395"/>
      <c r="L414" s="395">
        <f>IF(OR(ISERROR(VLOOKUP($E414&amp;$D$91&amp;$D$92,'CCG data'!$A:$AD,'CCG data'!U$3,FALSE)),ISBLANK(VLOOKUP($E414&amp;$D$91&amp;$D$92,'CCG data'!$A:$AD,'CCG data'!U$3,FALSE))),"",VLOOKUP($E414&amp;$D$91&amp;$D$92,'CCG data'!$A:$AD,'CCG data'!U$3,FALSE))</f>
        <v>7.7864460737309562</v>
      </c>
      <c r="M414" s="396"/>
      <c r="N414" s="367">
        <f>IF(OR(ISERROR(VLOOKUP($E414&amp;$D$91&amp;$D$92,'CCG data'!$A:$AD,'CCG data'!G$3,FALSE)),ISBLANK(VLOOKUP($E414&amp;$D$91&amp;$D$92,'CCG data'!$A:$AD,'CCG data'!G$3,FALSE))),"",VLOOKUP($E414&amp;$D$91&amp;$D$92,'CCG data'!$A:$AD,'CCG data'!G$3,FALSE))</f>
        <v>734</v>
      </c>
      <c r="P414" s="404" t="str">
        <f>IF(OR(ISERROR(VLOOKUP($E414&amp;$D$91&amp;$D$92,'CCG data'!$A:$AD,'CCG data'!B$3,FALSE)),ISBLANK(VLOOKUP($E414&amp;$D$91&amp;$D$92,'CCG data'!$A:$AD,'CCG data'!B$3,FALSE))),"",VLOOKUP($E414&amp;$D$91&amp;$D$92,'CCG data'!$A:$AD,'CCG data'!B$3,FALSE))</f>
        <v/>
      </c>
      <c r="Q414" s="267"/>
      <c r="R414" s="267">
        <f>IF(OR(ISERROR(VLOOKUP($E414&amp;$D$91&amp;$D$92,'CCG data'!$A:$AD,'CCG data'!C$3,FALSE)),ISBLANK(VLOOKUP($E414&amp;$D$91&amp;$D$92,'CCG data'!$A:$AD,'CCG data'!C$3,FALSE))),"",VLOOKUP($E414&amp;$D$91&amp;$D$92,'CCG data'!$A:$AD,'CCG data'!C$3,FALSE))</f>
        <v>0.53542234332425065</v>
      </c>
      <c r="S414" s="267"/>
      <c r="T414" s="267">
        <f>IF(OR(ISERROR(VLOOKUP($E414&amp;$D$91&amp;$D$92,'CCG data'!$A:$AD,'CCG data'!D$3,FALSE)),ISBLANK(VLOOKUP($E414&amp;$D$91&amp;$D$92,'CCG data'!$A:$AD,'CCG data'!D$3,FALSE))),"",VLOOKUP($E414&amp;$D$91&amp;$D$92,'CCG data'!$A:$AD,'CCG data'!D$3,FALSE))</f>
        <v>0.35013623978201636</v>
      </c>
      <c r="U414" s="267"/>
      <c r="V414" s="267">
        <f>IF(OR(ISERROR(VLOOKUP($E414&amp;$D$91&amp;$D$92,'CCG data'!$A:$AD,'CCG data'!E$3,FALSE)),ISBLANK(VLOOKUP($E414&amp;$D$91&amp;$D$92,'CCG data'!$A:$AD,'CCG data'!E$3,FALSE))),"",VLOOKUP($E414&amp;$D$91&amp;$D$92,'CCG data'!$A:$AD,'CCG data'!E$3,FALSE))</f>
        <v>0.11444141689373297</v>
      </c>
      <c r="W414" s="405"/>
      <c r="Z414" s="165">
        <f>IFERROR(VLOOKUP($E414&amp;$D$92, Outliers!$A$4:$P$214,10,FALSE),"0")</f>
        <v>0</v>
      </c>
      <c r="AA414" s="165">
        <f>IFERROR(VLOOKUP($E414&amp;$D$92, Outliers!$A$4:$P$214,11,FALSE),"0")</f>
        <v>0</v>
      </c>
      <c r="AB414" s="165">
        <f>IFERROR(VLOOKUP($E414&amp;$D$92, Outliers!$A$4:$P$214,12,FALSE),"0")</f>
        <v>1</v>
      </c>
      <c r="AD414" s="78"/>
      <c r="AE414" s="78"/>
      <c r="AF414" s="78"/>
      <c r="AG414" s="78"/>
    </row>
    <row r="415" spans="4:33" x14ac:dyDescent="0.25">
      <c r="D415" s="319"/>
      <c r="E415" s="103" t="s">
        <v>27</v>
      </c>
      <c r="F415" s="95" t="str">
        <f>IF(P414="","",VLOOKUP($E414&amp;$D$91&amp;$D$92,'CCG data'!$A:$AD,'CCG data'!W$3,FALSE))</f>
        <v/>
      </c>
      <c r="G415" s="96" t="str">
        <f>IF(P414="","",VLOOKUP($E414&amp;$D$91&amp;$D$92,'CCG data'!$A:$AD,'CCG data'!X$3,FALSE))</f>
        <v/>
      </c>
      <c r="H415" s="96">
        <f>IF(R414="","",VLOOKUP($E414&amp;$D$91&amp;$D$92,'CCG data'!$A:$AD,'CCG data'!Y$3,FALSE))</f>
        <v>32.317052689931238</v>
      </c>
      <c r="I415" s="96">
        <f>IF(R414="","",VLOOKUP($E414&amp;$D$91&amp;$D$92,'CCG data'!$A:$AD,'CCG data'!Z$3,FALSE))</f>
        <v>39.408478603760905</v>
      </c>
      <c r="J415" s="96">
        <f>IF(T414="","",VLOOKUP($E414&amp;$D$91&amp;$D$92,'CCG data'!$A:$AD,'CCG data'!AA$3,FALSE))</f>
        <v>20.807779063897215</v>
      </c>
      <c r="K415" s="96">
        <f>IF(T414="","",VLOOKUP($E414&amp;$D$91&amp;$D$92,'CCG data'!$A:$AD,'CCG data'!AB$3,FALSE))</f>
        <v>26.604468802672422</v>
      </c>
      <c r="L415" s="96">
        <f>IF(V414="","",VLOOKUP($E414&amp;$D$91&amp;$D$92,'CCG data'!$A:$AD,'CCG data'!AC$3,FALSE))</f>
        <v>6.1212870757779783</v>
      </c>
      <c r="M415" s="96">
        <f>IF(V414="","",VLOOKUP($E414&amp;$D$91&amp;$D$92,'CCG data'!$A:$AD,'CCG data'!AD$3,FALSE))</f>
        <v>9.4516050716839342</v>
      </c>
      <c r="N415" s="368"/>
      <c r="P415" s="152" t="str">
        <f>IF(P414="","",VLOOKUP($E414&amp;$D$91&amp;$D$92,'CCG data'!$A:$AD,'CCG data'!I$3,FALSE))</f>
        <v/>
      </c>
      <c r="Q415" s="15" t="str">
        <f>IF(P414="","",VLOOKUP($E414&amp;$D$91&amp;$D$92,'CCG data'!$A:$AD,'CCG data'!J$3,FALSE))</f>
        <v/>
      </c>
      <c r="R415" s="15">
        <f>IF(R414="","",VLOOKUP($E414&amp;$D$91&amp;$D$92,'CCG data'!$A:$AD,'CCG data'!K$3,FALSE))</f>
        <v>0.499</v>
      </c>
      <c r="S415" s="15">
        <f>IF(R414="","",VLOOKUP($E414&amp;$D$91&amp;$D$92,'CCG data'!$A:$AD,'CCG data'!L$3,FALSE))</f>
        <v>0.57099999999999995</v>
      </c>
      <c r="T415" s="15">
        <f>IF(T414="","",VLOOKUP($E414&amp;$D$91&amp;$D$92,'CCG data'!$A:$AD,'CCG data'!M$3,FALSE))</f>
        <v>0.316</v>
      </c>
      <c r="U415" s="15">
        <f>IF(T414="","",VLOOKUP($E414&amp;$D$91&amp;$D$92,'CCG data'!$A:$AD,'CCG data'!N$3,FALSE))</f>
        <v>0.38500000000000001</v>
      </c>
      <c r="V415" s="15">
        <f>IF(V414="","",VLOOKUP($E414&amp;$D$91&amp;$D$92,'CCG data'!$A:$AD,'CCG data'!O$3,FALSE))</f>
        <v>9.2999999999999999E-2</v>
      </c>
      <c r="W415" s="136">
        <f>IF(V414="","",VLOOKUP($E414&amp;$D$91&amp;$D$92,'CCG data'!$A:$AD,'CCG data'!P$3,FALSE))</f>
        <v>0.14000000000000001</v>
      </c>
      <c r="Z415" s="165" t="str">
        <f>IFERROR(VLOOKUP($E415&amp;$D$92, Outliers!$A$4:$P$214,10,FALSE),"0")</f>
        <v>0</v>
      </c>
      <c r="AA415" s="165" t="str">
        <f>IFERROR(VLOOKUP($E415&amp;$D$92, Outliers!$A$4:$P$214,11,FALSE),"0")</f>
        <v>0</v>
      </c>
      <c r="AB415" s="165" t="str">
        <f>IFERROR(VLOOKUP($E415&amp;$D$92, Outliers!$A$4:$P$214,12,FALSE),"0")</f>
        <v>0</v>
      </c>
      <c r="AD415" s="78"/>
      <c r="AE415" s="78"/>
      <c r="AF415" s="78"/>
      <c r="AG415" s="78"/>
    </row>
    <row r="416" spans="4:33" ht="15.75" x14ac:dyDescent="0.25">
      <c r="D416" s="319"/>
      <c r="E416" s="104" t="s">
        <v>264</v>
      </c>
      <c r="F416" s="394" t="str">
        <f>IF(OR(ISERROR(VLOOKUP($E416&amp;$D$91&amp;$D$92,'CCG data'!$A:$AD,'CCG data'!R$3,FALSE)),ISBLANK(VLOOKUP($E416&amp;$D$91&amp;$D$92,'CCG data'!$A:$AD,'CCG data'!R$3,FALSE))),"",VLOOKUP($E416&amp;$D$91&amp;$D$92,'CCG data'!$A:$AD,'CCG data'!R$3,FALSE))</f>
        <v/>
      </c>
      <c r="G416" s="395"/>
      <c r="H416" s="395">
        <f>IF(OR(ISERROR(VLOOKUP($E416&amp;$D$91&amp;$D$92,'CCG data'!$A:$AD,'CCG data'!S$3,FALSE)),ISBLANK(VLOOKUP($E416&amp;$D$91&amp;$D$92,'CCG data'!$A:$AD,'CCG data'!S$3,FALSE))),"",VLOOKUP($E416&amp;$D$91&amp;$D$92,'CCG data'!$A:$AD,'CCG data'!S$3,FALSE))</f>
        <v>29.771488263471586</v>
      </c>
      <c r="I416" s="395"/>
      <c r="J416" s="395">
        <f>IF(OR(ISERROR(VLOOKUP($E416&amp;$D$91&amp;$D$92,'CCG data'!$A:$AD,'CCG data'!T$3,FALSE)),ISBLANK(VLOOKUP($E416&amp;$D$91&amp;$D$92,'CCG data'!$A:$AD,'CCG data'!T$3,FALSE))),"",VLOOKUP($E416&amp;$D$91&amp;$D$92,'CCG data'!$A:$AD,'CCG data'!T$3,FALSE))</f>
        <v>18.253195413003958</v>
      </c>
      <c r="K416" s="395"/>
      <c r="L416" s="395">
        <f>IF(OR(ISERROR(VLOOKUP($E416&amp;$D$91&amp;$D$92,'CCG data'!$A:$AD,'CCG data'!U$3,FALSE)),ISBLANK(VLOOKUP($E416&amp;$D$91&amp;$D$92,'CCG data'!$A:$AD,'CCG data'!U$3,FALSE))),"",VLOOKUP($E416&amp;$D$91&amp;$D$92,'CCG data'!$A:$AD,'CCG data'!U$3,FALSE))</f>
        <v>8.0958487940892621</v>
      </c>
      <c r="M416" s="396"/>
      <c r="N416" s="367">
        <f>IF(OR(ISERROR(VLOOKUP($E416&amp;$D$91&amp;$D$92,'CCG data'!$A:$AD,'CCG data'!G$3,FALSE)),ISBLANK(VLOOKUP($E416&amp;$D$91&amp;$D$92,'CCG data'!$A:$AD,'CCG data'!G$3,FALSE))),"",VLOOKUP($E416&amp;$D$91&amp;$D$92,'CCG data'!$A:$AD,'CCG data'!G$3,FALSE))</f>
        <v>1503</v>
      </c>
      <c r="P416" s="404" t="str">
        <f>IF(OR(ISERROR(VLOOKUP($E416&amp;$D$91&amp;$D$92,'CCG data'!$A:$AD,'CCG data'!B$3,FALSE)),ISBLANK(VLOOKUP($E416&amp;$D$91&amp;$D$92,'CCG data'!$A:$AD,'CCG data'!B$3,FALSE))),"",VLOOKUP($E416&amp;$D$91&amp;$D$92,'CCG data'!$A:$AD,'CCG data'!B$3,FALSE))</f>
        <v/>
      </c>
      <c r="Q416" s="267"/>
      <c r="R416" s="267">
        <f>IF(OR(ISERROR(VLOOKUP($E416&amp;$D$91&amp;$D$92,'CCG data'!$A:$AD,'CCG data'!C$3,FALSE)),ISBLANK(VLOOKUP($E416&amp;$D$91&amp;$D$92,'CCG data'!$A:$AD,'CCG data'!C$3,FALSE))),"",VLOOKUP($E416&amp;$D$91&amp;$D$92,'CCG data'!$A:$AD,'CCG data'!C$3,FALSE))</f>
        <v>0.52960745176314039</v>
      </c>
      <c r="S416" s="267"/>
      <c r="T416" s="267">
        <f>IF(OR(ISERROR(VLOOKUP($E416&amp;$D$91&amp;$D$92,'CCG data'!$A:$AD,'CCG data'!D$3,FALSE)),ISBLANK(VLOOKUP($E416&amp;$D$91&amp;$D$92,'CCG data'!$A:$AD,'CCG data'!D$3,FALSE))),"",VLOOKUP($E416&amp;$D$91&amp;$D$92,'CCG data'!$A:$AD,'CCG data'!D$3,FALSE))</f>
        <v>0.32734530938123751</v>
      </c>
      <c r="U416" s="267"/>
      <c r="V416" s="267">
        <f>IF(OR(ISERROR(VLOOKUP($E416&amp;$D$91&amp;$D$92,'CCG data'!$A:$AD,'CCG data'!E$3,FALSE)),ISBLANK(VLOOKUP($E416&amp;$D$91&amp;$D$92,'CCG data'!$A:$AD,'CCG data'!E$3,FALSE))),"",VLOOKUP($E416&amp;$D$91&amp;$D$92,'CCG data'!$A:$AD,'CCG data'!E$3,FALSE))</f>
        <v>0.14304723885562209</v>
      </c>
      <c r="W416" s="405"/>
      <c r="Z416" s="165">
        <f>IFERROR(VLOOKUP($E416&amp;$D$92, Outliers!$A$4:$P$214,10,FALSE),"0")</f>
        <v>1</v>
      </c>
      <c r="AA416" s="165">
        <f>IFERROR(VLOOKUP($E416&amp;$D$92, Outliers!$A$4:$P$214,11,FALSE),"0")</f>
        <v>1</v>
      </c>
      <c r="AB416" s="165">
        <f>IFERROR(VLOOKUP($E416&amp;$D$92, Outliers!$A$4:$P$214,12,FALSE),"0")</f>
        <v>1</v>
      </c>
      <c r="AD416" s="78"/>
      <c r="AE416" s="78"/>
      <c r="AF416" s="78"/>
      <c r="AG416" s="78"/>
    </row>
    <row r="417" spans="4:33" x14ac:dyDescent="0.25">
      <c r="D417" s="319"/>
      <c r="E417" s="103" t="s">
        <v>27</v>
      </c>
      <c r="F417" s="95" t="str">
        <f>IF(P416="","",VLOOKUP($E416&amp;$D$91&amp;$D$92,'CCG data'!$A:$AD,'CCG data'!W$3,FALSE))</f>
        <v/>
      </c>
      <c r="G417" s="96" t="str">
        <f>IF(P416="","",VLOOKUP($E416&amp;$D$91&amp;$D$92,'CCG data'!$A:$AD,'CCG data'!X$3,FALSE))</f>
        <v/>
      </c>
      <c r="H417" s="96">
        <f>IF(R416="","",VLOOKUP($E416&amp;$D$91&amp;$D$92,'CCG data'!$A:$AD,'CCG data'!Y$3,FALSE))</f>
        <v>27.703252312911662</v>
      </c>
      <c r="I417" s="96">
        <f>IF(R416="","",VLOOKUP($E416&amp;$D$91&amp;$D$92,'CCG data'!$A:$AD,'CCG data'!Z$3,FALSE))</f>
        <v>31.839724214031509</v>
      </c>
      <c r="J417" s="96">
        <f>IF(T416="","",VLOOKUP($E416&amp;$D$91&amp;$D$92,'CCG data'!$A:$AD,'CCG data'!AA$3,FALSE))</f>
        <v>16.640276913127419</v>
      </c>
      <c r="K417" s="96">
        <f>IF(T416="","",VLOOKUP($E416&amp;$D$91&amp;$D$92,'CCG data'!$A:$AD,'CCG data'!AB$3,FALSE))</f>
        <v>19.866113912880497</v>
      </c>
      <c r="L417" s="96">
        <f>IF(V416="","",VLOOKUP($E416&amp;$D$91&amp;$D$92,'CCG data'!$A:$AD,'CCG data'!AC$3,FALSE))</f>
        <v>7.0136694761368261</v>
      </c>
      <c r="M417" s="96">
        <f>IF(V416="","",VLOOKUP($E416&amp;$D$91&amp;$D$92,'CCG data'!$A:$AD,'CCG data'!AD$3,FALSE))</f>
        <v>9.178028112041698</v>
      </c>
      <c r="N417" s="368"/>
      <c r="P417" s="152" t="str">
        <f>IF(P416="","",VLOOKUP($E416&amp;$D$91&amp;$D$92,'CCG data'!$A:$AD,'CCG data'!I$3,FALSE))</f>
        <v/>
      </c>
      <c r="Q417" s="15" t="str">
        <f>IF(P416="","",VLOOKUP($E416&amp;$D$91&amp;$D$92,'CCG data'!$A:$AD,'CCG data'!J$3,FALSE))</f>
        <v/>
      </c>
      <c r="R417" s="15">
        <f>IF(R416="","",VLOOKUP($E416&amp;$D$91&amp;$D$92,'CCG data'!$A:$AD,'CCG data'!K$3,FALSE))</f>
        <v>0.504</v>
      </c>
      <c r="S417" s="15">
        <f>IF(R416="","",VLOOKUP($E416&amp;$D$91&amp;$D$92,'CCG data'!$A:$AD,'CCG data'!L$3,FALSE))</f>
        <v>0.55500000000000005</v>
      </c>
      <c r="T417" s="15">
        <f>IF(T416="","",VLOOKUP($E416&amp;$D$91&amp;$D$92,'CCG data'!$A:$AD,'CCG data'!M$3,FALSE))</f>
        <v>0.30399999999999999</v>
      </c>
      <c r="U417" s="15">
        <f>IF(T416="","",VLOOKUP($E416&amp;$D$91&amp;$D$92,'CCG data'!$A:$AD,'CCG data'!N$3,FALSE))</f>
        <v>0.35099999999999998</v>
      </c>
      <c r="V417" s="15">
        <f>IF(V416="","",VLOOKUP($E416&amp;$D$91&amp;$D$92,'CCG data'!$A:$AD,'CCG data'!O$3,FALSE))</f>
        <v>0.126</v>
      </c>
      <c r="W417" s="136">
        <f>IF(V416="","",VLOOKUP($E416&amp;$D$91&amp;$D$92,'CCG data'!$A:$AD,'CCG data'!P$3,FALSE))</f>
        <v>0.16200000000000001</v>
      </c>
      <c r="Z417" s="165" t="str">
        <f>IFERROR(VLOOKUP($E417&amp;$D$92, Outliers!$A$4:$P$214,10,FALSE),"0")</f>
        <v>0</v>
      </c>
      <c r="AA417" s="165" t="str">
        <f>IFERROR(VLOOKUP($E417&amp;$D$92, Outliers!$A$4:$P$214,11,FALSE),"0")</f>
        <v>0</v>
      </c>
      <c r="AB417" s="165" t="str">
        <f>IFERROR(VLOOKUP($E417&amp;$D$92, Outliers!$A$4:$P$214,12,FALSE),"0")</f>
        <v>0</v>
      </c>
      <c r="AD417" s="78"/>
      <c r="AE417" s="78"/>
      <c r="AF417" s="78"/>
      <c r="AG417" s="78"/>
    </row>
    <row r="418" spans="4:33" ht="15.75" x14ac:dyDescent="0.25">
      <c r="D418" s="319"/>
      <c r="E418" s="104" t="s">
        <v>265</v>
      </c>
      <c r="F418" s="394" t="str">
        <f>IF(OR(ISERROR(VLOOKUP($E418&amp;$D$91&amp;$D$92,'CCG data'!$A:$AD,'CCG data'!R$3,FALSE)),ISBLANK(VLOOKUP($E418&amp;$D$91&amp;$D$92,'CCG data'!$A:$AD,'CCG data'!R$3,FALSE))),"",VLOOKUP($E418&amp;$D$91&amp;$D$92,'CCG data'!$A:$AD,'CCG data'!R$3,FALSE))</f>
        <v/>
      </c>
      <c r="G418" s="395"/>
      <c r="H418" s="395">
        <f>IF(OR(ISERROR(VLOOKUP($E418&amp;$D$91&amp;$D$92,'CCG data'!$A:$AD,'CCG data'!S$3,FALSE)),ISBLANK(VLOOKUP($E418&amp;$D$91&amp;$D$92,'CCG data'!$A:$AD,'CCG data'!S$3,FALSE))),"",VLOOKUP($E418&amp;$D$91&amp;$D$92,'CCG data'!$A:$AD,'CCG data'!S$3,FALSE))</f>
        <v>45.088885721217913</v>
      </c>
      <c r="I418" s="395"/>
      <c r="J418" s="395">
        <f>IF(OR(ISERROR(VLOOKUP($E418&amp;$D$91&amp;$D$92,'CCG data'!$A:$AD,'CCG data'!T$3,FALSE)),ISBLANK(VLOOKUP($E418&amp;$D$91&amp;$D$92,'CCG data'!$A:$AD,'CCG data'!T$3,FALSE))),"",VLOOKUP($E418&amp;$D$91&amp;$D$92,'CCG data'!$A:$AD,'CCG data'!T$3,FALSE))</f>
        <v>33.515359541593718</v>
      </c>
      <c r="K418" s="395"/>
      <c r="L418" s="395">
        <f>IF(OR(ISERROR(VLOOKUP($E418&amp;$D$91&amp;$D$92,'CCG data'!$A:$AD,'CCG data'!U$3,FALSE)),ISBLANK(VLOOKUP($E418&amp;$D$91&amp;$D$92,'CCG data'!$A:$AD,'CCG data'!U$3,FALSE))),"",VLOOKUP($E418&amp;$D$91&amp;$D$92,'CCG data'!$A:$AD,'CCG data'!U$3,FALSE))</f>
        <v>11.759963423457419</v>
      </c>
      <c r="M418" s="396"/>
      <c r="N418" s="367">
        <f>IF(OR(ISERROR(VLOOKUP($E418&amp;$D$91&amp;$D$92,'CCG data'!$A:$AD,'CCG data'!G$3,FALSE)),ISBLANK(VLOOKUP($E418&amp;$D$91&amp;$D$92,'CCG data'!$A:$AD,'CCG data'!G$3,FALSE))),"",VLOOKUP($E418&amp;$D$91&amp;$D$92,'CCG data'!$A:$AD,'CCG data'!G$3,FALSE))</f>
        <v>1339</v>
      </c>
      <c r="P418" s="404" t="str">
        <f>IF(OR(ISERROR(VLOOKUP($E418&amp;$D$91&amp;$D$92,'CCG data'!$A:$AD,'CCG data'!B$3,FALSE)),ISBLANK(VLOOKUP($E418&amp;$D$91&amp;$D$92,'CCG data'!$A:$AD,'CCG data'!B$3,FALSE))),"",VLOOKUP($E418&amp;$D$91&amp;$D$92,'CCG data'!$A:$AD,'CCG data'!B$3,FALSE))</f>
        <v/>
      </c>
      <c r="Q418" s="267"/>
      <c r="R418" s="267">
        <f>IF(OR(ISERROR(VLOOKUP($E418&amp;$D$91&amp;$D$92,'CCG data'!$A:$AD,'CCG data'!C$3,FALSE)),ISBLANK(VLOOKUP($E418&amp;$D$91&amp;$D$92,'CCG data'!$A:$AD,'CCG data'!C$3,FALSE))),"",VLOOKUP($E418&amp;$D$91&amp;$D$92,'CCG data'!$A:$AD,'CCG data'!C$3,FALSE))</f>
        <v>0.49290515309932786</v>
      </c>
      <c r="S418" s="267"/>
      <c r="T418" s="267">
        <f>IF(OR(ISERROR(VLOOKUP($E418&amp;$D$91&amp;$D$92,'CCG data'!$A:$AD,'CCG data'!D$3,FALSE)),ISBLANK(VLOOKUP($E418&amp;$D$91&amp;$D$92,'CCG data'!$A:$AD,'CCG data'!D$3,FALSE))),"",VLOOKUP($E418&amp;$D$91&amp;$D$92,'CCG data'!$A:$AD,'CCG data'!D$3,FALSE))</f>
        <v>0.37640029873039582</v>
      </c>
      <c r="U418" s="267"/>
      <c r="V418" s="267">
        <f>IF(OR(ISERROR(VLOOKUP($E418&amp;$D$91&amp;$D$92,'CCG data'!$A:$AD,'CCG data'!E$3,FALSE)),ISBLANK(VLOOKUP($E418&amp;$D$91&amp;$D$92,'CCG data'!$A:$AD,'CCG data'!E$3,FALSE))),"",VLOOKUP($E418&amp;$D$91&amp;$D$92,'CCG data'!$A:$AD,'CCG data'!E$3,FALSE))</f>
        <v>0.13069454817027631</v>
      </c>
      <c r="W418" s="405"/>
      <c r="Z418" s="165">
        <f>IFERROR(VLOOKUP($E418&amp;$D$92, Outliers!$A$4:$P$214,10,FALSE),"0")</f>
        <v>1</v>
      </c>
      <c r="AA418" s="165">
        <f>IFERROR(VLOOKUP($E418&amp;$D$92, Outliers!$A$4:$P$214,11,FALSE),"0")</f>
        <v>1</v>
      </c>
      <c r="AB418" s="165">
        <f>IFERROR(VLOOKUP($E418&amp;$D$92, Outliers!$A$4:$P$214,12,FALSE),"0")</f>
        <v>0</v>
      </c>
      <c r="AD418" s="78"/>
      <c r="AE418" s="78"/>
      <c r="AF418" s="78"/>
      <c r="AG418" s="78"/>
    </row>
    <row r="419" spans="4:33" x14ac:dyDescent="0.25">
      <c r="D419" s="319"/>
      <c r="E419" s="103" t="s">
        <v>27</v>
      </c>
      <c r="F419" s="95" t="str">
        <f>IF(P418="","",VLOOKUP($E418&amp;$D$91&amp;$D$92,'CCG data'!$A:$AD,'CCG data'!W$3,FALSE))</f>
        <v/>
      </c>
      <c r="G419" s="96" t="str">
        <f>IF(P418="","",VLOOKUP($E418&amp;$D$91&amp;$D$92,'CCG data'!$A:$AD,'CCG data'!X$3,FALSE))</f>
        <v/>
      </c>
      <c r="H419" s="96">
        <f>IF(R418="","",VLOOKUP($E418&amp;$D$91&amp;$D$92,'CCG data'!$A:$AD,'CCG data'!Y$3,FALSE))</f>
        <v>41.648924028333916</v>
      </c>
      <c r="I419" s="96">
        <f>IF(R418="","",VLOOKUP($E418&amp;$D$91&amp;$D$92,'CCG data'!$A:$AD,'CCG data'!Z$3,FALSE))</f>
        <v>48.528847414101911</v>
      </c>
      <c r="J419" s="96">
        <f>IF(T418="","",VLOOKUP($E418&amp;$D$91&amp;$D$92,'CCG data'!$A:$AD,'CCG data'!AA$3,FALSE))</f>
        <v>30.589289714279317</v>
      </c>
      <c r="K419" s="96">
        <f>IF(T418="","",VLOOKUP($E418&amp;$D$91&amp;$D$92,'CCG data'!$A:$AD,'CCG data'!AB$3,FALSE))</f>
        <v>36.441429368908118</v>
      </c>
      <c r="L419" s="96">
        <f>IF(V418="","",VLOOKUP($E418&amp;$D$91&amp;$D$92,'CCG data'!$A:$AD,'CCG data'!AC$3,FALSE))</f>
        <v>10.017582859299109</v>
      </c>
      <c r="M419" s="96">
        <f>IF(V418="","",VLOOKUP($E418&amp;$D$91&amp;$D$92,'CCG data'!$A:$AD,'CCG data'!AD$3,FALSE))</f>
        <v>13.502343987615729</v>
      </c>
      <c r="N419" s="368"/>
      <c r="P419" s="152" t="str">
        <f>IF(P418="","",VLOOKUP($E418&amp;$D$91&amp;$D$92,'CCG data'!$A:$AD,'CCG data'!I$3,FALSE))</f>
        <v/>
      </c>
      <c r="Q419" s="15" t="str">
        <f>IF(P418="","",VLOOKUP($E418&amp;$D$91&amp;$D$92,'CCG data'!$A:$AD,'CCG data'!J$3,FALSE))</f>
        <v/>
      </c>
      <c r="R419" s="15">
        <f>IF(R418="","",VLOOKUP($E418&amp;$D$91&amp;$D$92,'CCG data'!$A:$AD,'CCG data'!K$3,FALSE))</f>
        <v>0.46600000000000003</v>
      </c>
      <c r="S419" s="15">
        <f>IF(R418="","",VLOOKUP($E418&amp;$D$91&amp;$D$92,'CCG data'!$A:$AD,'CCG data'!L$3,FALSE))</f>
        <v>0.52</v>
      </c>
      <c r="T419" s="15">
        <f>IF(T418="","",VLOOKUP($E418&amp;$D$91&amp;$D$92,'CCG data'!$A:$AD,'CCG data'!M$3,FALSE))</f>
        <v>0.35099999999999998</v>
      </c>
      <c r="U419" s="15">
        <f>IF(T418="","",VLOOKUP($E418&amp;$D$91&amp;$D$92,'CCG data'!$A:$AD,'CCG data'!N$3,FALSE))</f>
        <v>0.40300000000000002</v>
      </c>
      <c r="V419" s="15">
        <f>IF(V418="","",VLOOKUP($E418&amp;$D$91&amp;$D$92,'CCG data'!$A:$AD,'CCG data'!O$3,FALSE))</f>
        <v>0.114</v>
      </c>
      <c r="W419" s="136">
        <f>IF(V418="","",VLOOKUP($E418&amp;$D$91&amp;$D$92,'CCG data'!$A:$AD,'CCG data'!P$3,FALSE))</f>
        <v>0.15</v>
      </c>
      <c r="Z419" s="165" t="str">
        <f>IFERROR(VLOOKUP($E419&amp;$D$92, Outliers!$A$4:$P$214,10,FALSE),"0")</f>
        <v>0</v>
      </c>
      <c r="AA419" s="165" t="str">
        <f>IFERROR(VLOOKUP($E419&amp;$D$92, Outliers!$A$4:$P$214,11,FALSE),"0")</f>
        <v>0</v>
      </c>
      <c r="AB419" s="165" t="str">
        <f>IFERROR(VLOOKUP($E419&amp;$D$92, Outliers!$A$4:$P$214,12,FALSE),"0")</f>
        <v>0</v>
      </c>
      <c r="AD419" s="78"/>
      <c r="AE419" s="78"/>
      <c r="AF419" s="78"/>
      <c r="AG419" s="78"/>
    </row>
    <row r="420" spans="4:33" ht="15.75" x14ac:dyDescent="0.25">
      <c r="D420" s="319"/>
      <c r="E420" s="104" t="s">
        <v>266</v>
      </c>
      <c r="F420" s="394" t="str">
        <f>IF(OR(ISERROR(VLOOKUP($E420&amp;$D$91&amp;$D$92,'CCG data'!$A:$AD,'CCG data'!R$3,FALSE)),ISBLANK(VLOOKUP($E420&amp;$D$91&amp;$D$92,'CCG data'!$A:$AD,'CCG data'!R$3,FALSE))),"",VLOOKUP($E420&amp;$D$91&amp;$D$92,'CCG data'!$A:$AD,'CCG data'!R$3,FALSE))</f>
        <v/>
      </c>
      <c r="G420" s="395"/>
      <c r="H420" s="395">
        <f>IF(OR(ISERROR(VLOOKUP($E420&amp;$D$91&amp;$D$92,'CCG data'!$A:$AD,'CCG data'!S$3,FALSE)),ISBLANK(VLOOKUP($E420&amp;$D$91&amp;$D$92,'CCG data'!$A:$AD,'CCG data'!S$3,FALSE))),"",VLOOKUP($E420&amp;$D$91&amp;$D$92,'CCG data'!$A:$AD,'CCG data'!S$3,FALSE))</f>
        <v>36.342071199078404</v>
      </c>
      <c r="I420" s="395"/>
      <c r="J420" s="395">
        <f>IF(OR(ISERROR(VLOOKUP($E420&amp;$D$91&amp;$D$92,'CCG data'!$A:$AD,'CCG data'!T$3,FALSE)),ISBLANK(VLOOKUP($E420&amp;$D$91&amp;$D$92,'CCG data'!$A:$AD,'CCG data'!T$3,FALSE))),"",VLOOKUP($E420&amp;$D$91&amp;$D$92,'CCG data'!$A:$AD,'CCG data'!T$3,FALSE))</f>
        <v>28.668115671328735</v>
      </c>
      <c r="K420" s="395"/>
      <c r="L420" s="395">
        <f>IF(OR(ISERROR(VLOOKUP($E420&amp;$D$91&amp;$D$92,'CCG data'!$A:$AD,'CCG data'!U$3,FALSE)),ISBLANK(VLOOKUP($E420&amp;$D$91&amp;$D$92,'CCG data'!$A:$AD,'CCG data'!U$3,FALSE))),"",VLOOKUP($E420&amp;$D$91&amp;$D$92,'CCG data'!$A:$AD,'CCG data'!U$3,FALSE))</f>
        <v>9.5688655932211368</v>
      </c>
      <c r="M420" s="396"/>
      <c r="N420" s="367">
        <f>IF(OR(ISERROR(VLOOKUP($E420&amp;$D$91&amp;$D$92,'CCG data'!$A:$AD,'CCG data'!G$3,FALSE)),ISBLANK(VLOOKUP($E420&amp;$D$91&amp;$D$92,'CCG data'!$A:$AD,'CCG data'!G$3,FALSE))),"",VLOOKUP($E420&amp;$D$91&amp;$D$92,'CCG data'!$A:$AD,'CCG data'!G$3,FALSE))</f>
        <v>1081</v>
      </c>
      <c r="P420" s="404" t="str">
        <f>IF(OR(ISERROR(VLOOKUP($E420&amp;$D$91&amp;$D$92,'CCG data'!$A:$AD,'CCG data'!B$3,FALSE)),ISBLANK(VLOOKUP($E420&amp;$D$91&amp;$D$92,'CCG data'!$A:$AD,'CCG data'!B$3,FALSE))),"",VLOOKUP($E420&amp;$D$91&amp;$D$92,'CCG data'!$A:$AD,'CCG data'!B$3,FALSE))</f>
        <v/>
      </c>
      <c r="Q420" s="267"/>
      <c r="R420" s="267">
        <f>IF(OR(ISERROR(VLOOKUP($E420&amp;$D$91&amp;$D$92,'CCG data'!$A:$AD,'CCG data'!C$3,FALSE)),ISBLANK(VLOOKUP($E420&amp;$D$91&amp;$D$92,'CCG data'!$A:$AD,'CCG data'!C$3,FALSE))),"",VLOOKUP($E420&amp;$D$91&amp;$D$92,'CCG data'!$A:$AD,'CCG data'!C$3,FALSE))</f>
        <v>0.48196114708603144</v>
      </c>
      <c r="S420" s="267"/>
      <c r="T420" s="267">
        <f>IF(OR(ISERROR(VLOOKUP($E420&amp;$D$91&amp;$D$92,'CCG data'!$A:$AD,'CCG data'!D$3,FALSE)),ISBLANK(VLOOKUP($E420&amp;$D$91&amp;$D$92,'CCG data'!$A:$AD,'CCG data'!D$3,FALSE))),"",VLOOKUP($E420&amp;$D$91&amp;$D$92,'CCG data'!$A:$AD,'CCG data'!D$3,FALSE))</f>
        <v>0.39037927844588344</v>
      </c>
      <c r="U420" s="267"/>
      <c r="V420" s="267">
        <f>IF(OR(ISERROR(VLOOKUP($E420&amp;$D$91&amp;$D$92,'CCG data'!$A:$AD,'CCG data'!E$3,FALSE)),ISBLANK(VLOOKUP($E420&amp;$D$91&amp;$D$92,'CCG data'!$A:$AD,'CCG data'!E$3,FALSE))),"",VLOOKUP($E420&amp;$D$91&amp;$D$92,'CCG data'!$A:$AD,'CCG data'!E$3,FALSE))</f>
        <v>0.1276595744680851</v>
      </c>
      <c r="W420" s="405"/>
      <c r="Z420" s="165">
        <f>IFERROR(VLOOKUP($E420&amp;$D$92, Outliers!$A$4:$P$214,10,FALSE),"0")</f>
        <v>0</v>
      </c>
      <c r="AA420" s="165">
        <f>IFERROR(VLOOKUP($E420&amp;$D$92, Outliers!$A$4:$P$214,11,FALSE),"0")</f>
        <v>0</v>
      </c>
      <c r="AB420" s="165">
        <f>IFERROR(VLOOKUP($E420&amp;$D$92, Outliers!$A$4:$P$214,12,FALSE),"0")</f>
        <v>0</v>
      </c>
      <c r="AD420" s="78"/>
      <c r="AE420" s="78"/>
      <c r="AF420" s="78"/>
      <c r="AG420" s="78"/>
    </row>
    <row r="421" spans="4:33" x14ac:dyDescent="0.25">
      <c r="D421" s="319"/>
      <c r="E421" s="103" t="s">
        <v>27</v>
      </c>
      <c r="F421" s="95" t="str">
        <f>IF(P420="","",VLOOKUP($E420&amp;$D$91&amp;$D$92,'CCG data'!$A:$AD,'CCG data'!W$3,FALSE))</f>
        <v/>
      </c>
      <c r="G421" s="96" t="str">
        <f>IF(P420="","",VLOOKUP($E420&amp;$D$91&amp;$D$92,'CCG data'!$A:$AD,'CCG data'!X$3,FALSE))</f>
        <v/>
      </c>
      <c r="H421" s="96">
        <f>IF(R420="","",VLOOKUP($E420&amp;$D$91&amp;$D$92,'CCG data'!$A:$AD,'CCG data'!Y$3,FALSE))</f>
        <v>33.221408107066999</v>
      </c>
      <c r="I421" s="96">
        <f>IF(R420="","",VLOOKUP($E420&amp;$D$91&amp;$D$92,'CCG data'!$A:$AD,'CCG data'!Z$3,FALSE))</f>
        <v>39.462734291089809</v>
      </c>
      <c r="J421" s="96">
        <f>IF(T420="","",VLOOKUP($E420&amp;$D$91&amp;$D$92,'CCG data'!$A:$AD,'CCG data'!AA$3,FALSE))</f>
        <v>25.932853281078039</v>
      </c>
      <c r="K421" s="96">
        <f>IF(T420="","",VLOOKUP($E420&amp;$D$91&amp;$D$92,'CCG data'!$A:$AD,'CCG data'!AB$3,FALSE))</f>
        <v>31.403378061579431</v>
      </c>
      <c r="L421" s="96">
        <f>IF(V420="","",VLOOKUP($E420&amp;$D$91&amp;$D$92,'CCG data'!$A:$AD,'CCG data'!AC$3,FALSE))</f>
        <v>7.9723359648974297</v>
      </c>
      <c r="M421" s="96">
        <f>IF(V420="","",VLOOKUP($E420&amp;$D$91&amp;$D$92,'CCG data'!$A:$AD,'CCG data'!AD$3,FALSE))</f>
        <v>11.165395221544845</v>
      </c>
      <c r="N421" s="368"/>
      <c r="P421" s="152" t="str">
        <f>IF(P420="","",VLOOKUP($E420&amp;$D$91&amp;$D$92,'CCG data'!$A:$AD,'CCG data'!I$3,FALSE))</f>
        <v/>
      </c>
      <c r="Q421" s="15" t="str">
        <f>IF(P420="","",VLOOKUP($E420&amp;$D$91&amp;$D$92,'CCG data'!$A:$AD,'CCG data'!J$3,FALSE))</f>
        <v/>
      </c>
      <c r="R421" s="15">
        <f>IF(R420="","",VLOOKUP($E420&amp;$D$91&amp;$D$92,'CCG data'!$A:$AD,'CCG data'!K$3,FALSE))</f>
        <v>0.45200000000000001</v>
      </c>
      <c r="S421" s="15">
        <f>IF(R420="","",VLOOKUP($E420&amp;$D$91&amp;$D$92,'CCG data'!$A:$AD,'CCG data'!L$3,FALSE))</f>
        <v>0.51200000000000001</v>
      </c>
      <c r="T421" s="15">
        <f>IF(T420="","",VLOOKUP($E420&amp;$D$91&amp;$D$92,'CCG data'!$A:$AD,'CCG data'!M$3,FALSE))</f>
        <v>0.36199999999999999</v>
      </c>
      <c r="U421" s="15">
        <f>IF(T420="","",VLOOKUP($E420&amp;$D$91&amp;$D$92,'CCG data'!$A:$AD,'CCG data'!N$3,FALSE))</f>
        <v>0.42</v>
      </c>
      <c r="V421" s="15">
        <f>IF(V420="","",VLOOKUP($E420&amp;$D$91&amp;$D$92,'CCG data'!$A:$AD,'CCG data'!O$3,FALSE))</f>
        <v>0.109</v>
      </c>
      <c r="W421" s="136">
        <f>IF(V420="","",VLOOKUP($E420&amp;$D$91&amp;$D$92,'CCG data'!$A:$AD,'CCG data'!P$3,FALSE))</f>
        <v>0.14899999999999999</v>
      </c>
      <c r="Z421" s="165" t="str">
        <f>IFERROR(VLOOKUP($E421&amp;$D$92, Outliers!$A$4:$P$214,10,FALSE),"0")</f>
        <v>0</v>
      </c>
      <c r="AA421" s="165" t="str">
        <f>IFERROR(VLOOKUP($E421&amp;$D$92, Outliers!$A$4:$P$214,11,FALSE),"0")</f>
        <v>0</v>
      </c>
      <c r="AB421" s="165" t="str">
        <f>IFERROR(VLOOKUP($E421&amp;$D$92, Outliers!$A$4:$P$214,12,FALSE),"0")</f>
        <v>0</v>
      </c>
      <c r="AD421" s="78"/>
      <c r="AE421" s="78"/>
      <c r="AF421" s="78"/>
      <c r="AG421" s="78"/>
    </row>
    <row r="422" spans="4:33" ht="15.75" x14ac:dyDescent="0.25">
      <c r="D422" s="319"/>
      <c r="E422" s="104" t="s">
        <v>267</v>
      </c>
      <c r="F422" s="394" t="str">
        <f>IF(OR(ISERROR(VLOOKUP($E422&amp;$D$91&amp;$D$92,'CCG data'!$A:$AD,'CCG data'!R$3,FALSE)),ISBLANK(VLOOKUP($E422&amp;$D$91&amp;$D$92,'CCG data'!$A:$AD,'CCG data'!R$3,FALSE))),"",VLOOKUP($E422&amp;$D$91&amp;$D$92,'CCG data'!$A:$AD,'CCG data'!R$3,FALSE))</f>
        <v/>
      </c>
      <c r="G422" s="395"/>
      <c r="H422" s="395">
        <f>IF(OR(ISERROR(VLOOKUP($E422&amp;$D$91&amp;$D$92,'CCG data'!$A:$AD,'CCG data'!S$3,FALSE)),ISBLANK(VLOOKUP($E422&amp;$D$91&amp;$D$92,'CCG data'!$A:$AD,'CCG data'!S$3,FALSE))),"",VLOOKUP($E422&amp;$D$91&amp;$D$92,'CCG data'!$A:$AD,'CCG data'!S$3,FALSE))</f>
        <v>38.437314657758719</v>
      </c>
      <c r="I422" s="395"/>
      <c r="J422" s="395">
        <f>IF(OR(ISERROR(VLOOKUP($E422&amp;$D$91&amp;$D$92,'CCG data'!$A:$AD,'CCG data'!T$3,FALSE)),ISBLANK(VLOOKUP($E422&amp;$D$91&amp;$D$92,'CCG data'!$A:$AD,'CCG data'!T$3,FALSE))),"",VLOOKUP($E422&amp;$D$91&amp;$D$92,'CCG data'!$A:$AD,'CCG data'!T$3,FALSE))</f>
        <v>28.26373928745577</v>
      </c>
      <c r="K422" s="395"/>
      <c r="L422" s="395">
        <f>IF(OR(ISERROR(VLOOKUP($E422&amp;$D$91&amp;$D$92,'CCG data'!$A:$AD,'CCG data'!U$3,FALSE)),ISBLANK(VLOOKUP($E422&amp;$D$91&amp;$D$92,'CCG data'!$A:$AD,'CCG data'!U$3,FALSE))),"",VLOOKUP($E422&amp;$D$91&amp;$D$92,'CCG data'!$A:$AD,'CCG data'!U$3,FALSE))</f>
        <v>10.046277691859165</v>
      </c>
      <c r="M422" s="396"/>
      <c r="N422" s="367">
        <f>IF(OR(ISERROR(VLOOKUP($E422&amp;$D$91&amp;$D$92,'CCG data'!$A:$AD,'CCG data'!G$3,FALSE)),ISBLANK(VLOOKUP($E422&amp;$D$91&amp;$D$92,'CCG data'!$A:$AD,'CCG data'!G$3,FALSE))),"",VLOOKUP($E422&amp;$D$91&amp;$D$92,'CCG data'!$A:$AD,'CCG data'!G$3,FALSE))</f>
        <v>3081</v>
      </c>
      <c r="P422" s="404" t="str">
        <f>IF(OR(ISERROR(VLOOKUP($E422&amp;$D$91&amp;$D$92,'CCG data'!$A:$AD,'CCG data'!B$3,FALSE)),ISBLANK(VLOOKUP($E422&amp;$D$91&amp;$D$92,'CCG data'!$A:$AD,'CCG data'!B$3,FALSE))),"",VLOOKUP($E422&amp;$D$91&amp;$D$92,'CCG data'!$A:$AD,'CCG data'!B$3,FALSE))</f>
        <v/>
      </c>
      <c r="Q422" s="267"/>
      <c r="R422" s="267">
        <f>IF(OR(ISERROR(VLOOKUP($E422&amp;$D$91&amp;$D$92,'CCG data'!$A:$AD,'CCG data'!C$3,FALSE)),ISBLANK(VLOOKUP($E422&amp;$D$91&amp;$D$92,'CCG data'!$A:$AD,'CCG data'!C$3,FALSE))),"",VLOOKUP($E422&amp;$D$91&amp;$D$92,'CCG data'!$A:$AD,'CCG data'!C$3,FALSE))</f>
        <v>0.50081142486205776</v>
      </c>
      <c r="S422" s="267"/>
      <c r="T422" s="267">
        <f>IF(OR(ISERROR(VLOOKUP($E422&amp;$D$91&amp;$D$92,'CCG data'!$A:$AD,'CCG data'!D$3,FALSE)),ISBLANK(VLOOKUP($E422&amp;$D$91&amp;$D$92,'CCG data'!$A:$AD,'CCG data'!D$3,FALSE))),"",VLOOKUP($E422&amp;$D$91&amp;$D$92,'CCG data'!$A:$AD,'CCG data'!D$3,FALSE))</f>
        <v>0.36806231742940604</v>
      </c>
      <c r="U422" s="267"/>
      <c r="V422" s="267">
        <f>IF(OR(ISERROR(VLOOKUP($E422&amp;$D$91&amp;$D$92,'CCG data'!$A:$AD,'CCG data'!E$3,FALSE)),ISBLANK(VLOOKUP($E422&amp;$D$91&amp;$D$92,'CCG data'!$A:$AD,'CCG data'!E$3,FALSE))),"",VLOOKUP($E422&amp;$D$91&amp;$D$92,'CCG data'!$A:$AD,'CCG data'!E$3,FALSE))</f>
        <v>0.1311262577085362</v>
      </c>
      <c r="W422" s="405"/>
      <c r="Z422" s="165">
        <f>IFERROR(VLOOKUP($E422&amp;$D$92, Outliers!$A$4:$P$214,10,FALSE),"0")</f>
        <v>0</v>
      </c>
      <c r="AA422" s="165">
        <f>IFERROR(VLOOKUP($E422&amp;$D$92, Outliers!$A$4:$P$214,11,FALSE),"0")</f>
        <v>0</v>
      </c>
      <c r="AB422" s="165">
        <f>IFERROR(VLOOKUP($E422&amp;$D$92, Outliers!$A$4:$P$214,12,FALSE),"0")</f>
        <v>1</v>
      </c>
      <c r="AD422" s="78"/>
      <c r="AE422" s="78"/>
      <c r="AF422" s="78"/>
      <c r="AG422" s="78"/>
    </row>
    <row r="423" spans="4:33" x14ac:dyDescent="0.25">
      <c r="D423" s="319"/>
      <c r="E423" s="103" t="s">
        <v>27</v>
      </c>
      <c r="F423" s="95" t="str">
        <f>IF(P422="","",VLOOKUP($E422&amp;$D$91&amp;$D$92,'CCG data'!$A:$AD,'CCG data'!W$3,FALSE))</f>
        <v/>
      </c>
      <c r="G423" s="96" t="str">
        <f>IF(P422="","",VLOOKUP($E422&amp;$D$91&amp;$D$92,'CCG data'!$A:$AD,'CCG data'!X$3,FALSE))</f>
        <v/>
      </c>
      <c r="H423" s="96">
        <f>IF(R422="","",VLOOKUP($E422&amp;$D$91&amp;$D$92,'CCG data'!$A:$AD,'CCG data'!Y$3,FALSE))</f>
        <v>36.519413826837315</v>
      </c>
      <c r="I423" s="96">
        <f>IF(R422="","",VLOOKUP($E422&amp;$D$91&amp;$D$92,'CCG data'!$A:$AD,'CCG data'!Z$3,FALSE))</f>
        <v>40.355215488680123</v>
      </c>
      <c r="J423" s="96">
        <f>IF(T422="","",VLOOKUP($E422&amp;$D$91&amp;$D$92,'CCG data'!$A:$AD,'CCG data'!AA$3,FALSE))</f>
        <v>26.618689060390587</v>
      </c>
      <c r="K423" s="96">
        <f>IF(T422="","",VLOOKUP($E422&amp;$D$91&amp;$D$92,'CCG data'!$A:$AD,'CCG data'!AB$3,FALSE))</f>
        <v>29.908789514520954</v>
      </c>
      <c r="L423" s="96">
        <f>IF(V422="","",VLOOKUP($E422&amp;$D$91&amp;$D$92,'CCG data'!$A:$AD,'CCG data'!AC$3,FALSE))</f>
        <v>9.0666285390546353</v>
      </c>
      <c r="M423" s="96">
        <f>IF(V422="","",VLOOKUP($E422&amp;$D$91&amp;$D$92,'CCG data'!$A:$AD,'CCG data'!AD$3,FALSE))</f>
        <v>11.025926844663696</v>
      </c>
      <c r="N423" s="368"/>
      <c r="P423" s="152" t="str">
        <f>IF(P422="","",VLOOKUP($E422&amp;$D$91&amp;$D$92,'CCG data'!$A:$AD,'CCG data'!I$3,FALSE))</f>
        <v/>
      </c>
      <c r="Q423" s="15" t="str">
        <f>IF(P422="","",VLOOKUP($E422&amp;$D$91&amp;$D$92,'CCG data'!$A:$AD,'CCG data'!J$3,FALSE))</f>
        <v/>
      </c>
      <c r="R423" s="15">
        <f>IF(R422="","",VLOOKUP($E422&amp;$D$91&amp;$D$92,'CCG data'!$A:$AD,'CCG data'!K$3,FALSE))</f>
        <v>0.48299999999999998</v>
      </c>
      <c r="S423" s="15">
        <f>IF(R422="","",VLOOKUP($E422&amp;$D$91&amp;$D$92,'CCG data'!$A:$AD,'CCG data'!L$3,FALSE))</f>
        <v>0.51800000000000002</v>
      </c>
      <c r="T423" s="15">
        <f>IF(T422="","",VLOOKUP($E422&amp;$D$91&amp;$D$92,'CCG data'!$A:$AD,'CCG data'!M$3,FALSE))</f>
        <v>0.35099999999999998</v>
      </c>
      <c r="U423" s="15">
        <f>IF(T422="","",VLOOKUP($E422&amp;$D$91&amp;$D$92,'CCG data'!$A:$AD,'CCG data'!N$3,FALSE))</f>
        <v>0.38500000000000001</v>
      </c>
      <c r="V423" s="15">
        <f>IF(V422="","",VLOOKUP($E422&amp;$D$91&amp;$D$92,'CCG data'!$A:$AD,'CCG data'!O$3,FALSE))</f>
        <v>0.12</v>
      </c>
      <c r="W423" s="136">
        <f>IF(V422="","",VLOOKUP($E422&amp;$D$91&amp;$D$92,'CCG data'!$A:$AD,'CCG data'!P$3,FALSE))</f>
        <v>0.14399999999999999</v>
      </c>
      <c r="Z423" s="165" t="str">
        <f>IFERROR(VLOOKUP($E423&amp;$D$92, Outliers!$A$4:$P$214,10,FALSE),"0")</f>
        <v>0</v>
      </c>
      <c r="AA423" s="165" t="str">
        <f>IFERROR(VLOOKUP($E423&amp;$D$92, Outliers!$A$4:$P$214,11,FALSE),"0")</f>
        <v>0</v>
      </c>
      <c r="AB423" s="165" t="str">
        <f>IFERROR(VLOOKUP($E423&amp;$D$92, Outliers!$A$4:$P$214,12,FALSE),"0")</f>
        <v>0</v>
      </c>
      <c r="AD423" s="78"/>
      <c r="AE423" s="78"/>
      <c r="AF423" s="78"/>
      <c r="AG423" s="78"/>
    </row>
    <row r="424" spans="4:33" ht="15.75" x14ac:dyDescent="0.25">
      <c r="D424" s="319"/>
      <c r="E424" s="104" t="s">
        <v>422</v>
      </c>
      <c r="F424" s="394" t="str">
        <f>IF(OR(ISERROR(VLOOKUP($E424&amp;$D$91&amp;$D$92,'CCG data'!$A:$AD,'CCG data'!R$3,FALSE)),ISBLANK(VLOOKUP($E424&amp;$D$91&amp;$D$92,'CCG data'!$A:$AD,'CCG data'!R$3,FALSE))),"",VLOOKUP($E424&amp;$D$91&amp;$D$92,'CCG data'!$A:$AD,'CCG data'!R$3,FALSE))</f>
        <v/>
      </c>
      <c r="G424" s="395"/>
      <c r="H424" s="395">
        <f>IF(OR(ISERROR(VLOOKUP($E424&amp;$D$91&amp;$D$92,'CCG data'!$A:$AD,'CCG data'!S$3,FALSE)),ISBLANK(VLOOKUP($E424&amp;$D$91&amp;$D$92,'CCG data'!$A:$AD,'CCG data'!S$3,FALSE))),"",VLOOKUP($E424&amp;$D$91&amp;$D$92,'CCG data'!$A:$AD,'CCG data'!S$3,FALSE))</f>
        <v>35.094688023784862</v>
      </c>
      <c r="I424" s="395"/>
      <c r="J424" s="395">
        <f>IF(OR(ISERROR(VLOOKUP($E424&amp;$D$91&amp;$D$92,'CCG data'!$A:$AD,'CCG data'!T$3,FALSE)),ISBLANK(VLOOKUP($E424&amp;$D$91&amp;$D$92,'CCG data'!$A:$AD,'CCG data'!T$3,FALSE))),"",VLOOKUP($E424&amp;$D$91&amp;$D$92,'CCG data'!$A:$AD,'CCG data'!T$3,FALSE))</f>
        <v>26.078423000480459</v>
      </c>
      <c r="K424" s="395"/>
      <c r="L424" s="395">
        <f>IF(OR(ISERROR(VLOOKUP($E424&amp;$D$91&amp;$D$92,'CCG data'!$A:$AD,'CCG data'!U$3,FALSE)),ISBLANK(VLOOKUP($E424&amp;$D$91&amp;$D$92,'CCG data'!$A:$AD,'CCG data'!U$3,FALSE))),"",VLOOKUP($E424&amp;$D$91&amp;$D$92,'CCG data'!$A:$AD,'CCG data'!U$3,FALSE))</f>
        <v>11.529273435369292</v>
      </c>
      <c r="M424" s="396"/>
      <c r="N424" s="367">
        <f>IF(OR(ISERROR(VLOOKUP($E424&amp;$D$91&amp;$D$92,'CCG data'!$A:$AD,'CCG data'!G$3,FALSE)),ISBLANK(VLOOKUP($E424&amp;$D$91&amp;$D$92,'CCG data'!$A:$AD,'CCG data'!G$3,FALSE))),"",VLOOKUP($E424&amp;$D$91&amp;$D$92,'CCG data'!$A:$AD,'CCG data'!G$3,FALSE))</f>
        <v>913</v>
      </c>
      <c r="P424" s="404" t="str">
        <f>IF(OR(ISERROR(VLOOKUP($E424&amp;$D$91&amp;$D$92,'CCG data'!$A:$AD,'CCG data'!B$3,FALSE)),ISBLANK(VLOOKUP($E424&amp;$D$91&amp;$D$92,'CCG data'!$A:$AD,'CCG data'!B$3,FALSE))),"",VLOOKUP($E424&amp;$D$91&amp;$D$92,'CCG data'!$A:$AD,'CCG data'!B$3,FALSE))</f>
        <v/>
      </c>
      <c r="Q424" s="267"/>
      <c r="R424" s="267">
        <f>IF(OR(ISERROR(VLOOKUP($E424&amp;$D$91&amp;$D$92,'CCG data'!$A:$AD,'CCG data'!C$3,FALSE)),ISBLANK(VLOOKUP($E424&amp;$D$91&amp;$D$92,'CCG data'!$A:$AD,'CCG data'!C$3,FALSE))),"",VLOOKUP($E424&amp;$D$91&amp;$D$92,'CCG data'!$A:$AD,'CCG data'!C$3,FALSE))</f>
        <v>0.47754654983570644</v>
      </c>
      <c r="S424" s="267"/>
      <c r="T424" s="267">
        <f>IF(OR(ISERROR(VLOOKUP($E424&amp;$D$91&amp;$D$92,'CCG data'!$A:$AD,'CCG data'!D$3,FALSE)),ISBLANK(VLOOKUP($E424&amp;$D$91&amp;$D$92,'CCG data'!$A:$AD,'CCG data'!D$3,FALSE))),"",VLOOKUP($E424&amp;$D$91&amp;$D$92,'CCG data'!$A:$AD,'CCG data'!D$3,FALSE))</f>
        <v>0.36801752464403065</v>
      </c>
      <c r="U424" s="267"/>
      <c r="V424" s="267">
        <f>IF(OR(ISERROR(VLOOKUP($E424&amp;$D$91&amp;$D$92,'CCG data'!$A:$AD,'CCG data'!E$3,FALSE)),ISBLANK(VLOOKUP($E424&amp;$D$91&amp;$D$92,'CCG data'!$A:$AD,'CCG data'!E$3,FALSE))),"",VLOOKUP($E424&amp;$D$91&amp;$D$92,'CCG data'!$A:$AD,'CCG data'!E$3,FALSE))</f>
        <v>0.15443592552026286</v>
      </c>
      <c r="W424" s="405"/>
      <c r="Z424" s="165">
        <f>IFERROR(VLOOKUP($E424&amp;$D$92, Outliers!$A$4:$P$214,10,FALSE),"0")</f>
        <v>0</v>
      </c>
      <c r="AA424" s="165">
        <f>IFERROR(VLOOKUP($E424&amp;$D$92, Outliers!$A$4:$P$214,11,FALSE),"0")</f>
        <v>0</v>
      </c>
      <c r="AB424" s="165">
        <f>IFERROR(VLOOKUP($E424&amp;$D$92, Outliers!$A$4:$P$214,12,FALSE),"0")</f>
        <v>0</v>
      </c>
      <c r="AD424" s="78"/>
      <c r="AE424" s="78"/>
      <c r="AF424" s="78"/>
      <c r="AG424" s="78"/>
    </row>
    <row r="425" spans="4:33" x14ac:dyDescent="0.25">
      <c r="D425" s="319"/>
      <c r="E425" s="103" t="s">
        <v>27</v>
      </c>
      <c r="F425" s="95" t="str">
        <f>IF(P424="","",VLOOKUP($E424&amp;$D$91&amp;$D$92,'CCG data'!$A:$AD,'CCG data'!W$3,FALSE))</f>
        <v/>
      </c>
      <c r="G425" s="96" t="str">
        <f>IF(P424="","",VLOOKUP($E424&amp;$D$91&amp;$D$92,'CCG data'!$A:$AD,'CCG data'!X$3,FALSE))</f>
        <v/>
      </c>
      <c r="H425" s="96">
        <f>IF(R424="","",VLOOKUP($E424&amp;$D$91&amp;$D$92,'CCG data'!$A:$AD,'CCG data'!Y$3,FALSE))</f>
        <v>31.800455787024788</v>
      </c>
      <c r="I425" s="96">
        <f>IF(R424="","",VLOOKUP($E424&amp;$D$91&amp;$D$92,'CCG data'!$A:$AD,'CCG data'!Z$3,FALSE))</f>
        <v>38.388920260544936</v>
      </c>
      <c r="J425" s="96">
        <f>IF(T424="","",VLOOKUP($E424&amp;$D$91&amp;$D$92,'CCG data'!$A:$AD,'CCG data'!AA$3,FALSE))</f>
        <v>23.289941561035612</v>
      </c>
      <c r="K425" s="96">
        <f>IF(T424="","",VLOOKUP($E424&amp;$D$91&amp;$D$92,'CCG data'!$A:$AD,'CCG data'!AB$3,FALSE))</f>
        <v>28.866904439925307</v>
      </c>
      <c r="L425" s="96">
        <f>IF(V424="","",VLOOKUP($E424&amp;$D$91&amp;$D$92,'CCG data'!$A:$AD,'CCG data'!AC$3,FALSE))</f>
        <v>9.6262310800381954</v>
      </c>
      <c r="M425" s="96">
        <f>IF(V424="","",VLOOKUP($E424&amp;$D$91&amp;$D$92,'CCG data'!$A:$AD,'CCG data'!AD$3,FALSE))</f>
        <v>13.43231579070039</v>
      </c>
      <c r="N425" s="368"/>
      <c r="P425" s="152" t="str">
        <f>IF(P424="","",VLOOKUP($E424&amp;$D$91&amp;$D$92,'CCG data'!$A:$AD,'CCG data'!I$3,FALSE))</f>
        <v/>
      </c>
      <c r="Q425" s="15" t="str">
        <f>IF(P424="","",VLOOKUP($E424&amp;$D$91&amp;$D$92,'CCG data'!$A:$AD,'CCG data'!J$3,FALSE))</f>
        <v/>
      </c>
      <c r="R425" s="15">
        <f>IF(R424="","",VLOOKUP($E424&amp;$D$91&amp;$D$92,'CCG data'!$A:$AD,'CCG data'!K$3,FALSE))</f>
        <v>0.44500000000000001</v>
      </c>
      <c r="S425" s="15">
        <f>IF(R424="","",VLOOKUP($E424&amp;$D$91&amp;$D$92,'CCG data'!$A:$AD,'CCG data'!L$3,FALSE))</f>
        <v>0.51</v>
      </c>
      <c r="T425" s="15">
        <f>IF(T424="","",VLOOKUP($E424&amp;$D$91&amp;$D$92,'CCG data'!$A:$AD,'CCG data'!M$3,FALSE))</f>
        <v>0.33700000000000002</v>
      </c>
      <c r="U425" s="15">
        <f>IF(T424="","",VLOOKUP($E424&amp;$D$91&amp;$D$92,'CCG data'!$A:$AD,'CCG data'!N$3,FALSE))</f>
        <v>0.4</v>
      </c>
      <c r="V425" s="15">
        <f>IF(V424="","",VLOOKUP($E424&amp;$D$91&amp;$D$92,'CCG data'!$A:$AD,'CCG data'!O$3,FALSE))</f>
        <v>0.13200000000000001</v>
      </c>
      <c r="W425" s="136">
        <f>IF(V424="","",VLOOKUP($E424&amp;$D$91&amp;$D$92,'CCG data'!$A:$AD,'CCG data'!P$3,FALSE))</f>
        <v>0.17899999999999999</v>
      </c>
      <c r="Z425" s="165" t="str">
        <f>IFERROR(VLOOKUP($E425&amp;$D$92, Outliers!$A$4:$P$214,10,FALSE),"0")</f>
        <v>0</v>
      </c>
      <c r="AA425" s="165" t="str">
        <f>IFERROR(VLOOKUP($E425&amp;$D$92, Outliers!$A$4:$P$214,11,FALSE),"0")</f>
        <v>0</v>
      </c>
      <c r="AB425" s="165" t="str">
        <f>IFERROR(VLOOKUP($E425&amp;$D$92, Outliers!$A$4:$P$214,12,FALSE),"0")</f>
        <v>0</v>
      </c>
      <c r="AD425" s="78"/>
      <c r="AE425" s="78"/>
      <c r="AF425" s="78"/>
      <c r="AG425" s="78"/>
    </row>
    <row r="426" spans="4:33" ht="15.75" x14ac:dyDescent="0.25">
      <c r="D426" s="319"/>
      <c r="E426" s="104" t="s">
        <v>268</v>
      </c>
      <c r="F426" s="394" t="str">
        <f>IF(OR(ISERROR(VLOOKUP($E426&amp;$D$91&amp;$D$92,'CCG data'!$A:$AD,'CCG data'!R$3,FALSE)),ISBLANK(VLOOKUP($E426&amp;$D$91&amp;$D$92,'CCG data'!$A:$AD,'CCG data'!R$3,FALSE))),"",VLOOKUP($E426&amp;$D$91&amp;$D$92,'CCG data'!$A:$AD,'CCG data'!R$3,FALSE))</f>
        <v/>
      </c>
      <c r="G426" s="395"/>
      <c r="H426" s="395">
        <f>IF(OR(ISERROR(VLOOKUP($E426&amp;$D$91&amp;$D$92,'CCG data'!$A:$AD,'CCG data'!S$3,FALSE)),ISBLANK(VLOOKUP($E426&amp;$D$91&amp;$D$92,'CCG data'!$A:$AD,'CCG data'!S$3,FALSE))),"",VLOOKUP($E426&amp;$D$91&amp;$D$92,'CCG data'!$A:$AD,'CCG data'!S$3,FALSE))</f>
        <v>46.31915838262789</v>
      </c>
      <c r="I426" s="395"/>
      <c r="J426" s="395">
        <f>IF(OR(ISERROR(VLOOKUP($E426&amp;$D$91&amp;$D$92,'CCG data'!$A:$AD,'CCG data'!T$3,FALSE)),ISBLANK(VLOOKUP($E426&amp;$D$91&amp;$D$92,'CCG data'!$A:$AD,'CCG data'!T$3,FALSE))),"",VLOOKUP($E426&amp;$D$91&amp;$D$92,'CCG data'!$A:$AD,'CCG data'!T$3,FALSE))</f>
        <v>45.104502534042474</v>
      </c>
      <c r="K426" s="395"/>
      <c r="L426" s="395">
        <f>IF(OR(ISERROR(VLOOKUP($E426&amp;$D$91&amp;$D$92,'CCG data'!$A:$AD,'CCG data'!U$3,FALSE)),ISBLANK(VLOOKUP($E426&amp;$D$91&amp;$D$92,'CCG data'!$A:$AD,'CCG data'!U$3,FALSE))),"",VLOOKUP($E426&amp;$D$91&amp;$D$92,'CCG data'!$A:$AD,'CCG data'!U$3,FALSE))</f>
        <v>10.966096048664182</v>
      </c>
      <c r="M426" s="396"/>
      <c r="N426" s="367">
        <f>IF(OR(ISERROR(VLOOKUP($E426&amp;$D$91&amp;$D$92,'CCG data'!$A:$AD,'CCG data'!G$3,FALSE)),ISBLANK(VLOOKUP($E426&amp;$D$91&amp;$D$92,'CCG data'!$A:$AD,'CCG data'!G$3,FALSE))),"",VLOOKUP($E426&amp;$D$91&amp;$D$92,'CCG data'!$A:$AD,'CCG data'!G$3,FALSE))</f>
        <v>1221</v>
      </c>
      <c r="P426" s="404" t="str">
        <f>IF(OR(ISERROR(VLOOKUP($E426&amp;$D$91&amp;$D$92,'CCG data'!$A:$AD,'CCG data'!B$3,FALSE)),ISBLANK(VLOOKUP($E426&amp;$D$91&amp;$D$92,'CCG data'!$A:$AD,'CCG data'!B$3,FALSE))),"",VLOOKUP($E426&amp;$D$91&amp;$D$92,'CCG data'!$A:$AD,'CCG data'!B$3,FALSE))</f>
        <v/>
      </c>
      <c r="Q426" s="267"/>
      <c r="R426" s="267">
        <f>IF(OR(ISERROR(VLOOKUP($E426&amp;$D$91&amp;$D$92,'CCG data'!$A:$AD,'CCG data'!C$3,FALSE)),ISBLANK(VLOOKUP($E426&amp;$D$91&amp;$D$92,'CCG data'!$A:$AD,'CCG data'!C$3,FALSE))),"",VLOOKUP($E426&amp;$D$91&amp;$D$92,'CCG data'!$A:$AD,'CCG data'!C$3,FALSE))</f>
        <v>0.4537264537264537</v>
      </c>
      <c r="S426" s="267"/>
      <c r="T426" s="267">
        <f>IF(OR(ISERROR(VLOOKUP($E426&amp;$D$91&amp;$D$92,'CCG data'!$A:$AD,'CCG data'!D$3,FALSE)),ISBLANK(VLOOKUP($E426&amp;$D$91&amp;$D$92,'CCG data'!$A:$AD,'CCG data'!D$3,FALSE))),"",VLOOKUP($E426&amp;$D$91&amp;$D$92,'CCG data'!$A:$AD,'CCG data'!D$3,FALSE))</f>
        <v>0.43734643734643736</v>
      </c>
      <c r="U426" s="267"/>
      <c r="V426" s="267">
        <f>IF(OR(ISERROR(VLOOKUP($E426&amp;$D$91&amp;$D$92,'CCG data'!$A:$AD,'CCG data'!E$3,FALSE)),ISBLANK(VLOOKUP($E426&amp;$D$91&amp;$D$92,'CCG data'!$A:$AD,'CCG data'!E$3,FALSE))),"",VLOOKUP($E426&amp;$D$91&amp;$D$92,'CCG data'!$A:$AD,'CCG data'!E$3,FALSE))</f>
        <v>0.10892710892710893</v>
      </c>
      <c r="W426" s="405"/>
      <c r="Z426" s="165">
        <f>IFERROR(VLOOKUP($E426&amp;$D$92, Outliers!$A$4:$P$214,10,FALSE),"0")</f>
        <v>1</v>
      </c>
      <c r="AA426" s="165">
        <f>IFERROR(VLOOKUP($E426&amp;$D$92, Outliers!$A$4:$P$214,11,FALSE),"0")</f>
        <v>1</v>
      </c>
      <c r="AB426" s="165">
        <f>IFERROR(VLOOKUP($E426&amp;$D$92, Outliers!$A$4:$P$214,12,FALSE),"0")</f>
        <v>0</v>
      </c>
      <c r="AD426" s="78"/>
      <c r="AE426" s="78"/>
      <c r="AF426" s="78"/>
      <c r="AG426" s="78"/>
    </row>
    <row r="427" spans="4:33" x14ac:dyDescent="0.25">
      <c r="D427" s="319"/>
      <c r="E427" s="103" t="s">
        <v>27</v>
      </c>
      <c r="F427" s="95" t="str">
        <f>IF(P426="","",VLOOKUP($E426&amp;$D$91&amp;$D$92,'CCG data'!$A:$AD,'CCG data'!W$3,FALSE))</f>
        <v/>
      </c>
      <c r="G427" s="96" t="str">
        <f>IF(P426="","",VLOOKUP($E426&amp;$D$91&amp;$D$92,'CCG data'!$A:$AD,'CCG data'!X$3,FALSE))</f>
        <v/>
      </c>
      <c r="H427" s="96">
        <f>IF(R426="","",VLOOKUP($E426&amp;$D$91&amp;$D$92,'CCG data'!$A:$AD,'CCG data'!Y$3,FALSE))</f>
        <v>42.462049944981402</v>
      </c>
      <c r="I427" s="96">
        <f>IF(R426="","",VLOOKUP($E426&amp;$D$91&amp;$D$92,'CCG data'!$A:$AD,'CCG data'!Z$3,FALSE))</f>
        <v>50.176266820274378</v>
      </c>
      <c r="J427" s="96">
        <f>IF(T426="","",VLOOKUP($E426&amp;$D$91&amp;$D$92,'CCG data'!$A:$AD,'CCG data'!AA$3,FALSE))</f>
        <v>41.278851607225967</v>
      </c>
      <c r="K427" s="96">
        <f>IF(T426="","",VLOOKUP($E426&amp;$D$91&amp;$D$92,'CCG data'!$A:$AD,'CCG data'!AB$3,FALSE))</f>
        <v>48.930153460858982</v>
      </c>
      <c r="L427" s="96">
        <f>IF(V426="","",VLOOKUP($E426&amp;$D$91&amp;$D$92,'CCG data'!$A:$AD,'CCG data'!AC$3,FALSE))</f>
        <v>9.102369051395252</v>
      </c>
      <c r="M427" s="96">
        <f>IF(V426="","",VLOOKUP($E426&amp;$D$91&amp;$D$92,'CCG data'!$A:$AD,'CCG data'!AD$3,FALSE))</f>
        <v>12.829823045933113</v>
      </c>
      <c r="N427" s="368"/>
      <c r="P427" s="152" t="str">
        <f>IF(P426="","",VLOOKUP($E426&amp;$D$91&amp;$D$92,'CCG data'!$A:$AD,'CCG data'!I$3,FALSE))</f>
        <v/>
      </c>
      <c r="Q427" s="15" t="str">
        <f>IF(P426="","",VLOOKUP($E426&amp;$D$91&amp;$D$92,'CCG data'!$A:$AD,'CCG data'!J$3,FALSE))</f>
        <v/>
      </c>
      <c r="R427" s="15">
        <f>IF(R426="","",VLOOKUP($E426&amp;$D$91&amp;$D$92,'CCG data'!$A:$AD,'CCG data'!K$3,FALSE))</f>
        <v>0.42599999999999999</v>
      </c>
      <c r="S427" s="15">
        <f>IF(R426="","",VLOOKUP($E426&amp;$D$91&amp;$D$92,'CCG data'!$A:$AD,'CCG data'!L$3,FALSE))</f>
        <v>0.48199999999999998</v>
      </c>
      <c r="T427" s="15">
        <f>IF(T426="","",VLOOKUP($E426&amp;$D$91&amp;$D$92,'CCG data'!$A:$AD,'CCG data'!M$3,FALSE))</f>
        <v>0.41</v>
      </c>
      <c r="U427" s="15">
        <f>IF(T426="","",VLOOKUP($E426&amp;$D$91&amp;$D$92,'CCG data'!$A:$AD,'CCG data'!N$3,FALSE))</f>
        <v>0.46500000000000002</v>
      </c>
      <c r="V427" s="15">
        <f>IF(V426="","",VLOOKUP($E426&amp;$D$91&amp;$D$92,'CCG data'!$A:$AD,'CCG data'!O$3,FALSE))</f>
        <v>9.2999999999999999E-2</v>
      </c>
      <c r="W427" s="136">
        <f>IF(V426="","",VLOOKUP($E426&amp;$D$91&amp;$D$92,'CCG data'!$A:$AD,'CCG data'!P$3,FALSE))</f>
        <v>0.128</v>
      </c>
      <c r="Z427" s="165" t="str">
        <f>IFERROR(VLOOKUP($E427&amp;$D$92, Outliers!$A$4:$P$214,10,FALSE),"0")</f>
        <v>0</v>
      </c>
      <c r="AA427" s="165" t="str">
        <f>IFERROR(VLOOKUP($E427&amp;$D$92, Outliers!$A$4:$P$214,11,FALSE),"0")</f>
        <v>0</v>
      </c>
      <c r="AB427" s="165" t="str">
        <f>IFERROR(VLOOKUP($E427&amp;$D$92, Outliers!$A$4:$P$214,12,FALSE),"0")</f>
        <v>0</v>
      </c>
      <c r="AD427" s="78"/>
      <c r="AE427" s="78"/>
      <c r="AF427" s="78"/>
      <c r="AG427" s="78"/>
    </row>
    <row r="428" spans="4:33" ht="15.75" x14ac:dyDescent="0.25">
      <c r="D428" s="319"/>
      <c r="E428" s="104" t="s">
        <v>269</v>
      </c>
      <c r="F428" s="394" t="str">
        <f>IF(OR(ISERROR(VLOOKUP($E428&amp;$D$91&amp;$D$92,'CCG data'!$A:$AD,'CCG data'!R$3,FALSE)),ISBLANK(VLOOKUP($E428&amp;$D$91&amp;$D$92,'CCG data'!$A:$AD,'CCG data'!R$3,FALSE))),"",VLOOKUP($E428&amp;$D$91&amp;$D$92,'CCG data'!$A:$AD,'CCG data'!R$3,FALSE))</f>
        <v/>
      </c>
      <c r="G428" s="395"/>
      <c r="H428" s="395">
        <f>IF(OR(ISERROR(VLOOKUP($E428&amp;$D$91&amp;$D$92,'CCG data'!$A:$AD,'CCG data'!S$3,FALSE)),ISBLANK(VLOOKUP($E428&amp;$D$91&amp;$D$92,'CCG data'!$A:$AD,'CCG data'!S$3,FALSE))),"",VLOOKUP($E428&amp;$D$91&amp;$D$92,'CCG data'!$A:$AD,'CCG data'!S$3,FALSE))</f>
        <v>40.245322241924882</v>
      </c>
      <c r="I428" s="395"/>
      <c r="J428" s="395">
        <f>IF(OR(ISERROR(VLOOKUP($E428&amp;$D$91&amp;$D$92,'CCG data'!$A:$AD,'CCG data'!T$3,FALSE)),ISBLANK(VLOOKUP($E428&amp;$D$91&amp;$D$92,'CCG data'!$A:$AD,'CCG data'!T$3,FALSE))),"",VLOOKUP($E428&amp;$D$91&amp;$D$92,'CCG data'!$A:$AD,'CCG data'!T$3,FALSE))</f>
        <v>32.447952665990286</v>
      </c>
      <c r="K428" s="395"/>
      <c r="L428" s="395">
        <f>IF(OR(ISERROR(VLOOKUP($E428&amp;$D$91&amp;$D$92,'CCG data'!$A:$AD,'CCG data'!U$3,FALSE)),ISBLANK(VLOOKUP($E428&amp;$D$91&amp;$D$92,'CCG data'!$A:$AD,'CCG data'!U$3,FALSE))),"",VLOOKUP($E428&amp;$D$91&amp;$D$92,'CCG data'!$A:$AD,'CCG data'!U$3,FALSE))</f>
        <v>19.559405202177864</v>
      </c>
      <c r="M428" s="396"/>
      <c r="N428" s="367">
        <f>IF(OR(ISERROR(VLOOKUP($E428&amp;$D$91&amp;$D$92,'CCG data'!$A:$AD,'CCG data'!G$3,FALSE)),ISBLANK(VLOOKUP($E428&amp;$D$91&amp;$D$92,'CCG data'!$A:$AD,'CCG data'!G$3,FALSE))),"",VLOOKUP($E428&amp;$D$91&amp;$D$92,'CCG data'!$A:$AD,'CCG data'!G$3,FALSE))</f>
        <v>1364</v>
      </c>
      <c r="P428" s="404" t="str">
        <f>IF(OR(ISERROR(VLOOKUP($E428&amp;$D$91&amp;$D$92,'CCG data'!$A:$AD,'CCG data'!B$3,FALSE)),ISBLANK(VLOOKUP($E428&amp;$D$91&amp;$D$92,'CCG data'!$A:$AD,'CCG data'!B$3,FALSE))),"",VLOOKUP($E428&amp;$D$91&amp;$D$92,'CCG data'!$A:$AD,'CCG data'!B$3,FALSE))</f>
        <v/>
      </c>
      <c r="Q428" s="267"/>
      <c r="R428" s="267">
        <f>IF(OR(ISERROR(VLOOKUP($E428&amp;$D$91&amp;$D$92,'CCG data'!$A:$AD,'CCG data'!C$3,FALSE)),ISBLANK(VLOOKUP($E428&amp;$D$91&amp;$D$92,'CCG data'!$A:$AD,'CCG data'!C$3,FALSE))),"",VLOOKUP($E428&amp;$D$91&amp;$D$92,'CCG data'!$A:$AD,'CCG data'!C$3,FALSE))</f>
        <v>0.4406158357771261</v>
      </c>
      <c r="S428" s="267"/>
      <c r="T428" s="267">
        <f>IF(OR(ISERROR(VLOOKUP($E428&amp;$D$91&amp;$D$92,'CCG data'!$A:$AD,'CCG data'!D$3,FALSE)),ISBLANK(VLOOKUP($E428&amp;$D$91&amp;$D$92,'CCG data'!$A:$AD,'CCG data'!D$3,FALSE))),"",VLOOKUP($E428&amp;$D$91&amp;$D$92,'CCG data'!$A:$AD,'CCG data'!D$3,FALSE))</f>
        <v>0.34677419354838712</v>
      </c>
      <c r="U428" s="267"/>
      <c r="V428" s="267">
        <f>IF(OR(ISERROR(VLOOKUP($E428&amp;$D$91&amp;$D$92,'CCG data'!$A:$AD,'CCG data'!E$3,FALSE)),ISBLANK(VLOOKUP($E428&amp;$D$91&amp;$D$92,'CCG data'!$A:$AD,'CCG data'!E$3,FALSE))),"",VLOOKUP($E428&amp;$D$91&amp;$D$92,'CCG data'!$A:$AD,'CCG data'!E$3,FALSE))</f>
        <v>0.21260997067448681</v>
      </c>
      <c r="W428" s="405"/>
      <c r="Z428" s="165">
        <f>IFERROR(VLOOKUP($E428&amp;$D$92, Outliers!$A$4:$P$214,10,FALSE),"0")</f>
        <v>0</v>
      </c>
      <c r="AA428" s="165">
        <f>IFERROR(VLOOKUP($E428&amp;$D$92, Outliers!$A$4:$P$214,11,FALSE),"0")</f>
        <v>0</v>
      </c>
      <c r="AB428" s="165">
        <f>IFERROR(VLOOKUP($E428&amp;$D$92, Outliers!$A$4:$P$214,12,FALSE),"0")</f>
        <v>1</v>
      </c>
      <c r="AD428" s="78"/>
      <c r="AE428" s="78"/>
      <c r="AF428" s="78"/>
      <c r="AG428" s="78"/>
    </row>
    <row r="429" spans="4:33" x14ac:dyDescent="0.25">
      <c r="D429" s="319"/>
      <c r="E429" s="103" t="s">
        <v>27</v>
      </c>
      <c r="F429" s="95" t="str">
        <f>IF(P428="","",VLOOKUP($E428&amp;$D$91&amp;$D$92,'CCG data'!$A:$AD,'CCG data'!W$3,FALSE))</f>
        <v/>
      </c>
      <c r="G429" s="96" t="str">
        <f>IF(P428="","",VLOOKUP($E428&amp;$D$91&amp;$D$92,'CCG data'!$A:$AD,'CCG data'!X$3,FALSE))</f>
        <v/>
      </c>
      <c r="H429" s="96">
        <f>IF(R428="","",VLOOKUP($E428&amp;$D$91&amp;$D$92,'CCG data'!$A:$AD,'CCG data'!Y$3,FALSE))</f>
        <v>37.027706007620104</v>
      </c>
      <c r="I429" s="96">
        <f>IF(R428="","",VLOOKUP($E428&amp;$D$91&amp;$D$92,'CCG data'!$A:$AD,'CCG data'!Z$3,FALSE))</f>
        <v>43.46293847622966</v>
      </c>
      <c r="J429" s="96">
        <f>IF(T428="","",VLOOKUP($E428&amp;$D$91&amp;$D$92,'CCG data'!$A:$AD,'CCG data'!AA$3,FALSE))</f>
        <v>29.52371409788368</v>
      </c>
      <c r="K429" s="96">
        <f>IF(T428="","",VLOOKUP($E428&amp;$D$91&amp;$D$92,'CCG data'!$A:$AD,'CCG data'!AB$3,FALSE))</f>
        <v>35.372191234096896</v>
      </c>
      <c r="L429" s="96">
        <f>IF(V428="","",VLOOKUP($E428&amp;$D$91&amp;$D$92,'CCG data'!$A:$AD,'CCG data'!AC$3,FALSE))</f>
        <v>17.30821227176348</v>
      </c>
      <c r="M429" s="96">
        <f>IF(V428="","",VLOOKUP($E428&amp;$D$91&amp;$D$92,'CCG data'!$A:$AD,'CCG data'!AD$3,FALSE))</f>
        <v>21.810598132592247</v>
      </c>
      <c r="N429" s="368"/>
      <c r="P429" s="152" t="str">
        <f>IF(P428="","",VLOOKUP($E428&amp;$D$91&amp;$D$92,'CCG data'!$A:$AD,'CCG data'!I$3,FALSE))</f>
        <v/>
      </c>
      <c r="Q429" s="15" t="str">
        <f>IF(P428="","",VLOOKUP($E428&amp;$D$91&amp;$D$92,'CCG data'!$A:$AD,'CCG data'!J$3,FALSE))</f>
        <v/>
      </c>
      <c r="R429" s="15">
        <f>IF(R428="","",VLOOKUP($E428&amp;$D$91&amp;$D$92,'CCG data'!$A:$AD,'CCG data'!K$3,FALSE))</f>
        <v>0.41399999999999998</v>
      </c>
      <c r="S429" s="15">
        <f>IF(R428="","",VLOOKUP($E428&amp;$D$91&amp;$D$92,'CCG data'!$A:$AD,'CCG data'!L$3,FALSE))</f>
        <v>0.46700000000000003</v>
      </c>
      <c r="T429" s="15">
        <f>IF(T428="","",VLOOKUP($E428&amp;$D$91&amp;$D$92,'CCG data'!$A:$AD,'CCG data'!M$3,FALSE))</f>
        <v>0.32200000000000001</v>
      </c>
      <c r="U429" s="15">
        <f>IF(T428="","",VLOOKUP($E428&amp;$D$91&amp;$D$92,'CCG data'!$A:$AD,'CCG data'!N$3,FALSE))</f>
        <v>0.372</v>
      </c>
      <c r="V429" s="15">
        <f>IF(V428="","",VLOOKUP($E428&amp;$D$91&amp;$D$92,'CCG data'!$A:$AD,'CCG data'!O$3,FALSE))</f>
        <v>0.192</v>
      </c>
      <c r="W429" s="136">
        <f>IF(V428="","",VLOOKUP($E428&amp;$D$91&amp;$D$92,'CCG data'!$A:$AD,'CCG data'!P$3,FALSE))</f>
        <v>0.23499999999999999</v>
      </c>
      <c r="Z429" s="165" t="str">
        <f>IFERROR(VLOOKUP($E429&amp;$D$92, Outliers!$A$4:$P$214,10,FALSE),"0")</f>
        <v>0</v>
      </c>
      <c r="AA429" s="165" t="str">
        <f>IFERROR(VLOOKUP($E429&amp;$D$92, Outliers!$A$4:$P$214,11,FALSE),"0")</f>
        <v>0</v>
      </c>
      <c r="AB429" s="165" t="str">
        <f>IFERROR(VLOOKUP($E429&amp;$D$92, Outliers!$A$4:$P$214,12,FALSE),"0")</f>
        <v>0</v>
      </c>
      <c r="AD429" s="78"/>
      <c r="AE429" s="78"/>
      <c r="AF429" s="78"/>
      <c r="AG429" s="78"/>
    </row>
    <row r="430" spans="4:33" ht="15.75" x14ac:dyDescent="0.25">
      <c r="D430" s="319"/>
      <c r="E430" s="104" t="s">
        <v>423</v>
      </c>
      <c r="F430" s="394" t="str">
        <f>IF(OR(ISERROR(VLOOKUP($E430&amp;$D$91&amp;$D$92,'CCG data'!$A:$AD,'CCG data'!R$3,FALSE)),ISBLANK(VLOOKUP($E430&amp;$D$91&amp;$D$92,'CCG data'!$A:$AD,'CCG data'!R$3,FALSE))),"",VLOOKUP($E430&amp;$D$91&amp;$D$92,'CCG data'!$A:$AD,'CCG data'!R$3,FALSE))</f>
        <v/>
      </c>
      <c r="G430" s="395"/>
      <c r="H430" s="395">
        <f>IF(OR(ISERROR(VLOOKUP($E430&amp;$D$91&amp;$D$92,'CCG data'!$A:$AD,'CCG data'!S$3,FALSE)),ISBLANK(VLOOKUP($E430&amp;$D$91&amp;$D$92,'CCG data'!$A:$AD,'CCG data'!S$3,FALSE))),"",VLOOKUP($E430&amp;$D$91&amp;$D$92,'CCG data'!$A:$AD,'CCG data'!S$3,FALSE))</f>
        <v>36.420691804476832</v>
      </c>
      <c r="I430" s="395"/>
      <c r="J430" s="395">
        <f>IF(OR(ISERROR(VLOOKUP($E430&amp;$D$91&amp;$D$92,'CCG data'!$A:$AD,'CCG data'!T$3,FALSE)),ISBLANK(VLOOKUP($E430&amp;$D$91&amp;$D$92,'CCG data'!$A:$AD,'CCG data'!T$3,FALSE))),"",VLOOKUP($E430&amp;$D$91&amp;$D$92,'CCG data'!$A:$AD,'CCG data'!T$3,FALSE))</f>
        <v>20.1038380168843</v>
      </c>
      <c r="K430" s="395"/>
      <c r="L430" s="395">
        <f>IF(OR(ISERROR(VLOOKUP($E430&amp;$D$91&amp;$D$92,'CCG data'!$A:$AD,'CCG data'!U$3,FALSE)),ISBLANK(VLOOKUP($E430&amp;$D$91&amp;$D$92,'CCG data'!$A:$AD,'CCG data'!U$3,FALSE))),"",VLOOKUP($E430&amp;$D$91&amp;$D$92,'CCG data'!$A:$AD,'CCG data'!U$3,FALSE))</f>
        <v>5.7157298913491248</v>
      </c>
      <c r="M430" s="396"/>
      <c r="N430" s="367">
        <f>IF(OR(ISERROR(VLOOKUP($E430&amp;$D$91&amp;$D$92,'CCG data'!$A:$AD,'CCG data'!G$3,FALSE)),ISBLANK(VLOOKUP($E430&amp;$D$91&amp;$D$92,'CCG data'!$A:$AD,'CCG data'!G$3,FALSE))),"",VLOOKUP($E430&amp;$D$91&amp;$D$92,'CCG data'!$A:$AD,'CCG data'!G$3,FALSE))</f>
        <v>844</v>
      </c>
      <c r="P430" s="404" t="str">
        <f>IF(OR(ISERROR(VLOOKUP($E430&amp;$D$91&amp;$D$92,'CCG data'!$A:$AD,'CCG data'!B$3,FALSE)),ISBLANK(VLOOKUP($E430&amp;$D$91&amp;$D$92,'CCG data'!$A:$AD,'CCG data'!B$3,FALSE))),"",VLOOKUP($E430&amp;$D$91&amp;$D$92,'CCG data'!$A:$AD,'CCG data'!B$3,FALSE))</f>
        <v/>
      </c>
      <c r="Q430" s="267"/>
      <c r="R430" s="267">
        <f>IF(OR(ISERROR(VLOOKUP($E430&amp;$D$91&amp;$D$92,'CCG data'!$A:$AD,'CCG data'!C$3,FALSE)),ISBLANK(VLOOKUP($E430&amp;$D$91&amp;$D$92,'CCG data'!$A:$AD,'CCG data'!C$3,FALSE))),"",VLOOKUP($E430&amp;$D$91&amp;$D$92,'CCG data'!$A:$AD,'CCG data'!C$3,FALSE))</f>
        <v>0.58530805687203791</v>
      </c>
      <c r="S430" s="267"/>
      <c r="T430" s="267">
        <f>IF(OR(ISERROR(VLOOKUP($E430&amp;$D$91&amp;$D$92,'CCG data'!$A:$AD,'CCG data'!D$3,FALSE)),ISBLANK(VLOOKUP($E430&amp;$D$91&amp;$D$92,'CCG data'!$A:$AD,'CCG data'!D$3,FALSE))),"",VLOOKUP($E430&amp;$D$91&amp;$D$92,'CCG data'!$A:$AD,'CCG data'!D$3,FALSE))</f>
        <v>0.32227488151658767</v>
      </c>
      <c r="U430" s="267"/>
      <c r="V430" s="267">
        <f>IF(OR(ISERROR(VLOOKUP($E430&amp;$D$91&amp;$D$92,'CCG data'!$A:$AD,'CCG data'!E$3,FALSE)),ISBLANK(VLOOKUP($E430&amp;$D$91&amp;$D$92,'CCG data'!$A:$AD,'CCG data'!E$3,FALSE))),"",VLOOKUP($E430&amp;$D$91&amp;$D$92,'CCG data'!$A:$AD,'CCG data'!E$3,FALSE))</f>
        <v>9.2417061611374404E-2</v>
      </c>
      <c r="W430" s="405"/>
      <c r="Z430" s="165">
        <f>IFERROR(VLOOKUP($E430&amp;$D$92, Outliers!$A$4:$P$214,10,FALSE),"0")</f>
        <v>0</v>
      </c>
      <c r="AA430" s="165">
        <f>IFERROR(VLOOKUP($E430&amp;$D$92, Outliers!$A$4:$P$214,11,FALSE),"0")</f>
        <v>1</v>
      </c>
      <c r="AB430" s="165">
        <f>IFERROR(VLOOKUP($E430&amp;$D$92, Outliers!$A$4:$P$214,12,FALSE),"0")</f>
        <v>1</v>
      </c>
      <c r="AD430" s="78"/>
      <c r="AE430" s="78"/>
      <c r="AF430" s="78"/>
      <c r="AG430" s="78"/>
    </row>
    <row r="431" spans="4:33" x14ac:dyDescent="0.25">
      <c r="D431" s="319"/>
      <c r="E431" s="103" t="s">
        <v>27</v>
      </c>
      <c r="F431" s="95" t="str">
        <f>IF(P430="","",VLOOKUP($E430&amp;$D$91&amp;$D$92,'CCG data'!$A:$AD,'CCG data'!W$3,FALSE))</f>
        <v/>
      </c>
      <c r="G431" s="96" t="str">
        <f>IF(P430="","",VLOOKUP($E430&amp;$D$91&amp;$D$92,'CCG data'!$A:$AD,'CCG data'!X$3,FALSE))</f>
        <v/>
      </c>
      <c r="H431" s="96">
        <f>IF(R430="","",VLOOKUP($E430&amp;$D$91&amp;$D$92,'CCG data'!$A:$AD,'CCG data'!Y$3,FALSE))</f>
        <v>33.20894879317774</v>
      </c>
      <c r="I431" s="96">
        <f>IF(R430="","",VLOOKUP($E430&amp;$D$91&amp;$D$92,'CCG data'!$A:$AD,'CCG data'!Z$3,FALSE))</f>
        <v>39.632434815775923</v>
      </c>
      <c r="J431" s="96">
        <f>IF(T430="","",VLOOKUP($E430&amp;$D$91&amp;$D$92,'CCG data'!$A:$AD,'CCG data'!AA$3,FALSE))</f>
        <v>17.71464852654773</v>
      </c>
      <c r="K431" s="96">
        <f>IF(T430="","",VLOOKUP($E430&amp;$D$91&amp;$D$92,'CCG data'!$A:$AD,'CCG data'!AB$3,FALSE))</f>
        <v>22.493027507220869</v>
      </c>
      <c r="L431" s="96">
        <f>IF(V430="","",VLOOKUP($E430&amp;$D$91&amp;$D$92,'CCG data'!$A:$AD,'CCG data'!AC$3,FALSE))</f>
        <v>4.4472591122368392</v>
      </c>
      <c r="M431" s="96">
        <f>IF(V430="","",VLOOKUP($E430&amp;$D$91&amp;$D$92,'CCG data'!$A:$AD,'CCG data'!AD$3,FALSE))</f>
        <v>6.9842006704614104</v>
      </c>
      <c r="N431" s="368"/>
      <c r="P431" s="152" t="str">
        <f>IF(P430="","",VLOOKUP($E430&amp;$D$91&amp;$D$92,'CCG data'!$A:$AD,'CCG data'!I$3,FALSE))</f>
        <v/>
      </c>
      <c r="Q431" s="15" t="str">
        <f>IF(P430="","",VLOOKUP($E430&amp;$D$91&amp;$D$92,'CCG data'!$A:$AD,'CCG data'!J$3,FALSE))</f>
        <v/>
      </c>
      <c r="R431" s="15">
        <f>IF(R430="","",VLOOKUP($E430&amp;$D$91&amp;$D$92,'CCG data'!$A:$AD,'CCG data'!K$3,FALSE))</f>
        <v>0.55200000000000005</v>
      </c>
      <c r="S431" s="15">
        <f>IF(R430="","",VLOOKUP($E430&amp;$D$91&amp;$D$92,'CCG data'!$A:$AD,'CCG data'!L$3,FALSE))</f>
        <v>0.61799999999999999</v>
      </c>
      <c r="T431" s="15">
        <f>IF(T430="","",VLOOKUP($E430&amp;$D$91&amp;$D$92,'CCG data'!$A:$AD,'CCG data'!M$3,FALSE))</f>
        <v>0.29199999999999998</v>
      </c>
      <c r="U431" s="15">
        <f>IF(T430="","",VLOOKUP($E430&amp;$D$91&amp;$D$92,'CCG data'!$A:$AD,'CCG data'!N$3,FALSE))</f>
        <v>0.35499999999999998</v>
      </c>
      <c r="V431" s="15">
        <f>IF(V430="","",VLOOKUP($E430&amp;$D$91&amp;$D$92,'CCG data'!$A:$AD,'CCG data'!O$3,FALSE))</f>
        <v>7.4999999999999997E-2</v>
      </c>
      <c r="W431" s="136">
        <f>IF(V430="","",VLOOKUP($E430&amp;$D$91&amp;$D$92,'CCG data'!$A:$AD,'CCG data'!P$3,FALSE))</f>
        <v>0.114</v>
      </c>
      <c r="Z431" s="165" t="str">
        <f>IFERROR(VLOOKUP($E431&amp;$D$92, Outliers!$A$4:$P$214,10,FALSE),"0")</f>
        <v>0</v>
      </c>
      <c r="AA431" s="165" t="str">
        <f>IFERROR(VLOOKUP($E431&amp;$D$92, Outliers!$A$4:$P$214,11,FALSE),"0")</f>
        <v>0</v>
      </c>
      <c r="AB431" s="165" t="str">
        <f>IFERROR(VLOOKUP($E431&amp;$D$92, Outliers!$A$4:$P$214,12,FALSE),"0")</f>
        <v>0</v>
      </c>
      <c r="AD431" s="78"/>
      <c r="AE431" s="78"/>
      <c r="AF431" s="78"/>
      <c r="AG431" s="78"/>
    </row>
    <row r="432" spans="4:33" ht="15.75" x14ac:dyDescent="0.25">
      <c r="D432" s="319"/>
      <c r="E432" s="104" t="s">
        <v>270</v>
      </c>
      <c r="F432" s="394" t="str">
        <f>IF(OR(ISERROR(VLOOKUP($E432&amp;$D$91&amp;$D$92,'CCG data'!$A:$AD,'CCG data'!R$3,FALSE)),ISBLANK(VLOOKUP($E432&amp;$D$91&amp;$D$92,'CCG data'!$A:$AD,'CCG data'!R$3,FALSE))),"",VLOOKUP($E432&amp;$D$91&amp;$D$92,'CCG data'!$A:$AD,'CCG data'!R$3,FALSE))</f>
        <v/>
      </c>
      <c r="G432" s="395"/>
      <c r="H432" s="395">
        <f>IF(OR(ISERROR(VLOOKUP($E432&amp;$D$91&amp;$D$92,'CCG data'!$A:$AD,'CCG data'!S$3,FALSE)),ISBLANK(VLOOKUP($E432&amp;$D$91&amp;$D$92,'CCG data'!$A:$AD,'CCG data'!S$3,FALSE))),"",VLOOKUP($E432&amp;$D$91&amp;$D$92,'CCG data'!$A:$AD,'CCG data'!S$3,FALSE))</f>
        <v>27.915405321889548</v>
      </c>
      <c r="I432" s="395"/>
      <c r="J432" s="395">
        <f>IF(OR(ISERROR(VLOOKUP($E432&amp;$D$91&amp;$D$92,'CCG data'!$A:$AD,'CCG data'!T$3,FALSE)),ISBLANK(VLOOKUP($E432&amp;$D$91&amp;$D$92,'CCG data'!$A:$AD,'CCG data'!T$3,FALSE))),"",VLOOKUP($E432&amp;$D$91&amp;$D$92,'CCG data'!$A:$AD,'CCG data'!T$3,FALSE))</f>
        <v>30.534863841424666</v>
      </c>
      <c r="K432" s="395"/>
      <c r="L432" s="395">
        <f>IF(OR(ISERROR(VLOOKUP($E432&amp;$D$91&amp;$D$92,'CCG data'!$A:$AD,'CCG data'!U$3,FALSE)),ISBLANK(VLOOKUP($E432&amp;$D$91&amp;$D$92,'CCG data'!$A:$AD,'CCG data'!U$3,FALSE))),"",VLOOKUP($E432&amp;$D$91&amp;$D$92,'CCG data'!$A:$AD,'CCG data'!U$3,FALSE))</f>
        <v>24.133236258206622</v>
      </c>
      <c r="M432" s="396"/>
      <c r="N432" s="367">
        <f>IF(OR(ISERROR(VLOOKUP($E432&amp;$D$91&amp;$D$92,'CCG data'!$A:$AD,'CCG data'!G$3,FALSE)),ISBLANK(VLOOKUP($E432&amp;$D$91&amp;$D$92,'CCG data'!$A:$AD,'CCG data'!G$3,FALSE))),"",VLOOKUP($E432&amp;$D$91&amp;$D$92,'CCG data'!$A:$AD,'CCG data'!G$3,FALSE))</f>
        <v>1997</v>
      </c>
      <c r="P432" s="404" t="str">
        <f>IF(OR(ISERROR(VLOOKUP($E432&amp;$D$91&amp;$D$92,'CCG data'!$A:$AD,'CCG data'!B$3,FALSE)),ISBLANK(VLOOKUP($E432&amp;$D$91&amp;$D$92,'CCG data'!$A:$AD,'CCG data'!B$3,FALSE))),"",VLOOKUP($E432&amp;$D$91&amp;$D$92,'CCG data'!$A:$AD,'CCG data'!B$3,FALSE))</f>
        <v/>
      </c>
      <c r="Q432" s="267"/>
      <c r="R432" s="267">
        <f>IF(OR(ISERROR(VLOOKUP($E432&amp;$D$91&amp;$D$92,'CCG data'!$A:$AD,'CCG data'!C$3,FALSE)),ISBLANK(VLOOKUP($E432&amp;$D$91&amp;$D$92,'CCG data'!$A:$AD,'CCG data'!C$3,FALSE))),"",VLOOKUP($E432&amp;$D$91&amp;$D$92,'CCG data'!$A:$AD,'CCG data'!C$3,FALSE))</f>
        <v>0.33750625938908363</v>
      </c>
      <c r="S432" s="267"/>
      <c r="T432" s="267">
        <f>IF(OR(ISERROR(VLOOKUP($E432&amp;$D$91&amp;$D$92,'CCG data'!$A:$AD,'CCG data'!D$3,FALSE)),ISBLANK(VLOOKUP($E432&amp;$D$91&amp;$D$92,'CCG data'!$A:$AD,'CCG data'!D$3,FALSE))),"",VLOOKUP($E432&amp;$D$91&amp;$D$92,'CCG data'!$A:$AD,'CCG data'!D$3,FALSE))</f>
        <v>0.37155733600400603</v>
      </c>
      <c r="U432" s="267"/>
      <c r="V432" s="267">
        <f>IF(OR(ISERROR(VLOOKUP($E432&amp;$D$91&amp;$D$92,'CCG data'!$A:$AD,'CCG data'!E$3,FALSE)),ISBLANK(VLOOKUP($E432&amp;$D$91&amp;$D$92,'CCG data'!$A:$AD,'CCG data'!E$3,FALSE))),"",VLOOKUP($E432&amp;$D$91&amp;$D$92,'CCG data'!$A:$AD,'CCG data'!E$3,FALSE))</f>
        <v>0.29093640460691039</v>
      </c>
      <c r="W432" s="405"/>
      <c r="Z432" s="165">
        <f>IFERROR(VLOOKUP($E432&amp;$D$92, Outliers!$A$4:$P$214,10,FALSE),"0")</f>
        <v>1</v>
      </c>
      <c r="AA432" s="165">
        <f>IFERROR(VLOOKUP($E432&amp;$D$92, Outliers!$A$4:$P$214,11,FALSE),"0")</f>
        <v>0</v>
      </c>
      <c r="AB432" s="165">
        <f>IFERROR(VLOOKUP($E432&amp;$D$92, Outliers!$A$4:$P$214,12,FALSE),"0")</f>
        <v>1</v>
      </c>
      <c r="AD432" s="78"/>
      <c r="AE432" s="78"/>
      <c r="AF432" s="78"/>
      <c r="AG432" s="78"/>
    </row>
    <row r="433" spans="4:33" x14ac:dyDescent="0.25">
      <c r="D433" s="319"/>
      <c r="E433" s="103" t="s">
        <v>27</v>
      </c>
      <c r="F433" s="95" t="str">
        <f>IF(P432="","",VLOOKUP($E432&amp;$D$91&amp;$D$92,'CCG data'!$A:$AD,'CCG data'!W$3,FALSE))</f>
        <v/>
      </c>
      <c r="G433" s="96" t="str">
        <f>IF(P432="","",VLOOKUP($E432&amp;$D$91&amp;$D$92,'CCG data'!$A:$AD,'CCG data'!X$3,FALSE))</f>
        <v/>
      </c>
      <c r="H433" s="96">
        <f>IF(R432="","",VLOOKUP($E432&amp;$D$91&amp;$D$92,'CCG data'!$A:$AD,'CCG data'!Y$3,FALSE))</f>
        <v>25.807893297705302</v>
      </c>
      <c r="I433" s="96">
        <f>IF(R432="","",VLOOKUP($E432&amp;$D$91&amp;$D$92,'CCG data'!$A:$AD,'CCG data'!Z$3,FALSE))</f>
        <v>30.022917346073793</v>
      </c>
      <c r="J433" s="96">
        <f>IF(T432="","",VLOOKUP($E432&amp;$D$91&amp;$D$92,'CCG data'!$A:$AD,'CCG data'!AA$3,FALSE))</f>
        <v>28.337762412770651</v>
      </c>
      <c r="K433" s="96">
        <f>IF(T432="","",VLOOKUP($E432&amp;$D$91&amp;$D$92,'CCG data'!$A:$AD,'CCG data'!AB$3,FALSE))</f>
        <v>32.731965270078682</v>
      </c>
      <c r="L433" s="96">
        <f>IF(V432="","",VLOOKUP($E432&amp;$D$91&amp;$D$92,'CCG data'!$A:$AD,'CCG data'!AC$3,FALSE))</f>
        <v>22.170854176564127</v>
      </c>
      <c r="M433" s="96">
        <f>IF(V432="","",VLOOKUP($E432&amp;$D$91&amp;$D$92,'CCG data'!$A:$AD,'CCG data'!AD$3,FALSE))</f>
        <v>26.095618339849118</v>
      </c>
      <c r="N433" s="368"/>
      <c r="P433" s="152" t="str">
        <f>IF(P432="","",VLOOKUP($E432&amp;$D$91&amp;$D$92,'CCG data'!$A:$AD,'CCG data'!I$3,FALSE))</f>
        <v/>
      </c>
      <c r="Q433" s="15" t="str">
        <f>IF(P432="","",VLOOKUP($E432&amp;$D$91&amp;$D$92,'CCG data'!$A:$AD,'CCG data'!J$3,FALSE))</f>
        <v/>
      </c>
      <c r="R433" s="15">
        <f>IF(R432="","",VLOOKUP($E432&amp;$D$91&amp;$D$92,'CCG data'!$A:$AD,'CCG data'!K$3,FALSE))</f>
        <v>0.317</v>
      </c>
      <c r="S433" s="15">
        <f>IF(R432="","",VLOOKUP($E432&amp;$D$91&amp;$D$92,'CCG data'!$A:$AD,'CCG data'!L$3,FALSE))</f>
        <v>0.35899999999999999</v>
      </c>
      <c r="T433" s="15">
        <f>IF(T432="","",VLOOKUP($E432&amp;$D$91&amp;$D$92,'CCG data'!$A:$AD,'CCG data'!M$3,FALSE))</f>
        <v>0.35099999999999998</v>
      </c>
      <c r="U433" s="15">
        <f>IF(T432="","",VLOOKUP($E432&amp;$D$91&amp;$D$92,'CCG data'!$A:$AD,'CCG data'!N$3,FALSE))</f>
        <v>0.39300000000000002</v>
      </c>
      <c r="V433" s="15">
        <f>IF(V432="","",VLOOKUP($E432&amp;$D$91&amp;$D$92,'CCG data'!$A:$AD,'CCG data'!O$3,FALSE))</f>
        <v>0.27100000000000002</v>
      </c>
      <c r="W433" s="136">
        <f>IF(V432="","",VLOOKUP($E432&amp;$D$91&amp;$D$92,'CCG data'!$A:$AD,'CCG data'!P$3,FALSE))</f>
        <v>0.311</v>
      </c>
      <c r="Z433" s="165" t="str">
        <f>IFERROR(VLOOKUP($E433&amp;$D$92, Outliers!$A$4:$P$214,10,FALSE),"0")</f>
        <v>0</v>
      </c>
      <c r="AA433" s="165" t="str">
        <f>IFERROR(VLOOKUP($E433&amp;$D$92, Outliers!$A$4:$P$214,11,FALSE),"0")</f>
        <v>0</v>
      </c>
      <c r="AB433" s="165" t="str">
        <f>IFERROR(VLOOKUP($E433&amp;$D$92, Outliers!$A$4:$P$214,12,FALSE),"0")</f>
        <v>0</v>
      </c>
      <c r="AD433" s="78"/>
      <c r="AE433" s="78"/>
      <c r="AF433" s="78"/>
      <c r="AG433" s="78"/>
    </row>
    <row r="434" spans="4:33" ht="15.75" x14ac:dyDescent="0.25">
      <c r="D434" s="319"/>
      <c r="E434" s="104" t="s">
        <v>424</v>
      </c>
      <c r="F434" s="394" t="str">
        <f>IF(OR(ISERROR(VLOOKUP($E434&amp;$D$91&amp;$D$92,'CCG data'!$A:$AD,'CCG data'!R$3,FALSE)),ISBLANK(VLOOKUP($E434&amp;$D$91&amp;$D$92,'CCG data'!$A:$AD,'CCG data'!R$3,FALSE))),"",VLOOKUP($E434&amp;$D$91&amp;$D$92,'CCG data'!$A:$AD,'CCG data'!R$3,FALSE))</f>
        <v/>
      </c>
      <c r="G434" s="395"/>
      <c r="H434" s="395">
        <f>IF(OR(ISERROR(VLOOKUP($E434&amp;$D$91&amp;$D$92,'CCG data'!$A:$AD,'CCG data'!S$3,FALSE)),ISBLANK(VLOOKUP($E434&amp;$D$91&amp;$D$92,'CCG data'!$A:$AD,'CCG data'!S$3,FALSE))),"",VLOOKUP($E434&amp;$D$91&amp;$D$92,'CCG data'!$A:$AD,'CCG data'!S$3,FALSE))</f>
        <v>55.285189211158936</v>
      </c>
      <c r="I434" s="395"/>
      <c r="J434" s="395">
        <f>IF(OR(ISERROR(VLOOKUP($E434&amp;$D$91&amp;$D$92,'CCG data'!$A:$AD,'CCG data'!T$3,FALSE)),ISBLANK(VLOOKUP($E434&amp;$D$91&amp;$D$92,'CCG data'!$A:$AD,'CCG data'!T$3,FALSE))),"",VLOOKUP($E434&amp;$D$91&amp;$D$92,'CCG data'!$A:$AD,'CCG data'!T$3,FALSE))</f>
        <v>34.060187558442863</v>
      </c>
      <c r="K434" s="395"/>
      <c r="L434" s="395">
        <f>IF(OR(ISERROR(VLOOKUP($E434&amp;$D$91&amp;$D$92,'CCG data'!$A:$AD,'CCG data'!U$3,FALSE)),ISBLANK(VLOOKUP($E434&amp;$D$91&amp;$D$92,'CCG data'!$A:$AD,'CCG data'!U$3,FALSE))),"",VLOOKUP($E434&amp;$D$91&amp;$D$92,'CCG data'!$A:$AD,'CCG data'!U$3,FALSE))</f>
        <v>13.044305944916045</v>
      </c>
      <c r="M434" s="396"/>
      <c r="N434" s="367">
        <f>IF(OR(ISERROR(VLOOKUP($E434&amp;$D$91&amp;$D$92,'CCG data'!$A:$AD,'CCG data'!G$3,FALSE)),ISBLANK(VLOOKUP($E434&amp;$D$91&amp;$D$92,'CCG data'!$A:$AD,'CCG data'!G$3,FALSE))),"",VLOOKUP($E434&amp;$D$91&amp;$D$92,'CCG data'!$A:$AD,'CCG data'!G$3,FALSE))</f>
        <v>2004</v>
      </c>
      <c r="P434" s="404" t="str">
        <f>IF(OR(ISERROR(VLOOKUP($E434&amp;$D$91&amp;$D$92,'CCG data'!$A:$AD,'CCG data'!B$3,FALSE)),ISBLANK(VLOOKUP($E434&amp;$D$91&amp;$D$92,'CCG data'!$A:$AD,'CCG data'!B$3,FALSE))),"",VLOOKUP($E434&amp;$D$91&amp;$D$92,'CCG data'!$A:$AD,'CCG data'!B$3,FALSE))</f>
        <v/>
      </c>
      <c r="Q434" s="267"/>
      <c r="R434" s="267">
        <f>IF(OR(ISERROR(VLOOKUP($E434&amp;$D$91&amp;$D$92,'CCG data'!$A:$AD,'CCG data'!C$3,FALSE)),ISBLANK(VLOOKUP($E434&amp;$D$91&amp;$D$92,'CCG data'!$A:$AD,'CCG data'!C$3,FALSE))),"",VLOOKUP($E434&amp;$D$91&amp;$D$92,'CCG data'!$A:$AD,'CCG data'!C$3,FALSE))</f>
        <v>0.54341317365269459</v>
      </c>
      <c r="S434" s="267"/>
      <c r="T434" s="267">
        <f>IF(OR(ISERROR(VLOOKUP($E434&amp;$D$91&amp;$D$92,'CCG data'!$A:$AD,'CCG data'!D$3,FALSE)),ISBLANK(VLOOKUP($E434&amp;$D$91&amp;$D$92,'CCG data'!$A:$AD,'CCG data'!D$3,FALSE))),"",VLOOKUP($E434&amp;$D$91&amp;$D$92,'CCG data'!$A:$AD,'CCG data'!D$3,FALSE))</f>
        <v>0.32934131736526945</v>
      </c>
      <c r="U434" s="267"/>
      <c r="V434" s="267">
        <f>IF(OR(ISERROR(VLOOKUP($E434&amp;$D$91&amp;$D$92,'CCG data'!$A:$AD,'CCG data'!E$3,FALSE)),ISBLANK(VLOOKUP($E434&amp;$D$91&amp;$D$92,'CCG data'!$A:$AD,'CCG data'!E$3,FALSE))),"",VLOOKUP($E434&amp;$D$91&amp;$D$92,'CCG data'!$A:$AD,'CCG data'!E$3,FALSE))</f>
        <v>0.12724550898203593</v>
      </c>
      <c r="W434" s="405"/>
      <c r="Z434" s="165">
        <f>IFERROR(VLOOKUP($E434&amp;$D$92, Outliers!$A$4:$P$214,10,FALSE),"0")</f>
        <v>1</v>
      </c>
      <c r="AA434" s="165">
        <f>IFERROR(VLOOKUP($E434&amp;$D$92, Outliers!$A$4:$P$214,11,FALSE),"0")</f>
        <v>1</v>
      </c>
      <c r="AB434" s="165">
        <f>IFERROR(VLOOKUP($E434&amp;$D$92, Outliers!$A$4:$P$214,12,FALSE),"0")</f>
        <v>0</v>
      </c>
      <c r="AD434" s="78"/>
      <c r="AE434" s="78"/>
      <c r="AF434" s="78"/>
      <c r="AG434" s="78"/>
    </row>
    <row r="435" spans="4:33" x14ac:dyDescent="0.25">
      <c r="D435" s="319"/>
      <c r="E435" s="103" t="s">
        <v>27</v>
      </c>
      <c r="F435" s="95" t="str">
        <f>IF(P434="","",VLOOKUP($E434&amp;$D$91&amp;$D$92,'CCG data'!$A:$AD,'CCG data'!W$3,FALSE))</f>
        <v/>
      </c>
      <c r="G435" s="96" t="str">
        <f>IF(P434="","",VLOOKUP($E434&amp;$D$91&amp;$D$92,'CCG data'!$A:$AD,'CCG data'!X$3,FALSE))</f>
        <v/>
      </c>
      <c r="H435" s="96">
        <f>IF(R434="","",VLOOKUP($E434&amp;$D$91&amp;$D$92,'CCG data'!$A:$AD,'CCG data'!Y$3,FALSE))</f>
        <v>52.001584033768893</v>
      </c>
      <c r="I435" s="96">
        <f>IF(R434="","",VLOOKUP($E434&amp;$D$91&amp;$D$92,'CCG data'!$A:$AD,'CCG data'!Z$3,FALSE))</f>
        <v>58.56879438854898</v>
      </c>
      <c r="J435" s="96">
        <f>IF(T434="","",VLOOKUP($E434&amp;$D$91&amp;$D$92,'CCG data'!$A:$AD,'CCG data'!AA$3,FALSE))</f>
        <v>31.461637193328123</v>
      </c>
      <c r="K435" s="96">
        <f>IF(T434="","",VLOOKUP($E434&amp;$D$91&amp;$D$92,'CCG data'!$A:$AD,'CCG data'!AB$3,FALSE))</f>
        <v>36.658737923557602</v>
      </c>
      <c r="L435" s="96">
        <f>IF(V434="","",VLOOKUP($E434&amp;$D$91&amp;$D$92,'CCG data'!$A:$AD,'CCG data'!AC$3,FALSE))</f>
        <v>11.443248341277688</v>
      </c>
      <c r="M435" s="96">
        <f>IF(V434="","",VLOOKUP($E434&amp;$D$91&amp;$D$92,'CCG data'!$A:$AD,'CCG data'!AD$3,FALSE))</f>
        <v>14.645363548554403</v>
      </c>
      <c r="N435" s="368"/>
      <c r="P435" s="152" t="str">
        <f>IF(P434="","",VLOOKUP($E434&amp;$D$91&amp;$D$92,'CCG data'!$A:$AD,'CCG data'!I$3,FALSE))</f>
        <v/>
      </c>
      <c r="Q435" s="15" t="str">
        <f>IF(P434="","",VLOOKUP($E434&amp;$D$91&amp;$D$92,'CCG data'!$A:$AD,'CCG data'!J$3,FALSE))</f>
        <v/>
      </c>
      <c r="R435" s="15">
        <f>IF(R434="","",VLOOKUP($E434&amp;$D$91&amp;$D$92,'CCG data'!$A:$AD,'CCG data'!K$3,FALSE))</f>
        <v>0.52200000000000002</v>
      </c>
      <c r="S435" s="15">
        <f>IF(R434="","",VLOOKUP($E434&amp;$D$91&amp;$D$92,'CCG data'!$A:$AD,'CCG data'!L$3,FALSE))</f>
        <v>0.56499999999999995</v>
      </c>
      <c r="T435" s="15">
        <f>IF(T434="","",VLOOKUP($E434&amp;$D$91&amp;$D$92,'CCG data'!$A:$AD,'CCG data'!M$3,FALSE))</f>
        <v>0.309</v>
      </c>
      <c r="U435" s="15">
        <f>IF(T434="","",VLOOKUP($E434&amp;$D$91&amp;$D$92,'CCG data'!$A:$AD,'CCG data'!N$3,FALSE))</f>
        <v>0.35</v>
      </c>
      <c r="V435" s="15">
        <f>IF(V434="","",VLOOKUP($E434&amp;$D$91&amp;$D$92,'CCG data'!$A:$AD,'CCG data'!O$3,FALSE))</f>
        <v>0.113</v>
      </c>
      <c r="W435" s="136">
        <f>IF(V434="","",VLOOKUP($E434&amp;$D$91&amp;$D$92,'CCG data'!$A:$AD,'CCG data'!P$3,FALSE))</f>
        <v>0.14299999999999999</v>
      </c>
      <c r="Z435" s="165" t="str">
        <f>IFERROR(VLOOKUP($E435&amp;$D$92, Outliers!$A$4:$P$214,10,FALSE),"0")</f>
        <v>0</v>
      </c>
      <c r="AA435" s="165" t="str">
        <f>IFERROR(VLOOKUP($E435&amp;$D$92, Outliers!$A$4:$P$214,11,FALSE),"0")</f>
        <v>0</v>
      </c>
      <c r="AB435" s="165" t="str">
        <f>IFERROR(VLOOKUP($E435&amp;$D$92, Outliers!$A$4:$P$214,12,FALSE),"0")</f>
        <v>0</v>
      </c>
      <c r="AD435" s="78"/>
      <c r="AE435" s="78"/>
      <c r="AF435" s="78"/>
      <c r="AG435" s="78"/>
    </row>
    <row r="436" spans="4:33" ht="15.75" x14ac:dyDescent="0.25">
      <c r="D436" s="319"/>
      <c r="E436" s="104" t="s">
        <v>271</v>
      </c>
      <c r="F436" s="394" t="str">
        <f>IF(OR(ISERROR(VLOOKUP($E436&amp;$D$91&amp;$D$92,'CCG data'!$A:$AD,'CCG data'!R$3,FALSE)),ISBLANK(VLOOKUP($E436&amp;$D$91&amp;$D$92,'CCG data'!$A:$AD,'CCG data'!R$3,FALSE))),"",VLOOKUP($E436&amp;$D$91&amp;$D$92,'CCG data'!$A:$AD,'CCG data'!R$3,FALSE))</f>
        <v/>
      </c>
      <c r="G436" s="395"/>
      <c r="H436" s="395">
        <f>IF(OR(ISERROR(VLOOKUP($E436&amp;$D$91&amp;$D$92,'CCG data'!$A:$AD,'CCG data'!S$3,FALSE)),ISBLANK(VLOOKUP($E436&amp;$D$91&amp;$D$92,'CCG data'!$A:$AD,'CCG data'!S$3,FALSE))),"",VLOOKUP($E436&amp;$D$91&amp;$D$92,'CCG data'!$A:$AD,'CCG data'!S$3,FALSE))</f>
        <v>54.44381007637093</v>
      </c>
      <c r="I436" s="395"/>
      <c r="J436" s="395">
        <f>IF(OR(ISERROR(VLOOKUP($E436&amp;$D$91&amp;$D$92,'CCG data'!$A:$AD,'CCG data'!T$3,FALSE)),ISBLANK(VLOOKUP($E436&amp;$D$91&amp;$D$92,'CCG data'!$A:$AD,'CCG data'!T$3,FALSE))),"",VLOOKUP($E436&amp;$D$91&amp;$D$92,'CCG data'!$A:$AD,'CCG data'!T$3,FALSE))</f>
        <v>50.188303345563014</v>
      </c>
      <c r="K436" s="395"/>
      <c r="L436" s="395">
        <f>IF(OR(ISERROR(VLOOKUP($E436&amp;$D$91&amp;$D$92,'CCG data'!$A:$AD,'CCG data'!U$3,FALSE)),ISBLANK(VLOOKUP($E436&amp;$D$91&amp;$D$92,'CCG data'!$A:$AD,'CCG data'!U$3,FALSE))),"",VLOOKUP($E436&amp;$D$91&amp;$D$92,'CCG data'!$A:$AD,'CCG data'!U$3,FALSE))</f>
        <v>16.026857072119341</v>
      </c>
      <c r="M436" s="396"/>
      <c r="N436" s="367">
        <f>IF(OR(ISERROR(VLOOKUP($E436&amp;$D$91&amp;$D$92,'CCG data'!$A:$AD,'CCG data'!G$3,FALSE)),ISBLANK(VLOOKUP($E436&amp;$D$91&amp;$D$92,'CCG data'!$A:$AD,'CCG data'!G$3,FALSE))),"",VLOOKUP($E436&amp;$D$91&amp;$D$92,'CCG data'!$A:$AD,'CCG data'!G$3,FALSE))</f>
        <v>2714</v>
      </c>
      <c r="P436" s="404" t="str">
        <f>IF(OR(ISERROR(VLOOKUP($E436&amp;$D$91&amp;$D$92,'CCG data'!$A:$AD,'CCG data'!B$3,FALSE)),ISBLANK(VLOOKUP($E436&amp;$D$91&amp;$D$92,'CCG data'!$A:$AD,'CCG data'!B$3,FALSE))),"",VLOOKUP($E436&amp;$D$91&amp;$D$92,'CCG data'!$A:$AD,'CCG data'!B$3,FALSE))</f>
        <v/>
      </c>
      <c r="Q436" s="267"/>
      <c r="R436" s="267">
        <f>IF(OR(ISERROR(VLOOKUP($E436&amp;$D$91&amp;$D$92,'CCG data'!$A:$AD,'CCG data'!C$3,FALSE)),ISBLANK(VLOOKUP($E436&amp;$D$91&amp;$D$92,'CCG data'!$A:$AD,'CCG data'!C$3,FALSE))),"",VLOOKUP($E436&amp;$D$91&amp;$D$92,'CCG data'!$A:$AD,'CCG data'!C$3,FALSE))</f>
        <v>0.45541635961680177</v>
      </c>
      <c r="S436" s="267"/>
      <c r="T436" s="267">
        <f>IF(OR(ISERROR(VLOOKUP($E436&amp;$D$91&amp;$D$92,'CCG data'!$A:$AD,'CCG data'!D$3,FALSE)),ISBLANK(VLOOKUP($E436&amp;$D$91&amp;$D$92,'CCG data'!$A:$AD,'CCG data'!D$3,FALSE))),"",VLOOKUP($E436&amp;$D$91&amp;$D$92,'CCG data'!$A:$AD,'CCG data'!D$3,FALSE))</f>
        <v>0.41193809874723653</v>
      </c>
      <c r="U436" s="267"/>
      <c r="V436" s="267">
        <f>IF(OR(ISERROR(VLOOKUP($E436&amp;$D$91&amp;$D$92,'CCG data'!$A:$AD,'CCG data'!E$3,FALSE)),ISBLANK(VLOOKUP($E436&amp;$D$91&amp;$D$92,'CCG data'!$A:$AD,'CCG data'!E$3,FALSE))),"",VLOOKUP($E436&amp;$D$91&amp;$D$92,'CCG data'!$A:$AD,'CCG data'!E$3,FALSE))</f>
        <v>0.13264554163596168</v>
      </c>
      <c r="W436" s="405"/>
      <c r="Z436" s="165">
        <f>IFERROR(VLOOKUP($E436&amp;$D$92, Outliers!$A$4:$P$214,10,FALSE),"0")</f>
        <v>1</v>
      </c>
      <c r="AA436" s="165">
        <f>IFERROR(VLOOKUP($E436&amp;$D$92, Outliers!$A$4:$P$214,11,FALSE),"0")</f>
        <v>1</v>
      </c>
      <c r="AB436" s="165">
        <f>IFERROR(VLOOKUP($E436&amp;$D$92, Outliers!$A$4:$P$214,12,FALSE),"0")</f>
        <v>1</v>
      </c>
      <c r="AD436" s="78"/>
      <c r="AE436" s="78"/>
      <c r="AF436" s="78"/>
      <c r="AG436" s="78"/>
    </row>
    <row r="437" spans="4:33" x14ac:dyDescent="0.25">
      <c r="D437" s="319"/>
      <c r="E437" s="103" t="s">
        <v>27</v>
      </c>
      <c r="F437" s="95" t="str">
        <f>IF(P436="","",VLOOKUP($E436&amp;$D$91&amp;$D$92,'CCG data'!$A:$AD,'CCG data'!W$3,FALSE))</f>
        <v/>
      </c>
      <c r="G437" s="96" t="str">
        <f>IF(P436="","",VLOOKUP($E436&amp;$D$91&amp;$D$92,'CCG data'!$A:$AD,'CCG data'!X$3,FALSE))</f>
        <v/>
      </c>
      <c r="H437" s="96">
        <f>IF(R436="","",VLOOKUP($E436&amp;$D$91&amp;$D$92,'CCG data'!$A:$AD,'CCG data'!Y$3,FALSE))</f>
        <v>51.408553936558611</v>
      </c>
      <c r="I437" s="96">
        <f>IF(R436="","",VLOOKUP($E436&amp;$D$91&amp;$D$92,'CCG data'!$A:$AD,'CCG data'!Z$3,FALSE))</f>
        <v>57.479066216183249</v>
      </c>
      <c r="J437" s="96">
        <f>IF(T436="","",VLOOKUP($E436&amp;$D$91&amp;$D$92,'CCG data'!$A:$AD,'CCG data'!AA$3,FALSE))</f>
        <v>47.246337111674194</v>
      </c>
      <c r="K437" s="96">
        <f>IF(T436="","",VLOOKUP($E436&amp;$D$91&amp;$D$92,'CCG data'!$A:$AD,'CCG data'!AB$3,FALSE))</f>
        <v>53.130269579451834</v>
      </c>
      <c r="L437" s="96">
        <f>IF(V436="","",VLOOKUP($E436&amp;$D$91&amp;$D$92,'CCG data'!$A:$AD,'CCG data'!AC$3,FALSE))</f>
        <v>14.371265584111438</v>
      </c>
      <c r="M437" s="96">
        <f>IF(V436="","",VLOOKUP($E436&amp;$D$91&amp;$D$92,'CCG data'!$A:$AD,'CCG data'!AD$3,FALSE))</f>
        <v>17.682448560127245</v>
      </c>
      <c r="N437" s="368"/>
      <c r="P437" s="152" t="str">
        <f>IF(P436="","",VLOOKUP($E436&amp;$D$91&amp;$D$92,'CCG data'!$A:$AD,'CCG data'!I$3,FALSE))</f>
        <v/>
      </c>
      <c r="Q437" s="15" t="str">
        <f>IF(P436="","",VLOOKUP($E436&amp;$D$91&amp;$D$92,'CCG data'!$A:$AD,'CCG data'!J$3,FALSE))</f>
        <v/>
      </c>
      <c r="R437" s="15">
        <f>IF(R436="","",VLOOKUP($E436&amp;$D$91&amp;$D$92,'CCG data'!$A:$AD,'CCG data'!K$3,FALSE))</f>
        <v>0.437</v>
      </c>
      <c r="S437" s="15">
        <f>IF(R436="","",VLOOKUP($E436&amp;$D$91&amp;$D$92,'CCG data'!$A:$AD,'CCG data'!L$3,FALSE))</f>
        <v>0.47399999999999998</v>
      </c>
      <c r="T437" s="15">
        <f>IF(T436="","",VLOOKUP($E436&amp;$D$91&amp;$D$92,'CCG data'!$A:$AD,'CCG data'!M$3,FALSE))</f>
        <v>0.39400000000000002</v>
      </c>
      <c r="U437" s="15">
        <f>IF(T436="","",VLOOKUP($E436&amp;$D$91&amp;$D$92,'CCG data'!$A:$AD,'CCG data'!N$3,FALSE))</f>
        <v>0.43099999999999999</v>
      </c>
      <c r="V437" s="15">
        <f>IF(V436="","",VLOOKUP($E436&amp;$D$91&amp;$D$92,'CCG data'!$A:$AD,'CCG data'!O$3,FALSE))</f>
        <v>0.12</v>
      </c>
      <c r="W437" s="136">
        <f>IF(V436="","",VLOOKUP($E436&amp;$D$91&amp;$D$92,'CCG data'!$A:$AD,'CCG data'!P$3,FALSE))</f>
        <v>0.14599999999999999</v>
      </c>
      <c r="Z437" s="165" t="str">
        <f>IFERROR(VLOOKUP($E437&amp;$D$92, Outliers!$A$4:$P$214,10,FALSE),"0")</f>
        <v>0</v>
      </c>
      <c r="AA437" s="165" t="str">
        <f>IFERROR(VLOOKUP($E437&amp;$D$92, Outliers!$A$4:$P$214,11,FALSE),"0")</f>
        <v>0</v>
      </c>
      <c r="AB437" s="165" t="str">
        <f>IFERROR(VLOOKUP($E437&amp;$D$92, Outliers!$A$4:$P$214,12,FALSE),"0")</f>
        <v>0</v>
      </c>
      <c r="AD437" s="78"/>
      <c r="AE437" s="78"/>
      <c r="AF437" s="78"/>
      <c r="AG437" s="78"/>
    </row>
    <row r="438" spans="4:33" ht="15.75" x14ac:dyDescent="0.25">
      <c r="D438" s="319"/>
      <c r="E438" s="104" t="s">
        <v>272</v>
      </c>
      <c r="F438" s="394" t="str">
        <f>IF(OR(ISERROR(VLOOKUP($E438&amp;$D$91&amp;$D$92,'CCG data'!$A:$AD,'CCG data'!R$3,FALSE)),ISBLANK(VLOOKUP($E438&amp;$D$91&amp;$D$92,'CCG data'!$A:$AD,'CCG data'!R$3,FALSE))),"",VLOOKUP($E438&amp;$D$91&amp;$D$92,'CCG data'!$A:$AD,'CCG data'!R$3,FALSE))</f>
        <v/>
      </c>
      <c r="G438" s="395"/>
      <c r="H438" s="395">
        <f>IF(OR(ISERROR(VLOOKUP($E438&amp;$D$91&amp;$D$92,'CCG data'!$A:$AD,'CCG data'!S$3,FALSE)),ISBLANK(VLOOKUP($E438&amp;$D$91&amp;$D$92,'CCG data'!$A:$AD,'CCG data'!S$3,FALSE))),"",VLOOKUP($E438&amp;$D$91&amp;$D$92,'CCG data'!$A:$AD,'CCG data'!S$3,FALSE))</f>
        <v>25.221917730615804</v>
      </c>
      <c r="I438" s="395"/>
      <c r="J438" s="395">
        <f>IF(OR(ISERROR(VLOOKUP($E438&amp;$D$91&amp;$D$92,'CCG data'!$A:$AD,'CCG data'!T$3,FALSE)),ISBLANK(VLOOKUP($E438&amp;$D$91&amp;$D$92,'CCG data'!$A:$AD,'CCG data'!T$3,FALSE))),"",VLOOKUP($E438&amp;$D$91&amp;$D$92,'CCG data'!$A:$AD,'CCG data'!T$3,FALSE))</f>
        <v>20.112196652471656</v>
      </c>
      <c r="K438" s="395"/>
      <c r="L438" s="395">
        <f>IF(OR(ISERROR(VLOOKUP($E438&amp;$D$91&amp;$D$92,'CCG data'!$A:$AD,'CCG data'!U$3,FALSE)),ISBLANK(VLOOKUP($E438&amp;$D$91&amp;$D$92,'CCG data'!$A:$AD,'CCG data'!U$3,FALSE))),"",VLOOKUP($E438&amp;$D$91&amp;$D$92,'CCG data'!$A:$AD,'CCG data'!U$3,FALSE))</f>
        <v>9.6922584416591366</v>
      </c>
      <c r="M438" s="396"/>
      <c r="N438" s="367">
        <f>IF(OR(ISERROR(VLOOKUP($E438&amp;$D$91&amp;$D$92,'CCG data'!$A:$AD,'CCG data'!G$3,FALSE)),ISBLANK(VLOOKUP($E438&amp;$D$91&amp;$D$92,'CCG data'!$A:$AD,'CCG data'!G$3,FALSE))),"",VLOOKUP($E438&amp;$D$91&amp;$D$92,'CCG data'!$A:$AD,'CCG data'!G$3,FALSE))</f>
        <v>1354</v>
      </c>
      <c r="P438" s="404" t="str">
        <f>IF(OR(ISERROR(VLOOKUP($E438&amp;$D$91&amp;$D$92,'CCG data'!$A:$AD,'CCG data'!B$3,FALSE)),ISBLANK(VLOOKUP($E438&amp;$D$91&amp;$D$92,'CCG data'!$A:$AD,'CCG data'!B$3,FALSE))),"",VLOOKUP($E438&amp;$D$91&amp;$D$92,'CCG data'!$A:$AD,'CCG data'!B$3,FALSE))</f>
        <v/>
      </c>
      <c r="Q438" s="267"/>
      <c r="R438" s="267">
        <f>IF(OR(ISERROR(VLOOKUP($E438&amp;$D$91&amp;$D$92,'CCG data'!$A:$AD,'CCG data'!C$3,FALSE)),ISBLANK(VLOOKUP($E438&amp;$D$91&amp;$D$92,'CCG data'!$A:$AD,'CCG data'!C$3,FALSE))),"",VLOOKUP($E438&amp;$D$91&amp;$D$92,'CCG data'!$A:$AD,'CCG data'!C$3,FALSE))</f>
        <v>0.45420974889217136</v>
      </c>
      <c r="S438" s="267"/>
      <c r="T438" s="267">
        <f>IF(OR(ISERROR(VLOOKUP($E438&amp;$D$91&amp;$D$92,'CCG data'!$A:$AD,'CCG data'!D$3,FALSE)),ISBLANK(VLOOKUP($E438&amp;$D$91&amp;$D$92,'CCG data'!$A:$AD,'CCG data'!D$3,FALSE))),"",VLOOKUP($E438&amp;$D$91&amp;$D$92,'CCG data'!$A:$AD,'CCG data'!D$3,FALSE))</f>
        <v>0.37223042836041359</v>
      </c>
      <c r="U438" s="267"/>
      <c r="V438" s="267">
        <f>IF(OR(ISERROR(VLOOKUP($E438&amp;$D$91&amp;$D$92,'CCG data'!$A:$AD,'CCG data'!E$3,FALSE)),ISBLANK(VLOOKUP($E438&amp;$D$91&amp;$D$92,'CCG data'!$A:$AD,'CCG data'!E$3,FALSE))),"",VLOOKUP($E438&amp;$D$91&amp;$D$92,'CCG data'!$A:$AD,'CCG data'!E$3,FALSE))</f>
        <v>0.17355982274741508</v>
      </c>
      <c r="W438" s="405"/>
      <c r="Z438" s="165">
        <f>IFERROR(VLOOKUP($E438&amp;$D$92, Outliers!$A$4:$P$214,10,FALSE),"0")</f>
        <v>1</v>
      </c>
      <c r="AA438" s="165">
        <f>IFERROR(VLOOKUP($E438&amp;$D$92, Outliers!$A$4:$P$214,11,FALSE),"0")</f>
        <v>1</v>
      </c>
      <c r="AB438" s="165">
        <f>IFERROR(VLOOKUP($E438&amp;$D$92, Outliers!$A$4:$P$214,12,FALSE),"0")</f>
        <v>1</v>
      </c>
      <c r="AD438" s="78"/>
      <c r="AE438" s="78"/>
      <c r="AF438" s="78"/>
      <c r="AG438" s="78"/>
    </row>
    <row r="439" spans="4:33" x14ac:dyDescent="0.25">
      <c r="D439" s="319"/>
      <c r="E439" s="103" t="s">
        <v>27</v>
      </c>
      <c r="F439" s="95" t="str">
        <f>IF(P438="","",VLOOKUP($E438&amp;$D$91&amp;$D$92,'CCG data'!$A:$AD,'CCG data'!W$3,FALSE))</f>
        <v/>
      </c>
      <c r="G439" s="96" t="str">
        <f>IF(P438="","",VLOOKUP($E438&amp;$D$91&amp;$D$92,'CCG data'!$A:$AD,'CCG data'!X$3,FALSE))</f>
        <v/>
      </c>
      <c r="H439" s="96">
        <f>IF(R438="","",VLOOKUP($E438&amp;$D$91&amp;$D$92,'CCG data'!$A:$AD,'CCG data'!Y$3,FALSE))</f>
        <v>23.228507796470549</v>
      </c>
      <c r="I439" s="96">
        <f>IF(R438="","",VLOOKUP($E438&amp;$D$91&amp;$D$92,'CCG data'!$A:$AD,'CCG data'!Z$3,FALSE))</f>
        <v>27.215327664761059</v>
      </c>
      <c r="J439" s="96">
        <f>IF(T438="","",VLOOKUP($E438&amp;$D$91&amp;$D$92,'CCG data'!$A:$AD,'CCG data'!AA$3,FALSE))</f>
        <v>18.356294505195674</v>
      </c>
      <c r="K439" s="96">
        <f>IF(T438="","",VLOOKUP($E438&amp;$D$91&amp;$D$92,'CCG data'!$A:$AD,'CCG data'!AB$3,FALSE))</f>
        <v>21.868098799747639</v>
      </c>
      <c r="L439" s="96">
        <f>IF(V438="","",VLOOKUP($E438&amp;$D$91&amp;$D$92,'CCG data'!$A:$AD,'CCG data'!AC$3,FALSE))</f>
        <v>8.4530421161935774</v>
      </c>
      <c r="M439" s="96">
        <f>IF(V438="","",VLOOKUP($E438&amp;$D$91&amp;$D$92,'CCG data'!$A:$AD,'CCG data'!AD$3,FALSE))</f>
        <v>10.931474767124696</v>
      </c>
      <c r="N439" s="368"/>
      <c r="P439" s="152" t="str">
        <f>IF(P438="","",VLOOKUP($E438&amp;$D$91&amp;$D$92,'CCG data'!$A:$AD,'CCG data'!I$3,FALSE))</f>
        <v/>
      </c>
      <c r="Q439" s="15" t="str">
        <f>IF(P438="","",VLOOKUP($E438&amp;$D$91&amp;$D$92,'CCG data'!$A:$AD,'CCG data'!J$3,FALSE))</f>
        <v/>
      </c>
      <c r="R439" s="15">
        <f>IF(R438="","",VLOOKUP($E438&amp;$D$91&amp;$D$92,'CCG data'!$A:$AD,'CCG data'!K$3,FALSE))</f>
        <v>0.42799999999999999</v>
      </c>
      <c r="S439" s="15">
        <f>IF(R438="","",VLOOKUP($E438&amp;$D$91&amp;$D$92,'CCG data'!$A:$AD,'CCG data'!L$3,FALSE))</f>
        <v>0.48099999999999998</v>
      </c>
      <c r="T439" s="15">
        <f>IF(T438="","",VLOOKUP($E438&amp;$D$91&amp;$D$92,'CCG data'!$A:$AD,'CCG data'!M$3,FALSE))</f>
        <v>0.34699999999999998</v>
      </c>
      <c r="U439" s="15">
        <f>IF(T438="","",VLOOKUP($E438&amp;$D$91&amp;$D$92,'CCG data'!$A:$AD,'CCG data'!N$3,FALSE))</f>
        <v>0.39800000000000002</v>
      </c>
      <c r="V439" s="15">
        <f>IF(V438="","",VLOOKUP($E438&amp;$D$91&amp;$D$92,'CCG data'!$A:$AD,'CCG data'!O$3,FALSE))</f>
        <v>0.154</v>
      </c>
      <c r="W439" s="136">
        <f>IF(V438="","",VLOOKUP($E438&amp;$D$91&amp;$D$92,'CCG data'!$A:$AD,'CCG data'!P$3,FALSE))</f>
        <v>0.19500000000000001</v>
      </c>
      <c r="Z439" s="165" t="str">
        <f>IFERROR(VLOOKUP($E439&amp;$D$92, Outliers!$A$4:$P$214,10,FALSE),"0")</f>
        <v>0</v>
      </c>
      <c r="AA439" s="165" t="str">
        <f>IFERROR(VLOOKUP($E439&amp;$D$92, Outliers!$A$4:$P$214,11,FALSE),"0")</f>
        <v>0</v>
      </c>
      <c r="AB439" s="165" t="str">
        <f>IFERROR(VLOOKUP($E439&amp;$D$92, Outliers!$A$4:$P$214,12,FALSE),"0")</f>
        <v>0</v>
      </c>
      <c r="AD439" s="78"/>
      <c r="AE439" s="78"/>
      <c r="AF439" s="78"/>
      <c r="AG439" s="78"/>
    </row>
    <row r="440" spans="4:33" ht="15.75" x14ac:dyDescent="0.25">
      <c r="D440" s="319"/>
      <c r="E440" s="104" t="s">
        <v>273</v>
      </c>
      <c r="F440" s="394" t="str">
        <f>IF(OR(ISERROR(VLOOKUP($E440&amp;$D$91&amp;$D$92,'CCG data'!$A:$AD,'CCG data'!R$3,FALSE)),ISBLANK(VLOOKUP($E440&amp;$D$91&amp;$D$92,'CCG data'!$A:$AD,'CCG data'!R$3,FALSE))),"",VLOOKUP($E440&amp;$D$91&amp;$D$92,'CCG data'!$A:$AD,'CCG data'!R$3,FALSE))</f>
        <v/>
      </c>
      <c r="G440" s="395"/>
      <c r="H440" s="395">
        <f>IF(OR(ISERROR(VLOOKUP($E440&amp;$D$91&amp;$D$92,'CCG data'!$A:$AD,'CCG data'!S$3,FALSE)),ISBLANK(VLOOKUP($E440&amp;$D$91&amp;$D$92,'CCG data'!$A:$AD,'CCG data'!S$3,FALSE))),"",VLOOKUP($E440&amp;$D$91&amp;$D$92,'CCG data'!$A:$AD,'CCG data'!S$3,FALSE))</f>
        <v>17.873544041285804</v>
      </c>
      <c r="I440" s="395"/>
      <c r="J440" s="395">
        <f>IF(OR(ISERROR(VLOOKUP($E440&amp;$D$91&amp;$D$92,'CCG data'!$A:$AD,'CCG data'!T$3,FALSE)),ISBLANK(VLOOKUP($E440&amp;$D$91&amp;$D$92,'CCG data'!$A:$AD,'CCG data'!T$3,FALSE))),"",VLOOKUP($E440&amp;$D$91&amp;$D$92,'CCG data'!$A:$AD,'CCG data'!T$3,FALSE))</f>
        <v>19.02318014717542</v>
      </c>
      <c r="K440" s="395"/>
      <c r="L440" s="395">
        <f>IF(OR(ISERROR(VLOOKUP($E440&amp;$D$91&amp;$D$92,'CCG data'!$A:$AD,'CCG data'!U$3,FALSE)),ISBLANK(VLOOKUP($E440&amp;$D$91&amp;$D$92,'CCG data'!$A:$AD,'CCG data'!U$3,FALSE))),"",VLOOKUP($E440&amp;$D$91&amp;$D$92,'CCG data'!$A:$AD,'CCG data'!U$3,FALSE))</f>
        <v>20.141300281688753</v>
      </c>
      <c r="M440" s="396"/>
      <c r="N440" s="367">
        <f>IF(OR(ISERROR(VLOOKUP($E440&amp;$D$91&amp;$D$92,'CCG data'!$A:$AD,'CCG data'!G$3,FALSE)),ISBLANK(VLOOKUP($E440&amp;$D$91&amp;$D$92,'CCG data'!$A:$AD,'CCG data'!G$3,FALSE))),"",VLOOKUP($E440&amp;$D$91&amp;$D$92,'CCG data'!$A:$AD,'CCG data'!G$3,FALSE))</f>
        <v>417</v>
      </c>
      <c r="P440" s="404" t="str">
        <f>IF(OR(ISERROR(VLOOKUP($E440&amp;$D$91&amp;$D$92,'CCG data'!$A:$AD,'CCG data'!B$3,FALSE)),ISBLANK(VLOOKUP($E440&amp;$D$91&amp;$D$92,'CCG data'!$A:$AD,'CCG data'!B$3,FALSE))),"",VLOOKUP($E440&amp;$D$91&amp;$D$92,'CCG data'!$A:$AD,'CCG data'!B$3,FALSE))</f>
        <v/>
      </c>
      <c r="Q440" s="267"/>
      <c r="R440" s="267">
        <f>IF(OR(ISERROR(VLOOKUP($E440&amp;$D$91&amp;$D$92,'CCG data'!$A:$AD,'CCG data'!C$3,FALSE)),ISBLANK(VLOOKUP($E440&amp;$D$91&amp;$D$92,'CCG data'!$A:$AD,'CCG data'!C$3,FALSE))),"",VLOOKUP($E440&amp;$D$91&amp;$D$92,'CCG data'!$A:$AD,'CCG data'!C$3,FALSE))</f>
        <v>0.31414868105515587</v>
      </c>
      <c r="S440" s="267"/>
      <c r="T440" s="267">
        <f>IF(OR(ISERROR(VLOOKUP($E440&amp;$D$91&amp;$D$92,'CCG data'!$A:$AD,'CCG data'!D$3,FALSE)),ISBLANK(VLOOKUP($E440&amp;$D$91&amp;$D$92,'CCG data'!$A:$AD,'CCG data'!D$3,FALSE))),"",VLOOKUP($E440&amp;$D$91&amp;$D$92,'CCG data'!$A:$AD,'CCG data'!D$3,FALSE))</f>
        <v>0.33093525179856115</v>
      </c>
      <c r="U440" s="267"/>
      <c r="V440" s="267">
        <f>IF(OR(ISERROR(VLOOKUP($E440&amp;$D$91&amp;$D$92,'CCG data'!$A:$AD,'CCG data'!E$3,FALSE)),ISBLANK(VLOOKUP($E440&amp;$D$91&amp;$D$92,'CCG data'!$A:$AD,'CCG data'!E$3,FALSE))),"",VLOOKUP($E440&amp;$D$91&amp;$D$92,'CCG data'!$A:$AD,'CCG data'!E$3,FALSE))</f>
        <v>0.35491606714628299</v>
      </c>
      <c r="W440" s="405"/>
      <c r="Z440" s="165">
        <f>IFERROR(VLOOKUP($E440&amp;$D$92, Outliers!$A$4:$P$214,10,FALSE),"0")</f>
        <v>1</v>
      </c>
      <c r="AA440" s="165">
        <f>IFERROR(VLOOKUP($E440&amp;$D$92, Outliers!$A$4:$P$214,11,FALSE),"0")</f>
        <v>1</v>
      </c>
      <c r="AB440" s="165">
        <f>IFERROR(VLOOKUP($E440&amp;$D$92, Outliers!$A$4:$P$214,12,FALSE),"0")</f>
        <v>1</v>
      </c>
      <c r="AD440" s="78"/>
      <c r="AE440" s="78"/>
      <c r="AF440" s="78"/>
      <c r="AG440" s="78"/>
    </row>
    <row r="441" spans="4:33" x14ac:dyDescent="0.25">
      <c r="D441" s="319"/>
      <c r="E441" s="103" t="s">
        <v>27</v>
      </c>
      <c r="F441" s="95" t="str">
        <f>IF(P440="","",VLOOKUP($E440&amp;$D$91&amp;$D$92,'CCG data'!$A:$AD,'CCG data'!W$3,FALSE))</f>
        <v/>
      </c>
      <c r="G441" s="96" t="str">
        <f>IF(P440="","",VLOOKUP($E440&amp;$D$91&amp;$D$92,'CCG data'!$A:$AD,'CCG data'!X$3,FALSE))</f>
        <v/>
      </c>
      <c r="H441" s="96">
        <f>IF(R440="","",VLOOKUP($E440&amp;$D$91&amp;$D$92,'CCG data'!$A:$AD,'CCG data'!Y$3,FALSE))</f>
        <v>14.812771205872703</v>
      </c>
      <c r="I441" s="96">
        <f>IF(R440="","",VLOOKUP($E440&amp;$D$91&amp;$D$92,'CCG data'!$A:$AD,'CCG data'!Z$3,FALSE))</f>
        <v>20.934316876698905</v>
      </c>
      <c r="J441" s="96">
        <f>IF(T440="","",VLOOKUP($E440&amp;$D$91&amp;$D$92,'CCG data'!$A:$AD,'CCG data'!AA$3,FALSE))</f>
        <v>15.849233305303104</v>
      </c>
      <c r="K441" s="96">
        <f>IF(T440="","",VLOOKUP($E440&amp;$D$91&amp;$D$92,'CCG data'!$A:$AD,'CCG data'!AB$3,FALSE))</f>
        <v>22.197126989047739</v>
      </c>
      <c r="L441" s="96">
        <f>IF(V440="","",VLOOKUP($E440&amp;$D$91&amp;$D$92,'CCG data'!$A:$AD,'CCG data'!AC$3,FALSE))</f>
        <v>16.896315099752471</v>
      </c>
      <c r="M441" s="96">
        <f>IF(V440="","",VLOOKUP($E440&amp;$D$91&amp;$D$92,'CCG data'!$A:$AD,'CCG data'!AD$3,FALSE))</f>
        <v>23.386285463625036</v>
      </c>
      <c r="N441" s="368"/>
      <c r="P441" s="152" t="str">
        <f>IF(P440="","",VLOOKUP($E440&amp;$D$91&amp;$D$92,'CCG data'!$A:$AD,'CCG data'!I$3,FALSE))</f>
        <v/>
      </c>
      <c r="Q441" s="15" t="str">
        <f>IF(P440="","",VLOOKUP($E440&amp;$D$91&amp;$D$92,'CCG data'!$A:$AD,'CCG data'!J$3,FALSE))</f>
        <v/>
      </c>
      <c r="R441" s="15">
        <f>IF(R440="","",VLOOKUP($E440&amp;$D$91&amp;$D$92,'CCG data'!$A:$AD,'CCG data'!K$3,FALSE))</f>
        <v>0.27100000000000002</v>
      </c>
      <c r="S441" s="15">
        <f>IF(R440="","",VLOOKUP($E440&amp;$D$91&amp;$D$92,'CCG data'!$A:$AD,'CCG data'!L$3,FALSE))</f>
        <v>0.36</v>
      </c>
      <c r="T441" s="15">
        <f>IF(T440="","",VLOOKUP($E440&amp;$D$91&amp;$D$92,'CCG data'!$A:$AD,'CCG data'!M$3,FALSE))</f>
        <v>0.28699999999999998</v>
      </c>
      <c r="U441" s="15">
        <f>IF(T440="","",VLOOKUP($E440&amp;$D$91&amp;$D$92,'CCG data'!$A:$AD,'CCG data'!N$3,FALSE))</f>
        <v>0.377</v>
      </c>
      <c r="V441" s="15">
        <f>IF(V440="","",VLOOKUP($E440&amp;$D$91&amp;$D$92,'CCG data'!$A:$AD,'CCG data'!O$3,FALSE))</f>
        <v>0.311</v>
      </c>
      <c r="W441" s="136">
        <f>IF(V440="","",VLOOKUP($E440&amp;$D$91&amp;$D$92,'CCG data'!$A:$AD,'CCG data'!P$3,FALSE))</f>
        <v>0.40200000000000002</v>
      </c>
      <c r="Z441" s="165" t="str">
        <f>IFERROR(VLOOKUP($E441&amp;$D$92, Outliers!$A$4:$P$214,10,FALSE),"0")</f>
        <v>0</v>
      </c>
      <c r="AA441" s="165" t="str">
        <f>IFERROR(VLOOKUP($E441&amp;$D$92, Outliers!$A$4:$P$214,11,FALSE),"0")</f>
        <v>0</v>
      </c>
      <c r="AB441" s="165" t="str">
        <f>IFERROR(VLOOKUP($E441&amp;$D$92, Outliers!$A$4:$P$214,12,FALSE),"0")</f>
        <v>0</v>
      </c>
      <c r="AD441" s="78"/>
      <c r="AE441" s="78"/>
      <c r="AF441" s="78"/>
      <c r="AG441" s="78"/>
    </row>
    <row r="442" spans="4:33" ht="15.75" x14ac:dyDescent="0.25">
      <c r="D442" s="319"/>
      <c r="E442" s="104" t="s">
        <v>274</v>
      </c>
      <c r="F442" s="394" t="str">
        <f>IF(OR(ISERROR(VLOOKUP($E442&amp;$D$91&amp;$D$92,'CCG data'!$A:$AD,'CCG data'!R$3,FALSE)),ISBLANK(VLOOKUP($E442&amp;$D$91&amp;$D$92,'CCG data'!$A:$AD,'CCG data'!R$3,FALSE))),"",VLOOKUP($E442&amp;$D$91&amp;$D$92,'CCG data'!$A:$AD,'CCG data'!R$3,FALSE))</f>
        <v/>
      </c>
      <c r="G442" s="395"/>
      <c r="H442" s="395">
        <f>IF(OR(ISERROR(VLOOKUP($E442&amp;$D$91&amp;$D$92,'CCG data'!$A:$AD,'CCG data'!S$3,FALSE)),ISBLANK(VLOOKUP($E442&amp;$D$91&amp;$D$92,'CCG data'!$A:$AD,'CCG data'!S$3,FALSE))),"",VLOOKUP($E442&amp;$D$91&amp;$D$92,'CCG data'!$A:$AD,'CCG data'!S$3,FALSE))</f>
        <v>37.009437036716072</v>
      </c>
      <c r="I442" s="395"/>
      <c r="J442" s="395">
        <f>IF(OR(ISERROR(VLOOKUP($E442&amp;$D$91&amp;$D$92,'CCG data'!$A:$AD,'CCG data'!T$3,FALSE)),ISBLANK(VLOOKUP($E442&amp;$D$91&amp;$D$92,'CCG data'!$A:$AD,'CCG data'!T$3,FALSE))),"",VLOOKUP($E442&amp;$D$91&amp;$D$92,'CCG data'!$A:$AD,'CCG data'!T$3,FALSE))</f>
        <v>29.966225057325801</v>
      </c>
      <c r="K442" s="395"/>
      <c r="L442" s="395">
        <f>IF(OR(ISERROR(VLOOKUP($E442&amp;$D$91&amp;$D$92,'CCG data'!$A:$AD,'CCG data'!U$3,FALSE)),ISBLANK(VLOOKUP($E442&amp;$D$91&amp;$D$92,'CCG data'!$A:$AD,'CCG data'!U$3,FALSE))),"",VLOOKUP($E442&amp;$D$91&amp;$D$92,'CCG data'!$A:$AD,'CCG data'!U$3,FALSE))</f>
        <v>7.5334712143449778</v>
      </c>
      <c r="M442" s="396"/>
      <c r="N442" s="367">
        <f>IF(OR(ISERROR(VLOOKUP($E442&amp;$D$91&amp;$D$92,'CCG data'!$A:$AD,'CCG data'!G$3,FALSE)),ISBLANK(VLOOKUP($E442&amp;$D$91&amp;$D$92,'CCG data'!$A:$AD,'CCG data'!G$3,FALSE))),"",VLOOKUP($E442&amp;$D$91&amp;$D$92,'CCG data'!$A:$AD,'CCG data'!G$3,FALSE))</f>
        <v>992</v>
      </c>
      <c r="P442" s="404" t="str">
        <f>IF(OR(ISERROR(VLOOKUP($E442&amp;$D$91&amp;$D$92,'CCG data'!$A:$AD,'CCG data'!B$3,FALSE)),ISBLANK(VLOOKUP($E442&amp;$D$91&amp;$D$92,'CCG data'!$A:$AD,'CCG data'!B$3,FALSE))),"",VLOOKUP($E442&amp;$D$91&amp;$D$92,'CCG data'!$A:$AD,'CCG data'!B$3,FALSE))</f>
        <v/>
      </c>
      <c r="Q442" s="267"/>
      <c r="R442" s="267">
        <f>IF(OR(ISERROR(VLOOKUP($E442&amp;$D$91&amp;$D$92,'CCG data'!$A:$AD,'CCG data'!C$3,FALSE)),ISBLANK(VLOOKUP($E442&amp;$D$91&amp;$D$92,'CCG data'!$A:$AD,'CCG data'!C$3,FALSE))),"",VLOOKUP($E442&amp;$D$91&amp;$D$92,'CCG data'!$A:$AD,'CCG data'!C$3,FALSE))</f>
        <v>0.49294354838709675</v>
      </c>
      <c r="S442" s="267"/>
      <c r="T442" s="267">
        <f>IF(OR(ISERROR(VLOOKUP($E442&amp;$D$91&amp;$D$92,'CCG data'!$A:$AD,'CCG data'!D$3,FALSE)),ISBLANK(VLOOKUP($E442&amp;$D$91&amp;$D$92,'CCG data'!$A:$AD,'CCG data'!D$3,FALSE))),"",VLOOKUP($E442&amp;$D$91&amp;$D$92,'CCG data'!$A:$AD,'CCG data'!D$3,FALSE))</f>
        <v>0.40625</v>
      </c>
      <c r="U442" s="267"/>
      <c r="V442" s="267">
        <f>IF(OR(ISERROR(VLOOKUP($E442&amp;$D$91&amp;$D$92,'CCG data'!$A:$AD,'CCG data'!E$3,FALSE)),ISBLANK(VLOOKUP($E442&amp;$D$91&amp;$D$92,'CCG data'!$A:$AD,'CCG data'!E$3,FALSE))),"",VLOOKUP($E442&amp;$D$91&amp;$D$92,'CCG data'!$A:$AD,'CCG data'!E$3,FALSE))</f>
        <v>0.10080645161290322</v>
      </c>
      <c r="W442" s="405"/>
      <c r="Z442" s="165">
        <f>IFERROR(VLOOKUP($E442&amp;$D$92, Outliers!$A$4:$P$214,10,FALSE),"0")</f>
        <v>0</v>
      </c>
      <c r="AA442" s="165">
        <f>IFERROR(VLOOKUP($E442&amp;$D$92, Outliers!$A$4:$P$214,11,FALSE),"0")</f>
        <v>0</v>
      </c>
      <c r="AB442" s="165">
        <f>IFERROR(VLOOKUP($E442&amp;$D$92, Outliers!$A$4:$P$214,12,FALSE),"0")</f>
        <v>1</v>
      </c>
      <c r="AD442" s="78"/>
      <c r="AE442" s="78"/>
      <c r="AF442" s="78"/>
      <c r="AG442" s="78"/>
    </row>
    <row r="443" spans="4:33" x14ac:dyDescent="0.25">
      <c r="D443" s="319"/>
      <c r="E443" s="103" t="s">
        <v>27</v>
      </c>
      <c r="F443" s="95" t="str">
        <f>IF(P442="","",VLOOKUP($E442&amp;$D$91&amp;$D$92,'CCG data'!$A:$AD,'CCG data'!W$3,FALSE))</f>
        <v/>
      </c>
      <c r="G443" s="96" t="str">
        <f>IF(P442="","",VLOOKUP($E442&amp;$D$91&amp;$D$92,'CCG data'!$A:$AD,'CCG data'!X$3,FALSE))</f>
        <v/>
      </c>
      <c r="H443" s="96">
        <f>IF(R442="","",VLOOKUP($E442&amp;$D$91&amp;$D$92,'CCG data'!$A:$AD,'CCG data'!Y$3,FALSE))</f>
        <v>33.729132831216496</v>
      </c>
      <c r="I443" s="96">
        <f>IF(R442="","",VLOOKUP($E442&amp;$D$91&amp;$D$92,'CCG data'!$A:$AD,'CCG data'!Z$3,FALSE))</f>
        <v>40.289741242215648</v>
      </c>
      <c r="J443" s="96">
        <f>IF(T442="","",VLOOKUP($E442&amp;$D$91&amp;$D$92,'CCG data'!$A:$AD,'CCG data'!AA$3,FALSE))</f>
        <v>27.040486028248154</v>
      </c>
      <c r="K443" s="96">
        <f>IF(T442="","",VLOOKUP($E442&amp;$D$91&amp;$D$92,'CCG data'!$A:$AD,'CCG data'!AB$3,FALSE))</f>
        <v>32.891964086403448</v>
      </c>
      <c r="L443" s="96">
        <f>IF(V442="","",VLOOKUP($E442&amp;$D$91&amp;$D$92,'CCG data'!$A:$AD,'CCG data'!AC$3,FALSE))</f>
        <v>6.0569108563333618</v>
      </c>
      <c r="M443" s="96">
        <f>IF(V442="","",VLOOKUP($E442&amp;$D$91&amp;$D$92,'CCG data'!$A:$AD,'CCG data'!AD$3,FALSE))</f>
        <v>9.0100315723565938</v>
      </c>
      <c r="N443" s="368"/>
      <c r="P443" s="152" t="str">
        <f>IF(P442="","",VLOOKUP($E442&amp;$D$91&amp;$D$92,'CCG data'!$A:$AD,'CCG data'!I$3,FALSE))</f>
        <v/>
      </c>
      <c r="Q443" s="15" t="str">
        <f>IF(P442="","",VLOOKUP($E442&amp;$D$91&amp;$D$92,'CCG data'!$A:$AD,'CCG data'!J$3,FALSE))</f>
        <v/>
      </c>
      <c r="R443" s="15">
        <f>IF(R442="","",VLOOKUP($E442&amp;$D$91&amp;$D$92,'CCG data'!$A:$AD,'CCG data'!K$3,FALSE))</f>
        <v>0.46200000000000002</v>
      </c>
      <c r="S443" s="15">
        <f>IF(R442="","",VLOOKUP($E442&amp;$D$91&amp;$D$92,'CCG data'!$A:$AD,'CCG data'!L$3,FALSE))</f>
        <v>0.52400000000000002</v>
      </c>
      <c r="T443" s="15">
        <f>IF(T442="","",VLOOKUP($E442&amp;$D$91&amp;$D$92,'CCG data'!$A:$AD,'CCG data'!M$3,FALSE))</f>
        <v>0.376</v>
      </c>
      <c r="U443" s="15">
        <f>IF(T442="","",VLOOKUP($E442&amp;$D$91&amp;$D$92,'CCG data'!$A:$AD,'CCG data'!N$3,FALSE))</f>
        <v>0.437</v>
      </c>
      <c r="V443" s="15">
        <f>IF(V442="","",VLOOKUP($E442&amp;$D$91&amp;$D$92,'CCG data'!$A:$AD,'CCG data'!O$3,FALSE))</f>
        <v>8.4000000000000005E-2</v>
      </c>
      <c r="W443" s="136">
        <f>IF(V442="","",VLOOKUP($E442&amp;$D$91&amp;$D$92,'CCG data'!$A:$AD,'CCG data'!P$3,FALSE))</f>
        <v>0.121</v>
      </c>
      <c r="Z443" s="165" t="str">
        <f>IFERROR(VLOOKUP($E443&amp;$D$92, Outliers!$A$4:$P$214,10,FALSE),"0")</f>
        <v>0</v>
      </c>
      <c r="AA443" s="165" t="str">
        <f>IFERROR(VLOOKUP($E443&amp;$D$92, Outliers!$A$4:$P$214,11,FALSE),"0")</f>
        <v>0</v>
      </c>
      <c r="AB443" s="165" t="str">
        <f>IFERROR(VLOOKUP($E443&amp;$D$92, Outliers!$A$4:$P$214,12,FALSE),"0")</f>
        <v>0</v>
      </c>
      <c r="AD443" s="78"/>
      <c r="AE443" s="78"/>
      <c r="AF443" s="78"/>
      <c r="AG443" s="78"/>
    </row>
    <row r="444" spans="4:33" ht="15.75" x14ac:dyDescent="0.25">
      <c r="D444" s="319"/>
      <c r="E444" s="104" t="s">
        <v>275</v>
      </c>
      <c r="F444" s="394" t="str">
        <f>IF(OR(ISERROR(VLOOKUP($E444&amp;$D$91&amp;$D$92,'CCG data'!$A:$AD,'CCG data'!R$3,FALSE)),ISBLANK(VLOOKUP($E444&amp;$D$91&amp;$D$92,'CCG data'!$A:$AD,'CCG data'!R$3,FALSE))),"",VLOOKUP($E444&amp;$D$91&amp;$D$92,'CCG data'!$A:$AD,'CCG data'!R$3,FALSE))</f>
        <v/>
      </c>
      <c r="G444" s="395"/>
      <c r="H444" s="395">
        <f>IF(OR(ISERROR(VLOOKUP($E444&amp;$D$91&amp;$D$92,'CCG data'!$A:$AD,'CCG data'!S$3,FALSE)),ISBLANK(VLOOKUP($E444&amp;$D$91&amp;$D$92,'CCG data'!$A:$AD,'CCG data'!S$3,FALSE))),"",VLOOKUP($E444&amp;$D$91&amp;$D$92,'CCG data'!$A:$AD,'CCG data'!S$3,FALSE))</f>
        <v>33.148707704977319</v>
      </c>
      <c r="I444" s="395"/>
      <c r="J444" s="395">
        <f>IF(OR(ISERROR(VLOOKUP($E444&amp;$D$91&amp;$D$92,'CCG data'!$A:$AD,'CCG data'!T$3,FALSE)),ISBLANK(VLOOKUP($E444&amp;$D$91&amp;$D$92,'CCG data'!$A:$AD,'CCG data'!T$3,FALSE))),"",VLOOKUP($E444&amp;$D$91&amp;$D$92,'CCG data'!$A:$AD,'CCG data'!T$3,FALSE))</f>
        <v>34.179536397806885</v>
      </c>
      <c r="K444" s="395"/>
      <c r="L444" s="395">
        <f>IF(OR(ISERROR(VLOOKUP($E444&amp;$D$91&amp;$D$92,'CCG data'!$A:$AD,'CCG data'!U$3,FALSE)),ISBLANK(VLOOKUP($E444&amp;$D$91&amp;$D$92,'CCG data'!$A:$AD,'CCG data'!U$3,FALSE))),"",VLOOKUP($E444&amp;$D$91&amp;$D$92,'CCG data'!$A:$AD,'CCG data'!U$3,FALSE))</f>
        <v>12.93013697158268</v>
      </c>
      <c r="M444" s="396"/>
      <c r="N444" s="367">
        <f>IF(OR(ISERROR(VLOOKUP($E444&amp;$D$91&amp;$D$92,'CCG data'!$A:$AD,'CCG data'!G$3,FALSE)),ISBLANK(VLOOKUP($E444&amp;$D$91&amp;$D$92,'CCG data'!$A:$AD,'CCG data'!G$3,FALSE))),"",VLOOKUP($E444&amp;$D$91&amp;$D$92,'CCG data'!$A:$AD,'CCG data'!G$3,FALSE))</f>
        <v>652</v>
      </c>
      <c r="P444" s="404" t="str">
        <f>IF(OR(ISERROR(VLOOKUP($E444&amp;$D$91&amp;$D$92,'CCG data'!$A:$AD,'CCG data'!B$3,FALSE)),ISBLANK(VLOOKUP($E444&amp;$D$91&amp;$D$92,'CCG data'!$A:$AD,'CCG data'!B$3,FALSE))),"",VLOOKUP($E444&amp;$D$91&amp;$D$92,'CCG data'!$A:$AD,'CCG data'!B$3,FALSE))</f>
        <v/>
      </c>
      <c r="Q444" s="267"/>
      <c r="R444" s="267">
        <f>IF(OR(ISERROR(VLOOKUP($E444&amp;$D$91&amp;$D$92,'CCG data'!$A:$AD,'CCG data'!C$3,FALSE)),ISBLANK(VLOOKUP($E444&amp;$D$91&amp;$D$92,'CCG data'!$A:$AD,'CCG data'!C$3,FALSE))),"",VLOOKUP($E444&amp;$D$91&amp;$D$92,'CCG data'!$A:$AD,'CCG data'!C$3,FALSE))</f>
        <v>0.42177914110429449</v>
      </c>
      <c r="S444" s="267"/>
      <c r="T444" s="267">
        <f>IF(OR(ISERROR(VLOOKUP($E444&amp;$D$91&amp;$D$92,'CCG data'!$A:$AD,'CCG data'!D$3,FALSE)),ISBLANK(VLOOKUP($E444&amp;$D$91&amp;$D$92,'CCG data'!$A:$AD,'CCG data'!D$3,FALSE))),"",VLOOKUP($E444&amp;$D$91&amp;$D$92,'CCG data'!$A:$AD,'CCG data'!D$3,FALSE))</f>
        <v>0.41564417177914109</v>
      </c>
      <c r="U444" s="267"/>
      <c r="V444" s="267">
        <f>IF(OR(ISERROR(VLOOKUP($E444&amp;$D$91&amp;$D$92,'CCG data'!$A:$AD,'CCG data'!E$3,FALSE)),ISBLANK(VLOOKUP($E444&amp;$D$91&amp;$D$92,'CCG data'!$A:$AD,'CCG data'!E$3,FALSE))),"",VLOOKUP($E444&amp;$D$91&amp;$D$92,'CCG data'!$A:$AD,'CCG data'!E$3,FALSE))</f>
        <v>0.16257668711656442</v>
      </c>
      <c r="W444" s="405"/>
      <c r="Z444" s="165">
        <f>IFERROR(VLOOKUP($E444&amp;$D$92, Outliers!$A$4:$P$214,10,FALSE),"0")</f>
        <v>0</v>
      </c>
      <c r="AA444" s="165">
        <f>IFERROR(VLOOKUP($E444&amp;$D$92, Outliers!$A$4:$P$214,11,FALSE),"0")</f>
        <v>1</v>
      </c>
      <c r="AB444" s="165">
        <f>IFERROR(VLOOKUP($E444&amp;$D$92, Outliers!$A$4:$P$214,12,FALSE),"0")</f>
        <v>0</v>
      </c>
      <c r="AD444" s="78"/>
      <c r="AE444" s="78"/>
      <c r="AF444" s="78"/>
      <c r="AG444" s="78"/>
    </row>
    <row r="445" spans="4:33" x14ac:dyDescent="0.25">
      <c r="D445" s="319"/>
      <c r="E445" s="103" t="s">
        <v>27</v>
      </c>
      <c r="F445" s="95" t="str">
        <f>IF(P444="","",VLOOKUP($E444&amp;$D$91&amp;$D$92,'CCG data'!$A:$AD,'CCG data'!W$3,FALSE))</f>
        <v/>
      </c>
      <c r="G445" s="96" t="str">
        <f>IF(P444="","",VLOOKUP($E444&amp;$D$91&amp;$D$92,'CCG data'!$A:$AD,'CCG data'!X$3,FALSE))</f>
        <v/>
      </c>
      <c r="H445" s="96">
        <f>IF(R444="","",VLOOKUP($E444&amp;$D$91&amp;$D$92,'CCG data'!$A:$AD,'CCG data'!Y$3,FALSE))</f>
        <v>29.230780823969269</v>
      </c>
      <c r="I445" s="96">
        <f>IF(R444="","",VLOOKUP($E444&amp;$D$91&amp;$D$92,'CCG data'!$A:$AD,'CCG data'!Z$3,FALSE))</f>
        <v>37.066634585985369</v>
      </c>
      <c r="J445" s="96">
        <f>IF(T444="","",VLOOKUP($E444&amp;$D$91&amp;$D$92,'CCG data'!$A:$AD,'CCG data'!AA$3,FALSE))</f>
        <v>30.11006881099506</v>
      </c>
      <c r="K445" s="96">
        <f>IF(T444="","",VLOOKUP($E444&amp;$D$91&amp;$D$92,'CCG data'!$A:$AD,'CCG data'!AB$3,FALSE))</f>
        <v>38.24900398461871</v>
      </c>
      <c r="L445" s="96">
        <f>IF(V444="","",VLOOKUP($E444&amp;$D$91&amp;$D$92,'CCG data'!$A:$AD,'CCG data'!AC$3,FALSE))</f>
        <v>10.468600560769801</v>
      </c>
      <c r="M445" s="96">
        <f>IF(V444="","",VLOOKUP($E444&amp;$D$91&amp;$D$92,'CCG data'!$A:$AD,'CCG data'!AD$3,FALSE))</f>
        <v>15.39167338239556</v>
      </c>
      <c r="N445" s="368"/>
      <c r="P445" s="152" t="str">
        <f>IF(P444="","",VLOOKUP($E444&amp;$D$91&amp;$D$92,'CCG data'!$A:$AD,'CCG data'!I$3,FALSE))</f>
        <v/>
      </c>
      <c r="Q445" s="15" t="str">
        <f>IF(P444="","",VLOOKUP($E444&amp;$D$91&amp;$D$92,'CCG data'!$A:$AD,'CCG data'!J$3,FALSE))</f>
        <v/>
      </c>
      <c r="R445" s="15">
        <f>IF(R444="","",VLOOKUP($E444&amp;$D$91&amp;$D$92,'CCG data'!$A:$AD,'CCG data'!K$3,FALSE))</f>
        <v>0.38400000000000001</v>
      </c>
      <c r="S445" s="15">
        <f>IF(R444="","",VLOOKUP($E444&amp;$D$91&amp;$D$92,'CCG data'!$A:$AD,'CCG data'!L$3,FALSE))</f>
        <v>0.46</v>
      </c>
      <c r="T445" s="15">
        <f>IF(T444="","",VLOOKUP($E444&amp;$D$91&amp;$D$92,'CCG data'!$A:$AD,'CCG data'!M$3,FALSE))</f>
        <v>0.378</v>
      </c>
      <c r="U445" s="15">
        <f>IF(T444="","",VLOOKUP($E444&amp;$D$91&amp;$D$92,'CCG data'!$A:$AD,'CCG data'!N$3,FALSE))</f>
        <v>0.45400000000000001</v>
      </c>
      <c r="V445" s="15">
        <f>IF(V444="","",VLOOKUP($E444&amp;$D$91&amp;$D$92,'CCG data'!$A:$AD,'CCG data'!O$3,FALSE))</f>
        <v>0.13600000000000001</v>
      </c>
      <c r="W445" s="136">
        <f>IF(V444="","",VLOOKUP($E444&amp;$D$91&amp;$D$92,'CCG data'!$A:$AD,'CCG data'!P$3,FALSE))</f>
        <v>0.193</v>
      </c>
      <c r="Z445" s="165" t="str">
        <f>IFERROR(VLOOKUP($E445&amp;$D$92, Outliers!$A$4:$P$214,10,FALSE),"0")</f>
        <v>0</v>
      </c>
      <c r="AA445" s="165" t="str">
        <f>IFERROR(VLOOKUP($E445&amp;$D$92, Outliers!$A$4:$P$214,11,FALSE),"0")</f>
        <v>0</v>
      </c>
      <c r="AB445" s="165" t="str">
        <f>IFERROR(VLOOKUP($E445&amp;$D$92, Outliers!$A$4:$P$214,12,FALSE),"0")</f>
        <v>0</v>
      </c>
      <c r="AD445" s="78"/>
      <c r="AE445" s="78"/>
      <c r="AF445" s="78"/>
      <c r="AG445" s="78"/>
    </row>
    <row r="446" spans="4:33" ht="15.75" x14ac:dyDescent="0.25">
      <c r="D446" s="319"/>
      <c r="E446" s="104" t="s">
        <v>276</v>
      </c>
      <c r="F446" s="394" t="str">
        <f>IF(OR(ISERROR(VLOOKUP($E446&amp;$D$91&amp;$D$92,'CCG data'!$A:$AD,'CCG data'!R$3,FALSE)),ISBLANK(VLOOKUP($E446&amp;$D$91&amp;$D$92,'CCG data'!$A:$AD,'CCG data'!R$3,FALSE))),"",VLOOKUP($E446&amp;$D$91&amp;$D$92,'CCG data'!$A:$AD,'CCG data'!R$3,FALSE))</f>
        <v/>
      </c>
      <c r="G446" s="395"/>
      <c r="H446" s="395">
        <f>IF(OR(ISERROR(VLOOKUP($E446&amp;$D$91&amp;$D$92,'CCG data'!$A:$AD,'CCG data'!S$3,FALSE)),ISBLANK(VLOOKUP($E446&amp;$D$91&amp;$D$92,'CCG data'!$A:$AD,'CCG data'!S$3,FALSE))),"",VLOOKUP($E446&amp;$D$91&amp;$D$92,'CCG data'!$A:$AD,'CCG data'!S$3,FALSE))</f>
        <v>37.289462643035066</v>
      </c>
      <c r="I446" s="395"/>
      <c r="J446" s="395">
        <f>IF(OR(ISERROR(VLOOKUP($E446&amp;$D$91&amp;$D$92,'CCG data'!$A:$AD,'CCG data'!T$3,FALSE)),ISBLANK(VLOOKUP($E446&amp;$D$91&amp;$D$92,'CCG data'!$A:$AD,'CCG data'!T$3,FALSE))),"",VLOOKUP($E446&amp;$D$91&amp;$D$92,'CCG data'!$A:$AD,'CCG data'!T$3,FALSE))</f>
        <v>28.3674003006718</v>
      </c>
      <c r="K446" s="395"/>
      <c r="L446" s="395">
        <f>IF(OR(ISERROR(VLOOKUP($E446&amp;$D$91&amp;$D$92,'CCG data'!$A:$AD,'CCG data'!U$3,FALSE)),ISBLANK(VLOOKUP($E446&amp;$D$91&amp;$D$92,'CCG data'!$A:$AD,'CCG data'!U$3,FALSE))),"",VLOOKUP($E446&amp;$D$91&amp;$D$92,'CCG data'!$A:$AD,'CCG data'!U$3,FALSE))</f>
        <v>10.202079001660156</v>
      </c>
      <c r="M446" s="396"/>
      <c r="N446" s="367">
        <f>IF(OR(ISERROR(VLOOKUP($E446&amp;$D$91&amp;$D$92,'CCG data'!$A:$AD,'CCG data'!G$3,FALSE)),ISBLANK(VLOOKUP($E446&amp;$D$91&amp;$D$92,'CCG data'!$A:$AD,'CCG data'!G$3,FALSE))),"",VLOOKUP($E446&amp;$D$91&amp;$D$92,'CCG data'!$A:$AD,'CCG data'!G$3,FALSE))</f>
        <v>1095</v>
      </c>
      <c r="P446" s="404" t="str">
        <f>IF(OR(ISERROR(VLOOKUP($E446&amp;$D$91&amp;$D$92,'CCG data'!$A:$AD,'CCG data'!B$3,FALSE)),ISBLANK(VLOOKUP($E446&amp;$D$91&amp;$D$92,'CCG data'!$A:$AD,'CCG data'!B$3,FALSE))),"",VLOOKUP($E446&amp;$D$91&amp;$D$92,'CCG data'!$A:$AD,'CCG data'!B$3,FALSE))</f>
        <v/>
      </c>
      <c r="Q446" s="267"/>
      <c r="R446" s="267">
        <f>IF(OR(ISERROR(VLOOKUP($E446&amp;$D$91&amp;$D$92,'CCG data'!$A:$AD,'CCG data'!C$3,FALSE)),ISBLANK(VLOOKUP($E446&amp;$D$91&amp;$D$92,'CCG data'!$A:$AD,'CCG data'!C$3,FALSE))),"",VLOOKUP($E446&amp;$D$91&amp;$D$92,'CCG data'!$A:$AD,'CCG data'!C$3,FALSE))</f>
        <v>0.49223744292237442</v>
      </c>
      <c r="S446" s="267"/>
      <c r="T446" s="267">
        <f>IF(OR(ISERROR(VLOOKUP($E446&amp;$D$91&amp;$D$92,'CCG data'!$A:$AD,'CCG data'!D$3,FALSE)),ISBLANK(VLOOKUP($E446&amp;$D$91&amp;$D$92,'CCG data'!$A:$AD,'CCG data'!D$3,FALSE))),"",VLOOKUP($E446&amp;$D$91&amp;$D$92,'CCG data'!$A:$AD,'CCG data'!D$3,FALSE))</f>
        <v>0.37077625570776257</v>
      </c>
      <c r="U446" s="267"/>
      <c r="V446" s="267">
        <f>IF(OR(ISERROR(VLOOKUP($E446&amp;$D$91&amp;$D$92,'CCG data'!$A:$AD,'CCG data'!E$3,FALSE)),ISBLANK(VLOOKUP($E446&amp;$D$91&amp;$D$92,'CCG data'!$A:$AD,'CCG data'!E$3,FALSE))),"",VLOOKUP($E446&amp;$D$91&amp;$D$92,'CCG data'!$A:$AD,'CCG data'!E$3,FALSE))</f>
        <v>0.13698630136986301</v>
      </c>
      <c r="W446" s="405"/>
      <c r="Z446" s="165">
        <f>IFERROR(VLOOKUP($E446&amp;$D$92, Outliers!$A$4:$P$214,10,FALSE),"0")</f>
        <v>0</v>
      </c>
      <c r="AA446" s="165">
        <f>IFERROR(VLOOKUP($E446&amp;$D$92, Outliers!$A$4:$P$214,11,FALSE),"0")</f>
        <v>0</v>
      </c>
      <c r="AB446" s="165">
        <f>IFERROR(VLOOKUP($E446&amp;$D$92, Outliers!$A$4:$P$214,12,FALSE),"0")</f>
        <v>0</v>
      </c>
      <c r="AD446" s="78"/>
      <c r="AE446" s="78"/>
      <c r="AF446" s="78"/>
      <c r="AG446" s="78"/>
    </row>
    <row r="447" spans="4:33" x14ac:dyDescent="0.25">
      <c r="D447" s="319"/>
      <c r="E447" s="103" t="s">
        <v>27</v>
      </c>
      <c r="F447" s="95" t="str">
        <f>IF(P446="","",VLOOKUP($E446&amp;$D$91&amp;$D$92,'CCG data'!$A:$AD,'CCG data'!W$3,FALSE))</f>
        <v/>
      </c>
      <c r="G447" s="96" t="str">
        <f>IF(P446="","",VLOOKUP($E446&amp;$D$91&amp;$D$92,'CCG data'!$A:$AD,'CCG data'!X$3,FALSE))</f>
        <v/>
      </c>
      <c r="H447" s="96">
        <f>IF(R446="","",VLOOKUP($E446&amp;$D$91&amp;$D$92,'CCG data'!$A:$AD,'CCG data'!Y$3,FALSE))</f>
        <v>34.141367757411601</v>
      </c>
      <c r="I447" s="96">
        <f>IF(R446="","",VLOOKUP($E446&amp;$D$91&amp;$D$92,'CCG data'!$A:$AD,'CCG data'!Z$3,FALSE))</f>
        <v>40.43755752865853</v>
      </c>
      <c r="J447" s="96">
        <f>IF(T446="","",VLOOKUP($E446&amp;$D$91&amp;$D$92,'CCG data'!$A:$AD,'CCG data'!AA$3,FALSE))</f>
        <v>25.608013441551979</v>
      </c>
      <c r="K447" s="96">
        <f>IF(T446="","",VLOOKUP($E446&amp;$D$91&amp;$D$92,'CCG data'!$A:$AD,'CCG data'!AB$3,FALSE))</f>
        <v>31.126787159791622</v>
      </c>
      <c r="L447" s="96">
        <f>IF(V446="","",VLOOKUP($E446&amp;$D$91&amp;$D$92,'CCG data'!$A:$AD,'CCG data'!AC$3,FALSE))</f>
        <v>8.5694063275109826</v>
      </c>
      <c r="M447" s="96">
        <f>IF(V446="","",VLOOKUP($E446&amp;$D$91&amp;$D$92,'CCG data'!$A:$AD,'CCG data'!AD$3,FALSE))</f>
        <v>11.834751675809329</v>
      </c>
      <c r="N447" s="368"/>
      <c r="P447" s="152" t="str">
        <f>IF(P446="","",VLOOKUP($E446&amp;$D$91&amp;$D$92,'CCG data'!$A:$AD,'CCG data'!I$3,FALSE))</f>
        <v/>
      </c>
      <c r="Q447" s="15" t="str">
        <f>IF(P446="","",VLOOKUP($E446&amp;$D$91&amp;$D$92,'CCG data'!$A:$AD,'CCG data'!J$3,FALSE))</f>
        <v/>
      </c>
      <c r="R447" s="15">
        <f>IF(R446="","",VLOOKUP($E446&amp;$D$91&amp;$D$92,'CCG data'!$A:$AD,'CCG data'!K$3,FALSE))</f>
        <v>0.46300000000000002</v>
      </c>
      <c r="S447" s="15">
        <f>IF(R446="","",VLOOKUP($E446&amp;$D$91&amp;$D$92,'CCG data'!$A:$AD,'CCG data'!L$3,FALSE))</f>
        <v>0.52200000000000002</v>
      </c>
      <c r="T447" s="15">
        <f>IF(T446="","",VLOOKUP($E446&amp;$D$91&amp;$D$92,'CCG data'!$A:$AD,'CCG data'!M$3,FALSE))</f>
        <v>0.34300000000000003</v>
      </c>
      <c r="U447" s="15">
        <f>IF(T446="","",VLOOKUP($E446&amp;$D$91&amp;$D$92,'CCG data'!$A:$AD,'CCG data'!N$3,FALSE))</f>
        <v>0.4</v>
      </c>
      <c r="V447" s="15">
        <f>IF(V446="","",VLOOKUP($E446&amp;$D$91&amp;$D$92,'CCG data'!$A:$AD,'CCG data'!O$3,FALSE))</f>
        <v>0.11799999999999999</v>
      </c>
      <c r="W447" s="136">
        <f>IF(V446="","",VLOOKUP($E446&amp;$D$91&amp;$D$92,'CCG data'!$A:$AD,'CCG data'!P$3,FALSE))</f>
        <v>0.159</v>
      </c>
      <c r="Z447" s="165" t="str">
        <f>IFERROR(VLOOKUP($E447&amp;$D$92, Outliers!$A$4:$P$214,10,FALSE),"0")</f>
        <v>0</v>
      </c>
      <c r="AA447" s="165" t="str">
        <f>IFERROR(VLOOKUP($E447&amp;$D$92, Outliers!$A$4:$P$214,11,FALSE),"0")</f>
        <v>0</v>
      </c>
      <c r="AB447" s="165" t="str">
        <f>IFERROR(VLOOKUP($E447&amp;$D$92, Outliers!$A$4:$P$214,12,FALSE),"0")</f>
        <v>0</v>
      </c>
      <c r="AD447" s="78"/>
      <c r="AE447" s="78"/>
      <c r="AF447" s="78"/>
      <c r="AG447" s="78"/>
    </row>
    <row r="448" spans="4:33" ht="15.75" x14ac:dyDescent="0.25">
      <c r="D448" s="319"/>
      <c r="E448" s="104" t="s">
        <v>425</v>
      </c>
      <c r="F448" s="394" t="str">
        <f>IF(OR(ISERROR(VLOOKUP($E448&amp;$D$91&amp;$D$92,'CCG data'!$A:$AD,'CCG data'!R$3,FALSE)),ISBLANK(VLOOKUP($E448&amp;$D$91&amp;$D$92,'CCG data'!$A:$AD,'CCG data'!R$3,FALSE))),"",VLOOKUP($E448&amp;$D$91&amp;$D$92,'CCG data'!$A:$AD,'CCG data'!R$3,FALSE))</f>
        <v/>
      </c>
      <c r="G448" s="395"/>
      <c r="H448" s="395">
        <f>IF(OR(ISERROR(VLOOKUP($E448&amp;$D$91&amp;$D$92,'CCG data'!$A:$AD,'CCG data'!S$3,FALSE)),ISBLANK(VLOOKUP($E448&amp;$D$91&amp;$D$92,'CCG data'!$A:$AD,'CCG data'!S$3,FALSE))),"",VLOOKUP($E448&amp;$D$91&amp;$D$92,'CCG data'!$A:$AD,'CCG data'!S$3,FALSE))</f>
        <v>50.49117818980325</v>
      </c>
      <c r="I448" s="395"/>
      <c r="J448" s="395">
        <f>IF(OR(ISERROR(VLOOKUP($E448&amp;$D$91&amp;$D$92,'CCG data'!$A:$AD,'CCG data'!T$3,FALSE)),ISBLANK(VLOOKUP($E448&amp;$D$91&amp;$D$92,'CCG data'!$A:$AD,'CCG data'!T$3,FALSE))),"",VLOOKUP($E448&amp;$D$91&amp;$D$92,'CCG data'!$A:$AD,'CCG data'!T$3,FALSE))</f>
        <v>39.702987112405445</v>
      </c>
      <c r="K448" s="395"/>
      <c r="L448" s="395">
        <f>IF(OR(ISERROR(VLOOKUP($E448&amp;$D$91&amp;$D$92,'CCG data'!$A:$AD,'CCG data'!U$3,FALSE)),ISBLANK(VLOOKUP($E448&amp;$D$91&amp;$D$92,'CCG data'!$A:$AD,'CCG data'!U$3,FALSE))),"",VLOOKUP($E448&amp;$D$91&amp;$D$92,'CCG data'!$A:$AD,'CCG data'!U$3,FALSE))</f>
        <v>16.221828268617099</v>
      </c>
      <c r="M448" s="396"/>
      <c r="N448" s="367">
        <f>IF(OR(ISERROR(VLOOKUP($E448&amp;$D$91&amp;$D$92,'CCG data'!$A:$AD,'CCG data'!G$3,FALSE)),ISBLANK(VLOOKUP($E448&amp;$D$91&amp;$D$92,'CCG data'!$A:$AD,'CCG data'!G$3,FALSE))),"",VLOOKUP($E448&amp;$D$91&amp;$D$92,'CCG data'!$A:$AD,'CCG data'!G$3,FALSE))</f>
        <v>2011</v>
      </c>
      <c r="P448" s="404" t="str">
        <f>IF(OR(ISERROR(VLOOKUP($E448&amp;$D$91&amp;$D$92,'CCG data'!$A:$AD,'CCG data'!B$3,FALSE)),ISBLANK(VLOOKUP($E448&amp;$D$91&amp;$D$92,'CCG data'!$A:$AD,'CCG data'!B$3,FALSE))),"",VLOOKUP($E448&amp;$D$91&amp;$D$92,'CCG data'!$A:$AD,'CCG data'!B$3,FALSE))</f>
        <v/>
      </c>
      <c r="Q448" s="267"/>
      <c r="R448" s="267">
        <f>IF(OR(ISERROR(VLOOKUP($E448&amp;$D$91&amp;$D$92,'CCG data'!$A:$AD,'CCG data'!C$3,FALSE)),ISBLANK(VLOOKUP($E448&amp;$D$91&amp;$D$92,'CCG data'!$A:$AD,'CCG data'!C$3,FALSE))),"",VLOOKUP($E448&amp;$D$91&amp;$D$92,'CCG data'!$A:$AD,'CCG data'!C$3,FALSE))</f>
        <v>0.48085529587270015</v>
      </c>
      <c r="S448" s="267"/>
      <c r="T448" s="267">
        <f>IF(OR(ISERROR(VLOOKUP($E448&amp;$D$91&amp;$D$92,'CCG data'!$A:$AD,'CCG data'!D$3,FALSE)),ISBLANK(VLOOKUP($E448&amp;$D$91&amp;$D$92,'CCG data'!$A:$AD,'CCG data'!D$3,FALSE))),"",VLOOKUP($E448&amp;$D$91&amp;$D$92,'CCG data'!$A:$AD,'CCG data'!D$3,FALSE))</f>
        <v>0.36698160119343609</v>
      </c>
      <c r="U448" s="267"/>
      <c r="V448" s="267">
        <f>IF(OR(ISERROR(VLOOKUP($E448&amp;$D$91&amp;$D$92,'CCG data'!$A:$AD,'CCG data'!E$3,FALSE)),ISBLANK(VLOOKUP($E448&amp;$D$91&amp;$D$92,'CCG data'!$A:$AD,'CCG data'!E$3,FALSE))),"",VLOOKUP($E448&amp;$D$91&amp;$D$92,'CCG data'!$A:$AD,'CCG data'!E$3,FALSE))</f>
        <v>0.15216310293386376</v>
      </c>
      <c r="W448" s="405"/>
      <c r="Z448" s="165">
        <f>IFERROR(VLOOKUP($E448&amp;$D$92, Outliers!$A$4:$P$214,10,FALSE),"0")</f>
        <v>1</v>
      </c>
      <c r="AA448" s="165">
        <f>IFERROR(VLOOKUP($E448&amp;$D$92, Outliers!$A$4:$P$214,11,FALSE),"0")</f>
        <v>1</v>
      </c>
      <c r="AB448" s="165">
        <f>IFERROR(VLOOKUP($E448&amp;$D$92, Outliers!$A$4:$P$214,12,FALSE),"0")</f>
        <v>1</v>
      </c>
      <c r="AD448" s="78"/>
      <c r="AE448" s="78"/>
      <c r="AF448" s="78"/>
      <c r="AG448" s="78"/>
    </row>
    <row r="449" spans="4:33" x14ac:dyDescent="0.25">
      <c r="D449" s="319"/>
      <c r="E449" s="103" t="s">
        <v>27</v>
      </c>
      <c r="F449" s="95" t="str">
        <f>IF(P448="","",VLOOKUP($E448&amp;$D$91&amp;$D$92,'CCG data'!$A:$AD,'CCG data'!W$3,FALSE))</f>
        <v/>
      </c>
      <c r="G449" s="96" t="str">
        <f>IF(P448="","",VLOOKUP($E448&amp;$D$91&amp;$D$92,'CCG data'!$A:$AD,'CCG data'!X$3,FALSE))</f>
        <v/>
      </c>
      <c r="H449" s="96">
        <f>IF(R448="","",VLOOKUP($E448&amp;$D$91&amp;$D$92,'CCG data'!$A:$AD,'CCG data'!Y$3,FALSE))</f>
        <v>47.308752004562265</v>
      </c>
      <c r="I449" s="96">
        <f>IF(R448="","",VLOOKUP($E448&amp;$D$91&amp;$D$92,'CCG data'!$A:$AD,'CCG data'!Z$3,FALSE))</f>
        <v>53.673604375044235</v>
      </c>
      <c r="J449" s="96">
        <f>IF(T448="","",VLOOKUP($E448&amp;$D$91&amp;$D$92,'CCG data'!$A:$AD,'CCG data'!AA$3,FALSE))</f>
        <v>36.838472294124216</v>
      </c>
      <c r="K449" s="96">
        <f>IF(T448="","",VLOOKUP($E448&amp;$D$91&amp;$D$92,'CCG data'!$A:$AD,'CCG data'!AB$3,FALSE))</f>
        <v>42.567501930686674</v>
      </c>
      <c r="L449" s="96">
        <f>IF(V448="","",VLOOKUP($E448&amp;$D$91&amp;$D$92,'CCG data'!$A:$AD,'CCG data'!AC$3,FALSE))</f>
        <v>14.40424147890861</v>
      </c>
      <c r="M449" s="96">
        <f>IF(V448="","",VLOOKUP($E448&amp;$D$91&amp;$D$92,'CCG data'!$A:$AD,'CCG data'!AD$3,FALSE))</f>
        <v>18.039415058325588</v>
      </c>
      <c r="N449" s="368"/>
      <c r="P449" s="152" t="str">
        <f>IF(P448="","",VLOOKUP($E448&amp;$D$91&amp;$D$92,'CCG data'!$A:$AD,'CCG data'!I$3,FALSE))</f>
        <v/>
      </c>
      <c r="Q449" s="15" t="str">
        <f>IF(P448="","",VLOOKUP($E448&amp;$D$91&amp;$D$92,'CCG data'!$A:$AD,'CCG data'!J$3,FALSE))</f>
        <v/>
      </c>
      <c r="R449" s="15">
        <f>IF(R448="","",VLOOKUP($E448&amp;$D$91&amp;$D$92,'CCG data'!$A:$AD,'CCG data'!K$3,FALSE))</f>
        <v>0.45900000000000002</v>
      </c>
      <c r="S449" s="15">
        <f>IF(R448="","",VLOOKUP($E448&amp;$D$91&amp;$D$92,'CCG data'!$A:$AD,'CCG data'!L$3,FALSE))</f>
        <v>0.503</v>
      </c>
      <c r="T449" s="15">
        <f>IF(T448="","",VLOOKUP($E448&amp;$D$91&amp;$D$92,'CCG data'!$A:$AD,'CCG data'!M$3,FALSE))</f>
        <v>0.34599999999999997</v>
      </c>
      <c r="U449" s="15">
        <f>IF(T448="","",VLOOKUP($E448&amp;$D$91&amp;$D$92,'CCG data'!$A:$AD,'CCG data'!N$3,FALSE))</f>
        <v>0.38800000000000001</v>
      </c>
      <c r="V449" s="15">
        <f>IF(V448="","",VLOOKUP($E448&amp;$D$91&amp;$D$92,'CCG data'!$A:$AD,'CCG data'!O$3,FALSE))</f>
        <v>0.13700000000000001</v>
      </c>
      <c r="W449" s="136">
        <f>IF(V448="","",VLOOKUP($E448&amp;$D$91&amp;$D$92,'CCG data'!$A:$AD,'CCG data'!P$3,FALSE))</f>
        <v>0.16900000000000001</v>
      </c>
      <c r="Z449" s="165" t="str">
        <f>IFERROR(VLOOKUP($E449&amp;$D$92, Outliers!$A$4:$P$214,10,FALSE),"0")</f>
        <v>0</v>
      </c>
      <c r="AA449" s="165" t="str">
        <f>IFERROR(VLOOKUP($E449&amp;$D$92, Outliers!$A$4:$P$214,11,FALSE),"0")</f>
        <v>0</v>
      </c>
      <c r="AB449" s="165" t="str">
        <f>IFERROR(VLOOKUP($E449&amp;$D$92, Outliers!$A$4:$P$214,12,FALSE),"0")</f>
        <v>0</v>
      </c>
      <c r="AD449" s="78"/>
      <c r="AE449" s="78"/>
      <c r="AF449" s="78"/>
      <c r="AG449" s="78"/>
    </row>
    <row r="450" spans="4:33" ht="15.75" x14ac:dyDescent="0.25">
      <c r="D450" s="319"/>
      <c r="E450" s="104" t="s">
        <v>502</v>
      </c>
      <c r="F450" s="394" t="str">
        <f>IF(OR(ISERROR(VLOOKUP($E450&amp;$D$91&amp;$D$92,'CCG data'!$A:$AD,'CCG data'!R$3,FALSE)),ISBLANK(VLOOKUP($E450&amp;$D$91&amp;$D$92,'CCG data'!$A:$AD,'CCG data'!R$3,FALSE))),"",VLOOKUP($E450&amp;$D$91&amp;$D$92,'CCG data'!$A:$AD,'CCG data'!R$3,FALSE))</f>
        <v/>
      </c>
      <c r="G450" s="395"/>
      <c r="H450" s="395">
        <f>IF(OR(ISERROR(VLOOKUP($E450&amp;$D$91&amp;$D$92,'CCG data'!$A:$AD,'CCG data'!S$3,FALSE)),ISBLANK(VLOOKUP($E450&amp;$D$91&amp;$D$92,'CCG data'!$A:$AD,'CCG data'!S$3,FALSE))),"",VLOOKUP($E450&amp;$D$91&amp;$D$92,'CCG data'!$A:$AD,'CCG data'!S$3,FALSE))</f>
        <v>39.819460261626006</v>
      </c>
      <c r="I450" s="395"/>
      <c r="J450" s="395">
        <f>IF(OR(ISERROR(VLOOKUP($E450&amp;$D$91&amp;$D$92,'CCG data'!$A:$AD,'CCG data'!T$3,FALSE)),ISBLANK(VLOOKUP($E450&amp;$D$91&amp;$D$92,'CCG data'!$A:$AD,'CCG data'!T$3,FALSE))),"",VLOOKUP($E450&amp;$D$91&amp;$D$92,'CCG data'!$A:$AD,'CCG data'!T$3,FALSE))</f>
        <v>26.256385788680987</v>
      </c>
      <c r="K450" s="395"/>
      <c r="L450" s="395">
        <f>IF(OR(ISERROR(VLOOKUP($E450&amp;$D$91&amp;$D$92,'CCG data'!$A:$AD,'CCG data'!U$3,FALSE)),ISBLANK(VLOOKUP($E450&amp;$D$91&amp;$D$92,'CCG data'!$A:$AD,'CCG data'!U$3,FALSE))),"",VLOOKUP($E450&amp;$D$91&amp;$D$92,'CCG data'!$A:$AD,'CCG data'!U$3,FALSE))</f>
        <v>13.050924208522023</v>
      </c>
      <c r="M450" s="396"/>
      <c r="N450" s="367">
        <f>IF(OR(ISERROR(VLOOKUP($E450&amp;$D$91&amp;$D$92,'CCG data'!$A:$AD,'CCG data'!G$3,FALSE)),ISBLANK(VLOOKUP($E450&amp;$D$91&amp;$D$92,'CCG data'!$A:$AD,'CCG data'!G$3,FALSE))),"",VLOOKUP($E450&amp;$D$91&amp;$D$92,'CCG data'!$A:$AD,'CCG data'!G$3,FALSE))</f>
        <v>915</v>
      </c>
      <c r="P450" s="404" t="str">
        <f>IF(OR(ISERROR(VLOOKUP($E450&amp;$D$91&amp;$D$92,'CCG data'!$A:$AD,'CCG data'!B$3,FALSE)),ISBLANK(VLOOKUP($E450&amp;$D$91&amp;$D$92,'CCG data'!$A:$AD,'CCG data'!B$3,FALSE))),"",VLOOKUP($E450&amp;$D$91&amp;$D$92,'CCG data'!$A:$AD,'CCG data'!B$3,FALSE))</f>
        <v/>
      </c>
      <c r="Q450" s="267"/>
      <c r="R450" s="267">
        <f>IF(OR(ISERROR(VLOOKUP($E450&amp;$D$91&amp;$D$92,'CCG data'!$A:$AD,'CCG data'!C$3,FALSE)),ISBLANK(VLOOKUP($E450&amp;$D$91&amp;$D$92,'CCG data'!$A:$AD,'CCG data'!C$3,FALSE))),"",VLOOKUP($E450&amp;$D$91&amp;$D$92,'CCG data'!$A:$AD,'CCG data'!C$3,FALSE))</f>
        <v>0.51256830601092895</v>
      </c>
      <c r="S450" s="267"/>
      <c r="T450" s="267">
        <f>IF(OR(ISERROR(VLOOKUP($E450&amp;$D$91&amp;$D$92,'CCG data'!$A:$AD,'CCG data'!D$3,FALSE)),ISBLANK(VLOOKUP($E450&amp;$D$91&amp;$D$92,'CCG data'!$A:$AD,'CCG data'!D$3,FALSE))),"",VLOOKUP($E450&amp;$D$91&amp;$D$92,'CCG data'!$A:$AD,'CCG data'!D$3,FALSE))</f>
        <v>0.32459016393442625</v>
      </c>
      <c r="U450" s="267"/>
      <c r="V450" s="267">
        <f>IF(OR(ISERROR(VLOOKUP($E450&amp;$D$91&amp;$D$92,'CCG data'!$A:$AD,'CCG data'!E$3,FALSE)),ISBLANK(VLOOKUP($E450&amp;$D$91&amp;$D$92,'CCG data'!$A:$AD,'CCG data'!E$3,FALSE))),"",VLOOKUP($E450&amp;$D$91&amp;$D$92,'CCG data'!$A:$AD,'CCG data'!E$3,FALSE))</f>
        <v>0.1628415300546448</v>
      </c>
      <c r="W450" s="405"/>
      <c r="Z450" s="165">
        <f>IFERROR(VLOOKUP($E450&amp;$D$92, Outliers!$A$4:$P$214,10,FALSE),"0")</f>
        <v>0</v>
      </c>
      <c r="AA450" s="165">
        <f>IFERROR(VLOOKUP($E450&amp;$D$92, Outliers!$A$4:$P$214,11,FALSE),"0")</f>
        <v>0</v>
      </c>
      <c r="AB450" s="165">
        <f>IFERROR(VLOOKUP($E450&amp;$D$92, Outliers!$A$4:$P$214,12,FALSE),"0")</f>
        <v>0</v>
      </c>
      <c r="AD450" s="78"/>
      <c r="AE450" s="78"/>
      <c r="AF450" s="78"/>
      <c r="AG450" s="78"/>
    </row>
    <row r="451" spans="4:33" x14ac:dyDescent="0.25">
      <c r="D451" s="319"/>
      <c r="E451" s="103" t="s">
        <v>27</v>
      </c>
      <c r="F451" s="95" t="str">
        <f>IF(P450="","",VLOOKUP($E450&amp;$D$91&amp;$D$92,'CCG data'!$A:$AD,'CCG data'!W$3,FALSE))</f>
        <v/>
      </c>
      <c r="G451" s="96" t="str">
        <f>IF(P450="","",VLOOKUP($E450&amp;$D$91&amp;$D$92,'CCG data'!$A:$AD,'CCG data'!X$3,FALSE))</f>
        <v/>
      </c>
      <c r="H451" s="96">
        <f>IF(R450="","",VLOOKUP($E450&amp;$D$91&amp;$D$92,'CCG data'!$A:$AD,'CCG data'!Y$3,FALSE))</f>
        <v>36.215624263814178</v>
      </c>
      <c r="I451" s="96">
        <f>IF(R450="","",VLOOKUP($E450&amp;$D$91&amp;$D$92,'CCG data'!$A:$AD,'CCG data'!Z$3,FALSE))</f>
        <v>43.423296259437834</v>
      </c>
      <c r="J451" s="96">
        <f>IF(T450="","",VLOOKUP($E450&amp;$D$91&amp;$D$92,'CCG data'!$A:$AD,'CCG data'!AA$3,FALSE))</f>
        <v>23.270227728599092</v>
      </c>
      <c r="K451" s="96">
        <f>IF(T450="","",VLOOKUP($E450&amp;$D$91&amp;$D$92,'CCG data'!$A:$AD,'CCG data'!AB$3,FALSE))</f>
        <v>29.242543848762882</v>
      </c>
      <c r="L451" s="96">
        <f>IF(V450="","",VLOOKUP($E450&amp;$D$91&amp;$D$92,'CCG data'!$A:$AD,'CCG data'!AC$3,FALSE))</f>
        <v>10.955344402558421</v>
      </c>
      <c r="M451" s="96">
        <f>IF(V450="","",VLOOKUP($E450&amp;$D$91&amp;$D$92,'CCG data'!$A:$AD,'CCG data'!AD$3,FALSE))</f>
        <v>15.146504014485625</v>
      </c>
      <c r="N451" s="368"/>
      <c r="P451" s="152" t="str">
        <f>IF(P450="","",VLOOKUP($E450&amp;$D$91&amp;$D$92,'CCG data'!$A:$AD,'CCG data'!I$3,FALSE))</f>
        <v/>
      </c>
      <c r="Q451" s="15" t="str">
        <f>IF(P450="","",VLOOKUP($E450&amp;$D$91&amp;$D$92,'CCG data'!$A:$AD,'CCG data'!J$3,FALSE))</f>
        <v/>
      </c>
      <c r="R451" s="15">
        <f>IF(R450="","",VLOOKUP($E450&amp;$D$91&amp;$D$92,'CCG data'!$A:$AD,'CCG data'!K$3,FALSE))</f>
        <v>0.48</v>
      </c>
      <c r="S451" s="15">
        <f>IF(R450="","",VLOOKUP($E450&amp;$D$91&amp;$D$92,'CCG data'!$A:$AD,'CCG data'!L$3,FALSE))</f>
        <v>0.54500000000000004</v>
      </c>
      <c r="T451" s="15">
        <f>IF(T450="","",VLOOKUP($E450&amp;$D$91&amp;$D$92,'CCG data'!$A:$AD,'CCG data'!M$3,FALSE))</f>
        <v>0.29499999999999998</v>
      </c>
      <c r="U451" s="15">
        <f>IF(T450="","",VLOOKUP($E450&amp;$D$91&amp;$D$92,'CCG data'!$A:$AD,'CCG data'!N$3,FALSE))</f>
        <v>0.35599999999999998</v>
      </c>
      <c r="V451" s="15">
        <f>IF(V450="","",VLOOKUP($E450&amp;$D$91&amp;$D$92,'CCG data'!$A:$AD,'CCG data'!O$3,FALSE))</f>
        <v>0.14000000000000001</v>
      </c>
      <c r="W451" s="136">
        <f>IF(V450="","",VLOOKUP($E450&amp;$D$91&amp;$D$92,'CCG data'!$A:$AD,'CCG data'!P$3,FALSE))</f>
        <v>0.188</v>
      </c>
      <c r="Z451" s="165" t="str">
        <f>IFERROR(VLOOKUP($E451&amp;$D$92, Outliers!$A$4:$P$214,10,FALSE),"0")</f>
        <v>0</v>
      </c>
      <c r="AA451" s="165" t="str">
        <f>IFERROR(VLOOKUP($E451&amp;$D$92, Outliers!$A$4:$P$214,11,FALSE),"0")</f>
        <v>0</v>
      </c>
      <c r="AB451" s="165" t="str">
        <f>IFERROR(VLOOKUP($E451&amp;$D$92, Outliers!$A$4:$P$214,12,FALSE),"0")</f>
        <v>0</v>
      </c>
      <c r="AD451" s="78"/>
      <c r="AE451" s="78"/>
      <c r="AF451" s="78"/>
      <c r="AG451" s="78"/>
    </row>
    <row r="452" spans="4:33" ht="15.75" x14ac:dyDescent="0.25">
      <c r="D452" s="319"/>
      <c r="E452" s="104" t="s">
        <v>277</v>
      </c>
      <c r="F452" s="394" t="str">
        <f>IF(OR(ISERROR(VLOOKUP($E452&amp;$D$91&amp;$D$92,'CCG data'!$A:$AD,'CCG data'!R$3,FALSE)),ISBLANK(VLOOKUP($E452&amp;$D$91&amp;$D$92,'CCG data'!$A:$AD,'CCG data'!R$3,FALSE))),"",VLOOKUP($E452&amp;$D$91&amp;$D$92,'CCG data'!$A:$AD,'CCG data'!R$3,FALSE))</f>
        <v/>
      </c>
      <c r="G452" s="395"/>
      <c r="H452" s="395">
        <f>IF(OR(ISERROR(VLOOKUP($E452&amp;$D$91&amp;$D$92,'CCG data'!$A:$AD,'CCG data'!S$3,FALSE)),ISBLANK(VLOOKUP($E452&amp;$D$91&amp;$D$92,'CCG data'!$A:$AD,'CCG data'!S$3,FALSE))),"",VLOOKUP($E452&amp;$D$91&amp;$D$92,'CCG data'!$A:$AD,'CCG data'!S$3,FALSE))</f>
        <v>34.719158199510034</v>
      </c>
      <c r="I452" s="395"/>
      <c r="J452" s="395">
        <f>IF(OR(ISERROR(VLOOKUP($E452&amp;$D$91&amp;$D$92,'CCG data'!$A:$AD,'CCG data'!T$3,FALSE)),ISBLANK(VLOOKUP($E452&amp;$D$91&amp;$D$92,'CCG data'!$A:$AD,'CCG data'!T$3,FALSE))),"",VLOOKUP($E452&amp;$D$91&amp;$D$92,'CCG data'!$A:$AD,'CCG data'!T$3,FALSE))</f>
        <v>34.669733382658137</v>
      </c>
      <c r="K452" s="395"/>
      <c r="L452" s="395">
        <f>IF(OR(ISERROR(VLOOKUP($E452&amp;$D$91&amp;$D$92,'CCG data'!$A:$AD,'CCG data'!U$3,FALSE)),ISBLANK(VLOOKUP($E452&amp;$D$91&amp;$D$92,'CCG data'!$A:$AD,'CCG data'!U$3,FALSE))),"",VLOOKUP($E452&amp;$D$91&amp;$D$92,'CCG data'!$A:$AD,'CCG data'!U$3,FALSE))</f>
        <v>17.859721823603891</v>
      </c>
      <c r="M452" s="396"/>
      <c r="N452" s="367">
        <f>IF(OR(ISERROR(VLOOKUP($E452&amp;$D$91&amp;$D$92,'CCG data'!$A:$AD,'CCG data'!G$3,FALSE)),ISBLANK(VLOOKUP($E452&amp;$D$91&amp;$D$92,'CCG data'!$A:$AD,'CCG data'!G$3,FALSE))),"",VLOOKUP($E452&amp;$D$91&amp;$D$92,'CCG data'!$A:$AD,'CCG data'!G$3,FALSE))</f>
        <v>1151</v>
      </c>
      <c r="P452" s="404" t="str">
        <f>IF(OR(ISERROR(VLOOKUP($E452&amp;$D$91&amp;$D$92,'CCG data'!$A:$AD,'CCG data'!B$3,FALSE)),ISBLANK(VLOOKUP($E452&amp;$D$91&amp;$D$92,'CCG data'!$A:$AD,'CCG data'!B$3,FALSE))),"",VLOOKUP($E452&amp;$D$91&amp;$D$92,'CCG data'!$A:$AD,'CCG data'!B$3,FALSE))</f>
        <v/>
      </c>
      <c r="Q452" s="267"/>
      <c r="R452" s="267">
        <f>IF(OR(ISERROR(VLOOKUP($E452&amp;$D$91&amp;$D$92,'CCG data'!$A:$AD,'CCG data'!C$3,FALSE)),ISBLANK(VLOOKUP($E452&amp;$D$91&amp;$D$92,'CCG data'!$A:$AD,'CCG data'!C$3,FALSE))),"",VLOOKUP($E452&amp;$D$91&amp;$D$92,'CCG data'!$A:$AD,'CCG data'!C$3,FALSE))</f>
        <v>0.39096437880104257</v>
      </c>
      <c r="S452" s="267"/>
      <c r="T452" s="267">
        <f>IF(OR(ISERROR(VLOOKUP($E452&amp;$D$91&amp;$D$92,'CCG data'!$A:$AD,'CCG data'!D$3,FALSE)),ISBLANK(VLOOKUP($E452&amp;$D$91&amp;$D$92,'CCG data'!$A:$AD,'CCG data'!D$3,FALSE))),"",VLOOKUP($E452&amp;$D$91&amp;$D$92,'CCG data'!$A:$AD,'CCG data'!D$3,FALSE))</f>
        <v>0.40573414422241527</v>
      </c>
      <c r="U452" s="267"/>
      <c r="V452" s="267">
        <f>IF(OR(ISERROR(VLOOKUP($E452&amp;$D$91&amp;$D$92,'CCG data'!$A:$AD,'CCG data'!E$3,FALSE)),ISBLANK(VLOOKUP($E452&amp;$D$91&amp;$D$92,'CCG data'!$A:$AD,'CCG data'!E$3,FALSE))),"",VLOOKUP($E452&amp;$D$91&amp;$D$92,'CCG data'!$A:$AD,'CCG data'!E$3,FALSE))</f>
        <v>0.20330147697654213</v>
      </c>
      <c r="W452" s="405"/>
      <c r="Z452" s="165">
        <f>IFERROR(VLOOKUP($E452&amp;$D$92, Outliers!$A$4:$P$214,10,FALSE),"0")</f>
        <v>0</v>
      </c>
      <c r="AA452" s="165">
        <f>IFERROR(VLOOKUP($E452&amp;$D$92, Outliers!$A$4:$P$214,11,FALSE),"0")</f>
        <v>1</v>
      </c>
      <c r="AB452" s="165">
        <f>IFERROR(VLOOKUP($E452&amp;$D$92, Outliers!$A$4:$P$214,12,FALSE),"0")</f>
        <v>1</v>
      </c>
      <c r="AD452" s="78"/>
      <c r="AE452" s="78"/>
      <c r="AF452" s="78"/>
      <c r="AG452" s="78"/>
    </row>
    <row r="453" spans="4:33" x14ac:dyDescent="0.25">
      <c r="D453" s="319"/>
      <c r="E453" s="103" t="s">
        <v>27</v>
      </c>
      <c r="F453" s="95" t="str">
        <f>IF(P452="","",VLOOKUP($E452&amp;$D$91&amp;$D$92,'CCG data'!$A:$AD,'CCG data'!W$3,FALSE))</f>
        <v/>
      </c>
      <c r="G453" s="96" t="str">
        <f>IF(P452="","",VLOOKUP($E452&amp;$D$91&amp;$D$92,'CCG data'!$A:$AD,'CCG data'!X$3,FALSE))</f>
        <v/>
      </c>
      <c r="H453" s="96">
        <f>IF(R452="","",VLOOKUP($E452&amp;$D$91&amp;$D$92,'CCG data'!$A:$AD,'CCG data'!Y$3,FALSE))</f>
        <v>31.511271645381658</v>
      </c>
      <c r="I453" s="96">
        <f>IF(R452="","",VLOOKUP($E452&amp;$D$91&amp;$D$92,'CCG data'!$A:$AD,'CCG data'!Z$3,FALSE))</f>
        <v>37.927044753638413</v>
      </c>
      <c r="J453" s="96">
        <f>IF(T452="","",VLOOKUP($E452&amp;$D$91&amp;$D$92,'CCG data'!$A:$AD,'CCG data'!AA$3,FALSE))</f>
        <v>31.525258479037337</v>
      </c>
      <c r="K453" s="96">
        <f>IF(T452="","",VLOOKUP($E452&amp;$D$91&amp;$D$92,'CCG data'!$A:$AD,'CCG data'!AB$3,FALSE))</f>
        <v>37.814208286278934</v>
      </c>
      <c r="L453" s="96">
        <f>IF(V452="","",VLOOKUP($E452&amp;$D$91&amp;$D$92,'CCG data'!$A:$AD,'CCG data'!AC$3,FALSE))</f>
        <v>15.571369806060884</v>
      </c>
      <c r="M453" s="96">
        <f>IF(V452="","",VLOOKUP($E452&amp;$D$91&amp;$D$92,'CCG data'!$A:$AD,'CCG data'!AD$3,FALSE))</f>
        <v>20.148073841146896</v>
      </c>
      <c r="N453" s="368"/>
      <c r="P453" s="152" t="str">
        <f>IF(P452="","",VLOOKUP($E452&amp;$D$91&amp;$D$92,'CCG data'!$A:$AD,'CCG data'!I$3,FALSE))</f>
        <v/>
      </c>
      <c r="Q453" s="15" t="str">
        <f>IF(P452="","",VLOOKUP($E452&amp;$D$91&amp;$D$92,'CCG data'!$A:$AD,'CCG data'!J$3,FALSE))</f>
        <v/>
      </c>
      <c r="R453" s="15">
        <f>IF(R452="","",VLOOKUP($E452&amp;$D$91&amp;$D$92,'CCG data'!$A:$AD,'CCG data'!K$3,FALSE))</f>
        <v>0.36299999999999999</v>
      </c>
      <c r="S453" s="15">
        <f>IF(R452="","",VLOOKUP($E452&amp;$D$91&amp;$D$92,'CCG data'!$A:$AD,'CCG data'!L$3,FALSE))</f>
        <v>0.41899999999999998</v>
      </c>
      <c r="T453" s="15">
        <f>IF(T452="","",VLOOKUP($E452&amp;$D$91&amp;$D$92,'CCG data'!$A:$AD,'CCG data'!M$3,FALSE))</f>
        <v>0.378</v>
      </c>
      <c r="U453" s="15">
        <f>IF(T452="","",VLOOKUP($E452&amp;$D$91&amp;$D$92,'CCG data'!$A:$AD,'CCG data'!N$3,FALSE))</f>
        <v>0.434</v>
      </c>
      <c r="V453" s="15">
        <f>IF(V452="","",VLOOKUP($E452&amp;$D$91&amp;$D$92,'CCG data'!$A:$AD,'CCG data'!O$3,FALSE))</f>
        <v>0.18099999999999999</v>
      </c>
      <c r="W453" s="136">
        <f>IF(V452="","",VLOOKUP($E452&amp;$D$91&amp;$D$92,'CCG data'!$A:$AD,'CCG data'!P$3,FALSE))</f>
        <v>0.22800000000000001</v>
      </c>
      <c r="Z453" s="165" t="str">
        <f>IFERROR(VLOOKUP($E453&amp;$D$92, Outliers!$A$4:$P$214,10,FALSE),"0")</f>
        <v>0</v>
      </c>
      <c r="AA453" s="165" t="str">
        <f>IFERROR(VLOOKUP($E453&amp;$D$92, Outliers!$A$4:$P$214,11,FALSE),"0")</f>
        <v>0</v>
      </c>
      <c r="AB453" s="165" t="str">
        <f>IFERROR(VLOOKUP($E453&amp;$D$92, Outliers!$A$4:$P$214,12,FALSE),"0")</f>
        <v>0</v>
      </c>
      <c r="AD453" s="78"/>
      <c r="AE453" s="78"/>
      <c r="AF453" s="78"/>
      <c r="AG453" s="78"/>
    </row>
    <row r="454" spans="4:33" ht="15.75" x14ac:dyDescent="0.25">
      <c r="D454" s="319"/>
      <c r="E454" s="104" t="s">
        <v>278</v>
      </c>
      <c r="F454" s="394" t="str">
        <f>IF(OR(ISERROR(VLOOKUP($E454&amp;$D$91&amp;$D$92,'CCG data'!$A:$AD,'CCG data'!R$3,FALSE)),ISBLANK(VLOOKUP($E454&amp;$D$91&amp;$D$92,'CCG data'!$A:$AD,'CCG data'!R$3,FALSE))),"",VLOOKUP($E454&amp;$D$91&amp;$D$92,'CCG data'!$A:$AD,'CCG data'!R$3,FALSE))</f>
        <v/>
      </c>
      <c r="G454" s="395"/>
      <c r="H454" s="395">
        <f>IF(OR(ISERROR(VLOOKUP($E454&amp;$D$91&amp;$D$92,'CCG data'!$A:$AD,'CCG data'!S$3,FALSE)),ISBLANK(VLOOKUP($E454&amp;$D$91&amp;$D$92,'CCG data'!$A:$AD,'CCG data'!S$3,FALSE))),"",VLOOKUP($E454&amp;$D$91&amp;$D$92,'CCG data'!$A:$AD,'CCG data'!S$3,FALSE))</f>
        <v>44.233148996122992</v>
      </c>
      <c r="I454" s="395"/>
      <c r="J454" s="395">
        <f>IF(OR(ISERROR(VLOOKUP($E454&amp;$D$91&amp;$D$92,'CCG data'!$A:$AD,'CCG data'!T$3,FALSE)),ISBLANK(VLOOKUP($E454&amp;$D$91&amp;$D$92,'CCG data'!$A:$AD,'CCG data'!T$3,FALSE))),"",VLOOKUP($E454&amp;$D$91&amp;$D$92,'CCG data'!$A:$AD,'CCG data'!T$3,FALSE))</f>
        <v>32.388198521564021</v>
      </c>
      <c r="K454" s="395"/>
      <c r="L454" s="395">
        <f>IF(OR(ISERROR(VLOOKUP($E454&amp;$D$91&amp;$D$92,'CCG data'!$A:$AD,'CCG data'!U$3,FALSE)),ISBLANK(VLOOKUP($E454&amp;$D$91&amp;$D$92,'CCG data'!$A:$AD,'CCG data'!U$3,FALSE))),"",VLOOKUP($E454&amp;$D$91&amp;$D$92,'CCG data'!$A:$AD,'CCG data'!U$3,FALSE))</f>
        <v>8.2677394174586123</v>
      </c>
      <c r="M454" s="396"/>
      <c r="N454" s="367">
        <f>IF(OR(ISERROR(VLOOKUP($E454&amp;$D$91&amp;$D$92,'CCG data'!$A:$AD,'CCG data'!G$3,FALSE)),ISBLANK(VLOOKUP($E454&amp;$D$91&amp;$D$92,'CCG data'!$A:$AD,'CCG data'!G$3,FALSE))),"",VLOOKUP($E454&amp;$D$91&amp;$D$92,'CCG data'!$A:$AD,'CCG data'!G$3,FALSE))</f>
        <v>845</v>
      </c>
      <c r="P454" s="404" t="str">
        <f>IF(OR(ISERROR(VLOOKUP($E454&amp;$D$91&amp;$D$92,'CCG data'!$A:$AD,'CCG data'!B$3,FALSE)),ISBLANK(VLOOKUP($E454&amp;$D$91&amp;$D$92,'CCG data'!$A:$AD,'CCG data'!B$3,FALSE))),"",VLOOKUP($E454&amp;$D$91&amp;$D$92,'CCG data'!$A:$AD,'CCG data'!B$3,FALSE))</f>
        <v/>
      </c>
      <c r="Q454" s="267"/>
      <c r="R454" s="267">
        <f>IF(OR(ISERROR(VLOOKUP($E454&amp;$D$91&amp;$D$92,'CCG data'!$A:$AD,'CCG data'!C$3,FALSE)),ISBLANK(VLOOKUP($E454&amp;$D$91&amp;$D$92,'CCG data'!$A:$AD,'CCG data'!C$3,FALSE))),"",VLOOKUP($E454&amp;$D$91&amp;$D$92,'CCG data'!$A:$AD,'CCG data'!C$3,FALSE))</f>
        <v>0.52426035502958579</v>
      </c>
      <c r="S454" s="267"/>
      <c r="T454" s="267">
        <f>IF(OR(ISERROR(VLOOKUP($E454&amp;$D$91&amp;$D$92,'CCG data'!$A:$AD,'CCG data'!D$3,FALSE)),ISBLANK(VLOOKUP($E454&amp;$D$91&amp;$D$92,'CCG data'!$A:$AD,'CCG data'!D$3,FALSE))),"",VLOOKUP($E454&amp;$D$91&amp;$D$92,'CCG data'!$A:$AD,'CCG data'!D$3,FALSE))</f>
        <v>0.378698224852071</v>
      </c>
      <c r="U454" s="267"/>
      <c r="V454" s="267">
        <f>IF(OR(ISERROR(VLOOKUP($E454&amp;$D$91&amp;$D$92,'CCG data'!$A:$AD,'CCG data'!E$3,FALSE)),ISBLANK(VLOOKUP($E454&amp;$D$91&amp;$D$92,'CCG data'!$A:$AD,'CCG data'!E$3,FALSE))),"",VLOOKUP($E454&amp;$D$91&amp;$D$92,'CCG data'!$A:$AD,'CCG data'!E$3,FALSE))</f>
        <v>9.70414201183432E-2</v>
      </c>
      <c r="W454" s="405"/>
      <c r="Z454" s="165">
        <f>IFERROR(VLOOKUP($E454&amp;$D$92, Outliers!$A$4:$P$214,10,FALSE),"0")</f>
        <v>1</v>
      </c>
      <c r="AA454" s="165">
        <f>IFERROR(VLOOKUP($E454&amp;$D$92, Outliers!$A$4:$P$214,11,FALSE),"0")</f>
        <v>0</v>
      </c>
      <c r="AB454" s="165">
        <f>IFERROR(VLOOKUP($E454&amp;$D$92, Outliers!$A$4:$P$214,12,FALSE),"0")</f>
        <v>1</v>
      </c>
      <c r="AD454" s="78"/>
      <c r="AE454" s="78"/>
      <c r="AF454" s="78"/>
      <c r="AG454" s="78"/>
    </row>
    <row r="455" spans="4:33" x14ac:dyDescent="0.25">
      <c r="D455" s="319"/>
      <c r="E455" s="103" t="s">
        <v>27</v>
      </c>
      <c r="F455" s="95" t="str">
        <f>IF(P454="","",VLOOKUP($E454&amp;$D$91&amp;$D$92,'CCG data'!$A:$AD,'CCG data'!W$3,FALSE))</f>
        <v/>
      </c>
      <c r="G455" s="96" t="str">
        <f>IF(P454="","",VLOOKUP($E454&amp;$D$91&amp;$D$92,'CCG data'!$A:$AD,'CCG data'!X$3,FALSE))</f>
        <v/>
      </c>
      <c r="H455" s="96">
        <f>IF(R454="","",VLOOKUP($E454&amp;$D$91&amp;$D$92,'CCG data'!$A:$AD,'CCG data'!Y$3,FALSE))</f>
        <v>40.114051547482987</v>
      </c>
      <c r="I455" s="96">
        <f>IF(R454="","",VLOOKUP($E454&amp;$D$91&amp;$D$92,'CCG data'!$A:$AD,'CCG data'!Z$3,FALSE))</f>
        <v>48.352246444762997</v>
      </c>
      <c r="J455" s="96">
        <f>IF(T454="","",VLOOKUP($E454&amp;$D$91&amp;$D$92,'CCG data'!$A:$AD,'CCG data'!AA$3,FALSE))</f>
        <v>28.839510056978231</v>
      </c>
      <c r="K455" s="96">
        <f>IF(T454="","",VLOOKUP($E454&amp;$D$91&amp;$D$92,'CCG data'!$A:$AD,'CCG data'!AB$3,FALSE))</f>
        <v>35.936886986149815</v>
      </c>
      <c r="L455" s="96">
        <f>IF(V454="","",VLOOKUP($E454&amp;$D$91&amp;$D$92,'CCG data'!$A:$AD,'CCG data'!AC$3,FALSE))</f>
        <v>6.478222018582743</v>
      </c>
      <c r="M455" s="96">
        <f>IF(V454="","",VLOOKUP($E454&amp;$D$91&amp;$D$92,'CCG data'!$A:$AD,'CCG data'!AD$3,FALSE))</f>
        <v>10.057256816334482</v>
      </c>
      <c r="N455" s="368"/>
      <c r="P455" s="152" t="str">
        <f>IF(P454="","",VLOOKUP($E454&amp;$D$91&amp;$D$92,'CCG data'!$A:$AD,'CCG data'!I$3,FALSE))</f>
        <v/>
      </c>
      <c r="Q455" s="15" t="str">
        <f>IF(P454="","",VLOOKUP($E454&amp;$D$91&amp;$D$92,'CCG data'!$A:$AD,'CCG data'!J$3,FALSE))</f>
        <v/>
      </c>
      <c r="R455" s="15">
        <f>IF(R454="","",VLOOKUP($E454&amp;$D$91&amp;$D$92,'CCG data'!$A:$AD,'CCG data'!K$3,FALSE))</f>
        <v>0.49099999999999999</v>
      </c>
      <c r="S455" s="15">
        <f>IF(R454="","",VLOOKUP($E454&amp;$D$91&amp;$D$92,'CCG data'!$A:$AD,'CCG data'!L$3,FALSE))</f>
        <v>0.55800000000000005</v>
      </c>
      <c r="T455" s="15">
        <f>IF(T454="","",VLOOKUP($E454&amp;$D$91&amp;$D$92,'CCG data'!$A:$AD,'CCG data'!M$3,FALSE))</f>
        <v>0.34699999999999998</v>
      </c>
      <c r="U455" s="15">
        <f>IF(T454="","",VLOOKUP($E454&amp;$D$91&amp;$D$92,'CCG data'!$A:$AD,'CCG data'!N$3,FALSE))</f>
        <v>0.41199999999999998</v>
      </c>
      <c r="V455" s="15">
        <f>IF(V454="","",VLOOKUP($E454&amp;$D$91&amp;$D$92,'CCG data'!$A:$AD,'CCG data'!O$3,FALSE))</f>
        <v>7.9000000000000001E-2</v>
      </c>
      <c r="W455" s="136">
        <f>IF(V454="","",VLOOKUP($E454&amp;$D$91&amp;$D$92,'CCG data'!$A:$AD,'CCG data'!P$3,FALSE))</f>
        <v>0.11899999999999999</v>
      </c>
      <c r="Z455" s="165" t="str">
        <f>IFERROR(VLOOKUP($E455&amp;$D$92, Outliers!$A$4:$P$214,10,FALSE),"0")</f>
        <v>0</v>
      </c>
      <c r="AA455" s="165" t="str">
        <f>IFERROR(VLOOKUP($E455&amp;$D$92, Outliers!$A$4:$P$214,11,FALSE),"0")</f>
        <v>0</v>
      </c>
      <c r="AB455" s="165" t="str">
        <f>IFERROR(VLOOKUP($E455&amp;$D$92, Outliers!$A$4:$P$214,12,FALSE),"0")</f>
        <v>0</v>
      </c>
      <c r="AD455" s="78"/>
      <c r="AE455" s="78"/>
      <c r="AF455" s="78"/>
      <c r="AG455" s="78"/>
    </row>
    <row r="456" spans="4:33" ht="15.75" x14ac:dyDescent="0.25">
      <c r="D456" s="319"/>
      <c r="E456" s="104" t="s">
        <v>279</v>
      </c>
      <c r="F456" s="394" t="str">
        <f>IF(OR(ISERROR(VLOOKUP($E456&amp;$D$91&amp;$D$92,'CCG data'!$A:$AD,'CCG data'!R$3,FALSE)),ISBLANK(VLOOKUP($E456&amp;$D$91&amp;$D$92,'CCG data'!$A:$AD,'CCG data'!R$3,FALSE))),"",VLOOKUP($E456&amp;$D$91&amp;$D$92,'CCG data'!$A:$AD,'CCG data'!R$3,FALSE))</f>
        <v/>
      </c>
      <c r="G456" s="395"/>
      <c r="H456" s="395">
        <f>IF(OR(ISERROR(VLOOKUP($E456&amp;$D$91&amp;$D$92,'CCG data'!$A:$AD,'CCG data'!S$3,FALSE)),ISBLANK(VLOOKUP($E456&amp;$D$91&amp;$D$92,'CCG data'!$A:$AD,'CCG data'!S$3,FALSE))),"",VLOOKUP($E456&amp;$D$91&amp;$D$92,'CCG data'!$A:$AD,'CCG data'!S$3,FALSE))</f>
        <v>44.07735723047076</v>
      </c>
      <c r="I456" s="395"/>
      <c r="J456" s="395">
        <f>IF(OR(ISERROR(VLOOKUP($E456&amp;$D$91&amp;$D$92,'CCG data'!$A:$AD,'CCG data'!T$3,FALSE)),ISBLANK(VLOOKUP($E456&amp;$D$91&amp;$D$92,'CCG data'!$A:$AD,'CCG data'!T$3,FALSE))),"",VLOOKUP($E456&amp;$D$91&amp;$D$92,'CCG data'!$A:$AD,'CCG data'!T$3,FALSE))</f>
        <v>57.459780988857553</v>
      </c>
      <c r="K456" s="395"/>
      <c r="L456" s="395">
        <f>IF(OR(ISERROR(VLOOKUP($E456&amp;$D$91&amp;$D$92,'CCG data'!$A:$AD,'CCG data'!U$3,FALSE)),ISBLANK(VLOOKUP($E456&amp;$D$91&amp;$D$92,'CCG data'!$A:$AD,'CCG data'!U$3,FALSE))),"",VLOOKUP($E456&amp;$D$91&amp;$D$92,'CCG data'!$A:$AD,'CCG data'!U$3,FALSE))</f>
        <v>17.073274149598959</v>
      </c>
      <c r="M456" s="396"/>
      <c r="N456" s="367">
        <f>IF(OR(ISERROR(VLOOKUP($E456&amp;$D$91&amp;$D$92,'CCG data'!$A:$AD,'CCG data'!G$3,FALSE)),ISBLANK(VLOOKUP($E456&amp;$D$91&amp;$D$92,'CCG data'!$A:$AD,'CCG data'!G$3,FALSE))),"",VLOOKUP($E456&amp;$D$91&amp;$D$92,'CCG data'!$A:$AD,'CCG data'!G$3,FALSE))</f>
        <v>968</v>
      </c>
      <c r="P456" s="404" t="str">
        <f>IF(OR(ISERROR(VLOOKUP($E456&amp;$D$91&amp;$D$92,'CCG data'!$A:$AD,'CCG data'!B$3,FALSE)),ISBLANK(VLOOKUP($E456&amp;$D$91&amp;$D$92,'CCG data'!$A:$AD,'CCG data'!B$3,FALSE))),"",VLOOKUP($E456&amp;$D$91&amp;$D$92,'CCG data'!$A:$AD,'CCG data'!B$3,FALSE))</f>
        <v/>
      </c>
      <c r="Q456" s="267"/>
      <c r="R456" s="267">
        <f>IF(OR(ISERROR(VLOOKUP($E456&amp;$D$91&amp;$D$92,'CCG data'!$A:$AD,'CCG data'!C$3,FALSE)),ISBLANK(VLOOKUP($E456&amp;$D$91&amp;$D$92,'CCG data'!$A:$AD,'CCG data'!C$3,FALSE))),"",VLOOKUP($E456&amp;$D$91&amp;$D$92,'CCG data'!$A:$AD,'CCG data'!C$3,FALSE))</f>
        <v>0.37190082644628097</v>
      </c>
      <c r="S456" s="267"/>
      <c r="T456" s="267">
        <f>IF(OR(ISERROR(VLOOKUP($E456&amp;$D$91&amp;$D$92,'CCG data'!$A:$AD,'CCG data'!D$3,FALSE)),ISBLANK(VLOOKUP($E456&amp;$D$91&amp;$D$92,'CCG data'!$A:$AD,'CCG data'!D$3,FALSE))),"",VLOOKUP($E456&amp;$D$91&amp;$D$92,'CCG data'!$A:$AD,'CCG data'!D$3,FALSE))</f>
        <v>0.47830578512396693</v>
      </c>
      <c r="U456" s="267"/>
      <c r="V456" s="267">
        <f>IF(OR(ISERROR(VLOOKUP($E456&amp;$D$91&amp;$D$92,'CCG data'!$A:$AD,'CCG data'!E$3,FALSE)),ISBLANK(VLOOKUP($E456&amp;$D$91&amp;$D$92,'CCG data'!$A:$AD,'CCG data'!E$3,FALSE))),"",VLOOKUP($E456&amp;$D$91&amp;$D$92,'CCG data'!$A:$AD,'CCG data'!E$3,FALSE))</f>
        <v>0.14979338842975207</v>
      </c>
      <c r="W456" s="405"/>
      <c r="Z456" s="165">
        <f>IFERROR(VLOOKUP($E456&amp;$D$92, Outliers!$A$4:$P$214,10,FALSE),"0")</f>
        <v>1</v>
      </c>
      <c r="AA456" s="165">
        <f>IFERROR(VLOOKUP($E456&amp;$D$92, Outliers!$A$4:$P$214,11,FALSE),"0")</f>
        <v>1</v>
      </c>
      <c r="AB456" s="165">
        <f>IFERROR(VLOOKUP($E456&amp;$D$92, Outliers!$A$4:$P$214,12,FALSE),"0")</f>
        <v>1</v>
      </c>
      <c r="AD456" s="78"/>
      <c r="AE456" s="78"/>
      <c r="AF456" s="78"/>
      <c r="AG456" s="78"/>
    </row>
    <row r="457" spans="4:33" x14ac:dyDescent="0.25">
      <c r="D457" s="319"/>
      <c r="E457" s="103" t="s">
        <v>27</v>
      </c>
      <c r="F457" s="95" t="str">
        <f>IF(P456="","",VLOOKUP($E456&amp;$D$91&amp;$D$92,'CCG data'!$A:$AD,'CCG data'!W$3,FALSE))</f>
        <v/>
      </c>
      <c r="G457" s="96" t="str">
        <f>IF(P456="","",VLOOKUP($E456&amp;$D$91&amp;$D$92,'CCG data'!$A:$AD,'CCG data'!X$3,FALSE))</f>
        <v/>
      </c>
      <c r="H457" s="96">
        <f>IF(R456="","",VLOOKUP($E456&amp;$D$91&amp;$D$92,'CCG data'!$A:$AD,'CCG data'!Y$3,FALSE))</f>
        <v>39.524119055557584</v>
      </c>
      <c r="I457" s="96">
        <f>IF(R456="","",VLOOKUP($E456&amp;$D$91&amp;$D$92,'CCG data'!$A:$AD,'CCG data'!Z$3,FALSE))</f>
        <v>48.630595405383936</v>
      </c>
      <c r="J457" s="96">
        <f>IF(T456="","",VLOOKUP($E456&amp;$D$91&amp;$D$92,'CCG data'!$A:$AD,'CCG data'!AA$3,FALSE))</f>
        <v>52.225831318266039</v>
      </c>
      <c r="K457" s="96">
        <f>IF(T456="","",VLOOKUP($E456&amp;$D$91&amp;$D$92,'CCG data'!$A:$AD,'CCG data'!AB$3,FALSE))</f>
        <v>62.693730659449066</v>
      </c>
      <c r="L457" s="96">
        <f>IF(V456="","",VLOOKUP($E456&amp;$D$91&amp;$D$92,'CCG data'!$A:$AD,'CCG data'!AC$3,FALSE))</f>
        <v>14.294271990520276</v>
      </c>
      <c r="M457" s="96">
        <f>IF(V456="","",VLOOKUP($E456&amp;$D$91&amp;$D$92,'CCG data'!$A:$AD,'CCG data'!AD$3,FALSE))</f>
        <v>19.852276308677641</v>
      </c>
      <c r="N457" s="368"/>
      <c r="P457" s="152" t="str">
        <f>IF(P456="","",VLOOKUP($E456&amp;$D$91&amp;$D$92,'CCG data'!$A:$AD,'CCG data'!I$3,FALSE))</f>
        <v/>
      </c>
      <c r="Q457" s="15" t="str">
        <f>IF(P456="","",VLOOKUP($E456&amp;$D$91&amp;$D$92,'CCG data'!$A:$AD,'CCG data'!J$3,FALSE))</f>
        <v/>
      </c>
      <c r="R457" s="15">
        <f>IF(R456="","",VLOOKUP($E456&amp;$D$91&amp;$D$92,'CCG data'!$A:$AD,'CCG data'!K$3,FALSE))</f>
        <v>0.34200000000000003</v>
      </c>
      <c r="S457" s="15">
        <f>IF(R456="","",VLOOKUP($E456&amp;$D$91&amp;$D$92,'CCG data'!$A:$AD,'CCG data'!L$3,FALSE))</f>
        <v>0.40300000000000002</v>
      </c>
      <c r="T457" s="15">
        <f>IF(T456="","",VLOOKUP($E456&amp;$D$91&amp;$D$92,'CCG data'!$A:$AD,'CCG data'!M$3,FALSE))</f>
        <v>0.44700000000000001</v>
      </c>
      <c r="U457" s="15">
        <f>IF(T456="","",VLOOKUP($E456&amp;$D$91&amp;$D$92,'CCG data'!$A:$AD,'CCG data'!N$3,FALSE))</f>
        <v>0.51</v>
      </c>
      <c r="V457" s="15">
        <f>IF(V456="","",VLOOKUP($E456&amp;$D$91&amp;$D$92,'CCG data'!$A:$AD,'CCG data'!O$3,FALSE))</f>
        <v>0.129</v>
      </c>
      <c r="W457" s="136">
        <f>IF(V456="","",VLOOKUP($E456&amp;$D$91&amp;$D$92,'CCG data'!$A:$AD,'CCG data'!P$3,FALSE))</f>
        <v>0.17399999999999999</v>
      </c>
      <c r="Z457" s="165" t="str">
        <f>IFERROR(VLOOKUP($E457&amp;$D$92, Outliers!$A$4:$P$214,10,FALSE),"0")</f>
        <v>0</v>
      </c>
      <c r="AA457" s="165" t="str">
        <f>IFERROR(VLOOKUP($E457&amp;$D$92, Outliers!$A$4:$P$214,11,FALSE),"0")</f>
        <v>0</v>
      </c>
      <c r="AB457" s="165" t="str">
        <f>IFERROR(VLOOKUP($E457&amp;$D$92, Outliers!$A$4:$P$214,12,FALSE),"0")</f>
        <v>0</v>
      </c>
      <c r="AD457" s="78"/>
      <c r="AE457" s="78"/>
      <c r="AF457" s="78"/>
      <c r="AG457" s="78"/>
    </row>
    <row r="458" spans="4:33" ht="15.75" x14ac:dyDescent="0.25">
      <c r="D458" s="319"/>
      <c r="E458" s="104" t="s">
        <v>280</v>
      </c>
      <c r="F458" s="394" t="str">
        <f>IF(OR(ISERROR(VLOOKUP($E458&amp;$D$91&amp;$D$92,'CCG data'!$A:$AD,'CCG data'!R$3,FALSE)),ISBLANK(VLOOKUP($E458&amp;$D$91&amp;$D$92,'CCG data'!$A:$AD,'CCG data'!R$3,FALSE))),"",VLOOKUP($E458&amp;$D$91&amp;$D$92,'CCG data'!$A:$AD,'CCG data'!R$3,FALSE))</f>
        <v/>
      </c>
      <c r="G458" s="395"/>
      <c r="H458" s="395">
        <f>IF(OR(ISERROR(VLOOKUP($E458&amp;$D$91&amp;$D$92,'CCG data'!$A:$AD,'CCG data'!S$3,FALSE)),ISBLANK(VLOOKUP($E458&amp;$D$91&amp;$D$92,'CCG data'!$A:$AD,'CCG data'!S$3,FALSE))),"",VLOOKUP($E458&amp;$D$91&amp;$D$92,'CCG data'!$A:$AD,'CCG data'!S$3,FALSE))</f>
        <v>46.583660607393753</v>
      </c>
      <c r="I458" s="395"/>
      <c r="J458" s="395">
        <f>IF(OR(ISERROR(VLOOKUP($E458&amp;$D$91&amp;$D$92,'CCG data'!$A:$AD,'CCG data'!T$3,FALSE)),ISBLANK(VLOOKUP($E458&amp;$D$91&amp;$D$92,'CCG data'!$A:$AD,'CCG data'!T$3,FALSE))),"",VLOOKUP($E458&amp;$D$91&amp;$D$92,'CCG data'!$A:$AD,'CCG data'!T$3,FALSE))</f>
        <v>27.769725835813269</v>
      </c>
      <c r="K458" s="395"/>
      <c r="L458" s="395">
        <f>IF(OR(ISERROR(VLOOKUP($E458&amp;$D$91&amp;$D$92,'CCG data'!$A:$AD,'CCG data'!U$3,FALSE)),ISBLANK(VLOOKUP($E458&amp;$D$91&amp;$D$92,'CCG data'!$A:$AD,'CCG data'!U$3,FALSE))),"",VLOOKUP($E458&amp;$D$91&amp;$D$92,'CCG data'!$A:$AD,'CCG data'!U$3,FALSE))</f>
        <v>15.472699228826157</v>
      </c>
      <c r="M458" s="396"/>
      <c r="N458" s="367">
        <f>IF(OR(ISERROR(VLOOKUP($E458&amp;$D$91&amp;$D$92,'CCG data'!$A:$AD,'CCG data'!G$3,FALSE)),ISBLANK(VLOOKUP($E458&amp;$D$91&amp;$D$92,'CCG data'!$A:$AD,'CCG data'!G$3,FALSE))),"",VLOOKUP($E458&amp;$D$91&amp;$D$92,'CCG data'!$A:$AD,'CCG data'!G$3,FALSE))</f>
        <v>1557</v>
      </c>
      <c r="P458" s="404" t="str">
        <f>IF(OR(ISERROR(VLOOKUP($E458&amp;$D$91&amp;$D$92,'CCG data'!$A:$AD,'CCG data'!B$3,FALSE)),ISBLANK(VLOOKUP($E458&amp;$D$91&amp;$D$92,'CCG data'!$A:$AD,'CCG data'!B$3,FALSE))),"",VLOOKUP($E458&amp;$D$91&amp;$D$92,'CCG data'!$A:$AD,'CCG data'!B$3,FALSE))</f>
        <v/>
      </c>
      <c r="Q458" s="267"/>
      <c r="R458" s="267">
        <f>IF(OR(ISERROR(VLOOKUP($E458&amp;$D$91&amp;$D$92,'CCG data'!$A:$AD,'CCG data'!C$3,FALSE)),ISBLANK(VLOOKUP($E458&amp;$D$91&amp;$D$92,'CCG data'!$A:$AD,'CCG data'!C$3,FALSE))),"",VLOOKUP($E458&amp;$D$91&amp;$D$92,'CCG data'!$A:$AD,'CCG data'!C$3,FALSE))</f>
        <v>0.51445086705202314</v>
      </c>
      <c r="S458" s="267"/>
      <c r="T458" s="267">
        <f>IF(OR(ISERROR(VLOOKUP($E458&amp;$D$91&amp;$D$92,'CCG data'!$A:$AD,'CCG data'!D$3,FALSE)),ISBLANK(VLOOKUP($E458&amp;$D$91&amp;$D$92,'CCG data'!$A:$AD,'CCG data'!D$3,FALSE))),"",VLOOKUP($E458&amp;$D$91&amp;$D$92,'CCG data'!$A:$AD,'CCG data'!D$3,FALSE))</f>
        <v>0.31213872832369943</v>
      </c>
      <c r="U458" s="267"/>
      <c r="V458" s="267">
        <f>IF(OR(ISERROR(VLOOKUP($E458&amp;$D$91&amp;$D$92,'CCG data'!$A:$AD,'CCG data'!E$3,FALSE)),ISBLANK(VLOOKUP($E458&amp;$D$91&amp;$D$92,'CCG data'!$A:$AD,'CCG data'!E$3,FALSE))),"",VLOOKUP($E458&amp;$D$91&amp;$D$92,'CCG data'!$A:$AD,'CCG data'!E$3,FALSE))</f>
        <v>0.17341040462427745</v>
      </c>
      <c r="W458" s="405"/>
      <c r="Z458" s="165">
        <f>IFERROR(VLOOKUP($E458&amp;$D$92, Outliers!$A$4:$P$214,10,FALSE),"0")</f>
        <v>1</v>
      </c>
      <c r="AA458" s="165">
        <f>IFERROR(VLOOKUP($E458&amp;$D$92, Outliers!$A$4:$P$214,11,FALSE),"0")</f>
        <v>0</v>
      </c>
      <c r="AB458" s="165">
        <f>IFERROR(VLOOKUP($E458&amp;$D$92, Outliers!$A$4:$P$214,12,FALSE),"0")</f>
        <v>1</v>
      </c>
      <c r="AD458" s="78"/>
      <c r="AE458" s="78"/>
      <c r="AF458" s="78"/>
      <c r="AG458" s="78"/>
    </row>
    <row r="459" spans="4:33" x14ac:dyDescent="0.25">
      <c r="D459" s="319"/>
      <c r="E459" s="103" t="s">
        <v>27</v>
      </c>
      <c r="F459" s="95" t="str">
        <f>IF(P458="","",VLOOKUP($E458&amp;$D$91&amp;$D$92,'CCG data'!$A:$AD,'CCG data'!W$3,FALSE))</f>
        <v/>
      </c>
      <c r="G459" s="96" t="str">
        <f>IF(P458="","",VLOOKUP($E458&amp;$D$91&amp;$D$92,'CCG data'!$A:$AD,'CCG data'!X$3,FALSE))</f>
        <v/>
      </c>
      <c r="H459" s="96">
        <f>IF(R458="","",VLOOKUP($E458&amp;$D$91&amp;$D$92,'CCG data'!$A:$AD,'CCG data'!Y$3,FALSE))</f>
        <v>43.357593283591243</v>
      </c>
      <c r="I459" s="96">
        <f>IF(R458="","",VLOOKUP($E458&amp;$D$91&amp;$D$92,'CCG data'!$A:$AD,'CCG data'!Z$3,FALSE))</f>
        <v>49.809727931196264</v>
      </c>
      <c r="J459" s="96">
        <f>IF(T458="","",VLOOKUP($E458&amp;$D$91&amp;$D$92,'CCG data'!$A:$AD,'CCG data'!AA$3,FALSE))</f>
        <v>25.300791560893597</v>
      </c>
      <c r="K459" s="96">
        <f>IF(T458="","",VLOOKUP($E458&amp;$D$91&amp;$D$92,'CCG data'!$A:$AD,'CCG data'!AB$3,FALSE))</f>
        <v>30.23866011073294</v>
      </c>
      <c r="L459" s="96">
        <f>IF(V458="","",VLOOKUP($E458&amp;$D$91&amp;$D$92,'CCG data'!$A:$AD,'CCG data'!AC$3,FALSE))</f>
        <v>13.627087792102055</v>
      </c>
      <c r="M459" s="96">
        <f>IF(V458="","",VLOOKUP($E458&amp;$D$91&amp;$D$92,'CCG data'!$A:$AD,'CCG data'!AD$3,FALSE))</f>
        <v>17.318310665550257</v>
      </c>
      <c r="N459" s="368"/>
      <c r="P459" s="152" t="str">
        <f>IF(P458="","",VLOOKUP($E458&amp;$D$91&amp;$D$92,'CCG data'!$A:$AD,'CCG data'!I$3,FALSE))</f>
        <v/>
      </c>
      <c r="Q459" s="15" t="str">
        <f>IF(P458="","",VLOOKUP($E458&amp;$D$91&amp;$D$92,'CCG data'!$A:$AD,'CCG data'!J$3,FALSE))</f>
        <v/>
      </c>
      <c r="R459" s="15">
        <f>IF(R458="","",VLOOKUP($E458&amp;$D$91&amp;$D$92,'CCG data'!$A:$AD,'CCG data'!K$3,FALSE))</f>
        <v>0.49</v>
      </c>
      <c r="S459" s="15">
        <f>IF(R458="","",VLOOKUP($E458&amp;$D$91&amp;$D$92,'CCG data'!$A:$AD,'CCG data'!L$3,FALSE))</f>
        <v>0.53900000000000003</v>
      </c>
      <c r="T459" s="15">
        <f>IF(T458="","",VLOOKUP($E458&amp;$D$91&amp;$D$92,'CCG data'!$A:$AD,'CCG data'!M$3,FALSE))</f>
        <v>0.28999999999999998</v>
      </c>
      <c r="U459" s="15">
        <f>IF(T458="","",VLOOKUP($E458&amp;$D$91&amp;$D$92,'CCG data'!$A:$AD,'CCG data'!N$3,FALSE))</f>
        <v>0.33600000000000002</v>
      </c>
      <c r="V459" s="15">
        <f>IF(V458="","",VLOOKUP($E458&amp;$D$91&amp;$D$92,'CCG data'!$A:$AD,'CCG data'!O$3,FALSE))</f>
        <v>0.155</v>
      </c>
      <c r="W459" s="136">
        <f>IF(V458="","",VLOOKUP($E458&amp;$D$91&amp;$D$92,'CCG data'!$A:$AD,'CCG data'!P$3,FALSE))</f>
        <v>0.193</v>
      </c>
      <c r="Z459" s="165" t="str">
        <f>IFERROR(VLOOKUP($E459&amp;$D$92, Outliers!$A$4:$P$214,10,FALSE),"0")</f>
        <v>0</v>
      </c>
      <c r="AA459" s="165" t="str">
        <f>IFERROR(VLOOKUP($E459&amp;$D$92, Outliers!$A$4:$P$214,11,FALSE),"0")</f>
        <v>0</v>
      </c>
      <c r="AB459" s="165" t="str">
        <f>IFERROR(VLOOKUP($E459&amp;$D$92, Outliers!$A$4:$P$214,12,FALSE),"0")</f>
        <v>0</v>
      </c>
      <c r="AD459" s="78"/>
      <c r="AE459" s="78"/>
      <c r="AF459" s="78"/>
      <c r="AG459" s="78"/>
    </row>
    <row r="460" spans="4:33" ht="15.75" x14ac:dyDescent="0.25">
      <c r="D460" s="319"/>
      <c r="E460" s="104" t="s">
        <v>426</v>
      </c>
      <c r="F460" s="394" t="str">
        <f>IF(OR(ISERROR(VLOOKUP($E460&amp;$D$91&amp;$D$92,'CCG data'!$A:$AD,'CCG data'!R$3,FALSE)),ISBLANK(VLOOKUP($E460&amp;$D$91&amp;$D$92,'CCG data'!$A:$AD,'CCG data'!R$3,FALSE))),"",VLOOKUP($E460&amp;$D$91&amp;$D$92,'CCG data'!$A:$AD,'CCG data'!R$3,FALSE))</f>
        <v/>
      </c>
      <c r="G460" s="395"/>
      <c r="H460" s="395">
        <f>IF(OR(ISERROR(VLOOKUP($E460&amp;$D$91&amp;$D$92,'CCG data'!$A:$AD,'CCG data'!S$3,FALSE)),ISBLANK(VLOOKUP($E460&amp;$D$91&amp;$D$92,'CCG data'!$A:$AD,'CCG data'!S$3,FALSE))),"",VLOOKUP($E460&amp;$D$91&amp;$D$92,'CCG data'!$A:$AD,'CCG data'!S$3,FALSE))</f>
        <v>32.988853026918669</v>
      </c>
      <c r="I460" s="395"/>
      <c r="J460" s="395">
        <f>IF(OR(ISERROR(VLOOKUP($E460&amp;$D$91&amp;$D$92,'CCG data'!$A:$AD,'CCG data'!T$3,FALSE)),ISBLANK(VLOOKUP($E460&amp;$D$91&amp;$D$92,'CCG data'!$A:$AD,'CCG data'!T$3,FALSE))),"",VLOOKUP($E460&amp;$D$91&amp;$D$92,'CCG data'!$A:$AD,'CCG data'!T$3,FALSE))</f>
        <v>24.002765276216355</v>
      </c>
      <c r="K460" s="395"/>
      <c r="L460" s="395">
        <f>IF(OR(ISERROR(VLOOKUP($E460&amp;$D$91&amp;$D$92,'CCG data'!$A:$AD,'CCG data'!U$3,FALSE)),ISBLANK(VLOOKUP($E460&amp;$D$91&amp;$D$92,'CCG data'!$A:$AD,'CCG data'!U$3,FALSE))),"",VLOOKUP($E460&amp;$D$91&amp;$D$92,'CCG data'!$A:$AD,'CCG data'!U$3,FALSE))</f>
        <v>6.7434844524086195</v>
      </c>
      <c r="M460" s="396"/>
      <c r="N460" s="367">
        <f>IF(OR(ISERROR(VLOOKUP($E460&amp;$D$91&amp;$D$92,'CCG data'!$A:$AD,'CCG data'!G$3,FALSE)),ISBLANK(VLOOKUP($E460&amp;$D$91&amp;$D$92,'CCG data'!$A:$AD,'CCG data'!G$3,FALSE))),"",VLOOKUP($E460&amp;$D$91&amp;$D$92,'CCG data'!$A:$AD,'CCG data'!G$3,FALSE))</f>
        <v>1844</v>
      </c>
      <c r="P460" s="404" t="str">
        <f>IF(OR(ISERROR(VLOOKUP($E460&amp;$D$91&amp;$D$92,'CCG data'!$A:$AD,'CCG data'!B$3,FALSE)),ISBLANK(VLOOKUP($E460&amp;$D$91&amp;$D$92,'CCG data'!$A:$AD,'CCG data'!B$3,FALSE))),"",VLOOKUP($E460&amp;$D$91&amp;$D$92,'CCG data'!$A:$AD,'CCG data'!B$3,FALSE))</f>
        <v/>
      </c>
      <c r="Q460" s="267"/>
      <c r="R460" s="267">
        <f>IF(OR(ISERROR(VLOOKUP($E460&amp;$D$91&amp;$D$92,'CCG data'!$A:$AD,'CCG data'!C$3,FALSE)),ISBLANK(VLOOKUP($E460&amp;$D$91&amp;$D$92,'CCG data'!$A:$AD,'CCG data'!C$3,FALSE))),"",VLOOKUP($E460&amp;$D$91&amp;$D$92,'CCG data'!$A:$AD,'CCG data'!C$3,FALSE))</f>
        <v>0.51843817787418656</v>
      </c>
      <c r="S460" s="267"/>
      <c r="T460" s="267">
        <f>IF(OR(ISERROR(VLOOKUP($E460&amp;$D$91&amp;$D$92,'CCG data'!$A:$AD,'CCG data'!D$3,FALSE)),ISBLANK(VLOOKUP($E460&amp;$D$91&amp;$D$92,'CCG data'!$A:$AD,'CCG data'!D$3,FALSE))),"",VLOOKUP($E460&amp;$D$91&amp;$D$92,'CCG data'!$A:$AD,'CCG data'!D$3,FALSE))</f>
        <v>0.37689804772234275</v>
      </c>
      <c r="U460" s="267"/>
      <c r="V460" s="267">
        <f>IF(OR(ISERROR(VLOOKUP($E460&amp;$D$91&amp;$D$92,'CCG data'!$A:$AD,'CCG data'!E$3,FALSE)),ISBLANK(VLOOKUP($E460&amp;$D$91&amp;$D$92,'CCG data'!$A:$AD,'CCG data'!E$3,FALSE))),"",VLOOKUP($E460&amp;$D$91&amp;$D$92,'CCG data'!$A:$AD,'CCG data'!E$3,FALSE))</f>
        <v>0.10466377440347072</v>
      </c>
      <c r="W460" s="405"/>
      <c r="Z460" s="165">
        <f>IFERROR(VLOOKUP($E460&amp;$D$92, Outliers!$A$4:$P$214,10,FALSE),"0")</f>
        <v>1</v>
      </c>
      <c r="AA460" s="165">
        <f>IFERROR(VLOOKUP($E460&amp;$D$92, Outliers!$A$4:$P$214,11,FALSE),"0")</f>
        <v>1</v>
      </c>
      <c r="AB460" s="165">
        <f>IFERROR(VLOOKUP($E460&amp;$D$92, Outliers!$A$4:$P$214,12,FALSE),"0")</f>
        <v>1</v>
      </c>
      <c r="AD460" s="78"/>
      <c r="AE460" s="78"/>
      <c r="AF460" s="78"/>
      <c r="AG460" s="78"/>
    </row>
    <row r="461" spans="4:33" x14ac:dyDescent="0.25">
      <c r="D461" s="319"/>
      <c r="E461" s="103" t="s">
        <v>27</v>
      </c>
      <c r="F461" s="95" t="str">
        <f>IF(P460="","",VLOOKUP($E460&amp;$D$91&amp;$D$92,'CCG data'!$A:$AD,'CCG data'!W$3,FALSE))</f>
        <v/>
      </c>
      <c r="G461" s="96" t="str">
        <f>IF(P460="","",VLOOKUP($E460&amp;$D$91&amp;$D$92,'CCG data'!$A:$AD,'CCG data'!X$3,FALSE))</f>
        <v/>
      </c>
      <c r="H461" s="96">
        <f>IF(R460="","",VLOOKUP($E460&amp;$D$91&amp;$D$92,'CCG data'!$A:$AD,'CCG data'!Y$3,FALSE))</f>
        <v>30.897658944652019</v>
      </c>
      <c r="I461" s="96">
        <f>IF(R460="","",VLOOKUP($E460&amp;$D$91&amp;$D$92,'CCG data'!$A:$AD,'CCG data'!Z$3,FALSE))</f>
        <v>35.080047109185323</v>
      </c>
      <c r="J461" s="96">
        <f>IF(T460="","",VLOOKUP($E460&amp;$D$91&amp;$D$92,'CCG data'!$A:$AD,'CCG data'!AA$3,FALSE))</f>
        <v>22.218230781382061</v>
      </c>
      <c r="K461" s="96">
        <f>IF(T460="","",VLOOKUP($E460&amp;$D$91&amp;$D$92,'CCG data'!$A:$AD,'CCG data'!AB$3,FALSE))</f>
        <v>25.787299771050648</v>
      </c>
      <c r="L461" s="96">
        <f>IF(V460="","",VLOOKUP($E460&amp;$D$91&amp;$D$92,'CCG data'!$A:$AD,'CCG data'!AC$3,FALSE))</f>
        <v>5.7920874529491782</v>
      </c>
      <c r="M461" s="96">
        <f>IF(V460="","",VLOOKUP($E460&amp;$D$91&amp;$D$92,'CCG data'!$A:$AD,'CCG data'!AD$3,FALSE))</f>
        <v>7.6948814518680608</v>
      </c>
      <c r="N461" s="368"/>
      <c r="P461" s="152" t="str">
        <f>IF(P460="","",VLOOKUP($E460&amp;$D$91&amp;$D$92,'CCG data'!$A:$AD,'CCG data'!I$3,FALSE))</f>
        <v/>
      </c>
      <c r="Q461" s="15" t="str">
        <f>IF(P460="","",VLOOKUP($E460&amp;$D$91&amp;$D$92,'CCG data'!$A:$AD,'CCG data'!J$3,FALSE))</f>
        <v/>
      </c>
      <c r="R461" s="15">
        <f>IF(R460="","",VLOOKUP($E460&amp;$D$91&amp;$D$92,'CCG data'!$A:$AD,'CCG data'!K$3,FALSE))</f>
        <v>0.496</v>
      </c>
      <c r="S461" s="15">
        <f>IF(R460="","",VLOOKUP($E460&amp;$D$91&amp;$D$92,'CCG data'!$A:$AD,'CCG data'!L$3,FALSE))</f>
        <v>0.54100000000000004</v>
      </c>
      <c r="T461" s="15">
        <f>IF(T460="","",VLOOKUP($E460&amp;$D$91&amp;$D$92,'CCG data'!$A:$AD,'CCG data'!M$3,FALSE))</f>
        <v>0.35499999999999998</v>
      </c>
      <c r="U461" s="15">
        <f>IF(T460="","",VLOOKUP($E460&amp;$D$91&amp;$D$92,'CCG data'!$A:$AD,'CCG data'!N$3,FALSE))</f>
        <v>0.39900000000000002</v>
      </c>
      <c r="V461" s="15">
        <f>IF(V460="","",VLOOKUP($E460&amp;$D$91&amp;$D$92,'CCG data'!$A:$AD,'CCG data'!O$3,FALSE))</f>
        <v>9.1999999999999998E-2</v>
      </c>
      <c r="W461" s="136">
        <f>IF(V460="","",VLOOKUP($E460&amp;$D$91&amp;$D$92,'CCG data'!$A:$AD,'CCG data'!P$3,FALSE))</f>
        <v>0.11899999999999999</v>
      </c>
      <c r="Z461" s="165" t="str">
        <f>IFERROR(VLOOKUP($E461&amp;$D$92, Outliers!$A$4:$P$214,10,FALSE),"0")</f>
        <v>0</v>
      </c>
      <c r="AA461" s="165" t="str">
        <f>IFERROR(VLOOKUP($E461&amp;$D$92, Outliers!$A$4:$P$214,11,FALSE),"0")</f>
        <v>0</v>
      </c>
      <c r="AB461" s="165" t="str">
        <f>IFERROR(VLOOKUP($E461&amp;$D$92, Outliers!$A$4:$P$214,12,FALSE),"0")</f>
        <v>0</v>
      </c>
      <c r="AD461" s="78"/>
      <c r="AE461" s="78"/>
      <c r="AF461" s="78"/>
      <c r="AG461" s="78"/>
    </row>
    <row r="462" spans="4:33" ht="15.75" x14ac:dyDescent="0.25">
      <c r="D462" s="319"/>
      <c r="E462" s="104" t="s">
        <v>281</v>
      </c>
      <c r="F462" s="394" t="str">
        <f>IF(OR(ISERROR(VLOOKUP($E462&amp;$D$91&amp;$D$92,'CCG data'!$A:$AD,'CCG data'!R$3,FALSE)),ISBLANK(VLOOKUP($E462&amp;$D$91&amp;$D$92,'CCG data'!$A:$AD,'CCG data'!R$3,FALSE))),"",VLOOKUP($E462&amp;$D$91&amp;$D$92,'CCG data'!$A:$AD,'CCG data'!R$3,FALSE))</f>
        <v/>
      </c>
      <c r="G462" s="395"/>
      <c r="H462" s="395">
        <f>IF(OR(ISERROR(VLOOKUP($E462&amp;$D$91&amp;$D$92,'CCG data'!$A:$AD,'CCG data'!S$3,FALSE)),ISBLANK(VLOOKUP($E462&amp;$D$91&amp;$D$92,'CCG data'!$A:$AD,'CCG data'!S$3,FALSE))),"",VLOOKUP($E462&amp;$D$91&amp;$D$92,'CCG data'!$A:$AD,'CCG data'!S$3,FALSE))</f>
        <v>34.996043675453237</v>
      </c>
      <c r="I462" s="395"/>
      <c r="J462" s="395">
        <f>IF(OR(ISERROR(VLOOKUP($E462&amp;$D$91&amp;$D$92,'CCG data'!$A:$AD,'CCG data'!T$3,FALSE)),ISBLANK(VLOOKUP($E462&amp;$D$91&amp;$D$92,'CCG data'!$A:$AD,'CCG data'!T$3,FALSE))),"",VLOOKUP($E462&amp;$D$91&amp;$D$92,'CCG data'!$A:$AD,'CCG data'!T$3,FALSE))</f>
        <v>32.990098308706244</v>
      </c>
      <c r="K462" s="395"/>
      <c r="L462" s="395">
        <f>IF(OR(ISERROR(VLOOKUP($E462&amp;$D$91&amp;$D$92,'CCG data'!$A:$AD,'CCG data'!U$3,FALSE)),ISBLANK(VLOOKUP($E462&amp;$D$91&amp;$D$92,'CCG data'!$A:$AD,'CCG data'!U$3,FALSE))),"",VLOOKUP($E462&amp;$D$91&amp;$D$92,'CCG data'!$A:$AD,'CCG data'!U$3,FALSE))</f>
        <v>6.9504564952893997</v>
      </c>
      <c r="M462" s="396"/>
      <c r="N462" s="367">
        <f>IF(OR(ISERROR(VLOOKUP($E462&amp;$D$91&amp;$D$92,'CCG data'!$A:$AD,'CCG data'!G$3,FALSE)),ISBLANK(VLOOKUP($E462&amp;$D$91&amp;$D$92,'CCG data'!$A:$AD,'CCG data'!G$3,FALSE))),"",VLOOKUP($E462&amp;$D$91&amp;$D$92,'CCG data'!$A:$AD,'CCG data'!G$3,FALSE))</f>
        <v>615</v>
      </c>
      <c r="P462" s="404" t="str">
        <f>IF(OR(ISERROR(VLOOKUP($E462&amp;$D$91&amp;$D$92,'CCG data'!$A:$AD,'CCG data'!B$3,FALSE)),ISBLANK(VLOOKUP($E462&amp;$D$91&amp;$D$92,'CCG data'!$A:$AD,'CCG data'!B$3,FALSE))),"",VLOOKUP($E462&amp;$D$91&amp;$D$92,'CCG data'!$A:$AD,'CCG data'!B$3,FALSE))</f>
        <v/>
      </c>
      <c r="Q462" s="267"/>
      <c r="R462" s="267">
        <f>IF(OR(ISERROR(VLOOKUP($E462&amp;$D$91&amp;$D$92,'CCG data'!$A:$AD,'CCG data'!C$3,FALSE)),ISBLANK(VLOOKUP($E462&amp;$D$91&amp;$D$92,'CCG data'!$A:$AD,'CCG data'!C$3,FALSE))),"",VLOOKUP($E462&amp;$D$91&amp;$D$92,'CCG data'!$A:$AD,'CCG data'!C$3,FALSE))</f>
        <v>0.47317073170731705</v>
      </c>
      <c r="S462" s="267"/>
      <c r="T462" s="267">
        <f>IF(OR(ISERROR(VLOOKUP($E462&amp;$D$91&amp;$D$92,'CCG data'!$A:$AD,'CCG data'!D$3,FALSE)),ISBLANK(VLOOKUP($E462&amp;$D$91&amp;$D$92,'CCG data'!$A:$AD,'CCG data'!D$3,FALSE))),"",VLOOKUP($E462&amp;$D$91&amp;$D$92,'CCG data'!$A:$AD,'CCG data'!D$3,FALSE))</f>
        <v>0.43252032520325201</v>
      </c>
      <c r="U462" s="267"/>
      <c r="V462" s="267">
        <f>IF(OR(ISERROR(VLOOKUP($E462&amp;$D$91&amp;$D$92,'CCG data'!$A:$AD,'CCG data'!E$3,FALSE)),ISBLANK(VLOOKUP($E462&amp;$D$91&amp;$D$92,'CCG data'!$A:$AD,'CCG data'!E$3,FALSE))),"",VLOOKUP($E462&amp;$D$91&amp;$D$92,'CCG data'!$A:$AD,'CCG data'!E$3,FALSE))</f>
        <v>9.4308943089430899E-2</v>
      </c>
      <c r="W462" s="405"/>
      <c r="Z462" s="165">
        <f>IFERROR(VLOOKUP($E462&amp;$D$92, Outliers!$A$4:$P$214,10,FALSE),"0")</f>
        <v>0</v>
      </c>
      <c r="AA462" s="165">
        <f>IFERROR(VLOOKUP($E462&amp;$D$92, Outliers!$A$4:$P$214,11,FALSE),"0")</f>
        <v>0</v>
      </c>
      <c r="AB462" s="165">
        <f>IFERROR(VLOOKUP($E462&amp;$D$92, Outliers!$A$4:$P$214,12,FALSE),"0")</f>
        <v>1</v>
      </c>
      <c r="AD462" s="78"/>
      <c r="AE462" s="78"/>
      <c r="AF462" s="78"/>
      <c r="AG462" s="78"/>
    </row>
    <row r="463" spans="4:33" x14ac:dyDescent="0.25">
      <c r="D463" s="319"/>
      <c r="E463" s="103" t="s">
        <v>27</v>
      </c>
      <c r="F463" s="95" t="str">
        <f>IF(P462="","",VLOOKUP($E462&amp;$D$91&amp;$D$92,'CCG data'!$A:$AD,'CCG data'!W$3,FALSE))</f>
        <v/>
      </c>
      <c r="G463" s="96" t="str">
        <f>IF(P462="","",VLOOKUP($E462&amp;$D$91&amp;$D$92,'CCG data'!$A:$AD,'CCG data'!X$3,FALSE))</f>
        <v/>
      </c>
      <c r="H463" s="96">
        <f>IF(R462="","",VLOOKUP($E462&amp;$D$91&amp;$D$92,'CCG data'!$A:$AD,'CCG data'!Y$3,FALSE))</f>
        <v>30.975095027326361</v>
      </c>
      <c r="I463" s="96">
        <f>IF(R462="","",VLOOKUP($E462&amp;$D$91&amp;$D$92,'CCG data'!$A:$AD,'CCG data'!Z$3,FALSE))</f>
        <v>39.016992323580112</v>
      </c>
      <c r="J463" s="96">
        <f>IF(T462="","",VLOOKUP($E462&amp;$D$91&amp;$D$92,'CCG data'!$A:$AD,'CCG data'!AA$3,FALSE))</f>
        <v>29.025502999743573</v>
      </c>
      <c r="K463" s="96">
        <f>IF(T462="","",VLOOKUP($E462&amp;$D$91&amp;$D$92,'CCG data'!$A:$AD,'CCG data'!AB$3,FALSE))</f>
        <v>36.954693617668916</v>
      </c>
      <c r="L463" s="96">
        <f>IF(V462="","",VLOOKUP($E462&amp;$D$91&amp;$D$92,'CCG data'!$A:$AD,'CCG data'!AC$3,FALSE))</f>
        <v>5.1616827829688452</v>
      </c>
      <c r="M463" s="96">
        <f>IF(V462="","",VLOOKUP($E462&amp;$D$91&amp;$D$92,'CCG data'!$A:$AD,'CCG data'!AD$3,FALSE))</f>
        <v>8.7392302076099533</v>
      </c>
      <c r="N463" s="368"/>
      <c r="P463" s="152" t="str">
        <f>IF(P462="","",VLOOKUP($E462&amp;$D$91&amp;$D$92,'CCG data'!$A:$AD,'CCG data'!I$3,FALSE))</f>
        <v/>
      </c>
      <c r="Q463" s="15" t="str">
        <f>IF(P462="","",VLOOKUP($E462&amp;$D$91&amp;$D$92,'CCG data'!$A:$AD,'CCG data'!J$3,FALSE))</f>
        <v/>
      </c>
      <c r="R463" s="15">
        <f>IF(R462="","",VLOOKUP($E462&amp;$D$91&amp;$D$92,'CCG data'!$A:$AD,'CCG data'!K$3,FALSE))</f>
        <v>0.434</v>
      </c>
      <c r="S463" s="15">
        <f>IF(R462="","",VLOOKUP($E462&amp;$D$91&amp;$D$92,'CCG data'!$A:$AD,'CCG data'!L$3,FALSE))</f>
        <v>0.51300000000000001</v>
      </c>
      <c r="T463" s="15">
        <f>IF(T462="","",VLOOKUP($E462&amp;$D$91&amp;$D$92,'CCG data'!$A:$AD,'CCG data'!M$3,FALSE))</f>
        <v>0.39400000000000002</v>
      </c>
      <c r="U463" s="15">
        <f>IF(T462="","",VLOOKUP($E462&amp;$D$91&amp;$D$92,'CCG data'!$A:$AD,'CCG data'!N$3,FALSE))</f>
        <v>0.47199999999999998</v>
      </c>
      <c r="V463" s="15">
        <f>IF(V462="","",VLOOKUP($E462&amp;$D$91&amp;$D$92,'CCG data'!$A:$AD,'CCG data'!O$3,FALSE))</f>
        <v>7.3999999999999996E-2</v>
      </c>
      <c r="W463" s="136">
        <f>IF(V462="","",VLOOKUP($E462&amp;$D$91&amp;$D$92,'CCG data'!$A:$AD,'CCG data'!P$3,FALSE))</f>
        <v>0.12</v>
      </c>
      <c r="Z463" s="165" t="str">
        <f>IFERROR(VLOOKUP($E463&amp;$D$92, Outliers!$A$4:$P$214,10,FALSE),"0")</f>
        <v>0</v>
      </c>
      <c r="AA463" s="165" t="str">
        <f>IFERROR(VLOOKUP($E463&amp;$D$92, Outliers!$A$4:$P$214,11,FALSE),"0")</f>
        <v>0</v>
      </c>
      <c r="AB463" s="165" t="str">
        <f>IFERROR(VLOOKUP($E463&amp;$D$92, Outliers!$A$4:$P$214,12,FALSE),"0")</f>
        <v>0</v>
      </c>
      <c r="AD463" s="78"/>
      <c r="AE463" s="78"/>
      <c r="AF463" s="78"/>
      <c r="AG463" s="78"/>
    </row>
    <row r="464" spans="4:33" ht="15.75" x14ac:dyDescent="0.25">
      <c r="D464" s="319"/>
      <c r="E464" s="104" t="s">
        <v>503</v>
      </c>
      <c r="F464" s="394" t="str">
        <f>IF(OR(ISERROR(VLOOKUP($E464&amp;$D$91&amp;$D$92,'CCG data'!$A:$AD,'CCG data'!R$3,FALSE)),ISBLANK(VLOOKUP($E464&amp;$D$91&amp;$D$92,'CCG data'!$A:$AD,'CCG data'!R$3,FALSE))),"",VLOOKUP($E464&amp;$D$91&amp;$D$92,'CCG data'!$A:$AD,'CCG data'!R$3,FALSE))</f>
        <v/>
      </c>
      <c r="G464" s="395"/>
      <c r="H464" s="395">
        <f>IF(OR(ISERROR(VLOOKUP($E464&amp;$D$91&amp;$D$92,'CCG data'!$A:$AD,'CCG data'!S$3,FALSE)),ISBLANK(VLOOKUP($E464&amp;$D$91&amp;$D$92,'CCG data'!$A:$AD,'CCG data'!S$3,FALSE))),"",VLOOKUP($E464&amp;$D$91&amp;$D$92,'CCG data'!$A:$AD,'CCG data'!S$3,FALSE))</f>
        <v>55.420728469801752</v>
      </c>
      <c r="I464" s="395"/>
      <c r="J464" s="395">
        <f>IF(OR(ISERROR(VLOOKUP($E464&amp;$D$91&amp;$D$92,'CCG data'!$A:$AD,'CCG data'!T$3,FALSE)),ISBLANK(VLOOKUP($E464&amp;$D$91&amp;$D$92,'CCG data'!$A:$AD,'CCG data'!T$3,FALSE))),"",VLOOKUP($E464&amp;$D$91&amp;$D$92,'CCG data'!$A:$AD,'CCG data'!T$3,FALSE))</f>
        <v>42.313326220206228</v>
      </c>
      <c r="K464" s="395"/>
      <c r="L464" s="395">
        <f>IF(OR(ISERROR(VLOOKUP($E464&amp;$D$91&amp;$D$92,'CCG data'!$A:$AD,'CCG data'!U$3,FALSE)),ISBLANK(VLOOKUP($E464&amp;$D$91&amp;$D$92,'CCG data'!$A:$AD,'CCG data'!U$3,FALSE))),"",VLOOKUP($E464&amp;$D$91&amp;$D$92,'CCG data'!$A:$AD,'CCG data'!U$3,FALSE))</f>
        <v>8.7083535916362926</v>
      </c>
      <c r="M464" s="396"/>
      <c r="N464" s="367">
        <f>IF(OR(ISERROR(VLOOKUP($E464&amp;$D$91&amp;$D$92,'CCG data'!$A:$AD,'CCG data'!G$3,FALSE)),ISBLANK(VLOOKUP($E464&amp;$D$91&amp;$D$92,'CCG data'!$A:$AD,'CCG data'!G$3,FALSE))),"",VLOOKUP($E464&amp;$D$91&amp;$D$92,'CCG data'!$A:$AD,'CCG data'!G$3,FALSE))</f>
        <v>2785</v>
      </c>
      <c r="P464" s="404" t="str">
        <f>IF(OR(ISERROR(VLOOKUP($E464&amp;$D$91&amp;$D$92,'CCG data'!$A:$AD,'CCG data'!B$3,FALSE)),ISBLANK(VLOOKUP($E464&amp;$D$91&amp;$D$92,'CCG data'!$A:$AD,'CCG data'!B$3,FALSE))),"",VLOOKUP($E464&amp;$D$91&amp;$D$92,'CCG data'!$A:$AD,'CCG data'!B$3,FALSE))</f>
        <v/>
      </c>
      <c r="Q464" s="267"/>
      <c r="R464" s="267">
        <f>IF(OR(ISERROR(VLOOKUP($E464&amp;$D$91&amp;$D$92,'CCG data'!$A:$AD,'CCG data'!C$3,FALSE)),ISBLANK(VLOOKUP($E464&amp;$D$91&amp;$D$92,'CCG data'!$A:$AD,'CCG data'!C$3,FALSE))),"",VLOOKUP($E464&amp;$D$91&amp;$D$92,'CCG data'!$A:$AD,'CCG data'!C$3,FALSE))</f>
        <v>0.52208258527827645</v>
      </c>
      <c r="S464" s="267"/>
      <c r="T464" s="267">
        <f>IF(OR(ISERROR(VLOOKUP($E464&amp;$D$91&amp;$D$92,'CCG data'!$A:$AD,'CCG data'!D$3,FALSE)),ISBLANK(VLOOKUP($E464&amp;$D$91&amp;$D$92,'CCG data'!$A:$AD,'CCG data'!D$3,FALSE))),"",VLOOKUP($E464&amp;$D$91&amp;$D$92,'CCG data'!$A:$AD,'CCG data'!D$3,FALSE))</f>
        <v>0.39533213644524234</v>
      </c>
      <c r="U464" s="267"/>
      <c r="V464" s="267">
        <f>IF(OR(ISERROR(VLOOKUP($E464&amp;$D$91&amp;$D$92,'CCG data'!$A:$AD,'CCG data'!E$3,FALSE)),ISBLANK(VLOOKUP($E464&amp;$D$91&amp;$D$92,'CCG data'!$A:$AD,'CCG data'!E$3,FALSE))),"",VLOOKUP($E464&amp;$D$91&amp;$D$92,'CCG data'!$A:$AD,'CCG data'!E$3,FALSE))</f>
        <v>8.2585278276481155E-2</v>
      </c>
      <c r="W464" s="405"/>
      <c r="Z464" s="165">
        <f>IFERROR(VLOOKUP($E464&amp;$D$92, Outliers!$A$4:$P$214,10,FALSE),"0")</f>
        <v>1</v>
      </c>
      <c r="AA464" s="165">
        <f>IFERROR(VLOOKUP($E464&amp;$D$92, Outliers!$A$4:$P$214,11,FALSE),"0")</f>
        <v>1</v>
      </c>
      <c r="AB464" s="165">
        <f>IFERROR(VLOOKUP($E464&amp;$D$92, Outliers!$A$4:$P$214,12,FALSE),"0")</f>
        <v>1</v>
      </c>
      <c r="AD464" s="78"/>
      <c r="AE464" s="78"/>
      <c r="AF464" s="78"/>
      <c r="AG464" s="78"/>
    </row>
    <row r="465" spans="4:33" x14ac:dyDescent="0.25">
      <c r="D465" s="319"/>
      <c r="E465" s="103" t="s">
        <v>27</v>
      </c>
      <c r="F465" s="95" t="str">
        <f>IF(P464="","",VLOOKUP($E464&amp;$D$91&amp;$D$92,'CCG data'!$A:$AD,'CCG data'!W$3,FALSE))</f>
        <v/>
      </c>
      <c r="G465" s="96" t="str">
        <f>IF(P464="","",VLOOKUP($E464&amp;$D$91&amp;$D$92,'CCG data'!$A:$AD,'CCG data'!X$3,FALSE))</f>
        <v/>
      </c>
      <c r="H465" s="96">
        <f>IF(R464="","",VLOOKUP($E464&amp;$D$91&amp;$D$92,'CCG data'!$A:$AD,'CCG data'!Y$3,FALSE))</f>
        <v>52.572032520060041</v>
      </c>
      <c r="I465" s="96">
        <f>IF(R464="","",VLOOKUP($E464&amp;$D$91&amp;$D$92,'CCG data'!$A:$AD,'CCG data'!Z$3,FALSE))</f>
        <v>58.269424419543462</v>
      </c>
      <c r="J465" s="96">
        <f>IF(T464="","",VLOOKUP($E464&amp;$D$91&amp;$D$92,'CCG data'!$A:$AD,'CCG data'!AA$3,FALSE))</f>
        <v>39.813904278088025</v>
      </c>
      <c r="K465" s="96">
        <f>IF(T464="","",VLOOKUP($E464&amp;$D$91&amp;$D$92,'CCG data'!$A:$AD,'CCG data'!AB$3,FALSE))</f>
        <v>44.812748162324432</v>
      </c>
      <c r="L465" s="96">
        <f>IF(V464="","",VLOOKUP($E464&amp;$D$91&amp;$D$92,'CCG data'!$A:$AD,'CCG data'!AC$3,FALSE))</f>
        <v>7.5828984021410886</v>
      </c>
      <c r="M465" s="96">
        <f>IF(V464="","",VLOOKUP($E464&amp;$D$91&amp;$D$92,'CCG data'!$A:$AD,'CCG data'!AD$3,FALSE))</f>
        <v>9.8338087811314967</v>
      </c>
      <c r="N465" s="368"/>
      <c r="P465" s="152" t="str">
        <f>IF(P464="","",VLOOKUP($E464&amp;$D$91&amp;$D$92,'CCG data'!$A:$AD,'CCG data'!I$3,FALSE))</f>
        <v/>
      </c>
      <c r="Q465" s="15" t="str">
        <f>IF(P464="","",VLOOKUP($E464&amp;$D$91&amp;$D$92,'CCG data'!$A:$AD,'CCG data'!J$3,FALSE))</f>
        <v/>
      </c>
      <c r="R465" s="15">
        <f>IF(R464="","",VLOOKUP($E464&amp;$D$91&amp;$D$92,'CCG data'!$A:$AD,'CCG data'!K$3,FALSE))</f>
        <v>0.504</v>
      </c>
      <c r="S465" s="15">
        <f>IF(R464="","",VLOOKUP($E464&amp;$D$91&amp;$D$92,'CCG data'!$A:$AD,'CCG data'!L$3,FALSE))</f>
        <v>0.54100000000000004</v>
      </c>
      <c r="T465" s="15">
        <f>IF(T464="","",VLOOKUP($E464&amp;$D$91&amp;$D$92,'CCG data'!$A:$AD,'CCG data'!M$3,FALSE))</f>
        <v>0.377</v>
      </c>
      <c r="U465" s="15">
        <f>IF(T464="","",VLOOKUP($E464&amp;$D$91&amp;$D$92,'CCG data'!$A:$AD,'CCG data'!N$3,FALSE))</f>
        <v>0.41399999999999998</v>
      </c>
      <c r="V465" s="15">
        <f>IF(V464="","",VLOOKUP($E464&amp;$D$91&amp;$D$92,'CCG data'!$A:$AD,'CCG data'!O$3,FALSE))</f>
        <v>7.2999999999999995E-2</v>
      </c>
      <c r="W465" s="136">
        <f>IF(V464="","",VLOOKUP($E464&amp;$D$91&amp;$D$92,'CCG data'!$A:$AD,'CCG data'!P$3,FALSE))</f>
        <v>9.2999999999999999E-2</v>
      </c>
      <c r="Z465" s="165" t="str">
        <f>IFERROR(VLOOKUP($E465&amp;$D$92, Outliers!$A$4:$P$214,10,FALSE),"0")</f>
        <v>0</v>
      </c>
      <c r="AA465" s="165" t="str">
        <f>IFERROR(VLOOKUP($E465&amp;$D$92, Outliers!$A$4:$P$214,11,FALSE),"0")</f>
        <v>0</v>
      </c>
      <c r="AB465" s="165" t="str">
        <f>IFERROR(VLOOKUP($E465&amp;$D$92, Outliers!$A$4:$P$214,12,FALSE),"0")</f>
        <v>0</v>
      </c>
      <c r="AD465" s="78"/>
      <c r="AE465" s="78"/>
      <c r="AF465" s="78"/>
      <c r="AG465" s="78"/>
    </row>
    <row r="466" spans="4:33" ht="15.75" x14ac:dyDescent="0.25">
      <c r="D466" s="319"/>
      <c r="E466" s="104" t="s">
        <v>282</v>
      </c>
      <c r="F466" s="394" t="str">
        <f>IF(OR(ISERROR(VLOOKUP($E466&amp;$D$91&amp;$D$92,'CCG data'!$A:$AD,'CCG data'!R$3,FALSE)),ISBLANK(VLOOKUP($E466&amp;$D$91&amp;$D$92,'CCG data'!$A:$AD,'CCG data'!R$3,FALSE))),"",VLOOKUP($E466&amp;$D$91&amp;$D$92,'CCG data'!$A:$AD,'CCG data'!R$3,FALSE))</f>
        <v/>
      </c>
      <c r="G466" s="395"/>
      <c r="H466" s="395">
        <f>IF(OR(ISERROR(VLOOKUP($E466&amp;$D$91&amp;$D$92,'CCG data'!$A:$AD,'CCG data'!S$3,FALSE)),ISBLANK(VLOOKUP($E466&amp;$D$91&amp;$D$92,'CCG data'!$A:$AD,'CCG data'!S$3,FALSE))),"",VLOOKUP($E466&amp;$D$91&amp;$D$92,'CCG data'!$A:$AD,'CCG data'!S$3,FALSE))</f>
        <v>29.803944045648652</v>
      </c>
      <c r="I466" s="395"/>
      <c r="J466" s="395">
        <f>IF(OR(ISERROR(VLOOKUP($E466&amp;$D$91&amp;$D$92,'CCG data'!$A:$AD,'CCG data'!T$3,FALSE)),ISBLANK(VLOOKUP($E466&amp;$D$91&amp;$D$92,'CCG data'!$A:$AD,'CCG data'!T$3,FALSE))),"",VLOOKUP($E466&amp;$D$91&amp;$D$92,'CCG data'!$A:$AD,'CCG data'!T$3,FALSE))</f>
        <v>31.217077741418318</v>
      </c>
      <c r="K466" s="395"/>
      <c r="L466" s="395">
        <f>IF(OR(ISERROR(VLOOKUP($E466&amp;$D$91&amp;$D$92,'CCG data'!$A:$AD,'CCG data'!U$3,FALSE)),ISBLANK(VLOOKUP($E466&amp;$D$91&amp;$D$92,'CCG data'!$A:$AD,'CCG data'!U$3,FALSE))),"",VLOOKUP($E466&amp;$D$91&amp;$D$92,'CCG data'!$A:$AD,'CCG data'!U$3,FALSE))</f>
        <v>19.343357761431292</v>
      </c>
      <c r="M466" s="396"/>
      <c r="N466" s="367">
        <f>IF(OR(ISERROR(VLOOKUP($E466&amp;$D$91&amp;$D$92,'CCG data'!$A:$AD,'CCG data'!G$3,FALSE)),ISBLANK(VLOOKUP($E466&amp;$D$91&amp;$D$92,'CCG data'!$A:$AD,'CCG data'!G$3,FALSE))),"",VLOOKUP($E466&amp;$D$91&amp;$D$92,'CCG data'!$A:$AD,'CCG data'!G$3,FALSE))</f>
        <v>1705</v>
      </c>
      <c r="P466" s="404" t="str">
        <f>IF(OR(ISERROR(VLOOKUP($E466&amp;$D$91&amp;$D$92,'CCG data'!$A:$AD,'CCG data'!B$3,FALSE)),ISBLANK(VLOOKUP($E466&amp;$D$91&amp;$D$92,'CCG data'!$A:$AD,'CCG data'!B$3,FALSE))),"",VLOOKUP($E466&amp;$D$91&amp;$D$92,'CCG data'!$A:$AD,'CCG data'!B$3,FALSE))</f>
        <v/>
      </c>
      <c r="Q466" s="267"/>
      <c r="R466" s="267">
        <f>IF(OR(ISERROR(VLOOKUP($E466&amp;$D$91&amp;$D$92,'CCG data'!$A:$AD,'CCG data'!C$3,FALSE)),ISBLANK(VLOOKUP($E466&amp;$D$91&amp;$D$92,'CCG data'!$A:$AD,'CCG data'!C$3,FALSE))),"",VLOOKUP($E466&amp;$D$91&amp;$D$92,'CCG data'!$A:$AD,'CCG data'!C$3,FALSE))</f>
        <v>0.37184750733137828</v>
      </c>
      <c r="S466" s="267"/>
      <c r="T466" s="267">
        <f>IF(OR(ISERROR(VLOOKUP($E466&amp;$D$91&amp;$D$92,'CCG data'!$A:$AD,'CCG data'!D$3,FALSE)),ISBLANK(VLOOKUP($E466&amp;$D$91&amp;$D$92,'CCG data'!$A:$AD,'CCG data'!D$3,FALSE))),"",VLOOKUP($E466&amp;$D$91&amp;$D$92,'CCG data'!$A:$AD,'CCG data'!D$3,FALSE))</f>
        <v>0.38651026392961879</v>
      </c>
      <c r="U466" s="267"/>
      <c r="V466" s="267">
        <f>IF(OR(ISERROR(VLOOKUP($E466&amp;$D$91&amp;$D$92,'CCG data'!$A:$AD,'CCG data'!E$3,FALSE)),ISBLANK(VLOOKUP($E466&amp;$D$91&amp;$D$92,'CCG data'!$A:$AD,'CCG data'!E$3,FALSE))),"",VLOOKUP($E466&amp;$D$91&amp;$D$92,'CCG data'!$A:$AD,'CCG data'!E$3,FALSE))</f>
        <v>0.24164222873900293</v>
      </c>
      <c r="W466" s="405"/>
      <c r="Z466" s="165">
        <f>IFERROR(VLOOKUP($E466&amp;$D$92, Outliers!$A$4:$P$214,10,FALSE),"0")</f>
        <v>1</v>
      </c>
      <c r="AA466" s="165">
        <f>IFERROR(VLOOKUP($E466&amp;$D$92, Outliers!$A$4:$P$214,11,FALSE),"0")</f>
        <v>0</v>
      </c>
      <c r="AB466" s="165">
        <f>IFERROR(VLOOKUP($E466&amp;$D$92, Outliers!$A$4:$P$214,12,FALSE),"0")</f>
        <v>1</v>
      </c>
      <c r="AD466" s="78"/>
      <c r="AE466" s="78"/>
      <c r="AF466" s="78"/>
      <c r="AG466" s="78"/>
    </row>
    <row r="467" spans="4:33" x14ac:dyDescent="0.25">
      <c r="D467" s="319"/>
      <c r="E467" s="103" t="s">
        <v>27</v>
      </c>
      <c r="F467" s="95" t="str">
        <f>IF(P466="","",VLOOKUP($E466&amp;$D$91&amp;$D$92,'CCG data'!$A:$AD,'CCG data'!W$3,FALSE))</f>
        <v/>
      </c>
      <c r="G467" s="96" t="str">
        <f>IF(P466="","",VLOOKUP($E466&amp;$D$91&amp;$D$92,'CCG data'!$A:$AD,'CCG data'!X$3,FALSE))</f>
        <v/>
      </c>
      <c r="H467" s="96">
        <f>IF(R466="","",VLOOKUP($E466&amp;$D$91&amp;$D$92,'CCG data'!$A:$AD,'CCG data'!Y$3,FALSE))</f>
        <v>27.483959019751449</v>
      </c>
      <c r="I467" s="96">
        <f>IF(R466="","",VLOOKUP($E466&amp;$D$91&amp;$D$92,'CCG data'!$A:$AD,'CCG data'!Z$3,FALSE))</f>
        <v>32.123929071545859</v>
      </c>
      <c r="J467" s="96">
        <f>IF(T466="","",VLOOKUP($E466&amp;$D$91&amp;$D$92,'CCG data'!$A:$AD,'CCG data'!AA$3,FALSE))</f>
        <v>28.833630132789349</v>
      </c>
      <c r="K467" s="96">
        <f>IF(T466="","",VLOOKUP($E466&amp;$D$91&amp;$D$92,'CCG data'!$A:$AD,'CCG data'!AB$3,FALSE))</f>
        <v>33.600525350047285</v>
      </c>
      <c r="L467" s="96">
        <f>IF(V466="","",VLOOKUP($E466&amp;$D$91&amp;$D$92,'CCG data'!$A:$AD,'CCG data'!AC$3,FALSE))</f>
        <v>17.475519240877503</v>
      </c>
      <c r="M467" s="96">
        <f>IF(V466="","",VLOOKUP($E466&amp;$D$91&amp;$D$92,'CCG data'!$A:$AD,'CCG data'!AD$3,FALSE))</f>
        <v>21.211196281985082</v>
      </c>
      <c r="N467" s="368"/>
      <c r="P467" s="152" t="str">
        <f>IF(P466="","",VLOOKUP($E466&amp;$D$91&amp;$D$92,'CCG data'!$A:$AD,'CCG data'!I$3,FALSE))</f>
        <v/>
      </c>
      <c r="Q467" s="15" t="str">
        <f>IF(P466="","",VLOOKUP($E466&amp;$D$91&amp;$D$92,'CCG data'!$A:$AD,'CCG data'!J$3,FALSE))</f>
        <v/>
      </c>
      <c r="R467" s="15">
        <f>IF(R466="","",VLOOKUP($E466&amp;$D$91&amp;$D$92,'CCG data'!$A:$AD,'CCG data'!K$3,FALSE))</f>
        <v>0.34899999999999998</v>
      </c>
      <c r="S467" s="15">
        <f>IF(R466="","",VLOOKUP($E466&amp;$D$91&amp;$D$92,'CCG data'!$A:$AD,'CCG data'!L$3,FALSE))</f>
        <v>0.39500000000000002</v>
      </c>
      <c r="T467" s="15">
        <f>IF(T466="","",VLOOKUP($E466&amp;$D$91&amp;$D$92,'CCG data'!$A:$AD,'CCG data'!M$3,FALSE))</f>
        <v>0.36399999999999999</v>
      </c>
      <c r="U467" s="15">
        <f>IF(T466="","",VLOOKUP($E466&amp;$D$91&amp;$D$92,'CCG data'!$A:$AD,'CCG data'!N$3,FALSE))</f>
        <v>0.41</v>
      </c>
      <c r="V467" s="15">
        <f>IF(V466="","",VLOOKUP($E466&amp;$D$91&amp;$D$92,'CCG data'!$A:$AD,'CCG data'!O$3,FALSE))</f>
        <v>0.222</v>
      </c>
      <c r="W467" s="136">
        <f>IF(V466="","",VLOOKUP($E466&amp;$D$91&amp;$D$92,'CCG data'!$A:$AD,'CCG data'!P$3,FALSE))</f>
        <v>0.26300000000000001</v>
      </c>
      <c r="Z467" s="165" t="str">
        <f>IFERROR(VLOOKUP($E467&amp;$D$92, Outliers!$A$4:$P$214,10,FALSE),"0")</f>
        <v>0</v>
      </c>
      <c r="AA467" s="165" t="str">
        <f>IFERROR(VLOOKUP($E467&amp;$D$92, Outliers!$A$4:$P$214,11,FALSE),"0")</f>
        <v>0</v>
      </c>
      <c r="AB467" s="165" t="str">
        <f>IFERROR(VLOOKUP($E467&amp;$D$92, Outliers!$A$4:$P$214,12,FALSE),"0")</f>
        <v>0</v>
      </c>
      <c r="AD467" s="78"/>
      <c r="AE467" s="78"/>
      <c r="AF467" s="78"/>
      <c r="AG467" s="78"/>
    </row>
    <row r="468" spans="4:33" ht="15.75" x14ac:dyDescent="0.25">
      <c r="D468" s="319"/>
      <c r="E468" s="104" t="s">
        <v>283</v>
      </c>
      <c r="F468" s="394" t="str">
        <f>IF(OR(ISERROR(VLOOKUP($E468&amp;$D$91&amp;$D$92,'CCG data'!$A:$AD,'CCG data'!R$3,FALSE)),ISBLANK(VLOOKUP($E468&amp;$D$91&amp;$D$92,'CCG data'!$A:$AD,'CCG data'!R$3,FALSE))),"",VLOOKUP($E468&amp;$D$91&amp;$D$92,'CCG data'!$A:$AD,'CCG data'!R$3,FALSE))</f>
        <v/>
      </c>
      <c r="G468" s="395"/>
      <c r="H468" s="395">
        <f>IF(OR(ISERROR(VLOOKUP($E468&amp;$D$91&amp;$D$92,'CCG data'!$A:$AD,'CCG data'!S$3,FALSE)),ISBLANK(VLOOKUP($E468&amp;$D$91&amp;$D$92,'CCG data'!$A:$AD,'CCG data'!S$3,FALSE))),"",VLOOKUP($E468&amp;$D$91&amp;$D$92,'CCG data'!$A:$AD,'CCG data'!S$3,FALSE))</f>
        <v>28.461768897157935</v>
      </c>
      <c r="I468" s="395"/>
      <c r="J468" s="395">
        <f>IF(OR(ISERROR(VLOOKUP($E468&amp;$D$91&amp;$D$92,'CCG data'!$A:$AD,'CCG data'!T$3,FALSE)),ISBLANK(VLOOKUP($E468&amp;$D$91&amp;$D$92,'CCG data'!$A:$AD,'CCG data'!T$3,FALSE))),"",VLOOKUP($E468&amp;$D$91&amp;$D$92,'CCG data'!$A:$AD,'CCG data'!T$3,FALSE))</f>
        <v>30.838054793985265</v>
      </c>
      <c r="K468" s="395"/>
      <c r="L468" s="395">
        <f>IF(OR(ISERROR(VLOOKUP($E468&amp;$D$91&amp;$D$92,'CCG data'!$A:$AD,'CCG data'!U$3,FALSE)),ISBLANK(VLOOKUP($E468&amp;$D$91&amp;$D$92,'CCG data'!$A:$AD,'CCG data'!U$3,FALSE))),"",VLOOKUP($E468&amp;$D$91&amp;$D$92,'CCG data'!$A:$AD,'CCG data'!U$3,FALSE))</f>
        <v>12.204927766754777</v>
      </c>
      <c r="M468" s="396"/>
      <c r="N468" s="367">
        <f>IF(OR(ISERROR(VLOOKUP($E468&amp;$D$91&amp;$D$92,'CCG data'!$A:$AD,'CCG data'!G$3,FALSE)),ISBLANK(VLOOKUP($E468&amp;$D$91&amp;$D$92,'CCG data'!$A:$AD,'CCG data'!G$3,FALSE))),"",VLOOKUP($E468&amp;$D$91&amp;$D$92,'CCG data'!$A:$AD,'CCG data'!G$3,FALSE))</f>
        <v>918</v>
      </c>
      <c r="P468" s="404" t="str">
        <f>IF(OR(ISERROR(VLOOKUP($E468&amp;$D$91&amp;$D$92,'CCG data'!$A:$AD,'CCG data'!B$3,FALSE)),ISBLANK(VLOOKUP($E468&amp;$D$91&amp;$D$92,'CCG data'!$A:$AD,'CCG data'!B$3,FALSE))),"",VLOOKUP($E468&amp;$D$91&amp;$D$92,'CCG data'!$A:$AD,'CCG data'!B$3,FALSE))</f>
        <v/>
      </c>
      <c r="Q468" s="267"/>
      <c r="R468" s="267">
        <f>IF(OR(ISERROR(VLOOKUP($E468&amp;$D$91&amp;$D$92,'CCG data'!$A:$AD,'CCG data'!C$3,FALSE)),ISBLANK(VLOOKUP($E468&amp;$D$91&amp;$D$92,'CCG data'!$A:$AD,'CCG data'!C$3,FALSE))),"",VLOOKUP($E468&amp;$D$91&amp;$D$92,'CCG data'!$A:$AD,'CCG data'!C$3,FALSE))</f>
        <v>0.39978213507625271</v>
      </c>
      <c r="S468" s="267"/>
      <c r="T468" s="267">
        <f>IF(OR(ISERROR(VLOOKUP($E468&amp;$D$91&amp;$D$92,'CCG data'!$A:$AD,'CCG data'!D$3,FALSE)),ISBLANK(VLOOKUP($E468&amp;$D$91&amp;$D$92,'CCG data'!$A:$AD,'CCG data'!D$3,FALSE))),"",VLOOKUP($E468&amp;$D$91&amp;$D$92,'CCG data'!$A:$AD,'CCG data'!D$3,FALSE))</f>
        <v>0.42701525054466233</v>
      </c>
      <c r="U468" s="267"/>
      <c r="V468" s="267">
        <f>IF(OR(ISERROR(VLOOKUP($E468&amp;$D$91&amp;$D$92,'CCG data'!$A:$AD,'CCG data'!E$3,FALSE)),ISBLANK(VLOOKUP($E468&amp;$D$91&amp;$D$92,'CCG data'!$A:$AD,'CCG data'!E$3,FALSE))),"",VLOOKUP($E468&amp;$D$91&amp;$D$92,'CCG data'!$A:$AD,'CCG data'!E$3,FALSE))</f>
        <v>0.17320261437908496</v>
      </c>
      <c r="W468" s="405"/>
      <c r="Z468" s="165">
        <f>IFERROR(VLOOKUP($E468&amp;$D$92, Outliers!$A$4:$P$214,10,FALSE),"0")</f>
        <v>1</v>
      </c>
      <c r="AA468" s="165">
        <f>IFERROR(VLOOKUP($E468&amp;$D$92, Outliers!$A$4:$P$214,11,FALSE),"0")</f>
        <v>0</v>
      </c>
      <c r="AB468" s="165">
        <f>IFERROR(VLOOKUP($E468&amp;$D$92, Outliers!$A$4:$P$214,12,FALSE),"0")</f>
        <v>0</v>
      </c>
      <c r="AD468" s="78"/>
      <c r="AE468" s="78"/>
      <c r="AF468" s="78"/>
      <c r="AG468" s="78"/>
    </row>
    <row r="469" spans="4:33" x14ac:dyDescent="0.25">
      <c r="D469" s="319"/>
      <c r="E469" s="103" t="s">
        <v>27</v>
      </c>
      <c r="F469" s="95" t="str">
        <f>IF(P468="","",VLOOKUP($E468&amp;$D$91&amp;$D$92,'CCG data'!$A:$AD,'CCG data'!W$3,FALSE))</f>
        <v/>
      </c>
      <c r="G469" s="96" t="str">
        <f>IF(P468="","",VLOOKUP($E468&amp;$D$91&amp;$D$92,'CCG data'!$A:$AD,'CCG data'!X$3,FALSE))</f>
        <v/>
      </c>
      <c r="H469" s="96">
        <f>IF(R468="","",VLOOKUP($E468&amp;$D$91&amp;$D$92,'CCG data'!$A:$AD,'CCG data'!Y$3,FALSE))</f>
        <v>25.549812100983761</v>
      </c>
      <c r="I469" s="96">
        <f>IF(R468="","",VLOOKUP($E468&amp;$D$91&amp;$D$92,'CCG data'!$A:$AD,'CCG data'!Z$3,FALSE))</f>
        <v>31.373725693332108</v>
      </c>
      <c r="J469" s="96">
        <f>IF(T468="","",VLOOKUP($E468&amp;$D$91&amp;$D$92,'CCG data'!$A:$AD,'CCG data'!AA$3,FALSE))</f>
        <v>27.785243121105161</v>
      </c>
      <c r="K469" s="96">
        <f>IF(T468="","",VLOOKUP($E468&amp;$D$91&amp;$D$92,'CCG data'!$A:$AD,'CCG data'!AB$3,FALSE))</f>
        <v>33.890866466865369</v>
      </c>
      <c r="L469" s="96">
        <f>IF(V468="","",VLOOKUP($E468&amp;$D$91&amp;$D$92,'CCG data'!$A:$AD,'CCG data'!AC$3,FALSE))</f>
        <v>10.307816852230721</v>
      </c>
      <c r="M469" s="96">
        <f>IF(V468="","",VLOOKUP($E468&amp;$D$91&amp;$D$92,'CCG data'!$A:$AD,'CCG data'!AD$3,FALSE))</f>
        <v>14.102038681278833</v>
      </c>
      <c r="N469" s="368"/>
      <c r="P469" s="152" t="str">
        <f>IF(P468="","",VLOOKUP($E468&amp;$D$91&amp;$D$92,'CCG data'!$A:$AD,'CCG data'!I$3,FALSE))</f>
        <v/>
      </c>
      <c r="Q469" s="15" t="str">
        <f>IF(P468="","",VLOOKUP($E468&amp;$D$91&amp;$D$92,'CCG data'!$A:$AD,'CCG data'!J$3,FALSE))</f>
        <v/>
      </c>
      <c r="R469" s="15">
        <f>IF(R468="","",VLOOKUP($E468&amp;$D$91&amp;$D$92,'CCG data'!$A:$AD,'CCG data'!K$3,FALSE))</f>
        <v>0.36899999999999999</v>
      </c>
      <c r="S469" s="15">
        <f>IF(R468="","",VLOOKUP($E468&amp;$D$91&amp;$D$92,'CCG data'!$A:$AD,'CCG data'!L$3,FALSE))</f>
        <v>0.432</v>
      </c>
      <c r="T469" s="15">
        <f>IF(T468="","",VLOOKUP($E468&amp;$D$91&amp;$D$92,'CCG data'!$A:$AD,'CCG data'!M$3,FALSE))</f>
        <v>0.39500000000000002</v>
      </c>
      <c r="U469" s="15">
        <f>IF(T468="","",VLOOKUP($E468&amp;$D$91&amp;$D$92,'CCG data'!$A:$AD,'CCG data'!N$3,FALSE))</f>
        <v>0.45900000000000002</v>
      </c>
      <c r="V469" s="15">
        <f>IF(V468="","",VLOOKUP($E468&amp;$D$91&amp;$D$92,'CCG data'!$A:$AD,'CCG data'!O$3,FALSE))</f>
        <v>0.15</v>
      </c>
      <c r="W469" s="136">
        <f>IF(V468="","",VLOOKUP($E468&amp;$D$91&amp;$D$92,'CCG data'!$A:$AD,'CCG data'!P$3,FALSE))</f>
        <v>0.19900000000000001</v>
      </c>
      <c r="Z469" s="165" t="str">
        <f>IFERROR(VLOOKUP($E469&amp;$D$92, Outliers!$A$4:$P$214,10,FALSE),"0")</f>
        <v>0</v>
      </c>
      <c r="AA469" s="165" t="str">
        <f>IFERROR(VLOOKUP($E469&amp;$D$92, Outliers!$A$4:$P$214,11,FALSE),"0")</f>
        <v>0</v>
      </c>
      <c r="AB469" s="165" t="str">
        <f>IFERROR(VLOOKUP($E469&amp;$D$92, Outliers!$A$4:$P$214,12,FALSE),"0")</f>
        <v>0</v>
      </c>
      <c r="AD469" s="78"/>
      <c r="AE469" s="78"/>
      <c r="AF469" s="78"/>
      <c r="AG469" s="78"/>
    </row>
    <row r="470" spans="4:33" ht="15.75" x14ac:dyDescent="0.25">
      <c r="D470" s="319"/>
      <c r="E470" s="104" t="s">
        <v>284</v>
      </c>
      <c r="F470" s="394" t="str">
        <f>IF(OR(ISERROR(VLOOKUP($E470&amp;$D$91&amp;$D$92,'CCG data'!$A:$AD,'CCG data'!R$3,FALSE)),ISBLANK(VLOOKUP($E470&amp;$D$91&amp;$D$92,'CCG data'!$A:$AD,'CCG data'!R$3,FALSE))),"",VLOOKUP($E470&amp;$D$91&amp;$D$92,'CCG data'!$A:$AD,'CCG data'!R$3,FALSE))</f>
        <v/>
      </c>
      <c r="G470" s="395"/>
      <c r="H470" s="395">
        <f>IF(OR(ISERROR(VLOOKUP($E470&amp;$D$91&amp;$D$92,'CCG data'!$A:$AD,'CCG data'!S$3,FALSE)),ISBLANK(VLOOKUP($E470&amp;$D$91&amp;$D$92,'CCG data'!$A:$AD,'CCG data'!S$3,FALSE))),"",VLOOKUP($E470&amp;$D$91&amp;$D$92,'CCG data'!$A:$AD,'CCG data'!S$3,FALSE))</f>
        <v>33.907181667828659</v>
      </c>
      <c r="I470" s="395"/>
      <c r="J470" s="395">
        <f>IF(OR(ISERROR(VLOOKUP($E470&amp;$D$91&amp;$D$92,'CCG data'!$A:$AD,'CCG data'!T$3,FALSE)),ISBLANK(VLOOKUP($E470&amp;$D$91&amp;$D$92,'CCG data'!$A:$AD,'CCG data'!T$3,FALSE))),"",VLOOKUP($E470&amp;$D$91&amp;$D$92,'CCG data'!$A:$AD,'CCG data'!T$3,FALSE))</f>
        <v>36.333407564978899</v>
      </c>
      <c r="K470" s="395"/>
      <c r="L470" s="395">
        <f>IF(OR(ISERROR(VLOOKUP($E470&amp;$D$91&amp;$D$92,'CCG data'!$A:$AD,'CCG data'!U$3,FALSE)),ISBLANK(VLOOKUP($E470&amp;$D$91&amp;$D$92,'CCG data'!$A:$AD,'CCG data'!U$3,FALSE))),"",VLOOKUP($E470&amp;$D$91&amp;$D$92,'CCG data'!$A:$AD,'CCG data'!U$3,FALSE))</f>
        <v>13.424286663096835</v>
      </c>
      <c r="M470" s="396"/>
      <c r="N470" s="367">
        <f>IF(OR(ISERROR(VLOOKUP($E470&amp;$D$91&amp;$D$92,'CCG data'!$A:$AD,'CCG data'!G$3,FALSE)),ISBLANK(VLOOKUP($E470&amp;$D$91&amp;$D$92,'CCG data'!$A:$AD,'CCG data'!G$3,FALSE))),"",VLOOKUP($E470&amp;$D$91&amp;$D$92,'CCG data'!$A:$AD,'CCG data'!G$3,FALSE))</f>
        <v>1135</v>
      </c>
      <c r="P470" s="404" t="str">
        <f>IF(OR(ISERROR(VLOOKUP($E470&amp;$D$91&amp;$D$92,'CCG data'!$A:$AD,'CCG data'!B$3,FALSE)),ISBLANK(VLOOKUP($E470&amp;$D$91&amp;$D$92,'CCG data'!$A:$AD,'CCG data'!B$3,FALSE))),"",VLOOKUP($E470&amp;$D$91&amp;$D$92,'CCG data'!$A:$AD,'CCG data'!B$3,FALSE))</f>
        <v/>
      </c>
      <c r="Q470" s="267"/>
      <c r="R470" s="267">
        <f>IF(OR(ISERROR(VLOOKUP($E470&amp;$D$91&amp;$D$92,'CCG data'!$A:$AD,'CCG data'!C$3,FALSE)),ISBLANK(VLOOKUP($E470&amp;$D$91&amp;$D$92,'CCG data'!$A:$AD,'CCG data'!C$3,FALSE))),"",VLOOKUP($E470&amp;$D$91&amp;$D$92,'CCG data'!$A:$AD,'CCG data'!C$3,FALSE))</f>
        <v>0.4</v>
      </c>
      <c r="S470" s="267"/>
      <c r="T470" s="267">
        <f>IF(OR(ISERROR(VLOOKUP($E470&amp;$D$91&amp;$D$92,'CCG data'!$A:$AD,'CCG data'!D$3,FALSE)),ISBLANK(VLOOKUP($E470&amp;$D$91&amp;$D$92,'CCG data'!$A:$AD,'CCG data'!D$3,FALSE))),"",VLOOKUP($E470&amp;$D$91&amp;$D$92,'CCG data'!$A:$AD,'CCG data'!D$3,FALSE))</f>
        <v>0.43083700440528633</v>
      </c>
      <c r="U470" s="267"/>
      <c r="V470" s="267">
        <f>IF(OR(ISERROR(VLOOKUP($E470&amp;$D$91&amp;$D$92,'CCG data'!$A:$AD,'CCG data'!E$3,FALSE)),ISBLANK(VLOOKUP($E470&amp;$D$91&amp;$D$92,'CCG data'!$A:$AD,'CCG data'!E$3,FALSE))),"",VLOOKUP($E470&amp;$D$91&amp;$D$92,'CCG data'!$A:$AD,'CCG data'!E$3,FALSE))</f>
        <v>0.16916299559471365</v>
      </c>
      <c r="W470" s="405"/>
      <c r="Z470" s="165">
        <f>IFERROR(VLOOKUP($E470&amp;$D$92, Outliers!$A$4:$P$214,10,FALSE),"0")</f>
        <v>0</v>
      </c>
      <c r="AA470" s="165">
        <f>IFERROR(VLOOKUP($E470&amp;$D$92, Outliers!$A$4:$P$214,11,FALSE),"0")</f>
        <v>1</v>
      </c>
      <c r="AB470" s="165">
        <f>IFERROR(VLOOKUP($E470&amp;$D$92, Outliers!$A$4:$P$214,12,FALSE),"0")</f>
        <v>0</v>
      </c>
      <c r="AD470" s="78"/>
      <c r="AE470" s="78"/>
      <c r="AF470" s="78"/>
      <c r="AG470" s="78"/>
    </row>
    <row r="471" spans="4:33" x14ac:dyDescent="0.25">
      <c r="D471" s="319"/>
      <c r="E471" s="103" t="s">
        <v>27</v>
      </c>
      <c r="F471" s="95" t="str">
        <f>IF(P470="","",VLOOKUP($E470&amp;$D$91&amp;$D$92,'CCG data'!$A:$AD,'CCG data'!W$3,FALSE))</f>
        <v/>
      </c>
      <c r="G471" s="96" t="str">
        <f>IF(P470="","",VLOOKUP($E470&amp;$D$91&amp;$D$92,'CCG data'!$A:$AD,'CCG data'!X$3,FALSE))</f>
        <v/>
      </c>
      <c r="H471" s="96">
        <f>IF(R470="","",VLOOKUP($E470&amp;$D$91&amp;$D$92,'CCG data'!$A:$AD,'CCG data'!Y$3,FALSE))</f>
        <v>30.788149613219815</v>
      </c>
      <c r="I471" s="96">
        <f>IF(R470="","",VLOOKUP($E470&amp;$D$91&amp;$D$92,'CCG data'!$A:$AD,'CCG data'!Z$3,FALSE))</f>
        <v>37.026213722437504</v>
      </c>
      <c r="J471" s="96">
        <f>IF(T470="","",VLOOKUP($E470&amp;$D$91&amp;$D$92,'CCG data'!$A:$AD,'CCG data'!AA$3,FALSE))</f>
        <v>33.113022734015637</v>
      </c>
      <c r="K471" s="96">
        <f>IF(T470="","",VLOOKUP($E470&amp;$D$91&amp;$D$92,'CCG data'!$A:$AD,'CCG data'!AB$3,FALSE))</f>
        <v>39.55379239594216</v>
      </c>
      <c r="L471" s="96">
        <f>IF(V470="","",VLOOKUP($E470&amp;$D$91&amp;$D$92,'CCG data'!$A:$AD,'CCG data'!AC$3,FALSE))</f>
        <v>11.525410361035508</v>
      </c>
      <c r="M471" s="96">
        <f>IF(V470="","",VLOOKUP($E470&amp;$D$91&amp;$D$92,'CCG data'!$A:$AD,'CCG data'!AD$3,FALSE))</f>
        <v>15.323162965158161</v>
      </c>
      <c r="N471" s="368"/>
      <c r="P471" s="152" t="str">
        <f>IF(P470="","",VLOOKUP($E470&amp;$D$91&amp;$D$92,'CCG data'!$A:$AD,'CCG data'!I$3,FALSE))</f>
        <v/>
      </c>
      <c r="Q471" s="15" t="str">
        <f>IF(P470="","",VLOOKUP($E470&amp;$D$91&amp;$D$92,'CCG data'!$A:$AD,'CCG data'!J$3,FALSE))</f>
        <v/>
      </c>
      <c r="R471" s="15">
        <f>IF(R470="","",VLOOKUP($E470&amp;$D$91&amp;$D$92,'CCG data'!$A:$AD,'CCG data'!K$3,FALSE))</f>
        <v>0.372</v>
      </c>
      <c r="S471" s="15">
        <f>IF(R470="","",VLOOKUP($E470&amp;$D$91&amp;$D$92,'CCG data'!$A:$AD,'CCG data'!L$3,FALSE))</f>
        <v>0.42899999999999999</v>
      </c>
      <c r="T471" s="15">
        <f>IF(T470="","",VLOOKUP($E470&amp;$D$91&amp;$D$92,'CCG data'!$A:$AD,'CCG data'!M$3,FALSE))</f>
        <v>0.40200000000000002</v>
      </c>
      <c r="U471" s="15">
        <f>IF(T470="","",VLOOKUP($E470&amp;$D$91&amp;$D$92,'CCG data'!$A:$AD,'CCG data'!N$3,FALSE))</f>
        <v>0.46</v>
      </c>
      <c r="V471" s="15">
        <f>IF(V470="","",VLOOKUP($E470&amp;$D$91&amp;$D$92,'CCG data'!$A:$AD,'CCG data'!O$3,FALSE))</f>
        <v>0.14799999999999999</v>
      </c>
      <c r="W471" s="136">
        <f>IF(V470="","",VLOOKUP($E470&amp;$D$91&amp;$D$92,'CCG data'!$A:$AD,'CCG data'!P$3,FALSE))</f>
        <v>0.192</v>
      </c>
      <c r="Z471" s="165" t="str">
        <f>IFERROR(VLOOKUP($E471&amp;$D$92, Outliers!$A$4:$P$214,10,FALSE),"0")</f>
        <v>0</v>
      </c>
      <c r="AA471" s="165" t="str">
        <f>IFERROR(VLOOKUP($E471&amp;$D$92, Outliers!$A$4:$P$214,11,FALSE),"0")</f>
        <v>0</v>
      </c>
      <c r="AB471" s="165" t="str">
        <f>IFERROR(VLOOKUP($E471&amp;$D$92, Outliers!$A$4:$P$214,12,FALSE),"0")</f>
        <v>0</v>
      </c>
      <c r="AD471" s="78"/>
      <c r="AE471" s="78"/>
      <c r="AF471" s="78"/>
      <c r="AG471" s="78"/>
    </row>
    <row r="472" spans="4:33" ht="15.75" x14ac:dyDescent="0.25">
      <c r="D472" s="319"/>
      <c r="E472" s="104" t="s">
        <v>285</v>
      </c>
      <c r="F472" s="394" t="str">
        <f>IF(OR(ISERROR(VLOOKUP($E472&amp;$D$91&amp;$D$92,'CCG data'!$A:$AD,'CCG data'!R$3,FALSE)),ISBLANK(VLOOKUP($E472&amp;$D$91&amp;$D$92,'CCG data'!$A:$AD,'CCG data'!R$3,FALSE))),"",VLOOKUP($E472&amp;$D$91&amp;$D$92,'CCG data'!$A:$AD,'CCG data'!R$3,FALSE))</f>
        <v/>
      </c>
      <c r="G472" s="395"/>
      <c r="H472" s="395">
        <f>IF(OR(ISERROR(VLOOKUP($E472&amp;$D$91&amp;$D$92,'CCG data'!$A:$AD,'CCG data'!S$3,FALSE)),ISBLANK(VLOOKUP($E472&amp;$D$91&amp;$D$92,'CCG data'!$A:$AD,'CCG data'!S$3,FALSE))),"",VLOOKUP($E472&amp;$D$91&amp;$D$92,'CCG data'!$A:$AD,'CCG data'!S$3,FALSE))</f>
        <v>41.603013472259228</v>
      </c>
      <c r="I472" s="395"/>
      <c r="J472" s="395">
        <f>IF(OR(ISERROR(VLOOKUP($E472&amp;$D$91&amp;$D$92,'CCG data'!$A:$AD,'CCG data'!T$3,FALSE)),ISBLANK(VLOOKUP($E472&amp;$D$91&amp;$D$92,'CCG data'!$A:$AD,'CCG data'!T$3,FALSE))),"",VLOOKUP($E472&amp;$D$91&amp;$D$92,'CCG data'!$A:$AD,'CCG data'!T$3,FALSE))</f>
        <v>31.622301522936766</v>
      </c>
      <c r="K472" s="395"/>
      <c r="L472" s="395">
        <f>IF(OR(ISERROR(VLOOKUP($E472&amp;$D$91&amp;$D$92,'CCG data'!$A:$AD,'CCG data'!U$3,FALSE)),ISBLANK(VLOOKUP($E472&amp;$D$91&amp;$D$92,'CCG data'!$A:$AD,'CCG data'!U$3,FALSE))),"",VLOOKUP($E472&amp;$D$91&amp;$D$92,'CCG data'!$A:$AD,'CCG data'!U$3,FALSE))</f>
        <v>13.561410910770389</v>
      </c>
      <c r="M472" s="396"/>
      <c r="N472" s="367">
        <f>IF(OR(ISERROR(VLOOKUP($E472&amp;$D$91&amp;$D$92,'CCG data'!$A:$AD,'CCG data'!G$3,FALSE)),ISBLANK(VLOOKUP($E472&amp;$D$91&amp;$D$92,'CCG data'!$A:$AD,'CCG data'!G$3,FALSE))),"",VLOOKUP($E472&amp;$D$91&amp;$D$92,'CCG data'!$A:$AD,'CCG data'!G$3,FALSE))</f>
        <v>1319</v>
      </c>
      <c r="P472" s="404" t="str">
        <f>IF(OR(ISERROR(VLOOKUP($E472&amp;$D$91&amp;$D$92,'CCG data'!$A:$AD,'CCG data'!B$3,FALSE)),ISBLANK(VLOOKUP($E472&amp;$D$91&amp;$D$92,'CCG data'!$A:$AD,'CCG data'!B$3,FALSE))),"",VLOOKUP($E472&amp;$D$91&amp;$D$92,'CCG data'!$A:$AD,'CCG data'!B$3,FALSE))</f>
        <v/>
      </c>
      <c r="Q472" s="267"/>
      <c r="R472" s="267">
        <f>IF(OR(ISERROR(VLOOKUP($E472&amp;$D$91&amp;$D$92,'CCG data'!$A:$AD,'CCG data'!C$3,FALSE)),ISBLANK(VLOOKUP($E472&amp;$D$91&amp;$D$92,'CCG data'!$A:$AD,'CCG data'!C$3,FALSE))),"",VLOOKUP($E472&amp;$D$91&amp;$D$92,'CCG data'!$A:$AD,'CCG data'!C$3,FALSE))</f>
        <v>0.48445792266868842</v>
      </c>
      <c r="S472" s="267"/>
      <c r="T472" s="267">
        <f>IF(OR(ISERROR(VLOOKUP($E472&amp;$D$91&amp;$D$92,'CCG data'!$A:$AD,'CCG data'!D$3,FALSE)),ISBLANK(VLOOKUP($E472&amp;$D$91&amp;$D$92,'CCG data'!$A:$AD,'CCG data'!D$3,FALSE))),"",VLOOKUP($E472&amp;$D$91&amp;$D$92,'CCG data'!$A:$AD,'CCG data'!D$3,FALSE))</f>
        <v>0.3593631539044731</v>
      </c>
      <c r="U472" s="267"/>
      <c r="V472" s="267">
        <f>IF(OR(ISERROR(VLOOKUP($E472&amp;$D$91&amp;$D$92,'CCG data'!$A:$AD,'CCG data'!E$3,FALSE)),ISBLANK(VLOOKUP($E472&amp;$D$91&amp;$D$92,'CCG data'!$A:$AD,'CCG data'!E$3,FALSE))),"",VLOOKUP($E472&amp;$D$91&amp;$D$92,'CCG data'!$A:$AD,'CCG data'!E$3,FALSE))</f>
        <v>0.15617892342683851</v>
      </c>
      <c r="W472" s="405"/>
      <c r="Z472" s="165">
        <f>IFERROR(VLOOKUP($E472&amp;$D$92, Outliers!$A$4:$P$214,10,FALSE),"0")</f>
        <v>1</v>
      </c>
      <c r="AA472" s="165">
        <f>IFERROR(VLOOKUP($E472&amp;$D$92, Outliers!$A$4:$P$214,11,FALSE),"0")</f>
        <v>0</v>
      </c>
      <c r="AB472" s="165">
        <f>IFERROR(VLOOKUP($E472&amp;$D$92, Outliers!$A$4:$P$214,12,FALSE),"0")</f>
        <v>0</v>
      </c>
      <c r="AD472" s="78"/>
      <c r="AE472" s="78"/>
      <c r="AF472" s="78"/>
      <c r="AG472" s="78"/>
    </row>
    <row r="473" spans="4:33" x14ac:dyDescent="0.25">
      <c r="D473" s="319"/>
      <c r="E473" s="103" t="s">
        <v>27</v>
      </c>
      <c r="F473" s="95" t="str">
        <f>IF(P472="","",VLOOKUP($E472&amp;$D$91&amp;$D$92,'CCG data'!$A:$AD,'CCG data'!W$3,FALSE))</f>
        <v/>
      </c>
      <c r="G473" s="96" t="str">
        <f>IF(P472="","",VLOOKUP($E472&amp;$D$91&amp;$D$92,'CCG data'!$A:$AD,'CCG data'!X$3,FALSE))</f>
        <v/>
      </c>
      <c r="H473" s="96">
        <f>IF(R472="","",VLOOKUP($E472&amp;$D$91&amp;$D$92,'CCG data'!$A:$AD,'CCG data'!Y$3,FALSE))</f>
        <v>38.377265509047248</v>
      </c>
      <c r="I473" s="96">
        <f>IF(R472="","",VLOOKUP($E472&amp;$D$91&amp;$D$92,'CCG data'!$A:$AD,'CCG data'!Z$3,FALSE))</f>
        <v>44.828761435471208</v>
      </c>
      <c r="J473" s="96">
        <f>IF(T472="","",VLOOKUP($E472&amp;$D$91&amp;$D$92,'CCG data'!$A:$AD,'CCG data'!AA$3,FALSE))</f>
        <v>28.77547911277906</v>
      </c>
      <c r="K473" s="96">
        <f>IF(T472="","",VLOOKUP($E472&amp;$D$91&amp;$D$92,'CCG data'!$A:$AD,'CCG data'!AB$3,FALSE))</f>
        <v>34.469123933094473</v>
      </c>
      <c r="L473" s="96">
        <f>IF(V472="","",VLOOKUP($E472&amp;$D$91&amp;$D$92,'CCG data'!$A:$AD,'CCG data'!AC$3,FALSE))</f>
        <v>11.709469101196365</v>
      </c>
      <c r="M473" s="96">
        <f>IF(V472="","",VLOOKUP($E472&amp;$D$91&amp;$D$92,'CCG data'!$A:$AD,'CCG data'!AD$3,FALSE))</f>
        <v>15.413352720344413</v>
      </c>
      <c r="N473" s="368"/>
      <c r="P473" s="152" t="str">
        <f>IF(P472="","",VLOOKUP($E472&amp;$D$91&amp;$D$92,'CCG data'!$A:$AD,'CCG data'!I$3,FALSE))</f>
        <v/>
      </c>
      <c r="Q473" s="15" t="str">
        <f>IF(P472="","",VLOOKUP($E472&amp;$D$91&amp;$D$92,'CCG data'!$A:$AD,'CCG data'!J$3,FALSE))</f>
        <v/>
      </c>
      <c r="R473" s="15">
        <f>IF(R472="","",VLOOKUP($E472&amp;$D$91&amp;$D$92,'CCG data'!$A:$AD,'CCG data'!K$3,FALSE))</f>
        <v>0.45800000000000002</v>
      </c>
      <c r="S473" s="15">
        <f>IF(R472="","",VLOOKUP($E472&amp;$D$91&amp;$D$92,'CCG data'!$A:$AD,'CCG data'!L$3,FALSE))</f>
        <v>0.51100000000000001</v>
      </c>
      <c r="T473" s="15">
        <f>IF(T472="","",VLOOKUP($E472&amp;$D$91&amp;$D$92,'CCG data'!$A:$AD,'CCG data'!M$3,FALSE))</f>
        <v>0.33400000000000002</v>
      </c>
      <c r="U473" s="15">
        <f>IF(T472="","",VLOOKUP($E472&amp;$D$91&amp;$D$92,'CCG data'!$A:$AD,'CCG data'!N$3,FALSE))</f>
        <v>0.38600000000000001</v>
      </c>
      <c r="V473" s="15">
        <f>IF(V472="","",VLOOKUP($E472&amp;$D$91&amp;$D$92,'CCG data'!$A:$AD,'CCG data'!O$3,FALSE))</f>
        <v>0.13800000000000001</v>
      </c>
      <c r="W473" s="136">
        <f>IF(V472="","",VLOOKUP($E472&amp;$D$91&amp;$D$92,'CCG data'!$A:$AD,'CCG data'!P$3,FALSE))</f>
        <v>0.17699999999999999</v>
      </c>
      <c r="Z473" s="165" t="str">
        <f>IFERROR(VLOOKUP($E473&amp;$D$92, Outliers!$A$4:$P$214,10,FALSE),"0")</f>
        <v>0</v>
      </c>
      <c r="AA473" s="165" t="str">
        <f>IFERROR(VLOOKUP($E473&amp;$D$92, Outliers!$A$4:$P$214,11,FALSE),"0")</f>
        <v>0</v>
      </c>
      <c r="AB473" s="165" t="str">
        <f>IFERROR(VLOOKUP($E473&amp;$D$92, Outliers!$A$4:$P$214,12,FALSE),"0")</f>
        <v>0</v>
      </c>
      <c r="AD473" s="78"/>
      <c r="AE473" s="78"/>
      <c r="AF473" s="78"/>
      <c r="AG473" s="78"/>
    </row>
    <row r="474" spans="4:33" ht="15.75" x14ac:dyDescent="0.25">
      <c r="D474" s="319"/>
      <c r="E474" s="104" t="s">
        <v>286</v>
      </c>
      <c r="F474" s="394" t="str">
        <f>IF(OR(ISERROR(VLOOKUP($E474&amp;$D$91&amp;$D$92,'CCG data'!$A:$AD,'CCG data'!R$3,FALSE)),ISBLANK(VLOOKUP($E474&amp;$D$91&amp;$D$92,'CCG data'!$A:$AD,'CCG data'!R$3,FALSE))),"",VLOOKUP($E474&amp;$D$91&amp;$D$92,'CCG data'!$A:$AD,'CCG data'!R$3,FALSE))</f>
        <v/>
      </c>
      <c r="G474" s="395"/>
      <c r="H474" s="395">
        <f>IF(OR(ISERROR(VLOOKUP($E474&amp;$D$91&amp;$D$92,'CCG data'!$A:$AD,'CCG data'!S$3,FALSE)),ISBLANK(VLOOKUP($E474&amp;$D$91&amp;$D$92,'CCG data'!$A:$AD,'CCG data'!S$3,FALSE))),"",VLOOKUP($E474&amp;$D$91&amp;$D$92,'CCG data'!$A:$AD,'CCG data'!S$3,FALSE))</f>
        <v>37.401720226185731</v>
      </c>
      <c r="I474" s="395"/>
      <c r="J474" s="395">
        <f>IF(OR(ISERROR(VLOOKUP($E474&amp;$D$91&amp;$D$92,'CCG data'!$A:$AD,'CCG data'!T$3,FALSE)),ISBLANK(VLOOKUP($E474&amp;$D$91&amp;$D$92,'CCG data'!$A:$AD,'CCG data'!T$3,FALSE))),"",VLOOKUP($E474&amp;$D$91&amp;$D$92,'CCG data'!$A:$AD,'CCG data'!T$3,FALSE))</f>
        <v>27.137161948454555</v>
      </c>
      <c r="K474" s="395"/>
      <c r="L474" s="395">
        <f>IF(OR(ISERROR(VLOOKUP($E474&amp;$D$91&amp;$D$92,'CCG data'!$A:$AD,'CCG data'!U$3,FALSE)),ISBLANK(VLOOKUP($E474&amp;$D$91&amp;$D$92,'CCG data'!$A:$AD,'CCG data'!U$3,FALSE))),"",VLOOKUP($E474&amp;$D$91&amp;$D$92,'CCG data'!$A:$AD,'CCG data'!U$3,FALSE))</f>
        <v>13.620307033008059</v>
      </c>
      <c r="M474" s="396"/>
      <c r="N474" s="367">
        <f>IF(OR(ISERROR(VLOOKUP($E474&amp;$D$91&amp;$D$92,'CCG data'!$A:$AD,'CCG data'!G$3,FALSE)),ISBLANK(VLOOKUP($E474&amp;$D$91&amp;$D$92,'CCG data'!$A:$AD,'CCG data'!G$3,FALSE))),"",VLOOKUP($E474&amp;$D$91&amp;$D$92,'CCG data'!$A:$AD,'CCG data'!G$3,FALSE))</f>
        <v>1181</v>
      </c>
      <c r="P474" s="404" t="str">
        <f>IF(OR(ISERROR(VLOOKUP($E474&amp;$D$91&amp;$D$92,'CCG data'!$A:$AD,'CCG data'!B$3,FALSE)),ISBLANK(VLOOKUP($E474&amp;$D$91&amp;$D$92,'CCG data'!$A:$AD,'CCG data'!B$3,FALSE))),"",VLOOKUP($E474&amp;$D$91&amp;$D$92,'CCG data'!$A:$AD,'CCG data'!B$3,FALSE))</f>
        <v/>
      </c>
      <c r="Q474" s="267"/>
      <c r="R474" s="267">
        <f>IF(OR(ISERROR(VLOOKUP($E474&amp;$D$91&amp;$D$92,'CCG data'!$A:$AD,'CCG data'!C$3,FALSE)),ISBLANK(VLOOKUP($E474&amp;$D$91&amp;$D$92,'CCG data'!$A:$AD,'CCG data'!C$3,FALSE))),"",VLOOKUP($E474&amp;$D$91&amp;$D$92,'CCG data'!$A:$AD,'CCG data'!C$3,FALSE))</f>
        <v>0.48179508890770534</v>
      </c>
      <c r="S474" s="267"/>
      <c r="T474" s="267">
        <f>IF(OR(ISERROR(VLOOKUP($E474&amp;$D$91&amp;$D$92,'CCG data'!$A:$AD,'CCG data'!D$3,FALSE)),ISBLANK(VLOOKUP($E474&amp;$D$91&amp;$D$92,'CCG data'!$A:$AD,'CCG data'!D$3,FALSE))),"",VLOOKUP($E474&amp;$D$91&amp;$D$92,'CCG data'!$A:$AD,'CCG data'!D$3,FALSE))</f>
        <v>0.34208298052497882</v>
      </c>
      <c r="U474" s="267"/>
      <c r="V474" s="267">
        <f>IF(OR(ISERROR(VLOOKUP($E474&amp;$D$91&amp;$D$92,'CCG data'!$A:$AD,'CCG data'!E$3,FALSE)),ISBLANK(VLOOKUP($E474&amp;$D$91&amp;$D$92,'CCG data'!$A:$AD,'CCG data'!E$3,FALSE))),"",VLOOKUP($E474&amp;$D$91&amp;$D$92,'CCG data'!$A:$AD,'CCG data'!E$3,FALSE))</f>
        <v>0.17612193056731584</v>
      </c>
      <c r="W474" s="405"/>
      <c r="Z474" s="165">
        <f>IFERROR(VLOOKUP($E474&amp;$D$92, Outliers!$A$4:$P$214,10,FALSE),"0")</f>
        <v>0</v>
      </c>
      <c r="AA474" s="165">
        <f>IFERROR(VLOOKUP($E474&amp;$D$92, Outliers!$A$4:$P$214,11,FALSE),"0")</f>
        <v>0</v>
      </c>
      <c r="AB474" s="165">
        <f>IFERROR(VLOOKUP($E474&amp;$D$92, Outliers!$A$4:$P$214,12,FALSE),"0")</f>
        <v>0</v>
      </c>
      <c r="AD474" s="78"/>
      <c r="AE474" s="78"/>
      <c r="AF474" s="78"/>
      <c r="AG474" s="78"/>
    </row>
    <row r="475" spans="4:33" x14ac:dyDescent="0.25">
      <c r="D475" s="319"/>
      <c r="E475" s="103" t="s">
        <v>27</v>
      </c>
      <c r="F475" s="95" t="str">
        <f>IF(P474="","",VLOOKUP($E474&amp;$D$91&amp;$D$92,'CCG data'!$A:$AD,'CCG data'!W$3,FALSE))</f>
        <v/>
      </c>
      <c r="G475" s="96" t="str">
        <f>IF(P474="","",VLOOKUP($E474&amp;$D$91&amp;$D$92,'CCG data'!$A:$AD,'CCG data'!X$3,FALSE))</f>
        <v/>
      </c>
      <c r="H475" s="96">
        <f>IF(R474="","",VLOOKUP($E474&amp;$D$91&amp;$D$92,'CCG data'!$A:$AD,'CCG data'!Y$3,FALSE))</f>
        <v>34.328515337079565</v>
      </c>
      <c r="I475" s="96">
        <f>IF(R474="","",VLOOKUP($E474&amp;$D$91&amp;$D$92,'CCG data'!$A:$AD,'CCG data'!Z$3,FALSE))</f>
        <v>40.474925115291896</v>
      </c>
      <c r="J475" s="96">
        <f>IF(T474="","",VLOOKUP($E474&amp;$D$91&amp;$D$92,'CCG data'!$A:$AD,'CCG data'!AA$3,FALSE))</f>
        <v>24.490918381659117</v>
      </c>
      <c r="K475" s="96">
        <f>IF(T474="","",VLOOKUP($E474&amp;$D$91&amp;$D$92,'CCG data'!$A:$AD,'CCG data'!AB$3,FALSE))</f>
        <v>29.783405515249992</v>
      </c>
      <c r="L475" s="96">
        <f>IF(V474="","",VLOOKUP($E474&amp;$D$91&amp;$D$92,'CCG data'!$A:$AD,'CCG data'!AC$3,FALSE))</f>
        <v>11.769286221962986</v>
      </c>
      <c r="M475" s="96">
        <f>IF(V474="","",VLOOKUP($E474&amp;$D$91&amp;$D$92,'CCG data'!$A:$AD,'CCG data'!AD$3,FALSE))</f>
        <v>15.471327844053132</v>
      </c>
      <c r="N475" s="368"/>
      <c r="P475" s="152" t="str">
        <f>IF(P474="","",VLOOKUP($E474&amp;$D$91&amp;$D$92,'CCG data'!$A:$AD,'CCG data'!I$3,FALSE))</f>
        <v/>
      </c>
      <c r="Q475" s="15" t="str">
        <f>IF(P474="","",VLOOKUP($E474&amp;$D$91&amp;$D$92,'CCG data'!$A:$AD,'CCG data'!J$3,FALSE))</f>
        <v/>
      </c>
      <c r="R475" s="15">
        <f>IF(R474="","",VLOOKUP($E474&amp;$D$91&amp;$D$92,'CCG data'!$A:$AD,'CCG data'!K$3,FALSE))</f>
        <v>0.45300000000000001</v>
      </c>
      <c r="S475" s="15">
        <f>IF(R474="","",VLOOKUP($E474&amp;$D$91&amp;$D$92,'CCG data'!$A:$AD,'CCG data'!L$3,FALSE))</f>
        <v>0.51</v>
      </c>
      <c r="T475" s="15">
        <f>IF(T474="","",VLOOKUP($E474&amp;$D$91&amp;$D$92,'CCG data'!$A:$AD,'CCG data'!M$3,FALSE))</f>
        <v>0.316</v>
      </c>
      <c r="U475" s="15">
        <f>IF(T474="","",VLOOKUP($E474&amp;$D$91&amp;$D$92,'CCG data'!$A:$AD,'CCG data'!N$3,FALSE))</f>
        <v>0.37</v>
      </c>
      <c r="V475" s="15">
        <f>IF(V474="","",VLOOKUP($E474&amp;$D$91&amp;$D$92,'CCG data'!$A:$AD,'CCG data'!O$3,FALSE))</f>
        <v>0.155</v>
      </c>
      <c r="W475" s="136">
        <f>IF(V474="","",VLOOKUP($E474&amp;$D$91&amp;$D$92,'CCG data'!$A:$AD,'CCG data'!P$3,FALSE))</f>
        <v>0.19900000000000001</v>
      </c>
      <c r="Z475" s="165" t="str">
        <f>IFERROR(VLOOKUP($E475&amp;$D$92, Outliers!$A$4:$P$214,10,FALSE),"0")</f>
        <v>0</v>
      </c>
      <c r="AA475" s="165" t="str">
        <f>IFERROR(VLOOKUP($E475&amp;$D$92, Outliers!$A$4:$P$214,11,FALSE),"0")</f>
        <v>0</v>
      </c>
      <c r="AB475" s="165" t="str">
        <f>IFERROR(VLOOKUP($E475&amp;$D$92, Outliers!$A$4:$P$214,12,FALSE),"0")</f>
        <v>0</v>
      </c>
      <c r="AD475" s="78"/>
      <c r="AE475" s="78"/>
      <c r="AF475" s="78"/>
      <c r="AG475" s="78"/>
    </row>
    <row r="476" spans="4:33" ht="15.75" x14ac:dyDescent="0.25">
      <c r="D476" s="319"/>
      <c r="E476" s="104" t="s">
        <v>287</v>
      </c>
      <c r="F476" s="394" t="str">
        <f>IF(OR(ISERROR(VLOOKUP($E476&amp;$D$91&amp;$D$92,'CCG data'!$A:$AD,'CCG data'!R$3,FALSE)),ISBLANK(VLOOKUP($E476&amp;$D$91&amp;$D$92,'CCG data'!$A:$AD,'CCG data'!R$3,FALSE))),"",VLOOKUP($E476&amp;$D$91&amp;$D$92,'CCG data'!$A:$AD,'CCG data'!R$3,FALSE))</f>
        <v/>
      </c>
      <c r="G476" s="395"/>
      <c r="H476" s="395">
        <f>IF(OR(ISERROR(VLOOKUP($E476&amp;$D$91&amp;$D$92,'CCG data'!$A:$AD,'CCG data'!S$3,FALSE)),ISBLANK(VLOOKUP($E476&amp;$D$91&amp;$D$92,'CCG data'!$A:$AD,'CCG data'!S$3,FALSE))),"",VLOOKUP($E476&amp;$D$91&amp;$D$92,'CCG data'!$A:$AD,'CCG data'!S$3,FALSE))</f>
        <v>39.985732892492486</v>
      </c>
      <c r="I476" s="395"/>
      <c r="J476" s="395">
        <f>IF(OR(ISERROR(VLOOKUP($E476&amp;$D$91&amp;$D$92,'CCG data'!$A:$AD,'CCG data'!T$3,FALSE)),ISBLANK(VLOOKUP($E476&amp;$D$91&amp;$D$92,'CCG data'!$A:$AD,'CCG data'!T$3,FALSE))),"",VLOOKUP($E476&amp;$D$91&amp;$D$92,'CCG data'!$A:$AD,'CCG data'!T$3,FALSE))</f>
        <v>28.696503674690408</v>
      </c>
      <c r="K476" s="395"/>
      <c r="L476" s="395">
        <f>IF(OR(ISERROR(VLOOKUP($E476&amp;$D$91&amp;$D$92,'CCG data'!$A:$AD,'CCG data'!U$3,FALSE)),ISBLANK(VLOOKUP($E476&amp;$D$91&amp;$D$92,'CCG data'!$A:$AD,'CCG data'!U$3,FALSE))),"",VLOOKUP($E476&amp;$D$91&amp;$D$92,'CCG data'!$A:$AD,'CCG data'!U$3,FALSE))</f>
        <v>10.037030940529165</v>
      </c>
      <c r="M476" s="396"/>
      <c r="N476" s="367">
        <f>IF(OR(ISERROR(VLOOKUP($E476&amp;$D$91&amp;$D$92,'CCG data'!$A:$AD,'CCG data'!G$3,FALSE)),ISBLANK(VLOOKUP($E476&amp;$D$91&amp;$D$92,'CCG data'!$A:$AD,'CCG data'!G$3,FALSE))),"",VLOOKUP($E476&amp;$D$91&amp;$D$92,'CCG data'!$A:$AD,'CCG data'!G$3,FALSE))</f>
        <v>1602</v>
      </c>
      <c r="P476" s="404" t="str">
        <f>IF(OR(ISERROR(VLOOKUP($E476&amp;$D$91&amp;$D$92,'CCG data'!$A:$AD,'CCG data'!B$3,FALSE)),ISBLANK(VLOOKUP($E476&amp;$D$91&amp;$D$92,'CCG data'!$A:$AD,'CCG data'!B$3,FALSE))),"",VLOOKUP($E476&amp;$D$91&amp;$D$92,'CCG data'!$A:$AD,'CCG data'!B$3,FALSE))</f>
        <v/>
      </c>
      <c r="Q476" s="267"/>
      <c r="R476" s="267">
        <f>IF(OR(ISERROR(VLOOKUP($E476&amp;$D$91&amp;$D$92,'CCG data'!$A:$AD,'CCG data'!C$3,FALSE)),ISBLANK(VLOOKUP($E476&amp;$D$91&amp;$D$92,'CCG data'!$A:$AD,'CCG data'!C$3,FALSE))),"",VLOOKUP($E476&amp;$D$91&amp;$D$92,'CCG data'!$A:$AD,'CCG data'!C$3,FALSE))</f>
        <v>0.50624219725343322</v>
      </c>
      <c r="S476" s="267"/>
      <c r="T476" s="267">
        <f>IF(OR(ISERROR(VLOOKUP($E476&amp;$D$91&amp;$D$92,'CCG data'!$A:$AD,'CCG data'!D$3,FALSE)),ISBLANK(VLOOKUP($E476&amp;$D$91&amp;$D$92,'CCG data'!$A:$AD,'CCG data'!D$3,FALSE))),"",VLOOKUP($E476&amp;$D$91&amp;$D$92,'CCG data'!$A:$AD,'CCG data'!D$3,FALSE))</f>
        <v>0.3651685393258427</v>
      </c>
      <c r="U476" s="267"/>
      <c r="V476" s="267">
        <f>IF(OR(ISERROR(VLOOKUP($E476&amp;$D$91&amp;$D$92,'CCG data'!$A:$AD,'CCG data'!E$3,FALSE)),ISBLANK(VLOOKUP($E476&amp;$D$91&amp;$D$92,'CCG data'!$A:$AD,'CCG data'!E$3,FALSE))),"",VLOOKUP($E476&amp;$D$91&amp;$D$92,'CCG data'!$A:$AD,'CCG data'!E$3,FALSE))</f>
        <v>0.1285892634207241</v>
      </c>
      <c r="W476" s="405"/>
      <c r="Z476" s="165">
        <f>IFERROR(VLOOKUP($E476&amp;$D$92, Outliers!$A$4:$P$214,10,FALSE),"0")</f>
        <v>0</v>
      </c>
      <c r="AA476" s="165">
        <f>IFERROR(VLOOKUP($E476&amp;$D$92, Outliers!$A$4:$P$214,11,FALSE),"0")</f>
        <v>0</v>
      </c>
      <c r="AB476" s="165">
        <f>IFERROR(VLOOKUP($E476&amp;$D$92, Outliers!$A$4:$P$214,12,FALSE),"0")</f>
        <v>0</v>
      </c>
      <c r="AD476" s="78"/>
      <c r="AE476" s="78"/>
      <c r="AF476" s="78"/>
      <c r="AG476" s="78"/>
    </row>
    <row r="477" spans="4:33" x14ac:dyDescent="0.25">
      <c r="D477" s="319"/>
      <c r="E477" s="103" t="s">
        <v>27</v>
      </c>
      <c r="F477" s="95" t="str">
        <f>IF(P476="","",VLOOKUP($E476&amp;$D$91&amp;$D$92,'CCG data'!$A:$AD,'CCG data'!W$3,FALSE))</f>
        <v/>
      </c>
      <c r="G477" s="96" t="str">
        <f>IF(P476="","",VLOOKUP($E476&amp;$D$91&amp;$D$92,'CCG data'!$A:$AD,'CCG data'!X$3,FALSE))</f>
        <v/>
      </c>
      <c r="H477" s="96">
        <f>IF(R476="","",VLOOKUP($E476&amp;$D$91&amp;$D$92,'CCG data'!$A:$AD,'CCG data'!Y$3,FALSE))</f>
        <v>37.233718474959936</v>
      </c>
      <c r="I477" s="96">
        <f>IF(R476="","",VLOOKUP($E476&amp;$D$91&amp;$D$92,'CCG data'!$A:$AD,'CCG data'!Z$3,FALSE))</f>
        <v>42.737747310025036</v>
      </c>
      <c r="J477" s="96">
        <f>IF(T476="","",VLOOKUP($E476&amp;$D$91&amp;$D$92,'CCG data'!$A:$AD,'CCG data'!AA$3,FALSE))</f>
        <v>26.371053039630475</v>
      </c>
      <c r="K477" s="96">
        <f>IF(T476="","",VLOOKUP($E476&amp;$D$91&amp;$D$92,'CCG data'!$A:$AD,'CCG data'!AB$3,FALSE))</f>
        <v>31.021954309750342</v>
      </c>
      <c r="L477" s="96">
        <f>IF(V476="","",VLOOKUP($E476&amp;$D$91&amp;$D$92,'CCG data'!$A:$AD,'CCG data'!AC$3,FALSE))</f>
        <v>8.6663772994694739</v>
      </c>
      <c r="M477" s="96">
        <f>IF(V476="","",VLOOKUP($E476&amp;$D$91&amp;$D$92,'CCG data'!$A:$AD,'CCG data'!AD$3,FALSE))</f>
        <v>11.407684581588857</v>
      </c>
      <c r="N477" s="368"/>
      <c r="P477" s="152" t="str">
        <f>IF(P476="","",VLOOKUP($E476&amp;$D$91&amp;$D$92,'CCG data'!$A:$AD,'CCG data'!I$3,FALSE))</f>
        <v/>
      </c>
      <c r="Q477" s="15" t="str">
        <f>IF(P476="","",VLOOKUP($E476&amp;$D$91&amp;$D$92,'CCG data'!$A:$AD,'CCG data'!J$3,FALSE))</f>
        <v/>
      </c>
      <c r="R477" s="15">
        <f>IF(R476="","",VLOOKUP($E476&amp;$D$91&amp;$D$92,'CCG data'!$A:$AD,'CCG data'!K$3,FALSE))</f>
        <v>0.48199999999999998</v>
      </c>
      <c r="S477" s="15">
        <f>IF(R476="","",VLOOKUP($E476&amp;$D$91&amp;$D$92,'CCG data'!$A:$AD,'CCG data'!L$3,FALSE))</f>
        <v>0.53100000000000003</v>
      </c>
      <c r="T477" s="15">
        <f>IF(T476="","",VLOOKUP($E476&amp;$D$91&amp;$D$92,'CCG data'!$A:$AD,'CCG data'!M$3,FALSE))</f>
        <v>0.34200000000000003</v>
      </c>
      <c r="U477" s="15">
        <f>IF(T476="","",VLOOKUP($E476&amp;$D$91&amp;$D$92,'CCG data'!$A:$AD,'CCG data'!N$3,FALSE))</f>
        <v>0.38900000000000001</v>
      </c>
      <c r="V477" s="15">
        <f>IF(V476="","",VLOOKUP($E476&amp;$D$91&amp;$D$92,'CCG data'!$A:$AD,'CCG data'!O$3,FALSE))</f>
        <v>0.113</v>
      </c>
      <c r="W477" s="136">
        <f>IF(V476="","",VLOOKUP($E476&amp;$D$91&amp;$D$92,'CCG data'!$A:$AD,'CCG data'!P$3,FALSE))</f>
        <v>0.14599999999999999</v>
      </c>
      <c r="Z477" s="165" t="str">
        <f>IFERROR(VLOOKUP($E477&amp;$D$92, Outliers!$A$4:$P$214,10,FALSE),"0")</f>
        <v>0</v>
      </c>
      <c r="AA477" s="165" t="str">
        <f>IFERROR(VLOOKUP($E477&amp;$D$92, Outliers!$A$4:$P$214,11,FALSE),"0")</f>
        <v>0</v>
      </c>
      <c r="AB477" s="165" t="str">
        <f>IFERROR(VLOOKUP($E477&amp;$D$92, Outliers!$A$4:$P$214,12,FALSE),"0")</f>
        <v>0</v>
      </c>
      <c r="AD477" s="78"/>
      <c r="AE477" s="78"/>
      <c r="AF477" s="78"/>
      <c r="AG477" s="78"/>
    </row>
    <row r="478" spans="4:33" ht="15.75" x14ac:dyDescent="0.25">
      <c r="D478" s="319"/>
      <c r="E478" s="104" t="s">
        <v>288</v>
      </c>
      <c r="F478" s="394" t="str">
        <f>IF(OR(ISERROR(VLOOKUP($E478&amp;$D$91&amp;$D$92,'CCG data'!$A:$AD,'CCG data'!R$3,FALSE)),ISBLANK(VLOOKUP($E478&amp;$D$91&amp;$D$92,'CCG data'!$A:$AD,'CCG data'!R$3,FALSE))),"",VLOOKUP($E478&amp;$D$91&amp;$D$92,'CCG data'!$A:$AD,'CCG data'!R$3,FALSE))</f>
        <v/>
      </c>
      <c r="G478" s="395"/>
      <c r="H478" s="395">
        <f>IF(OR(ISERROR(VLOOKUP($E478&amp;$D$91&amp;$D$92,'CCG data'!$A:$AD,'CCG data'!S$3,FALSE)),ISBLANK(VLOOKUP($E478&amp;$D$91&amp;$D$92,'CCG data'!$A:$AD,'CCG data'!S$3,FALSE))),"",VLOOKUP($E478&amp;$D$91&amp;$D$92,'CCG data'!$A:$AD,'CCG data'!S$3,FALSE))</f>
        <v>34.227557274664164</v>
      </c>
      <c r="I478" s="395"/>
      <c r="J478" s="395">
        <f>IF(OR(ISERROR(VLOOKUP($E478&amp;$D$91&amp;$D$92,'CCG data'!$A:$AD,'CCG data'!T$3,FALSE)),ISBLANK(VLOOKUP($E478&amp;$D$91&amp;$D$92,'CCG data'!$A:$AD,'CCG data'!T$3,FALSE))),"",VLOOKUP($E478&amp;$D$91&amp;$D$92,'CCG data'!$A:$AD,'CCG data'!T$3,FALSE))</f>
        <v>25.969682577289589</v>
      </c>
      <c r="K478" s="395"/>
      <c r="L478" s="395">
        <f>IF(OR(ISERROR(VLOOKUP($E478&amp;$D$91&amp;$D$92,'CCG data'!$A:$AD,'CCG data'!U$3,FALSE)),ISBLANK(VLOOKUP($E478&amp;$D$91&amp;$D$92,'CCG data'!$A:$AD,'CCG data'!U$3,FALSE))),"",VLOOKUP($E478&amp;$D$91&amp;$D$92,'CCG data'!$A:$AD,'CCG data'!U$3,FALSE))</f>
        <v>10.760535489779954</v>
      </c>
      <c r="M478" s="396"/>
      <c r="N478" s="367">
        <f>IF(OR(ISERROR(VLOOKUP($E478&amp;$D$91&amp;$D$92,'CCG data'!$A:$AD,'CCG data'!G$3,FALSE)),ISBLANK(VLOOKUP($E478&amp;$D$91&amp;$D$92,'CCG data'!$A:$AD,'CCG data'!G$3,FALSE))),"",VLOOKUP($E478&amp;$D$91&amp;$D$92,'CCG data'!$A:$AD,'CCG data'!G$3,FALSE))</f>
        <v>1645</v>
      </c>
      <c r="P478" s="404" t="str">
        <f>IF(OR(ISERROR(VLOOKUP($E478&amp;$D$91&amp;$D$92,'CCG data'!$A:$AD,'CCG data'!B$3,FALSE)),ISBLANK(VLOOKUP($E478&amp;$D$91&amp;$D$92,'CCG data'!$A:$AD,'CCG data'!B$3,FALSE))),"",VLOOKUP($E478&amp;$D$91&amp;$D$92,'CCG data'!$A:$AD,'CCG data'!B$3,FALSE))</f>
        <v/>
      </c>
      <c r="Q478" s="267"/>
      <c r="R478" s="267">
        <f>IF(OR(ISERROR(VLOOKUP($E478&amp;$D$91&amp;$D$92,'CCG data'!$A:$AD,'CCG data'!C$3,FALSE)),ISBLANK(VLOOKUP($E478&amp;$D$91&amp;$D$92,'CCG data'!$A:$AD,'CCG data'!C$3,FALSE))),"",VLOOKUP($E478&amp;$D$91&amp;$D$92,'CCG data'!$A:$AD,'CCG data'!C$3,FALSE))</f>
        <v>0.47902735562310028</v>
      </c>
      <c r="S478" s="267"/>
      <c r="T478" s="267">
        <f>IF(OR(ISERROR(VLOOKUP($E478&amp;$D$91&amp;$D$92,'CCG data'!$A:$AD,'CCG data'!D$3,FALSE)),ISBLANK(VLOOKUP($E478&amp;$D$91&amp;$D$92,'CCG data'!$A:$AD,'CCG data'!D$3,FALSE))),"",VLOOKUP($E478&amp;$D$91&amp;$D$92,'CCG data'!$A:$AD,'CCG data'!D$3,FALSE))</f>
        <v>0.36778115501519759</v>
      </c>
      <c r="U478" s="267"/>
      <c r="V478" s="267">
        <f>IF(OR(ISERROR(VLOOKUP($E478&amp;$D$91&amp;$D$92,'CCG data'!$A:$AD,'CCG data'!E$3,FALSE)),ISBLANK(VLOOKUP($E478&amp;$D$91&amp;$D$92,'CCG data'!$A:$AD,'CCG data'!E$3,FALSE))),"",VLOOKUP($E478&amp;$D$91&amp;$D$92,'CCG data'!$A:$AD,'CCG data'!E$3,FALSE))</f>
        <v>0.15319148936170213</v>
      </c>
      <c r="W478" s="405"/>
      <c r="Z478" s="165">
        <f>IFERROR(VLOOKUP($E478&amp;$D$92, Outliers!$A$4:$P$214,10,FALSE),"0")</f>
        <v>0</v>
      </c>
      <c r="AA478" s="165">
        <f>IFERROR(VLOOKUP($E478&amp;$D$92, Outliers!$A$4:$P$214,11,FALSE),"0")</f>
        <v>0</v>
      </c>
      <c r="AB478" s="165">
        <f>IFERROR(VLOOKUP($E478&amp;$D$92, Outliers!$A$4:$P$214,12,FALSE),"0")</f>
        <v>0</v>
      </c>
      <c r="AD478" s="78"/>
      <c r="AE478" s="78"/>
      <c r="AF478" s="78"/>
      <c r="AG478" s="78"/>
    </row>
    <row r="479" spans="4:33" x14ac:dyDescent="0.25">
      <c r="D479" s="319"/>
      <c r="E479" s="103" t="s">
        <v>27</v>
      </c>
      <c r="F479" s="95" t="str">
        <f>IF(P478="","",VLOOKUP($E478&amp;$D$91&amp;$D$92,'CCG data'!$A:$AD,'CCG data'!W$3,FALSE))</f>
        <v/>
      </c>
      <c r="G479" s="96" t="str">
        <f>IF(P478="","",VLOOKUP($E478&amp;$D$91&amp;$D$92,'CCG data'!$A:$AD,'CCG data'!X$3,FALSE))</f>
        <v/>
      </c>
      <c r="H479" s="96">
        <f>IF(R478="","",VLOOKUP($E478&amp;$D$91&amp;$D$92,'CCG data'!$A:$AD,'CCG data'!Y$3,FALSE))</f>
        <v>31.837717040234367</v>
      </c>
      <c r="I479" s="96">
        <f>IF(R478="","",VLOOKUP($E478&amp;$D$91&amp;$D$92,'CCG data'!$A:$AD,'CCG data'!Z$3,FALSE))</f>
        <v>36.617397509093962</v>
      </c>
      <c r="J479" s="96">
        <f>IF(T478="","",VLOOKUP($E478&amp;$D$91&amp;$D$92,'CCG data'!$A:$AD,'CCG data'!AA$3,FALSE))</f>
        <v>23.900279810563291</v>
      </c>
      <c r="K479" s="96">
        <f>IF(T478="","",VLOOKUP($E478&amp;$D$91&amp;$D$92,'CCG data'!$A:$AD,'CCG data'!AB$3,FALSE))</f>
        <v>28.039085344015888</v>
      </c>
      <c r="L479" s="96">
        <f>IF(V478="","",VLOOKUP($E478&amp;$D$91&amp;$D$92,'CCG data'!$A:$AD,'CCG data'!AC$3,FALSE))</f>
        <v>9.4319494487206441</v>
      </c>
      <c r="M479" s="96">
        <f>IF(V478="","",VLOOKUP($E478&amp;$D$91&amp;$D$92,'CCG data'!$A:$AD,'CCG data'!AD$3,FALSE))</f>
        <v>12.089121530839265</v>
      </c>
      <c r="N479" s="368"/>
      <c r="P479" s="152" t="str">
        <f>IF(P478="","",VLOOKUP($E478&amp;$D$91&amp;$D$92,'CCG data'!$A:$AD,'CCG data'!I$3,FALSE))</f>
        <v/>
      </c>
      <c r="Q479" s="15" t="str">
        <f>IF(P478="","",VLOOKUP($E478&amp;$D$91&amp;$D$92,'CCG data'!$A:$AD,'CCG data'!J$3,FALSE))</f>
        <v/>
      </c>
      <c r="R479" s="15">
        <f>IF(R478="","",VLOOKUP($E478&amp;$D$91&amp;$D$92,'CCG data'!$A:$AD,'CCG data'!K$3,FALSE))</f>
        <v>0.45500000000000002</v>
      </c>
      <c r="S479" s="15">
        <f>IF(R478="","",VLOOKUP($E478&amp;$D$91&amp;$D$92,'CCG data'!$A:$AD,'CCG data'!L$3,FALSE))</f>
        <v>0.503</v>
      </c>
      <c r="T479" s="15">
        <f>IF(T478="","",VLOOKUP($E478&amp;$D$91&amp;$D$92,'CCG data'!$A:$AD,'CCG data'!M$3,FALSE))</f>
        <v>0.34499999999999997</v>
      </c>
      <c r="U479" s="15">
        <f>IF(T478="","",VLOOKUP($E478&amp;$D$91&amp;$D$92,'CCG data'!$A:$AD,'CCG data'!N$3,FALSE))</f>
        <v>0.39100000000000001</v>
      </c>
      <c r="V479" s="15">
        <f>IF(V478="","",VLOOKUP($E478&amp;$D$91&amp;$D$92,'CCG data'!$A:$AD,'CCG data'!O$3,FALSE))</f>
        <v>0.13700000000000001</v>
      </c>
      <c r="W479" s="136">
        <f>IF(V478="","",VLOOKUP($E478&amp;$D$91&amp;$D$92,'CCG data'!$A:$AD,'CCG data'!P$3,FALSE))</f>
        <v>0.17100000000000001</v>
      </c>
      <c r="Z479" s="165" t="str">
        <f>IFERROR(VLOOKUP($E479&amp;$D$92, Outliers!$A$4:$P$214,10,FALSE),"0")</f>
        <v>0</v>
      </c>
      <c r="AA479" s="165" t="str">
        <f>IFERROR(VLOOKUP($E479&amp;$D$92, Outliers!$A$4:$P$214,11,FALSE),"0")</f>
        <v>0</v>
      </c>
      <c r="AB479" s="165" t="str">
        <f>IFERROR(VLOOKUP($E479&amp;$D$92, Outliers!$A$4:$P$214,12,FALSE),"0")</f>
        <v>0</v>
      </c>
      <c r="AD479" s="78"/>
      <c r="AE479" s="78"/>
      <c r="AF479" s="78"/>
      <c r="AG479" s="78"/>
    </row>
    <row r="480" spans="4:33" ht="15.75" x14ac:dyDescent="0.25">
      <c r="D480" s="319"/>
      <c r="E480" s="104" t="s">
        <v>289</v>
      </c>
      <c r="F480" s="394" t="str">
        <f>IF(OR(ISERROR(VLOOKUP($E480&amp;$D$91&amp;$D$92,'CCG data'!$A:$AD,'CCG data'!R$3,FALSE)),ISBLANK(VLOOKUP($E480&amp;$D$91&amp;$D$92,'CCG data'!$A:$AD,'CCG data'!R$3,FALSE))),"",VLOOKUP($E480&amp;$D$91&amp;$D$92,'CCG data'!$A:$AD,'CCG data'!R$3,FALSE))</f>
        <v/>
      </c>
      <c r="G480" s="395"/>
      <c r="H480" s="395">
        <f>IF(OR(ISERROR(VLOOKUP($E480&amp;$D$91&amp;$D$92,'CCG data'!$A:$AD,'CCG data'!S$3,FALSE)),ISBLANK(VLOOKUP($E480&amp;$D$91&amp;$D$92,'CCG data'!$A:$AD,'CCG data'!S$3,FALSE))),"",VLOOKUP($E480&amp;$D$91&amp;$D$92,'CCG data'!$A:$AD,'CCG data'!S$3,FALSE))</f>
        <v>26.579558832920409</v>
      </c>
      <c r="I480" s="395"/>
      <c r="J480" s="395">
        <f>IF(OR(ISERROR(VLOOKUP($E480&amp;$D$91&amp;$D$92,'CCG data'!$A:$AD,'CCG data'!T$3,FALSE)),ISBLANK(VLOOKUP($E480&amp;$D$91&amp;$D$92,'CCG data'!$A:$AD,'CCG data'!T$3,FALSE))),"",VLOOKUP($E480&amp;$D$91&amp;$D$92,'CCG data'!$A:$AD,'CCG data'!T$3,FALSE))</f>
        <v>19.326552119362372</v>
      </c>
      <c r="K480" s="395"/>
      <c r="L480" s="395">
        <f>IF(OR(ISERROR(VLOOKUP($E480&amp;$D$91&amp;$D$92,'CCG data'!$A:$AD,'CCG data'!U$3,FALSE)),ISBLANK(VLOOKUP($E480&amp;$D$91&amp;$D$92,'CCG data'!$A:$AD,'CCG data'!U$3,FALSE))),"",VLOOKUP($E480&amp;$D$91&amp;$D$92,'CCG data'!$A:$AD,'CCG data'!U$3,FALSE))</f>
        <v>8.4263276680007166</v>
      </c>
      <c r="M480" s="396"/>
      <c r="N480" s="367">
        <f>IF(OR(ISERROR(VLOOKUP($E480&amp;$D$91&amp;$D$92,'CCG data'!$A:$AD,'CCG data'!G$3,FALSE)),ISBLANK(VLOOKUP($E480&amp;$D$91&amp;$D$92,'CCG data'!$A:$AD,'CCG data'!G$3,FALSE))),"",VLOOKUP($E480&amp;$D$91&amp;$D$92,'CCG data'!$A:$AD,'CCG data'!G$3,FALSE))</f>
        <v>2762</v>
      </c>
      <c r="P480" s="404" t="str">
        <f>IF(OR(ISERROR(VLOOKUP($E480&amp;$D$91&amp;$D$92,'CCG data'!$A:$AD,'CCG data'!B$3,FALSE)),ISBLANK(VLOOKUP($E480&amp;$D$91&amp;$D$92,'CCG data'!$A:$AD,'CCG data'!B$3,FALSE))),"",VLOOKUP($E480&amp;$D$91&amp;$D$92,'CCG data'!$A:$AD,'CCG data'!B$3,FALSE))</f>
        <v/>
      </c>
      <c r="Q480" s="267"/>
      <c r="R480" s="267">
        <f>IF(OR(ISERROR(VLOOKUP($E480&amp;$D$91&amp;$D$92,'CCG data'!$A:$AD,'CCG data'!C$3,FALSE)),ISBLANK(VLOOKUP($E480&amp;$D$91&amp;$D$92,'CCG data'!$A:$AD,'CCG data'!C$3,FALSE))),"",VLOOKUP($E480&amp;$D$91&amp;$D$92,'CCG data'!$A:$AD,'CCG data'!C$3,FALSE))</f>
        <v>0.48406951484431571</v>
      </c>
      <c r="S480" s="267"/>
      <c r="T480" s="267">
        <f>IF(OR(ISERROR(VLOOKUP($E480&amp;$D$91&amp;$D$92,'CCG data'!$A:$AD,'CCG data'!D$3,FALSE)),ISBLANK(VLOOKUP($E480&amp;$D$91&amp;$D$92,'CCG data'!$A:$AD,'CCG data'!D$3,FALSE))),"",VLOOKUP($E480&amp;$D$91&amp;$D$92,'CCG data'!$A:$AD,'CCG data'!D$3,FALSE))</f>
        <v>0.36133236784938449</v>
      </c>
      <c r="U480" s="267"/>
      <c r="V480" s="267">
        <f>IF(OR(ISERROR(VLOOKUP($E480&amp;$D$91&amp;$D$92,'CCG data'!$A:$AD,'CCG data'!E$3,FALSE)),ISBLANK(VLOOKUP($E480&amp;$D$91&amp;$D$92,'CCG data'!$A:$AD,'CCG data'!E$3,FALSE))),"",VLOOKUP($E480&amp;$D$91&amp;$D$92,'CCG data'!$A:$AD,'CCG data'!E$3,FALSE))</f>
        <v>0.15459811730629977</v>
      </c>
      <c r="W480" s="405"/>
      <c r="Z480" s="165">
        <f>IFERROR(VLOOKUP($E480&amp;$D$92, Outliers!$A$4:$P$214,10,FALSE),"0")</f>
        <v>1</v>
      </c>
      <c r="AA480" s="165">
        <f>IFERROR(VLOOKUP($E480&amp;$D$92, Outliers!$A$4:$P$214,11,FALSE),"0")</f>
        <v>1</v>
      </c>
      <c r="AB480" s="165">
        <f>IFERROR(VLOOKUP($E480&amp;$D$92, Outliers!$A$4:$P$214,12,FALSE),"0")</f>
        <v>1</v>
      </c>
      <c r="AD480" s="78"/>
      <c r="AE480" s="78"/>
      <c r="AF480" s="78"/>
      <c r="AG480" s="78"/>
    </row>
    <row r="481" spans="4:33" x14ac:dyDescent="0.25">
      <c r="D481" s="319"/>
      <c r="E481" s="103" t="s">
        <v>27</v>
      </c>
      <c r="F481" s="95" t="str">
        <f>IF(P480="","",VLOOKUP($E480&amp;$D$91&amp;$D$92,'CCG data'!$A:$AD,'CCG data'!W$3,FALSE))</f>
        <v/>
      </c>
      <c r="G481" s="96" t="str">
        <f>IF(P480="","",VLOOKUP($E480&amp;$D$91&amp;$D$92,'CCG data'!$A:$AD,'CCG data'!X$3,FALSE))</f>
        <v/>
      </c>
      <c r="H481" s="96">
        <f>IF(R480="","",VLOOKUP($E480&amp;$D$91&amp;$D$92,'CCG data'!$A:$AD,'CCG data'!Y$3,FALSE))</f>
        <v>25.154810570547582</v>
      </c>
      <c r="I481" s="96">
        <f>IF(R480="","",VLOOKUP($E480&amp;$D$91&amp;$D$92,'CCG data'!$A:$AD,'CCG data'!Z$3,FALSE))</f>
        <v>28.004307095293235</v>
      </c>
      <c r="J481" s="96">
        <f>IF(T480="","",VLOOKUP($E480&amp;$D$91&amp;$D$92,'CCG data'!$A:$AD,'CCG data'!AA$3,FALSE))</f>
        <v>18.127480336746846</v>
      </c>
      <c r="K481" s="96">
        <f>IF(T480="","",VLOOKUP($E480&amp;$D$91&amp;$D$92,'CCG data'!$A:$AD,'CCG data'!AB$3,FALSE))</f>
        <v>20.525623901977898</v>
      </c>
      <c r="L481" s="96">
        <f>IF(V480="","",VLOOKUP($E480&amp;$D$91&amp;$D$92,'CCG data'!$A:$AD,'CCG data'!AC$3,FALSE))</f>
        <v>7.6270816576872598</v>
      </c>
      <c r="M481" s="96">
        <f>IF(V480="","",VLOOKUP($E480&amp;$D$91&amp;$D$92,'CCG data'!$A:$AD,'CCG data'!AD$3,FALSE))</f>
        <v>9.2255736783141735</v>
      </c>
      <c r="N481" s="368"/>
      <c r="P481" s="152" t="str">
        <f>IF(P480="","",VLOOKUP($E480&amp;$D$91&amp;$D$92,'CCG data'!$A:$AD,'CCG data'!I$3,FALSE))</f>
        <v/>
      </c>
      <c r="Q481" s="15" t="str">
        <f>IF(P480="","",VLOOKUP($E480&amp;$D$91&amp;$D$92,'CCG data'!$A:$AD,'CCG data'!J$3,FALSE))</f>
        <v/>
      </c>
      <c r="R481" s="15">
        <f>IF(R480="","",VLOOKUP($E480&amp;$D$91&amp;$D$92,'CCG data'!$A:$AD,'CCG data'!K$3,FALSE))</f>
        <v>0.46500000000000002</v>
      </c>
      <c r="S481" s="15">
        <f>IF(R480="","",VLOOKUP($E480&amp;$D$91&amp;$D$92,'CCG data'!$A:$AD,'CCG data'!L$3,FALSE))</f>
        <v>0.503</v>
      </c>
      <c r="T481" s="15">
        <f>IF(T480="","",VLOOKUP($E480&amp;$D$91&amp;$D$92,'CCG data'!$A:$AD,'CCG data'!M$3,FALSE))</f>
        <v>0.34399999999999997</v>
      </c>
      <c r="U481" s="15">
        <f>IF(T480="","",VLOOKUP($E480&amp;$D$91&amp;$D$92,'CCG data'!$A:$AD,'CCG data'!N$3,FALSE))</f>
        <v>0.379</v>
      </c>
      <c r="V481" s="15">
        <f>IF(V480="","",VLOOKUP($E480&amp;$D$91&amp;$D$92,'CCG data'!$A:$AD,'CCG data'!O$3,FALSE))</f>
        <v>0.14199999999999999</v>
      </c>
      <c r="W481" s="136">
        <f>IF(V480="","",VLOOKUP($E480&amp;$D$91&amp;$D$92,'CCG data'!$A:$AD,'CCG data'!P$3,FALSE))</f>
        <v>0.16900000000000001</v>
      </c>
      <c r="Z481" s="165" t="str">
        <f>IFERROR(VLOOKUP($E481&amp;$D$92, Outliers!$A$4:$P$214,10,FALSE),"0")</f>
        <v>0</v>
      </c>
      <c r="AA481" s="165" t="str">
        <f>IFERROR(VLOOKUP($E481&amp;$D$92, Outliers!$A$4:$P$214,11,FALSE),"0")</f>
        <v>0</v>
      </c>
      <c r="AB481" s="165" t="str">
        <f>IFERROR(VLOOKUP($E481&amp;$D$92, Outliers!$A$4:$P$214,12,FALSE),"0")</f>
        <v>0</v>
      </c>
      <c r="AD481" s="78"/>
      <c r="AE481" s="78"/>
      <c r="AF481" s="78"/>
      <c r="AG481" s="78"/>
    </row>
    <row r="482" spans="4:33" ht="15.75" x14ac:dyDescent="0.25">
      <c r="D482" s="319"/>
      <c r="E482" s="104" t="s">
        <v>290</v>
      </c>
      <c r="F482" s="394" t="str">
        <f>IF(OR(ISERROR(VLOOKUP($E482&amp;$D$91&amp;$D$92,'CCG data'!$A:$AD,'CCG data'!R$3,FALSE)),ISBLANK(VLOOKUP($E482&amp;$D$91&amp;$D$92,'CCG data'!$A:$AD,'CCG data'!R$3,FALSE))),"",VLOOKUP($E482&amp;$D$91&amp;$D$92,'CCG data'!$A:$AD,'CCG data'!R$3,FALSE))</f>
        <v/>
      </c>
      <c r="G482" s="395"/>
      <c r="H482" s="395">
        <f>IF(OR(ISERROR(VLOOKUP($E482&amp;$D$91&amp;$D$92,'CCG data'!$A:$AD,'CCG data'!S$3,FALSE)),ISBLANK(VLOOKUP($E482&amp;$D$91&amp;$D$92,'CCG data'!$A:$AD,'CCG data'!S$3,FALSE))),"",VLOOKUP($E482&amp;$D$91&amp;$D$92,'CCG data'!$A:$AD,'CCG data'!S$3,FALSE))</f>
        <v>30.173396705070981</v>
      </c>
      <c r="I482" s="395"/>
      <c r="J482" s="395">
        <f>IF(OR(ISERROR(VLOOKUP($E482&amp;$D$91&amp;$D$92,'CCG data'!$A:$AD,'CCG data'!T$3,FALSE)),ISBLANK(VLOOKUP($E482&amp;$D$91&amp;$D$92,'CCG data'!$A:$AD,'CCG data'!T$3,FALSE))),"",VLOOKUP($E482&amp;$D$91&amp;$D$92,'CCG data'!$A:$AD,'CCG data'!T$3,FALSE))</f>
        <v>21.403733779377085</v>
      </c>
      <c r="K482" s="395"/>
      <c r="L482" s="395">
        <f>IF(OR(ISERROR(VLOOKUP($E482&amp;$D$91&amp;$D$92,'CCG data'!$A:$AD,'CCG data'!U$3,FALSE)),ISBLANK(VLOOKUP($E482&amp;$D$91&amp;$D$92,'CCG data'!$A:$AD,'CCG data'!U$3,FALSE))),"",VLOOKUP($E482&amp;$D$91&amp;$D$92,'CCG data'!$A:$AD,'CCG data'!U$3,FALSE))</f>
        <v>8.5307299536003267</v>
      </c>
      <c r="M482" s="396"/>
      <c r="N482" s="367">
        <f>IF(OR(ISERROR(VLOOKUP($E482&amp;$D$91&amp;$D$92,'CCG data'!$A:$AD,'CCG data'!G$3,FALSE)),ISBLANK(VLOOKUP($E482&amp;$D$91&amp;$D$92,'CCG data'!$A:$AD,'CCG data'!G$3,FALSE))),"",VLOOKUP($E482&amp;$D$91&amp;$D$92,'CCG data'!$A:$AD,'CCG data'!G$3,FALSE))</f>
        <v>2222</v>
      </c>
      <c r="P482" s="404" t="str">
        <f>IF(OR(ISERROR(VLOOKUP($E482&amp;$D$91&amp;$D$92,'CCG data'!$A:$AD,'CCG data'!B$3,FALSE)),ISBLANK(VLOOKUP($E482&amp;$D$91&amp;$D$92,'CCG data'!$A:$AD,'CCG data'!B$3,FALSE))),"",VLOOKUP($E482&amp;$D$91&amp;$D$92,'CCG data'!$A:$AD,'CCG data'!B$3,FALSE))</f>
        <v/>
      </c>
      <c r="Q482" s="267"/>
      <c r="R482" s="267">
        <f>IF(OR(ISERROR(VLOOKUP($E482&amp;$D$91&amp;$D$92,'CCG data'!$A:$AD,'CCG data'!C$3,FALSE)),ISBLANK(VLOOKUP($E482&amp;$D$91&amp;$D$92,'CCG data'!$A:$AD,'CCG data'!C$3,FALSE))),"",VLOOKUP($E482&amp;$D$91&amp;$D$92,'CCG data'!$A:$AD,'CCG data'!C$3,FALSE))</f>
        <v>0.5</v>
      </c>
      <c r="S482" s="267"/>
      <c r="T482" s="267">
        <f>IF(OR(ISERROR(VLOOKUP($E482&amp;$D$91&amp;$D$92,'CCG data'!$A:$AD,'CCG data'!D$3,FALSE)),ISBLANK(VLOOKUP($E482&amp;$D$91&amp;$D$92,'CCG data'!$A:$AD,'CCG data'!D$3,FALSE))),"",VLOOKUP($E482&amp;$D$91&amp;$D$92,'CCG data'!$A:$AD,'CCG data'!D$3,FALSE))</f>
        <v>0.35733573357335735</v>
      </c>
      <c r="U482" s="267"/>
      <c r="V482" s="267">
        <f>IF(OR(ISERROR(VLOOKUP($E482&amp;$D$91&amp;$D$92,'CCG data'!$A:$AD,'CCG data'!E$3,FALSE)),ISBLANK(VLOOKUP($E482&amp;$D$91&amp;$D$92,'CCG data'!$A:$AD,'CCG data'!E$3,FALSE))),"",VLOOKUP($E482&amp;$D$91&amp;$D$92,'CCG data'!$A:$AD,'CCG data'!E$3,FALSE))</f>
        <v>0.14266426642664268</v>
      </c>
      <c r="W482" s="405"/>
      <c r="Z482" s="165">
        <f>IFERROR(VLOOKUP($E482&amp;$D$92, Outliers!$A$4:$P$214,10,FALSE),"0")</f>
        <v>1</v>
      </c>
      <c r="AA482" s="165">
        <f>IFERROR(VLOOKUP($E482&amp;$D$92, Outliers!$A$4:$P$214,11,FALSE),"0")</f>
        <v>1</v>
      </c>
      <c r="AB482" s="165">
        <f>IFERROR(VLOOKUP($E482&amp;$D$92, Outliers!$A$4:$P$214,12,FALSE),"0")</f>
        <v>1</v>
      </c>
      <c r="AD482" s="78"/>
      <c r="AE482" s="78"/>
      <c r="AF482" s="78"/>
      <c r="AG482" s="78"/>
    </row>
    <row r="483" spans="4:33" x14ac:dyDescent="0.25">
      <c r="D483" s="319"/>
      <c r="E483" s="103" t="s">
        <v>27</v>
      </c>
      <c r="F483" s="95" t="str">
        <f>IF(P482="","",VLOOKUP($E482&amp;$D$91&amp;$D$92,'CCG data'!$A:$AD,'CCG data'!W$3,FALSE))</f>
        <v/>
      </c>
      <c r="G483" s="96" t="str">
        <f>IF(P482="","",VLOOKUP($E482&amp;$D$91&amp;$D$92,'CCG data'!$A:$AD,'CCG data'!X$3,FALSE))</f>
        <v/>
      </c>
      <c r="H483" s="96">
        <f>IF(R482="","",VLOOKUP($E482&amp;$D$91&amp;$D$92,'CCG data'!$A:$AD,'CCG data'!Y$3,FALSE))</f>
        <v>28.399112262372707</v>
      </c>
      <c r="I483" s="96">
        <f>IF(R482="","",VLOOKUP($E482&amp;$D$91&amp;$D$92,'CCG data'!$A:$AD,'CCG data'!Z$3,FALSE))</f>
        <v>31.947681147769256</v>
      </c>
      <c r="J483" s="96">
        <f>IF(T482="","",VLOOKUP($E482&amp;$D$91&amp;$D$92,'CCG data'!$A:$AD,'CCG data'!AA$3,FALSE))</f>
        <v>19.914937205468966</v>
      </c>
      <c r="K483" s="96">
        <f>IF(T482="","",VLOOKUP($E482&amp;$D$91&amp;$D$92,'CCG data'!$A:$AD,'CCG data'!AB$3,FALSE))</f>
        <v>22.892530353285203</v>
      </c>
      <c r="L483" s="96">
        <f>IF(V482="","",VLOOKUP($E482&amp;$D$91&amp;$D$92,'CCG data'!$A:$AD,'CCG data'!AC$3,FALSE))</f>
        <v>7.5916282367522498</v>
      </c>
      <c r="M483" s="96">
        <f>IF(V482="","",VLOOKUP($E482&amp;$D$91&amp;$D$92,'CCG data'!$A:$AD,'CCG data'!AD$3,FALSE))</f>
        <v>9.4698316704484036</v>
      </c>
      <c r="N483" s="368"/>
      <c r="P483" s="152" t="str">
        <f>IF(P482="","",VLOOKUP($E482&amp;$D$91&amp;$D$92,'CCG data'!$A:$AD,'CCG data'!I$3,FALSE))</f>
        <v/>
      </c>
      <c r="Q483" s="15" t="str">
        <f>IF(P482="","",VLOOKUP($E482&amp;$D$91&amp;$D$92,'CCG data'!$A:$AD,'CCG data'!J$3,FALSE))</f>
        <v/>
      </c>
      <c r="R483" s="15">
        <f>IF(R482="","",VLOOKUP($E482&amp;$D$91&amp;$D$92,'CCG data'!$A:$AD,'CCG data'!K$3,FALSE))</f>
        <v>0.47899999999999998</v>
      </c>
      <c r="S483" s="15">
        <f>IF(R482="","",VLOOKUP($E482&amp;$D$91&amp;$D$92,'CCG data'!$A:$AD,'CCG data'!L$3,FALSE))</f>
        <v>0.52100000000000002</v>
      </c>
      <c r="T483" s="15">
        <f>IF(T482="","",VLOOKUP($E482&amp;$D$91&amp;$D$92,'CCG data'!$A:$AD,'CCG data'!M$3,FALSE))</f>
        <v>0.33800000000000002</v>
      </c>
      <c r="U483" s="15">
        <f>IF(T482="","",VLOOKUP($E482&amp;$D$91&amp;$D$92,'CCG data'!$A:$AD,'CCG data'!N$3,FALSE))</f>
        <v>0.377</v>
      </c>
      <c r="V483" s="15">
        <f>IF(V482="","",VLOOKUP($E482&amp;$D$91&amp;$D$92,'CCG data'!$A:$AD,'CCG data'!O$3,FALSE))</f>
        <v>0.129</v>
      </c>
      <c r="W483" s="136">
        <f>IF(V482="","",VLOOKUP($E482&amp;$D$91&amp;$D$92,'CCG data'!$A:$AD,'CCG data'!P$3,FALSE))</f>
        <v>0.158</v>
      </c>
      <c r="Z483" s="165" t="str">
        <f>IFERROR(VLOOKUP($E483&amp;$D$92, Outliers!$A$4:$P$214,10,FALSE),"0")</f>
        <v>0</v>
      </c>
      <c r="AA483" s="165" t="str">
        <f>IFERROR(VLOOKUP($E483&amp;$D$92, Outliers!$A$4:$P$214,11,FALSE),"0")</f>
        <v>0</v>
      </c>
      <c r="AB483" s="165" t="str">
        <f>IFERROR(VLOOKUP($E483&amp;$D$92, Outliers!$A$4:$P$214,12,FALSE),"0")</f>
        <v>0</v>
      </c>
      <c r="AD483" s="78"/>
      <c r="AE483" s="78"/>
      <c r="AF483" s="78"/>
      <c r="AG483" s="78"/>
    </row>
    <row r="484" spans="4:33" ht="15.75" x14ac:dyDescent="0.25">
      <c r="D484" s="319"/>
      <c r="E484" s="104" t="s">
        <v>291</v>
      </c>
      <c r="F484" s="394" t="str">
        <f>IF(OR(ISERROR(VLOOKUP($E484&amp;$D$91&amp;$D$92,'CCG data'!$A:$AD,'CCG data'!R$3,FALSE)),ISBLANK(VLOOKUP($E484&amp;$D$91&amp;$D$92,'CCG data'!$A:$AD,'CCG data'!R$3,FALSE))),"",VLOOKUP($E484&amp;$D$91&amp;$D$92,'CCG data'!$A:$AD,'CCG data'!R$3,FALSE))</f>
        <v/>
      </c>
      <c r="G484" s="395"/>
      <c r="H484" s="395">
        <f>IF(OR(ISERROR(VLOOKUP($E484&amp;$D$91&amp;$D$92,'CCG data'!$A:$AD,'CCG data'!S$3,FALSE)),ISBLANK(VLOOKUP($E484&amp;$D$91&amp;$D$92,'CCG data'!$A:$AD,'CCG data'!S$3,FALSE))),"",VLOOKUP($E484&amp;$D$91&amp;$D$92,'CCG data'!$A:$AD,'CCG data'!S$3,FALSE))</f>
        <v>30.77772207145938</v>
      </c>
      <c r="I484" s="395"/>
      <c r="J484" s="395">
        <f>IF(OR(ISERROR(VLOOKUP($E484&amp;$D$91&amp;$D$92,'CCG data'!$A:$AD,'CCG data'!T$3,FALSE)),ISBLANK(VLOOKUP($E484&amp;$D$91&amp;$D$92,'CCG data'!$A:$AD,'CCG data'!T$3,FALSE))),"",VLOOKUP($E484&amp;$D$91&amp;$D$92,'CCG data'!$A:$AD,'CCG data'!T$3,FALSE))</f>
        <v>25.810323554649351</v>
      </c>
      <c r="K484" s="395"/>
      <c r="L484" s="395">
        <f>IF(OR(ISERROR(VLOOKUP($E484&amp;$D$91&amp;$D$92,'CCG data'!$A:$AD,'CCG data'!U$3,FALSE)),ISBLANK(VLOOKUP($E484&amp;$D$91&amp;$D$92,'CCG data'!$A:$AD,'CCG data'!U$3,FALSE))),"",VLOOKUP($E484&amp;$D$91&amp;$D$92,'CCG data'!$A:$AD,'CCG data'!U$3,FALSE))</f>
        <v>9.8980646551403382</v>
      </c>
      <c r="M484" s="396"/>
      <c r="N484" s="367">
        <f>IF(OR(ISERROR(VLOOKUP($E484&amp;$D$91&amp;$D$92,'CCG data'!$A:$AD,'CCG data'!G$3,FALSE)),ISBLANK(VLOOKUP($E484&amp;$D$91&amp;$D$92,'CCG data'!$A:$AD,'CCG data'!G$3,FALSE))),"",VLOOKUP($E484&amp;$D$91&amp;$D$92,'CCG data'!$A:$AD,'CCG data'!G$3,FALSE))</f>
        <v>641</v>
      </c>
      <c r="P484" s="404" t="str">
        <f>IF(OR(ISERROR(VLOOKUP($E484&amp;$D$91&amp;$D$92,'CCG data'!$A:$AD,'CCG data'!B$3,FALSE)),ISBLANK(VLOOKUP($E484&amp;$D$91&amp;$D$92,'CCG data'!$A:$AD,'CCG data'!B$3,FALSE))),"",VLOOKUP($E484&amp;$D$91&amp;$D$92,'CCG data'!$A:$AD,'CCG data'!B$3,FALSE))</f>
        <v/>
      </c>
      <c r="Q484" s="267"/>
      <c r="R484" s="267">
        <f>IF(OR(ISERROR(VLOOKUP($E484&amp;$D$91&amp;$D$92,'CCG data'!$A:$AD,'CCG data'!C$3,FALSE)),ISBLANK(VLOOKUP($E484&amp;$D$91&amp;$D$92,'CCG data'!$A:$AD,'CCG data'!C$3,FALSE))),"",VLOOKUP($E484&amp;$D$91&amp;$D$92,'CCG data'!$A:$AD,'CCG data'!C$3,FALSE))</f>
        <v>0.46801872074882994</v>
      </c>
      <c r="S484" s="267"/>
      <c r="T484" s="267">
        <f>IF(OR(ISERROR(VLOOKUP($E484&amp;$D$91&amp;$D$92,'CCG data'!$A:$AD,'CCG data'!D$3,FALSE)),ISBLANK(VLOOKUP($E484&amp;$D$91&amp;$D$92,'CCG data'!$A:$AD,'CCG data'!D$3,FALSE))),"",VLOOKUP($E484&amp;$D$91&amp;$D$92,'CCG data'!$A:$AD,'CCG data'!D$3,FALSE))</f>
        <v>0.38221528861154447</v>
      </c>
      <c r="U484" s="267"/>
      <c r="V484" s="267">
        <f>IF(OR(ISERROR(VLOOKUP($E484&amp;$D$91&amp;$D$92,'CCG data'!$A:$AD,'CCG data'!E$3,FALSE)),ISBLANK(VLOOKUP($E484&amp;$D$91&amp;$D$92,'CCG data'!$A:$AD,'CCG data'!E$3,FALSE))),"",VLOOKUP($E484&amp;$D$91&amp;$D$92,'CCG data'!$A:$AD,'CCG data'!E$3,FALSE))</f>
        <v>0.14976599063962559</v>
      </c>
      <c r="W484" s="405"/>
      <c r="Z484" s="165">
        <f>IFERROR(VLOOKUP($E484&amp;$D$92, Outliers!$A$4:$P$214,10,FALSE),"0")</f>
        <v>0</v>
      </c>
      <c r="AA484" s="165">
        <f>IFERROR(VLOOKUP($E484&amp;$D$92, Outliers!$A$4:$P$214,11,FALSE),"0")</f>
        <v>0</v>
      </c>
      <c r="AB484" s="165">
        <f>IFERROR(VLOOKUP($E484&amp;$D$92, Outliers!$A$4:$P$214,12,FALSE),"0")</f>
        <v>0</v>
      </c>
      <c r="AD484" s="78"/>
      <c r="AE484" s="78"/>
      <c r="AF484" s="78"/>
      <c r="AG484" s="78"/>
    </row>
    <row r="485" spans="4:33" x14ac:dyDescent="0.25">
      <c r="D485" s="319"/>
      <c r="E485" s="103" t="s">
        <v>27</v>
      </c>
      <c r="F485" s="95" t="str">
        <f>IF(P484="","",VLOOKUP($E484&amp;$D$91&amp;$D$92,'CCG data'!$A:$AD,'CCG data'!W$3,FALSE))</f>
        <v/>
      </c>
      <c r="G485" s="96" t="str">
        <f>IF(P484="","",VLOOKUP($E484&amp;$D$91&amp;$D$92,'CCG data'!$A:$AD,'CCG data'!X$3,FALSE))</f>
        <v/>
      </c>
      <c r="H485" s="96">
        <f>IF(R484="","",VLOOKUP($E484&amp;$D$91&amp;$D$92,'CCG data'!$A:$AD,'CCG data'!Y$3,FALSE))</f>
        <v>27.294894951351271</v>
      </c>
      <c r="I485" s="96">
        <f>IF(R484="","",VLOOKUP($E484&amp;$D$91&amp;$D$92,'CCG data'!$A:$AD,'CCG data'!Z$3,FALSE))</f>
        <v>34.260549191567492</v>
      </c>
      <c r="J485" s="96">
        <f>IF(T484="","",VLOOKUP($E484&amp;$D$91&amp;$D$92,'CCG data'!$A:$AD,'CCG data'!AA$3,FALSE))</f>
        <v>22.578359827239595</v>
      </c>
      <c r="K485" s="96">
        <f>IF(T484="","",VLOOKUP($E484&amp;$D$91&amp;$D$92,'CCG data'!$A:$AD,'CCG data'!AB$3,FALSE))</f>
        <v>29.042287282059107</v>
      </c>
      <c r="L485" s="96">
        <f>IF(V484="","",VLOOKUP($E484&amp;$D$91&amp;$D$92,'CCG data'!$A:$AD,'CCG data'!AC$3,FALSE))</f>
        <v>7.9180393477030417</v>
      </c>
      <c r="M485" s="96">
        <f>IF(V484="","",VLOOKUP($E484&amp;$D$91&amp;$D$92,'CCG data'!$A:$AD,'CCG data'!AD$3,FALSE))</f>
        <v>11.878089962577635</v>
      </c>
      <c r="N485" s="368"/>
      <c r="P485" s="152" t="str">
        <f>IF(P484="","",VLOOKUP($E484&amp;$D$91&amp;$D$92,'CCG data'!$A:$AD,'CCG data'!I$3,FALSE))</f>
        <v/>
      </c>
      <c r="Q485" s="15" t="str">
        <f>IF(P484="","",VLOOKUP($E484&amp;$D$91&amp;$D$92,'CCG data'!$A:$AD,'CCG data'!J$3,FALSE))</f>
        <v/>
      </c>
      <c r="R485" s="15">
        <f>IF(R484="","",VLOOKUP($E484&amp;$D$91&amp;$D$92,'CCG data'!$A:$AD,'CCG data'!K$3,FALSE))</f>
        <v>0.43</v>
      </c>
      <c r="S485" s="15">
        <f>IF(R484="","",VLOOKUP($E484&amp;$D$91&amp;$D$92,'CCG data'!$A:$AD,'CCG data'!L$3,FALSE))</f>
        <v>0.50700000000000001</v>
      </c>
      <c r="T485" s="15">
        <f>IF(T484="","",VLOOKUP($E484&amp;$D$91&amp;$D$92,'CCG data'!$A:$AD,'CCG data'!M$3,FALSE))</f>
        <v>0.34499999999999997</v>
      </c>
      <c r="U485" s="15">
        <f>IF(T484="","",VLOOKUP($E484&amp;$D$91&amp;$D$92,'CCG data'!$A:$AD,'CCG data'!N$3,FALSE))</f>
        <v>0.42</v>
      </c>
      <c r="V485" s="15">
        <f>IF(V484="","",VLOOKUP($E484&amp;$D$91&amp;$D$92,'CCG data'!$A:$AD,'CCG data'!O$3,FALSE))</f>
        <v>0.124</v>
      </c>
      <c r="W485" s="136">
        <f>IF(V484="","",VLOOKUP($E484&amp;$D$91&amp;$D$92,'CCG data'!$A:$AD,'CCG data'!P$3,FALSE))</f>
        <v>0.17899999999999999</v>
      </c>
      <c r="Z485" s="165" t="str">
        <f>IFERROR(VLOOKUP($E485&amp;$D$92, Outliers!$A$4:$P$214,10,FALSE),"0")</f>
        <v>0</v>
      </c>
      <c r="AA485" s="165" t="str">
        <f>IFERROR(VLOOKUP($E485&amp;$D$92, Outliers!$A$4:$P$214,11,FALSE),"0")</f>
        <v>0</v>
      </c>
      <c r="AB485" s="165" t="str">
        <f>IFERROR(VLOOKUP($E485&amp;$D$92, Outliers!$A$4:$P$214,12,FALSE),"0")</f>
        <v>0</v>
      </c>
      <c r="AD485" s="78"/>
      <c r="AE485" s="78"/>
      <c r="AF485" s="78"/>
      <c r="AG485" s="78"/>
    </row>
    <row r="486" spans="4:33" ht="15.75" x14ac:dyDescent="0.25">
      <c r="D486" s="319"/>
      <c r="E486" s="104" t="s">
        <v>292</v>
      </c>
      <c r="F486" s="394" t="str">
        <f>IF(OR(ISERROR(VLOOKUP($E486&amp;$D$91&amp;$D$92,'CCG data'!$A:$AD,'CCG data'!R$3,FALSE)),ISBLANK(VLOOKUP($E486&amp;$D$91&amp;$D$92,'CCG data'!$A:$AD,'CCG data'!R$3,FALSE))),"",VLOOKUP($E486&amp;$D$91&amp;$D$92,'CCG data'!$A:$AD,'CCG data'!R$3,FALSE))</f>
        <v/>
      </c>
      <c r="G486" s="395"/>
      <c r="H486" s="395">
        <f>IF(OR(ISERROR(VLOOKUP($E486&amp;$D$91&amp;$D$92,'CCG data'!$A:$AD,'CCG data'!S$3,FALSE)),ISBLANK(VLOOKUP($E486&amp;$D$91&amp;$D$92,'CCG data'!$A:$AD,'CCG data'!S$3,FALSE))),"",VLOOKUP($E486&amp;$D$91&amp;$D$92,'CCG data'!$A:$AD,'CCG data'!S$3,FALSE))</f>
        <v>32.481962378435256</v>
      </c>
      <c r="I486" s="395"/>
      <c r="J486" s="395">
        <f>IF(OR(ISERROR(VLOOKUP($E486&amp;$D$91&amp;$D$92,'CCG data'!$A:$AD,'CCG data'!T$3,FALSE)),ISBLANK(VLOOKUP($E486&amp;$D$91&amp;$D$92,'CCG data'!$A:$AD,'CCG data'!T$3,FALSE))),"",VLOOKUP($E486&amp;$D$91&amp;$D$92,'CCG data'!$A:$AD,'CCG data'!T$3,FALSE))</f>
        <v>24.755780319118113</v>
      </c>
      <c r="K486" s="395"/>
      <c r="L486" s="395">
        <f>IF(OR(ISERROR(VLOOKUP($E486&amp;$D$91&amp;$D$92,'CCG data'!$A:$AD,'CCG data'!U$3,FALSE)),ISBLANK(VLOOKUP($E486&amp;$D$91&amp;$D$92,'CCG data'!$A:$AD,'CCG data'!U$3,FALSE))),"",VLOOKUP($E486&amp;$D$91&amp;$D$92,'CCG data'!$A:$AD,'CCG data'!U$3,FALSE))</f>
        <v>10.236995617154987</v>
      </c>
      <c r="M486" s="396"/>
      <c r="N486" s="367">
        <f>IF(OR(ISERROR(VLOOKUP($E486&amp;$D$91&amp;$D$92,'CCG data'!$A:$AD,'CCG data'!G$3,FALSE)),ISBLANK(VLOOKUP($E486&amp;$D$91&amp;$D$92,'CCG data'!$A:$AD,'CCG data'!G$3,FALSE))),"",VLOOKUP($E486&amp;$D$91&amp;$D$92,'CCG data'!$A:$AD,'CCG data'!G$3,FALSE))</f>
        <v>2017</v>
      </c>
      <c r="P486" s="404" t="str">
        <f>IF(OR(ISERROR(VLOOKUP($E486&amp;$D$91&amp;$D$92,'CCG data'!$A:$AD,'CCG data'!B$3,FALSE)),ISBLANK(VLOOKUP($E486&amp;$D$91&amp;$D$92,'CCG data'!$A:$AD,'CCG data'!B$3,FALSE))),"",VLOOKUP($E486&amp;$D$91&amp;$D$92,'CCG data'!$A:$AD,'CCG data'!B$3,FALSE))</f>
        <v/>
      </c>
      <c r="Q486" s="267"/>
      <c r="R486" s="267">
        <f>IF(OR(ISERROR(VLOOKUP($E486&amp;$D$91&amp;$D$92,'CCG data'!$A:$AD,'CCG data'!C$3,FALSE)),ISBLANK(VLOOKUP($E486&amp;$D$91&amp;$D$92,'CCG data'!$A:$AD,'CCG data'!C$3,FALSE))),"",VLOOKUP($E486&amp;$D$91&amp;$D$92,'CCG data'!$A:$AD,'CCG data'!C$3,FALSE))</f>
        <v>0.48438274665344572</v>
      </c>
      <c r="S486" s="267"/>
      <c r="T486" s="267">
        <f>IF(OR(ISERROR(VLOOKUP($E486&amp;$D$91&amp;$D$92,'CCG data'!$A:$AD,'CCG data'!D$3,FALSE)),ISBLANK(VLOOKUP($E486&amp;$D$91&amp;$D$92,'CCG data'!$A:$AD,'CCG data'!D$3,FALSE))),"",VLOOKUP($E486&amp;$D$91&amp;$D$92,'CCG data'!$A:$AD,'CCG data'!D$3,FALSE))</f>
        <v>0.36341100644521568</v>
      </c>
      <c r="U486" s="267"/>
      <c r="V486" s="267">
        <f>IF(OR(ISERROR(VLOOKUP($E486&amp;$D$91&amp;$D$92,'CCG data'!$A:$AD,'CCG data'!E$3,FALSE)),ISBLANK(VLOOKUP($E486&amp;$D$91&amp;$D$92,'CCG data'!$A:$AD,'CCG data'!E$3,FALSE))),"",VLOOKUP($E486&amp;$D$91&amp;$D$92,'CCG data'!$A:$AD,'CCG data'!E$3,FALSE))</f>
        <v>0.15220624690133863</v>
      </c>
      <c r="W486" s="405"/>
      <c r="Z486" s="165">
        <f>IFERROR(VLOOKUP($E486&amp;$D$92, Outliers!$A$4:$P$214,10,FALSE),"0")</f>
        <v>1</v>
      </c>
      <c r="AA486" s="165">
        <f>IFERROR(VLOOKUP($E486&amp;$D$92, Outliers!$A$4:$P$214,11,FALSE),"0")</f>
        <v>1</v>
      </c>
      <c r="AB486" s="165">
        <f>IFERROR(VLOOKUP($E486&amp;$D$92, Outliers!$A$4:$P$214,12,FALSE),"0")</f>
        <v>0</v>
      </c>
      <c r="AD486" s="78"/>
      <c r="AE486" s="78"/>
      <c r="AF486" s="78"/>
      <c r="AG486" s="78"/>
    </row>
    <row r="487" spans="4:33" x14ac:dyDescent="0.25">
      <c r="D487" s="319"/>
      <c r="E487" s="103" t="s">
        <v>27</v>
      </c>
      <c r="F487" s="95" t="str">
        <f>IF(P486="","",VLOOKUP($E486&amp;$D$91&amp;$D$92,'CCG data'!$A:$AD,'CCG data'!W$3,FALSE))</f>
        <v/>
      </c>
      <c r="G487" s="96" t="str">
        <f>IF(P486="","",VLOOKUP($E486&amp;$D$91&amp;$D$92,'CCG data'!$A:$AD,'CCG data'!X$3,FALSE))</f>
        <v/>
      </c>
      <c r="H487" s="96">
        <f>IF(R486="","",VLOOKUP($E486&amp;$D$91&amp;$D$92,'CCG data'!$A:$AD,'CCG data'!Y$3,FALSE))</f>
        <v>30.445149892968434</v>
      </c>
      <c r="I487" s="96">
        <f>IF(R486="","",VLOOKUP($E486&amp;$D$91&amp;$D$92,'CCG data'!$A:$AD,'CCG data'!Z$3,FALSE))</f>
        <v>34.518774863902081</v>
      </c>
      <c r="J487" s="96">
        <f>IF(T486="","",VLOOKUP($E486&amp;$D$91&amp;$D$92,'CCG data'!$A:$AD,'CCG data'!AA$3,FALSE))</f>
        <v>22.963604125066475</v>
      </c>
      <c r="K487" s="96">
        <f>IF(T486="","",VLOOKUP($E486&amp;$D$91&amp;$D$92,'CCG data'!$A:$AD,'CCG data'!AB$3,FALSE))</f>
        <v>26.547956513169751</v>
      </c>
      <c r="L487" s="96">
        <f>IF(V486="","",VLOOKUP($E486&amp;$D$91&amp;$D$92,'CCG data'!$A:$AD,'CCG data'!AC$3,FALSE))</f>
        <v>9.0918534654639611</v>
      </c>
      <c r="M487" s="96">
        <f>IF(V486="","",VLOOKUP($E486&amp;$D$91&amp;$D$92,'CCG data'!$A:$AD,'CCG data'!AD$3,FALSE))</f>
        <v>11.382137768846013</v>
      </c>
      <c r="N487" s="368"/>
      <c r="P487" s="152" t="str">
        <f>IF(P486="","",VLOOKUP($E486&amp;$D$91&amp;$D$92,'CCG data'!$A:$AD,'CCG data'!I$3,FALSE))</f>
        <v/>
      </c>
      <c r="Q487" s="15" t="str">
        <f>IF(P486="","",VLOOKUP($E486&amp;$D$91&amp;$D$92,'CCG data'!$A:$AD,'CCG data'!J$3,FALSE))</f>
        <v/>
      </c>
      <c r="R487" s="15">
        <f>IF(R486="","",VLOOKUP($E486&amp;$D$91&amp;$D$92,'CCG data'!$A:$AD,'CCG data'!K$3,FALSE))</f>
        <v>0.46300000000000002</v>
      </c>
      <c r="S487" s="15">
        <f>IF(R486="","",VLOOKUP($E486&amp;$D$91&amp;$D$92,'CCG data'!$A:$AD,'CCG data'!L$3,FALSE))</f>
        <v>0.50600000000000001</v>
      </c>
      <c r="T487" s="15">
        <f>IF(T486="","",VLOOKUP($E486&amp;$D$91&amp;$D$92,'CCG data'!$A:$AD,'CCG data'!M$3,FALSE))</f>
        <v>0.34300000000000003</v>
      </c>
      <c r="U487" s="15">
        <f>IF(T486="","",VLOOKUP($E486&amp;$D$91&amp;$D$92,'CCG data'!$A:$AD,'CCG data'!N$3,FALSE))</f>
        <v>0.38500000000000001</v>
      </c>
      <c r="V487" s="15">
        <f>IF(V486="","",VLOOKUP($E486&amp;$D$91&amp;$D$92,'CCG data'!$A:$AD,'CCG data'!O$3,FALSE))</f>
        <v>0.13700000000000001</v>
      </c>
      <c r="W487" s="136">
        <f>IF(V486="","",VLOOKUP($E486&amp;$D$91&amp;$D$92,'CCG data'!$A:$AD,'CCG data'!P$3,FALSE))</f>
        <v>0.16900000000000001</v>
      </c>
      <c r="Z487" s="165" t="str">
        <f>IFERROR(VLOOKUP($E487&amp;$D$92, Outliers!$A$4:$P$214,10,FALSE),"0")</f>
        <v>0</v>
      </c>
      <c r="AA487" s="165" t="str">
        <f>IFERROR(VLOOKUP($E487&amp;$D$92, Outliers!$A$4:$P$214,11,FALSE),"0")</f>
        <v>0</v>
      </c>
      <c r="AB487" s="165" t="str">
        <f>IFERROR(VLOOKUP($E487&amp;$D$92, Outliers!$A$4:$P$214,12,FALSE),"0")</f>
        <v>0</v>
      </c>
      <c r="AD487" s="78"/>
      <c r="AE487" s="78"/>
      <c r="AF487" s="78"/>
      <c r="AG487" s="78"/>
    </row>
    <row r="488" spans="4:33" ht="15.75" x14ac:dyDescent="0.25">
      <c r="D488" s="319"/>
      <c r="E488" s="104" t="s">
        <v>504</v>
      </c>
      <c r="F488" s="394" t="str">
        <f>IF(OR(ISERROR(VLOOKUP($E488&amp;$D$91&amp;$D$92,'CCG data'!$A:$AD,'CCG data'!R$3,FALSE)),ISBLANK(VLOOKUP($E488&amp;$D$91&amp;$D$92,'CCG data'!$A:$AD,'CCG data'!R$3,FALSE))),"",VLOOKUP($E488&amp;$D$91&amp;$D$92,'CCG data'!$A:$AD,'CCG data'!R$3,FALSE))</f>
        <v/>
      </c>
      <c r="G488" s="395"/>
      <c r="H488" s="395">
        <f>IF(OR(ISERROR(VLOOKUP($E488&amp;$D$91&amp;$D$92,'CCG data'!$A:$AD,'CCG data'!S$3,FALSE)),ISBLANK(VLOOKUP($E488&amp;$D$91&amp;$D$92,'CCG data'!$A:$AD,'CCG data'!S$3,FALSE))),"",VLOOKUP($E488&amp;$D$91&amp;$D$92,'CCG data'!$A:$AD,'CCG data'!S$3,FALSE))</f>
        <v>24.646015512612024</v>
      </c>
      <c r="I488" s="395"/>
      <c r="J488" s="395">
        <f>IF(OR(ISERROR(VLOOKUP($E488&amp;$D$91&amp;$D$92,'CCG data'!$A:$AD,'CCG data'!T$3,FALSE)),ISBLANK(VLOOKUP($E488&amp;$D$91&amp;$D$92,'CCG data'!$A:$AD,'CCG data'!T$3,FALSE))),"",VLOOKUP($E488&amp;$D$91&amp;$D$92,'CCG data'!$A:$AD,'CCG data'!T$3,FALSE))</f>
        <v>24.018366513173731</v>
      </c>
      <c r="K488" s="395"/>
      <c r="L488" s="395">
        <f>IF(OR(ISERROR(VLOOKUP($E488&amp;$D$91&amp;$D$92,'CCG data'!$A:$AD,'CCG data'!U$3,FALSE)),ISBLANK(VLOOKUP($E488&amp;$D$91&amp;$D$92,'CCG data'!$A:$AD,'CCG data'!U$3,FALSE))),"",VLOOKUP($E488&amp;$D$91&amp;$D$92,'CCG data'!$A:$AD,'CCG data'!U$3,FALSE))</f>
        <v>27.434567156403535</v>
      </c>
      <c r="M488" s="396"/>
      <c r="N488" s="367">
        <f>IF(OR(ISERROR(VLOOKUP($E488&amp;$D$91&amp;$D$92,'CCG data'!$A:$AD,'CCG data'!G$3,FALSE)),ISBLANK(VLOOKUP($E488&amp;$D$91&amp;$D$92,'CCG data'!$A:$AD,'CCG data'!G$3,FALSE))),"",VLOOKUP($E488&amp;$D$91&amp;$D$92,'CCG data'!$A:$AD,'CCG data'!G$3,FALSE))</f>
        <v>952</v>
      </c>
      <c r="P488" s="404" t="str">
        <f>IF(OR(ISERROR(VLOOKUP($E488&amp;$D$91&amp;$D$92,'CCG data'!$A:$AD,'CCG data'!B$3,FALSE)),ISBLANK(VLOOKUP($E488&amp;$D$91&amp;$D$92,'CCG data'!$A:$AD,'CCG data'!B$3,FALSE))),"",VLOOKUP($E488&amp;$D$91&amp;$D$92,'CCG data'!$A:$AD,'CCG data'!B$3,FALSE))</f>
        <v/>
      </c>
      <c r="Q488" s="267"/>
      <c r="R488" s="267">
        <f>IF(OR(ISERROR(VLOOKUP($E488&amp;$D$91&amp;$D$92,'CCG data'!$A:$AD,'CCG data'!C$3,FALSE)),ISBLANK(VLOOKUP($E488&amp;$D$91&amp;$D$92,'CCG data'!$A:$AD,'CCG data'!C$3,FALSE))),"",VLOOKUP($E488&amp;$D$91&amp;$D$92,'CCG data'!$A:$AD,'CCG data'!C$3,FALSE))</f>
        <v>0.32142857142857145</v>
      </c>
      <c r="S488" s="267"/>
      <c r="T488" s="267">
        <f>IF(OR(ISERROR(VLOOKUP($E488&amp;$D$91&amp;$D$92,'CCG data'!$A:$AD,'CCG data'!D$3,FALSE)),ISBLANK(VLOOKUP($E488&amp;$D$91&amp;$D$92,'CCG data'!$A:$AD,'CCG data'!D$3,FALSE))),"",VLOOKUP($E488&amp;$D$91&amp;$D$92,'CCG data'!$A:$AD,'CCG data'!D$3,FALSE))</f>
        <v>0.31092436974789917</v>
      </c>
      <c r="U488" s="267"/>
      <c r="V488" s="267">
        <f>IF(OR(ISERROR(VLOOKUP($E488&amp;$D$91&amp;$D$92,'CCG data'!$A:$AD,'CCG data'!E$3,FALSE)),ISBLANK(VLOOKUP($E488&amp;$D$91&amp;$D$92,'CCG data'!$A:$AD,'CCG data'!E$3,FALSE))),"",VLOOKUP($E488&amp;$D$91&amp;$D$92,'CCG data'!$A:$AD,'CCG data'!E$3,FALSE))</f>
        <v>0.36764705882352944</v>
      </c>
      <c r="W488" s="405"/>
      <c r="Z488" s="165">
        <f>IFERROR(VLOOKUP($E488&amp;$D$92, Outliers!$A$4:$P$214,10,FALSE),"0")</f>
        <v>1</v>
      </c>
      <c r="AA488" s="165">
        <f>IFERROR(VLOOKUP($E488&amp;$D$92, Outliers!$A$4:$P$214,11,FALSE),"0")</f>
        <v>0</v>
      </c>
      <c r="AB488" s="165">
        <f>IFERROR(VLOOKUP($E488&amp;$D$92, Outliers!$A$4:$P$214,12,FALSE),"0")</f>
        <v>1</v>
      </c>
      <c r="AD488" s="78"/>
      <c r="AE488" s="78"/>
      <c r="AF488" s="78"/>
      <c r="AG488" s="78"/>
    </row>
    <row r="489" spans="4:33" x14ac:dyDescent="0.25">
      <c r="D489" s="319"/>
      <c r="E489" s="103" t="s">
        <v>27</v>
      </c>
      <c r="F489" s="95" t="str">
        <f>IF(P488="","",VLOOKUP($E488&amp;$D$91&amp;$D$92,'CCG data'!$A:$AD,'CCG data'!W$3,FALSE))</f>
        <v/>
      </c>
      <c r="G489" s="96" t="str">
        <f>IF(P488="","",VLOOKUP($E488&amp;$D$91&amp;$D$92,'CCG data'!$A:$AD,'CCG data'!X$3,FALSE))</f>
        <v/>
      </c>
      <c r="H489" s="96">
        <f>IF(R488="","",VLOOKUP($E488&amp;$D$91&amp;$D$92,'CCG data'!$A:$AD,'CCG data'!Y$3,FALSE))</f>
        <v>21.884534409934009</v>
      </c>
      <c r="I489" s="96">
        <f>IF(R488="","",VLOOKUP($E488&amp;$D$91&amp;$D$92,'CCG data'!$A:$AD,'CCG data'!Z$3,FALSE))</f>
        <v>27.407496615290039</v>
      </c>
      <c r="J489" s="96">
        <f>IF(T488="","",VLOOKUP($E488&amp;$D$91&amp;$D$92,'CCG data'!$A:$AD,'CCG data'!AA$3,FALSE))</f>
        <v>21.282129687406467</v>
      </c>
      <c r="K489" s="96">
        <f>IF(T488="","",VLOOKUP($E488&amp;$D$91&amp;$D$92,'CCG data'!$A:$AD,'CCG data'!AB$3,FALSE))</f>
        <v>26.754603338940996</v>
      </c>
      <c r="L489" s="96">
        <f>IF(V488="","",VLOOKUP($E488&amp;$D$91&amp;$D$92,'CCG data'!$A:$AD,'CCG data'!AC$3,FALSE))</f>
        <v>24.560346132499848</v>
      </c>
      <c r="M489" s="96">
        <f>IF(V488="","",VLOOKUP($E488&amp;$D$91&amp;$D$92,'CCG data'!$A:$AD,'CCG data'!AD$3,FALSE))</f>
        <v>30.308788180307221</v>
      </c>
      <c r="N489" s="368"/>
      <c r="P489" s="152" t="str">
        <f>IF(P488="","",VLOOKUP($E488&amp;$D$91&amp;$D$92,'CCG data'!$A:$AD,'CCG data'!I$3,FALSE))</f>
        <v/>
      </c>
      <c r="Q489" s="15" t="str">
        <f>IF(P488="","",VLOOKUP($E488&amp;$D$91&amp;$D$92,'CCG data'!$A:$AD,'CCG data'!J$3,FALSE))</f>
        <v/>
      </c>
      <c r="R489" s="15">
        <f>IF(R488="","",VLOOKUP($E488&amp;$D$91&amp;$D$92,'CCG data'!$A:$AD,'CCG data'!K$3,FALSE))</f>
        <v>0.29299999999999998</v>
      </c>
      <c r="S489" s="15">
        <f>IF(R488="","",VLOOKUP($E488&amp;$D$91&amp;$D$92,'CCG data'!$A:$AD,'CCG data'!L$3,FALSE))</f>
        <v>0.35199999999999998</v>
      </c>
      <c r="T489" s="15">
        <f>IF(T488="","",VLOOKUP($E488&amp;$D$91&amp;$D$92,'CCG data'!$A:$AD,'CCG data'!M$3,FALSE))</f>
        <v>0.28199999999999997</v>
      </c>
      <c r="U489" s="15">
        <f>IF(T488="","",VLOOKUP($E488&amp;$D$91&amp;$D$92,'CCG data'!$A:$AD,'CCG data'!N$3,FALSE))</f>
        <v>0.34100000000000003</v>
      </c>
      <c r="V489" s="15">
        <f>IF(V488="","",VLOOKUP($E488&amp;$D$91&amp;$D$92,'CCG data'!$A:$AD,'CCG data'!O$3,FALSE))</f>
        <v>0.33800000000000002</v>
      </c>
      <c r="W489" s="136">
        <f>IF(V488="","",VLOOKUP($E488&amp;$D$91&amp;$D$92,'CCG data'!$A:$AD,'CCG data'!P$3,FALSE))</f>
        <v>0.39900000000000002</v>
      </c>
      <c r="Z489" s="165" t="str">
        <f>IFERROR(VLOOKUP($E489&amp;$D$92, Outliers!$A$4:$P$214,10,FALSE),"0")</f>
        <v>0</v>
      </c>
      <c r="AA489" s="165" t="str">
        <f>IFERROR(VLOOKUP($E489&amp;$D$92, Outliers!$A$4:$P$214,11,FALSE),"0")</f>
        <v>0</v>
      </c>
      <c r="AB489" s="165" t="str">
        <f>IFERROR(VLOOKUP($E489&amp;$D$92, Outliers!$A$4:$P$214,12,FALSE),"0")</f>
        <v>0</v>
      </c>
      <c r="AD489" s="78"/>
      <c r="AE489" s="78"/>
      <c r="AF489" s="78"/>
      <c r="AG489" s="78"/>
    </row>
    <row r="490" spans="4:33" ht="15.75" x14ac:dyDescent="0.25">
      <c r="D490" s="319"/>
      <c r="E490" s="104" t="s">
        <v>293</v>
      </c>
      <c r="F490" s="394" t="str">
        <f>IF(OR(ISERROR(VLOOKUP($E490&amp;$D$91&amp;$D$92,'CCG data'!$A:$AD,'CCG data'!R$3,FALSE)),ISBLANK(VLOOKUP($E490&amp;$D$91&amp;$D$92,'CCG data'!$A:$AD,'CCG data'!R$3,FALSE))),"",VLOOKUP($E490&amp;$D$91&amp;$D$92,'CCG data'!$A:$AD,'CCG data'!R$3,FALSE))</f>
        <v/>
      </c>
      <c r="G490" s="395"/>
      <c r="H490" s="395">
        <f>IF(OR(ISERROR(VLOOKUP($E490&amp;$D$91&amp;$D$92,'CCG data'!$A:$AD,'CCG data'!S$3,FALSE)),ISBLANK(VLOOKUP($E490&amp;$D$91&amp;$D$92,'CCG data'!$A:$AD,'CCG data'!S$3,FALSE))),"",VLOOKUP($E490&amp;$D$91&amp;$D$92,'CCG data'!$A:$AD,'CCG data'!S$3,FALSE))</f>
        <v>32.187175933311877</v>
      </c>
      <c r="I490" s="395"/>
      <c r="J490" s="395">
        <f>IF(OR(ISERROR(VLOOKUP($E490&amp;$D$91&amp;$D$92,'CCG data'!$A:$AD,'CCG data'!T$3,FALSE)),ISBLANK(VLOOKUP($E490&amp;$D$91&amp;$D$92,'CCG data'!$A:$AD,'CCG data'!T$3,FALSE))),"",VLOOKUP($E490&amp;$D$91&amp;$D$92,'CCG data'!$A:$AD,'CCG data'!T$3,FALSE))</f>
        <v>21.332418538891066</v>
      </c>
      <c r="K490" s="395"/>
      <c r="L490" s="395">
        <f>IF(OR(ISERROR(VLOOKUP($E490&amp;$D$91&amp;$D$92,'CCG data'!$A:$AD,'CCG data'!U$3,FALSE)),ISBLANK(VLOOKUP($E490&amp;$D$91&amp;$D$92,'CCG data'!$A:$AD,'CCG data'!U$3,FALSE))),"",VLOOKUP($E490&amp;$D$91&amp;$D$92,'CCG data'!$A:$AD,'CCG data'!U$3,FALSE))</f>
        <v>11.724617997830929</v>
      </c>
      <c r="M490" s="396"/>
      <c r="N490" s="367">
        <f>IF(OR(ISERROR(VLOOKUP($E490&amp;$D$91&amp;$D$92,'CCG data'!$A:$AD,'CCG data'!G$3,FALSE)),ISBLANK(VLOOKUP($E490&amp;$D$91&amp;$D$92,'CCG data'!$A:$AD,'CCG data'!G$3,FALSE))),"",VLOOKUP($E490&amp;$D$91&amp;$D$92,'CCG data'!$A:$AD,'CCG data'!G$3,FALSE))</f>
        <v>1179</v>
      </c>
      <c r="P490" s="404" t="str">
        <f>IF(OR(ISERROR(VLOOKUP($E490&amp;$D$91&amp;$D$92,'CCG data'!$A:$AD,'CCG data'!B$3,FALSE)),ISBLANK(VLOOKUP($E490&amp;$D$91&amp;$D$92,'CCG data'!$A:$AD,'CCG data'!B$3,FALSE))),"",VLOOKUP($E490&amp;$D$91&amp;$D$92,'CCG data'!$A:$AD,'CCG data'!B$3,FALSE))</f>
        <v/>
      </c>
      <c r="Q490" s="267"/>
      <c r="R490" s="267">
        <f>IF(OR(ISERROR(VLOOKUP($E490&amp;$D$91&amp;$D$92,'CCG data'!$A:$AD,'CCG data'!C$3,FALSE)),ISBLANK(VLOOKUP($E490&amp;$D$91&amp;$D$92,'CCG data'!$A:$AD,'CCG data'!C$3,FALSE))),"",VLOOKUP($E490&amp;$D$91&amp;$D$92,'CCG data'!$A:$AD,'CCG data'!C$3,FALSE))</f>
        <v>0.49363867684478374</v>
      </c>
      <c r="S490" s="267"/>
      <c r="T490" s="267">
        <f>IF(OR(ISERROR(VLOOKUP($E490&amp;$D$91&amp;$D$92,'CCG data'!$A:$AD,'CCG data'!D$3,FALSE)),ISBLANK(VLOOKUP($E490&amp;$D$91&amp;$D$92,'CCG data'!$A:$AD,'CCG data'!D$3,FALSE))),"",VLOOKUP($E490&amp;$D$91&amp;$D$92,'CCG data'!$A:$AD,'CCG data'!D$3,FALSE))</f>
        <v>0.32739609838846478</v>
      </c>
      <c r="U490" s="267"/>
      <c r="V490" s="267">
        <f>IF(OR(ISERROR(VLOOKUP($E490&amp;$D$91&amp;$D$92,'CCG data'!$A:$AD,'CCG data'!E$3,FALSE)),ISBLANK(VLOOKUP($E490&amp;$D$91&amp;$D$92,'CCG data'!$A:$AD,'CCG data'!E$3,FALSE))),"",VLOOKUP($E490&amp;$D$91&amp;$D$92,'CCG data'!$A:$AD,'CCG data'!E$3,FALSE))</f>
        <v>0.17896522476675147</v>
      </c>
      <c r="W490" s="405"/>
      <c r="Z490" s="165">
        <f>IFERROR(VLOOKUP($E490&amp;$D$92, Outliers!$A$4:$P$214,10,FALSE),"0")</f>
        <v>1</v>
      </c>
      <c r="AA490" s="165">
        <f>IFERROR(VLOOKUP($E490&amp;$D$92, Outliers!$A$4:$P$214,11,FALSE),"0")</f>
        <v>1</v>
      </c>
      <c r="AB490" s="165">
        <f>IFERROR(VLOOKUP($E490&amp;$D$92, Outliers!$A$4:$P$214,12,FALSE),"0")</f>
        <v>0</v>
      </c>
      <c r="AD490" s="78"/>
      <c r="AE490" s="78"/>
      <c r="AF490" s="78"/>
      <c r="AG490" s="78"/>
    </row>
    <row r="491" spans="4:33" x14ac:dyDescent="0.25">
      <c r="D491" s="319"/>
      <c r="E491" s="103" t="s">
        <v>27</v>
      </c>
      <c r="F491" s="95" t="str">
        <f>IF(P490="","",VLOOKUP($E490&amp;$D$91&amp;$D$92,'CCG data'!$A:$AD,'CCG data'!W$3,FALSE))</f>
        <v/>
      </c>
      <c r="G491" s="96" t="str">
        <f>IF(P490="","",VLOOKUP($E490&amp;$D$91&amp;$D$92,'CCG data'!$A:$AD,'CCG data'!X$3,FALSE))</f>
        <v/>
      </c>
      <c r="H491" s="96">
        <f>IF(R490="","",VLOOKUP($E490&amp;$D$91&amp;$D$92,'CCG data'!$A:$AD,'CCG data'!Y$3,FALSE))</f>
        <v>29.572141252581073</v>
      </c>
      <c r="I491" s="96">
        <f>IF(R490="","",VLOOKUP($E490&amp;$D$91&amp;$D$92,'CCG data'!$A:$AD,'CCG data'!Z$3,FALSE))</f>
        <v>34.802210614042679</v>
      </c>
      <c r="J491" s="96">
        <f>IF(T490="","",VLOOKUP($E490&amp;$D$91&amp;$D$92,'CCG data'!$A:$AD,'CCG data'!AA$3,FALSE))</f>
        <v>19.20426716926503</v>
      </c>
      <c r="K491" s="96">
        <f>IF(T490="","",VLOOKUP($E490&amp;$D$91&amp;$D$92,'CCG data'!$A:$AD,'CCG data'!AB$3,FALSE))</f>
        <v>23.460569908517101</v>
      </c>
      <c r="L491" s="96">
        <f>IF(V490="","",VLOOKUP($E490&amp;$D$91&amp;$D$92,'CCG data'!$A:$AD,'CCG data'!AC$3,FALSE))</f>
        <v>10.142592257187161</v>
      </c>
      <c r="M491" s="96">
        <f>IF(V490="","",VLOOKUP($E490&amp;$D$91&amp;$D$92,'CCG data'!$A:$AD,'CCG data'!AD$3,FALSE))</f>
        <v>13.306643738474698</v>
      </c>
      <c r="N491" s="368"/>
      <c r="P491" s="152" t="str">
        <f>IF(P490="","",VLOOKUP($E490&amp;$D$91&amp;$D$92,'CCG data'!$A:$AD,'CCG data'!I$3,FALSE))</f>
        <v/>
      </c>
      <c r="Q491" s="15" t="str">
        <f>IF(P490="","",VLOOKUP($E490&amp;$D$91&amp;$D$92,'CCG data'!$A:$AD,'CCG data'!J$3,FALSE))</f>
        <v/>
      </c>
      <c r="R491" s="15">
        <f>IF(R490="","",VLOOKUP($E490&amp;$D$91&amp;$D$92,'CCG data'!$A:$AD,'CCG data'!K$3,FALSE))</f>
        <v>0.46500000000000002</v>
      </c>
      <c r="S491" s="15">
        <f>IF(R490="","",VLOOKUP($E490&amp;$D$91&amp;$D$92,'CCG data'!$A:$AD,'CCG data'!L$3,FALSE))</f>
        <v>0.52200000000000002</v>
      </c>
      <c r="T491" s="15">
        <f>IF(T490="","",VLOOKUP($E490&amp;$D$91&amp;$D$92,'CCG data'!$A:$AD,'CCG data'!M$3,FALSE))</f>
        <v>0.30099999999999999</v>
      </c>
      <c r="U491" s="15">
        <f>IF(T490="","",VLOOKUP($E490&amp;$D$91&amp;$D$92,'CCG data'!$A:$AD,'CCG data'!N$3,FALSE))</f>
        <v>0.35499999999999998</v>
      </c>
      <c r="V491" s="15">
        <f>IF(V490="","",VLOOKUP($E490&amp;$D$91&amp;$D$92,'CCG data'!$A:$AD,'CCG data'!O$3,FALSE))</f>
        <v>0.158</v>
      </c>
      <c r="W491" s="136">
        <f>IF(V490="","",VLOOKUP($E490&amp;$D$91&amp;$D$92,'CCG data'!$A:$AD,'CCG data'!P$3,FALSE))</f>
        <v>0.20200000000000001</v>
      </c>
      <c r="Z491" s="165" t="str">
        <f>IFERROR(VLOOKUP($E491&amp;$D$92, Outliers!$A$4:$P$214,10,FALSE),"0")</f>
        <v>0</v>
      </c>
      <c r="AA491" s="165" t="str">
        <f>IFERROR(VLOOKUP($E491&amp;$D$92, Outliers!$A$4:$P$214,11,FALSE),"0")</f>
        <v>0</v>
      </c>
      <c r="AB491" s="165" t="str">
        <f>IFERROR(VLOOKUP($E491&amp;$D$92, Outliers!$A$4:$P$214,12,FALSE),"0")</f>
        <v>0</v>
      </c>
      <c r="AD491" s="78"/>
      <c r="AE491" s="78"/>
      <c r="AF491" s="78"/>
      <c r="AG491" s="78"/>
    </row>
    <row r="492" spans="4:33" ht="15.75" x14ac:dyDescent="0.25">
      <c r="D492" s="319"/>
      <c r="E492" s="104" t="s">
        <v>294</v>
      </c>
      <c r="F492" s="394" t="str">
        <f>IF(OR(ISERROR(VLOOKUP($E492&amp;$D$91&amp;$D$92,'CCG data'!$A:$AD,'CCG data'!R$3,FALSE)),ISBLANK(VLOOKUP($E492&amp;$D$91&amp;$D$92,'CCG data'!$A:$AD,'CCG data'!R$3,FALSE))),"",VLOOKUP($E492&amp;$D$91&amp;$D$92,'CCG data'!$A:$AD,'CCG data'!R$3,FALSE))</f>
        <v/>
      </c>
      <c r="G492" s="395"/>
      <c r="H492" s="395">
        <f>IF(OR(ISERROR(VLOOKUP($E492&amp;$D$91&amp;$D$92,'CCG data'!$A:$AD,'CCG data'!S$3,FALSE)),ISBLANK(VLOOKUP($E492&amp;$D$91&amp;$D$92,'CCG data'!$A:$AD,'CCG data'!S$3,FALSE))),"",VLOOKUP($E492&amp;$D$91&amp;$D$92,'CCG data'!$A:$AD,'CCG data'!S$3,FALSE))</f>
        <v>32.297039447121584</v>
      </c>
      <c r="I492" s="395"/>
      <c r="J492" s="395">
        <f>IF(OR(ISERROR(VLOOKUP($E492&amp;$D$91&amp;$D$92,'CCG data'!$A:$AD,'CCG data'!T$3,FALSE)),ISBLANK(VLOOKUP($E492&amp;$D$91&amp;$D$92,'CCG data'!$A:$AD,'CCG data'!T$3,FALSE))),"",VLOOKUP($E492&amp;$D$91&amp;$D$92,'CCG data'!$A:$AD,'CCG data'!T$3,FALSE))</f>
        <v>21.375523403134864</v>
      </c>
      <c r="K492" s="395"/>
      <c r="L492" s="395">
        <f>IF(OR(ISERROR(VLOOKUP($E492&amp;$D$91&amp;$D$92,'CCG data'!$A:$AD,'CCG data'!U$3,FALSE)),ISBLANK(VLOOKUP($E492&amp;$D$91&amp;$D$92,'CCG data'!$A:$AD,'CCG data'!U$3,FALSE))),"",VLOOKUP($E492&amp;$D$91&amp;$D$92,'CCG data'!$A:$AD,'CCG data'!U$3,FALSE))</f>
        <v>8.398567004836238</v>
      </c>
      <c r="M492" s="396"/>
      <c r="N492" s="367">
        <f>IF(OR(ISERROR(VLOOKUP($E492&amp;$D$91&amp;$D$92,'CCG data'!$A:$AD,'CCG data'!G$3,FALSE)),ISBLANK(VLOOKUP($E492&amp;$D$91&amp;$D$92,'CCG data'!$A:$AD,'CCG data'!G$3,FALSE))),"",VLOOKUP($E492&amp;$D$91&amp;$D$92,'CCG data'!$A:$AD,'CCG data'!G$3,FALSE))</f>
        <v>1182</v>
      </c>
      <c r="P492" s="404" t="str">
        <f>IF(OR(ISERROR(VLOOKUP($E492&amp;$D$91&amp;$D$92,'CCG data'!$A:$AD,'CCG data'!B$3,FALSE)),ISBLANK(VLOOKUP($E492&amp;$D$91&amp;$D$92,'CCG data'!$A:$AD,'CCG data'!B$3,FALSE))),"",VLOOKUP($E492&amp;$D$91&amp;$D$92,'CCG data'!$A:$AD,'CCG data'!B$3,FALSE))</f>
        <v/>
      </c>
      <c r="Q492" s="267"/>
      <c r="R492" s="267">
        <f>IF(OR(ISERROR(VLOOKUP($E492&amp;$D$91&amp;$D$92,'CCG data'!$A:$AD,'CCG data'!C$3,FALSE)),ISBLANK(VLOOKUP($E492&amp;$D$91&amp;$D$92,'CCG data'!$A:$AD,'CCG data'!C$3,FALSE))),"",VLOOKUP($E492&amp;$D$91&amp;$D$92,'CCG data'!$A:$AD,'CCG data'!C$3,FALSE))</f>
        <v>0.51692047377326567</v>
      </c>
      <c r="S492" s="267"/>
      <c r="T492" s="267">
        <f>IF(OR(ISERROR(VLOOKUP($E492&amp;$D$91&amp;$D$92,'CCG data'!$A:$AD,'CCG data'!D$3,FALSE)),ISBLANK(VLOOKUP($E492&amp;$D$91&amp;$D$92,'CCG data'!$A:$AD,'CCG data'!D$3,FALSE))),"",VLOOKUP($E492&amp;$D$91&amp;$D$92,'CCG data'!$A:$AD,'CCG data'!D$3,FALSE))</f>
        <v>0.34686971235194586</v>
      </c>
      <c r="U492" s="267"/>
      <c r="V492" s="267">
        <f>IF(OR(ISERROR(VLOOKUP($E492&amp;$D$91&amp;$D$92,'CCG data'!$A:$AD,'CCG data'!E$3,FALSE)),ISBLANK(VLOOKUP($E492&amp;$D$91&amp;$D$92,'CCG data'!$A:$AD,'CCG data'!E$3,FALSE))),"",VLOOKUP($E492&amp;$D$91&amp;$D$92,'CCG data'!$A:$AD,'CCG data'!E$3,FALSE))</f>
        <v>0.1362098138747885</v>
      </c>
      <c r="W492" s="405"/>
      <c r="Z492" s="165">
        <f>IFERROR(VLOOKUP($E492&amp;$D$92, Outliers!$A$4:$P$214,10,FALSE),"0")</f>
        <v>1</v>
      </c>
      <c r="AA492" s="165">
        <f>IFERROR(VLOOKUP($E492&amp;$D$92, Outliers!$A$4:$P$214,11,FALSE),"0")</f>
        <v>1</v>
      </c>
      <c r="AB492" s="165">
        <f>IFERROR(VLOOKUP($E492&amp;$D$92, Outliers!$A$4:$P$214,12,FALSE),"0")</f>
        <v>1</v>
      </c>
      <c r="AD492" s="78"/>
      <c r="AE492" s="78"/>
      <c r="AF492" s="78"/>
      <c r="AG492" s="78"/>
    </row>
    <row r="493" spans="4:33" x14ac:dyDescent="0.25">
      <c r="D493" s="319"/>
      <c r="E493" s="103" t="s">
        <v>27</v>
      </c>
      <c r="F493" s="95" t="str">
        <f>IF(P492="","",VLOOKUP($E492&amp;$D$91&amp;$D$92,'CCG data'!$A:$AD,'CCG data'!W$3,FALSE))</f>
        <v/>
      </c>
      <c r="G493" s="96" t="str">
        <f>IF(P492="","",VLOOKUP($E492&amp;$D$91&amp;$D$92,'CCG data'!$A:$AD,'CCG data'!X$3,FALSE))</f>
        <v/>
      </c>
      <c r="H493" s="96">
        <f>IF(R492="","",VLOOKUP($E492&amp;$D$91&amp;$D$92,'CCG data'!$A:$AD,'CCG data'!Y$3,FALSE))</f>
        <v>29.736106661008204</v>
      </c>
      <c r="I493" s="96">
        <f>IF(R492="","",VLOOKUP($E492&amp;$D$91&amp;$D$92,'CCG data'!$A:$AD,'CCG data'!Z$3,FALSE))</f>
        <v>34.857972233234968</v>
      </c>
      <c r="J493" s="96">
        <f>IF(T492="","",VLOOKUP($E492&amp;$D$91&amp;$D$92,'CCG data'!$A:$AD,'CCG data'!AA$3,FALSE))</f>
        <v>19.306426166437941</v>
      </c>
      <c r="K493" s="96">
        <f>IF(T492="","",VLOOKUP($E492&amp;$D$91&amp;$D$92,'CCG data'!$A:$AD,'CCG data'!AB$3,FALSE))</f>
        <v>23.444620639831786</v>
      </c>
      <c r="L493" s="96">
        <f>IF(V492="","",VLOOKUP($E492&amp;$D$91&amp;$D$92,'CCG data'!$A:$AD,'CCG data'!AC$3,FALSE))</f>
        <v>7.1012433862507098</v>
      </c>
      <c r="M493" s="96">
        <f>IF(V492="","",VLOOKUP($E492&amp;$D$91&amp;$D$92,'CCG data'!$A:$AD,'CCG data'!AD$3,FALSE))</f>
        <v>9.6958906234217661</v>
      </c>
      <c r="N493" s="368"/>
      <c r="P493" s="152" t="str">
        <f>IF(P492="","",VLOOKUP($E492&amp;$D$91&amp;$D$92,'CCG data'!$A:$AD,'CCG data'!I$3,FALSE))</f>
        <v/>
      </c>
      <c r="Q493" s="15" t="str">
        <f>IF(P492="","",VLOOKUP($E492&amp;$D$91&amp;$D$92,'CCG data'!$A:$AD,'CCG data'!J$3,FALSE))</f>
        <v/>
      </c>
      <c r="R493" s="15">
        <f>IF(R492="","",VLOOKUP($E492&amp;$D$91&amp;$D$92,'CCG data'!$A:$AD,'CCG data'!K$3,FALSE))</f>
        <v>0.48799999999999999</v>
      </c>
      <c r="S493" s="15">
        <f>IF(R492="","",VLOOKUP($E492&amp;$D$91&amp;$D$92,'CCG data'!$A:$AD,'CCG data'!L$3,FALSE))</f>
        <v>0.54500000000000004</v>
      </c>
      <c r="T493" s="15">
        <f>IF(T492="","",VLOOKUP($E492&amp;$D$91&amp;$D$92,'CCG data'!$A:$AD,'CCG data'!M$3,FALSE))</f>
        <v>0.32</v>
      </c>
      <c r="U493" s="15">
        <f>IF(T492="","",VLOOKUP($E492&amp;$D$91&amp;$D$92,'CCG data'!$A:$AD,'CCG data'!N$3,FALSE))</f>
        <v>0.374</v>
      </c>
      <c r="V493" s="15">
        <f>IF(V492="","",VLOOKUP($E492&amp;$D$91&amp;$D$92,'CCG data'!$A:$AD,'CCG data'!O$3,FALSE))</f>
        <v>0.11799999999999999</v>
      </c>
      <c r="W493" s="136">
        <f>IF(V492="","",VLOOKUP($E492&amp;$D$91&amp;$D$92,'CCG data'!$A:$AD,'CCG data'!P$3,FALSE))</f>
        <v>0.157</v>
      </c>
      <c r="Z493" s="165" t="str">
        <f>IFERROR(VLOOKUP($E493&amp;$D$92, Outliers!$A$4:$P$214,10,FALSE),"0")</f>
        <v>0</v>
      </c>
      <c r="AA493" s="165" t="str">
        <f>IFERROR(VLOOKUP($E493&amp;$D$92, Outliers!$A$4:$P$214,11,FALSE),"0")</f>
        <v>0</v>
      </c>
      <c r="AB493" s="165" t="str">
        <f>IFERROR(VLOOKUP($E493&amp;$D$92, Outliers!$A$4:$P$214,12,FALSE),"0")</f>
        <v>0</v>
      </c>
      <c r="AD493" s="78"/>
      <c r="AE493" s="78"/>
      <c r="AF493" s="78"/>
      <c r="AG493" s="78"/>
    </row>
    <row r="494" spans="4:33" ht="15.75" x14ac:dyDescent="0.25">
      <c r="D494" s="319"/>
      <c r="E494" s="104" t="s">
        <v>295</v>
      </c>
      <c r="F494" s="394" t="str">
        <f>IF(OR(ISERROR(VLOOKUP($E494&amp;$D$91&amp;$D$92,'CCG data'!$A:$AD,'CCG data'!R$3,FALSE)),ISBLANK(VLOOKUP($E494&amp;$D$91&amp;$D$92,'CCG data'!$A:$AD,'CCG data'!R$3,FALSE))),"",VLOOKUP($E494&amp;$D$91&amp;$D$92,'CCG data'!$A:$AD,'CCG data'!R$3,FALSE))</f>
        <v/>
      </c>
      <c r="G494" s="395"/>
      <c r="H494" s="395">
        <f>IF(OR(ISERROR(VLOOKUP($E494&amp;$D$91&amp;$D$92,'CCG data'!$A:$AD,'CCG data'!S$3,FALSE)),ISBLANK(VLOOKUP($E494&amp;$D$91&amp;$D$92,'CCG data'!$A:$AD,'CCG data'!S$3,FALSE))),"",VLOOKUP($E494&amp;$D$91&amp;$D$92,'CCG data'!$A:$AD,'CCG data'!S$3,FALSE))</f>
        <v>38.495064364254581</v>
      </c>
      <c r="I494" s="395"/>
      <c r="J494" s="395">
        <f>IF(OR(ISERROR(VLOOKUP($E494&amp;$D$91&amp;$D$92,'CCG data'!$A:$AD,'CCG data'!T$3,FALSE)),ISBLANK(VLOOKUP($E494&amp;$D$91&amp;$D$92,'CCG data'!$A:$AD,'CCG data'!T$3,FALSE))),"",VLOOKUP($E494&amp;$D$91&amp;$D$92,'CCG data'!$A:$AD,'CCG data'!T$3,FALSE))</f>
        <v>44.102358156714779</v>
      </c>
      <c r="K494" s="395"/>
      <c r="L494" s="395">
        <f>IF(OR(ISERROR(VLOOKUP($E494&amp;$D$91&amp;$D$92,'CCG data'!$A:$AD,'CCG data'!U$3,FALSE)),ISBLANK(VLOOKUP($E494&amp;$D$91&amp;$D$92,'CCG data'!$A:$AD,'CCG data'!U$3,FALSE))),"",VLOOKUP($E494&amp;$D$91&amp;$D$92,'CCG data'!$A:$AD,'CCG data'!U$3,FALSE))</f>
        <v>17.041094476219037</v>
      </c>
      <c r="M494" s="396"/>
      <c r="N494" s="367">
        <f>IF(OR(ISERROR(VLOOKUP($E494&amp;$D$91&amp;$D$92,'CCG data'!$A:$AD,'CCG data'!G$3,FALSE)),ISBLANK(VLOOKUP($E494&amp;$D$91&amp;$D$92,'CCG data'!$A:$AD,'CCG data'!G$3,FALSE))),"",VLOOKUP($E494&amp;$D$91&amp;$D$92,'CCG data'!$A:$AD,'CCG data'!G$3,FALSE))</f>
        <v>2406</v>
      </c>
      <c r="P494" s="404" t="str">
        <f>IF(OR(ISERROR(VLOOKUP($E494&amp;$D$91&amp;$D$92,'CCG data'!$A:$AD,'CCG data'!B$3,FALSE)),ISBLANK(VLOOKUP($E494&amp;$D$91&amp;$D$92,'CCG data'!$A:$AD,'CCG data'!B$3,FALSE))),"",VLOOKUP($E494&amp;$D$91&amp;$D$92,'CCG data'!$A:$AD,'CCG data'!B$3,FALSE))</f>
        <v/>
      </c>
      <c r="Q494" s="267"/>
      <c r="R494" s="267">
        <f>IF(OR(ISERROR(VLOOKUP($E494&amp;$D$91&amp;$D$92,'CCG data'!$A:$AD,'CCG data'!C$3,FALSE)),ISBLANK(VLOOKUP($E494&amp;$D$91&amp;$D$92,'CCG data'!$A:$AD,'CCG data'!C$3,FALSE))),"",VLOOKUP($E494&amp;$D$91&amp;$D$92,'CCG data'!$A:$AD,'CCG data'!C$3,FALSE))</f>
        <v>0.39068994181213634</v>
      </c>
      <c r="S494" s="267"/>
      <c r="T494" s="267">
        <f>IF(OR(ISERROR(VLOOKUP($E494&amp;$D$91&amp;$D$92,'CCG data'!$A:$AD,'CCG data'!D$3,FALSE)),ISBLANK(VLOOKUP($E494&amp;$D$91&amp;$D$92,'CCG data'!$A:$AD,'CCG data'!D$3,FALSE))),"",VLOOKUP($E494&amp;$D$91&amp;$D$92,'CCG data'!$A:$AD,'CCG data'!D$3,FALSE))</f>
        <v>0.43391521197007482</v>
      </c>
      <c r="U494" s="267"/>
      <c r="V494" s="267">
        <f>IF(OR(ISERROR(VLOOKUP($E494&amp;$D$91&amp;$D$92,'CCG data'!$A:$AD,'CCG data'!E$3,FALSE)),ISBLANK(VLOOKUP($E494&amp;$D$91&amp;$D$92,'CCG data'!$A:$AD,'CCG data'!E$3,FALSE))),"",VLOOKUP($E494&amp;$D$91&amp;$D$92,'CCG data'!$A:$AD,'CCG data'!E$3,FALSE))</f>
        <v>0.17539484621778886</v>
      </c>
      <c r="W494" s="405"/>
      <c r="Z494" s="165">
        <f>IFERROR(VLOOKUP($E494&amp;$D$92, Outliers!$A$4:$P$214,10,FALSE),"0")</f>
        <v>0</v>
      </c>
      <c r="AA494" s="165">
        <f>IFERROR(VLOOKUP($E494&amp;$D$92, Outliers!$A$4:$P$214,11,FALSE),"0")</f>
        <v>1</v>
      </c>
      <c r="AB494" s="165">
        <f>IFERROR(VLOOKUP($E494&amp;$D$92, Outliers!$A$4:$P$214,12,FALSE),"0")</f>
        <v>1</v>
      </c>
      <c r="AD494" s="78"/>
      <c r="AE494" s="78"/>
      <c r="AF494" s="78"/>
      <c r="AG494" s="78"/>
    </row>
    <row r="495" spans="4:33" x14ac:dyDescent="0.25">
      <c r="D495" s="319"/>
      <c r="E495" s="103" t="s">
        <v>27</v>
      </c>
      <c r="F495" s="95" t="str">
        <f>IF(P494="","",VLOOKUP($E494&amp;$D$91&amp;$D$92,'CCG data'!$A:$AD,'CCG data'!W$3,FALSE))</f>
        <v/>
      </c>
      <c r="G495" s="96" t="str">
        <f>IF(P494="","",VLOOKUP($E494&amp;$D$91&amp;$D$92,'CCG data'!$A:$AD,'CCG data'!X$3,FALSE))</f>
        <v/>
      </c>
      <c r="H495" s="96">
        <f>IF(R494="","",VLOOKUP($E494&amp;$D$91&amp;$D$92,'CCG data'!$A:$AD,'CCG data'!Y$3,FALSE))</f>
        <v>36.034146070691946</v>
      </c>
      <c r="I495" s="96">
        <f>IF(R494="","",VLOOKUP($E494&amp;$D$91&amp;$D$92,'CCG data'!$A:$AD,'CCG data'!Z$3,FALSE))</f>
        <v>40.955982657817216</v>
      </c>
      <c r="J495" s="96">
        <f>IF(T494="","",VLOOKUP($E494&amp;$D$91&amp;$D$92,'CCG data'!$A:$AD,'CCG data'!AA$3,FALSE))</f>
        <v>41.427088068024688</v>
      </c>
      <c r="K495" s="96">
        <f>IF(T494="","",VLOOKUP($E494&amp;$D$91&amp;$D$92,'CCG data'!$A:$AD,'CCG data'!AB$3,FALSE))</f>
        <v>46.77762824540487</v>
      </c>
      <c r="L495" s="96">
        <f>IF(V494="","",VLOOKUP($E494&amp;$D$91&amp;$D$92,'CCG data'!$A:$AD,'CCG data'!AC$3,FALSE))</f>
        <v>15.415181376666149</v>
      </c>
      <c r="M495" s="96">
        <f>IF(V494="","",VLOOKUP($E494&amp;$D$91&amp;$D$92,'CCG data'!$A:$AD,'CCG data'!AD$3,FALSE))</f>
        <v>18.667007575771926</v>
      </c>
      <c r="N495" s="368"/>
      <c r="P495" s="152" t="str">
        <f>IF(P494="","",VLOOKUP($E494&amp;$D$91&amp;$D$92,'CCG data'!$A:$AD,'CCG data'!I$3,FALSE))</f>
        <v/>
      </c>
      <c r="Q495" s="15" t="str">
        <f>IF(P494="","",VLOOKUP($E494&amp;$D$91&amp;$D$92,'CCG data'!$A:$AD,'CCG data'!J$3,FALSE))</f>
        <v/>
      </c>
      <c r="R495" s="15">
        <f>IF(R494="","",VLOOKUP($E494&amp;$D$91&amp;$D$92,'CCG data'!$A:$AD,'CCG data'!K$3,FALSE))</f>
        <v>0.371</v>
      </c>
      <c r="S495" s="15">
        <f>IF(R494="","",VLOOKUP($E494&amp;$D$91&amp;$D$92,'CCG data'!$A:$AD,'CCG data'!L$3,FALSE))</f>
        <v>0.41</v>
      </c>
      <c r="T495" s="15">
        <f>IF(T494="","",VLOOKUP($E494&amp;$D$91&amp;$D$92,'CCG data'!$A:$AD,'CCG data'!M$3,FALSE))</f>
        <v>0.41399999999999998</v>
      </c>
      <c r="U495" s="15">
        <f>IF(T494="","",VLOOKUP($E494&amp;$D$91&amp;$D$92,'CCG data'!$A:$AD,'CCG data'!N$3,FALSE))</f>
        <v>0.45400000000000001</v>
      </c>
      <c r="V495" s="15">
        <f>IF(V494="","",VLOOKUP($E494&amp;$D$91&amp;$D$92,'CCG data'!$A:$AD,'CCG data'!O$3,FALSE))</f>
        <v>0.161</v>
      </c>
      <c r="W495" s="136">
        <f>IF(V494="","",VLOOKUP($E494&amp;$D$91&amp;$D$92,'CCG data'!$A:$AD,'CCG data'!P$3,FALSE))</f>
        <v>0.191</v>
      </c>
      <c r="Z495" s="165" t="str">
        <f>IFERROR(VLOOKUP($E495&amp;$D$92, Outliers!$A$4:$P$214,10,FALSE),"0")</f>
        <v>0</v>
      </c>
      <c r="AA495" s="165" t="str">
        <f>IFERROR(VLOOKUP($E495&amp;$D$92, Outliers!$A$4:$P$214,11,FALSE),"0")</f>
        <v>0</v>
      </c>
      <c r="AB495" s="165" t="str">
        <f>IFERROR(VLOOKUP($E495&amp;$D$92, Outliers!$A$4:$P$214,12,FALSE),"0")</f>
        <v>0</v>
      </c>
      <c r="AD495" s="78"/>
      <c r="AE495" s="78"/>
      <c r="AF495" s="78"/>
      <c r="AG495" s="78"/>
    </row>
    <row r="496" spans="4:33" ht="15.75" x14ac:dyDescent="0.25">
      <c r="D496" s="319"/>
      <c r="E496" s="104" t="s">
        <v>296</v>
      </c>
      <c r="F496" s="394" t="str">
        <f>IF(OR(ISERROR(VLOOKUP($E496&amp;$D$91&amp;$D$92,'CCG data'!$A:$AD,'CCG data'!R$3,FALSE)),ISBLANK(VLOOKUP($E496&amp;$D$91&amp;$D$92,'CCG data'!$A:$AD,'CCG data'!R$3,FALSE))),"",VLOOKUP($E496&amp;$D$91&amp;$D$92,'CCG data'!$A:$AD,'CCG data'!R$3,FALSE))</f>
        <v/>
      </c>
      <c r="G496" s="395"/>
      <c r="H496" s="395">
        <f>IF(OR(ISERROR(VLOOKUP($E496&amp;$D$91&amp;$D$92,'CCG data'!$A:$AD,'CCG data'!S$3,FALSE)),ISBLANK(VLOOKUP($E496&amp;$D$91&amp;$D$92,'CCG data'!$A:$AD,'CCG data'!S$3,FALSE))),"",VLOOKUP($E496&amp;$D$91&amp;$D$92,'CCG data'!$A:$AD,'CCG data'!S$3,FALSE))</f>
        <v>28.772449947978494</v>
      </c>
      <c r="I496" s="395"/>
      <c r="J496" s="395">
        <f>IF(OR(ISERROR(VLOOKUP($E496&amp;$D$91&amp;$D$92,'CCG data'!$A:$AD,'CCG data'!T$3,FALSE)),ISBLANK(VLOOKUP($E496&amp;$D$91&amp;$D$92,'CCG data'!$A:$AD,'CCG data'!T$3,FALSE))),"",VLOOKUP($E496&amp;$D$91&amp;$D$92,'CCG data'!$A:$AD,'CCG data'!T$3,FALSE))</f>
        <v>20.23358325315499</v>
      </c>
      <c r="K496" s="395"/>
      <c r="L496" s="395">
        <f>IF(OR(ISERROR(VLOOKUP($E496&amp;$D$91&amp;$D$92,'CCG data'!$A:$AD,'CCG data'!U$3,FALSE)),ISBLANK(VLOOKUP($E496&amp;$D$91&amp;$D$92,'CCG data'!$A:$AD,'CCG data'!U$3,FALSE))),"",VLOOKUP($E496&amp;$D$91&amp;$D$92,'CCG data'!$A:$AD,'CCG data'!U$3,FALSE))</f>
        <v>7.9039390393789501</v>
      </c>
      <c r="M496" s="396"/>
      <c r="N496" s="367">
        <f>IF(OR(ISERROR(VLOOKUP($E496&amp;$D$91&amp;$D$92,'CCG data'!$A:$AD,'CCG data'!G$3,FALSE)),ISBLANK(VLOOKUP($E496&amp;$D$91&amp;$D$92,'CCG data'!$A:$AD,'CCG data'!G$3,FALSE))),"",VLOOKUP($E496&amp;$D$91&amp;$D$92,'CCG data'!$A:$AD,'CCG data'!G$3,FALSE))</f>
        <v>2292</v>
      </c>
      <c r="P496" s="404" t="str">
        <f>IF(OR(ISERROR(VLOOKUP($E496&amp;$D$91&amp;$D$92,'CCG data'!$A:$AD,'CCG data'!B$3,FALSE)),ISBLANK(VLOOKUP($E496&amp;$D$91&amp;$D$92,'CCG data'!$A:$AD,'CCG data'!B$3,FALSE))),"",VLOOKUP($E496&amp;$D$91&amp;$D$92,'CCG data'!$A:$AD,'CCG data'!B$3,FALSE))</f>
        <v/>
      </c>
      <c r="Q496" s="267"/>
      <c r="R496" s="267">
        <f>IF(OR(ISERROR(VLOOKUP($E496&amp;$D$91&amp;$D$92,'CCG data'!$A:$AD,'CCG data'!C$3,FALSE)),ISBLANK(VLOOKUP($E496&amp;$D$91&amp;$D$92,'CCG data'!$A:$AD,'CCG data'!C$3,FALSE))),"",VLOOKUP($E496&amp;$D$91&amp;$D$92,'CCG data'!$A:$AD,'CCG data'!C$3,FALSE))</f>
        <v>0.50349040139616053</v>
      </c>
      <c r="S496" s="267"/>
      <c r="T496" s="267">
        <f>IF(OR(ISERROR(VLOOKUP($E496&amp;$D$91&amp;$D$92,'CCG data'!$A:$AD,'CCG data'!D$3,FALSE)),ISBLANK(VLOOKUP($E496&amp;$D$91&amp;$D$92,'CCG data'!$A:$AD,'CCG data'!D$3,FALSE))),"",VLOOKUP($E496&amp;$D$91&amp;$D$92,'CCG data'!$A:$AD,'CCG data'!D$3,FALSE))</f>
        <v>0.35689354275741708</v>
      </c>
      <c r="U496" s="267"/>
      <c r="V496" s="267">
        <f>IF(OR(ISERROR(VLOOKUP($E496&amp;$D$91&amp;$D$92,'CCG data'!$A:$AD,'CCG data'!E$3,FALSE)),ISBLANK(VLOOKUP($E496&amp;$D$91&amp;$D$92,'CCG data'!$A:$AD,'CCG data'!E$3,FALSE))),"",VLOOKUP($E496&amp;$D$91&amp;$D$92,'CCG data'!$A:$AD,'CCG data'!E$3,FALSE))</f>
        <v>0.13961605584642234</v>
      </c>
      <c r="W496" s="405"/>
      <c r="Z496" s="165">
        <f>IFERROR(VLOOKUP($E496&amp;$D$92, Outliers!$A$4:$P$214,10,FALSE),"0")</f>
        <v>1</v>
      </c>
      <c r="AA496" s="165">
        <f>IFERROR(VLOOKUP($E496&amp;$D$92, Outliers!$A$4:$P$214,11,FALSE),"0")</f>
        <v>1</v>
      </c>
      <c r="AB496" s="165">
        <f>IFERROR(VLOOKUP($E496&amp;$D$92, Outliers!$A$4:$P$214,12,FALSE),"0")</f>
        <v>1</v>
      </c>
      <c r="AD496" s="78"/>
      <c r="AE496" s="78"/>
      <c r="AF496" s="78"/>
      <c r="AG496" s="78"/>
    </row>
    <row r="497" spans="4:33" x14ac:dyDescent="0.25">
      <c r="D497" s="319"/>
      <c r="E497" s="103" t="s">
        <v>27</v>
      </c>
      <c r="F497" s="95" t="str">
        <f>IF(P496="","",VLOOKUP($E496&amp;$D$91&amp;$D$92,'CCG data'!$A:$AD,'CCG data'!W$3,FALSE))</f>
        <v/>
      </c>
      <c r="G497" s="96" t="str">
        <f>IF(P496="","",VLOOKUP($E496&amp;$D$91&amp;$D$92,'CCG data'!$A:$AD,'CCG data'!X$3,FALSE))</f>
        <v/>
      </c>
      <c r="H497" s="96">
        <f>IF(R496="","",VLOOKUP($E496&amp;$D$91&amp;$D$92,'CCG data'!$A:$AD,'CCG data'!Y$3,FALSE))</f>
        <v>27.112366153013632</v>
      </c>
      <c r="I497" s="96">
        <f>IF(R496="","",VLOOKUP($E496&amp;$D$91&amp;$D$92,'CCG data'!$A:$AD,'CCG data'!Z$3,FALSE))</f>
        <v>30.432533742943356</v>
      </c>
      <c r="J497" s="96">
        <f>IF(T496="","",VLOOKUP($E496&amp;$D$91&amp;$D$92,'CCG data'!$A:$AD,'CCG data'!AA$3,FALSE))</f>
        <v>18.846979982686413</v>
      </c>
      <c r="K497" s="96">
        <f>IF(T496="","",VLOOKUP($E496&amp;$D$91&amp;$D$92,'CCG data'!$A:$AD,'CCG data'!AB$3,FALSE))</f>
        <v>21.620186523623566</v>
      </c>
      <c r="L497" s="96">
        <f>IF(V496="","",VLOOKUP($E496&amp;$D$91&amp;$D$92,'CCG data'!$A:$AD,'CCG data'!AC$3,FALSE))</f>
        <v>7.0379255352577301</v>
      </c>
      <c r="M497" s="96">
        <f>IF(V496="","",VLOOKUP($E496&amp;$D$91&amp;$D$92,'CCG data'!$A:$AD,'CCG data'!AD$3,FALSE))</f>
        <v>8.7699525435001711</v>
      </c>
      <c r="N497" s="368"/>
      <c r="P497" s="152" t="str">
        <f>IF(P496="","",VLOOKUP($E496&amp;$D$91&amp;$D$92,'CCG data'!$A:$AD,'CCG data'!I$3,FALSE))</f>
        <v/>
      </c>
      <c r="Q497" s="15" t="str">
        <f>IF(P496="","",VLOOKUP($E496&amp;$D$91&amp;$D$92,'CCG data'!$A:$AD,'CCG data'!J$3,FALSE))</f>
        <v/>
      </c>
      <c r="R497" s="15">
        <f>IF(R496="","",VLOOKUP($E496&amp;$D$91&amp;$D$92,'CCG data'!$A:$AD,'CCG data'!K$3,FALSE))</f>
        <v>0.48299999999999998</v>
      </c>
      <c r="S497" s="15">
        <f>IF(R496="","",VLOOKUP($E496&amp;$D$91&amp;$D$92,'CCG data'!$A:$AD,'CCG data'!L$3,FALSE))</f>
        <v>0.52400000000000002</v>
      </c>
      <c r="T497" s="15">
        <f>IF(T496="","",VLOOKUP($E496&amp;$D$91&amp;$D$92,'CCG data'!$A:$AD,'CCG data'!M$3,FALSE))</f>
        <v>0.33800000000000002</v>
      </c>
      <c r="U497" s="15">
        <f>IF(T496="","",VLOOKUP($E496&amp;$D$91&amp;$D$92,'CCG data'!$A:$AD,'CCG data'!N$3,FALSE))</f>
        <v>0.377</v>
      </c>
      <c r="V497" s="15">
        <f>IF(V496="","",VLOOKUP($E496&amp;$D$91&amp;$D$92,'CCG data'!$A:$AD,'CCG data'!O$3,FALSE))</f>
        <v>0.126</v>
      </c>
      <c r="W497" s="136">
        <f>IF(V496="","",VLOOKUP($E496&amp;$D$91&amp;$D$92,'CCG data'!$A:$AD,'CCG data'!P$3,FALSE))</f>
        <v>0.154</v>
      </c>
      <c r="Z497" s="165" t="str">
        <f>IFERROR(VLOOKUP($E497&amp;$D$92, Outliers!$A$4:$P$214,10,FALSE),"0")</f>
        <v>0</v>
      </c>
      <c r="AA497" s="165" t="str">
        <f>IFERROR(VLOOKUP($E497&amp;$D$92, Outliers!$A$4:$P$214,11,FALSE),"0")</f>
        <v>0</v>
      </c>
      <c r="AB497" s="165" t="str">
        <f>IFERROR(VLOOKUP($E497&amp;$D$92, Outliers!$A$4:$P$214,12,FALSE),"0")</f>
        <v>0</v>
      </c>
      <c r="AD497" s="78"/>
      <c r="AE497" s="78"/>
      <c r="AF497" s="78"/>
      <c r="AG497" s="78"/>
    </row>
    <row r="498" spans="4:33" ht="15.75" x14ac:dyDescent="0.25">
      <c r="D498" s="319"/>
      <c r="E498" s="104" t="s">
        <v>427</v>
      </c>
      <c r="F498" s="394" t="str">
        <f>IF(OR(ISERROR(VLOOKUP($E498&amp;$D$91&amp;$D$92,'CCG data'!$A:$AD,'CCG data'!R$3,FALSE)),ISBLANK(VLOOKUP($E498&amp;$D$91&amp;$D$92,'CCG data'!$A:$AD,'CCG data'!R$3,FALSE))),"",VLOOKUP($E498&amp;$D$91&amp;$D$92,'CCG data'!$A:$AD,'CCG data'!R$3,FALSE))</f>
        <v/>
      </c>
      <c r="G498" s="395"/>
      <c r="H498" s="395">
        <f>IF(OR(ISERROR(VLOOKUP($E498&amp;$D$91&amp;$D$92,'CCG data'!$A:$AD,'CCG data'!S$3,FALSE)),ISBLANK(VLOOKUP($E498&amp;$D$91&amp;$D$92,'CCG data'!$A:$AD,'CCG data'!S$3,FALSE))),"",VLOOKUP($E498&amp;$D$91&amp;$D$92,'CCG data'!$A:$AD,'CCG data'!S$3,FALSE))</f>
        <v>24.416962039178234</v>
      </c>
      <c r="I498" s="395"/>
      <c r="J498" s="395">
        <f>IF(OR(ISERROR(VLOOKUP($E498&amp;$D$91&amp;$D$92,'CCG data'!$A:$AD,'CCG data'!T$3,FALSE)),ISBLANK(VLOOKUP($E498&amp;$D$91&amp;$D$92,'CCG data'!$A:$AD,'CCG data'!T$3,FALSE))),"",VLOOKUP($E498&amp;$D$91&amp;$D$92,'CCG data'!$A:$AD,'CCG data'!T$3,FALSE))</f>
        <v>23.531834648384191</v>
      </c>
      <c r="K498" s="395"/>
      <c r="L498" s="395">
        <f>IF(OR(ISERROR(VLOOKUP($E498&amp;$D$91&amp;$D$92,'CCG data'!$A:$AD,'CCG data'!U$3,FALSE)),ISBLANK(VLOOKUP($E498&amp;$D$91&amp;$D$92,'CCG data'!$A:$AD,'CCG data'!U$3,FALSE))),"",VLOOKUP($E498&amp;$D$91&amp;$D$92,'CCG data'!$A:$AD,'CCG data'!U$3,FALSE))</f>
        <v>17.480467271435579</v>
      </c>
      <c r="M498" s="396"/>
      <c r="N498" s="367">
        <f>IF(OR(ISERROR(VLOOKUP($E498&amp;$D$91&amp;$D$92,'CCG data'!$A:$AD,'CCG data'!G$3,FALSE)),ISBLANK(VLOOKUP($E498&amp;$D$91&amp;$D$92,'CCG data'!$A:$AD,'CCG data'!G$3,FALSE))),"",VLOOKUP($E498&amp;$D$91&amp;$D$92,'CCG data'!$A:$AD,'CCG data'!G$3,FALSE))</f>
        <v>685</v>
      </c>
      <c r="P498" s="404" t="str">
        <f>IF(OR(ISERROR(VLOOKUP($E498&amp;$D$91&amp;$D$92,'CCG data'!$A:$AD,'CCG data'!B$3,FALSE)),ISBLANK(VLOOKUP($E498&amp;$D$91&amp;$D$92,'CCG data'!$A:$AD,'CCG data'!B$3,FALSE))),"",VLOOKUP($E498&amp;$D$91&amp;$D$92,'CCG data'!$A:$AD,'CCG data'!B$3,FALSE))</f>
        <v/>
      </c>
      <c r="Q498" s="267"/>
      <c r="R498" s="267">
        <f>IF(OR(ISERROR(VLOOKUP($E498&amp;$D$91&amp;$D$92,'CCG data'!$A:$AD,'CCG data'!C$3,FALSE)),ISBLANK(VLOOKUP($E498&amp;$D$91&amp;$D$92,'CCG data'!$A:$AD,'CCG data'!C$3,FALSE))),"",VLOOKUP($E498&amp;$D$91&amp;$D$92,'CCG data'!$A:$AD,'CCG data'!C$3,FALSE))</f>
        <v>0.37372262773722625</v>
      </c>
      <c r="S498" s="267"/>
      <c r="T498" s="267">
        <f>IF(OR(ISERROR(VLOOKUP($E498&amp;$D$91&amp;$D$92,'CCG data'!$A:$AD,'CCG data'!D$3,FALSE)),ISBLANK(VLOOKUP($E498&amp;$D$91&amp;$D$92,'CCG data'!$A:$AD,'CCG data'!D$3,FALSE))),"",VLOOKUP($E498&amp;$D$91&amp;$D$92,'CCG data'!$A:$AD,'CCG data'!D$3,FALSE))</f>
        <v>0.3605839416058394</v>
      </c>
      <c r="U498" s="267"/>
      <c r="V498" s="267">
        <f>IF(OR(ISERROR(VLOOKUP($E498&amp;$D$91&amp;$D$92,'CCG data'!$A:$AD,'CCG data'!E$3,FALSE)),ISBLANK(VLOOKUP($E498&amp;$D$91&amp;$D$92,'CCG data'!$A:$AD,'CCG data'!E$3,FALSE))),"",VLOOKUP($E498&amp;$D$91&amp;$D$92,'CCG data'!$A:$AD,'CCG data'!E$3,FALSE))</f>
        <v>0.26569343065693429</v>
      </c>
      <c r="W498" s="405"/>
      <c r="Z498" s="165">
        <f>IFERROR(VLOOKUP($E498&amp;$D$92, Outliers!$A$4:$P$214,10,FALSE),"0")</f>
        <v>1</v>
      </c>
      <c r="AA498" s="165">
        <f>IFERROR(VLOOKUP($E498&amp;$D$92, Outliers!$A$4:$P$214,11,FALSE),"0")</f>
        <v>0</v>
      </c>
      <c r="AB498" s="165">
        <f>IFERROR(VLOOKUP($E498&amp;$D$92, Outliers!$A$4:$P$214,12,FALSE),"0")</f>
        <v>1</v>
      </c>
      <c r="AD498" s="78"/>
      <c r="AE498" s="78"/>
      <c r="AF498" s="78"/>
      <c r="AG498" s="78"/>
    </row>
    <row r="499" spans="4:33" x14ac:dyDescent="0.25">
      <c r="D499" s="319"/>
      <c r="E499" s="103" t="s">
        <v>27</v>
      </c>
      <c r="F499" s="95" t="str">
        <f>IF(P498="","",VLOOKUP($E498&amp;$D$91&amp;$D$92,'CCG data'!$A:$AD,'CCG data'!W$3,FALSE))</f>
        <v/>
      </c>
      <c r="G499" s="96" t="str">
        <f>IF(P498="","",VLOOKUP($E498&amp;$D$91&amp;$D$92,'CCG data'!$A:$AD,'CCG data'!X$3,FALSE))</f>
        <v/>
      </c>
      <c r="H499" s="96">
        <f>IF(R498="","",VLOOKUP($E498&amp;$D$91&amp;$D$92,'CCG data'!$A:$AD,'CCG data'!Y$3,FALSE))</f>
        <v>21.425884189378898</v>
      </c>
      <c r="I499" s="96">
        <f>IF(R498="","",VLOOKUP($E498&amp;$D$91&amp;$D$92,'CCG data'!$A:$AD,'CCG data'!Z$3,FALSE))</f>
        <v>27.408039888977569</v>
      </c>
      <c r="J499" s="96">
        <f>IF(T498="","",VLOOKUP($E498&amp;$D$91&amp;$D$92,'CCG data'!$A:$AD,'CCG data'!AA$3,FALSE))</f>
        <v>20.597136873384255</v>
      </c>
      <c r="K499" s="96">
        <f>IF(T498="","",VLOOKUP($E498&amp;$D$91&amp;$D$92,'CCG data'!$A:$AD,'CCG data'!AB$3,FALSE))</f>
        <v>26.466532423384127</v>
      </c>
      <c r="L499" s="96">
        <f>IF(V498="","",VLOOKUP($E498&amp;$D$91&amp;$D$92,'CCG data'!$A:$AD,'CCG data'!AC$3,FALSE))</f>
        <v>14.94081992514138</v>
      </c>
      <c r="M499" s="96">
        <f>IF(V498="","",VLOOKUP($E498&amp;$D$91&amp;$D$92,'CCG data'!$A:$AD,'CCG data'!AD$3,FALSE))</f>
        <v>20.020114617729778</v>
      </c>
      <c r="N499" s="368"/>
      <c r="P499" s="152" t="str">
        <f>IF(P498="","",VLOOKUP($E498&amp;$D$91&amp;$D$92,'CCG data'!$A:$AD,'CCG data'!I$3,FALSE))</f>
        <v/>
      </c>
      <c r="Q499" s="15" t="str">
        <f>IF(P498="","",VLOOKUP($E498&amp;$D$91&amp;$D$92,'CCG data'!$A:$AD,'CCG data'!J$3,FALSE))</f>
        <v/>
      </c>
      <c r="R499" s="15">
        <f>IF(R498="","",VLOOKUP($E498&amp;$D$91&amp;$D$92,'CCG data'!$A:$AD,'CCG data'!K$3,FALSE))</f>
        <v>0.33800000000000002</v>
      </c>
      <c r="S499" s="15">
        <f>IF(R498="","",VLOOKUP($E498&amp;$D$91&amp;$D$92,'CCG data'!$A:$AD,'CCG data'!L$3,FALSE))</f>
        <v>0.41099999999999998</v>
      </c>
      <c r="T499" s="15">
        <f>IF(T498="","",VLOOKUP($E498&amp;$D$91&amp;$D$92,'CCG data'!$A:$AD,'CCG data'!M$3,FALSE))</f>
        <v>0.32500000000000001</v>
      </c>
      <c r="U499" s="15">
        <f>IF(T498="","",VLOOKUP($E498&amp;$D$91&amp;$D$92,'CCG data'!$A:$AD,'CCG data'!N$3,FALSE))</f>
        <v>0.39700000000000002</v>
      </c>
      <c r="V499" s="15">
        <f>IF(V498="","",VLOOKUP($E498&amp;$D$91&amp;$D$92,'CCG data'!$A:$AD,'CCG data'!O$3,FALSE))</f>
        <v>0.23400000000000001</v>
      </c>
      <c r="W499" s="136">
        <f>IF(V498="","",VLOOKUP($E498&amp;$D$91&amp;$D$92,'CCG data'!$A:$AD,'CCG data'!P$3,FALSE))</f>
        <v>0.3</v>
      </c>
      <c r="Z499" s="165" t="str">
        <f>IFERROR(VLOOKUP($E499&amp;$D$92, Outliers!$A$4:$P$214,10,FALSE),"0")</f>
        <v>0</v>
      </c>
      <c r="AA499" s="165" t="str">
        <f>IFERROR(VLOOKUP($E499&amp;$D$92, Outliers!$A$4:$P$214,11,FALSE),"0")</f>
        <v>0</v>
      </c>
      <c r="AB499" s="165" t="str">
        <f>IFERROR(VLOOKUP($E499&amp;$D$92, Outliers!$A$4:$P$214,12,FALSE),"0")</f>
        <v>0</v>
      </c>
      <c r="AD499" s="78"/>
      <c r="AE499" s="78"/>
      <c r="AF499" s="78"/>
      <c r="AG499" s="78"/>
    </row>
    <row r="500" spans="4:33" ht="15.75" x14ac:dyDescent="0.25">
      <c r="D500" s="319"/>
      <c r="E500" s="104" t="s">
        <v>297</v>
      </c>
      <c r="F500" s="394" t="str">
        <f>IF(OR(ISERROR(VLOOKUP($E500&amp;$D$91&amp;$D$92,'CCG data'!$A:$AD,'CCG data'!R$3,FALSE)),ISBLANK(VLOOKUP($E500&amp;$D$91&amp;$D$92,'CCG data'!$A:$AD,'CCG data'!R$3,FALSE))),"",VLOOKUP($E500&amp;$D$91&amp;$D$92,'CCG data'!$A:$AD,'CCG data'!R$3,FALSE))</f>
        <v/>
      </c>
      <c r="G500" s="395"/>
      <c r="H500" s="395">
        <f>IF(OR(ISERROR(VLOOKUP($E500&amp;$D$91&amp;$D$92,'CCG data'!$A:$AD,'CCG data'!S$3,FALSE)),ISBLANK(VLOOKUP($E500&amp;$D$91&amp;$D$92,'CCG data'!$A:$AD,'CCG data'!S$3,FALSE))),"",VLOOKUP($E500&amp;$D$91&amp;$D$92,'CCG data'!$A:$AD,'CCG data'!S$3,FALSE))</f>
        <v>47.008499376241559</v>
      </c>
      <c r="I500" s="395"/>
      <c r="J500" s="395">
        <f>IF(OR(ISERROR(VLOOKUP($E500&amp;$D$91&amp;$D$92,'CCG data'!$A:$AD,'CCG data'!T$3,FALSE)),ISBLANK(VLOOKUP($E500&amp;$D$91&amp;$D$92,'CCG data'!$A:$AD,'CCG data'!T$3,FALSE))),"",VLOOKUP($E500&amp;$D$91&amp;$D$92,'CCG data'!$A:$AD,'CCG data'!T$3,FALSE))</f>
        <v>35.203583864467326</v>
      </c>
      <c r="K500" s="395"/>
      <c r="L500" s="395">
        <f>IF(OR(ISERROR(VLOOKUP($E500&amp;$D$91&amp;$D$92,'CCG data'!$A:$AD,'CCG data'!U$3,FALSE)),ISBLANK(VLOOKUP($E500&amp;$D$91&amp;$D$92,'CCG data'!$A:$AD,'CCG data'!U$3,FALSE))),"",VLOOKUP($E500&amp;$D$91&amp;$D$92,'CCG data'!$A:$AD,'CCG data'!U$3,FALSE))</f>
        <v>11.177851319341803</v>
      </c>
      <c r="M500" s="396"/>
      <c r="N500" s="367">
        <f>IF(OR(ISERROR(VLOOKUP($E500&amp;$D$91&amp;$D$92,'CCG data'!$A:$AD,'CCG data'!G$3,FALSE)),ISBLANK(VLOOKUP($E500&amp;$D$91&amp;$D$92,'CCG data'!$A:$AD,'CCG data'!G$3,FALSE))),"",VLOOKUP($E500&amp;$D$91&amp;$D$92,'CCG data'!$A:$AD,'CCG data'!G$3,FALSE))</f>
        <v>2681</v>
      </c>
      <c r="P500" s="404" t="str">
        <f>IF(OR(ISERROR(VLOOKUP($E500&amp;$D$91&amp;$D$92,'CCG data'!$A:$AD,'CCG data'!B$3,FALSE)),ISBLANK(VLOOKUP($E500&amp;$D$91&amp;$D$92,'CCG data'!$A:$AD,'CCG data'!B$3,FALSE))),"",VLOOKUP($E500&amp;$D$91&amp;$D$92,'CCG data'!$A:$AD,'CCG data'!B$3,FALSE))</f>
        <v/>
      </c>
      <c r="Q500" s="267"/>
      <c r="R500" s="267">
        <f>IF(OR(ISERROR(VLOOKUP($E500&amp;$D$91&amp;$D$92,'CCG data'!$A:$AD,'CCG data'!C$3,FALSE)),ISBLANK(VLOOKUP($E500&amp;$D$91&amp;$D$92,'CCG data'!$A:$AD,'CCG data'!C$3,FALSE))),"",VLOOKUP($E500&amp;$D$91&amp;$D$92,'CCG data'!$A:$AD,'CCG data'!C$3,FALSE))</f>
        <v>0.50167847817978362</v>
      </c>
      <c r="S500" s="267"/>
      <c r="T500" s="267">
        <f>IF(OR(ISERROR(VLOOKUP($E500&amp;$D$91&amp;$D$92,'CCG data'!$A:$AD,'CCG data'!D$3,FALSE)),ISBLANK(VLOOKUP($E500&amp;$D$91&amp;$D$92,'CCG data'!$A:$AD,'CCG data'!D$3,FALSE))),"",VLOOKUP($E500&amp;$D$91&amp;$D$92,'CCG data'!$A:$AD,'CCG data'!D$3,FALSE))</f>
        <v>0.3793360686311078</v>
      </c>
      <c r="U500" s="267"/>
      <c r="V500" s="267">
        <f>IF(OR(ISERROR(VLOOKUP($E500&amp;$D$91&amp;$D$92,'CCG data'!$A:$AD,'CCG data'!E$3,FALSE)),ISBLANK(VLOOKUP($E500&amp;$D$91&amp;$D$92,'CCG data'!$A:$AD,'CCG data'!E$3,FALSE))),"",VLOOKUP($E500&amp;$D$91&amp;$D$92,'CCG data'!$A:$AD,'CCG data'!E$3,FALSE))</f>
        <v>0.11898545318910854</v>
      </c>
      <c r="W500" s="405"/>
      <c r="Z500" s="165">
        <f>IFERROR(VLOOKUP($E500&amp;$D$92, Outliers!$A$4:$P$214,10,FALSE),"0")</f>
        <v>1</v>
      </c>
      <c r="AA500" s="165">
        <f>IFERROR(VLOOKUP($E500&amp;$D$92, Outliers!$A$4:$P$214,11,FALSE),"0")</f>
        <v>1</v>
      </c>
      <c r="AB500" s="165">
        <f>IFERROR(VLOOKUP($E500&amp;$D$92, Outliers!$A$4:$P$214,12,FALSE),"0")</f>
        <v>0</v>
      </c>
      <c r="AD500" s="78"/>
      <c r="AE500" s="78"/>
      <c r="AF500" s="78"/>
      <c r="AG500" s="78"/>
    </row>
    <row r="501" spans="4:33" x14ac:dyDescent="0.25">
      <c r="D501" s="319"/>
      <c r="E501" s="103" t="s">
        <v>27</v>
      </c>
      <c r="F501" s="95" t="str">
        <f>IF(P500="","",VLOOKUP($E500&amp;$D$91&amp;$D$92,'CCG data'!$A:$AD,'CCG data'!W$3,FALSE))</f>
        <v/>
      </c>
      <c r="G501" s="96" t="str">
        <f>IF(P500="","",VLOOKUP($E500&amp;$D$91&amp;$D$92,'CCG data'!$A:$AD,'CCG data'!X$3,FALSE))</f>
        <v/>
      </c>
      <c r="H501" s="96">
        <f>IF(R500="","",VLOOKUP($E500&amp;$D$91&amp;$D$92,'CCG data'!$A:$AD,'CCG data'!Y$3,FALSE))</f>
        <v>44.496200426003462</v>
      </c>
      <c r="I501" s="96">
        <f>IF(R500="","",VLOOKUP($E500&amp;$D$91&amp;$D$92,'CCG data'!$A:$AD,'CCG data'!Z$3,FALSE))</f>
        <v>49.520798326479657</v>
      </c>
      <c r="J501" s="96">
        <f>IF(T500="","",VLOOKUP($E500&amp;$D$91&amp;$D$92,'CCG data'!$A:$AD,'CCG data'!AA$3,FALSE))</f>
        <v>33.039956460231821</v>
      </c>
      <c r="K501" s="96">
        <f>IF(T500="","",VLOOKUP($E500&amp;$D$91&amp;$D$92,'CCG data'!$A:$AD,'CCG data'!AB$3,FALSE))</f>
        <v>37.367211268702832</v>
      </c>
      <c r="L501" s="96">
        <f>IF(V500="","",VLOOKUP($E500&amp;$D$91&amp;$D$92,'CCG data'!$A:$AD,'CCG data'!AC$3,FALSE))</f>
        <v>9.9512058518554145</v>
      </c>
      <c r="M501" s="96">
        <f>IF(V500="","",VLOOKUP($E500&amp;$D$91&amp;$D$92,'CCG data'!$A:$AD,'CCG data'!AD$3,FALSE))</f>
        <v>12.404496786828192</v>
      </c>
      <c r="N501" s="368"/>
      <c r="P501" s="152" t="str">
        <f>IF(P500="","",VLOOKUP($E500&amp;$D$91&amp;$D$92,'CCG data'!$A:$AD,'CCG data'!I$3,FALSE))</f>
        <v/>
      </c>
      <c r="Q501" s="15" t="str">
        <f>IF(P500="","",VLOOKUP($E500&amp;$D$91&amp;$D$92,'CCG data'!$A:$AD,'CCG data'!J$3,FALSE))</f>
        <v/>
      </c>
      <c r="R501" s="15">
        <f>IF(R500="","",VLOOKUP($E500&amp;$D$91&amp;$D$92,'CCG data'!$A:$AD,'CCG data'!K$3,FALSE))</f>
        <v>0.48299999999999998</v>
      </c>
      <c r="S501" s="15">
        <f>IF(R500="","",VLOOKUP($E500&amp;$D$91&amp;$D$92,'CCG data'!$A:$AD,'CCG data'!L$3,FALSE))</f>
        <v>0.52100000000000002</v>
      </c>
      <c r="T501" s="15">
        <f>IF(T500="","",VLOOKUP($E500&amp;$D$91&amp;$D$92,'CCG data'!$A:$AD,'CCG data'!M$3,FALSE))</f>
        <v>0.36099999999999999</v>
      </c>
      <c r="U501" s="15">
        <f>IF(T500="","",VLOOKUP($E500&amp;$D$91&amp;$D$92,'CCG data'!$A:$AD,'CCG data'!N$3,FALSE))</f>
        <v>0.39800000000000002</v>
      </c>
      <c r="V501" s="15">
        <f>IF(V500="","",VLOOKUP($E500&amp;$D$91&amp;$D$92,'CCG data'!$A:$AD,'CCG data'!O$3,FALSE))</f>
        <v>0.107</v>
      </c>
      <c r="W501" s="136">
        <f>IF(V500="","",VLOOKUP($E500&amp;$D$91&amp;$D$92,'CCG data'!$A:$AD,'CCG data'!P$3,FALSE))</f>
        <v>0.13200000000000001</v>
      </c>
      <c r="Z501" s="165" t="str">
        <f>IFERROR(VLOOKUP($E501&amp;$D$92, Outliers!$A$4:$P$214,10,FALSE),"0")</f>
        <v>0</v>
      </c>
      <c r="AA501" s="165" t="str">
        <f>IFERROR(VLOOKUP($E501&amp;$D$92, Outliers!$A$4:$P$214,11,FALSE),"0")</f>
        <v>0</v>
      </c>
      <c r="AB501" s="165" t="str">
        <f>IFERROR(VLOOKUP($E501&amp;$D$92, Outliers!$A$4:$P$214,12,FALSE),"0")</f>
        <v>0</v>
      </c>
      <c r="AD501" s="78"/>
      <c r="AE501" s="78"/>
      <c r="AF501" s="78"/>
      <c r="AG501" s="78"/>
    </row>
    <row r="502" spans="4:33" ht="15.75" x14ac:dyDescent="0.25">
      <c r="D502" s="319"/>
      <c r="E502" s="104" t="s">
        <v>298</v>
      </c>
      <c r="F502" s="394" t="str">
        <f>IF(OR(ISERROR(VLOOKUP($E502&amp;$D$91&amp;$D$92,'CCG data'!$A:$AD,'CCG data'!R$3,FALSE)),ISBLANK(VLOOKUP($E502&amp;$D$91&amp;$D$92,'CCG data'!$A:$AD,'CCG data'!R$3,FALSE))),"",VLOOKUP($E502&amp;$D$91&amp;$D$92,'CCG data'!$A:$AD,'CCG data'!R$3,FALSE))</f>
        <v/>
      </c>
      <c r="G502" s="395"/>
      <c r="H502" s="395">
        <f>IF(OR(ISERROR(VLOOKUP($E502&amp;$D$91&amp;$D$92,'CCG data'!$A:$AD,'CCG data'!S$3,FALSE)),ISBLANK(VLOOKUP($E502&amp;$D$91&amp;$D$92,'CCG data'!$A:$AD,'CCG data'!S$3,FALSE))),"",VLOOKUP($E502&amp;$D$91&amp;$D$92,'CCG data'!$A:$AD,'CCG data'!S$3,FALSE))</f>
        <v>23.918386599254021</v>
      </c>
      <c r="I502" s="395"/>
      <c r="J502" s="395">
        <f>IF(OR(ISERROR(VLOOKUP($E502&amp;$D$91&amp;$D$92,'CCG data'!$A:$AD,'CCG data'!T$3,FALSE)),ISBLANK(VLOOKUP($E502&amp;$D$91&amp;$D$92,'CCG data'!$A:$AD,'CCG data'!T$3,FALSE))),"",VLOOKUP($E502&amp;$D$91&amp;$D$92,'CCG data'!$A:$AD,'CCG data'!T$3,FALSE))</f>
        <v>15.95049367479171</v>
      </c>
      <c r="K502" s="395"/>
      <c r="L502" s="395">
        <f>IF(OR(ISERROR(VLOOKUP($E502&amp;$D$91&amp;$D$92,'CCG data'!$A:$AD,'CCG data'!U$3,FALSE)),ISBLANK(VLOOKUP($E502&amp;$D$91&amp;$D$92,'CCG data'!$A:$AD,'CCG data'!U$3,FALSE))),"",VLOOKUP($E502&amp;$D$91&amp;$D$92,'CCG data'!$A:$AD,'CCG data'!U$3,FALSE))</f>
        <v>8.8025368129605646</v>
      </c>
      <c r="M502" s="396"/>
      <c r="N502" s="367">
        <f>IF(OR(ISERROR(VLOOKUP($E502&amp;$D$91&amp;$D$92,'CCG data'!$A:$AD,'CCG data'!G$3,FALSE)),ISBLANK(VLOOKUP($E502&amp;$D$91&amp;$D$92,'CCG data'!$A:$AD,'CCG data'!G$3,FALSE))),"",VLOOKUP($E502&amp;$D$91&amp;$D$92,'CCG data'!$A:$AD,'CCG data'!G$3,FALSE))</f>
        <v>550</v>
      </c>
      <c r="P502" s="404" t="str">
        <f>IF(OR(ISERROR(VLOOKUP($E502&amp;$D$91&amp;$D$92,'CCG data'!$A:$AD,'CCG data'!B$3,FALSE)),ISBLANK(VLOOKUP($E502&amp;$D$91&amp;$D$92,'CCG data'!$A:$AD,'CCG data'!B$3,FALSE))),"",VLOOKUP($E502&amp;$D$91&amp;$D$92,'CCG data'!$A:$AD,'CCG data'!B$3,FALSE))</f>
        <v/>
      </c>
      <c r="Q502" s="267"/>
      <c r="R502" s="267">
        <f>IF(OR(ISERROR(VLOOKUP($E502&amp;$D$91&amp;$D$92,'CCG data'!$A:$AD,'CCG data'!C$3,FALSE)),ISBLANK(VLOOKUP($E502&amp;$D$91&amp;$D$92,'CCG data'!$A:$AD,'CCG data'!C$3,FALSE))),"",VLOOKUP($E502&amp;$D$91&amp;$D$92,'CCG data'!$A:$AD,'CCG data'!C$3,FALSE))</f>
        <v>0.49454545454545457</v>
      </c>
      <c r="S502" s="267"/>
      <c r="T502" s="267">
        <f>IF(OR(ISERROR(VLOOKUP($E502&amp;$D$91&amp;$D$92,'CCG data'!$A:$AD,'CCG data'!D$3,FALSE)),ISBLANK(VLOOKUP($E502&amp;$D$91&amp;$D$92,'CCG data'!$A:$AD,'CCG data'!D$3,FALSE))),"",VLOOKUP($E502&amp;$D$91&amp;$D$92,'CCG data'!$A:$AD,'CCG data'!D$3,FALSE))</f>
        <v>0.32181818181818184</v>
      </c>
      <c r="U502" s="267"/>
      <c r="V502" s="267">
        <f>IF(OR(ISERROR(VLOOKUP($E502&amp;$D$91&amp;$D$92,'CCG data'!$A:$AD,'CCG data'!E$3,FALSE)),ISBLANK(VLOOKUP($E502&amp;$D$91&amp;$D$92,'CCG data'!$A:$AD,'CCG data'!E$3,FALSE))),"",VLOOKUP($E502&amp;$D$91&amp;$D$92,'CCG data'!$A:$AD,'CCG data'!E$3,FALSE))</f>
        <v>0.18363636363636363</v>
      </c>
      <c r="W502" s="405"/>
      <c r="Z502" s="165">
        <f>IFERROR(VLOOKUP($E502&amp;$D$92, Outliers!$A$4:$P$214,10,FALSE),"0")</f>
        <v>1</v>
      </c>
      <c r="AA502" s="165">
        <f>IFERROR(VLOOKUP($E502&amp;$D$92, Outliers!$A$4:$P$214,11,FALSE),"0")</f>
        <v>1</v>
      </c>
      <c r="AB502" s="165">
        <f>IFERROR(VLOOKUP($E502&amp;$D$92, Outliers!$A$4:$P$214,12,FALSE),"0")</f>
        <v>1</v>
      </c>
      <c r="AD502" s="78"/>
      <c r="AE502" s="78"/>
      <c r="AF502" s="78"/>
      <c r="AG502" s="78"/>
    </row>
    <row r="503" spans="4:33" x14ac:dyDescent="0.25">
      <c r="D503" s="319"/>
      <c r="E503" s="103" t="s">
        <v>27</v>
      </c>
      <c r="F503" s="95" t="str">
        <f>IF(P502="","",VLOOKUP($E502&amp;$D$91&amp;$D$92,'CCG data'!$A:$AD,'CCG data'!W$3,FALSE))</f>
        <v/>
      </c>
      <c r="G503" s="96" t="str">
        <f>IF(P502="","",VLOOKUP($E502&amp;$D$91&amp;$D$92,'CCG data'!$A:$AD,'CCG data'!X$3,FALSE))</f>
        <v/>
      </c>
      <c r="H503" s="96">
        <f>IF(R502="","",VLOOKUP($E502&amp;$D$91&amp;$D$92,'CCG data'!$A:$AD,'CCG data'!Y$3,FALSE))</f>
        <v>21.075866785835764</v>
      </c>
      <c r="I503" s="96">
        <f>IF(R502="","",VLOOKUP($E502&amp;$D$91&amp;$D$92,'CCG data'!$A:$AD,'CCG data'!Z$3,FALSE))</f>
        <v>26.760906412672277</v>
      </c>
      <c r="J503" s="96">
        <f>IF(T502="","",VLOOKUP($E502&amp;$D$91&amp;$D$92,'CCG data'!$A:$AD,'CCG data'!AA$3,FALSE))</f>
        <v>13.600625132584788</v>
      </c>
      <c r="K503" s="96">
        <f>IF(T502="","",VLOOKUP($E502&amp;$D$91&amp;$D$92,'CCG data'!$A:$AD,'CCG data'!AB$3,FALSE))</f>
        <v>18.300362216998632</v>
      </c>
      <c r="L503" s="96">
        <f>IF(V502="","",VLOOKUP($E502&amp;$D$91&amp;$D$92,'CCG data'!$A:$AD,'CCG data'!AC$3,FALSE))</f>
        <v>7.0858019195312627</v>
      </c>
      <c r="M503" s="96">
        <f>IF(V502="","",VLOOKUP($E502&amp;$D$91&amp;$D$92,'CCG data'!$A:$AD,'CCG data'!AD$3,FALSE))</f>
        <v>10.519271706389866</v>
      </c>
      <c r="N503" s="368"/>
      <c r="P503" s="152" t="str">
        <f>IF(P502="","",VLOOKUP($E502&amp;$D$91&amp;$D$92,'CCG data'!$A:$AD,'CCG data'!I$3,FALSE))</f>
        <v/>
      </c>
      <c r="Q503" s="15" t="str">
        <f>IF(P502="","",VLOOKUP($E502&amp;$D$91&amp;$D$92,'CCG data'!$A:$AD,'CCG data'!J$3,FALSE))</f>
        <v/>
      </c>
      <c r="R503" s="15">
        <f>IF(R502="","",VLOOKUP($E502&amp;$D$91&amp;$D$92,'CCG data'!$A:$AD,'CCG data'!K$3,FALSE))</f>
        <v>0.45300000000000001</v>
      </c>
      <c r="S503" s="15">
        <f>IF(R502="","",VLOOKUP($E502&amp;$D$91&amp;$D$92,'CCG data'!$A:$AD,'CCG data'!L$3,FALSE))</f>
        <v>0.53600000000000003</v>
      </c>
      <c r="T503" s="15">
        <f>IF(T502="","",VLOOKUP($E502&amp;$D$91&amp;$D$92,'CCG data'!$A:$AD,'CCG data'!M$3,FALSE))</f>
        <v>0.28399999999999997</v>
      </c>
      <c r="U503" s="15">
        <f>IF(T502="","",VLOOKUP($E502&amp;$D$91&amp;$D$92,'CCG data'!$A:$AD,'CCG data'!N$3,FALSE))</f>
        <v>0.36199999999999999</v>
      </c>
      <c r="V503" s="15">
        <f>IF(V502="","",VLOOKUP($E502&amp;$D$91&amp;$D$92,'CCG data'!$A:$AD,'CCG data'!O$3,FALSE))</f>
        <v>0.154</v>
      </c>
      <c r="W503" s="136">
        <f>IF(V502="","",VLOOKUP($E502&amp;$D$91&amp;$D$92,'CCG data'!$A:$AD,'CCG data'!P$3,FALSE))</f>
        <v>0.218</v>
      </c>
      <c r="Z503" s="165" t="str">
        <f>IFERROR(VLOOKUP($E503&amp;$D$92, Outliers!$A$4:$P$214,10,FALSE),"0")</f>
        <v>0</v>
      </c>
      <c r="AA503" s="165" t="str">
        <f>IFERROR(VLOOKUP($E503&amp;$D$92, Outliers!$A$4:$P$214,11,FALSE),"0")</f>
        <v>0</v>
      </c>
      <c r="AB503" s="165" t="str">
        <f>IFERROR(VLOOKUP($E503&amp;$D$92, Outliers!$A$4:$P$214,12,FALSE),"0")</f>
        <v>0</v>
      </c>
      <c r="AD503" s="78"/>
      <c r="AE503" s="78"/>
      <c r="AF503" s="78"/>
      <c r="AG503" s="78"/>
    </row>
    <row r="504" spans="4:33" ht="15.75" x14ac:dyDescent="0.25">
      <c r="D504" s="319"/>
      <c r="E504" s="104" t="s">
        <v>299</v>
      </c>
      <c r="F504" s="394" t="str">
        <f>IF(OR(ISERROR(VLOOKUP($E504&amp;$D$91&amp;$D$92,'CCG data'!$A:$AD,'CCG data'!R$3,FALSE)),ISBLANK(VLOOKUP($E504&amp;$D$91&amp;$D$92,'CCG data'!$A:$AD,'CCG data'!R$3,FALSE))),"",VLOOKUP($E504&amp;$D$91&amp;$D$92,'CCG data'!$A:$AD,'CCG data'!R$3,FALSE))</f>
        <v/>
      </c>
      <c r="G504" s="395"/>
      <c r="H504" s="395">
        <f>IF(OR(ISERROR(VLOOKUP($E504&amp;$D$91&amp;$D$92,'CCG data'!$A:$AD,'CCG data'!S$3,FALSE)),ISBLANK(VLOOKUP($E504&amp;$D$91&amp;$D$92,'CCG data'!$A:$AD,'CCG data'!S$3,FALSE))),"",VLOOKUP($E504&amp;$D$91&amp;$D$92,'CCG data'!$A:$AD,'CCG data'!S$3,FALSE))</f>
        <v>38.61767260138739</v>
      </c>
      <c r="I504" s="395"/>
      <c r="J504" s="395">
        <f>IF(OR(ISERROR(VLOOKUP($E504&amp;$D$91&amp;$D$92,'CCG data'!$A:$AD,'CCG data'!T$3,FALSE)),ISBLANK(VLOOKUP($E504&amp;$D$91&amp;$D$92,'CCG data'!$A:$AD,'CCG data'!T$3,FALSE))),"",VLOOKUP($E504&amp;$D$91&amp;$D$92,'CCG data'!$A:$AD,'CCG data'!T$3,FALSE))</f>
        <v>29.649523105657032</v>
      </c>
      <c r="K504" s="395"/>
      <c r="L504" s="395">
        <f>IF(OR(ISERROR(VLOOKUP($E504&amp;$D$91&amp;$D$92,'CCG data'!$A:$AD,'CCG data'!U$3,FALSE)),ISBLANK(VLOOKUP($E504&amp;$D$91&amp;$D$92,'CCG data'!$A:$AD,'CCG data'!U$3,FALSE))),"",VLOOKUP($E504&amp;$D$91&amp;$D$92,'CCG data'!$A:$AD,'CCG data'!U$3,FALSE))</f>
        <v>13.469934790056836</v>
      </c>
      <c r="M504" s="396"/>
      <c r="N504" s="367">
        <f>IF(OR(ISERROR(VLOOKUP($E504&amp;$D$91&amp;$D$92,'CCG data'!$A:$AD,'CCG data'!G$3,FALSE)),ISBLANK(VLOOKUP($E504&amp;$D$91&amp;$D$92,'CCG data'!$A:$AD,'CCG data'!G$3,FALSE))),"",VLOOKUP($E504&amp;$D$91&amp;$D$92,'CCG data'!$A:$AD,'CCG data'!G$3,FALSE))</f>
        <v>1567</v>
      </c>
      <c r="P504" s="404" t="str">
        <f>IF(OR(ISERROR(VLOOKUP($E504&amp;$D$91&amp;$D$92,'CCG data'!$A:$AD,'CCG data'!B$3,FALSE)),ISBLANK(VLOOKUP($E504&amp;$D$91&amp;$D$92,'CCG data'!$A:$AD,'CCG data'!B$3,FALSE))),"",VLOOKUP($E504&amp;$D$91&amp;$D$92,'CCG data'!$A:$AD,'CCG data'!B$3,FALSE))</f>
        <v/>
      </c>
      <c r="Q504" s="267"/>
      <c r="R504" s="267">
        <f>IF(OR(ISERROR(VLOOKUP($E504&amp;$D$91&amp;$D$92,'CCG data'!$A:$AD,'CCG data'!C$3,FALSE)),ISBLANK(VLOOKUP($E504&amp;$D$91&amp;$D$92,'CCG data'!$A:$AD,'CCG data'!C$3,FALSE))),"",VLOOKUP($E504&amp;$D$91&amp;$D$92,'CCG data'!$A:$AD,'CCG data'!C$3,FALSE))</f>
        <v>0.4709636247606892</v>
      </c>
      <c r="S504" s="267"/>
      <c r="T504" s="267">
        <f>IF(OR(ISERROR(VLOOKUP($E504&amp;$D$91&amp;$D$92,'CCG data'!$A:$AD,'CCG data'!D$3,FALSE)),ISBLANK(VLOOKUP($E504&amp;$D$91&amp;$D$92,'CCG data'!$A:$AD,'CCG data'!D$3,FALSE))),"",VLOOKUP($E504&amp;$D$91&amp;$D$92,'CCG data'!$A:$AD,'CCG data'!D$3,FALSE))</f>
        <v>0.36439055520102104</v>
      </c>
      <c r="U504" s="267"/>
      <c r="V504" s="267">
        <f>IF(OR(ISERROR(VLOOKUP($E504&amp;$D$91&amp;$D$92,'CCG data'!$A:$AD,'CCG data'!E$3,FALSE)),ISBLANK(VLOOKUP($E504&amp;$D$91&amp;$D$92,'CCG data'!$A:$AD,'CCG data'!E$3,FALSE))),"",VLOOKUP($E504&amp;$D$91&amp;$D$92,'CCG data'!$A:$AD,'CCG data'!E$3,FALSE))</f>
        <v>0.16464582003828973</v>
      </c>
      <c r="W504" s="405"/>
      <c r="Z504" s="165">
        <f>IFERROR(VLOOKUP($E504&amp;$D$92, Outliers!$A$4:$P$214,10,FALSE),"0")</f>
        <v>0</v>
      </c>
      <c r="AA504" s="165">
        <f>IFERROR(VLOOKUP($E504&amp;$D$92, Outliers!$A$4:$P$214,11,FALSE),"0")</f>
        <v>0</v>
      </c>
      <c r="AB504" s="165">
        <f>IFERROR(VLOOKUP($E504&amp;$D$92, Outliers!$A$4:$P$214,12,FALSE),"0")</f>
        <v>0</v>
      </c>
      <c r="AD504" s="78"/>
      <c r="AE504" s="78"/>
      <c r="AF504" s="78"/>
      <c r="AG504" s="78"/>
    </row>
    <row r="505" spans="4:33" x14ac:dyDescent="0.25">
      <c r="D505" s="319"/>
      <c r="E505" s="103" t="s">
        <v>27</v>
      </c>
      <c r="F505" s="95" t="str">
        <f>IF(P504="","",VLOOKUP($E504&amp;$D$91&amp;$D$92,'CCG data'!$A:$AD,'CCG data'!W$3,FALSE))</f>
        <v/>
      </c>
      <c r="G505" s="96" t="str">
        <f>IF(P504="","",VLOOKUP($E504&amp;$D$91&amp;$D$92,'CCG data'!$A:$AD,'CCG data'!X$3,FALSE))</f>
        <v/>
      </c>
      <c r="H505" s="96">
        <f>IF(R504="","",VLOOKUP($E504&amp;$D$91&amp;$D$92,'CCG data'!$A:$AD,'CCG data'!Y$3,FALSE))</f>
        <v>35.831461702418459</v>
      </c>
      <c r="I505" s="96">
        <f>IF(R504="","",VLOOKUP($E504&amp;$D$91&amp;$D$92,'CCG data'!$A:$AD,'CCG data'!Z$3,FALSE))</f>
        <v>41.403883500356322</v>
      </c>
      <c r="J505" s="96">
        <f>IF(T504="","",VLOOKUP($E504&amp;$D$91&amp;$D$92,'CCG data'!$A:$AD,'CCG data'!AA$3,FALSE))</f>
        <v>27.217567013807955</v>
      </c>
      <c r="K505" s="96">
        <f>IF(T504="","",VLOOKUP($E504&amp;$D$91&amp;$D$92,'CCG data'!$A:$AD,'CCG data'!AB$3,FALSE))</f>
        <v>32.081479197506106</v>
      </c>
      <c r="L505" s="96">
        <f>IF(V504="","",VLOOKUP($E504&amp;$D$91&amp;$D$92,'CCG data'!$A:$AD,'CCG data'!AC$3,FALSE))</f>
        <v>11.826275829713005</v>
      </c>
      <c r="M505" s="96">
        <f>IF(V504="","",VLOOKUP($E504&amp;$D$91&amp;$D$92,'CCG data'!$A:$AD,'CCG data'!AD$3,FALSE))</f>
        <v>15.113593750400668</v>
      </c>
      <c r="N505" s="368"/>
      <c r="P505" s="152" t="str">
        <f>IF(P504="","",VLOOKUP($E504&amp;$D$91&amp;$D$92,'CCG data'!$A:$AD,'CCG data'!I$3,FALSE))</f>
        <v/>
      </c>
      <c r="Q505" s="15" t="str">
        <f>IF(P504="","",VLOOKUP($E504&amp;$D$91&amp;$D$92,'CCG data'!$A:$AD,'CCG data'!J$3,FALSE))</f>
        <v/>
      </c>
      <c r="R505" s="15">
        <f>IF(R504="","",VLOOKUP($E504&amp;$D$91&amp;$D$92,'CCG data'!$A:$AD,'CCG data'!K$3,FALSE))</f>
        <v>0.44600000000000001</v>
      </c>
      <c r="S505" s="15">
        <f>IF(R504="","",VLOOKUP($E504&amp;$D$91&amp;$D$92,'CCG data'!$A:$AD,'CCG data'!L$3,FALSE))</f>
        <v>0.496</v>
      </c>
      <c r="T505" s="15">
        <f>IF(T504="","",VLOOKUP($E504&amp;$D$91&amp;$D$92,'CCG data'!$A:$AD,'CCG data'!M$3,FALSE))</f>
        <v>0.34100000000000003</v>
      </c>
      <c r="U505" s="15">
        <f>IF(T504="","",VLOOKUP($E504&amp;$D$91&amp;$D$92,'CCG data'!$A:$AD,'CCG data'!N$3,FALSE))</f>
        <v>0.38900000000000001</v>
      </c>
      <c r="V505" s="15">
        <f>IF(V504="","",VLOOKUP($E504&amp;$D$91&amp;$D$92,'CCG data'!$A:$AD,'CCG data'!O$3,FALSE))</f>
        <v>0.14699999999999999</v>
      </c>
      <c r="W505" s="136">
        <f>IF(V504="","",VLOOKUP($E504&amp;$D$91&amp;$D$92,'CCG data'!$A:$AD,'CCG data'!P$3,FALSE))</f>
        <v>0.184</v>
      </c>
      <c r="Z505" s="165" t="str">
        <f>IFERROR(VLOOKUP($E505&amp;$D$92, Outliers!$A$4:$P$214,10,FALSE),"0")</f>
        <v>0</v>
      </c>
      <c r="AA505" s="165" t="str">
        <f>IFERROR(VLOOKUP($E505&amp;$D$92, Outliers!$A$4:$P$214,11,FALSE),"0")</f>
        <v>0</v>
      </c>
      <c r="AB505" s="165" t="str">
        <f>IFERROR(VLOOKUP($E505&amp;$D$92, Outliers!$A$4:$P$214,12,FALSE),"0")</f>
        <v>0</v>
      </c>
      <c r="AD505" s="78"/>
      <c r="AE505" s="78"/>
      <c r="AF505" s="78"/>
      <c r="AG505" s="78"/>
    </row>
    <row r="506" spans="4:33" ht="15.75" x14ac:dyDescent="0.25">
      <c r="D506" s="319"/>
      <c r="E506" s="104" t="s">
        <v>300</v>
      </c>
      <c r="F506" s="394" t="str">
        <f>IF(OR(ISERROR(VLOOKUP($E506&amp;$D$91&amp;$D$92,'CCG data'!$A:$AD,'CCG data'!R$3,FALSE)),ISBLANK(VLOOKUP($E506&amp;$D$91&amp;$D$92,'CCG data'!$A:$AD,'CCG data'!R$3,FALSE))),"",VLOOKUP($E506&amp;$D$91&amp;$D$92,'CCG data'!$A:$AD,'CCG data'!R$3,FALSE))</f>
        <v/>
      </c>
      <c r="G506" s="395"/>
      <c r="H506" s="395">
        <f>IF(OR(ISERROR(VLOOKUP($E506&amp;$D$91&amp;$D$92,'CCG data'!$A:$AD,'CCG data'!S$3,FALSE)),ISBLANK(VLOOKUP($E506&amp;$D$91&amp;$D$92,'CCG data'!$A:$AD,'CCG data'!S$3,FALSE))),"",VLOOKUP($E506&amp;$D$91&amp;$D$92,'CCG data'!$A:$AD,'CCG data'!S$3,FALSE))</f>
        <v>35.795071040647599</v>
      </c>
      <c r="I506" s="395"/>
      <c r="J506" s="395">
        <f>IF(OR(ISERROR(VLOOKUP($E506&amp;$D$91&amp;$D$92,'CCG data'!$A:$AD,'CCG data'!T$3,FALSE)),ISBLANK(VLOOKUP($E506&amp;$D$91&amp;$D$92,'CCG data'!$A:$AD,'CCG data'!T$3,FALSE))),"",VLOOKUP($E506&amp;$D$91&amp;$D$92,'CCG data'!$A:$AD,'CCG data'!T$3,FALSE))</f>
        <v>20.052563456151699</v>
      </c>
      <c r="K506" s="395"/>
      <c r="L506" s="395">
        <f>IF(OR(ISERROR(VLOOKUP($E506&amp;$D$91&amp;$D$92,'CCG data'!$A:$AD,'CCG data'!U$3,FALSE)),ISBLANK(VLOOKUP($E506&amp;$D$91&amp;$D$92,'CCG data'!$A:$AD,'CCG data'!U$3,FALSE))),"",VLOOKUP($E506&amp;$D$91&amp;$D$92,'CCG data'!$A:$AD,'CCG data'!U$3,FALSE))</f>
        <v>7.3893603628470679</v>
      </c>
      <c r="M506" s="396"/>
      <c r="N506" s="367">
        <f>IF(OR(ISERROR(VLOOKUP($E506&amp;$D$91&amp;$D$92,'CCG data'!$A:$AD,'CCG data'!G$3,FALSE)),ISBLANK(VLOOKUP($E506&amp;$D$91&amp;$D$92,'CCG data'!$A:$AD,'CCG data'!G$3,FALSE))),"",VLOOKUP($E506&amp;$D$91&amp;$D$92,'CCG data'!$A:$AD,'CCG data'!G$3,FALSE))</f>
        <v>590</v>
      </c>
      <c r="P506" s="404" t="str">
        <f>IF(OR(ISERROR(VLOOKUP($E506&amp;$D$91&amp;$D$92,'CCG data'!$A:$AD,'CCG data'!B$3,FALSE)),ISBLANK(VLOOKUP($E506&amp;$D$91&amp;$D$92,'CCG data'!$A:$AD,'CCG data'!B$3,FALSE))),"",VLOOKUP($E506&amp;$D$91&amp;$D$92,'CCG data'!$A:$AD,'CCG data'!B$3,FALSE))</f>
        <v/>
      </c>
      <c r="Q506" s="267"/>
      <c r="R506" s="267">
        <f>IF(OR(ISERROR(VLOOKUP($E506&amp;$D$91&amp;$D$92,'CCG data'!$A:$AD,'CCG data'!C$3,FALSE)),ISBLANK(VLOOKUP($E506&amp;$D$91&amp;$D$92,'CCG data'!$A:$AD,'CCG data'!C$3,FALSE))),"",VLOOKUP($E506&amp;$D$91&amp;$D$92,'CCG data'!$A:$AD,'CCG data'!C$3,FALSE))</f>
        <v>0.57288135593220335</v>
      </c>
      <c r="S506" s="267"/>
      <c r="T506" s="267">
        <f>IF(OR(ISERROR(VLOOKUP($E506&amp;$D$91&amp;$D$92,'CCG data'!$A:$AD,'CCG data'!D$3,FALSE)),ISBLANK(VLOOKUP($E506&amp;$D$91&amp;$D$92,'CCG data'!$A:$AD,'CCG data'!D$3,FALSE))),"",VLOOKUP($E506&amp;$D$91&amp;$D$92,'CCG data'!$A:$AD,'CCG data'!D$3,FALSE))</f>
        <v>0.31016949152542372</v>
      </c>
      <c r="U506" s="267"/>
      <c r="V506" s="267">
        <f>IF(OR(ISERROR(VLOOKUP($E506&amp;$D$91&amp;$D$92,'CCG data'!$A:$AD,'CCG data'!E$3,FALSE)),ISBLANK(VLOOKUP($E506&amp;$D$91&amp;$D$92,'CCG data'!$A:$AD,'CCG data'!E$3,FALSE))),"",VLOOKUP($E506&amp;$D$91&amp;$D$92,'CCG data'!$A:$AD,'CCG data'!E$3,FALSE))</f>
        <v>0.11694915254237288</v>
      </c>
      <c r="W506" s="405"/>
      <c r="Z506" s="165">
        <f>IFERROR(VLOOKUP($E506&amp;$D$92, Outliers!$A$4:$P$214,10,FALSE),"0")</f>
        <v>0</v>
      </c>
      <c r="AA506" s="165">
        <f>IFERROR(VLOOKUP($E506&amp;$D$92, Outliers!$A$4:$P$214,11,FALSE),"0")</f>
        <v>1</v>
      </c>
      <c r="AB506" s="165">
        <f>IFERROR(VLOOKUP($E506&amp;$D$92, Outliers!$A$4:$P$214,12,FALSE),"0")</f>
        <v>1</v>
      </c>
      <c r="AD506" s="78"/>
      <c r="AE506" s="78"/>
      <c r="AF506" s="78"/>
      <c r="AG506" s="78"/>
    </row>
    <row r="507" spans="4:33" ht="15.75" thickBot="1" x14ac:dyDescent="0.3">
      <c r="D507" s="320"/>
      <c r="E507" s="105" t="s">
        <v>27</v>
      </c>
      <c r="F507" s="97" t="str">
        <f>IF(P506="","",VLOOKUP($E506&amp;$D$91&amp;$D$92,'CCG data'!$A:$AD,'CCG data'!W$3,FALSE))</f>
        <v/>
      </c>
      <c r="G507" s="98" t="str">
        <f>IF(P506="","",VLOOKUP($E506&amp;$D$91&amp;$D$92,'CCG data'!$A:$AD,'CCG data'!X$3,FALSE))</f>
        <v/>
      </c>
      <c r="H507" s="98">
        <f>IF(R506="","",VLOOKUP($E506&amp;$D$91&amp;$D$92,'CCG data'!$A:$AD,'CCG data'!Y$3,FALSE))</f>
        <v>31.978960468866337</v>
      </c>
      <c r="I507" s="98">
        <f>IF(R506="","",VLOOKUP($E506&amp;$D$91&amp;$D$92,'CCG data'!$A:$AD,'CCG data'!Z$3,FALSE))</f>
        <v>39.611181612428858</v>
      </c>
      <c r="J507" s="98">
        <f>IF(T506="","",VLOOKUP($E506&amp;$D$91&amp;$D$92,'CCG data'!$A:$AD,'CCG data'!AA$3,FALSE))</f>
        <v>17.147200293136777</v>
      </c>
      <c r="K507" s="98">
        <f>IF(T506="","",VLOOKUP($E506&amp;$D$91&amp;$D$92,'CCG data'!$A:$AD,'CCG data'!AB$3,FALSE))</f>
        <v>22.957926619166621</v>
      </c>
      <c r="L507" s="98">
        <f>IF(V506="","",VLOOKUP($E506&amp;$D$91&amp;$D$92,'CCG data'!$A:$AD,'CCG data'!AC$3,FALSE))</f>
        <v>5.645794438809622</v>
      </c>
      <c r="M507" s="98">
        <f>IF(V506="","",VLOOKUP($E506&amp;$D$91&amp;$D$92,'CCG data'!$A:$AD,'CCG data'!AD$3,FALSE))</f>
        <v>9.1329262868845138</v>
      </c>
      <c r="N507" s="361"/>
      <c r="P507" s="146" t="str">
        <f>IF(P506="","",VLOOKUP($E506&amp;$D$91&amp;$D$92,'CCG data'!$A:$AD,'CCG data'!I$3,FALSE))</f>
        <v/>
      </c>
      <c r="Q507" s="3" t="str">
        <f>IF(P506="","",VLOOKUP($E506&amp;$D$91&amp;$D$92,'CCG data'!$A:$AD,'CCG data'!J$3,FALSE))</f>
        <v/>
      </c>
      <c r="R507" s="3">
        <f>IF(R506="","",VLOOKUP($E506&amp;$D$91&amp;$D$92,'CCG data'!$A:$AD,'CCG data'!K$3,FALSE))</f>
        <v>0.53300000000000003</v>
      </c>
      <c r="S507" s="3">
        <f>IF(R506="","",VLOOKUP($E506&amp;$D$91&amp;$D$92,'CCG data'!$A:$AD,'CCG data'!L$3,FALSE))</f>
        <v>0.61199999999999999</v>
      </c>
      <c r="T507" s="3">
        <f>IF(T506="","",VLOOKUP($E506&amp;$D$91&amp;$D$92,'CCG data'!$A:$AD,'CCG data'!M$3,FALSE))</f>
        <v>0.27400000000000002</v>
      </c>
      <c r="U507" s="3">
        <f>IF(T506="","",VLOOKUP($E506&amp;$D$91&amp;$D$92,'CCG data'!$A:$AD,'CCG data'!N$3,FALSE))</f>
        <v>0.34899999999999998</v>
      </c>
      <c r="V507" s="3">
        <f>IF(V506="","",VLOOKUP($E506&amp;$D$91&amp;$D$92,'CCG data'!$A:$AD,'CCG data'!O$3,FALSE))</f>
        <v>9.2999999999999999E-2</v>
      </c>
      <c r="W507" s="137">
        <f>IF(V506="","",VLOOKUP($E506&amp;$D$91&amp;$D$92,'CCG data'!$A:$AD,'CCG data'!P$3,FALSE))</f>
        <v>0.14499999999999999</v>
      </c>
      <c r="Z507" s="165" t="str">
        <f>IFERROR(VLOOKUP($E507&amp;$D$92, Outliers!$A$4:$P$214,10,FALSE),"0")</f>
        <v>0</v>
      </c>
      <c r="AA507" s="165" t="str">
        <f>IFERROR(VLOOKUP($E507&amp;$D$92, Outliers!$A$4:$P$214,11,FALSE),"0")</f>
        <v>0</v>
      </c>
      <c r="AB507" s="165" t="str">
        <f>IFERROR(VLOOKUP($E507&amp;$D$92, Outliers!$A$4:$P$214,12,FALSE),"0")</f>
        <v>0</v>
      </c>
      <c r="AD507" s="78"/>
      <c r="AE507" s="78"/>
      <c r="AF507" s="78"/>
      <c r="AG507" s="78"/>
    </row>
    <row r="509" spans="4:33" x14ac:dyDescent="0.25">
      <c r="D509" s="261" t="s">
        <v>445</v>
      </c>
      <c r="E509" s="261"/>
      <c r="F509" s="261"/>
      <c r="G509" s="261"/>
      <c r="H509" s="261"/>
      <c r="I509" s="261"/>
      <c r="J509" s="261"/>
      <c r="K509" s="261"/>
      <c r="L509" s="261"/>
      <c r="M509" s="261"/>
    </row>
    <row r="510" spans="4:33" x14ac:dyDescent="0.25">
      <c r="D510" s="261"/>
      <c r="E510" s="261"/>
      <c r="F510" s="261"/>
      <c r="G510" s="261"/>
      <c r="H510" s="261"/>
      <c r="I510" s="261"/>
      <c r="J510" s="261"/>
      <c r="K510" s="261"/>
      <c r="L510" s="261"/>
      <c r="M510" s="261"/>
    </row>
  </sheetData>
  <sheetProtection sheet="1" scenarios="1"/>
  <mergeCells count="1893">
    <mergeCell ref="J498:K498"/>
    <mergeCell ref="L498:M498"/>
    <mergeCell ref="N506:N507"/>
    <mergeCell ref="F494:G494"/>
    <mergeCell ref="H494:I494"/>
    <mergeCell ref="N494:N495"/>
    <mergeCell ref="F496:G496"/>
    <mergeCell ref="F490:G490"/>
    <mergeCell ref="H490:I490"/>
    <mergeCell ref="N490:N491"/>
    <mergeCell ref="H484:I484"/>
    <mergeCell ref="L484:M484"/>
    <mergeCell ref="J486:K486"/>
    <mergeCell ref="L486:M486"/>
    <mergeCell ref="D510:M510"/>
    <mergeCell ref="H500:I500"/>
    <mergeCell ref="L500:M500"/>
    <mergeCell ref="J502:K502"/>
    <mergeCell ref="L502:M502"/>
    <mergeCell ref="H504:I504"/>
    <mergeCell ref="D509:M509"/>
    <mergeCell ref="L504:M504"/>
    <mergeCell ref="J506:K506"/>
    <mergeCell ref="L506:M506"/>
    <mergeCell ref="F500:G500"/>
    <mergeCell ref="J500:K500"/>
    <mergeCell ref="N500:N501"/>
    <mergeCell ref="F502:G502"/>
    <mergeCell ref="H502:I502"/>
    <mergeCell ref="J494:K494"/>
    <mergeCell ref="L494:M494"/>
    <mergeCell ref="N502:N503"/>
    <mergeCell ref="F504:G504"/>
    <mergeCell ref="H496:I496"/>
    <mergeCell ref="J504:K504"/>
    <mergeCell ref="L496:M496"/>
    <mergeCell ref="N504:N505"/>
    <mergeCell ref="F506:G506"/>
    <mergeCell ref="H506:I506"/>
    <mergeCell ref="F482:G482"/>
    <mergeCell ref="H482:I482"/>
    <mergeCell ref="F492:G492"/>
    <mergeCell ref="J492:K492"/>
    <mergeCell ref="N492:N493"/>
    <mergeCell ref="N482:N483"/>
    <mergeCell ref="J482:K482"/>
    <mergeCell ref="L482:M482"/>
    <mergeCell ref="H488:I488"/>
    <mergeCell ref="H476:I476"/>
    <mergeCell ref="L476:M476"/>
    <mergeCell ref="J478:K478"/>
    <mergeCell ref="L478:M478"/>
    <mergeCell ref="J496:K496"/>
    <mergeCell ref="L488:M488"/>
    <mergeCell ref="N496:N497"/>
    <mergeCell ref="F498:G498"/>
    <mergeCell ref="H498:I498"/>
    <mergeCell ref="J490:K490"/>
    <mergeCell ref="L490:M490"/>
    <mergeCell ref="N498:N499"/>
    <mergeCell ref="F484:G484"/>
    <mergeCell ref="H492:I492"/>
    <mergeCell ref="J484:K484"/>
    <mergeCell ref="L492:M492"/>
    <mergeCell ref="N484:N485"/>
    <mergeCell ref="F486:G486"/>
    <mergeCell ref="H486:I486"/>
    <mergeCell ref="N486:N487"/>
    <mergeCell ref="F488:G488"/>
    <mergeCell ref="J488:K488"/>
    <mergeCell ref="N488:N489"/>
    <mergeCell ref="H480:I480"/>
    <mergeCell ref="J472:K472"/>
    <mergeCell ref="L480:M480"/>
    <mergeCell ref="N472:N473"/>
    <mergeCell ref="F474:G474"/>
    <mergeCell ref="H474:I474"/>
    <mergeCell ref="N474:N475"/>
    <mergeCell ref="J474:K474"/>
    <mergeCell ref="L474:M474"/>
    <mergeCell ref="F476:G476"/>
    <mergeCell ref="H468:I468"/>
    <mergeCell ref="J476:K476"/>
    <mergeCell ref="L468:M468"/>
    <mergeCell ref="N476:N477"/>
    <mergeCell ref="F478:G478"/>
    <mergeCell ref="H478:I478"/>
    <mergeCell ref="J470:K470"/>
    <mergeCell ref="L470:M470"/>
    <mergeCell ref="N478:N479"/>
    <mergeCell ref="F480:G480"/>
    <mergeCell ref="J480:K480"/>
    <mergeCell ref="N480:N481"/>
    <mergeCell ref="H472:I472"/>
    <mergeCell ref="J464:K464"/>
    <mergeCell ref="L472:M472"/>
    <mergeCell ref="N464:N465"/>
    <mergeCell ref="F466:G466"/>
    <mergeCell ref="H466:I466"/>
    <mergeCell ref="N466:N467"/>
    <mergeCell ref="J466:K466"/>
    <mergeCell ref="L466:M466"/>
    <mergeCell ref="F468:G468"/>
    <mergeCell ref="H460:I460"/>
    <mergeCell ref="J468:K468"/>
    <mergeCell ref="L460:M460"/>
    <mergeCell ref="N468:N469"/>
    <mergeCell ref="F470:G470"/>
    <mergeCell ref="H470:I470"/>
    <mergeCell ref="J462:K462"/>
    <mergeCell ref="L462:M462"/>
    <mergeCell ref="N470:N471"/>
    <mergeCell ref="F472:G472"/>
    <mergeCell ref="H464:I464"/>
    <mergeCell ref="J456:K456"/>
    <mergeCell ref="L464:M464"/>
    <mergeCell ref="N456:N457"/>
    <mergeCell ref="F458:G458"/>
    <mergeCell ref="H458:I458"/>
    <mergeCell ref="N458:N459"/>
    <mergeCell ref="J458:K458"/>
    <mergeCell ref="L458:M458"/>
    <mergeCell ref="F460:G460"/>
    <mergeCell ref="H452:I452"/>
    <mergeCell ref="J460:K460"/>
    <mergeCell ref="L452:M452"/>
    <mergeCell ref="N460:N461"/>
    <mergeCell ref="F462:G462"/>
    <mergeCell ref="H462:I462"/>
    <mergeCell ref="J454:K454"/>
    <mergeCell ref="L454:M454"/>
    <mergeCell ref="N462:N463"/>
    <mergeCell ref="F464:G464"/>
    <mergeCell ref="H456:I456"/>
    <mergeCell ref="J448:K448"/>
    <mergeCell ref="L456:M456"/>
    <mergeCell ref="N448:N449"/>
    <mergeCell ref="F450:G450"/>
    <mergeCell ref="H450:I450"/>
    <mergeCell ref="N450:N451"/>
    <mergeCell ref="J450:K450"/>
    <mergeCell ref="L450:M450"/>
    <mergeCell ref="F452:G452"/>
    <mergeCell ref="H444:I444"/>
    <mergeCell ref="J452:K452"/>
    <mergeCell ref="L444:M444"/>
    <mergeCell ref="N452:N453"/>
    <mergeCell ref="F454:G454"/>
    <mergeCell ref="H454:I454"/>
    <mergeCell ref="J446:K446"/>
    <mergeCell ref="L446:M446"/>
    <mergeCell ref="N454:N455"/>
    <mergeCell ref="F456:G456"/>
    <mergeCell ref="H448:I448"/>
    <mergeCell ref="J440:K440"/>
    <mergeCell ref="L448:M448"/>
    <mergeCell ref="N440:N441"/>
    <mergeCell ref="F442:G442"/>
    <mergeCell ref="H442:I442"/>
    <mergeCell ref="N442:N443"/>
    <mergeCell ref="J442:K442"/>
    <mergeCell ref="L442:M442"/>
    <mergeCell ref="F444:G444"/>
    <mergeCell ref="H436:I436"/>
    <mergeCell ref="J444:K444"/>
    <mergeCell ref="L436:M436"/>
    <mergeCell ref="N444:N445"/>
    <mergeCell ref="F446:G446"/>
    <mergeCell ref="H446:I446"/>
    <mergeCell ref="J438:K438"/>
    <mergeCell ref="L438:M438"/>
    <mergeCell ref="N446:N447"/>
    <mergeCell ref="F448:G448"/>
    <mergeCell ref="H440:I440"/>
    <mergeCell ref="J432:K432"/>
    <mergeCell ref="L440:M440"/>
    <mergeCell ref="N432:N433"/>
    <mergeCell ref="F434:G434"/>
    <mergeCell ref="H434:I434"/>
    <mergeCell ref="N434:N435"/>
    <mergeCell ref="J434:K434"/>
    <mergeCell ref="L434:M434"/>
    <mergeCell ref="F436:G436"/>
    <mergeCell ref="H428:I428"/>
    <mergeCell ref="J436:K436"/>
    <mergeCell ref="L428:M428"/>
    <mergeCell ref="N436:N437"/>
    <mergeCell ref="F438:G438"/>
    <mergeCell ref="H438:I438"/>
    <mergeCell ref="J430:K430"/>
    <mergeCell ref="L430:M430"/>
    <mergeCell ref="N438:N439"/>
    <mergeCell ref="F440:G440"/>
    <mergeCell ref="H432:I432"/>
    <mergeCell ref="J424:K424"/>
    <mergeCell ref="L432:M432"/>
    <mergeCell ref="N424:N425"/>
    <mergeCell ref="F426:G426"/>
    <mergeCell ref="H426:I426"/>
    <mergeCell ref="N426:N427"/>
    <mergeCell ref="J426:K426"/>
    <mergeCell ref="L426:M426"/>
    <mergeCell ref="F428:G428"/>
    <mergeCell ref="H420:I420"/>
    <mergeCell ref="J428:K428"/>
    <mergeCell ref="L420:M420"/>
    <mergeCell ref="N428:N429"/>
    <mergeCell ref="F430:G430"/>
    <mergeCell ref="H430:I430"/>
    <mergeCell ref="J422:K422"/>
    <mergeCell ref="L422:M422"/>
    <mergeCell ref="N430:N431"/>
    <mergeCell ref="F432:G432"/>
    <mergeCell ref="H424:I424"/>
    <mergeCell ref="J416:K416"/>
    <mergeCell ref="L424:M424"/>
    <mergeCell ref="N416:N417"/>
    <mergeCell ref="F418:G418"/>
    <mergeCell ref="H418:I418"/>
    <mergeCell ref="N418:N419"/>
    <mergeCell ref="J418:K418"/>
    <mergeCell ref="L418:M418"/>
    <mergeCell ref="F420:G420"/>
    <mergeCell ref="H412:I412"/>
    <mergeCell ref="J420:K420"/>
    <mergeCell ref="L412:M412"/>
    <mergeCell ref="N420:N421"/>
    <mergeCell ref="F422:G422"/>
    <mergeCell ref="H422:I422"/>
    <mergeCell ref="J414:K414"/>
    <mergeCell ref="L414:M414"/>
    <mergeCell ref="N422:N423"/>
    <mergeCell ref="F424:G424"/>
    <mergeCell ref="H416:I416"/>
    <mergeCell ref="J408:K408"/>
    <mergeCell ref="L416:M416"/>
    <mergeCell ref="N408:N409"/>
    <mergeCell ref="F410:G410"/>
    <mergeCell ref="H410:I410"/>
    <mergeCell ref="N410:N411"/>
    <mergeCell ref="J410:K410"/>
    <mergeCell ref="L410:M410"/>
    <mergeCell ref="F412:G412"/>
    <mergeCell ref="H404:I404"/>
    <mergeCell ref="J412:K412"/>
    <mergeCell ref="L404:M404"/>
    <mergeCell ref="N412:N413"/>
    <mergeCell ref="F414:G414"/>
    <mergeCell ref="H414:I414"/>
    <mergeCell ref="J406:K406"/>
    <mergeCell ref="L406:M406"/>
    <mergeCell ref="N414:N415"/>
    <mergeCell ref="F416:G416"/>
    <mergeCell ref="H408:I408"/>
    <mergeCell ref="J400:K400"/>
    <mergeCell ref="L408:M408"/>
    <mergeCell ref="N400:N401"/>
    <mergeCell ref="F402:G402"/>
    <mergeCell ref="H402:I402"/>
    <mergeCell ref="N402:N403"/>
    <mergeCell ref="J402:K402"/>
    <mergeCell ref="L402:M402"/>
    <mergeCell ref="F404:G404"/>
    <mergeCell ref="H396:I396"/>
    <mergeCell ref="J404:K404"/>
    <mergeCell ref="L396:M396"/>
    <mergeCell ref="N404:N405"/>
    <mergeCell ref="F406:G406"/>
    <mergeCell ref="H406:I406"/>
    <mergeCell ref="J398:K398"/>
    <mergeCell ref="L398:M398"/>
    <mergeCell ref="N406:N407"/>
    <mergeCell ref="F408:G408"/>
    <mergeCell ref="H400:I400"/>
    <mergeCell ref="J392:K392"/>
    <mergeCell ref="L400:M400"/>
    <mergeCell ref="N392:N393"/>
    <mergeCell ref="F394:G394"/>
    <mergeCell ref="H394:I394"/>
    <mergeCell ref="N394:N395"/>
    <mergeCell ref="J394:K394"/>
    <mergeCell ref="L394:M394"/>
    <mergeCell ref="F396:G396"/>
    <mergeCell ref="H388:I388"/>
    <mergeCell ref="J396:K396"/>
    <mergeCell ref="L388:M388"/>
    <mergeCell ref="N396:N397"/>
    <mergeCell ref="F398:G398"/>
    <mergeCell ref="H398:I398"/>
    <mergeCell ref="J390:K390"/>
    <mergeCell ref="L390:M390"/>
    <mergeCell ref="N398:N399"/>
    <mergeCell ref="F400:G400"/>
    <mergeCell ref="H392:I392"/>
    <mergeCell ref="J384:K384"/>
    <mergeCell ref="L392:M392"/>
    <mergeCell ref="N384:N385"/>
    <mergeCell ref="F386:G386"/>
    <mergeCell ref="H386:I386"/>
    <mergeCell ref="N386:N387"/>
    <mergeCell ref="J386:K386"/>
    <mergeCell ref="L386:M386"/>
    <mergeCell ref="F388:G388"/>
    <mergeCell ref="H380:I380"/>
    <mergeCell ref="J388:K388"/>
    <mergeCell ref="L380:M380"/>
    <mergeCell ref="N388:N389"/>
    <mergeCell ref="F390:G390"/>
    <mergeCell ref="H390:I390"/>
    <mergeCell ref="J382:K382"/>
    <mergeCell ref="L382:M382"/>
    <mergeCell ref="N390:N391"/>
    <mergeCell ref="F392:G392"/>
    <mergeCell ref="H384:I384"/>
    <mergeCell ref="J376:K376"/>
    <mergeCell ref="L384:M384"/>
    <mergeCell ref="N376:N377"/>
    <mergeCell ref="F378:G378"/>
    <mergeCell ref="H378:I378"/>
    <mergeCell ref="N378:N379"/>
    <mergeCell ref="J378:K378"/>
    <mergeCell ref="L378:M378"/>
    <mergeCell ref="F380:G380"/>
    <mergeCell ref="H372:I372"/>
    <mergeCell ref="J380:K380"/>
    <mergeCell ref="L372:M372"/>
    <mergeCell ref="N380:N381"/>
    <mergeCell ref="F382:G382"/>
    <mergeCell ref="H382:I382"/>
    <mergeCell ref="J374:K374"/>
    <mergeCell ref="L374:M374"/>
    <mergeCell ref="N382:N383"/>
    <mergeCell ref="F384:G384"/>
    <mergeCell ref="H376:I376"/>
    <mergeCell ref="J368:K368"/>
    <mergeCell ref="L376:M376"/>
    <mergeCell ref="N368:N369"/>
    <mergeCell ref="F370:G370"/>
    <mergeCell ref="H370:I370"/>
    <mergeCell ref="N370:N371"/>
    <mergeCell ref="J370:K370"/>
    <mergeCell ref="L370:M370"/>
    <mergeCell ref="F372:G372"/>
    <mergeCell ref="H364:I364"/>
    <mergeCell ref="J372:K372"/>
    <mergeCell ref="L364:M364"/>
    <mergeCell ref="N372:N373"/>
    <mergeCell ref="F374:G374"/>
    <mergeCell ref="H374:I374"/>
    <mergeCell ref="J366:K366"/>
    <mergeCell ref="L366:M366"/>
    <mergeCell ref="N374:N375"/>
    <mergeCell ref="F376:G376"/>
    <mergeCell ref="H368:I368"/>
    <mergeCell ref="J360:K360"/>
    <mergeCell ref="L368:M368"/>
    <mergeCell ref="N360:N361"/>
    <mergeCell ref="F362:G362"/>
    <mergeCell ref="H362:I362"/>
    <mergeCell ref="N362:N363"/>
    <mergeCell ref="J362:K362"/>
    <mergeCell ref="L362:M362"/>
    <mergeCell ref="F364:G364"/>
    <mergeCell ref="H356:I356"/>
    <mergeCell ref="J364:K364"/>
    <mergeCell ref="L356:M356"/>
    <mergeCell ref="N364:N365"/>
    <mergeCell ref="F366:G366"/>
    <mergeCell ref="H366:I366"/>
    <mergeCell ref="J358:K358"/>
    <mergeCell ref="L358:M358"/>
    <mergeCell ref="N366:N367"/>
    <mergeCell ref="F368:G368"/>
    <mergeCell ref="H360:I360"/>
    <mergeCell ref="J352:K352"/>
    <mergeCell ref="L360:M360"/>
    <mergeCell ref="N352:N353"/>
    <mergeCell ref="F354:G354"/>
    <mergeCell ref="H354:I354"/>
    <mergeCell ref="N354:N355"/>
    <mergeCell ref="J354:K354"/>
    <mergeCell ref="L354:M354"/>
    <mergeCell ref="F356:G356"/>
    <mergeCell ref="H348:I348"/>
    <mergeCell ref="J356:K356"/>
    <mergeCell ref="L348:M348"/>
    <mergeCell ref="N356:N357"/>
    <mergeCell ref="F358:G358"/>
    <mergeCell ref="H358:I358"/>
    <mergeCell ref="J350:K350"/>
    <mergeCell ref="L350:M350"/>
    <mergeCell ref="N358:N359"/>
    <mergeCell ref="F360:G360"/>
    <mergeCell ref="H352:I352"/>
    <mergeCell ref="J344:K344"/>
    <mergeCell ref="L352:M352"/>
    <mergeCell ref="N344:N345"/>
    <mergeCell ref="F346:G346"/>
    <mergeCell ref="H346:I346"/>
    <mergeCell ref="N346:N347"/>
    <mergeCell ref="J346:K346"/>
    <mergeCell ref="L346:M346"/>
    <mergeCell ref="F348:G348"/>
    <mergeCell ref="H340:I340"/>
    <mergeCell ref="J348:K348"/>
    <mergeCell ref="L340:M340"/>
    <mergeCell ref="N348:N349"/>
    <mergeCell ref="F350:G350"/>
    <mergeCell ref="H350:I350"/>
    <mergeCell ref="J342:K342"/>
    <mergeCell ref="L342:M342"/>
    <mergeCell ref="N350:N351"/>
    <mergeCell ref="F352:G352"/>
    <mergeCell ref="H344:I344"/>
    <mergeCell ref="J336:K336"/>
    <mergeCell ref="L344:M344"/>
    <mergeCell ref="N336:N337"/>
    <mergeCell ref="F338:G338"/>
    <mergeCell ref="H338:I338"/>
    <mergeCell ref="N338:N339"/>
    <mergeCell ref="J338:K338"/>
    <mergeCell ref="L338:M338"/>
    <mergeCell ref="F340:G340"/>
    <mergeCell ref="H332:I332"/>
    <mergeCell ref="J340:K340"/>
    <mergeCell ref="L332:M332"/>
    <mergeCell ref="N340:N341"/>
    <mergeCell ref="F342:G342"/>
    <mergeCell ref="H342:I342"/>
    <mergeCell ref="J334:K334"/>
    <mergeCell ref="L334:M334"/>
    <mergeCell ref="N342:N343"/>
    <mergeCell ref="F344:G344"/>
    <mergeCell ref="H336:I336"/>
    <mergeCell ref="J328:K328"/>
    <mergeCell ref="L336:M336"/>
    <mergeCell ref="N328:N329"/>
    <mergeCell ref="F330:G330"/>
    <mergeCell ref="H330:I330"/>
    <mergeCell ref="N330:N331"/>
    <mergeCell ref="J330:K330"/>
    <mergeCell ref="L330:M330"/>
    <mergeCell ref="F332:G332"/>
    <mergeCell ref="H324:I324"/>
    <mergeCell ref="J332:K332"/>
    <mergeCell ref="L324:M324"/>
    <mergeCell ref="N332:N333"/>
    <mergeCell ref="F334:G334"/>
    <mergeCell ref="H334:I334"/>
    <mergeCell ref="J326:K326"/>
    <mergeCell ref="L326:M326"/>
    <mergeCell ref="N334:N335"/>
    <mergeCell ref="F336:G336"/>
    <mergeCell ref="H328:I328"/>
    <mergeCell ref="J320:K320"/>
    <mergeCell ref="L328:M328"/>
    <mergeCell ref="N320:N321"/>
    <mergeCell ref="F322:G322"/>
    <mergeCell ref="H322:I322"/>
    <mergeCell ref="N322:N323"/>
    <mergeCell ref="J322:K322"/>
    <mergeCell ref="L322:M322"/>
    <mergeCell ref="F324:G324"/>
    <mergeCell ref="H316:I316"/>
    <mergeCell ref="J324:K324"/>
    <mergeCell ref="L316:M316"/>
    <mergeCell ref="N324:N325"/>
    <mergeCell ref="F326:G326"/>
    <mergeCell ref="H326:I326"/>
    <mergeCell ref="J318:K318"/>
    <mergeCell ref="L318:M318"/>
    <mergeCell ref="N326:N327"/>
    <mergeCell ref="F328:G328"/>
    <mergeCell ref="H320:I320"/>
    <mergeCell ref="J312:K312"/>
    <mergeCell ref="L320:M320"/>
    <mergeCell ref="N312:N313"/>
    <mergeCell ref="F314:G314"/>
    <mergeCell ref="H314:I314"/>
    <mergeCell ref="N314:N315"/>
    <mergeCell ref="J314:K314"/>
    <mergeCell ref="L314:M314"/>
    <mergeCell ref="F316:G316"/>
    <mergeCell ref="H308:I308"/>
    <mergeCell ref="J316:K316"/>
    <mergeCell ref="L308:M308"/>
    <mergeCell ref="N316:N317"/>
    <mergeCell ref="F318:G318"/>
    <mergeCell ref="H318:I318"/>
    <mergeCell ref="J310:K310"/>
    <mergeCell ref="L310:M310"/>
    <mergeCell ref="N318:N319"/>
    <mergeCell ref="F320:G320"/>
    <mergeCell ref="H312:I312"/>
    <mergeCell ref="J304:K304"/>
    <mergeCell ref="L312:M312"/>
    <mergeCell ref="N304:N305"/>
    <mergeCell ref="F306:G306"/>
    <mergeCell ref="H306:I306"/>
    <mergeCell ref="N306:N307"/>
    <mergeCell ref="J306:K306"/>
    <mergeCell ref="L306:M306"/>
    <mergeCell ref="F308:G308"/>
    <mergeCell ref="H300:I300"/>
    <mergeCell ref="J308:K308"/>
    <mergeCell ref="L300:M300"/>
    <mergeCell ref="N308:N309"/>
    <mergeCell ref="F310:G310"/>
    <mergeCell ref="H310:I310"/>
    <mergeCell ref="J302:K302"/>
    <mergeCell ref="L302:M302"/>
    <mergeCell ref="N310:N311"/>
    <mergeCell ref="F312:G312"/>
    <mergeCell ref="H304:I304"/>
    <mergeCell ref="J296:K296"/>
    <mergeCell ref="L304:M304"/>
    <mergeCell ref="N296:N297"/>
    <mergeCell ref="F298:G298"/>
    <mergeCell ref="H298:I298"/>
    <mergeCell ref="N298:N299"/>
    <mergeCell ref="J298:K298"/>
    <mergeCell ref="L298:M298"/>
    <mergeCell ref="F300:G300"/>
    <mergeCell ref="H292:I292"/>
    <mergeCell ref="J300:K300"/>
    <mergeCell ref="L292:M292"/>
    <mergeCell ref="N300:N301"/>
    <mergeCell ref="F302:G302"/>
    <mergeCell ref="H302:I302"/>
    <mergeCell ref="J294:K294"/>
    <mergeCell ref="L294:M294"/>
    <mergeCell ref="N302:N303"/>
    <mergeCell ref="F304:G304"/>
    <mergeCell ref="H296:I296"/>
    <mergeCell ref="J288:K288"/>
    <mergeCell ref="L296:M296"/>
    <mergeCell ref="N288:N289"/>
    <mergeCell ref="F290:G290"/>
    <mergeCell ref="H290:I290"/>
    <mergeCell ref="N290:N291"/>
    <mergeCell ref="J290:K290"/>
    <mergeCell ref="L290:M290"/>
    <mergeCell ref="F292:G292"/>
    <mergeCell ref="H284:I284"/>
    <mergeCell ref="J292:K292"/>
    <mergeCell ref="L284:M284"/>
    <mergeCell ref="N292:N293"/>
    <mergeCell ref="F294:G294"/>
    <mergeCell ref="H294:I294"/>
    <mergeCell ref="J286:K286"/>
    <mergeCell ref="L286:M286"/>
    <mergeCell ref="N294:N295"/>
    <mergeCell ref="F296:G296"/>
    <mergeCell ref="H288:I288"/>
    <mergeCell ref="J280:K280"/>
    <mergeCell ref="L288:M288"/>
    <mergeCell ref="N280:N281"/>
    <mergeCell ref="F282:G282"/>
    <mergeCell ref="H282:I282"/>
    <mergeCell ref="N282:N283"/>
    <mergeCell ref="J282:K282"/>
    <mergeCell ref="L282:M282"/>
    <mergeCell ref="F284:G284"/>
    <mergeCell ref="H276:I276"/>
    <mergeCell ref="J284:K284"/>
    <mergeCell ref="L276:M276"/>
    <mergeCell ref="N284:N285"/>
    <mergeCell ref="F286:G286"/>
    <mergeCell ref="H286:I286"/>
    <mergeCell ref="J278:K278"/>
    <mergeCell ref="L278:M278"/>
    <mergeCell ref="N286:N287"/>
    <mergeCell ref="F288:G288"/>
    <mergeCell ref="H280:I280"/>
    <mergeCell ref="J272:K272"/>
    <mergeCell ref="L280:M280"/>
    <mergeCell ref="N272:N273"/>
    <mergeCell ref="F274:G274"/>
    <mergeCell ref="H274:I274"/>
    <mergeCell ref="N274:N275"/>
    <mergeCell ref="J274:K274"/>
    <mergeCell ref="L274:M274"/>
    <mergeCell ref="F276:G276"/>
    <mergeCell ref="H268:I268"/>
    <mergeCell ref="J276:K276"/>
    <mergeCell ref="L268:M268"/>
    <mergeCell ref="N276:N277"/>
    <mergeCell ref="F278:G278"/>
    <mergeCell ref="H278:I278"/>
    <mergeCell ref="J270:K270"/>
    <mergeCell ref="L270:M270"/>
    <mergeCell ref="N278:N279"/>
    <mergeCell ref="F280:G280"/>
    <mergeCell ref="H272:I272"/>
    <mergeCell ref="J264:K264"/>
    <mergeCell ref="L272:M272"/>
    <mergeCell ref="N264:N265"/>
    <mergeCell ref="F266:G266"/>
    <mergeCell ref="H266:I266"/>
    <mergeCell ref="N266:N267"/>
    <mergeCell ref="J266:K266"/>
    <mergeCell ref="L266:M266"/>
    <mergeCell ref="F268:G268"/>
    <mergeCell ref="H260:I260"/>
    <mergeCell ref="J268:K268"/>
    <mergeCell ref="L260:M260"/>
    <mergeCell ref="N268:N269"/>
    <mergeCell ref="F270:G270"/>
    <mergeCell ref="H270:I270"/>
    <mergeCell ref="J262:K262"/>
    <mergeCell ref="L262:M262"/>
    <mergeCell ref="N270:N271"/>
    <mergeCell ref="F272:G272"/>
    <mergeCell ref="H264:I264"/>
    <mergeCell ref="J256:K256"/>
    <mergeCell ref="L264:M264"/>
    <mergeCell ref="N256:N257"/>
    <mergeCell ref="F258:G258"/>
    <mergeCell ref="H258:I258"/>
    <mergeCell ref="N258:N259"/>
    <mergeCell ref="J258:K258"/>
    <mergeCell ref="L258:M258"/>
    <mergeCell ref="F260:G260"/>
    <mergeCell ref="H252:I252"/>
    <mergeCell ref="J260:K260"/>
    <mergeCell ref="L252:M252"/>
    <mergeCell ref="N260:N261"/>
    <mergeCell ref="F262:G262"/>
    <mergeCell ref="H262:I262"/>
    <mergeCell ref="J254:K254"/>
    <mergeCell ref="L254:M254"/>
    <mergeCell ref="N262:N263"/>
    <mergeCell ref="F264:G264"/>
    <mergeCell ref="H256:I256"/>
    <mergeCell ref="J248:K248"/>
    <mergeCell ref="L256:M256"/>
    <mergeCell ref="N248:N249"/>
    <mergeCell ref="F250:G250"/>
    <mergeCell ref="H250:I250"/>
    <mergeCell ref="N250:N251"/>
    <mergeCell ref="J250:K250"/>
    <mergeCell ref="L250:M250"/>
    <mergeCell ref="F252:G252"/>
    <mergeCell ref="H244:I244"/>
    <mergeCell ref="J252:K252"/>
    <mergeCell ref="L244:M244"/>
    <mergeCell ref="N252:N253"/>
    <mergeCell ref="F254:G254"/>
    <mergeCell ref="H254:I254"/>
    <mergeCell ref="J246:K246"/>
    <mergeCell ref="L246:M246"/>
    <mergeCell ref="N254:N255"/>
    <mergeCell ref="F256:G256"/>
    <mergeCell ref="H248:I248"/>
    <mergeCell ref="J240:K240"/>
    <mergeCell ref="L248:M248"/>
    <mergeCell ref="N240:N241"/>
    <mergeCell ref="F242:G242"/>
    <mergeCell ref="H242:I242"/>
    <mergeCell ref="N242:N243"/>
    <mergeCell ref="J242:K242"/>
    <mergeCell ref="L242:M242"/>
    <mergeCell ref="F244:G244"/>
    <mergeCell ref="H236:I236"/>
    <mergeCell ref="J244:K244"/>
    <mergeCell ref="L236:M236"/>
    <mergeCell ref="N244:N245"/>
    <mergeCell ref="F246:G246"/>
    <mergeCell ref="H246:I246"/>
    <mergeCell ref="J238:K238"/>
    <mergeCell ref="L238:M238"/>
    <mergeCell ref="N246:N247"/>
    <mergeCell ref="F248:G248"/>
    <mergeCell ref="H240:I240"/>
    <mergeCell ref="J232:K232"/>
    <mergeCell ref="L240:M240"/>
    <mergeCell ref="N232:N233"/>
    <mergeCell ref="F234:G234"/>
    <mergeCell ref="H234:I234"/>
    <mergeCell ref="N234:N235"/>
    <mergeCell ref="J234:K234"/>
    <mergeCell ref="L234:M234"/>
    <mergeCell ref="F236:G236"/>
    <mergeCell ref="H228:I228"/>
    <mergeCell ref="J236:K236"/>
    <mergeCell ref="L228:M228"/>
    <mergeCell ref="N236:N237"/>
    <mergeCell ref="F238:G238"/>
    <mergeCell ref="H238:I238"/>
    <mergeCell ref="J230:K230"/>
    <mergeCell ref="L230:M230"/>
    <mergeCell ref="N238:N239"/>
    <mergeCell ref="F240:G240"/>
    <mergeCell ref="H232:I232"/>
    <mergeCell ref="J224:K224"/>
    <mergeCell ref="L232:M232"/>
    <mergeCell ref="N224:N225"/>
    <mergeCell ref="F226:G226"/>
    <mergeCell ref="H226:I226"/>
    <mergeCell ref="N226:N227"/>
    <mergeCell ref="J226:K226"/>
    <mergeCell ref="L226:M226"/>
    <mergeCell ref="F228:G228"/>
    <mergeCell ref="H220:I220"/>
    <mergeCell ref="J228:K228"/>
    <mergeCell ref="L220:M220"/>
    <mergeCell ref="N228:N229"/>
    <mergeCell ref="F230:G230"/>
    <mergeCell ref="H230:I230"/>
    <mergeCell ref="J222:K222"/>
    <mergeCell ref="L222:M222"/>
    <mergeCell ref="N230:N231"/>
    <mergeCell ref="F232:G232"/>
    <mergeCell ref="H224:I224"/>
    <mergeCell ref="J216:K216"/>
    <mergeCell ref="L224:M224"/>
    <mergeCell ref="N216:N217"/>
    <mergeCell ref="F218:G218"/>
    <mergeCell ref="H218:I218"/>
    <mergeCell ref="N218:N219"/>
    <mergeCell ref="J218:K218"/>
    <mergeCell ref="L218:M218"/>
    <mergeCell ref="F220:G220"/>
    <mergeCell ref="H212:I212"/>
    <mergeCell ref="J220:K220"/>
    <mergeCell ref="L212:M212"/>
    <mergeCell ref="N220:N221"/>
    <mergeCell ref="F222:G222"/>
    <mergeCell ref="H222:I222"/>
    <mergeCell ref="J214:K214"/>
    <mergeCell ref="L214:M214"/>
    <mergeCell ref="N222:N223"/>
    <mergeCell ref="F224:G224"/>
    <mergeCell ref="H216:I216"/>
    <mergeCell ref="J208:K208"/>
    <mergeCell ref="L216:M216"/>
    <mergeCell ref="N208:N209"/>
    <mergeCell ref="F210:G210"/>
    <mergeCell ref="H210:I210"/>
    <mergeCell ref="N210:N211"/>
    <mergeCell ref="J210:K210"/>
    <mergeCell ref="L210:M210"/>
    <mergeCell ref="F212:G212"/>
    <mergeCell ref="H204:I204"/>
    <mergeCell ref="J212:K212"/>
    <mergeCell ref="L204:M204"/>
    <mergeCell ref="N212:N213"/>
    <mergeCell ref="F214:G214"/>
    <mergeCell ref="H214:I214"/>
    <mergeCell ref="J206:K206"/>
    <mergeCell ref="L206:M206"/>
    <mergeCell ref="N214:N215"/>
    <mergeCell ref="F216:G216"/>
    <mergeCell ref="H208:I208"/>
    <mergeCell ref="J200:K200"/>
    <mergeCell ref="L208:M208"/>
    <mergeCell ref="N200:N201"/>
    <mergeCell ref="F202:G202"/>
    <mergeCell ref="H202:I202"/>
    <mergeCell ref="N202:N203"/>
    <mergeCell ref="J202:K202"/>
    <mergeCell ref="L202:M202"/>
    <mergeCell ref="F204:G204"/>
    <mergeCell ref="H196:I196"/>
    <mergeCell ref="J204:K204"/>
    <mergeCell ref="L196:M196"/>
    <mergeCell ref="N204:N205"/>
    <mergeCell ref="F206:G206"/>
    <mergeCell ref="H206:I206"/>
    <mergeCell ref="J198:K198"/>
    <mergeCell ref="L198:M198"/>
    <mergeCell ref="N206:N207"/>
    <mergeCell ref="F208:G208"/>
    <mergeCell ref="H200:I200"/>
    <mergeCell ref="J192:K192"/>
    <mergeCell ref="L200:M200"/>
    <mergeCell ref="N192:N193"/>
    <mergeCell ref="F194:G194"/>
    <mergeCell ref="H194:I194"/>
    <mergeCell ref="N194:N195"/>
    <mergeCell ref="J194:K194"/>
    <mergeCell ref="L194:M194"/>
    <mergeCell ref="F196:G196"/>
    <mergeCell ref="H188:I188"/>
    <mergeCell ref="J196:K196"/>
    <mergeCell ref="L188:M188"/>
    <mergeCell ref="N196:N197"/>
    <mergeCell ref="F198:G198"/>
    <mergeCell ref="H198:I198"/>
    <mergeCell ref="J190:K190"/>
    <mergeCell ref="L190:M190"/>
    <mergeCell ref="N198:N199"/>
    <mergeCell ref="F200:G200"/>
    <mergeCell ref="H192:I192"/>
    <mergeCell ref="J184:K184"/>
    <mergeCell ref="L192:M192"/>
    <mergeCell ref="N184:N185"/>
    <mergeCell ref="F186:G186"/>
    <mergeCell ref="H186:I186"/>
    <mergeCell ref="N186:N187"/>
    <mergeCell ref="J186:K186"/>
    <mergeCell ref="L186:M186"/>
    <mergeCell ref="F188:G188"/>
    <mergeCell ref="H180:I180"/>
    <mergeCell ref="J188:K188"/>
    <mergeCell ref="L180:M180"/>
    <mergeCell ref="N188:N189"/>
    <mergeCell ref="F190:G190"/>
    <mergeCell ref="H190:I190"/>
    <mergeCell ref="J182:K182"/>
    <mergeCell ref="L182:M182"/>
    <mergeCell ref="N190:N191"/>
    <mergeCell ref="F192:G192"/>
    <mergeCell ref="H184:I184"/>
    <mergeCell ref="J176:K176"/>
    <mergeCell ref="L184:M184"/>
    <mergeCell ref="N176:N177"/>
    <mergeCell ref="F178:G178"/>
    <mergeCell ref="H178:I178"/>
    <mergeCell ref="N178:N179"/>
    <mergeCell ref="J178:K178"/>
    <mergeCell ref="L178:M178"/>
    <mergeCell ref="F180:G180"/>
    <mergeCell ref="H172:I172"/>
    <mergeCell ref="J180:K180"/>
    <mergeCell ref="L172:M172"/>
    <mergeCell ref="N180:N181"/>
    <mergeCell ref="F182:G182"/>
    <mergeCell ref="H182:I182"/>
    <mergeCell ref="J174:K174"/>
    <mergeCell ref="L174:M174"/>
    <mergeCell ref="N182:N183"/>
    <mergeCell ref="F184:G184"/>
    <mergeCell ref="H176:I176"/>
    <mergeCell ref="J168:K168"/>
    <mergeCell ref="L176:M176"/>
    <mergeCell ref="N168:N169"/>
    <mergeCell ref="F170:G170"/>
    <mergeCell ref="H170:I170"/>
    <mergeCell ref="N170:N171"/>
    <mergeCell ref="J170:K170"/>
    <mergeCell ref="L170:M170"/>
    <mergeCell ref="F172:G172"/>
    <mergeCell ref="H164:I164"/>
    <mergeCell ref="J172:K172"/>
    <mergeCell ref="L164:M164"/>
    <mergeCell ref="N172:N173"/>
    <mergeCell ref="F174:G174"/>
    <mergeCell ref="H174:I174"/>
    <mergeCell ref="J166:K166"/>
    <mergeCell ref="L166:M166"/>
    <mergeCell ref="N174:N175"/>
    <mergeCell ref="F176:G176"/>
    <mergeCell ref="H168:I168"/>
    <mergeCell ref="J160:K160"/>
    <mergeCell ref="L168:M168"/>
    <mergeCell ref="N160:N161"/>
    <mergeCell ref="F162:G162"/>
    <mergeCell ref="H162:I162"/>
    <mergeCell ref="N162:N163"/>
    <mergeCell ref="J162:K162"/>
    <mergeCell ref="L162:M162"/>
    <mergeCell ref="F164:G164"/>
    <mergeCell ref="H156:I156"/>
    <mergeCell ref="J164:K164"/>
    <mergeCell ref="L156:M156"/>
    <mergeCell ref="N164:N165"/>
    <mergeCell ref="F166:G166"/>
    <mergeCell ref="H166:I166"/>
    <mergeCell ref="J158:K158"/>
    <mergeCell ref="L158:M158"/>
    <mergeCell ref="N166:N167"/>
    <mergeCell ref="F168:G168"/>
    <mergeCell ref="H160:I160"/>
    <mergeCell ref="J152:K152"/>
    <mergeCell ref="L160:M160"/>
    <mergeCell ref="N152:N153"/>
    <mergeCell ref="F154:G154"/>
    <mergeCell ref="H154:I154"/>
    <mergeCell ref="N154:N155"/>
    <mergeCell ref="J154:K154"/>
    <mergeCell ref="L154:M154"/>
    <mergeCell ref="F156:G156"/>
    <mergeCell ref="H148:I148"/>
    <mergeCell ref="J156:K156"/>
    <mergeCell ref="L148:M148"/>
    <mergeCell ref="N156:N157"/>
    <mergeCell ref="F158:G158"/>
    <mergeCell ref="H158:I158"/>
    <mergeCell ref="J150:K150"/>
    <mergeCell ref="L150:M150"/>
    <mergeCell ref="N158:N159"/>
    <mergeCell ref="F160:G160"/>
    <mergeCell ref="H152:I152"/>
    <mergeCell ref="J144:K144"/>
    <mergeCell ref="L152:M152"/>
    <mergeCell ref="N144:N145"/>
    <mergeCell ref="F146:G146"/>
    <mergeCell ref="H146:I146"/>
    <mergeCell ref="N146:N147"/>
    <mergeCell ref="J146:K146"/>
    <mergeCell ref="L146:M146"/>
    <mergeCell ref="F148:G148"/>
    <mergeCell ref="H140:I140"/>
    <mergeCell ref="J148:K148"/>
    <mergeCell ref="L140:M140"/>
    <mergeCell ref="N148:N149"/>
    <mergeCell ref="F150:G150"/>
    <mergeCell ref="H150:I150"/>
    <mergeCell ref="J142:K142"/>
    <mergeCell ref="L142:M142"/>
    <mergeCell ref="N150:N151"/>
    <mergeCell ref="F152:G152"/>
    <mergeCell ref="H144:I144"/>
    <mergeCell ref="J136:K136"/>
    <mergeCell ref="L144:M144"/>
    <mergeCell ref="N136:N137"/>
    <mergeCell ref="F138:G138"/>
    <mergeCell ref="H138:I138"/>
    <mergeCell ref="F140:G140"/>
    <mergeCell ref="J130:K130"/>
    <mergeCell ref="L130:M130"/>
    <mergeCell ref="N138:N139"/>
    <mergeCell ref="J138:K138"/>
    <mergeCell ref="L138:M138"/>
    <mergeCell ref="J140:K140"/>
    <mergeCell ref="H132:I132"/>
    <mergeCell ref="N140:N141"/>
    <mergeCell ref="F142:G142"/>
    <mergeCell ref="H142:I142"/>
    <mergeCell ref="L132:M132"/>
    <mergeCell ref="N142:N143"/>
    <mergeCell ref="F144:G144"/>
    <mergeCell ref="J134:K134"/>
    <mergeCell ref="L134:M134"/>
    <mergeCell ref="N126:N127"/>
    <mergeCell ref="F128:G128"/>
    <mergeCell ref="H136:I136"/>
    <mergeCell ref="L136:M136"/>
    <mergeCell ref="H120:I120"/>
    <mergeCell ref="J128:K128"/>
    <mergeCell ref="L120:M120"/>
    <mergeCell ref="N128:N129"/>
    <mergeCell ref="F130:G130"/>
    <mergeCell ref="H130:I130"/>
    <mergeCell ref="J122:K122"/>
    <mergeCell ref="L122:M122"/>
    <mergeCell ref="N130:N131"/>
    <mergeCell ref="H124:I124"/>
    <mergeCell ref="F132:G132"/>
    <mergeCell ref="L124:M124"/>
    <mergeCell ref="J132:K132"/>
    <mergeCell ref="J126:K126"/>
    <mergeCell ref="L126:M126"/>
    <mergeCell ref="N132:N133"/>
    <mergeCell ref="F134:G134"/>
    <mergeCell ref="H134:I134"/>
    <mergeCell ref="N134:N135"/>
    <mergeCell ref="F136:G136"/>
    <mergeCell ref="N118:N119"/>
    <mergeCell ref="F120:G120"/>
    <mergeCell ref="H128:I128"/>
    <mergeCell ref="L128:M128"/>
    <mergeCell ref="H112:I112"/>
    <mergeCell ref="J120:K120"/>
    <mergeCell ref="L112:M112"/>
    <mergeCell ref="N120:N121"/>
    <mergeCell ref="F122:G122"/>
    <mergeCell ref="H122:I122"/>
    <mergeCell ref="J114:K114"/>
    <mergeCell ref="L114:M114"/>
    <mergeCell ref="N122:N123"/>
    <mergeCell ref="H116:I116"/>
    <mergeCell ref="L116:M116"/>
    <mergeCell ref="F124:G124"/>
    <mergeCell ref="N106:N107"/>
    <mergeCell ref="F108:G108"/>
    <mergeCell ref="J118:K118"/>
    <mergeCell ref="L118:M118"/>
    <mergeCell ref="J108:K108"/>
    <mergeCell ref="F116:G116"/>
    <mergeCell ref="J116:K116"/>
    <mergeCell ref="N116:N117"/>
    <mergeCell ref="F118:G118"/>
    <mergeCell ref="H118:I118"/>
    <mergeCell ref="J124:K124"/>
    <mergeCell ref="N124:N125"/>
    <mergeCell ref="F126:G126"/>
    <mergeCell ref="H126:I126"/>
    <mergeCell ref="L100:M100"/>
    <mergeCell ref="N108:N109"/>
    <mergeCell ref="F110:G110"/>
    <mergeCell ref="H110:I110"/>
    <mergeCell ref="J102:K102"/>
    <mergeCell ref="L102:M102"/>
    <mergeCell ref="N110:N111"/>
    <mergeCell ref="F112:G112"/>
    <mergeCell ref="H104:I104"/>
    <mergeCell ref="J112:K112"/>
    <mergeCell ref="L104:M104"/>
    <mergeCell ref="N112:N113"/>
    <mergeCell ref="F114:G114"/>
    <mergeCell ref="H114:I114"/>
    <mergeCell ref="J106:K106"/>
    <mergeCell ref="L106:M106"/>
    <mergeCell ref="L110:M110"/>
    <mergeCell ref="J96:K96"/>
    <mergeCell ref="L94:M94"/>
    <mergeCell ref="N102:N103"/>
    <mergeCell ref="F104:G104"/>
    <mergeCell ref="J104:K104"/>
    <mergeCell ref="N104:N105"/>
    <mergeCell ref="F106:G106"/>
    <mergeCell ref="H106:I106"/>
    <mergeCell ref="D2:N4"/>
    <mergeCell ref="D6:N6"/>
    <mergeCell ref="D9:M9"/>
    <mergeCell ref="D36:M36"/>
    <mergeCell ref="D63:M63"/>
    <mergeCell ref="J92:K92"/>
    <mergeCell ref="F100:G100"/>
    <mergeCell ref="D90:N90"/>
    <mergeCell ref="J100:K100"/>
    <mergeCell ref="J91:K91"/>
    <mergeCell ref="N100:N101"/>
    <mergeCell ref="F102:G102"/>
    <mergeCell ref="H102:I102"/>
    <mergeCell ref="N94:N95"/>
    <mergeCell ref="F96:G96"/>
    <mergeCell ref="H96:I96"/>
    <mergeCell ref="L96:M96"/>
    <mergeCell ref="N96:N97"/>
    <mergeCell ref="D7:E7"/>
    <mergeCell ref="F7:N7"/>
    <mergeCell ref="H100:I100"/>
    <mergeCell ref="J98:K98"/>
    <mergeCell ref="J94:K94"/>
    <mergeCell ref="L98:M98"/>
    <mergeCell ref="P96:Q96"/>
    <mergeCell ref="R96:S96"/>
    <mergeCell ref="T96:U96"/>
    <mergeCell ref="V96:W96"/>
    <mergeCell ref="P98:Q98"/>
    <mergeCell ref="R98:S98"/>
    <mergeCell ref="T98:U98"/>
    <mergeCell ref="V98:W98"/>
    <mergeCell ref="R92:S92"/>
    <mergeCell ref="T92:U92"/>
    <mergeCell ref="V92:W92"/>
    <mergeCell ref="P94:Q94"/>
    <mergeCell ref="R94:S94"/>
    <mergeCell ref="T94:U94"/>
    <mergeCell ref="V94:W94"/>
    <mergeCell ref="D91:E91"/>
    <mergeCell ref="F91:G91"/>
    <mergeCell ref="H91:I91"/>
    <mergeCell ref="P92:Q92"/>
    <mergeCell ref="P91:Q91"/>
    <mergeCell ref="L91:M91"/>
    <mergeCell ref="F92:G92"/>
    <mergeCell ref="H92:I92"/>
    <mergeCell ref="N92:N93"/>
    <mergeCell ref="D92:D507"/>
    <mergeCell ref="L92:M92"/>
    <mergeCell ref="F94:G94"/>
    <mergeCell ref="H94:I94"/>
    <mergeCell ref="N114:N115"/>
    <mergeCell ref="H108:I108"/>
    <mergeCell ref="F98:G98"/>
    <mergeCell ref="H98:I98"/>
    <mergeCell ref="R110:S110"/>
    <mergeCell ref="T110:U110"/>
    <mergeCell ref="V110:W110"/>
    <mergeCell ref="P104:Q104"/>
    <mergeCell ref="R104:S104"/>
    <mergeCell ref="T104:U104"/>
    <mergeCell ref="V104:W104"/>
    <mergeCell ref="P106:Q106"/>
    <mergeCell ref="R106:S106"/>
    <mergeCell ref="T106:U106"/>
    <mergeCell ref="V106:W106"/>
    <mergeCell ref="P100:Q100"/>
    <mergeCell ref="R100:S100"/>
    <mergeCell ref="T100:U100"/>
    <mergeCell ref="V100:W100"/>
    <mergeCell ref="P102:Q102"/>
    <mergeCell ref="R102:S102"/>
    <mergeCell ref="T102:U102"/>
    <mergeCell ref="V102:W102"/>
    <mergeCell ref="N98:N99"/>
    <mergeCell ref="L108:M108"/>
    <mergeCell ref="J110:K110"/>
    <mergeCell ref="P120:Q120"/>
    <mergeCell ref="R120:S120"/>
    <mergeCell ref="T120:U120"/>
    <mergeCell ref="V120:W120"/>
    <mergeCell ref="P122:Q122"/>
    <mergeCell ref="R122:S122"/>
    <mergeCell ref="T122:U122"/>
    <mergeCell ref="V122:W122"/>
    <mergeCell ref="P116:Q116"/>
    <mergeCell ref="R116:S116"/>
    <mergeCell ref="T116:U116"/>
    <mergeCell ref="V116:W116"/>
    <mergeCell ref="P118:Q118"/>
    <mergeCell ref="R118:S118"/>
    <mergeCell ref="T118:U118"/>
    <mergeCell ref="V118:W118"/>
    <mergeCell ref="P112:Q112"/>
    <mergeCell ref="R112:S112"/>
    <mergeCell ref="T112:U112"/>
    <mergeCell ref="V112:W112"/>
    <mergeCell ref="P114:Q114"/>
    <mergeCell ref="R114:S114"/>
    <mergeCell ref="T114:U114"/>
    <mergeCell ref="V114:W114"/>
    <mergeCell ref="P108:Q108"/>
    <mergeCell ref="R108:S108"/>
    <mergeCell ref="T108:U108"/>
    <mergeCell ref="V108:W108"/>
    <mergeCell ref="P110:Q110"/>
    <mergeCell ref="P132:Q132"/>
    <mergeCell ref="R132:S132"/>
    <mergeCell ref="T132:U132"/>
    <mergeCell ref="V132:W132"/>
    <mergeCell ref="P134:Q134"/>
    <mergeCell ref="R134:S134"/>
    <mergeCell ref="T134:U134"/>
    <mergeCell ref="V134:W134"/>
    <mergeCell ref="P128:Q128"/>
    <mergeCell ref="R128:S128"/>
    <mergeCell ref="T128:U128"/>
    <mergeCell ref="V128:W128"/>
    <mergeCell ref="P130:Q130"/>
    <mergeCell ref="R130:S130"/>
    <mergeCell ref="T130:U130"/>
    <mergeCell ref="V130:W130"/>
    <mergeCell ref="P124:Q124"/>
    <mergeCell ref="R124:S124"/>
    <mergeCell ref="T124:U124"/>
    <mergeCell ref="V124:W124"/>
    <mergeCell ref="P126:Q126"/>
    <mergeCell ref="R126:S126"/>
    <mergeCell ref="T126:U126"/>
    <mergeCell ref="V126:W126"/>
    <mergeCell ref="P144:Q144"/>
    <mergeCell ref="R144:S144"/>
    <mergeCell ref="T144:U144"/>
    <mergeCell ref="V144:W144"/>
    <mergeCell ref="P146:Q146"/>
    <mergeCell ref="R146:S146"/>
    <mergeCell ref="T146:U146"/>
    <mergeCell ref="V146:W146"/>
    <mergeCell ref="P140:Q140"/>
    <mergeCell ref="R140:S140"/>
    <mergeCell ref="T140:U140"/>
    <mergeCell ref="V140:W140"/>
    <mergeCell ref="P142:Q142"/>
    <mergeCell ref="R142:S142"/>
    <mergeCell ref="T142:U142"/>
    <mergeCell ref="V142:W142"/>
    <mergeCell ref="P136:Q136"/>
    <mergeCell ref="R136:S136"/>
    <mergeCell ref="T136:U136"/>
    <mergeCell ref="V136:W136"/>
    <mergeCell ref="P138:Q138"/>
    <mergeCell ref="R138:S138"/>
    <mergeCell ref="T138:U138"/>
    <mergeCell ref="V138:W138"/>
    <mergeCell ref="P156:Q156"/>
    <mergeCell ref="R156:S156"/>
    <mergeCell ref="T156:U156"/>
    <mergeCell ref="V156:W156"/>
    <mergeCell ref="P158:Q158"/>
    <mergeCell ref="R158:S158"/>
    <mergeCell ref="T158:U158"/>
    <mergeCell ref="V158:W158"/>
    <mergeCell ref="P152:Q152"/>
    <mergeCell ref="R152:S152"/>
    <mergeCell ref="T152:U152"/>
    <mergeCell ref="V152:W152"/>
    <mergeCell ref="P154:Q154"/>
    <mergeCell ref="R154:S154"/>
    <mergeCell ref="T154:U154"/>
    <mergeCell ref="V154:W154"/>
    <mergeCell ref="P148:Q148"/>
    <mergeCell ref="R148:S148"/>
    <mergeCell ref="T148:U148"/>
    <mergeCell ref="V148:W148"/>
    <mergeCell ref="P150:Q150"/>
    <mergeCell ref="R150:S150"/>
    <mergeCell ref="T150:U150"/>
    <mergeCell ref="V150:W150"/>
    <mergeCell ref="P168:Q168"/>
    <mergeCell ref="R168:S168"/>
    <mergeCell ref="T168:U168"/>
    <mergeCell ref="V168:W168"/>
    <mergeCell ref="P170:Q170"/>
    <mergeCell ref="R170:S170"/>
    <mergeCell ref="T170:U170"/>
    <mergeCell ref="V170:W170"/>
    <mergeCell ref="P164:Q164"/>
    <mergeCell ref="R164:S164"/>
    <mergeCell ref="T164:U164"/>
    <mergeCell ref="V164:W164"/>
    <mergeCell ref="P166:Q166"/>
    <mergeCell ref="R166:S166"/>
    <mergeCell ref="T166:U166"/>
    <mergeCell ref="V166:W166"/>
    <mergeCell ref="P160:Q160"/>
    <mergeCell ref="R160:S160"/>
    <mergeCell ref="T160:U160"/>
    <mergeCell ref="V160:W160"/>
    <mergeCell ref="P162:Q162"/>
    <mergeCell ref="R162:S162"/>
    <mergeCell ref="T162:U162"/>
    <mergeCell ref="V162:W162"/>
    <mergeCell ref="P180:Q180"/>
    <mergeCell ref="R180:S180"/>
    <mergeCell ref="T180:U180"/>
    <mergeCell ref="V180:W180"/>
    <mergeCell ref="P182:Q182"/>
    <mergeCell ref="R182:S182"/>
    <mergeCell ref="T182:U182"/>
    <mergeCell ref="V182:W182"/>
    <mergeCell ref="P176:Q176"/>
    <mergeCell ref="R176:S176"/>
    <mergeCell ref="T176:U176"/>
    <mergeCell ref="V176:W176"/>
    <mergeCell ref="P178:Q178"/>
    <mergeCell ref="R178:S178"/>
    <mergeCell ref="T178:U178"/>
    <mergeCell ref="V178:W178"/>
    <mergeCell ref="P172:Q172"/>
    <mergeCell ref="R172:S172"/>
    <mergeCell ref="T172:U172"/>
    <mergeCell ref="V172:W172"/>
    <mergeCell ref="P174:Q174"/>
    <mergeCell ref="R174:S174"/>
    <mergeCell ref="T174:U174"/>
    <mergeCell ref="V174:W174"/>
    <mergeCell ref="P192:Q192"/>
    <mergeCell ref="R192:S192"/>
    <mergeCell ref="T192:U192"/>
    <mergeCell ref="V192:W192"/>
    <mergeCell ref="P194:Q194"/>
    <mergeCell ref="R194:S194"/>
    <mergeCell ref="T194:U194"/>
    <mergeCell ref="V194:W194"/>
    <mergeCell ref="P188:Q188"/>
    <mergeCell ref="R188:S188"/>
    <mergeCell ref="T188:U188"/>
    <mergeCell ref="V188:W188"/>
    <mergeCell ref="P190:Q190"/>
    <mergeCell ref="R190:S190"/>
    <mergeCell ref="T190:U190"/>
    <mergeCell ref="V190:W190"/>
    <mergeCell ref="P184:Q184"/>
    <mergeCell ref="R184:S184"/>
    <mergeCell ref="T184:U184"/>
    <mergeCell ref="V184:W184"/>
    <mergeCell ref="P186:Q186"/>
    <mergeCell ref="R186:S186"/>
    <mergeCell ref="T186:U186"/>
    <mergeCell ref="V186:W186"/>
    <mergeCell ref="P204:Q204"/>
    <mergeCell ref="R204:S204"/>
    <mergeCell ref="T204:U204"/>
    <mergeCell ref="V204:W204"/>
    <mergeCell ref="P206:Q206"/>
    <mergeCell ref="R206:S206"/>
    <mergeCell ref="T206:U206"/>
    <mergeCell ref="V206:W206"/>
    <mergeCell ref="P200:Q200"/>
    <mergeCell ref="R200:S200"/>
    <mergeCell ref="T200:U200"/>
    <mergeCell ref="V200:W200"/>
    <mergeCell ref="P202:Q202"/>
    <mergeCell ref="R202:S202"/>
    <mergeCell ref="T202:U202"/>
    <mergeCell ref="V202:W202"/>
    <mergeCell ref="P196:Q196"/>
    <mergeCell ref="R196:S196"/>
    <mergeCell ref="T196:U196"/>
    <mergeCell ref="V196:W196"/>
    <mergeCell ref="P198:Q198"/>
    <mergeCell ref="R198:S198"/>
    <mergeCell ref="T198:U198"/>
    <mergeCell ref="V198:W198"/>
    <mergeCell ref="P216:Q216"/>
    <mergeCell ref="R216:S216"/>
    <mergeCell ref="T216:U216"/>
    <mergeCell ref="V216:W216"/>
    <mergeCell ref="P218:Q218"/>
    <mergeCell ref="R218:S218"/>
    <mergeCell ref="T218:U218"/>
    <mergeCell ref="V218:W218"/>
    <mergeCell ref="P212:Q212"/>
    <mergeCell ref="R212:S212"/>
    <mergeCell ref="T212:U212"/>
    <mergeCell ref="V212:W212"/>
    <mergeCell ref="P214:Q214"/>
    <mergeCell ref="R214:S214"/>
    <mergeCell ref="T214:U214"/>
    <mergeCell ref="V214:W214"/>
    <mergeCell ref="P208:Q208"/>
    <mergeCell ref="R208:S208"/>
    <mergeCell ref="T208:U208"/>
    <mergeCell ref="V208:W208"/>
    <mergeCell ref="P210:Q210"/>
    <mergeCell ref="R210:S210"/>
    <mergeCell ref="T210:U210"/>
    <mergeCell ref="V210:W210"/>
    <mergeCell ref="P228:Q228"/>
    <mergeCell ref="R228:S228"/>
    <mergeCell ref="T228:U228"/>
    <mergeCell ref="V228:W228"/>
    <mergeCell ref="P230:Q230"/>
    <mergeCell ref="R230:S230"/>
    <mergeCell ref="T230:U230"/>
    <mergeCell ref="V230:W230"/>
    <mergeCell ref="P224:Q224"/>
    <mergeCell ref="R224:S224"/>
    <mergeCell ref="T224:U224"/>
    <mergeCell ref="V224:W224"/>
    <mergeCell ref="P226:Q226"/>
    <mergeCell ref="R226:S226"/>
    <mergeCell ref="T226:U226"/>
    <mergeCell ref="V226:W226"/>
    <mergeCell ref="P220:Q220"/>
    <mergeCell ref="R220:S220"/>
    <mergeCell ref="T220:U220"/>
    <mergeCell ref="V220:W220"/>
    <mergeCell ref="P222:Q222"/>
    <mergeCell ref="R222:S222"/>
    <mergeCell ref="T222:U222"/>
    <mergeCell ref="V222:W222"/>
    <mergeCell ref="P240:Q240"/>
    <mergeCell ref="R240:S240"/>
    <mergeCell ref="T240:U240"/>
    <mergeCell ref="V240:W240"/>
    <mergeCell ref="P242:Q242"/>
    <mergeCell ref="R242:S242"/>
    <mergeCell ref="T242:U242"/>
    <mergeCell ref="V242:W242"/>
    <mergeCell ref="P236:Q236"/>
    <mergeCell ref="R236:S236"/>
    <mergeCell ref="T236:U236"/>
    <mergeCell ref="V236:W236"/>
    <mergeCell ref="P238:Q238"/>
    <mergeCell ref="R238:S238"/>
    <mergeCell ref="T238:U238"/>
    <mergeCell ref="V238:W238"/>
    <mergeCell ref="P232:Q232"/>
    <mergeCell ref="R232:S232"/>
    <mergeCell ref="T232:U232"/>
    <mergeCell ref="V232:W232"/>
    <mergeCell ref="P234:Q234"/>
    <mergeCell ref="R234:S234"/>
    <mergeCell ref="T234:U234"/>
    <mergeCell ref="V234:W234"/>
    <mergeCell ref="P252:Q252"/>
    <mergeCell ref="R252:S252"/>
    <mergeCell ref="T252:U252"/>
    <mergeCell ref="V252:W252"/>
    <mergeCell ref="P254:Q254"/>
    <mergeCell ref="R254:S254"/>
    <mergeCell ref="T254:U254"/>
    <mergeCell ref="V254:W254"/>
    <mergeCell ref="P248:Q248"/>
    <mergeCell ref="R248:S248"/>
    <mergeCell ref="T248:U248"/>
    <mergeCell ref="V248:W248"/>
    <mergeCell ref="P250:Q250"/>
    <mergeCell ref="R250:S250"/>
    <mergeCell ref="T250:U250"/>
    <mergeCell ref="V250:W250"/>
    <mergeCell ref="P244:Q244"/>
    <mergeCell ref="R244:S244"/>
    <mergeCell ref="T244:U244"/>
    <mergeCell ref="V244:W244"/>
    <mergeCell ref="P246:Q246"/>
    <mergeCell ref="R246:S246"/>
    <mergeCell ref="T246:U246"/>
    <mergeCell ref="V246:W246"/>
    <mergeCell ref="P264:Q264"/>
    <mergeCell ref="R264:S264"/>
    <mergeCell ref="T264:U264"/>
    <mergeCell ref="V264:W264"/>
    <mergeCell ref="P266:Q266"/>
    <mergeCell ref="R266:S266"/>
    <mergeCell ref="T266:U266"/>
    <mergeCell ref="V266:W266"/>
    <mergeCell ref="P260:Q260"/>
    <mergeCell ref="R260:S260"/>
    <mergeCell ref="T260:U260"/>
    <mergeCell ref="V260:W260"/>
    <mergeCell ref="P262:Q262"/>
    <mergeCell ref="R262:S262"/>
    <mergeCell ref="T262:U262"/>
    <mergeCell ref="V262:W262"/>
    <mergeCell ref="P256:Q256"/>
    <mergeCell ref="R256:S256"/>
    <mergeCell ref="T256:U256"/>
    <mergeCell ref="V256:W256"/>
    <mergeCell ref="P258:Q258"/>
    <mergeCell ref="R258:S258"/>
    <mergeCell ref="T258:U258"/>
    <mergeCell ref="V258:W258"/>
    <mergeCell ref="P276:Q276"/>
    <mergeCell ref="R276:S276"/>
    <mergeCell ref="T276:U276"/>
    <mergeCell ref="V276:W276"/>
    <mergeCell ref="P278:Q278"/>
    <mergeCell ref="R278:S278"/>
    <mergeCell ref="T278:U278"/>
    <mergeCell ref="V278:W278"/>
    <mergeCell ref="P272:Q272"/>
    <mergeCell ref="R272:S272"/>
    <mergeCell ref="T272:U272"/>
    <mergeCell ref="V272:W272"/>
    <mergeCell ref="P274:Q274"/>
    <mergeCell ref="R274:S274"/>
    <mergeCell ref="T274:U274"/>
    <mergeCell ref="V274:W274"/>
    <mergeCell ref="P268:Q268"/>
    <mergeCell ref="R268:S268"/>
    <mergeCell ref="T268:U268"/>
    <mergeCell ref="V268:W268"/>
    <mergeCell ref="P270:Q270"/>
    <mergeCell ref="R270:S270"/>
    <mergeCell ref="T270:U270"/>
    <mergeCell ref="V270:W270"/>
    <mergeCell ref="P288:Q288"/>
    <mergeCell ref="R288:S288"/>
    <mergeCell ref="T288:U288"/>
    <mergeCell ref="V288:W288"/>
    <mergeCell ref="P290:Q290"/>
    <mergeCell ref="R290:S290"/>
    <mergeCell ref="T290:U290"/>
    <mergeCell ref="V290:W290"/>
    <mergeCell ref="P284:Q284"/>
    <mergeCell ref="R284:S284"/>
    <mergeCell ref="T284:U284"/>
    <mergeCell ref="V284:W284"/>
    <mergeCell ref="P286:Q286"/>
    <mergeCell ref="R286:S286"/>
    <mergeCell ref="T286:U286"/>
    <mergeCell ref="V286:W286"/>
    <mergeCell ref="P280:Q280"/>
    <mergeCell ref="R280:S280"/>
    <mergeCell ref="T280:U280"/>
    <mergeCell ref="V280:W280"/>
    <mergeCell ref="P282:Q282"/>
    <mergeCell ref="R282:S282"/>
    <mergeCell ref="T282:U282"/>
    <mergeCell ref="V282:W282"/>
    <mergeCell ref="P300:Q300"/>
    <mergeCell ref="R300:S300"/>
    <mergeCell ref="T300:U300"/>
    <mergeCell ref="V300:W300"/>
    <mergeCell ref="P302:Q302"/>
    <mergeCell ref="R302:S302"/>
    <mergeCell ref="T302:U302"/>
    <mergeCell ref="V302:W302"/>
    <mergeCell ref="P296:Q296"/>
    <mergeCell ref="R296:S296"/>
    <mergeCell ref="T296:U296"/>
    <mergeCell ref="V296:W296"/>
    <mergeCell ref="P298:Q298"/>
    <mergeCell ref="R298:S298"/>
    <mergeCell ref="T298:U298"/>
    <mergeCell ref="V298:W298"/>
    <mergeCell ref="P292:Q292"/>
    <mergeCell ref="R292:S292"/>
    <mergeCell ref="T292:U292"/>
    <mergeCell ref="V292:W292"/>
    <mergeCell ref="P294:Q294"/>
    <mergeCell ref="R294:S294"/>
    <mergeCell ref="T294:U294"/>
    <mergeCell ref="V294:W294"/>
    <mergeCell ref="P312:Q312"/>
    <mergeCell ref="R312:S312"/>
    <mergeCell ref="T312:U312"/>
    <mergeCell ref="V312:W312"/>
    <mergeCell ref="P314:Q314"/>
    <mergeCell ref="R314:S314"/>
    <mergeCell ref="T314:U314"/>
    <mergeCell ref="V314:W314"/>
    <mergeCell ref="P308:Q308"/>
    <mergeCell ref="R308:S308"/>
    <mergeCell ref="T308:U308"/>
    <mergeCell ref="V308:W308"/>
    <mergeCell ref="P310:Q310"/>
    <mergeCell ref="R310:S310"/>
    <mergeCell ref="T310:U310"/>
    <mergeCell ref="V310:W310"/>
    <mergeCell ref="P304:Q304"/>
    <mergeCell ref="R304:S304"/>
    <mergeCell ref="T304:U304"/>
    <mergeCell ref="V304:W304"/>
    <mergeCell ref="P306:Q306"/>
    <mergeCell ref="R306:S306"/>
    <mergeCell ref="T306:U306"/>
    <mergeCell ref="V306:W306"/>
    <mergeCell ref="P324:Q324"/>
    <mergeCell ref="R324:S324"/>
    <mergeCell ref="T324:U324"/>
    <mergeCell ref="V324:W324"/>
    <mergeCell ref="P326:Q326"/>
    <mergeCell ref="R326:S326"/>
    <mergeCell ref="T326:U326"/>
    <mergeCell ref="V326:W326"/>
    <mergeCell ref="P320:Q320"/>
    <mergeCell ref="R320:S320"/>
    <mergeCell ref="T320:U320"/>
    <mergeCell ref="V320:W320"/>
    <mergeCell ref="P322:Q322"/>
    <mergeCell ref="R322:S322"/>
    <mergeCell ref="T322:U322"/>
    <mergeCell ref="V322:W322"/>
    <mergeCell ref="P316:Q316"/>
    <mergeCell ref="R316:S316"/>
    <mergeCell ref="T316:U316"/>
    <mergeCell ref="V316:W316"/>
    <mergeCell ref="P318:Q318"/>
    <mergeCell ref="R318:S318"/>
    <mergeCell ref="T318:U318"/>
    <mergeCell ref="V318:W318"/>
    <mergeCell ref="P336:Q336"/>
    <mergeCell ref="R336:S336"/>
    <mergeCell ref="T336:U336"/>
    <mergeCell ref="V336:W336"/>
    <mergeCell ref="P338:Q338"/>
    <mergeCell ref="R338:S338"/>
    <mergeCell ref="T338:U338"/>
    <mergeCell ref="V338:W338"/>
    <mergeCell ref="P332:Q332"/>
    <mergeCell ref="R332:S332"/>
    <mergeCell ref="T332:U332"/>
    <mergeCell ref="V332:W332"/>
    <mergeCell ref="P334:Q334"/>
    <mergeCell ref="R334:S334"/>
    <mergeCell ref="T334:U334"/>
    <mergeCell ref="V334:W334"/>
    <mergeCell ref="P328:Q328"/>
    <mergeCell ref="R328:S328"/>
    <mergeCell ref="T328:U328"/>
    <mergeCell ref="V328:W328"/>
    <mergeCell ref="P330:Q330"/>
    <mergeCell ref="R330:S330"/>
    <mergeCell ref="T330:U330"/>
    <mergeCell ref="V330:W330"/>
    <mergeCell ref="P348:Q348"/>
    <mergeCell ref="R348:S348"/>
    <mergeCell ref="T348:U348"/>
    <mergeCell ref="V348:W348"/>
    <mergeCell ref="P350:Q350"/>
    <mergeCell ref="R350:S350"/>
    <mergeCell ref="T350:U350"/>
    <mergeCell ref="V350:W350"/>
    <mergeCell ref="P344:Q344"/>
    <mergeCell ref="R344:S344"/>
    <mergeCell ref="T344:U344"/>
    <mergeCell ref="V344:W344"/>
    <mergeCell ref="P346:Q346"/>
    <mergeCell ref="R346:S346"/>
    <mergeCell ref="T346:U346"/>
    <mergeCell ref="V346:W346"/>
    <mergeCell ref="P340:Q340"/>
    <mergeCell ref="R340:S340"/>
    <mergeCell ref="T340:U340"/>
    <mergeCell ref="V340:W340"/>
    <mergeCell ref="P342:Q342"/>
    <mergeCell ref="R342:S342"/>
    <mergeCell ref="T342:U342"/>
    <mergeCell ref="V342:W342"/>
    <mergeCell ref="P360:Q360"/>
    <mergeCell ref="R360:S360"/>
    <mergeCell ref="T360:U360"/>
    <mergeCell ref="V360:W360"/>
    <mergeCell ref="P362:Q362"/>
    <mergeCell ref="R362:S362"/>
    <mergeCell ref="T362:U362"/>
    <mergeCell ref="V362:W362"/>
    <mergeCell ref="P356:Q356"/>
    <mergeCell ref="R356:S356"/>
    <mergeCell ref="T356:U356"/>
    <mergeCell ref="V356:W356"/>
    <mergeCell ref="P358:Q358"/>
    <mergeCell ref="R358:S358"/>
    <mergeCell ref="T358:U358"/>
    <mergeCell ref="V358:W358"/>
    <mergeCell ref="P352:Q352"/>
    <mergeCell ref="R352:S352"/>
    <mergeCell ref="T352:U352"/>
    <mergeCell ref="V352:W352"/>
    <mergeCell ref="P354:Q354"/>
    <mergeCell ref="R354:S354"/>
    <mergeCell ref="T354:U354"/>
    <mergeCell ref="V354:W354"/>
    <mergeCell ref="P372:Q372"/>
    <mergeCell ref="R372:S372"/>
    <mergeCell ref="T372:U372"/>
    <mergeCell ref="V372:W372"/>
    <mergeCell ref="P374:Q374"/>
    <mergeCell ref="R374:S374"/>
    <mergeCell ref="T374:U374"/>
    <mergeCell ref="V374:W374"/>
    <mergeCell ref="P368:Q368"/>
    <mergeCell ref="R368:S368"/>
    <mergeCell ref="T368:U368"/>
    <mergeCell ref="V368:W368"/>
    <mergeCell ref="P370:Q370"/>
    <mergeCell ref="R370:S370"/>
    <mergeCell ref="T370:U370"/>
    <mergeCell ref="V370:W370"/>
    <mergeCell ref="P364:Q364"/>
    <mergeCell ref="R364:S364"/>
    <mergeCell ref="T364:U364"/>
    <mergeCell ref="V364:W364"/>
    <mergeCell ref="P366:Q366"/>
    <mergeCell ref="R366:S366"/>
    <mergeCell ref="T366:U366"/>
    <mergeCell ref="V366:W366"/>
    <mergeCell ref="P384:Q384"/>
    <mergeCell ref="R384:S384"/>
    <mergeCell ref="T384:U384"/>
    <mergeCell ref="V384:W384"/>
    <mergeCell ref="P386:Q386"/>
    <mergeCell ref="R386:S386"/>
    <mergeCell ref="T386:U386"/>
    <mergeCell ref="V386:W386"/>
    <mergeCell ref="P380:Q380"/>
    <mergeCell ref="R380:S380"/>
    <mergeCell ref="T380:U380"/>
    <mergeCell ref="V380:W380"/>
    <mergeCell ref="P382:Q382"/>
    <mergeCell ref="R382:S382"/>
    <mergeCell ref="T382:U382"/>
    <mergeCell ref="V382:W382"/>
    <mergeCell ref="P376:Q376"/>
    <mergeCell ref="R376:S376"/>
    <mergeCell ref="T376:U376"/>
    <mergeCell ref="V376:W376"/>
    <mergeCell ref="P378:Q378"/>
    <mergeCell ref="R378:S378"/>
    <mergeCell ref="T378:U378"/>
    <mergeCell ref="V378:W378"/>
    <mergeCell ref="P396:Q396"/>
    <mergeCell ref="R396:S396"/>
    <mergeCell ref="T396:U396"/>
    <mergeCell ref="V396:W396"/>
    <mergeCell ref="P398:Q398"/>
    <mergeCell ref="R398:S398"/>
    <mergeCell ref="T398:U398"/>
    <mergeCell ref="V398:W398"/>
    <mergeCell ref="P392:Q392"/>
    <mergeCell ref="R392:S392"/>
    <mergeCell ref="T392:U392"/>
    <mergeCell ref="V392:W392"/>
    <mergeCell ref="P394:Q394"/>
    <mergeCell ref="R394:S394"/>
    <mergeCell ref="T394:U394"/>
    <mergeCell ref="V394:W394"/>
    <mergeCell ref="P388:Q388"/>
    <mergeCell ref="R388:S388"/>
    <mergeCell ref="T388:U388"/>
    <mergeCell ref="V388:W388"/>
    <mergeCell ref="P390:Q390"/>
    <mergeCell ref="R390:S390"/>
    <mergeCell ref="T390:U390"/>
    <mergeCell ref="V390:W390"/>
    <mergeCell ref="P408:Q408"/>
    <mergeCell ref="R408:S408"/>
    <mergeCell ref="T408:U408"/>
    <mergeCell ref="V408:W408"/>
    <mergeCell ref="P410:Q410"/>
    <mergeCell ref="R410:S410"/>
    <mergeCell ref="T410:U410"/>
    <mergeCell ref="V410:W410"/>
    <mergeCell ref="P404:Q404"/>
    <mergeCell ref="R404:S404"/>
    <mergeCell ref="T404:U404"/>
    <mergeCell ref="V404:W404"/>
    <mergeCell ref="P406:Q406"/>
    <mergeCell ref="R406:S406"/>
    <mergeCell ref="T406:U406"/>
    <mergeCell ref="V406:W406"/>
    <mergeCell ref="P400:Q400"/>
    <mergeCell ref="R400:S400"/>
    <mergeCell ref="T400:U400"/>
    <mergeCell ref="V400:W400"/>
    <mergeCell ref="P402:Q402"/>
    <mergeCell ref="R402:S402"/>
    <mergeCell ref="T402:U402"/>
    <mergeCell ref="V402:W402"/>
    <mergeCell ref="P420:Q420"/>
    <mergeCell ref="R420:S420"/>
    <mergeCell ref="T420:U420"/>
    <mergeCell ref="V420:W420"/>
    <mergeCell ref="P422:Q422"/>
    <mergeCell ref="R422:S422"/>
    <mergeCell ref="T422:U422"/>
    <mergeCell ref="V422:W422"/>
    <mergeCell ref="P416:Q416"/>
    <mergeCell ref="R416:S416"/>
    <mergeCell ref="T416:U416"/>
    <mergeCell ref="V416:W416"/>
    <mergeCell ref="P418:Q418"/>
    <mergeCell ref="R418:S418"/>
    <mergeCell ref="T418:U418"/>
    <mergeCell ref="V418:W418"/>
    <mergeCell ref="P412:Q412"/>
    <mergeCell ref="R412:S412"/>
    <mergeCell ref="T412:U412"/>
    <mergeCell ref="V412:W412"/>
    <mergeCell ref="P414:Q414"/>
    <mergeCell ref="R414:S414"/>
    <mergeCell ref="T414:U414"/>
    <mergeCell ref="V414:W414"/>
    <mergeCell ref="P432:Q432"/>
    <mergeCell ref="R432:S432"/>
    <mergeCell ref="T432:U432"/>
    <mergeCell ref="V432:W432"/>
    <mergeCell ref="P434:Q434"/>
    <mergeCell ref="R434:S434"/>
    <mergeCell ref="T434:U434"/>
    <mergeCell ref="V434:W434"/>
    <mergeCell ref="P428:Q428"/>
    <mergeCell ref="R428:S428"/>
    <mergeCell ref="T428:U428"/>
    <mergeCell ref="V428:W428"/>
    <mergeCell ref="P430:Q430"/>
    <mergeCell ref="R430:S430"/>
    <mergeCell ref="T430:U430"/>
    <mergeCell ref="V430:W430"/>
    <mergeCell ref="P424:Q424"/>
    <mergeCell ref="R424:S424"/>
    <mergeCell ref="T424:U424"/>
    <mergeCell ref="V424:W424"/>
    <mergeCell ref="P426:Q426"/>
    <mergeCell ref="R426:S426"/>
    <mergeCell ref="T426:U426"/>
    <mergeCell ref="V426:W426"/>
    <mergeCell ref="P444:Q444"/>
    <mergeCell ref="R444:S444"/>
    <mergeCell ref="T444:U444"/>
    <mergeCell ref="V444:W444"/>
    <mergeCell ref="P446:Q446"/>
    <mergeCell ref="R446:S446"/>
    <mergeCell ref="T446:U446"/>
    <mergeCell ref="V446:W446"/>
    <mergeCell ref="P440:Q440"/>
    <mergeCell ref="R440:S440"/>
    <mergeCell ref="T440:U440"/>
    <mergeCell ref="V440:W440"/>
    <mergeCell ref="P442:Q442"/>
    <mergeCell ref="R442:S442"/>
    <mergeCell ref="T442:U442"/>
    <mergeCell ref="V442:W442"/>
    <mergeCell ref="P436:Q436"/>
    <mergeCell ref="R436:S436"/>
    <mergeCell ref="T436:U436"/>
    <mergeCell ref="V436:W436"/>
    <mergeCell ref="P438:Q438"/>
    <mergeCell ref="R438:S438"/>
    <mergeCell ref="T438:U438"/>
    <mergeCell ref="V438:W438"/>
    <mergeCell ref="P456:Q456"/>
    <mergeCell ref="R456:S456"/>
    <mergeCell ref="T456:U456"/>
    <mergeCell ref="V456:W456"/>
    <mergeCell ref="P458:Q458"/>
    <mergeCell ref="R458:S458"/>
    <mergeCell ref="T458:U458"/>
    <mergeCell ref="V458:W458"/>
    <mergeCell ref="P452:Q452"/>
    <mergeCell ref="R452:S452"/>
    <mergeCell ref="T452:U452"/>
    <mergeCell ref="V452:W452"/>
    <mergeCell ref="P454:Q454"/>
    <mergeCell ref="R454:S454"/>
    <mergeCell ref="T454:U454"/>
    <mergeCell ref="V454:W454"/>
    <mergeCell ref="P448:Q448"/>
    <mergeCell ref="R448:S448"/>
    <mergeCell ref="T448:U448"/>
    <mergeCell ref="V448:W448"/>
    <mergeCell ref="P450:Q450"/>
    <mergeCell ref="R450:S450"/>
    <mergeCell ref="T450:U450"/>
    <mergeCell ref="V450:W450"/>
    <mergeCell ref="P468:Q468"/>
    <mergeCell ref="R468:S468"/>
    <mergeCell ref="T468:U468"/>
    <mergeCell ref="V468:W468"/>
    <mergeCell ref="P470:Q470"/>
    <mergeCell ref="R470:S470"/>
    <mergeCell ref="T470:U470"/>
    <mergeCell ref="V470:W470"/>
    <mergeCell ref="P464:Q464"/>
    <mergeCell ref="R464:S464"/>
    <mergeCell ref="T464:U464"/>
    <mergeCell ref="V464:W464"/>
    <mergeCell ref="P466:Q466"/>
    <mergeCell ref="R466:S466"/>
    <mergeCell ref="T466:U466"/>
    <mergeCell ref="V466:W466"/>
    <mergeCell ref="P460:Q460"/>
    <mergeCell ref="R460:S460"/>
    <mergeCell ref="T460:U460"/>
    <mergeCell ref="V460:W460"/>
    <mergeCell ref="P462:Q462"/>
    <mergeCell ref="R462:S462"/>
    <mergeCell ref="T462:U462"/>
    <mergeCell ref="V462:W462"/>
    <mergeCell ref="P480:Q480"/>
    <mergeCell ref="R480:S480"/>
    <mergeCell ref="T480:U480"/>
    <mergeCell ref="V480:W480"/>
    <mergeCell ref="P482:Q482"/>
    <mergeCell ref="R482:S482"/>
    <mergeCell ref="T482:U482"/>
    <mergeCell ref="V482:W482"/>
    <mergeCell ref="P476:Q476"/>
    <mergeCell ref="R476:S476"/>
    <mergeCell ref="T476:U476"/>
    <mergeCell ref="V476:W476"/>
    <mergeCell ref="P478:Q478"/>
    <mergeCell ref="R478:S478"/>
    <mergeCell ref="T478:U478"/>
    <mergeCell ref="V478:W478"/>
    <mergeCell ref="P472:Q472"/>
    <mergeCell ref="R472:S472"/>
    <mergeCell ref="T472:U472"/>
    <mergeCell ref="V472:W472"/>
    <mergeCell ref="P474:Q474"/>
    <mergeCell ref="R474:S474"/>
    <mergeCell ref="T474:U474"/>
    <mergeCell ref="V474:W474"/>
    <mergeCell ref="P494:Q494"/>
    <mergeCell ref="R494:S494"/>
    <mergeCell ref="T494:U494"/>
    <mergeCell ref="V494:W494"/>
    <mergeCell ref="P488:Q488"/>
    <mergeCell ref="R488:S488"/>
    <mergeCell ref="T488:U488"/>
    <mergeCell ref="V488:W488"/>
    <mergeCell ref="P490:Q490"/>
    <mergeCell ref="R490:S490"/>
    <mergeCell ref="T490:U490"/>
    <mergeCell ref="V490:W490"/>
    <mergeCell ref="P484:Q484"/>
    <mergeCell ref="R484:S484"/>
    <mergeCell ref="T484:U484"/>
    <mergeCell ref="V484:W484"/>
    <mergeCell ref="P486:Q486"/>
    <mergeCell ref="R486:S486"/>
    <mergeCell ref="T486:U486"/>
    <mergeCell ref="V486:W486"/>
    <mergeCell ref="R91:S91"/>
    <mergeCell ref="T91:U91"/>
    <mergeCell ref="V91:W91"/>
    <mergeCell ref="P90:W90"/>
    <mergeCell ref="P504:Q504"/>
    <mergeCell ref="R504:S504"/>
    <mergeCell ref="T504:U504"/>
    <mergeCell ref="V504:W504"/>
    <mergeCell ref="P506:Q506"/>
    <mergeCell ref="R506:S506"/>
    <mergeCell ref="T506:U506"/>
    <mergeCell ref="V506:W506"/>
    <mergeCell ref="P500:Q500"/>
    <mergeCell ref="R500:S500"/>
    <mergeCell ref="T500:U500"/>
    <mergeCell ref="V500:W500"/>
    <mergeCell ref="P502:Q502"/>
    <mergeCell ref="R502:S502"/>
    <mergeCell ref="T502:U502"/>
    <mergeCell ref="V502:W502"/>
    <mergeCell ref="P496:Q496"/>
    <mergeCell ref="R496:S496"/>
    <mergeCell ref="T496:U496"/>
    <mergeCell ref="V496:W496"/>
    <mergeCell ref="P498:Q498"/>
    <mergeCell ref="R498:S498"/>
    <mergeCell ref="T498:U498"/>
    <mergeCell ref="V498:W498"/>
    <mergeCell ref="P492:Q492"/>
    <mergeCell ref="R492:S492"/>
    <mergeCell ref="T492:U492"/>
    <mergeCell ref="V492:W492"/>
  </mergeCells>
  <conditionalFormatting sqref="D92">
    <cfRule type="cellIs" dxfId="2911" priority="3317" operator="equal">
      <formula>"2006-2014"</formula>
    </cfRule>
  </conditionalFormatting>
  <conditionalFormatting sqref="H114:I114">
    <cfRule type="expression" dxfId="2910" priority="1404">
      <formula>Z114=1</formula>
    </cfRule>
  </conditionalFormatting>
  <conditionalFormatting sqref="F114:G114">
    <cfRule type="expression" dxfId="2909" priority="1403">
      <formula>Y114=1</formula>
    </cfRule>
  </conditionalFormatting>
  <conditionalFormatting sqref="J114:K114">
    <cfRule type="expression" dxfId="2908" priority="1402">
      <formula>AA114=1</formula>
    </cfRule>
  </conditionalFormatting>
  <conditionalFormatting sqref="L114:M114">
    <cfRule type="expression" dxfId="2907" priority="1401">
      <formula>AB114=1</formula>
    </cfRule>
  </conditionalFormatting>
  <conditionalFormatting sqref="H126:I126">
    <cfRule type="expression" dxfId="2906" priority="1362">
      <formula>Z126=1</formula>
    </cfRule>
  </conditionalFormatting>
  <conditionalFormatting sqref="F126:G126">
    <cfRule type="expression" dxfId="2905" priority="1361">
      <formula>Y126=1</formula>
    </cfRule>
  </conditionalFormatting>
  <conditionalFormatting sqref="J126:K126">
    <cfRule type="expression" dxfId="2904" priority="1360">
      <formula>AA126=1</formula>
    </cfRule>
  </conditionalFormatting>
  <conditionalFormatting sqref="L126:M126">
    <cfRule type="expression" dxfId="2903" priority="1359">
      <formula>AB126=1</formula>
    </cfRule>
  </conditionalFormatting>
  <conditionalFormatting sqref="H138:I138">
    <cfRule type="expression" dxfId="2902" priority="1320">
      <formula>Z138=1</formula>
    </cfRule>
  </conditionalFormatting>
  <conditionalFormatting sqref="F138:G138">
    <cfRule type="expression" dxfId="2901" priority="1319">
      <formula>Y138=1</formula>
    </cfRule>
  </conditionalFormatting>
  <conditionalFormatting sqref="J138:K138">
    <cfRule type="expression" dxfId="2900" priority="1318">
      <formula>AA138=1</formula>
    </cfRule>
  </conditionalFormatting>
  <conditionalFormatting sqref="L138:M138">
    <cfRule type="expression" dxfId="2899" priority="1317">
      <formula>AB138=1</formula>
    </cfRule>
  </conditionalFormatting>
  <conditionalFormatting sqref="H150:I150">
    <cfRule type="expression" dxfId="2898" priority="1278">
      <formula>Z150=1</formula>
    </cfRule>
  </conditionalFormatting>
  <conditionalFormatting sqref="F150:G150">
    <cfRule type="expression" dxfId="2897" priority="1277">
      <formula>Y150=1</formula>
    </cfRule>
  </conditionalFormatting>
  <conditionalFormatting sqref="J150:K150">
    <cfRule type="expression" dxfId="2896" priority="1276">
      <formula>AA150=1</formula>
    </cfRule>
  </conditionalFormatting>
  <conditionalFormatting sqref="L150:M150">
    <cfRule type="expression" dxfId="2895" priority="1275">
      <formula>AB150=1</formula>
    </cfRule>
  </conditionalFormatting>
  <conditionalFormatting sqref="P92:W93">
    <cfRule type="containsBlanks" dxfId="2894" priority="2330">
      <formula>LEN(TRIM(P92))=0</formula>
    </cfRule>
  </conditionalFormatting>
  <conditionalFormatting sqref="P92:W92">
    <cfRule type="colorScale" priority="2329">
      <colorScale>
        <cfvo type="min"/>
        <cfvo type="max"/>
        <color rgb="FFFFEF9C"/>
        <color rgb="FFFF7128"/>
      </colorScale>
    </cfRule>
  </conditionalFormatting>
  <conditionalFormatting sqref="P94:W95">
    <cfRule type="containsBlanks" dxfId="2893" priority="1904">
      <formula>LEN(TRIM(P94))=0</formula>
    </cfRule>
  </conditionalFormatting>
  <conditionalFormatting sqref="P94:W94">
    <cfRule type="colorScale" priority="1903">
      <colorScale>
        <cfvo type="min"/>
        <cfvo type="max"/>
        <color rgb="FFFFEF9C"/>
        <color rgb="FFFF7128"/>
      </colorScale>
    </cfRule>
  </conditionalFormatting>
  <conditionalFormatting sqref="P96:W97">
    <cfRule type="containsBlanks" dxfId="2892" priority="1902">
      <formula>LEN(TRIM(P96))=0</formula>
    </cfRule>
  </conditionalFormatting>
  <conditionalFormatting sqref="P96:W96">
    <cfRule type="colorScale" priority="1901">
      <colorScale>
        <cfvo type="min"/>
        <cfvo type="max"/>
        <color rgb="FFFFEF9C"/>
        <color rgb="FFFF7128"/>
      </colorScale>
    </cfRule>
  </conditionalFormatting>
  <conditionalFormatting sqref="P98:W99">
    <cfRule type="containsBlanks" dxfId="2891" priority="1900">
      <formula>LEN(TRIM(P98))=0</formula>
    </cfRule>
  </conditionalFormatting>
  <conditionalFormatting sqref="P98:W98">
    <cfRule type="colorScale" priority="1899">
      <colorScale>
        <cfvo type="min"/>
        <cfvo type="max"/>
        <color rgb="FFFFEF9C"/>
        <color rgb="FFFF7128"/>
      </colorScale>
    </cfRule>
  </conditionalFormatting>
  <conditionalFormatting sqref="P100:W101">
    <cfRule type="containsBlanks" dxfId="2890" priority="1898">
      <formula>LEN(TRIM(P100))=0</formula>
    </cfRule>
  </conditionalFormatting>
  <conditionalFormatting sqref="P100:W100">
    <cfRule type="colorScale" priority="1897">
      <colorScale>
        <cfvo type="min"/>
        <cfvo type="max"/>
        <color rgb="FFFFEF9C"/>
        <color rgb="FFFF7128"/>
      </colorScale>
    </cfRule>
  </conditionalFormatting>
  <conditionalFormatting sqref="P102:W103">
    <cfRule type="containsBlanks" dxfId="2889" priority="1896">
      <formula>LEN(TRIM(P102))=0</formula>
    </cfRule>
  </conditionalFormatting>
  <conditionalFormatting sqref="P102:W102">
    <cfRule type="colorScale" priority="1895">
      <colorScale>
        <cfvo type="min"/>
        <cfvo type="max"/>
        <color rgb="FFFFEF9C"/>
        <color rgb="FFFF7128"/>
      </colorScale>
    </cfRule>
  </conditionalFormatting>
  <conditionalFormatting sqref="P104:W105">
    <cfRule type="containsBlanks" dxfId="2888" priority="1894">
      <formula>LEN(TRIM(P104))=0</formula>
    </cfRule>
  </conditionalFormatting>
  <conditionalFormatting sqref="P104:W104">
    <cfRule type="colorScale" priority="1893">
      <colorScale>
        <cfvo type="min"/>
        <cfvo type="max"/>
        <color rgb="FFFFEF9C"/>
        <color rgb="FFFF7128"/>
      </colorScale>
    </cfRule>
  </conditionalFormatting>
  <conditionalFormatting sqref="P106:W107">
    <cfRule type="containsBlanks" dxfId="2887" priority="1892">
      <formula>LEN(TRIM(P106))=0</formula>
    </cfRule>
  </conditionalFormatting>
  <conditionalFormatting sqref="P106:W106">
    <cfRule type="colorScale" priority="1891">
      <colorScale>
        <cfvo type="min"/>
        <cfvo type="max"/>
        <color rgb="FFFFEF9C"/>
        <color rgb="FFFF7128"/>
      </colorScale>
    </cfRule>
  </conditionalFormatting>
  <conditionalFormatting sqref="P108:W109">
    <cfRule type="containsBlanks" dxfId="2886" priority="1890">
      <formula>LEN(TRIM(P108))=0</formula>
    </cfRule>
  </conditionalFormatting>
  <conditionalFormatting sqref="P108:W108">
    <cfRule type="colorScale" priority="1889">
      <colorScale>
        <cfvo type="min"/>
        <cfvo type="max"/>
        <color rgb="FFFFEF9C"/>
        <color rgb="FFFF7128"/>
      </colorScale>
    </cfRule>
  </conditionalFormatting>
  <conditionalFormatting sqref="P110:W111">
    <cfRule type="containsBlanks" dxfId="2885" priority="1888">
      <formula>LEN(TRIM(P110))=0</formula>
    </cfRule>
  </conditionalFormatting>
  <conditionalFormatting sqref="P110:W110">
    <cfRule type="colorScale" priority="1887">
      <colorScale>
        <cfvo type="min"/>
        <cfvo type="max"/>
        <color rgb="FFFFEF9C"/>
        <color rgb="FFFF7128"/>
      </colorScale>
    </cfRule>
  </conditionalFormatting>
  <conditionalFormatting sqref="P112:W113">
    <cfRule type="containsBlanks" dxfId="2884" priority="1886">
      <formula>LEN(TRIM(P112))=0</formula>
    </cfRule>
  </conditionalFormatting>
  <conditionalFormatting sqref="P112:W112">
    <cfRule type="colorScale" priority="1885">
      <colorScale>
        <cfvo type="min"/>
        <cfvo type="max"/>
        <color rgb="FFFFEF9C"/>
        <color rgb="FFFF7128"/>
      </colorScale>
    </cfRule>
  </conditionalFormatting>
  <conditionalFormatting sqref="P114:W115">
    <cfRule type="containsBlanks" dxfId="2883" priority="1884">
      <formula>LEN(TRIM(P114))=0</formula>
    </cfRule>
  </conditionalFormatting>
  <conditionalFormatting sqref="P114:W114">
    <cfRule type="colorScale" priority="1883">
      <colorScale>
        <cfvo type="min"/>
        <cfvo type="max"/>
        <color rgb="FFFFEF9C"/>
        <color rgb="FFFF7128"/>
      </colorScale>
    </cfRule>
  </conditionalFormatting>
  <conditionalFormatting sqref="P116:W117">
    <cfRule type="containsBlanks" dxfId="2882" priority="1882">
      <formula>LEN(TRIM(P116))=0</formula>
    </cfRule>
  </conditionalFormatting>
  <conditionalFormatting sqref="P116:W116">
    <cfRule type="colorScale" priority="1881">
      <colorScale>
        <cfvo type="min"/>
        <cfvo type="max"/>
        <color rgb="FFFFEF9C"/>
        <color rgb="FFFF7128"/>
      </colorScale>
    </cfRule>
  </conditionalFormatting>
  <conditionalFormatting sqref="P118:W119">
    <cfRule type="containsBlanks" dxfId="2881" priority="1880">
      <formula>LEN(TRIM(P118))=0</formula>
    </cfRule>
  </conditionalFormatting>
  <conditionalFormatting sqref="P118:W118">
    <cfRule type="colorScale" priority="1879">
      <colorScale>
        <cfvo type="min"/>
        <cfvo type="max"/>
        <color rgb="FFFFEF9C"/>
        <color rgb="FFFF7128"/>
      </colorScale>
    </cfRule>
  </conditionalFormatting>
  <conditionalFormatting sqref="P120:W121">
    <cfRule type="containsBlanks" dxfId="2880" priority="1878">
      <formula>LEN(TRIM(P120))=0</formula>
    </cfRule>
  </conditionalFormatting>
  <conditionalFormatting sqref="P120:W120">
    <cfRule type="colorScale" priority="1877">
      <colorScale>
        <cfvo type="min"/>
        <cfvo type="max"/>
        <color rgb="FFFFEF9C"/>
        <color rgb="FFFF7128"/>
      </colorScale>
    </cfRule>
  </conditionalFormatting>
  <conditionalFormatting sqref="P122:W123">
    <cfRule type="containsBlanks" dxfId="2879" priority="1876">
      <formula>LEN(TRIM(P122))=0</formula>
    </cfRule>
  </conditionalFormatting>
  <conditionalFormatting sqref="P122:W122">
    <cfRule type="colorScale" priority="1875">
      <colorScale>
        <cfvo type="min"/>
        <cfvo type="max"/>
        <color rgb="FFFFEF9C"/>
        <color rgb="FFFF7128"/>
      </colorScale>
    </cfRule>
  </conditionalFormatting>
  <conditionalFormatting sqref="P124:W125">
    <cfRule type="containsBlanks" dxfId="2878" priority="1874">
      <formula>LEN(TRIM(P124))=0</formula>
    </cfRule>
  </conditionalFormatting>
  <conditionalFormatting sqref="P124:W124">
    <cfRule type="colorScale" priority="1873">
      <colorScale>
        <cfvo type="min"/>
        <cfvo type="max"/>
        <color rgb="FFFFEF9C"/>
        <color rgb="FFFF7128"/>
      </colorScale>
    </cfRule>
  </conditionalFormatting>
  <conditionalFormatting sqref="P126:W127">
    <cfRule type="containsBlanks" dxfId="2877" priority="1872">
      <formula>LEN(TRIM(P126))=0</formula>
    </cfRule>
  </conditionalFormatting>
  <conditionalFormatting sqref="P126:W126">
    <cfRule type="colorScale" priority="1871">
      <colorScale>
        <cfvo type="min"/>
        <cfvo type="max"/>
        <color rgb="FFFFEF9C"/>
        <color rgb="FFFF7128"/>
      </colorScale>
    </cfRule>
  </conditionalFormatting>
  <conditionalFormatting sqref="P128:W129">
    <cfRule type="containsBlanks" dxfId="2876" priority="1870">
      <formula>LEN(TRIM(P128))=0</formula>
    </cfRule>
  </conditionalFormatting>
  <conditionalFormatting sqref="P128:W128">
    <cfRule type="colorScale" priority="1869">
      <colorScale>
        <cfvo type="min"/>
        <cfvo type="max"/>
        <color rgb="FFFFEF9C"/>
        <color rgb="FFFF7128"/>
      </colorScale>
    </cfRule>
  </conditionalFormatting>
  <conditionalFormatting sqref="P130:W131">
    <cfRule type="containsBlanks" dxfId="2875" priority="1868">
      <formula>LEN(TRIM(P130))=0</formula>
    </cfRule>
  </conditionalFormatting>
  <conditionalFormatting sqref="P130:W130">
    <cfRule type="colorScale" priority="1867">
      <colorScale>
        <cfvo type="min"/>
        <cfvo type="max"/>
        <color rgb="FFFFEF9C"/>
        <color rgb="FFFF7128"/>
      </colorScale>
    </cfRule>
  </conditionalFormatting>
  <conditionalFormatting sqref="P132:W133">
    <cfRule type="containsBlanks" dxfId="2874" priority="1866">
      <formula>LEN(TRIM(P132))=0</formula>
    </cfRule>
  </conditionalFormatting>
  <conditionalFormatting sqref="P132:W132">
    <cfRule type="colorScale" priority="1865">
      <colorScale>
        <cfvo type="min"/>
        <cfvo type="max"/>
        <color rgb="FFFFEF9C"/>
        <color rgb="FFFF7128"/>
      </colorScale>
    </cfRule>
  </conditionalFormatting>
  <conditionalFormatting sqref="P134:W135">
    <cfRule type="containsBlanks" dxfId="2873" priority="1864">
      <formula>LEN(TRIM(P134))=0</formula>
    </cfRule>
  </conditionalFormatting>
  <conditionalFormatting sqref="P134:W134">
    <cfRule type="colorScale" priority="1863">
      <colorScale>
        <cfvo type="min"/>
        <cfvo type="max"/>
        <color rgb="FFFFEF9C"/>
        <color rgb="FFFF7128"/>
      </colorScale>
    </cfRule>
  </conditionalFormatting>
  <conditionalFormatting sqref="P138:W139">
    <cfRule type="containsBlanks" dxfId="2872" priority="1860">
      <formula>LEN(TRIM(P138))=0</formula>
    </cfRule>
  </conditionalFormatting>
  <conditionalFormatting sqref="P138:W138">
    <cfRule type="colorScale" priority="1859">
      <colorScale>
        <cfvo type="min"/>
        <cfvo type="max"/>
        <color rgb="FFFFEF9C"/>
        <color rgb="FFFF7128"/>
      </colorScale>
    </cfRule>
  </conditionalFormatting>
  <conditionalFormatting sqref="P140:W141">
    <cfRule type="containsBlanks" dxfId="2871" priority="1858">
      <formula>LEN(TRIM(P140))=0</formula>
    </cfRule>
  </conditionalFormatting>
  <conditionalFormatting sqref="P140:W140">
    <cfRule type="colorScale" priority="1857">
      <colorScale>
        <cfvo type="min"/>
        <cfvo type="max"/>
        <color rgb="FFFFEF9C"/>
        <color rgb="FFFF7128"/>
      </colorScale>
    </cfRule>
  </conditionalFormatting>
  <conditionalFormatting sqref="P142:W143">
    <cfRule type="containsBlanks" dxfId="2870" priority="1856">
      <formula>LEN(TRIM(P142))=0</formula>
    </cfRule>
  </conditionalFormatting>
  <conditionalFormatting sqref="P142:W142">
    <cfRule type="colorScale" priority="1855">
      <colorScale>
        <cfvo type="min"/>
        <cfvo type="max"/>
        <color rgb="FFFFEF9C"/>
        <color rgb="FFFF7128"/>
      </colorScale>
    </cfRule>
  </conditionalFormatting>
  <conditionalFormatting sqref="P144:W145">
    <cfRule type="containsBlanks" dxfId="2869" priority="1854">
      <formula>LEN(TRIM(P144))=0</formula>
    </cfRule>
  </conditionalFormatting>
  <conditionalFormatting sqref="P144:W144">
    <cfRule type="colorScale" priority="1853">
      <colorScale>
        <cfvo type="min"/>
        <cfvo type="max"/>
        <color rgb="FFFFEF9C"/>
        <color rgb="FFFF7128"/>
      </colorScale>
    </cfRule>
  </conditionalFormatting>
  <conditionalFormatting sqref="P146:W147">
    <cfRule type="containsBlanks" dxfId="2868" priority="1852">
      <formula>LEN(TRIM(P146))=0</formula>
    </cfRule>
  </conditionalFormatting>
  <conditionalFormatting sqref="P146:W146">
    <cfRule type="colorScale" priority="1851">
      <colorScale>
        <cfvo type="min"/>
        <cfvo type="max"/>
        <color rgb="FFFFEF9C"/>
        <color rgb="FFFF7128"/>
      </colorScale>
    </cfRule>
  </conditionalFormatting>
  <conditionalFormatting sqref="P148:W149">
    <cfRule type="containsBlanks" dxfId="2867" priority="1850">
      <formula>LEN(TRIM(P148))=0</formula>
    </cfRule>
  </conditionalFormatting>
  <conditionalFormatting sqref="P148:W148">
    <cfRule type="colorScale" priority="1849">
      <colorScale>
        <cfvo type="min"/>
        <cfvo type="max"/>
        <color rgb="FFFFEF9C"/>
        <color rgb="FFFF7128"/>
      </colorScale>
    </cfRule>
  </conditionalFormatting>
  <conditionalFormatting sqref="P150:W151">
    <cfRule type="containsBlanks" dxfId="2866" priority="1848">
      <formula>LEN(TRIM(P150))=0</formula>
    </cfRule>
  </conditionalFormatting>
  <conditionalFormatting sqref="P150:W150">
    <cfRule type="colorScale" priority="1847">
      <colorScale>
        <cfvo type="min"/>
        <cfvo type="max"/>
        <color rgb="FFFFEF9C"/>
        <color rgb="FFFF7128"/>
      </colorScale>
    </cfRule>
  </conditionalFormatting>
  <conditionalFormatting sqref="P152:W153">
    <cfRule type="containsBlanks" dxfId="2865" priority="1846">
      <formula>LEN(TRIM(P152))=0</formula>
    </cfRule>
  </conditionalFormatting>
  <conditionalFormatting sqref="P152:W152">
    <cfRule type="colorScale" priority="1845">
      <colorScale>
        <cfvo type="min"/>
        <cfvo type="max"/>
        <color rgb="FFFFEF9C"/>
        <color rgb="FFFF7128"/>
      </colorScale>
    </cfRule>
  </conditionalFormatting>
  <conditionalFormatting sqref="P154:W155">
    <cfRule type="containsBlanks" dxfId="2864" priority="1844">
      <formula>LEN(TRIM(P154))=0</formula>
    </cfRule>
  </conditionalFormatting>
  <conditionalFormatting sqref="P154:W154">
    <cfRule type="colorScale" priority="1843">
      <colorScale>
        <cfvo type="min"/>
        <cfvo type="max"/>
        <color rgb="FFFFEF9C"/>
        <color rgb="FFFF7128"/>
      </colorScale>
    </cfRule>
  </conditionalFormatting>
  <conditionalFormatting sqref="P156:W157">
    <cfRule type="containsBlanks" dxfId="2863" priority="1842">
      <formula>LEN(TRIM(P156))=0</formula>
    </cfRule>
  </conditionalFormatting>
  <conditionalFormatting sqref="P156:W156">
    <cfRule type="colorScale" priority="1841">
      <colorScale>
        <cfvo type="min"/>
        <cfvo type="max"/>
        <color rgb="FFFFEF9C"/>
        <color rgb="FFFF7128"/>
      </colorScale>
    </cfRule>
  </conditionalFormatting>
  <conditionalFormatting sqref="P158:W159">
    <cfRule type="containsBlanks" dxfId="2862" priority="1840">
      <formula>LEN(TRIM(P158))=0</formula>
    </cfRule>
  </conditionalFormatting>
  <conditionalFormatting sqref="P158:W158">
    <cfRule type="colorScale" priority="1839">
      <colorScale>
        <cfvo type="min"/>
        <cfvo type="max"/>
        <color rgb="FFFFEF9C"/>
        <color rgb="FFFF7128"/>
      </colorScale>
    </cfRule>
  </conditionalFormatting>
  <conditionalFormatting sqref="P136:W137">
    <cfRule type="containsBlanks" dxfId="2861" priority="1838">
      <formula>LEN(TRIM(P136))=0</formula>
    </cfRule>
  </conditionalFormatting>
  <conditionalFormatting sqref="P136:W136">
    <cfRule type="colorScale" priority="1837">
      <colorScale>
        <cfvo type="min"/>
        <cfvo type="max"/>
        <color rgb="FFFFEF9C"/>
        <color rgb="FFFF7128"/>
      </colorScale>
    </cfRule>
  </conditionalFormatting>
  <conditionalFormatting sqref="P160:W161">
    <cfRule type="containsBlanks" dxfId="2860" priority="1836">
      <formula>LEN(TRIM(P160))=0</formula>
    </cfRule>
  </conditionalFormatting>
  <conditionalFormatting sqref="P160:W160">
    <cfRule type="colorScale" priority="1835">
      <colorScale>
        <cfvo type="min"/>
        <cfvo type="max"/>
        <color rgb="FFFFEF9C"/>
        <color rgb="FFFF7128"/>
      </colorScale>
    </cfRule>
  </conditionalFormatting>
  <conditionalFormatting sqref="P162:W163">
    <cfRule type="containsBlanks" dxfId="2859" priority="1834">
      <formula>LEN(TRIM(P162))=0</formula>
    </cfRule>
  </conditionalFormatting>
  <conditionalFormatting sqref="P162:W162">
    <cfRule type="colorScale" priority="1833">
      <colorScale>
        <cfvo type="min"/>
        <cfvo type="max"/>
        <color rgb="FFFFEF9C"/>
        <color rgb="FFFF7128"/>
      </colorScale>
    </cfRule>
  </conditionalFormatting>
  <conditionalFormatting sqref="P164:W165">
    <cfRule type="containsBlanks" dxfId="2858" priority="1832">
      <formula>LEN(TRIM(P164))=0</formula>
    </cfRule>
  </conditionalFormatting>
  <conditionalFormatting sqref="P164:W164">
    <cfRule type="colorScale" priority="1831">
      <colorScale>
        <cfvo type="min"/>
        <cfvo type="max"/>
        <color rgb="FFFFEF9C"/>
        <color rgb="FFFF7128"/>
      </colorScale>
    </cfRule>
  </conditionalFormatting>
  <conditionalFormatting sqref="P166:W167">
    <cfRule type="containsBlanks" dxfId="2857" priority="1830">
      <formula>LEN(TRIM(P166))=0</formula>
    </cfRule>
  </conditionalFormatting>
  <conditionalFormatting sqref="P166:W166">
    <cfRule type="colorScale" priority="1829">
      <colorScale>
        <cfvo type="min"/>
        <cfvo type="max"/>
        <color rgb="FFFFEF9C"/>
        <color rgb="FFFF7128"/>
      </colorScale>
    </cfRule>
  </conditionalFormatting>
  <conditionalFormatting sqref="P168:W169">
    <cfRule type="containsBlanks" dxfId="2856" priority="1828">
      <formula>LEN(TRIM(P168))=0</formula>
    </cfRule>
  </conditionalFormatting>
  <conditionalFormatting sqref="P168:W168">
    <cfRule type="colorScale" priority="1827">
      <colorScale>
        <cfvo type="min"/>
        <cfvo type="max"/>
        <color rgb="FFFFEF9C"/>
        <color rgb="FFFF7128"/>
      </colorScale>
    </cfRule>
  </conditionalFormatting>
  <conditionalFormatting sqref="P170:W171">
    <cfRule type="containsBlanks" dxfId="2855" priority="1826">
      <formula>LEN(TRIM(P170))=0</formula>
    </cfRule>
  </conditionalFormatting>
  <conditionalFormatting sqref="P170:W170">
    <cfRule type="colorScale" priority="1825">
      <colorScale>
        <cfvo type="min"/>
        <cfvo type="max"/>
        <color rgb="FFFFEF9C"/>
        <color rgb="FFFF7128"/>
      </colorScale>
    </cfRule>
  </conditionalFormatting>
  <conditionalFormatting sqref="P172:W173">
    <cfRule type="containsBlanks" dxfId="2854" priority="1824">
      <formula>LEN(TRIM(P172))=0</formula>
    </cfRule>
  </conditionalFormatting>
  <conditionalFormatting sqref="P172:W172">
    <cfRule type="colorScale" priority="1823">
      <colorScale>
        <cfvo type="min"/>
        <cfvo type="max"/>
        <color rgb="FFFFEF9C"/>
        <color rgb="FFFF7128"/>
      </colorScale>
    </cfRule>
  </conditionalFormatting>
  <conditionalFormatting sqref="P174:W175">
    <cfRule type="containsBlanks" dxfId="2853" priority="1822">
      <formula>LEN(TRIM(P174))=0</formula>
    </cfRule>
  </conditionalFormatting>
  <conditionalFormatting sqref="P174:W174">
    <cfRule type="colorScale" priority="1821">
      <colorScale>
        <cfvo type="min"/>
        <cfvo type="max"/>
        <color rgb="FFFFEF9C"/>
        <color rgb="FFFF7128"/>
      </colorScale>
    </cfRule>
  </conditionalFormatting>
  <conditionalFormatting sqref="P176:W177">
    <cfRule type="containsBlanks" dxfId="2852" priority="1820">
      <formula>LEN(TRIM(P176))=0</formula>
    </cfRule>
  </conditionalFormatting>
  <conditionalFormatting sqref="P176:W176">
    <cfRule type="colorScale" priority="1819">
      <colorScale>
        <cfvo type="min"/>
        <cfvo type="max"/>
        <color rgb="FFFFEF9C"/>
        <color rgb="FFFF7128"/>
      </colorScale>
    </cfRule>
  </conditionalFormatting>
  <conditionalFormatting sqref="P178:W179">
    <cfRule type="containsBlanks" dxfId="2851" priority="1818">
      <formula>LEN(TRIM(P178))=0</formula>
    </cfRule>
  </conditionalFormatting>
  <conditionalFormatting sqref="P178:W178">
    <cfRule type="colorScale" priority="1817">
      <colorScale>
        <cfvo type="min"/>
        <cfvo type="max"/>
        <color rgb="FFFFEF9C"/>
        <color rgb="FFFF7128"/>
      </colorScale>
    </cfRule>
  </conditionalFormatting>
  <conditionalFormatting sqref="P180:W181">
    <cfRule type="containsBlanks" dxfId="2850" priority="1816">
      <formula>LEN(TRIM(P180))=0</formula>
    </cfRule>
  </conditionalFormatting>
  <conditionalFormatting sqref="P180:W180">
    <cfRule type="colorScale" priority="1815">
      <colorScale>
        <cfvo type="min"/>
        <cfvo type="max"/>
        <color rgb="FFFFEF9C"/>
        <color rgb="FFFF7128"/>
      </colorScale>
    </cfRule>
  </conditionalFormatting>
  <conditionalFormatting sqref="P182:W183">
    <cfRule type="containsBlanks" dxfId="2849" priority="1814">
      <formula>LEN(TRIM(P182))=0</formula>
    </cfRule>
  </conditionalFormatting>
  <conditionalFormatting sqref="P182:W182">
    <cfRule type="colorScale" priority="1813">
      <colorScale>
        <cfvo type="min"/>
        <cfvo type="max"/>
        <color rgb="FFFFEF9C"/>
        <color rgb="FFFF7128"/>
      </colorScale>
    </cfRule>
  </conditionalFormatting>
  <conditionalFormatting sqref="P184:W185">
    <cfRule type="containsBlanks" dxfId="2848" priority="1812">
      <formula>LEN(TRIM(P184))=0</formula>
    </cfRule>
  </conditionalFormatting>
  <conditionalFormatting sqref="P184:W184">
    <cfRule type="colorScale" priority="1811">
      <colorScale>
        <cfvo type="min"/>
        <cfvo type="max"/>
        <color rgb="FFFFEF9C"/>
        <color rgb="FFFF7128"/>
      </colorScale>
    </cfRule>
  </conditionalFormatting>
  <conditionalFormatting sqref="P186:W187">
    <cfRule type="containsBlanks" dxfId="2847" priority="1810">
      <formula>LEN(TRIM(P186))=0</formula>
    </cfRule>
  </conditionalFormatting>
  <conditionalFormatting sqref="P186:W186">
    <cfRule type="colorScale" priority="1809">
      <colorScale>
        <cfvo type="min"/>
        <cfvo type="max"/>
        <color rgb="FFFFEF9C"/>
        <color rgb="FFFF7128"/>
      </colorScale>
    </cfRule>
  </conditionalFormatting>
  <conditionalFormatting sqref="P188:W189">
    <cfRule type="containsBlanks" dxfId="2846" priority="1808">
      <formula>LEN(TRIM(P188))=0</formula>
    </cfRule>
  </conditionalFormatting>
  <conditionalFormatting sqref="P188:W188">
    <cfRule type="colorScale" priority="1807">
      <colorScale>
        <cfvo type="min"/>
        <cfvo type="max"/>
        <color rgb="FFFFEF9C"/>
        <color rgb="FFFF7128"/>
      </colorScale>
    </cfRule>
  </conditionalFormatting>
  <conditionalFormatting sqref="P190:W191">
    <cfRule type="containsBlanks" dxfId="2845" priority="1806">
      <formula>LEN(TRIM(P190))=0</formula>
    </cfRule>
  </conditionalFormatting>
  <conditionalFormatting sqref="P190:W190">
    <cfRule type="colorScale" priority="1805">
      <colorScale>
        <cfvo type="min"/>
        <cfvo type="max"/>
        <color rgb="FFFFEF9C"/>
        <color rgb="FFFF7128"/>
      </colorScale>
    </cfRule>
  </conditionalFormatting>
  <conditionalFormatting sqref="P192:W193">
    <cfRule type="containsBlanks" dxfId="2844" priority="1804">
      <formula>LEN(TRIM(P192))=0</formula>
    </cfRule>
  </conditionalFormatting>
  <conditionalFormatting sqref="P192:W192">
    <cfRule type="colorScale" priority="1803">
      <colorScale>
        <cfvo type="min"/>
        <cfvo type="max"/>
        <color rgb="FFFFEF9C"/>
        <color rgb="FFFF7128"/>
      </colorScale>
    </cfRule>
  </conditionalFormatting>
  <conditionalFormatting sqref="P194:W195">
    <cfRule type="containsBlanks" dxfId="2843" priority="1802">
      <formula>LEN(TRIM(P194))=0</formula>
    </cfRule>
  </conditionalFormatting>
  <conditionalFormatting sqref="P194:W194">
    <cfRule type="colorScale" priority="1801">
      <colorScale>
        <cfvo type="min"/>
        <cfvo type="max"/>
        <color rgb="FFFFEF9C"/>
        <color rgb="FFFF7128"/>
      </colorScale>
    </cfRule>
  </conditionalFormatting>
  <conditionalFormatting sqref="P196:W197">
    <cfRule type="containsBlanks" dxfId="2842" priority="1800">
      <formula>LEN(TRIM(P196))=0</formula>
    </cfRule>
  </conditionalFormatting>
  <conditionalFormatting sqref="P196:W196">
    <cfRule type="colorScale" priority="1799">
      <colorScale>
        <cfvo type="min"/>
        <cfvo type="max"/>
        <color rgb="FFFFEF9C"/>
        <color rgb="FFFF7128"/>
      </colorScale>
    </cfRule>
  </conditionalFormatting>
  <conditionalFormatting sqref="P198:W199">
    <cfRule type="containsBlanks" dxfId="2841" priority="1798">
      <formula>LEN(TRIM(P198))=0</formula>
    </cfRule>
  </conditionalFormatting>
  <conditionalFormatting sqref="P198:W198">
    <cfRule type="colorScale" priority="1797">
      <colorScale>
        <cfvo type="min"/>
        <cfvo type="max"/>
        <color rgb="FFFFEF9C"/>
        <color rgb="FFFF7128"/>
      </colorScale>
    </cfRule>
  </conditionalFormatting>
  <conditionalFormatting sqref="P202:W203">
    <cfRule type="containsBlanks" dxfId="2840" priority="1796">
      <formula>LEN(TRIM(P202))=0</formula>
    </cfRule>
  </conditionalFormatting>
  <conditionalFormatting sqref="P202:W202">
    <cfRule type="colorScale" priority="1795">
      <colorScale>
        <cfvo type="min"/>
        <cfvo type="max"/>
        <color rgb="FFFFEF9C"/>
        <color rgb="FFFF7128"/>
      </colorScale>
    </cfRule>
  </conditionalFormatting>
  <conditionalFormatting sqref="P204:W205">
    <cfRule type="containsBlanks" dxfId="2839" priority="1794">
      <formula>LEN(TRIM(P204))=0</formula>
    </cfRule>
  </conditionalFormatting>
  <conditionalFormatting sqref="P204:W204">
    <cfRule type="colorScale" priority="1793">
      <colorScale>
        <cfvo type="min"/>
        <cfvo type="max"/>
        <color rgb="FFFFEF9C"/>
        <color rgb="FFFF7128"/>
      </colorScale>
    </cfRule>
  </conditionalFormatting>
  <conditionalFormatting sqref="P206:W207">
    <cfRule type="containsBlanks" dxfId="2838" priority="1792">
      <formula>LEN(TRIM(P206))=0</formula>
    </cfRule>
  </conditionalFormatting>
  <conditionalFormatting sqref="P206:W206">
    <cfRule type="colorScale" priority="1791">
      <colorScale>
        <cfvo type="min"/>
        <cfvo type="max"/>
        <color rgb="FFFFEF9C"/>
        <color rgb="FFFF7128"/>
      </colorScale>
    </cfRule>
  </conditionalFormatting>
  <conditionalFormatting sqref="P208:W209">
    <cfRule type="containsBlanks" dxfId="2837" priority="1790">
      <formula>LEN(TRIM(P208))=0</formula>
    </cfRule>
  </conditionalFormatting>
  <conditionalFormatting sqref="P208:W208">
    <cfRule type="colorScale" priority="1789">
      <colorScale>
        <cfvo type="min"/>
        <cfvo type="max"/>
        <color rgb="FFFFEF9C"/>
        <color rgb="FFFF7128"/>
      </colorScale>
    </cfRule>
  </conditionalFormatting>
  <conditionalFormatting sqref="P210:W211">
    <cfRule type="containsBlanks" dxfId="2836" priority="1788">
      <formula>LEN(TRIM(P210))=0</formula>
    </cfRule>
  </conditionalFormatting>
  <conditionalFormatting sqref="P210:W210">
    <cfRule type="colorScale" priority="1787">
      <colorScale>
        <cfvo type="min"/>
        <cfvo type="max"/>
        <color rgb="FFFFEF9C"/>
        <color rgb="FFFF7128"/>
      </colorScale>
    </cfRule>
  </conditionalFormatting>
  <conditionalFormatting sqref="P212:W213">
    <cfRule type="containsBlanks" dxfId="2835" priority="1786">
      <formula>LEN(TRIM(P212))=0</formula>
    </cfRule>
  </conditionalFormatting>
  <conditionalFormatting sqref="P212:W212">
    <cfRule type="colorScale" priority="1785">
      <colorScale>
        <cfvo type="min"/>
        <cfvo type="max"/>
        <color rgb="FFFFEF9C"/>
        <color rgb="FFFF7128"/>
      </colorScale>
    </cfRule>
  </conditionalFormatting>
  <conditionalFormatting sqref="P214:W215">
    <cfRule type="containsBlanks" dxfId="2834" priority="1784">
      <formula>LEN(TRIM(P214))=0</formula>
    </cfRule>
  </conditionalFormatting>
  <conditionalFormatting sqref="P214:W214">
    <cfRule type="colorScale" priority="1783">
      <colorScale>
        <cfvo type="min"/>
        <cfvo type="max"/>
        <color rgb="FFFFEF9C"/>
        <color rgb="FFFF7128"/>
      </colorScale>
    </cfRule>
  </conditionalFormatting>
  <conditionalFormatting sqref="P216:W217">
    <cfRule type="containsBlanks" dxfId="2833" priority="1782">
      <formula>LEN(TRIM(P216))=0</formula>
    </cfRule>
  </conditionalFormatting>
  <conditionalFormatting sqref="P216:W216">
    <cfRule type="colorScale" priority="1781">
      <colorScale>
        <cfvo type="min"/>
        <cfvo type="max"/>
        <color rgb="FFFFEF9C"/>
        <color rgb="FFFF7128"/>
      </colorScale>
    </cfRule>
  </conditionalFormatting>
  <conditionalFormatting sqref="P218:W219">
    <cfRule type="containsBlanks" dxfId="2832" priority="1780">
      <formula>LEN(TRIM(P218))=0</formula>
    </cfRule>
  </conditionalFormatting>
  <conditionalFormatting sqref="P218:W218">
    <cfRule type="colorScale" priority="1779">
      <colorScale>
        <cfvo type="min"/>
        <cfvo type="max"/>
        <color rgb="FFFFEF9C"/>
        <color rgb="FFFF7128"/>
      </colorScale>
    </cfRule>
  </conditionalFormatting>
  <conditionalFormatting sqref="P220:W221">
    <cfRule type="containsBlanks" dxfId="2831" priority="1778">
      <formula>LEN(TRIM(P220))=0</formula>
    </cfRule>
  </conditionalFormatting>
  <conditionalFormatting sqref="P220:W220">
    <cfRule type="colorScale" priority="1777">
      <colorScale>
        <cfvo type="min"/>
        <cfvo type="max"/>
        <color rgb="FFFFEF9C"/>
        <color rgb="FFFF7128"/>
      </colorScale>
    </cfRule>
  </conditionalFormatting>
  <conditionalFormatting sqref="P222:W223">
    <cfRule type="containsBlanks" dxfId="2830" priority="1776">
      <formula>LEN(TRIM(P222))=0</formula>
    </cfRule>
  </conditionalFormatting>
  <conditionalFormatting sqref="P222:W222">
    <cfRule type="colorScale" priority="1775">
      <colorScale>
        <cfvo type="min"/>
        <cfvo type="max"/>
        <color rgb="FFFFEF9C"/>
        <color rgb="FFFF7128"/>
      </colorScale>
    </cfRule>
  </conditionalFormatting>
  <conditionalFormatting sqref="P200:W201">
    <cfRule type="containsBlanks" dxfId="2829" priority="1774">
      <formula>LEN(TRIM(P200))=0</formula>
    </cfRule>
  </conditionalFormatting>
  <conditionalFormatting sqref="P200:W200">
    <cfRule type="colorScale" priority="1773">
      <colorScale>
        <cfvo type="min"/>
        <cfvo type="max"/>
        <color rgb="FFFFEF9C"/>
        <color rgb="FFFF7128"/>
      </colorScale>
    </cfRule>
  </conditionalFormatting>
  <conditionalFormatting sqref="P224:W225">
    <cfRule type="containsBlanks" dxfId="2828" priority="1772">
      <formula>LEN(TRIM(P224))=0</formula>
    </cfRule>
  </conditionalFormatting>
  <conditionalFormatting sqref="P224:W224">
    <cfRule type="colorScale" priority="1771">
      <colorScale>
        <cfvo type="min"/>
        <cfvo type="max"/>
        <color rgb="FFFFEF9C"/>
        <color rgb="FFFF7128"/>
      </colorScale>
    </cfRule>
  </conditionalFormatting>
  <conditionalFormatting sqref="P226:W227">
    <cfRule type="containsBlanks" dxfId="2827" priority="1770">
      <formula>LEN(TRIM(P226))=0</formula>
    </cfRule>
  </conditionalFormatting>
  <conditionalFormatting sqref="P226:W226">
    <cfRule type="colorScale" priority="1769">
      <colorScale>
        <cfvo type="min"/>
        <cfvo type="max"/>
        <color rgb="FFFFEF9C"/>
        <color rgb="FFFF7128"/>
      </colorScale>
    </cfRule>
  </conditionalFormatting>
  <conditionalFormatting sqref="P228:W229">
    <cfRule type="containsBlanks" dxfId="2826" priority="1768">
      <formula>LEN(TRIM(P228))=0</formula>
    </cfRule>
  </conditionalFormatting>
  <conditionalFormatting sqref="P228:W228">
    <cfRule type="colorScale" priority="1767">
      <colorScale>
        <cfvo type="min"/>
        <cfvo type="max"/>
        <color rgb="FFFFEF9C"/>
        <color rgb="FFFF7128"/>
      </colorScale>
    </cfRule>
  </conditionalFormatting>
  <conditionalFormatting sqref="P230:W231">
    <cfRule type="containsBlanks" dxfId="2825" priority="1766">
      <formula>LEN(TRIM(P230))=0</formula>
    </cfRule>
  </conditionalFormatting>
  <conditionalFormatting sqref="P230:W230">
    <cfRule type="colorScale" priority="1765">
      <colorScale>
        <cfvo type="min"/>
        <cfvo type="max"/>
        <color rgb="FFFFEF9C"/>
        <color rgb="FFFF7128"/>
      </colorScale>
    </cfRule>
  </conditionalFormatting>
  <conditionalFormatting sqref="P232:W233">
    <cfRule type="containsBlanks" dxfId="2824" priority="1764">
      <formula>LEN(TRIM(P232))=0</formula>
    </cfRule>
  </conditionalFormatting>
  <conditionalFormatting sqref="P232:W232">
    <cfRule type="colorScale" priority="1763">
      <colorScale>
        <cfvo type="min"/>
        <cfvo type="max"/>
        <color rgb="FFFFEF9C"/>
        <color rgb="FFFF7128"/>
      </colorScale>
    </cfRule>
  </conditionalFormatting>
  <conditionalFormatting sqref="P234:W235">
    <cfRule type="containsBlanks" dxfId="2823" priority="1762">
      <formula>LEN(TRIM(P234))=0</formula>
    </cfRule>
  </conditionalFormatting>
  <conditionalFormatting sqref="P234:W234">
    <cfRule type="colorScale" priority="1761">
      <colorScale>
        <cfvo type="min"/>
        <cfvo type="max"/>
        <color rgb="FFFFEF9C"/>
        <color rgb="FFFF7128"/>
      </colorScale>
    </cfRule>
  </conditionalFormatting>
  <conditionalFormatting sqref="P236:W237">
    <cfRule type="containsBlanks" dxfId="2822" priority="1760">
      <formula>LEN(TRIM(P236))=0</formula>
    </cfRule>
  </conditionalFormatting>
  <conditionalFormatting sqref="P236:W236">
    <cfRule type="colorScale" priority="1759">
      <colorScale>
        <cfvo type="min"/>
        <cfvo type="max"/>
        <color rgb="FFFFEF9C"/>
        <color rgb="FFFF7128"/>
      </colorScale>
    </cfRule>
  </conditionalFormatting>
  <conditionalFormatting sqref="P238:W239">
    <cfRule type="containsBlanks" dxfId="2821" priority="1758">
      <formula>LEN(TRIM(P238))=0</formula>
    </cfRule>
  </conditionalFormatting>
  <conditionalFormatting sqref="P238:W238">
    <cfRule type="colorScale" priority="1757">
      <colorScale>
        <cfvo type="min"/>
        <cfvo type="max"/>
        <color rgb="FFFFEF9C"/>
        <color rgb="FFFF7128"/>
      </colorScale>
    </cfRule>
  </conditionalFormatting>
  <conditionalFormatting sqref="P240:W241">
    <cfRule type="containsBlanks" dxfId="2820" priority="1756">
      <formula>LEN(TRIM(P240))=0</formula>
    </cfRule>
  </conditionalFormatting>
  <conditionalFormatting sqref="P240:W240">
    <cfRule type="colorScale" priority="1755">
      <colorScale>
        <cfvo type="min"/>
        <cfvo type="max"/>
        <color rgb="FFFFEF9C"/>
        <color rgb="FFFF7128"/>
      </colorScale>
    </cfRule>
  </conditionalFormatting>
  <conditionalFormatting sqref="P242:W243">
    <cfRule type="containsBlanks" dxfId="2819" priority="1754">
      <formula>LEN(TRIM(P242))=0</formula>
    </cfRule>
  </conditionalFormatting>
  <conditionalFormatting sqref="P242:W242">
    <cfRule type="colorScale" priority="1753">
      <colorScale>
        <cfvo type="min"/>
        <cfvo type="max"/>
        <color rgb="FFFFEF9C"/>
        <color rgb="FFFF7128"/>
      </colorScale>
    </cfRule>
  </conditionalFormatting>
  <conditionalFormatting sqref="P244:W245">
    <cfRule type="containsBlanks" dxfId="2818" priority="1752">
      <formula>LEN(TRIM(P244))=0</formula>
    </cfRule>
  </conditionalFormatting>
  <conditionalFormatting sqref="P244:W244">
    <cfRule type="colorScale" priority="1751">
      <colorScale>
        <cfvo type="min"/>
        <cfvo type="max"/>
        <color rgb="FFFFEF9C"/>
        <color rgb="FFFF7128"/>
      </colorScale>
    </cfRule>
  </conditionalFormatting>
  <conditionalFormatting sqref="P246:W247">
    <cfRule type="containsBlanks" dxfId="2817" priority="1750">
      <formula>LEN(TRIM(P246))=0</formula>
    </cfRule>
  </conditionalFormatting>
  <conditionalFormatting sqref="P246:W246">
    <cfRule type="colorScale" priority="1749">
      <colorScale>
        <cfvo type="min"/>
        <cfvo type="max"/>
        <color rgb="FFFFEF9C"/>
        <color rgb="FFFF7128"/>
      </colorScale>
    </cfRule>
  </conditionalFormatting>
  <conditionalFormatting sqref="P248:W249">
    <cfRule type="containsBlanks" dxfId="2816" priority="1748">
      <formula>LEN(TRIM(P248))=0</formula>
    </cfRule>
  </conditionalFormatting>
  <conditionalFormatting sqref="P248:W248">
    <cfRule type="colorScale" priority="1747">
      <colorScale>
        <cfvo type="min"/>
        <cfvo type="max"/>
        <color rgb="FFFFEF9C"/>
        <color rgb="FFFF7128"/>
      </colorScale>
    </cfRule>
  </conditionalFormatting>
  <conditionalFormatting sqref="P250:W251">
    <cfRule type="containsBlanks" dxfId="2815" priority="1746">
      <formula>LEN(TRIM(P250))=0</formula>
    </cfRule>
  </conditionalFormatting>
  <conditionalFormatting sqref="P250:W250">
    <cfRule type="colorScale" priority="1745">
      <colorScale>
        <cfvo type="min"/>
        <cfvo type="max"/>
        <color rgb="FFFFEF9C"/>
        <color rgb="FFFF7128"/>
      </colorScale>
    </cfRule>
  </conditionalFormatting>
  <conditionalFormatting sqref="P252:W253">
    <cfRule type="containsBlanks" dxfId="2814" priority="1744">
      <formula>LEN(TRIM(P252))=0</formula>
    </cfRule>
  </conditionalFormatting>
  <conditionalFormatting sqref="P252:W252">
    <cfRule type="colorScale" priority="1743">
      <colorScale>
        <cfvo type="min"/>
        <cfvo type="max"/>
        <color rgb="FFFFEF9C"/>
        <color rgb="FFFF7128"/>
      </colorScale>
    </cfRule>
  </conditionalFormatting>
  <conditionalFormatting sqref="P254:W255">
    <cfRule type="containsBlanks" dxfId="2813" priority="1742">
      <formula>LEN(TRIM(P254))=0</formula>
    </cfRule>
  </conditionalFormatting>
  <conditionalFormatting sqref="P254:W254">
    <cfRule type="colorScale" priority="1741">
      <colorScale>
        <cfvo type="min"/>
        <cfvo type="max"/>
        <color rgb="FFFFEF9C"/>
        <color rgb="FFFF7128"/>
      </colorScale>
    </cfRule>
  </conditionalFormatting>
  <conditionalFormatting sqref="P256:W257">
    <cfRule type="containsBlanks" dxfId="2812" priority="1740">
      <formula>LEN(TRIM(P256))=0</formula>
    </cfRule>
  </conditionalFormatting>
  <conditionalFormatting sqref="P256:W256">
    <cfRule type="colorScale" priority="1739">
      <colorScale>
        <cfvo type="min"/>
        <cfvo type="max"/>
        <color rgb="FFFFEF9C"/>
        <color rgb="FFFF7128"/>
      </colorScale>
    </cfRule>
  </conditionalFormatting>
  <conditionalFormatting sqref="P258:W259">
    <cfRule type="containsBlanks" dxfId="2811" priority="1738">
      <formula>LEN(TRIM(P258))=0</formula>
    </cfRule>
  </conditionalFormatting>
  <conditionalFormatting sqref="P258:W258">
    <cfRule type="colorScale" priority="1737">
      <colorScale>
        <cfvo type="min"/>
        <cfvo type="max"/>
        <color rgb="FFFFEF9C"/>
        <color rgb="FFFF7128"/>
      </colorScale>
    </cfRule>
  </conditionalFormatting>
  <conditionalFormatting sqref="P260:W261">
    <cfRule type="containsBlanks" dxfId="2810" priority="1736">
      <formula>LEN(TRIM(P260))=0</formula>
    </cfRule>
  </conditionalFormatting>
  <conditionalFormatting sqref="P260:W260">
    <cfRule type="colorScale" priority="1735">
      <colorScale>
        <cfvo type="min"/>
        <cfvo type="max"/>
        <color rgb="FFFFEF9C"/>
        <color rgb="FFFF7128"/>
      </colorScale>
    </cfRule>
  </conditionalFormatting>
  <conditionalFormatting sqref="P262:W263">
    <cfRule type="containsBlanks" dxfId="2809" priority="1734">
      <formula>LEN(TRIM(P262))=0</formula>
    </cfRule>
  </conditionalFormatting>
  <conditionalFormatting sqref="P262:W262">
    <cfRule type="colorScale" priority="1733">
      <colorScale>
        <cfvo type="min"/>
        <cfvo type="max"/>
        <color rgb="FFFFEF9C"/>
        <color rgb="FFFF7128"/>
      </colorScale>
    </cfRule>
  </conditionalFormatting>
  <conditionalFormatting sqref="P266:W267">
    <cfRule type="containsBlanks" dxfId="2808" priority="1732">
      <formula>LEN(TRIM(P266))=0</formula>
    </cfRule>
  </conditionalFormatting>
  <conditionalFormatting sqref="P266:W266">
    <cfRule type="colorScale" priority="1731">
      <colorScale>
        <cfvo type="min"/>
        <cfvo type="max"/>
        <color rgb="FFFFEF9C"/>
        <color rgb="FFFF7128"/>
      </colorScale>
    </cfRule>
  </conditionalFormatting>
  <conditionalFormatting sqref="P268:W269">
    <cfRule type="containsBlanks" dxfId="2807" priority="1730">
      <formula>LEN(TRIM(P268))=0</formula>
    </cfRule>
  </conditionalFormatting>
  <conditionalFormatting sqref="P268:W268">
    <cfRule type="colorScale" priority="1729">
      <colorScale>
        <cfvo type="min"/>
        <cfvo type="max"/>
        <color rgb="FFFFEF9C"/>
        <color rgb="FFFF7128"/>
      </colorScale>
    </cfRule>
  </conditionalFormatting>
  <conditionalFormatting sqref="P270:W271">
    <cfRule type="containsBlanks" dxfId="2806" priority="1728">
      <formula>LEN(TRIM(P270))=0</formula>
    </cfRule>
  </conditionalFormatting>
  <conditionalFormatting sqref="P270:W270">
    <cfRule type="colorScale" priority="1727">
      <colorScale>
        <cfvo type="min"/>
        <cfvo type="max"/>
        <color rgb="FFFFEF9C"/>
        <color rgb="FFFF7128"/>
      </colorScale>
    </cfRule>
  </conditionalFormatting>
  <conditionalFormatting sqref="P272:W273">
    <cfRule type="containsBlanks" dxfId="2805" priority="1726">
      <formula>LEN(TRIM(P272))=0</formula>
    </cfRule>
  </conditionalFormatting>
  <conditionalFormatting sqref="P272:W272">
    <cfRule type="colorScale" priority="1725">
      <colorScale>
        <cfvo type="min"/>
        <cfvo type="max"/>
        <color rgb="FFFFEF9C"/>
        <color rgb="FFFF7128"/>
      </colorScale>
    </cfRule>
  </conditionalFormatting>
  <conditionalFormatting sqref="P274:W275">
    <cfRule type="containsBlanks" dxfId="2804" priority="1724">
      <formula>LEN(TRIM(P274))=0</formula>
    </cfRule>
  </conditionalFormatting>
  <conditionalFormatting sqref="P274:W274">
    <cfRule type="colorScale" priority="1723">
      <colorScale>
        <cfvo type="min"/>
        <cfvo type="max"/>
        <color rgb="FFFFEF9C"/>
        <color rgb="FFFF7128"/>
      </colorScale>
    </cfRule>
  </conditionalFormatting>
  <conditionalFormatting sqref="P276:W277">
    <cfRule type="containsBlanks" dxfId="2803" priority="1722">
      <formula>LEN(TRIM(P276))=0</formula>
    </cfRule>
  </conditionalFormatting>
  <conditionalFormatting sqref="P276:W276">
    <cfRule type="colorScale" priority="1721">
      <colorScale>
        <cfvo type="min"/>
        <cfvo type="max"/>
        <color rgb="FFFFEF9C"/>
        <color rgb="FFFF7128"/>
      </colorScale>
    </cfRule>
  </conditionalFormatting>
  <conditionalFormatting sqref="P278:W279">
    <cfRule type="containsBlanks" dxfId="2802" priority="1720">
      <formula>LEN(TRIM(P278))=0</formula>
    </cfRule>
  </conditionalFormatting>
  <conditionalFormatting sqref="P278:W278">
    <cfRule type="colorScale" priority="1719">
      <colorScale>
        <cfvo type="min"/>
        <cfvo type="max"/>
        <color rgb="FFFFEF9C"/>
        <color rgb="FFFF7128"/>
      </colorScale>
    </cfRule>
  </conditionalFormatting>
  <conditionalFormatting sqref="P280:W281">
    <cfRule type="containsBlanks" dxfId="2801" priority="1718">
      <formula>LEN(TRIM(P280))=0</formula>
    </cfRule>
  </conditionalFormatting>
  <conditionalFormatting sqref="P280:W280">
    <cfRule type="colorScale" priority="1717">
      <colorScale>
        <cfvo type="min"/>
        <cfvo type="max"/>
        <color rgb="FFFFEF9C"/>
        <color rgb="FFFF7128"/>
      </colorScale>
    </cfRule>
  </conditionalFormatting>
  <conditionalFormatting sqref="P282:W283">
    <cfRule type="containsBlanks" dxfId="2800" priority="1716">
      <formula>LEN(TRIM(P282))=0</formula>
    </cfRule>
  </conditionalFormatting>
  <conditionalFormatting sqref="P282:W282">
    <cfRule type="colorScale" priority="1715">
      <colorScale>
        <cfvo type="min"/>
        <cfvo type="max"/>
        <color rgb="FFFFEF9C"/>
        <color rgb="FFFF7128"/>
      </colorScale>
    </cfRule>
  </conditionalFormatting>
  <conditionalFormatting sqref="P284:W285">
    <cfRule type="containsBlanks" dxfId="2799" priority="1714">
      <formula>LEN(TRIM(P284))=0</formula>
    </cfRule>
  </conditionalFormatting>
  <conditionalFormatting sqref="P284:W284">
    <cfRule type="colorScale" priority="1713">
      <colorScale>
        <cfvo type="min"/>
        <cfvo type="max"/>
        <color rgb="FFFFEF9C"/>
        <color rgb="FFFF7128"/>
      </colorScale>
    </cfRule>
  </conditionalFormatting>
  <conditionalFormatting sqref="P286:W287">
    <cfRule type="containsBlanks" dxfId="2798" priority="1712">
      <formula>LEN(TRIM(P286))=0</formula>
    </cfRule>
  </conditionalFormatting>
  <conditionalFormatting sqref="P286:W286">
    <cfRule type="colorScale" priority="1711">
      <colorScale>
        <cfvo type="min"/>
        <cfvo type="max"/>
        <color rgb="FFFFEF9C"/>
        <color rgb="FFFF7128"/>
      </colorScale>
    </cfRule>
  </conditionalFormatting>
  <conditionalFormatting sqref="P264:W265">
    <cfRule type="containsBlanks" dxfId="2797" priority="1710">
      <formula>LEN(TRIM(P264))=0</formula>
    </cfRule>
  </conditionalFormatting>
  <conditionalFormatting sqref="P264:W264">
    <cfRule type="colorScale" priority="1709">
      <colorScale>
        <cfvo type="min"/>
        <cfvo type="max"/>
        <color rgb="FFFFEF9C"/>
        <color rgb="FFFF7128"/>
      </colorScale>
    </cfRule>
  </conditionalFormatting>
  <conditionalFormatting sqref="P288:W289">
    <cfRule type="containsBlanks" dxfId="2796" priority="1708">
      <formula>LEN(TRIM(P288))=0</formula>
    </cfRule>
  </conditionalFormatting>
  <conditionalFormatting sqref="P288:W288">
    <cfRule type="colorScale" priority="1707">
      <colorScale>
        <cfvo type="min"/>
        <cfvo type="max"/>
        <color rgb="FFFFEF9C"/>
        <color rgb="FFFF7128"/>
      </colorScale>
    </cfRule>
  </conditionalFormatting>
  <conditionalFormatting sqref="P290:W291">
    <cfRule type="containsBlanks" dxfId="2795" priority="1706">
      <formula>LEN(TRIM(P290))=0</formula>
    </cfRule>
  </conditionalFormatting>
  <conditionalFormatting sqref="P290:W290">
    <cfRule type="colorScale" priority="1705">
      <colorScale>
        <cfvo type="min"/>
        <cfvo type="max"/>
        <color rgb="FFFFEF9C"/>
        <color rgb="FFFF7128"/>
      </colorScale>
    </cfRule>
  </conditionalFormatting>
  <conditionalFormatting sqref="P292:W293">
    <cfRule type="containsBlanks" dxfId="2794" priority="1704">
      <formula>LEN(TRIM(P292))=0</formula>
    </cfRule>
  </conditionalFormatting>
  <conditionalFormatting sqref="P292:W292">
    <cfRule type="colorScale" priority="1703">
      <colorScale>
        <cfvo type="min"/>
        <cfvo type="max"/>
        <color rgb="FFFFEF9C"/>
        <color rgb="FFFF7128"/>
      </colorScale>
    </cfRule>
  </conditionalFormatting>
  <conditionalFormatting sqref="P294:W295">
    <cfRule type="containsBlanks" dxfId="2793" priority="1702">
      <formula>LEN(TRIM(P294))=0</formula>
    </cfRule>
  </conditionalFormatting>
  <conditionalFormatting sqref="P294:W294">
    <cfRule type="colorScale" priority="1701">
      <colorScale>
        <cfvo type="min"/>
        <cfvo type="max"/>
        <color rgb="FFFFEF9C"/>
        <color rgb="FFFF7128"/>
      </colorScale>
    </cfRule>
  </conditionalFormatting>
  <conditionalFormatting sqref="P296:W297">
    <cfRule type="containsBlanks" dxfId="2792" priority="1700">
      <formula>LEN(TRIM(P296))=0</formula>
    </cfRule>
  </conditionalFormatting>
  <conditionalFormatting sqref="P296:W296">
    <cfRule type="colorScale" priority="1699">
      <colorScale>
        <cfvo type="min"/>
        <cfvo type="max"/>
        <color rgb="FFFFEF9C"/>
        <color rgb="FFFF7128"/>
      </colorScale>
    </cfRule>
  </conditionalFormatting>
  <conditionalFormatting sqref="P298:W299">
    <cfRule type="containsBlanks" dxfId="2791" priority="1698">
      <formula>LEN(TRIM(P298))=0</formula>
    </cfRule>
  </conditionalFormatting>
  <conditionalFormatting sqref="P298:W298">
    <cfRule type="colorScale" priority="1697">
      <colorScale>
        <cfvo type="min"/>
        <cfvo type="max"/>
        <color rgb="FFFFEF9C"/>
        <color rgb="FFFF7128"/>
      </colorScale>
    </cfRule>
  </conditionalFormatting>
  <conditionalFormatting sqref="P300:W301">
    <cfRule type="containsBlanks" dxfId="2790" priority="1696">
      <formula>LEN(TRIM(P300))=0</formula>
    </cfRule>
  </conditionalFormatting>
  <conditionalFormatting sqref="P300:W300">
    <cfRule type="colorScale" priority="1695">
      <colorScale>
        <cfvo type="min"/>
        <cfvo type="max"/>
        <color rgb="FFFFEF9C"/>
        <color rgb="FFFF7128"/>
      </colorScale>
    </cfRule>
  </conditionalFormatting>
  <conditionalFormatting sqref="P302:W303">
    <cfRule type="containsBlanks" dxfId="2789" priority="1694">
      <formula>LEN(TRIM(P302))=0</formula>
    </cfRule>
  </conditionalFormatting>
  <conditionalFormatting sqref="P302:W302">
    <cfRule type="colorScale" priority="1693">
      <colorScale>
        <cfvo type="min"/>
        <cfvo type="max"/>
        <color rgb="FFFFEF9C"/>
        <color rgb="FFFF7128"/>
      </colorScale>
    </cfRule>
  </conditionalFormatting>
  <conditionalFormatting sqref="P304:W305">
    <cfRule type="containsBlanks" dxfId="2788" priority="1692">
      <formula>LEN(TRIM(P304))=0</formula>
    </cfRule>
  </conditionalFormatting>
  <conditionalFormatting sqref="P304:W304">
    <cfRule type="colorScale" priority="1691">
      <colorScale>
        <cfvo type="min"/>
        <cfvo type="max"/>
        <color rgb="FFFFEF9C"/>
        <color rgb="FFFF7128"/>
      </colorScale>
    </cfRule>
  </conditionalFormatting>
  <conditionalFormatting sqref="P306:W307">
    <cfRule type="containsBlanks" dxfId="2787" priority="1690">
      <formula>LEN(TRIM(P306))=0</formula>
    </cfRule>
  </conditionalFormatting>
  <conditionalFormatting sqref="P306:W306">
    <cfRule type="colorScale" priority="1689">
      <colorScale>
        <cfvo type="min"/>
        <cfvo type="max"/>
        <color rgb="FFFFEF9C"/>
        <color rgb="FFFF7128"/>
      </colorScale>
    </cfRule>
  </conditionalFormatting>
  <conditionalFormatting sqref="P308:W309">
    <cfRule type="containsBlanks" dxfId="2786" priority="1688">
      <formula>LEN(TRIM(P308))=0</formula>
    </cfRule>
  </conditionalFormatting>
  <conditionalFormatting sqref="P308:W308">
    <cfRule type="colorScale" priority="1687">
      <colorScale>
        <cfvo type="min"/>
        <cfvo type="max"/>
        <color rgb="FFFFEF9C"/>
        <color rgb="FFFF7128"/>
      </colorScale>
    </cfRule>
  </conditionalFormatting>
  <conditionalFormatting sqref="P310:W311">
    <cfRule type="containsBlanks" dxfId="2785" priority="1686">
      <formula>LEN(TRIM(P310))=0</formula>
    </cfRule>
  </conditionalFormatting>
  <conditionalFormatting sqref="P310:W310">
    <cfRule type="colorScale" priority="1685">
      <colorScale>
        <cfvo type="min"/>
        <cfvo type="max"/>
        <color rgb="FFFFEF9C"/>
        <color rgb="FFFF7128"/>
      </colorScale>
    </cfRule>
  </conditionalFormatting>
  <conditionalFormatting sqref="P312:W313">
    <cfRule type="containsBlanks" dxfId="2784" priority="1684">
      <formula>LEN(TRIM(P312))=0</formula>
    </cfRule>
  </conditionalFormatting>
  <conditionalFormatting sqref="P312:W312">
    <cfRule type="colorScale" priority="1683">
      <colorScale>
        <cfvo type="min"/>
        <cfvo type="max"/>
        <color rgb="FFFFEF9C"/>
        <color rgb="FFFF7128"/>
      </colorScale>
    </cfRule>
  </conditionalFormatting>
  <conditionalFormatting sqref="P314:W315">
    <cfRule type="containsBlanks" dxfId="2783" priority="1682">
      <formula>LEN(TRIM(P314))=0</formula>
    </cfRule>
  </conditionalFormatting>
  <conditionalFormatting sqref="P314:W314">
    <cfRule type="colorScale" priority="1681">
      <colorScale>
        <cfvo type="min"/>
        <cfvo type="max"/>
        <color rgb="FFFFEF9C"/>
        <color rgb="FFFF7128"/>
      </colorScale>
    </cfRule>
  </conditionalFormatting>
  <conditionalFormatting sqref="P316:W317">
    <cfRule type="containsBlanks" dxfId="2782" priority="1680">
      <formula>LEN(TRIM(P316))=0</formula>
    </cfRule>
  </conditionalFormatting>
  <conditionalFormatting sqref="P316:W316">
    <cfRule type="colorScale" priority="1679">
      <colorScale>
        <cfvo type="min"/>
        <cfvo type="max"/>
        <color rgb="FFFFEF9C"/>
        <color rgb="FFFF7128"/>
      </colorScale>
    </cfRule>
  </conditionalFormatting>
  <conditionalFormatting sqref="P318:W319">
    <cfRule type="containsBlanks" dxfId="2781" priority="1678">
      <formula>LEN(TRIM(P318))=0</formula>
    </cfRule>
  </conditionalFormatting>
  <conditionalFormatting sqref="P318:W318">
    <cfRule type="colorScale" priority="1677">
      <colorScale>
        <cfvo type="min"/>
        <cfvo type="max"/>
        <color rgb="FFFFEF9C"/>
        <color rgb="FFFF7128"/>
      </colorScale>
    </cfRule>
  </conditionalFormatting>
  <conditionalFormatting sqref="P320:W321">
    <cfRule type="containsBlanks" dxfId="2780" priority="1676">
      <formula>LEN(TRIM(P320))=0</formula>
    </cfRule>
  </conditionalFormatting>
  <conditionalFormatting sqref="P320:W320">
    <cfRule type="colorScale" priority="1675">
      <colorScale>
        <cfvo type="min"/>
        <cfvo type="max"/>
        <color rgb="FFFFEF9C"/>
        <color rgb="FFFF7128"/>
      </colorScale>
    </cfRule>
  </conditionalFormatting>
  <conditionalFormatting sqref="P322:W323">
    <cfRule type="containsBlanks" dxfId="2779" priority="1674">
      <formula>LEN(TRIM(P322))=0</formula>
    </cfRule>
  </conditionalFormatting>
  <conditionalFormatting sqref="P322:W322">
    <cfRule type="colorScale" priority="1673">
      <colorScale>
        <cfvo type="min"/>
        <cfvo type="max"/>
        <color rgb="FFFFEF9C"/>
        <color rgb="FFFF7128"/>
      </colorScale>
    </cfRule>
  </conditionalFormatting>
  <conditionalFormatting sqref="P324:W325">
    <cfRule type="containsBlanks" dxfId="2778" priority="1672">
      <formula>LEN(TRIM(P324))=0</formula>
    </cfRule>
  </conditionalFormatting>
  <conditionalFormatting sqref="P324:W324">
    <cfRule type="colorScale" priority="1671">
      <colorScale>
        <cfvo type="min"/>
        <cfvo type="max"/>
        <color rgb="FFFFEF9C"/>
        <color rgb="FFFF7128"/>
      </colorScale>
    </cfRule>
  </conditionalFormatting>
  <conditionalFormatting sqref="P326:W327">
    <cfRule type="containsBlanks" dxfId="2777" priority="1670">
      <formula>LEN(TRIM(P326))=0</formula>
    </cfRule>
  </conditionalFormatting>
  <conditionalFormatting sqref="P326:W326">
    <cfRule type="colorScale" priority="1669">
      <colorScale>
        <cfvo type="min"/>
        <cfvo type="max"/>
        <color rgb="FFFFEF9C"/>
        <color rgb="FFFF7128"/>
      </colorScale>
    </cfRule>
  </conditionalFormatting>
  <conditionalFormatting sqref="P330:W331">
    <cfRule type="containsBlanks" dxfId="2776" priority="1668">
      <formula>LEN(TRIM(P330))=0</formula>
    </cfRule>
  </conditionalFormatting>
  <conditionalFormatting sqref="P330:W330">
    <cfRule type="colorScale" priority="1667">
      <colorScale>
        <cfvo type="min"/>
        <cfvo type="max"/>
        <color rgb="FFFFEF9C"/>
        <color rgb="FFFF7128"/>
      </colorScale>
    </cfRule>
  </conditionalFormatting>
  <conditionalFormatting sqref="P332:W333">
    <cfRule type="containsBlanks" dxfId="2775" priority="1666">
      <formula>LEN(TRIM(P332))=0</formula>
    </cfRule>
  </conditionalFormatting>
  <conditionalFormatting sqref="P332:W332">
    <cfRule type="colorScale" priority="1665">
      <colorScale>
        <cfvo type="min"/>
        <cfvo type="max"/>
        <color rgb="FFFFEF9C"/>
        <color rgb="FFFF7128"/>
      </colorScale>
    </cfRule>
  </conditionalFormatting>
  <conditionalFormatting sqref="P334:W335">
    <cfRule type="containsBlanks" dxfId="2774" priority="1664">
      <formula>LEN(TRIM(P334))=0</formula>
    </cfRule>
  </conditionalFormatting>
  <conditionalFormatting sqref="P334:W334">
    <cfRule type="colorScale" priority="1663">
      <colorScale>
        <cfvo type="min"/>
        <cfvo type="max"/>
        <color rgb="FFFFEF9C"/>
        <color rgb="FFFF7128"/>
      </colorScale>
    </cfRule>
  </conditionalFormatting>
  <conditionalFormatting sqref="P336:W337">
    <cfRule type="containsBlanks" dxfId="2773" priority="1662">
      <formula>LEN(TRIM(P336))=0</formula>
    </cfRule>
  </conditionalFormatting>
  <conditionalFormatting sqref="P336:W336">
    <cfRule type="colorScale" priority="1661">
      <colorScale>
        <cfvo type="min"/>
        <cfvo type="max"/>
        <color rgb="FFFFEF9C"/>
        <color rgb="FFFF7128"/>
      </colorScale>
    </cfRule>
  </conditionalFormatting>
  <conditionalFormatting sqref="P338:W339">
    <cfRule type="containsBlanks" dxfId="2772" priority="1660">
      <formula>LEN(TRIM(P338))=0</formula>
    </cfRule>
  </conditionalFormatting>
  <conditionalFormatting sqref="P338:W338">
    <cfRule type="colorScale" priority="1659">
      <colorScale>
        <cfvo type="min"/>
        <cfvo type="max"/>
        <color rgb="FFFFEF9C"/>
        <color rgb="FFFF7128"/>
      </colorScale>
    </cfRule>
  </conditionalFormatting>
  <conditionalFormatting sqref="P340:W341">
    <cfRule type="containsBlanks" dxfId="2771" priority="1658">
      <formula>LEN(TRIM(P340))=0</formula>
    </cfRule>
  </conditionalFormatting>
  <conditionalFormatting sqref="P340:W340">
    <cfRule type="colorScale" priority="1657">
      <colorScale>
        <cfvo type="min"/>
        <cfvo type="max"/>
        <color rgb="FFFFEF9C"/>
        <color rgb="FFFF7128"/>
      </colorScale>
    </cfRule>
  </conditionalFormatting>
  <conditionalFormatting sqref="P342:W343">
    <cfRule type="containsBlanks" dxfId="2770" priority="1656">
      <formula>LEN(TRIM(P342))=0</formula>
    </cfRule>
  </conditionalFormatting>
  <conditionalFormatting sqref="P342:W342">
    <cfRule type="colorScale" priority="1655">
      <colorScale>
        <cfvo type="min"/>
        <cfvo type="max"/>
        <color rgb="FFFFEF9C"/>
        <color rgb="FFFF7128"/>
      </colorScale>
    </cfRule>
  </conditionalFormatting>
  <conditionalFormatting sqref="P344:W345">
    <cfRule type="containsBlanks" dxfId="2769" priority="1654">
      <formula>LEN(TRIM(P344))=0</formula>
    </cfRule>
  </conditionalFormatting>
  <conditionalFormatting sqref="P344:W344">
    <cfRule type="colorScale" priority="1653">
      <colorScale>
        <cfvo type="min"/>
        <cfvo type="max"/>
        <color rgb="FFFFEF9C"/>
        <color rgb="FFFF7128"/>
      </colorScale>
    </cfRule>
  </conditionalFormatting>
  <conditionalFormatting sqref="P346:W347">
    <cfRule type="containsBlanks" dxfId="2768" priority="1652">
      <formula>LEN(TRIM(P346))=0</formula>
    </cfRule>
  </conditionalFormatting>
  <conditionalFormatting sqref="P346:W346">
    <cfRule type="colorScale" priority="1651">
      <colorScale>
        <cfvo type="min"/>
        <cfvo type="max"/>
        <color rgb="FFFFEF9C"/>
        <color rgb="FFFF7128"/>
      </colorScale>
    </cfRule>
  </conditionalFormatting>
  <conditionalFormatting sqref="P348:W349">
    <cfRule type="containsBlanks" dxfId="2767" priority="1650">
      <formula>LEN(TRIM(P348))=0</formula>
    </cfRule>
  </conditionalFormatting>
  <conditionalFormatting sqref="P348:W348">
    <cfRule type="colorScale" priority="1649">
      <colorScale>
        <cfvo type="min"/>
        <cfvo type="max"/>
        <color rgb="FFFFEF9C"/>
        <color rgb="FFFF7128"/>
      </colorScale>
    </cfRule>
  </conditionalFormatting>
  <conditionalFormatting sqref="P350:W351">
    <cfRule type="containsBlanks" dxfId="2766" priority="1648">
      <formula>LEN(TRIM(P350))=0</formula>
    </cfRule>
  </conditionalFormatting>
  <conditionalFormatting sqref="P350:W350">
    <cfRule type="colorScale" priority="1647">
      <colorScale>
        <cfvo type="min"/>
        <cfvo type="max"/>
        <color rgb="FFFFEF9C"/>
        <color rgb="FFFF7128"/>
      </colorScale>
    </cfRule>
  </conditionalFormatting>
  <conditionalFormatting sqref="P328:W329">
    <cfRule type="containsBlanks" dxfId="2765" priority="1646">
      <formula>LEN(TRIM(P328))=0</formula>
    </cfRule>
  </conditionalFormatting>
  <conditionalFormatting sqref="P328:W328">
    <cfRule type="colorScale" priority="1645">
      <colorScale>
        <cfvo type="min"/>
        <cfvo type="max"/>
        <color rgb="FFFFEF9C"/>
        <color rgb="FFFF7128"/>
      </colorScale>
    </cfRule>
  </conditionalFormatting>
  <conditionalFormatting sqref="P352:W353">
    <cfRule type="containsBlanks" dxfId="2764" priority="1644">
      <formula>LEN(TRIM(P352))=0</formula>
    </cfRule>
  </conditionalFormatting>
  <conditionalFormatting sqref="P352:W352">
    <cfRule type="colorScale" priority="1643">
      <colorScale>
        <cfvo type="min"/>
        <cfvo type="max"/>
        <color rgb="FFFFEF9C"/>
        <color rgb="FFFF7128"/>
      </colorScale>
    </cfRule>
  </conditionalFormatting>
  <conditionalFormatting sqref="P354:W355">
    <cfRule type="containsBlanks" dxfId="2763" priority="1642">
      <formula>LEN(TRIM(P354))=0</formula>
    </cfRule>
  </conditionalFormatting>
  <conditionalFormatting sqref="P354:W354">
    <cfRule type="colorScale" priority="1641">
      <colorScale>
        <cfvo type="min"/>
        <cfvo type="max"/>
        <color rgb="FFFFEF9C"/>
        <color rgb="FFFF7128"/>
      </colorScale>
    </cfRule>
  </conditionalFormatting>
  <conditionalFormatting sqref="P356:W357">
    <cfRule type="containsBlanks" dxfId="2762" priority="1640">
      <formula>LEN(TRIM(P356))=0</formula>
    </cfRule>
  </conditionalFormatting>
  <conditionalFormatting sqref="P356:W356">
    <cfRule type="colorScale" priority="1639">
      <colorScale>
        <cfvo type="min"/>
        <cfvo type="max"/>
        <color rgb="FFFFEF9C"/>
        <color rgb="FFFF7128"/>
      </colorScale>
    </cfRule>
  </conditionalFormatting>
  <conditionalFormatting sqref="P358:W359">
    <cfRule type="containsBlanks" dxfId="2761" priority="1638">
      <formula>LEN(TRIM(P358))=0</formula>
    </cfRule>
  </conditionalFormatting>
  <conditionalFormatting sqref="P358:W358">
    <cfRule type="colorScale" priority="1637">
      <colorScale>
        <cfvo type="min"/>
        <cfvo type="max"/>
        <color rgb="FFFFEF9C"/>
        <color rgb="FFFF7128"/>
      </colorScale>
    </cfRule>
  </conditionalFormatting>
  <conditionalFormatting sqref="P360:W361">
    <cfRule type="containsBlanks" dxfId="2760" priority="1636">
      <formula>LEN(TRIM(P360))=0</formula>
    </cfRule>
  </conditionalFormatting>
  <conditionalFormatting sqref="P360:W360">
    <cfRule type="colorScale" priority="1635">
      <colorScale>
        <cfvo type="min"/>
        <cfvo type="max"/>
        <color rgb="FFFFEF9C"/>
        <color rgb="FFFF7128"/>
      </colorScale>
    </cfRule>
  </conditionalFormatting>
  <conditionalFormatting sqref="P362:W363">
    <cfRule type="containsBlanks" dxfId="2759" priority="1634">
      <formula>LEN(TRIM(P362))=0</formula>
    </cfRule>
  </conditionalFormatting>
  <conditionalFormatting sqref="P362:W362">
    <cfRule type="colorScale" priority="1633">
      <colorScale>
        <cfvo type="min"/>
        <cfvo type="max"/>
        <color rgb="FFFFEF9C"/>
        <color rgb="FFFF7128"/>
      </colorScale>
    </cfRule>
  </conditionalFormatting>
  <conditionalFormatting sqref="P364:W365">
    <cfRule type="containsBlanks" dxfId="2758" priority="1632">
      <formula>LEN(TRIM(P364))=0</formula>
    </cfRule>
  </conditionalFormatting>
  <conditionalFormatting sqref="P364:W364">
    <cfRule type="colorScale" priority="1631">
      <colorScale>
        <cfvo type="min"/>
        <cfvo type="max"/>
        <color rgb="FFFFEF9C"/>
        <color rgb="FFFF7128"/>
      </colorScale>
    </cfRule>
  </conditionalFormatting>
  <conditionalFormatting sqref="P366:W367">
    <cfRule type="containsBlanks" dxfId="2757" priority="1630">
      <formula>LEN(TRIM(P366))=0</formula>
    </cfRule>
  </conditionalFormatting>
  <conditionalFormatting sqref="P366:W366">
    <cfRule type="colorScale" priority="1629">
      <colorScale>
        <cfvo type="min"/>
        <cfvo type="max"/>
        <color rgb="FFFFEF9C"/>
        <color rgb="FFFF7128"/>
      </colorScale>
    </cfRule>
  </conditionalFormatting>
  <conditionalFormatting sqref="P368:W369">
    <cfRule type="containsBlanks" dxfId="2756" priority="1628">
      <formula>LEN(TRIM(P368))=0</formula>
    </cfRule>
  </conditionalFormatting>
  <conditionalFormatting sqref="P368:W368">
    <cfRule type="colorScale" priority="1627">
      <colorScale>
        <cfvo type="min"/>
        <cfvo type="max"/>
        <color rgb="FFFFEF9C"/>
        <color rgb="FFFF7128"/>
      </colorScale>
    </cfRule>
  </conditionalFormatting>
  <conditionalFormatting sqref="P370:W371">
    <cfRule type="containsBlanks" dxfId="2755" priority="1626">
      <formula>LEN(TRIM(P370))=0</formula>
    </cfRule>
  </conditionalFormatting>
  <conditionalFormatting sqref="P370:W370">
    <cfRule type="colorScale" priority="1625">
      <colorScale>
        <cfvo type="min"/>
        <cfvo type="max"/>
        <color rgb="FFFFEF9C"/>
        <color rgb="FFFF7128"/>
      </colorScale>
    </cfRule>
  </conditionalFormatting>
  <conditionalFormatting sqref="P372:W373">
    <cfRule type="containsBlanks" dxfId="2754" priority="1624">
      <formula>LEN(TRIM(P372))=0</formula>
    </cfRule>
  </conditionalFormatting>
  <conditionalFormatting sqref="P372:W372">
    <cfRule type="colorScale" priority="1623">
      <colorScale>
        <cfvo type="min"/>
        <cfvo type="max"/>
        <color rgb="FFFFEF9C"/>
        <color rgb="FFFF7128"/>
      </colorScale>
    </cfRule>
  </conditionalFormatting>
  <conditionalFormatting sqref="P374:W375">
    <cfRule type="containsBlanks" dxfId="2753" priority="1622">
      <formula>LEN(TRIM(P374))=0</formula>
    </cfRule>
  </conditionalFormatting>
  <conditionalFormatting sqref="P374:W374">
    <cfRule type="colorScale" priority="1621">
      <colorScale>
        <cfvo type="min"/>
        <cfvo type="max"/>
        <color rgb="FFFFEF9C"/>
        <color rgb="FFFF7128"/>
      </colorScale>
    </cfRule>
  </conditionalFormatting>
  <conditionalFormatting sqref="P376:W377">
    <cfRule type="containsBlanks" dxfId="2752" priority="1620">
      <formula>LEN(TRIM(P376))=0</formula>
    </cfRule>
  </conditionalFormatting>
  <conditionalFormatting sqref="P376:W376">
    <cfRule type="colorScale" priority="1619">
      <colorScale>
        <cfvo type="min"/>
        <cfvo type="max"/>
        <color rgb="FFFFEF9C"/>
        <color rgb="FFFF7128"/>
      </colorScale>
    </cfRule>
  </conditionalFormatting>
  <conditionalFormatting sqref="P378:W379">
    <cfRule type="containsBlanks" dxfId="2751" priority="1618">
      <formula>LEN(TRIM(P378))=0</formula>
    </cfRule>
  </conditionalFormatting>
  <conditionalFormatting sqref="P378:W378">
    <cfRule type="colorScale" priority="1617">
      <colorScale>
        <cfvo type="min"/>
        <cfvo type="max"/>
        <color rgb="FFFFEF9C"/>
        <color rgb="FFFF7128"/>
      </colorScale>
    </cfRule>
  </conditionalFormatting>
  <conditionalFormatting sqref="P380:W381">
    <cfRule type="containsBlanks" dxfId="2750" priority="1616">
      <formula>LEN(TRIM(P380))=0</formula>
    </cfRule>
  </conditionalFormatting>
  <conditionalFormatting sqref="P380:W380">
    <cfRule type="colorScale" priority="1615">
      <colorScale>
        <cfvo type="min"/>
        <cfvo type="max"/>
        <color rgb="FFFFEF9C"/>
        <color rgb="FFFF7128"/>
      </colorScale>
    </cfRule>
  </conditionalFormatting>
  <conditionalFormatting sqref="P382:W383">
    <cfRule type="containsBlanks" dxfId="2749" priority="1614">
      <formula>LEN(TRIM(P382))=0</formula>
    </cfRule>
  </conditionalFormatting>
  <conditionalFormatting sqref="P382:W382">
    <cfRule type="colorScale" priority="1613">
      <colorScale>
        <cfvo type="min"/>
        <cfvo type="max"/>
        <color rgb="FFFFEF9C"/>
        <color rgb="FFFF7128"/>
      </colorScale>
    </cfRule>
  </conditionalFormatting>
  <conditionalFormatting sqref="P384:W385">
    <cfRule type="containsBlanks" dxfId="2748" priority="1612">
      <formula>LEN(TRIM(P384))=0</formula>
    </cfRule>
  </conditionalFormatting>
  <conditionalFormatting sqref="P384:W384">
    <cfRule type="colorScale" priority="1611">
      <colorScale>
        <cfvo type="min"/>
        <cfvo type="max"/>
        <color rgb="FFFFEF9C"/>
        <color rgb="FFFF7128"/>
      </colorScale>
    </cfRule>
  </conditionalFormatting>
  <conditionalFormatting sqref="P386:W387">
    <cfRule type="containsBlanks" dxfId="2747" priority="1610">
      <formula>LEN(TRIM(P386))=0</formula>
    </cfRule>
  </conditionalFormatting>
  <conditionalFormatting sqref="P386:W386">
    <cfRule type="colorScale" priority="1609">
      <colorScale>
        <cfvo type="min"/>
        <cfvo type="max"/>
        <color rgb="FFFFEF9C"/>
        <color rgb="FFFF7128"/>
      </colorScale>
    </cfRule>
  </conditionalFormatting>
  <conditionalFormatting sqref="P388:W389">
    <cfRule type="containsBlanks" dxfId="2746" priority="1608">
      <formula>LEN(TRIM(P388))=0</formula>
    </cfRule>
  </conditionalFormatting>
  <conditionalFormatting sqref="P388:W388">
    <cfRule type="colorScale" priority="1607">
      <colorScale>
        <cfvo type="min"/>
        <cfvo type="max"/>
        <color rgb="FFFFEF9C"/>
        <color rgb="FFFF7128"/>
      </colorScale>
    </cfRule>
  </conditionalFormatting>
  <conditionalFormatting sqref="P390:W391">
    <cfRule type="containsBlanks" dxfId="2745" priority="1606">
      <formula>LEN(TRIM(P390))=0</formula>
    </cfRule>
  </conditionalFormatting>
  <conditionalFormatting sqref="P390:W390">
    <cfRule type="colorScale" priority="1605">
      <colorScale>
        <cfvo type="min"/>
        <cfvo type="max"/>
        <color rgb="FFFFEF9C"/>
        <color rgb="FFFF7128"/>
      </colorScale>
    </cfRule>
  </conditionalFormatting>
  <conditionalFormatting sqref="P394:W395">
    <cfRule type="containsBlanks" dxfId="2744" priority="1604">
      <formula>LEN(TRIM(P394))=0</formula>
    </cfRule>
  </conditionalFormatting>
  <conditionalFormatting sqref="P394:W394">
    <cfRule type="colorScale" priority="1603">
      <colorScale>
        <cfvo type="min"/>
        <cfvo type="max"/>
        <color rgb="FFFFEF9C"/>
        <color rgb="FFFF7128"/>
      </colorScale>
    </cfRule>
  </conditionalFormatting>
  <conditionalFormatting sqref="P396:W397">
    <cfRule type="containsBlanks" dxfId="2743" priority="1602">
      <formula>LEN(TRIM(P396))=0</formula>
    </cfRule>
  </conditionalFormatting>
  <conditionalFormatting sqref="P396:W396">
    <cfRule type="colorScale" priority="1601">
      <colorScale>
        <cfvo type="min"/>
        <cfvo type="max"/>
        <color rgb="FFFFEF9C"/>
        <color rgb="FFFF7128"/>
      </colorScale>
    </cfRule>
  </conditionalFormatting>
  <conditionalFormatting sqref="P398:W399">
    <cfRule type="containsBlanks" dxfId="2742" priority="1600">
      <formula>LEN(TRIM(P398))=0</formula>
    </cfRule>
  </conditionalFormatting>
  <conditionalFormatting sqref="P398:W398">
    <cfRule type="colorScale" priority="1599">
      <colorScale>
        <cfvo type="min"/>
        <cfvo type="max"/>
        <color rgb="FFFFEF9C"/>
        <color rgb="FFFF7128"/>
      </colorScale>
    </cfRule>
  </conditionalFormatting>
  <conditionalFormatting sqref="P400:W401">
    <cfRule type="containsBlanks" dxfId="2741" priority="1598">
      <formula>LEN(TRIM(P400))=0</formula>
    </cfRule>
  </conditionalFormatting>
  <conditionalFormatting sqref="P400:W400">
    <cfRule type="colorScale" priority="1597">
      <colorScale>
        <cfvo type="min"/>
        <cfvo type="max"/>
        <color rgb="FFFFEF9C"/>
        <color rgb="FFFF7128"/>
      </colorScale>
    </cfRule>
  </conditionalFormatting>
  <conditionalFormatting sqref="P402:W403">
    <cfRule type="containsBlanks" dxfId="2740" priority="1596">
      <formula>LEN(TRIM(P402))=0</formula>
    </cfRule>
  </conditionalFormatting>
  <conditionalFormatting sqref="P402:W402">
    <cfRule type="colorScale" priority="1595">
      <colorScale>
        <cfvo type="min"/>
        <cfvo type="max"/>
        <color rgb="FFFFEF9C"/>
        <color rgb="FFFF7128"/>
      </colorScale>
    </cfRule>
  </conditionalFormatting>
  <conditionalFormatting sqref="P404:W405">
    <cfRule type="containsBlanks" dxfId="2739" priority="1594">
      <formula>LEN(TRIM(P404))=0</formula>
    </cfRule>
  </conditionalFormatting>
  <conditionalFormatting sqref="P404:W404">
    <cfRule type="colorScale" priority="1593">
      <colorScale>
        <cfvo type="min"/>
        <cfvo type="max"/>
        <color rgb="FFFFEF9C"/>
        <color rgb="FFFF7128"/>
      </colorScale>
    </cfRule>
  </conditionalFormatting>
  <conditionalFormatting sqref="P406:W407">
    <cfRule type="containsBlanks" dxfId="2738" priority="1592">
      <formula>LEN(TRIM(P406))=0</formula>
    </cfRule>
  </conditionalFormatting>
  <conditionalFormatting sqref="P406:W406">
    <cfRule type="colorScale" priority="1591">
      <colorScale>
        <cfvo type="min"/>
        <cfvo type="max"/>
        <color rgb="FFFFEF9C"/>
        <color rgb="FFFF7128"/>
      </colorScale>
    </cfRule>
  </conditionalFormatting>
  <conditionalFormatting sqref="P408:W409">
    <cfRule type="containsBlanks" dxfId="2737" priority="1590">
      <formula>LEN(TRIM(P408))=0</formula>
    </cfRule>
  </conditionalFormatting>
  <conditionalFormatting sqref="P408:W408">
    <cfRule type="colorScale" priority="1589">
      <colorScale>
        <cfvo type="min"/>
        <cfvo type="max"/>
        <color rgb="FFFFEF9C"/>
        <color rgb="FFFF7128"/>
      </colorScale>
    </cfRule>
  </conditionalFormatting>
  <conditionalFormatting sqref="P410:W411">
    <cfRule type="containsBlanks" dxfId="2736" priority="1588">
      <formula>LEN(TRIM(P410))=0</formula>
    </cfRule>
  </conditionalFormatting>
  <conditionalFormatting sqref="P410:W410">
    <cfRule type="colorScale" priority="1587">
      <colorScale>
        <cfvo type="min"/>
        <cfvo type="max"/>
        <color rgb="FFFFEF9C"/>
        <color rgb="FFFF7128"/>
      </colorScale>
    </cfRule>
  </conditionalFormatting>
  <conditionalFormatting sqref="P412:W413">
    <cfRule type="containsBlanks" dxfId="2735" priority="1586">
      <formula>LEN(TRIM(P412))=0</formula>
    </cfRule>
  </conditionalFormatting>
  <conditionalFormatting sqref="P412:W412">
    <cfRule type="colorScale" priority="1585">
      <colorScale>
        <cfvo type="min"/>
        <cfvo type="max"/>
        <color rgb="FFFFEF9C"/>
        <color rgb="FFFF7128"/>
      </colorScale>
    </cfRule>
  </conditionalFormatting>
  <conditionalFormatting sqref="P414:W415">
    <cfRule type="containsBlanks" dxfId="2734" priority="1584">
      <formula>LEN(TRIM(P414))=0</formula>
    </cfRule>
  </conditionalFormatting>
  <conditionalFormatting sqref="P414:W414">
    <cfRule type="colorScale" priority="1583">
      <colorScale>
        <cfvo type="min"/>
        <cfvo type="max"/>
        <color rgb="FFFFEF9C"/>
        <color rgb="FFFF7128"/>
      </colorScale>
    </cfRule>
  </conditionalFormatting>
  <conditionalFormatting sqref="P392:W393">
    <cfRule type="containsBlanks" dxfId="2733" priority="1582">
      <formula>LEN(TRIM(P392))=0</formula>
    </cfRule>
  </conditionalFormatting>
  <conditionalFormatting sqref="P392:W392">
    <cfRule type="colorScale" priority="1581">
      <colorScale>
        <cfvo type="min"/>
        <cfvo type="max"/>
        <color rgb="FFFFEF9C"/>
        <color rgb="FFFF7128"/>
      </colorScale>
    </cfRule>
  </conditionalFormatting>
  <conditionalFormatting sqref="P416:W417">
    <cfRule type="containsBlanks" dxfId="2732" priority="1580">
      <formula>LEN(TRIM(P416))=0</formula>
    </cfRule>
  </conditionalFormatting>
  <conditionalFormatting sqref="P416:W416">
    <cfRule type="colorScale" priority="1579">
      <colorScale>
        <cfvo type="min"/>
        <cfvo type="max"/>
        <color rgb="FFFFEF9C"/>
        <color rgb="FFFF7128"/>
      </colorScale>
    </cfRule>
  </conditionalFormatting>
  <conditionalFormatting sqref="P418:W419">
    <cfRule type="containsBlanks" dxfId="2731" priority="1578">
      <formula>LEN(TRIM(P418))=0</formula>
    </cfRule>
  </conditionalFormatting>
  <conditionalFormatting sqref="P418:W418">
    <cfRule type="colorScale" priority="1577">
      <colorScale>
        <cfvo type="min"/>
        <cfvo type="max"/>
        <color rgb="FFFFEF9C"/>
        <color rgb="FFFF7128"/>
      </colorScale>
    </cfRule>
  </conditionalFormatting>
  <conditionalFormatting sqref="P420:W421">
    <cfRule type="containsBlanks" dxfId="2730" priority="1576">
      <formula>LEN(TRIM(P420))=0</formula>
    </cfRule>
  </conditionalFormatting>
  <conditionalFormatting sqref="P420:W420">
    <cfRule type="colorScale" priority="1575">
      <colorScale>
        <cfvo type="min"/>
        <cfvo type="max"/>
        <color rgb="FFFFEF9C"/>
        <color rgb="FFFF7128"/>
      </colorScale>
    </cfRule>
  </conditionalFormatting>
  <conditionalFormatting sqref="P422:W423">
    <cfRule type="containsBlanks" dxfId="2729" priority="1574">
      <formula>LEN(TRIM(P422))=0</formula>
    </cfRule>
  </conditionalFormatting>
  <conditionalFormatting sqref="P422:W422">
    <cfRule type="colorScale" priority="1573">
      <colorScale>
        <cfvo type="min"/>
        <cfvo type="max"/>
        <color rgb="FFFFEF9C"/>
        <color rgb="FFFF7128"/>
      </colorScale>
    </cfRule>
  </conditionalFormatting>
  <conditionalFormatting sqref="P424:W425">
    <cfRule type="containsBlanks" dxfId="2728" priority="1572">
      <formula>LEN(TRIM(P424))=0</formula>
    </cfRule>
  </conditionalFormatting>
  <conditionalFormatting sqref="P424:W424">
    <cfRule type="colorScale" priority="1571">
      <colorScale>
        <cfvo type="min"/>
        <cfvo type="max"/>
        <color rgb="FFFFEF9C"/>
        <color rgb="FFFF7128"/>
      </colorScale>
    </cfRule>
  </conditionalFormatting>
  <conditionalFormatting sqref="P426:W427">
    <cfRule type="containsBlanks" dxfId="2727" priority="1570">
      <formula>LEN(TRIM(P426))=0</formula>
    </cfRule>
  </conditionalFormatting>
  <conditionalFormatting sqref="P426:W426">
    <cfRule type="colorScale" priority="1569">
      <colorScale>
        <cfvo type="min"/>
        <cfvo type="max"/>
        <color rgb="FFFFEF9C"/>
        <color rgb="FFFF7128"/>
      </colorScale>
    </cfRule>
  </conditionalFormatting>
  <conditionalFormatting sqref="P428:W429">
    <cfRule type="containsBlanks" dxfId="2726" priority="1568">
      <formula>LEN(TRIM(P428))=0</formula>
    </cfRule>
  </conditionalFormatting>
  <conditionalFormatting sqref="P428:W428">
    <cfRule type="colorScale" priority="1567">
      <colorScale>
        <cfvo type="min"/>
        <cfvo type="max"/>
        <color rgb="FFFFEF9C"/>
        <color rgb="FFFF7128"/>
      </colorScale>
    </cfRule>
  </conditionalFormatting>
  <conditionalFormatting sqref="P430:W431">
    <cfRule type="containsBlanks" dxfId="2725" priority="1566">
      <formula>LEN(TRIM(P430))=0</formula>
    </cfRule>
  </conditionalFormatting>
  <conditionalFormatting sqref="P430:W430">
    <cfRule type="colorScale" priority="1565">
      <colorScale>
        <cfvo type="min"/>
        <cfvo type="max"/>
        <color rgb="FFFFEF9C"/>
        <color rgb="FFFF7128"/>
      </colorScale>
    </cfRule>
  </conditionalFormatting>
  <conditionalFormatting sqref="P432:W433">
    <cfRule type="containsBlanks" dxfId="2724" priority="1564">
      <formula>LEN(TRIM(P432))=0</formula>
    </cfRule>
  </conditionalFormatting>
  <conditionalFormatting sqref="P432:W432">
    <cfRule type="colorScale" priority="1563">
      <colorScale>
        <cfvo type="min"/>
        <cfvo type="max"/>
        <color rgb="FFFFEF9C"/>
        <color rgb="FFFF7128"/>
      </colorScale>
    </cfRule>
  </conditionalFormatting>
  <conditionalFormatting sqref="P434:W435">
    <cfRule type="containsBlanks" dxfId="2723" priority="1562">
      <formula>LEN(TRIM(P434))=0</formula>
    </cfRule>
  </conditionalFormatting>
  <conditionalFormatting sqref="P434:W434">
    <cfRule type="colorScale" priority="1561">
      <colorScale>
        <cfvo type="min"/>
        <cfvo type="max"/>
        <color rgb="FFFFEF9C"/>
        <color rgb="FFFF7128"/>
      </colorScale>
    </cfRule>
  </conditionalFormatting>
  <conditionalFormatting sqref="P436:W437">
    <cfRule type="containsBlanks" dxfId="2722" priority="1560">
      <formula>LEN(TRIM(P436))=0</formula>
    </cfRule>
  </conditionalFormatting>
  <conditionalFormatting sqref="P436:W436">
    <cfRule type="colorScale" priority="1559">
      <colorScale>
        <cfvo type="min"/>
        <cfvo type="max"/>
        <color rgb="FFFFEF9C"/>
        <color rgb="FFFF7128"/>
      </colorScale>
    </cfRule>
  </conditionalFormatting>
  <conditionalFormatting sqref="P438:W439">
    <cfRule type="containsBlanks" dxfId="2721" priority="1558">
      <formula>LEN(TRIM(P438))=0</formula>
    </cfRule>
  </conditionalFormatting>
  <conditionalFormatting sqref="P438:W438">
    <cfRule type="colorScale" priority="1557">
      <colorScale>
        <cfvo type="min"/>
        <cfvo type="max"/>
        <color rgb="FFFFEF9C"/>
        <color rgb="FFFF7128"/>
      </colorScale>
    </cfRule>
  </conditionalFormatting>
  <conditionalFormatting sqref="P440:W441">
    <cfRule type="containsBlanks" dxfId="2720" priority="1556">
      <formula>LEN(TRIM(P440))=0</formula>
    </cfRule>
  </conditionalFormatting>
  <conditionalFormatting sqref="P440:W440">
    <cfRule type="colorScale" priority="1555">
      <colorScale>
        <cfvo type="min"/>
        <cfvo type="max"/>
        <color rgb="FFFFEF9C"/>
        <color rgb="FFFF7128"/>
      </colorScale>
    </cfRule>
  </conditionalFormatting>
  <conditionalFormatting sqref="P442:W443">
    <cfRule type="containsBlanks" dxfId="2719" priority="1554">
      <formula>LEN(TRIM(P442))=0</formula>
    </cfRule>
  </conditionalFormatting>
  <conditionalFormatting sqref="P442:W442">
    <cfRule type="colorScale" priority="1553">
      <colorScale>
        <cfvo type="min"/>
        <cfvo type="max"/>
        <color rgb="FFFFEF9C"/>
        <color rgb="FFFF7128"/>
      </colorScale>
    </cfRule>
  </conditionalFormatting>
  <conditionalFormatting sqref="P444:W445">
    <cfRule type="containsBlanks" dxfId="2718" priority="1552">
      <formula>LEN(TRIM(P444))=0</formula>
    </cfRule>
  </conditionalFormatting>
  <conditionalFormatting sqref="P444:W444">
    <cfRule type="colorScale" priority="1551">
      <colorScale>
        <cfvo type="min"/>
        <cfvo type="max"/>
        <color rgb="FFFFEF9C"/>
        <color rgb="FFFF7128"/>
      </colorScale>
    </cfRule>
  </conditionalFormatting>
  <conditionalFormatting sqref="P446:W447">
    <cfRule type="containsBlanks" dxfId="2717" priority="1550">
      <formula>LEN(TRIM(P446))=0</formula>
    </cfRule>
  </conditionalFormatting>
  <conditionalFormatting sqref="P446:W446">
    <cfRule type="colorScale" priority="1549">
      <colorScale>
        <cfvo type="min"/>
        <cfvo type="max"/>
        <color rgb="FFFFEF9C"/>
        <color rgb="FFFF7128"/>
      </colorScale>
    </cfRule>
  </conditionalFormatting>
  <conditionalFormatting sqref="P448:W449">
    <cfRule type="containsBlanks" dxfId="2716" priority="1548">
      <formula>LEN(TRIM(P448))=0</formula>
    </cfRule>
  </conditionalFormatting>
  <conditionalFormatting sqref="P448:W448">
    <cfRule type="colorScale" priority="1547">
      <colorScale>
        <cfvo type="min"/>
        <cfvo type="max"/>
        <color rgb="FFFFEF9C"/>
        <color rgb="FFFF7128"/>
      </colorScale>
    </cfRule>
  </conditionalFormatting>
  <conditionalFormatting sqref="P450:W451">
    <cfRule type="containsBlanks" dxfId="2715" priority="1546">
      <formula>LEN(TRIM(P450))=0</formula>
    </cfRule>
  </conditionalFormatting>
  <conditionalFormatting sqref="P450:W450">
    <cfRule type="colorScale" priority="1545">
      <colorScale>
        <cfvo type="min"/>
        <cfvo type="max"/>
        <color rgb="FFFFEF9C"/>
        <color rgb="FFFF7128"/>
      </colorScale>
    </cfRule>
  </conditionalFormatting>
  <conditionalFormatting sqref="P452:W453">
    <cfRule type="containsBlanks" dxfId="2714" priority="1544">
      <formula>LEN(TRIM(P452))=0</formula>
    </cfRule>
  </conditionalFormatting>
  <conditionalFormatting sqref="P452:W452">
    <cfRule type="colorScale" priority="1543">
      <colorScale>
        <cfvo type="min"/>
        <cfvo type="max"/>
        <color rgb="FFFFEF9C"/>
        <color rgb="FFFF7128"/>
      </colorScale>
    </cfRule>
  </conditionalFormatting>
  <conditionalFormatting sqref="P454:W455">
    <cfRule type="containsBlanks" dxfId="2713" priority="1542">
      <formula>LEN(TRIM(P454))=0</formula>
    </cfRule>
  </conditionalFormatting>
  <conditionalFormatting sqref="P454:W454">
    <cfRule type="colorScale" priority="1541">
      <colorScale>
        <cfvo type="min"/>
        <cfvo type="max"/>
        <color rgb="FFFFEF9C"/>
        <color rgb="FFFF7128"/>
      </colorScale>
    </cfRule>
  </conditionalFormatting>
  <conditionalFormatting sqref="P458:W459">
    <cfRule type="containsBlanks" dxfId="2712" priority="1540">
      <formula>LEN(TRIM(P458))=0</formula>
    </cfRule>
  </conditionalFormatting>
  <conditionalFormatting sqref="P458:W458">
    <cfRule type="colorScale" priority="1539">
      <colorScale>
        <cfvo type="min"/>
        <cfvo type="max"/>
        <color rgb="FFFFEF9C"/>
        <color rgb="FFFF7128"/>
      </colorScale>
    </cfRule>
  </conditionalFormatting>
  <conditionalFormatting sqref="P460:W461">
    <cfRule type="containsBlanks" dxfId="2711" priority="1538">
      <formula>LEN(TRIM(P460))=0</formula>
    </cfRule>
  </conditionalFormatting>
  <conditionalFormatting sqref="P460:W460">
    <cfRule type="colorScale" priority="1537">
      <colorScale>
        <cfvo type="min"/>
        <cfvo type="max"/>
        <color rgb="FFFFEF9C"/>
        <color rgb="FFFF7128"/>
      </colorScale>
    </cfRule>
  </conditionalFormatting>
  <conditionalFormatting sqref="P462:W463">
    <cfRule type="containsBlanks" dxfId="2710" priority="1536">
      <formula>LEN(TRIM(P462))=0</formula>
    </cfRule>
  </conditionalFormatting>
  <conditionalFormatting sqref="P462:W462">
    <cfRule type="colorScale" priority="1535">
      <colorScale>
        <cfvo type="min"/>
        <cfvo type="max"/>
        <color rgb="FFFFEF9C"/>
        <color rgb="FFFF7128"/>
      </colorScale>
    </cfRule>
  </conditionalFormatting>
  <conditionalFormatting sqref="P464:W465">
    <cfRule type="containsBlanks" dxfId="2709" priority="1534">
      <formula>LEN(TRIM(P464))=0</formula>
    </cfRule>
  </conditionalFormatting>
  <conditionalFormatting sqref="P464:W464">
    <cfRule type="colorScale" priority="1533">
      <colorScale>
        <cfvo type="min"/>
        <cfvo type="max"/>
        <color rgb="FFFFEF9C"/>
        <color rgb="FFFF7128"/>
      </colorScale>
    </cfRule>
  </conditionalFormatting>
  <conditionalFormatting sqref="P466:W467">
    <cfRule type="containsBlanks" dxfId="2708" priority="1532">
      <formula>LEN(TRIM(P466))=0</formula>
    </cfRule>
  </conditionalFormatting>
  <conditionalFormatting sqref="P466:W466">
    <cfRule type="colorScale" priority="1531">
      <colorScale>
        <cfvo type="min"/>
        <cfvo type="max"/>
        <color rgb="FFFFEF9C"/>
        <color rgb="FFFF7128"/>
      </colorScale>
    </cfRule>
  </conditionalFormatting>
  <conditionalFormatting sqref="P468:W469">
    <cfRule type="containsBlanks" dxfId="2707" priority="1530">
      <formula>LEN(TRIM(P468))=0</formula>
    </cfRule>
  </conditionalFormatting>
  <conditionalFormatting sqref="P468:W468">
    <cfRule type="colorScale" priority="1529">
      <colorScale>
        <cfvo type="min"/>
        <cfvo type="max"/>
        <color rgb="FFFFEF9C"/>
        <color rgb="FFFF7128"/>
      </colorScale>
    </cfRule>
  </conditionalFormatting>
  <conditionalFormatting sqref="P470:W471">
    <cfRule type="containsBlanks" dxfId="2706" priority="1528">
      <formula>LEN(TRIM(P470))=0</formula>
    </cfRule>
  </conditionalFormatting>
  <conditionalFormatting sqref="P470:W470">
    <cfRule type="colorScale" priority="1527">
      <colorScale>
        <cfvo type="min"/>
        <cfvo type="max"/>
        <color rgb="FFFFEF9C"/>
        <color rgb="FFFF7128"/>
      </colorScale>
    </cfRule>
  </conditionalFormatting>
  <conditionalFormatting sqref="P472:W473">
    <cfRule type="containsBlanks" dxfId="2705" priority="1526">
      <formula>LEN(TRIM(P472))=0</formula>
    </cfRule>
  </conditionalFormatting>
  <conditionalFormatting sqref="P472:W472">
    <cfRule type="colorScale" priority="1525">
      <colorScale>
        <cfvo type="min"/>
        <cfvo type="max"/>
        <color rgb="FFFFEF9C"/>
        <color rgb="FFFF7128"/>
      </colorScale>
    </cfRule>
  </conditionalFormatting>
  <conditionalFormatting sqref="P474:W475">
    <cfRule type="containsBlanks" dxfId="2704" priority="1524">
      <formula>LEN(TRIM(P474))=0</formula>
    </cfRule>
  </conditionalFormatting>
  <conditionalFormatting sqref="P474:W474">
    <cfRule type="colorScale" priority="1523">
      <colorScale>
        <cfvo type="min"/>
        <cfvo type="max"/>
        <color rgb="FFFFEF9C"/>
        <color rgb="FFFF7128"/>
      </colorScale>
    </cfRule>
  </conditionalFormatting>
  <conditionalFormatting sqref="P476:W477">
    <cfRule type="containsBlanks" dxfId="2703" priority="1522">
      <formula>LEN(TRIM(P476))=0</formula>
    </cfRule>
  </conditionalFormatting>
  <conditionalFormatting sqref="P476:W476">
    <cfRule type="colorScale" priority="1521">
      <colorScale>
        <cfvo type="min"/>
        <cfvo type="max"/>
        <color rgb="FFFFEF9C"/>
        <color rgb="FFFF7128"/>
      </colorScale>
    </cfRule>
  </conditionalFormatting>
  <conditionalFormatting sqref="P478:W479">
    <cfRule type="containsBlanks" dxfId="2702" priority="1520">
      <formula>LEN(TRIM(P478))=0</formula>
    </cfRule>
  </conditionalFormatting>
  <conditionalFormatting sqref="P478:W478">
    <cfRule type="colorScale" priority="1519">
      <colorScale>
        <cfvo type="min"/>
        <cfvo type="max"/>
        <color rgb="FFFFEF9C"/>
        <color rgb="FFFF7128"/>
      </colorScale>
    </cfRule>
  </conditionalFormatting>
  <conditionalFormatting sqref="P456:W457">
    <cfRule type="containsBlanks" dxfId="2701" priority="1518">
      <formula>LEN(TRIM(P456))=0</formula>
    </cfRule>
  </conditionalFormatting>
  <conditionalFormatting sqref="P456:W456">
    <cfRule type="colorScale" priority="1517">
      <colorScale>
        <cfvo type="min"/>
        <cfvo type="max"/>
        <color rgb="FFFFEF9C"/>
        <color rgb="FFFF7128"/>
      </colorScale>
    </cfRule>
  </conditionalFormatting>
  <conditionalFormatting sqref="P480:W481">
    <cfRule type="containsBlanks" dxfId="2700" priority="1516">
      <formula>LEN(TRIM(P480))=0</formula>
    </cfRule>
  </conditionalFormatting>
  <conditionalFormatting sqref="P480:W480">
    <cfRule type="colorScale" priority="1515">
      <colorScale>
        <cfvo type="min"/>
        <cfvo type="max"/>
        <color rgb="FFFFEF9C"/>
        <color rgb="FFFF7128"/>
      </colorScale>
    </cfRule>
  </conditionalFormatting>
  <conditionalFormatting sqref="P482:W483">
    <cfRule type="containsBlanks" dxfId="2699" priority="1514">
      <formula>LEN(TRIM(P482))=0</formula>
    </cfRule>
  </conditionalFormatting>
  <conditionalFormatting sqref="P482:W482">
    <cfRule type="colorScale" priority="1513">
      <colorScale>
        <cfvo type="min"/>
        <cfvo type="max"/>
        <color rgb="FFFFEF9C"/>
        <color rgb="FFFF7128"/>
      </colorScale>
    </cfRule>
  </conditionalFormatting>
  <conditionalFormatting sqref="P484:W485">
    <cfRule type="containsBlanks" dxfId="2698" priority="1512">
      <formula>LEN(TRIM(P484))=0</formula>
    </cfRule>
  </conditionalFormatting>
  <conditionalFormatting sqref="P484:W484">
    <cfRule type="colorScale" priority="1511">
      <colorScale>
        <cfvo type="min"/>
        <cfvo type="max"/>
        <color rgb="FFFFEF9C"/>
        <color rgb="FFFF7128"/>
      </colorScale>
    </cfRule>
  </conditionalFormatting>
  <conditionalFormatting sqref="P486:W487">
    <cfRule type="containsBlanks" dxfId="2697" priority="1510">
      <formula>LEN(TRIM(P486))=0</formula>
    </cfRule>
  </conditionalFormatting>
  <conditionalFormatting sqref="P486:W486">
    <cfRule type="colorScale" priority="1509">
      <colorScale>
        <cfvo type="min"/>
        <cfvo type="max"/>
        <color rgb="FFFFEF9C"/>
        <color rgb="FFFF7128"/>
      </colorScale>
    </cfRule>
  </conditionalFormatting>
  <conditionalFormatting sqref="P488:W489">
    <cfRule type="containsBlanks" dxfId="2696" priority="1508">
      <formula>LEN(TRIM(P488))=0</formula>
    </cfRule>
  </conditionalFormatting>
  <conditionalFormatting sqref="P488:W488">
    <cfRule type="colorScale" priority="1507">
      <colorScale>
        <cfvo type="min"/>
        <cfvo type="max"/>
        <color rgb="FFFFEF9C"/>
        <color rgb="FFFF7128"/>
      </colorScale>
    </cfRule>
  </conditionalFormatting>
  <conditionalFormatting sqref="P490:W491">
    <cfRule type="containsBlanks" dxfId="2695" priority="1506">
      <formula>LEN(TRIM(P490))=0</formula>
    </cfRule>
  </conditionalFormatting>
  <conditionalFormatting sqref="P490:W490">
    <cfRule type="colorScale" priority="1505">
      <colorScale>
        <cfvo type="min"/>
        <cfvo type="max"/>
        <color rgb="FFFFEF9C"/>
        <color rgb="FFFF7128"/>
      </colorScale>
    </cfRule>
  </conditionalFormatting>
  <conditionalFormatting sqref="P492:W493">
    <cfRule type="containsBlanks" dxfId="2694" priority="1504">
      <formula>LEN(TRIM(P492))=0</formula>
    </cfRule>
  </conditionalFormatting>
  <conditionalFormatting sqref="P492:W492">
    <cfRule type="colorScale" priority="1503">
      <colorScale>
        <cfvo type="min"/>
        <cfvo type="max"/>
        <color rgb="FFFFEF9C"/>
        <color rgb="FFFF7128"/>
      </colorScale>
    </cfRule>
  </conditionalFormatting>
  <conditionalFormatting sqref="P494:W495">
    <cfRule type="containsBlanks" dxfId="2693" priority="1502">
      <formula>LEN(TRIM(P494))=0</formula>
    </cfRule>
  </conditionalFormatting>
  <conditionalFormatting sqref="P494:W494">
    <cfRule type="colorScale" priority="1501">
      <colorScale>
        <cfvo type="min"/>
        <cfvo type="max"/>
        <color rgb="FFFFEF9C"/>
        <color rgb="FFFF7128"/>
      </colorScale>
    </cfRule>
  </conditionalFormatting>
  <conditionalFormatting sqref="P496:W497">
    <cfRule type="containsBlanks" dxfId="2692" priority="1500">
      <formula>LEN(TRIM(P496))=0</formula>
    </cfRule>
  </conditionalFormatting>
  <conditionalFormatting sqref="P496:W496">
    <cfRule type="colorScale" priority="1499">
      <colorScale>
        <cfvo type="min"/>
        <cfvo type="max"/>
        <color rgb="FFFFEF9C"/>
        <color rgb="FFFF7128"/>
      </colorScale>
    </cfRule>
  </conditionalFormatting>
  <conditionalFormatting sqref="P498:W499">
    <cfRule type="containsBlanks" dxfId="2691" priority="1498">
      <formula>LEN(TRIM(P498))=0</formula>
    </cfRule>
  </conditionalFormatting>
  <conditionalFormatting sqref="P498:W498">
    <cfRule type="colorScale" priority="1497">
      <colorScale>
        <cfvo type="min"/>
        <cfvo type="max"/>
        <color rgb="FFFFEF9C"/>
        <color rgb="FFFF7128"/>
      </colorScale>
    </cfRule>
  </conditionalFormatting>
  <conditionalFormatting sqref="P500:W501">
    <cfRule type="containsBlanks" dxfId="2690" priority="1496">
      <formula>LEN(TRIM(P500))=0</formula>
    </cfRule>
  </conditionalFormatting>
  <conditionalFormatting sqref="P500:W500">
    <cfRule type="colorScale" priority="1495">
      <colorScale>
        <cfvo type="min"/>
        <cfvo type="max"/>
        <color rgb="FFFFEF9C"/>
        <color rgb="FFFF7128"/>
      </colorScale>
    </cfRule>
  </conditionalFormatting>
  <conditionalFormatting sqref="P502:W503">
    <cfRule type="containsBlanks" dxfId="2689" priority="1494">
      <formula>LEN(TRIM(P502))=0</formula>
    </cfRule>
  </conditionalFormatting>
  <conditionalFormatting sqref="P502:W502">
    <cfRule type="colorScale" priority="1493">
      <colorScale>
        <cfvo type="min"/>
        <cfvo type="max"/>
        <color rgb="FFFFEF9C"/>
        <color rgb="FFFF7128"/>
      </colorScale>
    </cfRule>
  </conditionalFormatting>
  <conditionalFormatting sqref="P504:W505">
    <cfRule type="containsBlanks" dxfId="2688" priority="1492">
      <formula>LEN(TRIM(P504))=0</formula>
    </cfRule>
  </conditionalFormatting>
  <conditionalFormatting sqref="P504:W504">
    <cfRule type="colorScale" priority="1491">
      <colorScale>
        <cfvo type="min"/>
        <cfvo type="max"/>
        <color rgb="FFFFEF9C"/>
        <color rgb="FFFF7128"/>
      </colorScale>
    </cfRule>
  </conditionalFormatting>
  <conditionalFormatting sqref="P506:W507">
    <cfRule type="containsBlanks" dxfId="2687" priority="1490">
      <formula>LEN(TRIM(P506))=0</formula>
    </cfRule>
  </conditionalFormatting>
  <conditionalFormatting sqref="P506:W506">
    <cfRule type="colorScale" priority="1489">
      <colorScale>
        <cfvo type="min"/>
        <cfvo type="max"/>
        <color rgb="FFFFEF9C"/>
        <color rgb="FFFF7128"/>
      </colorScale>
    </cfRule>
  </conditionalFormatting>
  <conditionalFormatting sqref="F92:M93">
    <cfRule type="containsBlanks" dxfId="2686" priority="1480">
      <formula>LEN(TRIM(F92))=0</formula>
    </cfRule>
  </conditionalFormatting>
  <conditionalFormatting sqref="L92:M92">
    <cfRule type="expression" dxfId="2685" priority="1478">
      <formula>AE92=1</formula>
    </cfRule>
  </conditionalFormatting>
  <conditionalFormatting sqref="F92:M92">
    <cfRule type="colorScale" priority="1479">
      <colorScale>
        <cfvo type="min"/>
        <cfvo type="max"/>
        <color rgb="FFFFEF9C"/>
        <color rgb="FFFF7128"/>
      </colorScale>
    </cfRule>
  </conditionalFormatting>
  <conditionalFormatting sqref="F95:M95">
    <cfRule type="containsBlanks" dxfId="2684" priority="1477">
      <formula>LEN(TRIM(F95))=0</formula>
    </cfRule>
  </conditionalFormatting>
  <conditionalFormatting sqref="F94:M94">
    <cfRule type="colorScale" priority="1475">
      <colorScale>
        <cfvo type="min"/>
        <cfvo type="max"/>
        <color rgb="FFFFEF9C"/>
        <color rgb="FFFF7128"/>
      </colorScale>
    </cfRule>
    <cfRule type="containsBlanks" dxfId="2683" priority="1476">
      <formula>LEN(TRIM(F94))=0</formula>
    </cfRule>
  </conditionalFormatting>
  <conditionalFormatting sqref="H94:I94">
    <cfRule type="expression" dxfId="2682" priority="1474">
      <formula>Z94=1</formula>
    </cfRule>
  </conditionalFormatting>
  <conditionalFormatting sqref="F94:G94">
    <cfRule type="expression" dxfId="2681" priority="1473">
      <formula>Y94=1</formula>
    </cfRule>
  </conditionalFormatting>
  <conditionalFormatting sqref="J94:K94">
    <cfRule type="expression" dxfId="2680" priority="1472">
      <formula>AA94=1</formula>
    </cfRule>
  </conditionalFormatting>
  <conditionalFormatting sqref="L94:M94">
    <cfRule type="expression" dxfId="2679" priority="1471">
      <formula>AB94=1</formula>
    </cfRule>
  </conditionalFormatting>
  <conditionalFormatting sqref="F97:M97">
    <cfRule type="containsBlanks" dxfId="2678" priority="1470">
      <formula>LEN(TRIM(F97))=0</formula>
    </cfRule>
  </conditionalFormatting>
  <conditionalFormatting sqref="F96:M96">
    <cfRule type="colorScale" priority="1468">
      <colorScale>
        <cfvo type="min"/>
        <cfvo type="max"/>
        <color rgb="FFFFEF9C"/>
        <color rgb="FFFF7128"/>
      </colorScale>
    </cfRule>
    <cfRule type="containsBlanks" dxfId="2677" priority="1469">
      <formula>LEN(TRIM(F96))=0</formula>
    </cfRule>
  </conditionalFormatting>
  <conditionalFormatting sqref="H96:I96">
    <cfRule type="expression" dxfId="2676" priority="1467">
      <formula>Z96=1</formula>
    </cfRule>
  </conditionalFormatting>
  <conditionalFormatting sqref="F96:G96">
    <cfRule type="expression" dxfId="2675" priority="1466">
      <formula>Y96=1</formula>
    </cfRule>
  </conditionalFormatting>
  <conditionalFormatting sqref="J96:K96">
    <cfRule type="expression" dxfId="2674" priority="1465">
      <formula>AA96=1</formula>
    </cfRule>
  </conditionalFormatting>
  <conditionalFormatting sqref="L96:M96">
    <cfRule type="expression" dxfId="2673" priority="1464">
      <formula>AB96=1</formula>
    </cfRule>
  </conditionalFormatting>
  <conditionalFormatting sqref="F99:M99">
    <cfRule type="containsBlanks" dxfId="2672" priority="1463">
      <formula>LEN(TRIM(F99))=0</formula>
    </cfRule>
  </conditionalFormatting>
  <conditionalFormatting sqref="F98:M98">
    <cfRule type="colorScale" priority="1461">
      <colorScale>
        <cfvo type="min"/>
        <cfvo type="max"/>
        <color rgb="FFFFEF9C"/>
        <color rgb="FFFF7128"/>
      </colorScale>
    </cfRule>
    <cfRule type="containsBlanks" dxfId="2671" priority="1462">
      <formula>LEN(TRIM(F98))=0</formula>
    </cfRule>
  </conditionalFormatting>
  <conditionalFormatting sqref="H98:I98">
    <cfRule type="expression" dxfId="2670" priority="1460">
      <formula>Z98=1</formula>
    </cfRule>
  </conditionalFormatting>
  <conditionalFormatting sqref="F98:G98">
    <cfRule type="expression" dxfId="2669" priority="1459">
      <formula>Y98=1</formula>
    </cfRule>
  </conditionalFormatting>
  <conditionalFormatting sqref="J98:K98">
    <cfRule type="expression" dxfId="2668" priority="1458">
      <formula>AA98=1</formula>
    </cfRule>
  </conditionalFormatting>
  <conditionalFormatting sqref="L98:M98">
    <cfRule type="expression" dxfId="2667" priority="1457">
      <formula>AB98=1</formula>
    </cfRule>
  </conditionalFormatting>
  <conditionalFormatting sqref="F101:M101">
    <cfRule type="containsBlanks" dxfId="2666" priority="1456">
      <formula>LEN(TRIM(F101))=0</formula>
    </cfRule>
  </conditionalFormatting>
  <conditionalFormatting sqref="F100:M100">
    <cfRule type="colorScale" priority="1454">
      <colorScale>
        <cfvo type="min"/>
        <cfvo type="max"/>
        <color rgb="FFFFEF9C"/>
        <color rgb="FFFF7128"/>
      </colorScale>
    </cfRule>
    <cfRule type="containsBlanks" dxfId="2665" priority="1455">
      <formula>LEN(TRIM(F100))=0</formula>
    </cfRule>
  </conditionalFormatting>
  <conditionalFormatting sqref="H100:I100">
    <cfRule type="expression" dxfId="2664" priority="1453">
      <formula>Z100=1</formula>
    </cfRule>
  </conditionalFormatting>
  <conditionalFormatting sqref="F100:G100">
    <cfRule type="expression" dxfId="2663" priority="1452">
      <formula>Y100=1</formula>
    </cfRule>
  </conditionalFormatting>
  <conditionalFormatting sqref="J100:K100">
    <cfRule type="expression" dxfId="2662" priority="1451">
      <formula>AA100=1</formula>
    </cfRule>
  </conditionalFormatting>
  <conditionalFormatting sqref="L100:M100">
    <cfRule type="expression" dxfId="2661" priority="1450">
      <formula>AB100=1</formula>
    </cfRule>
  </conditionalFormatting>
  <conditionalFormatting sqref="F103:M103">
    <cfRule type="containsBlanks" dxfId="2660" priority="1449">
      <formula>LEN(TRIM(F103))=0</formula>
    </cfRule>
  </conditionalFormatting>
  <conditionalFormatting sqref="F102:M102">
    <cfRule type="colorScale" priority="1447">
      <colorScale>
        <cfvo type="min"/>
        <cfvo type="max"/>
        <color rgb="FFFFEF9C"/>
        <color rgb="FFFF7128"/>
      </colorScale>
    </cfRule>
    <cfRule type="containsBlanks" dxfId="2659" priority="1448">
      <formula>LEN(TRIM(F102))=0</formula>
    </cfRule>
  </conditionalFormatting>
  <conditionalFormatting sqref="H102:I102">
    <cfRule type="expression" dxfId="2658" priority="1446">
      <formula>Z102=1</formula>
    </cfRule>
  </conditionalFormatting>
  <conditionalFormatting sqref="F102:G102">
    <cfRule type="expression" dxfId="2657" priority="1445">
      <formula>Y102=1</formula>
    </cfRule>
  </conditionalFormatting>
  <conditionalFormatting sqref="J102:K102">
    <cfRule type="expression" dxfId="2656" priority="1444">
      <formula>AA102=1</formula>
    </cfRule>
  </conditionalFormatting>
  <conditionalFormatting sqref="L102:M102">
    <cfRule type="expression" dxfId="2655" priority="1443">
      <formula>AB102=1</formula>
    </cfRule>
  </conditionalFormatting>
  <conditionalFormatting sqref="F105:M105">
    <cfRule type="containsBlanks" dxfId="2654" priority="1442">
      <formula>LEN(TRIM(F105))=0</formula>
    </cfRule>
  </conditionalFormatting>
  <conditionalFormatting sqref="F104:M104">
    <cfRule type="colorScale" priority="1440">
      <colorScale>
        <cfvo type="min"/>
        <cfvo type="max"/>
        <color rgb="FFFFEF9C"/>
        <color rgb="FFFF7128"/>
      </colorScale>
    </cfRule>
    <cfRule type="containsBlanks" dxfId="2653" priority="1441">
      <formula>LEN(TRIM(F104))=0</formula>
    </cfRule>
  </conditionalFormatting>
  <conditionalFormatting sqref="H104:I104">
    <cfRule type="expression" dxfId="2652" priority="1439">
      <formula>Z104=1</formula>
    </cfRule>
  </conditionalFormatting>
  <conditionalFormatting sqref="F104:G104">
    <cfRule type="expression" dxfId="2651" priority="1438">
      <formula>Y104=1</formula>
    </cfRule>
  </conditionalFormatting>
  <conditionalFormatting sqref="J104:K104">
    <cfRule type="expression" dxfId="2650" priority="1437">
      <formula>AA104=1</formula>
    </cfRule>
  </conditionalFormatting>
  <conditionalFormatting sqref="L104:M104">
    <cfRule type="expression" dxfId="2649" priority="1436">
      <formula>AB104=1</formula>
    </cfRule>
  </conditionalFormatting>
  <conditionalFormatting sqref="F107:M107">
    <cfRule type="containsBlanks" dxfId="2648" priority="1435">
      <formula>LEN(TRIM(F107))=0</formula>
    </cfRule>
  </conditionalFormatting>
  <conditionalFormatting sqref="F106:M106">
    <cfRule type="colorScale" priority="1433">
      <colorScale>
        <cfvo type="min"/>
        <cfvo type="max"/>
        <color rgb="FFFFEF9C"/>
        <color rgb="FFFF7128"/>
      </colorScale>
    </cfRule>
    <cfRule type="containsBlanks" dxfId="2647" priority="1434">
      <formula>LEN(TRIM(F106))=0</formula>
    </cfRule>
  </conditionalFormatting>
  <conditionalFormatting sqref="H106:I106">
    <cfRule type="expression" dxfId="2646" priority="1432">
      <formula>Z106=1</formula>
    </cfRule>
  </conditionalFormatting>
  <conditionalFormatting sqref="F106:G106">
    <cfRule type="expression" dxfId="2645" priority="1431">
      <formula>Y106=1</formula>
    </cfRule>
  </conditionalFormatting>
  <conditionalFormatting sqref="J106:K106">
    <cfRule type="expression" dxfId="2644" priority="1430">
      <formula>AA106=1</formula>
    </cfRule>
  </conditionalFormatting>
  <conditionalFormatting sqref="L106:M106">
    <cfRule type="expression" dxfId="2643" priority="1429">
      <formula>AB106=1</formula>
    </cfRule>
  </conditionalFormatting>
  <conditionalFormatting sqref="F109:M109">
    <cfRule type="containsBlanks" dxfId="2642" priority="1428">
      <formula>LEN(TRIM(F109))=0</formula>
    </cfRule>
  </conditionalFormatting>
  <conditionalFormatting sqref="F108:M108">
    <cfRule type="colorScale" priority="1426">
      <colorScale>
        <cfvo type="min"/>
        <cfvo type="max"/>
        <color rgb="FFFFEF9C"/>
        <color rgb="FFFF7128"/>
      </colorScale>
    </cfRule>
    <cfRule type="containsBlanks" dxfId="2641" priority="1427">
      <formula>LEN(TRIM(F108))=0</formula>
    </cfRule>
  </conditionalFormatting>
  <conditionalFormatting sqref="H108:I108">
    <cfRule type="expression" dxfId="2640" priority="1425">
      <formula>Z108=1</formula>
    </cfRule>
  </conditionalFormatting>
  <conditionalFormatting sqref="F108:G108">
    <cfRule type="expression" dxfId="2639" priority="1424">
      <formula>Y108=1</formula>
    </cfRule>
  </conditionalFormatting>
  <conditionalFormatting sqref="J108:K108">
    <cfRule type="expression" dxfId="2638" priority="1423">
      <formula>AA108=1</formula>
    </cfRule>
  </conditionalFormatting>
  <conditionalFormatting sqref="L108:M108">
    <cfRule type="expression" dxfId="2637" priority="1422">
      <formula>AB108=1</formula>
    </cfRule>
  </conditionalFormatting>
  <conditionalFormatting sqref="F111:M111">
    <cfRule type="containsBlanks" dxfId="2636" priority="1421">
      <formula>LEN(TRIM(F111))=0</formula>
    </cfRule>
  </conditionalFormatting>
  <conditionalFormatting sqref="F110:M110">
    <cfRule type="colorScale" priority="1419">
      <colorScale>
        <cfvo type="min"/>
        <cfvo type="max"/>
        <color rgb="FFFFEF9C"/>
        <color rgb="FFFF7128"/>
      </colorScale>
    </cfRule>
    <cfRule type="containsBlanks" dxfId="2635" priority="1420">
      <formula>LEN(TRIM(F110))=0</formula>
    </cfRule>
  </conditionalFormatting>
  <conditionalFormatting sqref="H110:I110">
    <cfRule type="expression" dxfId="2634" priority="1418">
      <formula>Z110=1</formula>
    </cfRule>
  </conditionalFormatting>
  <conditionalFormatting sqref="F110:G110">
    <cfRule type="expression" dxfId="2633" priority="1417">
      <formula>Y110=1</formula>
    </cfRule>
  </conditionalFormatting>
  <conditionalFormatting sqref="J110:K110">
    <cfRule type="expression" dxfId="2632" priority="1416">
      <formula>AA110=1</formula>
    </cfRule>
  </conditionalFormatting>
  <conditionalFormatting sqref="L110:M110">
    <cfRule type="expression" dxfId="2631" priority="1415">
      <formula>AB110=1</formula>
    </cfRule>
  </conditionalFormatting>
  <conditionalFormatting sqref="F113:M113">
    <cfRule type="containsBlanks" dxfId="2630" priority="1414">
      <formula>LEN(TRIM(F113))=0</formula>
    </cfRule>
  </conditionalFormatting>
  <conditionalFormatting sqref="F112:M112">
    <cfRule type="colorScale" priority="1412">
      <colorScale>
        <cfvo type="min"/>
        <cfvo type="max"/>
        <color rgb="FFFFEF9C"/>
        <color rgb="FFFF7128"/>
      </colorScale>
    </cfRule>
    <cfRule type="containsBlanks" dxfId="2629" priority="1413">
      <formula>LEN(TRIM(F112))=0</formula>
    </cfRule>
  </conditionalFormatting>
  <conditionalFormatting sqref="H112:I112">
    <cfRule type="expression" dxfId="2628" priority="1411">
      <formula>Z112=1</formula>
    </cfRule>
  </conditionalFormatting>
  <conditionalFormatting sqref="F112:G112">
    <cfRule type="expression" dxfId="2627" priority="1410">
      <formula>Y112=1</formula>
    </cfRule>
  </conditionalFormatting>
  <conditionalFormatting sqref="J112:K112">
    <cfRule type="expression" dxfId="2626" priority="1409">
      <formula>AA112=1</formula>
    </cfRule>
  </conditionalFormatting>
  <conditionalFormatting sqref="L112:M112">
    <cfRule type="expression" dxfId="2625" priority="1408">
      <formula>AB112=1</formula>
    </cfRule>
  </conditionalFormatting>
  <conditionalFormatting sqref="F115:M115">
    <cfRule type="containsBlanks" dxfId="2624" priority="1407">
      <formula>LEN(TRIM(F115))=0</formula>
    </cfRule>
  </conditionalFormatting>
  <conditionalFormatting sqref="F114:M114">
    <cfRule type="colorScale" priority="1405">
      <colorScale>
        <cfvo type="min"/>
        <cfvo type="max"/>
        <color rgb="FFFFEF9C"/>
        <color rgb="FFFF7128"/>
      </colorScale>
    </cfRule>
    <cfRule type="containsBlanks" dxfId="2623" priority="1406">
      <formula>LEN(TRIM(F114))=0</formula>
    </cfRule>
  </conditionalFormatting>
  <conditionalFormatting sqref="F117:M117">
    <cfRule type="containsBlanks" dxfId="2622" priority="1400">
      <formula>LEN(TRIM(F117))=0</formula>
    </cfRule>
  </conditionalFormatting>
  <conditionalFormatting sqref="F116:M116">
    <cfRule type="colorScale" priority="1398">
      <colorScale>
        <cfvo type="min"/>
        <cfvo type="max"/>
        <color rgb="FFFFEF9C"/>
        <color rgb="FFFF7128"/>
      </colorScale>
    </cfRule>
    <cfRule type="containsBlanks" dxfId="2621" priority="1399">
      <formula>LEN(TRIM(F116))=0</formula>
    </cfRule>
  </conditionalFormatting>
  <conditionalFormatting sqref="H116:I116">
    <cfRule type="expression" dxfId="2620" priority="1397">
      <formula>Z116=1</formula>
    </cfRule>
  </conditionalFormatting>
  <conditionalFormatting sqref="F116:G116">
    <cfRule type="expression" dxfId="2619" priority="1396">
      <formula>Y116=1</formula>
    </cfRule>
  </conditionalFormatting>
  <conditionalFormatting sqref="J116:K116">
    <cfRule type="expression" dxfId="2618" priority="1395">
      <formula>AA116=1</formula>
    </cfRule>
  </conditionalFormatting>
  <conditionalFormatting sqref="L116:M116">
    <cfRule type="expression" dxfId="2617" priority="1394">
      <formula>AB116=1</formula>
    </cfRule>
  </conditionalFormatting>
  <conditionalFormatting sqref="F119:M119">
    <cfRule type="containsBlanks" dxfId="2616" priority="1393">
      <formula>LEN(TRIM(F119))=0</formula>
    </cfRule>
  </conditionalFormatting>
  <conditionalFormatting sqref="F118:M118">
    <cfRule type="colorScale" priority="1391">
      <colorScale>
        <cfvo type="min"/>
        <cfvo type="max"/>
        <color rgb="FFFFEF9C"/>
        <color rgb="FFFF7128"/>
      </colorScale>
    </cfRule>
    <cfRule type="containsBlanks" dxfId="2615" priority="1392">
      <formula>LEN(TRIM(F118))=0</formula>
    </cfRule>
  </conditionalFormatting>
  <conditionalFormatting sqref="H118:I118">
    <cfRule type="expression" dxfId="2614" priority="1390">
      <formula>Z118=1</formula>
    </cfRule>
  </conditionalFormatting>
  <conditionalFormatting sqref="F118:G118">
    <cfRule type="expression" dxfId="2613" priority="1389">
      <formula>Y118=1</formula>
    </cfRule>
  </conditionalFormatting>
  <conditionalFormatting sqref="J118:K118">
    <cfRule type="expression" dxfId="2612" priority="1388">
      <formula>AA118=1</formula>
    </cfRule>
  </conditionalFormatting>
  <conditionalFormatting sqref="L118:M118">
    <cfRule type="expression" dxfId="2611" priority="1387">
      <formula>AB118=1</formula>
    </cfRule>
  </conditionalFormatting>
  <conditionalFormatting sqref="F121:M121">
    <cfRule type="containsBlanks" dxfId="2610" priority="1386">
      <formula>LEN(TRIM(F121))=0</formula>
    </cfRule>
  </conditionalFormatting>
  <conditionalFormatting sqref="F120:M120">
    <cfRule type="colorScale" priority="1384">
      <colorScale>
        <cfvo type="min"/>
        <cfvo type="max"/>
        <color rgb="FFFFEF9C"/>
        <color rgb="FFFF7128"/>
      </colorScale>
    </cfRule>
    <cfRule type="containsBlanks" dxfId="2609" priority="1385">
      <formula>LEN(TRIM(F120))=0</formula>
    </cfRule>
  </conditionalFormatting>
  <conditionalFormatting sqref="H120:I120">
    <cfRule type="expression" dxfId="2608" priority="1383">
      <formula>Z120=1</formula>
    </cfRule>
  </conditionalFormatting>
  <conditionalFormatting sqref="F120:G120">
    <cfRule type="expression" dxfId="2607" priority="1382">
      <formula>Y120=1</formula>
    </cfRule>
  </conditionalFormatting>
  <conditionalFormatting sqref="J120:K120">
    <cfRule type="expression" dxfId="2606" priority="1381">
      <formula>AA120=1</formula>
    </cfRule>
  </conditionalFormatting>
  <conditionalFormatting sqref="L120:M120">
    <cfRule type="expression" dxfId="2605" priority="1380">
      <formula>AB120=1</formula>
    </cfRule>
  </conditionalFormatting>
  <conditionalFormatting sqref="F123:M123">
    <cfRule type="containsBlanks" dxfId="2604" priority="1379">
      <formula>LEN(TRIM(F123))=0</formula>
    </cfRule>
  </conditionalFormatting>
  <conditionalFormatting sqref="F122:M122">
    <cfRule type="colorScale" priority="1377">
      <colorScale>
        <cfvo type="min"/>
        <cfvo type="max"/>
        <color rgb="FFFFEF9C"/>
        <color rgb="FFFF7128"/>
      </colorScale>
    </cfRule>
    <cfRule type="containsBlanks" dxfId="2603" priority="1378">
      <formula>LEN(TRIM(F122))=0</formula>
    </cfRule>
  </conditionalFormatting>
  <conditionalFormatting sqref="H122:I122">
    <cfRule type="expression" dxfId="2602" priority="1376">
      <formula>Z122=1</formula>
    </cfRule>
  </conditionalFormatting>
  <conditionalFormatting sqref="F122:G122">
    <cfRule type="expression" dxfId="2601" priority="1375">
      <formula>Y122=1</formula>
    </cfRule>
  </conditionalFormatting>
  <conditionalFormatting sqref="J122:K122">
    <cfRule type="expression" dxfId="2600" priority="1374">
      <formula>AA122=1</formula>
    </cfRule>
  </conditionalFormatting>
  <conditionalFormatting sqref="L122:M122">
    <cfRule type="expression" dxfId="2599" priority="1373">
      <formula>AB122=1</formula>
    </cfRule>
  </conditionalFormatting>
  <conditionalFormatting sqref="F125:M125">
    <cfRule type="containsBlanks" dxfId="2598" priority="1372">
      <formula>LEN(TRIM(F125))=0</formula>
    </cfRule>
  </conditionalFormatting>
  <conditionalFormatting sqref="F124:M124">
    <cfRule type="colorScale" priority="1370">
      <colorScale>
        <cfvo type="min"/>
        <cfvo type="max"/>
        <color rgb="FFFFEF9C"/>
        <color rgb="FFFF7128"/>
      </colorScale>
    </cfRule>
    <cfRule type="containsBlanks" dxfId="2597" priority="1371">
      <formula>LEN(TRIM(F124))=0</formula>
    </cfRule>
  </conditionalFormatting>
  <conditionalFormatting sqref="H124:I124">
    <cfRule type="expression" dxfId="2596" priority="1369">
      <formula>Z124=1</formula>
    </cfRule>
  </conditionalFormatting>
  <conditionalFormatting sqref="F124:G124">
    <cfRule type="expression" dxfId="2595" priority="1368">
      <formula>Y124=1</formula>
    </cfRule>
  </conditionalFormatting>
  <conditionalFormatting sqref="J124:K124">
    <cfRule type="expression" dxfId="2594" priority="1367">
      <formula>AA124=1</formula>
    </cfRule>
  </conditionalFormatting>
  <conditionalFormatting sqref="L124:M124">
    <cfRule type="expression" dxfId="2593" priority="1366">
      <formula>AB124=1</formula>
    </cfRule>
  </conditionalFormatting>
  <conditionalFormatting sqref="F127:M127">
    <cfRule type="containsBlanks" dxfId="2592" priority="1365">
      <formula>LEN(TRIM(F127))=0</formula>
    </cfRule>
  </conditionalFormatting>
  <conditionalFormatting sqref="F126:M126">
    <cfRule type="colorScale" priority="1363">
      <colorScale>
        <cfvo type="min"/>
        <cfvo type="max"/>
        <color rgb="FFFFEF9C"/>
        <color rgb="FFFF7128"/>
      </colorScale>
    </cfRule>
    <cfRule type="containsBlanks" dxfId="2591" priority="1364">
      <formula>LEN(TRIM(F126))=0</formula>
    </cfRule>
  </conditionalFormatting>
  <conditionalFormatting sqref="F129:M129">
    <cfRule type="containsBlanks" dxfId="2590" priority="1358">
      <formula>LEN(TRIM(F129))=0</formula>
    </cfRule>
  </conditionalFormatting>
  <conditionalFormatting sqref="F128:M128">
    <cfRule type="colorScale" priority="1356">
      <colorScale>
        <cfvo type="min"/>
        <cfvo type="max"/>
        <color rgb="FFFFEF9C"/>
        <color rgb="FFFF7128"/>
      </colorScale>
    </cfRule>
    <cfRule type="containsBlanks" dxfId="2589" priority="1357">
      <formula>LEN(TRIM(F128))=0</formula>
    </cfRule>
  </conditionalFormatting>
  <conditionalFormatting sqref="H128:I128">
    <cfRule type="expression" dxfId="2588" priority="1355">
      <formula>Z128=1</formula>
    </cfRule>
  </conditionalFormatting>
  <conditionalFormatting sqref="F128:G128">
    <cfRule type="expression" dxfId="2587" priority="1354">
      <formula>Y128=1</formula>
    </cfRule>
  </conditionalFormatting>
  <conditionalFormatting sqref="J128:K128">
    <cfRule type="expression" dxfId="2586" priority="1353">
      <formula>AA128=1</formula>
    </cfRule>
  </conditionalFormatting>
  <conditionalFormatting sqref="L128:M128">
    <cfRule type="expression" dxfId="2585" priority="1352">
      <formula>AB128=1</formula>
    </cfRule>
  </conditionalFormatting>
  <conditionalFormatting sqref="F131:M131">
    <cfRule type="containsBlanks" dxfId="2584" priority="1351">
      <formula>LEN(TRIM(F131))=0</formula>
    </cfRule>
  </conditionalFormatting>
  <conditionalFormatting sqref="F130:M130">
    <cfRule type="colorScale" priority="1349">
      <colorScale>
        <cfvo type="min"/>
        <cfvo type="max"/>
        <color rgb="FFFFEF9C"/>
        <color rgb="FFFF7128"/>
      </colorScale>
    </cfRule>
    <cfRule type="containsBlanks" dxfId="2583" priority="1350">
      <formula>LEN(TRIM(F130))=0</formula>
    </cfRule>
  </conditionalFormatting>
  <conditionalFormatting sqref="H130:I130">
    <cfRule type="expression" dxfId="2582" priority="1348">
      <formula>Z130=1</formula>
    </cfRule>
  </conditionalFormatting>
  <conditionalFormatting sqref="F130:G130">
    <cfRule type="expression" dxfId="2581" priority="1347">
      <formula>Y130=1</formula>
    </cfRule>
  </conditionalFormatting>
  <conditionalFormatting sqref="J130:K130">
    <cfRule type="expression" dxfId="2580" priority="1346">
      <formula>AA130=1</formula>
    </cfRule>
  </conditionalFormatting>
  <conditionalFormatting sqref="L130:M130">
    <cfRule type="expression" dxfId="2579" priority="1345">
      <formula>AB130=1</formula>
    </cfRule>
  </conditionalFormatting>
  <conditionalFormatting sqref="F133:M133">
    <cfRule type="containsBlanks" dxfId="2578" priority="1344">
      <formula>LEN(TRIM(F133))=0</formula>
    </cfRule>
  </conditionalFormatting>
  <conditionalFormatting sqref="F132:M132">
    <cfRule type="colorScale" priority="1342">
      <colorScale>
        <cfvo type="min"/>
        <cfvo type="max"/>
        <color rgb="FFFFEF9C"/>
        <color rgb="FFFF7128"/>
      </colorScale>
    </cfRule>
    <cfRule type="containsBlanks" dxfId="2577" priority="1343">
      <formula>LEN(TRIM(F132))=0</formula>
    </cfRule>
  </conditionalFormatting>
  <conditionalFormatting sqref="H132:I132">
    <cfRule type="expression" dxfId="2576" priority="1341">
      <formula>Z132=1</formula>
    </cfRule>
  </conditionalFormatting>
  <conditionalFormatting sqref="F132:G132">
    <cfRule type="expression" dxfId="2575" priority="1340">
      <formula>Y132=1</formula>
    </cfRule>
  </conditionalFormatting>
  <conditionalFormatting sqref="J132:K132">
    <cfRule type="expression" dxfId="2574" priority="1339">
      <formula>AA132=1</formula>
    </cfRule>
  </conditionalFormatting>
  <conditionalFormatting sqref="L132:M132">
    <cfRule type="expression" dxfId="2573" priority="1338">
      <formula>AB132=1</formula>
    </cfRule>
  </conditionalFormatting>
  <conditionalFormatting sqref="F135:M135">
    <cfRule type="containsBlanks" dxfId="2572" priority="1337">
      <formula>LEN(TRIM(F135))=0</formula>
    </cfRule>
  </conditionalFormatting>
  <conditionalFormatting sqref="F134:M134">
    <cfRule type="colorScale" priority="1335">
      <colorScale>
        <cfvo type="min"/>
        <cfvo type="max"/>
        <color rgb="FFFFEF9C"/>
        <color rgb="FFFF7128"/>
      </colorScale>
    </cfRule>
    <cfRule type="containsBlanks" dxfId="2571" priority="1336">
      <formula>LEN(TRIM(F134))=0</formula>
    </cfRule>
  </conditionalFormatting>
  <conditionalFormatting sqref="H134:I134">
    <cfRule type="expression" dxfId="2570" priority="1334">
      <formula>Z134=1</formula>
    </cfRule>
  </conditionalFormatting>
  <conditionalFormatting sqref="F134:G134">
    <cfRule type="expression" dxfId="2569" priority="1333">
      <formula>Y134=1</formula>
    </cfRule>
  </conditionalFormatting>
  <conditionalFormatting sqref="J134:K134">
    <cfRule type="expression" dxfId="2568" priority="1332">
      <formula>AA134=1</formula>
    </cfRule>
  </conditionalFormatting>
  <conditionalFormatting sqref="L134:M134">
    <cfRule type="expression" dxfId="2567" priority="1331">
      <formula>AB134=1</formula>
    </cfRule>
  </conditionalFormatting>
  <conditionalFormatting sqref="F137:M137">
    <cfRule type="containsBlanks" dxfId="2566" priority="1330">
      <formula>LEN(TRIM(F137))=0</formula>
    </cfRule>
  </conditionalFormatting>
  <conditionalFormatting sqref="F136:M136">
    <cfRule type="colorScale" priority="1328">
      <colorScale>
        <cfvo type="min"/>
        <cfvo type="max"/>
        <color rgb="FFFFEF9C"/>
        <color rgb="FFFF7128"/>
      </colorScale>
    </cfRule>
    <cfRule type="containsBlanks" dxfId="2565" priority="1329">
      <formula>LEN(TRIM(F136))=0</formula>
    </cfRule>
  </conditionalFormatting>
  <conditionalFormatting sqref="H136:I136">
    <cfRule type="expression" dxfId="2564" priority="1327">
      <formula>Z136=1</formula>
    </cfRule>
  </conditionalFormatting>
  <conditionalFormatting sqref="F136:G136">
    <cfRule type="expression" dxfId="2563" priority="1326">
      <formula>Y136=1</formula>
    </cfRule>
  </conditionalFormatting>
  <conditionalFormatting sqref="J136:K136">
    <cfRule type="expression" dxfId="2562" priority="1325">
      <formula>AA136=1</formula>
    </cfRule>
  </conditionalFormatting>
  <conditionalFormatting sqref="L136:M136">
    <cfRule type="expression" dxfId="2561" priority="1324">
      <formula>AB136=1</formula>
    </cfRule>
  </conditionalFormatting>
  <conditionalFormatting sqref="F139:M139">
    <cfRule type="containsBlanks" dxfId="2560" priority="1323">
      <formula>LEN(TRIM(F139))=0</formula>
    </cfRule>
  </conditionalFormatting>
  <conditionalFormatting sqref="F138:M138">
    <cfRule type="colorScale" priority="1321">
      <colorScale>
        <cfvo type="min"/>
        <cfvo type="max"/>
        <color rgb="FFFFEF9C"/>
        <color rgb="FFFF7128"/>
      </colorScale>
    </cfRule>
    <cfRule type="containsBlanks" dxfId="2559" priority="1322">
      <formula>LEN(TRIM(F138))=0</formula>
    </cfRule>
  </conditionalFormatting>
  <conditionalFormatting sqref="F141:M141">
    <cfRule type="containsBlanks" dxfId="2558" priority="1316">
      <formula>LEN(TRIM(F141))=0</formula>
    </cfRule>
  </conditionalFormatting>
  <conditionalFormatting sqref="F140:M140">
    <cfRule type="colorScale" priority="1314">
      <colorScale>
        <cfvo type="min"/>
        <cfvo type="max"/>
        <color rgb="FFFFEF9C"/>
        <color rgb="FFFF7128"/>
      </colorScale>
    </cfRule>
    <cfRule type="containsBlanks" dxfId="2557" priority="1315">
      <formula>LEN(TRIM(F140))=0</formula>
    </cfRule>
  </conditionalFormatting>
  <conditionalFormatting sqref="H140:I140">
    <cfRule type="expression" dxfId="2556" priority="1313">
      <formula>Z140=1</formula>
    </cfRule>
  </conditionalFormatting>
  <conditionalFormatting sqref="F140:G140">
    <cfRule type="expression" dxfId="2555" priority="1312">
      <formula>Y140=1</formula>
    </cfRule>
  </conditionalFormatting>
  <conditionalFormatting sqref="J140:K140">
    <cfRule type="expression" dxfId="2554" priority="1311">
      <formula>AA140=1</formula>
    </cfRule>
  </conditionalFormatting>
  <conditionalFormatting sqref="L140:M140">
    <cfRule type="expression" dxfId="2553" priority="1310">
      <formula>AB140=1</formula>
    </cfRule>
  </conditionalFormatting>
  <conditionalFormatting sqref="F143:M143">
    <cfRule type="containsBlanks" dxfId="2552" priority="1309">
      <formula>LEN(TRIM(F143))=0</formula>
    </cfRule>
  </conditionalFormatting>
  <conditionalFormatting sqref="F142:M142">
    <cfRule type="colorScale" priority="1307">
      <colorScale>
        <cfvo type="min"/>
        <cfvo type="max"/>
        <color rgb="FFFFEF9C"/>
        <color rgb="FFFF7128"/>
      </colorScale>
    </cfRule>
    <cfRule type="containsBlanks" dxfId="2551" priority="1308">
      <formula>LEN(TRIM(F142))=0</formula>
    </cfRule>
  </conditionalFormatting>
  <conditionalFormatting sqref="H142:I142">
    <cfRule type="expression" dxfId="2550" priority="1306">
      <formula>Z142=1</formula>
    </cfRule>
  </conditionalFormatting>
  <conditionalFormatting sqref="F142:G142">
    <cfRule type="expression" dxfId="2549" priority="1305">
      <formula>Y142=1</formula>
    </cfRule>
  </conditionalFormatting>
  <conditionalFormatting sqref="J142:K142">
    <cfRule type="expression" dxfId="2548" priority="1304">
      <formula>AA142=1</formula>
    </cfRule>
  </conditionalFormatting>
  <conditionalFormatting sqref="L142:M142">
    <cfRule type="expression" dxfId="2547" priority="1303">
      <formula>AB142=1</formula>
    </cfRule>
  </conditionalFormatting>
  <conditionalFormatting sqref="F145:M145">
    <cfRule type="containsBlanks" dxfId="2546" priority="1302">
      <formula>LEN(TRIM(F145))=0</formula>
    </cfRule>
  </conditionalFormatting>
  <conditionalFormatting sqref="F144:M144">
    <cfRule type="colorScale" priority="1300">
      <colorScale>
        <cfvo type="min"/>
        <cfvo type="max"/>
        <color rgb="FFFFEF9C"/>
        <color rgb="FFFF7128"/>
      </colorScale>
    </cfRule>
    <cfRule type="containsBlanks" dxfId="2545" priority="1301">
      <formula>LEN(TRIM(F144))=0</formula>
    </cfRule>
  </conditionalFormatting>
  <conditionalFormatting sqref="H144:I144">
    <cfRule type="expression" dxfId="2544" priority="1299">
      <formula>Z144=1</formula>
    </cfRule>
  </conditionalFormatting>
  <conditionalFormatting sqref="F144:G144">
    <cfRule type="expression" dxfId="2543" priority="1298">
      <formula>Y144=1</formula>
    </cfRule>
  </conditionalFormatting>
  <conditionalFormatting sqref="J144:K144">
    <cfRule type="expression" dxfId="2542" priority="1297">
      <formula>AA144=1</formula>
    </cfRule>
  </conditionalFormatting>
  <conditionalFormatting sqref="L144:M144">
    <cfRule type="expression" dxfId="2541" priority="1296">
      <formula>AB144=1</formula>
    </cfRule>
  </conditionalFormatting>
  <conditionalFormatting sqref="F147:M147">
    <cfRule type="containsBlanks" dxfId="2540" priority="1295">
      <formula>LEN(TRIM(F147))=0</formula>
    </cfRule>
  </conditionalFormatting>
  <conditionalFormatting sqref="F146:M146">
    <cfRule type="colorScale" priority="1293">
      <colorScale>
        <cfvo type="min"/>
        <cfvo type="max"/>
        <color rgb="FFFFEF9C"/>
        <color rgb="FFFF7128"/>
      </colorScale>
    </cfRule>
    <cfRule type="containsBlanks" dxfId="2539" priority="1294">
      <formula>LEN(TRIM(F146))=0</formula>
    </cfRule>
  </conditionalFormatting>
  <conditionalFormatting sqref="H146:I146">
    <cfRule type="expression" dxfId="2538" priority="1292">
      <formula>Z146=1</formula>
    </cfRule>
  </conditionalFormatting>
  <conditionalFormatting sqref="F146:G146">
    <cfRule type="expression" dxfId="2537" priority="1291">
      <formula>Y146=1</formula>
    </cfRule>
  </conditionalFormatting>
  <conditionalFormatting sqref="J146:K146">
    <cfRule type="expression" dxfId="2536" priority="1290">
      <formula>AA146=1</formula>
    </cfRule>
  </conditionalFormatting>
  <conditionalFormatting sqref="L146:M146">
    <cfRule type="expression" dxfId="2535" priority="1289">
      <formula>AB146=1</formula>
    </cfRule>
  </conditionalFormatting>
  <conditionalFormatting sqref="F149:M149">
    <cfRule type="containsBlanks" dxfId="2534" priority="1288">
      <formula>LEN(TRIM(F149))=0</formula>
    </cfRule>
  </conditionalFormatting>
  <conditionalFormatting sqref="F148:M148">
    <cfRule type="colorScale" priority="1286">
      <colorScale>
        <cfvo type="min"/>
        <cfvo type="max"/>
        <color rgb="FFFFEF9C"/>
        <color rgb="FFFF7128"/>
      </colorScale>
    </cfRule>
    <cfRule type="containsBlanks" dxfId="2533" priority="1287">
      <formula>LEN(TRIM(F148))=0</formula>
    </cfRule>
  </conditionalFormatting>
  <conditionalFormatting sqref="H148:I148">
    <cfRule type="expression" dxfId="2532" priority="1285">
      <formula>Z148=1</formula>
    </cfRule>
  </conditionalFormatting>
  <conditionalFormatting sqref="F148:G148">
    <cfRule type="expression" dxfId="2531" priority="1284">
      <formula>Y148=1</formula>
    </cfRule>
  </conditionalFormatting>
  <conditionalFormatting sqref="J148:K148">
    <cfRule type="expression" dxfId="2530" priority="1283">
      <formula>AA148=1</formula>
    </cfRule>
  </conditionalFormatting>
  <conditionalFormatting sqref="L148:M148">
    <cfRule type="expression" dxfId="2529" priority="1282">
      <formula>AB148=1</formula>
    </cfRule>
  </conditionalFormatting>
  <conditionalFormatting sqref="F151:M151">
    <cfRule type="containsBlanks" dxfId="2528" priority="1281">
      <formula>LEN(TRIM(F151))=0</formula>
    </cfRule>
  </conditionalFormatting>
  <conditionalFormatting sqref="F150:M150">
    <cfRule type="colorScale" priority="1279">
      <colorScale>
        <cfvo type="min"/>
        <cfvo type="max"/>
        <color rgb="FFFFEF9C"/>
        <color rgb="FFFF7128"/>
      </colorScale>
    </cfRule>
    <cfRule type="containsBlanks" dxfId="2527" priority="1280">
      <formula>LEN(TRIM(F150))=0</formula>
    </cfRule>
  </conditionalFormatting>
  <conditionalFormatting sqref="F153:M153">
    <cfRule type="containsBlanks" dxfId="2526" priority="1274">
      <formula>LEN(TRIM(F153))=0</formula>
    </cfRule>
  </conditionalFormatting>
  <conditionalFormatting sqref="F152:M152">
    <cfRule type="colorScale" priority="1272">
      <colorScale>
        <cfvo type="min"/>
        <cfvo type="max"/>
        <color rgb="FFFFEF9C"/>
        <color rgb="FFFF7128"/>
      </colorScale>
    </cfRule>
    <cfRule type="containsBlanks" dxfId="2525" priority="1273">
      <formula>LEN(TRIM(F152))=0</formula>
    </cfRule>
  </conditionalFormatting>
  <conditionalFormatting sqref="H152:I152">
    <cfRule type="expression" dxfId="2524" priority="1271">
      <formula>Z152=1</formula>
    </cfRule>
  </conditionalFormatting>
  <conditionalFormatting sqref="F152:G152">
    <cfRule type="expression" dxfId="2523" priority="1270">
      <formula>Y152=1</formula>
    </cfRule>
  </conditionalFormatting>
  <conditionalFormatting sqref="J152:K152">
    <cfRule type="expression" dxfId="2522" priority="1269">
      <formula>AA152=1</formula>
    </cfRule>
  </conditionalFormatting>
  <conditionalFormatting sqref="L152:M152">
    <cfRule type="expression" dxfId="2521" priority="1268">
      <formula>AB152=1</formula>
    </cfRule>
  </conditionalFormatting>
  <conditionalFormatting sqref="F155:M155">
    <cfRule type="containsBlanks" dxfId="2520" priority="1267">
      <formula>LEN(TRIM(F155))=0</formula>
    </cfRule>
  </conditionalFormatting>
  <conditionalFormatting sqref="F154:M154">
    <cfRule type="colorScale" priority="1265">
      <colorScale>
        <cfvo type="min"/>
        <cfvo type="max"/>
        <color rgb="FFFFEF9C"/>
        <color rgb="FFFF7128"/>
      </colorScale>
    </cfRule>
    <cfRule type="containsBlanks" dxfId="2519" priority="1266">
      <formula>LEN(TRIM(F154))=0</formula>
    </cfRule>
  </conditionalFormatting>
  <conditionalFormatting sqref="H154:I154">
    <cfRule type="expression" dxfId="2518" priority="1264">
      <formula>Z154=1</formula>
    </cfRule>
  </conditionalFormatting>
  <conditionalFormatting sqref="F154:G154">
    <cfRule type="expression" dxfId="2517" priority="1263">
      <formula>Y154=1</formula>
    </cfRule>
  </conditionalFormatting>
  <conditionalFormatting sqref="J154:K154">
    <cfRule type="expression" dxfId="2516" priority="1262">
      <formula>AA154=1</formula>
    </cfRule>
  </conditionalFormatting>
  <conditionalFormatting sqref="L154:M154">
    <cfRule type="expression" dxfId="2515" priority="1261">
      <formula>AB154=1</formula>
    </cfRule>
  </conditionalFormatting>
  <conditionalFormatting sqref="F157:M157">
    <cfRule type="containsBlanks" dxfId="2514" priority="1260">
      <formula>LEN(TRIM(F157))=0</formula>
    </cfRule>
  </conditionalFormatting>
  <conditionalFormatting sqref="F156:M156">
    <cfRule type="colorScale" priority="1258">
      <colorScale>
        <cfvo type="min"/>
        <cfvo type="max"/>
        <color rgb="FFFFEF9C"/>
        <color rgb="FFFF7128"/>
      </colorScale>
    </cfRule>
    <cfRule type="containsBlanks" dxfId="2513" priority="1259">
      <formula>LEN(TRIM(F156))=0</formula>
    </cfRule>
  </conditionalFormatting>
  <conditionalFormatting sqref="H156:I156">
    <cfRule type="expression" dxfId="2512" priority="1257">
      <formula>Z156=1</formula>
    </cfRule>
  </conditionalFormatting>
  <conditionalFormatting sqref="F156:G156">
    <cfRule type="expression" dxfId="2511" priority="1256">
      <formula>Y156=1</formula>
    </cfRule>
  </conditionalFormatting>
  <conditionalFormatting sqref="J156:K156">
    <cfRule type="expression" dxfId="2510" priority="1255">
      <formula>AA156=1</formula>
    </cfRule>
  </conditionalFormatting>
  <conditionalFormatting sqref="L156:M156">
    <cfRule type="expression" dxfId="2509" priority="1254">
      <formula>AB156=1</formula>
    </cfRule>
  </conditionalFormatting>
  <conditionalFormatting sqref="F159:M159">
    <cfRule type="containsBlanks" dxfId="2508" priority="1253">
      <formula>LEN(TRIM(F159))=0</formula>
    </cfRule>
  </conditionalFormatting>
  <conditionalFormatting sqref="F158:M158">
    <cfRule type="colorScale" priority="1251">
      <colorScale>
        <cfvo type="min"/>
        <cfvo type="max"/>
        <color rgb="FFFFEF9C"/>
        <color rgb="FFFF7128"/>
      </colorScale>
    </cfRule>
    <cfRule type="containsBlanks" dxfId="2507" priority="1252">
      <formula>LEN(TRIM(F158))=0</formula>
    </cfRule>
  </conditionalFormatting>
  <conditionalFormatting sqref="H158:I158">
    <cfRule type="expression" dxfId="2506" priority="1250">
      <formula>Z158=1</formula>
    </cfRule>
  </conditionalFormatting>
  <conditionalFormatting sqref="F158:G158">
    <cfRule type="expression" dxfId="2505" priority="1249">
      <formula>Y158=1</formula>
    </cfRule>
  </conditionalFormatting>
  <conditionalFormatting sqref="J158:K158">
    <cfRule type="expression" dxfId="2504" priority="1248">
      <formula>AA158=1</formula>
    </cfRule>
  </conditionalFormatting>
  <conditionalFormatting sqref="L158:M158">
    <cfRule type="expression" dxfId="2503" priority="1247">
      <formula>AB158=1</formula>
    </cfRule>
  </conditionalFormatting>
  <conditionalFormatting sqref="F161:M161">
    <cfRule type="containsBlanks" dxfId="2502" priority="1246">
      <formula>LEN(TRIM(F161))=0</formula>
    </cfRule>
  </conditionalFormatting>
  <conditionalFormatting sqref="F160:M160">
    <cfRule type="colorScale" priority="1244">
      <colorScale>
        <cfvo type="min"/>
        <cfvo type="max"/>
        <color rgb="FFFFEF9C"/>
        <color rgb="FFFF7128"/>
      </colorScale>
    </cfRule>
    <cfRule type="containsBlanks" dxfId="2501" priority="1245">
      <formula>LEN(TRIM(F160))=0</formula>
    </cfRule>
  </conditionalFormatting>
  <conditionalFormatting sqref="H160:I160">
    <cfRule type="expression" dxfId="2500" priority="1243">
      <formula>Z160=1</formula>
    </cfRule>
  </conditionalFormatting>
  <conditionalFormatting sqref="F160:G160">
    <cfRule type="expression" dxfId="2499" priority="1242">
      <formula>Y160=1</formula>
    </cfRule>
  </conditionalFormatting>
  <conditionalFormatting sqref="J160:K160">
    <cfRule type="expression" dxfId="2498" priority="1241">
      <formula>AA160=1</formula>
    </cfRule>
  </conditionalFormatting>
  <conditionalFormatting sqref="L160:M160">
    <cfRule type="expression" dxfId="2497" priority="1240">
      <formula>AB160=1</formula>
    </cfRule>
  </conditionalFormatting>
  <conditionalFormatting sqref="F163:M163">
    <cfRule type="containsBlanks" dxfId="2496" priority="1239">
      <formula>LEN(TRIM(F163))=0</formula>
    </cfRule>
  </conditionalFormatting>
  <conditionalFormatting sqref="F162:M162">
    <cfRule type="colorScale" priority="1237">
      <colorScale>
        <cfvo type="min"/>
        <cfvo type="max"/>
        <color rgb="FFFFEF9C"/>
        <color rgb="FFFF7128"/>
      </colorScale>
    </cfRule>
    <cfRule type="containsBlanks" dxfId="2495" priority="1238">
      <formula>LEN(TRIM(F162))=0</formula>
    </cfRule>
  </conditionalFormatting>
  <conditionalFormatting sqref="H162:I162">
    <cfRule type="expression" dxfId="2494" priority="1236">
      <formula>Z162=1</formula>
    </cfRule>
  </conditionalFormatting>
  <conditionalFormatting sqref="F162:G162">
    <cfRule type="expression" dxfId="2493" priority="1235">
      <formula>Y162=1</formula>
    </cfRule>
  </conditionalFormatting>
  <conditionalFormatting sqref="J162:K162">
    <cfRule type="expression" dxfId="2492" priority="1234">
      <formula>AA162=1</formula>
    </cfRule>
  </conditionalFormatting>
  <conditionalFormatting sqref="L162:M162">
    <cfRule type="expression" dxfId="2491" priority="1233">
      <formula>AB162=1</formula>
    </cfRule>
  </conditionalFormatting>
  <conditionalFormatting sqref="F165:M165">
    <cfRule type="containsBlanks" dxfId="2490" priority="1232">
      <formula>LEN(TRIM(F165))=0</formula>
    </cfRule>
  </conditionalFormatting>
  <conditionalFormatting sqref="F164:M164">
    <cfRule type="colorScale" priority="1230">
      <colorScale>
        <cfvo type="min"/>
        <cfvo type="max"/>
        <color rgb="FFFFEF9C"/>
        <color rgb="FFFF7128"/>
      </colorScale>
    </cfRule>
    <cfRule type="containsBlanks" dxfId="2489" priority="1231">
      <formula>LEN(TRIM(F164))=0</formula>
    </cfRule>
  </conditionalFormatting>
  <conditionalFormatting sqref="H164:I164">
    <cfRule type="expression" dxfId="2488" priority="1229">
      <formula>Z164=1</formula>
    </cfRule>
  </conditionalFormatting>
  <conditionalFormatting sqref="F164:G164">
    <cfRule type="expression" dxfId="2487" priority="1228">
      <formula>Y164=1</formula>
    </cfRule>
  </conditionalFormatting>
  <conditionalFormatting sqref="J164:K164">
    <cfRule type="expression" dxfId="2486" priority="1227">
      <formula>AA164=1</formula>
    </cfRule>
  </conditionalFormatting>
  <conditionalFormatting sqref="L164:M164">
    <cfRule type="expression" dxfId="2485" priority="1226">
      <formula>AB164=1</formula>
    </cfRule>
  </conditionalFormatting>
  <conditionalFormatting sqref="F167:M167">
    <cfRule type="containsBlanks" dxfId="2484" priority="1225">
      <formula>LEN(TRIM(F167))=0</formula>
    </cfRule>
  </conditionalFormatting>
  <conditionalFormatting sqref="F166:M166">
    <cfRule type="colorScale" priority="1223">
      <colorScale>
        <cfvo type="min"/>
        <cfvo type="max"/>
        <color rgb="FFFFEF9C"/>
        <color rgb="FFFF7128"/>
      </colorScale>
    </cfRule>
    <cfRule type="containsBlanks" dxfId="2483" priority="1224">
      <formula>LEN(TRIM(F166))=0</formula>
    </cfRule>
  </conditionalFormatting>
  <conditionalFormatting sqref="H166:I166">
    <cfRule type="expression" dxfId="2482" priority="1222">
      <formula>Z166=1</formula>
    </cfRule>
  </conditionalFormatting>
  <conditionalFormatting sqref="F166:G166">
    <cfRule type="expression" dxfId="2481" priority="1221">
      <formula>Y166=1</formula>
    </cfRule>
  </conditionalFormatting>
  <conditionalFormatting sqref="J166:K166">
    <cfRule type="expression" dxfId="2480" priority="1220">
      <formula>AA166=1</formula>
    </cfRule>
  </conditionalFormatting>
  <conditionalFormatting sqref="L166:M166">
    <cfRule type="expression" dxfId="2479" priority="1219">
      <formula>AB166=1</formula>
    </cfRule>
  </conditionalFormatting>
  <conditionalFormatting sqref="F169:M169">
    <cfRule type="containsBlanks" dxfId="2478" priority="1218">
      <formula>LEN(TRIM(F169))=0</formula>
    </cfRule>
  </conditionalFormatting>
  <conditionalFormatting sqref="F168:M168">
    <cfRule type="colorScale" priority="1216">
      <colorScale>
        <cfvo type="min"/>
        <cfvo type="max"/>
        <color rgb="FFFFEF9C"/>
        <color rgb="FFFF7128"/>
      </colorScale>
    </cfRule>
    <cfRule type="containsBlanks" dxfId="2477" priority="1217">
      <formula>LEN(TRIM(F168))=0</formula>
    </cfRule>
  </conditionalFormatting>
  <conditionalFormatting sqref="H168:I168">
    <cfRule type="expression" dxfId="2476" priority="1215">
      <formula>Z168=1</formula>
    </cfRule>
  </conditionalFormatting>
  <conditionalFormatting sqref="F168:G168">
    <cfRule type="expression" dxfId="2475" priority="1214">
      <formula>Y168=1</formula>
    </cfRule>
  </conditionalFormatting>
  <conditionalFormatting sqref="J168:K168">
    <cfRule type="expression" dxfId="2474" priority="1213">
      <formula>AA168=1</formula>
    </cfRule>
  </conditionalFormatting>
  <conditionalFormatting sqref="L168:M168">
    <cfRule type="expression" dxfId="2473" priority="1212">
      <formula>AB168=1</formula>
    </cfRule>
  </conditionalFormatting>
  <conditionalFormatting sqref="F171:M171">
    <cfRule type="containsBlanks" dxfId="2472" priority="1211">
      <formula>LEN(TRIM(F171))=0</formula>
    </cfRule>
  </conditionalFormatting>
  <conditionalFormatting sqref="F170:M170">
    <cfRule type="colorScale" priority="1209">
      <colorScale>
        <cfvo type="min"/>
        <cfvo type="max"/>
        <color rgb="FFFFEF9C"/>
        <color rgb="FFFF7128"/>
      </colorScale>
    </cfRule>
    <cfRule type="containsBlanks" dxfId="2471" priority="1210">
      <formula>LEN(TRIM(F170))=0</formula>
    </cfRule>
  </conditionalFormatting>
  <conditionalFormatting sqref="H170:I170">
    <cfRule type="expression" dxfId="2470" priority="1208">
      <formula>Z170=1</formula>
    </cfRule>
  </conditionalFormatting>
  <conditionalFormatting sqref="F170:G170">
    <cfRule type="expression" dxfId="2469" priority="1207">
      <formula>Y170=1</formula>
    </cfRule>
  </conditionalFormatting>
  <conditionalFormatting sqref="J170:K170">
    <cfRule type="expression" dxfId="2468" priority="1206">
      <formula>AA170=1</formula>
    </cfRule>
  </conditionalFormatting>
  <conditionalFormatting sqref="L170:M170">
    <cfRule type="expression" dxfId="2467" priority="1205">
      <formula>AB170=1</formula>
    </cfRule>
  </conditionalFormatting>
  <conditionalFormatting sqref="F173:M173">
    <cfRule type="containsBlanks" dxfId="2466" priority="1204">
      <formula>LEN(TRIM(F173))=0</formula>
    </cfRule>
  </conditionalFormatting>
  <conditionalFormatting sqref="F172:M172">
    <cfRule type="colorScale" priority="1202">
      <colorScale>
        <cfvo type="min"/>
        <cfvo type="max"/>
        <color rgb="FFFFEF9C"/>
        <color rgb="FFFF7128"/>
      </colorScale>
    </cfRule>
    <cfRule type="containsBlanks" dxfId="2465" priority="1203">
      <formula>LEN(TRIM(F172))=0</formula>
    </cfRule>
  </conditionalFormatting>
  <conditionalFormatting sqref="H172:I172">
    <cfRule type="expression" dxfId="2464" priority="1201">
      <formula>Z172=1</formula>
    </cfRule>
  </conditionalFormatting>
  <conditionalFormatting sqref="F172:G172">
    <cfRule type="expression" dxfId="2463" priority="1200">
      <formula>Y172=1</formula>
    </cfRule>
  </conditionalFormatting>
  <conditionalFormatting sqref="J172:K172">
    <cfRule type="expression" dxfId="2462" priority="1199">
      <formula>AA172=1</formula>
    </cfRule>
  </conditionalFormatting>
  <conditionalFormatting sqref="L172:M172">
    <cfRule type="expression" dxfId="2461" priority="1198">
      <formula>AB172=1</formula>
    </cfRule>
  </conditionalFormatting>
  <conditionalFormatting sqref="F175:M175">
    <cfRule type="containsBlanks" dxfId="2460" priority="1197">
      <formula>LEN(TRIM(F175))=0</formula>
    </cfRule>
  </conditionalFormatting>
  <conditionalFormatting sqref="F174:M174">
    <cfRule type="colorScale" priority="1195">
      <colorScale>
        <cfvo type="min"/>
        <cfvo type="max"/>
        <color rgb="FFFFEF9C"/>
        <color rgb="FFFF7128"/>
      </colorScale>
    </cfRule>
    <cfRule type="containsBlanks" dxfId="2459" priority="1196">
      <formula>LEN(TRIM(F174))=0</formula>
    </cfRule>
  </conditionalFormatting>
  <conditionalFormatting sqref="H174:I174">
    <cfRule type="expression" dxfId="2458" priority="1194">
      <formula>Z174=1</formula>
    </cfRule>
  </conditionalFormatting>
  <conditionalFormatting sqref="F174:G174">
    <cfRule type="expression" dxfId="2457" priority="1193">
      <formula>Y174=1</formula>
    </cfRule>
  </conditionalFormatting>
  <conditionalFormatting sqref="J174:K174">
    <cfRule type="expression" dxfId="2456" priority="1192">
      <formula>AA174=1</formula>
    </cfRule>
  </conditionalFormatting>
  <conditionalFormatting sqref="L174:M174">
    <cfRule type="expression" dxfId="2455" priority="1191">
      <formula>AB174=1</formula>
    </cfRule>
  </conditionalFormatting>
  <conditionalFormatting sqref="F177:M177">
    <cfRule type="containsBlanks" dxfId="2454" priority="1190">
      <formula>LEN(TRIM(F177))=0</formula>
    </cfRule>
  </conditionalFormatting>
  <conditionalFormatting sqref="F176:M176">
    <cfRule type="colorScale" priority="1188">
      <colorScale>
        <cfvo type="min"/>
        <cfvo type="max"/>
        <color rgb="FFFFEF9C"/>
        <color rgb="FFFF7128"/>
      </colorScale>
    </cfRule>
    <cfRule type="containsBlanks" dxfId="2453" priority="1189">
      <formula>LEN(TRIM(F176))=0</formula>
    </cfRule>
  </conditionalFormatting>
  <conditionalFormatting sqref="H176:I176">
    <cfRule type="expression" dxfId="2452" priority="1187">
      <formula>Z176=1</formula>
    </cfRule>
  </conditionalFormatting>
  <conditionalFormatting sqref="F176:G176">
    <cfRule type="expression" dxfId="2451" priority="1186">
      <formula>Y176=1</formula>
    </cfRule>
  </conditionalFormatting>
  <conditionalFormatting sqref="J176:K176">
    <cfRule type="expression" dxfId="2450" priority="1185">
      <formula>AA176=1</formula>
    </cfRule>
  </conditionalFormatting>
  <conditionalFormatting sqref="L176:M176">
    <cfRule type="expression" dxfId="2449" priority="1184">
      <formula>AB176=1</formula>
    </cfRule>
  </conditionalFormatting>
  <conditionalFormatting sqref="F179:M179">
    <cfRule type="containsBlanks" dxfId="2448" priority="1183">
      <formula>LEN(TRIM(F179))=0</formula>
    </cfRule>
  </conditionalFormatting>
  <conditionalFormatting sqref="F178:M178">
    <cfRule type="colorScale" priority="1181">
      <colorScale>
        <cfvo type="min"/>
        <cfvo type="max"/>
        <color rgb="FFFFEF9C"/>
        <color rgb="FFFF7128"/>
      </colorScale>
    </cfRule>
    <cfRule type="containsBlanks" dxfId="2447" priority="1182">
      <formula>LEN(TRIM(F178))=0</formula>
    </cfRule>
  </conditionalFormatting>
  <conditionalFormatting sqref="H178:I178">
    <cfRule type="expression" dxfId="2446" priority="1180">
      <formula>Z178=1</formula>
    </cfRule>
  </conditionalFormatting>
  <conditionalFormatting sqref="F178:G178">
    <cfRule type="expression" dxfId="2445" priority="1179">
      <formula>Y178=1</formula>
    </cfRule>
  </conditionalFormatting>
  <conditionalFormatting sqref="J178:K178">
    <cfRule type="expression" dxfId="2444" priority="1178">
      <formula>AA178=1</formula>
    </cfRule>
  </conditionalFormatting>
  <conditionalFormatting sqref="L178:M178">
    <cfRule type="expression" dxfId="2443" priority="1177">
      <formula>AB178=1</formula>
    </cfRule>
  </conditionalFormatting>
  <conditionalFormatting sqref="F181:M181">
    <cfRule type="containsBlanks" dxfId="2442" priority="1176">
      <formula>LEN(TRIM(F181))=0</formula>
    </cfRule>
  </conditionalFormatting>
  <conditionalFormatting sqref="F180:M180">
    <cfRule type="colorScale" priority="1174">
      <colorScale>
        <cfvo type="min"/>
        <cfvo type="max"/>
        <color rgb="FFFFEF9C"/>
        <color rgb="FFFF7128"/>
      </colorScale>
    </cfRule>
    <cfRule type="containsBlanks" dxfId="2441" priority="1175">
      <formula>LEN(TRIM(F180))=0</formula>
    </cfRule>
  </conditionalFormatting>
  <conditionalFormatting sqref="H180:I180">
    <cfRule type="expression" dxfId="2440" priority="1173">
      <formula>Z180=1</formula>
    </cfRule>
  </conditionalFormatting>
  <conditionalFormatting sqref="F180:G180">
    <cfRule type="expression" dxfId="2439" priority="1172">
      <formula>Y180=1</formula>
    </cfRule>
  </conditionalFormatting>
  <conditionalFormatting sqref="J180:K180">
    <cfRule type="expression" dxfId="2438" priority="1171">
      <formula>AA180=1</formula>
    </cfRule>
  </conditionalFormatting>
  <conditionalFormatting sqref="L180:M180">
    <cfRule type="expression" dxfId="2437" priority="1170">
      <formula>AB180=1</formula>
    </cfRule>
  </conditionalFormatting>
  <conditionalFormatting sqref="F183:M183">
    <cfRule type="containsBlanks" dxfId="2436" priority="1169">
      <formula>LEN(TRIM(F183))=0</formula>
    </cfRule>
  </conditionalFormatting>
  <conditionalFormatting sqref="F182:M182">
    <cfRule type="colorScale" priority="1167">
      <colorScale>
        <cfvo type="min"/>
        <cfvo type="max"/>
        <color rgb="FFFFEF9C"/>
        <color rgb="FFFF7128"/>
      </colorScale>
    </cfRule>
    <cfRule type="containsBlanks" dxfId="2435" priority="1168">
      <formula>LEN(TRIM(F182))=0</formula>
    </cfRule>
  </conditionalFormatting>
  <conditionalFormatting sqref="H182:I182">
    <cfRule type="expression" dxfId="2434" priority="1166">
      <formula>Z182=1</formula>
    </cfRule>
  </conditionalFormatting>
  <conditionalFormatting sqref="F182:G182">
    <cfRule type="expression" dxfId="2433" priority="1165">
      <formula>Y182=1</formula>
    </cfRule>
  </conditionalFormatting>
  <conditionalFormatting sqref="J182:K182">
    <cfRule type="expression" dxfId="2432" priority="1164">
      <formula>AA182=1</formula>
    </cfRule>
  </conditionalFormatting>
  <conditionalFormatting sqref="L182:M182">
    <cfRule type="expression" dxfId="2431" priority="1163">
      <formula>AB182=1</formula>
    </cfRule>
  </conditionalFormatting>
  <conditionalFormatting sqref="F185:M185">
    <cfRule type="containsBlanks" dxfId="2430" priority="1162">
      <formula>LEN(TRIM(F185))=0</formula>
    </cfRule>
  </conditionalFormatting>
  <conditionalFormatting sqref="F184:M184">
    <cfRule type="colorScale" priority="1160">
      <colorScale>
        <cfvo type="min"/>
        <cfvo type="max"/>
        <color rgb="FFFFEF9C"/>
        <color rgb="FFFF7128"/>
      </colorScale>
    </cfRule>
    <cfRule type="containsBlanks" dxfId="2429" priority="1161">
      <formula>LEN(TRIM(F184))=0</formula>
    </cfRule>
  </conditionalFormatting>
  <conditionalFormatting sqref="H184:I184">
    <cfRule type="expression" dxfId="2428" priority="1159">
      <formula>Z184=1</formula>
    </cfRule>
  </conditionalFormatting>
  <conditionalFormatting sqref="F184:G184">
    <cfRule type="expression" dxfId="2427" priority="1158">
      <formula>Y184=1</formula>
    </cfRule>
  </conditionalFormatting>
  <conditionalFormatting sqref="J184:K184">
    <cfRule type="expression" dxfId="2426" priority="1157">
      <formula>AA184=1</formula>
    </cfRule>
  </conditionalFormatting>
  <conditionalFormatting sqref="L184:M184">
    <cfRule type="expression" dxfId="2425" priority="1156">
      <formula>AB184=1</formula>
    </cfRule>
  </conditionalFormatting>
  <conditionalFormatting sqref="F187:M187">
    <cfRule type="containsBlanks" dxfId="2424" priority="1155">
      <formula>LEN(TRIM(F187))=0</formula>
    </cfRule>
  </conditionalFormatting>
  <conditionalFormatting sqref="F186:M186">
    <cfRule type="colorScale" priority="1153">
      <colorScale>
        <cfvo type="min"/>
        <cfvo type="max"/>
        <color rgb="FFFFEF9C"/>
        <color rgb="FFFF7128"/>
      </colorScale>
    </cfRule>
    <cfRule type="containsBlanks" dxfId="2423" priority="1154">
      <formula>LEN(TRIM(F186))=0</formula>
    </cfRule>
  </conditionalFormatting>
  <conditionalFormatting sqref="H186:I186">
    <cfRule type="expression" dxfId="2422" priority="1152">
      <formula>Z186=1</formula>
    </cfRule>
  </conditionalFormatting>
  <conditionalFormatting sqref="F186:G186">
    <cfRule type="expression" dxfId="2421" priority="1151">
      <formula>Y186=1</formula>
    </cfRule>
  </conditionalFormatting>
  <conditionalFormatting sqref="J186:K186">
    <cfRule type="expression" dxfId="2420" priority="1150">
      <formula>AA186=1</formula>
    </cfRule>
  </conditionalFormatting>
  <conditionalFormatting sqref="L186:M186">
    <cfRule type="expression" dxfId="2419" priority="1149">
      <formula>AB186=1</formula>
    </cfRule>
  </conditionalFormatting>
  <conditionalFormatting sqref="F189:M189">
    <cfRule type="containsBlanks" dxfId="2418" priority="1148">
      <formula>LEN(TRIM(F189))=0</formula>
    </cfRule>
  </conditionalFormatting>
  <conditionalFormatting sqref="F188:M188">
    <cfRule type="colorScale" priority="1146">
      <colorScale>
        <cfvo type="min"/>
        <cfvo type="max"/>
        <color rgb="FFFFEF9C"/>
        <color rgb="FFFF7128"/>
      </colorScale>
    </cfRule>
    <cfRule type="containsBlanks" dxfId="2417" priority="1147">
      <formula>LEN(TRIM(F188))=0</formula>
    </cfRule>
  </conditionalFormatting>
  <conditionalFormatting sqref="H188:I188">
    <cfRule type="expression" dxfId="2416" priority="1145">
      <formula>Z188=1</formula>
    </cfRule>
  </conditionalFormatting>
  <conditionalFormatting sqref="F188:G188">
    <cfRule type="expression" dxfId="2415" priority="1144">
      <formula>Y188=1</formula>
    </cfRule>
  </conditionalFormatting>
  <conditionalFormatting sqref="J188:K188">
    <cfRule type="expression" dxfId="2414" priority="1143">
      <formula>AA188=1</formula>
    </cfRule>
  </conditionalFormatting>
  <conditionalFormatting sqref="L188:M188">
    <cfRule type="expression" dxfId="2413" priority="1142">
      <formula>AB188=1</formula>
    </cfRule>
  </conditionalFormatting>
  <conditionalFormatting sqref="F191:M191">
    <cfRule type="containsBlanks" dxfId="2412" priority="1141">
      <formula>LEN(TRIM(F191))=0</formula>
    </cfRule>
  </conditionalFormatting>
  <conditionalFormatting sqref="F190:M190">
    <cfRule type="colorScale" priority="1139">
      <colorScale>
        <cfvo type="min"/>
        <cfvo type="max"/>
        <color rgb="FFFFEF9C"/>
        <color rgb="FFFF7128"/>
      </colorScale>
    </cfRule>
    <cfRule type="containsBlanks" dxfId="2411" priority="1140">
      <formula>LEN(TRIM(F190))=0</formula>
    </cfRule>
  </conditionalFormatting>
  <conditionalFormatting sqref="H190:I190">
    <cfRule type="expression" dxfId="2410" priority="1138">
      <formula>Z190=1</formula>
    </cfRule>
  </conditionalFormatting>
  <conditionalFormatting sqref="F190:G190">
    <cfRule type="expression" dxfId="2409" priority="1137">
      <formula>Y190=1</formula>
    </cfRule>
  </conditionalFormatting>
  <conditionalFormatting sqref="J190:K190">
    <cfRule type="expression" dxfId="2408" priority="1136">
      <formula>AA190=1</formula>
    </cfRule>
  </conditionalFormatting>
  <conditionalFormatting sqref="L190:M190">
    <cfRule type="expression" dxfId="2407" priority="1135">
      <formula>AB190=1</formula>
    </cfRule>
  </conditionalFormatting>
  <conditionalFormatting sqref="F193:M193">
    <cfRule type="containsBlanks" dxfId="2406" priority="1134">
      <formula>LEN(TRIM(F193))=0</formula>
    </cfRule>
  </conditionalFormatting>
  <conditionalFormatting sqref="F192:M192">
    <cfRule type="colorScale" priority="1132">
      <colorScale>
        <cfvo type="min"/>
        <cfvo type="max"/>
        <color rgb="FFFFEF9C"/>
        <color rgb="FFFF7128"/>
      </colorScale>
    </cfRule>
    <cfRule type="containsBlanks" dxfId="2405" priority="1133">
      <formula>LEN(TRIM(F192))=0</formula>
    </cfRule>
  </conditionalFormatting>
  <conditionalFormatting sqref="H192:I192">
    <cfRule type="expression" dxfId="2404" priority="1131">
      <formula>Z192=1</formula>
    </cfRule>
  </conditionalFormatting>
  <conditionalFormatting sqref="F192:G192">
    <cfRule type="expression" dxfId="2403" priority="1130">
      <formula>Y192=1</formula>
    </cfRule>
  </conditionalFormatting>
  <conditionalFormatting sqref="J192:K192">
    <cfRule type="expression" dxfId="2402" priority="1129">
      <formula>AA192=1</formula>
    </cfRule>
  </conditionalFormatting>
  <conditionalFormatting sqref="L192:M192">
    <cfRule type="expression" dxfId="2401" priority="1128">
      <formula>AB192=1</formula>
    </cfRule>
  </conditionalFormatting>
  <conditionalFormatting sqref="F195:M195">
    <cfRule type="containsBlanks" dxfId="2400" priority="1127">
      <formula>LEN(TRIM(F195))=0</formula>
    </cfRule>
  </conditionalFormatting>
  <conditionalFormatting sqref="F194:M194">
    <cfRule type="colorScale" priority="1125">
      <colorScale>
        <cfvo type="min"/>
        <cfvo type="max"/>
        <color rgb="FFFFEF9C"/>
        <color rgb="FFFF7128"/>
      </colorScale>
    </cfRule>
    <cfRule type="containsBlanks" dxfId="2399" priority="1126">
      <formula>LEN(TRIM(F194))=0</formula>
    </cfRule>
  </conditionalFormatting>
  <conditionalFormatting sqref="H194:I194">
    <cfRule type="expression" dxfId="2398" priority="1124">
      <formula>Z194=1</formula>
    </cfRule>
  </conditionalFormatting>
  <conditionalFormatting sqref="F194:G194">
    <cfRule type="expression" dxfId="2397" priority="1123">
      <formula>Y194=1</formula>
    </cfRule>
  </conditionalFormatting>
  <conditionalFormatting sqref="J194:K194">
    <cfRule type="expression" dxfId="2396" priority="1122">
      <formula>AA194=1</formula>
    </cfRule>
  </conditionalFormatting>
  <conditionalFormatting sqref="L194:M194">
    <cfRule type="expression" dxfId="2395" priority="1121">
      <formula>AB194=1</formula>
    </cfRule>
  </conditionalFormatting>
  <conditionalFormatting sqref="F197:M197">
    <cfRule type="containsBlanks" dxfId="2394" priority="1120">
      <formula>LEN(TRIM(F197))=0</formula>
    </cfRule>
  </conditionalFormatting>
  <conditionalFormatting sqref="F196:M196">
    <cfRule type="colorScale" priority="1118">
      <colorScale>
        <cfvo type="min"/>
        <cfvo type="max"/>
        <color rgb="FFFFEF9C"/>
        <color rgb="FFFF7128"/>
      </colorScale>
    </cfRule>
    <cfRule type="containsBlanks" dxfId="2393" priority="1119">
      <formula>LEN(TRIM(F196))=0</formula>
    </cfRule>
  </conditionalFormatting>
  <conditionalFormatting sqref="H196:I196">
    <cfRule type="expression" dxfId="2392" priority="1117">
      <formula>Z196=1</formula>
    </cfRule>
  </conditionalFormatting>
  <conditionalFormatting sqref="F196:G196">
    <cfRule type="expression" dxfId="2391" priority="1116">
      <formula>Y196=1</formula>
    </cfRule>
  </conditionalFormatting>
  <conditionalFormatting sqref="J196:K196">
    <cfRule type="expression" dxfId="2390" priority="1115">
      <formula>AA196=1</formula>
    </cfRule>
  </conditionalFormatting>
  <conditionalFormatting sqref="L196:M196">
    <cfRule type="expression" dxfId="2389" priority="1114">
      <formula>AB196=1</formula>
    </cfRule>
  </conditionalFormatting>
  <conditionalFormatting sqref="F199:M199">
    <cfRule type="containsBlanks" dxfId="2388" priority="1113">
      <formula>LEN(TRIM(F199))=0</formula>
    </cfRule>
  </conditionalFormatting>
  <conditionalFormatting sqref="F198:M198">
    <cfRule type="colorScale" priority="1111">
      <colorScale>
        <cfvo type="min"/>
        <cfvo type="max"/>
        <color rgb="FFFFEF9C"/>
        <color rgb="FFFF7128"/>
      </colorScale>
    </cfRule>
    <cfRule type="containsBlanks" dxfId="2387" priority="1112">
      <formula>LEN(TRIM(F198))=0</formula>
    </cfRule>
  </conditionalFormatting>
  <conditionalFormatting sqref="H198:I198">
    <cfRule type="expression" dxfId="2386" priority="1110">
      <formula>Z198=1</formula>
    </cfRule>
  </conditionalFormatting>
  <conditionalFormatting sqref="F198:G198">
    <cfRule type="expression" dxfId="2385" priority="1109">
      <formula>Y198=1</formula>
    </cfRule>
  </conditionalFormatting>
  <conditionalFormatting sqref="J198:K198">
    <cfRule type="expression" dxfId="2384" priority="1108">
      <formula>AA198=1</formula>
    </cfRule>
  </conditionalFormatting>
  <conditionalFormatting sqref="L198:M198">
    <cfRule type="expression" dxfId="2383" priority="1107">
      <formula>AB198=1</formula>
    </cfRule>
  </conditionalFormatting>
  <conditionalFormatting sqref="F201:M201">
    <cfRule type="containsBlanks" dxfId="2382" priority="1106">
      <formula>LEN(TRIM(F201))=0</formula>
    </cfRule>
  </conditionalFormatting>
  <conditionalFormatting sqref="F200:M200">
    <cfRule type="colorScale" priority="1104">
      <colorScale>
        <cfvo type="min"/>
        <cfvo type="max"/>
        <color rgb="FFFFEF9C"/>
        <color rgb="FFFF7128"/>
      </colorScale>
    </cfRule>
    <cfRule type="containsBlanks" dxfId="2381" priority="1105">
      <formula>LEN(TRIM(F200))=0</formula>
    </cfRule>
  </conditionalFormatting>
  <conditionalFormatting sqref="H200:I200">
    <cfRule type="expression" dxfId="2380" priority="1103">
      <formula>Z200=1</formula>
    </cfRule>
  </conditionalFormatting>
  <conditionalFormatting sqref="F200:G200">
    <cfRule type="expression" dxfId="2379" priority="1102">
      <formula>Y200=1</formula>
    </cfRule>
  </conditionalFormatting>
  <conditionalFormatting sqref="J200:K200">
    <cfRule type="expression" dxfId="2378" priority="1101">
      <formula>AA200=1</formula>
    </cfRule>
  </conditionalFormatting>
  <conditionalFormatting sqref="L200:M200">
    <cfRule type="expression" dxfId="2377" priority="1100">
      <formula>AB200=1</formula>
    </cfRule>
  </conditionalFormatting>
  <conditionalFormatting sqref="F203:M203">
    <cfRule type="containsBlanks" dxfId="2376" priority="1099">
      <formula>LEN(TRIM(F203))=0</formula>
    </cfRule>
  </conditionalFormatting>
  <conditionalFormatting sqref="F202:M202">
    <cfRule type="colorScale" priority="1097">
      <colorScale>
        <cfvo type="min"/>
        <cfvo type="max"/>
        <color rgb="FFFFEF9C"/>
        <color rgb="FFFF7128"/>
      </colorScale>
    </cfRule>
    <cfRule type="containsBlanks" dxfId="2375" priority="1098">
      <formula>LEN(TRIM(F202))=0</formula>
    </cfRule>
  </conditionalFormatting>
  <conditionalFormatting sqref="H202:I202">
    <cfRule type="expression" dxfId="2374" priority="1096">
      <formula>Z202=1</formula>
    </cfRule>
  </conditionalFormatting>
  <conditionalFormatting sqref="F202:G202">
    <cfRule type="expression" dxfId="2373" priority="1095">
      <formula>Y202=1</formula>
    </cfRule>
  </conditionalFormatting>
  <conditionalFormatting sqref="J202:K202">
    <cfRule type="expression" dxfId="2372" priority="1094">
      <formula>AA202=1</formula>
    </cfRule>
  </conditionalFormatting>
  <conditionalFormatting sqref="L202:M202">
    <cfRule type="expression" dxfId="2371" priority="1093">
      <formula>AB202=1</formula>
    </cfRule>
  </conditionalFormatting>
  <conditionalFormatting sqref="F205:M205">
    <cfRule type="containsBlanks" dxfId="2370" priority="1092">
      <formula>LEN(TRIM(F205))=0</formula>
    </cfRule>
  </conditionalFormatting>
  <conditionalFormatting sqref="F204:M204">
    <cfRule type="colorScale" priority="1090">
      <colorScale>
        <cfvo type="min"/>
        <cfvo type="max"/>
        <color rgb="FFFFEF9C"/>
        <color rgb="FFFF7128"/>
      </colorScale>
    </cfRule>
    <cfRule type="containsBlanks" dxfId="2369" priority="1091">
      <formula>LEN(TRIM(F204))=0</formula>
    </cfRule>
  </conditionalFormatting>
  <conditionalFormatting sqref="H204:I204">
    <cfRule type="expression" dxfId="2368" priority="1089">
      <formula>Z204=1</formula>
    </cfRule>
  </conditionalFormatting>
  <conditionalFormatting sqref="F204:G204">
    <cfRule type="expression" dxfId="2367" priority="1088">
      <formula>Y204=1</formula>
    </cfRule>
  </conditionalFormatting>
  <conditionalFormatting sqref="J204:K204">
    <cfRule type="expression" dxfId="2366" priority="1087">
      <formula>AA204=1</formula>
    </cfRule>
  </conditionalFormatting>
  <conditionalFormatting sqref="L204:M204">
    <cfRule type="expression" dxfId="2365" priority="1086">
      <formula>AB204=1</formula>
    </cfRule>
  </conditionalFormatting>
  <conditionalFormatting sqref="F207:M207">
    <cfRule type="containsBlanks" dxfId="2364" priority="1085">
      <formula>LEN(TRIM(F207))=0</formula>
    </cfRule>
  </conditionalFormatting>
  <conditionalFormatting sqref="F206:M206">
    <cfRule type="colorScale" priority="1083">
      <colorScale>
        <cfvo type="min"/>
        <cfvo type="max"/>
        <color rgb="FFFFEF9C"/>
        <color rgb="FFFF7128"/>
      </colorScale>
    </cfRule>
    <cfRule type="containsBlanks" dxfId="2363" priority="1084">
      <formula>LEN(TRIM(F206))=0</formula>
    </cfRule>
  </conditionalFormatting>
  <conditionalFormatting sqref="H206:I206">
    <cfRule type="expression" dxfId="2362" priority="1082">
      <formula>Z206=1</formula>
    </cfRule>
  </conditionalFormatting>
  <conditionalFormatting sqref="F206:G206">
    <cfRule type="expression" dxfId="2361" priority="1081">
      <formula>Y206=1</formula>
    </cfRule>
  </conditionalFormatting>
  <conditionalFormatting sqref="J206:K206">
    <cfRule type="expression" dxfId="2360" priority="1080">
      <formula>AA206=1</formula>
    </cfRule>
  </conditionalFormatting>
  <conditionalFormatting sqref="L206:M206">
    <cfRule type="expression" dxfId="2359" priority="1079">
      <formula>AB206=1</formula>
    </cfRule>
  </conditionalFormatting>
  <conditionalFormatting sqref="F209:M209">
    <cfRule type="containsBlanks" dxfId="2358" priority="1078">
      <formula>LEN(TRIM(F209))=0</formula>
    </cfRule>
  </conditionalFormatting>
  <conditionalFormatting sqref="F208:M208">
    <cfRule type="colorScale" priority="1076">
      <colorScale>
        <cfvo type="min"/>
        <cfvo type="max"/>
        <color rgb="FFFFEF9C"/>
        <color rgb="FFFF7128"/>
      </colorScale>
    </cfRule>
    <cfRule type="containsBlanks" dxfId="2357" priority="1077">
      <formula>LEN(TRIM(F208))=0</formula>
    </cfRule>
  </conditionalFormatting>
  <conditionalFormatting sqref="H208:I208">
    <cfRule type="expression" dxfId="2356" priority="1075">
      <formula>Z208=1</formula>
    </cfRule>
  </conditionalFormatting>
  <conditionalFormatting sqref="F208:G208">
    <cfRule type="expression" dxfId="2355" priority="1074">
      <formula>Y208=1</formula>
    </cfRule>
  </conditionalFormatting>
  <conditionalFormatting sqref="J208:K208">
    <cfRule type="expression" dxfId="2354" priority="1073">
      <formula>AA208=1</formula>
    </cfRule>
  </conditionalFormatting>
  <conditionalFormatting sqref="L208:M208">
    <cfRule type="expression" dxfId="2353" priority="1072">
      <formula>AB208=1</formula>
    </cfRule>
  </conditionalFormatting>
  <conditionalFormatting sqref="F211:M211">
    <cfRule type="containsBlanks" dxfId="2352" priority="1071">
      <formula>LEN(TRIM(F211))=0</formula>
    </cfRule>
  </conditionalFormatting>
  <conditionalFormatting sqref="F210:M210">
    <cfRule type="colorScale" priority="1069">
      <colorScale>
        <cfvo type="min"/>
        <cfvo type="max"/>
        <color rgb="FFFFEF9C"/>
        <color rgb="FFFF7128"/>
      </colorScale>
    </cfRule>
    <cfRule type="containsBlanks" dxfId="2351" priority="1070">
      <formula>LEN(TRIM(F210))=0</formula>
    </cfRule>
  </conditionalFormatting>
  <conditionalFormatting sqref="H210:I210">
    <cfRule type="expression" dxfId="2350" priority="1068">
      <formula>Z210=1</formula>
    </cfRule>
  </conditionalFormatting>
  <conditionalFormatting sqref="F210:G210">
    <cfRule type="expression" dxfId="2349" priority="1067">
      <formula>Y210=1</formula>
    </cfRule>
  </conditionalFormatting>
  <conditionalFormatting sqref="J210:K210">
    <cfRule type="expression" dxfId="2348" priority="1066">
      <formula>AA210=1</formula>
    </cfRule>
  </conditionalFormatting>
  <conditionalFormatting sqref="L210:M210">
    <cfRule type="expression" dxfId="2347" priority="1065">
      <formula>AB210=1</formula>
    </cfRule>
  </conditionalFormatting>
  <conditionalFormatting sqref="F213:M213">
    <cfRule type="containsBlanks" dxfId="2346" priority="1064">
      <formula>LEN(TRIM(F213))=0</formula>
    </cfRule>
  </conditionalFormatting>
  <conditionalFormatting sqref="F212:M212">
    <cfRule type="colorScale" priority="1062">
      <colorScale>
        <cfvo type="min"/>
        <cfvo type="max"/>
        <color rgb="FFFFEF9C"/>
        <color rgb="FFFF7128"/>
      </colorScale>
    </cfRule>
    <cfRule type="containsBlanks" dxfId="2345" priority="1063">
      <formula>LEN(TRIM(F212))=0</formula>
    </cfRule>
  </conditionalFormatting>
  <conditionalFormatting sqref="H212:I212">
    <cfRule type="expression" dxfId="2344" priority="1061">
      <formula>Z212=1</formula>
    </cfRule>
  </conditionalFormatting>
  <conditionalFormatting sqref="F212:G212">
    <cfRule type="expression" dxfId="2343" priority="1060">
      <formula>Y212=1</formula>
    </cfRule>
  </conditionalFormatting>
  <conditionalFormatting sqref="J212:K212">
    <cfRule type="expression" dxfId="2342" priority="1059">
      <formula>AA212=1</formula>
    </cfRule>
  </conditionalFormatting>
  <conditionalFormatting sqref="L212:M212">
    <cfRule type="expression" dxfId="2341" priority="1058">
      <formula>AB212=1</formula>
    </cfRule>
  </conditionalFormatting>
  <conditionalFormatting sqref="F215:M215">
    <cfRule type="containsBlanks" dxfId="2340" priority="1057">
      <formula>LEN(TRIM(F215))=0</formula>
    </cfRule>
  </conditionalFormatting>
  <conditionalFormatting sqref="F214:M214">
    <cfRule type="colorScale" priority="1055">
      <colorScale>
        <cfvo type="min"/>
        <cfvo type="max"/>
        <color rgb="FFFFEF9C"/>
        <color rgb="FFFF7128"/>
      </colorScale>
    </cfRule>
    <cfRule type="containsBlanks" dxfId="2339" priority="1056">
      <formula>LEN(TRIM(F214))=0</formula>
    </cfRule>
  </conditionalFormatting>
  <conditionalFormatting sqref="H214:I214">
    <cfRule type="expression" dxfId="2338" priority="1054">
      <formula>Z214=1</formula>
    </cfRule>
  </conditionalFormatting>
  <conditionalFormatting sqref="F214:G214">
    <cfRule type="expression" dxfId="2337" priority="1053">
      <formula>Y214=1</formula>
    </cfRule>
  </conditionalFormatting>
  <conditionalFormatting sqref="J214:K214">
    <cfRule type="expression" dxfId="2336" priority="1052">
      <formula>AA214=1</formula>
    </cfRule>
  </conditionalFormatting>
  <conditionalFormatting sqref="L214:M214">
    <cfRule type="expression" dxfId="2335" priority="1051">
      <formula>AB214=1</formula>
    </cfRule>
  </conditionalFormatting>
  <conditionalFormatting sqref="F217:M217">
    <cfRule type="containsBlanks" dxfId="2334" priority="1050">
      <formula>LEN(TRIM(F217))=0</formula>
    </cfRule>
  </conditionalFormatting>
  <conditionalFormatting sqref="F216:M216">
    <cfRule type="colorScale" priority="1048">
      <colorScale>
        <cfvo type="min"/>
        <cfvo type="max"/>
        <color rgb="FFFFEF9C"/>
        <color rgb="FFFF7128"/>
      </colorScale>
    </cfRule>
    <cfRule type="containsBlanks" dxfId="2333" priority="1049">
      <formula>LEN(TRIM(F216))=0</formula>
    </cfRule>
  </conditionalFormatting>
  <conditionalFormatting sqref="H216:I216">
    <cfRule type="expression" dxfId="2332" priority="1047">
      <formula>Z216=1</formula>
    </cfRule>
  </conditionalFormatting>
  <conditionalFormatting sqref="F216:G216">
    <cfRule type="expression" dxfId="2331" priority="1046">
      <formula>Y216=1</formula>
    </cfRule>
  </conditionalFormatting>
  <conditionalFormatting sqref="J216:K216">
    <cfRule type="expression" dxfId="2330" priority="1045">
      <formula>AA216=1</formula>
    </cfRule>
  </conditionalFormatting>
  <conditionalFormatting sqref="L216:M216">
    <cfRule type="expression" dxfId="2329" priority="1044">
      <formula>AB216=1</formula>
    </cfRule>
  </conditionalFormatting>
  <conditionalFormatting sqref="F219:M219">
    <cfRule type="containsBlanks" dxfId="2328" priority="1043">
      <formula>LEN(TRIM(F219))=0</formula>
    </cfRule>
  </conditionalFormatting>
  <conditionalFormatting sqref="F218:M218">
    <cfRule type="colorScale" priority="1041">
      <colorScale>
        <cfvo type="min"/>
        <cfvo type="max"/>
        <color rgb="FFFFEF9C"/>
        <color rgb="FFFF7128"/>
      </colorScale>
    </cfRule>
    <cfRule type="containsBlanks" dxfId="2327" priority="1042">
      <formula>LEN(TRIM(F218))=0</formula>
    </cfRule>
  </conditionalFormatting>
  <conditionalFormatting sqref="H218:I218">
    <cfRule type="expression" dxfId="2326" priority="1040">
      <formula>Z218=1</formula>
    </cfRule>
  </conditionalFormatting>
  <conditionalFormatting sqref="F218:G218">
    <cfRule type="expression" dxfId="2325" priority="1039">
      <formula>Y218=1</formula>
    </cfRule>
  </conditionalFormatting>
  <conditionalFormatting sqref="J218:K218">
    <cfRule type="expression" dxfId="2324" priority="1038">
      <formula>AA218=1</formula>
    </cfRule>
  </conditionalFormatting>
  <conditionalFormatting sqref="L218:M218">
    <cfRule type="expression" dxfId="2323" priority="1037">
      <formula>AB218=1</formula>
    </cfRule>
  </conditionalFormatting>
  <conditionalFormatting sqref="F221:M221">
    <cfRule type="containsBlanks" dxfId="2322" priority="1036">
      <formula>LEN(TRIM(F221))=0</formula>
    </cfRule>
  </conditionalFormatting>
  <conditionalFormatting sqref="F220:M220">
    <cfRule type="colorScale" priority="1034">
      <colorScale>
        <cfvo type="min"/>
        <cfvo type="max"/>
        <color rgb="FFFFEF9C"/>
        <color rgb="FFFF7128"/>
      </colorScale>
    </cfRule>
    <cfRule type="containsBlanks" dxfId="2321" priority="1035">
      <formula>LEN(TRIM(F220))=0</formula>
    </cfRule>
  </conditionalFormatting>
  <conditionalFormatting sqref="H220:I220">
    <cfRule type="expression" dxfId="2320" priority="1033">
      <formula>Z220=1</formula>
    </cfRule>
  </conditionalFormatting>
  <conditionalFormatting sqref="F220:G220">
    <cfRule type="expression" dxfId="2319" priority="1032">
      <formula>Y220=1</formula>
    </cfRule>
  </conditionalFormatting>
  <conditionalFormatting sqref="J220:K220">
    <cfRule type="expression" dxfId="2318" priority="1031">
      <formula>AA220=1</formula>
    </cfRule>
  </conditionalFormatting>
  <conditionalFormatting sqref="L220:M220">
    <cfRule type="expression" dxfId="2317" priority="1030">
      <formula>AB220=1</formula>
    </cfRule>
  </conditionalFormatting>
  <conditionalFormatting sqref="F223:M223">
    <cfRule type="containsBlanks" dxfId="2316" priority="1029">
      <formula>LEN(TRIM(F223))=0</formula>
    </cfRule>
  </conditionalFormatting>
  <conditionalFormatting sqref="F222:M222">
    <cfRule type="colorScale" priority="1027">
      <colorScale>
        <cfvo type="min"/>
        <cfvo type="max"/>
        <color rgb="FFFFEF9C"/>
        <color rgb="FFFF7128"/>
      </colorScale>
    </cfRule>
    <cfRule type="containsBlanks" dxfId="2315" priority="1028">
      <formula>LEN(TRIM(F222))=0</formula>
    </cfRule>
  </conditionalFormatting>
  <conditionalFormatting sqref="H222:I222">
    <cfRule type="expression" dxfId="2314" priority="1026">
      <formula>Z222=1</formula>
    </cfRule>
  </conditionalFormatting>
  <conditionalFormatting sqref="F222:G222">
    <cfRule type="expression" dxfId="2313" priority="1025">
      <formula>Y222=1</formula>
    </cfRule>
  </conditionalFormatting>
  <conditionalFormatting sqref="J222:K222">
    <cfRule type="expression" dxfId="2312" priority="1024">
      <formula>AA222=1</formula>
    </cfRule>
  </conditionalFormatting>
  <conditionalFormatting sqref="L222:M222">
    <cfRule type="expression" dxfId="2311" priority="1023">
      <formula>AB222=1</formula>
    </cfRule>
  </conditionalFormatting>
  <conditionalFormatting sqref="F225:M225">
    <cfRule type="containsBlanks" dxfId="2310" priority="1022">
      <formula>LEN(TRIM(F225))=0</formula>
    </cfRule>
  </conditionalFormatting>
  <conditionalFormatting sqref="F224:M224">
    <cfRule type="colorScale" priority="1020">
      <colorScale>
        <cfvo type="min"/>
        <cfvo type="max"/>
        <color rgb="FFFFEF9C"/>
        <color rgb="FFFF7128"/>
      </colorScale>
    </cfRule>
    <cfRule type="containsBlanks" dxfId="2309" priority="1021">
      <formula>LEN(TRIM(F224))=0</formula>
    </cfRule>
  </conditionalFormatting>
  <conditionalFormatting sqref="H224:I224">
    <cfRule type="expression" dxfId="2308" priority="1019">
      <formula>Z224=1</formula>
    </cfRule>
  </conditionalFormatting>
  <conditionalFormatting sqref="F224:G224">
    <cfRule type="expression" dxfId="2307" priority="1018">
      <formula>Y224=1</formula>
    </cfRule>
  </conditionalFormatting>
  <conditionalFormatting sqref="J224:K224">
    <cfRule type="expression" dxfId="2306" priority="1017">
      <formula>AA224=1</formula>
    </cfRule>
  </conditionalFormatting>
  <conditionalFormatting sqref="L224:M224">
    <cfRule type="expression" dxfId="2305" priority="1016">
      <formula>AB224=1</formula>
    </cfRule>
  </conditionalFormatting>
  <conditionalFormatting sqref="F227:M227">
    <cfRule type="containsBlanks" dxfId="2304" priority="1015">
      <formula>LEN(TRIM(F227))=0</formula>
    </cfRule>
  </conditionalFormatting>
  <conditionalFormatting sqref="F226:M226">
    <cfRule type="colorScale" priority="1013">
      <colorScale>
        <cfvo type="min"/>
        <cfvo type="max"/>
        <color rgb="FFFFEF9C"/>
        <color rgb="FFFF7128"/>
      </colorScale>
    </cfRule>
    <cfRule type="containsBlanks" dxfId="2303" priority="1014">
      <formula>LEN(TRIM(F226))=0</formula>
    </cfRule>
  </conditionalFormatting>
  <conditionalFormatting sqref="H226:I226">
    <cfRule type="expression" dxfId="2302" priority="1012">
      <formula>Z226=1</formula>
    </cfRule>
  </conditionalFormatting>
  <conditionalFormatting sqref="F226:G226">
    <cfRule type="expression" dxfId="2301" priority="1011">
      <formula>Y226=1</formula>
    </cfRule>
  </conditionalFormatting>
  <conditionalFormatting sqref="J226:K226">
    <cfRule type="expression" dxfId="2300" priority="1010">
      <formula>AA226=1</formula>
    </cfRule>
  </conditionalFormatting>
  <conditionalFormatting sqref="L226:M226">
    <cfRule type="expression" dxfId="2299" priority="1009">
      <formula>AB226=1</formula>
    </cfRule>
  </conditionalFormatting>
  <conditionalFormatting sqref="F229:M229">
    <cfRule type="containsBlanks" dxfId="2298" priority="1008">
      <formula>LEN(TRIM(F229))=0</formula>
    </cfRule>
  </conditionalFormatting>
  <conditionalFormatting sqref="F228:M228">
    <cfRule type="colorScale" priority="1006">
      <colorScale>
        <cfvo type="min"/>
        <cfvo type="max"/>
        <color rgb="FFFFEF9C"/>
        <color rgb="FFFF7128"/>
      </colorScale>
    </cfRule>
    <cfRule type="containsBlanks" dxfId="2297" priority="1007">
      <formula>LEN(TRIM(F228))=0</formula>
    </cfRule>
  </conditionalFormatting>
  <conditionalFormatting sqref="H228:I228">
    <cfRule type="expression" dxfId="2296" priority="1005">
      <formula>Z228=1</formula>
    </cfRule>
  </conditionalFormatting>
  <conditionalFormatting sqref="F228:G228">
    <cfRule type="expression" dxfId="2295" priority="1004">
      <formula>Y228=1</formula>
    </cfRule>
  </conditionalFormatting>
  <conditionalFormatting sqref="J228:K228">
    <cfRule type="expression" dxfId="2294" priority="1003">
      <formula>AA228=1</formula>
    </cfRule>
  </conditionalFormatting>
  <conditionalFormatting sqref="L228:M228">
    <cfRule type="expression" dxfId="2293" priority="1002">
      <formula>AB228=1</formula>
    </cfRule>
  </conditionalFormatting>
  <conditionalFormatting sqref="F231:M231">
    <cfRule type="containsBlanks" dxfId="2292" priority="1001">
      <formula>LEN(TRIM(F231))=0</formula>
    </cfRule>
  </conditionalFormatting>
  <conditionalFormatting sqref="F230:M230">
    <cfRule type="colorScale" priority="999">
      <colorScale>
        <cfvo type="min"/>
        <cfvo type="max"/>
        <color rgb="FFFFEF9C"/>
        <color rgb="FFFF7128"/>
      </colorScale>
    </cfRule>
    <cfRule type="containsBlanks" dxfId="2291" priority="1000">
      <formula>LEN(TRIM(F230))=0</formula>
    </cfRule>
  </conditionalFormatting>
  <conditionalFormatting sqref="H230:I230">
    <cfRule type="expression" dxfId="2290" priority="998">
      <formula>Z230=1</formula>
    </cfRule>
  </conditionalFormatting>
  <conditionalFormatting sqref="F230:G230">
    <cfRule type="expression" dxfId="2289" priority="997">
      <formula>Y230=1</formula>
    </cfRule>
  </conditionalFormatting>
  <conditionalFormatting sqref="J230:K230">
    <cfRule type="expression" dxfId="2288" priority="996">
      <formula>AA230=1</formula>
    </cfRule>
  </conditionalFormatting>
  <conditionalFormatting sqref="L230:M230">
    <cfRule type="expression" dxfId="2287" priority="995">
      <formula>AB230=1</formula>
    </cfRule>
  </conditionalFormatting>
  <conditionalFormatting sqref="F233:M233">
    <cfRule type="containsBlanks" dxfId="2286" priority="994">
      <formula>LEN(TRIM(F233))=0</formula>
    </cfRule>
  </conditionalFormatting>
  <conditionalFormatting sqref="F232:M232">
    <cfRule type="colorScale" priority="992">
      <colorScale>
        <cfvo type="min"/>
        <cfvo type="max"/>
        <color rgb="FFFFEF9C"/>
        <color rgb="FFFF7128"/>
      </colorScale>
    </cfRule>
    <cfRule type="containsBlanks" dxfId="2285" priority="993">
      <formula>LEN(TRIM(F232))=0</formula>
    </cfRule>
  </conditionalFormatting>
  <conditionalFormatting sqref="H232:I232">
    <cfRule type="expression" dxfId="2284" priority="991">
      <formula>Z232=1</formula>
    </cfRule>
  </conditionalFormatting>
  <conditionalFormatting sqref="F232:G232">
    <cfRule type="expression" dxfId="2283" priority="990">
      <formula>Y232=1</formula>
    </cfRule>
  </conditionalFormatting>
  <conditionalFormatting sqref="J232:K232">
    <cfRule type="expression" dxfId="2282" priority="989">
      <formula>AA232=1</formula>
    </cfRule>
  </conditionalFormatting>
  <conditionalFormatting sqref="L232:M232">
    <cfRule type="expression" dxfId="2281" priority="988">
      <formula>AB232=1</formula>
    </cfRule>
  </conditionalFormatting>
  <conditionalFormatting sqref="F235:M235">
    <cfRule type="containsBlanks" dxfId="2280" priority="987">
      <formula>LEN(TRIM(F235))=0</formula>
    </cfRule>
  </conditionalFormatting>
  <conditionalFormatting sqref="F234:M234">
    <cfRule type="colorScale" priority="985">
      <colorScale>
        <cfvo type="min"/>
        <cfvo type="max"/>
        <color rgb="FFFFEF9C"/>
        <color rgb="FFFF7128"/>
      </colorScale>
    </cfRule>
    <cfRule type="containsBlanks" dxfId="2279" priority="986">
      <formula>LEN(TRIM(F234))=0</formula>
    </cfRule>
  </conditionalFormatting>
  <conditionalFormatting sqref="H234:I234">
    <cfRule type="expression" dxfId="2278" priority="984">
      <formula>Z234=1</formula>
    </cfRule>
  </conditionalFormatting>
  <conditionalFormatting sqref="F234:G234">
    <cfRule type="expression" dxfId="2277" priority="983">
      <formula>Y234=1</formula>
    </cfRule>
  </conditionalFormatting>
  <conditionalFormatting sqref="J234:K234">
    <cfRule type="expression" dxfId="2276" priority="982">
      <formula>AA234=1</formula>
    </cfRule>
  </conditionalFormatting>
  <conditionalFormatting sqref="L234:M234">
    <cfRule type="expression" dxfId="2275" priority="981">
      <formula>AB234=1</formula>
    </cfRule>
  </conditionalFormatting>
  <conditionalFormatting sqref="F237:M237">
    <cfRule type="containsBlanks" dxfId="2274" priority="980">
      <formula>LEN(TRIM(F237))=0</formula>
    </cfRule>
  </conditionalFormatting>
  <conditionalFormatting sqref="F236:M236">
    <cfRule type="colorScale" priority="978">
      <colorScale>
        <cfvo type="min"/>
        <cfvo type="max"/>
        <color rgb="FFFFEF9C"/>
        <color rgb="FFFF7128"/>
      </colorScale>
    </cfRule>
    <cfRule type="containsBlanks" dxfId="2273" priority="979">
      <formula>LEN(TRIM(F236))=0</formula>
    </cfRule>
  </conditionalFormatting>
  <conditionalFormatting sqref="H236:I236">
    <cfRule type="expression" dxfId="2272" priority="977">
      <formula>Z236=1</formula>
    </cfRule>
  </conditionalFormatting>
  <conditionalFormatting sqref="F236:G236">
    <cfRule type="expression" dxfId="2271" priority="976">
      <formula>Y236=1</formula>
    </cfRule>
  </conditionalFormatting>
  <conditionalFormatting sqref="J236:K236">
    <cfRule type="expression" dxfId="2270" priority="975">
      <formula>AA236=1</formula>
    </cfRule>
  </conditionalFormatting>
  <conditionalFormatting sqref="L236:M236">
    <cfRule type="expression" dxfId="2269" priority="974">
      <formula>AB236=1</formula>
    </cfRule>
  </conditionalFormatting>
  <conditionalFormatting sqref="F239:M239">
    <cfRule type="containsBlanks" dxfId="2268" priority="973">
      <formula>LEN(TRIM(F239))=0</formula>
    </cfRule>
  </conditionalFormatting>
  <conditionalFormatting sqref="F238:M238">
    <cfRule type="colorScale" priority="971">
      <colorScale>
        <cfvo type="min"/>
        <cfvo type="max"/>
        <color rgb="FFFFEF9C"/>
        <color rgb="FFFF7128"/>
      </colorScale>
    </cfRule>
    <cfRule type="containsBlanks" dxfId="2267" priority="972">
      <formula>LEN(TRIM(F238))=0</formula>
    </cfRule>
  </conditionalFormatting>
  <conditionalFormatting sqref="H238:I238">
    <cfRule type="expression" dxfId="2266" priority="970">
      <formula>Z238=1</formula>
    </cfRule>
  </conditionalFormatting>
  <conditionalFormatting sqref="F238:G238">
    <cfRule type="expression" dxfId="2265" priority="969">
      <formula>Y238=1</formula>
    </cfRule>
  </conditionalFormatting>
  <conditionalFormatting sqref="J238:K238">
    <cfRule type="expression" dxfId="2264" priority="968">
      <formula>AA238=1</formula>
    </cfRule>
  </conditionalFormatting>
  <conditionalFormatting sqref="L238:M238">
    <cfRule type="expression" dxfId="2263" priority="967">
      <formula>AB238=1</formula>
    </cfRule>
  </conditionalFormatting>
  <conditionalFormatting sqref="F241:M241">
    <cfRule type="containsBlanks" dxfId="2262" priority="966">
      <formula>LEN(TRIM(F241))=0</formula>
    </cfRule>
  </conditionalFormatting>
  <conditionalFormatting sqref="F240:M240">
    <cfRule type="colorScale" priority="964">
      <colorScale>
        <cfvo type="min"/>
        <cfvo type="max"/>
        <color rgb="FFFFEF9C"/>
        <color rgb="FFFF7128"/>
      </colorScale>
    </cfRule>
    <cfRule type="containsBlanks" dxfId="2261" priority="965">
      <formula>LEN(TRIM(F240))=0</formula>
    </cfRule>
  </conditionalFormatting>
  <conditionalFormatting sqref="H240:I240">
    <cfRule type="expression" dxfId="2260" priority="963">
      <formula>Z240=1</formula>
    </cfRule>
  </conditionalFormatting>
  <conditionalFormatting sqref="F240:G240">
    <cfRule type="expression" dxfId="2259" priority="962">
      <formula>Y240=1</formula>
    </cfRule>
  </conditionalFormatting>
  <conditionalFormatting sqref="J240:K240">
    <cfRule type="expression" dxfId="2258" priority="961">
      <formula>AA240=1</formula>
    </cfRule>
  </conditionalFormatting>
  <conditionalFormatting sqref="L240:M240">
    <cfRule type="expression" dxfId="2257" priority="960">
      <formula>AB240=1</formula>
    </cfRule>
  </conditionalFormatting>
  <conditionalFormatting sqref="F243:M243">
    <cfRule type="containsBlanks" dxfId="2256" priority="959">
      <formula>LEN(TRIM(F243))=0</formula>
    </cfRule>
  </conditionalFormatting>
  <conditionalFormatting sqref="F242:M242">
    <cfRule type="colorScale" priority="957">
      <colorScale>
        <cfvo type="min"/>
        <cfvo type="max"/>
        <color rgb="FFFFEF9C"/>
        <color rgb="FFFF7128"/>
      </colorScale>
    </cfRule>
    <cfRule type="containsBlanks" dxfId="2255" priority="958">
      <formula>LEN(TRIM(F242))=0</formula>
    </cfRule>
  </conditionalFormatting>
  <conditionalFormatting sqref="H242:I242">
    <cfRule type="expression" dxfId="2254" priority="956">
      <formula>Z242=1</formula>
    </cfRule>
  </conditionalFormatting>
  <conditionalFormatting sqref="F242:G242">
    <cfRule type="expression" dxfId="2253" priority="955">
      <formula>Y242=1</formula>
    </cfRule>
  </conditionalFormatting>
  <conditionalFormatting sqref="J242:K242">
    <cfRule type="expression" dxfId="2252" priority="954">
      <formula>AA242=1</formula>
    </cfRule>
  </conditionalFormatting>
  <conditionalFormatting sqref="L242:M242">
    <cfRule type="expression" dxfId="2251" priority="953">
      <formula>AB242=1</formula>
    </cfRule>
  </conditionalFormatting>
  <conditionalFormatting sqref="F245:M245">
    <cfRule type="containsBlanks" dxfId="2250" priority="952">
      <formula>LEN(TRIM(F245))=0</formula>
    </cfRule>
  </conditionalFormatting>
  <conditionalFormatting sqref="F244:M244">
    <cfRule type="colorScale" priority="950">
      <colorScale>
        <cfvo type="min"/>
        <cfvo type="max"/>
        <color rgb="FFFFEF9C"/>
        <color rgb="FFFF7128"/>
      </colorScale>
    </cfRule>
    <cfRule type="containsBlanks" dxfId="2249" priority="951">
      <formula>LEN(TRIM(F244))=0</formula>
    </cfRule>
  </conditionalFormatting>
  <conditionalFormatting sqref="H244:I244">
    <cfRule type="expression" dxfId="2248" priority="949">
      <formula>Z244=1</formula>
    </cfRule>
  </conditionalFormatting>
  <conditionalFormatting sqref="F244:G244">
    <cfRule type="expression" dxfId="2247" priority="948">
      <formula>Y244=1</formula>
    </cfRule>
  </conditionalFormatting>
  <conditionalFormatting sqref="J244:K244">
    <cfRule type="expression" dxfId="2246" priority="947">
      <formula>AA244=1</formula>
    </cfRule>
  </conditionalFormatting>
  <conditionalFormatting sqref="L244:M244">
    <cfRule type="expression" dxfId="2245" priority="946">
      <formula>AB244=1</formula>
    </cfRule>
  </conditionalFormatting>
  <conditionalFormatting sqref="F247:M247">
    <cfRule type="containsBlanks" dxfId="2244" priority="945">
      <formula>LEN(TRIM(F247))=0</formula>
    </cfRule>
  </conditionalFormatting>
  <conditionalFormatting sqref="F246:M246">
    <cfRule type="colorScale" priority="943">
      <colorScale>
        <cfvo type="min"/>
        <cfvo type="max"/>
        <color rgb="FFFFEF9C"/>
        <color rgb="FFFF7128"/>
      </colorScale>
    </cfRule>
    <cfRule type="containsBlanks" dxfId="2243" priority="944">
      <formula>LEN(TRIM(F246))=0</formula>
    </cfRule>
  </conditionalFormatting>
  <conditionalFormatting sqref="H246:I246">
    <cfRule type="expression" dxfId="2242" priority="942">
      <formula>Z246=1</formula>
    </cfRule>
  </conditionalFormatting>
  <conditionalFormatting sqref="F246:G246">
    <cfRule type="expression" dxfId="2241" priority="941">
      <formula>Y246=1</formula>
    </cfRule>
  </conditionalFormatting>
  <conditionalFormatting sqref="J246:K246">
    <cfRule type="expression" dxfId="2240" priority="940">
      <formula>AA246=1</formula>
    </cfRule>
  </conditionalFormatting>
  <conditionalFormatting sqref="L246:M246">
    <cfRule type="expression" dxfId="2239" priority="939">
      <formula>AB246=1</formula>
    </cfRule>
  </conditionalFormatting>
  <conditionalFormatting sqref="F249:M249">
    <cfRule type="containsBlanks" dxfId="2238" priority="938">
      <formula>LEN(TRIM(F249))=0</formula>
    </cfRule>
  </conditionalFormatting>
  <conditionalFormatting sqref="F248:M248">
    <cfRule type="colorScale" priority="936">
      <colorScale>
        <cfvo type="min"/>
        <cfvo type="max"/>
        <color rgb="FFFFEF9C"/>
        <color rgb="FFFF7128"/>
      </colorScale>
    </cfRule>
    <cfRule type="containsBlanks" dxfId="2237" priority="937">
      <formula>LEN(TRIM(F248))=0</formula>
    </cfRule>
  </conditionalFormatting>
  <conditionalFormatting sqref="H248:I248">
    <cfRule type="expression" dxfId="2236" priority="935">
      <formula>Z248=1</formula>
    </cfRule>
  </conditionalFormatting>
  <conditionalFormatting sqref="F248:G248">
    <cfRule type="expression" dxfId="2235" priority="934">
      <formula>Y248=1</formula>
    </cfRule>
  </conditionalFormatting>
  <conditionalFormatting sqref="J248:K248">
    <cfRule type="expression" dxfId="2234" priority="933">
      <formula>AA248=1</formula>
    </cfRule>
  </conditionalFormatting>
  <conditionalFormatting sqref="L248:M248">
    <cfRule type="expression" dxfId="2233" priority="932">
      <formula>AB248=1</formula>
    </cfRule>
  </conditionalFormatting>
  <conditionalFormatting sqref="F251:M251">
    <cfRule type="containsBlanks" dxfId="2232" priority="931">
      <formula>LEN(TRIM(F251))=0</formula>
    </cfRule>
  </conditionalFormatting>
  <conditionalFormatting sqref="F250:M250">
    <cfRule type="colorScale" priority="929">
      <colorScale>
        <cfvo type="min"/>
        <cfvo type="max"/>
        <color rgb="FFFFEF9C"/>
        <color rgb="FFFF7128"/>
      </colorScale>
    </cfRule>
    <cfRule type="containsBlanks" dxfId="2231" priority="930">
      <formula>LEN(TRIM(F250))=0</formula>
    </cfRule>
  </conditionalFormatting>
  <conditionalFormatting sqref="H250:I250">
    <cfRule type="expression" dxfId="2230" priority="928">
      <formula>Z250=1</formula>
    </cfRule>
  </conditionalFormatting>
  <conditionalFormatting sqref="F250:G250">
    <cfRule type="expression" dxfId="2229" priority="927">
      <formula>Y250=1</formula>
    </cfRule>
  </conditionalFormatting>
  <conditionalFormatting sqref="J250:K250">
    <cfRule type="expression" dxfId="2228" priority="926">
      <formula>AA250=1</formula>
    </cfRule>
  </conditionalFormatting>
  <conditionalFormatting sqref="L250:M250">
    <cfRule type="expression" dxfId="2227" priority="925">
      <formula>AB250=1</formula>
    </cfRule>
  </conditionalFormatting>
  <conditionalFormatting sqref="F253:M253">
    <cfRule type="containsBlanks" dxfId="2226" priority="924">
      <formula>LEN(TRIM(F253))=0</formula>
    </cfRule>
  </conditionalFormatting>
  <conditionalFormatting sqref="F252:M252">
    <cfRule type="colorScale" priority="922">
      <colorScale>
        <cfvo type="min"/>
        <cfvo type="max"/>
        <color rgb="FFFFEF9C"/>
        <color rgb="FFFF7128"/>
      </colorScale>
    </cfRule>
    <cfRule type="containsBlanks" dxfId="2225" priority="923">
      <formula>LEN(TRIM(F252))=0</formula>
    </cfRule>
  </conditionalFormatting>
  <conditionalFormatting sqref="H252:I252">
    <cfRule type="expression" dxfId="2224" priority="921">
      <formula>Z252=1</formula>
    </cfRule>
  </conditionalFormatting>
  <conditionalFormatting sqref="F252:G252">
    <cfRule type="expression" dxfId="2223" priority="920">
      <formula>Y252=1</formula>
    </cfRule>
  </conditionalFormatting>
  <conditionalFormatting sqref="J252:K252">
    <cfRule type="expression" dxfId="2222" priority="919">
      <formula>AA252=1</formula>
    </cfRule>
  </conditionalFormatting>
  <conditionalFormatting sqref="L252:M252">
    <cfRule type="expression" dxfId="2221" priority="918">
      <formula>AB252=1</formula>
    </cfRule>
  </conditionalFormatting>
  <conditionalFormatting sqref="F255:M255">
    <cfRule type="containsBlanks" dxfId="2220" priority="917">
      <formula>LEN(TRIM(F255))=0</formula>
    </cfRule>
  </conditionalFormatting>
  <conditionalFormatting sqref="F254:M254">
    <cfRule type="colorScale" priority="915">
      <colorScale>
        <cfvo type="min"/>
        <cfvo type="max"/>
        <color rgb="FFFFEF9C"/>
        <color rgb="FFFF7128"/>
      </colorScale>
    </cfRule>
    <cfRule type="containsBlanks" dxfId="2219" priority="916">
      <formula>LEN(TRIM(F254))=0</formula>
    </cfRule>
  </conditionalFormatting>
  <conditionalFormatting sqref="H254:I254">
    <cfRule type="expression" dxfId="2218" priority="914">
      <formula>Z254=1</formula>
    </cfRule>
  </conditionalFormatting>
  <conditionalFormatting sqref="F254:G254">
    <cfRule type="expression" dxfId="2217" priority="913">
      <formula>Y254=1</formula>
    </cfRule>
  </conditionalFormatting>
  <conditionalFormatting sqref="J254:K254">
    <cfRule type="expression" dxfId="2216" priority="912">
      <formula>AA254=1</formula>
    </cfRule>
  </conditionalFormatting>
  <conditionalFormatting sqref="L254:M254">
    <cfRule type="expression" dxfId="2215" priority="911">
      <formula>AB254=1</formula>
    </cfRule>
  </conditionalFormatting>
  <conditionalFormatting sqref="F257:M257">
    <cfRule type="containsBlanks" dxfId="2214" priority="910">
      <formula>LEN(TRIM(F257))=0</formula>
    </cfRule>
  </conditionalFormatting>
  <conditionalFormatting sqref="F256:M256">
    <cfRule type="colorScale" priority="908">
      <colorScale>
        <cfvo type="min"/>
        <cfvo type="max"/>
        <color rgb="FFFFEF9C"/>
        <color rgb="FFFF7128"/>
      </colorScale>
    </cfRule>
    <cfRule type="containsBlanks" dxfId="2213" priority="909">
      <formula>LEN(TRIM(F256))=0</formula>
    </cfRule>
  </conditionalFormatting>
  <conditionalFormatting sqref="H256:I256">
    <cfRule type="expression" dxfId="2212" priority="907">
      <formula>Z256=1</formula>
    </cfRule>
  </conditionalFormatting>
  <conditionalFormatting sqref="F256:G256">
    <cfRule type="expression" dxfId="2211" priority="906">
      <formula>Y256=1</formula>
    </cfRule>
  </conditionalFormatting>
  <conditionalFormatting sqref="J256:K256">
    <cfRule type="expression" dxfId="2210" priority="905">
      <formula>AA256=1</formula>
    </cfRule>
  </conditionalFormatting>
  <conditionalFormatting sqref="L256:M256">
    <cfRule type="expression" dxfId="2209" priority="904">
      <formula>AB256=1</formula>
    </cfRule>
  </conditionalFormatting>
  <conditionalFormatting sqref="F259:M259">
    <cfRule type="containsBlanks" dxfId="2208" priority="903">
      <formula>LEN(TRIM(F259))=0</formula>
    </cfRule>
  </conditionalFormatting>
  <conditionalFormatting sqref="F258:M258">
    <cfRule type="colorScale" priority="901">
      <colorScale>
        <cfvo type="min"/>
        <cfvo type="max"/>
        <color rgb="FFFFEF9C"/>
        <color rgb="FFFF7128"/>
      </colorScale>
    </cfRule>
    <cfRule type="containsBlanks" dxfId="2207" priority="902">
      <formula>LEN(TRIM(F258))=0</formula>
    </cfRule>
  </conditionalFormatting>
  <conditionalFormatting sqref="H258:I258">
    <cfRule type="expression" dxfId="2206" priority="900">
      <formula>Z258=1</formula>
    </cfRule>
  </conditionalFormatting>
  <conditionalFormatting sqref="F258:G258">
    <cfRule type="expression" dxfId="2205" priority="899">
      <formula>Y258=1</formula>
    </cfRule>
  </conditionalFormatting>
  <conditionalFormatting sqref="J258:K258">
    <cfRule type="expression" dxfId="2204" priority="898">
      <formula>AA258=1</formula>
    </cfRule>
  </conditionalFormatting>
  <conditionalFormatting sqref="L258:M258">
    <cfRule type="expression" dxfId="2203" priority="897">
      <formula>AB258=1</formula>
    </cfRule>
  </conditionalFormatting>
  <conditionalFormatting sqref="F261:M261">
    <cfRule type="containsBlanks" dxfId="2202" priority="896">
      <formula>LEN(TRIM(F261))=0</formula>
    </cfRule>
  </conditionalFormatting>
  <conditionalFormatting sqref="F260:M260">
    <cfRule type="colorScale" priority="894">
      <colorScale>
        <cfvo type="min"/>
        <cfvo type="max"/>
        <color rgb="FFFFEF9C"/>
        <color rgb="FFFF7128"/>
      </colorScale>
    </cfRule>
    <cfRule type="containsBlanks" dxfId="2201" priority="895">
      <formula>LEN(TRIM(F260))=0</formula>
    </cfRule>
  </conditionalFormatting>
  <conditionalFormatting sqref="H260:I260">
    <cfRule type="expression" dxfId="2200" priority="893">
      <formula>Z260=1</formula>
    </cfRule>
  </conditionalFormatting>
  <conditionalFormatting sqref="F260:G260">
    <cfRule type="expression" dxfId="2199" priority="892">
      <formula>Y260=1</formula>
    </cfRule>
  </conditionalFormatting>
  <conditionalFormatting sqref="J260:K260">
    <cfRule type="expression" dxfId="2198" priority="891">
      <formula>AA260=1</formula>
    </cfRule>
  </conditionalFormatting>
  <conditionalFormatting sqref="L260:M260">
    <cfRule type="expression" dxfId="2197" priority="890">
      <formula>AB260=1</formula>
    </cfRule>
  </conditionalFormatting>
  <conditionalFormatting sqref="F263:M263">
    <cfRule type="containsBlanks" dxfId="2196" priority="889">
      <formula>LEN(TRIM(F263))=0</formula>
    </cfRule>
  </conditionalFormatting>
  <conditionalFormatting sqref="F262:M262">
    <cfRule type="colorScale" priority="887">
      <colorScale>
        <cfvo type="min"/>
        <cfvo type="max"/>
        <color rgb="FFFFEF9C"/>
        <color rgb="FFFF7128"/>
      </colorScale>
    </cfRule>
    <cfRule type="containsBlanks" dxfId="2195" priority="888">
      <formula>LEN(TRIM(F262))=0</formula>
    </cfRule>
  </conditionalFormatting>
  <conditionalFormatting sqref="H262:I262">
    <cfRule type="expression" dxfId="2194" priority="886">
      <formula>Z262=1</formula>
    </cfRule>
  </conditionalFormatting>
  <conditionalFormatting sqref="F262:G262">
    <cfRule type="expression" dxfId="2193" priority="885">
      <formula>Y262=1</formula>
    </cfRule>
  </conditionalFormatting>
  <conditionalFormatting sqref="J262:K262">
    <cfRule type="expression" dxfId="2192" priority="884">
      <formula>AA262=1</formula>
    </cfRule>
  </conditionalFormatting>
  <conditionalFormatting sqref="L262:M262">
    <cfRule type="expression" dxfId="2191" priority="883">
      <formula>AB262=1</formula>
    </cfRule>
  </conditionalFormatting>
  <conditionalFormatting sqref="F265:M265">
    <cfRule type="containsBlanks" dxfId="2190" priority="882">
      <formula>LEN(TRIM(F265))=0</formula>
    </cfRule>
  </conditionalFormatting>
  <conditionalFormatting sqref="F264:M264">
    <cfRule type="colorScale" priority="880">
      <colorScale>
        <cfvo type="min"/>
        <cfvo type="max"/>
        <color rgb="FFFFEF9C"/>
        <color rgb="FFFF7128"/>
      </colorScale>
    </cfRule>
    <cfRule type="containsBlanks" dxfId="2189" priority="881">
      <formula>LEN(TRIM(F264))=0</formula>
    </cfRule>
  </conditionalFormatting>
  <conditionalFormatting sqref="H264:I264">
    <cfRule type="expression" dxfId="2188" priority="879">
      <formula>Z264=1</formula>
    </cfRule>
  </conditionalFormatting>
  <conditionalFormatting sqref="F264:G264">
    <cfRule type="expression" dxfId="2187" priority="878">
      <formula>Y264=1</formula>
    </cfRule>
  </conditionalFormatting>
  <conditionalFormatting sqref="J264:K264">
    <cfRule type="expression" dxfId="2186" priority="877">
      <formula>AA264=1</formula>
    </cfRule>
  </conditionalFormatting>
  <conditionalFormatting sqref="L264:M264">
    <cfRule type="expression" dxfId="2185" priority="876">
      <formula>AB264=1</formula>
    </cfRule>
  </conditionalFormatting>
  <conditionalFormatting sqref="F267:M267">
    <cfRule type="containsBlanks" dxfId="2184" priority="875">
      <formula>LEN(TRIM(F267))=0</formula>
    </cfRule>
  </conditionalFormatting>
  <conditionalFormatting sqref="F266:M266">
    <cfRule type="colorScale" priority="873">
      <colorScale>
        <cfvo type="min"/>
        <cfvo type="max"/>
        <color rgb="FFFFEF9C"/>
        <color rgb="FFFF7128"/>
      </colorScale>
    </cfRule>
    <cfRule type="containsBlanks" dxfId="2183" priority="874">
      <formula>LEN(TRIM(F266))=0</formula>
    </cfRule>
  </conditionalFormatting>
  <conditionalFormatting sqref="H266:I266">
    <cfRule type="expression" dxfId="2182" priority="872">
      <formula>Z266=1</formula>
    </cfRule>
  </conditionalFormatting>
  <conditionalFormatting sqref="F266:G266">
    <cfRule type="expression" dxfId="2181" priority="871">
      <formula>Y266=1</formula>
    </cfRule>
  </conditionalFormatting>
  <conditionalFormatting sqref="J266:K266">
    <cfRule type="expression" dxfId="2180" priority="870">
      <formula>AA266=1</formula>
    </cfRule>
  </conditionalFormatting>
  <conditionalFormatting sqref="L266:M266">
    <cfRule type="expression" dxfId="2179" priority="869">
      <formula>AB266=1</formula>
    </cfRule>
  </conditionalFormatting>
  <conditionalFormatting sqref="F269:M269">
    <cfRule type="containsBlanks" dxfId="2178" priority="868">
      <formula>LEN(TRIM(F269))=0</formula>
    </cfRule>
  </conditionalFormatting>
  <conditionalFormatting sqref="F268:M268">
    <cfRule type="colorScale" priority="866">
      <colorScale>
        <cfvo type="min"/>
        <cfvo type="max"/>
        <color rgb="FFFFEF9C"/>
        <color rgb="FFFF7128"/>
      </colorScale>
    </cfRule>
    <cfRule type="containsBlanks" dxfId="2177" priority="867">
      <formula>LEN(TRIM(F268))=0</formula>
    </cfRule>
  </conditionalFormatting>
  <conditionalFormatting sqref="H268:I268">
    <cfRule type="expression" dxfId="2176" priority="865">
      <formula>Z268=1</formula>
    </cfRule>
  </conditionalFormatting>
  <conditionalFormatting sqref="F268:G268">
    <cfRule type="expression" dxfId="2175" priority="864">
      <formula>Y268=1</formula>
    </cfRule>
  </conditionalFormatting>
  <conditionalFormatting sqref="J268:K268">
    <cfRule type="expression" dxfId="2174" priority="863">
      <formula>AA268=1</formula>
    </cfRule>
  </conditionalFormatting>
  <conditionalFormatting sqref="L268:M268">
    <cfRule type="expression" dxfId="2173" priority="862">
      <formula>AB268=1</formula>
    </cfRule>
  </conditionalFormatting>
  <conditionalFormatting sqref="F271:M271">
    <cfRule type="containsBlanks" dxfId="2172" priority="861">
      <formula>LEN(TRIM(F271))=0</formula>
    </cfRule>
  </conditionalFormatting>
  <conditionalFormatting sqref="F270:M270">
    <cfRule type="colorScale" priority="859">
      <colorScale>
        <cfvo type="min"/>
        <cfvo type="max"/>
        <color rgb="FFFFEF9C"/>
        <color rgb="FFFF7128"/>
      </colorScale>
    </cfRule>
    <cfRule type="containsBlanks" dxfId="2171" priority="860">
      <formula>LEN(TRIM(F270))=0</formula>
    </cfRule>
  </conditionalFormatting>
  <conditionalFormatting sqref="H270:I270">
    <cfRule type="expression" dxfId="2170" priority="858">
      <formula>Z270=1</formula>
    </cfRule>
  </conditionalFormatting>
  <conditionalFormatting sqref="F270:G270">
    <cfRule type="expression" dxfId="2169" priority="857">
      <formula>Y270=1</formula>
    </cfRule>
  </conditionalFormatting>
  <conditionalFormatting sqref="J270:K270">
    <cfRule type="expression" dxfId="2168" priority="856">
      <formula>AA270=1</formula>
    </cfRule>
  </conditionalFormatting>
  <conditionalFormatting sqref="L270:M270">
    <cfRule type="expression" dxfId="2167" priority="855">
      <formula>AB270=1</formula>
    </cfRule>
  </conditionalFormatting>
  <conditionalFormatting sqref="F273:M273">
    <cfRule type="containsBlanks" dxfId="2166" priority="854">
      <formula>LEN(TRIM(F273))=0</formula>
    </cfRule>
  </conditionalFormatting>
  <conditionalFormatting sqref="F272:M272">
    <cfRule type="colorScale" priority="852">
      <colorScale>
        <cfvo type="min"/>
        <cfvo type="max"/>
        <color rgb="FFFFEF9C"/>
        <color rgb="FFFF7128"/>
      </colorScale>
    </cfRule>
    <cfRule type="containsBlanks" dxfId="2165" priority="853">
      <formula>LEN(TRIM(F272))=0</formula>
    </cfRule>
  </conditionalFormatting>
  <conditionalFormatting sqref="H272:I272">
    <cfRule type="expression" dxfId="2164" priority="851">
      <formula>Z272=1</formula>
    </cfRule>
  </conditionalFormatting>
  <conditionalFormatting sqref="F272:G272">
    <cfRule type="expression" dxfId="2163" priority="850">
      <formula>Y272=1</formula>
    </cfRule>
  </conditionalFormatting>
  <conditionalFormatting sqref="J272:K272">
    <cfRule type="expression" dxfId="2162" priority="849">
      <formula>AA272=1</formula>
    </cfRule>
  </conditionalFormatting>
  <conditionalFormatting sqref="L272:M272">
    <cfRule type="expression" dxfId="2161" priority="848">
      <formula>AB272=1</formula>
    </cfRule>
  </conditionalFormatting>
  <conditionalFormatting sqref="F275:M275">
    <cfRule type="containsBlanks" dxfId="2160" priority="847">
      <formula>LEN(TRIM(F275))=0</formula>
    </cfRule>
  </conditionalFormatting>
  <conditionalFormatting sqref="F274:M274">
    <cfRule type="colorScale" priority="845">
      <colorScale>
        <cfvo type="min"/>
        <cfvo type="max"/>
        <color rgb="FFFFEF9C"/>
        <color rgb="FFFF7128"/>
      </colorScale>
    </cfRule>
    <cfRule type="containsBlanks" dxfId="2159" priority="846">
      <formula>LEN(TRIM(F274))=0</formula>
    </cfRule>
  </conditionalFormatting>
  <conditionalFormatting sqref="H274:I274">
    <cfRule type="expression" dxfId="2158" priority="844">
      <formula>Z274=1</formula>
    </cfRule>
  </conditionalFormatting>
  <conditionalFormatting sqref="F274:G274">
    <cfRule type="expression" dxfId="2157" priority="843">
      <formula>Y274=1</formula>
    </cfRule>
  </conditionalFormatting>
  <conditionalFormatting sqref="J274:K274">
    <cfRule type="expression" dxfId="2156" priority="842">
      <formula>AA274=1</formula>
    </cfRule>
  </conditionalFormatting>
  <conditionalFormatting sqref="L274:M274">
    <cfRule type="expression" dxfId="2155" priority="841">
      <formula>AB274=1</formula>
    </cfRule>
  </conditionalFormatting>
  <conditionalFormatting sqref="F277:M277">
    <cfRule type="containsBlanks" dxfId="2154" priority="840">
      <formula>LEN(TRIM(F277))=0</formula>
    </cfRule>
  </conditionalFormatting>
  <conditionalFormatting sqref="F276:M276">
    <cfRule type="colorScale" priority="838">
      <colorScale>
        <cfvo type="min"/>
        <cfvo type="max"/>
        <color rgb="FFFFEF9C"/>
        <color rgb="FFFF7128"/>
      </colorScale>
    </cfRule>
    <cfRule type="containsBlanks" dxfId="2153" priority="839">
      <formula>LEN(TRIM(F276))=0</formula>
    </cfRule>
  </conditionalFormatting>
  <conditionalFormatting sqref="H276:I276">
    <cfRule type="expression" dxfId="2152" priority="837">
      <formula>Z276=1</formula>
    </cfRule>
  </conditionalFormatting>
  <conditionalFormatting sqref="F276:G276">
    <cfRule type="expression" dxfId="2151" priority="836">
      <formula>Y276=1</formula>
    </cfRule>
  </conditionalFormatting>
  <conditionalFormatting sqref="J276:K276">
    <cfRule type="expression" dxfId="2150" priority="835">
      <formula>AA276=1</formula>
    </cfRule>
  </conditionalFormatting>
  <conditionalFormatting sqref="L276:M276">
    <cfRule type="expression" dxfId="2149" priority="834">
      <formula>AB276=1</formula>
    </cfRule>
  </conditionalFormatting>
  <conditionalFormatting sqref="F279:M279">
    <cfRule type="containsBlanks" dxfId="2148" priority="833">
      <formula>LEN(TRIM(F279))=0</formula>
    </cfRule>
  </conditionalFormatting>
  <conditionalFormatting sqref="F278:M278">
    <cfRule type="colorScale" priority="831">
      <colorScale>
        <cfvo type="min"/>
        <cfvo type="max"/>
        <color rgb="FFFFEF9C"/>
        <color rgb="FFFF7128"/>
      </colorScale>
    </cfRule>
    <cfRule type="containsBlanks" dxfId="2147" priority="832">
      <formula>LEN(TRIM(F278))=0</formula>
    </cfRule>
  </conditionalFormatting>
  <conditionalFormatting sqref="H278:I278">
    <cfRule type="expression" dxfId="2146" priority="830">
      <formula>Z278=1</formula>
    </cfRule>
  </conditionalFormatting>
  <conditionalFormatting sqref="F278:G278">
    <cfRule type="expression" dxfId="2145" priority="829">
      <formula>Y278=1</formula>
    </cfRule>
  </conditionalFormatting>
  <conditionalFormatting sqref="J278:K278">
    <cfRule type="expression" dxfId="2144" priority="828">
      <formula>AA278=1</formula>
    </cfRule>
  </conditionalFormatting>
  <conditionalFormatting sqref="L278:M278">
    <cfRule type="expression" dxfId="2143" priority="827">
      <formula>AB278=1</formula>
    </cfRule>
  </conditionalFormatting>
  <conditionalFormatting sqref="F281:M281">
    <cfRule type="containsBlanks" dxfId="2142" priority="826">
      <formula>LEN(TRIM(F281))=0</formula>
    </cfRule>
  </conditionalFormatting>
  <conditionalFormatting sqref="F280:M280">
    <cfRule type="colorScale" priority="824">
      <colorScale>
        <cfvo type="min"/>
        <cfvo type="max"/>
        <color rgb="FFFFEF9C"/>
        <color rgb="FFFF7128"/>
      </colorScale>
    </cfRule>
    <cfRule type="containsBlanks" dxfId="2141" priority="825">
      <formula>LEN(TRIM(F280))=0</formula>
    </cfRule>
  </conditionalFormatting>
  <conditionalFormatting sqref="H280:I280">
    <cfRule type="expression" dxfId="2140" priority="823">
      <formula>Z280=1</formula>
    </cfRule>
  </conditionalFormatting>
  <conditionalFormatting sqref="F280:G280">
    <cfRule type="expression" dxfId="2139" priority="822">
      <formula>Y280=1</formula>
    </cfRule>
  </conditionalFormatting>
  <conditionalFormatting sqref="J280:K280">
    <cfRule type="expression" dxfId="2138" priority="821">
      <formula>AA280=1</formula>
    </cfRule>
  </conditionalFormatting>
  <conditionalFormatting sqref="L280:M280">
    <cfRule type="expression" dxfId="2137" priority="820">
      <formula>AB280=1</formula>
    </cfRule>
  </conditionalFormatting>
  <conditionalFormatting sqref="F283:M283">
    <cfRule type="containsBlanks" dxfId="2136" priority="819">
      <formula>LEN(TRIM(F283))=0</formula>
    </cfRule>
  </conditionalFormatting>
  <conditionalFormatting sqref="F282:M282">
    <cfRule type="colorScale" priority="817">
      <colorScale>
        <cfvo type="min"/>
        <cfvo type="max"/>
        <color rgb="FFFFEF9C"/>
        <color rgb="FFFF7128"/>
      </colorScale>
    </cfRule>
    <cfRule type="containsBlanks" dxfId="2135" priority="818">
      <formula>LEN(TRIM(F282))=0</formula>
    </cfRule>
  </conditionalFormatting>
  <conditionalFormatting sqref="H282:I282">
    <cfRule type="expression" dxfId="2134" priority="816">
      <formula>Z282=1</formula>
    </cfRule>
  </conditionalFormatting>
  <conditionalFormatting sqref="F282:G282">
    <cfRule type="expression" dxfId="2133" priority="815">
      <formula>Y282=1</formula>
    </cfRule>
  </conditionalFormatting>
  <conditionalFormatting sqref="J282:K282">
    <cfRule type="expression" dxfId="2132" priority="814">
      <formula>AA282=1</formula>
    </cfRule>
  </conditionalFormatting>
  <conditionalFormatting sqref="L282:M282">
    <cfRule type="expression" dxfId="2131" priority="813">
      <formula>AB282=1</formula>
    </cfRule>
  </conditionalFormatting>
  <conditionalFormatting sqref="F285:M285">
    <cfRule type="containsBlanks" dxfId="2130" priority="812">
      <formula>LEN(TRIM(F285))=0</formula>
    </cfRule>
  </conditionalFormatting>
  <conditionalFormatting sqref="F284:M284">
    <cfRule type="colorScale" priority="810">
      <colorScale>
        <cfvo type="min"/>
        <cfvo type="max"/>
        <color rgb="FFFFEF9C"/>
        <color rgb="FFFF7128"/>
      </colorScale>
    </cfRule>
    <cfRule type="containsBlanks" dxfId="2129" priority="811">
      <formula>LEN(TRIM(F284))=0</formula>
    </cfRule>
  </conditionalFormatting>
  <conditionalFormatting sqref="H284:I284">
    <cfRule type="expression" dxfId="2128" priority="809">
      <formula>Z284=1</formula>
    </cfRule>
  </conditionalFormatting>
  <conditionalFormatting sqref="F284:G284">
    <cfRule type="expression" dxfId="2127" priority="808">
      <formula>Y284=1</formula>
    </cfRule>
  </conditionalFormatting>
  <conditionalFormatting sqref="J284:K284">
    <cfRule type="expression" dxfId="2126" priority="807">
      <formula>AA284=1</formula>
    </cfRule>
  </conditionalFormatting>
  <conditionalFormatting sqref="L284:M284">
    <cfRule type="expression" dxfId="2125" priority="806">
      <formula>AB284=1</formula>
    </cfRule>
  </conditionalFormatting>
  <conditionalFormatting sqref="F287:M287">
    <cfRule type="containsBlanks" dxfId="2124" priority="805">
      <formula>LEN(TRIM(F287))=0</formula>
    </cfRule>
  </conditionalFormatting>
  <conditionalFormatting sqref="F286:M286">
    <cfRule type="colorScale" priority="803">
      <colorScale>
        <cfvo type="min"/>
        <cfvo type="max"/>
        <color rgb="FFFFEF9C"/>
        <color rgb="FFFF7128"/>
      </colorScale>
    </cfRule>
    <cfRule type="containsBlanks" dxfId="2123" priority="804">
      <formula>LEN(TRIM(F286))=0</formula>
    </cfRule>
  </conditionalFormatting>
  <conditionalFormatting sqref="H286:I286">
    <cfRule type="expression" dxfId="2122" priority="802">
      <formula>Z286=1</formula>
    </cfRule>
  </conditionalFormatting>
  <conditionalFormatting sqref="F286:G286">
    <cfRule type="expression" dxfId="2121" priority="801">
      <formula>Y286=1</formula>
    </cfRule>
  </conditionalFormatting>
  <conditionalFormatting sqref="J286:K286">
    <cfRule type="expression" dxfId="2120" priority="800">
      <formula>AA286=1</formula>
    </cfRule>
  </conditionalFormatting>
  <conditionalFormatting sqref="L286:M286">
    <cfRule type="expression" dxfId="2119" priority="799">
      <formula>AB286=1</formula>
    </cfRule>
  </conditionalFormatting>
  <conditionalFormatting sqref="F289:M289">
    <cfRule type="containsBlanks" dxfId="2118" priority="798">
      <formula>LEN(TRIM(F289))=0</formula>
    </cfRule>
  </conditionalFormatting>
  <conditionalFormatting sqref="F288:M288">
    <cfRule type="colorScale" priority="796">
      <colorScale>
        <cfvo type="min"/>
        <cfvo type="max"/>
        <color rgb="FFFFEF9C"/>
        <color rgb="FFFF7128"/>
      </colorScale>
    </cfRule>
    <cfRule type="containsBlanks" dxfId="2117" priority="797">
      <formula>LEN(TRIM(F288))=0</formula>
    </cfRule>
  </conditionalFormatting>
  <conditionalFormatting sqref="H288:I288">
    <cfRule type="expression" dxfId="2116" priority="795">
      <formula>Z288=1</formula>
    </cfRule>
  </conditionalFormatting>
  <conditionalFormatting sqref="F288:G288">
    <cfRule type="expression" dxfId="2115" priority="794">
      <formula>Y288=1</formula>
    </cfRule>
  </conditionalFormatting>
  <conditionalFormatting sqref="J288:K288">
    <cfRule type="expression" dxfId="2114" priority="793">
      <formula>AA288=1</formula>
    </cfRule>
  </conditionalFormatting>
  <conditionalFormatting sqref="L288:M288">
    <cfRule type="expression" dxfId="2113" priority="792">
      <formula>AB288=1</formula>
    </cfRule>
  </conditionalFormatting>
  <conditionalFormatting sqref="F291:M291">
    <cfRule type="containsBlanks" dxfId="2112" priority="791">
      <formula>LEN(TRIM(F291))=0</formula>
    </cfRule>
  </conditionalFormatting>
  <conditionalFormatting sqref="F290:M290">
    <cfRule type="colorScale" priority="789">
      <colorScale>
        <cfvo type="min"/>
        <cfvo type="max"/>
        <color rgb="FFFFEF9C"/>
        <color rgb="FFFF7128"/>
      </colorScale>
    </cfRule>
    <cfRule type="containsBlanks" dxfId="2111" priority="790">
      <formula>LEN(TRIM(F290))=0</formula>
    </cfRule>
  </conditionalFormatting>
  <conditionalFormatting sqref="H290:I290">
    <cfRule type="expression" dxfId="2110" priority="788">
      <formula>Z290=1</formula>
    </cfRule>
  </conditionalFormatting>
  <conditionalFormatting sqref="F290:G290">
    <cfRule type="expression" dxfId="2109" priority="787">
      <formula>Y290=1</formula>
    </cfRule>
  </conditionalFormatting>
  <conditionalFormatting sqref="J290:K290">
    <cfRule type="expression" dxfId="2108" priority="786">
      <formula>AA290=1</formula>
    </cfRule>
  </conditionalFormatting>
  <conditionalFormatting sqref="L290:M290">
    <cfRule type="expression" dxfId="2107" priority="785">
      <formula>AB290=1</formula>
    </cfRule>
  </conditionalFormatting>
  <conditionalFormatting sqref="F293:M293">
    <cfRule type="containsBlanks" dxfId="2106" priority="784">
      <formula>LEN(TRIM(F293))=0</formula>
    </cfRule>
  </conditionalFormatting>
  <conditionalFormatting sqref="F292:M292">
    <cfRule type="colorScale" priority="782">
      <colorScale>
        <cfvo type="min"/>
        <cfvo type="max"/>
        <color rgb="FFFFEF9C"/>
        <color rgb="FFFF7128"/>
      </colorScale>
    </cfRule>
    <cfRule type="containsBlanks" dxfId="2105" priority="783">
      <formula>LEN(TRIM(F292))=0</formula>
    </cfRule>
  </conditionalFormatting>
  <conditionalFormatting sqref="H292:I292">
    <cfRule type="expression" dxfId="2104" priority="781">
      <formula>Z292=1</formula>
    </cfRule>
  </conditionalFormatting>
  <conditionalFormatting sqref="F292:G292">
    <cfRule type="expression" dxfId="2103" priority="780">
      <formula>Y292=1</formula>
    </cfRule>
  </conditionalFormatting>
  <conditionalFormatting sqref="J292:K292">
    <cfRule type="expression" dxfId="2102" priority="779">
      <formula>AA292=1</formula>
    </cfRule>
  </conditionalFormatting>
  <conditionalFormatting sqref="L292:M292">
    <cfRule type="expression" dxfId="2101" priority="778">
      <formula>AB292=1</formula>
    </cfRule>
  </conditionalFormatting>
  <conditionalFormatting sqref="F295:M295">
    <cfRule type="containsBlanks" dxfId="2100" priority="777">
      <formula>LEN(TRIM(F295))=0</formula>
    </cfRule>
  </conditionalFormatting>
  <conditionalFormatting sqref="F294:M294">
    <cfRule type="colorScale" priority="775">
      <colorScale>
        <cfvo type="min"/>
        <cfvo type="max"/>
        <color rgb="FFFFEF9C"/>
        <color rgb="FFFF7128"/>
      </colorScale>
    </cfRule>
    <cfRule type="containsBlanks" dxfId="2099" priority="776">
      <formula>LEN(TRIM(F294))=0</formula>
    </cfRule>
  </conditionalFormatting>
  <conditionalFormatting sqref="H294:I294">
    <cfRule type="expression" dxfId="2098" priority="774">
      <formula>Z294=1</formula>
    </cfRule>
  </conditionalFormatting>
  <conditionalFormatting sqref="F294:G294">
    <cfRule type="expression" dxfId="2097" priority="773">
      <formula>Y294=1</formula>
    </cfRule>
  </conditionalFormatting>
  <conditionalFormatting sqref="J294:K294">
    <cfRule type="expression" dxfId="2096" priority="772">
      <formula>AA294=1</formula>
    </cfRule>
  </conditionalFormatting>
  <conditionalFormatting sqref="L294:M294">
    <cfRule type="expression" dxfId="2095" priority="771">
      <formula>AB294=1</formula>
    </cfRule>
  </conditionalFormatting>
  <conditionalFormatting sqref="F297:M297">
    <cfRule type="containsBlanks" dxfId="2094" priority="770">
      <formula>LEN(TRIM(F297))=0</formula>
    </cfRule>
  </conditionalFormatting>
  <conditionalFormatting sqref="F296:M296">
    <cfRule type="colorScale" priority="768">
      <colorScale>
        <cfvo type="min"/>
        <cfvo type="max"/>
        <color rgb="FFFFEF9C"/>
        <color rgb="FFFF7128"/>
      </colorScale>
    </cfRule>
    <cfRule type="containsBlanks" dxfId="2093" priority="769">
      <formula>LEN(TRIM(F296))=0</formula>
    </cfRule>
  </conditionalFormatting>
  <conditionalFormatting sqref="H296:I296">
    <cfRule type="expression" dxfId="2092" priority="767">
      <formula>Z296=1</formula>
    </cfRule>
  </conditionalFormatting>
  <conditionalFormatting sqref="F296:G296">
    <cfRule type="expression" dxfId="2091" priority="766">
      <formula>Y296=1</formula>
    </cfRule>
  </conditionalFormatting>
  <conditionalFormatting sqref="J296:K296">
    <cfRule type="expression" dxfId="2090" priority="765">
      <formula>AA296=1</formula>
    </cfRule>
  </conditionalFormatting>
  <conditionalFormatting sqref="L296:M296">
    <cfRule type="expression" dxfId="2089" priority="764">
      <formula>AB296=1</formula>
    </cfRule>
  </conditionalFormatting>
  <conditionalFormatting sqref="F299:M299">
    <cfRule type="containsBlanks" dxfId="2088" priority="763">
      <formula>LEN(TRIM(F299))=0</formula>
    </cfRule>
  </conditionalFormatting>
  <conditionalFormatting sqref="F298:M298">
    <cfRule type="colorScale" priority="761">
      <colorScale>
        <cfvo type="min"/>
        <cfvo type="max"/>
        <color rgb="FFFFEF9C"/>
        <color rgb="FFFF7128"/>
      </colorScale>
    </cfRule>
    <cfRule type="containsBlanks" dxfId="2087" priority="762">
      <formula>LEN(TRIM(F298))=0</formula>
    </cfRule>
  </conditionalFormatting>
  <conditionalFormatting sqref="H298:I298">
    <cfRule type="expression" dxfId="2086" priority="760">
      <formula>Z298=1</formula>
    </cfRule>
  </conditionalFormatting>
  <conditionalFormatting sqref="F298:G298">
    <cfRule type="expression" dxfId="2085" priority="759">
      <formula>Y298=1</formula>
    </cfRule>
  </conditionalFormatting>
  <conditionalFormatting sqref="J298:K298">
    <cfRule type="expression" dxfId="2084" priority="758">
      <formula>AA298=1</formula>
    </cfRule>
  </conditionalFormatting>
  <conditionalFormatting sqref="L298:M298">
    <cfRule type="expression" dxfId="2083" priority="757">
      <formula>AB298=1</formula>
    </cfRule>
  </conditionalFormatting>
  <conditionalFormatting sqref="F301:M301">
    <cfRule type="containsBlanks" dxfId="2082" priority="756">
      <formula>LEN(TRIM(F301))=0</formula>
    </cfRule>
  </conditionalFormatting>
  <conditionalFormatting sqref="F300:M300">
    <cfRule type="colorScale" priority="754">
      <colorScale>
        <cfvo type="min"/>
        <cfvo type="max"/>
        <color rgb="FFFFEF9C"/>
        <color rgb="FFFF7128"/>
      </colorScale>
    </cfRule>
    <cfRule type="containsBlanks" dxfId="2081" priority="755">
      <formula>LEN(TRIM(F300))=0</formula>
    </cfRule>
  </conditionalFormatting>
  <conditionalFormatting sqref="H300:I300">
    <cfRule type="expression" dxfId="2080" priority="753">
      <formula>Z300=1</formula>
    </cfRule>
  </conditionalFormatting>
  <conditionalFormatting sqref="F300:G300">
    <cfRule type="expression" dxfId="2079" priority="752">
      <formula>Y300=1</formula>
    </cfRule>
  </conditionalFormatting>
  <conditionalFormatting sqref="J300:K300">
    <cfRule type="expression" dxfId="2078" priority="751">
      <formula>AA300=1</formula>
    </cfRule>
  </conditionalFormatting>
  <conditionalFormatting sqref="L300:M300">
    <cfRule type="expression" dxfId="2077" priority="750">
      <formula>AB300=1</formula>
    </cfRule>
  </conditionalFormatting>
  <conditionalFormatting sqref="F303:M303">
    <cfRule type="containsBlanks" dxfId="2076" priority="749">
      <formula>LEN(TRIM(F303))=0</formula>
    </cfRule>
  </conditionalFormatting>
  <conditionalFormatting sqref="F302:M302">
    <cfRule type="colorScale" priority="747">
      <colorScale>
        <cfvo type="min"/>
        <cfvo type="max"/>
        <color rgb="FFFFEF9C"/>
        <color rgb="FFFF7128"/>
      </colorScale>
    </cfRule>
    <cfRule type="containsBlanks" dxfId="2075" priority="748">
      <formula>LEN(TRIM(F302))=0</formula>
    </cfRule>
  </conditionalFormatting>
  <conditionalFormatting sqref="H302:I302">
    <cfRule type="expression" dxfId="2074" priority="746">
      <formula>Z302=1</formula>
    </cfRule>
  </conditionalFormatting>
  <conditionalFormatting sqref="F302:G302">
    <cfRule type="expression" dxfId="2073" priority="745">
      <formula>Y302=1</formula>
    </cfRule>
  </conditionalFormatting>
  <conditionalFormatting sqref="J302:K302">
    <cfRule type="expression" dxfId="2072" priority="744">
      <formula>AA302=1</formula>
    </cfRule>
  </conditionalFormatting>
  <conditionalFormatting sqref="L302:M302">
    <cfRule type="expression" dxfId="2071" priority="743">
      <formula>AB302=1</formula>
    </cfRule>
  </conditionalFormatting>
  <conditionalFormatting sqref="F305:M305">
    <cfRule type="containsBlanks" dxfId="2070" priority="742">
      <formula>LEN(TRIM(F305))=0</formula>
    </cfRule>
  </conditionalFormatting>
  <conditionalFormatting sqref="F304:M304">
    <cfRule type="colorScale" priority="740">
      <colorScale>
        <cfvo type="min"/>
        <cfvo type="max"/>
        <color rgb="FFFFEF9C"/>
        <color rgb="FFFF7128"/>
      </colorScale>
    </cfRule>
    <cfRule type="containsBlanks" dxfId="2069" priority="741">
      <formula>LEN(TRIM(F304))=0</formula>
    </cfRule>
  </conditionalFormatting>
  <conditionalFormatting sqref="H304:I304">
    <cfRule type="expression" dxfId="2068" priority="739">
      <formula>Z304=1</formula>
    </cfRule>
  </conditionalFormatting>
  <conditionalFormatting sqref="F304:G304">
    <cfRule type="expression" dxfId="2067" priority="738">
      <formula>Y304=1</formula>
    </cfRule>
  </conditionalFormatting>
  <conditionalFormatting sqref="J304:K304">
    <cfRule type="expression" dxfId="2066" priority="737">
      <formula>AA304=1</formula>
    </cfRule>
  </conditionalFormatting>
  <conditionalFormatting sqref="L304:M304">
    <cfRule type="expression" dxfId="2065" priority="736">
      <formula>AB304=1</formula>
    </cfRule>
  </conditionalFormatting>
  <conditionalFormatting sqref="F307:M307">
    <cfRule type="containsBlanks" dxfId="2064" priority="735">
      <formula>LEN(TRIM(F307))=0</formula>
    </cfRule>
  </conditionalFormatting>
  <conditionalFormatting sqref="F306:M306">
    <cfRule type="colorScale" priority="733">
      <colorScale>
        <cfvo type="min"/>
        <cfvo type="max"/>
        <color rgb="FFFFEF9C"/>
        <color rgb="FFFF7128"/>
      </colorScale>
    </cfRule>
    <cfRule type="containsBlanks" dxfId="2063" priority="734">
      <formula>LEN(TRIM(F306))=0</formula>
    </cfRule>
  </conditionalFormatting>
  <conditionalFormatting sqref="H306:I306">
    <cfRule type="expression" dxfId="2062" priority="732">
      <formula>Z306=1</formula>
    </cfRule>
  </conditionalFormatting>
  <conditionalFormatting sqref="F306:G306">
    <cfRule type="expression" dxfId="2061" priority="731">
      <formula>Y306=1</formula>
    </cfRule>
  </conditionalFormatting>
  <conditionalFormatting sqref="J306:K306">
    <cfRule type="expression" dxfId="2060" priority="730">
      <formula>AA306=1</formula>
    </cfRule>
  </conditionalFormatting>
  <conditionalFormatting sqref="L306:M306">
    <cfRule type="expression" dxfId="2059" priority="729">
      <formula>AB306=1</formula>
    </cfRule>
  </conditionalFormatting>
  <conditionalFormatting sqref="F309:M309">
    <cfRule type="containsBlanks" dxfId="2058" priority="728">
      <formula>LEN(TRIM(F309))=0</formula>
    </cfRule>
  </conditionalFormatting>
  <conditionalFormatting sqref="F308:M308">
    <cfRule type="colorScale" priority="726">
      <colorScale>
        <cfvo type="min"/>
        <cfvo type="max"/>
        <color rgb="FFFFEF9C"/>
        <color rgb="FFFF7128"/>
      </colorScale>
    </cfRule>
    <cfRule type="containsBlanks" dxfId="2057" priority="727">
      <formula>LEN(TRIM(F308))=0</formula>
    </cfRule>
  </conditionalFormatting>
  <conditionalFormatting sqref="H308:I308">
    <cfRule type="expression" dxfId="2056" priority="725">
      <formula>Z308=1</formula>
    </cfRule>
  </conditionalFormatting>
  <conditionalFormatting sqref="F308:G308">
    <cfRule type="expression" dxfId="2055" priority="724">
      <formula>Y308=1</formula>
    </cfRule>
  </conditionalFormatting>
  <conditionalFormatting sqref="J308:K308">
    <cfRule type="expression" dxfId="2054" priority="723">
      <formula>AA308=1</formula>
    </cfRule>
  </conditionalFormatting>
  <conditionalFormatting sqref="L308:M308">
    <cfRule type="expression" dxfId="2053" priority="722">
      <formula>AB308=1</formula>
    </cfRule>
  </conditionalFormatting>
  <conditionalFormatting sqref="F311:M311">
    <cfRule type="containsBlanks" dxfId="2052" priority="721">
      <formula>LEN(TRIM(F311))=0</formula>
    </cfRule>
  </conditionalFormatting>
  <conditionalFormatting sqref="F310:M310">
    <cfRule type="colorScale" priority="719">
      <colorScale>
        <cfvo type="min"/>
        <cfvo type="max"/>
        <color rgb="FFFFEF9C"/>
        <color rgb="FFFF7128"/>
      </colorScale>
    </cfRule>
    <cfRule type="containsBlanks" dxfId="2051" priority="720">
      <formula>LEN(TRIM(F310))=0</formula>
    </cfRule>
  </conditionalFormatting>
  <conditionalFormatting sqref="H310:I310">
    <cfRule type="expression" dxfId="2050" priority="718">
      <formula>Z310=1</formula>
    </cfRule>
  </conditionalFormatting>
  <conditionalFormatting sqref="F310:G310">
    <cfRule type="expression" dxfId="2049" priority="717">
      <formula>Y310=1</formula>
    </cfRule>
  </conditionalFormatting>
  <conditionalFormatting sqref="J310:K310">
    <cfRule type="expression" dxfId="2048" priority="716">
      <formula>AA310=1</formula>
    </cfRule>
  </conditionalFormatting>
  <conditionalFormatting sqref="L310:M310">
    <cfRule type="expression" dxfId="2047" priority="715">
      <formula>AB310=1</formula>
    </cfRule>
  </conditionalFormatting>
  <conditionalFormatting sqref="F313:M313">
    <cfRule type="containsBlanks" dxfId="2046" priority="714">
      <formula>LEN(TRIM(F313))=0</formula>
    </cfRule>
  </conditionalFormatting>
  <conditionalFormatting sqref="F312:M312">
    <cfRule type="colorScale" priority="712">
      <colorScale>
        <cfvo type="min"/>
        <cfvo type="max"/>
        <color rgb="FFFFEF9C"/>
        <color rgb="FFFF7128"/>
      </colorScale>
    </cfRule>
    <cfRule type="containsBlanks" dxfId="2045" priority="713">
      <formula>LEN(TRIM(F312))=0</formula>
    </cfRule>
  </conditionalFormatting>
  <conditionalFormatting sqref="H312:I312">
    <cfRule type="expression" dxfId="2044" priority="711">
      <formula>Z312=1</formula>
    </cfRule>
  </conditionalFormatting>
  <conditionalFormatting sqref="F312:G312">
    <cfRule type="expression" dxfId="2043" priority="710">
      <formula>Y312=1</formula>
    </cfRule>
  </conditionalFormatting>
  <conditionalFormatting sqref="J312:K312">
    <cfRule type="expression" dxfId="2042" priority="709">
      <formula>AA312=1</formula>
    </cfRule>
  </conditionalFormatting>
  <conditionalFormatting sqref="L312:M312">
    <cfRule type="expression" dxfId="2041" priority="708">
      <formula>AB312=1</formula>
    </cfRule>
  </conditionalFormatting>
  <conditionalFormatting sqref="F315:M315">
    <cfRule type="containsBlanks" dxfId="2040" priority="707">
      <formula>LEN(TRIM(F315))=0</formula>
    </cfRule>
  </conditionalFormatting>
  <conditionalFormatting sqref="F314:M314">
    <cfRule type="colorScale" priority="705">
      <colorScale>
        <cfvo type="min"/>
        <cfvo type="max"/>
        <color rgb="FFFFEF9C"/>
        <color rgb="FFFF7128"/>
      </colorScale>
    </cfRule>
    <cfRule type="containsBlanks" dxfId="2039" priority="706">
      <formula>LEN(TRIM(F314))=0</formula>
    </cfRule>
  </conditionalFormatting>
  <conditionalFormatting sqref="H314:I314">
    <cfRule type="expression" dxfId="2038" priority="704">
      <formula>Z314=1</formula>
    </cfRule>
  </conditionalFormatting>
  <conditionalFormatting sqref="F314:G314">
    <cfRule type="expression" dxfId="2037" priority="703">
      <formula>Y314=1</formula>
    </cfRule>
  </conditionalFormatting>
  <conditionalFormatting sqref="J314:K314">
    <cfRule type="expression" dxfId="2036" priority="702">
      <formula>AA314=1</formula>
    </cfRule>
  </conditionalFormatting>
  <conditionalFormatting sqref="L314:M314">
    <cfRule type="expression" dxfId="2035" priority="701">
      <formula>AB314=1</formula>
    </cfRule>
  </conditionalFormatting>
  <conditionalFormatting sqref="F317:M317">
    <cfRule type="containsBlanks" dxfId="2034" priority="700">
      <formula>LEN(TRIM(F317))=0</formula>
    </cfRule>
  </conditionalFormatting>
  <conditionalFormatting sqref="F316:M316">
    <cfRule type="colorScale" priority="698">
      <colorScale>
        <cfvo type="min"/>
        <cfvo type="max"/>
        <color rgb="FFFFEF9C"/>
        <color rgb="FFFF7128"/>
      </colorScale>
    </cfRule>
    <cfRule type="containsBlanks" dxfId="2033" priority="699">
      <formula>LEN(TRIM(F316))=0</formula>
    </cfRule>
  </conditionalFormatting>
  <conditionalFormatting sqref="H316:I316">
    <cfRule type="expression" dxfId="2032" priority="697">
      <formula>Z316=1</formula>
    </cfRule>
  </conditionalFormatting>
  <conditionalFormatting sqref="F316:G316">
    <cfRule type="expression" dxfId="2031" priority="696">
      <formula>Y316=1</formula>
    </cfRule>
  </conditionalFormatting>
  <conditionalFormatting sqref="J316:K316">
    <cfRule type="expression" dxfId="2030" priority="695">
      <formula>AA316=1</formula>
    </cfRule>
  </conditionalFormatting>
  <conditionalFormatting sqref="L316:M316">
    <cfRule type="expression" dxfId="2029" priority="694">
      <formula>AB316=1</formula>
    </cfRule>
  </conditionalFormatting>
  <conditionalFormatting sqref="F319:M319">
    <cfRule type="containsBlanks" dxfId="2028" priority="693">
      <formula>LEN(TRIM(F319))=0</formula>
    </cfRule>
  </conditionalFormatting>
  <conditionalFormatting sqref="F318:M318">
    <cfRule type="colorScale" priority="691">
      <colorScale>
        <cfvo type="min"/>
        <cfvo type="max"/>
        <color rgb="FFFFEF9C"/>
        <color rgb="FFFF7128"/>
      </colorScale>
    </cfRule>
    <cfRule type="containsBlanks" dxfId="2027" priority="692">
      <formula>LEN(TRIM(F318))=0</formula>
    </cfRule>
  </conditionalFormatting>
  <conditionalFormatting sqref="H318:I318">
    <cfRule type="expression" dxfId="2026" priority="690">
      <formula>Z318=1</formula>
    </cfRule>
  </conditionalFormatting>
  <conditionalFormatting sqref="F318:G318">
    <cfRule type="expression" dxfId="2025" priority="689">
      <formula>Y318=1</formula>
    </cfRule>
  </conditionalFormatting>
  <conditionalFormatting sqref="J318:K318">
    <cfRule type="expression" dxfId="2024" priority="688">
      <formula>AA318=1</formula>
    </cfRule>
  </conditionalFormatting>
  <conditionalFormatting sqref="L318:M318">
    <cfRule type="expression" dxfId="2023" priority="687">
      <formula>AB318=1</formula>
    </cfRule>
  </conditionalFormatting>
  <conditionalFormatting sqref="F321:M321">
    <cfRule type="containsBlanks" dxfId="2022" priority="686">
      <formula>LEN(TRIM(F321))=0</formula>
    </cfRule>
  </conditionalFormatting>
  <conditionalFormatting sqref="F320:M320">
    <cfRule type="colorScale" priority="684">
      <colorScale>
        <cfvo type="min"/>
        <cfvo type="max"/>
        <color rgb="FFFFEF9C"/>
        <color rgb="FFFF7128"/>
      </colorScale>
    </cfRule>
    <cfRule type="containsBlanks" dxfId="2021" priority="685">
      <formula>LEN(TRIM(F320))=0</formula>
    </cfRule>
  </conditionalFormatting>
  <conditionalFormatting sqref="H320:I320">
    <cfRule type="expression" dxfId="2020" priority="683">
      <formula>Z320=1</formula>
    </cfRule>
  </conditionalFormatting>
  <conditionalFormatting sqref="F320:G320">
    <cfRule type="expression" dxfId="2019" priority="682">
      <formula>Y320=1</formula>
    </cfRule>
  </conditionalFormatting>
  <conditionalFormatting sqref="J320:K320">
    <cfRule type="expression" dxfId="2018" priority="681">
      <formula>AA320=1</formula>
    </cfRule>
  </conditionalFormatting>
  <conditionalFormatting sqref="L320:M320">
    <cfRule type="expression" dxfId="2017" priority="680">
      <formula>AB320=1</formula>
    </cfRule>
  </conditionalFormatting>
  <conditionalFormatting sqref="F323:M323">
    <cfRule type="containsBlanks" dxfId="2016" priority="679">
      <formula>LEN(TRIM(F323))=0</formula>
    </cfRule>
  </conditionalFormatting>
  <conditionalFormatting sqref="F322:M322">
    <cfRule type="colorScale" priority="677">
      <colorScale>
        <cfvo type="min"/>
        <cfvo type="max"/>
        <color rgb="FFFFEF9C"/>
        <color rgb="FFFF7128"/>
      </colorScale>
    </cfRule>
    <cfRule type="containsBlanks" dxfId="2015" priority="678">
      <formula>LEN(TRIM(F322))=0</formula>
    </cfRule>
  </conditionalFormatting>
  <conditionalFormatting sqref="H322:I322">
    <cfRule type="expression" dxfId="2014" priority="676">
      <formula>Z322=1</formula>
    </cfRule>
  </conditionalFormatting>
  <conditionalFormatting sqref="F322:G322">
    <cfRule type="expression" dxfId="2013" priority="675">
      <formula>Y322=1</formula>
    </cfRule>
  </conditionalFormatting>
  <conditionalFormatting sqref="J322:K322">
    <cfRule type="expression" dxfId="2012" priority="674">
      <formula>AA322=1</formula>
    </cfRule>
  </conditionalFormatting>
  <conditionalFormatting sqref="L322:M322">
    <cfRule type="expression" dxfId="2011" priority="673">
      <formula>AB322=1</formula>
    </cfRule>
  </conditionalFormatting>
  <conditionalFormatting sqref="F325:M325">
    <cfRule type="containsBlanks" dxfId="2010" priority="672">
      <formula>LEN(TRIM(F325))=0</formula>
    </cfRule>
  </conditionalFormatting>
  <conditionalFormatting sqref="F324:M324">
    <cfRule type="colorScale" priority="670">
      <colorScale>
        <cfvo type="min"/>
        <cfvo type="max"/>
        <color rgb="FFFFEF9C"/>
        <color rgb="FFFF7128"/>
      </colorScale>
    </cfRule>
    <cfRule type="containsBlanks" dxfId="2009" priority="671">
      <formula>LEN(TRIM(F324))=0</formula>
    </cfRule>
  </conditionalFormatting>
  <conditionalFormatting sqref="H324:I324">
    <cfRule type="expression" dxfId="2008" priority="669">
      <formula>Z324=1</formula>
    </cfRule>
  </conditionalFormatting>
  <conditionalFormatting sqref="F324:G324">
    <cfRule type="expression" dxfId="2007" priority="668">
      <formula>Y324=1</formula>
    </cfRule>
  </conditionalFormatting>
  <conditionalFormatting sqref="J324:K324">
    <cfRule type="expression" dxfId="2006" priority="667">
      <formula>AA324=1</formula>
    </cfRule>
  </conditionalFormatting>
  <conditionalFormatting sqref="L324:M324">
    <cfRule type="expression" dxfId="2005" priority="666">
      <formula>AB324=1</formula>
    </cfRule>
  </conditionalFormatting>
  <conditionalFormatting sqref="F327:M327">
    <cfRule type="containsBlanks" dxfId="2004" priority="665">
      <formula>LEN(TRIM(F327))=0</formula>
    </cfRule>
  </conditionalFormatting>
  <conditionalFormatting sqref="F326:M326">
    <cfRule type="colorScale" priority="663">
      <colorScale>
        <cfvo type="min"/>
        <cfvo type="max"/>
        <color rgb="FFFFEF9C"/>
        <color rgb="FFFF7128"/>
      </colorScale>
    </cfRule>
    <cfRule type="containsBlanks" dxfId="2003" priority="664">
      <formula>LEN(TRIM(F326))=0</formula>
    </cfRule>
  </conditionalFormatting>
  <conditionalFormatting sqref="H326:I326">
    <cfRule type="expression" dxfId="2002" priority="662">
      <formula>Z326=1</formula>
    </cfRule>
  </conditionalFormatting>
  <conditionalFormatting sqref="F326:G326">
    <cfRule type="expression" dxfId="2001" priority="661">
      <formula>Y326=1</formula>
    </cfRule>
  </conditionalFormatting>
  <conditionalFormatting sqref="J326:K326">
    <cfRule type="expression" dxfId="2000" priority="660">
      <formula>AA326=1</formula>
    </cfRule>
  </conditionalFormatting>
  <conditionalFormatting sqref="L326:M326">
    <cfRule type="expression" dxfId="1999" priority="659">
      <formula>AB326=1</formula>
    </cfRule>
  </conditionalFormatting>
  <conditionalFormatting sqref="F329:M329">
    <cfRule type="containsBlanks" dxfId="1998" priority="658">
      <formula>LEN(TRIM(F329))=0</formula>
    </cfRule>
  </conditionalFormatting>
  <conditionalFormatting sqref="F328:M328">
    <cfRule type="colorScale" priority="656">
      <colorScale>
        <cfvo type="min"/>
        <cfvo type="max"/>
        <color rgb="FFFFEF9C"/>
        <color rgb="FFFF7128"/>
      </colorScale>
    </cfRule>
    <cfRule type="containsBlanks" dxfId="1997" priority="657">
      <formula>LEN(TRIM(F328))=0</formula>
    </cfRule>
  </conditionalFormatting>
  <conditionalFormatting sqref="H328:I328">
    <cfRule type="expression" dxfId="1996" priority="655">
      <formula>Z328=1</formula>
    </cfRule>
  </conditionalFormatting>
  <conditionalFormatting sqref="F328:G328">
    <cfRule type="expression" dxfId="1995" priority="654">
      <formula>Y328=1</formula>
    </cfRule>
  </conditionalFormatting>
  <conditionalFormatting sqref="J328:K328">
    <cfRule type="expression" dxfId="1994" priority="653">
      <formula>AA328=1</formula>
    </cfRule>
  </conditionalFormatting>
  <conditionalFormatting sqref="L328:M328">
    <cfRule type="expression" dxfId="1993" priority="652">
      <formula>AB328=1</formula>
    </cfRule>
  </conditionalFormatting>
  <conditionalFormatting sqref="F331:M331">
    <cfRule type="containsBlanks" dxfId="1992" priority="651">
      <formula>LEN(TRIM(F331))=0</formula>
    </cfRule>
  </conditionalFormatting>
  <conditionalFormatting sqref="F330:M330">
    <cfRule type="colorScale" priority="649">
      <colorScale>
        <cfvo type="min"/>
        <cfvo type="max"/>
        <color rgb="FFFFEF9C"/>
        <color rgb="FFFF7128"/>
      </colorScale>
    </cfRule>
    <cfRule type="containsBlanks" dxfId="1991" priority="650">
      <formula>LEN(TRIM(F330))=0</formula>
    </cfRule>
  </conditionalFormatting>
  <conditionalFormatting sqref="H330:I330">
    <cfRule type="expression" dxfId="1990" priority="648">
      <formula>Z330=1</formula>
    </cfRule>
  </conditionalFormatting>
  <conditionalFormatting sqref="F330:G330">
    <cfRule type="expression" dxfId="1989" priority="647">
      <formula>Y330=1</formula>
    </cfRule>
  </conditionalFormatting>
  <conditionalFormatting sqref="J330:K330">
    <cfRule type="expression" dxfId="1988" priority="646">
      <formula>AA330=1</formula>
    </cfRule>
  </conditionalFormatting>
  <conditionalFormatting sqref="L330:M330">
    <cfRule type="expression" dxfId="1987" priority="645">
      <formula>AB330=1</formula>
    </cfRule>
  </conditionalFormatting>
  <conditionalFormatting sqref="F333:M333">
    <cfRule type="containsBlanks" dxfId="1986" priority="644">
      <formula>LEN(TRIM(F333))=0</formula>
    </cfRule>
  </conditionalFormatting>
  <conditionalFormatting sqref="F332:M332">
    <cfRule type="colorScale" priority="642">
      <colorScale>
        <cfvo type="min"/>
        <cfvo type="max"/>
        <color rgb="FFFFEF9C"/>
        <color rgb="FFFF7128"/>
      </colorScale>
    </cfRule>
    <cfRule type="containsBlanks" dxfId="1985" priority="643">
      <formula>LEN(TRIM(F332))=0</formula>
    </cfRule>
  </conditionalFormatting>
  <conditionalFormatting sqref="H332:I332">
    <cfRule type="expression" dxfId="1984" priority="641">
      <formula>Z332=1</formula>
    </cfRule>
  </conditionalFormatting>
  <conditionalFormatting sqref="F332:G332">
    <cfRule type="expression" dxfId="1983" priority="640">
      <formula>Y332=1</formula>
    </cfRule>
  </conditionalFormatting>
  <conditionalFormatting sqref="J332:K332">
    <cfRule type="expression" dxfId="1982" priority="639">
      <formula>AA332=1</formula>
    </cfRule>
  </conditionalFormatting>
  <conditionalFormatting sqref="L332:M332">
    <cfRule type="expression" dxfId="1981" priority="638">
      <formula>AB332=1</formula>
    </cfRule>
  </conditionalFormatting>
  <conditionalFormatting sqref="F335:M335">
    <cfRule type="containsBlanks" dxfId="1980" priority="637">
      <formula>LEN(TRIM(F335))=0</formula>
    </cfRule>
  </conditionalFormatting>
  <conditionalFormatting sqref="F334:M334">
    <cfRule type="colorScale" priority="635">
      <colorScale>
        <cfvo type="min"/>
        <cfvo type="max"/>
        <color rgb="FFFFEF9C"/>
        <color rgb="FFFF7128"/>
      </colorScale>
    </cfRule>
    <cfRule type="containsBlanks" dxfId="1979" priority="636">
      <formula>LEN(TRIM(F334))=0</formula>
    </cfRule>
  </conditionalFormatting>
  <conditionalFormatting sqref="H334:I334">
    <cfRule type="expression" dxfId="1978" priority="634">
      <formula>Z334=1</formula>
    </cfRule>
  </conditionalFormatting>
  <conditionalFormatting sqref="F334:G334">
    <cfRule type="expression" dxfId="1977" priority="633">
      <formula>Y334=1</formula>
    </cfRule>
  </conditionalFormatting>
  <conditionalFormatting sqref="J334:K334">
    <cfRule type="expression" dxfId="1976" priority="632">
      <formula>AA334=1</formula>
    </cfRule>
  </conditionalFormatting>
  <conditionalFormatting sqref="L334:M334">
    <cfRule type="expression" dxfId="1975" priority="631">
      <formula>AB334=1</formula>
    </cfRule>
  </conditionalFormatting>
  <conditionalFormatting sqref="F337:M337">
    <cfRule type="containsBlanks" dxfId="1974" priority="630">
      <formula>LEN(TRIM(F337))=0</formula>
    </cfRule>
  </conditionalFormatting>
  <conditionalFormatting sqref="F336:M336">
    <cfRule type="colorScale" priority="628">
      <colorScale>
        <cfvo type="min"/>
        <cfvo type="max"/>
        <color rgb="FFFFEF9C"/>
        <color rgb="FFFF7128"/>
      </colorScale>
    </cfRule>
    <cfRule type="containsBlanks" dxfId="1973" priority="629">
      <formula>LEN(TRIM(F336))=0</formula>
    </cfRule>
  </conditionalFormatting>
  <conditionalFormatting sqref="H336:I336">
    <cfRule type="expression" dxfId="1972" priority="627">
      <formula>Z336=1</formula>
    </cfRule>
  </conditionalFormatting>
  <conditionalFormatting sqref="F336:G336">
    <cfRule type="expression" dxfId="1971" priority="626">
      <formula>Y336=1</formula>
    </cfRule>
  </conditionalFormatting>
  <conditionalFormatting sqref="J336:K336">
    <cfRule type="expression" dxfId="1970" priority="625">
      <formula>AA336=1</formula>
    </cfRule>
  </conditionalFormatting>
  <conditionalFormatting sqref="L336:M336">
    <cfRule type="expression" dxfId="1969" priority="624">
      <formula>AB336=1</formula>
    </cfRule>
  </conditionalFormatting>
  <conditionalFormatting sqref="F339:M339">
    <cfRule type="containsBlanks" dxfId="1968" priority="623">
      <formula>LEN(TRIM(F339))=0</formula>
    </cfRule>
  </conditionalFormatting>
  <conditionalFormatting sqref="F338:M338">
    <cfRule type="colorScale" priority="621">
      <colorScale>
        <cfvo type="min"/>
        <cfvo type="max"/>
        <color rgb="FFFFEF9C"/>
        <color rgb="FFFF7128"/>
      </colorScale>
    </cfRule>
    <cfRule type="containsBlanks" dxfId="1967" priority="622">
      <formula>LEN(TRIM(F338))=0</formula>
    </cfRule>
  </conditionalFormatting>
  <conditionalFormatting sqref="H338:I338">
    <cfRule type="expression" dxfId="1966" priority="620">
      <formula>Z338=1</formula>
    </cfRule>
  </conditionalFormatting>
  <conditionalFormatting sqref="F338:G338">
    <cfRule type="expression" dxfId="1965" priority="619">
      <formula>Y338=1</formula>
    </cfRule>
  </conditionalFormatting>
  <conditionalFormatting sqref="J338:K338">
    <cfRule type="expression" dxfId="1964" priority="618">
      <formula>AA338=1</formula>
    </cfRule>
  </conditionalFormatting>
  <conditionalFormatting sqref="L338:M338">
    <cfRule type="expression" dxfId="1963" priority="617">
      <formula>AB338=1</formula>
    </cfRule>
  </conditionalFormatting>
  <conditionalFormatting sqref="F341:M341">
    <cfRule type="containsBlanks" dxfId="1962" priority="616">
      <formula>LEN(TRIM(F341))=0</formula>
    </cfRule>
  </conditionalFormatting>
  <conditionalFormatting sqref="F340:M340">
    <cfRule type="colorScale" priority="614">
      <colorScale>
        <cfvo type="min"/>
        <cfvo type="max"/>
        <color rgb="FFFFEF9C"/>
        <color rgb="FFFF7128"/>
      </colorScale>
    </cfRule>
    <cfRule type="containsBlanks" dxfId="1961" priority="615">
      <formula>LEN(TRIM(F340))=0</formula>
    </cfRule>
  </conditionalFormatting>
  <conditionalFormatting sqref="H340:I340">
    <cfRule type="expression" dxfId="1960" priority="613">
      <formula>Z340=1</formula>
    </cfRule>
  </conditionalFormatting>
  <conditionalFormatting sqref="F340:G340">
    <cfRule type="expression" dxfId="1959" priority="612">
      <formula>Y340=1</formula>
    </cfRule>
  </conditionalFormatting>
  <conditionalFormatting sqref="J340:K340">
    <cfRule type="expression" dxfId="1958" priority="611">
      <formula>AA340=1</formula>
    </cfRule>
  </conditionalFormatting>
  <conditionalFormatting sqref="L340:M340">
    <cfRule type="expression" dxfId="1957" priority="610">
      <formula>AB340=1</formula>
    </cfRule>
  </conditionalFormatting>
  <conditionalFormatting sqref="F343:M343">
    <cfRule type="containsBlanks" dxfId="1956" priority="609">
      <formula>LEN(TRIM(F343))=0</formula>
    </cfRule>
  </conditionalFormatting>
  <conditionalFormatting sqref="F342:M342">
    <cfRule type="colorScale" priority="607">
      <colorScale>
        <cfvo type="min"/>
        <cfvo type="max"/>
        <color rgb="FFFFEF9C"/>
        <color rgb="FFFF7128"/>
      </colorScale>
    </cfRule>
    <cfRule type="containsBlanks" dxfId="1955" priority="608">
      <formula>LEN(TRIM(F342))=0</formula>
    </cfRule>
  </conditionalFormatting>
  <conditionalFormatting sqref="H342:I342">
    <cfRule type="expression" dxfId="1954" priority="606">
      <formula>Z342=1</formula>
    </cfRule>
  </conditionalFormatting>
  <conditionalFormatting sqref="F342:G342">
    <cfRule type="expression" dxfId="1953" priority="605">
      <formula>Y342=1</formula>
    </cfRule>
  </conditionalFormatting>
  <conditionalFormatting sqref="J342:K342">
    <cfRule type="expression" dxfId="1952" priority="604">
      <formula>AA342=1</formula>
    </cfRule>
  </conditionalFormatting>
  <conditionalFormatting sqref="L342:M342">
    <cfRule type="expression" dxfId="1951" priority="603">
      <formula>AB342=1</formula>
    </cfRule>
  </conditionalFormatting>
  <conditionalFormatting sqref="F345:M345">
    <cfRule type="containsBlanks" dxfId="1950" priority="602">
      <formula>LEN(TRIM(F345))=0</formula>
    </cfRule>
  </conditionalFormatting>
  <conditionalFormatting sqref="F344:M344">
    <cfRule type="colorScale" priority="600">
      <colorScale>
        <cfvo type="min"/>
        <cfvo type="max"/>
        <color rgb="FFFFEF9C"/>
        <color rgb="FFFF7128"/>
      </colorScale>
    </cfRule>
    <cfRule type="containsBlanks" dxfId="1949" priority="601">
      <formula>LEN(TRIM(F344))=0</formula>
    </cfRule>
  </conditionalFormatting>
  <conditionalFormatting sqref="H344:I344">
    <cfRule type="expression" dxfId="1948" priority="599">
      <formula>Z344=1</formula>
    </cfRule>
  </conditionalFormatting>
  <conditionalFormatting sqref="F344:G344">
    <cfRule type="expression" dxfId="1947" priority="598">
      <formula>Y344=1</formula>
    </cfRule>
  </conditionalFormatting>
  <conditionalFormatting sqref="J344:K344">
    <cfRule type="expression" dxfId="1946" priority="597">
      <formula>AA344=1</formula>
    </cfRule>
  </conditionalFormatting>
  <conditionalFormatting sqref="L344:M344">
    <cfRule type="expression" dxfId="1945" priority="596">
      <formula>AB344=1</formula>
    </cfRule>
  </conditionalFormatting>
  <conditionalFormatting sqref="F347:M347">
    <cfRule type="containsBlanks" dxfId="1944" priority="595">
      <formula>LEN(TRIM(F347))=0</formula>
    </cfRule>
  </conditionalFormatting>
  <conditionalFormatting sqref="F346:M346">
    <cfRule type="colorScale" priority="593">
      <colorScale>
        <cfvo type="min"/>
        <cfvo type="max"/>
        <color rgb="FFFFEF9C"/>
        <color rgb="FFFF7128"/>
      </colorScale>
    </cfRule>
    <cfRule type="containsBlanks" dxfId="1943" priority="594">
      <formula>LEN(TRIM(F346))=0</formula>
    </cfRule>
  </conditionalFormatting>
  <conditionalFormatting sqref="H346:I346">
    <cfRule type="expression" dxfId="1942" priority="592">
      <formula>Z346=1</formula>
    </cfRule>
  </conditionalFormatting>
  <conditionalFormatting sqref="F346:G346">
    <cfRule type="expression" dxfId="1941" priority="591">
      <formula>Y346=1</formula>
    </cfRule>
  </conditionalFormatting>
  <conditionalFormatting sqref="J346:K346">
    <cfRule type="expression" dxfId="1940" priority="590">
      <formula>AA346=1</formula>
    </cfRule>
  </conditionalFormatting>
  <conditionalFormatting sqref="L346:M346">
    <cfRule type="expression" dxfId="1939" priority="589">
      <formula>AB346=1</formula>
    </cfRule>
  </conditionalFormatting>
  <conditionalFormatting sqref="F349:M349">
    <cfRule type="containsBlanks" dxfId="1938" priority="588">
      <formula>LEN(TRIM(F349))=0</formula>
    </cfRule>
  </conditionalFormatting>
  <conditionalFormatting sqref="F348:M348">
    <cfRule type="colorScale" priority="586">
      <colorScale>
        <cfvo type="min"/>
        <cfvo type="max"/>
        <color rgb="FFFFEF9C"/>
        <color rgb="FFFF7128"/>
      </colorScale>
    </cfRule>
    <cfRule type="containsBlanks" dxfId="1937" priority="587">
      <formula>LEN(TRIM(F348))=0</formula>
    </cfRule>
  </conditionalFormatting>
  <conditionalFormatting sqref="H348:I348">
    <cfRule type="expression" dxfId="1936" priority="585">
      <formula>Z348=1</formula>
    </cfRule>
  </conditionalFormatting>
  <conditionalFormatting sqref="F348:G348">
    <cfRule type="expression" dxfId="1935" priority="584">
      <formula>Y348=1</formula>
    </cfRule>
  </conditionalFormatting>
  <conditionalFormatting sqref="J348:K348">
    <cfRule type="expression" dxfId="1934" priority="583">
      <formula>AA348=1</formula>
    </cfRule>
  </conditionalFormatting>
  <conditionalFormatting sqref="L348:M348">
    <cfRule type="expression" dxfId="1933" priority="582">
      <formula>AB348=1</formula>
    </cfRule>
  </conditionalFormatting>
  <conditionalFormatting sqref="F351:M351">
    <cfRule type="containsBlanks" dxfId="1932" priority="581">
      <formula>LEN(TRIM(F351))=0</formula>
    </cfRule>
  </conditionalFormatting>
  <conditionalFormatting sqref="F350:M350">
    <cfRule type="colorScale" priority="579">
      <colorScale>
        <cfvo type="min"/>
        <cfvo type="max"/>
        <color rgb="FFFFEF9C"/>
        <color rgb="FFFF7128"/>
      </colorScale>
    </cfRule>
    <cfRule type="containsBlanks" dxfId="1931" priority="580">
      <formula>LEN(TRIM(F350))=0</formula>
    </cfRule>
  </conditionalFormatting>
  <conditionalFormatting sqref="H350:I350">
    <cfRule type="expression" dxfId="1930" priority="578">
      <formula>Z350=1</formula>
    </cfRule>
  </conditionalFormatting>
  <conditionalFormatting sqref="F350:G350">
    <cfRule type="expression" dxfId="1929" priority="577">
      <formula>Y350=1</formula>
    </cfRule>
  </conditionalFormatting>
  <conditionalFormatting sqref="J350:K350">
    <cfRule type="expression" dxfId="1928" priority="576">
      <formula>AA350=1</formula>
    </cfRule>
  </conditionalFormatting>
  <conditionalFormatting sqref="L350:M350">
    <cfRule type="expression" dxfId="1927" priority="575">
      <formula>AB350=1</formula>
    </cfRule>
  </conditionalFormatting>
  <conditionalFormatting sqref="F353:M353">
    <cfRule type="containsBlanks" dxfId="1926" priority="574">
      <formula>LEN(TRIM(F353))=0</formula>
    </cfRule>
  </conditionalFormatting>
  <conditionalFormatting sqref="F352:M352">
    <cfRule type="colorScale" priority="572">
      <colorScale>
        <cfvo type="min"/>
        <cfvo type="max"/>
        <color rgb="FFFFEF9C"/>
        <color rgb="FFFF7128"/>
      </colorScale>
    </cfRule>
    <cfRule type="containsBlanks" dxfId="1925" priority="573">
      <formula>LEN(TRIM(F352))=0</formula>
    </cfRule>
  </conditionalFormatting>
  <conditionalFormatting sqref="H352:I352">
    <cfRule type="expression" dxfId="1924" priority="571">
      <formula>Z352=1</formula>
    </cfRule>
  </conditionalFormatting>
  <conditionalFormatting sqref="F352:G352">
    <cfRule type="expression" dxfId="1923" priority="570">
      <formula>Y352=1</formula>
    </cfRule>
  </conditionalFormatting>
  <conditionalFormatting sqref="J352:K352">
    <cfRule type="expression" dxfId="1922" priority="569">
      <formula>AA352=1</formula>
    </cfRule>
  </conditionalFormatting>
  <conditionalFormatting sqref="L352:M352">
    <cfRule type="expression" dxfId="1921" priority="568">
      <formula>AB352=1</formula>
    </cfRule>
  </conditionalFormatting>
  <conditionalFormatting sqref="F355:M355">
    <cfRule type="containsBlanks" dxfId="1920" priority="567">
      <formula>LEN(TRIM(F355))=0</formula>
    </cfRule>
  </conditionalFormatting>
  <conditionalFormatting sqref="F354:M354">
    <cfRule type="colorScale" priority="565">
      <colorScale>
        <cfvo type="min"/>
        <cfvo type="max"/>
        <color rgb="FFFFEF9C"/>
        <color rgb="FFFF7128"/>
      </colorScale>
    </cfRule>
    <cfRule type="containsBlanks" dxfId="1919" priority="566">
      <formula>LEN(TRIM(F354))=0</formula>
    </cfRule>
  </conditionalFormatting>
  <conditionalFormatting sqref="H354:I354">
    <cfRule type="expression" dxfId="1918" priority="564">
      <formula>Z354=1</formula>
    </cfRule>
  </conditionalFormatting>
  <conditionalFormatting sqref="F354:G354">
    <cfRule type="expression" dxfId="1917" priority="563">
      <formula>Y354=1</formula>
    </cfRule>
  </conditionalFormatting>
  <conditionalFormatting sqref="J354:K354">
    <cfRule type="expression" dxfId="1916" priority="562">
      <formula>AA354=1</formula>
    </cfRule>
  </conditionalFormatting>
  <conditionalFormatting sqref="L354:M354">
    <cfRule type="expression" dxfId="1915" priority="561">
      <formula>AB354=1</formula>
    </cfRule>
  </conditionalFormatting>
  <conditionalFormatting sqref="F357:M357">
    <cfRule type="containsBlanks" dxfId="1914" priority="560">
      <formula>LEN(TRIM(F357))=0</formula>
    </cfRule>
  </conditionalFormatting>
  <conditionalFormatting sqref="F356:M356">
    <cfRule type="colorScale" priority="558">
      <colorScale>
        <cfvo type="min"/>
        <cfvo type="max"/>
        <color rgb="FFFFEF9C"/>
        <color rgb="FFFF7128"/>
      </colorScale>
    </cfRule>
    <cfRule type="containsBlanks" dxfId="1913" priority="559">
      <formula>LEN(TRIM(F356))=0</formula>
    </cfRule>
  </conditionalFormatting>
  <conditionalFormatting sqref="H356:I356">
    <cfRule type="expression" dxfId="1912" priority="557">
      <formula>Z356=1</formula>
    </cfRule>
  </conditionalFormatting>
  <conditionalFormatting sqref="F356:G356">
    <cfRule type="expression" dxfId="1911" priority="556">
      <formula>Y356=1</formula>
    </cfRule>
  </conditionalFormatting>
  <conditionalFormatting sqref="J356:K356">
    <cfRule type="expression" dxfId="1910" priority="555">
      <formula>AA356=1</formula>
    </cfRule>
  </conditionalFormatting>
  <conditionalFormatting sqref="L356:M356">
    <cfRule type="expression" dxfId="1909" priority="554">
      <formula>AB356=1</formula>
    </cfRule>
  </conditionalFormatting>
  <conditionalFormatting sqref="F359:M359">
    <cfRule type="containsBlanks" dxfId="1908" priority="553">
      <formula>LEN(TRIM(F359))=0</formula>
    </cfRule>
  </conditionalFormatting>
  <conditionalFormatting sqref="F358:M358">
    <cfRule type="colorScale" priority="551">
      <colorScale>
        <cfvo type="min"/>
        <cfvo type="max"/>
        <color rgb="FFFFEF9C"/>
        <color rgb="FFFF7128"/>
      </colorScale>
    </cfRule>
    <cfRule type="containsBlanks" dxfId="1907" priority="552">
      <formula>LEN(TRIM(F358))=0</formula>
    </cfRule>
  </conditionalFormatting>
  <conditionalFormatting sqref="H358:I358">
    <cfRule type="expression" dxfId="1906" priority="550">
      <formula>Z358=1</formula>
    </cfRule>
  </conditionalFormatting>
  <conditionalFormatting sqref="F358:G358">
    <cfRule type="expression" dxfId="1905" priority="549">
      <formula>Y358=1</formula>
    </cfRule>
  </conditionalFormatting>
  <conditionalFormatting sqref="J358:K358">
    <cfRule type="expression" dxfId="1904" priority="548">
      <formula>AA358=1</formula>
    </cfRule>
  </conditionalFormatting>
  <conditionalFormatting sqref="L358:M358">
    <cfRule type="expression" dxfId="1903" priority="547">
      <formula>AB358=1</formula>
    </cfRule>
  </conditionalFormatting>
  <conditionalFormatting sqref="F361:M361">
    <cfRule type="containsBlanks" dxfId="1902" priority="546">
      <formula>LEN(TRIM(F361))=0</formula>
    </cfRule>
  </conditionalFormatting>
  <conditionalFormatting sqref="F360:M360">
    <cfRule type="colorScale" priority="544">
      <colorScale>
        <cfvo type="min"/>
        <cfvo type="max"/>
        <color rgb="FFFFEF9C"/>
        <color rgb="FFFF7128"/>
      </colorScale>
    </cfRule>
    <cfRule type="containsBlanks" dxfId="1901" priority="545">
      <formula>LEN(TRIM(F360))=0</formula>
    </cfRule>
  </conditionalFormatting>
  <conditionalFormatting sqref="H360:I360">
    <cfRule type="expression" dxfId="1900" priority="543">
      <formula>Z360=1</formula>
    </cfRule>
  </conditionalFormatting>
  <conditionalFormatting sqref="F360:G360">
    <cfRule type="expression" dxfId="1899" priority="542">
      <formula>Y360=1</formula>
    </cfRule>
  </conditionalFormatting>
  <conditionalFormatting sqref="J360:K360">
    <cfRule type="expression" dxfId="1898" priority="541">
      <formula>AA360=1</formula>
    </cfRule>
  </conditionalFormatting>
  <conditionalFormatting sqref="L360:M360">
    <cfRule type="expression" dxfId="1897" priority="540">
      <formula>AB360=1</formula>
    </cfRule>
  </conditionalFormatting>
  <conditionalFormatting sqref="F363:M363">
    <cfRule type="containsBlanks" dxfId="1896" priority="539">
      <formula>LEN(TRIM(F363))=0</formula>
    </cfRule>
  </conditionalFormatting>
  <conditionalFormatting sqref="F362:M362">
    <cfRule type="colorScale" priority="537">
      <colorScale>
        <cfvo type="min"/>
        <cfvo type="max"/>
        <color rgb="FFFFEF9C"/>
        <color rgb="FFFF7128"/>
      </colorScale>
    </cfRule>
    <cfRule type="containsBlanks" dxfId="1895" priority="538">
      <formula>LEN(TRIM(F362))=0</formula>
    </cfRule>
  </conditionalFormatting>
  <conditionalFormatting sqref="H362:I362">
    <cfRule type="expression" dxfId="1894" priority="536">
      <formula>Z362=1</formula>
    </cfRule>
  </conditionalFormatting>
  <conditionalFormatting sqref="F362:G362">
    <cfRule type="expression" dxfId="1893" priority="535">
      <formula>Y362=1</formula>
    </cfRule>
  </conditionalFormatting>
  <conditionalFormatting sqref="J362:K362">
    <cfRule type="expression" dxfId="1892" priority="534">
      <formula>AA362=1</formula>
    </cfRule>
  </conditionalFormatting>
  <conditionalFormatting sqref="L362:M362">
    <cfRule type="expression" dxfId="1891" priority="533">
      <formula>AB362=1</formula>
    </cfRule>
  </conditionalFormatting>
  <conditionalFormatting sqref="F365:M365">
    <cfRule type="containsBlanks" dxfId="1890" priority="532">
      <formula>LEN(TRIM(F365))=0</formula>
    </cfRule>
  </conditionalFormatting>
  <conditionalFormatting sqref="F364:M364">
    <cfRule type="colorScale" priority="530">
      <colorScale>
        <cfvo type="min"/>
        <cfvo type="max"/>
        <color rgb="FFFFEF9C"/>
        <color rgb="FFFF7128"/>
      </colorScale>
    </cfRule>
    <cfRule type="containsBlanks" dxfId="1889" priority="531">
      <formula>LEN(TRIM(F364))=0</formula>
    </cfRule>
  </conditionalFormatting>
  <conditionalFormatting sqref="H364:I364">
    <cfRule type="expression" dxfId="1888" priority="529">
      <formula>Z364=1</formula>
    </cfRule>
  </conditionalFormatting>
  <conditionalFormatting sqref="F364:G364">
    <cfRule type="expression" dxfId="1887" priority="528">
      <formula>Y364=1</formula>
    </cfRule>
  </conditionalFormatting>
  <conditionalFormatting sqref="J364:K364">
    <cfRule type="expression" dxfId="1886" priority="527">
      <formula>AA364=1</formula>
    </cfRule>
  </conditionalFormatting>
  <conditionalFormatting sqref="L364:M364">
    <cfRule type="expression" dxfId="1885" priority="526">
      <formula>AB364=1</formula>
    </cfRule>
  </conditionalFormatting>
  <conditionalFormatting sqref="F367:M367">
    <cfRule type="containsBlanks" dxfId="1884" priority="525">
      <formula>LEN(TRIM(F367))=0</formula>
    </cfRule>
  </conditionalFormatting>
  <conditionalFormatting sqref="F366:M366">
    <cfRule type="colorScale" priority="523">
      <colorScale>
        <cfvo type="min"/>
        <cfvo type="max"/>
        <color rgb="FFFFEF9C"/>
        <color rgb="FFFF7128"/>
      </colorScale>
    </cfRule>
    <cfRule type="containsBlanks" dxfId="1883" priority="524">
      <formula>LEN(TRIM(F366))=0</formula>
    </cfRule>
  </conditionalFormatting>
  <conditionalFormatting sqref="H366:I366">
    <cfRule type="expression" dxfId="1882" priority="522">
      <formula>Z366=1</formula>
    </cfRule>
  </conditionalFormatting>
  <conditionalFormatting sqref="F366:G366">
    <cfRule type="expression" dxfId="1881" priority="521">
      <formula>Y366=1</formula>
    </cfRule>
  </conditionalFormatting>
  <conditionalFormatting sqref="J366:K366">
    <cfRule type="expression" dxfId="1880" priority="520">
      <formula>AA366=1</formula>
    </cfRule>
  </conditionalFormatting>
  <conditionalFormatting sqref="L366:M366">
    <cfRule type="expression" dxfId="1879" priority="519">
      <formula>AB366=1</formula>
    </cfRule>
  </conditionalFormatting>
  <conditionalFormatting sqref="F369:M369">
    <cfRule type="containsBlanks" dxfId="1878" priority="518">
      <formula>LEN(TRIM(F369))=0</formula>
    </cfRule>
  </conditionalFormatting>
  <conditionalFormatting sqref="F368:M368">
    <cfRule type="colorScale" priority="516">
      <colorScale>
        <cfvo type="min"/>
        <cfvo type="max"/>
        <color rgb="FFFFEF9C"/>
        <color rgb="FFFF7128"/>
      </colorScale>
    </cfRule>
    <cfRule type="containsBlanks" dxfId="1877" priority="517">
      <formula>LEN(TRIM(F368))=0</formula>
    </cfRule>
  </conditionalFormatting>
  <conditionalFormatting sqref="H368:I368">
    <cfRule type="expression" dxfId="1876" priority="515">
      <formula>Z368=1</formula>
    </cfRule>
  </conditionalFormatting>
  <conditionalFormatting sqref="F368:G368">
    <cfRule type="expression" dxfId="1875" priority="514">
      <formula>Y368=1</formula>
    </cfRule>
  </conditionalFormatting>
  <conditionalFormatting sqref="J368:K368">
    <cfRule type="expression" dxfId="1874" priority="513">
      <formula>AA368=1</formula>
    </cfRule>
  </conditionalFormatting>
  <conditionalFormatting sqref="L368:M368">
    <cfRule type="expression" dxfId="1873" priority="512">
      <formula>AB368=1</formula>
    </cfRule>
  </conditionalFormatting>
  <conditionalFormatting sqref="F371:M371">
    <cfRule type="containsBlanks" dxfId="1872" priority="511">
      <formula>LEN(TRIM(F371))=0</formula>
    </cfRule>
  </conditionalFormatting>
  <conditionalFormatting sqref="F370:M370">
    <cfRule type="colorScale" priority="509">
      <colorScale>
        <cfvo type="min"/>
        <cfvo type="max"/>
        <color rgb="FFFFEF9C"/>
        <color rgb="FFFF7128"/>
      </colorScale>
    </cfRule>
    <cfRule type="containsBlanks" dxfId="1871" priority="510">
      <formula>LEN(TRIM(F370))=0</formula>
    </cfRule>
  </conditionalFormatting>
  <conditionalFormatting sqref="H370:I370">
    <cfRule type="expression" dxfId="1870" priority="508">
      <formula>Z370=1</formula>
    </cfRule>
  </conditionalFormatting>
  <conditionalFormatting sqref="F370:G370">
    <cfRule type="expression" dxfId="1869" priority="507">
      <formula>Y370=1</formula>
    </cfRule>
  </conditionalFormatting>
  <conditionalFormatting sqref="J370:K370">
    <cfRule type="expression" dxfId="1868" priority="506">
      <formula>AA370=1</formula>
    </cfRule>
  </conditionalFormatting>
  <conditionalFormatting sqref="L370:M370">
    <cfRule type="expression" dxfId="1867" priority="505">
      <formula>AB370=1</formula>
    </cfRule>
  </conditionalFormatting>
  <conditionalFormatting sqref="F373:M373">
    <cfRule type="containsBlanks" dxfId="1866" priority="504">
      <formula>LEN(TRIM(F373))=0</formula>
    </cfRule>
  </conditionalFormatting>
  <conditionalFormatting sqref="F372:M372">
    <cfRule type="colorScale" priority="502">
      <colorScale>
        <cfvo type="min"/>
        <cfvo type="max"/>
        <color rgb="FFFFEF9C"/>
        <color rgb="FFFF7128"/>
      </colorScale>
    </cfRule>
    <cfRule type="containsBlanks" dxfId="1865" priority="503">
      <formula>LEN(TRIM(F372))=0</formula>
    </cfRule>
  </conditionalFormatting>
  <conditionalFormatting sqref="H372:I372">
    <cfRule type="expression" dxfId="1864" priority="501">
      <formula>Z372=1</formula>
    </cfRule>
  </conditionalFormatting>
  <conditionalFormatting sqref="F372:G372">
    <cfRule type="expression" dxfId="1863" priority="500">
      <formula>Y372=1</formula>
    </cfRule>
  </conditionalFormatting>
  <conditionalFormatting sqref="J372:K372">
    <cfRule type="expression" dxfId="1862" priority="499">
      <formula>AA372=1</formula>
    </cfRule>
  </conditionalFormatting>
  <conditionalFormatting sqref="L372:M372">
    <cfRule type="expression" dxfId="1861" priority="498">
      <formula>AB372=1</formula>
    </cfRule>
  </conditionalFormatting>
  <conditionalFormatting sqref="F375:M375">
    <cfRule type="containsBlanks" dxfId="1860" priority="497">
      <formula>LEN(TRIM(F375))=0</formula>
    </cfRule>
  </conditionalFormatting>
  <conditionalFormatting sqref="F374:M374">
    <cfRule type="colorScale" priority="495">
      <colorScale>
        <cfvo type="min"/>
        <cfvo type="max"/>
        <color rgb="FFFFEF9C"/>
        <color rgb="FFFF7128"/>
      </colorScale>
    </cfRule>
    <cfRule type="containsBlanks" dxfId="1859" priority="496">
      <formula>LEN(TRIM(F374))=0</formula>
    </cfRule>
  </conditionalFormatting>
  <conditionalFormatting sqref="H374:I374">
    <cfRule type="expression" dxfId="1858" priority="494">
      <formula>Z374=1</formula>
    </cfRule>
  </conditionalFormatting>
  <conditionalFormatting sqref="F374:G374">
    <cfRule type="expression" dxfId="1857" priority="493">
      <formula>Y374=1</formula>
    </cfRule>
  </conditionalFormatting>
  <conditionalFormatting sqref="J374:K374">
    <cfRule type="expression" dxfId="1856" priority="492">
      <formula>AA374=1</formula>
    </cfRule>
  </conditionalFormatting>
  <conditionalFormatting sqref="L374:M374">
    <cfRule type="expression" dxfId="1855" priority="491">
      <formula>AB374=1</formula>
    </cfRule>
  </conditionalFormatting>
  <conditionalFormatting sqref="F377:M377">
    <cfRule type="containsBlanks" dxfId="1854" priority="490">
      <formula>LEN(TRIM(F377))=0</formula>
    </cfRule>
  </conditionalFormatting>
  <conditionalFormatting sqref="F376:M376">
    <cfRule type="colorScale" priority="488">
      <colorScale>
        <cfvo type="min"/>
        <cfvo type="max"/>
        <color rgb="FFFFEF9C"/>
        <color rgb="FFFF7128"/>
      </colorScale>
    </cfRule>
    <cfRule type="containsBlanks" dxfId="1853" priority="489">
      <formula>LEN(TRIM(F376))=0</formula>
    </cfRule>
  </conditionalFormatting>
  <conditionalFormatting sqref="H376:I376">
    <cfRule type="expression" dxfId="1852" priority="487">
      <formula>Z376=1</formula>
    </cfRule>
  </conditionalFormatting>
  <conditionalFormatting sqref="F376:G376">
    <cfRule type="expression" dxfId="1851" priority="486">
      <formula>Y376=1</formula>
    </cfRule>
  </conditionalFormatting>
  <conditionalFormatting sqref="J376:K376">
    <cfRule type="expression" dxfId="1850" priority="485">
      <formula>AA376=1</formula>
    </cfRule>
  </conditionalFormatting>
  <conditionalFormatting sqref="L376:M376">
    <cfRule type="expression" dxfId="1849" priority="484">
      <formula>AB376=1</formula>
    </cfRule>
  </conditionalFormatting>
  <conditionalFormatting sqref="F379:M379">
    <cfRule type="containsBlanks" dxfId="1848" priority="483">
      <formula>LEN(TRIM(F379))=0</formula>
    </cfRule>
  </conditionalFormatting>
  <conditionalFormatting sqref="F378:M378">
    <cfRule type="colorScale" priority="481">
      <colorScale>
        <cfvo type="min"/>
        <cfvo type="max"/>
        <color rgb="FFFFEF9C"/>
        <color rgb="FFFF7128"/>
      </colorScale>
    </cfRule>
    <cfRule type="containsBlanks" dxfId="1847" priority="482">
      <formula>LEN(TRIM(F378))=0</formula>
    </cfRule>
  </conditionalFormatting>
  <conditionalFormatting sqref="H378:I378">
    <cfRule type="expression" dxfId="1846" priority="480">
      <formula>Z378=1</formula>
    </cfRule>
  </conditionalFormatting>
  <conditionalFormatting sqref="F378:G378">
    <cfRule type="expression" dxfId="1845" priority="479">
      <formula>Y378=1</formula>
    </cfRule>
  </conditionalFormatting>
  <conditionalFormatting sqref="J378:K378">
    <cfRule type="expression" dxfId="1844" priority="478">
      <formula>AA378=1</formula>
    </cfRule>
  </conditionalFormatting>
  <conditionalFormatting sqref="L378:M378">
    <cfRule type="expression" dxfId="1843" priority="477">
      <formula>AB378=1</formula>
    </cfRule>
  </conditionalFormatting>
  <conditionalFormatting sqref="F381:M381">
    <cfRule type="containsBlanks" dxfId="1842" priority="476">
      <formula>LEN(TRIM(F381))=0</formula>
    </cfRule>
  </conditionalFormatting>
  <conditionalFormatting sqref="F380:M380">
    <cfRule type="colorScale" priority="474">
      <colorScale>
        <cfvo type="min"/>
        <cfvo type="max"/>
        <color rgb="FFFFEF9C"/>
        <color rgb="FFFF7128"/>
      </colorScale>
    </cfRule>
    <cfRule type="containsBlanks" dxfId="1841" priority="475">
      <formula>LEN(TRIM(F380))=0</formula>
    </cfRule>
  </conditionalFormatting>
  <conditionalFormatting sqref="H380:I380">
    <cfRule type="expression" dxfId="1840" priority="473">
      <formula>Z380=1</formula>
    </cfRule>
  </conditionalFormatting>
  <conditionalFormatting sqref="F380:G380">
    <cfRule type="expression" dxfId="1839" priority="472">
      <formula>Y380=1</formula>
    </cfRule>
  </conditionalFormatting>
  <conditionalFormatting sqref="J380:K380">
    <cfRule type="expression" dxfId="1838" priority="471">
      <formula>AA380=1</formula>
    </cfRule>
  </conditionalFormatting>
  <conditionalFormatting sqref="L380:M380">
    <cfRule type="expression" dxfId="1837" priority="470">
      <formula>AB380=1</formula>
    </cfRule>
  </conditionalFormatting>
  <conditionalFormatting sqref="F383:M383">
    <cfRule type="containsBlanks" dxfId="1836" priority="469">
      <formula>LEN(TRIM(F383))=0</formula>
    </cfRule>
  </conditionalFormatting>
  <conditionalFormatting sqref="F382:M382">
    <cfRule type="colorScale" priority="467">
      <colorScale>
        <cfvo type="min"/>
        <cfvo type="max"/>
        <color rgb="FFFFEF9C"/>
        <color rgb="FFFF7128"/>
      </colorScale>
    </cfRule>
    <cfRule type="containsBlanks" dxfId="1835" priority="468">
      <formula>LEN(TRIM(F382))=0</formula>
    </cfRule>
  </conditionalFormatting>
  <conditionalFormatting sqref="H382:I382">
    <cfRule type="expression" dxfId="1834" priority="466">
      <formula>Z382=1</formula>
    </cfRule>
  </conditionalFormatting>
  <conditionalFormatting sqref="F382:G382">
    <cfRule type="expression" dxfId="1833" priority="465">
      <formula>Y382=1</formula>
    </cfRule>
  </conditionalFormatting>
  <conditionalFormatting sqref="J382:K382">
    <cfRule type="expression" dxfId="1832" priority="464">
      <formula>AA382=1</formula>
    </cfRule>
  </conditionalFormatting>
  <conditionalFormatting sqref="L382:M382">
    <cfRule type="expression" dxfId="1831" priority="463">
      <formula>AB382=1</formula>
    </cfRule>
  </conditionalFormatting>
  <conditionalFormatting sqref="F385:M385">
    <cfRule type="containsBlanks" dxfId="1830" priority="462">
      <formula>LEN(TRIM(F385))=0</formula>
    </cfRule>
  </conditionalFormatting>
  <conditionalFormatting sqref="F384:M384">
    <cfRule type="colorScale" priority="460">
      <colorScale>
        <cfvo type="min"/>
        <cfvo type="max"/>
        <color rgb="FFFFEF9C"/>
        <color rgb="FFFF7128"/>
      </colorScale>
    </cfRule>
    <cfRule type="containsBlanks" dxfId="1829" priority="461">
      <formula>LEN(TRIM(F384))=0</formula>
    </cfRule>
  </conditionalFormatting>
  <conditionalFormatting sqref="H384:I384">
    <cfRule type="expression" dxfId="1828" priority="459">
      <formula>Z384=1</formula>
    </cfRule>
  </conditionalFormatting>
  <conditionalFormatting sqref="F384:G384">
    <cfRule type="expression" dxfId="1827" priority="458">
      <formula>Y384=1</formula>
    </cfRule>
  </conditionalFormatting>
  <conditionalFormatting sqref="J384:K384">
    <cfRule type="expression" dxfId="1826" priority="457">
      <formula>AA384=1</formula>
    </cfRule>
  </conditionalFormatting>
  <conditionalFormatting sqref="L384:M384">
    <cfRule type="expression" dxfId="1825" priority="456">
      <formula>AB384=1</formula>
    </cfRule>
  </conditionalFormatting>
  <conditionalFormatting sqref="F387:M387">
    <cfRule type="containsBlanks" dxfId="1824" priority="455">
      <formula>LEN(TRIM(F387))=0</formula>
    </cfRule>
  </conditionalFormatting>
  <conditionalFormatting sqref="F386:M386">
    <cfRule type="colorScale" priority="453">
      <colorScale>
        <cfvo type="min"/>
        <cfvo type="max"/>
        <color rgb="FFFFEF9C"/>
        <color rgb="FFFF7128"/>
      </colorScale>
    </cfRule>
    <cfRule type="containsBlanks" dxfId="1823" priority="454">
      <formula>LEN(TRIM(F386))=0</formula>
    </cfRule>
  </conditionalFormatting>
  <conditionalFormatting sqref="H386:I386">
    <cfRule type="expression" dxfId="1822" priority="452">
      <formula>Z386=1</formula>
    </cfRule>
  </conditionalFormatting>
  <conditionalFormatting sqref="F386:G386">
    <cfRule type="expression" dxfId="1821" priority="451">
      <formula>Y386=1</formula>
    </cfRule>
  </conditionalFormatting>
  <conditionalFormatting sqref="J386:K386">
    <cfRule type="expression" dxfId="1820" priority="450">
      <formula>AA386=1</formula>
    </cfRule>
  </conditionalFormatting>
  <conditionalFormatting sqref="L386:M386">
    <cfRule type="expression" dxfId="1819" priority="449">
      <formula>AB386=1</formula>
    </cfRule>
  </conditionalFormatting>
  <conditionalFormatting sqref="F389:M389">
    <cfRule type="containsBlanks" dxfId="1818" priority="448">
      <formula>LEN(TRIM(F389))=0</formula>
    </cfRule>
  </conditionalFormatting>
  <conditionalFormatting sqref="F388:M388">
    <cfRule type="colorScale" priority="446">
      <colorScale>
        <cfvo type="min"/>
        <cfvo type="max"/>
        <color rgb="FFFFEF9C"/>
        <color rgb="FFFF7128"/>
      </colorScale>
    </cfRule>
    <cfRule type="containsBlanks" dxfId="1817" priority="447">
      <formula>LEN(TRIM(F388))=0</formula>
    </cfRule>
  </conditionalFormatting>
  <conditionalFormatting sqref="H388:I388">
    <cfRule type="expression" dxfId="1816" priority="445">
      <formula>Z388=1</formula>
    </cfRule>
  </conditionalFormatting>
  <conditionalFormatting sqref="F388:G388">
    <cfRule type="expression" dxfId="1815" priority="444">
      <formula>Y388=1</formula>
    </cfRule>
  </conditionalFormatting>
  <conditionalFormatting sqref="J388:K388">
    <cfRule type="expression" dxfId="1814" priority="443">
      <formula>AA388=1</formula>
    </cfRule>
  </conditionalFormatting>
  <conditionalFormatting sqref="L388:M388">
    <cfRule type="expression" dxfId="1813" priority="442">
      <formula>AB388=1</formula>
    </cfRule>
  </conditionalFormatting>
  <conditionalFormatting sqref="F391:M391">
    <cfRule type="containsBlanks" dxfId="1812" priority="441">
      <formula>LEN(TRIM(F391))=0</formula>
    </cfRule>
  </conditionalFormatting>
  <conditionalFormatting sqref="F390:M390">
    <cfRule type="colorScale" priority="439">
      <colorScale>
        <cfvo type="min"/>
        <cfvo type="max"/>
        <color rgb="FFFFEF9C"/>
        <color rgb="FFFF7128"/>
      </colorScale>
    </cfRule>
    <cfRule type="containsBlanks" dxfId="1811" priority="440">
      <formula>LEN(TRIM(F390))=0</formula>
    </cfRule>
  </conditionalFormatting>
  <conditionalFormatting sqref="H390:I390">
    <cfRule type="expression" dxfId="1810" priority="438">
      <formula>Z390=1</formula>
    </cfRule>
  </conditionalFormatting>
  <conditionalFormatting sqref="F390:G390">
    <cfRule type="expression" dxfId="1809" priority="437">
      <formula>Y390=1</formula>
    </cfRule>
  </conditionalFormatting>
  <conditionalFormatting sqref="J390:K390">
    <cfRule type="expression" dxfId="1808" priority="436">
      <formula>AA390=1</formula>
    </cfRule>
  </conditionalFormatting>
  <conditionalFormatting sqref="L390:M390">
    <cfRule type="expression" dxfId="1807" priority="435">
      <formula>AB390=1</formula>
    </cfRule>
  </conditionalFormatting>
  <conditionalFormatting sqref="F393:M393">
    <cfRule type="containsBlanks" dxfId="1806" priority="434">
      <formula>LEN(TRIM(F393))=0</formula>
    </cfRule>
  </conditionalFormatting>
  <conditionalFormatting sqref="F392:M392">
    <cfRule type="colorScale" priority="432">
      <colorScale>
        <cfvo type="min"/>
        <cfvo type="max"/>
        <color rgb="FFFFEF9C"/>
        <color rgb="FFFF7128"/>
      </colorScale>
    </cfRule>
    <cfRule type="containsBlanks" dxfId="1805" priority="433">
      <formula>LEN(TRIM(F392))=0</formula>
    </cfRule>
  </conditionalFormatting>
  <conditionalFormatting sqref="H392:I392">
    <cfRule type="expression" dxfId="1804" priority="431">
      <formula>Z392=1</formula>
    </cfRule>
  </conditionalFormatting>
  <conditionalFormatting sqref="F392:G392">
    <cfRule type="expression" dxfId="1803" priority="430">
      <formula>Y392=1</formula>
    </cfRule>
  </conditionalFormatting>
  <conditionalFormatting sqref="J392:K392">
    <cfRule type="expression" dxfId="1802" priority="429">
      <formula>AA392=1</formula>
    </cfRule>
  </conditionalFormatting>
  <conditionalFormatting sqref="L392:M392">
    <cfRule type="expression" dxfId="1801" priority="428">
      <formula>AB392=1</formula>
    </cfRule>
  </conditionalFormatting>
  <conditionalFormatting sqref="F395:M395">
    <cfRule type="containsBlanks" dxfId="1800" priority="427">
      <formula>LEN(TRIM(F395))=0</formula>
    </cfRule>
  </conditionalFormatting>
  <conditionalFormatting sqref="F394:M394">
    <cfRule type="colorScale" priority="425">
      <colorScale>
        <cfvo type="min"/>
        <cfvo type="max"/>
        <color rgb="FFFFEF9C"/>
        <color rgb="FFFF7128"/>
      </colorScale>
    </cfRule>
    <cfRule type="containsBlanks" dxfId="1799" priority="426">
      <formula>LEN(TRIM(F394))=0</formula>
    </cfRule>
  </conditionalFormatting>
  <conditionalFormatting sqref="H394:I394">
    <cfRule type="expression" dxfId="1798" priority="424">
      <formula>Z394=1</formula>
    </cfRule>
  </conditionalFormatting>
  <conditionalFormatting sqref="F394:G394">
    <cfRule type="expression" dxfId="1797" priority="423">
      <formula>Y394=1</formula>
    </cfRule>
  </conditionalFormatting>
  <conditionalFormatting sqref="J394:K394">
    <cfRule type="expression" dxfId="1796" priority="422">
      <formula>AA394=1</formula>
    </cfRule>
  </conditionalFormatting>
  <conditionalFormatting sqref="L394:M394">
    <cfRule type="expression" dxfId="1795" priority="421">
      <formula>AB394=1</formula>
    </cfRule>
  </conditionalFormatting>
  <conditionalFormatting sqref="F397:M397">
    <cfRule type="containsBlanks" dxfId="1794" priority="420">
      <formula>LEN(TRIM(F397))=0</formula>
    </cfRule>
  </conditionalFormatting>
  <conditionalFormatting sqref="F396:M396">
    <cfRule type="colorScale" priority="418">
      <colorScale>
        <cfvo type="min"/>
        <cfvo type="max"/>
        <color rgb="FFFFEF9C"/>
        <color rgb="FFFF7128"/>
      </colorScale>
    </cfRule>
    <cfRule type="containsBlanks" dxfId="1793" priority="419">
      <formula>LEN(TRIM(F396))=0</formula>
    </cfRule>
  </conditionalFormatting>
  <conditionalFormatting sqref="H396:I396">
    <cfRule type="expression" dxfId="1792" priority="417">
      <formula>Z396=1</formula>
    </cfRule>
  </conditionalFormatting>
  <conditionalFormatting sqref="F396:G396">
    <cfRule type="expression" dxfId="1791" priority="416">
      <formula>Y396=1</formula>
    </cfRule>
  </conditionalFormatting>
  <conditionalFormatting sqref="J396:K396">
    <cfRule type="expression" dxfId="1790" priority="415">
      <formula>AA396=1</formula>
    </cfRule>
  </conditionalFormatting>
  <conditionalFormatting sqref="L396:M396">
    <cfRule type="expression" dxfId="1789" priority="414">
      <formula>AB396=1</formula>
    </cfRule>
  </conditionalFormatting>
  <conditionalFormatting sqref="F399:M399">
    <cfRule type="containsBlanks" dxfId="1788" priority="413">
      <formula>LEN(TRIM(F399))=0</formula>
    </cfRule>
  </conditionalFormatting>
  <conditionalFormatting sqref="F398:M398">
    <cfRule type="colorScale" priority="411">
      <colorScale>
        <cfvo type="min"/>
        <cfvo type="max"/>
        <color rgb="FFFFEF9C"/>
        <color rgb="FFFF7128"/>
      </colorScale>
    </cfRule>
    <cfRule type="containsBlanks" dxfId="1787" priority="412">
      <formula>LEN(TRIM(F398))=0</formula>
    </cfRule>
  </conditionalFormatting>
  <conditionalFormatting sqref="H398:I398">
    <cfRule type="expression" dxfId="1786" priority="410">
      <formula>Z398=1</formula>
    </cfRule>
  </conditionalFormatting>
  <conditionalFormatting sqref="F398:G398">
    <cfRule type="expression" dxfId="1785" priority="409">
      <formula>Y398=1</formula>
    </cfRule>
  </conditionalFormatting>
  <conditionalFormatting sqref="J398:K398">
    <cfRule type="expression" dxfId="1784" priority="408">
      <formula>AA398=1</formula>
    </cfRule>
  </conditionalFormatting>
  <conditionalFormatting sqref="L398:M398">
    <cfRule type="expression" dxfId="1783" priority="407">
      <formula>AB398=1</formula>
    </cfRule>
  </conditionalFormatting>
  <conditionalFormatting sqref="F401:M401">
    <cfRule type="containsBlanks" dxfId="1782" priority="406">
      <formula>LEN(TRIM(F401))=0</formula>
    </cfRule>
  </conditionalFormatting>
  <conditionalFormatting sqref="F400:M400">
    <cfRule type="colorScale" priority="404">
      <colorScale>
        <cfvo type="min"/>
        <cfvo type="max"/>
        <color rgb="FFFFEF9C"/>
        <color rgb="FFFF7128"/>
      </colorScale>
    </cfRule>
    <cfRule type="containsBlanks" dxfId="1781" priority="405">
      <formula>LEN(TRIM(F400))=0</formula>
    </cfRule>
  </conditionalFormatting>
  <conditionalFormatting sqref="H400:I400">
    <cfRule type="expression" dxfId="1780" priority="403">
      <formula>Z400=1</formula>
    </cfRule>
  </conditionalFormatting>
  <conditionalFormatting sqref="F400:G400">
    <cfRule type="expression" dxfId="1779" priority="402">
      <formula>Y400=1</formula>
    </cfRule>
  </conditionalFormatting>
  <conditionalFormatting sqref="J400:K400">
    <cfRule type="expression" dxfId="1778" priority="401">
      <formula>AA400=1</formula>
    </cfRule>
  </conditionalFormatting>
  <conditionalFormatting sqref="L400:M400">
    <cfRule type="expression" dxfId="1777" priority="400">
      <formula>AB400=1</formula>
    </cfRule>
  </conditionalFormatting>
  <conditionalFormatting sqref="F403:M403">
    <cfRule type="containsBlanks" dxfId="1776" priority="399">
      <formula>LEN(TRIM(F403))=0</formula>
    </cfRule>
  </conditionalFormatting>
  <conditionalFormatting sqref="F402:M402">
    <cfRule type="colorScale" priority="397">
      <colorScale>
        <cfvo type="min"/>
        <cfvo type="max"/>
        <color rgb="FFFFEF9C"/>
        <color rgb="FFFF7128"/>
      </colorScale>
    </cfRule>
    <cfRule type="containsBlanks" dxfId="1775" priority="398">
      <formula>LEN(TRIM(F402))=0</formula>
    </cfRule>
  </conditionalFormatting>
  <conditionalFormatting sqref="H402:I402">
    <cfRule type="expression" dxfId="1774" priority="396">
      <formula>Z402=1</formula>
    </cfRule>
  </conditionalFormatting>
  <conditionalFormatting sqref="F402:G402">
    <cfRule type="expression" dxfId="1773" priority="395">
      <formula>Y402=1</formula>
    </cfRule>
  </conditionalFormatting>
  <conditionalFormatting sqref="J402:K402">
    <cfRule type="expression" dxfId="1772" priority="394">
      <formula>AA402=1</formula>
    </cfRule>
  </conditionalFormatting>
  <conditionalFormatting sqref="L402:M402">
    <cfRule type="expression" dxfId="1771" priority="393">
      <formula>AB402=1</formula>
    </cfRule>
  </conditionalFormatting>
  <conditionalFormatting sqref="F405:M405">
    <cfRule type="containsBlanks" dxfId="1770" priority="392">
      <formula>LEN(TRIM(F405))=0</formula>
    </cfRule>
  </conditionalFormatting>
  <conditionalFormatting sqref="F404:M404">
    <cfRule type="colorScale" priority="390">
      <colorScale>
        <cfvo type="min"/>
        <cfvo type="max"/>
        <color rgb="FFFFEF9C"/>
        <color rgb="FFFF7128"/>
      </colorScale>
    </cfRule>
    <cfRule type="containsBlanks" dxfId="1769" priority="391">
      <formula>LEN(TRIM(F404))=0</formula>
    </cfRule>
  </conditionalFormatting>
  <conditionalFormatting sqref="H404:I404">
    <cfRule type="expression" dxfId="1768" priority="389">
      <formula>Z404=1</formula>
    </cfRule>
  </conditionalFormatting>
  <conditionalFormatting sqref="F404:G404">
    <cfRule type="expression" dxfId="1767" priority="388">
      <formula>Y404=1</formula>
    </cfRule>
  </conditionalFormatting>
  <conditionalFormatting sqref="J404:K404">
    <cfRule type="expression" dxfId="1766" priority="387">
      <formula>AA404=1</formula>
    </cfRule>
  </conditionalFormatting>
  <conditionalFormatting sqref="L404:M404">
    <cfRule type="expression" dxfId="1765" priority="386">
      <formula>AB404=1</formula>
    </cfRule>
  </conditionalFormatting>
  <conditionalFormatting sqref="F407:M407">
    <cfRule type="containsBlanks" dxfId="1764" priority="385">
      <formula>LEN(TRIM(F407))=0</formula>
    </cfRule>
  </conditionalFormatting>
  <conditionalFormatting sqref="F406:M406">
    <cfRule type="colorScale" priority="383">
      <colorScale>
        <cfvo type="min"/>
        <cfvo type="max"/>
        <color rgb="FFFFEF9C"/>
        <color rgb="FFFF7128"/>
      </colorScale>
    </cfRule>
    <cfRule type="containsBlanks" dxfId="1763" priority="384">
      <formula>LEN(TRIM(F406))=0</formula>
    </cfRule>
  </conditionalFormatting>
  <conditionalFormatting sqref="H406:I406">
    <cfRule type="expression" dxfId="1762" priority="382">
      <formula>Z406=1</formula>
    </cfRule>
  </conditionalFormatting>
  <conditionalFormatting sqref="F406:G406">
    <cfRule type="expression" dxfId="1761" priority="381">
      <formula>Y406=1</formula>
    </cfRule>
  </conditionalFormatting>
  <conditionalFormatting sqref="J406:K406">
    <cfRule type="expression" dxfId="1760" priority="380">
      <formula>AA406=1</formula>
    </cfRule>
  </conditionalFormatting>
  <conditionalFormatting sqref="L406:M406">
    <cfRule type="expression" dxfId="1759" priority="379">
      <formula>AB406=1</formula>
    </cfRule>
  </conditionalFormatting>
  <conditionalFormatting sqref="F409:M409">
    <cfRule type="containsBlanks" dxfId="1758" priority="378">
      <formula>LEN(TRIM(F409))=0</formula>
    </cfRule>
  </conditionalFormatting>
  <conditionalFormatting sqref="F408:M408">
    <cfRule type="colorScale" priority="376">
      <colorScale>
        <cfvo type="min"/>
        <cfvo type="max"/>
        <color rgb="FFFFEF9C"/>
        <color rgb="FFFF7128"/>
      </colorScale>
    </cfRule>
    <cfRule type="containsBlanks" dxfId="1757" priority="377">
      <formula>LEN(TRIM(F408))=0</formula>
    </cfRule>
  </conditionalFormatting>
  <conditionalFormatting sqref="H408:I408">
    <cfRule type="expression" dxfId="1756" priority="375">
      <formula>Z408=1</formula>
    </cfRule>
  </conditionalFormatting>
  <conditionalFormatting sqref="F408:G408">
    <cfRule type="expression" dxfId="1755" priority="374">
      <formula>Y408=1</formula>
    </cfRule>
  </conditionalFormatting>
  <conditionalFormatting sqref="J408:K408">
    <cfRule type="expression" dxfId="1754" priority="373">
      <formula>AA408=1</formula>
    </cfRule>
  </conditionalFormatting>
  <conditionalFormatting sqref="L408:M408">
    <cfRule type="expression" dxfId="1753" priority="372">
      <formula>AB408=1</formula>
    </cfRule>
  </conditionalFormatting>
  <conditionalFormatting sqref="F411:M411">
    <cfRule type="containsBlanks" dxfId="1752" priority="371">
      <formula>LEN(TRIM(F411))=0</formula>
    </cfRule>
  </conditionalFormatting>
  <conditionalFormatting sqref="F410:M410">
    <cfRule type="colorScale" priority="369">
      <colorScale>
        <cfvo type="min"/>
        <cfvo type="max"/>
        <color rgb="FFFFEF9C"/>
        <color rgb="FFFF7128"/>
      </colorScale>
    </cfRule>
    <cfRule type="containsBlanks" dxfId="1751" priority="370">
      <formula>LEN(TRIM(F410))=0</formula>
    </cfRule>
  </conditionalFormatting>
  <conditionalFormatting sqref="H410:I410">
    <cfRule type="expression" dxfId="1750" priority="368">
      <formula>Z410=1</formula>
    </cfRule>
  </conditionalFormatting>
  <conditionalFormatting sqref="F410:G410">
    <cfRule type="expression" dxfId="1749" priority="367">
      <formula>Y410=1</formula>
    </cfRule>
  </conditionalFormatting>
  <conditionalFormatting sqref="J410:K410">
    <cfRule type="expression" dxfId="1748" priority="366">
      <formula>AA410=1</formula>
    </cfRule>
  </conditionalFormatting>
  <conditionalFormatting sqref="L410:M410">
    <cfRule type="expression" dxfId="1747" priority="365">
      <formula>AB410=1</formula>
    </cfRule>
  </conditionalFormatting>
  <conditionalFormatting sqref="F413:M413">
    <cfRule type="containsBlanks" dxfId="1746" priority="364">
      <formula>LEN(TRIM(F413))=0</formula>
    </cfRule>
  </conditionalFormatting>
  <conditionalFormatting sqref="F412:M412">
    <cfRule type="colorScale" priority="362">
      <colorScale>
        <cfvo type="min"/>
        <cfvo type="max"/>
        <color rgb="FFFFEF9C"/>
        <color rgb="FFFF7128"/>
      </colorScale>
    </cfRule>
    <cfRule type="containsBlanks" dxfId="1745" priority="363">
      <formula>LEN(TRIM(F412))=0</formula>
    </cfRule>
  </conditionalFormatting>
  <conditionalFormatting sqref="H412:I412">
    <cfRule type="expression" dxfId="1744" priority="361">
      <formula>Z412=1</formula>
    </cfRule>
  </conditionalFormatting>
  <conditionalFormatting sqref="F412:G412">
    <cfRule type="expression" dxfId="1743" priority="360">
      <formula>Y412=1</formula>
    </cfRule>
  </conditionalFormatting>
  <conditionalFormatting sqref="J412:K412">
    <cfRule type="expression" dxfId="1742" priority="359">
      <formula>AA412=1</formula>
    </cfRule>
  </conditionalFormatting>
  <conditionalFormatting sqref="L412:M412">
    <cfRule type="expression" dxfId="1741" priority="358">
      <formula>AB412=1</formula>
    </cfRule>
  </conditionalFormatting>
  <conditionalFormatting sqref="F415:M415">
    <cfRule type="containsBlanks" dxfId="1740" priority="357">
      <formula>LEN(TRIM(F415))=0</formula>
    </cfRule>
  </conditionalFormatting>
  <conditionalFormatting sqref="F414:M414">
    <cfRule type="colorScale" priority="355">
      <colorScale>
        <cfvo type="min"/>
        <cfvo type="max"/>
        <color rgb="FFFFEF9C"/>
        <color rgb="FFFF7128"/>
      </colorScale>
    </cfRule>
    <cfRule type="containsBlanks" dxfId="1739" priority="356">
      <formula>LEN(TRIM(F414))=0</formula>
    </cfRule>
  </conditionalFormatting>
  <conditionalFormatting sqref="H414:I414">
    <cfRule type="expression" dxfId="1738" priority="354">
      <formula>Z414=1</formula>
    </cfRule>
  </conditionalFormatting>
  <conditionalFormatting sqref="F414:G414">
    <cfRule type="expression" dxfId="1737" priority="353">
      <formula>Y414=1</formula>
    </cfRule>
  </conditionalFormatting>
  <conditionalFormatting sqref="J414:K414">
    <cfRule type="expression" dxfId="1736" priority="352">
      <formula>AA414=1</formula>
    </cfRule>
  </conditionalFormatting>
  <conditionalFormatting sqref="L414:M414">
    <cfRule type="expression" dxfId="1735" priority="351">
      <formula>AB414=1</formula>
    </cfRule>
  </conditionalFormatting>
  <conditionalFormatting sqref="F417:M417">
    <cfRule type="containsBlanks" dxfId="1734" priority="350">
      <formula>LEN(TRIM(F417))=0</formula>
    </cfRule>
  </conditionalFormatting>
  <conditionalFormatting sqref="F416:M416">
    <cfRule type="colorScale" priority="348">
      <colorScale>
        <cfvo type="min"/>
        <cfvo type="max"/>
        <color rgb="FFFFEF9C"/>
        <color rgb="FFFF7128"/>
      </colorScale>
    </cfRule>
    <cfRule type="containsBlanks" dxfId="1733" priority="349">
      <formula>LEN(TRIM(F416))=0</formula>
    </cfRule>
  </conditionalFormatting>
  <conditionalFormatting sqref="H416:I416">
    <cfRule type="expression" dxfId="1732" priority="347">
      <formula>Z416=1</formula>
    </cfRule>
  </conditionalFormatting>
  <conditionalFormatting sqref="F416:G416">
    <cfRule type="expression" dxfId="1731" priority="346">
      <formula>Y416=1</formula>
    </cfRule>
  </conditionalFormatting>
  <conditionalFormatting sqref="J416:K416">
    <cfRule type="expression" dxfId="1730" priority="345">
      <formula>AA416=1</formula>
    </cfRule>
  </conditionalFormatting>
  <conditionalFormatting sqref="L416:M416">
    <cfRule type="expression" dxfId="1729" priority="344">
      <formula>AB416=1</formula>
    </cfRule>
  </conditionalFormatting>
  <conditionalFormatting sqref="F419:M419">
    <cfRule type="containsBlanks" dxfId="1728" priority="343">
      <formula>LEN(TRIM(F419))=0</formula>
    </cfRule>
  </conditionalFormatting>
  <conditionalFormatting sqref="F418:M418">
    <cfRule type="colorScale" priority="341">
      <colorScale>
        <cfvo type="min"/>
        <cfvo type="max"/>
        <color rgb="FFFFEF9C"/>
        <color rgb="FFFF7128"/>
      </colorScale>
    </cfRule>
    <cfRule type="containsBlanks" dxfId="1727" priority="342">
      <formula>LEN(TRIM(F418))=0</formula>
    </cfRule>
  </conditionalFormatting>
  <conditionalFormatting sqref="H418:I418">
    <cfRule type="expression" dxfId="1726" priority="340">
      <formula>Z418=1</formula>
    </cfRule>
  </conditionalFormatting>
  <conditionalFormatting sqref="F418:G418">
    <cfRule type="expression" dxfId="1725" priority="339">
      <formula>Y418=1</formula>
    </cfRule>
  </conditionalFormatting>
  <conditionalFormatting sqref="J418:K418">
    <cfRule type="expression" dxfId="1724" priority="338">
      <formula>AA418=1</formula>
    </cfRule>
  </conditionalFormatting>
  <conditionalFormatting sqref="L418:M418">
    <cfRule type="expression" dxfId="1723" priority="337">
      <formula>AB418=1</formula>
    </cfRule>
  </conditionalFormatting>
  <conditionalFormatting sqref="F421:M421">
    <cfRule type="containsBlanks" dxfId="1722" priority="336">
      <formula>LEN(TRIM(F421))=0</formula>
    </cfRule>
  </conditionalFormatting>
  <conditionalFormatting sqref="F420:M420">
    <cfRule type="colorScale" priority="334">
      <colorScale>
        <cfvo type="min"/>
        <cfvo type="max"/>
        <color rgb="FFFFEF9C"/>
        <color rgb="FFFF7128"/>
      </colorScale>
    </cfRule>
    <cfRule type="containsBlanks" dxfId="1721" priority="335">
      <formula>LEN(TRIM(F420))=0</formula>
    </cfRule>
  </conditionalFormatting>
  <conditionalFormatting sqref="H420:I420">
    <cfRule type="expression" dxfId="1720" priority="333">
      <formula>Z420=1</formula>
    </cfRule>
  </conditionalFormatting>
  <conditionalFormatting sqref="F420:G420">
    <cfRule type="expression" dxfId="1719" priority="332">
      <formula>Y420=1</formula>
    </cfRule>
  </conditionalFormatting>
  <conditionalFormatting sqref="J420:K420">
    <cfRule type="expression" dxfId="1718" priority="331">
      <formula>AA420=1</formula>
    </cfRule>
  </conditionalFormatting>
  <conditionalFormatting sqref="L420:M420">
    <cfRule type="expression" dxfId="1717" priority="330">
      <formula>AB420=1</formula>
    </cfRule>
  </conditionalFormatting>
  <conditionalFormatting sqref="F423:M423">
    <cfRule type="containsBlanks" dxfId="1716" priority="329">
      <formula>LEN(TRIM(F423))=0</formula>
    </cfRule>
  </conditionalFormatting>
  <conditionalFormatting sqref="F422:M422">
    <cfRule type="colorScale" priority="327">
      <colorScale>
        <cfvo type="min"/>
        <cfvo type="max"/>
        <color rgb="FFFFEF9C"/>
        <color rgb="FFFF7128"/>
      </colorScale>
    </cfRule>
    <cfRule type="containsBlanks" dxfId="1715" priority="328">
      <formula>LEN(TRIM(F422))=0</formula>
    </cfRule>
  </conditionalFormatting>
  <conditionalFormatting sqref="H422:I422">
    <cfRule type="expression" dxfId="1714" priority="326">
      <formula>Z422=1</formula>
    </cfRule>
  </conditionalFormatting>
  <conditionalFormatting sqref="F422:G422">
    <cfRule type="expression" dxfId="1713" priority="325">
      <formula>Y422=1</formula>
    </cfRule>
  </conditionalFormatting>
  <conditionalFormatting sqref="J422:K422">
    <cfRule type="expression" dxfId="1712" priority="324">
      <formula>AA422=1</formula>
    </cfRule>
  </conditionalFormatting>
  <conditionalFormatting sqref="L422:M422">
    <cfRule type="expression" dxfId="1711" priority="323">
      <formula>AB422=1</formula>
    </cfRule>
  </conditionalFormatting>
  <conditionalFormatting sqref="F425:M425">
    <cfRule type="containsBlanks" dxfId="1710" priority="322">
      <formula>LEN(TRIM(F425))=0</formula>
    </cfRule>
  </conditionalFormatting>
  <conditionalFormatting sqref="F424:M424">
    <cfRule type="colorScale" priority="320">
      <colorScale>
        <cfvo type="min"/>
        <cfvo type="max"/>
        <color rgb="FFFFEF9C"/>
        <color rgb="FFFF7128"/>
      </colorScale>
    </cfRule>
    <cfRule type="containsBlanks" dxfId="1709" priority="321">
      <formula>LEN(TRIM(F424))=0</formula>
    </cfRule>
  </conditionalFormatting>
  <conditionalFormatting sqref="H424:I424">
    <cfRule type="expression" dxfId="1708" priority="319">
      <formula>Z424=1</formula>
    </cfRule>
  </conditionalFormatting>
  <conditionalFormatting sqref="F424:G424">
    <cfRule type="expression" dxfId="1707" priority="318">
      <formula>Y424=1</formula>
    </cfRule>
  </conditionalFormatting>
  <conditionalFormatting sqref="J424:K424">
    <cfRule type="expression" dxfId="1706" priority="317">
      <formula>AA424=1</formula>
    </cfRule>
  </conditionalFormatting>
  <conditionalFormatting sqref="L424:M424">
    <cfRule type="expression" dxfId="1705" priority="316">
      <formula>AB424=1</formula>
    </cfRule>
  </conditionalFormatting>
  <conditionalFormatting sqref="F427:M427">
    <cfRule type="containsBlanks" dxfId="1704" priority="315">
      <formula>LEN(TRIM(F427))=0</formula>
    </cfRule>
  </conditionalFormatting>
  <conditionalFormatting sqref="F426:M426">
    <cfRule type="colorScale" priority="313">
      <colorScale>
        <cfvo type="min"/>
        <cfvo type="max"/>
        <color rgb="FFFFEF9C"/>
        <color rgb="FFFF7128"/>
      </colorScale>
    </cfRule>
    <cfRule type="containsBlanks" dxfId="1703" priority="314">
      <formula>LEN(TRIM(F426))=0</formula>
    </cfRule>
  </conditionalFormatting>
  <conditionalFormatting sqref="H426:I426">
    <cfRule type="expression" dxfId="1702" priority="312">
      <formula>Z426=1</formula>
    </cfRule>
  </conditionalFormatting>
  <conditionalFormatting sqref="F426:G426">
    <cfRule type="expression" dxfId="1701" priority="311">
      <formula>Y426=1</formula>
    </cfRule>
  </conditionalFormatting>
  <conditionalFormatting sqref="J426:K426">
    <cfRule type="expression" dxfId="1700" priority="310">
      <formula>AA426=1</formula>
    </cfRule>
  </conditionalFormatting>
  <conditionalFormatting sqref="L426:M426">
    <cfRule type="expression" dxfId="1699" priority="309">
      <formula>AB426=1</formula>
    </cfRule>
  </conditionalFormatting>
  <conditionalFormatting sqref="F429:M429">
    <cfRule type="containsBlanks" dxfId="1698" priority="308">
      <formula>LEN(TRIM(F429))=0</formula>
    </cfRule>
  </conditionalFormatting>
  <conditionalFormatting sqref="F428:M428">
    <cfRule type="colorScale" priority="306">
      <colorScale>
        <cfvo type="min"/>
        <cfvo type="max"/>
        <color rgb="FFFFEF9C"/>
        <color rgb="FFFF7128"/>
      </colorScale>
    </cfRule>
    <cfRule type="containsBlanks" dxfId="1697" priority="307">
      <formula>LEN(TRIM(F428))=0</formula>
    </cfRule>
  </conditionalFormatting>
  <conditionalFormatting sqref="H428:I428">
    <cfRule type="expression" dxfId="1696" priority="305">
      <formula>Z428=1</formula>
    </cfRule>
  </conditionalFormatting>
  <conditionalFormatting sqref="F428:G428">
    <cfRule type="expression" dxfId="1695" priority="304">
      <formula>Y428=1</formula>
    </cfRule>
  </conditionalFormatting>
  <conditionalFormatting sqref="J428:K428">
    <cfRule type="expression" dxfId="1694" priority="303">
      <formula>AA428=1</formula>
    </cfRule>
  </conditionalFormatting>
  <conditionalFormatting sqref="L428:M428">
    <cfRule type="expression" dxfId="1693" priority="302">
      <formula>AB428=1</formula>
    </cfRule>
  </conditionalFormatting>
  <conditionalFormatting sqref="F431:M431">
    <cfRule type="containsBlanks" dxfId="1692" priority="301">
      <formula>LEN(TRIM(F431))=0</formula>
    </cfRule>
  </conditionalFormatting>
  <conditionalFormatting sqref="F430:M430">
    <cfRule type="colorScale" priority="299">
      <colorScale>
        <cfvo type="min"/>
        <cfvo type="max"/>
        <color rgb="FFFFEF9C"/>
        <color rgb="FFFF7128"/>
      </colorScale>
    </cfRule>
    <cfRule type="containsBlanks" dxfId="1691" priority="300">
      <formula>LEN(TRIM(F430))=0</formula>
    </cfRule>
  </conditionalFormatting>
  <conditionalFormatting sqref="H430:I430">
    <cfRule type="expression" dxfId="1690" priority="298">
      <formula>Z430=1</formula>
    </cfRule>
  </conditionalFormatting>
  <conditionalFormatting sqref="F430:G430">
    <cfRule type="expression" dxfId="1689" priority="297">
      <formula>Y430=1</formula>
    </cfRule>
  </conditionalFormatting>
  <conditionalFormatting sqref="J430:K430">
    <cfRule type="expression" dxfId="1688" priority="296">
      <formula>AA430=1</formula>
    </cfRule>
  </conditionalFormatting>
  <conditionalFormatting sqref="L430:M430">
    <cfRule type="expression" dxfId="1687" priority="295">
      <formula>AB430=1</formula>
    </cfRule>
  </conditionalFormatting>
  <conditionalFormatting sqref="F433:M433">
    <cfRule type="containsBlanks" dxfId="1686" priority="294">
      <formula>LEN(TRIM(F433))=0</formula>
    </cfRule>
  </conditionalFormatting>
  <conditionalFormatting sqref="F432:M432">
    <cfRule type="colorScale" priority="292">
      <colorScale>
        <cfvo type="min"/>
        <cfvo type="max"/>
        <color rgb="FFFFEF9C"/>
        <color rgb="FFFF7128"/>
      </colorScale>
    </cfRule>
    <cfRule type="containsBlanks" dxfId="1685" priority="293">
      <formula>LEN(TRIM(F432))=0</formula>
    </cfRule>
  </conditionalFormatting>
  <conditionalFormatting sqref="H432:I432">
    <cfRule type="expression" dxfId="1684" priority="291">
      <formula>Z432=1</formula>
    </cfRule>
  </conditionalFormatting>
  <conditionalFormatting sqref="F432:G432">
    <cfRule type="expression" dxfId="1683" priority="290">
      <formula>Y432=1</formula>
    </cfRule>
  </conditionalFormatting>
  <conditionalFormatting sqref="J432:K432">
    <cfRule type="expression" dxfId="1682" priority="289">
      <formula>AA432=1</formula>
    </cfRule>
  </conditionalFormatting>
  <conditionalFormatting sqref="L432:M432">
    <cfRule type="expression" dxfId="1681" priority="288">
      <formula>AB432=1</formula>
    </cfRule>
  </conditionalFormatting>
  <conditionalFormatting sqref="F435:M435">
    <cfRule type="containsBlanks" dxfId="1680" priority="287">
      <formula>LEN(TRIM(F435))=0</formula>
    </cfRule>
  </conditionalFormatting>
  <conditionalFormatting sqref="F434:M434">
    <cfRule type="colorScale" priority="285">
      <colorScale>
        <cfvo type="min"/>
        <cfvo type="max"/>
        <color rgb="FFFFEF9C"/>
        <color rgb="FFFF7128"/>
      </colorScale>
    </cfRule>
    <cfRule type="containsBlanks" dxfId="1679" priority="286">
      <formula>LEN(TRIM(F434))=0</formula>
    </cfRule>
  </conditionalFormatting>
  <conditionalFormatting sqref="H434:I434">
    <cfRule type="expression" dxfId="1678" priority="284">
      <formula>Z434=1</formula>
    </cfRule>
  </conditionalFormatting>
  <conditionalFormatting sqref="F434:G434">
    <cfRule type="expression" dxfId="1677" priority="283">
      <formula>Y434=1</formula>
    </cfRule>
  </conditionalFormatting>
  <conditionalFormatting sqref="J434:K434">
    <cfRule type="expression" dxfId="1676" priority="282">
      <formula>AA434=1</formula>
    </cfRule>
  </conditionalFormatting>
  <conditionalFormatting sqref="L434:M434">
    <cfRule type="expression" dxfId="1675" priority="281">
      <formula>AB434=1</formula>
    </cfRule>
  </conditionalFormatting>
  <conditionalFormatting sqref="F437:M437">
    <cfRule type="containsBlanks" dxfId="1674" priority="280">
      <formula>LEN(TRIM(F437))=0</formula>
    </cfRule>
  </conditionalFormatting>
  <conditionalFormatting sqref="F436:M436">
    <cfRule type="colorScale" priority="278">
      <colorScale>
        <cfvo type="min"/>
        <cfvo type="max"/>
        <color rgb="FFFFEF9C"/>
        <color rgb="FFFF7128"/>
      </colorScale>
    </cfRule>
    <cfRule type="containsBlanks" dxfId="1673" priority="279">
      <formula>LEN(TRIM(F436))=0</formula>
    </cfRule>
  </conditionalFormatting>
  <conditionalFormatting sqref="H436:I436">
    <cfRule type="expression" dxfId="1672" priority="277">
      <formula>Z436=1</formula>
    </cfRule>
  </conditionalFormatting>
  <conditionalFormatting sqref="F436:G436">
    <cfRule type="expression" dxfId="1671" priority="276">
      <formula>Y436=1</formula>
    </cfRule>
  </conditionalFormatting>
  <conditionalFormatting sqref="J436:K436">
    <cfRule type="expression" dxfId="1670" priority="275">
      <formula>AA436=1</formula>
    </cfRule>
  </conditionalFormatting>
  <conditionalFormatting sqref="L436:M436">
    <cfRule type="expression" dxfId="1669" priority="274">
      <formula>AB436=1</formula>
    </cfRule>
  </conditionalFormatting>
  <conditionalFormatting sqref="F439:M439">
    <cfRule type="containsBlanks" dxfId="1668" priority="273">
      <formula>LEN(TRIM(F439))=0</formula>
    </cfRule>
  </conditionalFormatting>
  <conditionalFormatting sqref="F438:M438">
    <cfRule type="colorScale" priority="271">
      <colorScale>
        <cfvo type="min"/>
        <cfvo type="max"/>
        <color rgb="FFFFEF9C"/>
        <color rgb="FFFF7128"/>
      </colorScale>
    </cfRule>
    <cfRule type="containsBlanks" dxfId="1667" priority="272">
      <formula>LEN(TRIM(F438))=0</formula>
    </cfRule>
  </conditionalFormatting>
  <conditionalFormatting sqref="H438:I438">
    <cfRule type="expression" dxfId="1666" priority="270">
      <formula>Z438=1</formula>
    </cfRule>
  </conditionalFormatting>
  <conditionalFormatting sqref="F438:G438">
    <cfRule type="expression" dxfId="1665" priority="269">
      <formula>Y438=1</formula>
    </cfRule>
  </conditionalFormatting>
  <conditionalFormatting sqref="J438:K438">
    <cfRule type="expression" dxfId="1664" priority="268">
      <formula>AA438=1</formula>
    </cfRule>
  </conditionalFormatting>
  <conditionalFormatting sqref="L438:M438">
    <cfRule type="expression" dxfId="1663" priority="267">
      <formula>AB438=1</formula>
    </cfRule>
  </conditionalFormatting>
  <conditionalFormatting sqref="F441:M441">
    <cfRule type="containsBlanks" dxfId="1662" priority="266">
      <formula>LEN(TRIM(F441))=0</formula>
    </cfRule>
  </conditionalFormatting>
  <conditionalFormatting sqref="F440:M440">
    <cfRule type="colorScale" priority="264">
      <colorScale>
        <cfvo type="min"/>
        <cfvo type="max"/>
        <color rgb="FFFFEF9C"/>
        <color rgb="FFFF7128"/>
      </colorScale>
    </cfRule>
    <cfRule type="containsBlanks" dxfId="1661" priority="265">
      <formula>LEN(TRIM(F440))=0</formula>
    </cfRule>
  </conditionalFormatting>
  <conditionalFormatting sqref="H440:I440">
    <cfRule type="expression" dxfId="1660" priority="263">
      <formula>Z440=1</formula>
    </cfRule>
  </conditionalFormatting>
  <conditionalFormatting sqref="F440:G440">
    <cfRule type="expression" dxfId="1659" priority="262">
      <formula>Y440=1</formula>
    </cfRule>
  </conditionalFormatting>
  <conditionalFormatting sqref="J440:K440">
    <cfRule type="expression" dxfId="1658" priority="261">
      <formula>AA440=1</formula>
    </cfRule>
  </conditionalFormatting>
  <conditionalFormatting sqref="L440:M440">
    <cfRule type="expression" dxfId="1657" priority="260">
      <formula>AB440=1</formula>
    </cfRule>
  </conditionalFormatting>
  <conditionalFormatting sqref="F443:M443">
    <cfRule type="containsBlanks" dxfId="1656" priority="259">
      <formula>LEN(TRIM(F443))=0</formula>
    </cfRule>
  </conditionalFormatting>
  <conditionalFormatting sqref="F442:M442">
    <cfRule type="colorScale" priority="257">
      <colorScale>
        <cfvo type="min"/>
        <cfvo type="max"/>
        <color rgb="FFFFEF9C"/>
        <color rgb="FFFF7128"/>
      </colorScale>
    </cfRule>
    <cfRule type="containsBlanks" dxfId="1655" priority="258">
      <formula>LEN(TRIM(F442))=0</formula>
    </cfRule>
  </conditionalFormatting>
  <conditionalFormatting sqref="H442:I442">
    <cfRule type="expression" dxfId="1654" priority="256">
      <formula>Z442=1</formula>
    </cfRule>
  </conditionalFormatting>
  <conditionalFormatting sqref="F442:G442">
    <cfRule type="expression" dxfId="1653" priority="255">
      <formula>Y442=1</formula>
    </cfRule>
  </conditionalFormatting>
  <conditionalFormatting sqref="J442:K442">
    <cfRule type="expression" dxfId="1652" priority="254">
      <formula>AA442=1</formula>
    </cfRule>
  </conditionalFormatting>
  <conditionalFormatting sqref="L442:M442">
    <cfRule type="expression" dxfId="1651" priority="253">
      <formula>AB442=1</formula>
    </cfRule>
  </conditionalFormatting>
  <conditionalFormatting sqref="F445:M445">
    <cfRule type="containsBlanks" dxfId="1650" priority="252">
      <formula>LEN(TRIM(F445))=0</formula>
    </cfRule>
  </conditionalFormatting>
  <conditionalFormatting sqref="F444:M444">
    <cfRule type="colorScale" priority="250">
      <colorScale>
        <cfvo type="min"/>
        <cfvo type="max"/>
        <color rgb="FFFFEF9C"/>
        <color rgb="FFFF7128"/>
      </colorScale>
    </cfRule>
    <cfRule type="containsBlanks" dxfId="1649" priority="251">
      <formula>LEN(TRIM(F444))=0</formula>
    </cfRule>
  </conditionalFormatting>
  <conditionalFormatting sqref="H444:I444">
    <cfRule type="expression" dxfId="1648" priority="249">
      <formula>Z444=1</formula>
    </cfRule>
  </conditionalFormatting>
  <conditionalFormatting sqref="F444:G444">
    <cfRule type="expression" dxfId="1647" priority="248">
      <formula>Y444=1</formula>
    </cfRule>
  </conditionalFormatting>
  <conditionalFormatting sqref="J444:K444">
    <cfRule type="expression" dxfId="1646" priority="247">
      <formula>AA444=1</formula>
    </cfRule>
  </conditionalFormatting>
  <conditionalFormatting sqref="L444:M444">
    <cfRule type="expression" dxfId="1645" priority="246">
      <formula>AB444=1</formula>
    </cfRule>
  </conditionalFormatting>
  <conditionalFormatting sqref="F447:M447">
    <cfRule type="containsBlanks" dxfId="1644" priority="245">
      <formula>LEN(TRIM(F447))=0</formula>
    </cfRule>
  </conditionalFormatting>
  <conditionalFormatting sqref="F446:M446">
    <cfRule type="colorScale" priority="243">
      <colorScale>
        <cfvo type="min"/>
        <cfvo type="max"/>
        <color rgb="FFFFEF9C"/>
        <color rgb="FFFF7128"/>
      </colorScale>
    </cfRule>
    <cfRule type="containsBlanks" dxfId="1643" priority="244">
      <formula>LEN(TRIM(F446))=0</formula>
    </cfRule>
  </conditionalFormatting>
  <conditionalFormatting sqref="H446:I446">
    <cfRule type="expression" dxfId="1642" priority="242">
      <formula>Z446=1</formula>
    </cfRule>
  </conditionalFormatting>
  <conditionalFormatting sqref="F446:G446">
    <cfRule type="expression" dxfId="1641" priority="241">
      <formula>Y446=1</formula>
    </cfRule>
  </conditionalFormatting>
  <conditionalFormatting sqref="J446:K446">
    <cfRule type="expression" dxfId="1640" priority="240">
      <formula>AA446=1</formula>
    </cfRule>
  </conditionalFormatting>
  <conditionalFormatting sqref="L446:M446">
    <cfRule type="expression" dxfId="1639" priority="239">
      <formula>AB446=1</formula>
    </cfRule>
  </conditionalFormatting>
  <conditionalFormatting sqref="F449:M449">
    <cfRule type="containsBlanks" dxfId="1638" priority="238">
      <formula>LEN(TRIM(F449))=0</formula>
    </cfRule>
  </conditionalFormatting>
  <conditionalFormatting sqref="F448:M448">
    <cfRule type="colorScale" priority="236">
      <colorScale>
        <cfvo type="min"/>
        <cfvo type="max"/>
        <color rgb="FFFFEF9C"/>
        <color rgb="FFFF7128"/>
      </colorScale>
    </cfRule>
    <cfRule type="containsBlanks" dxfId="1637" priority="237">
      <formula>LEN(TRIM(F448))=0</formula>
    </cfRule>
  </conditionalFormatting>
  <conditionalFormatting sqref="H448:I448">
    <cfRule type="expression" dxfId="1636" priority="235">
      <formula>Z448=1</formula>
    </cfRule>
  </conditionalFormatting>
  <conditionalFormatting sqref="F448:G448">
    <cfRule type="expression" dxfId="1635" priority="234">
      <formula>Y448=1</formula>
    </cfRule>
  </conditionalFormatting>
  <conditionalFormatting sqref="J448:K448">
    <cfRule type="expression" dxfId="1634" priority="233">
      <formula>AA448=1</formula>
    </cfRule>
  </conditionalFormatting>
  <conditionalFormatting sqref="L448:M448">
    <cfRule type="expression" dxfId="1633" priority="232">
      <formula>AB448=1</formula>
    </cfRule>
  </conditionalFormatting>
  <conditionalFormatting sqref="F451:M451">
    <cfRule type="containsBlanks" dxfId="1632" priority="231">
      <formula>LEN(TRIM(F451))=0</formula>
    </cfRule>
  </conditionalFormatting>
  <conditionalFormatting sqref="F450:M450">
    <cfRule type="colorScale" priority="229">
      <colorScale>
        <cfvo type="min"/>
        <cfvo type="max"/>
        <color rgb="FFFFEF9C"/>
        <color rgb="FFFF7128"/>
      </colorScale>
    </cfRule>
    <cfRule type="containsBlanks" dxfId="1631" priority="230">
      <formula>LEN(TRIM(F450))=0</formula>
    </cfRule>
  </conditionalFormatting>
  <conditionalFormatting sqref="H450:I450">
    <cfRule type="expression" dxfId="1630" priority="228">
      <formula>Z450=1</formula>
    </cfRule>
  </conditionalFormatting>
  <conditionalFormatting sqref="F450:G450">
    <cfRule type="expression" dxfId="1629" priority="227">
      <formula>Y450=1</formula>
    </cfRule>
  </conditionalFormatting>
  <conditionalFormatting sqref="J450:K450">
    <cfRule type="expression" dxfId="1628" priority="226">
      <formula>AA450=1</formula>
    </cfRule>
  </conditionalFormatting>
  <conditionalFormatting sqref="L450:M450">
    <cfRule type="expression" dxfId="1627" priority="225">
      <formula>AB450=1</formula>
    </cfRule>
  </conditionalFormatting>
  <conditionalFormatting sqref="F453:M453">
    <cfRule type="containsBlanks" dxfId="1626" priority="224">
      <formula>LEN(TRIM(F453))=0</formula>
    </cfRule>
  </conditionalFormatting>
  <conditionalFormatting sqref="F452:M452">
    <cfRule type="colorScale" priority="222">
      <colorScale>
        <cfvo type="min"/>
        <cfvo type="max"/>
        <color rgb="FFFFEF9C"/>
        <color rgb="FFFF7128"/>
      </colorScale>
    </cfRule>
    <cfRule type="containsBlanks" dxfId="1625" priority="223">
      <formula>LEN(TRIM(F452))=0</formula>
    </cfRule>
  </conditionalFormatting>
  <conditionalFormatting sqref="H452:I452">
    <cfRule type="expression" dxfId="1624" priority="221">
      <formula>Z452=1</formula>
    </cfRule>
  </conditionalFormatting>
  <conditionalFormatting sqref="F452:G452">
    <cfRule type="expression" dxfId="1623" priority="220">
      <formula>Y452=1</formula>
    </cfRule>
  </conditionalFormatting>
  <conditionalFormatting sqref="J452:K452">
    <cfRule type="expression" dxfId="1622" priority="219">
      <formula>AA452=1</formula>
    </cfRule>
  </conditionalFormatting>
  <conditionalFormatting sqref="L452:M452">
    <cfRule type="expression" dxfId="1621" priority="218">
      <formula>AB452=1</formula>
    </cfRule>
  </conditionalFormatting>
  <conditionalFormatting sqref="F455:M455">
    <cfRule type="containsBlanks" dxfId="1620" priority="217">
      <formula>LEN(TRIM(F455))=0</formula>
    </cfRule>
  </conditionalFormatting>
  <conditionalFormatting sqref="F454:M454">
    <cfRule type="colorScale" priority="215">
      <colorScale>
        <cfvo type="min"/>
        <cfvo type="max"/>
        <color rgb="FFFFEF9C"/>
        <color rgb="FFFF7128"/>
      </colorScale>
    </cfRule>
    <cfRule type="containsBlanks" dxfId="1619" priority="216">
      <formula>LEN(TRIM(F454))=0</formula>
    </cfRule>
  </conditionalFormatting>
  <conditionalFormatting sqref="H454:I454">
    <cfRule type="expression" dxfId="1618" priority="214">
      <formula>Z454=1</formula>
    </cfRule>
  </conditionalFormatting>
  <conditionalFormatting sqref="F454:G454">
    <cfRule type="expression" dxfId="1617" priority="213">
      <formula>Y454=1</formula>
    </cfRule>
  </conditionalFormatting>
  <conditionalFormatting sqref="J454:K454">
    <cfRule type="expression" dxfId="1616" priority="212">
      <formula>AA454=1</formula>
    </cfRule>
  </conditionalFormatting>
  <conditionalFormatting sqref="L454:M454">
    <cfRule type="expression" dxfId="1615" priority="211">
      <formula>AB454=1</formula>
    </cfRule>
  </conditionalFormatting>
  <conditionalFormatting sqref="F457:M457">
    <cfRule type="containsBlanks" dxfId="1614" priority="210">
      <formula>LEN(TRIM(F457))=0</formula>
    </cfRule>
  </conditionalFormatting>
  <conditionalFormatting sqref="F456:M456">
    <cfRule type="colorScale" priority="208">
      <colorScale>
        <cfvo type="min"/>
        <cfvo type="max"/>
        <color rgb="FFFFEF9C"/>
        <color rgb="FFFF7128"/>
      </colorScale>
    </cfRule>
    <cfRule type="containsBlanks" dxfId="1613" priority="209">
      <formula>LEN(TRIM(F456))=0</formula>
    </cfRule>
  </conditionalFormatting>
  <conditionalFormatting sqref="H456:I456">
    <cfRule type="expression" dxfId="1612" priority="207">
      <formula>Z456=1</formula>
    </cfRule>
  </conditionalFormatting>
  <conditionalFormatting sqref="F456:G456">
    <cfRule type="expression" dxfId="1611" priority="206">
      <formula>Y456=1</formula>
    </cfRule>
  </conditionalFormatting>
  <conditionalFormatting sqref="J456:K456">
    <cfRule type="expression" dxfId="1610" priority="205">
      <formula>AA456=1</formula>
    </cfRule>
  </conditionalFormatting>
  <conditionalFormatting sqref="L456:M456">
    <cfRule type="expression" dxfId="1609" priority="204">
      <formula>AB456=1</formula>
    </cfRule>
  </conditionalFormatting>
  <conditionalFormatting sqref="F459:M459">
    <cfRule type="containsBlanks" dxfId="1608" priority="203">
      <formula>LEN(TRIM(F459))=0</formula>
    </cfRule>
  </conditionalFormatting>
  <conditionalFormatting sqref="F458:M458">
    <cfRule type="colorScale" priority="201">
      <colorScale>
        <cfvo type="min"/>
        <cfvo type="max"/>
        <color rgb="FFFFEF9C"/>
        <color rgb="FFFF7128"/>
      </colorScale>
    </cfRule>
    <cfRule type="containsBlanks" dxfId="1607" priority="202">
      <formula>LEN(TRIM(F458))=0</formula>
    </cfRule>
  </conditionalFormatting>
  <conditionalFormatting sqref="H458:I458">
    <cfRule type="expression" dxfId="1606" priority="200">
      <formula>Z458=1</formula>
    </cfRule>
  </conditionalFormatting>
  <conditionalFormatting sqref="F458:G458">
    <cfRule type="expression" dxfId="1605" priority="199">
      <formula>Y458=1</formula>
    </cfRule>
  </conditionalFormatting>
  <conditionalFormatting sqref="J458:K458">
    <cfRule type="expression" dxfId="1604" priority="198">
      <formula>AA458=1</formula>
    </cfRule>
  </conditionalFormatting>
  <conditionalFormatting sqref="L458:M458">
    <cfRule type="expression" dxfId="1603" priority="197">
      <formula>AB458=1</formula>
    </cfRule>
  </conditionalFormatting>
  <conditionalFormatting sqref="F461:M461">
    <cfRule type="containsBlanks" dxfId="1602" priority="196">
      <formula>LEN(TRIM(F461))=0</formula>
    </cfRule>
  </conditionalFormatting>
  <conditionalFormatting sqref="F460:M460">
    <cfRule type="colorScale" priority="194">
      <colorScale>
        <cfvo type="min"/>
        <cfvo type="max"/>
        <color rgb="FFFFEF9C"/>
        <color rgb="FFFF7128"/>
      </colorScale>
    </cfRule>
    <cfRule type="containsBlanks" dxfId="1601" priority="195">
      <formula>LEN(TRIM(F460))=0</formula>
    </cfRule>
  </conditionalFormatting>
  <conditionalFormatting sqref="H460:I460">
    <cfRule type="expression" dxfId="1600" priority="193">
      <formula>Z460=1</formula>
    </cfRule>
  </conditionalFormatting>
  <conditionalFormatting sqref="F460:G460">
    <cfRule type="expression" dxfId="1599" priority="192">
      <formula>Y460=1</formula>
    </cfRule>
  </conditionalFormatting>
  <conditionalFormatting sqref="J460:K460">
    <cfRule type="expression" dxfId="1598" priority="191">
      <formula>AA460=1</formula>
    </cfRule>
  </conditionalFormatting>
  <conditionalFormatting sqref="L460:M460">
    <cfRule type="expression" dxfId="1597" priority="190">
      <formula>AB460=1</formula>
    </cfRule>
  </conditionalFormatting>
  <conditionalFormatting sqref="F463:M463">
    <cfRule type="containsBlanks" dxfId="1596" priority="189">
      <formula>LEN(TRIM(F463))=0</formula>
    </cfRule>
  </conditionalFormatting>
  <conditionalFormatting sqref="F462:M462">
    <cfRule type="colorScale" priority="187">
      <colorScale>
        <cfvo type="min"/>
        <cfvo type="max"/>
        <color rgb="FFFFEF9C"/>
        <color rgb="FFFF7128"/>
      </colorScale>
    </cfRule>
    <cfRule type="containsBlanks" dxfId="1595" priority="188">
      <formula>LEN(TRIM(F462))=0</formula>
    </cfRule>
  </conditionalFormatting>
  <conditionalFormatting sqref="H462:I462">
    <cfRule type="expression" dxfId="1594" priority="186">
      <formula>Z462=1</formula>
    </cfRule>
  </conditionalFormatting>
  <conditionalFormatting sqref="F462:G462">
    <cfRule type="expression" dxfId="1593" priority="185">
      <formula>Y462=1</formula>
    </cfRule>
  </conditionalFormatting>
  <conditionalFormatting sqref="J462:K462">
    <cfRule type="expression" dxfId="1592" priority="184">
      <formula>AA462=1</formula>
    </cfRule>
  </conditionalFormatting>
  <conditionalFormatting sqref="L462:M462">
    <cfRule type="expression" dxfId="1591" priority="183">
      <formula>AB462=1</formula>
    </cfRule>
  </conditionalFormatting>
  <conditionalFormatting sqref="F465:M465">
    <cfRule type="containsBlanks" dxfId="1590" priority="182">
      <formula>LEN(TRIM(F465))=0</formula>
    </cfRule>
  </conditionalFormatting>
  <conditionalFormatting sqref="F464:M464">
    <cfRule type="colorScale" priority="180">
      <colorScale>
        <cfvo type="min"/>
        <cfvo type="max"/>
        <color rgb="FFFFEF9C"/>
        <color rgb="FFFF7128"/>
      </colorScale>
    </cfRule>
    <cfRule type="containsBlanks" dxfId="1589" priority="181">
      <formula>LEN(TRIM(F464))=0</formula>
    </cfRule>
  </conditionalFormatting>
  <conditionalFormatting sqref="H464:I464">
    <cfRule type="expression" dxfId="1588" priority="179">
      <formula>Z464=1</formula>
    </cfRule>
  </conditionalFormatting>
  <conditionalFormatting sqref="F464:G464">
    <cfRule type="expression" dxfId="1587" priority="178">
      <formula>Y464=1</formula>
    </cfRule>
  </conditionalFormatting>
  <conditionalFormatting sqref="J464:K464">
    <cfRule type="expression" dxfId="1586" priority="177">
      <formula>AA464=1</formula>
    </cfRule>
  </conditionalFormatting>
  <conditionalFormatting sqref="L464:M464">
    <cfRule type="expression" dxfId="1585" priority="176">
      <formula>AB464=1</formula>
    </cfRule>
  </conditionalFormatting>
  <conditionalFormatting sqref="F467:M467">
    <cfRule type="containsBlanks" dxfId="1584" priority="175">
      <formula>LEN(TRIM(F467))=0</formula>
    </cfRule>
  </conditionalFormatting>
  <conditionalFormatting sqref="F466:M466">
    <cfRule type="colorScale" priority="173">
      <colorScale>
        <cfvo type="min"/>
        <cfvo type="max"/>
        <color rgb="FFFFEF9C"/>
        <color rgb="FFFF7128"/>
      </colorScale>
    </cfRule>
    <cfRule type="containsBlanks" dxfId="1583" priority="174">
      <formula>LEN(TRIM(F466))=0</formula>
    </cfRule>
  </conditionalFormatting>
  <conditionalFormatting sqref="H466:I466">
    <cfRule type="expression" dxfId="1582" priority="172">
      <formula>Z466=1</formula>
    </cfRule>
  </conditionalFormatting>
  <conditionalFormatting sqref="F466:G466">
    <cfRule type="expression" dxfId="1581" priority="171">
      <formula>Y466=1</formula>
    </cfRule>
  </conditionalFormatting>
  <conditionalFormatting sqref="J466:K466">
    <cfRule type="expression" dxfId="1580" priority="170">
      <formula>AA466=1</formula>
    </cfRule>
  </conditionalFormatting>
  <conditionalFormatting sqref="L466:M466">
    <cfRule type="expression" dxfId="1579" priority="169">
      <formula>AB466=1</formula>
    </cfRule>
  </conditionalFormatting>
  <conditionalFormatting sqref="F469:M469">
    <cfRule type="containsBlanks" dxfId="1578" priority="168">
      <formula>LEN(TRIM(F469))=0</formula>
    </cfRule>
  </conditionalFormatting>
  <conditionalFormatting sqref="F468:M468">
    <cfRule type="colorScale" priority="166">
      <colorScale>
        <cfvo type="min"/>
        <cfvo type="max"/>
        <color rgb="FFFFEF9C"/>
        <color rgb="FFFF7128"/>
      </colorScale>
    </cfRule>
    <cfRule type="containsBlanks" dxfId="1577" priority="167">
      <formula>LEN(TRIM(F468))=0</formula>
    </cfRule>
  </conditionalFormatting>
  <conditionalFormatting sqref="H468:I468">
    <cfRule type="expression" dxfId="1576" priority="165">
      <formula>Z468=1</formula>
    </cfRule>
  </conditionalFormatting>
  <conditionalFormatting sqref="F468:G468">
    <cfRule type="expression" dxfId="1575" priority="164">
      <formula>Y468=1</formula>
    </cfRule>
  </conditionalFormatting>
  <conditionalFormatting sqref="J468:K468">
    <cfRule type="expression" dxfId="1574" priority="163">
      <formula>AA468=1</formula>
    </cfRule>
  </conditionalFormatting>
  <conditionalFormatting sqref="L468:M468">
    <cfRule type="expression" dxfId="1573" priority="162">
      <formula>AB468=1</formula>
    </cfRule>
  </conditionalFormatting>
  <conditionalFormatting sqref="F471:M471">
    <cfRule type="containsBlanks" dxfId="1572" priority="161">
      <formula>LEN(TRIM(F471))=0</formula>
    </cfRule>
  </conditionalFormatting>
  <conditionalFormatting sqref="F470:M470">
    <cfRule type="colorScale" priority="159">
      <colorScale>
        <cfvo type="min"/>
        <cfvo type="max"/>
        <color rgb="FFFFEF9C"/>
        <color rgb="FFFF7128"/>
      </colorScale>
    </cfRule>
    <cfRule type="containsBlanks" dxfId="1571" priority="160">
      <formula>LEN(TRIM(F470))=0</formula>
    </cfRule>
  </conditionalFormatting>
  <conditionalFormatting sqref="H470:I470">
    <cfRule type="expression" dxfId="1570" priority="158">
      <formula>Z470=1</formula>
    </cfRule>
  </conditionalFormatting>
  <conditionalFormatting sqref="F470:G470">
    <cfRule type="expression" dxfId="1569" priority="157">
      <formula>Y470=1</formula>
    </cfRule>
  </conditionalFormatting>
  <conditionalFormatting sqref="J470:K470">
    <cfRule type="expression" dxfId="1568" priority="156">
      <formula>AA470=1</formula>
    </cfRule>
  </conditionalFormatting>
  <conditionalFormatting sqref="L470:M470">
    <cfRule type="expression" dxfId="1567" priority="155">
      <formula>AB470=1</formula>
    </cfRule>
  </conditionalFormatting>
  <conditionalFormatting sqref="F473:M473">
    <cfRule type="containsBlanks" dxfId="1566" priority="154">
      <formula>LEN(TRIM(F473))=0</formula>
    </cfRule>
  </conditionalFormatting>
  <conditionalFormatting sqref="F472:M472">
    <cfRule type="colorScale" priority="152">
      <colorScale>
        <cfvo type="min"/>
        <cfvo type="max"/>
        <color rgb="FFFFEF9C"/>
        <color rgb="FFFF7128"/>
      </colorScale>
    </cfRule>
    <cfRule type="containsBlanks" dxfId="1565" priority="153">
      <formula>LEN(TRIM(F472))=0</formula>
    </cfRule>
  </conditionalFormatting>
  <conditionalFormatting sqref="H472:I472">
    <cfRule type="expression" dxfId="1564" priority="151">
      <formula>Z472=1</formula>
    </cfRule>
  </conditionalFormatting>
  <conditionalFormatting sqref="F472:G472">
    <cfRule type="expression" dxfId="1563" priority="150">
      <formula>Y472=1</formula>
    </cfRule>
  </conditionalFormatting>
  <conditionalFormatting sqref="J472:K472">
    <cfRule type="expression" dxfId="1562" priority="149">
      <formula>AA472=1</formula>
    </cfRule>
  </conditionalFormatting>
  <conditionalFormatting sqref="L472:M472">
    <cfRule type="expression" dxfId="1561" priority="148">
      <formula>AB472=1</formula>
    </cfRule>
  </conditionalFormatting>
  <conditionalFormatting sqref="F475:M475">
    <cfRule type="containsBlanks" dxfId="1560" priority="147">
      <formula>LEN(TRIM(F475))=0</formula>
    </cfRule>
  </conditionalFormatting>
  <conditionalFormatting sqref="F474:M474">
    <cfRule type="colorScale" priority="145">
      <colorScale>
        <cfvo type="min"/>
        <cfvo type="max"/>
        <color rgb="FFFFEF9C"/>
        <color rgb="FFFF7128"/>
      </colorScale>
    </cfRule>
    <cfRule type="containsBlanks" dxfId="1559" priority="146">
      <formula>LEN(TRIM(F474))=0</formula>
    </cfRule>
  </conditionalFormatting>
  <conditionalFormatting sqref="H474:I474">
    <cfRule type="expression" dxfId="1558" priority="144">
      <formula>Z474=1</formula>
    </cfRule>
  </conditionalFormatting>
  <conditionalFormatting sqref="F474:G474">
    <cfRule type="expression" dxfId="1557" priority="143">
      <formula>Y474=1</formula>
    </cfRule>
  </conditionalFormatting>
  <conditionalFormatting sqref="J474:K474">
    <cfRule type="expression" dxfId="1556" priority="142">
      <formula>AA474=1</formula>
    </cfRule>
  </conditionalFormatting>
  <conditionalFormatting sqref="L474:M474">
    <cfRule type="expression" dxfId="1555" priority="141">
      <formula>AB474=1</formula>
    </cfRule>
  </conditionalFormatting>
  <conditionalFormatting sqref="F477:M477">
    <cfRule type="containsBlanks" dxfId="1554" priority="140">
      <formula>LEN(TRIM(F477))=0</formula>
    </cfRule>
  </conditionalFormatting>
  <conditionalFormatting sqref="F476:M476">
    <cfRule type="colorScale" priority="138">
      <colorScale>
        <cfvo type="min"/>
        <cfvo type="max"/>
        <color rgb="FFFFEF9C"/>
        <color rgb="FFFF7128"/>
      </colorScale>
    </cfRule>
    <cfRule type="containsBlanks" dxfId="1553" priority="139">
      <formula>LEN(TRIM(F476))=0</formula>
    </cfRule>
  </conditionalFormatting>
  <conditionalFormatting sqref="H476:I476">
    <cfRule type="expression" dxfId="1552" priority="137">
      <formula>Z476=1</formula>
    </cfRule>
  </conditionalFormatting>
  <conditionalFormatting sqref="F476:G476">
    <cfRule type="expression" dxfId="1551" priority="136">
      <formula>Y476=1</formula>
    </cfRule>
  </conditionalFormatting>
  <conditionalFormatting sqref="J476:K476">
    <cfRule type="expression" dxfId="1550" priority="135">
      <formula>AA476=1</formula>
    </cfRule>
  </conditionalFormatting>
  <conditionalFormatting sqref="L476:M476">
    <cfRule type="expression" dxfId="1549" priority="134">
      <formula>AB476=1</formula>
    </cfRule>
  </conditionalFormatting>
  <conditionalFormatting sqref="F479:M479">
    <cfRule type="containsBlanks" dxfId="1548" priority="133">
      <formula>LEN(TRIM(F479))=0</formula>
    </cfRule>
  </conditionalFormatting>
  <conditionalFormatting sqref="F478:M478">
    <cfRule type="colorScale" priority="131">
      <colorScale>
        <cfvo type="min"/>
        <cfvo type="max"/>
        <color rgb="FFFFEF9C"/>
        <color rgb="FFFF7128"/>
      </colorScale>
    </cfRule>
    <cfRule type="containsBlanks" dxfId="1547" priority="132">
      <formula>LEN(TRIM(F478))=0</formula>
    </cfRule>
  </conditionalFormatting>
  <conditionalFormatting sqref="H478:I478">
    <cfRule type="expression" dxfId="1546" priority="130">
      <formula>Z478=1</formula>
    </cfRule>
  </conditionalFormatting>
  <conditionalFormatting sqref="F478:G478">
    <cfRule type="expression" dxfId="1545" priority="129">
      <formula>Y478=1</formula>
    </cfRule>
  </conditionalFormatting>
  <conditionalFormatting sqref="J478:K478">
    <cfRule type="expression" dxfId="1544" priority="128">
      <formula>AA478=1</formula>
    </cfRule>
  </conditionalFormatting>
  <conditionalFormatting sqref="L478:M478">
    <cfRule type="expression" dxfId="1543" priority="127">
      <formula>AB478=1</formula>
    </cfRule>
  </conditionalFormatting>
  <conditionalFormatting sqref="F481:M481">
    <cfRule type="containsBlanks" dxfId="1542" priority="126">
      <formula>LEN(TRIM(F481))=0</formula>
    </cfRule>
  </conditionalFormatting>
  <conditionalFormatting sqref="F480:M480">
    <cfRule type="colorScale" priority="124">
      <colorScale>
        <cfvo type="min"/>
        <cfvo type="max"/>
        <color rgb="FFFFEF9C"/>
        <color rgb="FFFF7128"/>
      </colorScale>
    </cfRule>
    <cfRule type="containsBlanks" dxfId="1541" priority="125">
      <formula>LEN(TRIM(F480))=0</formula>
    </cfRule>
  </conditionalFormatting>
  <conditionalFormatting sqref="H480:I480">
    <cfRule type="expression" dxfId="1540" priority="123">
      <formula>Z480=1</formula>
    </cfRule>
  </conditionalFormatting>
  <conditionalFormatting sqref="F480:G480">
    <cfRule type="expression" dxfId="1539" priority="122">
      <formula>Y480=1</formula>
    </cfRule>
  </conditionalFormatting>
  <conditionalFormatting sqref="J480:K480">
    <cfRule type="expression" dxfId="1538" priority="121">
      <formula>AA480=1</formula>
    </cfRule>
  </conditionalFormatting>
  <conditionalFormatting sqref="L480:M480">
    <cfRule type="expression" dxfId="1537" priority="120">
      <formula>AB480=1</formula>
    </cfRule>
  </conditionalFormatting>
  <conditionalFormatting sqref="F483:M483">
    <cfRule type="containsBlanks" dxfId="1536" priority="119">
      <formula>LEN(TRIM(F483))=0</formula>
    </cfRule>
  </conditionalFormatting>
  <conditionalFormatting sqref="F482:M482">
    <cfRule type="colorScale" priority="117">
      <colorScale>
        <cfvo type="min"/>
        <cfvo type="max"/>
        <color rgb="FFFFEF9C"/>
        <color rgb="FFFF7128"/>
      </colorScale>
    </cfRule>
    <cfRule type="containsBlanks" dxfId="1535" priority="118">
      <formula>LEN(TRIM(F482))=0</formula>
    </cfRule>
  </conditionalFormatting>
  <conditionalFormatting sqref="H482:I482">
    <cfRule type="expression" dxfId="1534" priority="116">
      <formula>Z482=1</formula>
    </cfRule>
  </conditionalFormatting>
  <conditionalFormatting sqref="F482:G482">
    <cfRule type="expression" dxfId="1533" priority="115">
      <formula>Y482=1</formula>
    </cfRule>
  </conditionalFormatting>
  <conditionalFormatting sqref="J482:K482">
    <cfRule type="expression" dxfId="1532" priority="114">
      <formula>AA482=1</formula>
    </cfRule>
  </conditionalFormatting>
  <conditionalFormatting sqref="L482:M482">
    <cfRule type="expression" dxfId="1531" priority="113">
      <formula>AB482=1</formula>
    </cfRule>
  </conditionalFormatting>
  <conditionalFormatting sqref="F485:M485">
    <cfRule type="containsBlanks" dxfId="1530" priority="112">
      <formula>LEN(TRIM(F485))=0</formula>
    </cfRule>
  </conditionalFormatting>
  <conditionalFormatting sqref="F484:M484">
    <cfRule type="colorScale" priority="110">
      <colorScale>
        <cfvo type="min"/>
        <cfvo type="max"/>
        <color rgb="FFFFEF9C"/>
        <color rgb="FFFF7128"/>
      </colorScale>
    </cfRule>
    <cfRule type="containsBlanks" dxfId="1529" priority="111">
      <formula>LEN(TRIM(F484))=0</formula>
    </cfRule>
  </conditionalFormatting>
  <conditionalFormatting sqref="H484:I484">
    <cfRule type="expression" dxfId="1528" priority="109">
      <formula>Z484=1</formula>
    </cfRule>
  </conditionalFormatting>
  <conditionalFormatting sqref="F484:G484">
    <cfRule type="expression" dxfId="1527" priority="108">
      <formula>Y484=1</formula>
    </cfRule>
  </conditionalFormatting>
  <conditionalFormatting sqref="J484:K484">
    <cfRule type="expression" dxfId="1526" priority="107">
      <formula>AA484=1</formula>
    </cfRule>
  </conditionalFormatting>
  <conditionalFormatting sqref="L484:M484">
    <cfRule type="expression" dxfId="1525" priority="106">
      <formula>AB484=1</formula>
    </cfRule>
  </conditionalFormatting>
  <conditionalFormatting sqref="F487:M487">
    <cfRule type="containsBlanks" dxfId="1524" priority="105">
      <formula>LEN(TRIM(F487))=0</formula>
    </cfRule>
  </conditionalFormatting>
  <conditionalFormatting sqref="F486:M486">
    <cfRule type="colorScale" priority="103">
      <colorScale>
        <cfvo type="min"/>
        <cfvo type="max"/>
        <color rgb="FFFFEF9C"/>
        <color rgb="FFFF7128"/>
      </colorScale>
    </cfRule>
    <cfRule type="containsBlanks" dxfId="1523" priority="104">
      <formula>LEN(TRIM(F486))=0</formula>
    </cfRule>
  </conditionalFormatting>
  <conditionalFormatting sqref="H486:I486">
    <cfRule type="expression" dxfId="1522" priority="102">
      <formula>Z486=1</formula>
    </cfRule>
  </conditionalFormatting>
  <conditionalFormatting sqref="F486:G486">
    <cfRule type="expression" dxfId="1521" priority="101">
      <formula>Y486=1</formula>
    </cfRule>
  </conditionalFormatting>
  <conditionalFormatting sqref="J486:K486">
    <cfRule type="expression" dxfId="1520" priority="100">
      <formula>AA486=1</formula>
    </cfRule>
  </conditionalFormatting>
  <conditionalFormatting sqref="L486:M486">
    <cfRule type="expression" dxfId="1519" priority="99">
      <formula>AB486=1</formula>
    </cfRule>
  </conditionalFormatting>
  <conditionalFormatting sqref="F489:M489">
    <cfRule type="containsBlanks" dxfId="1518" priority="98">
      <formula>LEN(TRIM(F489))=0</formula>
    </cfRule>
  </conditionalFormatting>
  <conditionalFormatting sqref="F488:M488">
    <cfRule type="colorScale" priority="96">
      <colorScale>
        <cfvo type="min"/>
        <cfvo type="max"/>
        <color rgb="FFFFEF9C"/>
        <color rgb="FFFF7128"/>
      </colorScale>
    </cfRule>
    <cfRule type="containsBlanks" dxfId="1517" priority="97">
      <formula>LEN(TRIM(F488))=0</formula>
    </cfRule>
  </conditionalFormatting>
  <conditionalFormatting sqref="H488:I488">
    <cfRule type="expression" dxfId="1516" priority="95">
      <formula>Z488=1</formula>
    </cfRule>
  </conditionalFormatting>
  <conditionalFormatting sqref="F488:G488">
    <cfRule type="expression" dxfId="1515" priority="94">
      <formula>Y488=1</formula>
    </cfRule>
  </conditionalFormatting>
  <conditionalFormatting sqref="J488:K488">
    <cfRule type="expression" dxfId="1514" priority="93">
      <formula>AA488=1</formula>
    </cfRule>
  </conditionalFormatting>
  <conditionalFormatting sqref="L488:M488">
    <cfRule type="expression" dxfId="1513" priority="92">
      <formula>AB488=1</formula>
    </cfRule>
  </conditionalFormatting>
  <conditionalFormatting sqref="F491:M491">
    <cfRule type="containsBlanks" dxfId="1512" priority="91">
      <formula>LEN(TRIM(F491))=0</formula>
    </cfRule>
  </conditionalFormatting>
  <conditionalFormatting sqref="F490:M490">
    <cfRule type="colorScale" priority="89">
      <colorScale>
        <cfvo type="min"/>
        <cfvo type="max"/>
        <color rgb="FFFFEF9C"/>
        <color rgb="FFFF7128"/>
      </colorScale>
    </cfRule>
    <cfRule type="containsBlanks" dxfId="1511" priority="90">
      <formula>LEN(TRIM(F490))=0</formula>
    </cfRule>
  </conditionalFormatting>
  <conditionalFormatting sqref="H490:I490">
    <cfRule type="expression" dxfId="1510" priority="88">
      <formula>Z490=1</formula>
    </cfRule>
  </conditionalFormatting>
  <conditionalFormatting sqref="F490:G490">
    <cfRule type="expression" dxfId="1509" priority="87">
      <formula>Y490=1</formula>
    </cfRule>
  </conditionalFormatting>
  <conditionalFormatting sqref="J490:K490">
    <cfRule type="expression" dxfId="1508" priority="86">
      <formula>AA490=1</formula>
    </cfRule>
  </conditionalFormatting>
  <conditionalFormatting sqref="L490:M490">
    <cfRule type="expression" dxfId="1507" priority="85">
      <formula>AB490=1</formula>
    </cfRule>
  </conditionalFormatting>
  <conditionalFormatting sqref="F493:M493">
    <cfRule type="containsBlanks" dxfId="1506" priority="84">
      <formula>LEN(TRIM(F493))=0</formula>
    </cfRule>
  </conditionalFormatting>
  <conditionalFormatting sqref="F492:M492">
    <cfRule type="colorScale" priority="82">
      <colorScale>
        <cfvo type="min"/>
        <cfvo type="max"/>
        <color rgb="FFFFEF9C"/>
        <color rgb="FFFF7128"/>
      </colorScale>
    </cfRule>
    <cfRule type="containsBlanks" dxfId="1505" priority="83">
      <formula>LEN(TRIM(F492))=0</formula>
    </cfRule>
  </conditionalFormatting>
  <conditionalFormatting sqref="H492:I492">
    <cfRule type="expression" dxfId="1504" priority="81">
      <formula>Z492=1</formula>
    </cfRule>
  </conditionalFormatting>
  <conditionalFormatting sqref="F492:G492">
    <cfRule type="expression" dxfId="1503" priority="80">
      <formula>Y492=1</formula>
    </cfRule>
  </conditionalFormatting>
  <conditionalFormatting sqref="J492:K492">
    <cfRule type="expression" dxfId="1502" priority="79">
      <formula>AA492=1</formula>
    </cfRule>
  </conditionalFormatting>
  <conditionalFormatting sqref="L492:M492">
    <cfRule type="expression" dxfId="1501" priority="78">
      <formula>AB492=1</formula>
    </cfRule>
  </conditionalFormatting>
  <conditionalFormatting sqref="F495:M495">
    <cfRule type="containsBlanks" dxfId="1500" priority="77">
      <formula>LEN(TRIM(F495))=0</formula>
    </cfRule>
  </conditionalFormatting>
  <conditionalFormatting sqref="F494:M494">
    <cfRule type="colorScale" priority="75">
      <colorScale>
        <cfvo type="min"/>
        <cfvo type="max"/>
        <color rgb="FFFFEF9C"/>
        <color rgb="FFFF7128"/>
      </colorScale>
    </cfRule>
    <cfRule type="containsBlanks" dxfId="1499" priority="76">
      <formula>LEN(TRIM(F494))=0</formula>
    </cfRule>
  </conditionalFormatting>
  <conditionalFormatting sqref="H494:I494">
    <cfRule type="expression" dxfId="1498" priority="74">
      <formula>Z494=1</formula>
    </cfRule>
  </conditionalFormatting>
  <conditionalFormatting sqref="F494:G494">
    <cfRule type="expression" dxfId="1497" priority="73">
      <formula>Y494=1</formula>
    </cfRule>
  </conditionalFormatting>
  <conditionalFormatting sqref="J494:K494">
    <cfRule type="expression" dxfId="1496" priority="72">
      <formula>AA494=1</formula>
    </cfRule>
  </conditionalFormatting>
  <conditionalFormatting sqref="L494:M494">
    <cfRule type="expression" dxfId="1495" priority="71">
      <formula>AB494=1</formula>
    </cfRule>
  </conditionalFormatting>
  <conditionalFormatting sqref="F497:M497">
    <cfRule type="containsBlanks" dxfId="1494" priority="70">
      <formula>LEN(TRIM(F497))=0</formula>
    </cfRule>
  </conditionalFormatting>
  <conditionalFormatting sqref="F496:M496">
    <cfRule type="colorScale" priority="68">
      <colorScale>
        <cfvo type="min"/>
        <cfvo type="max"/>
        <color rgb="FFFFEF9C"/>
        <color rgb="FFFF7128"/>
      </colorScale>
    </cfRule>
    <cfRule type="containsBlanks" dxfId="1493" priority="69">
      <formula>LEN(TRIM(F496))=0</formula>
    </cfRule>
  </conditionalFormatting>
  <conditionalFormatting sqref="H496:I496">
    <cfRule type="expression" dxfId="1492" priority="67">
      <formula>Z496=1</formula>
    </cfRule>
  </conditionalFormatting>
  <conditionalFormatting sqref="F496:G496">
    <cfRule type="expression" dxfId="1491" priority="66">
      <formula>Y496=1</formula>
    </cfRule>
  </conditionalFormatting>
  <conditionalFormatting sqref="J496:K496">
    <cfRule type="expression" dxfId="1490" priority="65">
      <formula>AA496=1</formula>
    </cfRule>
  </conditionalFormatting>
  <conditionalFormatting sqref="L496:M496">
    <cfRule type="expression" dxfId="1489" priority="64">
      <formula>AB496=1</formula>
    </cfRule>
  </conditionalFormatting>
  <conditionalFormatting sqref="F499:M499">
    <cfRule type="containsBlanks" dxfId="1488" priority="63">
      <formula>LEN(TRIM(F499))=0</formula>
    </cfRule>
  </conditionalFormatting>
  <conditionalFormatting sqref="F498:M498">
    <cfRule type="colorScale" priority="61">
      <colorScale>
        <cfvo type="min"/>
        <cfvo type="max"/>
        <color rgb="FFFFEF9C"/>
        <color rgb="FFFF7128"/>
      </colorScale>
    </cfRule>
    <cfRule type="containsBlanks" dxfId="1487" priority="62">
      <formula>LEN(TRIM(F498))=0</formula>
    </cfRule>
  </conditionalFormatting>
  <conditionalFormatting sqref="H498:I498">
    <cfRule type="expression" dxfId="1486" priority="60">
      <formula>Z498=1</formula>
    </cfRule>
  </conditionalFormatting>
  <conditionalFormatting sqref="F498:G498">
    <cfRule type="expression" dxfId="1485" priority="59">
      <formula>Y498=1</formula>
    </cfRule>
  </conditionalFormatting>
  <conditionalFormatting sqref="J498:K498">
    <cfRule type="expression" dxfId="1484" priority="58">
      <formula>AA498=1</formula>
    </cfRule>
  </conditionalFormatting>
  <conditionalFormatting sqref="L498:M498">
    <cfRule type="expression" dxfId="1483" priority="57">
      <formula>AB498=1</formula>
    </cfRule>
  </conditionalFormatting>
  <conditionalFormatting sqref="F501:M501">
    <cfRule type="containsBlanks" dxfId="1482" priority="56">
      <formula>LEN(TRIM(F501))=0</formula>
    </cfRule>
  </conditionalFormatting>
  <conditionalFormatting sqref="F500:M500">
    <cfRule type="colorScale" priority="54">
      <colorScale>
        <cfvo type="min"/>
        <cfvo type="max"/>
        <color rgb="FFFFEF9C"/>
        <color rgb="FFFF7128"/>
      </colorScale>
    </cfRule>
    <cfRule type="containsBlanks" dxfId="1481" priority="55">
      <formula>LEN(TRIM(F500))=0</formula>
    </cfRule>
  </conditionalFormatting>
  <conditionalFormatting sqref="H500:I500">
    <cfRule type="expression" dxfId="1480" priority="53">
      <formula>Z500=1</formula>
    </cfRule>
  </conditionalFormatting>
  <conditionalFormatting sqref="F500:G500">
    <cfRule type="expression" dxfId="1479" priority="52">
      <formula>Y500=1</formula>
    </cfRule>
  </conditionalFormatting>
  <conditionalFormatting sqref="J500:K500">
    <cfRule type="expression" dxfId="1478" priority="51">
      <formula>AA500=1</formula>
    </cfRule>
  </conditionalFormatting>
  <conditionalFormatting sqref="L500:M500">
    <cfRule type="expression" dxfId="1477" priority="50">
      <formula>AB500=1</formula>
    </cfRule>
  </conditionalFormatting>
  <conditionalFormatting sqref="F503:M503">
    <cfRule type="containsBlanks" dxfId="1476" priority="49">
      <formula>LEN(TRIM(F503))=0</formula>
    </cfRule>
  </conditionalFormatting>
  <conditionalFormatting sqref="F502:M502">
    <cfRule type="colorScale" priority="47">
      <colorScale>
        <cfvo type="min"/>
        <cfvo type="max"/>
        <color rgb="FFFFEF9C"/>
        <color rgb="FFFF7128"/>
      </colorScale>
    </cfRule>
    <cfRule type="containsBlanks" dxfId="1475" priority="48">
      <formula>LEN(TRIM(F502))=0</formula>
    </cfRule>
  </conditionalFormatting>
  <conditionalFormatting sqref="H502:I502">
    <cfRule type="expression" dxfId="1474" priority="46">
      <formula>Z502=1</formula>
    </cfRule>
  </conditionalFormatting>
  <conditionalFormatting sqref="F502:G502">
    <cfRule type="expression" dxfId="1473" priority="45">
      <formula>Y502=1</formula>
    </cfRule>
  </conditionalFormatting>
  <conditionalFormatting sqref="J502:K502">
    <cfRule type="expression" dxfId="1472" priority="44">
      <formula>AA502=1</formula>
    </cfRule>
  </conditionalFormatting>
  <conditionalFormatting sqref="L502:M502">
    <cfRule type="expression" dxfId="1471" priority="43">
      <formula>AB502=1</formula>
    </cfRule>
  </conditionalFormatting>
  <conditionalFormatting sqref="F505:M505">
    <cfRule type="containsBlanks" dxfId="1470" priority="42">
      <formula>LEN(TRIM(F505))=0</formula>
    </cfRule>
  </conditionalFormatting>
  <conditionalFormatting sqref="F504:M504">
    <cfRule type="colorScale" priority="40">
      <colorScale>
        <cfvo type="min"/>
        <cfvo type="max"/>
        <color rgb="FFFFEF9C"/>
        <color rgb="FFFF7128"/>
      </colorScale>
    </cfRule>
    <cfRule type="containsBlanks" dxfId="1469" priority="41">
      <formula>LEN(TRIM(F504))=0</formula>
    </cfRule>
  </conditionalFormatting>
  <conditionalFormatting sqref="H504:I504">
    <cfRule type="expression" dxfId="1468" priority="39">
      <formula>Z504=1</formula>
    </cfRule>
  </conditionalFormatting>
  <conditionalFormatting sqref="F504:G504">
    <cfRule type="expression" dxfId="1467" priority="38">
      <formula>Y504=1</formula>
    </cfRule>
  </conditionalFormatting>
  <conditionalFormatting sqref="J504:K504">
    <cfRule type="expression" dxfId="1466" priority="37">
      <formula>AA504=1</formula>
    </cfRule>
  </conditionalFormatting>
  <conditionalFormatting sqref="L504:M504">
    <cfRule type="expression" dxfId="1465" priority="36">
      <formula>AB504=1</formula>
    </cfRule>
  </conditionalFormatting>
  <conditionalFormatting sqref="F507:M507">
    <cfRule type="containsBlanks" dxfId="1464" priority="35">
      <formula>LEN(TRIM(F507))=0</formula>
    </cfRule>
  </conditionalFormatting>
  <conditionalFormatting sqref="F506:M506">
    <cfRule type="colorScale" priority="33">
      <colorScale>
        <cfvo type="min"/>
        <cfvo type="max"/>
        <color rgb="FFFFEF9C"/>
        <color rgb="FFFF7128"/>
      </colorScale>
    </cfRule>
    <cfRule type="containsBlanks" dxfId="1463" priority="34">
      <formula>LEN(TRIM(F506))=0</formula>
    </cfRule>
  </conditionalFormatting>
  <conditionalFormatting sqref="H506:I506">
    <cfRule type="expression" dxfId="1462" priority="32">
      <formula>Z506=1</formula>
    </cfRule>
  </conditionalFormatting>
  <conditionalFormatting sqref="F506:G506">
    <cfRule type="expression" dxfId="1461" priority="31">
      <formula>Y506=1</formula>
    </cfRule>
  </conditionalFormatting>
  <conditionalFormatting sqref="J506:K506">
    <cfRule type="expression" dxfId="1460" priority="30">
      <formula>AA506=1</formula>
    </cfRule>
  </conditionalFormatting>
  <conditionalFormatting sqref="L506:M506">
    <cfRule type="expression" dxfId="1459" priority="29">
      <formula>AB506=1</formula>
    </cfRule>
  </conditionalFormatting>
  <hyperlinks>
    <hyperlink ref="B3" location="Contents!A1" display="Back to Contents page"/>
    <hyperlink ref="F7" r:id="rId1"/>
    <hyperlink ref="D7:E7" r:id="rId2" display="Funnel plots have been created using the the Funnel compar command in STATA,"/>
  </hyperlinks>
  <pageMargins left="0.70866141732283472" right="0.70866141732283472" top="0.74803149606299213" bottom="0.74803149606299213" header="0.31496062992125984" footer="0.31496062992125984"/>
  <pageSetup paperSize="9" scale="10" orientation="portrait" r:id="rId3"/>
  <colBreaks count="1" manualBreakCount="1">
    <brk id="13" max="1048575" man="1"/>
  </colBreaks>
  <ignoredErrors>
    <ignoredError sqref="P93:W115 P117:W507 F92:N507" formula="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intro"/>
  <dimension ref="B2:D6"/>
  <sheetViews>
    <sheetView showGridLines="0" workbookViewId="0"/>
  </sheetViews>
  <sheetFormatPr defaultRowHeight="15" x14ac:dyDescent="0.25"/>
  <cols>
    <col min="1" max="1" width="9.140625" style="93"/>
    <col min="2" max="2" width="9.140625" style="93" customWidth="1"/>
    <col min="3" max="16384" width="9.140625" style="93"/>
  </cols>
  <sheetData>
    <row r="2" spans="2:4" ht="18.75" x14ac:dyDescent="0.3">
      <c r="B2" s="52"/>
    </row>
    <row r="4" spans="2:4" x14ac:dyDescent="0.25">
      <c r="B4" s="112"/>
    </row>
    <row r="6" spans="2:4" ht="15.75" x14ac:dyDescent="0.25">
      <c r="D6" s="53"/>
    </row>
  </sheetData>
  <sheetProtection sheet="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CCGprostate">
    <tabColor rgb="FF009E49"/>
    <pageSetUpPr fitToPage="1"/>
  </sheetPr>
  <dimension ref="B1:AC510"/>
  <sheetViews>
    <sheetView showGridLines="0" zoomScaleNormal="100" zoomScaleSheetLayoutView="100" workbookViewId="0"/>
  </sheetViews>
  <sheetFormatPr defaultRowHeight="15" x14ac:dyDescent="0.25"/>
  <cols>
    <col min="1" max="1" width="1.7109375" style="87" customWidth="1"/>
    <col min="2" max="2" width="22.5703125" style="87" customWidth="1"/>
    <col min="3" max="3" width="1.7109375" style="109" customWidth="1"/>
    <col min="4" max="4" width="5.85546875" style="87" customWidth="1"/>
    <col min="5" max="5" width="66.140625" style="87" customWidth="1"/>
    <col min="6" max="12" width="5" style="87" customWidth="1"/>
    <col min="13" max="13" width="6.7109375" style="87" customWidth="1"/>
    <col min="14" max="14" width="9.140625" style="87"/>
    <col min="15" max="15" width="2.42578125" style="87" customWidth="1"/>
    <col min="16" max="23" width="5" style="109" customWidth="1"/>
    <col min="24" max="24" width="9.140625" style="108"/>
    <col min="25" max="25" width="0.140625" style="110" customWidth="1"/>
    <col min="26" max="29" width="0.140625" style="78" customWidth="1"/>
    <col min="30" max="30" width="9.140625" style="87" customWidth="1"/>
    <col min="31" max="16384" width="9.140625" style="87"/>
  </cols>
  <sheetData>
    <row r="1" spans="2:29" ht="15.75" thickBot="1" x14ac:dyDescent="0.3"/>
    <row r="2" spans="2:29" ht="15.75" customHeight="1" x14ac:dyDescent="0.25">
      <c r="D2" s="331" t="s">
        <v>316</v>
      </c>
      <c r="E2" s="332"/>
      <c r="F2" s="332"/>
      <c r="G2" s="332"/>
      <c r="H2" s="332"/>
      <c r="I2" s="332"/>
      <c r="J2" s="332"/>
      <c r="K2" s="332"/>
      <c r="L2" s="332"/>
      <c r="M2" s="332"/>
      <c r="N2" s="333"/>
    </row>
    <row r="3" spans="2:29" ht="15.75" customHeight="1" x14ac:dyDescent="0.25">
      <c r="B3" s="44" t="s">
        <v>49</v>
      </c>
      <c r="D3" s="334"/>
      <c r="E3" s="335"/>
      <c r="F3" s="335"/>
      <c r="G3" s="335"/>
      <c r="H3" s="335"/>
      <c r="I3" s="335"/>
      <c r="J3" s="335"/>
      <c r="K3" s="335"/>
      <c r="L3" s="335"/>
      <c r="M3" s="335"/>
      <c r="N3" s="336"/>
    </row>
    <row r="4" spans="2:29" ht="15.75" customHeight="1" thickBot="1" x14ac:dyDescent="0.3">
      <c r="B4" s="44"/>
      <c r="D4" s="337"/>
      <c r="E4" s="338"/>
      <c r="F4" s="338"/>
      <c r="G4" s="338"/>
      <c r="H4" s="338"/>
      <c r="I4" s="338"/>
      <c r="J4" s="338"/>
      <c r="K4" s="338"/>
      <c r="L4" s="338"/>
      <c r="M4" s="338"/>
      <c r="N4" s="339"/>
    </row>
    <row r="5" spans="2:29" ht="15.75" customHeight="1" thickBot="1" x14ac:dyDescent="0.3"/>
    <row r="6" spans="2:29" ht="347.25" customHeight="1" x14ac:dyDescent="0.25">
      <c r="D6" s="399" t="s">
        <v>530</v>
      </c>
      <c r="E6" s="400"/>
      <c r="F6" s="400"/>
      <c r="G6" s="400"/>
      <c r="H6" s="400"/>
      <c r="I6" s="400"/>
      <c r="J6" s="400"/>
      <c r="K6" s="400"/>
      <c r="L6" s="400"/>
      <c r="M6" s="400"/>
      <c r="N6" s="401"/>
    </row>
    <row r="7" spans="2:29" s="109" customFormat="1" ht="15" customHeight="1" thickBot="1" x14ac:dyDescent="0.3">
      <c r="D7" s="406" t="s">
        <v>556</v>
      </c>
      <c r="E7" s="407"/>
      <c r="F7" s="408" t="s">
        <v>505</v>
      </c>
      <c r="G7" s="408"/>
      <c r="H7" s="408"/>
      <c r="I7" s="408"/>
      <c r="J7" s="408"/>
      <c r="K7" s="408"/>
      <c r="L7" s="408"/>
      <c r="M7" s="408"/>
      <c r="N7" s="409"/>
      <c r="Y7" s="110"/>
      <c r="Z7" s="78"/>
      <c r="AA7" s="78"/>
      <c r="AB7" s="78"/>
      <c r="AC7" s="78"/>
    </row>
    <row r="9" spans="2:29" ht="15" customHeight="1" x14ac:dyDescent="0.25">
      <c r="D9" s="397" t="s">
        <v>317</v>
      </c>
      <c r="E9" s="397"/>
      <c r="F9" s="397"/>
      <c r="G9" s="397"/>
      <c r="H9" s="397"/>
      <c r="I9" s="397"/>
      <c r="J9" s="397"/>
      <c r="K9" s="397"/>
      <c r="L9" s="397"/>
      <c r="M9" s="397"/>
      <c r="N9" s="88"/>
    </row>
    <row r="33" spans="4:29" s="109" customFormat="1" x14ac:dyDescent="0.25">
      <c r="Y33" s="110"/>
      <c r="Z33" s="78"/>
      <c r="AA33" s="78"/>
      <c r="AB33" s="78"/>
      <c r="AC33" s="78"/>
    </row>
    <row r="34" spans="4:29" s="109" customFormat="1" x14ac:dyDescent="0.25">
      <c r="Y34" s="110"/>
      <c r="Z34" s="78"/>
      <c r="AA34" s="78"/>
      <c r="AB34" s="78"/>
      <c r="AC34" s="78"/>
    </row>
    <row r="36" spans="4:29" ht="15" customHeight="1" x14ac:dyDescent="0.25">
      <c r="D36" s="397" t="s">
        <v>318</v>
      </c>
      <c r="E36" s="397"/>
      <c r="F36" s="397"/>
      <c r="G36" s="397"/>
      <c r="H36" s="397"/>
      <c r="I36" s="397"/>
      <c r="J36" s="397"/>
      <c r="K36" s="397"/>
      <c r="L36" s="397"/>
      <c r="M36" s="397"/>
    </row>
    <row r="60" spans="4:29" s="109" customFormat="1" x14ac:dyDescent="0.25">
      <c r="Y60" s="110"/>
      <c r="Z60" s="78"/>
      <c r="AA60" s="78"/>
      <c r="AB60" s="78"/>
      <c r="AC60" s="78"/>
    </row>
    <row r="61" spans="4:29" s="109" customFormat="1" x14ac:dyDescent="0.25">
      <c r="Y61" s="110"/>
      <c r="Z61" s="78"/>
      <c r="AA61" s="78"/>
      <c r="AB61" s="78"/>
      <c r="AC61" s="78"/>
    </row>
    <row r="63" spans="4:29" ht="15" customHeight="1" x14ac:dyDescent="0.25">
      <c r="D63" s="397" t="s">
        <v>319</v>
      </c>
      <c r="E63" s="397"/>
      <c r="F63" s="397"/>
      <c r="G63" s="397"/>
      <c r="H63" s="397"/>
      <c r="I63" s="397"/>
      <c r="J63" s="397"/>
      <c r="K63" s="397"/>
      <c r="L63" s="397"/>
      <c r="M63" s="397"/>
    </row>
    <row r="87" spans="3:29" s="109" customFormat="1" x14ac:dyDescent="0.25">
      <c r="Y87" s="110"/>
      <c r="Z87" s="78"/>
      <c r="AA87" s="78"/>
      <c r="AB87" s="78"/>
      <c r="AC87" s="78"/>
    </row>
    <row r="88" spans="3:29" s="109" customFormat="1" x14ac:dyDescent="0.25">
      <c r="Y88" s="110"/>
      <c r="Z88" s="78"/>
      <c r="AA88" s="78"/>
      <c r="AB88" s="78"/>
      <c r="AC88" s="78"/>
    </row>
    <row r="89" spans="3:29" ht="15.75" thickBot="1" x14ac:dyDescent="0.3"/>
    <row r="90" spans="3:29" s="40" customFormat="1" ht="36" customHeight="1" thickBot="1" x14ac:dyDescent="0.3">
      <c r="D90" s="389" t="s">
        <v>326</v>
      </c>
      <c r="E90" s="390"/>
      <c r="F90" s="390"/>
      <c r="G90" s="390"/>
      <c r="H90" s="390"/>
      <c r="I90" s="390"/>
      <c r="J90" s="390"/>
      <c r="K90" s="390"/>
      <c r="L90" s="390"/>
      <c r="M90" s="390"/>
      <c r="N90" s="391"/>
      <c r="P90" s="410" t="s">
        <v>325</v>
      </c>
      <c r="Q90" s="390"/>
      <c r="R90" s="390"/>
      <c r="S90" s="390"/>
      <c r="T90" s="390"/>
      <c r="U90" s="390"/>
      <c r="V90" s="390"/>
      <c r="W90" s="391"/>
      <c r="Y90" s="111"/>
      <c r="Z90" s="106"/>
      <c r="AA90" s="106"/>
      <c r="AB90" s="106"/>
      <c r="AC90" s="106"/>
    </row>
    <row r="91" spans="3:29" ht="90.75" customHeight="1" thickBot="1" x14ac:dyDescent="0.3">
      <c r="D91" s="354" t="s">
        <v>14</v>
      </c>
      <c r="E91" s="355"/>
      <c r="F91" s="284" t="s">
        <v>20</v>
      </c>
      <c r="G91" s="285"/>
      <c r="H91" s="285" t="s">
        <v>149</v>
      </c>
      <c r="I91" s="285"/>
      <c r="J91" s="285" t="s">
        <v>9</v>
      </c>
      <c r="K91" s="285"/>
      <c r="L91" s="285" t="s">
        <v>150</v>
      </c>
      <c r="M91" s="386"/>
      <c r="N91" s="56" t="s">
        <v>90</v>
      </c>
      <c r="P91" s="284" t="s">
        <v>20</v>
      </c>
      <c r="Q91" s="285"/>
      <c r="R91" s="285" t="s">
        <v>149</v>
      </c>
      <c r="S91" s="285"/>
      <c r="T91" s="285" t="s">
        <v>9</v>
      </c>
      <c r="U91" s="285"/>
      <c r="V91" s="285" t="s">
        <v>150</v>
      </c>
      <c r="W91" s="386"/>
      <c r="Z91" s="166" t="s">
        <v>149</v>
      </c>
      <c r="AA91" s="166" t="s">
        <v>9</v>
      </c>
      <c r="AB91" s="166" t="s">
        <v>150</v>
      </c>
    </row>
    <row r="92" spans="3:29" s="91" customFormat="1" ht="15.75" x14ac:dyDescent="0.25">
      <c r="C92" s="109"/>
      <c r="D92" s="318" t="s">
        <v>452</v>
      </c>
      <c r="E92" s="102" t="s">
        <v>40</v>
      </c>
      <c r="F92" s="398" t="str">
        <f>IF(OR(ISERROR(VLOOKUP($E92&amp;$D$91&amp;$D$92,'CCG data'!$A:$AD,'CCG data'!R$3,FALSE)),ISBLANK(VLOOKUP($E92&amp;$D$91&amp;$D$92,'CCG data'!$A:$AD,'CCG data'!R$3,FALSE))),"",VLOOKUP($E92&amp;$D$91&amp;$D$92,'CCG data'!$A:$AD,'CCG data'!R$3,FALSE))</f>
        <v/>
      </c>
      <c r="G92" s="392"/>
      <c r="H92" s="392">
        <f>IF(OR(ISERROR(VLOOKUP($E92&amp;$D$91&amp;$D$92,'CCG data'!$A:$AD,'CCG data'!S$3,FALSE)),ISBLANK(VLOOKUP($E92&amp;$D$91&amp;$D$92,'CCG data'!$A:$AD,'CCG data'!S$3,FALSE))),"",VLOOKUP($E92&amp;$D$91&amp;$D$92,'CCG data'!$A:$AD,'CCG data'!S$3,FALSE))</f>
        <v>130.58292691886686</v>
      </c>
      <c r="I92" s="392"/>
      <c r="J92" s="392">
        <f>IF(OR(ISERROR(VLOOKUP($E92&amp;$D$91&amp;$D$92,'CCG data'!$A:$AD,'CCG data'!T$3,FALSE)),ISBLANK(VLOOKUP($E92&amp;$D$91&amp;$D$92,'CCG data'!$A:$AD,'CCG data'!T$3,FALSE))),"",VLOOKUP($E92&amp;$D$91&amp;$D$92,'CCG data'!$A:$AD,'CCG data'!T$3,FALSE))</f>
        <v>17.046578428370708</v>
      </c>
      <c r="K92" s="392"/>
      <c r="L92" s="392">
        <f>IF(OR(ISERROR(VLOOKUP($E92&amp;$D$91&amp;$D$92,'CCG data'!$A:$AD,'CCG data'!U$3,FALSE)),ISBLANK(VLOOKUP($E92&amp;$D$91&amp;$D$92,'CCG data'!$A:$AD,'CCG data'!U$3,FALSE))),"",VLOOKUP($E92&amp;$D$91&amp;$D$92,'CCG data'!$A:$AD,'CCG data'!U$3,FALSE))</f>
        <v>28.846610760674462</v>
      </c>
      <c r="M92" s="393"/>
      <c r="N92" s="371">
        <f>IF(OR(ISERROR(VLOOKUP($E92&amp;$D$91&amp;$D$92,'CCG data'!$A:$AD,'CCG data'!G$3,FALSE)),ISBLANK(VLOOKUP($E92&amp;$D$91&amp;$D$92,'CCG data'!$A:$AD,'CCG data'!G$3,FALSE))),"",VLOOKUP($E92&amp;$D$91&amp;$D$92,'CCG data'!$A:$AD,'CCG data'!G$3,FALSE))</f>
        <v>323884</v>
      </c>
      <c r="P92" s="402" t="str">
        <f>IF(OR(ISERROR(VLOOKUP($E92&amp;$D$91&amp;$D$92,'CCG data'!$A:$AD,'CCG data'!B$3,FALSE)),ISBLANK(VLOOKUP($E92&amp;$D$91&amp;$D$92,'CCG data'!$A:$AD,'CCG data'!B$3,FALSE))),"",VLOOKUP($E92&amp;$D$91&amp;$D$92,'CCG data'!$A:$AD,'CCG data'!B$3,FALSE))</f>
        <v/>
      </c>
      <c r="Q92" s="290"/>
      <c r="R92" s="290">
        <f>IF(OR(ISERROR(VLOOKUP($E92&amp;$D$91&amp;$D$92,'CCG data'!$A:$AD,'CCG data'!C$3,FALSE)),ISBLANK(VLOOKUP($E92&amp;$D$91&amp;$D$92,'CCG data'!$A:$AD,'CCG data'!C$3,FALSE))),"",VLOOKUP($E92&amp;$D$91&amp;$D$92,'CCG data'!$A:$AD,'CCG data'!C$3,FALSE))</f>
        <v>0.74752997986933589</v>
      </c>
      <c r="S92" s="290"/>
      <c r="T92" s="290">
        <f>IF(OR(ISERROR(VLOOKUP($E92&amp;$D$91&amp;$D$92,'CCG data'!$A:$AD,'CCG data'!D$3,FALSE)),ISBLANK(VLOOKUP($E92&amp;$D$91&amp;$D$92,'CCG data'!$A:$AD,'CCG data'!D$3,FALSE))),"",VLOOKUP($E92&amp;$D$91&amp;$D$92,'CCG data'!$A:$AD,'CCG data'!D$3,FALSE))</f>
        <v>8.7250373590544758E-2</v>
      </c>
      <c r="U92" s="290"/>
      <c r="V92" s="290">
        <f>IF(OR(ISERROR(VLOOKUP($E92&amp;$D$91&amp;$D$92,'CCG data'!$A:$AD,'CCG data'!E$3,FALSE)),ISBLANK(VLOOKUP($E92&amp;$D$91&amp;$D$92,'CCG data'!$A:$AD,'CCG data'!E$3,FALSE))),"",VLOOKUP($E92&amp;$D$91&amp;$D$92,'CCG data'!$A:$AD,'CCG data'!E$3,FALSE))</f>
        <v>0.16521964654011931</v>
      </c>
      <c r="W92" s="403"/>
      <c r="X92" s="108"/>
      <c r="Y92" s="110"/>
      <c r="Z92" s="165" t="str">
        <f>IFERROR(VLOOKUP($E92&amp;$D$92, Outliers!$A$4:$P$214,13,FALSE),"0")</f>
        <v>0</v>
      </c>
      <c r="AA92" s="165" t="str">
        <f>IFERROR(VLOOKUP($E92&amp;$D$92, Outliers!$A$4:$P$214,14,FALSE),"0")</f>
        <v>0</v>
      </c>
      <c r="AB92" s="165" t="str">
        <f>IFERROR(VLOOKUP($E92&amp;$D$92, Outliers!$A$4:$P$214,15,FALSE),"0")</f>
        <v>0</v>
      </c>
      <c r="AC92" s="78"/>
    </row>
    <row r="93" spans="3:29" s="91" customFormat="1" ht="15.75" thickBot="1" x14ac:dyDescent="0.3">
      <c r="C93" s="109"/>
      <c r="D93" s="319"/>
      <c r="E93" s="103" t="s">
        <v>27</v>
      </c>
      <c r="F93" s="97" t="str">
        <f>IF(P92="","",VLOOKUP($E92&amp;$D$91&amp;$D$92,'CCG data'!$A:$AD,'CCG data'!W$3,FALSE))</f>
        <v/>
      </c>
      <c r="G93" s="98" t="str">
        <f>IF(P92="","",VLOOKUP($E92&amp;$D$91&amp;$D$92,'CCG data'!$A:$AD,'CCG data'!X$3,FALSE))</f>
        <v/>
      </c>
      <c r="H93" s="98">
        <f>IF(R92="","",VLOOKUP($E92&amp;$D$91&amp;$D$92,'CCG data'!$A:$AD,'CCG data'!Y$3,FALSE))</f>
        <v>130.06277115462669</v>
      </c>
      <c r="I93" s="98">
        <f>IF(R92="","",VLOOKUP($E92&amp;$D$91&amp;$D$92,'CCG data'!$A:$AD,'CCG data'!Z$3,FALSE))</f>
        <v>131.10308268310703</v>
      </c>
      <c r="J93" s="98">
        <f>IF(T92="","",VLOOKUP($E92&amp;$D$91&amp;$D$92,'CCG data'!$A:$AD,'CCG data'!AA$3,FALSE))</f>
        <v>16.847824876946994</v>
      </c>
      <c r="K93" s="98">
        <f>IF(T92="","",VLOOKUP($E92&amp;$D$91&amp;$D$92,'CCG data'!$A:$AD,'CCG data'!AB$3,FALSE))</f>
        <v>17.245331979794422</v>
      </c>
      <c r="L93" s="98">
        <f>IF(V92="","",VLOOKUP($E92&amp;$D$91&amp;$D$92,'CCG data'!$A:$AD,'CCG data'!AC$3,FALSE))</f>
        <v>28.602197213301142</v>
      </c>
      <c r="M93" s="99">
        <f>IF(V92="","",VLOOKUP($E92&amp;$D$91&amp;$D$92,'CCG data'!$A:$AD,'CCG data'!AD$3,FALSE))</f>
        <v>29.091024308047782</v>
      </c>
      <c r="N93" s="368"/>
      <c r="P93" s="146" t="str">
        <f>IF(P92="","",VLOOKUP($E92&amp;$D$91&amp;$D$92,'CCG data'!$A:$AD,'CCG data'!I$3,FALSE))</f>
        <v/>
      </c>
      <c r="Q93" s="3" t="str">
        <f>IF(P92="","",VLOOKUP($E92&amp;$D$91&amp;$D$92,'CCG data'!$A:$AD,'CCG data'!J$3,FALSE))</f>
        <v/>
      </c>
      <c r="R93" s="3">
        <f>IF(R92="","",VLOOKUP($E92&amp;$D$91&amp;$D$92,'CCG data'!$A:$AD,'CCG data'!K$3,FALSE))</f>
        <v>0.746</v>
      </c>
      <c r="S93" s="3">
        <f>IF(R92="","",VLOOKUP($E92&amp;$D$91&amp;$D$92,'CCG data'!$A:$AD,'CCG data'!L$3,FALSE))</f>
        <v>0.749</v>
      </c>
      <c r="T93" s="3">
        <f>IF(T92="","",VLOOKUP($E92&amp;$D$91&amp;$D$92,'CCG data'!$A:$AD,'CCG data'!M$3,FALSE))</f>
        <v>8.5999999999999993E-2</v>
      </c>
      <c r="U93" s="3">
        <f>IF(T92="","",VLOOKUP($E92&amp;$D$91&amp;$D$92,'CCG data'!$A:$AD,'CCG data'!N$3,FALSE))</f>
        <v>8.7999999999999995E-2</v>
      </c>
      <c r="V93" s="3">
        <f>IF(V92="","",VLOOKUP($E92&amp;$D$91&amp;$D$92,'CCG data'!$A:$AD,'CCG data'!O$3,FALSE))</f>
        <v>0.16400000000000001</v>
      </c>
      <c r="W93" s="137">
        <f>IF(V92="","",VLOOKUP($E92&amp;$D$91&amp;$D$92,'CCG data'!$A:$AD,'CCG data'!P$3,FALSE))</f>
        <v>0.16700000000000001</v>
      </c>
      <c r="X93" s="108"/>
      <c r="Y93" s="110"/>
      <c r="Z93" s="165" t="str">
        <f>IFERROR(VLOOKUP($E93&amp;$D$92, Outliers!$A$4:$P$214,13,FALSE),"0")</f>
        <v>0</v>
      </c>
      <c r="AA93" s="165" t="str">
        <f>IFERROR(VLOOKUP($E93&amp;$D$92, Outliers!$A$4:$P$214,14,FALSE),"0")</f>
        <v>0</v>
      </c>
      <c r="AB93" s="165" t="str">
        <f>IFERROR(VLOOKUP($E93&amp;$D$92, Outliers!$A$4:$P$214,15,FALSE),"0")</f>
        <v>0</v>
      </c>
      <c r="AC93" s="78"/>
    </row>
    <row r="94" spans="3:29" s="40" customFormat="1" ht="18.75" customHeight="1" x14ac:dyDescent="0.25">
      <c r="D94" s="319"/>
      <c r="E94" s="102" t="s">
        <v>388</v>
      </c>
      <c r="F94" s="394" t="str">
        <f>IF(OR(ISERROR(VLOOKUP($E94&amp;$D$91&amp;$D$92,'CCG data'!$A:$AD,'CCG data'!R$3,FALSE)),ISBLANK(VLOOKUP($E94&amp;$D$91&amp;$D$92,'CCG data'!$A:$AD,'CCG data'!R$3,FALSE))),"",VLOOKUP($E94&amp;$D$91&amp;$D$92,'CCG data'!$A:$AD,'CCG data'!R$3,FALSE))</f>
        <v/>
      </c>
      <c r="G94" s="395"/>
      <c r="H94" s="395">
        <f>IF(OR(ISERROR(VLOOKUP($E94&amp;$D$91&amp;$D$92,'CCG data'!$A:$AD,'CCG data'!S$3,FALSE)),ISBLANK(VLOOKUP($E94&amp;$D$91&amp;$D$92,'CCG data'!$A:$AD,'CCG data'!S$3,FALSE))),"",VLOOKUP($E94&amp;$D$91&amp;$D$92,'CCG data'!$A:$AD,'CCG data'!S$3,FALSE))</f>
        <v>115.38416173360619</v>
      </c>
      <c r="I94" s="395"/>
      <c r="J94" s="395">
        <f>IF(OR(ISERROR(VLOOKUP($E94&amp;$D$91&amp;$D$92,'CCG data'!$A:$AD,'CCG data'!T$3,FALSE)),ISBLANK(VLOOKUP($E94&amp;$D$91&amp;$D$92,'CCG data'!$A:$AD,'CCG data'!T$3,FALSE))),"",VLOOKUP($E94&amp;$D$91&amp;$D$92,'CCG data'!$A:$AD,'CCG data'!T$3,FALSE))</f>
        <v>32.247879279591132</v>
      </c>
      <c r="K94" s="395"/>
      <c r="L94" s="395">
        <f>IF(OR(ISERROR(VLOOKUP($E94&amp;$D$91&amp;$D$92,'CCG data'!$A:$AD,'CCG data'!U$3,FALSE)),ISBLANK(VLOOKUP($E94&amp;$D$91&amp;$D$92,'CCG data'!$A:$AD,'CCG data'!U$3,FALSE))),"",VLOOKUP($E94&amp;$D$91&amp;$D$92,'CCG data'!$A:$AD,'CCG data'!U$3,FALSE))</f>
        <v>29.556333547191088</v>
      </c>
      <c r="M94" s="396"/>
      <c r="N94" s="371">
        <f>IF(OR(ISERROR(VLOOKUP($E94&amp;$D$91&amp;$D$92,'CCG data'!$A:$AD,'CCG data'!G$3,FALSE)),ISBLANK(VLOOKUP($E94&amp;$D$91&amp;$D$92,'CCG data'!$A:$AD,'CCG data'!G$3,FALSE))),"",VLOOKUP($E94&amp;$D$91&amp;$D$92,'CCG data'!$A:$AD,'CCG data'!G$3,FALSE))</f>
        <v>1109</v>
      </c>
      <c r="P94" s="402" t="str">
        <f>IF(OR(ISERROR(VLOOKUP($E94&amp;$D$91&amp;$D$92,'CCG data'!$A:$AD,'CCG data'!B$3,FALSE)),ISBLANK(VLOOKUP($E94&amp;$D$91&amp;$D$92,'CCG data'!$A:$AD,'CCG data'!B$3,FALSE))),"",VLOOKUP($E94&amp;$D$91&amp;$D$92,'CCG data'!$A:$AD,'CCG data'!B$3,FALSE))</f>
        <v/>
      </c>
      <c r="Q94" s="290"/>
      <c r="R94" s="290">
        <f>IF(OR(ISERROR(VLOOKUP($E94&amp;$D$91&amp;$D$92,'CCG data'!$A:$AD,'CCG data'!C$3,FALSE)),ISBLANK(VLOOKUP($E94&amp;$D$91&amp;$D$92,'CCG data'!$A:$AD,'CCG data'!C$3,FALSE))),"",VLOOKUP($E94&amp;$D$91&amp;$D$92,'CCG data'!$A:$AD,'CCG data'!C$3,FALSE))</f>
        <v>0.65464382326420201</v>
      </c>
      <c r="S94" s="290"/>
      <c r="T94" s="290">
        <f>IF(OR(ISERROR(VLOOKUP($E94&amp;$D$91&amp;$D$92,'CCG data'!$A:$AD,'CCG data'!D$3,FALSE)),ISBLANK(VLOOKUP($E94&amp;$D$91&amp;$D$92,'CCG data'!$A:$AD,'CCG data'!D$3,FALSE))),"",VLOOKUP($E94&amp;$D$91&amp;$D$92,'CCG data'!$A:$AD,'CCG data'!D$3,FALSE))</f>
        <v>0.17673579801623085</v>
      </c>
      <c r="U94" s="290"/>
      <c r="V94" s="290">
        <f>IF(OR(ISERROR(VLOOKUP($E94&amp;$D$91&amp;$D$92,'CCG data'!$A:$AD,'CCG data'!E$3,FALSE)),ISBLANK(VLOOKUP($E94&amp;$D$91&amp;$D$92,'CCG data'!$A:$AD,'CCG data'!E$3,FALSE))),"",VLOOKUP($E94&amp;$D$91&amp;$D$92,'CCG data'!$A:$AD,'CCG data'!E$3,FALSE))</f>
        <v>0.16862037871956717</v>
      </c>
      <c r="W94" s="403"/>
      <c r="Y94" s="111"/>
      <c r="Z94" s="165">
        <f>IFERROR(VLOOKUP($E94&amp;$D$92, Outliers!$A$4:$P$214,13,FALSE),"0")</f>
        <v>1</v>
      </c>
      <c r="AA94" s="165">
        <f>IFERROR(VLOOKUP($E94&amp;$D$92, Outliers!$A$4:$P$214,14,FALSE),"0")</f>
        <v>1</v>
      </c>
      <c r="AB94" s="165">
        <f>IFERROR(VLOOKUP($E94&amp;$D$92, Outliers!$A$4:$P$214,15,FALSE),"0")</f>
        <v>0</v>
      </c>
      <c r="AC94" s="106"/>
    </row>
    <row r="95" spans="3:29" x14ac:dyDescent="0.25">
      <c r="D95" s="319"/>
      <c r="E95" s="103" t="s">
        <v>27</v>
      </c>
      <c r="F95" s="95" t="str">
        <f>IF(P94="","",VLOOKUP($E94&amp;$D$91&amp;$D$92,'CCG data'!$A:$AD,'CCG data'!W$3,FALSE))</f>
        <v/>
      </c>
      <c r="G95" s="96" t="str">
        <f>IF(P94="","",VLOOKUP($E94&amp;$D$91&amp;$D$92,'CCG data'!$A:$AD,'CCG data'!X$3,FALSE))</f>
        <v/>
      </c>
      <c r="H95" s="96">
        <f>IF(R94="","",VLOOKUP($E94&amp;$D$91&amp;$D$92,'CCG data'!$A:$AD,'CCG data'!Y$3,FALSE))</f>
        <v>106.99083827199463</v>
      </c>
      <c r="I95" s="96">
        <f>IF(R94="","",VLOOKUP($E94&amp;$D$91&amp;$D$92,'CCG data'!$A:$AD,'CCG data'!Z$3,FALSE))</f>
        <v>123.77748519521775</v>
      </c>
      <c r="J95" s="96">
        <f>IF(T94="","",VLOOKUP($E94&amp;$D$91&amp;$D$92,'CCG data'!$A:$AD,'CCG data'!AA$3,FALSE))</f>
        <v>27.733176180448375</v>
      </c>
      <c r="K95" s="96">
        <f>IF(T94="","",VLOOKUP($E94&amp;$D$91&amp;$D$92,'CCG data'!$A:$AD,'CCG data'!AB$3,FALSE))</f>
        <v>36.762582378733889</v>
      </c>
      <c r="L95" s="96">
        <f>IF(V94="","",VLOOKUP($E94&amp;$D$91&amp;$D$92,'CCG data'!$A:$AD,'CCG data'!AC$3,FALSE))</f>
        <v>25.320042137643654</v>
      </c>
      <c r="M95" s="96">
        <f>IF(V94="","",VLOOKUP($E94&amp;$D$91&amp;$D$92,'CCG data'!$A:$AD,'CCG data'!AD$3,FALSE))</f>
        <v>33.792624956738521</v>
      </c>
      <c r="N95" s="368"/>
      <c r="P95" s="152" t="str">
        <f>IF(P94="","",VLOOKUP($E94&amp;$D$91&amp;$D$92,'CCG data'!$A:$AD,'CCG data'!I$3,FALSE))</f>
        <v/>
      </c>
      <c r="Q95" s="15" t="str">
        <f>IF(P94="","",VLOOKUP($E94&amp;$D$91&amp;$D$92,'CCG data'!$A:$AD,'CCG data'!J$3,FALSE))</f>
        <v/>
      </c>
      <c r="R95" s="15">
        <f>IF(R94="","",VLOOKUP($E94&amp;$D$91&amp;$D$92,'CCG data'!$A:$AD,'CCG data'!K$3,FALSE))</f>
        <v>0.626</v>
      </c>
      <c r="S95" s="15">
        <f>IF(R94="","",VLOOKUP($E94&amp;$D$91&amp;$D$92,'CCG data'!$A:$AD,'CCG data'!L$3,FALSE))</f>
        <v>0.68200000000000005</v>
      </c>
      <c r="T95" s="15">
        <f>IF(T94="","",VLOOKUP($E94&amp;$D$91&amp;$D$92,'CCG data'!$A:$AD,'CCG data'!M$3,FALSE))</f>
        <v>0.155</v>
      </c>
      <c r="U95" s="15">
        <f>IF(T94="","",VLOOKUP($E94&amp;$D$91&amp;$D$92,'CCG data'!$A:$AD,'CCG data'!N$3,FALSE))</f>
        <v>0.2</v>
      </c>
      <c r="V95" s="15">
        <f>IF(V94="","",VLOOKUP($E94&amp;$D$91&amp;$D$92,'CCG data'!$A:$AD,'CCG data'!O$3,FALSE))</f>
        <v>0.14799999999999999</v>
      </c>
      <c r="W95" s="136">
        <f>IF(V94="","",VLOOKUP($E94&amp;$D$91&amp;$D$92,'CCG data'!$A:$AD,'CCG data'!P$3,FALSE))</f>
        <v>0.192</v>
      </c>
      <c r="Z95" s="165" t="str">
        <f>IFERROR(VLOOKUP($E95&amp;$D$92, Outliers!$A$4:$P$214,13,FALSE),"0")</f>
        <v>0</v>
      </c>
      <c r="AA95" s="165" t="str">
        <f>IFERROR(VLOOKUP($E95&amp;$D$92, Outliers!$A$4:$P$214,14,FALSE),"0")</f>
        <v>0</v>
      </c>
      <c r="AB95" s="165" t="str">
        <f>IFERROR(VLOOKUP($E95&amp;$D$92, Outliers!$A$4:$P$214,15,FALSE),"0")</f>
        <v>0</v>
      </c>
    </row>
    <row r="96" spans="3:29" s="40" customFormat="1" ht="18.75" customHeight="1" x14ac:dyDescent="0.25">
      <c r="D96" s="319"/>
      <c r="E96" s="104" t="s">
        <v>151</v>
      </c>
      <c r="F96" s="394" t="str">
        <f>IF(OR(ISERROR(VLOOKUP($E96&amp;$D$91&amp;$D$92,'CCG data'!$A:$AD,'CCG data'!R$3,FALSE)),ISBLANK(VLOOKUP($E96&amp;$D$91&amp;$D$92,'CCG data'!$A:$AD,'CCG data'!R$3,FALSE))),"",VLOOKUP($E96&amp;$D$91&amp;$D$92,'CCG data'!$A:$AD,'CCG data'!R$3,FALSE))</f>
        <v/>
      </c>
      <c r="G96" s="395"/>
      <c r="H96" s="395">
        <f>IF(OR(ISERROR(VLOOKUP($E96&amp;$D$91&amp;$D$92,'CCG data'!$A:$AD,'CCG data'!S$3,FALSE)),ISBLANK(VLOOKUP($E96&amp;$D$91&amp;$D$92,'CCG data'!$A:$AD,'CCG data'!S$3,FALSE))),"",VLOOKUP($E96&amp;$D$91&amp;$D$92,'CCG data'!$A:$AD,'CCG data'!S$3,FALSE))</f>
        <v>132.74118171772196</v>
      </c>
      <c r="I96" s="395"/>
      <c r="J96" s="395">
        <f>IF(OR(ISERROR(VLOOKUP($E96&amp;$D$91&amp;$D$92,'CCG data'!$A:$AD,'CCG data'!T$3,FALSE)),ISBLANK(VLOOKUP($E96&amp;$D$91&amp;$D$92,'CCG data'!$A:$AD,'CCG data'!T$3,FALSE))),"",VLOOKUP($E96&amp;$D$91&amp;$D$92,'CCG data'!$A:$AD,'CCG data'!T$3,FALSE))</f>
        <v>20.173745869757859</v>
      </c>
      <c r="K96" s="395"/>
      <c r="L96" s="395">
        <f>IF(OR(ISERROR(VLOOKUP($E96&amp;$D$91&amp;$D$92,'CCG data'!$A:$AD,'CCG data'!U$3,FALSE)),ISBLANK(VLOOKUP($E96&amp;$D$91&amp;$D$92,'CCG data'!$A:$AD,'CCG data'!U$3,FALSE))),"",VLOOKUP($E96&amp;$D$91&amp;$D$92,'CCG data'!$A:$AD,'CCG data'!U$3,FALSE))</f>
        <v>38.044558958363012</v>
      </c>
      <c r="M96" s="396"/>
      <c r="N96" s="367">
        <f>IF(OR(ISERROR(VLOOKUP($E96&amp;$D$91&amp;$D$92,'CCG data'!$A:$AD,'CCG data'!G$3,FALSE)),ISBLANK(VLOOKUP($E96&amp;$D$91&amp;$D$92,'CCG data'!$A:$AD,'CCG data'!G$3,FALSE))),"",VLOOKUP($E96&amp;$D$91&amp;$D$92,'CCG data'!$A:$AD,'CCG data'!G$3,FALSE))</f>
        <v>807</v>
      </c>
      <c r="P96" s="404" t="str">
        <f>IF(OR(ISERROR(VLOOKUP($E96&amp;$D$91&amp;$D$92,'CCG data'!$A:$AD,'CCG data'!B$3,FALSE)),ISBLANK(VLOOKUP($E96&amp;$D$91&amp;$D$92,'CCG data'!$A:$AD,'CCG data'!B$3,FALSE))),"",VLOOKUP($E96&amp;$D$91&amp;$D$92,'CCG data'!$A:$AD,'CCG data'!B$3,FALSE))</f>
        <v/>
      </c>
      <c r="Q96" s="267"/>
      <c r="R96" s="267">
        <f>IF(OR(ISERROR(VLOOKUP($E96&amp;$D$91&amp;$D$92,'CCG data'!$A:$AD,'CCG data'!C$3,FALSE)),ISBLANK(VLOOKUP($E96&amp;$D$91&amp;$D$92,'CCG data'!$A:$AD,'CCG data'!C$3,FALSE))),"",VLOOKUP($E96&amp;$D$91&amp;$D$92,'CCG data'!$A:$AD,'CCG data'!C$3,FALSE))</f>
        <v>0.70879801734820325</v>
      </c>
      <c r="S96" s="267"/>
      <c r="T96" s="267">
        <f>IF(OR(ISERROR(VLOOKUP($E96&amp;$D$91&amp;$D$92,'CCG data'!$A:$AD,'CCG data'!D$3,FALSE)),ISBLANK(VLOOKUP($E96&amp;$D$91&amp;$D$92,'CCG data'!$A:$AD,'CCG data'!D$3,FALSE))),"",VLOOKUP($E96&amp;$D$91&amp;$D$92,'CCG data'!$A:$AD,'CCG data'!D$3,FALSE))</f>
        <v>9.541511771995044E-2</v>
      </c>
      <c r="U96" s="267"/>
      <c r="V96" s="267">
        <f>IF(OR(ISERROR(VLOOKUP($E96&amp;$D$91&amp;$D$92,'CCG data'!$A:$AD,'CCG data'!E$3,FALSE)),ISBLANK(VLOOKUP($E96&amp;$D$91&amp;$D$92,'CCG data'!$A:$AD,'CCG data'!E$3,FALSE))),"",VLOOKUP($E96&amp;$D$91&amp;$D$92,'CCG data'!$A:$AD,'CCG data'!E$3,FALSE))</f>
        <v>0.19578686493184635</v>
      </c>
      <c r="W96" s="405"/>
      <c r="Y96" s="111"/>
      <c r="Z96" s="165">
        <f>IFERROR(VLOOKUP($E96&amp;$D$92, Outliers!$A$4:$P$214,13,FALSE),"0")</f>
        <v>0</v>
      </c>
      <c r="AA96" s="165">
        <f>IFERROR(VLOOKUP($E96&amp;$D$92, Outliers!$A$4:$P$214,14,FALSE),"0")</f>
        <v>0</v>
      </c>
      <c r="AB96" s="165">
        <f>IFERROR(VLOOKUP($E96&amp;$D$92, Outliers!$A$4:$P$214,15,FALSE),"0")</f>
        <v>1</v>
      </c>
      <c r="AC96" s="106"/>
    </row>
    <row r="97" spans="4:29" x14ac:dyDescent="0.25">
      <c r="D97" s="319"/>
      <c r="E97" s="103" t="s">
        <v>27</v>
      </c>
      <c r="F97" s="95" t="str">
        <f>IF(P96="","",VLOOKUP($E96&amp;$D$91&amp;$D$92,'CCG data'!$A:$AD,'CCG data'!W$3,FALSE))</f>
        <v/>
      </c>
      <c r="G97" s="96" t="str">
        <f>IF(P96="","",VLOOKUP($E96&amp;$D$91&amp;$D$92,'CCG data'!$A:$AD,'CCG data'!X$3,FALSE))</f>
        <v/>
      </c>
      <c r="H97" s="96">
        <f>IF(R96="","",VLOOKUP($E96&amp;$D$91&amp;$D$92,'CCG data'!$A:$AD,'CCG data'!Y$3,FALSE))</f>
        <v>121.86281396190822</v>
      </c>
      <c r="I97" s="96">
        <f>IF(R96="","",VLOOKUP($E96&amp;$D$91&amp;$D$92,'CCG data'!$A:$AD,'CCG data'!Z$3,FALSE))</f>
        <v>143.6195494735357</v>
      </c>
      <c r="J97" s="96">
        <f>IF(T96="","",VLOOKUP($E96&amp;$D$91&amp;$D$92,'CCG data'!$A:$AD,'CCG data'!AA$3,FALSE))</f>
        <v>15.667682920768883</v>
      </c>
      <c r="K97" s="96">
        <f>IF(T96="","",VLOOKUP($E96&amp;$D$91&amp;$D$92,'CCG data'!$A:$AD,'CCG data'!AB$3,FALSE))</f>
        <v>24.679808818746835</v>
      </c>
      <c r="L97" s="96">
        <f>IF(V96="","",VLOOKUP($E96&amp;$D$91&amp;$D$92,'CCG data'!$A:$AD,'CCG data'!AC$3,FALSE))</f>
        <v>32.112300261857584</v>
      </c>
      <c r="M97" s="96">
        <f>IF(V96="","",VLOOKUP($E96&amp;$D$91&amp;$D$92,'CCG data'!$A:$AD,'CCG data'!AD$3,FALSE))</f>
        <v>43.976817654868441</v>
      </c>
      <c r="N97" s="368"/>
      <c r="P97" s="152" t="str">
        <f>IF(P96="","",VLOOKUP($E96&amp;$D$91&amp;$D$92,'CCG data'!$A:$AD,'CCG data'!I$3,FALSE))</f>
        <v/>
      </c>
      <c r="Q97" s="15" t="str">
        <f>IF(P96="","",VLOOKUP($E96&amp;$D$91&amp;$D$92,'CCG data'!$A:$AD,'CCG data'!J$3,FALSE))</f>
        <v/>
      </c>
      <c r="R97" s="15">
        <f>IF(R96="","",VLOOKUP($E96&amp;$D$91&amp;$D$92,'CCG data'!$A:$AD,'CCG data'!K$3,FALSE))</f>
        <v>0.67700000000000005</v>
      </c>
      <c r="S97" s="15">
        <f>IF(R96="","",VLOOKUP($E96&amp;$D$91&amp;$D$92,'CCG data'!$A:$AD,'CCG data'!L$3,FALSE))</f>
        <v>0.73899999999999999</v>
      </c>
      <c r="T97" s="15">
        <f>IF(T96="","",VLOOKUP($E96&amp;$D$91&amp;$D$92,'CCG data'!$A:$AD,'CCG data'!M$3,FALSE))</f>
        <v>7.6999999999999999E-2</v>
      </c>
      <c r="U97" s="15">
        <f>IF(T96="","",VLOOKUP($E96&amp;$D$91&amp;$D$92,'CCG data'!$A:$AD,'CCG data'!N$3,FALSE))</f>
        <v>0.11799999999999999</v>
      </c>
      <c r="V97" s="15">
        <f>IF(V96="","",VLOOKUP($E96&amp;$D$91&amp;$D$92,'CCG data'!$A:$AD,'CCG data'!O$3,FALSE))</f>
        <v>0.17</v>
      </c>
      <c r="W97" s="136">
        <f>IF(V96="","",VLOOKUP($E96&amp;$D$91&amp;$D$92,'CCG data'!$A:$AD,'CCG data'!P$3,FALSE))</f>
        <v>0.22500000000000001</v>
      </c>
      <c r="Z97" s="165" t="str">
        <f>IFERROR(VLOOKUP($E97&amp;$D$92, Outliers!$A$4:$P$214,13,FALSE),"0")</f>
        <v>0</v>
      </c>
      <c r="AA97" s="165" t="str">
        <f>IFERROR(VLOOKUP($E97&amp;$D$92, Outliers!$A$4:$P$214,14,FALSE),"0")</f>
        <v>0</v>
      </c>
      <c r="AB97" s="165" t="str">
        <f>IFERROR(VLOOKUP($E97&amp;$D$92, Outliers!$A$4:$P$214,15,FALSE),"0")</f>
        <v>0</v>
      </c>
    </row>
    <row r="98" spans="4:29" s="40" customFormat="1" ht="18.75" customHeight="1" x14ac:dyDescent="0.25">
      <c r="D98" s="319"/>
      <c r="E98" s="104" t="s">
        <v>152</v>
      </c>
      <c r="F98" s="394" t="str">
        <f>IF(OR(ISERROR(VLOOKUP($E98&amp;$D$91&amp;$D$92,'CCG data'!$A:$AD,'CCG data'!R$3,FALSE)),ISBLANK(VLOOKUP($E98&amp;$D$91&amp;$D$92,'CCG data'!$A:$AD,'CCG data'!R$3,FALSE))),"",VLOOKUP($E98&amp;$D$91&amp;$D$92,'CCG data'!$A:$AD,'CCG data'!R$3,FALSE))</f>
        <v/>
      </c>
      <c r="G98" s="395"/>
      <c r="H98" s="395">
        <f>IF(OR(ISERROR(VLOOKUP($E98&amp;$D$91&amp;$D$92,'CCG data'!$A:$AD,'CCG data'!S$3,FALSE)),ISBLANK(VLOOKUP($E98&amp;$D$91&amp;$D$92,'CCG data'!$A:$AD,'CCG data'!S$3,FALSE))),"",VLOOKUP($E98&amp;$D$91&amp;$D$92,'CCG data'!$A:$AD,'CCG data'!S$3,FALSE))</f>
        <v>128.72484000345406</v>
      </c>
      <c r="I98" s="395"/>
      <c r="J98" s="395">
        <f>IF(OR(ISERROR(VLOOKUP($E98&amp;$D$91&amp;$D$92,'CCG data'!$A:$AD,'CCG data'!T$3,FALSE)),ISBLANK(VLOOKUP($E98&amp;$D$91&amp;$D$92,'CCG data'!$A:$AD,'CCG data'!T$3,FALSE))),"",VLOOKUP($E98&amp;$D$91&amp;$D$92,'CCG data'!$A:$AD,'CCG data'!T$3,FALSE))</f>
        <v>13.139632485522871</v>
      </c>
      <c r="K98" s="395"/>
      <c r="L98" s="395">
        <f>IF(OR(ISERROR(VLOOKUP($E98&amp;$D$91&amp;$D$92,'CCG data'!$A:$AD,'CCG data'!U$3,FALSE)),ISBLANK(VLOOKUP($E98&amp;$D$91&amp;$D$92,'CCG data'!$A:$AD,'CCG data'!U$3,FALSE))),"",VLOOKUP($E98&amp;$D$91&amp;$D$92,'CCG data'!$A:$AD,'CCG data'!U$3,FALSE))</f>
        <v>28.109148226016401</v>
      </c>
      <c r="M98" s="396"/>
      <c r="N98" s="367">
        <f>IF(OR(ISERROR(VLOOKUP($E98&amp;$D$91&amp;$D$92,'CCG data'!$A:$AD,'CCG data'!G$3,FALSE)),ISBLANK(VLOOKUP($E98&amp;$D$91&amp;$D$92,'CCG data'!$A:$AD,'CCG data'!G$3,FALSE))),"",VLOOKUP($E98&amp;$D$91&amp;$D$92,'CCG data'!$A:$AD,'CCG data'!G$3,FALSE))</f>
        <v>1131</v>
      </c>
      <c r="P98" s="404" t="str">
        <f>IF(OR(ISERROR(VLOOKUP($E98&amp;$D$91&amp;$D$92,'CCG data'!$A:$AD,'CCG data'!B$3,FALSE)),ISBLANK(VLOOKUP($E98&amp;$D$91&amp;$D$92,'CCG data'!$A:$AD,'CCG data'!B$3,FALSE))),"",VLOOKUP($E98&amp;$D$91&amp;$D$92,'CCG data'!$A:$AD,'CCG data'!B$3,FALSE))</f>
        <v/>
      </c>
      <c r="Q98" s="267"/>
      <c r="R98" s="267">
        <f>IF(OR(ISERROR(VLOOKUP($E98&amp;$D$91&amp;$D$92,'CCG data'!$A:$AD,'CCG data'!C$3,FALSE)),ISBLANK(VLOOKUP($E98&amp;$D$91&amp;$D$92,'CCG data'!$A:$AD,'CCG data'!C$3,FALSE))),"",VLOOKUP($E98&amp;$D$91&amp;$D$92,'CCG data'!$A:$AD,'CCG data'!C$3,FALSE))</f>
        <v>0.76657824933687002</v>
      </c>
      <c r="S98" s="267"/>
      <c r="T98" s="267">
        <f>IF(OR(ISERROR(VLOOKUP($E98&amp;$D$91&amp;$D$92,'CCG data'!$A:$AD,'CCG data'!D$3,FALSE)),ISBLANK(VLOOKUP($E98&amp;$D$91&amp;$D$92,'CCG data'!$A:$AD,'CCG data'!D$3,FALSE))),"",VLOOKUP($E98&amp;$D$91&amp;$D$92,'CCG data'!$A:$AD,'CCG data'!D$3,FALSE))</f>
        <v>6.5428824049513709E-2</v>
      </c>
      <c r="U98" s="267"/>
      <c r="V98" s="267">
        <f>IF(OR(ISERROR(VLOOKUP($E98&amp;$D$91&amp;$D$92,'CCG data'!$A:$AD,'CCG data'!E$3,FALSE)),ISBLANK(VLOOKUP($E98&amp;$D$91&amp;$D$92,'CCG data'!$A:$AD,'CCG data'!E$3,FALSE))),"",VLOOKUP($E98&amp;$D$91&amp;$D$92,'CCG data'!$A:$AD,'CCG data'!E$3,FALSE))</f>
        <v>0.16799292661361626</v>
      </c>
      <c r="W98" s="405"/>
      <c r="Y98" s="111"/>
      <c r="Z98" s="165">
        <f>IFERROR(VLOOKUP($E98&amp;$D$92, Outliers!$A$4:$P$214,13,FALSE),"0")</f>
        <v>0</v>
      </c>
      <c r="AA98" s="165">
        <f>IFERROR(VLOOKUP($E98&amp;$D$92, Outliers!$A$4:$P$214,14,FALSE),"0")</f>
        <v>0</v>
      </c>
      <c r="AB98" s="165">
        <f>IFERROR(VLOOKUP($E98&amp;$D$92, Outliers!$A$4:$P$214,15,FALSE),"0")</f>
        <v>0</v>
      </c>
      <c r="AC98" s="106"/>
    </row>
    <row r="99" spans="4:29" x14ac:dyDescent="0.25">
      <c r="D99" s="319"/>
      <c r="E99" s="103" t="s">
        <v>27</v>
      </c>
      <c r="F99" s="95" t="str">
        <f>IF(P98="","",VLOOKUP($E98&amp;$D$91&amp;$D$92,'CCG data'!$A:$AD,'CCG data'!W$3,FALSE))</f>
        <v/>
      </c>
      <c r="G99" s="96" t="str">
        <f>IF(P98="","",VLOOKUP($E98&amp;$D$91&amp;$D$92,'CCG data'!$A:$AD,'CCG data'!X$3,FALSE))</f>
        <v/>
      </c>
      <c r="H99" s="96">
        <f>IF(R98="","",VLOOKUP($E98&amp;$D$91&amp;$D$92,'CCG data'!$A:$AD,'CCG data'!Y$3,FALSE))</f>
        <v>120.15625946147313</v>
      </c>
      <c r="I99" s="96">
        <f>IF(R98="","",VLOOKUP($E98&amp;$D$91&amp;$D$92,'CCG data'!$A:$AD,'CCG data'!Z$3,FALSE))</f>
        <v>137.293420545435</v>
      </c>
      <c r="J99" s="96">
        <f>IF(T98="","",VLOOKUP($E98&amp;$D$91&amp;$D$92,'CCG data'!$A:$AD,'CCG data'!AA$3,FALSE))</f>
        <v>10.145828034731785</v>
      </c>
      <c r="K99" s="96">
        <f>IF(T98="","",VLOOKUP($E98&amp;$D$91&amp;$D$92,'CCG data'!$A:$AD,'CCG data'!AB$3,FALSE))</f>
        <v>16.133436936313956</v>
      </c>
      <c r="L99" s="96">
        <f>IF(V98="","",VLOOKUP($E98&amp;$D$91&amp;$D$92,'CCG data'!$A:$AD,'CCG data'!AC$3,FALSE))</f>
        <v>24.112214414052215</v>
      </c>
      <c r="M99" s="96">
        <f>IF(V98="","",VLOOKUP($E98&amp;$D$91&amp;$D$92,'CCG data'!$A:$AD,'CCG data'!AD$3,FALSE))</f>
        <v>32.106082037980585</v>
      </c>
      <c r="N99" s="368"/>
      <c r="P99" s="152" t="str">
        <f>IF(P98="","",VLOOKUP($E98&amp;$D$91&amp;$D$92,'CCG data'!$A:$AD,'CCG data'!I$3,FALSE))</f>
        <v/>
      </c>
      <c r="Q99" s="15" t="str">
        <f>IF(P98="","",VLOOKUP($E98&amp;$D$91&amp;$D$92,'CCG data'!$A:$AD,'CCG data'!J$3,FALSE))</f>
        <v/>
      </c>
      <c r="R99" s="15">
        <f>IF(R98="","",VLOOKUP($E98&amp;$D$91&amp;$D$92,'CCG data'!$A:$AD,'CCG data'!K$3,FALSE))</f>
        <v>0.74099999999999999</v>
      </c>
      <c r="S99" s="15">
        <f>IF(R98="","",VLOOKUP($E98&amp;$D$91&amp;$D$92,'CCG data'!$A:$AD,'CCG data'!L$3,FALSE))</f>
        <v>0.79</v>
      </c>
      <c r="T99" s="15">
        <f>IF(T98="","",VLOOKUP($E98&amp;$D$91&amp;$D$92,'CCG data'!$A:$AD,'CCG data'!M$3,FALSE))</f>
        <v>5.1999999999999998E-2</v>
      </c>
      <c r="U99" s="15">
        <f>IF(T98="","",VLOOKUP($E98&amp;$D$91&amp;$D$92,'CCG data'!$A:$AD,'CCG data'!N$3,FALSE))</f>
        <v>8.1000000000000003E-2</v>
      </c>
      <c r="V99" s="15">
        <f>IF(V98="","",VLOOKUP($E98&amp;$D$91&amp;$D$92,'CCG data'!$A:$AD,'CCG data'!O$3,FALSE))</f>
        <v>0.14699999999999999</v>
      </c>
      <c r="W99" s="136">
        <f>IF(V98="","",VLOOKUP($E98&amp;$D$91&amp;$D$92,'CCG data'!$A:$AD,'CCG data'!P$3,FALSE))</f>
        <v>0.191</v>
      </c>
      <c r="Z99" s="165" t="str">
        <f>IFERROR(VLOOKUP($E99&amp;$D$92, Outliers!$A$4:$P$214,13,FALSE),"0")</f>
        <v>0</v>
      </c>
      <c r="AA99" s="165" t="str">
        <f>IFERROR(VLOOKUP($E99&amp;$D$92, Outliers!$A$4:$P$214,14,FALSE),"0")</f>
        <v>0</v>
      </c>
      <c r="AB99" s="165" t="str">
        <f>IFERROR(VLOOKUP($E99&amp;$D$92, Outliers!$A$4:$P$214,15,FALSE),"0")</f>
        <v>0</v>
      </c>
    </row>
    <row r="100" spans="4:29" s="40" customFormat="1" ht="18.75" customHeight="1" x14ac:dyDescent="0.25">
      <c r="D100" s="319"/>
      <c r="E100" s="104" t="s">
        <v>488</v>
      </c>
      <c r="F100" s="394" t="str">
        <f>IF(OR(ISERROR(VLOOKUP($E100&amp;$D$91&amp;$D$92,'CCG data'!$A:$AD,'CCG data'!R$3,FALSE)),ISBLANK(VLOOKUP($E100&amp;$D$91&amp;$D$92,'CCG data'!$A:$AD,'CCG data'!R$3,FALSE))),"",VLOOKUP($E100&amp;$D$91&amp;$D$92,'CCG data'!$A:$AD,'CCG data'!R$3,FALSE))</f>
        <v/>
      </c>
      <c r="G100" s="395"/>
      <c r="H100" s="395">
        <f>IF(OR(ISERROR(VLOOKUP($E100&amp;$D$91&amp;$D$92,'CCG data'!$A:$AD,'CCG data'!S$3,FALSE)),ISBLANK(VLOOKUP($E100&amp;$D$91&amp;$D$92,'CCG data'!$A:$AD,'CCG data'!S$3,FALSE))),"",VLOOKUP($E100&amp;$D$91&amp;$D$92,'CCG data'!$A:$AD,'CCG data'!S$3,FALSE))</f>
        <v>140.49448318284436</v>
      </c>
      <c r="I100" s="395"/>
      <c r="J100" s="395">
        <f>IF(OR(ISERROR(VLOOKUP($E100&amp;$D$91&amp;$D$92,'CCG data'!$A:$AD,'CCG data'!T$3,FALSE)),ISBLANK(VLOOKUP($E100&amp;$D$91&amp;$D$92,'CCG data'!$A:$AD,'CCG data'!T$3,FALSE))),"",VLOOKUP($E100&amp;$D$91&amp;$D$92,'CCG data'!$A:$AD,'CCG data'!T$3,FALSE))</f>
        <v>18.524661830179717</v>
      </c>
      <c r="K100" s="395"/>
      <c r="L100" s="395">
        <f>IF(OR(ISERROR(VLOOKUP($E100&amp;$D$91&amp;$D$92,'CCG data'!$A:$AD,'CCG data'!U$3,FALSE)),ISBLANK(VLOOKUP($E100&amp;$D$91&amp;$D$92,'CCG data'!$A:$AD,'CCG data'!U$3,FALSE))),"",VLOOKUP($E100&amp;$D$91&amp;$D$92,'CCG data'!$A:$AD,'CCG data'!U$3,FALSE))</f>
        <v>28.053823663153047</v>
      </c>
      <c r="M100" s="396"/>
      <c r="N100" s="367">
        <f>IF(OR(ISERROR(VLOOKUP($E100&amp;$D$91&amp;$D$92,'CCG data'!$A:$AD,'CCG data'!G$3,FALSE)),ISBLANK(VLOOKUP($E100&amp;$D$91&amp;$D$92,'CCG data'!$A:$AD,'CCG data'!G$3,FALSE))),"",VLOOKUP($E100&amp;$D$91&amp;$D$92,'CCG data'!$A:$AD,'CCG data'!G$3,FALSE))</f>
        <v>779</v>
      </c>
      <c r="P100" s="404" t="str">
        <f>IF(OR(ISERROR(VLOOKUP($E100&amp;$D$91&amp;$D$92,'CCG data'!$A:$AD,'CCG data'!B$3,FALSE)),ISBLANK(VLOOKUP($E100&amp;$D$91&amp;$D$92,'CCG data'!$A:$AD,'CCG data'!B$3,FALSE))),"",VLOOKUP($E100&amp;$D$91&amp;$D$92,'CCG data'!$A:$AD,'CCG data'!B$3,FALSE))</f>
        <v/>
      </c>
      <c r="Q100" s="267"/>
      <c r="R100" s="267">
        <f>IF(OR(ISERROR(VLOOKUP($E100&amp;$D$91&amp;$D$92,'CCG data'!$A:$AD,'CCG data'!C$3,FALSE)),ISBLANK(VLOOKUP($E100&amp;$D$91&amp;$D$92,'CCG data'!$A:$AD,'CCG data'!C$3,FALSE))),"",VLOOKUP($E100&amp;$D$91&amp;$D$92,'CCG data'!$A:$AD,'CCG data'!C$3,FALSE))</f>
        <v>0.75224646983311938</v>
      </c>
      <c r="S100" s="267"/>
      <c r="T100" s="267">
        <f>IF(OR(ISERROR(VLOOKUP($E100&amp;$D$91&amp;$D$92,'CCG data'!$A:$AD,'CCG data'!D$3,FALSE)),ISBLANK(VLOOKUP($E100&amp;$D$91&amp;$D$92,'CCG data'!$A:$AD,'CCG data'!D$3,FALSE))),"",VLOOKUP($E100&amp;$D$91&amp;$D$92,'CCG data'!$A:$AD,'CCG data'!D$3,FALSE))</f>
        <v>9.2426187419768935E-2</v>
      </c>
      <c r="U100" s="267"/>
      <c r="V100" s="267">
        <f>IF(OR(ISERROR(VLOOKUP($E100&amp;$D$91&amp;$D$92,'CCG data'!$A:$AD,'CCG data'!E$3,FALSE)),ISBLANK(VLOOKUP($E100&amp;$D$91&amp;$D$92,'CCG data'!$A:$AD,'CCG data'!E$3,FALSE))),"",VLOOKUP($E100&amp;$D$91&amp;$D$92,'CCG data'!$A:$AD,'CCG data'!E$3,FALSE))</f>
        <v>0.15532734274711169</v>
      </c>
      <c r="W100" s="405"/>
      <c r="Y100" s="111"/>
      <c r="Z100" s="165">
        <f>IFERROR(VLOOKUP($E100&amp;$D$92, Outliers!$A$4:$P$214,13,FALSE),"0")</f>
        <v>0</v>
      </c>
      <c r="AA100" s="165">
        <f>IFERROR(VLOOKUP($E100&amp;$D$92, Outliers!$A$4:$P$214,14,FALSE),"0")</f>
        <v>0</v>
      </c>
      <c r="AB100" s="165">
        <f>IFERROR(VLOOKUP($E100&amp;$D$92, Outliers!$A$4:$P$214,15,FALSE),"0")</f>
        <v>0</v>
      </c>
      <c r="AC100" s="106"/>
    </row>
    <row r="101" spans="4:29" x14ac:dyDescent="0.25">
      <c r="D101" s="319"/>
      <c r="E101" s="103" t="s">
        <v>27</v>
      </c>
      <c r="F101" s="95" t="str">
        <f>IF(P100="","",VLOOKUP($E100&amp;$D$91&amp;$D$92,'CCG data'!$A:$AD,'CCG data'!W$3,FALSE))</f>
        <v/>
      </c>
      <c r="G101" s="96" t="str">
        <f>IF(P100="","",VLOOKUP($E100&amp;$D$91&amp;$D$92,'CCG data'!$A:$AD,'CCG data'!X$3,FALSE))</f>
        <v/>
      </c>
      <c r="H101" s="96">
        <f>IF(R100="","",VLOOKUP($E100&amp;$D$91&amp;$D$92,'CCG data'!$A:$AD,'CCG data'!Y$3,FALSE))</f>
        <v>129.11908691624589</v>
      </c>
      <c r="I101" s="96">
        <f>IF(R100="","",VLOOKUP($E100&amp;$D$91&amp;$D$92,'CCG data'!$A:$AD,'CCG data'!Z$3,FALSE))</f>
        <v>151.86987944944283</v>
      </c>
      <c r="J101" s="96">
        <f>IF(T100="","",VLOOKUP($E100&amp;$D$91&amp;$D$92,'CCG data'!$A:$AD,'CCG data'!AA$3,FALSE))</f>
        <v>14.245683257072542</v>
      </c>
      <c r="K101" s="96">
        <f>IF(T100="","",VLOOKUP($E100&amp;$D$91&amp;$D$92,'CCG data'!$A:$AD,'CCG data'!AB$3,FALSE))</f>
        <v>22.803640403286892</v>
      </c>
      <c r="L101" s="96">
        <f>IF(V100="","",VLOOKUP($E100&amp;$D$91&amp;$D$92,'CCG data'!$A:$AD,'CCG data'!AC$3,FALSE))</f>
        <v>23.055142355900323</v>
      </c>
      <c r="M101" s="96">
        <f>IF(V100="","",VLOOKUP($E100&amp;$D$91&amp;$D$92,'CCG data'!$A:$AD,'CCG data'!AD$3,FALSE))</f>
        <v>33.052504970405771</v>
      </c>
      <c r="N101" s="368"/>
      <c r="P101" s="152" t="str">
        <f>IF(P100="","",VLOOKUP($E100&amp;$D$91&amp;$D$92,'CCG data'!$A:$AD,'CCG data'!I$3,FALSE))</f>
        <v/>
      </c>
      <c r="Q101" s="15" t="str">
        <f>IF(P100="","",VLOOKUP($E100&amp;$D$91&amp;$D$92,'CCG data'!$A:$AD,'CCG data'!J$3,FALSE))</f>
        <v/>
      </c>
      <c r="R101" s="15">
        <f>IF(R100="","",VLOOKUP($E100&amp;$D$91&amp;$D$92,'CCG data'!$A:$AD,'CCG data'!K$3,FALSE))</f>
        <v>0.72099999999999997</v>
      </c>
      <c r="S101" s="15">
        <f>IF(R100="","",VLOOKUP($E100&amp;$D$91&amp;$D$92,'CCG data'!$A:$AD,'CCG data'!L$3,FALSE))</f>
        <v>0.78100000000000003</v>
      </c>
      <c r="T101" s="15">
        <f>IF(T100="","",VLOOKUP($E100&amp;$D$91&amp;$D$92,'CCG data'!$A:$AD,'CCG data'!M$3,FALSE))</f>
        <v>7.3999999999999996E-2</v>
      </c>
      <c r="U101" s="15">
        <f>IF(T100="","",VLOOKUP($E100&amp;$D$91&amp;$D$92,'CCG data'!$A:$AD,'CCG data'!N$3,FALSE))</f>
        <v>0.115</v>
      </c>
      <c r="V101" s="15">
        <f>IF(V100="","",VLOOKUP($E100&amp;$D$91&amp;$D$92,'CCG data'!$A:$AD,'CCG data'!O$3,FALSE))</f>
        <v>0.13200000000000001</v>
      </c>
      <c r="W101" s="136">
        <f>IF(V100="","",VLOOKUP($E100&amp;$D$91&amp;$D$92,'CCG data'!$A:$AD,'CCG data'!P$3,FALSE))</f>
        <v>0.182</v>
      </c>
      <c r="Z101" s="165" t="str">
        <f>IFERROR(VLOOKUP($E101&amp;$D$92, Outliers!$A$4:$P$214,13,FALSE),"0")</f>
        <v>0</v>
      </c>
      <c r="AA101" s="165" t="str">
        <f>IFERROR(VLOOKUP($E101&amp;$D$92, Outliers!$A$4:$P$214,14,FALSE),"0")</f>
        <v>0</v>
      </c>
      <c r="AB101" s="165" t="str">
        <f>IFERROR(VLOOKUP($E101&amp;$D$92, Outliers!$A$4:$P$214,15,FALSE),"0")</f>
        <v>0</v>
      </c>
    </row>
    <row r="102" spans="4:29" s="40" customFormat="1" ht="18.75" customHeight="1" x14ac:dyDescent="0.25">
      <c r="D102" s="319"/>
      <c r="E102" s="104" t="s">
        <v>153</v>
      </c>
      <c r="F102" s="394" t="str">
        <f>IF(OR(ISERROR(VLOOKUP($E102&amp;$D$91&amp;$D$92,'CCG data'!$A:$AD,'CCG data'!R$3,FALSE)),ISBLANK(VLOOKUP($E102&amp;$D$91&amp;$D$92,'CCG data'!$A:$AD,'CCG data'!R$3,FALSE))),"",VLOOKUP($E102&amp;$D$91&amp;$D$92,'CCG data'!$A:$AD,'CCG data'!R$3,FALSE))</f>
        <v/>
      </c>
      <c r="G102" s="395"/>
      <c r="H102" s="395">
        <f>IF(OR(ISERROR(VLOOKUP($E102&amp;$D$91&amp;$D$92,'CCG data'!$A:$AD,'CCG data'!S$3,FALSE)),ISBLANK(VLOOKUP($E102&amp;$D$91&amp;$D$92,'CCG data'!$A:$AD,'CCG data'!S$3,FALSE))),"",VLOOKUP($E102&amp;$D$91&amp;$D$92,'CCG data'!$A:$AD,'CCG data'!S$3,FALSE))</f>
        <v>103.33212012938203</v>
      </c>
      <c r="I102" s="395"/>
      <c r="J102" s="395">
        <f>IF(OR(ISERROR(VLOOKUP($E102&amp;$D$91&amp;$D$92,'CCG data'!$A:$AD,'CCG data'!T$3,FALSE)),ISBLANK(VLOOKUP($E102&amp;$D$91&amp;$D$92,'CCG data'!$A:$AD,'CCG data'!T$3,FALSE))),"",VLOOKUP($E102&amp;$D$91&amp;$D$92,'CCG data'!$A:$AD,'CCG data'!T$3,FALSE))</f>
        <v>18.867389432200223</v>
      </c>
      <c r="K102" s="395"/>
      <c r="L102" s="395">
        <f>IF(OR(ISERROR(VLOOKUP($E102&amp;$D$91&amp;$D$92,'CCG data'!$A:$AD,'CCG data'!U$3,FALSE)),ISBLANK(VLOOKUP($E102&amp;$D$91&amp;$D$92,'CCG data'!$A:$AD,'CCG data'!U$3,FALSE))),"",VLOOKUP($E102&amp;$D$91&amp;$D$92,'CCG data'!$A:$AD,'CCG data'!U$3,FALSE))</f>
        <v>43.858905086620673</v>
      </c>
      <c r="M102" s="396"/>
      <c r="N102" s="367">
        <f>IF(OR(ISERROR(VLOOKUP($E102&amp;$D$91&amp;$D$92,'CCG data'!$A:$AD,'CCG data'!G$3,FALSE)),ISBLANK(VLOOKUP($E102&amp;$D$91&amp;$D$92,'CCG data'!$A:$AD,'CCG data'!G$3,FALSE))),"",VLOOKUP($E102&amp;$D$91&amp;$D$92,'CCG data'!$A:$AD,'CCG data'!G$3,FALSE))</f>
        <v>1646</v>
      </c>
      <c r="P102" s="404" t="str">
        <f>IF(OR(ISERROR(VLOOKUP($E102&amp;$D$91&amp;$D$92,'CCG data'!$A:$AD,'CCG data'!B$3,FALSE)),ISBLANK(VLOOKUP($E102&amp;$D$91&amp;$D$92,'CCG data'!$A:$AD,'CCG data'!B$3,FALSE))),"",VLOOKUP($E102&amp;$D$91&amp;$D$92,'CCG data'!$A:$AD,'CCG data'!B$3,FALSE))</f>
        <v/>
      </c>
      <c r="Q102" s="267"/>
      <c r="R102" s="267">
        <f>IF(OR(ISERROR(VLOOKUP($E102&amp;$D$91&amp;$D$92,'CCG data'!$A:$AD,'CCG data'!C$3,FALSE)),ISBLANK(VLOOKUP($E102&amp;$D$91&amp;$D$92,'CCG data'!$A:$AD,'CCG data'!C$3,FALSE))),"",VLOOKUP($E102&amp;$D$91&amp;$D$92,'CCG data'!$A:$AD,'CCG data'!C$3,FALSE))</f>
        <v>0.62393681652490884</v>
      </c>
      <c r="S102" s="267"/>
      <c r="T102" s="267">
        <f>IF(OR(ISERROR(VLOOKUP($E102&amp;$D$91&amp;$D$92,'CCG data'!$A:$AD,'CCG data'!D$3,FALSE)),ISBLANK(VLOOKUP($E102&amp;$D$91&amp;$D$92,'CCG data'!$A:$AD,'CCG data'!D$3,FALSE))),"",VLOOKUP($E102&amp;$D$91&amp;$D$92,'CCG data'!$A:$AD,'CCG data'!D$3,FALSE))</f>
        <v>0.10996354799513973</v>
      </c>
      <c r="U102" s="267"/>
      <c r="V102" s="267">
        <f>IF(OR(ISERROR(VLOOKUP($E102&amp;$D$91&amp;$D$92,'CCG data'!$A:$AD,'CCG data'!E$3,FALSE)),ISBLANK(VLOOKUP($E102&amp;$D$91&amp;$D$92,'CCG data'!$A:$AD,'CCG data'!E$3,FALSE))),"",VLOOKUP($E102&amp;$D$91&amp;$D$92,'CCG data'!$A:$AD,'CCG data'!E$3,FALSE))</f>
        <v>0.26609963547995141</v>
      </c>
      <c r="W102" s="405"/>
      <c r="Y102" s="111"/>
      <c r="Z102" s="165">
        <f>IFERROR(VLOOKUP($E102&amp;$D$92, Outliers!$A$4:$P$214,13,FALSE),"0")</f>
        <v>1</v>
      </c>
      <c r="AA102" s="165">
        <f>IFERROR(VLOOKUP($E102&amp;$D$92, Outliers!$A$4:$P$214,14,FALSE),"0")</f>
        <v>0</v>
      </c>
      <c r="AB102" s="165">
        <f>IFERROR(VLOOKUP($E102&amp;$D$92, Outliers!$A$4:$P$214,15,FALSE),"0")</f>
        <v>1</v>
      </c>
      <c r="AC102" s="106"/>
    </row>
    <row r="103" spans="4:29" x14ac:dyDescent="0.25">
      <c r="D103" s="319"/>
      <c r="E103" s="103" t="s">
        <v>27</v>
      </c>
      <c r="F103" s="95" t="str">
        <f>IF(P102="","",VLOOKUP($E102&amp;$D$91&amp;$D$92,'CCG data'!$A:$AD,'CCG data'!W$3,FALSE))</f>
        <v/>
      </c>
      <c r="G103" s="96" t="str">
        <f>IF(P102="","",VLOOKUP($E102&amp;$D$91&amp;$D$92,'CCG data'!$A:$AD,'CCG data'!X$3,FALSE))</f>
        <v/>
      </c>
      <c r="H103" s="96">
        <f>IF(R102="","",VLOOKUP($E102&amp;$D$91&amp;$D$92,'CCG data'!$A:$AD,'CCG data'!Y$3,FALSE))</f>
        <v>97.012278581309829</v>
      </c>
      <c r="I103" s="96">
        <f>IF(R102="","",VLOOKUP($E102&amp;$D$91&amp;$D$92,'CCG data'!$A:$AD,'CCG data'!Z$3,FALSE))</f>
        <v>109.65196167745424</v>
      </c>
      <c r="J103" s="96">
        <f>IF(T102="","",VLOOKUP($E102&amp;$D$91&amp;$D$92,'CCG data'!$A:$AD,'CCG data'!AA$3,FALSE))</f>
        <v>16.118681488695888</v>
      </c>
      <c r="K103" s="96">
        <f>IF(T102="","",VLOOKUP($E102&amp;$D$91&amp;$D$92,'CCG data'!$A:$AD,'CCG data'!AB$3,FALSE))</f>
        <v>21.616097375704559</v>
      </c>
      <c r="L103" s="96">
        <f>IF(V102="","",VLOOKUP($E102&amp;$D$91&amp;$D$92,'CCG data'!$A:$AD,'CCG data'!AC$3,FALSE))</f>
        <v>39.75141237341073</v>
      </c>
      <c r="M103" s="96">
        <f>IF(V102="","",VLOOKUP($E102&amp;$D$91&amp;$D$92,'CCG data'!$A:$AD,'CCG data'!AD$3,FALSE))</f>
        <v>47.966397799830617</v>
      </c>
      <c r="N103" s="368"/>
      <c r="P103" s="152" t="str">
        <f>IF(P102="","",VLOOKUP($E102&amp;$D$91&amp;$D$92,'CCG data'!$A:$AD,'CCG data'!I$3,FALSE))</f>
        <v/>
      </c>
      <c r="Q103" s="15" t="str">
        <f>IF(P102="","",VLOOKUP($E102&amp;$D$91&amp;$D$92,'CCG data'!$A:$AD,'CCG data'!J$3,FALSE))</f>
        <v/>
      </c>
      <c r="R103" s="15">
        <f>IF(R102="","",VLOOKUP($E102&amp;$D$91&amp;$D$92,'CCG data'!$A:$AD,'CCG data'!K$3,FALSE))</f>
        <v>0.6</v>
      </c>
      <c r="S103" s="15">
        <f>IF(R102="","",VLOOKUP($E102&amp;$D$91&amp;$D$92,'CCG data'!$A:$AD,'CCG data'!L$3,FALSE))</f>
        <v>0.64700000000000002</v>
      </c>
      <c r="T103" s="15">
        <f>IF(T102="","",VLOOKUP($E102&amp;$D$91&amp;$D$92,'CCG data'!$A:$AD,'CCG data'!M$3,FALSE))</f>
        <v>9.6000000000000002E-2</v>
      </c>
      <c r="U103" s="15">
        <f>IF(T102="","",VLOOKUP($E102&amp;$D$91&amp;$D$92,'CCG data'!$A:$AD,'CCG data'!N$3,FALSE))</f>
        <v>0.126</v>
      </c>
      <c r="V103" s="15">
        <f>IF(V102="","",VLOOKUP($E102&amp;$D$91&amp;$D$92,'CCG data'!$A:$AD,'CCG data'!O$3,FALSE))</f>
        <v>0.245</v>
      </c>
      <c r="W103" s="136">
        <f>IF(V102="","",VLOOKUP($E102&amp;$D$91&amp;$D$92,'CCG data'!$A:$AD,'CCG data'!P$3,FALSE))</f>
        <v>0.28799999999999998</v>
      </c>
      <c r="Z103" s="165" t="str">
        <f>IFERROR(VLOOKUP($E103&amp;$D$92, Outliers!$A$4:$P$214,13,FALSE),"0")</f>
        <v>0</v>
      </c>
      <c r="AA103" s="165" t="str">
        <f>IFERROR(VLOOKUP($E103&amp;$D$92, Outliers!$A$4:$P$214,14,FALSE),"0")</f>
        <v>0</v>
      </c>
      <c r="AB103" s="165" t="str">
        <f>IFERROR(VLOOKUP($E103&amp;$D$92, Outliers!$A$4:$P$214,15,FALSE),"0")</f>
        <v>0</v>
      </c>
    </row>
    <row r="104" spans="4:29" s="40" customFormat="1" ht="18.75" customHeight="1" x14ac:dyDescent="0.25">
      <c r="D104" s="319"/>
      <c r="E104" s="104" t="s">
        <v>154</v>
      </c>
      <c r="F104" s="394" t="str">
        <f>IF(OR(ISERROR(VLOOKUP($E104&amp;$D$91&amp;$D$92,'CCG data'!$A:$AD,'CCG data'!R$3,FALSE)),ISBLANK(VLOOKUP($E104&amp;$D$91&amp;$D$92,'CCG data'!$A:$AD,'CCG data'!R$3,FALSE))),"",VLOOKUP($E104&amp;$D$91&amp;$D$92,'CCG data'!$A:$AD,'CCG data'!R$3,FALSE))</f>
        <v/>
      </c>
      <c r="G104" s="395"/>
      <c r="H104" s="395">
        <f>IF(OR(ISERROR(VLOOKUP($E104&amp;$D$91&amp;$D$92,'CCG data'!$A:$AD,'CCG data'!S$3,FALSE)),ISBLANK(VLOOKUP($E104&amp;$D$91&amp;$D$92,'CCG data'!$A:$AD,'CCG data'!S$3,FALSE))),"",VLOOKUP($E104&amp;$D$91&amp;$D$92,'CCG data'!$A:$AD,'CCG data'!S$3,FALSE))</f>
        <v>86.402909184546431</v>
      </c>
      <c r="I104" s="395"/>
      <c r="J104" s="395">
        <f>IF(OR(ISERROR(VLOOKUP($E104&amp;$D$91&amp;$D$92,'CCG data'!$A:$AD,'CCG data'!T$3,FALSE)),ISBLANK(VLOOKUP($E104&amp;$D$91&amp;$D$92,'CCG data'!$A:$AD,'CCG data'!T$3,FALSE))),"",VLOOKUP($E104&amp;$D$91&amp;$D$92,'CCG data'!$A:$AD,'CCG data'!T$3,FALSE))</f>
        <v>16.624266703844384</v>
      </c>
      <c r="K104" s="395"/>
      <c r="L104" s="395">
        <f>IF(OR(ISERROR(VLOOKUP($E104&amp;$D$91&amp;$D$92,'CCG data'!$A:$AD,'CCG data'!U$3,FALSE)),ISBLANK(VLOOKUP($E104&amp;$D$91&amp;$D$92,'CCG data'!$A:$AD,'CCG data'!U$3,FALSE))),"",VLOOKUP($E104&amp;$D$91&amp;$D$92,'CCG data'!$A:$AD,'CCG data'!U$3,FALSE))</f>
        <v>38.538988329503098</v>
      </c>
      <c r="M104" s="396"/>
      <c r="N104" s="367">
        <f>IF(OR(ISERROR(VLOOKUP($E104&amp;$D$91&amp;$D$92,'CCG data'!$A:$AD,'CCG data'!G$3,FALSE)),ISBLANK(VLOOKUP($E104&amp;$D$91&amp;$D$92,'CCG data'!$A:$AD,'CCG data'!G$3,FALSE))),"",VLOOKUP($E104&amp;$D$91&amp;$D$92,'CCG data'!$A:$AD,'CCG data'!G$3,FALSE))</f>
        <v>1193</v>
      </c>
      <c r="P104" s="404" t="str">
        <f>IF(OR(ISERROR(VLOOKUP($E104&amp;$D$91&amp;$D$92,'CCG data'!$A:$AD,'CCG data'!B$3,FALSE)),ISBLANK(VLOOKUP($E104&amp;$D$91&amp;$D$92,'CCG data'!$A:$AD,'CCG data'!B$3,FALSE))),"",VLOOKUP($E104&amp;$D$91&amp;$D$92,'CCG data'!$A:$AD,'CCG data'!B$3,FALSE))</f>
        <v/>
      </c>
      <c r="Q104" s="267"/>
      <c r="R104" s="267">
        <f>IF(OR(ISERROR(VLOOKUP($E104&amp;$D$91&amp;$D$92,'CCG data'!$A:$AD,'CCG data'!C$3,FALSE)),ISBLANK(VLOOKUP($E104&amp;$D$91&amp;$D$92,'CCG data'!$A:$AD,'CCG data'!C$3,FALSE))),"",VLOOKUP($E104&amp;$D$91&amp;$D$92,'CCG data'!$A:$AD,'CCG data'!C$3,FALSE))</f>
        <v>0.61190276613579209</v>
      </c>
      <c r="S104" s="267"/>
      <c r="T104" s="267">
        <f>IF(OR(ISERROR(VLOOKUP($E104&amp;$D$91&amp;$D$92,'CCG data'!$A:$AD,'CCG data'!D$3,FALSE)),ISBLANK(VLOOKUP($E104&amp;$D$91&amp;$D$92,'CCG data'!$A:$AD,'CCG data'!D$3,FALSE))),"",VLOOKUP($E104&amp;$D$91&amp;$D$92,'CCG data'!$A:$AD,'CCG data'!D$3,FALSE))</f>
        <v>0.10142497904442582</v>
      </c>
      <c r="U104" s="267"/>
      <c r="V104" s="267">
        <f>IF(OR(ISERROR(VLOOKUP($E104&amp;$D$91&amp;$D$92,'CCG data'!$A:$AD,'CCG data'!E$3,FALSE)),ISBLANK(VLOOKUP($E104&amp;$D$91&amp;$D$92,'CCG data'!$A:$AD,'CCG data'!E$3,FALSE))),"",VLOOKUP($E104&amp;$D$91&amp;$D$92,'CCG data'!$A:$AD,'CCG data'!E$3,FALSE))</f>
        <v>0.28667225481978204</v>
      </c>
      <c r="W104" s="405"/>
      <c r="Y104" s="111"/>
      <c r="Z104" s="165">
        <f>IFERROR(VLOOKUP($E104&amp;$D$92, Outliers!$A$4:$P$214,13,FALSE),"0")</f>
        <v>1</v>
      </c>
      <c r="AA104" s="165">
        <f>IFERROR(VLOOKUP($E104&amp;$D$92, Outliers!$A$4:$P$214,14,FALSE),"0")</f>
        <v>0</v>
      </c>
      <c r="AB104" s="165">
        <f>IFERROR(VLOOKUP($E104&amp;$D$92, Outliers!$A$4:$P$214,15,FALSE),"0")</f>
        <v>1</v>
      </c>
      <c r="AC104" s="106"/>
    </row>
    <row r="105" spans="4:29" x14ac:dyDescent="0.25">
      <c r="D105" s="319"/>
      <c r="E105" s="103" t="s">
        <v>27</v>
      </c>
      <c r="F105" s="95" t="str">
        <f>IF(P104="","",VLOOKUP($E104&amp;$D$91&amp;$D$92,'CCG data'!$A:$AD,'CCG data'!W$3,FALSE))</f>
        <v/>
      </c>
      <c r="G105" s="96" t="str">
        <f>IF(P104="","",VLOOKUP($E104&amp;$D$91&amp;$D$92,'CCG data'!$A:$AD,'CCG data'!X$3,FALSE))</f>
        <v/>
      </c>
      <c r="H105" s="96">
        <f>IF(R104="","",VLOOKUP($E104&amp;$D$91&amp;$D$92,'CCG data'!$A:$AD,'CCG data'!Y$3,FALSE))</f>
        <v>80.134995506609712</v>
      </c>
      <c r="I105" s="96">
        <f>IF(R104="","",VLOOKUP($E104&amp;$D$91&amp;$D$92,'CCG data'!$A:$AD,'CCG data'!Z$3,FALSE))</f>
        <v>92.670822862483149</v>
      </c>
      <c r="J105" s="96">
        <f>IF(T104="","",VLOOKUP($E104&amp;$D$91&amp;$D$92,'CCG data'!$A:$AD,'CCG data'!AA$3,FALSE))</f>
        <v>13.66212463661393</v>
      </c>
      <c r="K105" s="96">
        <f>IF(T104="","",VLOOKUP($E104&amp;$D$91&amp;$D$92,'CCG data'!$A:$AD,'CCG data'!AB$3,FALSE))</f>
        <v>19.586408771074836</v>
      </c>
      <c r="L105" s="96">
        <f>IF(V104="","",VLOOKUP($E104&amp;$D$91&amp;$D$92,'CCG data'!$A:$AD,'CCG data'!AC$3,FALSE))</f>
        <v>34.454446685077244</v>
      </c>
      <c r="M105" s="96">
        <f>IF(V104="","",VLOOKUP($E104&amp;$D$91&amp;$D$92,'CCG data'!$A:$AD,'CCG data'!AD$3,FALSE))</f>
        <v>42.623529973928953</v>
      </c>
      <c r="N105" s="368"/>
      <c r="P105" s="152" t="str">
        <f>IF(P104="","",VLOOKUP($E104&amp;$D$91&amp;$D$92,'CCG data'!$A:$AD,'CCG data'!I$3,FALSE))</f>
        <v/>
      </c>
      <c r="Q105" s="15" t="str">
        <f>IF(P104="","",VLOOKUP($E104&amp;$D$91&amp;$D$92,'CCG data'!$A:$AD,'CCG data'!J$3,FALSE))</f>
        <v/>
      </c>
      <c r="R105" s="15">
        <f>IF(R104="","",VLOOKUP($E104&amp;$D$91&amp;$D$92,'CCG data'!$A:$AD,'CCG data'!K$3,FALSE))</f>
        <v>0.58399999999999996</v>
      </c>
      <c r="S105" s="15">
        <f>IF(R104="","",VLOOKUP($E104&amp;$D$91&amp;$D$92,'CCG data'!$A:$AD,'CCG data'!L$3,FALSE))</f>
        <v>0.63900000000000001</v>
      </c>
      <c r="T105" s="15">
        <f>IF(T104="","",VLOOKUP($E104&amp;$D$91&amp;$D$92,'CCG data'!$A:$AD,'CCG data'!M$3,FALSE))</f>
        <v>8.5999999999999993E-2</v>
      </c>
      <c r="U105" s="15">
        <f>IF(T104="","",VLOOKUP($E104&amp;$D$91&amp;$D$92,'CCG data'!$A:$AD,'CCG data'!N$3,FALSE))</f>
        <v>0.12</v>
      </c>
      <c r="V105" s="15">
        <f>IF(V104="","",VLOOKUP($E104&amp;$D$91&amp;$D$92,'CCG data'!$A:$AD,'CCG data'!O$3,FALSE))</f>
        <v>0.26200000000000001</v>
      </c>
      <c r="W105" s="136">
        <f>IF(V104="","",VLOOKUP($E104&amp;$D$91&amp;$D$92,'CCG data'!$A:$AD,'CCG data'!P$3,FALSE))</f>
        <v>0.313</v>
      </c>
      <c r="Z105" s="165" t="str">
        <f>IFERROR(VLOOKUP($E105&amp;$D$92, Outliers!$A$4:$P$214,13,FALSE),"0")</f>
        <v>0</v>
      </c>
      <c r="AA105" s="165" t="str">
        <f>IFERROR(VLOOKUP($E105&amp;$D$92, Outliers!$A$4:$P$214,14,FALSE),"0")</f>
        <v>0</v>
      </c>
      <c r="AB105" s="165" t="str">
        <f>IFERROR(VLOOKUP($E105&amp;$D$92, Outliers!$A$4:$P$214,15,FALSE),"0")</f>
        <v>0</v>
      </c>
    </row>
    <row r="106" spans="4:29" s="40" customFormat="1" ht="18.75" customHeight="1" x14ac:dyDescent="0.25">
      <c r="D106" s="319"/>
      <c r="E106" s="104" t="s">
        <v>389</v>
      </c>
      <c r="F106" s="394" t="str">
        <f>IF(OR(ISERROR(VLOOKUP($E106&amp;$D$91&amp;$D$92,'CCG data'!$A:$AD,'CCG data'!R$3,FALSE)),ISBLANK(VLOOKUP($E106&amp;$D$91&amp;$D$92,'CCG data'!$A:$AD,'CCG data'!R$3,FALSE))),"",VLOOKUP($E106&amp;$D$91&amp;$D$92,'CCG data'!$A:$AD,'CCG data'!R$3,FALSE))</f>
        <v/>
      </c>
      <c r="G106" s="395"/>
      <c r="H106" s="395">
        <f>IF(OR(ISERROR(VLOOKUP($E106&amp;$D$91&amp;$D$92,'CCG data'!$A:$AD,'CCG data'!S$3,FALSE)),ISBLANK(VLOOKUP($E106&amp;$D$91&amp;$D$92,'CCG data'!$A:$AD,'CCG data'!S$3,FALSE))),"",VLOOKUP($E106&amp;$D$91&amp;$D$92,'CCG data'!$A:$AD,'CCG data'!S$3,FALSE))</f>
        <v>112.86018759590857</v>
      </c>
      <c r="I106" s="395"/>
      <c r="J106" s="395">
        <f>IF(OR(ISERROR(VLOOKUP($E106&amp;$D$91&amp;$D$92,'CCG data'!$A:$AD,'CCG data'!T$3,FALSE)),ISBLANK(VLOOKUP($E106&amp;$D$91&amp;$D$92,'CCG data'!$A:$AD,'CCG data'!T$3,FALSE))),"",VLOOKUP($E106&amp;$D$91&amp;$D$92,'CCG data'!$A:$AD,'CCG data'!T$3,FALSE))</f>
        <v>12.862255834546332</v>
      </c>
      <c r="K106" s="395"/>
      <c r="L106" s="395">
        <f>IF(OR(ISERROR(VLOOKUP($E106&amp;$D$91&amp;$D$92,'CCG data'!$A:$AD,'CCG data'!U$3,FALSE)),ISBLANK(VLOOKUP($E106&amp;$D$91&amp;$D$92,'CCG data'!$A:$AD,'CCG data'!U$3,FALSE))),"",VLOOKUP($E106&amp;$D$91&amp;$D$92,'CCG data'!$A:$AD,'CCG data'!U$3,FALSE))</f>
        <v>26.834868721458093</v>
      </c>
      <c r="M106" s="396"/>
      <c r="N106" s="367">
        <f>IF(OR(ISERROR(VLOOKUP($E106&amp;$D$91&amp;$D$92,'CCG data'!$A:$AD,'CCG data'!G$3,FALSE)),ISBLANK(VLOOKUP($E106&amp;$D$91&amp;$D$92,'CCG data'!$A:$AD,'CCG data'!G$3,FALSE))),"",VLOOKUP($E106&amp;$D$91&amp;$D$92,'CCG data'!$A:$AD,'CCG data'!G$3,FALSE))</f>
        <v>1338</v>
      </c>
      <c r="P106" s="404" t="str">
        <f>IF(OR(ISERROR(VLOOKUP($E106&amp;$D$91&amp;$D$92,'CCG data'!$A:$AD,'CCG data'!B$3,FALSE)),ISBLANK(VLOOKUP($E106&amp;$D$91&amp;$D$92,'CCG data'!$A:$AD,'CCG data'!B$3,FALSE))),"",VLOOKUP($E106&amp;$D$91&amp;$D$92,'CCG data'!$A:$AD,'CCG data'!B$3,FALSE))</f>
        <v/>
      </c>
      <c r="Q106" s="267"/>
      <c r="R106" s="267">
        <f>IF(OR(ISERROR(VLOOKUP($E106&amp;$D$91&amp;$D$92,'CCG data'!$A:$AD,'CCG data'!C$3,FALSE)),ISBLANK(VLOOKUP($E106&amp;$D$91&amp;$D$92,'CCG data'!$A:$AD,'CCG data'!C$3,FALSE))),"",VLOOKUP($E106&amp;$D$91&amp;$D$92,'CCG data'!$A:$AD,'CCG data'!C$3,FALSE))</f>
        <v>0.74514200298953659</v>
      </c>
      <c r="S106" s="267"/>
      <c r="T106" s="267">
        <f>IF(OR(ISERROR(VLOOKUP($E106&amp;$D$91&amp;$D$92,'CCG data'!$A:$AD,'CCG data'!D$3,FALSE)),ISBLANK(VLOOKUP($E106&amp;$D$91&amp;$D$92,'CCG data'!$A:$AD,'CCG data'!D$3,FALSE))),"",VLOOKUP($E106&amp;$D$91&amp;$D$92,'CCG data'!$A:$AD,'CCG data'!D$3,FALSE))</f>
        <v>7.6980568011958142E-2</v>
      </c>
      <c r="U106" s="267"/>
      <c r="V106" s="267">
        <f>IF(OR(ISERROR(VLOOKUP($E106&amp;$D$91&amp;$D$92,'CCG data'!$A:$AD,'CCG data'!E$3,FALSE)),ISBLANK(VLOOKUP($E106&amp;$D$91&amp;$D$92,'CCG data'!$A:$AD,'CCG data'!E$3,FALSE))),"",VLOOKUP($E106&amp;$D$91&amp;$D$92,'CCG data'!$A:$AD,'CCG data'!E$3,FALSE))</f>
        <v>0.17787742899850523</v>
      </c>
      <c r="W106" s="405"/>
      <c r="Y106" s="111"/>
      <c r="Z106" s="165">
        <f>IFERROR(VLOOKUP($E106&amp;$D$92, Outliers!$A$4:$P$214,13,FALSE),"0")</f>
        <v>1</v>
      </c>
      <c r="AA106" s="165">
        <f>IFERROR(VLOOKUP($E106&amp;$D$92, Outliers!$A$4:$P$214,14,FALSE),"0")</f>
        <v>0</v>
      </c>
      <c r="AB106" s="165">
        <f>IFERROR(VLOOKUP($E106&amp;$D$92, Outliers!$A$4:$P$214,15,FALSE),"0")</f>
        <v>0</v>
      </c>
      <c r="AC106" s="106"/>
    </row>
    <row r="107" spans="4:29" x14ac:dyDescent="0.25">
      <c r="D107" s="319"/>
      <c r="E107" s="103" t="s">
        <v>27</v>
      </c>
      <c r="F107" s="95" t="str">
        <f>IF(P106="","",VLOOKUP($E106&amp;$D$91&amp;$D$92,'CCG data'!$A:$AD,'CCG data'!W$3,FALSE))</f>
        <v/>
      </c>
      <c r="G107" s="96" t="str">
        <f>IF(P106="","",VLOOKUP($E106&amp;$D$91&amp;$D$92,'CCG data'!$A:$AD,'CCG data'!X$3,FALSE))</f>
        <v/>
      </c>
      <c r="H107" s="96">
        <f>IF(R106="","",VLOOKUP($E106&amp;$D$91&amp;$D$92,'CCG data'!$A:$AD,'CCG data'!Y$3,FALSE))</f>
        <v>105.85452430860585</v>
      </c>
      <c r="I107" s="96">
        <f>IF(R106="","",VLOOKUP($E106&amp;$D$91&amp;$D$92,'CCG data'!$A:$AD,'CCG data'!Z$3,FALSE))</f>
        <v>119.86585088321129</v>
      </c>
      <c r="J107" s="96">
        <f>IF(T106="","",VLOOKUP($E106&amp;$D$91&amp;$D$92,'CCG data'!$A:$AD,'CCG data'!AA$3,FALSE))</f>
        <v>10.378238612170803</v>
      </c>
      <c r="K107" s="96">
        <f>IF(T106="","",VLOOKUP($E106&amp;$D$91&amp;$D$92,'CCG data'!$A:$AD,'CCG data'!AB$3,FALSE))</f>
        <v>15.346273056921861</v>
      </c>
      <c r="L107" s="96">
        <f>IF(V106="","",VLOOKUP($E106&amp;$D$91&amp;$D$92,'CCG data'!$A:$AD,'CCG data'!AC$3,FALSE))</f>
        <v>23.425554203506696</v>
      </c>
      <c r="M107" s="96">
        <f>IF(V106="","",VLOOKUP($E106&amp;$D$91&amp;$D$92,'CCG data'!$A:$AD,'CCG data'!AD$3,FALSE))</f>
        <v>30.244183239409491</v>
      </c>
      <c r="N107" s="368"/>
      <c r="P107" s="152" t="str">
        <f>IF(P106="","",VLOOKUP($E106&amp;$D$91&amp;$D$92,'CCG data'!$A:$AD,'CCG data'!I$3,FALSE))</f>
        <v/>
      </c>
      <c r="Q107" s="15" t="str">
        <f>IF(P106="","",VLOOKUP($E106&amp;$D$91&amp;$D$92,'CCG data'!$A:$AD,'CCG data'!J$3,FALSE))</f>
        <v/>
      </c>
      <c r="R107" s="15">
        <f>IF(R106="","",VLOOKUP($E106&amp;$D$91&amp;$D$92,'CCG data'!$A:$AD,'CCG data'!K$3,FALSE))</f>
        <v>0.72099999999999997</v>
      </c>
      <c r="S107" s="15">
        <f>IF(R106="","",VLOOKUP($E106&amp;$D$91&amp;$D$92,'CCG data'!$A:$AD,'CCG data'!L$3,FALSE))</f>
        <v>0.76800000000000002</v>
      </c>
      <c r="T107" s="15">
        <f>IF(T106="","",VLOOKUP($E106&amp;$D$91&amp;$D$92,'CCG data'!$A:$AD,'CCG data'!M$3,FALSE))</f>
        <v>6.4000000000000001E-2</v>
      </c>
      <c r="U107" s="15">
        <f>IF(T106="","",VLOOKUP($E106&amp;$D$91&amp;$D$92,'CCG data'!$A:$AD,'CCG data'!N$3,FALSE))</f>
        <v>9.2999999999999999E-2</v>
      </c>
      <c r="V107" s="15">
        <f>IF(V106="","",VLOOKUP($E106&amp;$D$91&amp;$D$92,'CCG data'!$A:$AD,'CCG data'!O$3,FALSE))</f>
        <v>0.158</v>
      </c>
      <c r="W107" s="136">
        <f>IF(V106="","",VLOOKUP($E106&amp;$D$91&amp;$D$92,'CCG data'!$A:$AD,'CCG data'!P$3,FALSE))</f>
        <v>0.19900000000000001</v>
      </c>
      <c r="Z107" s="165" t="str">
        <f>IFERROR(VLOOKUP($E107&amp;$D$92, Outliers!$A$4:$P$214,13,FALSE),"0")</f>
        <v>0</v>
      </c>
      <c r="AA107" s="165" t="str">
        <f>IFERROR(VLOOKUP($E107&amp;$D$92, Outliers!$A$4:$P$214,14,FALSE),"0")</f>
        <v>0</v>
      </c>
      <c r="AB107" s="165" t="str">
        <f>IFERROR(VLOOKUP($E107&amp;$D$92, Outliers!$A$4:$P$214,15,FALSE),"0")</f>
        <v>0</v>
      </c>
    </row>
    <row r="108" spans="4:29" s="40" customFormat="1" ht="18.75" customHeight="1" x14ac:dyDescent="0.25">
      <c r="D108" s="319"/>
      <c r="E108" s="104" t="s">
        <v>155</v>
      </c>
      <c r="F108" s="394" t="str">
        <f>IF(OR(ISERROR(VLOOKUP($E108&amp;$D$91&amp;$D$92,'CCG data'!$A:$AD,'CCG data'!R$3,FALSE)),ISBLANK(VLOOKUP($E108&amp;$D$91&amp;$D$92,'CCG data'!$A:$AD,'CCG data'!R$3,FALSE))),"",VLOOKUP($E108&amp;$D$91&amp;$D$92,'CCG data'!$A:$AD,'CCG data'!R$3,FALSE))</f>
        <v/>
      </c>
      <c r="G108" s="395"/>
      <c r="H108" s="395">
        <f>IF(OR(ISERROR(VLOOKUP($E108&amp;$D$91&amp;$D$92,'CCG data'!$A:$AD,'CCG data'!S$3,FALSE)),ISBLANK(VLOOKUP($E108&amp;$D$91&amp;$D$92,'CCG data'!$A:$AD,'CCG data'!S$3,FALSE))),"",VLOOKUP($E108&amp;$D$91&amp;$D$92,'CCG data'!$A:$AD,'CCG data'!S$3,FALSE))</f>
        <v>110.46423998819333</v>
      </c>
      <c r="I108" s="395"/>
      <c r="J108" s="395">
        <f>IF(OR(ISERROR(VLOOKUP($E108&amp;$D$91&amp;$D$92,'CCG data'!$A:$AD,'CCG data'!T$3,FALSE)),ISBLANK(VLOOKUP($E108&amp;$D$91&amp;$D$92,'CCG data'!$A:$AD,'CCG data'!T$3,FALSE))),"",VLOOKUP($E108&amp;$D$91&amp;$D$92,'CCG data'!$A:$AD,'CCG data'!T$3,FALSE))</f>
        <v>24.142885582853307</v>
      </c>
      <c r="K108" s="395"/>
      <c r="L108" s="395">
        <f>IF(OR(ISERROR(VLOOKUP($E108&amp;$D$91&amp;$D$92,'CCG data'!$A:$AD,'CCG data'!U$3,FALSE)),ISBLANK(VLOOKUP($E108&amp;$D$91&amp;$D$92,'CCG data'!$A:$AD,'CCG data'!U$3,FALSE))),"",VLOOKUP($E108&amp;$D$91&amp;$D$92,'CCG data'!$A:$AD,'CCG data'!U$3,FALSE))</f>
        <v>44.403461670190509</v>
      </c>
      <c r="M108" s="396"/>
      <c r="N108" s="367">
        <f>IF(OR(ISERROR(VLOOKUP($E108&amp;$D$91&amp;$D$92,'CCG data'!$A:$AD,'CCG data'!G$3,FALSE)),ISBLANK(VLOOKUP($E108&amp;$D$91&amp;$D$92,'CCG data'!$A:$AD,'CCG data'!G$3,FALSE))),"",VLOOKUP($E108&amp;$D$91&amp;$D$92,'CCG data'!$A:$AD,'CCG data'!G$3,FALSE))</f>
        <v>796</v>
      </c>
      <c r="P108" s="404" t="str">
        <f>IF(OR(ISERROR(VLOOKUP($E108&amp;$D$91&amp;$D$92,'CCG data'!$A:$AD,'CCG data'!B$3,FALSE)),ISBLANK(VLOOKUP($E108&amp;$D$91&amp;$D$92,'CCG data'!$A:$AD,'CCG data'!B$3,FALSE))),"",VLOOKUP($E108&amp;$D$91&amp;$D$92,'CCG data'!$A:$AD,'CCG data'!B$3,FALSE))</f>
        <v/>
      </c>
      <c r="Q108" s="267"/>
      <c r="R108" s="267">
        <f>IF(OR(ISERROR(VLOOKUP($E108&amp;$D$91&amp;$D$92,'CCG data'!$A:$AD,'CCG data'!C$3,FALSE)),ISBLANK(VLOOKUP($E108&amp;$D$91&amp;$D$92,'CCG data'!$A:$AD,'CCG data'!C$3,FALSE))),"",VLOOKUP($E108&amp;$D$91&amp;$D$92,'CCG data'!$A:$AD,'CCG data'!C$3,FALSE))</f>
        <v>0.63442211055276387</v>
      </c>
      <c r="S108" s="267"/>
      <c r="T108" s="267">
        <f>IF(OR(ISERROR(VLOOKUP($E108&amp;$D$91&amp;$D$92,'CCG data'!$A:$AD,'CCG data'!D$3,FALSE)),ISBLANK(VLOOKUP($E108&amp;$D$91&amp;$D$92,'CCG data'!$A:$AD,'CCG data'!D$3,FALSE))),"",VLOOKUP($E108&amp;$D$91&amp;$D$92,'CCG data'!$A:$AD,'CCG data'!D$3,FALSE))</f>
        <v>0.11683417085427136</v>
      </c>
      <c r="U108" s="267"/>
      <c r="V108" s="267">
        <f>IF(OR(ISERROR(VLOOKUP($E108&amp;$D$91&amp;$D$92,'CCG data'!$A:$AD,'CCG data'!E$3,FALSE)),ISBLANK(VLOOKUP($E108&amp;$D$91&amp;$D$92,'CCG data'!$A:$AD,'CCG data'!E$3,FALSE))),"",VLOOKUP($E108&amp;$D$91&amp;$D$92,'CCG data'!$A:$AD,'CCG data'!E$3,FALSE))</f>
        <v>0.24874371859296482</v>
      </c>
      <c r="W108" s="405"/>
      <c r="Y108" s="111"/>
      <c r="Z108" s="165">
        <f>IFERROR(VLOOKUP($E108&amp;$D$92, Outliers!$A$4:$P$214,13,FALSE),"0")</f>
        <v>1</v>
      </c>
      <c r="AA108" s="165">
        <f>IFERROR(VLOOKUP($E108&amp;$D$92, Outliers!$A$4:$P$214,14,FALSE),"0")</f>
        <v>1</v>
      </c>
      <c r="AB108" s="165">
        <f>IFERROR(VLOOKUP($E108&amp;$D$92, Outliers!$A$4:$P$214,15,FALSE),"0")</f>
        <v>1</v>
      </c>
      <c r="AC108" s="106"/>
    </row>
    <row r="109" spans="4:29" x14ac:dyDescent="0.25">
      <c r="D109" s="319"/>
      <c r="E109" s="103" t="s">
        <v>27</v>
      </c>
      <c r="F109" s="95" t="str">
        <f>IF(P108="","",VLOOKUP($E108&amp;$D$91&amp;$D$92,'CCG data'!$A:$AD,'CCG data'!W$3,FALSE))</f>
        <v/>
      </c>
      <c r="G109" s="96" t="str">
        <f>IF(P108="","",VLOOKUP($E108&amp;$D$91&amp;$D$92,'CCG data'!$A:$AD,'CCG data'!X$3,FALSE))</f>
        <v/>
      </c>
      <c r="H109" s="96">
        <f>IF(R108="","",VLOOKUP($E108&amp;$D$91&amp;$D$92,'CCG data'!$A:$AD,'CCG data'!Y$3,FALSE))</f>
        <v>100.8296754292531</v>
      </c>
      <c r="I109" s="96">
        <f>IF(R108="","",VLOOKUP($E108&amp;$D$91&amp;$D$92,'CCG data'!$A:$AD,'CCG data'!Z$3,FALSE))</f>
        <v>120.09880454713355</v>
      </c>
      <c r="J109" s="96">
        <f>IF(T108="","",VLOOKUP($E108&amp;$D$91&amp;$D$92,'CCG data'!$A:$AD,'CCG data'!AA$3,FALSE))</f>
        <v>19.236024383172101</v>
      </c>
      <c r="K109" s="96">
        <f>IF(T108="","",VLOOKUP($E108&amp;$D$91&amp;$D$92,'CCG data'!$A:$AD,'CCG data'!AB$3,FALSE))</f>
        <v>29.049746782534513</v>
      </c>
      <c r="L109" s="96">
        <f>IF(V108="","",VLOOKUP($E108&amp;$D$91&amp;$D$92,'CCG data'!$A:$AD,'CCG data'!AC$3,FALSE))</f>
        <v>38.218453110178217</v>
      </c>
      <c r="M109" s="96">
        <f>IF(V108="","",VLOOKUP($E108&amp;$D$91&amp;$D$92,'CCG data'!$A:$AD,'CCG data'!AD$3,FALSE))</f>
        <v>50.588470230202802</v>
      </c>
      <c r="N109" s="368"/>
      <c r="P109" s="152" t="str">
        <f>IF(P108="","",VLOOKUP($E108&amp;$D$91&amp;$D$92,'CCG data'!$A:$AD,'CCG data'!I$3,FALSE))</f>
        <v/>
      </c>
      <c r="Q109" s="15" t="str">
        <f>IF(P108="","",VLOOKUP($E108&amp;$D$91&amp;$D$92,'CCG data'!$A:$AD,'CCG data'!J$3,FALSE))</f>
        <v/>
      </c>
      <c r="R109" s="15">
        <f>IF(R108="","",VLOOKUP($E108&amp;$D$91&amp;$D$92,'CCG data'!$A:$AD,'CCG data'!K$3,FALSE))</f>
        <v>0.6</v>
      </c>
      <c r="S109" s="15">
        <f>IF(R108="","",VLOOKUP($E108&amp;$D$91&amp;$D$92,'CCG data'!$A:$AD,'CCG data'!L$3,FALSE))</f>
        <v>0.66700000000000004</v>
      </c>
      <c r="T109" s="15">
        <f>IF(T108="","",VLOOKUP($E108&amp;$D$91&amp;$D$92,'CCG data'!$A:$AD,'CCG data'!M$3,FALSE))</f>
        <v>9.6000000000000002E-2</v>
      </c>
      <c r="U109" s="15">
        <f>IF(T108="","",VLOOKUP($E108&amp;$D$91&amp;$D$92,'CCG data'!$A:$AD,'CCG data'!N$3,FALSE))</f>
        <v>0.14099999999999999</v>
      </c>
      <c r="V109" s="15">
        <f>IF(V108="","",VLOOKUP($E108&amp;$D$91&amp;$D$92,'CCG data'!$A:$AD,'CCG data'!O$3,FALSE))</f>
        <v>0.22</v>
      </c>
      <c r="W109" s="136">
        <f>IF(V108="","",VLOOKUP($E108&amp;$D$91&amp;$D$92,'CCG data'!$A:$AD,'CCG data'!P$3,FALSE))</f>
        <v>0.28000000000000003</v>
      </c>
      <c r="Z109" s="165" t="str">
        <f>IFERROR(VLOOKUP($E109&amp;$D$92, Outliers!$A$4:$P$214,13,FALSE),"0")</f>
        <v>0</v>
      </c>
      <c r="AA109" s="165" t="str">
        <f>IFERROR(VLOOKUP($E109&amp;$D$92, Outliers!$A$4:$P$214,14,FALSE),"0")</f>
        <v>0</v>
      </c>
      <c r="AB109" s="165" t="str">
        <f>IFERROR(VLOOKUP($E109&amp;$D$92, Outliers!$A$4:$P$214,15,FALSE),"0")</f>
        <v>0</v>
      </c>
    </row>
    <row r="110" spans="4:29" s="40" customFormat="1" ht="18.75" customHeight="1" x14ac:dyDescent="0.25">
      <c r="D110" s="319"/>
      <c r="E110" s="104" t="s">
        <v>390</v>
      </c>
      <c r="F110" s="394" t="str">
        <f>IF(OR(ISERROR(VLOOKUP($E110&amp;$D$91&amp;$D$92,'CCG data'!$A:$AD,'CCG data'!R$3,FALSE)),ISBLANK(VLOOKUP($E110&amp;$D$91&amp;$D$92,'CCG data'!$A:$AD,'CCG data'!R$3,FALSE))),"",VLOOKUP($E110&amp;$D$91&amp;$D$92,'CCG data'!$A:$AD,'CCG data'!R$3,FALSE))</f>
        <v/>
      </c>
      <c r="G110" s="395"/>
      <c r="H110" s="395">
        <f>IF(OR(ISERROR(VLOOKUP($E110&amp;$D$91&amp;$D$92,'CCG data'!$A:$AD,'CCG data'!S$3,FALSE)),ISBLANK(VLOOKUP($E110&amp;$D$91&amp;$D$92,'CCG data'!$A:$AD,'CCG data'!S$3,FALSE))),"",VLOOKUP($E110&amp;$D$91&amp;$D$92,'CCG data'!$A:$AD,'CCG data'!S$3,FALSE))</f>
        <v>137.84634974473431</v>
      </c>
      <c r="I110" s="395"/>
      <c r="J110" s="395">
        <f>IF(OR(ISERROR(VLOOKUP($E110&amp;$D$91&amp;$D$92,'CCG data'!$A:$AD,'CCG data'!T$3,FALSE)),ISBLANK(VLOOKUP($E110&amp;$D$91&amp;$D$92,'CCG data'!$A:$AD,'CCG data'!T$3,FALSE))),"",VLOOKUP($E110&amp;$D$91&amp;$D$92,'CCG data'!$A:$AD,'CCG data'!T$3,FALSE))</f>
        <v>22.777318672230937</v>
      </c>
      <c r="K110" s="395"/>
      <c r="L110" s="395">
        <f>IF(OR(ISERROR(VLOOKUP($E110&amp;$D$91&amp;$D$92,'CCG data'!$A:$AD,'CCG data'!U$3,FALSE)),ISBLANK(VLOOKUP($E110&amp;$D$91&amp;$D$92,'CCG data'!$A:$AD,'CCG data'!U$3,FALSE))),"",VLOOKUP($E110&amp;$D$91&amp;$D$92,'CCG data'!$A:$AD,'CCG data'!U$3,FALSE))</f>
        <v>27.051075655270775</v>
      </c>
      <c r="M110" s="396"/>
      <c r="N110" s="367">
        <f>IF(OR(ISERROR(VLOOKUP($E110&amp;$D$91&amp;$D$92,'CCG data'!$A:$AD,'CCG data'!G$3,FALSE)),ISBLANK(VLOOKUP($E110&amp;$D$91&amp;$D$92,'CCG data'!$A:$AD,'CCG data'!G$3,FALSE))),"",VLOOKUP($E110&amp;$D$91&amp;$D$92,'CCG data'!$A:$AD,'CCG data'!G$3,FALSE))</f>
        <v>1243</v>
      </c>
      <c r="P110" s="404" t="str">
        <f>IF(OR(ISERROR(VLOOKUP($E110&amp;$D$91&amp;$D$92,'CCG data'!$A:$AD,'CCG data'!B$3,FALSE)),ISBLANK(VLOOKUP($E110&amp;$D$91&amp;$D$92,'CCG data'!$A:$AD,'CCG data'!B$3,FALSE))),"",VLOOKUP($E110&amp;$D$91&amp;$D$92,'CCG data'!$A:$AD,'CCG data'!B$3,FALSE))</f>
        <v/>
      </c>
      <c r="Q110" s="267"/>
      <c r="R110" s="267">
        <f>IF(OR(ISERROR(VLOOKUP($E110&amp;$D$91&amp;$D$92,'CCG data'!$A:$AD,'CCG data'!C$3,FALSE)),ISBLANK(VLOOKUP($E110&amp;$D$91&amp;$D$92,'CCG data'!$A:$AD,'CCG data'!C$3,FALSE))),"",VLOOKUP($E110&amp;$D$91&amp;$D$92,'CCG data'!$A:$AD,'CCG data'!C$3,FALSE))</f>
        <v>0.73934030571198717</v>
      </c>
      <c r="S110" s="267"/>
      <c r="T110" s="267">
        <f>IF(OR(ISERROR(VLOOKUP($E110&amp;$D$91&amp;$D$92,'CCG data'!$A:$AD,'CCG data'!D$3,FALSE)),ISBLANK(VLOOKUP($E110&amp;$D$91&amp;$D$92,'CCG data'!$A:$AD,'CCG data'!D$3,FALSE))),"",VLOOKUP($E110&amp;$D$91&amp;$D$92,'CCG data'!$A:$AD,'CCG data'!D$3,FALSE))</f>
        <v>0.1166532582461786</v>
      </c>
      <c r="U110" s="267"/>
      <c r="V110" s="267">
        <f>IF(OR(ISERROR(VLOOKUP($E110&amp;$D$91&amp;$D$92,'CCG data'!$A:$AD,'CCG data'!E$3,FALSE)),ISBLANK(VLOOKUP($E110&amp;$D$91&amp;$D$92,'CCG data'!$A:$AD,'CCG data'!E$3,FALSE))),"",VLOOKUP($E110&amp;$D$91&amp;$D$92,'CCG data'!$A:$AD,'CCG data'!E$3,FALSE))</f>
        <v>0.14400643604183427</v>
      </c>
      <c r="W110" s="405"/>
      <c r="Y110" s="111"/>
      <c r="Z110" s="165">
        <f>IFERROR(VLOOKUP($E110&amp;$D$92, Outliers!$A$4:$P$214,13,FALSE),"0")</f>
        <v>0</v>
      </c>
      <c r="AA110" s="165">
        <f>IFERROR(VLOOKUP($E110&amp;$D$92, Outliers!$A$4:$P$214,14,FALSE),"0")</f>
        <v>1</v>
      </c>
      <c r="AB110" s="165">
        <f>IFERROR(VLOOKUP($E110&amp;$D$92, Outliers!$A$4:$P$214,15,FALSE),"0")</f>
        <v>0</v>
      </c>
      <c r="AC110" s="106"/>
    </row>
    <row r="111" spans="4:29" x14ac:dyDescent="0.25">
      <c r="D111" s="319"/>
      <c r="E111" s="103" t="s">
        <v>27</v>
      </c>
      <c r="F111" s="95" t="str">
        <f>IF(P110="","",VLOOKUP($E110&amp;$D$91&amp;$D$92,'CCG data'!$A:$AD,'CCG data'!W$3,FALSE))</f>
        <v/>
      </c>
      <c r="G111" s="96" t="str">
        <f>IF(P110="","",VLOOKUP($E110&amp;$D$91&amp;$D$92,'CCG data'!$A:$AD,'CCG data'!X$3,FALSE))</f>
        <v/>
      </c>
      <c r="H111" s="96">
        <f>IF(R110="","",VLOOKUP($E110&amp;$D$91&amp;$D$92,'CCG data'!$A:$AD,'CCG data'!Y$3,FALSE))</f>
        <v>128.93397199188351</v>
      </c>
      <c r="I111" s="96">
        <f>IF(R110="","",VLOOKUP($E110&amp;$D$91&amp;$D$92,'CCG data'!$A:$AD,'CCG data'!Z$3,FALSE))</f>
        <v>146.75872749758511</v>
      </c>
      <c r="J111" s="96">
        <f>IF(T110="","",VLOOKUP($E110&amp;$D$91&amp;$D$92,'CCG data'!$A:$AD,'CCG data'!AA$3,FALSE))</f>
        <v>19.069874088753679</v>
      </c>
      <c r="K111" s="96">
        <f>IF(T110="","",VLOOKUP($E110&amp;$D$91&amp;$D$92,'CCG data'!$A:$AD,'CCG data'!AB$3,FALSE))</f>
        <v>26.484763255708195</v>
      </c>
      <c r="L111" s="96">
        <f>IF(V110="","",VLOOKUP($E110&amp;$D$91&amp;$D$92,'CCG data'!$A:$AD,'CCG data'!AC$3,FALSE))</f>
        <v>23.088166699949134</v>
      </c>
      <c r="M111" s="96">
        <f>IF(V110="","",VLOOKUP($E110&amp;$D$91&amp;$D$92,'CCG data'!$A:$AD,'CCG data'!AD$3,FALSE))</f>
        <v>31.013984610592416</v>
      </c>
      <c r="N111" s="368"/>
      <c r="P111" s="152" t="str">
        <f>IF(P110="","",VLOOKUP($E110&amp;$D$91&amp;$D$92,'CCG data'!$A:$AD,'CCG data'!I$3,FALSE))</f>
        <v/>
      </c>
      <c r="Q111" s="15" t="str">
        <f>IF(P110="","",VLOOKUP($E110&amp;$D$91&amp;$D$92,'CCG data'!$A:$AD,'CCG data'!J$3,FALSE))</f>
        <v/>
      </c>
      <c r="R111" s="15">
        <f>IF(R110="","",VLOOKUP($E110&amp;$D$91&amp;$D$92,'CCG data'!$A:$AD,'CCG data'!K$3,FALSE))</f>
        <v>0.71399999999999997</v>
      </c>
      <c r="S111" s="15">
        <f>IF(R110="","",VLOOKUP($E110&amp;$D$91&amp;$D$92,'CCG data'!$A:$AD,'CCG data'!L$3,FALSE))</f>
        <v>0.76300000000000001</v>
      </c>
      <c r="T111" s="15">
        <f>IF(T110="","",VLOOKUP($E110&amp;$D$91&amp;$D$92,'CCG data'!$A:$AD,'CCG data'!M$3,FALSE))</f>
        <v>0.1</v>
      </c>
      <c r="U111" s="15">
        <f>IF(T110="","",VLOOKUP($E110&amp;$D$91&amp;$D$92,'CCG data'!$A:$AD,'CCG data'!N$3,FALSE))</f>
        <v>0.13600000000000001</v>
      </c>
      <c r="V111" s="15">
        <f>IF(V110="","",VLOOKUP($E110&amp;$D$91&amp;$D$92,'CCG data'!$A:$AD,'CCG data'!O$3,FALSE))</f>
        <v>0.126</v>
      </c>
      <c r="W111" s="136">
        <f>IF(V110="","",VLOOKUP($E110&amp;$D$91&amp;$D$92,'CCG data'!$A:$AD,'CCG data'!P$3,FALSE))</f>
        <v>0.16500000000000001</v>
      </c>
      <c r="Z111" s="165" t="str">
        <f>IFERROR(VLOOKUP($E111&amp;$D$92, Outliers!$A$4:$P$214,13,FALSE),"0")</f>
        <v>0</v>
      </c>
      <c r="AA111" s="165" t="str">
        <f>IFERROR(VLOOKUP($E111&amp;$D$92, Outliers!$A$4:$P$214,14,FALSE),"0")</f>
        <v>0</v>
      </c>
      <c r="AB111" s="165" t="str">
        <f>IFERROR(VLOOKUP($E111&amp;$D$92, Outliers!$A$4:$P$214,15,FALSE),"0")</f>
        <v>0</v>
      </c>
    </row>
    <row r="112" spans="4:29" s="40" customFormat="1" ht="18.75" customHeight="1" x14ac:dyDescent="0.25">
      <c r="D112" s="319"/>
      <c r="E112" s="104" t="s">
        <v>156</v>
      </c>
      <c r="F112" s="394" t="str">
        <f>IF(OR(ISERROR(VLOOKUP($E112&amp;$D$91&amp;$D$92,'CCG data'!$A:$AD,'CCG data'!R$3,FALSE)),ISBLANK(VLOOKUP($E112&amp;$D$91&amp;$D$92,'CCG data'!$A:$AD,'CCG data'!R$3,FALSE))),"",VLOOKUP($E112&amp;$D$91&amp;$D$92,'CCG data'!$A:$AD,'CCG data'!R$3,FALSE))</f>
        <v/>
      </c>
      <c r="G112" s="395"/>
      <c r="H112" s="395">
        <f>IF(OR(ISERROR(VLOOKUP($E112&amp;$D$91&amp;$D$92,'CCG data'!$A:$AD,'CCG data'!S$3,FALSE)),ISBLANK(VLOOKUP($E112&amp;$D$91&amp;$D$92,'CCG data'!$A:$AD,'CCG data'!S$3,FALSE))),"",VLOOKUP($E112&amp;$D$91&amp;$D$92,'CCG data'!$A:$AD,'CCG data'!S$3,FALSE))</f>
        <v>170.69461963160444</v>
      </c>
      <c r="I112" s="395"/>
      <c r="J112" s="395">
        <f>IF(OR(ISERROR(VLOOKUP($E112&amp;$D$91&amp;$D$92,'CCG data'!$A:$AD,'CCG data'!T$3,FALSE)),ISBLANK(VLOOKUP($E112&amp;$D$91&amp;$D$92,'CCG data'!$A:$AD,'CCG data'!T$3,FALSE))),"",VLOOKUP($E112&amp;$D$91&amp;$D$92,'CCG data'!$A:$AD,'CCG data'!T$3,FALSE))</f>
        <v>18.440061621212497</v>
      </c>
      <c r="K112" s="395"/>
      <c r="L112" s="395">
        <f>IF(OR(ISERROR(VLOOKUP($E112&amp;$D$91&amp;$D$92,'CCG data'!$A:$AD,'CCG data'!U$3,FALSE)),ISBLANK(VLOOKUP($E112&amp;$D$91&amp;$D$92,'CCG data'!$A:$AD,'CCG data'!U$3,FALSE))),"",VLOOKUP($E112&amp;$D$91&amp;$D$92,'CCG data'!$A:$AD,'CCG data'!U$3,FALSE))</f>
        <v>26.37705634782262</v>
      </c>
      <c r="M112" s="396"/>
      <c r="N112" s="367">
        <f>IF(OR(ISERROR(VLOOKUP($E112&amp;$D$91&amp;$D$92,'CCG data'!$A:$AD,'CCG data'!G$3,FALSE)),ISBLANK(VLOOKUP($E112&amp;$D$91&amp;$D$92,'CCG data'!$A:$AD,'CCG data'!G$3,FALSE))),"",VLOOKUP($E112&amp;$D$91&amp;$D$92,'CCG data'!$A:$AD,'CCG data'!G$3,FALSE))</f>
        <v>3056</v>
      </c>
      <c r="P112" s="404" t="str">
        <f>IF(OR(ISERROR(VLOOKUP($E112&amp;$D$91&amp;$D$92,'CCG data'!$A:$AD,'CCG data'!B$3,FALSE)),ISBLANK(VLOOKUP($E112&amp;$D$91&amp;$D$92,'CCG data'!$A:$AD,'CCG data'!B$3,FALSE))),"",VLOOKUP($E112&amp;$D$91&amp;$D$92,'CCG data'!$A:$AD,'CCG data'!B$3,FALSE))</f>
        <v/>
      </c>
      <c r="Q112" s="267"/>
      <c r="R112" s="267">
        <f>IF(OR(ISERROR(VLOOKUP($E112&amp;$D$91&amp;$D$92,'CCG data'!$A:$AD,'CCG data'!C$3,FALSE)),ISBLANK(VLOOKUP($E112&amp;$D$91&amp;$D$92,'CCG data'!$A:$AD,'CCG data'!C$3,FALSE))),"",VLOOKUP($E112&amp;$D$91&amp;$D$92,'CCG data'!$A:$AD,'CCG data'!C$3,FALSE))</f>
        <v>0.80006544502617805</v>
      </c>
      <c r="S112" s="267"/>
      <c r="T112" s="267">
        <f>IF(OR(ISERROR(VLOOKUP($E112&amp;$D$91&amp;$D$92,'CCG data'!$A:$AD,'CCG data'!D$3,FALSE)),ISBLANK(VLOOKUP($E112&amp;$D$91&amp;$D$92,'CCG data'!$A:$AD,'CCG data'!D$3,FALSE))),"",VLOOKUP($E112&amp;$D$91&amp;$D$92,'CCG data'!$A:$AD,'CCG data'!D$3,FALSE))</f>
        <v>7.4934554973821996E-2</v>
      </c>
      <c r="U112" s="267"/>
      <c r="V112" s="267">
        <f>IF(OR(ISERROR(VLOOKUP($E112&amp;$D$91&amp;$D$92,'CCG data'!$A:$AD,'CCG data'!E$3,FALSE)),ISBLANK(VLOOKUP($E112&amp;$D$91&amp;$D$92,'CCG data'!$A:$AD,'CCG data'!E$3,FALSE))),"",VLOOKUP($E112&amp;$D$91&amp;$D$92,'CCG data'!$A:$AD,'CCG data'!E$3,FALSE))</f>
        <v>0.125</v>
      </c>
      <c r="W112" s="405"/>
      <c r="Y112" s="111"/>
      <c r="Z112" s="165">
        <f>IFERROR(VLOOKUP($E112&amp;$D$92, Outliers!$A$4:$P$214,13,FALSE),"0")</f>
        <v>1</v>
      </c>
      <c r="AA112" s="165">
        <f>IFERROR(VLOOKUP($E112&amp;$D$92, Outliers!$A$4:$P$214,14,FALSE),"0")</f>
        <v>0</v>
      </c>
      <c r="AB112" s="165">
        <f>IFERROR(VLOOKUP($E112&amp;$D$92, Outliers!$A$4:$P$214,15,FALSE),"0")</f>
        <v>0</v>
      </c>
      <c r="AC112" s="106"/>
    </row>
    <row r="113" spans="2:29" x14ac:dyDescent="0.25">
      <c r="D113" s="319"/>
      <c r="E113" s="103" t="s">
        <v>27</v>
      </c>
      <c r="F113" s="95" t="str">
        <f>IF(P112="","",VLOOKUP($E112&amp;$D$91&amp;$D$92,'CCG data'!$A:$AD,'CCG data'!W$3,FALSE))</f>
        <v/>
      </c>
      <c r="G113" s="96" t="str">
        <f>IF(P112="","",VLOOKUP($E112&amp;$D$91&amp;$D$92,'CCG data'!$A:$AD,'CCG data'!X$3,FALSE))</f>
        <v/>
      </c>
      <c r="H113" s="96">
        <f>IF(R112="","",VLOOKUP($E112&amp;$D$91&amp;$D$92,'CCG data'!$A:$AD,'CCG data'!Y$3,FALSE))</f>
        <v>163.9285498616523</v>
      </c>
      <c r="I113" s="96">
        <f>IF(R112="","",VLOOKUP($E112&amp;$D$91&amp;$D$92,'CCG data'!$A:$AD,'CCG data'!Z$3,FALSE))</f>
        <v>177.46068940155658</v>
      </c>
      <c r="J113" s="96">
        <f>IF(T112="","",VLOOKUP($E112&amp;$D$91&amp;$D$92,'CCG data'!$A:$AD,'CCG data'!AA$3,FALSE))</f>
        <v>16.051696621496788</v>
      </c>
      <c r="K113" s="96">
        <f>IF(T112="","",VLOOKUP($E112&amp;$D$91&amp;$D$92,'CCG data'!$A:$AD,'CCG data'!AB$3,FALSE))</f>
        <v>20.828426620928205</v>
      </c>
      <c r="L113" s="96">
        <f>IF(V112="","",VLOOKUP($E112&amp;$D$91&amp;$D$92,'CCG data'!$A:$AD,'CCG data'!AC$3,FALSE))</f>
        <v>23.731903837539424</v>
      </c>
      <c r="M113" s="96">
        <f>IF(V112="","",VLOOKUP($E112&amp;$D$91&amp;$D$92,'CCG data'!$A:$AD,'CCG data'!AD$3,FALSE))</f>
        <v>29.022208858105817</v>
      </c>
      <c r="N113" s="368"/>
      <c r="P113" s="152" t="str">
        <f>IF(P112="","",VLOOKUP($E112&amp;$D$91&amp;$D$92,'CCG data'!$A:$AD,'CCG data'!I$3,FALSE))</f>
        <v/>
      </c>
      <c r="Q113" s="15" t="str">
        <f>IF(P112="","",VLOOKUP($E112&amp;$D$91&amp;$D$92,'CCG data'!$A:$AD,'CCG data'!J$3,FALSE))</f>
        <v/>
      </c>
      <c r="R113" s="15">
        <f>IF(R112="","",VLOOKUP($E112&amp;$D$91&amp;$D$92,'CCG data'!$A:$AD,'CCG data'!K$3,FALSE))</f>
        <v>0.78600000000000003</v>
      </c>
      <c r="S113" s="15">
        <f>IF(R112="","",VLOOKUP($E112&amp;$D$91&amp;$D$92,'CCG data'!$A:$AD,'CCG data'!L$3,FALSE))</f>
        <v>0.81399999999999995</v>
      </c>
      <c r="T113" s="15">
        <f>IF(T112="","",VLOOKUP($E112&amp;$D$91&amp;$D$92,'CCG data'!$A:$AD,'CCG data'!M$3,FALSE))</f>
        <v>6.6000000000000003E-2</v>
      </c>
      <c r="U113" s="15">
        <f>IF(T112="","",VLOOKUP($E112&amp;$D$91&amp;$D$92,'CCG data'!$A:$AD,'CCG data'!N$3,FALSE))</f>
        <v>8.5000000000000006E-2</v>
      </c>
      <c r="V113" s="15">
        <f>IF(V112="","",VLOOKUP($E112&amp;$D$91&amp;$D$92,'CCG data'!$A:$AD,'CCG data'!O$3,FALSE))</f>
        <v>0.114</v>
      </c>
      <c r="W113" s="136">
        <f>IF(V112="","",VLOOKUP($E112&amp;$D$91&amp;$D$92,'CCG data'!$A:$AD,'CCG data'!P$3,FALSE))</f>
        <v>0.13700000000000001</v>
      </c>
      <c r="Z113" s="165" t="str">
        <f>IFERROR(VLOOKUP($E113&amp;$D$92, Outliers!$A$4:$P$214,13,FALSE),"0")</f>
        <v>0</v>
      </c>
      <c r="AA113" s="165" t="str">
        <f>IFERROR(VLOOKUP($E113&amp;$D$92, Outliers!$A$4:$P$214,14,FALSE),"0")</f>
        <v>0</v>
      </c>
      <c r="AB113" s="165" t="str">
        <f>IFERROR(VLOOKUP($E113&amp;$D$92, Outliers!$A$4:$P$214,15,FALSE),"0")</f>
        <v>0</v>
      </c>
    </row>
    <row r="114" spans="2:29" s="40" customFormat="1" ht="18.75" customHeight="1" x14ac:dyDescent="0.25">
      <c r="D114" s="319"/>
      <c r="E114" s="104" t="s">
        <v>157</v>
      </c>
      <c r="F114" s="394" t="str">
        <f>IF(OR(ISERROR(VLOOKUP($E114&amp;$D$91&amp;$D$92,'CCG data'!$A:$AD,'CCG data'!R$3,FALSE)),ISBLANK(VLOOKUP($E114&amp;$D$91&amp;$D$92,'CCG data'!$A:$AD,'CCG data'!R$3,FALSE))),"",VLOOKUP($E114&amp;$D$91&amp;$D$92,'CCG data'!$A:$AD,'CCG data'!R$3,FALSE))</f>
        <v/>
      </c>
      <c r="G114" s="395"/>
      <c r="H114" s="395">
        <f>IF(OR(ISERROR(VLOOKUP($E114&amp;$D$91&amp;$D$92,'CCG data'!$A:$AD,'CCG data'!S$3,FALSE)),ISBLANK(VLOOKUP($E114&amp;$D$91&amp;$D$92,'CCG data'!$A:$AD,'CCG data'!S$3,FALSE))),"",VLOOKUP($E114&amp;$D$91&amp;$D$92,'CCG data'!$A:$AD,'CCG data'!S$3,FALSE))</f>
        <v>132.71849157428028</v>
      </c>
      <c r="I114" s="395"/>
      <c r="J114" s="395">
        <f>IF(OR(ISERROR(VLOOKUP($E114&amp;$D$91&amp;$D$92,'CCG data'!$A:$AD,'CCG data'!T$3,FALSE)),ISBLANK(VLOOKUP($E114&amp;$D$91&amp;$D$92,'CCG data'!$A:$AD,'CCG data'!T$3,FALSE))),"",VLOOKUP($E114&amp;$D$91&amp;$D$92,'CCG data'!$A:$AD,'CCG data'!T$3,FALSE))</f>
        <v>17.065961518309681</v>
      </c>
      <c r="K114" s="395"/>
      <c r="L114" s="395">
        <f>IF(OR(ISERROR(VLOOKUP($E114&amp;$D$91&amp;$D$92,'CCG data'!$A:$AD,'CCG data'!U$3,FALSE)),ISBLANK(VLOOKUP($E114&amp;$D$91&amp;$D$92,'CCG data'!$A:$AD,'CCG data'!U$3,FALSE))),"",VLOOKUP($E114&amp;$D$91&amp;$D$92,'CCG data'!$A:$AD,'CCG data'!U$3,FALSE))</f>
        <v>49.854563746083642</v>
      </c>
      <c r="M114" s="396"/>
      <c r="N114" s="367">
        <f>IF(OR(ISERROR(VLOOKUP($E114&amp;$D$91&amp;$D$92,'CCG data'!$A:$AD,'CCG data'!G$3,FALSE)),ISBLANK(VLOOKUP($E114&amp;$D$91&amp;$D$92,'CCG data'!$A:$AD,'CCG data'!G$3,FALSE))),"",VLOOKUP($E114&amp;$D$91&amp;$D$92,'CCG data'!$A:$AD,'CCG data'!G$3,FALSE))</f>
        <v>1535</v>
      </c>
      <c r="P114" s="404" t="str">
        <f>IF(OR(ISERROR(VLOOKUP($E114&amp;$D$91&amp;$D$92,'CCG data'!$A:$AD,'CCG data'!B$3,FALSE)),ISBLANK(VLOOKUP($E114&amp;$D$91&amp;$D$92,'CCG data'!$A:$AD,'CCG data'!B$3,FALSE))),"",VLOOKUP($E114&amp;$D$91&amp;$D$92,'CCG data'!$A:$AD,'CCG data'!B$3,FALSE))</f>
        <v/>
      </c>
      <c r="Q114" s="267"/>
      <c r="R114" s="267">
        <f>IF(OR(ISERROR(VLOOKUP($E114&amp;$D$91&amp;$D$92,'CCG data'!$A:$AD,'CCG data'!C$3,FALSE)),ISBLANK(VLOOKUP($E114&amp;$D$91&amp;$D$92,'CCG data'!$A:$AD,'CCG data'!C$3,FALSE))),"",VLOOKUP($E114&amp;$D$91&amp;$D$92,'CCG data'!$A:$AD,'CCG data'!C$3,FALSE))</f>
        <v>0.67035830618892511</v>
      </c>
      <c r="S114" s="267"/>
      <c r="T114" s="267">
        <f>IF(OR(ISERROR(VLOOKUP($E114&amp;$D$91&amp;$D$92,'CCG data'!$A:$AD,'CCG data'!D$3,FALSE)),ISBLANK(VLOOKUP($E114&amp;$D$91&amp;$D$92,'CCG data'!$A:$AD,'CCG data'!D$3,FALSE))),"",VLOOKUP($E114&amp;$D$91&amp;$D$92,'CCG data'!$A:$AD,'CCG data'!D$3,FALSE))</f>
        <v>7.8175895765472306E-2</v>
      </c>
      <c r="U114" s="267"/>
      <c r="V114" s="267">
        <f>IF(OR(ISERROR(VLOOKUP($E114&amp;$D$91&amp;$D$92,'CCG data'!$A:$AD,'CCG data'!E$3,FALSE)),ISBLANK(VLOOKUP($E114&amp;$D$91&amp;$D$92,'CCG data'!$A:$AD,'CCG data'!E$3,FALSE))),"",VLOOKUP($E114&amp;$D$91&amp;$D$92,'CCG data'!$A:$AD,'CCG data'!E$3,FALSE))</f>
        <v>0.2514657980456026</v>
      </c>
      <c r="W114" s="405"/>
      <c r="Y114" s="111"/>
      <c r="Z114" s="165">
        <f>IFERROR(VLOOKUP($E114&amp;$D$92, Outliers!$A$4:$P$214,13,FALSE),"0")</f>
        <v>0</v>
      </c>
      <c r="AA114" s="165">
        <f>IFERROR(VLOOKUP($E114&amp;$D$92, Outliers!$A$4:$P$214,14,FALSE),"0")</f>
        <v>0</v>
      </c>
      <c r="AB114" s="165">
        <f>IFERROR(VLOOKUP($E114&amp;$D$92, Outliers!$A$4:$P$214,15,FALSE),"0")</f>
        <v>1</v>
      </c>
      <c r="AC114" s="106"/>
    </row>
    <row r="115" spans="2:29" x14ac:dyDescent="0.25">
      <c r="D115" s="319"/>
      <c r="E115" s="103" t="s">
        <v>27</v>
      </c>
      <c r="F115" s="95" t="str">
        <f>IF(P114="","",VLOOKUP($E114&amp;$D$91&amp;$D$92,'CCG data'!$A:$AD,'CCG data'!W$3,FALSE))</f>
        <v/>
      </c>
      <c r="G115" s="96" t="str">
        <f>IF(P114="","",VLOOKUP($E114&amp;$D$91&amp;$D$92,'CCG data'!$A:$AD,'CCG data'!X$3,FALSE))</f>
        <v/>
      </c>
      <c r="H115" s="96">
        <f>IF(R114="","",VLOOKUP($E114&amp;$D$91&amp;$D$92,'CCG data'!$A:$AD,'CCG data'!Y$3,FALSE))</f>
        <v>124.60925779082031</v>
      </c>
      <c r="I115" s="96">
        <f>IF(R114="","",VLOOKUP($E114&amp;$D$91&amp;$D$92,'CCG data'!$A:$AD,'CCG data'!Z$3,FALSE))</f>
        <v>140.82772535774026</v>
      </c>
      <c r="J115" s="96">
        <f>IF(T114="","",VLOOKUP($E114&amp;$D$91&amp;$D$92,'CCG data'!$A:$AD,'CCG data'!AA$3,FALSE))</f>
        <v>14.012473569205861</v>
      </c>
      <c r="K115" s="96">
        <f>IF(T114="","",VLOOKUP($E114&amp;$D$91&amp;$D$92,'CCG data'!$A:$AD,'CCG data'!AB$3,FALSE))</f>
        <v>20.119449467413503</v>
      </c>
      <c r="L115" s="96">
        <f>IF(V114="","",VLOOKUP($E114&amp;$D$91&amp;$D$92,'CCG data'!$A:$AD,'CCG data'!AC$3,FALSE))</f>
        <v>44.881004000623491</v>
      </c>
      <c r="M115" s="96">
        <f>IF(V114="","",VLOOKUP($E114&amp;$D$91&amp;$D$92,'CCG data'!$A:$AD,'CCG data'!AD$3,FALSE))</f>
        <v>54.828123491543792</v>
      </c>
      <c r="N115" s="368"/>
      <c r="P115" s="152" t="str">
        <f>IF(P114="","",VLOOKUP($E114&amp;$D$91&amp;$D$92,'CCG data'!$A:$AD,'CCG data'!I$3,FALSE))</f>
        <v/>
      </c>
      <c r="Q115" s="15" t="str">
        <f>IF(P114="","",VLOOKUP($E114&amp;$D$91&amp;$D$92,'CCG data'!$A:$AD,'CCG data'!J$3,FALSE))</f>
        <v/>
      </c>
      <c r="R115" s="15">
        <f>IF(R114="","",VLOOKUP($E114&amp;$D$91&amp;$D$92,'CCG data'!$A:$AD,'CCG data'!K$3,FALSE))</f>
        <v>0.64600000000000002</v>
      </c>
      <c r="S115" s="15">
        <f>IF(R114="","",VLOOKUP($E114&amp;$D$91&amp;$D$92,'CCG data'!$A:$AD,'CCG data'!L$3,FALSE))</f>
        <v>0.69299999999999995</v>
      </c>
      <c r="T115" s="15">
        <f>IF(T114="","",VLOOKUP($E114&amp;$D$91&amp;$D$92,'CCG data'!$A:$AD,'CCG data'!M$3,FALSE))</f>
        <v>6.6000000000000003E-2</v>
      </c>
      <c r="U115" s="15">
        <f>IF(T114="","",VLOOKUP($E114&amp;$D$91&amp;$D$92,'CCG data'!$A:$AD,'CCG data'!N$3,FALSE))</f>
        <v>9.2999999999999999E-2</v>
      </c>
      <c r="V115" s="15">
        <f>IF(V114="","",VLOOKUP($E114&amp;$D$91&amp;$D$92,'CCG data'!$A:$AD,'CCG data'!O$3,FALSE))</f>
        <v>0.23</v>
      </c>
      <c r="W115" s="136">
        <f>IF(V114="","",VLOOKUP($E114&amp;$D$91&amp;$D$92,'CCG data'!$A:$AD,'CCG data'!P$3,FALSE))</f>
        <v>0.27400000000000002</v>
      </c>
      <c r="Z115" s="165" t="str">
        <f>IFERROR(VLOOKUP($E115&amp;$D$92, Outliers!$A$4:$P$214,13,FALSE),"0")</f>
        <v>0</v>
      </c>
      <c r="AA115" s="165" t="str">
        <f>IFERROR(VLOOKUP($E115&amp;$D$92, Outliers!$A$4:$P$214,14,FALSE),"0")</f>
        <v>0</v>
      </c>
      <c r="AB115" s="165" t="str">
        <f>IFERROR(VLOOKUP($E115&amp;$D$92, Outliers!$A$4:$P$214,15,FALSE),"0")</f>
        <v>0</v>
      </c>
    </row>
    <row r="116" spans="2:29" s="40" customFormat="1" ht="18.75" customHeight="1" x14ac:dyDescent="0.25">
      <c r="D116" s="319"/>
      <c r="E116" s="104" t="s">
        <v>391</v>
      </c>
      <c r="F116" s="394" t="str">
        <f>IF(OR(ISERROR(VLOOKUP($E116&amp;$D$91&amp;$D$92,'CCG data'!$A:$AD,'CCG data'!R$3,FALSE)),ISBLANK(VLOOKUP($E116&amp;$D$91&amp;$D$92,'CCG data'!$A:$AD,'CCG data'!R$3,FALSE))),"",VLOOKUP($E116&amp;$D$91&amp;$D$92,'CCG data'!$A:$AD,'CCG data'!R$3,FALSE))</f>
        <v/>
      </c>
      <c r="G116" s="395"/>
      <c r="H116" s="395">
        <f>IF(OR(ISERROR(VLOOKUP($E116&amp;$D$91&amp;$D$92,'CCG data'!$A:$AD,'CCG data'!S$3,FALSE)),ISBLANK(VLOOKUP($E116&amp;$D$91&amp;$D$92,'CCG data'!$A:$AD,'CCG data'!S$3,FALSE))),"",VLOOKUP($E116&amp;$D$91&amp;$D$92,'CCG data'!$A:$AD,'CCG data'!S$3,FALSE))</f>
        <v>143.9781838388414</v>
      </c>
      <c r="I116" s="395"/>
      <c r="J116" s="395">
        <f>IF(OR(ISERROR(VLOOKUP($E116&amp;$D$91&amp;$D$92,'CCG data'!$A:$AD,'CCG data'!T$3,FALSE)),ISBLANK(VLOOKUP($E116&amp;$D$91&amp;$D$92,'CCG data'!$A:$AD,'CCG data'!T$3,FALSE))),"",VLOOKUP($E116&amp;$D$91&amp;$D$92,'CCG data'!$A:$AD,'CCG data'!T$3,FALSE))</f>
        <v>16.044373810059337</v>
      </c>
      <c r="K116" s="395"/>
      <c r="L116" s="395">
        <f>IF(OR(ISERROR(VLOOKUP($E116&amp;$D$91&amp;$D$92,'CCG data'!$A:$AD,'CCG data'!U$3,FALSE)),ISBLANK(VLOOKUP($E116&amp;$D$91&amp;$D$92,'CCG data'!$A:$AD,'CCG data'!U$3,FALSE))),"",VLOOKUP($E116&amp;$D$91&amp;$D$92,'CCG data'!$A:$AD,'CCG data'!U$3,FALSE))</f>
        <v>27.566547338816921</v>
      </c>
      <c r="M116" s="396"/>
      <c r="N116" s="367">
        <f>IF(OR(ISERROR(VLOOKUP($E116&amp;$D$91&amp;$D$92,'CCG data'!$A:$AD,'CCG data'!G$3,FALSE)),ISBLANK(VLOOKUP($E116&amp;$D$91&amp;$D$92,'CCG data'!$A:$AD,'CCG data'!G$3,FALSE))),"",VLOOKUP($E116&amp;$D$91&amp;$D$92,'CCG data'!$A:$AD,'CCG data'!G$3,FALSE))</f>
        <v>3901</v>
      </c>
      <c r="P116" s="404" t="str">
        <f>IF(OR(ISERROR(VLOOKUP($E116&amp;$D$91&amp;$D$92,'CCG data'!$A:$AD,'CCG data'!B$3,FALSE)),ISBLANK(VLOOKUP($E116&amp;$D$91&amp;$D$92,'CCG data'!$A:$AD,'CCG data'!B$3,FALSE))),"",VLOOKUP($E116&amp;$D$91&amp;$D$92,'CCG data'!$A:$AD,'CCG data'!B$3,FALSE))</f>
        <v/>
      </c>
      <c r="Q116" s="267"/>
      <c r="R116" s="267">
        <f>IF(OR(ISERROR(VLOOKUP($E116&amp;$D$91&amp;$D$92,'CCG data'!$A:$AD,'CCG data'!C$3,FALSE)),ISBLANK(VLOOKUP($E116&amp;$D$91&amp;$D$92,'CCG data'!$A:$AD,'CCG data'!C$3,FALSE))),"",VLOOKUP($E116&amp;$D$91&amp;$D$92,'CCG data'!$A:$AD,'CCG data'!C$3,FALSE))</f>
        <v>0.77313509356575238</v>
      </c>
      <c r="S116" s="267"/>
      <c r="T116" s="267">
        <f>IF(OR(ISERROR(VLOOKUP($E116&amp;$D$91&amp;$D$92,'CCG data'!$A:$AD,'CCG data'!D$3,FALSE)),ISBLANK(VLOOKUP($E116&amp;$D$91&amp;$D$92,'CCG data'!$A:$AD,'CCG data'!D$3,FALSE))),"",VLOOKUP($E116&amp;$D$91&amp;$D$92,'CCG data'!$A:$AD,'CCG data'!D$3,FALSE))</f>
        <v>7.9723147910792103E-2</v>
      </c>
      <c r="U116" s="267"/>
      <c r="V116" s="267">
        <f>IF(OR(ISERROR(VLOOKUP($E116&amp;$D$91&amp;$D$92,'CCG data'!$A:$AD,'CCG data'!E$3,FALSE)),ISBLANK(VLOOKUP($E116&amp;$D$91&amp;$D$92,'CCG data'!$A:$AD,'CCG data'!E$3,FALSE))),"",VLOOKUP($E116&amp;$D$91&amp;$D$92,'CCG data'!$A:$AD,'CCG data'!E$3,FALSE))</f>
        <v>0.14714175852345551</v>
      </c>
      <c r="W116" s="405"/>
      <c r="Y116" s="111"/>
      <c r="Z116" s="165">
        <f>IFERROR(VLOOKUP($E116&amp;$D$92, Outliers!$A$4:$P$214,13,FALSE),"0")</f>
        <v>1</v>
      </c>
      <c r="AA116" s="165">
        <f>IFERROR(VLOOKUP($E116&amp;$D$92, Outliers!$A$4:$P$214,14,FALSE),"0")</f>
        <v>0</v>
      </c>
      <c r="AB116" s="165">
        <f>IFERROR(VLOOKUP($E116&amp;$D$92, Outliers!$A$4:$P$214,15,FALSE),"0")</f>
        <v>0</v>
      </c>
      <c r="AC116" s="106"/>
    </row>
    <row r="117" spans="2:29" x14ac:dyDescent="0.25">
      <c r="D117" s="319"/>
      <c r="E117" s="103" t="s">
        <v>27</v>
      </c>
      <c r="F117" s="95" t="str">
        <f>IF(P116="","",VLOOKUP($E116&amp;$D$91&amp;$D$92,'CCG data'!$A:$AD,'CCG data'!W$3,FALSE))</f>
        <v/>
      </c>
      <c r="G117" s="96" t="str">
        <f>IF(P116="","",VLOOKUP($E116&amp;$D$91&amp;$D$92,'CCG data'!$A:$AD,'CCG data'!X$3,FALSE))</f>
        <v/>
      </c>
      <c r="H117" s="96">
        <f>IF(R116="","",VLOOKUP($E116&amp;$D$91&amp;$D$92,'CCG data'!$A:$AD,'CCG data'!Y$3,FALSE))</f>
        <v>138.83967516723047</v>
      </c>
      <c r="I117" s="96">
        <f>IF(R116="","",VLOOKUP($E116&amp;$D$91&amp;$D$92,'CCG data'!$A:$AD,'CCG data'!Z$3,FALSE))</f>
        <v>149.11669251045234</v>
      </c>
      <c r="J117" s="96">
        <f>IF(T116="","",VLOOKUP($E116&amp;$D$91&amp;$D$92,'CCG data'!$A:$AD,'CCG data'!AA$3,FALSE))</f>
        <v>14.261179586269922</v>
      </c>
      <c r="K117" s="96">
        <f>IF(T116="","",VLOOKUP($E116&amp;$D$91&amp;$D$92,'CCG data'!$A:$AD,'CCG data'!AB$3,FALSE))</f>
        <v>17.827568033848753</v>
      </c>
      <c r="L117" s="96">
        <f>IF(V116="","",VLOOKUP($E116&amp;$D$91&amp;$D$92,'CCG data'!$A:$AD,'CCG data'!AC$3,FALSE))</f>
        <v>25.311360646901552</v>
      </c>
      <c r="M117" s="96">
        <f>IF(V116="","",VLOOKUP($E116&amp;$D$91&amp;$D$92,'CCG data'!$A:$AD,'CCG data'!AD$3,FALSE))</f>
        <v>29.821734030732291</v>
      </c>
      <c r="N117" s="368"/>
      <c r="P117" s="152" t="str">
        <f>IF(P116="","",VLOOKUP($E116&amp;$D$91&amp;$D$92,'CCG data'!$A:$AD,'CCG data'!I$3,FALSE))</f>
        <v/>
      </c>
      <c r="Q117" s="15" t="str">
        <f>IF(P116="","",VLOOKUP($E116&amp;$D$91&amp;$D$92,'CCG data'!$A:$AD,'CCG data'!J$3,FALSE))</f>
        <v/>
      </c>
      <c r="R117" s="15">
        <f>IF(R116="","",VLOOKUP($E116&amp;$D$91&amp;$D$92,'CCG data'!$A:$AD,'CCG data'!K$3,FALSE))</f>
        <v>0.76</v>
      </c>
      <c r="S117" s="15">
        <f>IF(R116="","",VLOOKUP($E116&amp;$D$91&amp;$D$92,'CCG data'!$A:$AD,'CCG data'!L$3,FALSE))</f>
        <v>0.78600000000000003</v>
      </c>
      <c r="T117" s="15">
        <f>IF(T116="","",VLOOKUP($E116&amp;$D$91&amp;$D$92,'CCG data'!$A:$AD,'CCG data'!M$3,FALSE))</f>
        <v>7.1999999999999995E-2</v>
      </c>
      <c r="U117" s="15">
        <f>IF(T116="","",VLOOKUP($E116&amp;$D$91&amp;$D$92,'CCG data'!$A:$AD,'CCG data'!N$3,FALSE))</f>
        <v>8.8999999999999996E-2</v>
      </c>
      <c r="V117" s="15">
        <f>IF(V116="","",VLOOKUP($E116&amp;$D$91&amp;$D$92,'CCG data'!$A:$AD,'CCG data'!O$3,FALSE))</f>
        <v>0.13600000000000001</v>
      </c>
      <c r="W117" s="136">
        <f>IF(V116="","",VLOOKUP($E116&amp;$D$91&amp;$D$92,'CCG data'!$A:$AD,'CCG data'!P$3,FALSE))</f>
        <v>0.159</v>
      </c>
      <c r="Z117" s="165" t="str">
        <f>IFERROR(VLOOKUP($E117&amp;$D$92, Outliers!$A$4:$P$214,13,FALSE),"0")</f>
        <v>0</v>
      </c>
      <c r="AA117" s="165" t="str">
        <f>IFERROR(VLOOKUP($E117&amp;$D$92, Outliers!$A$4:$P$214,14,FALSE),"0")</f>
        <v>0</v>
      </c>
      <c r="AB117" s="165" t="str">
        <f>IFERROR(VLOOKUP($E117&amp;$D$92, Outliers!$A$4:$P$214,15,FALSE),"0")</f>
        <v>0</v>
      </c>
    </row>
    <row r="118" spans="2:29" s="40" customFormat="1" ht="18.75" customHeight="1" x14ac:dyDescent="0.25">
      <c r="D118" s="319"/>
      <c r="E118" s="104" t="s">
        <v>392</v>
      </c>
      <c r="F118" s="394" t="str">
        <f>IF(OR(ISERROR(VLOOKUP($E118&amp;$D$91&amp;$D$92,'CCG data'!$A:$AD,'CCG data'!R$3,FALSE)),ISBLANK(VLOOKUP($E118&amp;$D$91&amp;$D$92,'CCG data'!$A:$AD,'CCG data'!R$3,FALSE))),"",VLOOKUP($E118&amp;$D$91&amp;$D$92,'CCG data'!$A:$AD,'CCG data'!R$3,FALSE))</f>
        <v/>
      </c>
      <c r="G118" s="395"/>
      <c r="H118" s="395">
        <f>IF(OR(ISERROR(VLOOKUP($E118&amp;$D$91&amp;$D$92,'CCG data'!$A:$AD,'CCG data'!S$3,FALSE)),ISBLANK(VLOOKUP($E118&amp;$D$91&amp;$D$92,'CCG data'!$A:$AD,'CCG data'!S$3,FALSE))),"",VLOOKUP($E118&amp;$D$91&amp;$D$92,'CCG data'!$A:$AD,'CCG data'!S$3,FALSE))</f>
        <v>115.3449215472201</v>
      </c>
      <c r="I118" s="395"/>
      <c r="J118" s="395">
        <f>IF(OR(ISERROR(VLOOKUP($E118&amp;$D$91&amp;$D$92,'CCG data'!$A:$AD,'CCG data'!T$3,FALSE)),ISBLANK(VLOOKUP($E118&amp;$D$91&amp;$D$92,'CCG data'!$A:$AD,'CCG data'!T$3,FALSE))),"",VLOOKUP($E118&amp;$D$91&amp;$D$92,'CCG data'!$A:$AD,'CCG data'!T$3,FALSE))</f>
        <v>10.49407195600746</v>
      </c>
      <c r="K118" s="395"/>
      <c r="L118" s="395">
        <f>IF(OR(ISERROR(VLOOKUP($E118&amp;$D$91&amp;$D$92,'CCG data'!$A:$AD,'CCG data'!U$3,FALSE)),ISBLANK(VLOOKUP($E118&amp;$D$91&amp;$D$92,'CCG data'!$A:$AD,'CCG data'!U$3,FALSE))),"",VLOOKUP($E118&amp;$D$91&amp;$D$92,'CCG data'!$A:$AD,'CCG data'!U$3,FALSE))</f>
        <v>38.357559469221613</v>
      </c>
      <c r="M118" s="396"/>
      <c r="N118" s="367">
        <f>IF(OR(ISERROR(VLOOKUP($E118&amp;$D$91&amp;$D$92,'CCG data'!$A:$AD,'CCG data'!G$3,FALSE)),ISBLANK(VLOOKUP($E118&amp;$D$91&amp;$D$92,'CCG data'!$A:$AD,'CCG data'!G$3,FALSE))),"",VLOOKUP($E118&amp;$D$91&amp;$D$92,'CCG data'!$A:$AD,'CCG data'!G$3,FALSE))</f>
        <v>876</v>
      </c>
      <c r="P118" s="404" t="str">
        <f>IF(OR(ISERROR(VLOOKUP($E118&amp;$D$91&amp;$D$92,'CCG data'!$A:$AD,'CCG data'!B$3,FALSE)),ISBLANK(VLOOKUP($E118&amp;$D$91&amp;$D$92,'CCG data'!$A:$AD,'CCG data'!B$3,FALSE))),"",VLOOKUP($E118&amp;$D$91&amp;$D$92,'CCG data'!$A:$AD,'CCG data'!B$3,FALSE))</f>
        <v/>
      </c>
      <c r="Q118" s="267"/>
      <c r="R118" s="267">
        <f>IF(OR(ISERROR(VLOOKUP($E118&amp;$D$91&amp;$D$92,'CCG data'!$A:$AD,'CCG data'!C$3,FALSE)),ISBLANK(VLOOKUP($E118&amp;$D$91&amp;$D$92,'CCG data'!$A:$AD,'CCG data'!C$3,FALSE))),"",VLOOKUP($E118&amp;$D$91&amp;$D$92,'CCG data'!$A:$AD,'CCG data'!C$3,FALSE))</f>
        <v>0.70547945205479456</v>
      </c>
      <c r="S118" s="267"/>
      <c r="T118" s="267">
        <f>IF(OR(ISERROR(VLOOKUP($E118&amp;$D$91&amp;$D$92,'CCG data'!$A:$AD,'CCG data'!D$3,FALSE)),ISBLANK(VLOOKUP($E118&amp;$D$91&amp;$D$92,'CCG data'!$A:$AD,'CCG data'!D$3,FALSE))),"",VLOOKUP($E118&amp;$D$91&amp;$D$92,'CCG data'!$A:$AD,'CCG data'!D$3,FALSE))</f>
        <v>5.7077625570776253E-2</v>
      </c>
      <c r="U118" s="267"/>
      <c r="V118" s="267">
        <f>IF(OR(ISERROR(VLOOKUP($E118&amp;$D$91&amp;$D$92,'CCG data'!$A:$AD,'CCG data'!E$3,FALSE)),ISBLANK(VLOOKUP($E118&amp;$D$91&amp;$D$92,'CCG data'!$A:$AD,'CCG data'!E$3,FALSE))),"",VLOOKUP($E118&amp;$D$91&amp;$D$92,'CCG data'!$A:$AD,'CCG data'!E$3,FALSE))</f>
        <v>0.23744292237442921</v>
      </c>
      <c r="W118" s="405"/>
      <c r="Y118" s="111"/>
      <c r="Z118" s="165">
        <f>IFERROR(VLOOKUP($E118&amp;$D$92, Outliers!$A$4:$P$214,13,FALSE),"0")</f>
        <v>1</v>
      </c>
      <c r="AA118" s="165">
        <f>IFERROR(VLOOKUP($E118&amp;$D$92, Outliers!$A$4:$P$214,14,FALSE),"0")</f>
        <v>1</v>
      </c>
      <c r="AB118" s="165">
        <f>IFERROR(VLOOKUP($E118&amp;$D$92, Outliers!$A$4:$P$214,15,FALSE),"0")</f>
        <v>1</v>
      </c>
      <c r="AC118" s="106"/>
    </row>
    <row r="119" spans="2:29" x14ac:dyDescent="0.25">
      <c r="B119" s="86"/>
      <c r="D119" s="319"/>
      <c r="E119" s="103" t="s">
        <v>27</v>
      </c>
      <c r="F119" s="95" t="str">
        <f>IF(P118="","",VLOOKUP($E118&amp;$D$91&amp;$D$92,'CCG data'!$A:$AD,'CCG data'!W$3,FALSE))</f>
        <v/>
      </c>
      <c r="G119" s="96" t="str">
        <f>IF(P118="","",VLOOKUP($E118&amp;$D$91&amp;$D$92,'CCG data'!$A:$AD,'CCG data'!X$3,FALSE))</f>
        <v/>
      </c>
      <c r="H119" s="96">
        <f>IF(R118="","",VLOOKUP($E118&amp;$D$91&amp;$D$92,'CCG data'!$A:$AD,'CCG data'!Y$3,FALSE))</f>
        <v>106.25080926931147</v>
      </c>
      <c r="I119" s="96">
        <f>IF(R118="","",VLOOKUP($E118&amp;$D$91&amp;$D$92,'CCG data'!$A:$AD,'CCG data'!Z$3,FALSE))</f>
        <v>124.43903382512872</v>
      </c>
      <c r="J119" s="96">
        <f>IF(T118="","",VLOOKUP($E118&amp;$D$91&amp;$D$92,'CCG data'!$A:$AD,'CCG data'!AA$3,FALSE))</f>
        <v>7.5852636146052994</v>
      </c>
      <c r="K119" s="96">
        <f>IF(T118="","",VLOOKUP($E118&amp;$D$91&amp;$D$92,'CCG data'!$A:$AD,'CCG data'!AB$3,FALSE))</f>
        <v>13.40288029740962</v>
      </c>
      <c r="L119" s="96">
        <f>IF(V118="","",VLOOKUP($E118&amp;$D$91&amp;$D$92,'CCG data'!$A:$AD,'CCG data'!AC$3,FALSE))</f>
        <v>33.144707756968572</v>
      </c>
      <c r="M119" s="96">
        <f>IF(V118="","",VLOOKUP($E118&amp;$D$91&amp;$D$92,'CCG data'!$A:$AD,'CCG data'!AD$3,FALSE))</f>
        <v>43.570411181474654</v>
      </c>
      <c r="N119" s="368"/>
      <c r="P119" s="152" t="str">
        <f>IF(P118="","",VLOOKUP($E118&amp;$D$91&amp;$D$92,'CCG data'!$A:$AD,'CCG data'!I$3,FALSE))</f>
        <v/>
      </c>
      <c r="Q119" s="15" t="str">
        <f>IF(P118="","",VLOOKUP($E118&amp;$D$91&amp;$D$92,'CCG data'!$A:$AD,'CCG data'!J$3,FALSE))</f>
        <v/>
      </c>
      <c r="R119" s="15">
        <f>IF(R118="","",VLOOKUP($E118&amp;$D$91&amp;$D$92,'CCG data'!$A:$AD,'CCG data'!K$3,FALSE))</f>
        <v>0.67400000000000004</v>
      </c>
      <c r="S119" s="15">
        <f>IF(R118="","",VLOOKUP($E118&amp;$D$91&amp;$D$92,'CCG data'!$A:$AD,'CCG data'!L$3,FALSE))</f>
        <v>0.73499999999999999</v>
      </c>
      <c r="T119" s="15">
        <f>IF(T118="","",VLOOKUP($E118&amp;$D$91&amp;$D$92,'CCG data'!$A:$AD,'CCG data'!M$3,FALSE))</f>
        <v>4.3999999999999997E-2</v>
      </c>
      <c r="U119" s="15">
        <f>IF(T118="","",VLOOKUP($E118&amp;$D$91&amp;$D$92,'CCG data'!$A:$AD,'CCG data'!N$3,FALSE))</f>
        <v>7.3999999999999996E-2</v>
      </c>
      <c r="V119" s="15">
        <f>IF(V118="","",VLOOKUP($E118&amp;$D$91&amp;$D$92,'CCG data'!$A:$AD,'CCG data'!O$3,FALSE))</f>
        <v>0.21</v>
      </c>
      <c r="W119" s="136">
        <f>IF(V118="","",VLOOKUP($E118&amp;$D$91&amp;$D$92,'CCG data'!$A:$AD,'CCG data'!P$3,FALSE))</f>
        <v>0.26700000000000002</v>
      </c>
      <c r="Z119" s="165" t="str">
        <f>IFERROR(VLOOKUP($E119&amp;$D$92, Outliers!$A$4:$P$214,13,FALSE),"0")</f>
        <v>0</v>
      </c>
      <c r="AA119" s="165" t="str">
        <f>IFERROR(VLOOKUP($E119&amp;$D$92, Outliers!$A$4:$P$214,14,FALSE),"0")</f>
        <v>0</v>
      </c>
      <c r="AB119" s="165" t="str">
        <f>IFERROR(VLOOKUP($E119&amp;$D$92, Outliers!$A$4:$P$214,15,FALSE),"0")</f>
        <v>0</v>
      </c>
    </row>
    <row r="120" spans="2:29" s="40" customFormat="1" ht="15.75" x14ac:dyDescent="0.25">
      <c r="B120" s="85"/>
      <c r="C120" s="85"/>
      <c r="D120" s="319"/>
      <c r="E120" s="104" t="s">
        <v>393</v>
      </c>
      <c r="F120" s="394" t="str">
        <f>IF(OR(ISERROR(VLOOKUP($E120&amp;$D$91&amp;$D$92,'CCG data'!$A:$AD,'CCG data'!R$3,FALSE)),ISBLANK(VLOOKUP($E120&amp;$D$91&amp;$D$92,'CCG data'!$A:$AD,'CCG data'!R$3,FALSE))),"",VLOOKUP($E120&amp;$D$91&amp;$D$92,'CCG data'!$A:$AD,'CCG data'!R$3,FALSE))</f>
        <v/>
      </c>
      <c r="G120" s="395"/>
      <c r="H120" s="395">
        <f>IF(OR(ISERROR(VLOOKUP($E120&amp;$D$91&amp;$D$92,'CCG data'!$A:$AD,'CCG data'!S$3,FALSE)),ISBLANK(VLOOKUP($E120&amp;$D$91&amp;$D$92,'CCG data'!$A:$AD,'CCG data'!S$3,FALSE))),"",VLOOKUP($E120&amp;$D$91&amp;$D$92,'CCG data'!$A:$AD,'CCG data'!S$3,FALSE))</f>
        <v>107.37843316226819</v>
      </c>
      <c r="I120" s="395"/>
      <c r="J120" s="395">
        <f>IF(OR(ISERROR(VLOOKUP($E120&amp;$D$91&amp;$D$92,'CCG data'!$A:$AD,'CCG data'!T$3,FALSE)),ISBLANK(VLOOKUP($E120&amp;$D$91&amp;$D$92,'CCG data'!$A:$AD,'CCG data'!T$3,FALSE))),"",VLOOKUP($E120&amp;$D$91&amp;$D$92,'CCG data'!$A:$AD,'CCG data'!T$3,FALSE))</f>
        <v>20.532876394854586</v>
      </c>
      <c r="K120" s="395"/>
      <c r="L120" s="395">
        <f>IF(OR(ISERROR(VLOOKUP($E120&amp;$D$91&amp;$D$92,'CCG data'!$A:$AD,'CCG data'!U$3,FALSE)),ISBLANK(VLOOKUP($E120&amp;$D$91&amp;$D$92,'CCG data'!$A:$AD,'CCG data'!U$3,FALSE))),"",VLOOKUP($E120&amp;$D$91&amp;$D$92,'CCG data'!$A:$AD,'CCG data'!U$3,FALSE))</f>
        <v>21.907630538976395</v>
      </c>
      <c r="M120" s="396"/>
      <c r="N120" s="367">
        <f>IF(OR(ISERROR(VLOOKUP($E120&amp;$D$91&amp;$D$92,'CCG data'!$A:$AD,'CCG data'!G$3,FALSE)),ISBLANK(VLOOKUP($E120&amp;$D$91&amp;$D$92,'CCG data'!$A:$AD,'CCG data'!G$3,FALSE))),"",VLOOKUP($E120&amp;$D$91&amp;$D$92,'CCG data'!$A:$AD,'CCG data'!G$3,FALSE))</f>
        <v>625</v>
      </c>
      <c r="P120" s="404" t="str">
        <f>IF(OR(ISERROR(VLOOKUP($E120&amp;$D$91&amp;$D$92,'CCG data'!$A:$AD,'CCG data'!B$3,FALSE)),ISBLANK(VLOOKUP($E120&amp;$D$91&amp;$D$92,'CCG data'!$A:$AD,'CCG data'!B$3,FALSE))),"",VLOOKUP($E120&amp;$D$91&amp;$D$92,'CCG data'!$A:$AD,'CCG data'!B$3,FALSE))</f>
        <v/>
      </c>
      <c r="Q120" s="267"/>
      <c r="R120" s="267">
        <f>IF(OR(ISERROR(VLOOKUP($E120&amp;$D$91&amp;$D$92,'CCG data'!$A:$AD,'CCG data'!C$3,FALSE)),ISBLANK(VLOOKUP($E120&amp;$D$91&amp;$D$92,'CCG data'!$A:$AD,'CCG data'!C$3,FALSE))),"",VLOOKUP($E120&amp;$D$91&amp;$D$92,'CCG data'!$A:$AD,'CCG data'!C$3,FALSE))</f>
        <v>0.72319999999999995</v>
      </c>
      <c r="S120" s="267"/>
      <c r="T120" s="267">
        <f>IF(OR(ISERROR(VLOOKUP($E120&amp;$D$91&amp;$D$92,'CCG data'!$A:$AD,'CCG data'!D$3,FALSE)),ISBLANK(VLOOKUP($E120&amp;$D$91&amp;$D$92,'CCG data'!$A:$AD,'CCG data'!D$3,FALSE))),"",VLOOKUP($E120&amp;$D$91&amp;$D$92,'CCG data'!$A:$AD,'CCG data'!D$3,FALSE))</f>
        <v>0.128</v>
      </c>
      <c r="U120" s="267"/>
      <c r="V120" s="267">
        <f>IF(OR(ISERROR(VLOOKUP($E120&amp;$D$91&amp;$D$92,'CCG data'!$A:$AD,'CCG data'!E$3,FALSE)),ISBLANK(VLOOKUP($E120&amp;$D$91&amp;$D$92,'CCG data'!$A:$AD,'CCG data'!E$3,FALSE))),"",VLOOKUP($E120&amp;$D$91&amp;$D$92,'CCG data'!$A:$AD,'CCG data'!E$3,FALSE))</f>
        <v>0.14879999999999999</v>
      </c>
      <c r="W120" s="405"/>
      <c r="Y120" s="111"/>
      <c r="Z120" s="165">
        <f>IFERROR(VLOOKUP($E120&amp;$D$92, Outliers!$A$4:$P$214,13,FALSE),"0")</f>
        <v>1</v>
      </c>
      <c r="AA120" s="165">
        <f>IFERROR(VLOOKUP($E120&amp;$D$92, Outliers!$A$4:$P$214,14,FALSE),"0")</f>
        <v>0</v>
      </c>
      <c r="AB120" s="165">
        <f>IFERROR(VLOOKUP($E120&amp;$D$92, Outliers!$A$4:$P$214,15,FALSE),"0")</f>
        <v>0</v>
      </c>
      <c r="AC120" s="106"/>
    </row>
    <row r="121" spans="2:29" x14ac:dyDescent="0.25">
      <c r="B121" s="55"/>
      <c r="D121" s="319"/>
      <c r="E121" s="103" t="s">
        <v>27</v>
      </c>
      <c r="F121" s="95" t="str">
        <f>IF(P120="","",VLOOKUP($E120&amp;$D$91&amp;$D$92,'CCG data'!$A:$AD,'CCG data'!W$3,FALSE))</f>
        <v/>
      </c>
      <c r="G121" s="96" t="str">
        <f>IF(P120="","",VLOOKUP($E120&amp;$D$91&amp;$D$92,'CCG data'!$A:$AD,'CCG data'!X$3,FALSE))</f>
        <v/>
      </c>
      <c r="H121" s="96">
        <f>IF(R120="","",VLOOKUP($E120&amp;$D$91&amp;$D$92,'CCG data'!$A:$AD,'CCG data'!Y$3,FALSE))</f>
        <v>97.479146139040452</v>
      </c>
      <c r="I121" s="96">
        <f>IF(R120="","",VLOOKUP($E120&amp;$D$91&amp;$D$92,'CCG data'!$A:$AD,'CCG data'!Z$3,FALSE))</f>
        <v>117.27772018549594</v>
      </c>
      <c r="J121" s="96">
        <f>IF(T120="","",VLOOKUP($E120&amp;$D$91&amp;$D$92,'CCG data'!$A:$AD,'CCG data'!AA$3,FALSE))</f>
        <v>16.033411470390011</v>
      </c>
      <c r="K121" s="96">
        <f>IF(T120="","",VLOOKUP($E120&amp;$D$91&amp;$D$92,'CCG data'!$A:$AD,'CCG data'!AB$3,FALSE))</f>
        <v>25.032341319319162</v>
      </c>
      <c r="L121" s="96">
        <f>IF(V120="","",VLOOKUP($E120&amp;$D$91&amp;$D$92,'CCG data'!$A:$AD,'CCG data'!AC$3,FALSE))</f>
        <v>17.455068234452156</v>
      </c>
      <c r="M121" s="96">
        <f>IF(V120="","",VLOOKUP($E120&amp;$D$91&amp;$D$92,'CCG data'!$A:$AD,'CCG data'!AD$3,FALSE))</f>
        <v>26.360192843500634</v>
      </c>
      <c r="N121" s="368"/>
      <c r="P121" s="152" t="str">
        <f>IF(P120="","",VLOOKUP($E120&amp;$D$91&amp;$D$92,'CCG data'!$A:$AD,'CCG data'!I$3,FALSE))</f>
        <v/>
      </c>
      <c r="Q121" s="15" t="str">
        <f>IF(P120="","",VLOOKUP($E120&amp;$D$91&amp;$D$92,'CCG data'!$A:$AD,'CCG data'!J$3,FALSE))</f>
        <v/>
      </c>
      <c r="R121" s="15">
        <f>IF(R120="","",VLOOKUP($E120&amp;$D$91&amp;$D$92,'CCG data'!$A:$AD,'CCG data'!K$3,FALSE))</f>
        <v>0.68700000000000006</v>
      </c>
      <c r="S121" s="15">
        <f>IF(R120="","",VLOOKUP($E120&amp;$D$91&amp;$D$92,'CCG data'!$A:$AD,'CCG data'!L$3,FALSE))</f>
        <v>0.75700000000000001</v>
      </c>
      <c r="T121" s="15">
        <f>IF(T120="","",VLOOKUP($E120&amp;$D$91&amp;$D$92,'CCG data'!$A:$AD,'CCG data'!M$3,FALSE))</f>
        <v>0.104</v>
      </c>
      <c r="U121" s="15">
        <f>IF(T120="","",VLOOKUP($E120&amp;$D$91&amp;$D$92,'CCG data'!$A:$AD,'CCG data'!N$3,FALSE))</f>
        <v>0.156</v>
      </c>
      <c r="V121" s="15">
        <f>IF(V120="","",VLOOKUP($E120&amp;$D$91&amp;$D$92,'CCG data'!$A:$AD,'CCG data'!O$3,FALSE))</f>
        <v>0.123</v>
      </c>
      <c r="W121" s="136">
        <f>IF(V120="","",VLOOKUP($E120&amp;$D$91&amp;$D$92,'CCG data'!$A:$AD,'CCG data'!P$3,FALSE))</f>
        <v>0.17899999999999999</v>
      </c>
      <c r="Z121" s="165" t="str">
        <f>IFERROR(VLOOKUP($E121&amp;$D$92, Outliers!$A$4:$P$214,13,FALSE),"0")</f>
        <v>0</v>
      </c>
      <c r="AA121" s="165" t="str">
        <f>IFERROR(VLOOKUP($E121&amp;$D$92, Outliers!$A$4:$P$214,14,FALSE),"0")</f>
        <v>0</v>
      </c>
      <c r="AB121" s="165" t="str">
        <f>IFERROR(VLOOKUP($E121&amp;$D$92, Outliers!$A$4:$P$214,15,FALSE),"0")</f>
        <v>0</v>
      </c>
    </row>
    <row r="122" spans="2:29" s="40" customFormat="1" ht="15.75" x14ac:dyDescent="0.25">
      <c r="B122" s="87"/>
      <c r="C122" s="109"/>
      <c r="D122" s="319"/>
      <c r="E122" s="104" t="s">
        <v>158</v>
      </c>
      <c r="F122" s="394" t="str">
        <f>IF(OR(ISERROR(VLOOKUP($E122&amp;$D$91&amp;$D$92,'CCG data'!$A:$AD,'CCG data'!R$3,FALSE)),ISBLANK(VLOOKUP($E122&amp;$D$91&amp;$D$92,'CCG data'!$A:$AD,'CCG data'!R$3,FALSE))),"",VLOOKUP($E122&amp;$D$91&amp;$D$92,'CCG data'!$A:$AD,'CCG data'!R$3,FALSE))</f>
        <v/>
      </c>
      <c r="G122" s="395"/>
      <c r="H122" s="395">
        <f>IF(OR(ISERROR(VLOOKUP($E122&amp;$D$91&amp;$D$92,'CCG data'!$A:$AD,'CCG data'!S$3,FALSE)),ISBLANK(VLOOKUP($E122&amp;$D$91&amp;$D$92,'CCG data'!$A:$AD,'CCG data'!S$3,FALSE))),"",VLOOKUP($E122&amp;$D$91&amp;$D$92,'CCG data'!$A:$AD,'CCG data'!S$3,FALSE))</f>
        <v>120.72365987351215</v>
      </c>
      <c r="I122" s="395"/>
      <c r="J122" s="395">
        <f>IF(OR(ISERROR(VLOOKUP($E122&amp;$D$91&amp;$D$92,'CCG data'!$A:$AD,'CCG data'!T$3,FALSE)),ISBLANK(VLOOKUP($E122&amp;$D$91&amp;$D$92,'CCG data'!$A:$AD,'CCG data'!T$3,FALSE))),"",VLOOKUP($E122&amp;$D$91&amp;$D$92,'CCG data'!$A:$AD,'CCG data'!T$3,FALSE))</f>
        <v>27.512729614252322</v>
      </c>
      <c r="K122" s="395"/>
      <c r="L122" s="395">
        <f>IF(OR(ISERROR(VLOOKUP($E122&amp;$D$91&amp;$D$92,'CCG data'!$A:$AD,'CCG data'!U$3,FALSE)),ISBLANK(VLOOKUP($E122&amp;$D$91&amp;$D$92,'CCG data'!$A:$AD,'CCG data'!U$3,FALSE))),"",VLOOKUP($E122&amp;$D$91&amp;$D$92,'CCG data'!$A:$AD,'CCG data'!U$3,FALSE))</f>
        <v>15.497675653985555</v>
      </c>
      <c r="M122" s="396"/>
      <c r="N122" s="367">
        <f>IF(OR(ISERROR(VLOOKUP($E122&amp;$D$91&amp;$D$92,'CCG data'!$A:$AD,'CCG data'!G$3,FALSE)),ISBLANK(VLOOKUP($E122&amp;$D$91&amp;$D$92,'CCG data'!$A:$AD,'CCG data'!G$3,FALSE))),"",VLOOKUP($E122&amp;$D$91&amp;$D$92,'CCG data'!$A:$AD,'CCG data'!G$3,FALSE))</f>
        <v>922</v>
      </c>
      <c r="P122" s="404" t="str">
        <f>IF(OR(ISERROR(VLOOKUP($E122&amp;$D$91&amp;$D$92,'CCG data'!$A:$AD,'CCG data'!B$3,FALSE)),ISBLANK(VLOOKUP($E122&amp;$D$91&amp;$D$92,'CCG data'!$A:$AD,'CCG data'!B$3,FALSE))),"",VLOOKUP($E122&amp;$D$91&amp;$D$92,'CCG data'!$A:$AD,'CCG data'!B$3,FALSE))</f>
        <v/>
      </c>
      <c r="Q122" s="267"/>
      <c r="R122" s="267">
        <f>IF(OR(ISERROR(VLOOKUP($E122&amp;$D$91&amp;$D$92,'CCG data'!$A:$AD,'CCG data'!C$3,FALSE)),ISBLANK(VLOOKUP($E122&amp;$D$91&amp;$D$92,'CCG data'!$A:$AD,'CCG data'!C$3,FALSE))),"",VLOOKUP($E122&amp;$D$91&amp;$D$92,'CCG data'!$A:$AD,'CCG data'!C$3,FALSE))</f>
        <v>0.74511930585683295</v>
      </c>
      <c r="S122" s="267"/>
      <c r="T122" s="267">
        <f>IF(OR(ISERROR(VLOOKUP($E122&amp;$D$91&amp;$D$92,'CCG data'!$A:$AD,'CCG data'!D$3,FALSE)),ISBLANK(VLOOKUP($E122&amp;$D$91&amp;$D$92,'CCG data'!$A:$AD,'CCG data'!D$3,FALSE))),"",VLOOKUP($E122&amp;$D$91&amp;$D$92,'CCG data'!$A:$AD,'CCG data'!D$3,FALSE))</f>
        <v>0.16268980477223427</v>
      </c>
      <c r="U122" s="267"/>
      <c r="V122" s="267">
        <f>IF(OR(ISERROR(VLOOKUP($E122&amp;$D$91&amp;$D$92,'CCG data'!$A:$AD,'CCG data'!E$3,FALSE)),ISBLANK(VLOOKUP($E122&amp;$D$91&amp;$D$92,'CCG data'!$A:$AD,'CCG data'!E$3,FALSE))),"",VLOOKUP($E122&amp;$D$91&amp;$D$92,'CCG data'!$A:$AD,'CCG data'!E$3,FALSE))</f>
        <v>9.2190889370932755E-2</v>
      </c>
      <c r="W122" s="405"/>
      <c r="Y122" s="111"/>
      <c r="Z122" s="165">
        <f>IFERROR(VLOOKUP($E122&amp;$D$92, Outliers!$A$4:$P$214,13,FALSE),"0")</f>
        <v>0</v>
      </c>
      <c r="AA122" s="165">
        <f>IFERROR(VLOOKUP($E122&amp;$D$92, Outliers!$A$4:$P$214,14,FALSE),"0")</f>
        <v>1</v>
      </c>
      <c r="AB122" s="165">
        <f>IFERROR(VLOOKUP($E122&amp;$D$92, Outliers!$A$4:$P$214,15,FALSE),"0")</f>
        <v>1</v>
      </c>
      <c r="AC122" s="106"/>
    </row>
    <row r="123" spans="2:29" x14ac:dyDescent="0.25">
      <c r="D123" s="319"/>
      <c r="E123" s="103" t="s">
        <v>27</v>
      </c>
      <c r="F123" s="95" t="str">
        <f>IF(P122="","",VLOOKUP($E122&amp;$D$91&amp;$D$92,'CCG data'!$A:$AD,'CCG data'!W$3,FALSE))</f>
        <v/>
      </c>
      <c r="G123" s="96" t="str">
        <f>IF(P122="","",VLOOKUP($E122&amp;$D$91&amp;$D$92,'CCG data'!$A:$AD,'CCG data'!X$3,FALSE))</f>
        <v/>
      </c>
      <c r="H123" s="96">
        <f>IF(R122="","",VLOOKUP($E122&amp;$D$91&amp;$D$92,'CCG data'!$A:$AD,'CCG data'!Y$3,FALSE))</f>
        <v>111.69610585274097</v>
      </c>
      <c r="I123" s="96">
        <f>IF(R122="","",VLOOKUP($E122&amp;$D$91&amp;$D$92,'CCG data'!$A:$AD,'CCG data'!Z$3,FALSE))</f>
        <v>129.75121389428332</v>
      </c>
      <c r="J123" s="96">
        <f>IF(T122="","",VLOOKUP($E122&amp;$D$91&amp;$D$92,'CCG data'!$A:$AD,'CCG data'!AA$3,FALSE))</f>
        <v>23.109775880495224</v>
      </c>
      <c r="K123" s="96">
        <f>IF(T122="","",VLOOKUP($E122&amp;$D$91&amp;$D$92,'CCG data'!$A:$AD,'CCG data'!AB$3,FALSE))</f>
        <v>31.91568334800942</v>
      </c>
      <c r="L123" s="96">
        <f>IF(V122="","",VLOOKUP($E122&amp;$D$91&amp;$D$92,'CCG data'!$A:$AD,'CCG data'!AC$3,FALSE))</f>
        <v>12.20299613673631</v>
      </c>
      <c r="M123" s="96">
        <f>IF(V122="","",VLOOKUP($E122&amp;$D$91&amp;$D$92,'CCG data'!$A:$AD,'CCG data'!AD$3,FALSE))</f>
        <v>18.792355171234799</v>
      </c>
      <c r="N123" s="368"/>
      <c r="P123" s="152" t="str">
        <f>IF(P122="","",VLOOKUP($E122&amp;$D$91&amp;$D$92,'CCG data'!$A:$AD,'CCG data'!I$3,FALSE))</f>
        <v/>
      </c>
      <c r="Q123" s="15" t="str">
        <f>IF(P122="","",VLOOKUP($E122&amp;$D$91&amp;$D$92,'CCG data'!$A:$AD,'CCG data'!J$3,FALSE))</f>
        <v/>
      </c>
      <c r="R123" s="15">
        <f>IF(R122="","",VLOOKUP($E122&amp;$D$91&amp;$D$92,'CCG data'!$A:$AD,'CCG data'!K$3,FALSE))</f>
        <v>0.71599999999999997</v>
      </c>
      <c r="S123" s="15">
        <f>IF(R122="","",VLOOKUP($E122&amp;$D$91&amp;$D$92,'CCG data'!$A:$AD,'CCG data'!L$3,FALSE))</f>
        <v>0.77200000000000002</v>
      </c>
      <c r="T123" s="15">
        <f>IF(T122="","",VLOOKUP($E122&amp;$D$91&amp;$D$92,'CCG data'!$A:$AD,'CCG data'!M$3,FALSE))</f>
        <v>0.14000000000000001</v>
      </c>
      <c r="U123" s="15">
        <f>IF(T122="","",VLOOKUP($E122&amp;$D$91&amp;$D$92,'CCG data'!$A:$AD,'CCG data'!N$3,FALSE))</f>
        <v>0.188</v>
      </c>
      <c r="V123" s="15">
        <f>IF(V122="","",VLOOKUP($E122&amp;$D$91&amp;$D$92,'CCG data'!$A:$AD,'CCG data'!O$3,FALSE))</f>
        <v>7.4999999999999997E-2</v>
      </c>
      <c r="W123" s="136">
        <f>IF(V122="","",VLOOKUP($E122&amp;$D$91&amp;$D$92,'CCG data'!$A:$AD,'CCG data'!P$3,FALSE))</f>
        <v>0.113</v>
      </c>
      <c r="Z123" s="165" t="str">
        <f>IFERROR(VLOOKUP($E123&amp;$D$92, Outliers!$A$4:$P$214,13,FALSE),"0")</f>
        <v>0</v>
      </c>
      <c r="AA123" s="165" t="str">
        <f>IFERROR(VLOOKUP($E123&amp;$D$92, Outliers!$A$4:$P$214,14,FALSE),"0")</f>
        <v>0</v>
      </c>
      <c r="AB123" s="165" t="str">
        <f>IFERROR(VLOOKUP($E123&amp;$D$92, Outliers!$A$4:$P$214,15,FALSE),"0")</f>
        <v>0</v>
      </c>
    </row>
    <row r="124" spans="2:29" s="40" customFormat="1" ht="15.75" x14ac:dyDescent="0.25">
      <c r="D124" s="319"/>
      <c r="E124" s="104" t="s">
        <v>159</v>
      </c>
      <c r="F124" s="394" t="str">
        <f>IF(OR(ISERROR(VLOOKUP($E124&amp;$D$91&amp;$D$92,'CCG data'!$A:$AD,'CCG data'!R$3,FALSE)),ISBLANK(VLOOKUP($E124&amp;$D$91&amp;$D$92,'CCG data'!$A:$AD,'CCG data'!R$3,FALSE))),"",VLOOKUP($E124&amp;$D$91&amp;$D$92,'CCG data'!$A:$AD,'CCG data'!R$3,FALSE))</f>
        <v/>
      </c>
      <c r="G124" s="395"/>
      <c r="H124" s="395">
        <f>IF(OR(ISERROR(VLOOKUP($E124&amp;$D$91&amp;$D$92,'CCG data'!$A:$AD,'CCG data'!S$3,FALSE)),ISBLANK(VLOOKUP($E124&amp;$D$91&amp;$D$92,'CCG data'!$A:$AD,'CCG data'!S$3,FALSE))),"",VLOOKUP($E124&amp;$D$91&amp;$D$92,'CCG data'!$A:$AD,'CCG data'!S$3,FALSE))</f>
        <v>113.83963541961694</v>
      </c>
      <c r="I124" s="395"/>
      <c r="J124" s="395">
        <f>IF(OR(ISERROR(VLOOKUP($E124&amp;$D$91&amp;$D$92,'CCG data'!$A:$AD,'CCG data'!T$3,FALSE)),ISBLANK(VLOOKUP($E124&amp;$D$91&amp;$D$92,'CCG data'!$A:$AD,'CCG data'!T$3,FALSE))),"",VLOOKUP($E124&amp;$D$91&amp;$D$92,'CCG data'!$A:$AD,'CCG data'!T$3,FALSE))</f>
        <v>15.948981117248779</v>
      </c>
      <c r="K124" s="395"/>
      <c r="L124" s="395">
        <f>IF(OR(ISERROR(VLOOKUP($E124&amp;$D$91&amp;$D$92,'CCG data'!$A:$AD,'CCG data'!U$3,FALSE)),ISBLANK(VLOOKUP($E124&amp;$D$91&amp;$D$92,'CCG data'!$A:$AD,'CCG data'!U$3,FALSE))),"",VLOOKUP($E124&amp;$D$91&amp;$D$92,'CCG data'!$A:$AD,'CCG data'!U$3,FALSE))</f>
        <v>25.624198890118684</v>
      </c>
      <c r="M124" s="396"/>
      <c r="N124" s="367">
        <f>IF(OR(ISERROR(VLOOKUP($E124&amp;$D$91&amp;$D$92,'CCG data'!$A:$AD,'CCG data'!G$3,FALSE)),ISBLANK(VLOOKUP($E124&amp;$D$91&amp;$D$92,'CCG data'!$A:$AD,'CCG data'!G$3,FALSE))),"",VLOOKUP($E124&amp;$D$91&amp;$D$92,'CCG data'!$A:$AD,'CCG data'!G$3,FALSE))</f>
        <v>1403</v>
      </c>
      <c r="P124" s="404" t="str">
        <f>IF(OR(ISERROR(VLOOKUP($E124&amp;$D$91&amp;$D$92,'CCG data'!$A:$AD,'CCG data'!B$3,FALSE)),ISBLANK(VLOOKUP($E124&amp;$D$91&amp;$D$92,'CCG data'!$A:$AD,'CCG data'!B$3,FALSE))),"",VLOOKUP($E124&amp;$D$91&amp;$D$92,'CCG data'!$A:$AD,'CCG data'!B$3,FALSE))</f>
        <v/>
      </c>
      <c r="Q124" s="267"/>
      <c r="R124" s="267">
        <f>IF(OR(ISERROR(VLOOKUP($E124&amp;$D$91&amp;$D$92,'CCG data'!$A:$AD,'CCG data'!C$3,FALSE)),ISBLANK(VLOOKUP($E124&amp;$D$91&amp;$D$92,'CCG data'!$A:$AD,'CCG data'!C$3,FALSE))),"",VLOOKUP($E124&amp;$D$91&amp;$D$92,'CCG data'!$A:$AD,'CCG data'!C$3,FALSE))</f>
        <v>0.74269422665716323</v>
      </c>
      <c r="S124" s="267"/>
      <c r="T124" s="267">
        <f>IF(OR(ISERROR(VLOOKUP($E124&amp;$D$91&amp;$D$92,'CCG data'!$A:$AD,'CCG data'!D$3,FALSE)),ISBLANK(VLOOKUP($E124&amp;$D$91&amp;$D$92,'CCG data'!$A:$AD,'CCG data'!D$3,FALSE))),"",VLOOKUP($E124&amp;$D$91&amp;$D$92,'CCG data'!$A:$AD,'CCG data'!D$3,FALSE))</f>
        <v>9.0520313613684955E-2</v>
      </c>
      <c r="U124" s="267"/>
      <c r="V124" s="267">
        <f>IF(OR(ISERROR(VLOOKUP($E124&amp;$D$91&amp;$D$92,'CCG data'!$A:$AD,'CCG data'!E$3,FALSE)),ISBLANK(VLOOKUP($E124&amp;$D$91&amp;$D$92,'CCG data'!$A:$AD,'CCG data'!E$3,FALSE))),"",VLOOKUP($E124&amp;$D$91&amp;$D$92,'CCG data'!$A:$AD,'CCG data'!E$3,FALSE))</f>
        <v>0.16678545972915182</v>
      </c>
      <c r="W124" s="405"/>
      <c r="Y124" s="111"/>
      <c r="Z124" s="165">
        <f>IFERROR(VLOOKUP($E124&amp;$D$92, Outliers!$A$4:$P$214,13,FALSE),"0")</f>
        <v>1</v>
      </c>
      <c r="AA124" s="165">
        <f>IFERROR(VLOOKUP($E124&amp;$D$92, Outliers!$A$4:$P$214,14,FALSE),"0")</f>
        <v>0</v>
      </c>
      <c r="AB124" s="165">
        <f>IFERROR(VLOOKUP($E124&amp;$D$92, Outliers!$A$4:$P$214,15,FALSE),"0")</f>
        <v>0</v>
      </c>
      <c r="AC124" s="106"/>
    </row>
    <row r="125" spans="2:29" x14ac:dyDescent="0.25">
      <c r="D125" s="319"/>
      <c r="E125" s="103" t="s">
        <v>27</v>
      </c>
      <c r="F125" s="95" t="str">
        <f>IF(P124="","",VLOOKUP($E124&amp;$D$91&amp;$D$92,'CCG data'!$A:$AD,'CCG data'!W$3,FALSE))</f>
        <v/>
      </c>
      <c r="G125" s="96" t="str">
        <f>IF(P124="","",VLOOKUP($E124&amp;$D$91&amp;$D$92,'CCG data'!$A:$AD,'CCG data'!X$3,FALSE))</f>
        <v/>
      </c>
      <c r="H125" s="96">
        <f>IF(R124="","",VLOOKUP($E124&amp;$D$91&amp;$D$92,'CCG data'!$A:$AD,'CCG data'!Y$3,FALSE))</f>
        <v>106.92744477164064</v>
      </c>
      <c r="I125" s="96">
        <f>IF(R124="","",VLOOKUP($E124&amp;$D$91&amp;$D$92,'CCG data'!$A:$AD,'CCG data'!Z$3,FALSE))</f>
        <v>120.75182606759324</v>
      </c>
      <c r="J125" s="96">
        <f>IF(T124="","",VLOOKUP($E124&amp;$D$91&amp;$D$92,'CCG data'!$A:$AD,'CCG data'!AA$3,FALSE))</f>
        <v>13.175104403511483</v>
      </c>
      <c r="K125" s="96">
        <f>IF(T124="","",VLOOKUP($E124&amp;$D$91&amp;$D$92,'CCG data'!$A:$AD,'CCG data'!AB$3,FALSE))</f>
        <v>18.722857830986076</v>
      </c>
      <c r="L125" s="96">
        <f>IF(V124="","",VLOOKUP($E124&amp;$D$91&amp;$D$92,'CCG data'!$A:$AD,'CCG data'!AC$3,FALSE))</f>
        <v>22.340990573255098</v>
      </c>
      <c r="M125" s="96">
        <f>IF(V124="","",VLOOKUP($E124&amp;$D$91&amp;$D$92,'CCG data'!$A:$AD,'CCG data'!AD$3,FALSE))</f>
        <v>28.907407206982271</v>
      </c>
      <c r="N125" s="368"/>
      <c r="P125" s="152" t="str">
        <f>IF(P124="","",VLOOKUP($E124&amp;$D$91&amp;$D$92,'CCG data'!$A:$AD,'CCG data'!I$3,FALSE))</f>
        <v/>
      </c>
      <c r="Q125" s="15" t="str">
        <f>IF(P124="","",VLOOKUP($E124&amp;$D$91&amp;$D$92,'CCG data'!$A:$AD,'CCG data'!J$3,FALSE))</f>
        <v/>
      </c>
      <c r="R125" s="15">
        <f>IF(R124="","",VLOOKUP($E124&amp;$D$91&amp;$D$92,'CCG data'!$A:$AD,'CCG data'!K$3,FALSE))</f>
        <v>0.71899999999999997</v>
      </c>
      <c r="S125" s="15">
        <f>IF(R124="","",VLOOKUP($E124&amp;$D$91&amp;$D$92,'CCG data'!$A:$AD,'CCG data'!L$3,FALSE))</f>
        <v>0.76500000000000001</v>
      </c>
      <c r="T125" s="15">
        <f>IF(T124="","",VLOOKUP($E124&amp;$D$91&amp;$D$92,'CCG data'!$A:$AD,'CCG data'!M$3,FALSE))</f>
        <v>7.6999999999999999E-2</v>
      </c>
      <c r="U125" s="15">
        <f>IF(T124="","",VLOOKUP($E124&amp;$D$91&amp;$D$92,'CCG data'!$A:$AD,'CCG data'!N$3,FALSE))</f>
        <v>0.107</v>
      </c>
      <c r="V125" s="15">
        <f>IF(V124="","",VLOOKUP($E124&amp;$D$91&amp;$D$92,'CCG data'!$A:$AD,'CCG data'!O$3,FALSE))</f>
        <v>0.14799999999999999</v>
      </c>
      <c r="W125" s="136">
        <f>IF(V124="","",VLOOKUP($E124&amp;$D$91&amp;$D$92,'CCG data'!$A:$AD,'CCG data'!P$3,FALSE))</f>
        <v>0.187</v>
      </c>
      <c r="Z125" s="165" t="str">
        <f>IFERROR(VLOOKUP($E125&amp;$D$92, Outliers!$A$4:$P$214,13,FALSE),"0")</f>
        <v>0</v>
      </c>
      <c r="AA125" s="165" t="str">
        <f>IFERROR(VLOOKUP($E125&amp;$D$92, Outliers!$A$4:$P$214,14,FALSE),"0")</f>
        <v>0</v>
      </c>
      <c r="AB125" s="165" t="str">
        <f>IFERROR(VLOOKUP($E125&amp;$D$92, Outliers!$A$4:$P$214,15,FALSE),"0")</f>
        <v>0</v>
      </c>
    </row>
    <row r="126" spans="2:29" s="40" customFormat="1" ht="15.75" x14ac:dyDescent="0.25">
      <c r="D126" s="319"/>
      <c r="E126" s="104" t="s">
        <v>394</v>
      </c>
      <c r="F126" s="394" t="str">
        <f>IF(OR(ISERROR(VLOOKUP($E126&amp;$D$91&amp;$D$92,'CCG data'!$A:$AD,'CCG data'!R$3,FALSE)),ISBLANK(VLOOKUP($E126&amp;$D$91&amp;$D$92,'CCG data'!$A:$AD,'CCG data'!R$3,FALSE))),"",VLOOKUP($E126&amp;$D$91&amp;$D$92,'CCG data'!$A:$AD,'CCG data'!R$3,FALSE))</f>
        <v/>
      </c>
      <c r="G126" s="395"/>
      <c r="H126" s="395">
        <f>IF(OR(ISERROR(VLOOKUP($E126&amp;$D$91&amp;$D$92,'CCG data'!$A:$AD,'CCG data'!S$3,FALSE)),ISBLANK(VLOOKUP($E126&amp;$D$91&amp;$D$92,'CCG data'!$A:$AD,'CCG data'!S$3,FALSE))),"",VLOOKUP($E126&amp;$D$91&amp;$D$92,'CCG data'!$A:$AD,'CCG data'!S$3,FALSE))</f>
        <v>114.62477764346964</v>
      </c>
      <c r="I126" s="395"/>
      <c r="J126" s="395">
        <f>IF(OR(ISERROR(VLOOKUP($E126&amp;$D$91&amp;$D$92,'CCG data'!$A:$AD,'CCG data'!T$3,FALSE)),ISBLANK(VLOOKUP($E126&amp;$D$91&amp;$D$92,'CCG data'!$A:$AD,'CCG data'!T$3,FALSE))),"",VLOOKUP($E126&amp;$D$91&amp;$D$92,'CCG data'!$A:$AD,'CCG data'!T$3,FALSE))</f>
        <v>18.60951548778516</v>
      </c>
      <c r="K126" s="395"/>
      <c r="L126" s="395">
        <f>IF(OR(ISERROR(VLOOKUP($E126&amp;$D$91&amp;$D$92,'CCG data'!$A:$AD,'CCG data'!U$3,FALSE)),ISBLANK(VLOOKUP($E126&amp;$D$91&amp;$D$92,'CCG data'!$A:$AD,'CCG data'!U$3,FALSE))),"",VLOOKUP($E126&amp;$D$91&amp;$D$92,'CCG data'!$A:$AD,'CCG data'!U$3,FALSE))</f>
        <v>39.658934131699866</v>
      </c>
      <c r="M126" s="396"/>
      <c r="N126" s="367">
        <f>IF(OR(ISERROR(VLOOKUP($E126&amp;$D$91&amp;$D$92,'CCG data'!$A:$AD,'CCG data'!G$3,FALSE)),ISBLANK(VLOOKUP($E126&amp;$D$91&amp;$D$92,'CCG data'!$A:$AD,'CCG data'!G$3,FALSE))),"",VLOOKUP($E126&amp;$D$91&amp;$D$92,'CCG data'!$A:$AD,'CCG data'!G$3,FALSE))</f>
        <v>673</v>
      </c>
      <c r="P126" s="404" t="str">
        <f>IF(OR(ISERROR(VLOOKUP($E126&amp;$D$91&amp;$D$92,'CCG data'!$A:$AD,'CCG data'!B$3,FALSE)),ISBLANK(VLOOKUP($E126&amp;$D$91&amp;$D$92,'CCG data'!$A:$AD,'CCG data'!B$3,FALSE))),"",VLOOKUP($E126&amp;$D$91&amp;$D$92,'CCG data'!$A:$AD,'CCG data'!B$3,FALSE))</f>
        <v/>
      </c>
      <c r="Q126" s="267"/>
      <c r="R126" s="267">
        <f>IF(OR(ISERROR(VLOOKUP($E126&amp;$D$91&amp;$D$92,'CCG data'!$A:$AD,'CCG data'!C$3,FALSE)),ISBLANK(VLOOKUP($E126&amp;$D$91&amp;$D$92,'CCG data'!$A:$AD,'CCG data'!C$3,FALSE))),"",VLOOKUP($E126&amp;$D$91&amp;$D$92,'CCG data'!$A:$AD,'CCG data'!C$3,FALSE))</f>
        <v>0.66567607726597322</v>
      </c>
      <c r="S126" s="267"/>
      <c r="T126" s="267">
        <f>IF(OR(ISERROR(VLOOKUP($E126&amp;$D$91&amp;$D$92,'CCG data'!$A:$AD,'CCG data'!D$3,FALSE)),ISBLANK(VLOOKUP($E126&amp;$D$91&amp;$D$92,'CCG data'!$A:$AD,'CCG data'!D$3,FALSE))),"",VLOOKUP($E126&amp;$D$91&amp;$D$92,'CCG data'!$A:$AD,'CCG data'!D$3,FALSE))</f>
        <v>9.658246656760773E-2</v>
      </c>
      <c r="U126" s="267"/>
      <c r="V126" s="267">
        <f>IF(OR(ISERROR(VLOOKUP($E126&amp;$D$91&amp;$D$92,'CCG data'!$A:$AD,'CCG data'!E$3,FALSE)),ISBLANK(VLOOKUP($E126&amp;$D$91&amp;$D$92,'CCG data'!$A:$AD,'CCG data'!E$3,FALSE))),"",VLOOKUP($E126&amp;$D$91&amp;$D$92,'CCG data'!$A:$AD,'CCG data'!E$3,FALSE))</f>
        <v>0.23774145616641901</v>
      </c>
      <c r="W126" s="405"/>
      <c r="Y126" s="111"/>
      <c r="Z126" s="165">
        <f>IFERROR(VLOOKUP($E126&amp;$D$92, Outliers!$A$4:$P$214,13,FALSE),"0")</f>
        <v>0</v>
      </c>
      <c r="AA126" s="165">
        <f>IFERROR(VLOOKUP($E126&amp;$D$92, Outliers!$A$4:$P$214,14,FALSE),"0")</f>
        <v>0</v>
      </c>
      <c r="AB126" s="165">
        <f>IFERROR(VLOOKUP($E126&amp;$D$92, Outliers!$A$4:$P$214,15,FALSE),"0")</f>
        <v>1</v>
      </c>
      <c r="AC126" s="106"/>
    </row>
    <row r="127" spans="2:29" x14ac:dyDescent="0.25">
      <c r="D127" s="319"/>
      <c r="E127" s="103" t="s">
        <v>27</v>
      </c>
      <c r="F127" s="95" t="str">
        <f>IF(P126="","",VLOOKUP($E126&amp;$D$91&amp;$D$92,'CCG data'!$A:$AD,'CCG data'!W$3,FALSE))</f>
        <v/>
      </c>
      <c r="G127" s="96" t="str">
        <f>IF(P126="","",VLOOKUP($E126&amp;$D$91&amp;$D$92,'CCG data'!$A:$AD,'CCG data'!X$3,FALSE))</f>
        <v/>
      </c>
      <c r="H127" s="96">
        <f>IF(R126="","",VLOOKUP($E126&amp;$D$91&amp;$D$92,'CCG data'!$A:$AD,'CCG data'!Y$3,FALSE))</f>
        <v>104.01037469289525</v>
      </c>
      <c r="I127" s="96">
        <f>IF(R126="","",VLOOKUP($E126&amp;$D$91&amp;$D$92,'CCG data'!$A:$AD,'CCG data'!Z$3,FALSE))</f>
        <v>125.23918059404403</v>
      </c>
      <c r="J127" s="96">
        <f>IF(T126="","",VLOOKUP($E126&amp;$D$91&amp;$D$92,'CCG data'!$A:$AD,'CCG data'!AA$3,FALSE))</f>
        <v>14.085391911637215</v>
      </c>
      <c r="K127" s="96">
        <f>IF(T126="","",VLOOKUP($E126&amp;$D$91&amp;$D$92,'CCG data'!$A:$AD,'CCG data'!AB$3,FALSE))</f>
        <v>23.133639063933103</v>
      </c>
      <c r="L127" s="96">
        <f>IF(V126="","",VLOOKUP($E126&amp;$D$91&amp;$D$92,'CCG data'!$A:$AD,'CCG data'!AC$3,FALSE))</f>
        <v>33.513718621592446</v>
      </c>
      <c r="M127" s="96">
        <f>IF(V126="","",VLOOKUP($E126&amp;$D$91&amp;$D$92,'CCG data'!$A:$AD,'CCG data'!AD$3,FALSE))</f>
        <v>45.804149641807285</v>
      </c>
      <c r="N127" s="368"/>
      <c r="P127" s="152" t="str">
        <f>IF(P126="","",VLOOKUP($E126&amp;$D$91&amp;$D$92,'CCG data'!$A:$AD,'CCG data'!I$3,FALSE))</f>
        <v/>
      </c>
      <c r="Q127" s="15" t="str">
        <f>IF(P126="","",VLOOKUP($E126&amp;$D$91&amp;$D$92,'CCG data'!$A:$AD,'CCG data'!J$3,FALSE))</f>
        <v/>
      </c>
      <c r="R127" s="15">
        <f>IF(R126="","",VLOOKUP($E126&amp;$D$91&amp;$D$92,'CCG data'!$A:$AD,'CCG data'!K$3,FALSE))</f>
        <v>0.629</v>
      </c>
      <c r="S127" s="15">
        <f>IF(R126="","",VLOOKUP($E126&amp;$D$91&amp;$D$92,'CCG data'!$A:$AD,'CCG data'!L$3,FALSE))</f>
        <v>0.7</v>
      </c>
      <c r="T127" s="15">
        <f>IF(T126="","",VLOOKUP($E126&amp;$D$91&amp;$D$92,'CCG data'!$A:$AD,'CCG data'!M$3,FALSE))</f>
        <v>7.6999999999999999E-2</v>
      </c>
      <c r="U127" s="15">
        <f>IF(T126="","",VLOOKUP($E126&amp;$D$91&amp;$D$92,'CCG data'!$A:$AD,'CCG data'!N$3,FALSE))</f>
        <v>0.121</v>
      </c>
      <c r="V127" s="15">
        <f>IF(V126="","",VLOOKUP($E126&amp;$D$91&amp;$D$92,'CCG data'!$A:$AD,'CCG data'!O$3,FALSE))</f>
        <v>0.20699999999999999</v>
      </c>
      <c r="W127" s="136">
        <f>IF(V126="","",VLOOKUP($E126&amp;$D$91&amp;$D$92,'CCG data'!$A:$AD,'CCG data'!P$3,FALSE))</f>
        <v>0.27100000000000002</v>
      </c>
      <c r="Z127" s="165" t="str">
        <f>IFERROR(VLOOKUP($E127&amp;$D$92, Outliers!$A$4:$P$214,13,FALSE),"0")</f>
        <v>0</v>
      </c>
      <c r="AA127" s="165" t="str">
        <f>IFERROR(VLOOKUP($E127&amp;$D$92, Outliers!$A$4:$P$214,14,FALSE),"0")</f>
        <v>0</v>
      </c>
      <c r="AB127" s="165" t="str">
        <f>IFERROR(VLOOKUP($E127&amp;$D$92, Outliers!$A$4:$P$214,15,FALSE),"0")</f>
        <v>0</v>
      </c>
    </row>
    <row r="128" spans="2:29" s="40" customFormat="1" ht="15.75" x14ac:dyDescent="0.25">
      <c r="D128" s="319"/>
      <c r="E128" s="104" t="s">
        <v>160</v>
      </c>
      <c r="F128" s="394" t="str">
        <f>IF(OR(ISERROR(VLOOKUP($E128&amp;$D$91&amp;$D$92,'CCG data'!$A:$AD,'CCG data'!R$3,FALSE)),ISBLANK(VLOOKUP($E128&amp;$D$91&amp;$D$92,'CCG data'!$A:$AD,'CCG data'!R$3,FALSE))),"",VLOOKUP($E128&amp;$D$91&amp;$D$92,'CCG data'!$A:$AD,'CCG data'!R$3,FALSE))</f>
        <v/>
      </c>
      <c r="G128" s="395"/>
      <c r="H128" s="395">
        <f>IF(OR(ISERROR(VLOOKUP($E128&amp;$D$91&amp;$D$92,'CCG data'!$A:$AD,'CCG data'!S$3,FALSE)),ISBLANK(VLOOKUP($E128&amp;$D$91&amp;$D$92,'CCG data'!$A:$AD,'CCG data'!S$3,FALSE))),"",VLOOKUP($E128&amp;$D$91&amp;$D$92,'CCG data'!$A:$AD,'CCG data'!S$3,FALSE))</f>
        <v>77.071234829255857</v>
      </c>
      <c r="I128" s="395"/>
      <c r="J128" s="395">
        <f>IF(OR(ISERROR(VLOOKUP($E128&amp;$D$91&amp;$D$92,'CCG data'!$A:$AD,'CCG data'!T$3,FALSE)),ISBLANK(VLOOKUP($E128&amp;$D$91&amp;$D$92,'CCG data'!$A:$AD,'CCG data'!T$3,FALSE))),"",VLOOKUP($E128&amp;$D$91&amp;$D$92,'CCG data'!$A:$AD,'CCG data'!T$3,FALSE))</f>
        <v>9.1872789349085533</v>
      </c>
      <c r="K128" s="395"/>
      <c r="L128" s="395">
        <f>IF(OR(ISERROR(VLOOKUP($E128&amp;$D$91&amp;$D$92,'CCG data'!$A:$AD,'CCG data'!U$3,FALSE)),ISBLANK(VLOOKUP($E128&amp;$D$91&amp;$D$92,'CCG data'!$A:$AD,'CCG data'!U$3,FALSE))),"",VLOOKUP($E128&amp;$D$91&amp;$D$92,'CCG data'!$A:$AD,'CCG data'!U$3,FALSE))</f>
        <v>18.007427222798725</v>
      </c>
      <c r="M128" s="396"/>
      <c r="N128" s="367">
        <f>IF(OR(ISERROR(VLOOKUP($E128&amp;$D$91&amp;$D$92,'CCG data'!$A:$AD,'CCG data'!G$3,FALSE)),ISBLANK(VLOOKUP($E128&amp;$D$91&amp;$D$92,'CCG data'!$A:$AD,'CCG data'!G$3,FALSE))),"",VLOOKUP($E128&amp;$D$91&amp;$D$92,'CCG data'!$A:$AD,'CCG data'!G$3,FALSE))</f>
        <v>140</v>
      </c>
      <c r="P128" s="404" t="str">
        <f>IF(OR(ISERROR(VLOOKUP($E128&amp;$D$91&amp;$D$92,'CCG data'!$A:$AD,'CCG data'!B$3,FALSE)),ISBLANK(VLOOKUP($E128&amp;$D$91&amp;$D$92,'CCG data'!$A:$AD,'CCG data'!B$3,FALSE))),"",VLOOKUP($E128&amp;$D$91&amp;$D$92,'CCG data'!$A:$AD,'CCG data'!B$3,FALSE))</f>
        <v/>
      </c>
      <c r="Q128" s="267"/>
      <c r="R128" s="267">
        <f>IF(OR(ISERROR(VLOOKUP($E128&amp;$D$91&amp;$D$92,'CCG data'!$A:$AD,'CCG data'!C$3,FALSE)),ISBLANK(VLOOKUP($E128&amp;$D$91&amp;$D$92,'CCG data'!$A:$AD,'CCG data'!C$3,FALSE))),"",VLOOKUP($E128&amp;$D$91&amp;$D$92,'CCG data'!$A:$AD,'CCG data'!C$3,FALSE))</f>
        <v>0.73571428571428577</v>
      </c>
      <c r="S128" s="267"/>
      <c r="T128" s="267">
        <f>IF(OR(ISERROR(VLOOKUP($E128&amp;$D$91&amp;$D$92,'CCG data'!$A:$AD,'CCG data'!D$3,FALSE)),ISBLANK(VLOOKUP($E128&amp;$D$91&amp;$D$92,'CCG data'!$A:$AD,'CCG data'!D$3,FALSE))),"",VLOOKUP($E128&amp;$D$91&amp;$D$92,'CCG data'!$A:$AD,'CCG data'!D$3,FALSE))</f>
        <v>7.857142857142857E-2</v>
      </c>
      <c r="U128" s="267"/>
      <c r="V128" s="267">
        <f>IF(OR(ISERROR(VLOOKUP($E128&amp;$D$91&amp;$D$92,'CCG data'!$A:$AD,'CCG data'!E$3,FALSE)),ISBLANK(VLOOKUP($E128&amp;$D$91&amp;$D$92,'CCG data'!$A:$AD,'CCG data'!E$3,FALSE))),"",VLOOKUP($E128&amp;$D$91&amp;$D$92,'CCG data'!$A:$AD,'CCG data'!E$3,FALSE))</f>
        <v>0.18571428571428572</v>
      </c>
      <c r="W128" s="405"/>
      <c r="Y128" s="111"/>
      <c r="Z128" s="165">
        <f>IFERROR(VLOOKUP($E128&amp;$D$92, Outliers!$A$4:$P$214,13,FALSE),"0")</f>
        <v>1</v>
      </c>
      <c r="AA128" s="165">
        <f>IFERROR(VLOOKUP($E128&amp;$D$92, Outliers!$A$4:$P$214,14,FALSE),"0")</f>
        <v>0</v>
      </c>
      <c r="AB128" s="165">
        <f>IFERROR(VLOOKUP($E128&amp;$D$92, Outliers!$A$4:$P$214,15,FALSE),"0")</f>
        <v>0</v>
      </c>
      <c r="AC128" s="106"/>
    </row>
    <row r="129" spans="4:29" x14ac:dyDescent="0.25">
      <c r="D129" s="319"/>
      <c r="E129" s="103" t="s">
        <v>27</v>
      </c>
      <c r="F129" s="95" t="str">
        <f>IF(P128="","",VLOOKUP($E128&amp;$D$91&amp;$D$92,'CCG data'!$A:$AD,'CCG data'!W$3,FALSE))</f>
        <v/>
      </c>
      <c r="G129" s="96" t="str">
        <f>IF(P128="","",VLOOKUP($E128&amp;$D$91&amp;$D$92,'CCG data'!$A:$AD,'CCG data'!X$3,FALSE))</f>
        <v/>
      </c>
      <c r="H129" s="96">
        <f>IF(R128="","",VLOOKUP($E128&amp;$D$91&amp;$D$92,'CCG data'!$A:$AD,'CCG data'!Y$3,FALSE))</f>
        <v>62.186888169673743</v>
      </c>
      <c r="I129" s="96">
        <f>IF(R128="","",VLOOKUP($E128&amp;$D$91&amp;$D$92,'CCG data'!$A:$AD,'CCG data'!Z$3,FALSE))</f>
        <v>91.955581488837979</v>
      </c>
      <c r="J129" s="96">
        <f>IF(T128="","",VLOOKUP($E128&amp;$D$91&amp;$D$92,'CCG data'!$A:$AD,'CCG data'!AA$3,FALSE))</f>
        <v>3.7579440385450793</v>
      </c>
      <c r="K129" s="96">
        <f>IF(T128="","",VLOOKUP($E128&amp;$D$91&amp;$D$92,'CCG data'!$A:$AD,'CCG data'!AB$3,FALSE))</f>
        <v>14.616613831272026</v>
      </c>
      <c r="L129" s="96">
        <f>IF(V128="","",VLOOKUP($E128&amp;$D$91&amp;$D$92,'CCG data'!$A:$AD,'CCG data'!AC$3,FALSE))</f>
        <v>11.085595042592605</v>
      </c>
      <c r="M129" s="96">
        <f>IF(V128="","",VLOOKUP($E128&amp;$D$91&amp;$D$92,'CCG data'!$A:$AD,'CCG data'!AD$3,FALSE))</f>
        <v>24.929259403004846</v>
      </c>
      <c r="N129" s="368"/>
      <c r="P129" s="152" t="str">
        <f>IF(P128="","",VLOOKUP($E128&amp;$D$91&amp;$D$92,'CCG data'!$A:$AD,'CCG data'!I$3,FALSE))</f>
        <v/>
      </c>
      <c r="Q129" s="15" t="str">
        <f>IF(P128="","",VLOOKUP($E128&amp;$D$91&amp;$D$92,'CCG data'!$A:$AD,'CCG data'!J$3,FALSE))</f>
        <v/>
      </c>
      <c r="R129" s="15">
        <f>IF(R128="","",VLOOKUP($E128&amp;$D$91&amp;$D$92,'CCG data'!$A:$AD,'CCG data'!K$3,FALSE))</f>
        <v>0.65700000000000003</v>
      </c>
      <c r="S129" s="15">
        <f>IF(R128="","",VLOOKUP($E128&amp;$D$91&amp;$D$92,'CCG data'!$A:$AD,'CCG data'!L$3,FALSE))</f>
        <v>0.80200000000000005</v>
      </c>
      <c r="T129" s="15">
        <f>IF(T128="","",VLOOKUP($E128&amp;$D$91&amp;$D$92,'CCG data'!$A:$AD,'CCG data'!M$3,FALSE))</f>
        <v>4.3999999999999997E-2</v>
      </c>
      <c r="U129" s="15">
        <f>IF(T128="","",VLOOKUP($E128&amp;$D$91&amp;$D$92,'CCG data'!$A:$AD,'CCG data'!N$3,FALSE))</f>
        <v>0.13500000000000001</v>
      </c>
      <c r="V129" s="15">
        <f>IF(V128="","",VLOOKUP($E128&amp;$D$91&amp;$D$92,'CCG data'!$A:$AD,'CCG data'!O$3,FALSE))</f>
        <v>0.13</v>
      </c>
      <c r="W129" s="136">
        <f>IF(V128="","",VLOOKUP($E128&amp;$D$91&amp;$D$92,'CCG data'!$A:$AD,'CCG data'!P$3,FALSE))</f>
        <v>0.25800000000000001</v>
      </c>
      <c r="Z129" s="165" t="str">
        <f>IFERROR(VLOOKUP($E129&amp;$D$92, Outliers!$A$4:$P$214,13,FALSE),"0")</f>
        <v>0</v>
      </c>
      <c r="AA129" s="165" t="str">
        <f>IFERROR(VLOOKUP($E129&amp;$D$92, Outliers!$A$4:$P$214,14,FALSE),"0")</f>
        <v>0</v>
      </c>
      <c r="AB129" s="165" t="str">
        <f>IFERROR(VLOOKUP($E129&amp;$D$92, Outliers!$A$4:$P$214,15,FALSE),"0")</f>
        <v>0</v>
      </c>
    </row>
    <row r="130" spans="4:29" s="40" customFormat="1" ht="15.75" x14ac:dyDescent="0.25">
      <c r="D130" s="319"/>
      <c r="E130" s="104" t="s">
        <v>161</v>
      </c>
      <c r="F130" s="394" t="str">
        <f>IF(OR(ISERROR(VLOOKUP($E130&amp;$D$91&amp;$D$92,'CCG data'!$A:$AD,'CCG data'!R$3,FALSE)),ISBLANK(VLOOKUP($E130&amp;$D$91&amp;$D$92,'CCG data'!$A:$AD,'CCG data'!R$3,FALSE))),"",VLOOKUP($E130&amp;$D$91&amp;$D$92,'CCG data'!$A:$AD,'CCG data'!R$3,FALSE))</f>
        <v/>
      </c>
      <c r="G130" s="395"/>
      <c r="H130" s="395">
        <f>IF(OR(ISERROR(VLOOKUP($E130&amp;$D$91&amp;$D$92,'CCG data'!$A:$AD,'CCG data'!S$3,FALSE)),ISBLANK(VLOOKUP($E130&amp;$D$91&amp;$D$92,'CCG data'!$A:$AD,'CCG data'!S$3,FALSE))),"",VLOOKUP($E130&amp;$D$91&amp;$D$92,'CCG data'!$A:$AD,'CCG data'!S$3,FALSE))</f>
        <v>107.4455280845342</v>
      </c>
      <c r="I130" s="395"/>
      <c r="J130" s="395">
        <f>IF(OR(ISERROR(VLOOKUP($E130&amp;$D$91&amp;$D$92,'CCG data'!$A:$AD,'CCG data'!T$3,FALSE)),ISBLANK(VLOOKUP($E130&amp;$D$91&amp;$D$92,'CCG data'!$A:$AD,'CCG data'!T$3,FALSE))),"",VLOOKUP($E130&amp;$D$91&amp;$D$92,'CCG data'!$A:$AD,'CCG data'!T$3,FALSE))</f>
        <v>11.824942976977205</v>
      </c>
      <c r="K130" s="395"/>
      <c r="L130" s="395">
        <f>IF(OR(ISERROR(VLOOKUP($E130&amp;$D$91&amp;$D$92,'CCG data'!$A:$AD,'CCG data'!U$3,FALSE)),ISBLANK(VLOOKUP($E130&amp;$D$91&amp;$D$92,'CCG data'!$A:$AD,'CCG data'!U$3,FALSE))),"",VLOOKUP($E130&amp;$D$91&amp;$D$92,'CCG data'!$A:$AD,'CCG data'!U$3,FALSE))</f>
        <v>27.282154041944221</v>
      </c>
      <c r="M130" s="396"/>
      <c r="N130" s="367">
        <f>IF(OR(ISERROR(VLOOKUP($E130&amp;$D$91&amp;$D$92,'CCG data'!$A:$AD,'CCG data'!G$3,FALSE)),ISBLANK(VLOOKUP($E130&amp;$D$91&amp;$D$92,'CCG data'!$A:$AD,'CCG data'!G$3,FALSE))),"",VLOOKUP($E130&amp;$D$91&amp;$D$92,'CCG data'!$A:$AD,'CCG data'!G$3,FALSE))</f>
        <v>1394</v>
      </c>
      <c r="P130" s="404" t="str">
        <f>IF(OR(ISERROR(VLOOKUP($E130&amp;$D$91&amp;$D$92,'CCG data'!$A:$AD,'CCG data'!B$3,FALSE)),ISBLANK(VLOOKUP($E130&amp;$D$91&amp;$D$92,'CCG data'!$A:$AD,'CCG data'!B$3,FALSE))),"",VLOOKUP($E130&amp;$D$91&amp;$D$92,'CCG data'!$A:$AD,'CCG data'!B$3,FALSE))</f>
        <v/>
      </c>
      <c r="Q130" s="267"/>
      <c r="R130" s="267">
        <f>IF(OR(ISERROR(VLOOKUP($E130&amp;$D$91&amp;$D$92,'CCG data'!$A:$AD,'CCG data'!C$3,FALSE)),ISBLANK(VLOOKUP($E130&amp;$D$91&amp;$D$92,'CCG data'!$A:$AD,'CCG data'!C$3,FALSE))),"",VLOOKUP($E130&amp;$D$91&amp;$D$92,'CCG data'!$A:$AD,'CCG data'!C$3,FALSE))</f>
        <v>0.73816355810616929</v>
      </c>
      <c r="S130" s="267"/>
      <c r="T130" s="267">
        <f>IF(OR(ISERROR(VLOOKUP($E130&amp;$D$91&amp;$D$92,'CCG data'!$A:$AD,'CCG data'!D$3,FALSE)),ISBLANK(VLOOKUP($E130&amp;$D$91&amp;$D$92,'CCG data'!$A:$AD,'CCG data'!D$3,FALSE))),"",VLOOKUP($E130&amp;$D$91&amp;$D$92,'CCG data'!$A:$AD,'CCG data'!D$3,FALSE))</f>
        <v>6.9583931133428978E-2</v>
      </c>
      <c r="U130" s="267"/>
      <c r="V130" s="267">
        <f>IF(OR(ISERROR(VLOOKUP($E130&amp;$D$91&amp;$D$92,'CCG data'!$A:$AD,'CCG data'!E$3,FALSE)),ISBLANK(VLOOKUP($E130&amp;$D$91&amp;$D$92,'CCG data'!$A:$AD,'CCG data'!E$3,FALSE))),"",VLOOKUP($E130&amp;$D$91&amp;$D$92,'CCG data'!$A:$AD,'CCG data'!E$3,FALSE))</f>
        <v>0.19225251076040173</v>
      </c>
      <c r="W130" s="405"/>
      <c r="Y130" s="111"/>
      <c r="Z130" s="165">
        <f>IFERROR(VLOOKUP($E130&amp;$D$92, Outliers!$A$4:$P$214,13,FALSE),"0")</f>
        <v>1</v>
      </c>
      <c r="AA130" s="165">
        <f>IFERROR(VLOOKUP($E130&amp;$D$92, Outliers!$A$4:$P$214,14,FALSE),"0")</f>
        <v>1</v>
      </c>
      <c r="AB130" s="165">
        <f>IFERROR(VLOOKUP($E130&amp;$D$92, Outliers!$A$4:$P$214,15,FALSE),"0")</f>
        <v>0</v>
      </c>
      <c r="AC130" s="106"/>
    </row>
    <row r="131" spans="4:29" x14ac:dyDescent="0.25">
      <c r="D131" s="319"/>
      <c r="E131" s="103" t="s">
        <v>27</v>
      </c>
      <c r="F131" s="95" t="str">
        <f>IF(P130="","",VLOOKUP($E130&amp;$D$91&amp;$D$92,'CCG data'!$A:$AD,'CCG data'!W$3,FALSE))</f>
        <v/>
      </c>
      <c r="G131" s="96" t="str">
        <f>IF(P130="","",VLOOKUP($E130&amp;$D$91&amp;$D$92,'CCG data'!$A:$AD,'CCG data'!X$3,FALSE))</f>
        <v/>
      </c>
      <c r="H131" s="96">
        <f>IF(R130="","",VLOOKUP($E130&amp;$D$91&amp;$D$92,'CCG data'!$A:$AD,'CCG data'!Y$3,FALSE))</f>
        <v>100.88049787744245</v>
      </c>
      <c r="I131" s="96">
        <f>IF(R130="","",VLOOKUP($E130&amp;$D$91&amp;$D$92,'CCG data'!$A:$AD,'CCG data'!Z$3,FALSE))</f>
        <v>114.01055829162596</v>
      </c>
      <c r="J131" s="96">
        <f>IF(T130="","",VLOOKUP($E130&amp;$D$91&amp;$D$92,'CCG data'!$A:$AD,'CCG data'!AA$3,FALSE))</f>
        <v>9.4716865180760905</v>
      </c>
      <c r="K131" s="96">
        <f>IF(T130="","",VLOOKUP($E130&amp;$D$91&amp;$D$92,'CCG data'!$A:$AD,'CCG data'!AB$3,FALSE))</f>
        <v>14.178199435878319</v>
      </c>
      <c r="L131" s="96">
        <f>IF(V130="","",VLOOKUP($E130&amp;$D$91&amp;$D$92,'CCG data'!$A:$AD,'CCG data'!AC$3,FALSE))</f>
        <v>24.015769353799719</v>
      </c>
      <c r="M131" s="96">
        <f>IF(V130="","",VLOOKUP($E130&amp;$D$91&amp;$D$92,'CCG data'!$A:$AD,'CCG data'!AD$3,FALSE))</f>
        <v>30.548538730088723</v>
      </c>
      <c r="N131" s="368"/>
      <c r="P131" s="152" t="str">
        <f>IF(P130="","",VLOOKUP($E130&amp;$D$91&amp;$D$92,'CCG data'!$A:$AD,'CCG data'!I$3,FALSE))</f>
        <v/>
      </c>
      <c r="Q131" s="15" t="str">
        <f>IF(P130="","",VLOOKUP($E130&amp;$D$91&amp;$D$92,'CCG data'!$A:$AD,'CCG data'!J$3,FALSE))</f>
        <v/>
      </c>
      <c r="R131" s="15">
        <f>IF(R130="","",VLOOKUP($E130&amp;$D$91&amp;$D$92,'CCG data'!$A:$AD,'CCG data'!K$3,FALSE))</f>
        <v>0.71399999999999997</v>
      </c>
      <c r="S131" s="15">
        <f>IF(R130="","",VLOOKUP($E130&amp;$D$91&amp;$D$92,'CCG data'!$A:$AD,'CCG data'!L$3,FALSE))</f>
        <v>0.76100000000000001</v>
      </c>
      <c r="T131" s="15">
        <f>IF(T130="","",VLOOKUP($E130&amp;$D$91&amp;$D$92,'CCG data'!$A:$AD,'CCG data'!M$3,FALSE))</f>
        <v>5.7000000000000002E-2</v>
      </c>
      <c r="U131" s="15">
        <f>IF(T130="","",VLOOKUP($E130&amp;$D$91&amp;$D$92,'CCG data'!$A:$AD,'CCG data'!N$3,FALSE))</f>
        <v>8.4000000000000005E-2</v>
      </c>
      <c r="V131" s="15">
        <f>IF(V130="","",VLOOKUP($E130&amp;$D$91&amp;$D$92,'CCG data'!$A:$AD,'CCG data'!O$3,FALSE))</f>
        <v>0.17199999999999999</v>
      </c>
      <c r="W131" s="136">
        <f>IF(V130="","",VLOOKUP($E130&amp;$D$91&amp;$D$92,'CCG data'!$A:$AD,'CCG data'!P$3,FALSE))</f>
        <v>0.214</v>
      </c>
      <c r="Z131" s="165" t="str">
        <f>IFERROR(VLOOKUP($E131&amp;$D$92, Outliers!$A$4:$P$214,13,FALSE),"0")</f>
        <v>0</v>
      </c>
      <c r="AA131" s="165" t="str">
        <f>IFERROR(VLOOKUP($E131&amp;$D$92, Outliers!$A$4:$P$214,14,FALSE),"0")</f>
        <v>0</v>
      </c>
      <c r="AB131" s="165" t="str">
        <f>IFERROR(VLOOKUP($E131&amp;$D$92, Outliers!$A$4:$P$214,15,FALSE),"0")</f>
        <v>0</v>
      </c>
    </row>
    <row r="132" spans="4:29" s="40" customFormat="1" ht="15.75" x14ac:dyDescent="0.25">
      <c r="D132" s="319"/>
      <c r="E132" s="104" t="s">
        <v>162</v>
      </c>
      <c r="F132" s="394" t="str">
        <f>IF(OR(ISERROR(VLOOKUP($E132&amp;$D$91&amp;$D$92,'CCG data'!$A:$AD,'CCG data'!R$3,FALSE)),ISBLANK(VLOOKUP($E132&amp;$D$91&amp;$D$92,'CCG data'!$A:$AD,'CCG data'!R$3,FALSE))),"",VLOOKUP($E132&amp;$D$91&amp;$D$92,'CCG data'!$A:$AD,'CCG data'!R$3,FALSE))</f>
        <v/>
      </c>
      <c r="G132" s="395"/>
      <c r="H132" s="395">
        <f>IF(OR(ISERROR(VLOOKUP($E132&amp;$D$91&amp;$D$92,'CCG data'!$A:$AD,'CCG data'!S$3,FALSE)),ISBLANK(VLOOKUP($E132&amp;$D$91&amp;$D$92,'CCG data'!$A:$AD,'CCG data'!S$3,FALSE))),"",VLOOKUP($E132&amp;$D$91&amp;$D$92,'CCG data'!$A:$AD,'CCG data'!S$3,FALSE))</f>
        <v>122.13791401047152</v>
      </c>
      <c r="I132" s="395"/>
      <c r="J132" s="395">
        <f>IF(OR(ISERROR(VLOOKUP($E132&amp;$D$91&amp;$D$92,'CCG data'!$A:$AD,'CCG data'!T$3,FALSE)),ISBLANK(VLOOKUP($E132&amp;$D$91&amp;$D$92,'CCG data'!$A:$AD,'CCG data'!T$3,FALSE))),"",VLOOKUP($E132&amp;$D$91&amp;$D$92,'CCG data'!$A:$AD,'CCG data'!T$3,FALSE))</f>
        <v>22.447669628053653</v>
      </c>
      <c r="K132" s="395"/>
      <c r="L132" s="395">
        <f>IF(OR(ISERROR(VLOOKUP($E132&amp;$D$91&amp;$D$92,'CCG data'!$A:$AD,'CCG data'!U$3,FALSE)),ISBLANK(VLOOKUP($E132&amp;$D$91&amp;$D$92,'CCG data'!$A:$AD,'CCG data'!U$3,FALSE))),"",VLOOKUP($E132&amp;$D$91&amp;$D$92,'CCG data'!$A:$AD,'CCG data'!U$3,FALSE))</f>
        <v>26.741629103641152</v>
      </c>
      <c r="M132" s="396"/>
      <c r="N132" s="367">
        <f>IF(OR(ISERROR(VLOOKUP($E132&amp;$D$91&amp;$D$92,'CCG data'!$A:$AD,'CCG data'!G$3,FALSE)),ISBLANK(VLOOKUP($E132&amp;$D$91&amp;$D$92,'CCG data'!$A:$AD,'CCG data'!G$3,FALSE))),"",VLOOKUP($E132&amp;$D$91&amp;$D$92,'CCG data'!$A:$AD,'CCG data'!G$3,FALSE))</f>
        <v>1273</v>
      </c>
      <c r="P132" s="404" t="str">
        <f>IF(OR(ISERROR(VLOOKUP($E132&amp;$D$91&amp;$D$92,'CCG data'!$A:$AD,'CCG data'!B$3,FALSE)),ISBLANK(VLOOKUP($E132&amp;$D$91&amp;$D$92,'CCG data'!$A:$AD,'CCG data'!B$3,FALSE))),"",VLOOKUP($E132&amp;$D$91&amp;$D$92,'CCG data'!$A:$AD,'CCG data'!B$3,FALSE))</f>
        <v/>
      </c>
      <c r="Q132" s="267"/>
      <c r="R132" s="267">
        <f>IF(OR(ISERROR(VLOOKUP($E132&amp;$D$91&amp;$D$92,'CCG data'!$A:$AD,'CCG data'!C$3,FALSE)),ISBLANK(VLOOKUP($E132&amp;$D$91&amp;$D$92,'CCG data'!$A:$AD,'CCG data'!C$3,FALSE))),"",VLOOKUP($E132&amp;$D$91&amp;$D$92,'CCG data'!$A:$AD,'CCG data'!C$3,FALSE))</f>
        <v>0.73212882953652791</v>
      </c>
      <c r="S132" s="267"/>
      <c r="T132" s="267">
        <f>IF(OR(ISERROR(VLOOKUP($E132&amp;$D$91&amp;$D$92,'CCG data'!$A:$AD,'CCG data'!D$3,FALSE)),ISBLANK(VLOOKUP($E132&amp;$D$91&amp;$D$92,'CCG data'!$A:$AD,'CCG data'!D$3,FALSE))),"",VLOOKUP($E132&amp;$D$91&amp;$D$92,'CCG data'!$A:$AD,'CCG data'!D$3,FALSE))</f>
        <v>0.10997643362136685</v>
      </c>
      <c r="U132" s="267"/>
      <c r="V132" s="267">
        <f>IF(OR(ISERROR(VLOOKUP($E132&amp;$D$91&amp;$D$92,'CCG data'!$A:$AD,'CCG data'!E$3,FALSE)),ISBLANK(VLOOKUP($E132&amp;$D$91&amp;$D$92,'CCG data'!$A:$AD,'CCG data'!E$3,FALSE))),"",VLOOKUP($E132&amp;$D$91&amp;$D$92,'CCG data'!$A:$AD,'CCG data'!E$3,FALSE))</f>
        <v>0.15789473684210525</v>
      </c>
      <c r="W132" s="405"/>
      <c r="Y132" s="111"/>
      <c r="Z132" s="165">
        <f>IFERROR(VLOOKUP($E132&amp;$D$92, Outliers!$A$4:$P$214,13,FALSE),"0")</f>
        <v>0</v>
      </c>
      <c r="AA132" s="165">
        <f>IFERROR(VLOOKUP($E132&amp;$D$92, Outliers!$A$4:$P$214,14,FALSE),"0")</f>
        <v>1</v>
      </c>
      <c r="AB132" s="165">
        <f>IFERROR(VLOOKUP($E132&amp;$D$92, Outliers!$A$4:$P$214,15,FALSE),"0")</f>
        <v>0</v>
      </c>
      <c r="AC132" s="106"/>
    </row>
    <row r="133" spans="4:29" x14ac:dyDescent="0.25">
      <c r="D133" s="319"/>
      <c r="E133" s="103" t="s">
        <v>27</v>
      </c>
      <c r="F133" s="95" t="str">
        <f>IF(P132="","",VLOOKUP($E132&amp;$D$91&amp;$D$92,'CCG data'!$A:$AD,'CCG data'!W$3,FALSE))</f>
        <v/>
      </c>
      <c r="G133" s="96" t="str">
        <f>IF(P132="","",VLOOKUP($E132&amp;$D$91&amp;$D$92,'CCG data'!$A:$AD,'CCG data'!X$3,FALSE))</f>
        <v/>
      </c>
      <c r="H133" s="96">
        <f>IF(R132="","",VLOOKUP($E132&amp;$D$91&amp;$D$92,'CCG data'!$A:$AD,'CCG data'!Y$3,FALSE))</f>
        <v>114.29642363763126</v>
      </c>
      <c r="I133" s="96">
        <f>IF(R132="","",VLOOKUP($E132&amp;$D$91&amp;$D$92,'CCG data'!$A:$AD,'CCG data'!Z$3,FALSE))</f>
        <v>129.97940438331176</v>
      </c>
      <c r="J133" s="96">
        <f>IF(T132="","",VLOOKUP($E132&amp;$D$91&amp;$D$92,'CCG data'!$A:$AD,'CCG data'!AA$3,FALSE))</f>
        <v>18.729207903055283</v>
      </c>
      <c r="K133" s="96">
        <f>IF(T132="","",VLOOKUP($E132&amp;$D$91&amp;$D$92,'CCG data'!$A:$AD,'CCG data'!AB$3,FALSE))</f>
        <v>26.166131353052023</v>
      </c>
      <c r="L133" s="96">
        <f>IF(V132="","",VLOOKUP($E132&amp;$D$91&amp;$D$92,'CCG data'!$A:$AD,'CCG data'!AC$3,FALSE))</f>
        <v>23.044659297203836</v>
      </c>
      <c r="M133" s="96">
        <f>IF(V132="","",VLOOKUP($E132&amp;$D$91&amp;$D$92,'CCG data'!$A:$AD,'CCG data'!AD$3,FALSE))</f>
        <v>30.438598910078468</v>
      </c>
      <c r="N133" s="368"/>
      <c r="P133" s="152" t="str">
        <f>IF(P132="","",VLOOKUP($E132&amp;$D$91&amp;$D$92,'CCG data'!$A:$AD,'CCG data'!I$3,FALSE))</f>
        <v/>
      </c>
      <c r="Q133" s="15" t="str">
        <f>IF(P132="","",VLOOKUP($E132&amp;$D$91&amp;$D$92,'CCG data'!$A:$AD,'CCG data'!J$3,FALSE))</f>
        <v/>
      </c>
      <c r="R133" s="15">
        <f>IF(R132="","",VLOOKUP($E132&amp;$D$91&amp;$D$92,'CCG data'!$A:$AD,'CCG data'!K$3,FALSE))</f>
        <v>0.70699999999999996</v>
      </c>
      <c r="S133" s="15">
        <f>IF(R132="","",VLOOKUP($E132&amp;$D$91&amp;$D$92,'CCG data'!$A:$AD,'CCG data'!L$3,FALSE))</f>
        <v>0.75600000000000001</v>
      </c>
      <c r="T133" s="15">
        <f>IF(T132="","",VLOOKUP($E132&amp;$D$91&amp;$D$92,'CCG data'!$A:$AD,'CCG data'!M$3,FALSE))</f>
        <v>9.4E-2</v>
      </c>
      <c r="U133" s="15">
        <f>IF(T132="","",VLOOKUP($E132&amp;$D$91&amp;$D$92,'CCG data'!$A:$AD,'CCG data'!N$3,FALSE))</f>
        <v>0.128</v>
      </c>
      <c r="V133" s="15">
        <f>IF(V132="","",VLOOKUP($E132&amp;$D$91&amp;$D$92,'CCG data'!$A:$AD,'CCG data'!O$3,FALSE))</f>
        <v>0.13900000000000001</v>
      </c>
      <c r="W133" s="136">
        <f>IF(V132="","",VLOOKUP($E132&amp;$D$91&amp;$D$92,'CCG data'!$A:$AD,'CCG data'!P$3,FALSE))</f>
        <v>0.17899999999999999</v>
      </c>
      <c r="Z133" s="165" t="str">
        <f>IFERROR(VLOOKUP($E133&amp;$D$92, Outliers!$A$4:$P$214,13,FALSE),"0")</f>
        <v>0</v>
      </c>
      <c r="AA133" s="165" t="str">
        <f>IFERROR(VLOOKUP($E133&amp;$D$92, Outliers!$A$4:$P$214,14,FALSE),"0")</f>
        <v>0</v>
      </c>
      <c r="AB133" s="165" t="str">
        <f>IFERROR(VLOOKUP($E133&amp;$D$92, Outliers!$A$4:$P$214,15,FALSE),"0")</f>
        <v>0</v>
      </c>
    </row>
    <row r="134" spans="4:29" s="40" customFormat="1" ht="15.75" x14ac:dyDescent="0.25">
      <c r="D134" s="319"/>
      <c r="E134" s="104" t="s">
        <v>489</v>
      </c>
      <c r="F134" s="394" t="str">
        <f>IF(OR(ISERROR(VLOOKUP($E134&amp;$D$91&amp;$D$92,'CCG data'!$A:$AD,'CCG data'!R$3,FALSE)),ISBLANK(VLOOKUP($E134&amp;$D$91&amp;$D$92,'CCG data'!$A:$AD,'CCG data'!R$3,FALSE))),"",VLOOKUP($E134&amp;$D$91&amp;$D$92,'CCG data'!$A:$AD,'CCG data'!R$3,FALSE))</f>
        <v/>
      </c>
      <c r="G134" s="395"/>
      <c r="H134" s="395">
        <f>IF(OR(ISERROR(VLOOKUP($E134&amp;$D$91&amp;$D$92,'CCG data'!$A:$AD,'CCG data'!S$3,FALSE)),ISBLANK(VLOOKUP($E134&amp;$D$91&amp;$D$92,'CCG data'!$A:$AD,'CCG data'!S$3,FALSE))),"",VLOOKUP($E134&amp;$D$91&amp;$D$92,'CCG data'!$A:$AD,'CCG data'!S$3,FALSE))</f>
        <v>139.62774951451064</v>
      </c>
      <c r="I134" s="395"/>
      <c r="J134" s="395">
        <f>IF(OR(ISERROR(VLOOKUP($E134&amp;$D$91&amp;$D$92,'CCG data'!$A:$AD,'CCG data'!T$3,FALSE)),ISBLANK(VLOOKUP($E134&amp;$D$91&amp;$D$92,'CCG data'!$A:$AD,'CCG data'!T$3,FALSE))),"",VLOOKUP($E134&amp;$D$91&amp;$D$92,'CCG data'!$A:$AD,'CCG data'!T$3,FALSE))</f>
        <v>19.380799788674487</v>
      </c>
      <c r="K134" s="395"/>
      <c r="L134" s="395">
        <f>IF(OR(ISERROR(VLOOKUP($E134&amp;$D$91&amp;$D$92,'CCG data'!$A:$AD,'CCG data'!U$3,FALSE)),ISBLANK(VLOOKUP($E134&amp;$D$91&amp;$D$92,'CCG data'!$A:$AD,'CCG data'!U$3,FALSE))),"",VLOOKUP($E134&amp;$D$91&amp;$D$92,'CCG data'!$A:$AD,'CCG data'!U$3,FALSE))</f>
        <v>24.441303307954009</v>
      </c>
      <c r="M134" s="396"/>
      <c r="N134" s="367">
        <f>IF(OR(ISERROR(VLOOKUP($E134&amp;$D$91&amp;$D$92,'CCG data'!$A:$AD,'CCG data'!G$3,FALSE)),ISBLANK(VLOOKUP($E134&amp;$D$91&amp;$D$92,'CCG data'!$A:$AD,'CCG data'!G$3,FALSE))),"",VLOOKUP($E134&amp;$D$91&amp;$D$92,'CCG data'!$A:$AD,'CCG data'!G$3,FALSE))</f>
        <v>1408</v>
      </c>
      <c r="P134" s="404" t="str">
        <f>IF(OR(ISERROR(VLOOKUP($E134&amp;$D$91&amp;$D$92,'CCG data'!$A:$AD,'CCG data'!B$3,FALSE)),ISBLANK(VLOOKUP($E134&amp;$D$91&amp;$D$92,'CCG data'!$A:$AD,'CCG data'!B$3,FALSE))),"",VLOOKUP($E134&amp;$D$91&amp;$D$92,'CCG data'!$A:$AD,'CCG data'!B$3,FALSE))</f>
        <v/>
      </c>
      <c r="Q134" s="267"/>
      <c r="R134" s="267">
        <f>IF(OR(ISERROR(VLOOKUP($E134&amp;$D$91&amp;$D$92,'CCG data'!$A:$AD,'CCG data'!C$3,FALSE)),ISBLANK(VLOOKUP($E134&amp;$D$91&amp;$D$92,'CCG data'!$A:$AD,'CCG data'!C$3,FALSE))),"",VLOOKUP($E134&amp;$D$91&amp;$D$92,'CCG data'!$A:$AD,'CCG data'!C$3,FALSE))</f>
        <v>0.76420454545454541</v>
      </c>
      <c r="S134" s="267"/>
      <c r="T134" s="267">
        <f>IF(OR(ISERROR(VLOOKUP($E134&amp;$D$91&amp;$D$92,'CCG data'!$A:$AD,'CCG data'!D$3,FALSE)),ISBLANK(VLOOKUP($E134&amp;$D$91&amp;$D$92,'CCG data'!$A:$AD,'CCG data'!D$3,FALSE))),"",VLOOKUP($E134&amp;$D$91&amp;$D$92,'CCG data'!$A:$AD,'CCG data'!D$3,FALSE))</f>
        <v>0.10014204545454546</v>
      </c>
      <c r="U134" s="267"/>
      <c r="V134" s="267">
        <f>IF(OR(ISERROR(VLOOKUP($E134&amp;$D$91&amp;$D$92,'CCG data'!$A:$AD,'CCG data'!E$3,FALSE)),ISBLANK(VLOOKUP($E134&amp;$D$91&amp;$D$92,'CCG data'!$A:$AD,'CCG data'!E$3,FALSE))),"",VLOOKUP($E134&amp;$D$91&amp;$D$92,'CCG data'!$A:$AD,'CCG data'!E$3,FALSE))</f>
        <v>0.13565340909090909</v>
      </c>
      <c r="W134" s="405"/>
      <c r="Y134" s="111"/>
      <c r="Z134" s="165">
        <f>IFERROR(VLOOKUP($E134&amp;$D$92, Outliers!$A$4:$P$214,13,FALSE),"0")</f>
        <v>0</v>
      </c>
      <c r="AA134" s="165">
        <f>IFERROR(VLOOKUP($E134&amp;$D$92, Outliers!$A$4:$P$214,14,FALSE),"0")</f>
        <v>0</v>
      </c>
      <c r="AB134" s="165">
        <f>IFERROR(VLOOKUP($E134&amp;$D$92, Outliers!$A$4:$P$214,15,FALSE),"0")</f>
        <v>0</v>
      </c>
      <c r="AC134" s="106"/>
    </row>
    <row r="135" spans="4:29" x14ac:dyDescent="0.25">
      <c r="D135" s="319"/>
      <c r="E135" s="103" t="s">
        <v>27</v>
      </c>
      <c r="F135" s="95" t="str">
        <f>IF(P134="","",VLOOKUP($E134&amp;$D$91&amp;$D$92,'CCG data'!$A:$AD,'CCG data'!W$3,FALSE))</f>
        <v/>
      </c>
      <c r="G135" s="96" t="str">
        <f>IF(P134="","",VLOOKUP($E134&amp;$D$91&amp;$D$92,'CCG data'!$A:$AD,'CCG data'!X$3,FALSE))</f>
        <v/>
      </c>
      <c r="H135" s="96">
        <f>IF(R134="","",VLOOKUP($E134&amp;$D$91&amp;$D$92,'CCG data'!$A:$AD,'CCG data'!Y$3,FALSE))</f>
        <v>131.28476045807284</v>
      </c>
      <c r="I135" s="96">
        <f>IF(R134="","",VLOOKUP($E134&amp;$D$91&amp;$D$92,'CCG data'!$A:$AD,'CCG data'!Z$3,FALSE))</f>
        <v>147.97073857094844</v>
      </c>
      <c r="J135" s="96">
        <f>IF(T134="","",VLOOKUP($E134&amp;$D$91&amp;$D$92,'CCG data'!$A:$AD,'CCG data'!AA$3,FALSE))</f>
        <v>16.181770545002276</v>
      </c>
      <c r="K135" s="96">
        <f>IF(T134="","",VLOOKUP($E134&amp;$D$91&amp;$D$92,'CCG data'!$A:$AD,'CCG data'!AB$3,FALSE))</f>
        <v>22.579829032346698</v>
      </c>
      <c r="L135" s="96">
        <f>IF(V134="","",VLOOKUP($E134&amp;$D$91&amp;$D$92,'CCG data'!$A:$AD,'CCG data'!AC$3,FALSE))</f>
        <v>20.975022454752512</v>
      </c>
      <c r="M135" s="96">
        <f>IF(V134="","",VLOOKUP($E134&amp;$D$91&amp;$D$92,'CCG data'!$A:$AD,'CCG data'!AD$3,FALSE))</f>
        <v>27.907584161155505</v>
      </c>
      <c r="N135" s="368"/>
      <c r="P135" s="152" t="str">
        <f>IF(P134="","",VLOOKUP($E134&amp;$D$91&amp;$D$92,'CCG data'!$A:$AD,'CCG data'!I$3,FALSE))</f>
        <v/>
      </c>
      <c r="Q135" s="15" t="str">
        <f>IF(P134="","",VLOOKUP($E134&amp;$D$91&amp;$D$92,'CCG data'!$A:$AD,'CCG data'!J$3,FALSE))</f>
        <v/>
      </c>
      <c r="R135" s="15">
        <f>IF(R134="","",VLOOKUP($E134&amp;$D$91&amp;$D$92,'CCG data'!$A:$AD,'CCG data'!K$3,FALSE))</f>
        <v>0.74099999999999999</v>
      </c>
      <c r="S135" s="15">
        <f>IF(R134="","",VLOOKUP($E134&amp;$D$91&amp;$D$92,'CCG data'!$A:$AD,'CCG data'!L$3,FALSE))</f>
        <v>0.78600000000000003</v>
      </c>
      <c r="T135" s="15">
        <f>IF(T134="","",VLOOKUP($E134&amp;$D$91&amp;$D$92,'CCG data'!$A:$AD,'CCG data'!M$3,FALSE))</f>
        <v>8.5999999999999993E-2</v>
      </c>
      <c r="U135" s="15">
        <f>IF(T134="","",VLOOKUP($E134&amp;$D$91&amp;$D$92,'CCG data'!$A:$AD,'CCG data'!N$3,FALSE))</f>
        <v>0.11700000000000001</v>
      </c>
      <c r="V135" s="15">
        <f>IF(V134="","",VLOOKUP($E134&amp;$D$91&amp;$D$92,'CCG data'!$A:$AD,'CCG data'!O$3,FALSE))</f>
        <v>0.11899999999999999</v>
      </c>
      <c r="W135" s="136">
        <f>IF(V134="","",VLOOKUP($E134&amp;$D$91&amp;$D$92,'CCG data'!$A:$AD,'CCG data'!P$3,FALSE))</f>
        <v>0.155</v>
      </c>
      <c r="Z135" s="165" t="str">
        <f>IFERROR(VLOOKUP($E135&amp;$D$92, Outliers!$A$4:$P$214,13,FALSE),"0")</f>
        <v>0</v>
      </c>
      <c r="AA135" s="165" t="str">
        <f>IFERROR(VLOOKUP($E135&amp;$D$92, Outliers!$A$4:$P$214,14,FALSE),"0")</f>
        <v>0</v>
      </c>
      <c r="AB135" s="165" t="str">
        <f>IFERROR(VLOOKUP($E135&amp;$D$92, Outliers!$A$4:$P$214,15,FALSE),"0")</f>
        <v>0</v>
      </c>
    </row>
    <row r="136" spans="4:29" s="40" customFormat="1" ht="15.75" x14ac:dyDescent="0.25">
      <c r="D136" s="319"/>
      <c r="E136" s="104" t="s">
        <v>163</v>
      </c>
      <c r="F136" s="394" t="str">
        <f>IF(OR(ISERROR(VLOOKUP($E136&amp;$D$91&amp;$D$92,'CCG data'!$A:$AD,'CCG data'!R$3,FALSE)),ISBLANK(VLOOKUP($E136&amp;$D$91&amp;$D$92,'CCG data'!$A:$AD,'CCG data'!R$3,FALSE))),"",VLOOKUP($E136&amp;$D$91&amp;$D$92,'CCG data'!$A:$AD,'CCG data'!R$3,FALSE))</f>
        <v/>
      </c>
      <c r="G136" s="395"/>
      <c r="H136" s="395">
        <f>IF(OR(ISERROR(VLOOKUP($E136&amp;$D$91&amp;$D$92,'CCG data'!$A:$AD,'CCG data'!S$3,FALSE)),ISBLANK(VLOOKUP($E136&amp;$D$91&amp;$D$92,'CCG data'!$A:$AD,'CCG data'!S$3,FALSE))),"",VLOOKUP($E136&amp;$D$91&amp;$D$92,'CCG data'!$A:$AD,'CCG data'!S$3,FALSE))</f>
        <v>113.56413617297505</v>
      </c>
      <c r="I136" s="395"/>
      <c r="J136" s="395">
        <f>IF(OR(ISERROR(VLOOKUP($E136&amp;$D$91&amp;$D$92,'CCG data'!$A:$AD,'CCG data'!T$3,FALSE)),ISBLANK(VLOOKUP($E136&amp;$D$91&amp;$D$92,'CCG data'!$A:$AD,'CCG data'!T$3,FALSE))),"",VLOOKUP($E136&amp;$D$91&amp;$D$92,'CCG data'!$A:$AD,'CCG data'!T$3,FALSE))</f>
        <v>20.951168052088349</v>
      </c>
      <c r="K136" s="395"/>
      <c r="L136" s="395">
        <f>IF(OR(ISERROR(VLOOKUP($E136&amp;$D$91&amp;$D$92,'CCG data'!$A:$AD,'CCG data'!U$3,FALSE)),ISBLANK(VLOOKUP($E136&amp;$D$91&amp;$D$92,'CCG data'!$A:$AD,'CCG data'!U$3,FALSE))),"",VLOOKUP($E136&amp;$D$91&amp;$D$92,'CCG data'!$A:$AD,'CCG data'!U$3,FALSE))</f>
        <v>46.975339309050767</v>
      </c>
      <c r="M136" s="396"/>
      <c r="N136" s="367">
        <f>IF(OR(ISERROR(VLOOKUP($E136&amp;$D$91&amp;$D$92,'CCG data'!$A:$AD,'CCG data'!G$3,FALSE)),ISBLANK(VLOOKUP($E136&amp;$D$91&amp;$D$92,'CCG data'!$A:$AD,'CCG data'!G$3,FALSE))),"",VLOOKUP($E136&amp;$D$91&amp;$D$92,'CCG data'!$A:$AD,'CCG data'!G$3,FALSE))</f>
        <v>2179</v>
      </c>
      <c r="P136" s="404" t="str">
        <f>IF(OR(ISERROR(VLOOKUP($E136&amp;$D$91&amp;$D$92,'CCG data'!$A:$AD,'CCG data'!B$3,FALSE)),ISBLANK(VLOOKUP($E136&amp;$D$91&amp;$D$92,'CCG data'!$A:$AD,'CCG data'!B$3,FALSE))),"",VLOOKUP($E136&amp;$D$91&amp;$D$92,'CCG data'!$A:$AD,'CCG data'!B$3,FALSE))</f>
        <v/>
      </c>
      <c r="Q136" s="267"/>
      <c r="R136" s="267">
        <f>IF(OR(ISERROR(VLOOKUP($E136&amp;$D$91&amp;$D$92,'CCG data'!$A:$AD,'CCG data'!C$3,FALSE)),ISBLANK(VLOOKUP($E136&amp;$D$91&amp;$D$92,'CCG data'!$A:$AD,'CCG data'!C$3,FALSE))),"",VLOOKUP($E136&amp;$D$91&amp;$D$92,'CCG data'!$A:$AD,'CCG data'!C$3,FALSE))</f>
        <v>0.62781092244148695</v>
      </c>
      <c r="S136" s="267"/>
      <c r="T136" s="267">
        <f>IF(OR(ISERROR(VLOOKUP($E136&amp;$D$91&amp;$D$92,'CCG data'!$A:$AD,'CCG data'!D$3,FALSE)),ISBLANK(VLOOKUP($E136&amp;$D$91&amp;$D$92,'CCG data'!$A:$AD,'CCG data'!D$3,FALSE))),"",VLOOKUP($E136&amp;$D$91&amp;$D$92,'CCG data'!$A:$AD,'CCG data'!D$3,FALSE))</f>
        <v>0.10647085819183112</v>
      </c>
      <c r="U136" s="267"/>
      <c r="V136" s="267">
        <f>IF(OR(ISERROR(VLOOKUP($E136&amp;$D$91&amp;$D$92,'CCG data'!$A:$AD,'CCG data'!E$3,FALSE)),ISBLANK(VLOOKUP($E136&amp;$D$91&amp;$D$92,'CCG data'!$A:$AD,'CCG data'!E$3,FALSE))),"",VLOOKUP($E136&amp;$D$91&amp;$D$92,'CCG data'!$A:$AD,'CCG data'!E$3,FALSE))</f>
        <v>0.26571821936668194</v>
      </c>
      <c r="W136" s="405"/>
      <c r="Y136" s="111"/>
      <c r="Z136" s="165">
        <f>IFERROR(VLOOKUP($E136&amp;$D$92, Outliers!$A$4:$P$214,13,FALSE),"0")</f>
        <v>1</v>
      </c>
      <c r="AA136" s="165">
        <f>IFERROR(VLOOKUP($E136&amp;$D$92, Outliers!$A$4:$P$214,14,FALSE),"0")</f>
        <v>0</v>
      </c>
      <c r="AB136" s="165">
        <f>IFERROR(VLOOKUP($E136&amp;$D$92, Outliers!$A$4:$P$214,15,FALSE),"0")</f>
        <v>1</v>
      </c>
      <c r="AC136" s="106"/>
    </row>
    <row r="137" spans="4:29" x14ac:dyDescent="0.25">
      <c r="D137" s="319"/>
      <c r="E137" s="103" t="s">
        <v>27</v>
      </c>
      <c r="F137" s="95" t="str">
        <f>IF(P136="","",VLOOKUP($E136&amp;$D$91&amp;$D$92,'CCG data'!$A:$AD,'CCG data'!W$3,FALSE))</f>
        <v/>
      </c>
      <c r="G137" s="96" t="str">
        <f>IF(P136="","",VLOOKUP($E136&amp;$D$91&amp;$D$92,'CCG data'!$A:$AD,'CCG data'!X$3,FALSE))</f>
        <v/>
      </c>
      <c r="H137" s="96">
        <f>IF(R136="","",VLOOKUP($E136&amp;$D$91&amp;$D$92,'CCG data'!$A:$AD,'CCG data'!Y$3,FALSE))</f>
        <v>107.54610789021569</v>
      </c>
      <c r="I137" s="96">
        <f>IF(R136="","",VLOOKUP($E136&amp;$D$91&amp;$D$92,'CCG data'!$A:$AD,'CCG data'!Z$3,FALSE))</f>
        <v>119.58216445573441</v>
      </c>
      <c r="J137" s="96">
        <f>IF(T136="","",VLOOKUP($E136&amp;$D$91&amp;$D$92,'CCG data'!$A:$AD,'CCG data'!AA$3,FALSE))</f>
        <v>18.255165373747332</v>
      </c>
      <c r="K137" s="96">
        <f>IF(T136="","",VLOOKUP($E136&amp;$D$91&amp;$D$92,'CCG data'!$A:$AD,'CCG data'!AB$3,FALSE))</f>
        <v>23.647170730429366</v>
      </c>
      <c r="L137" s="96">
        <f>IF(V136="","",VLOOKUP($E136&amp;$D$91&amp;$D$92,'CCG data'!$A:$AD,'CCG data'!AC$3,FALSE))</f>
        <v>43.148971490741502</v>
      </c>
      <c r="M137" s="96">
        <f>IF(V136="","",VLOOKUP($E136&amp;$D$91&amp;$D$92,'CCG data'!$A:$AD,'CCG data'!AD$3,FALSE))</f>
        <v>50.801707127360032</v>
      </c>
      <c r="N137" s="368"/>
      <c r="P137" s="152" t="str">
        <f>IF(P136="","",VLOOKUP($E136&amp;$D$91&amp;$D$92,'CCG data'!$A:$AD,'CCG data'!I$3,FALSE))</f>
        <v/>
      </c>
      <c r="Q137" s="15" t="str">
        <f>IF(P136="","",VLOOKUP($E136&amp;$D$91&amp;$D$92,'CCG data'!$A:$AD,'CCG data'!J$3,FALSE))</f>
        <v/>
      </c>
      <c r="R137" s="15">
        <f>IF(R136="","",VLOOKUP($E136&amp;$D$91&amp;$D$92,'CCG data'!$A:$AD,'CCG data'!K$3,FALSE))</f>
        <v>0.60699999999999998</v>
      </c>
      <c r="S137" s="15">
        <f>IF(R136="","",VLOOKUP($E136&amp;$D$91&amp;$D$92,'CCG data'!$A:$AD,'CCG data'!L$3,FALSE))</f>
        <v>0.64800000000000002</v>
      </c>
      <c r="T137" s="15">
        <f>IF(T136="","",VLOOKUP($E136&amp;$D$91&amp;$D$92,'CCG data'!$A:$AD,'CCG data'!M$3,FALSE))</f>
        <v>9.4E-2</v>
      </c>
      <c r="U137" s="15">
        <f>IF(T136="","",VLOOKUP($E136&amp;$D$91&amp;$D$92,'CCG data'!$A:$AD,'CCG data'!N$3,FALSE))</f>
        <v>0.12</v>
      </c>
      <c r="V137" s="15">
        <f>IF(V136="","",VLOOKUP($E136&amp;$D$91&amp;$D$92,'CCG data'!$A:$AD,'CCG data'!O$3,FALSE))</f>
        <v>0.248</v>
      </c>
      <c r="W137" s="136">
        <f>IF(V136="","",VLOOKUP($E136&amp;$D$91&amp;$D$92,'CCG data'!$A:$AD,'CCG data'!P$3,FALSE))</f>
        <v>0.28499999999999998</v>
      </c>
      <c r="Z137" s="165" t="str">
        <f>IFERROR(VLOOKUP($E137&amp;$D$92, Outliers!$A$4:$P$214,13,FALSE),"0")</f>
        <v>0</v>
      </c>
      <c r="AA137" s="165" t="str">
        <f>IFERROR(VLOOKUP($E137&amp;$D$92, Outliers!$A$4:$P$214,14,FALSE),"0")</f>
        <v>0</v>
      </c>
      <c r="AB137" s="165" t="str">
        <f>IFERROR(VLOOKUP($E137&amp;$D$92, Outliers!$A$4:$P$214,15,FALSE),"0")</f>
        <v>0</v>
      </c>
    </row>
    <row r="138" spans="4:29" s="40" customFormat="1" ht="15.75" x14ac:dyDescent="0.25">
      <c r="D138" s="319"/>
      <c r="E138" s="104" t="s">
        <v>164</v>
      </c>
      <c r="F138" s="394" t="str">
        <f>IF(OR(ISERROR(VLOOKUP($E138&amp;$D$91&amp;$D$92,'CCG data'!$A:$AD,'CCG data'!R$3,FALSE)),ISBLANK(VLOOKUP($E138&amp;$D$91&amp;$D$92,'CCG data'!$A:$AD,'CCG data'!R$3,FALSE))),"",VLOOKUP($E138&amp;$D$91&amp;$D$92,'CCG data'!$A:$AD,'CCG data'!R$3,FALSE))</f>
        <v/>
      </c>
      <c r="G138" s="395"/>
      <c r="H138" s="395">
        <f>IF(OR(ISERROR(VLOOKUP($E138&amp;$D$91&amp;$D$92,'CCG data'!$A:$AD,'CCG data'!S$3,FALSE)),ISBLANK(VLOOKUP($E138&amp;$D$91&amp;$D$92,'CCG data'!$A:$AD,'CCG data'!S$3,FALSE))),"",VLOOKUP($E138&amp;$D$91&amp;$D$92,'CCG data'!$A:$AD,'CCG data'!S$3,FALSE))</f>
        <v>136.15469984583157</v>
      </c>
      <c r="I138" s="395"/>
      <c r="J138" s="395">
        <f>IF(OR(ISERROR(VLOOKUP($E138&amp;$D$91&amp;$D$92,'CCG data'!$A:$AD,'CCG data'!T$3,FALSE)),ISBLANK(VLOOKUP($E138&amp;$D$91&amp;$D$92,'CCG data'!$A:$AD,'CCG data'!T$3,FALSE))),"",VLOOKUP($E138&amp;$D$91&amp;$D$92,'CCG data'!$A:$AD,'CCG data'!T$3,FALSE))</f>
        <v>22.748137350508003</v>
      </c>
      <c r="K138" s="395"/>
      <c r="L138" s="395">
        <f>IF(OR(ISERROR(VLOOKUP($E138&amp;$D$91&amp;$D$92,'CCG data'!$A:$AD,'CCG data'!U$3,FALSE)),ISBLANK(VLOOKUP($E138&amp;$D$91&amp;$D$92,'CCG data'!$A:$AD,'CCG data'!U$3,FALSE))),"",VLOOKUP($E138&amp;$D$91&amp;$D$92,'CCG data'!$A:$AD,'CCG data'!U$3,FALSE))</f>
        <v>26.915774277003816</v>
      </c>
      <c r="M138" s="396"/>
      <c r="N138" s="367">
        <f>IF(OR(ISERROR(VLOOKUP($E138&amp;$D$91&amp;$D$92,'CCG data'!$A:$AD,'CCG data'!G$3,FALSE)),ISBLANK(VLOOKUP($E138&amp;$D$91&amp;$D$92,'CCG data'!$A:$AD,'CCG data'!G$3,FALSE))),"",VLOOKUP($E138&amp;$D$91&amp;$D$92,'CCG data'!$A:$AD,'CCG data'!G$3,FALSE))</f>
        <v>1979</v>
      </c>
      <c r="P138" s="404" t="str">
        <f>IF(OR(ISERROR(VLOOKUP($E138&amp;$D$91&amp;$D$92,'CCG data'!$A:$AD,'CCG data'!B$3,FALSE)),ISBLANK(VLOOKUP($E138&amp;$D$91&amp;$D$92,'CCG data'!$A:$AD,'CCG data'!B$3,FALSE))),"",VLOOKUP($E138&amp;$D$91&amp;$D$92,'CCG data'!$A:$AD,'CCG data'!B$3,FALSE))</f>
        <v/>
      </c>
      <c r="Q138" s="267"/>
      <c r="R138" s="267">
        <f>IF(OR(ISERROR(VLOOKUP($E138&amp;$D$91&amp;$D$92,'CCG data'!$A:$AD,'CCG data'!C$3,FALSE)),ISBLANK(VLOOKUP($E138&amp;$D$91&amp;$D$92,'CCG data'!$A:$AD,'CCG data'!C$3,FALSE))),"",VLOOKUP($E138&amp;$D$91&amp;$D$92,'CCG data'!$A:$AD,'CCG data'!C$3,FALSE))</f>
        <v>0.73623041940373923</v>
      </c>
      <c r="S138" s="267"/>
      <c r="T138" s="267">
        <f>IF(OR(ISERROR(VLOOKUP($E138&amp;$D$91&amp;$D$92,'CCG data'!$A:$AD,'CCG data'!D$3,FALSE)),ISBLANK(VLOOKUP($E138&amp;$D$91&amp;$D$92,'CCG data'!$A:$AD,'CCG data'!D$3,FALSE))),"",VLOOKUP($E138&amp;$D$91&amp;$D$92,'CCG data'!$A:$AD,'CCG data'!D$3,FALSE))</f>
        <v>0.11571500757958565</v>
      </c>
      <c r="U138" s="267"/>
      <c r="V138" s="267">
        <f>IF(OR(ISERROR(VLOOKUP($E138&amp;$D$91&amp;$D$92,'CCG data'!$A:$AD,'CCG data'!E$3,FALSE)),ISBLANK(VLOOKUP($E138&amp;$D$91&amp;$D$92,'CCG data'!$A:$AD,'CCG data'!E$3,FALSE))),"",VLOOKUP($E138&amp;$D$91&amp;$D$92,'CCG data'!$A:$AD,'CCG data'!E$3,FALSE))</f>
        <v>0.1480545730166751</v>
      </c>
      <c r="W138" s="405"/>
      <c r="Y138" s="111"/>
      <c r="Z138" s="165">
        <f>IFERROR(VLOOKUP($E138&amp;$D$92, Outliers!$A$4:$P$214,13,FALSE),"0")</f>
        <v>0</v>
      </c>
      <c r="AA138" s="165">
        <f>IFERROR(VLOOKUP($E138&amp;$D$92, Outliers!$A$4:$P$214,14,FALSE),"0")</f>
        <v>1</v>
      </c>
      <c r="AB138" s="165">
        <f>IFERROR(VLOOKUP($E138&amp;$D$92, Outliers!$A$4:$P$214,15,FALSE),"0")</f>
        <v>0</v>
      </c>
      <c r="AC138" s="106"/>
    </row>
    <row r="139" spans="4:29" x14ac:dyDescent="0.25">
      <c r="D139" s="319"/>
      <c r="E139" s="103" t="s">
        <v>27</v>
      </c>
      <c r="F139" s="95" t="str">
        <f>IF(P138="","",VLOOKUP($E138&amp;$D$91&amp;$D$92,'CCG data'!$A:$AD,'CCG data'!W$3,FALSE))</f>
        <v/>
      </c>
      <c r="G139" s="96" t="str">
        <f>IF(P138="","",VLOOKUP($E138&amp;$D$91&amp;$D$92,'CCG data'!$A:$AD,'CCG data'!X$3,FALSE))</f>
        <v/>
      </c>
      <c r="H139" s="96">
        <f>IF(R138="","",VLOOKUP($E138&amp;$D$91&amp;$D$92,'CCG data'!$A:$AD,'CCG data'!Y$3,FALSE))</f>
        <v>129.16338384020608</v>
      </c>
      <c r="I139" s="96">
        <f>IF(R138="","",VLOOKUP($E138&amp;$D$91&amp;$D$92,'CCG data'!$A:$AD,'CCG data'!Z$3,FALSE))</f>
        <v>143.14601585145707</v>
      </c>
      <c r="J139" s="96">
        <f>IF(T138="","",VLOOKUP($E138&amp;$D$91&amp;$D$92,'CCG data'!$A:$AD,'CCG data'!AA$3,FALSE))</f>
        <v>19.801788462271123</v>
      </c>
      <c r="K139" s="96">
        <f>IF(T138="","",VLOOKUP($E138&amp;$D$91&amp;$D$92,'CCG data'!$A:$AD,'CCG data'!AB$3,FALSE))</f>
        <v>25.694486238744883</v>
      </c>
      <c r="L139" s="96">
        <f>IF(V138="","",VLOOKUP($E138&amp;$D$91&amp;$D$92,'CCG data'!$A:$AD,'CCG data'!AC$3,FALSE))</f>
        <v>23.833799084151583</v>
      </c>
      <c r="M139" s="96">
        <f>IF(V138="","",VLOOKUP($E138&amp;$D$91&amp;$D$92,'CCG data'!$A:$AD,'CCG data'!AD$3,FALSE))</f>
        <v>29.99774946985605</v>
      </c>
      <c r="N139" s="368"/>
      <c r="P139" s="152" t="str">
        <f>IF(P138="","",VLOOKUP($E138&amp;$D$91&amp;$D$92,'CCG data'!$A:$AD,'CCG data'!I$3,FALSE))</f>
        <v/>
      </c>
      <c r="Q139" s="15" t="str">
        <f>IF(P138="","",VLOOKUP($E138&amp;$D$91&amp;$D$92,'CCG data'!$A:$AD,'CCG data'!J$3,FALSE))</f>
        <v/>
      </c>
      <c r="R139" s="15">
        <f>IF(R138="","",VLOOKUP($E138&amp;$D$91&amp;$D$92,'CCG data'!$A:$AD,'CCG data'!K$3,FALSE))</f>
        <v>0.71599999999999997</v>
      </c>
      <c r="S139" s="15">
        <f>IF(R138="","",VLOOKUP($E138&amp;$D$91&amp;$D$92,'CCG data'!$A:$AD,'CCG data'!L$3,FALSE))</f>
        <v>0.755</v>
      </c>
      <c r="T139" s="15">
        <f>IF(T138="","",VLOOKUP($E138&amp;$D$91&amp;$D$92,'CCG data'!$A:$AD,'CCG data'!M$3,FALSE))</f>
        <v>0.10199999999999999</v>
      </c>
      <c r="U139" s="15">
        <f>IF(T138="","",VLOOKUP($E138&amp;$D$91&amp;$D$92,'CCG data'!$A:$AD,'CCG data'!N$3,FALSE))</f>
        <v>0.13100000000000001</v>
      </c>
      <c r="V139" s="15">
        <f>IF(V138="","",VLOOKUP($E138&amp;$D$91&amp;$D$92,'CCG data'!$A:$AD,'CCG data'!O$3,FALSE))</f>
        <v>0.13300000000000001</v>
      </c>
      <c r="W139" s="136">
        <f>IF(V138="","",VLOOKUP($E138&amp;$D$91&amp;$D$92,'CCG data'!$A:$AD,'CCG data'!P$3,FALSE))</f>
        <v>0.16400000000000001</v>
      </c>
      <c r="Z139" s="165" t="str">
        <f>IFERROR(VLOOKUP($E139&amp;$D$92, Outliers!$A$4:$P$214,13,FALSE),"0")</f>
        <v>0</v>
      </c>
      <c r="AA139" s="165" t="str">
        <f>IFERROR(VLOOKUP($E139&amp;$D$92, Outliers!$A$4:$P$214,14,FALSE),"0")</f>
        <v>0</v>
      </c>
      <c r="AB139" s="165" t="str">
        <f>IFERROR(VLOOKUP($E139&amp;$D$92, Outliers!$A$4:$P$214,15,FALSE),"0")</f>
        <v>0</v>
      </c>
    </row>
    <row r="140" spans="4:29" s="40" customFormat="1" ht="15.75" x14ac:dyDescent="0.25">
      <c r="D140" s="319"/>
      <c r="E140" s="104" t="s">
        <v>165</v>
      </c>
      <c r="F140" s="394" t="str">
        <f>IF(OR(ISERROR(VLOOKUP($E140&amp;$D$91&amp;$D$92,'CCG data'!$A:$AD,'CCG data'!R$3,FALSE)),ISBLANK(VLOOKUP($E140&amp;$D$91&amp;$D$92,'CCG data'!$A:$AD,'CCG data'!R$3,FALSE))),"",VLOOKUP($E140&amp;$D$91&amp;$D$92,'CCG data'!$A:$AD,'CCG data'!R$3,FALSE))</f>
        <v/>
      </c>
      <c r="G140" s="395"/>
      <c r="H140" s="395">
        <f>IF(OR(ISERROR(VLOOKUP($E140&amp;$D$91&amp;$D$92,'CCG data'!$A:$AD,'CCG data'!S$3,FALSE)),ISBLANK(VLOOKUP($E140&amp;$D$91&amp;$D$92,'CCG data'!$A:$AD,'CCG data'!S$3,FALSE))),"",VLOOKUP($E140&amp;$D$91&amp;$D$92,'CCG data'!$A:$AD,'CCG data'!S$3,FALSE))</f>
        <v>147.15870583187561</v>
      </c>
      <c r="I140" s="395"/>
      <c r="J140" s="395">
        <f>IF(OR(ISERROR(VLOOKUP($E140&amp;$D$91&amp;$D$92,'CCG data'!$A:$AD,'CCG data'!T$3,FALSE)),ISBLANK(VLOOKUP($E140&amp;$D$91&amp;$D$92,'CCG data'!$A:$AD,'CCG data'!T$3,FALSE))),"",VLOOKUP($E140&amp;$D$91&amp;$D$92,'CCG data'!$A:$AD,'CCG data'!T$3,FALSE))</f>
        <v>19.889901028676075</v>
      </c>
      <c r="K140" s="395"/>
      <c r="L140" s="395">
        <f>IF(OR(ISERROR(VLOOKUP($E140&amp;$D$91&amp;$D$92,'CCG data'!$A:$AD,'CCG data'!U$3,FALSE)),ISBLANK(VLOOKUP($E140&amp;$D$91&amp;$D$92,'CCG data'!$A:$AD,'CCG data'!U$3,FALSE))),"",VLOOKUP($E140&amp;$D$91&amp;$D$92,'CCG data'!$A:$AD,'CCG data'!U$3,FALSE))</f>
        <v>30.026700703758785</v>
      </c>
      <c r="M140" s="396"/>
      <c r="N140" s="367">
        <f>IF(OR(ISERROR(VLOOKUP($E140&amp;$D$91&amp;$D$92,'CCG data'!$A:$AD,'CCG data'!G$3,FALSE)),ISBLANK(VLOOKUP($E140&amp;$D$91&amp;$D$92,'CCG data'!$A:$AD,'CCG data'!G$3,FALSE))),"",VLOOKUP($E140&amp;$D$91&amp;$D$92,'CCG data'!$A:$AD,'CCG data'!G$3,FALSE))</f>
        <v>1233</v>
      </c>
      <c r="P140" s="404" t="str">
        <f>IF(OR(ISERROR(VLOOKUP($E140&amp;$D$91&amp;$D$92,'CCG data'!$A:$AD,'CCG data'!B$3,FALSE)),ISBLANK(VLOOKUP($E140&amp;$D$91&amp;$D$92,'CCG data'!$A:$AD,'CCG data'!B$3,FALSE))),"",VLOOKUP($E140&amp;$D$91&amp;$D$92,'CCG data'!$A:$AD,'CCG data'!B$3,FALSE))</f>
        <v/>
      </c>
      <c r="Q140" s="267"/>
      <c r="R140" s="267">
        <f>IF(OR(ISERROR(VLOOKUP($E140&amp;$D$91&amp;$D$92,'CCG data'!$A:$AD,'CCG data'!C$3,FALSE)),ISBLANK(VLOOKUP($E140&amp;$D$91&amp;$D$92,'CCG data'!$A:$AD,'CCG data'!C$3,FALSE))),"",VLOOKUP($E140&amp;$D$91&amp;$D$92,'CCG data'!$A:$AD,'CCG data'!C$3,FALSE))</f>
        <v>0.75425790754257904</v>
      </c>
      <c r="S140" s="267"/>
      <c r="T140" s="267">
        <f>IF(OR(ISERROR(VLOOKUP($E140&amp;$D$91&amp;$D$92,'CCG data'!$A:$AD,'CCG data'!D$3,FALSE)),ISBLANK(VLOOKUP($E140&amp;$D$91&amp;$D$92,'CCG data'!$A:$AD,'CCG data'!D$3,FALSE))),"",VLOOKUP($E140&amp;$D$91&amp;$D$92,'CCG data'!$A:$AD,'CCG data'!D$3,FALSE))</f>
        <v>8.7591240875912413E-2</v>
      </c>
      <c r="U140" s="267"/>
      <c r="V140" s="267">
        <f>IF(OR(ISERROR(VLOOKUP($E140&amp;$D$91&amp;$D$92,'CCG data'!$A:$AD,'CCG data'!E$3,FALSE)),ISBLANK(VLOOKUP($E140&amp;$D$91&amp;$D$92,'CCG data'!$A:$AD,'CCG data'!E$3,FALSE))),"",VLOOKUP($E140&amp;$D$91&amp;$D$92,'CCG data'!$A:$AD,'CCG data'!E$3,FALSE))</f>
        <v>0.15815085158150852</v>
      </c>
      <c r="W140" s="405"/>
      <c r="Y140" s="111"/>
      <c r="Z140" s="165">
        <f>IFERROR(VLOOKUP($E140&amp;$D$92, Outliers!$A$4:$P$214,13,FALSE),"0")</f>
        <v>1</v>
      </c>
      <c r="AA140" s="165">
        <f>IFERROR(VLOOKUP($E140&amp;$D$92, Outliers!$A$4:$P$214,14,FALSE),"0")</f>
        <v>0</v>
      </c>
      <c r="AB140" s="165">
        <f>IFERROR(VLOOKUP($E140&amp;$D$92, Outliers!$A$4:$P$214,15,FALSE),"0")</f>
        <v>0</v>
      </c>
      <c r="AC140" s="106"/>
    </row>
    <row r="141" spans="4:29" x14ac:dyDescent="0.25">
      <c r="D141" s="319"/>
      <c r="E141" s="103" t="s">
        <v>27</v>
      </c>
      <c r="F141" s="95" t="str">
        <f>IF(P140="","",VLOOKUP($E140&amp;$D$91&amp;$D$92,'CCG data'!$A:$AD,'CCG data'!W$3,FALSE))</f>
        <v/>
      </c>
      <c r="G141" s="96" t="str">
        <f>IF(P140="","",VLOOKUP($E140&amp;$D$91&amp;$D$92,'CCG data'!$A:$AD,'CCG data'!X$3,FALSE))</f>
        <v/>
      </c>
      <c r="H141" s="96">
        <f>IF(R140="","",VLOOKUP($E140&amp;$D$91&amp;$D$92,'CCG data'!$A:$AD,'CCG data'!Y$3,FALSE))</f>
        <v>137.70067866985829</v>
      </c>
      <c r="I141" s="96">
        <f>IF(R140="","",VLOOKUP($E140&amp;$D$91&amp;$D$92,'CCG data'!$A:$AD,'CCG data'!Z$3,FALSE))</f>
        <v>156.61673299389292</v>
      </c>
      <c r="J141" s="96">
        <f>IF(T140="","",VLOOKUP($E140&amp;$D$91&amp;$D$92,'CCG data'!$A:$AD,'CCG data'!AA$3,FALSE))</f>
        <v>16.138644055742766</v>
      </c>
      <c r="K141" s="96">
        <f>IF(T140="","",VLOOKUP($E140&amp;$D$91&amp;$D$92,'CCG data'!$A:$AD,'CCG data'!AB$3,FALSE))</f>
        <v>23.641158001609384</v>
      </c>
      <c r="L141" s="96">
        <f>IF(V140="","",VLOOKUP($E140&amp;$D$91&amp;$D$92,'CCG data'!$A:$AD,'CCG data'!AC$3,FALSE))</f>
        <v>25.812197573269557</v>
      </c>
      <c r="M141" s="96">
        <f>IF(V140="","",VLOOKUP($E140&amp;$D$91&amp;$D$92,'CCG data'!$A:$AD,'CCG data'!AD$3,FALSE))</f>
        <v>34.241203834248012</v>
      </c>
      <c r="N141" s="368"/>
      <c r="P141" s="152" t="str">
        <f>IF(P140="","",VLOOKUP($E140&amp;$D$91&amp;$D$92,'CCG data'!$A:$AD,'CCG data'!I$3,FALSE))</f>
        <v/>
      </c>
      <c r="Q141" s="15" t="str">
        <f>IF(P140="","",VLOOKUP($E140&amp;$D$91&amp;$D$92,'CCG data'!$A:$AD,'CCG data'!J$3,FALSE))</f>
        <v/>
      </c>
      <c r="R141" s="15">
        <f>IF(R140="","",VLOOKUP($E140&amp;$D$91&amp;$D$92,'CCG data'!$A:$AD,'CCG data'!K$3,FALSE))</f>
        <v>0.72899999999999998</v>
      </c>
      <c r="S141" s="15">
        <f>IF(R140="","",VLOOKUP($E140&amp;$D$91&amp;$D$92,'CCG data'!$A:$AD,'CCG data'!L$3,FALSE))</f>
        <v>0.77700000000000002</v>
      </c>
      <c r="T141" s="15">
        <f>IF(T140="","",VLOOKUP($E140&amp;$D$91&amp;$D$92,'CCG data'!$A:$AD,'CCG data'!M$3,FALSE))</f>
        <v>7.2999999999999995E-2</v>
      </c>
      <c r="U141" s="15">
        <f>IF(T140="","",VLOOKUP($E140&amp;$D$91&amp;$D$92,'CCG data'!$A:$AD,'CCG data'!N$3,FALSE))</f>
        <v>0.105</v>
      </c>
      <c r="V141" s="15">
        <f>IF(V140="","",VLOOKUP($E140&amp;$D$91&amp;$D$92,'CCG data'!$A:$AD,'CCG data'!O$3,FALSE))</f>
        <v>0.13900000000000001</v>
      </c>
      <c r="W141" s="136">
        <f>IF(V140="","",VLOOKUP($E140&amp;$D$91&amp;$D$92,'CCG data'!$A:$AD,'CCG data'!P$3,FALSE))</f>
        <v>0.18</v>
      </c>
      <c r="Z141" s="165" t="str">
        <f>IFERROR(VLOOKUP($E141&amp;$D$92, Outliers!$A$4:$P$214,13,FALSE),"0")</f>
        <v>0</v>
      </c>
      <c r="AA141" s="165" t="str">
        <f>IFERROR(VLOOKUP($E141&amp;$D$92, Outliers!$A$4:$P$214,14,FALSE),"0")</f>
        <v>0</v>
      </c>
      <c r="AB141" s="165" t="str">
        <f>IFERROR(VLOOKUP($E141&amp;$D$92, Outliers!$A$4:$P$214,15,FALSE),"0")</f>
        <v>0</v>
      </c>
    </row>
    <row r="142" spans="4:29" s="40" customFormat="1" ht="18.75" customHeight="1" x14ac:dyDescent="0.25">
      <c r="D142" s="319"/>
      <c r="E142" s="104" t="s">
        <v>166</v>
      </c>
      <c r="F142" s="394" t="str">
        <f>IF(OR(ISERROR(VLOOKUP($E142&amp;$D$91&amp;$D$92,'CCG data'!$A:$AD,'CCG data'!R$3,FALSE)),ISBLANK(VLOOKUP($E142&amp;$D$91&amp;$D$92,'CCG data'!$A:$AD,'CCG data'!R$3,FALSE))),"",VLOOKUP($E142&amp;$D$91&amp;$D$92,'CCG data'!$A:$AD,'CCG data'!R$3,FALSE))</f>
        <v/>
      </c>
      <c r="G142" s="395"/>
      <c r="H142" s="395">
        <f>IF(OR(ISERROR(VLOOKUP($E142&amp;$D$91&amp;$D$92,'CCG data'!$A:$AD,'CCG data'!S$3,FALSE)),ISBLANK(VLOOKUP($E142&amp;$D$91&amp;$D$92,'CCG data'!$A:$AD,'CCG data'!S$3,FALSE))),"",VLOOKUP($E142&amp;$D$91&amp;$D$92,'CCG data'!$A:$AD,'CCG data'!S$3,FALSE))</f>
        <v>138.01119625862759</v>
      </c>
      <c r="I142" s="395"/>
      <c r="J142" s="395">
        <f>IF(OR(ISERROR(VLOOKUP($E142&amp;$D$91&amp;$D$92,'CCG data'!$A:$AD,'CCG data'!T$3,FALSE)),ISBLANK(VLOOKUP($E142&amp;$D$91&amp;$D$92,'CCG data'!$A:$AD,'CCG data'!T$3,FALSE))),"",VLOOKUP($E142&amp;$D$91&amp;$D$92,'CCG data'!$A:$AD,'CCG data'!T$3,FALSE))</f>
        <v>27.601116418977085</v>
      </c>
      <c r="K142" s="395"/>
      <c r="L142" s="395">
        <f>IF(OR(ISERROR(VLOOKUP($E142&amp;$D$91&amp;$D$92,'CCG data'!$A:$AD,'CCG data'!U$3,FALSE)),ISBLANK(VLOOKUP($E142&amp;$D$91&amp;$D$92,'CCG data'!$A:$AD,'CCG data'!U$3,FALSE))),"",VLOOKUP($E142&amp;$D$91&amp;$D$92,'CCG data'!$A:$AD,'CCG data'!U$3,FALSE))</f>
        <v>21.541549899753509</v>
      </c>
      <c r="M142" s="396"/>
      <c r="N142" s="367">
        <f>IF(OR(ISERROR(VLOOKUP($E142&amp;$D$91&amp;$D$92,'CCG data'!$A:$AD,'CCG data'!G$3,FALSE)),ISBLANK(VLOOKUP($E142&amp;$D$91&amp;$D$92,'CCG data'!$A:$AD,'CCG data'!G$3,FALSE))),"",VLOOKUP($E142&amp;$D$91&amp;$D$92,'CCG data'!$A:$AD,'CCG data'!G$3,FALSE))</f>
        <v>1284</v>
      </c>
      <c r="P142" s="404" t="str">
        <f>IF(OR(ISERROR(VLOOKUP($E142&amp;$D$91&amp;$D$92,'CCG data'!$A:$AD,'CCG data'!B$3,FALSE)),ISBLANK(VLOOKUP($E142&amp;$D$91&amp;$D$92,'CCG data'!$A:$AD,'CCG data'!B$3,FALSE))),"",VLOOKUP($E142&amp;$D$91&amp;$D$92,'CCG data'!$A:$AD,'CCG data'!B$3,FALSE))</f>
        <v/>
      </c>
      <c r="Q142" s="267"/>
      <c r="R142" s="267">
        <f>IF(OR(ISERROR(VLOOKUP($E142&amp;$D$91&amp;$D$92,'CCG data'!$A:$AD,'CCG data'!C$3,FALSE)),ISBLANK(VLOOKUP($E142&amp;$D$91&amp;$D$92,'CCG data'!$A:$AD,'CCG data'!C$3,FALSE))),"",VLOOKUP($E142&amp;$D$91&amp;$D$92,'CCG data'!$A:$AD,'CCG data'!C$3,FALSE))</f>
        <v>0.74688473520249221</v>
      </c>
      <c r="S142" s="267"/>
      <c r="T142" s="267">
        <f>IF(OR(ISERROR(VLOOKUP($E142&amp;$D$91&amp;$D$92,'CCG data'!$A:$AD,'CCG data'!D$3,FALSE)),ISBLANK(VLOOKUP($E142&amp;$D$91&amp;$D$92,'CCG data'!$A:$AD,'CCG data'!D$3,FALSE))),"",VLOOKUP($E142&amp;$D$91&amp;$D$92,'CCG data'!$A:$AD,'CCG data'!D$3,FALSE))</f>
        <v>0.13473520249221183</v>
      </c>
      <c r="U142" s="267"/>
      <c r="V142" s="267">
        <f>IF(OR(ISERROR(VLOOKUP($E142&amp;$D$91&amp;$D$92,'CCG data'!$A:$AD,'CCG data'!E$3,FALSE)),ISBLANK(VLOOKUP($E142&amp;$D$91&amp;$D$92,'CCG data'!$A:$AD,'CCG data'!E$3,FALSE))),"",VLOOKUP($E142&amp;$D$91&amp;$D$92,'CCG data'!$A:$AD,'CCG data'!E$3,FALSE))</f>
        <v>0.11838006230529595</v>
      </c>
      <c r="W142" s="405"/>
      <c r="Y142" s="111"/>
      <c r="Z142" s="165">
        <f>IFERROR(VLOOKUP($E142&amp;$D$92, Outliers!$A$4:$P$214,13,FALSE),"0")</f>
        <v>0</v>
      </c>
      <c r="AA142" s="165">
        <f>IFERROR(VLOOKUP($E142&amp;$D$92, Outliers!$A$4:$P$214,14,FALSE),"0")</f>
        <v>1</v>
      </c>
      <c r="AB142" s="165">
        <f>IFERROR(VLOOKUP($E142&amp;$D$92, Outliers!$A$4:$P$214,15,FALSE),"0")</f>
        <v>1</v>
      </c>
      <c r="AC142" s="106"/>
    </row>
    <row r="143" spans="4:29" x14ac:dyDescent="0.25">
      <c r="D143" s="319"/>
      <c r="E143" s="103" t="s">
        <v>27</v>
      </c>
      <c r="F143" s="95" t="str">
        <f>IF(P142="","",VLOOKUP($E142&amp;$D$91&amp;$D$92,'CCG data'!$A:$AD,'CCG data'!W$3,FALSE))</f>
        <v/>
      </c>
      <c r="G143" s="96" t="str">
        <f>IF(P142="","",VLOOKUP($E142&amp;$D$91&amp;$D$92,'CCG data'!$A:$AD,'CCG data'!X$3,FALSE))</f>
        <v/>
      </c>
      <c r="H143" s="96">
        <f>IF(R142="","",VLOOKUP($E142&amp;$D$91&amp;$D$92,'CCG data'!$A:$AD,'CCG data'!Y$3,FALSE))</f>
        <v>129.27623288973641</v>
      </c>
      <c r="I143" s="96">
        <f>IF(R142="","",VLOOKUP($E142&amp;$D$91&amp;$D$92,'CCG data'!$A:$AD,'CCG data'!Z$3,FALSE))</f>
        <v>146.74615962751878</v>
      </c>
      <c r="J143" s="96">
        <f>IF(T142="","",VLOOKUP($E142&amp;$D$91&amp;$D$92,'CCG data'!$A:$AD,'CCG data'!AA$3,FALSE))</f>
        <v>23.488107334940906</v>
      </c>
      <c r="K143" s="96">
        <f>IF(T142="","",VLOOKUP($E142&amp;$D$91&amp;$D$92,'CCG data'!$A:$AD,'CCG data'!AB$3,FALSE))</f>
        <v>31.714125503013264</v>
      </c>
      <c r="L143" s="96">
        <f>IF(V142="","",VLOOKUP($E142&amp;$D$91&amp;$D$92,'CCG data'!$A:$AD,'CCG data'!AC$3,FALSE))</f>
        <v>18.116939078418206</v>
      </c>
      <c r="M143" s="96">
        <f>IF(V142="","",VLOOKUP($E142&amp;$D$91&amp;$D$92,'CCG data'!$A:$AD,'CCG data'!AD$3,FALSE))</f>
        <v>24.966160721088812</v>
      </c>
      <c r="N143" s="368"/>
      <c r="P143" s="152" t="str">
        <f>IF(P142="","",VLOOKUP($E142&amp;$D$91&amp;$D$92,'CCG data'!$A:$AD,'CCG data'!I$3,FALSE))</f>
        <v/>
      </c>
      <c r="Q143" s="15" t="str">
        <f>IF(P142="","",VLOOKUP($E142&amp;$D$91&amp;$D$92,'CCG data'!$A:$AD,'CCG data'!J$3,FALSE))</f>
        <v/>
      </c>
      <c r="R143" s="15">
        <f>IF(R142="","",VLOOKUP($E142&amp;$D$91&amp;$D$92,'CCG data'!$A:$AD,'CCG data'!K$3,FALSE))</f>
        <v>0.72199999999999998</v>
      </c>
      <c r="S143" s="15">
        <f>IF(R142="","",VLOOKUP($E142&amp;$D$91&amp;$D$92,'CCG data'!$A:$AD,'CCG data'!L$3,FALSE))</f>
        <v>0.77</v>
      </c>
      <c r="T143" s="15">
        <f>IF(T142="","",VLOOKUP($E142&amp;$D$91&amp;$D$92,'CCG data'!$A:$AD,'CCG data'!M$3,FALSE))</f>
        <v>0.11700000000000001</v>
      </c>
      <c r="U143" s="15">
        <f>IF(T142="","",VLOOKUP($E142&amp;$D$91&amp;$D$92,'CCG data'!$A:$AD,'CCG data'!N$3,FALSE))</f>
        <v>0.155</v>
      </c>
      <c r="V143" s="15">
        <f>IF(V142="","",VLOOKUP($E142&amp;$D$91&amp;$D$92,'CCG data'!$A:$AD,'CCG data'!O$3,FALSE))</f>
        <v>0.10199999999999999</v>
      </c>
      <c r="W143" s="136">
        <f>IF(V142="","",VLOOKUP($E142&amp;$D$91&amp;$D$92,'CCG data'!$A:$AD,'CCG data'!P$3,FALSE))</f>
        <v>0.13700000000000001</v>
      </c>
      <c r="Z143" s="165" t="str">
        <f>IFERROR(VLOOKUP($E143&amp;$D$92, Outliers!$A$4:$P$214,13,FALSE),"0")</f>
        <v>0</v>
      </c>
      <c r="AA143" s="165" t="str">
        <f>IFERROR(VLOOKUP($E143&amp;$D$92, Outliers!$A$4:$P$214,14,FALSE),"0")</f>
        <v>0</v>
      </c>
      <c r="AB143" s="165" t="str">
        <f>IFERROR(VLOOKUP($E143&amp;$D$92, Outliers!$A$4:$P$214,15,FALSE),"0")</f>
        <v>0</v>
      </c>
    </row>
    <row r="144" spans="4:29" s="40" customFormat="1" ht="18.75" customHeight="1" x14ac:dyDescent="0.25">
      <c r="D144" s="319"/>
      <c r="E144" s="104" t="s">
        <v>395</v>
      </c>
      <c r="F144" s="394" t="str">
        <f>IF(OR(ISERROR(VLOOKUP($E144&amp;$D$91&amp;$D$92,'CCG data'!$A:$AD,'CCG data'!R$3,FALSE)),ISBLANK(VLOOKUP($E144&amp;$D$91&amp;$D$92,'CCG data'!$A:$AD,'CCG data'!R$3,FALSE))),"",VLOOKUP($E144&amp;$D$91&amp;$D$92,'CCG data'!$A:$AD,'CCG data'!R$3,FALSE))</f>
        <v/>
      </c>
      <c r="G144" s="395"/>
      <c r="H144" s="395">
        <f>IF(OR(ISERROR(VLOOKUP($E144&amp;$D$91&amp;$D$92,'CCG data'!$A:$AD,'CCG data'!S$3,FALSE)),ISBLANK(VLOOKUP($E144&amp;$D$91&amp;$D$92,'CCG data'!$A:$AD,'CCG data'!S$3,FALSE))),"",VLOOKUP($E144&amp;$D$91&amp;$D$92,'CCG data'!$A:$AD,'CCG data'!S$3,FALSE))</f>
        <v>155.19080930740014</v>
      </c>
      <c r="I144" s="395"/>
      <c r="J144" s="395">
        <f>IF(OR(ISERROR(VLOOKUP($E144&amp;$D$91&amp;$D$92,'CCG data'!$A:$AD,'CCG data'!T$3,FALSE)),ISBLANK(VLOOKUP($E144&amp;$D$91&amp;$D$92,'CCG data'!$A:$AD,'CCG data'!T$3,FALSE))),"",VLOOKUP($E144&amp;$D$91&amp;$D$92,'CCG data'!$A:$AD,'CCG data'!T$3,FALSE))</f>
        <v>11.809793856913956</v>
      </c>
      <c r="K144" s="395"/>
      <c r="L144" s="395">
        <f>IF(OR(ISERROR(VLOOKUP($E144&amp;$D$91&amp;$D$92,'CCG data'!$A:$AD,'CCG data'!U$3,FALSE)),ISBLANK(VLOOKUP($E144&amp;$D$91&amp;$D$92,'CCG data'!$A:$AD,'CCG data'!U$3,FALSE))),"",VLOOKUP($E144&amp;$D$91&amp;$D$92,'CCG data'!$A:$AD,'CCG data'!U$3,FALSE))</f>
        <v>26.215440923207602</v>
      </c>
      <c r="M144" s="396"/>
      <c r="N144" s="367">
        <f>IF(OR(ISERROR(VLOOKUP($E144&amp;$D$91&amp;$D$92,'CCG data'!$A:$AD,'CCG data'!G$3,FALSE)),ISBLANK(VLOOKUP($E144&amp;$D$91&amp;$D$92,'CCG data'!$A:$AD,'CCG data'!G$3,FALSE))),"",VLOOKUP($E144&amp;$D$91&amp;$D$92,'CCG data'!$A:$AD,'CCG data'!G$3,FALSE))</f>
        <v>5493</v>
      </c>
      <c r="P144" s="404" t="str">
        <f>IF(OR(ISERROR(VLOOKUP($E144&amp;$D$91&amp;$D$92,'CCG data'!$A:$AD,'CCG data'!B$3,FALSE)),ISBLANK(VLOOKUP($E144&amp;$D$91&amp;$D$92,'CCG data'!$A:$AD,'CCG data'!B$3,FALSE))),"",VLOOKUP($E144&amp;$D$91&amp;$D$92,'CCG data'!$A:$AD,'CCG data'!B$3,FALSE))</f>
        <v/>
      </c>
      <c r="Q144" s="267"/>
      <c r="R144" s="267">
        <f>IF(OR(ISERROR(VLOOKUP($E144&amp;$D$91&amp;$D$92,'CCG data'!$A:$AD,'CCG data'!C$3,FALSE)),ISBLANK(VLOOKUP($E144&amp;$D$91&amp;$D$92,'CCG data'!$A:$AD,'CCG data'!C$3,FALSE))),"",VLOOKUP($E144&amp;$D$91&amp;$D$92,'CCG data'!$A:$AD,'CCG data'!C$3,FALSE))</f>
        <v>0.80666302566903336</v>
      </c>
      <c r="S144" s="267"/>
      <c r="T144" s="267">
        <f>IF(OR(ISERROR(VLOOKUP($E144&amp;$D$91&amp;$D$92,'CCG data'!$A:$AD,'CCG data'!D$3,FALSE)),ISBLANK(VLOOKUP($E144&amp;$D$91&amp;$D$92,'CCG data'!$A:$AD,'CCG data'!D$3,FALSE))),"",VLOOKUP($E144&amp;$D$91&amp;$D$92,'CCG data'!$A:$AD,'CCG data'!D$3,FALSE))</f>
        <v>5.3704715091935189E-2</v>
      </c>
      <c r="U144" s="267"/>
      <c r="V144" s="267">
        <f>IF(OR(ISERROR(VLOOKUP($E144&amp;$D$91&amp;$D$92,'CCG data'!$A:$AD,'CCG data'!E$3,FALSE)),ISBLANK(VLOOKUP($E144&amp;$D$91&amp;$D$92,'CCG data'!$A:$AD,'CCG data'!E$3,FALSE))),"",VLOOKUP($E144&amp;$D$91&amp;$D$92,'CCG data'!$A:$AD,'CCG data'!E$3,FALSE))</f>
        <v>0.1396322592390315</v>
      </c>
      <c r="W144" s="405"/>
      <c r="Y144" s="111"/>
      <c r="Z144" s="165">
        <f>IFERROR(VLOOKUP($E144&amp;$D$92, Outliers!$A$4:$P$214,13,FALSE),"0")</f>
        <v>1</v>
      </c>
      <c r="AA144" s="165">
        <f>IFERROR(VLOOKUP($E144&amp;$D$92, Outliers!$A$4:$P$214,14,FALSE),"0")</f>
        <v>1</v>
      </c>
      <c r="AB144" s="165">
        <f>IFERROR(VLOOKUP($E144&amp;$D$92, Outliers!$A$4:$P$214,15,FALSE),"0")</f>
        <v>0</v>
      </c>
      <c r="AC144" s="106"/>
    </row>
    <row r="145" spans="4:29" x14ac:dyDescent="0.25">
      <c r="D145" s="319"/>
      <c r="E145" s="103" t="s">
        <v>27</v>
      </c>
      <c r="F145" s="95" t="str">
        <f>IF(P144="","",VLOOKUP($E144&amp;$D$91&amp;$D$92,'CCG data'!$A:$AD,'CCG data'!W$3,FALSE))</f>
        <v/>
      </c>
      <c r="G145" s="96" t="str">
        <f>IF(P144="","",VLOOKUP($E144&amp;$D$91&amp;$D$92,'CCG data'!$A:$AD,'CCG data'!X$3,FALSE))</f>
        <v/>
      </c>
      <c r="H145" s="96">
        <f>IF(R144="","",VLOOKUP($E144&amp;$D$91&amp;$D$92,'CCG data'!$A:$AD,'CCG data'!Y$3,FALSE))</f>
        <v>150.62128287035324</v>
      </c>
      <c r="I145" s="96">
        <f>IF(R144="","",VLOOKUP($E144&amp;$D$91&amp;$D$92,'CCG data'!$A:$AD,'CCG data'!Z$3,FALSE))</f>
        <v>159.76033574444705</v>
      </c>
      <c r="J145" s="96">
        <f>IF(T144="","",VLOOKUP($E144&amp;$D$91&amp;$D$92,'CCG data'!$A:$AD,'CCG data'!AA$3,FALSE))</f>
        <v>10.462112004413566</v>
      </c>
      <c r="K145" s="96">
        <f>IF(T144="","",VLOOKUP($E144&amp;$D$91&amp;$D$92,'CCG data'!$A:$AD,'CCG data'!AB$3,FALSE))</f>
        <v>13.157475709414346</v>
      </c>
      <c r="L145" s="96">
        <f>IF(V144="","",VLOOKUP($E144&amp;$D$91&amp;$D$92,'CCG data'!$A:$AD,'CCG data'!AC$3,FALSE))</f>
        <v>24.360134893673681</v>
      </c>
      <c r="M145" s="96">
        <f>IF(V144="","",VLOOKUP($E144&amp;$D$91&amp;$D$92,'CCG data'!$A:$AD,'CCG data'!AD$3,FALSE))</f>
        <v>28.070746952741523</v>
      </c>
      <c r="N145" s="368"/>
      <c r="P145" s="152" t="str">
        <f>IF(P144="","",VLOOKUP($E144&amp;$D$91&amp;$D$92,'CCG data'!$A:$AD,'CCG data'!I$3,FALSE))</f>
        <v/>
      </c>
      <c r="Q145" s="15" t="str">
        <f>IF(P144="","",VLOOKUP($E144&amp;$D$91&amp;$D$92,'CCG data'!$A:$AD,'CCG data'!J$3,FALSE))</f>
        <v/>
      </c>
      <c r="R145" s="15">
        <f>IF(R144="","",VLOOKUP($E144&amp;$D$91&amp;$D$92,'CCG data'!$A:$AD,'CCG data'!K$3,FALSE))</f>
        <v>0.79600000000000004</v>
      </c>
      <c r="S145" s="15">
        <f>IF(R144="","",VLOOKUP($E144&amp;$D$91&amp;$D$92,'CCG data'!$A:$AD,'CCG data'!L$3,FALSE))</f>
        <v>0.81699999999999995</v>
      </c>
      <c r="T145" s="15">
        <f>IF(T144="","",VLOOKUP($E144&amp;$D$91&amp;$D$92,'CCG data'!$A:$AD,'CCG data'!M$3,FALSE))</f>
        <v>4.8000000000000001E-2</v>
      </c>
      <c r="U145" s="15">
        <f>IF(T144="","",VLOOKUP($E144&amp;$D$91&amp;$D$92,'CCG data'!$A:$AD,'CCG data'!N$3,FALSE))</f>
        <v>0.06</v>
      </c>
      <c r="V145" s="15">
        <f>IF(V144="","",VLOOKUP($E144&amp;$D$91&amp;$D$92,'CCG data'!$A:$AD,'CCG data'!O$3,FALSE))</f>
        <v>0.13100000000000001</v>
      </c>
      <c r="W145" s="136">
        <f>IF(V144="","",VLOOKUP($E144&amp;$D$91&amp;$D$92,'CCG data'!$A:$AD,'CCG data'!P$3,FALSE))</f>
        <v>0.14899999999999999</v>
      </c>
      <c r="Z145" s="165" t="str">
        <f>IFERROR(VLOOKUP($E145&amp;$D$92, Outliers!$A$4:$P$214,13,FALSE),"0")</f>
        <v>0</v>
      </c>
      <c r="AA145" s="165" t="str">
        <f>IFERROR(VLOOKUP($E145&amp;$D$92, Outliers!$A$4:$P$214,14,FALSE),"0")</f>
        <v>0</v>
      </c>
      <c r="AB145" s="165" t="str">
        <f>IFERROR(VLOOKUP($E145&amp;$D$92, Outliers!$A$4:$P$214,15,FALSE),"0")</f>
        <v>0</v>
      </c>
    </row>
    <row r="146" spans="4:29" s="40" customFormat="1" ht="18.75" customHeight="1" x14ac:dyDescent="0.25">
      <c r="D146" s="319"/>
      <c r="E146" s="104" t="s">
        <v>167</v>
      </c>
      <c r="F146" s="394" t="str">
        <f>IF(OR(ISERROR(VLOOKUP($E146&amp;$D$91&amp;$D$92,'CCG data'!$A:$AD,'CCG data'!R$3,FALSE)),ISBLANK(VLOOKUP($E146&amp;$D$91&amp;$D$92,'CCG data'!$A:$AD,'CCG data'!R$3,FALSE))),"",VLOOKUP($E146&amp;$D$91&amp;$D$92,'CCG data'!$A:$AD,'CCG data'!R$3,FALSE))</f>
        <v/>
      </c>
      <c r="G146" s="395"/>
      <c r="H146" s="395">
        <f>IF(OR(ISERROR(VLOOKUP($E146&amp;$D$91&amp;$D$92,'CCG data'!$A:$AD,'CCG data'!S$3,FALSE)),ISBLANK(VLOOKUP($E146&amp;$D$91&amp;$D$92,'CCG data'!$A:$AD,'CCG data'!S$3,FALSE))),"",VLOOKUP($E146&amp;$D$91&amp;$D$92,'CCG data'!$A:$AD,'CCG data'!S$3,FALSE))</f>
        <v>85.873504985833847</v>
      </c>
      <c r="I146" s="395"/>
      <c r="J146" s="395">
        <f>IF(OR(ISERROR(VLOOKUP($E146&amp;$D$91&amp;$D$92,'CCG data'!$A:$AD,'CCG data'!T$3,FALSE)),ISBLANK(VLOOKUP($E146&amp;$D$91&amp;$D$92,'CCG data'!$A:$AD,'CCG data'!T$3,FALSE))),"",VLOOKUP($E146&amp;$D$91&amp;$D$92,'CCG data'!$A:$AD,'CCG data'!T$3,FALSE))</f>
        <v>21.594169852980617</v>
      </c>
      <c r="K146" s="395"/>
      <c r="L146" s="395">
        <f>IF(OR(ISERROR(VLOOKUP($E146&amp;$D$91&amp;$D$92,'CCG data'!$A:$AD,'CCG data'!U$3,FALSE)),ISBLANK(VLOOKUP($E146&amp;$D$91&amp;$D$92,'CCG data'!$A:$AD,'CCG data'!U$3,FALSE))),"",VLOOKUP($E146&amp;$D$91&amp;$D$92,'CCG data'!$A:$AD,'CCG data'!U$3,FALSE))</f>
        <v>38.042848129661678</v>
      </c>
      <c r="M146" s="396"/>
      <c r="N146" s="367">
        <f>IF(OR(ISERROR(VLOOKUP($E146&amp;$D$91&amp;$D$92,'CCG data'!$A:$AD,'CCG data'!G$3,FALSE)),ISBLANK(VLOOKUP($E146&amp;$D$91&amp;$D$92,'CCG data'!$A:$AD,'CCG data'!G$3,FALSE))),"",VLOOKUP($E146&amp;$D$91&amp;$D$92,'CCG data'!$A:$AD,'CCG data'!G$3,FALSE))</f>
        <v>759</v>
      </c>
      <c r="P146" s="404" t="str">
        <f>IF(OR(ISERROR(VLOOKUP($E146&amp;$D$91&amp;$D$92,'CCG data'!$A:$AD,'CCG data'!B$3,FALSE)),ISBLANK(VLOOKUP($E146&amp;$D$91&amp;$D$92,'CCG data'!$A:$AD,'CCG data'!B$3,FALSE))),"",VLOOKUP($E146&amp;$D$91&amp;$D$92,'CCG data'!$A:$AD,'CCG data'!B$3,FALSE))</f>
        <v/>
      </c>
      <c r="Q146" s="267"/>
      <c r="R146" s="267">
        <f>IF(OR(ISERROR(VLOOKUP($E146&amp;$D$91&amp;$D$92,'CCG data'!$A:$AD,'CCG data'!C$3,FALSE)),ISBLANK(VLOOKUP($E146&amp;$D$91&amp;$D$92,'CCG data'!$A:$AD,'CCG data'!C$3,FALSE))),"",VLOOKUP($E146&amp;$D$91&amp;$D$92,'CCG data'!$A:$AD,'CCG data'!C$3,FALSE))</f>
        <v>0.59815546772068506</v>
      </c>
      <c r="S146" s="267"/>
      <c r="T146" s="267">
        <f>IF(OR(ISERROR(VLOOKUP($E146&amp;$D$91&amp;$D$92,'CCG data'!$A:$AD,'CCG data'!D$3,FALSE)),ISBLANK(VLOOKUP($E146&amp;$D$91&amp;$D$92,'CCG data'!$A:$AD,'CCG data'!D$3,FALSE))),"",VLOOKUP($E146&amp;$D$91&amp;$D$92,'CCG data'!$A:$AD,'CCG data'!D$3,FALSE))</f>
        <v>0.13306982872200263</v>
      </c>
      <c r="U146" s="267"/>
      <c r="V146" s="267">
        <f>IF(OR(ISERROR(VLOOKUP($E146&amp;$D$91&amp;$D$92,'CCG data'!$A:$AD,'CCG data'!E$3,FALSE)),ISBLANK(VLOOKUP($E146&amp;$D$91&amp;$D$92,'CCG data'!$A:$AD,'CCG data'!E$3,FALSE))),"",VLOOKUP($E146&amp;$D$91&amp;$D$92,'CCG data'!$A:$AD,'CCG data'!E$3,FALSE))</f>
        <v>0.26877470355731226</v>
      </c>
      <c r="W146" s="405"/>
      <c r="Y146" s="111"/>
      <c r="Z146" s="165">
        <f>IFERROR(VLOOKUP($E146&amp;$D$92, Outliers!$A$4:$P$214,13,FALSE),"0")</f>
        <v>1</v>
      </c>
      <c r="AA146" s="165">
        <f>IFERROR(VLOOKUP($E146&amp;$D$92, Outliers!$A$4:$P$214,14,FALSE),"0")</f>
        <v>0</v>
      </c>
      <c r="AB146" s="165">
        <f>IFERROR(VLOOKUP($E146&amp;$D$92, Outliers!$A$4:$P$214,15,FALSE),"0")</f>
        <v>1</v>
      </c>
      <c r="AC146" s="106"/>
    </row>
    <row r="147" spans="4:29" x14ac:dyDescent="0.25">
      <c r="D147" s="319"/>
      <c r="E147" s="103" t="s">
        <v>27</v>
      </c>
      <c r="F147" s="95" t="str">
        <f>IF(P146="","",VLOOKUP($E146&amp;$D$91&amp;$D$92,'CCG data'!$A:$AD,'CCG data'!W$3,FALSE))</f>
        <v/>
      </c>
      <c r="G147" s="96" t="str">
        <f>IF(P146="","",VLOOKUP($E146&amp;$D$91&amp;$D$92,'CCG data'!$A:$AD,'CCG data'!X$3,FALSE))</f>
        <v/>
      </c>
      <c r="H147" s="96">
        <f>IF(R146="","",VLOOKUP($E146&amp;$D$91&amp;$D$92,'CCG data'!$A:$AD,'CCG data'!Y$3,FALSE))</f>
        <v>77.974228150727299</v>
      </c>
      <c r="I147" s="96">
        <f>IF(R146="","",VLOOKUP($E146&amp;$D$91&amp;$D$92,'CCG data'!$A:$AD,'CCG data'!Z$3,FALSE))</f>
        <v>93.772781820940395</v>
      </c>
      <c r="J147" s="96">
        <f>IF(T146="","",VLOOKUP($E146&amp;$D$91&amp;$D$92,'CCG data'!$A:$AD,'CCG data'!AA$3,FALSE))</f>
        <v>17.382717442276906</v>
      </c>
      <c r="K147" s="96">
        <f>IF(T146="","",VLOOKUP($E146&amp;$D$91&amp;$D$92,'CCG data'!$A:$AD,'CCG data'!AB$3,FALSE))</f>
        <v>25.805622263684327</v>
      </c>
      <c r="L147" s="96">
        <f>IF(V146="","",VLOOKUP($E146&amp;$D$91&amp;$D$92,'CCG data'!$A:$AD,'CCG data'!AC$3,FALSE))</f>
        <v>32.822325157246269</v>
      </c>
      <c r="M147" s="96">
        <f>IF(V146="","",VLOOKUP($E146&amp;$D$91&amp;$D$92,'CCG data'!$A:$AD,'CCG data'!AD$3,FALSE))</f>
        <v>43.263371102077087</v>
      </c>
      <c r="N147" s="368"/>
      <c r="P147" s="152" t="str">
        <f>IF(P146="","",VLOOKUP($E146&amp;$D$91&amp;$D$92,'CCG data'!$A:$AD,'CCG data'!I$3,FALSE))</f>
        <v/>
      </c>
      <c r="Q147" s="15" t="str">
        <f>IF(P146="","",VLOOKUP($E146&amp;$D$91&amp;$D$92,'CCG data'!$A:$AD,'CCG data'!J$3,FALSE))</f>
        <v/>
      </c>
      <c r="R147" s="15">
        <f>IF(R146="","",VLOOKUP($E146&amp;$D$91&amp;$D$92,'CCG data'!$A:$AD,'CCG data'!K$3,FALSE))</f>
        <v>0.56299999999999994</v>
      </c>
      <c r="S147" s="15">
        <f>IF(R146="","",VLOOKUP($E146&amp;$D$91&amp;$D$92,'CCG data'!$A:$AD,'CCG data'!L$3,FALSE))</f>
        <v>0.63200000000000001</v>
      </c>
      <c r="T147" s="15">
        <f>IF(T146="","",VLOOKUP($E146&amp;$D$91&amp;$D$92,'CCG data'!$A:$AD,'CCG data'!M$3,FALSE))</f>
        <v>0.111</v>
      </c>
      <c r="U147" s="15">
        <f>IF(T146="","",VLOOKUP($E146&amp;$D$91&amp;$D$92,'CCG data'!$A:$AD,'CCG data'!N$3,FALSE))</f>
        <v>0.159</v>
      </c>
      <c r="V147" s="15">
        <f>IF(V146="","",VLOOKUP($E146&amp;$D$91&amp;$D$92,'CCG data'!$A:$AD,'CCG data'!O$3,FALSE))</f>
        <v>0.23799999999999999</v>
      </c>
      <c r="W147" s="136">
        <f>IF(V146="","",VLOOKUP($E146&amp;$D$91&amp;$D$92,'CCG data'!$A:$AD,'CCG data'!P$3,FALSE))</f>
        <v>0.30099999999999999</v>
      </c>
      <c r="Z147" s="165" t="str">
        <f>IFERROR(VLOOKUP($E147&amp;$D$92, Outliers!$A$4:$P$214,13,FALSE),"0")</f>
        <v>0</v>
      </c>
      <c r="AA147" s="165" t="str">
        <f>IFERROR(VLOOKUP($E147&amp;$D$92, Outliers!$A$4:$P$214,14,FALSE),"0")</f>
        <v>0</v>
      </c>
      <c r="AB147" s="165" t="str">
        <f>IFERROR(VLOOKUP($E147&amp;$D$92, Outliers!$A$4:$P$214,15,FALSE),"0")</f>
        <v>0</v>
      </c>
    </row>
    <row r="148" spans="4:29" s="40" customFormat="1" ht="18.75" customHeight="1" x14ac:dyDescent="0.25">
      <c r="D148" s="319"/>
      <c r="E148" s="104" t="s">
        <v>168</v>
      </c>
      <c r="F148" s="394" t="str">
        <f>IF(OR(ISERROR(VLOOKUP($E148&amp;$D$91&amp;$D$92,'CCG data'!$A:$AD,'CCG data'!R$3,FALSE)),ISBLANK(VLOOKUP($E148&amp;$D$91&amp;$D$92,'CCG data'!$A:$AD,'CCG data'!R$3,FALSE))),"",VLOOKUP($E148&amp;$D$91&amp;$D$92,'CCG data'!$A:$AD,'CCG data'!R$3,FALSE))</f>
        <v/>
      </c>
      <c r="G148" s="395"/>
      <c r="H148" s="395">
        <f>IF(OR(ISERROR(VLOOKUP($E148&amp;$D$91&amp;$D$92,'CCG data'!$A:$AD,'CCG data'!S$3,FALSE)),ISBLANK(VLOOKUP($E148&amp;$D$91&amp;$D$92,'CCG data'!$A:$AD,'CCG data'!S$3,FALSE))),"",VLOOKUP($E148&amp;$D$91&amp;$D$92,'CCG data'!$A:$AD,'CCG data'!S$3,FALSE))</f>
        <v>176.19547524341567</v>
      </c>
      <c r="I148" s="395"/>
      <c r="J148" s="395">
        <f>IF(OR(ISERROR(VLOOKUP($E148&amp;$D$91&amp;$D$92,'CCG data'!$A:$AD,'CCG data'!T$3,FALSE)),ISBLANK(VLOOKUP($E148&amp;$D$91&amp;$D$92,'CCG data'!$A:$AD,'CCG data'!T$3,FALSE))),"",VLOOKUP($E148&amp;$D$91&amp;$D$92,'CCG data'!$A:$AD,'CCG data'!T$3,FALSE))</f>
        <v>14.95694411678312</v>
      </c>
      <c r="K148" s="395"/>
      <c r="L148" s="395">
        <f>IF(OR(ISERROR(VLOOKUP($E148&amp;$D$91&amp;$D$92,'CCG data'!$A:$AD,'CCG data'!U$3,FALSE)),ISBLANK(VLOOKUP($E148&amp;$D$91&amp;$D$92,'CCG data'!$A:$AD,'CCG data'!U$3,FALSE))),"",VLOOKUP($E148&amp;$D$91&amp;$D$92,'CCG data'!$A:$AD,'CCG data'!U$3,FALSE))</f>
        <v>12.335302860535617</v>
      </c>
      <c r="M148" s="396"/>
      <c r="N148" s="367">
        <f>IF(OR(ISERROR(VLOOKUP($E148&amp;$D$91&amp;$D$92,'CCG data'!$A:$AD,'CCG data'!G$3,FALSE)),ISBLANK(VLOOKUP($E148&amp;$D$91&amp;$D$92,'CCG data'!$A:$AD,'CCG data'!G$3,FALSE))),"",VLOOKUP($E148&amp;$D$91&amp;$D$92,'CCG data'!$A:$AD,'CCG data'!G$3,FALSE))</f>
        <v>955</v>
      </c>
      <c r="P148" s="404" t="str">
        <f>IF(OR(ISERROR(VLOOKUP($E148&amp;$D$91&amp;$D$92,'CCG data'!$A:$AD,'CCG data'!B$3,FALSE)),ISBLANK(VLOOKUP($E148&amp;$D$91&amp;$D$92,'CCG data'!$A:$AD,'CCG data'!B$3,FALSE))),"",VLOOKUP($E148&amp;$D$91&amp;$D$92,'CCG data'!$A:$AD,'CCG data'!B$3,FALSE))</f>
        <v/>
      </c>
      <c r="Q148" s="267"/>
      <c r="R148" s="267">
        <f>IF(OR(ISERROR(VLOOKUP($E148&amp;$D$91&amp;$D$92,'CCG data'!$A:$AD,'CCG data'!C$3,FALSE)),ISBLANK(VLOOKUP($E148&amp;$D$91&amp;$D$92,'CCG data'!$A:$AD,'CCG data'!C$3,FALSE))),"",VLOOKUP($E148&amp;$D$91&amp;$D$92,'CCG data'!$A:$AD,'CCG data'!C$3,FALSE))</f>
        <v>0.87539267015706801</v>
      </c>
      <c r="S148" s="267"/>
      <c r="T148" s="267">
        <f>IF(OR(ISERROR(VLOOKUP($E148&amp;$D$91&amp;$D$92,'CCG data'!$A:$AD,'CCG data'!D$3,FALSE)),ISBLANK(VLOOKUP($E148&amp;$D$91&amp;$D$92,'CCG data'!$A:$AD,'CCG data'!D$3,FALSE))),"",VLOOKUP($E148&amp;$D$91&amp;$D$92,'CCG data'!$A:$AD,'CCG data'!D$3,FALSE))</f>
        <v>6.1780104712041886E-2</v>
      </c>
      <c r="U148" s="267"/>
      <c r="V148" s="267">
        <f>IF(OR(ISERROR(VLOOKUP($E148&amp;$D$91&amp;$D$92,'CCG data'!$A:$AD,'CCG data'!E$3,FALSE)),ISBLANK(VLOOKUP($E148&amp;$D$91&amp;$D$92,'CCG data'!$A:$AD,'CCG data'!E$3,FALSE))),"",VLOOKUP($E148&amp;$D$91&amp;$D$92,'CCG data'!$A:$AD,'CCG data'!E$3,FALSE))</f>
        <v>6.2827225130890049E-2</v>
      </c>
      <c r="W148" s="405"/>
      <c r="Y148" s="111"/>
      <c r="Z148" s="165">
        <f>IFERROR(VLOOKUP($E148&amp;$D$92, Outliers!$A$4:$P$214,13,FALSE),"0")</f>
        <v>1</v>
      </c>
      <c r="AA148" s="165">
        <f>IFERROR(VLOOKUP($E148&amp;$D$92, Outliers!$A$4:$P$214,14,FALSE),"0")</f>
        <v>0</v>
      </c>
      <c r="AB148" s="165">
        <f>IFERROR(VLOOKUP($E148&amp;$D$92, Outliers!$A$4:$P$214,15,FALSE),"0")</f>
        <v>1</v>
      </c>
      <c r="AC148" s="106"/>
    </row>
    <row r="149" spans="4:29" ht="15.75" customHeight="1" x14ac:dyDescent="0.25">
      <c r="D149" s="319"/>
      <c r="E149" s="103" t="s">
        <v>27</v>
      </c>
      <c r="F149" s="95" t="str">
        <f>IF(P148="","",VLOOKUP($E148&amp;$D$91&amp;$D$92,'CCG data'!$A:$AD,'CCG data'!W$3,FALSE))</f>
        <v/>
      </c>
      <c r="G149" s="96" t="str">
        <f>IF(P148="","",VLOOKUP($E148&amp;$D$91&amp;$D$92,'CCG data'!$A:$AD,'CCG data'!X$3,FALSE))</f>
        <v/>
      </c>
      <c r="H149" s="96">
        <f>IF(R148="","",VLOOKUP($E148&amp;$D$91&amp;$D$92,'CCG data'!$A:$AD,'CCG data'!Y$3,FALSE))</f>
        <v>164.25153329144018</v>
      </c>
      <c r="I149" s="96">
        <f>IF(R148="","",VLOOKUP($E148&amp;$D$91&amp;$D$92,'CCG data'!$A:$AD,'CCG data'!Z$3,FALSE))</f>
        <v>188.13941719539116</v>
      </c>
      <c r="J149" s="96">
        <f>IF(T148="","",VLOOKUP($E148&amp;$D$91&amp;$D$92,'CCG data'!$A:$AD,'CCG data'!AA$3,FALSE))</f>
        <v>11.140376715099652</v>
      </c>
      <c r="K149" s="96">
        <f>IF(T148="","",VLOOKUP($E148&amp;$D$91&amp;$D$92,'CCG data'!$A:$AD,'CCG data'!AB$3,FALSE))</f>
        <v>18.773511518466588</v>
      </c>
      <c r="L149" s="96">
        <f>IF(V148="","",VLOOKUP($E148&amp;$D$91&amp;$D$92,'CCG data'!$A:$AD,'CCG data'!AC$3,FALSE))</f>
        <v>9.2140405873160454</v>
      </c>
      <c r="M149" s="96">
        <f>IF(V148="","",VLOOKUP($E148&amp;$D$91&amp;$D$92,'CCG data'!$A:$AD,'CCG data'!AD$3,FALSE))</f>
        <v>15.456565133755188</v>
      </c>
      <c r="N149" s="368"/>
      <c r="P149" s="152" t="str">
        <f>IF(P148="","",VLOOKUP($E148&amp;$D$91&amp;$D$92,'CCG data'!$A:$AD,'CCG data'!I$3,FALSE))</f>
        <v/>
      </c>
      <c r="Q149" s="15" t="str">
        <f>IF(P148="","",VLOOKUP($E148&amp;$D$91&amp;$D$92,'CCG data'!$A:$AD,'CCG data'!J$3,FALSE))</f>
        <v/>
      </c>
      <c r="R149" s="15">
        <f>IF(R148="","",VLOOKUP($E148&amp;$D$91&amp;$D$92,'CCG data'!$A:$AD,'CCG data'!K$3,FALSE))</f>
        <v>0.85299999999999998</v>
      </c>
      <c r="S149" s="15">
        <f>IF(R148="","",VLOOKUP($E148&amp;$D$91&amp;$D$92,'CCG data'!$A:$AD,'CCG data'!L$3,FALSE))</f>
        <v>0.89500000000000002</v>
      </c>
      <c r="T149" s="15">
        <f>IF(T148="","",VLOOKUP($E148&amp;$D$91&amp;$D$92,'CCG data'!$A:$AD,'CCG data'!M$3,FALSE))</f>
        <v>4.8000000000000001E-2</v>
      </c>
      <c r="U149" s="15">
        <f>IF(T148="","",VLOOKUP($E148&amp;$D$91&amp;$D$92,'CCG data'!$A:$AD,'CCG data'!N$3,FALSE))</f>
        <v>7.9000000000000001E-2</v>
      </c>
      <c r="V149" s="15">
        <f>IF(V148="","",VLOOKUP($E148&amp;$D$91&amp;$D$92,'CCG data'!$A:$AD,'CCG data'!O$3,FALSE))</f>
        <v>4.9000000000000002E-2</v>
      </c>
      <c r="W149" s="136">
        <f>IF(V148="","",VLOOKUP($E148&amp;$D$91&amp;$D$92,'CCG data'!$A:$AD,'CCG data'!P$3,FALSE))</f>
        <v>0.08</v>
      </c>
      <c r="Z149" s="165" t="str">
        <f>IFERROR(VLOOKUP($E149&amp;$D$92, Outliers!$A$4:$P$214,13,FALSE),"0")</f>
        <v>0</v>
      </c>
      <c r="AA149" s="165" t="str">
        <f>IFERROR(VLOOKUP($E149&amp;$D$92, Outliers!$A$4:$P$214,14,FALSE),"0")</f>
        <v>0</v>
      </c>
      <c r="AB149" s="165" t="str">
        <f>IFERROR(VLOOKUP($E149&amp;$D$92, Outliers!$A$4:$P$214,15,FALSE),"0")</f>
        <v>0</v>
      </c>
    </row>
    <row r="150" spans="4:29" ht="15.75" x14ac:dyDescent="0.25">
      <c r="D150" s="319"/>
      <c r="E150" s="104" t="s">
        <v>396</v>
      </c>
      <c r="F150" s="394" t="str">
        <f>IF(OR(ISERROR(VLOOKUP($E150&amp;$D$91&amp;$D$92,'CCG data'!$A:$AD,'CCG data'!R$3,FALSE)),ISBLANK(VLOOKUP($E150&amp;$D$91&amp;$D$92,'CCG data'!$A:$AD,'CCG data'!R$3,FALSE))),"",VLOOKUP($E150&amp;$D$91&amp;$D$92,'CCG data'!$A:$AD,'CCG data'!R$3,FALSE))</f>
        <v/>
      </c>
      <c r="G150" s="395"/>
      <c r="H150" s="395">
        <f>IF(OR(ISERROR(VLOOKUP($E150&amp;$D$91&amp;$D$92,'CCG data'!$A:$AD,'CCG data'!S$3,FALSE)),ISBLANK(VLOOKUP($E150&amp;$D$91&amp;$D$92,'CCG data'!$A:$AD,'CCG data'!S$3,FALSE))),"",VLOOKUP($E150&amp;$D$91&amp;$D$92,'CCG data'!$A:$AD,'CCG data'!S$3,FALSE))</f>
        <v>156.83812729441527</v>
      </c>
      <c r="I150" s="395"/>
      <c r="J150" s="395">
        <f>IF(OR(ISERROR(VLOOKUP($E150&amp;$D$91&amp;$D$92,'CCG data'!$A:$AD,'CCG data'!T$3,FALSE)),ISBLANK(VLOOKUP($E150&amp;$D$91&amp;$D$92,'CCG data'!$A:$AD,'CCG data'!T$3,FALSE))),"",VLOOKUP($E150&amp;$D$91&amp;$D$92,'CCG data'!$A:$AD,'CCG data'!T$3,FALSE))</f>
        <v>20.884082266972193</v>
      </c>
      <c r="K150" s="395"/>
      <c r="L150" s="395">
        <f>IF(OR(ISERROR(VLOOKUP($E150&amp;$D$91&amp;$D$92,'CCG data'!$A:$AD,'CCG data'!U$3,FALSE)),ISBLANK(VLOOKUP($E150&amp;$D$91&amp;$D$92,'CCG data'!$A:$AD,'CCG data'!U$3,FALSE))),"",VLOOKUP($E150&amp;$D$91&amp;$D$92,'CCG data'!$A:$AD,'CCG data'!U$3,FALSE))</f>
        <v>27.56508154691571</v>
      </c>
      <c r="M150" s="396"/>
      <c r="N150" s="367">
        <f>IF(OR(ISERROR(VLOOKUP($E150&amp;$D$91&amp;$D$92,'CCG data'!$A:$AD,'CCG data'!G$3,FALSE)),ISBLANK(VLOOKUP($E150&amp;$D$91&amp;$D$92,'CCG data'!$A:$AD,'CCG data'!G$3,FALSE))),"",VLOOKUP($E150&amp;$D$91&amp;$D$92,'CCG data'!$A:$AD,'CCG data'!G$3,FALSE))</f>
        <v>1592</v>
      </c>
      <c r="P150" s="404" t="str">
        <f>IF(OR(ISERROR(VLOOKUP($E150&amp;$D$91&amp;$D$92,'CCG data'!$A:$AD,'CCG data'!B$3,FALSE)),ISBLANK(VLOOKUP($E150&amp;$D$91&amp;$D$92,'CCG data'!$A:$AD,'CCG data'!B$3,FALSE))),"",VLOOKUP($E150&amp;$D$91&amp;$D$92,'CCG data'!$A:$AD,'CCG data'!B$3,FALSE))</f>
        <v/>
      </c>
      <c r="Q150" s="267"/>
      <c r="R150" s="267">
        <f>IF(OR(ISERROR(VLOOKUP($E150&amp;$D$91&amp;$D$92,'CCG data'!$A:$AD,'CCG data'!C$3,FALSE)),ISBLANK(VLOOKUP($E150&amp;$D$91&amp;$D$92,'CCG data'!$A:$AD,'CCG data'!C$3,FALSE))),"",VLOOKUP($E150&amp;$D$91&amp;$D$92,'CCG data'!$A:$AD,'CCG data'!C$3,FALSE))</f>
        <v>0.77261306532663321</v>
      </c>
      <c r="S150" s="267"/>
      <c r="T150" s="267">
        <f>IF(OR(ISERROR(VLOOKUP($E150&amp;$D$91&amp;$D$92,'CCG data'!$A:$AD,'CCG data'!D$3,FALSE)),ISBLANK(VLOOKUP($E150&amp;$D$91&amp;$D$92,'CCG data'!$A:$AD,'CCG data'!D$3,FALSE))),"",VLOOKUP($E150&amp;$D$91&amp;$D$92,'CCG data'!$A:$AD,'CCG data'!D$3,FALSE))</f>
        <v>9.4221105527638196E-2</v>
      </c>
      <c r="U150" s="267"/>
      <c r="V150" s="267">
        <f>IF(OR(ISERROR(VLOOKUP($E150&amp;$D$91&amp;$D$92,'CCG data'!$A:$AD,'CCG data'!E$3,FALSE)),ISBLANK(VLOOKUP($E150&amp;$D$91&amp;$D$92,'CCG data'!$A:$AD,'CCG data'!E$3,FALSE))),"",VLOOKUP($E150&amp;$D$91&amp;$D$92,'CCG data'!$A:$AD,'CCG data'!E$3,FALSE))</f>
        <v>0.13316582914572864</v>
      </c>
      <c r="W150" s="405"/>
      <c r="Z150" s="165">
        <f>IFERROR(VLOOKUP($E150&amp;$D$92, Outliers!$A$4:$P$214,13,FALSE),"0")</f>
        <v>1</v>
      </c>
      <c r="AA150" s="165">
        <f>IFERROR(VLOOKUP($E150&amp;$D$92, Outliers!$A$4:$P$214,14,FALSE),"0")</f>
        <v>0</v>
      </c>
      <c r="AB150" s="165">
        <f>IFERROR(VLOOKUP($E150&amp;$D$92, Outliers!$A$4:$P$214,15,FALSE),"0")</f>
        <v>0</v>
      </c>
    </row>
    <row r="151" spans="4:29" ht="15" customHeight="1" x14ac:dyDescent="0.25">
      <c r="D151" s="319"/>
      <c r="E151" s="103" t="s">
        <v>27</v>
      </c>
      <c r="F151" s="95" t="str">
        <f>IF(P150="","",VLOOKUP($E150&amp;$D$91&amp;$D$92,'CCG data'!$A:$AD,'CCG data'!W$3,FALSE))</f>
        <v/>
      </c>
      <c r="G151" s="96" t="str">
        <f>IF(P150="","",VLOOKUP($E150&amp;$D$91&amp;$D$92,'CCG data'!$A:$AD,'CCG data'!X$3,FALSE))</f>
        <v/>
      </c>
      <c r="H151" s="96">
        <f>IF(R150="","",VLOOKUP($E150&amp;$D$91&amp;$D$92,'CCG data'!$A:$AD,'CCG data'!Y$3,FALSE))</f>
        <v>148.07306183882142</v>
      </c>
      <c r="I151" s="96">
        <f>IF(R150="","",VLOOKUP($E150&amp;$D$91&amp;$D$92,'CCG data'!$A:$AD,'CCG data'!Z$3,FALSE))</f>
        <v>165.60319275000913</v>
      </c>
      <c r="J151" s="96">
        <f>IF(T150="","",VLOOKUP($E150&amp;$D$91&amp;$D$92,'CCG data'!$A:$AD,'CCG data'!AA$3,FALSE))</f>
        <v>17.541933040680149</v>
      </c>
      <c r="K151" s="96">
        <f>IF(T150="","",VLOOKUP($E150&amp;$D$91&amp;$D$92,'CCG data'!$A:$AD,'CCG data'!AB$3,FALSE))</f>
        <v>24.226231493264237</v>
      </c>
      <c r="L151" s="96">
        <f>IF(V150="","",VLOOKUP($E150&amp;$D$91&amp;$D$92,'CCG data'!$A:$AD,'CCG data'!AC$3,FALSE))</f>
        <v>23.854453503271287</v>
      </c>
      <c r="M151" s="96">
        <f>IF(V150="","",VLOOKUP($E150&amp;$D$91&amp;$D$92,'CCG data'!$A:$AD,'CCG data'!AD$3,FALSE))</f>
        <v>31.275709590560133</v>
      </c>
      <c r="N151" s="368"/>
      <c r="P151" s="152" t="str">
        <f>IF(P150="","",VLOOKUP($E150&amp;$D$91&amp;$D$92,'CCG data'!$A:$AD,'CCG data'!I$3,FALSE))</f>
        <v/>
      </c>
      <c r="Q151" s="15" t="str">
        <f>IF(P150="","",VLOOKUP($E150&amp;$D$91&amp;$D$92,'CCG data'!$A:$AD,'CCG data'!J$3,FALSE))</f>
        <v/>
      </c>
      <c r="R151" s="15">
        <f>IF(R150="","",VLOOKUP($E150&amp;$D$91&amp;$D$92,'CCG data'!$A:$AD,'CCG data'!K$3,FALSE))</f>
        <v>0.751</v>
      </c>
      <c r="S151" s="15">
        <f>IF(R150="","",VLOOKUP($E150&amp;$D$91&amp;$D$92,'CCG data'!$A:$AD,'CCG data'!L$3,FALSE))</f>
        <v>0.79300000000000004</v>
      </c>
      <c r="T151" s="15">
        <f>IF(T150="","",VLOOKUP($E150&amp;$D$91&amp;$D$92,'CCG data'!$A:$AD,'CCG data'!M$3,FALSE))</f>
        <v>8.1000000000000003E-2</v>
      </c>
      <c r="U151" s="15">
        <f>IF(T150="","",VLOOKUP($E150&amp;$D$91&amp;$D$92,'CCG data'!$A:$AD,'CCG data'!N$3,FALSE))</f>
        <v>0.11</v>
      </c>
      <c r="V151" s="15">
        <f>IF(V150="","",VLOOKUP($E150&amp;$D$91&amp;$D$92,'CCG data'!$A:$AD,'CCG data'!O$3,FALSE))</f>
        <v>0.11700000000000001</v>
      </c>
      <c r="W151" s="136">
        <f>IF(V150="","",VLOOKUP($E150&amp;$D$91&amp;$D$92,'CCG data'!$A:$AD,'CCG data'!P$3,FALSE))</f>
        <v>0.151</v>
      </c>
      <c r="Z151" s="165" t="str">
        <f>IFERROR(VLOOKUP($E151&amp;$D$92, Outliers!$A$4:$P$214,13,FALSE),"0")</f>
        <v>0</v>
      </c>
      <c r="AA151" s="165" t="str">
        <f>IFERROR(VLOOKUP($E151&amp;$D$92, Outliers!$A$4:$P$214,14,FALSE),"0")</f>
        <v>0</v>
      </c>
      <c r="AB151" s="165" t="str">
        <f>IFERROR(VLOOKUP($E151&amp;$D$92, Outliers!$A$4:$P$214,15,FALSE),"0")</f>
        <v>0</v>
      </c>
    </row>
    <row r="152" spans="4:29" ht="15.75" x14ac:dyDescent="0.25">
      <c r="D152" s="319"/>
      <c r="E152" s="104" t="s">
        <v>490</v>
      </c>
      <c r="F152" s="394" t="str">
        <f>IF(OR(ISERROR(VLOOKUP($E152&amp;$D$91&amp;$D$92,'CCG data'!$A:$AD,'CCG data'!R$3,FALSE)),ISBLANK(VLOOKUP($E152&amp;$D$91&amp;$D$92,'CCG data'!$A:$AD,'CCG data'!R$3,FALSE))),"",VLOOKUP($E152&amp;$D$91&amp;$D$92,'CCG data'!$A:$AD,'CCG data'!R$3,FALSE))</f>
        <v/>
      </c>
      <c r="G152" s="395"/>
      <c r="H152" s="395">
        <f>IF(OR(ISERROR(VLOOKUP($E152&amp;$D$91&amp;$D$92,'CCG data'!$A:$AD,'CCG data'!S$3,FALSE)),ISBLANK(VLOOKUP($E152&amp;$D$91&amp;$D$92,'CCG data'!$A:$AD,'CCG data'!S$3,FALSE))),"",VLOOKUP($E152&amp;$D$91&amp;$D$92,'CCG data'!$A:$AD,'CCG data'!S$3,FALSE))</f>
        <v>115.0220706452882</v>
      </c>
      <c r="I152" s="395"/>
      <c r="J152" s="395">
        <f>IF(OR(ISERROR(VLOOKUP($E152&amp;$D$91&amp;$D$92,'CCG data'!$A:$AD,'CCG data'!T$3,FALSE)),ISBLANK(VLOOKUP($E152&amp;$D$91&amp;$D$92,'CCG data'!$A:$AD,'CCG data'!T$3,FALSE))),"",VLOOKUP($E152&amp;$D$91&amp;$D$92,'CCG data'!$A:$AD,'CCG data'!T$3,FALSE))</f>
        <v>18.52987969277649</v>
      </c>
      <c r="K152" s="395"/>
      <c r="L152" s="395">
        <f>IF(OR(ISERROR(VLOOKUP($E152&amp;$D$91&amp;$D$92,'CCG data'!$A:$AD,'CCG data'!U$3,FALSE)),ISBLANK(VLOOKUP($E152&amp;$D$91&amp;$D$92,'CCG data'!$A:$AD,'CCG data'!U$3,FALSE))),"",VLOOKUP($E152&amp;$D$91&amp;$D$92,'CCG data'!$A:$AD,'CCG data'!U$3,FALSE))</f>
        <v>26.083941632836002</v>
      </c>
      <c r="M152" s="396"/>
      <c r="N152" s="367">
        <f>IF(OR(ISERROR(VLOOKUP($E152&amp;$D$91&amp;$D$92,'CCG data'!$A:$AD,'CCG data'!G$3,FALSE)),ISBLANK(VLOOKUP($E152&amp;$D$91&amp;$D$92,'CCG data'!$A:$AD,'CCG data'!G$3,FALSE))),"",VLOOKUP($E152&amp;$D$91&amp;$D$92,'CCG data'!$A:$AD,'CCG data'!G$3,FALSE))</f>
        <v>1188</v>
      </c>
      <c r="P152" s="404" t="str">
        <f>IF(OR(ISERROR(VLOOKUP($E152&amp;$D$91&amp;$D$92,'CCG data'!$A:$AD,'CCG data'!B$3,FALSE)),ISBLANK(VLOOKUP($E152&amp;$D$91&amp;$D$92,'CCG data'!$A:$AD,'CCG data'!B$3,FALSE))),"",VLOOKUP($E152&amp;$D$91&amp;$D$92,'CCG data'!$A:$AD,'CCG data'!B$3,FALSE))</f>
        <v/>
      </c>
      <c r="Q152" s="267"/>
      <c r="R152" s="267">
        <f>IF(OR(ISERROR(VLOOKUP($E152&amp;$D$91&amp;$D$92,'CCG data'!$A:$AD,'CCG data'!C$3,FALSE)),ISBLANK(VLOOKUP($E152&amp;$D$91&amp;$D$92,'CCG data'!$A:$AD,'CCG data'!C$3,FALSE))),"",VLOOKUP($E152&amp;$D$91&amp;$D$92,'CCG data'!$A:$AD,'CCG data'!C$3,FALSE))</f>
        <v>0.73316498316498313</v>
      </c>
      <c r="S152" s="267"/>
      <c r="T152" s="267">
        <f>IF(OR(ISERROR(VLOOKUP($E152&amp;$D$91&amp;$D$92,'CCG data'!$A:$AD,'CCG data'!D$3,FALSE)),ISBLANK(VLOOKUP($E152&amp;$D$91&amp;$D$92,'CCG data'!$A:$AD,'CCG data'!D$3,FALSE))),"",VLOOKUP($E152&amp;$D$91&amp;$D$92,'CCG data'!$A:$AD,'CCG data'!D$3,FALSE))</f>
        <v>0.10185185185185185</v>
      </c>
      <c r="U152" s="267"/>
      <c r="V152" s="267">
        <f>IF(OR(ISERROR(VLOOKUP($E152&amp;$D$91&amp;$D$92,'CCG data'!$A:$AD,'CCG data'!E$3,FALSE)),ISBLANK(VLOOKUP($E152&amp;$D$91&amp;$D$92,'CCG data'!$A:$AD,'CCG data'!E$3,FALSE))),"",VLOOKUP($E152&amp;$D$91&amp;$D$92,'CCG data'!$A:$AD,'CCG data'!E$3,FALSE))</f>
        <v>0.16498316498316498</v>
      </c>
      <c r="W152" s="405"/>
      <c r="Z152" s="165">
        <f>IFERROR(VLOOKUP($E152&amp;$D$92, Outliers!$A$4:$P$214,13,FALSE),"0")</f>
        <v>1</v>
      </c>
      <c r="AA152" s="165">
        <f>IFERROR(VLOOKUP($E152&amp;$D$92, Outliers!$A$4:$P$214,14,FALSE),"0")</f>
        <v>0</v>
      </c>
      <c r="AB152" s="165">
        <f>IFERROR(VLOOKUP($E152&amp;$D$92, Outliers!$A$4:$P$214,15,FALSE),"0")</f>
        <v>0</v>
      </c>
    </row>
    <row r="153" spans="4:29" x14ac:dyDescent="0.25">
      <c r="D153" s="319"/>
      <c r="E153" s="103" t="s">
        <v>27</v>
      </c>
      <c r="F153" s="95" t="str">
        <f>IF(P152="","",VLOOKUP($E152&amp;$D$91&amp;$D$92,'CCG data'!$A:$AD,'CCG data'!W$3,FALSE))</f>
        <v/>
      </c>
      <c r="G153" s="96" t="str">
        <f>IF(P152="","",VLOOKUP($E152&amp;$D$91&amp;$D$92,'CCG data'!$A:$AD,'CCG data'!X$3,FALSE))</f>
        <v/>
      </c>
      <c r="H153" s="96">
        <f>IF(R152="","",VLOOKUP($E152&amp;$D$91&amp;$D$92,'CCG data'!$A:$AD,'CCG data'!Y$3,FALSE))</f>
        <v>107.38321724499343</v>
      </c>
      <c r="I153" s="96">
        <f>IF(R152="","",VLOOKUP($E152&amp;$D$91&amp;$D$92,'CCG data'!$A:$AD,'CCG data'!Z$3,FALSE))</f>
        <v>122.66092404558296</v>
      </c>
      <c r="J153" s="96">
        <f>IF(T152="","",VLOOKUP($E152&amp;$D$91&amp;$D$92,'CCG data'!$A:$AD,'CCG data'!AA$3,FALSE))</f>
        <v>15.228192038427224</v>
      </c>
      <c r="K153" s="96">
        <f>IF(T152="","",VLOOKUP($E152&amp;$D$91&amp;$D$92,'CCG data'!$A:$AD,'CCG data'!AB$3,FALSE))</f>
        <v>21.831567347125755</v>
      </c>
      <c r="L153" s="96">
        <f>IF(V152="","",VLOOKUP($E152&amp;$D$91&amp;$D$92,'CCG data'!$A:$AD,'CCG data'!AC$3,FALSE))</f>
        <v>22.432189804238963</v>
      </c>
      <c r="M153" s="96">
        <f>IF(V152="","",VLOOKUP($E152&amp;$D$91&amp;$D$92,'CCG data'!$A:$AD,'CCG data'!AD$3,FALSE))</f>
        <v>29.735693461433041</v>
      </c>
      <c r="N153" s="368"/>
      <c r="P153" s="152" t="str">
        <f>IF(P152="","",VLOOKUP($E152&amp;$D$91&amp;$D$92,'CCG data'!$A:$AD,'CCG data'!I$3,FALSE))</f>
        <v/>
      </c>
      <c r="Q153" s="15" t="str">
        <f>IF(P152="","",VLOOKUP($E152&amp;$D$91&amp;$D$92,'CCG data'!$A:$AD,'CCG data'!J$3,FALSE))</f>
        <v/>
      </c>
      <c r="R153" s="15">
        <f>IF(R152="","",VLOOKUP($E152&amp;$D$91&amp;$D$92,'CCG data'!$A:$AD,'CCG data'!K$3,FALSE))</f>
        <v>0.70699999999999996</v>
      </c>
      <c r="S153" s="15">
        <f>IF(R152="","",VLOOKUP($E152&amp;$D$91&amp;$D$92,'CCG data'!$A:$AD,'CCG data'!L$3,FALSE))</f>
        <v>0.75800000000000001</v>
      </c>
      <c r="T153" s="15">
        <f>IF(T152="","",VLOOKUP($E152&amp;$D$91&amp;$D$92,'CCG data'!$A:$AD,'CCG data'!M$3,FALSE))</f>
        <v>8.5999999999999993E-2</v>
      </c>
      <c r="U153" s="15">
        <f>IF(T152="","",VLOOKUP($E152&amp;$D$91&amp;$D$92,'CCG data'!$A:$AD,'CCG data'!N$3,FALSE))</f>
        <v>0.12</v>
      </c>
      <c r="V153" s="15">
        <f>IF(V152="","",VLOOKUP($E152&amp;$D$91&amp;$D$92,'CCG data'!$A:$AD,'CCG data'!O$3,FALSE))</f>
        <v>0.14499999999999999</v>
      </c>
      <c r="W153" s="136">
        <f>IF(V152="","",VLOOKUP($E152&amp;$D$91&amp;$D$92,'CCG data'!$A:$AD,'CCG data'!P$3,FALSE))</f>
        <v>0.187</v>
      </c>
      <c r="Z153" s="165" t="str">
        <f>IFERROR(VLOOKUP($E153&amp;$D$92, Outliers!$A$4:$P$214,13,FALSE),"0")</f>
        <v>0</v>
      </c>
      <c r="AA153" s="165" t="str">
        <f>IFERROR(VLOOKUP($E153&amp;$D$92, Outliers!$A$4:$P$214,14,FALSE),"0")</f>
        <v>0</v>
      </c>
      <c r="AB153" s="165" t="str">
        <f>IFERROR(VLOOKUP($E153&amp;$D$92, Outliers!$A$4:$P$214,15,FALSE),"0")</f>
        <v>0</v>
      </c>
    </row>
    <row r="154" spans="4:29" ht="15.75" x14ac:dyDescent="0.25">
      <c r="D154" s="319"/>
      <c r="E154" s="104" t="s">
        <v>169</v>
      </c>
      <c r="F154" s="394" t="str">
        <f>IF(OR(ISERROR(VLOOKUP($E154&amp;$D$91&amp;$D$92,'CCG data'!$A:$AD,'CCG data'!R$3,FALSE)),ISBLANK(VLOOKUP($E154&amp;$D$91&amp;$D$92,'CCG data'!$A:$AD,'CCG data'!R$3,FALSE))),"",VLOOKUP($E154&amp;$D$91&amp;$D$92,'CCG data'!$A:$AD,'CCG data'!R$3,FALSE))</f>
        <v/>
      </c>
      <c r="G154" s="395"/>
      <c r="H154" s="395">
        <f>IF(OR(ISERROR(VLOOKUP($E154&amp;$D$91&amp;$D$92,'CCG data'!$A:$AD,'CCG data'!S$3,FALSE)),ISBLANK(VLOOKUP($E154&amp;$D$91&amp;$D$92,'CCG data'!$A:$AD,'CCG data'!S$3,FALSE))),"",VLOOKUP($E154&amp;$D$91&amp;$D$92,'CCG data'!$A:$AD,'CCG data'!S$3,FALSE))</f>
        <v>61.01148326079538</v>
      </c>
      <c r="I154" s="395"/>
      <c r="J154" s="395">
        <f>IF(OR(ISERROR(VLOOKUP($E154&amp;$D$91&amp;$D$92,'CCG data'!$A:$AD,'CCG data'!T$3,FALSE)),ISBLANK(VLOOKUP($E154&amp;$D$91&amp;$D$92,'CCG data'!$A:$AD,'CCG data'!T$3,FALSE))),"",VLOOKUP($E154&amp;$D$91&amp;$D$92,'CCG data'!$A:$AD,'CCG data'!T$3,FALSE))</f>
        <v>14.846961425759053</v>
      </c>
      <c r="K154" s="395"/>
      <c r="L154" s="395">
        <f>IF(OR(ISERROR(VLOOKUP($E154&amp;$D$91&amp;$D$92,'CCG data'!$A:$AD,'CCG data'!U$3,FALSE)),ISBLANK(VLOOKUP($E154&amp;$D$91&amp;$D$92,'CCG data'!$A:$AD,'CCG data'!U$3,FALSE))),"",VLOOKUP($E154&amp;$D$91&amp;$D$92,'CCG data'!$A:$AD,'CCG data'!U$3,FALSE))</f>
        <v>56.225797757165715</v>
      </c>
      <c r="M154" s="396"/>
      <c r="N154" s="367">
        <f>IF(OR(ISERROR(VLOOKUP($E154&amp;$D$91&amp;$D$92,'CCG data'!$A:$AD,'CCG data'!G$3,FALSE)),ISBLANK(VLOOKUP($E154&amp;$D$91&amp;$D$92,'CCG data'!$A:$AD,'CCG data'!G$3,FALSE))),"",VLOOKUP($E154&amp;$D$91&amp;$D$92,'CCG data'!$A:$AD,'CCG data'!G$3,FALSE))</f>
        <v>589</v>
      </c>
      <c r="P154" s="404" t="str">
        <f>IF(OR(ISERROR(VLOOKUP($E154&amp;$D$91&amp;$D$92,'CCG data'!$A:$AD,'CCG data'!B$3,FALSE)),ISBLANK(VLOOKUP($E154&amp;$D$91&amp;$D$92,'CCG data'!$A:$AD,'CCG data'!B$3,FALSE))),"",VLOOKUP($E154&amp;$D$91&amp;$D$92,'CCG data'!$A:$AD,'CCG data'!B$3,FALSE))</f>
        <v/>
      </c>
      <c r="Q154" s="267"/>
      <c r="R154" s="267">
        <f>IF(OR(ISERROR(VLOOKUP($E154&amp;$D$91&amp;$D$92,'CCG data'!$A:$AD,'CCG data'!C$3,FALSE)),ISBLANK(VLOOKUP($E154&amp;$D$91&amp;$D$92,'CCG data'!$A:$AD,'CCG data'!C$3,FALSE))),"",VLOOKUP($E154&amp;$D$91&amp;$D$92,'CCG data'!$A:$AD,'CCG data'!C$3,FALSE))</f>
        <v>0.46859083191850592</v>
      </c>
      <c r="S154" s="267"/>
      <c r="T154" s="267">
        <f>IF(OR(ISERROR(VLOOKUP($E154&amp;$D$91&amp;$D$92,'CCG data'!$A:$AD,'CCG data'!D$3,FALSE)),ISBLANK(VLOOKUP($E154&amp;$D$91&amp;$D$92,'CCG data'!$A:$AD,'CCG data'!D$3,FALSE))),"",VLOOKUP($E154&amp;$D$91&amp;$D$92,'CCG data'!$A:$AD,'CCG data'!D$3,FALSE))</f>
        <v>0.100169779286927</v>
      </c>
      <c r="U154" s="267"/>
      <c r="V154" s="267">
        <f>IF(OR(ISERROR(VLOOKUP($E154&amp;$D$91&amp;$D$92,'CCG data'!$A:$AD,'CCG data'!E$3,FALSE)),ISBLANK(VLOOKUP($E154&amp;$D$91&amp;$D$92,'CCG data'!$A:$AD,'CCG data'!E$3,FALSE))),"",VLOOKUP($E154&amp;$D$91&amp;$D$92,'CCG data'!$A:$AD,'CCG data'!E$3,FALSE))</f>
        <v>0.43123938879456708</v>
      </c>
      <c r="W154" s="405"/>
      <c r="Z154" s="165">
        <f>IFERROR(VLOOKUP($E154&amp;$D$92, Outliers!$A$4:$P$214,13,FALSE),"0")</f>
        <v>1</v>
      </c>
      <c r="AA154" s="165">
        <f>IFERROR(VLOOKUP($E154&amp;$D$92, Outliers!$A$4:$P$214,14,FALSE),"0")</f>
        <v>0</v>
      </c>
      <c r="AB154" s="165">
        <f>IFERROR(VLOOKUP($E154&amp;$D$92, Outliers!$A$4:$P$214,15,FALSE),"0")</f>
        <v>1</v>
      </c>
    </row>
    <row r="155" spans="4:29" x14ac:dyDescent="0.25">
      <c r="D155" s="319"/>
      <c r="E155" s="103" t="s">
        <v>27</v>
      </c>
      <c r="F155" s="95" t="str">
        <f>IF(P154="","",VLOOKUP($E154&amp;$D$91&amp;$D$92,'CCG data'!$A:$AD,'CCG data'!W$3,FALSE))</f>
        <v/>
      </c>
      <c r="G155" s="96" t="str">
        <f>IF(P154="","",VLOOKUP($E154&amp;$D$91&amp;$D$92,'CCG data'!$A:$AD,'CCG data'!X$3,FALSE))</f>
        <v/>
      </c>
      <c r="H155" s="96">
        <f>IF(R154="","",VLOOKUP($E154&amp;$D$91&amp;$D$92,'CCG data'!$A:$AD,'CCG data'!Y$3,FALSE))</f>
        <v>53.813462189623984</v>
      </c>
      <c r="I155" s="96">
        <f>IF(R154="","",VLOOKUP($E154&amp;$D$91&amp;$D$92,'CCG data'!$A:$AD,'CCG data'!Z$3,FALSE))</f>
        <v>68.209504331966784</v>
      </c>
      <c r="J155" s="96">
        <f>IF(T154="","",VLOOKUP($E154&amp;$D$91&amp;$D$92,'CCG data'!$A:$AD,'CCG data'!AA$3,FALSE))</f>
        <v>11.058458336547066</v>
      </c>
      <c r="K155" s="96">
        <f>IF(T154="","",VLOOKUP($E154&amp;$D$91&amp;$D$92,'CCG data'!$A:$AD,'CCG data'!AB$3,FALSE))</f>
        <v>18.635464514971041</v>
      </c>
      <c r="L155" s="96">
        <f>IF(V154="","",VLOOKUP($E154&amp;$D$91&amp;$D$92,'CCG data'!$A:$AD,'CCG data'!AC$3,FALSE))</f>
        <v>49.311073929719207</v>
      </c>
      <c r="M155" s="96">
        <f>IF(V154="","",VLOOKUP($E154&amp;$D$91&amp;$D$92,'CCG data'!$A:$AD,'CCG data'!AD$3,FALSE))</f>
        <v>63.140521584612223</v>
      </c>
      <c r="N155" s="368"/>
      <c r="P155" s="152" t="str">
        <f>IF(P154="","",VLOOKUP($E154&amp;$D$91&amp;$D$92,'CCG data'!$A:$AD,'CCG data'!I$3,FALSE))</f>
        <v/>
      </c>
      <c r="Q155" s="15" t="str">
        <f>IF(P154="","",VLOOKUP($E154&amp;$D$91&amp;$D$92,'CCG data'!$A:$AD,'CCG data'!J$3,FALSE))</f>
        <v/>
      </c>
      <c r="R155" s="15">
        <f>IF(R154="","",VLOOKUP($E154&amp;$D$91&amp;$D$92,'CCG data'!$A:$AD,'CCG data'!K$3,FALSE))</f>
        <v>0.42899999999999999</v>
      </c>
      <c r="S155" s="15">
        <f>IF(R154="","",VLOOKUP($E154&amp;$D$91&amp;$D$92,'CCG data'!$A:$AD,'CCG data'!L$3,FALSE))</f>
        <v>0.50900000000000001</v>
      </c>
      <c r="T155" s="15">
        <f>IF(T154="","",VLOOKUP($E154&amp;$D$91&amp;$D$92,'CCG data'!$A:$AD,'CCG data'!M$3,FALSE))</f>
        <v>7.8E-2</v>
      </c>
      <c r="U155" s="15">
        <f>IF(T154="","",VLOOKUP($E154&amp;$D$91&amp;$D$92,'CCG data'!$A:$AD,'CCG data'!N$3,FALSE))</f>
        <v>0.127</v>
      </c>
      <c r="V155" s="15">
        <f>IF(V154="","",VLOOKUP($E154&amp;$D$91&amp;$D$92,'CCG data'!$A:$AD,'CCG data'!O$3,FALSE))</f>
        <v>0.39200000000000002</v>
      </c>
      <c r="W155" s="136">
        <f>IF(V154="","",VLOOKUP($E154&amp;$D$91&amp;$D$92,'CCG data'!$A:$AD,'CCG data'!P$3,FALSE))</f>
        <v>0.47199999999999998</v>
      </c>
      <c r="Z155" s="165" t="str">
        <f>IFERROR(VLOOKUP($E155&amp;$D$92, Outliers!$A$4:$P$214,13,FALSE),"0")</f>
        <v>0</v>
      </c>
      <c r="AA155" s="165" t="str">
        <f>IFERROR(VLOOKUP($E155&amp;$D$92, Outliers!$A$4:$P$214,14,FALSE),"0")</f>
        <v>0</v>
      </c>
      <c r="AB155" s="165" t="str">
        <f>IFERROR(VLOOKUP($E155&amp;$D$92, Outliers!$A$4:$P$214,15,FALSE),"0")</f>
        <v>0</v>
      </c>
    </row>
    <row r="156" spans="4:29" ht="15.75" x14ac:dyDescent="0.25">
      <c r="D156" s="319"/>
      <c r="E156" s="104" t="s">
        <v>170</v>
      </c>
      <c r="F156" s="394" t="str">
        <f>IF(OR(ISERROR(VLOOKUP($E156&amp;$D$91&amp;$D$92,'CCG data'!$A:$AD,'CCG data'!R$3,FALSE)),ISBLANK(VLOOKUP($E156&amp;$D$91&amp;$D$92,'CCG data'!$A:$AD,'CCG data'!R$3,FALSE))),"",VLOOKUP($E156&amp;$D$91&amp;$D$92,'CCG data'!$A:$AD,'CCG data'!R$3,FALSE))</f>
        <v/>
      </c>
      <c r="G156" s="395"/>
      <c r="H156" s="395">
        <f>IF(OR(ISERROR(VLOOKUP($E156&amp;$D$91&amp;$D$92,'CCG data'!$A:$AD,'CCG data'!S$3,FALSE)),ISBLANK(VLOOKUP($E156&amp;$D$91&amp;$D$92,'CCG data'!$A:$AD,'CCG data'!S$3,FALSE))),"",VLOOKUP($E156&amp;$D$91&amp;$D$92,'CCG data'!$A:$AD,'CCG data'!S$3,FALSE))</f>
        <v>128.53174992813703</v>
      </c>
      <c r="I156" s="395"/>
      <c r="J156" s="395">
        <f>IF(OR(ISERROR(VLOOKUP($E156&amp;$D$91&amp;$D$92,'CCG data'!$A:$AD,'CCG data'!T$3,FALSE)),ISBLANK(VLOOKUP($E156&amp;$D$91&amp;$D$92,'CCG data'!$A:$AD,'CCG data'!T$3,FALSE))),"",VLOOKUP($E156&amp;$D$91&amp;$D$92,'CCG data'!$A:$AD,'CCG data'!T$3,FALSE))</f>
        <v>13.405701106136272</v>
      </c>
      <c r="K156" s="395"/>
      <c r="L156" s="395">
        <f>IF(OR(ISERROR(VLOOKUP($E156&amp;$D$91&amp;$D$92,'CCG data'!$A:$AD,'CCG data'!U$3,FALSE)),ISBLANK(VLOOKUP($E156&amp;$D$91&amp;$D$92,'CCG data'!$A:$AD,'CCG data'!U$3,FALSE))),"",VLOOKUP($E156&amp;$D$91&amp;$D$92,'CCG data'!$A:$AD,'CCG data'!U$3,FALSE))</f>
        <v>39.75127725126152</v>
      </c>
      <c r="M156" s="396"/>
      <c r="N156" s="367">
        <f>IF(OR(ISERROR(VLOOKUP($E156&amp;$D$91&amp;$D$92,'CCG data'!$A:$AD,'CCG data'!G$3,FALSE)),ISBLANK(VLOOKUP($E156&amp;$D$91&amp;$D$92,'CCG data'!$A:$AD,'CCG data'!G$3,FALSE))),"",VLOOKUP($E156&amp;$D$91&amp;$D$92,'CCG data'!$A:$AD,'CCG data'!G$3,FALSE))</f>
        <v>2112</v>
      </c>
      <c r="P156" s="404" t="str">
        <f>IF(OR(ISERROR(VLOOKUP($E156&amp;$D$91&amp;$D$92,'CCG data'!$A:$AD,'CCG data'!B$3,FALSE)),ISBLANK(VLOOKUP($E156&amp;$D$91&amp;$D$92,'CCG data'!$A:$AD,'CCG data'!B$3,FALSE))),"",VLOOKUP($E156&amp;$D$91&amp;$D$92,'CCG data'!$A:$AD,'CCG data'!B$3,FALSE))</f>
        <v/>
      </c>
      <c r="Q156" s="267"/>
      <c r="R156" s="267">
        <f>IF(OR(ISERROR(VLOOKUP($E156&amp;$D$91&amp;$D$92,'CCG data'!$A:$AD,'CCG data'!C$3,FALSE)),ISBLANK(VLOOKUP($E156&amp;$D$91&amp;$D$92,'CCG data'!$A:$AD,'CCG data'!C$3,FALSE))),"",VLOOKUP($E156&amp;$D$91&amp;$D$92,'CCG data'!$A:$AD,'CCG data'!C$3,FALSE))</f>
        <v>0.71306818181818177</v>
      </c>
      <c r="S156" s="267"/>
      <c r="T156" s="267">
        <f>IF(OR(ISERROR(VLOOKUP($E156&amp;$D$91&amp;$D$92,'CCG data'!$A:$AD,'CCG data'!D$3,FALSE)),ISBLANK(VLOOKUP($E156&amp;$D$91&amp;$D$92,'CCG data'!$A:$AD,'CCG data'!D$3,FALSE))),"",VLOOKUP($E156&amp;$D$91&amp;$D$92,'CCG data'!$A:$AD,'CCG data'!D$3,FALSE))</f>
        <v>6.5814393939393936E-2</v>
      </c>
      <c r="U156" s="267"/>
      <c r="V156" s="267">
        <f>IF(OR(ISERROR(VLOOKUP($E156&amp;$D$91&amp;$D$92,'CCG data'!$A:$AD,'CCG data'!E$3,FALSE)),ISBLANK(VLOOKUP($E156&amp;$D$91&amp;$D$92,'CCG data'!$A:$AD,'CCG data'!E$3,FALSE))),"",VLOOKUP($E156&amp;$D$91&amp;$D$92,'CCG data'!$A:$AD,'CCG data'!E$3,FALSE))</f>
        <v>0.22111742424242425</v>
      </c>
      <c r="W156" s="405"/>
      <c r="Z156" s="165">
        <f>IFERROR(VLOOKUP($E156&amp;$D$92, Outliers!$A$4:$P$214,13,FALSE),"0")</f>
        <v>0</v>
      </c>
      <c r="AA156" s="165">
        <f>IFERROR(VLOOKUP($E156&amp;$D$92, Outliers!$A$4:$P$214,14,FALSE),"0")</f>
        <v>0</v>
      </c>
      <c r="AB156" s="165">
        <f>IFERROR(VLOOKUP($E156&amp;$D$92, Outliers!$A$4:$P$214,15,FALSE),"0")</f>
        <v>1</v>
      </c>
    </row>
    <row r="157" spans="4:29" x14ac:dyDescent="0.25">
      <c r="D157" s="319"/>
      <c r="E157" s="103" t="s">
        <v>27</v>
      </c>
      <c r="F157" s="95" t="str">
        <f>IF(P156="","",VLOOKUP($E156&amp;$D$91&amp;$D$92,'CCG data'!$A:$AD,'CCG data'!W$3,FALSE))</f>
        <v/>
      </c>
      <c r="G157" s="96" t="str">
        <f>IF(P156="","",VLOOKUP($E156&amp;$D$91&amp;$D$92,'CCG data'!$A:$AD,'CCG data'!X$3,FALSE))</f>
        <v/>
      </c>
      <c r="H157" s="96">
        <f>IF(R156="","",VLOOKUP($E156&amp;$D$91&amp;$D$92,'CCG data'!$A:$AD,'CCG data'!Y$3,FALSE))</f>
        <v>122.04011623293572</v>
      </c>
      <c r="I157" s="96">
        <f>IF(R156="","",VLOOKUP($E156&amp;$D$91&amp;$D$92,'CCG data'!$A:$AD,'CCG data'!Z$3,FALSE))</f>
        <v>135.02338362333836</v>
      </c>
      <c r="J157" s="96">
        <f>IF(T156="","",VLOOKUP($E156&amp;$D$91&amp;$D$92,'CCG data'!$A:$AD,'CCG data'!AA$3,FALSE))</f>
        <v>11.1770699206629</v>
      </c>
      <c r="K157" s="96">
        <f>IF(T156="","",VLOOKUP($E156&amp;$D$91&amp;$D$92,'CCG data'!$A:$AD,'CCG data'!AB$3,FALSE))</f>
        <v>15.634332291609644</v>
      </c>
      <c r="L157" s="96">
        <f>IF(V156="","",VLOOKUP($E156&amp;$D$91&amp;$D$92,'CCG data'!$A:$AD,'CCG data'!AC$3,FALSE))</f>
        <v>36.145916566082789</v>
      </c>
      <c r="M157" s="96">
        <f>IF(V156="","",VLOOKUP($E156&amp;$D$91&amp;$D$92,'CCG data'!$A:$AD,'CCG data'!AD$3,FALSE))</f>
        <v>43.356637936440251</v>
      </c>
      <c r="N157" s="368"/>
      <c r="P157" s="152" t="str">
        <f>IF(P156="","",VLOOKUP($E156&amp;$D$91&amp;$D$92,'CCG data'!$A:$AD,'CCG data'!I$3,FALSE))</f>
        <v/>
      </c>
      <c r="Q157" s="15" t="str">
        <f>IF(P156="","",VLOOKUP($E156&amp;$D$91&amp;$D$92,'CCG data'!$A:$AD,'CCG data'!J$3,FALSE))</f>
        <v/>
      </c>
      <c r="R157" s="15">
        <f>IF(R156="","",VLOOKUP($E156&amp;$D$91&amp;$D$92,'CCG data'!$A:$AD,'CCG data'!K$3,FALSE))</f>
        <v>0.69299999999999995</v>
      </c>
      <c r="S157" s="15">
        <f>IF(R156="","",VLOOKUP($E156&amp;$D$91&amp;$D$92,'CCG data'!$A:$AD,'CCG data'!L$3,FALSE))</f>
        <v>0.73199999999999998</v>
      </c>
      <c r="T157" s="15">
        <f>IF(T156="","",VLOOKUP($E156&amp;$D$91&amp;$D$92,'CCG data'!$A:$AD,'CCG data'!M$3,FALSE))</f>
        <v>5.6000000000000001E-2</v>
      </c>
      <c r="U157" s="15">
        <f>IF(T156="","",VLOOKUP($E156&amp;$D$91&amp;$D$92,'CCG data'!$A:$AD,'CCG data'!N$3,FALSE))</f>
        <v>7.6999999999999999E-2</v>
      </c>
      <c r="V157" s="15">
        <f>IF(V156="","",VLOOKUP($E156&amp;$D$91&amp;$D$92,'CCG data'!$A:$AD,'CCG data'!O$3,FALSE))</f>
        <v>0.20399999999999999</v>
      </c>
      <c r="W157" s="136">
        <f>IF(V156="","",VLOOKUP($E156&amp;$D$91&amp;$D$92,'CCG data'!$A:$AD,'CCG data'!P$3,FALSE))</f>
        <v>0.23899999999999999</v>
      </c>
      <c r="Z157" s="165" t="str">
        <f>IFERROR(VLOOKUP($E157&amp;$D$92, Outliers!$A$4:$P$214,13,FALSE),"0")</f>
        <v>0</v>
      </c>
      <c r="AA157" s="165" t="str">
        <f>IFERROR(VLOOKUP($E157&amp;$D$92, Outliers!$A$4:$P$214,14,FALSE),"0")</f>
        <v>0</v>
      </c>
      <c r="AB157" s="165" t="str">
        <f>IFERROR(VLOOKUP($E157&amp;$D$92, Outliers!$A$4:$P$214,15,FALSE),"0")</f>
        <v>0</v>
      </c>
    </row>
    <row r="158" spans="4:29" ht="15.75" x14ac:dyDescent="0.25">
      <c r="D158" s="319"/>
      <c r="E158" s="104" t="s">
        <v>397</v>
      </c>
      <c r="F158" s="394" t="str">
        <f>IF(OR(ISERROR(VLOOKUP($E158&amp;$D$91&amp;$D$92,'CCG data'!$A:$AD,'CCG data'!R$3,FALSE)),ISBLANK(VLOOKUP($E158&amp;$D$91&amp;$D$92,'CCG data'!$A:$AD,'CCG data'!R$3,FALSE))),"",VLOOKUP($E158&amp;$D$91&amp;$D$92,'CCG data'!$A:$AD,'CCG data'!R$3,FALSE))</f>
        <v/>
      </c>
      <c r="G158" s="395"/>
      <c r="H158" s="395">
        <f>IF(OR(ISERROR(VLOOKUP($E158&amp;$D$91&amp;$D$92,'CCG data'!$A:$AD,'CCG data'!S$3,FALSE)),ISBLANK(VLOOKUP($E158&amp;$D$91&amp;$D$92,'CCG data'!$A:$AD,'CCG data'!S$3,FALSE))),"",VLOOKUP($E158&amp;$D$91&amp;$D$92,'CCG data'!$A:$AD,'CCG data'!S$3,FALSE))</f>
        <v>134.60420338845498</v>
      </c>
      <c r="I158" s="395"/>
      <c r="J158" s="395">
        <f>IF(OR(ISERROR(VLOOKUP($E158&amp;$D$91&amp;$D$92,'CCG data'!$A:$AD,'CCG data'!T$3,FALSE)),ISBLANK(VLOOKUP($E158&amp;$D$91&amp;$D$92,'CCG data'!$A:$AD,'CCG data'!T$3,FALSE))),"",VLOOKUP($E158&amp;$D$91&amp;$D$92,'CCG data'!$A:$AD,'CCG data'!T$3,FALSE))</f>
        <v>12.715524895223695</v>
      </c>
      <c r="K158" s="395"/>
      <c r="L158" s="395">
        <f>IF(OR(ISERROR(VLOOKUP($E158&amp;$D$91&amp;$D$92,'CCG data'!$A:$AD,'CCG data'!U$3,FALSE)),ISBLANK(VLOOKUP($E158&amp;$D$91&amp;$D$92,'CCG data'!$A:$AD,'CCG data'!U$3,FALSE))),"",VLOOKUP($E158&amp;$D$91&amp;$D$92,'CCG data'!$A:$AD,'CCG data'!U$3,FALSE))</f>
        <v>28.401542941985046</v>
      </c>
      <c r="M158" s="396"/>
      <c r="N158" s="367">
        <f>IF(OR(ISERROR(VLOOKUP($E158&amp;$D$91&amp;$D$92,'CCG data'!$A:$AD,'CCG data'!G$3,FALSE)),ISBLANK(VLOOKUP($E158&amp;$D$91&amp;$D$92,'CCG data'!$A:$AD,'CCG data'!G$3,FALSE))),"",VLOOKUP($E158&amp;$D$91&amp;$D$92,'CCG data'!$A:$AD,'CCG data'!G$3,FALSE))</f>
        <v>1071</v>
      </c>
      <c r="P158" s="404" t="str">
        <f>IF(OR(ISERROR(VLOOKUP($E158&amp;$D$91&amp;$D$92,'CCG data'!$A:$AD,'CCG data'!B$3,FALSE)),ISBLANK(VLOOKUP($E158&amp;$D$91&amp;$D$92,'CCG data'!$A:$AD,'CCG data'!B$3,FALSE))),"",VLOOKUP($E158&amp;$D$91&amp;$D$92,'CCG data'!$A:$AD,'CCG data'!B$3,FALSE))</f>
        <v/>
      </c>
      <c r="Q158" s="267"/>
      <c r="R158" s="267">
        <f>IF(OR(ISERROR(VLOOKUP($E158&amp;$D$91&amp;$D$92,'CCG data'!$A:$AD,'CCG data'!C$3,FALSE)),ISBLANK(VLOOKUP($E158&amp;$D$91&amp;$D$92,'CCG data'!$A:$AD,'CCG data'!C$3,FALSE))),"",VLOOKUP($E158&amp;$D$91&amp;$D$92,'CCG data'!$A:$AD,'CCG data'!C$3,FALSE))</f>
        <v>0.77871148459383754</v>
      </c>
      <c r="S158" s="267"/>
      <c r="T158" s="267">
        <f>IF(OR(ISERROR(VLOOKUP($E158&amp;$D$91&amp;$D$92,'CCG data'!$A:$AD,'CCG data'!D$3,FALSE)),ISBLANK(VLOOKUP($E158&amp;$D$91&amp;$D$92,'CCG data'!$A:$AD,'CCG data'!D$3,FALSE))),"",VLOOKUP($E158&amp;$D$91&amp;$D$92,'CCG data'!$A:$AD,'CCG data'!D$3,FALSE))</f>
        <v>5.8823529411764705E-2</v>
      </c>
      <c r="U158" s="267"/>
      <c r="V158" s="267">
        <f>IF(OR(ISERROR(VLOOKUP($E158&amp;$D$91&amp;$D$92,'CCG data'!$A:$AD,'CCG data'!E$3,FALSE)),ISBLANK(VLOOKUP($E158&amp;$D$91&amp;$D$92,'CCG data'!$A:$AD,'CCG data'!E$3,FALSE))),"",VLOOKUP($E158&amp;$D$91&amp;$D$92,'CCG data'!$A:$AD,'CCG data'!E$3,FALSE))</f>
        <v>0.16246498599439776</v>
      </c>
      <c r="W158" s="405"/>
      <c r="Z158" s="165">
        <f>IFERROR(VLOOKUP($E158&amp;$D$92, Outliers!$A$4:$P$214,13,FALSE),"0")</f>
        <v>0</v>
      </c>
      <c r="AA158" s="165">
        <f>IFERROR(VLOOKUP($E158&amp;$D$92, Outliers!$A$4:$P$214,14,FALSE),"0")</f>
        <v>0</v>
      </c>
      <c r="AB158" s="165">
        <f>IFERROR(VLOOKUP($E158&amp;$D$92, Outliers!$A$4:$P$214,15,FALSE),"0")</f>
        <v>0</v>
      </c>
    </row>
    <row r="159" spans="4:29" x14ac:dyDescent="0.25">
      <c r="D159" s="319"/>
      <c r="E159" s="103" t="s">
        <v>27</v>
      </c>
      <c r="F159" s="95" t="str">
        <f>IF(P158="","",VLOOKUP($E158&amp;$D$91&amp;$D$92,'CCG data'!$A:$AD,'CCG data'!W$3,FALSE))</f>
        <v/>
      </c>
      <c r="G159" s="96" t="str">
        <f>IF(P158="","",VLOOKUP($E158&amp;$D$91&amp;$D$92,'CCG data'!$A:$AD,'CCG data'!X$3,FALSE))</f>
        <v/>
      </c>
      <c r="H159" s="96">
        <f>IF(R158="","",VLOOKUP($E158&amp;$D$91&amp;$D$92,'CCG data'!$A:$AD,'CCG data'!Y$3,FALSE))</f>
        <v>125.4687171405068</v>
      </c>
      <c r="I159" s="96">
        <f>IF(R158="","",VLOOKUP($E158&amp;$D$91&amp;$D$92,'CCG data'!$A:$AD,'CCG data'!Z$3,FALSE))</f>
        <v>143.73968963640314</v>
      </c>
      <c r="J159" s="96">
        <f>IF(T158="","",VLOOKUP($E158&amp;$D$91&amp;$D$92,'CCG data'!$A:$AD,'CCG data'!AA$3,FALSE))</f>
        <v>9.5755940067318583</v>
      </c>
      <c r="K159" s="96">
        <f>IF(T158="","",VLOOKUP($E158&amp;$D$91&amp;$D$92,'CCG data'!$A:$AD,'CCG data'!AB$3,FALSE))</f>
        <v>15.855455783715531</v>
      </c>
      <c r="L159" s="96">
        <f>IF(V158="","",VLOOKUP($E158&amp;$D$91&amp;$D$92,'CCG data'!$A:$AD,'CCG data'!AC$3,FALSE))</f>
        <v>24.181436730752594</v>
      </c>
      <c r="M159" s="96">
        <f>IF(V158="","",VLOOKUP($E158&amp;$D$91&amp;$D$92,'CCG data'!$A:$AD,'CCG data'!AD$3,FALSE))</f>
        <v>32.621649153217497</v>
      </c>
      <c r="N159" s="368"/>
      <c r="P159" s="152" t="str">
        <f>IF(P158="","",VLOOKUP($E158&amp;$D$91&amp;$D$92,'CCG data'!$A:$AD,'CCG data'!I$3,FALSE))</f>
        <v/>
      </c>
      <c r="Q159" s="15" t="str">
        <f>IF(P158="","",VLOOKUP($E158&amp;$D$91&amp;$D$92,'CCG data'!$A:$AD,'CCG data'!J$3,FALSE))</f>
        <v/>
      </c>
      <c r="R159" s="15">
        <f>IF(R158="","",VLOOKUP($E158&amp;$D$91&amp;$D$92,'CCG data'!$A:$AD,'CCG data'!K$3,FALSE))</f>
        <v>0.753</v>
      </c>
      <c r="S159" s="15">
        <f>IF(R158="","",VLOOKUP($E158&amp;$D$91&amp;$D$92,'CCG data'!$A:$AD,'CCG data'!L$3,FALSE))</f>
        <v>0.80300000000000005</v>
      </c>
      <c r="T159" s="15">
        <f>IF(T158="","",VLOOKUP($E158&amp;$D$91&amp;$D$92,'CCG data'!$A:$AD,'CCG data'!M$3,FALSE))</f>
        <v>4.5999999999999999E-2</v>
      </c>
      <c r="U159" s="15">
        <f>IF(T158="","",VLOOKUP($E158&amp;$D$91&amp;$D$92,'CCG data'!$A:$AD,'CCG data'!N$3,FALSE))</f>
        <v>7.4999999999999997E-2</v>
      </c>
      <c r="V159" s="15">
        <f>IF(V158="","",VLOOKUP($E158&amp;$D$91&amp;$D$92,'CCG data'!$A:$AD,'CCG data'!O$3,FALSE))</f>
        <v>0.14199999999999999</v>
      </c>
      <c r="W159" s="136">
        <f>IF(V158="","",VLOOKUP($E158&amp;$D$91&amp;$D$92,'CCG data'!$A:$AD,'CCG data'!P$3,FALSE))</f>
        <v>0.186</v>
      </c>
      <c r="Z159" s="165" t="str">
        <f>IFERROR(VLOOKUP($E159&amp;$D$92, Outliers!$A$4:$P$214,13,FALSE),"0")</f>
        <v>0</v>
      </c>
      <c r="AA159" s="165" t="str">
        <f>IFERROR(VLOOKUP($E159&amp;$D$92, Outliers!$A$4:$P$214,14,FALSE),"0")</f>
        <v>0</v>
      </c>
      <c r="AB159" s="165" t="str">
        <f>IFERROR(VLOOKUP($E159&amp;$D$92, Outliers!$A$4:$P$214,15,FALSE),"0")</f>
        <v>0</v>
      </c>
    </row>
    <row r="160" spans="4:29" ht="15.75" x14ac:dyDescent="0.25">
      <c r="D160" s="319"/>
      <c r="E160" s="104" t="s">
        <v>398</v>
      </c>
      <c r="F160" s="394" t="str">
        <f>IF(OR(ISERROR(VLOOKUP($E160&amp;$D$91&amp;$D$92,'CCG data'!$A:$AD,'CCG data'!R$3,FALSE)),ISBLANK(VLOOKUP($E160&amp;$D$91&amp;$D$92,'CCG data'!$A:$AD,'CCG data'!R$3,FALSE))),"",VLOOKUP($E160&amp;$D$91&amp;$D$92,'CCG data'!$A:$AD,'CCG data'!R$3,FALSE))</f>
        <v/>
      </c>
      <c r="G160" s="395"/>
      <c r="H160" s="395">
        <f>IF(OR(ISERROR(VLOOKUP($E160&amp;$D$91&amp;$D$92,'CCG data'!$A:$AD,'CCG data'!S$3,FALSE)),ISBLANK(VLOOKUP($E160&amp;$D$91&amp;$D$92,'CCG data'!$A:$AD,'CCG data'!S$3,FALSE))),"",VLOOKUP($E160&amp;$D$91&amp;$D$92,'CCG data'!$A:$AD,'CCG data'!S$3,FALSE))</f>
        <v>157.80347170214441</v>
      </c>
      <c r="I160" s="395"/>
      <c r="J160" s="395">
        <f>IF(OR(ISERROR(VLOOKUP($E160&amp;$D$91&amp;$D$92,'CCG data'!$A:$AD,'CCG data'!T$3,FALSE)),ISBLANK(VLOOKUP($E160&amp;$D$91&amp;$D$92,'CCG data'!$A:$AD,'CCG data'!T$3,FALSE))),"",VLOOKUP($E160&amp;$D$91&amp;$D$92,'CCG data'!$A:$AD,'CCG data'!T$3,FALSE))</f>
        <v>21.082931309523342</v>
      </c>
      <c r="K160" s="395"/>
      <c r="L160" s="395">
        <f>IF(OR(ISERROR(VLOOKUP($E160&amp;$D$91&amp;$D$92,'CCG data'!$A:$AD,'CCG data'!U$3,FALSE)),ISBLANK(VLOOKUP($E160&amp;$D$91&amp;$D$92,'CCG data'!$A:$AD,'CCG data'!U$3,FALSE))),"",VLOOKUP($E160&amp;$D$91&amp;$D$92,'CCG data'!$A:$AD,'CCG data'!U$3,FALSE))</f>
        <v>26.691827689029861</v>
      </c>
      <c r="M160" s="396"/>
      <c r="N160" s="367">
        <f>IF(OR(ISERROR(VLOOKUP($E160&amp;$D$91&amp;$D$92,'CCG data'!$A:$AD,'CCG data'!G$3,FALSE)),ISBLANK(VLOOKUP($E160&amp;$D$91&amp;$D$92,'CCG data'!$A:$AD,'CCG data'!G$3,FALSE))),"",VLOOKUP($E160&amp;$D$91&amp;$D$92,'CCG data'!$A:$AD,'CCG data'!G$3,FALSE))</f>
        <v>936</v>
      </c>
      <c r="P160" s="404" t="str">
        <f>IF(OR(ISERROR(VLOOKUP($E160&amp;$D$91&amp;$D$92,'CCG data'!$A:$AD,'CCG data'!B$3,FALSE)),ISBLANK(VLOOKUP($E160&amp;$D$91&amp;$D$92,'CCG data'!$A:$AD,'CCG data'!B$3,FALSE))),"",VLOOKUP($E160&amp;$D$91&amp;$D$92,'CCG data'!$A:$AD,'CCG data'!B$3,FALSE))</f>
        <v/>
      </c>
      <c r="Q160" s="267"/>
      <c r="R160" s="267">
        <f>IF(OR(ISERROR(VLOOKUP($E160&amp;$D$91&amp;$D$92,'CCG data'!$A:$AD,'CCG data'!C$3,FALSE)),ISBLANK(VLOOKUP($E160&amp;$D$91&amp;$D$92,'CCG data'!$A:$AD,'CCG data'!C$3,FALSE))),"",VLOOKUP($E160&amp;$D$91&amp;$D$92,'CCG data'!$A:$AD,'CCG data'!C$3,FALSE))</f>
        <v>0.78311965811965811</v>
      </c>
      <c r="S160" s="267"/>
      <c r="T160" s="267">
        <f>IF(OR(ISERROR(VLOOKUP($E160&amp;$D$91&amp;$D$92,'CCG data'!$A:$AD,'CCG data'!D$3,FALSE)),ISBLANK(VLOOKUP($E160&amp;$D$91&amp;$D$92,'CCG data'!$A:$AD,'CCG data'!D$3,FALSE))),"",VLOOKUP($E160&amp;$D$91&amp;$D$92,'CCG data'!$A:$AD,'CCG data'!D$3,FALSE))</f>
        <v>8.8675213675213679E-2</v>
      </c>
      <c r="U160" s="267"/>
      <c r="V160" s="267">
        <f>IF(OR(ISERROR(VLOOKUP($E160&amp;$D$91&amp;$D$92,'CCG data'!$A:$AD,'CCG data'!E$3,FALSE)),ISBLANK(VLOOKUP($E160&amp;$D$91&amp;$D$92,'CCG data'!$A:$AD,'CCG data'!E$3,FALSE))),"",VLOOKUP($E160&amp;$D$91&amp;$D$92,'CCG data'!$A:$AD,'CCG data'!E$3,FALSE))</f>
        <v>0.12820512820512819</v>
      </c>
      <c r="W160" s="405"/>
      <c r="Z160" s="165">
        <f>IFERROR(VLOOKUP($E160&amp;$D$92, Outliers!$A$4:$P$214,13,FALSE),"0")</f>
        <v>1</v>
      </c>
      <c r="AA160" s="165">
        <f>IFERROR(VLOOKUP($E160&amp;$D$92, Outliers!$A$4:$P$214,14,FALSE),"0")</f>
        <v>0</v>
      </c>
      <c r="AB160" s="165">
        <f>IFERROR(VLOOKUP($E160&amp;$D$92, Outliers!$A$4:$P$214,15,FALSE),"0")</f>
        <v>0</v>
      </c>
    </row>
    <row r="161" spans="4:28" x14ac:dyDescent="0.25">
      <c r="D161" s="319"/>
      <c r="E161" s="103" t="s">
        <v>27</v>
      </c>
      <c r="F161" s="95" t="str">
        <f>IF(P160="","",VLOOKUP($E160&amp;$D$91&amp;$D$92,'CCG data'!$A:$AD,'CCG data'!W$3,FALSE))</f>
        <v/>
      </c>
      <c r="G161" s="96" t="str">
        <f>IF(P160="","",VLOOKUP($E160&amp;$D$91&amp;$D$92,'CCG data'!$A:$AD,'CCG data'!X$3,FALSE))</f>
        <v/>
      </c>
      <c r="H161" s="96">
        <f>IF(R160="","",VLOOKUP($E160&amp;$D$91&amp;$D$92,'CCG data'!$A:$AD,'CCG data'!Y$3,FALSE))</f>
        <v>146.37940743603531</v>
      </c>
      <c r="I161" s="96">
        <f>IF(R160="","",VLOOKUP($E160&amp;$D$91&amp;$D$92,'CCG data'!$A:$AD,'CCG data'!Z$3,FALSE))</f>
        <v>169.22753596825351</v>
      </c>
      <c r="J161" s="96">
        <f>IF(T160="","",VLOOKUP($E160&amp;$D$91&amp;$D$92,'CCG data'!$A:$AD,'CCG data'!AA$3,FALSE))</f>
        <v>16.547192696460868</v>
      </c>
      <c r="K161" s="96">
        <f>IF(T160="","",VLOOKUP($E160&amp;$D$91&amp;$D$92,'CCG data'!$A:$AD,'CCG data'!AB$3,FALSE))</f>
        <v>25.618669922585816</v>
      </c>
      <c r="L161" s="96">
        <f>IF(V160="","",VLOOKUP($E160&amp;$D$91&amp;$D$92,'CCG data'!$A:$AD,'CCG data'!AC$3,FALSE))</f>
        <v>21.916053754431132</v>
      </c>
      <c r="M161" s="96">
        <f>IF(V160="","",VLOOKUP($E160&amp;$D$91&amp;$D$92,'CCG data'!$A:$AD,'CCG data'!AD$3,FALSE))</f>
        <v>31.467601623628589</v>
      </c>
      <c r="N161" s="368"/>
      <c r="P161" s="152" t="str">
        <f>IF(P160="","",VLOOKUP($E160&amp;$D$91&amp;$D$92,'CCG data'!$A:$AD,'CCG data'!I$3,FALSE))</f>
        <v/>
      </c>
      <c r="Q161" s="15" t="str">
        <f>IF(P160="","",VLOOKUP($E160&amp;$D$91&amp;$D$92,'CCG data'!$A:$AD,'CCG data'!J$3,FALSE))</f>
        <v/>
      </c>
      <c r="R161" s="15">
        <f>IF(R160="","",VLOOKUP($E160&amp;$D$91&amp;$D$92,'CCG data'!$A:$AD,'CCG data'!K$3,FALSE))</f>
        <v>0.75600000000000001</v>
      </c>
      <c r="S161" s="15">
        <f>IF(R160="","",VLOOKUP($E160&amp;$D$91&amp;$D$92,'CCG data'!$A:$AD,'CCG data'!L$3,FALSE))</f>
        <v>0.80800000000000005</v>
      </c>
      <c r="T161" s="15">
        <f>IF(T160="","",VLOOKUP($E160&amp;$D$91&amp;$D$92,'CCG data'!$A:$AD,'CCG data'!M$3,FALSE))</f>
        <v>7.1999999999999995E-2</v>
      </c>
      <c r="U161" s="15">
        <f>IF(T160="","",VLOOKUP($E160&amp;$D$91&amp;$D$92,'CCG data'!$A:$AD,'CCG data'!N$3,FALSE))</f>
        <v>0.109</v>
      </c>
      <c r="V161" s="15">
        <f>IF(V160="","",VLOOKUP($E160&amp;$D$91&amp;$D$92,'CCG data'!$A:$AD,'CCG data'!O$3,FALSE))</f>
        <v>0.108</v>
      </c>
      <c r="W161" s="136">
        <f>IF(V160="","",VLOOKUP($E160&amp;$D$91&amp;$D$92,'CCG data'!$A:$AD,'CCG data'!P$3,FALSE))</f>
        <v>0.151</v>
      </c>
      <c r="Z161" s="165" t="str">
        <f>IFERROR(VLOOKUP($E161&amp;$D$92, Outliers!$A$4:$P$214,13,FALSE),"0")</f>
        <v>0</v>
      </c>
      <c r="AA161" s="165" t="str">
        <f>IFERROR(VLOOKUP($E161&amp;$D$92, Outliers!$A$4:$P$214,14,FALSE),"0")</f>
        <v>0</v>
      </c>
      <c r="AB161" s="165" t="str">
        <f>IFERROR(VLOOKUP($E161&amp;$D$92, Outliers!$A$4:$P$214,15,FALSE),"0")</f>
        <v>0</v>
      </c>
    </row>
    <row r="162" spans="4:28" ht="15.75" x14ac:dyDescent="0.25">
      <c r="D162" s="319"/>
      <c r="E162" s="104" t="s">
        <v>171</v>
      </c>
      <c r="F162" s="394" t="str">
        <f>IF(OR(ISERROR(VLOOKUP($E162&amp;$D$91&amp;$D$92,'CCG data'!$A:$AD,'CCG data'!R$3,FALSE)),ISBLANK(VLOOKUP($E162&amp;$D$91&amp;$D$92,'CCG data'!$A:$AD,'CCG data'!R$3,FALSE))),"",VLOOKUP($E162&amp;$D$91&amp;$D$92,'CCG data'!$A:$AD,'CCG data'!R$3,FALSE))</f>
        <v/>
      </c>
      <c r="G162" s="395"/>
      <c r="H162" s="395">
        <f>IF(OR(ISERROR(VLOOKUP($E162&amp;$D$91&amp;$D$92,'CCG data'!$A:$AD,'CCG data'!S$3,FALSE)),ISBLANK(VLOOKUP($E162&amp;$D$91&amp;$D$92,'CCG data'!$A:$AD,'CCG data'!S$3,FALSE))),"",VLOOKUP($E162&amp;$D$91&amp;$D$92,'CCG data'!$A:$AD,'CCG data'!S$3,FALSE))</f>
        <v>142.48265810829986</v>
      </c>
      <c r="I162" s="395"/>
      <c r="J162" s="395">
        <f>IF(OR(ISERROR(VLOOKUP($E162&amp;$D$91&amp;$D$92,'CCG data'!$A:$AD,'CCG data'!T$3,FALSE)),ISBLANK(VLOOKUP($E162&amp;$D$91&amp;$D$92,'CCG data'!$A:$AD,'CCG data'!T$3,FALSE))),"",VLOOKUP($E162&amp;$D$91&amp;$D$92,'CCG data'!$A:$AD,'CCG data'!T$3,FALSE))</f>
        <v>11.221510068364685</v>
      </c>
      <c r="K162" s="395"/>
      <c r="L162" s="395">
        <f>IF(OR(ISERROR(VLOOKUP($E162&amp;$D$91&amp;$D$92,'CCG data'!$A:$AD,'CCG data'!U$3,FALSE)),ISBLANK(VLOOKUP($E162&amp;$D$91&amp;$D$92,'CCG data'!$A:$AD,'CCG data'!U$3,FALSE))),"",VLOOKUP($E162&amp;$D$91&amp;$D$92,'CCG data'!$A:$AD,'CCG data'!U$3,FALSE))</f>
        <v>23.803207765452132</v>
      </c>
      <c r="M162" s="396"/>
      <c r="N162" s="367">
        <f>IF(OR(ISERROR(VLOOKUP($E162&amp;$D$91&amp;$D$92,'CCG data'!$A:$AD,'CCG data'!G$3,FALSE)),ISBLANK(VLOOKUP($E162&amp;$D$91&amp;$D$92,'CCG data'!$A:$AD,'CCG data'!G$3,FALSE))),"",VLOOKUP($E162&amp;$D$91&amp;$D$92,'CCG data'!$A:$AD,'CCG data'!G$3,FALSE))</f>
        <v>4005</v>
      </c>
      <c r="P162" s="404" t="str">
        <f>IF(OR(ISERROR(VLOOKUP($E162&amp;$D$91&amp;$D$92,'CCG data'!$A:$AD,'CCG data'!B$3,FALSE)),ISBLANK(VLOOKUP($E162&amp;$D$91&amp;$D$92,'CCG data'!$A:$AD,'CCG data'!B$3,FALSE))),"",VLOOKUP($E162&amp;$D$91&amp;$D$92,'CCG data'!$A:$AD,'CCG data'!B$3,FALSE))</f>
        <v/>
      </c>
      <c r="Q162" s="267"/>
      <c r="R162" s="267">
        <f>IF(OR(ISERROR(VLOOKUP($E162&amp;$D$91&amp;$D$92,'CCG data'!$A:$AD,'CCG data'!C$3,FALSE)),ISBLANK(VLOOKUP($E162&amp;$D$91&amp;$D$92,'CCG data'!$A:$AD,'CCG data'!C$3,FALSE))),"",VLOOKUP($E162&amp;$D$91&amp;$D$92,'CCG data'!$A:$AD,'CCG data'!C$3,FALSE))</f>
        <v>0.80199750312109863</v>
      </c>
      <c r="S162" s="267"/>
      <c r="T162" s="267">
        <f>IF(OR(ISERROR(VLOOKUP($E162&amp;$D$91&amp;$D$92,'CCG data'!$A:$AD,'CCG data'!D$3,FALSE)),ISBLANK(VLOOKUP($E162&amp;$D$91&amp;$D$92,'CCG data'!$A:$AD,'CCG data'!D$3,FALSE))),"",VLOOKUP($E162&amp;$D$91&amp;$D$92,'CCG data'!$A:$AD,'CCG data'!D$3,FALSE))</f>
        <v>6.3420724094881392E-2</v>
      </c>
      <c r="U162" s="267"/>
      <c r="V162" s="267">
        <f>IF(OR(ISERROR(VLOOKUP($E162&amp;$D$91&amp;$D$92,'CCG data'!$A:$AD,'CCG data'!E$3,FALSE)),ISBLANK(VLOOKUP($E162&amp;$D$91&amp;$D$92,'CCG data'!$A:$AD,'CCG data'!E$3,FALSE))),"",VLOOKUP($E162&amp;$D$91&amp;$D$92,'CCG data'!$A:$AD,'CCG data'!E$3,FALSE))</f>
        <v>0.13458177278401998</v>
      </c>
      <c r="W162" s="405"/>
      <c r="Z162" s="165">
        <f>IFERROR(VLOOKUP($E162&amp;$D$92, Outliers!$A$4:$P$214,13,FALSE),"0")</f>
        <v>1</v>
      </c>
      <c r="AA162" s="165">
        <f>IFERROR(VLOOKUP($E162&amp;$D$92, Outliers!$A$4:$P$214,14,FALSE),"0")</f>
        <v>1</v>
      </c>
      <c r="AB162" s="165">
        <f>IFERROR(VLOOKUP($E162&amp;$D$92, Outliers!$A$4:$P$214,15,FALSE),"0")</f>
        <v>1</v>
      </c>
    </row>
    <row r="163" spans="4:28" x14ac:dyDescent="0.25">
      <c r="D163" s="319"/>
      <c r="E163" s="103" t="s">
        <v>27</v>
      </c>
      <c r="F163" s="95" t="str">
        <f>IF(P162="","",VLOOKUP($E162&amp;$D$91&amp;$D$92,'CCG data'!$A:$AD,'CCG data'!W$3,FALSE))</f>
        <v/>
      </c>
      <c r="G163" s="96" t="str">
        <f>IF(P162="","",VLOOKUP($E162&amp;$D$91&amp;$D$92,'CCG data'!$A:$AD,'CCG data'!X$3,FALSE))</f>
        <v/>
      </c>
      <c r="H163" s="96">
        <f>IF(R162="","",VLOOKUP($E162&amp;$D$91&amp;$D$92,'CCG data'!$A:$AD,'CCG data'!Y$3,FALSE))</f>
        <v>137.55511636982445</v>
      </c>
      <c r="I163" s="96">
        <f>IF(R162="","",VLOOKUP($E162&amp;$D$91&amp;$D$92,'CCG data'!$A:$AD,'CCG data'!Z$3,FALSE))</f>
        <v>147.41019984677527</v>
      </c>
      <c r="J163" s="96">
        <f>IF(T162="","",VLOOKUP($E162&amp;$D$91&amp;$D$92,'CCG data'!$A:$AD,'CCG data'!AA$3,FALSE))</f>
        <v>9.8414737479415884</v>
      </c>
      <c r="K163" s="96">
        <f>IF(T162="","",VLOOKUP($E162&amp;$D$91&amp;$D$92,'CCG data'!$A:$AD,'CCG data'!AB$3,FALSE))</f>
        <v>12.601546388787781</v>
      </c>
      <c r="L163" s="96">
        <f>IF(V162="","",VLOOKUP($E162&amp;$D$91&amp;$D$92,'CCG data'!$A:$AD,'CCG data'!AC$3,FALSE))</f>
        <v>21.793665355437039</v>
      </c>
      <c r="M163" s="96">
        <f>IF(V162="","",VLOOKUP($E162&amp;$D$91&amp;$D$92,'CCG data'!$A:$AD,'CCG data'!AD$3,FALSE))</f>
        <v>25.812750175467226</v>
      </c>
      <c r="N163" s="368"/>
      <c r="P163" s="152" t="str">
        <f>IF(P162="","",VLOOKUP($E162&amp;$D$91&amp;$D$92,'CCG data'!$A:$AD,'CCG data'!I$3,FALSE))</f>
        <v/>
      </c>
      <c r="Q163" s="15" t="str">
        <f>IF(P162="","",VLOOKUP($E162&amp;$D$91&amp;$D$92,'CCG data'!$A:$AD,'CCG data'!J$3,FALSE))</f>
        <v/>
      </c>
      <c r="R163" s="15">
        <f>IF(R162="","",VLOOKUP($E162&amp;$D$91&amp;$D$92,'CCG data'!$A:$AD,'CCG data'!K$3,FALSE))</f>
        <v>0.78900000000000003</v>
      </c>
      <c r="S163" s="15">
        <f>IF(R162="","",VLOOKUP($E162&amp;$D$91&amp;$D$92,'CCG data'!$A:$AD,'CCG data'!L$3,FALSE))</f>
        <v>0.81399999999999995</v>
      </c>
      <c r="T163" s="15">
        <f>IF(T162="","",VLOOKUP($E162&amp;$D$91&amp;$D$92,'CCG data'!$A:$AD,'CCG data'!M$3,FALSE))</f>
        <v>5.6000000000000001E-2</v>
      </c>
      <c r="U163" s="15">
        <f>IF(T162="","",VLOOKUP($E162&amp;$D$91&amp;$D$92,'CCG data'!$A:$AD,'CCG data'!N$3,FALSE))</f>
        <v>7.0999999999999994E-2</v>
      </c>
      <c r="V163" s="15">
        <f>IF(V162="","",VLOOKUP($E162&amp;$D$91&amp;$D$92,'CCG data'!$A:$AD,'CCG data'!O$3,FALSE))</f>
        <v>0.124</v>
      </c>
      <c r="W163" s="136">
        <f>IF(V162="","",VLOOKUP($E162&amp;$D$91&amp;$D$92,'CCG data'!$A:$AD,'CCG data'!P$3,FALSE))</f>
        <v>0.14599999999999999</v>
      </c>
      <c r="Z163" s="165" t="str">
        <f>IFERROR(VLOOKUP($E163&amp;$D$92, Outliers!$A$4:$P$214,13,FALSE),"0")</f>
        <v>0</v>
      </c>
      <c r="AA163" s="165" t="str">
        <f>IFERROR(VLOOKUP($E163&amp;$D$92, Outliers!$A$4:$P$214,14,FALSE),"0")</f>
        <v>0</v>
      </c>
      <c r="AB163" s="165" t="str">
        <f>IFERROR(VLOOKUP($E163&amp;$D$92, Outliers!$A$4:$P$214,15,FALSE),"0")</f>
        <v>0</v>
      </c>
    </row>
    <row r="164" spans="4:28" ht="15.75" x14ac:dyDescent="0.25">
      <c r="D164" s="319"/>
      <c r="E164" s="104" t="s">
        <v>172</v>
      </c>
      <c r="F164" s="394" t="str">
        <f>IF(OR(ISERROR(VLOOKUP($E164&amp;$D$91&amp;$D$92,'CCG data'!$A:$AD,'CCG data'!R$3,FALSE)),ISBLANK(VLOOKUP($E164&amp;$D$91&amp;$D$92,'CCG data'!$A:$AD,'CCG data'!R$3,FALSE))),"",VLOOKUP($E164&amp;$D$91&amp;$D$92,'CCG data'!$A:$AD,'CCG data'!R$3,FALSE))</f>
        <v/>
      </c>
      <c r="G164" s="395"/>
      <c r="H164" s="395">
        <f>IF(OR(ISERROR(VLOOKUP($E164&amp;$D$91&amp;$D$92,'CCG data'!$A:$AD,'CCG data'!S$3,FALSE)),ISBLANK(VLOOKUP($E164&amp;$D$91&amp;$D$92,'CCG data'!$A:$AD,'CCG data'!S$3,FALSE))),"",VLOOKUP($E164&amp;$D$91&amp;$D$92,'CCG data'!$A:$AD,'CCG data'!S$3,FALSE))</f>
        <v>119.4608131501156</v>
      </c>
      <c r="I164" s="395"/>
      <c r="J164" s="395">
        <f>IF(OR(ISERROR(VLOOKUP($E164&amp;$D$91&amp;$D$92,'CCG data'!$A:$AD,'CCG data'!T$3,FALSE)),ISBLANK(VLOOKUP($E164&amp;$D$91&amp;$D$92,'CCG data'!$A:$AD,'CCG data'!T$3,FALSE))),"",VLOOKUP($E164&amp;$D$91&amp;$D$92,'CCG data'!$A:$AD,'CCG data'!T$3,FALSE))</f>
        <v>10.671327328255003</v>
      </c>
      <c r="K164" s="395"/>
      <c r="L164" s="395">
        <f>IF(OR(ISERROR(VLOOKUP($E164&amp;$D$91&amp;$D$92,'CCG data'!$A:$AD,'CCG data'!U$3,FALSE)),ISBLANK(VLOOKUP($E164&amp;$D$91&amp;$D$92,'CCG data'!$A:$AD,'CCG data'!U$3,FALSE))),"",VLOOKUP($E164&amp;$D$91&amp;$D$92,'CCG data'!$A:$AD,'CCG data'!U$3,FALSE))</f>
        <v>46.449847304198151</v>
      </c>
      <c r="M164" s="396"/>
      <c r="N164" s="367">
        <f>IF(OR(ISERROR(VLOOKUP($E164&amp;$D$91&amp;$D$92,'CCG data'!$A:$AD,'CCG data'!G$3,FALSE)),ISBLANK(VLOOKUP($E164&amp;$D$91&amp;$D$92,'CCG data'!$A:$AD,'CCG data'!G$3,FALSE))),"",VLOOKUP($E164&amp;$D$91&amp;$D$92,'CCG data'!$A:$AD,'CCG data'!G$3,FALSE))</f>
        <v>318</v>
      </c>
      <c r="P164" s="404" t="str">
        <f>IF(OR(ISERROR(VLOOKUP($E164&amp;$D$91&amp;$D$92,'CCG data'!$A:$AD,'CCG data'!B$3,FALSE)),ISBLANK(VLOOKUP($E164&amp;$D$91&amp;$D$92,'CCG data'!$A:$AD,'CCG data'!B$3,FALSE))),"",VLOOKUP($E164&amp;$D$91&amp;$D$92,'CCG data'!$A:$AD,'CCG data'!B$3,FALSE))</f>
        <v/>
      </c>
      <c r="Q164" s="267"/>
      <c r="R164" s="267">
        <f>IF(OR(ISERROR(VLOOKUP($E164&amp;$D$91&amp;$D$92,'CCG data'!$A:$AD,'CCG data'!C$3,FALSE)),ISBLANK(VLOOKUP($E164&amp;$D$91&amp;$D$92,'CCG data'!$A:$AD,'CCG data'!C$3,FALSE))),"",VLOOKUP($E164&amp;$D$91&amp;$D$92,'CCG data'!$A:$AD,'CCG data'!C$3,FALSE))</f>
        <v>0.68553459119496851</v>
      </c>
      <c r="S164" s="267"/>
      <c r="T164" s="267">
        <f>IF(OR(ISERROR(VLOOKUP($E164&amp;$D$91&amp;$D$92,'CCG data'!$A:$AD,'CCG data'!D$3,FALSE)),ISBLANK(VLOOKUP($E164&amp;$D$91&amp;$D$92,'CCG data'!$A:$AD,'CCG data'!D$3,FALSE))),"",VLOOKUP($E164&amp;$D$91&amp;$D$92,'CCG data'!$A:$AD,'CCG data'!D$3,FALSE))</f>
        <v>5.6603773584905662E-2</v>
      </c>
      <c r="U164" s="267"/>
      <c r="V164" s="267">
        <f>IF(OR(ISERROR(VLOOKUP($E164&amp;$D$91&amp;$D$92,'CCG data'!$A:$AD,'CCG data'!E$3,FALSE)),ISBLANK(VLOOKUP($E164&amp;$D$91&amp;$D$92,'CCG data'!$A:$AD,'CCG data'!E$3,FALSE))),"",VLOOKUP($E164&amp;$D$91&amp;$D$92,'CCG data'!$A:$AD,'CCG data'!E$3,FALSE))</f>
        <v>0.25786163522012578</v>
      </c>
      <c r="W164" s="405"/>
      <c r="Z164" s="165">
        <f>IFERROR(VLOOKUP($E164&amp;$D$92, Outliers!$A$4:$P$214,13,FALSE),"0")</f>
        <v>0</v>
      </c>
      <c r="AA164" s="165">
        <f>IFERROR(VLOOKUP($E164&amp;$D$92, Outliers!$A$4:$P$214,14,FALSE),"0")</f>
        <v>0</v>
      </c>
      <c r="AB164" s="165">
        <f>IFERROR(VLOOKUP($E164&amp;$D$92, Outliers!$A$4:$P$214,15,FALSE),"0")</f>
        <v>1</v>
      </c>
    </row>
    <row r="165" spans="4:28" x14ac:dyDescent="0.25">
      <c r="D165" s="319"/>
      <c r="E165" s="103" t="s">
        <v>27</v>
      </c>
      <c r="F165" s="95" t="str">
        <f>IF(P164="","",VLOOKUP($E164&amp;$D$91&amp;$D$92,'CCG data'!$A:$AD,'CCG data'!W$3,FALSE))</f>
        <v/>
      </c>
      <c r="G165" s="96" t="str">
        <f>IF(P164="","",VLOOKUP($E164&amp;$D$91&amp;$D$92,'CCG data'!$A:$AD,'CCG data'!X$3,FALSE))</f>
        <v/>
      </c>
      <c r="H165" s="96">
        <f>IF(R164="","",VLOOKUP($E164&amp;$D$91&amp;$D$92,'CCG data'!$A:$AD,'CCG data'!Y$3,FALSE))</f>
        <v>103.60263504537065</v>
      </c>
      <c r="I165" s="96">
        <f>IF(R164="","",VLOOKUP($E164&amp;$D$91&amp;$D$92,'CCG data'!$A:$AD,'CCG data'!Z$3,FALSE))</f>
        <v>135.31899125486055</v>
      </c>
      <c r="J165" s="96">
        <f>IF(T164="","",VLOOKUP($E164&amp;$D$91&amp;$D$92,'CCG data'!$A:$AD,'CCG data'!AA$3,FALSE))</f>
        <v>5.7414256217823185</v>
      </c>
      <c r="K165" s="96">
        <f>IF(T164="","",VLOOKUP($E164&amp;$D$91&amp;$D$92,'CCG data'!$A:$AD,'CCG data'!AB$3,FALSE))</f>
        <v>15.601229034727687</v>
      </c>
      <c r="L165" s="96">
        <f>IF(V164="","",VLOOKUP($E164&amp;$D$91&amp;$D$92,'CCG data'!$A:$AD,'CCG data'!AC$3,FALSE))</f>
        <v>36.395973357655606</v>
      </c>
      <c r="M165" s="96">
        <f>IF(V164="","",VLOOKUP($E164&amp;$D$91&amp;$D$92,'CCG data'!$A:$AD,'CCG data'!AD$3,FALSE))</f>
        <v>56.503721250740696</v>
      </c>
      <c r="N165" s="368"/>
      <c r="P165" s="152" t="str">
        <f>IF(P164="","",VLOOKUP($E164&amp;$D$91&amp;$D$92,'CCG data'!$A:$AD,'CCG data'!I$3,FALSE))</f>
        <v/>
      </c>
      <c r="Q165" s="15" t="str">
        <f>IF(P164="","",VLOOKUP($E164&amp;$D$91&amp;$D$92,'CCG data'!$A:$AD,'CCG data'!J$3,FALSE))</f>
        <v/>
      </c>
      <c r="R165" s="15">
        <f>IF(R164="","",VLOOKUP($E164&amp;$D$91&amp;$D$92,'CCG data'!$A:$AD,'CCG data'!K$3,FALSE))</f>
        <v>0.63300000000000001</v>
      </c>
      <c r="S165" s="15">
        <f>IF(R164="","",VLOOKUP($E164&amp;$D$91&amp;$D$92,'CCG data'!$A:$AD,'CCG data'!L$3,FALSE))</f>
        <v>0.73399999999999999</v>
      </c>
      <c r="T165" s="15">
        <f>IF(T164="","",VLOOKUP($E164&amp;$D$91&amp;$D$92,'CCG data'!$A:$AD,'CCG data'!M$3,FALSE))</f>
        <v>3.5999999999999997E-2</v>
      </c>
      <c r="U165" s="15">
        <f>IF(T164="","",VLOOKUP($E164&amp;$D$91&amp;$D$92,'CCG data'!$A:$AD,'CCG data'!N$3,FALSE))</f>
        <v>8.7999999999999995E-2</v>
      </c>
      <c r="V165" s="15">
        <f>IF(V164="","",VLOOKUP($E164&amp;$D$91&amp;$D$92,'CCG data'!$A:$AD,'CCG data'!O$3,FALSE))</f>
        <v>0.21299999999999999</v>
      </c>
      <c r="W165" s="136">
        <f>IF(V164="","",VLOOKUP($E164&amp;$D$91&amp;$D$92,'CCG data'!$A:$AD,'CCG data'!P$3,FALSE))</f>
        <v>0.309</v>
      </c>
      <c r="Z165" s="165" t="str">
        <f>IFERROR(VLOOKUP($E165&amp;$D$92, Outliers!$A$4:$P$214,13,FALSE),"0")</f>
        <v>0</v>
      </c>
      <c r="AA165" s="165" t="str">
        <f>IFERROR(VLOOKUP($E165&amp;$D$92, Outliers!$A$4:$P$214,14,FALSE),"0")</f>
        <v>0</v>
      </c>
      <c r="AB165" s="165" t="str">
        <f>IFERROR(VLOOKUP($E165&amp;$D$92, Outliers!$A$4:$P$214,15,FALSE),"0")</f>
        <v>0</v>
      </c>
    </row>
    <row r="166" spans="4:28" ht="15.75" x14ac:dyDescent="0.25">
      <c r="D166" s="319"/>
      <c r="E166" s="104" t="s">
        <v>399</v>
      </c>
      <c r="F166" s="394" t="str">
        <f>IF(OR(ISERROR(VLOOKUP($E166&amp;$D$91&amp;$D$92,'CCG data'!$A:$AD,'CCG data'!R$3,FALSE)),ISBLANK(VLOOKUP($E166&amp;$D$91&amp;$D$92,'CCG data'!$A:$AD,'CCG data'!R$3,FALSE))),"",VLOOKUP($E166&amp;$D$91&amp;$D$92,'CCG data'!$A:$AD,'CCG data'!R$3,FALSE))</f>
        <v/>
      </c>
      <c r="G166" s="395"/>
      <c r="H166" s="395">
        <f>IF(OR(ISERROR(VLOOKUP($E166&amp;$D$91&amp;$D$92,'CCG data'!$A:$AD,'CCG data'!S$3,FALSE)),ISBLANK(VLOOKUP($E166&amp;$D$91&amp;$D$92,'CCG data'!$A:$AD,'CCG data'!S$3,FALSE))),"",VLOOKUP($E166&amp;$D$91&amp;$D$92,'CCG data'!$A:$AD,'CCG data'!S$3,FALSE))</f>
        <v>107.61576660316142</v>
      </c>
      <c r="I166" s="395"/>
      <c r="J166" s="395">
        <f>IF(OR(ISERROR(VLOOKUP($E166&amp;$D$91&amp;$D$92,'CCG data'!$A:$AD,'CCG data'!T$3,FALSE)),ISBLANK(VLOOKUP($E166&amp;$D$91&amp;$D$92,'CCG data'!$A:$AD,'CCG data'!T$3,FALSE))),"",VLOOKUP($E166&amp;$D$91&amp;$D$92,'CCG data'!$A:$AD,'CCG data'!T$3,FALSE))</f>
        <v>12.507454516624767</v>
      </c>
      <c r="K166" s="395"/>
      <c r="L166" s="395">
        <f>IF(OR(ISERROR(VLOOKUP($E166&amp;$D$91&amp;$D$92,'CCG data'!$A:$AD,'CCG data'!U$3,FALSE)),ISBLANK(VLOOKUP($E166&amp;$D$91&amp;$D$92,'CCG data'!$A:$AD,'CCG data'!U$3,FALSE))),"",VLOOKUP($E166&amp;$D$91&amp;$D$92,'CCG data'!$A:$AD,'CCG data'!U$3,FALSE))</f>
        <v>40.204190860291561</v>
      </c>
      <c r="M166" s="396"/>
      <c r="N166" s="367">
        <f>IF(OR(ISERROR(VLOOKUP($E166&amp;$D$91&amp;$D$92,'CCG data'!$A:$AD,'CCG data'!G$3,FALSE)),ISBLANK(VLOOKUP($E166&amp;$D$91&amp;$D$92,'CCG data'!$A:$AD,'CCG data'!G$3,FALSE))),"",VLOOKUP($E166&amp;$D$91&amp;$D$92,'CCG data'!$A:$AD,'CCG data'!G$3,FALSE))</f>
        <v>2160</v>
      </c>
      <c r="P166" s="404" t="str">
        <f>IF(OR(ISERROR(VLOOKUP($E166&amp;$D$91&amp;$D$92,'CCG data'!$A:$AD,'CCG data'!B$3,FALSE)),ISBLANK(VLOOKUP($E166&amp;$D$91&amp;$D$92,'CCG data'!$A:$AD,'CCG data'!B$3,FALSE))),"",VLOOKUP($E166&amp;$D$91&amp;$D$92,'CCG data'!$A:$AD,'CCG data'!B$3,FALSE))</f>
        <v/>
      </c>
      <c r="Q166" s="267"/>
      <c r="R166" s="267">
        <f>IF(OR(ISERROR(VLOOKUP($E166&amp;$D$91&amp;$D$92,'CCG data'!$A:$AD,'CCG data'!C$3,FALSE)),ISBLANK(VLOOKUP($E166&amp;$D$91&amp;$D$92,'CCG data'!$A:$AD,'CCG data'!C$3,FALSE))),"",VLOOKUP($E166&amp;$D$91&amp;$D$92,'CCG data'!$A:$AD,'CCG data'!C$3,FALSE))</f>
        <v>0.6782407407407407</v>
      </c>
      <c r="S166" s="267"/>
      <c r="T166" s="267">
        <f>IF(OR(ISERROR(VLOOKUP($E166&amp;$D$91&amp;$D$92,'CCG data'!$A:$AD,'CCG data'!D$3,FALSE)),ISBLANK(VLOOKUP($E166&amp;$D$91&amp;$D$92,'CCG data'!$A:$AD,'CCG data'!D$3,FALSE))),"",VLOOKUP($E166&amp;$D$91&amp;$D$92,'CCG data'!$A:$AD,'CCG data'!D$3,FALSE))</f>
        <v>7.3148148148148143E-2</v>
      </c>
      <c r="U166" s="267"/>
      <c r="V166" s="267">
        <f>IF(OR(ISERROR(VLOOKUP($E166&amp;$D$91&amp;$D$92,'CCG data'!$A:$AD,'CCG data'!E$3,FALSE)),ISBLANK(VLOOKUP($E166&amp;$D$91&amp;$D$92,'CCG data'!$A:$AD,'CCG data'!E$3,FALSE))),"",VLOOKUP($E166&amp;$D$91&amp;$D$92,'CCG data'!$A:$AD,'CCG data'!E$3,FALSE))</f>
        <v>0.24861111111111112</v>
      </c>
      <c r="W166" s="405"/>
      <c r="Z166" s="165">
        <f>IFERROR(VLOOKUP($E166&amp;$D$92, Outliers!$A$4:$P$214,13,FALSE),"0")</f>
        <v>1</v>
      </c>
      <c r="AA166" s="165">
        <f>IFERROR(VLOOKUP($E166&amp;$D$92, Outliers!$A$4:$P$214,14,FALSE),"0")</f>
        <v>1</v>
      </c>
      <c r="AB166" s="165">
        <f>IFERROR(VLOOKUP($E166&amp;$D$92, Outliers!$A$4:$P$214,15,FALSE),"0")</f>
        <v>1</v>
      </c>
    </row>
    <row r="167" spans="4:28" x14ac:dyDescent="0.25">
      <c r="D167" s="319"/>
      <c r="E167" s="103" t="s">
        <v>27</v>
      </c>
      <c r="F167" s="95" t="str">
        <f>IF(P166="","",VLOOKUP($E166&amp;$D$91&amp;$D$92,'CCG data'!$A:$AD,'CCG data'!W$3,FALSE))</f>
        <v/>
      </c>
      <c r="G167" s="96" t="str">
        <f>IF(P166="","",VLOOKUP($E166&amp;$D$91&amp;$D$92,'CCG data'!$A:$AD,'CCG data'!X$3,FALSE))</f>
        <v/>
      </c>
      <c r="H167" s="96">
        <f>IF(R166="","",VLOOKUP($E166&amp;$D$91&amp;$D$92,'CCG data'!$A:$AD,'CCG data'!Y$3,FALSE))</f>
        <v>102.10498547160716</v>
      </c>
      <c r="I167" s="96">
        <f>IF(R166="","",VLOOKUP($E166&amp;$D$91&amp;$D$92,'CCG data'!$A:$AD,'CCG data'!Z$3,FALSE))</f>
        <v>113.12654773471567</v>
      </c>
      <c r="J167" s="96">
        <f>IF(T166="","",VLOOKUP($E166&amp;$D$91&amp;$D$92,'CCG data'!$A:$AD,'CCG data'!AA$3,FALSE))</f>
        <v>10.557176793374063</v>
      </c>
      <c r="K167" s="96">
        <f>IF(T166="","",VLOOKUP($E166&amp;$D$91&amp;$D$92,'CCG data'!$A:$AD,'CCG data'!AB$3,FALSE))</f>
        <v>14.457732239875471</v>
      </c>
      <c r="L167" s="96">
        <f>IF(V166="","",VLOOKUP($E166&amp;$D$91&amp;$D$92,'CCG data'!$A:$AD,'CCG data'!AC$3,FALSE))</f>
        <v>36.803710628014784</v>
      </c>
      <c r="M167" s="96">
        <f>IF(V166="","",VLOOKUP($E166&amp;$D$91&amp;$D$92,'CCG data'!$A:$AD,'CCG data'!AD$3,FALSE))</f>
        <v>43.604671092568339</v>
      </c>
      <c r="N167" s="368"/>
      <c r="P167" s="152" t="str">
        <f>IF(P166="","",VLOOKUP($E166&amp;$D$91&amp;$D$92,'CCG data'!$A:$AD,'CCG data'!I$3,FALSE))</f>
        <v/>
      </c>
      <c r="Q167" s="15" t="str">
        <f>IF(P166="","",VLOOKUP($E166&amp;$D$91&amp;$D$92,'CCG data'!$A:$AD,'CCG data'!J$3,FALSE))</f>
        <v/>
      </c>
      <c r="R167" s="15">
        <f>IF(R166="","",VLOOKUP($E166&amp;$D$91&amp;$D$92,'CCG data'!$A:$AD,'CCG data'!K$3,FALSE))</f>
        <v>0.65800000000000003</v>
      </c>
      <c r="S167" s="15">
        <f>IF(R166="","",VLOOKUP($E166&amp;$D$91&amp;$D$92,'CCG data'!$A:$AD,'CCG data'!L$3,FALSE))</f>
        <v>0.69799999999999995</v>
      </c>
      <c r="T167" s="15">
        <f>IF(T166="","",VLOOKUP($E166&amp;$D$91&amp;$D$92,'CCG data'!$A:$AD,'CCG data'!M$3,FALSE))</f>
        <v>6.3E-2</v>
      </c>
      <c r="U167" s="15">
        <f>IF(T166="","",VLOOKUP($E166&amp;$D$91&amp;$D$92,'CCG data'!$A:$AD,'CCG data'!N$3,FALSE))</f>
        <v>8.5000000000000006E-2</v>
      </c>
      <c r="V167" s="15">
        <f>IF(V166="","",VLOOKUP($E166&amp;$D$91&amp;$D$92,'CCG data'!$A:$AD,'CCG data'!O$3,FALSE))</f>
        <v>0.23100000000000001</v>
      </c>
      <c r="W167" s="136">
        <f>IF(V166="","",VLOOKUP($E166&amp;$D$91&amp;$D$92,'CCG data'!$A:$AD,'CCG data'!P$3,FALSE))</f>
        <v>0.26700000000000002</v>
      </c>
      <c r="Z167" s="165" t="str">
        <f>IFERROR(VLOOKUP($E167&amp;$D$92, Outliers!$A$4:$P$214,13,FALSE),"0")</f>
        <v>0</v>
      </c>
      <c r="AA167" s="165" t="str">
        <f>IFERROR(VLOOKUP($E167&amp;$D$92, Outliers!$A$4:$P$214,14,FALSE),"0")</f>
        <v>0</v>
      </c>
      <c r="AB167" s="165" t="str">
        <f>IFERROR(VLOOKUP($E167&amp;$D$92, Outliers!$A$4:$P$214,15,FALSE),"0")</f>
        <v>0</v>
      </c>
    </row>
    <row r="168" spans="4:28" ht="15.75" x14ac:dyDescent="0.25">
      <c r="D168" s="319"/>
      <c r="E168" s="104" t="s">
        <v>173</v>
      </c>
      <c r="F168" s="394" t="str">
        <f>IF(OR(ISERROR(VLOOKUP($E168&amp;$D$91&amp;$D$92,'CCG data'!$A:$AD,'CCG data'!R$3,FALSE)),ISBLANK(VLOOKUP($E168&amp;$D$91&amp;$D$92,'CCG data'!$A:$AD,'CCG data'!R$3,FALSE))),"",VLOOKUP($E168&amp;$D$91&amp;$D$92,'CCG data'!$A:$AD,'CCG data'!R$3,FALSE))</f>
        <v/>
      </c>
      <c r="G168" s="395"/>
      <c r="H168" s="395">
        <f>IF(OR(ISERROR(VLOOKUP($E168&amp;$D$91&amp;$D$92,'CCG data'!$A:$AD,'CCG data'!S$3,FALSE)),ISBLANK(VLOOKUP($E168&amp;$D$91&amp;$D$92,'CCG data'!$A:$AD,'CCG data'!S$3,FALSE))),"",VLOOKUP($E168&amp;$D$91&amp;$D$92,'CCG data'!$A:$AD,'CCG data'!S$3,FALSE))</f>
        <v>127.6143824459154</v>
      </c>
      <c r="I168" s="395"/>
      <c r="J168" s="395">
        <f>IF(OR(ISERROR(VLOOKUP($E168&amp;$D$91&amp;$D$92,'CCG data'!$A:$AD,'CCG data'!T$3,FALSE)),ISBLANK(VLOOKUP($E168&amp;$D$91&amp;$D$92,'CCG data'!$A:$AD,'CCG data'!T$3,FALSE))),"",VLOOKUP($E168&amp;$D$91&amp;$D$92,'CCG data'!$A:$AD,'CCG data'!T$3,FALSE))</f>
        <v>14.035059936690528</v>
      </c>
      <c r="K168" s="395"/>
      <c r="L168" s="395">
        <f>IF(OR(ISERROR(VLOOKUP($E168&amp;$D$91&amp;$D$92,'CCG data'!$A:$AD,'CCG data'!U$3,FALSE)),ISBLANK(VLOOKUP($E168&amp;$D$91&amp;$D$92,'CCG data'!$A:$AD,'CCG data'!U$3,FALSE))),"",VLOOKUP($E168&amp;$D$91&amp;$D$92,'CCG data'!$A:$AD,'CCG data'!U$3,FALSE))</f>
        <v>22.136674100277265</v>
      </c>
      <c r="M168" s="396"/>
      <c r="N168" s="367">
        <f>IF(OR(ISERROR(VLOOKUP($E168&amp;$D$91&amp;$D$92,'CCG data'!$A:$AD,'CCG data'!G$3,FALSE)),ISBLANK(VLOOKUP($E168&amp;$D$91&amp;$D$92,'CCG data'!$A:$AD,'CCG data'!G$3,FALSE))),"",VLOOKUP($E168&amp;$D$91&amp;$D$92,'CCG data'!$A:$AD,'CCG data'!G$3,FALSE))</f>
        <v>481</v>
      </c>
      <c r="P168" s="404" t="str">
        <f>IF(OR(ISERROR(VLOOKUP($E168&amp;$D$91&amp;$D$92,'CCG data'!$A:$AD,'CCG data'!B$3,FALSE)),ISBLANK(VLOOKUP($E168&amp;$D$91&amp;$D$92,'CCG data'!$A:$AD,'CCG data'!B$3,FALSE))),"",VLOOKUP($E168&amp;$D$91&amp;$D$92,'CCG data'!$A:$AD,'CCG data'!B$3,FALSE))</f>
        <v/>
      </c>
      <c r="Q168" s="267"/>
      <c r="R168" s="267">
        <f>IF(OR(ISERROR(VLOOKUP($E168&amp;$D$91&amp;$D$92,'CCG data'!$A:$AD,'CCG data'!C$3,FALSE)),ISBLANK(VLOOKUP($E168&amp;$D$91&amp;$D$92,'CCG data'!$A:$AD,'CCG data'!C$3,FALSE))),"",VLOOKUP($E168&amp;$D$91&amp;$D$92,'CCG data'!$A:$AD,'CCG data'!C$3,FALSE))</f>
        <v>0.77754677754677759</v>
      </c>
      <c r="S168" s="267"/>
      <c r="T168" s="267">
        <f>IF(OR(ISERROR(VLOOKUP($E168&amp;$D$91&amp;$D$92,'CCG data'!$A:$AD,'CCG data'!D$3,FALSE)),ISBLANK(VLOOKUP($E168&amp;$D$91&amp;$D$92,'CCG data'!$A:$AD,'CCG data'!D$3,FALSE))),"",VLOOKUP($E168&amp;$D$91&amp;$D$92,'CCG data'!$A:$AD,'CCG data'!D$3,FALSE))</f>
        <v>8.5239085239085244E-2</v>
      </c>
      <c r="U168" s="267"/>
      <c r="V168" s="267">
        <f>IF(OR(ISERROR(VLOOKUP($E168&amp;$D$91&amp;$D$92,'CCG data'!$A:$AD,'CCG data'!E$3,FALSE)),ISBLANK(VLOOKUP($E168&amp;$D$91&amp;$D$92,'CCG data'!$A:$AD,'CCG data'!E$3,FALSE))),"",VLOOKUP($E168&amp;$D$91&amp;$D$92,'CCG data'!$A:$AD,'CCG data'!E$3,FALSE))</f>
        <v>0.13721413721413722</v>
      </c>
      <c r="W168" s="405"/>
      <c r="Z168" s="165">
        <f>IFERROR(VLOOKUP($E168&amp;$D$92, Outliers!$A$4:$P$214,13,FALSE),"0")</f>
        <v>0</v>
      </c>
      <c r="AA168" s="165">
        <f>IFERROR(VLOOKUP($E168&amp;$D$92, Outliers!$A$4:$P$214,14,FALSE),"0")</f>
        <v>0</v>
      </c>
      <c r="AB168" s="165">
        <f>IFERROR(VLOOKUP($E168&amp;$D$92, Outliers!$A$4:$P$214,15,FALSE),"0")</f>
        <v>0</v>
      </c>
    </row>
    <row r="169" spans="4:28" x14ac:dyDescent="0.25">
      <c r="D169" s="319"/>
      <c r="E169" s="103" t="s">
        <v>27</v>
      </c>
      <c r="F169" s="95" t="str">
        <f>IF(P168="","",VLOOKUP($E168&amp;$D$91&amp;$D$92,'CCG data'!$A:$AD,'CCG data'!W$3,FALSE))</f>
        <v/>
      </c>
      <c r="G169" s="96" t="str">
        <f>IF(P168="","",VLOOKUP($E168&amp;$D$91&amp;$D$92,'CCG data'!$A:$AD,'CCG data'!X$3,FALSE))</f>
        <v/>
      </c>
      <c r="H169" s="96">
        <f>IF(R168="","",VLOOKUP($E168&amp;$D$91&amp;$D$92,'CCG data'!$A:$AD,'CCG data'!Y$3,FALSE))</f>
        <v>114.68076850501193</v>
      </c>
      <c r="I169" s="96">
        <f>IF(R168="","",VLOOKUP($E168&amp;$D$91&amp;$D$92,'CCG data'!$A:$AD,'CCG data'!Z$3,FALSE))</f>
        <v>140.54799638681885</v>
      </c>
      <c r="J169" s="96">
        <f>IF(T168="","",VLOOKUP($E168&amp;$D$91&amp;$D$92,'CCG data'!$A:$AD,'CCG data'!AA$3,FALSE))</f>
        <v>9.7389200437462868</v>
      </c>
      <c r="K169" s="96">
        <f>IF(T168="","",VLOOKUP($E168&amp;$D$91&amp;$D$92,'CCG data'!$A:$AD,'CCG data'!AB$3,FALSE))</f>
        <v>18.33119982963477</v>
      </c>
      <c r="L169" s="96">
        <f>IF(V168="","",VLOOKUP($E168&amp;$D$91&amp;$D$92,'CCG data'!$A:$AD,'CCG data'!AC$3,FALSE))</f>
        <v>16.795995108436919</v>
      </c>
      <c r="M169" s="96">
        <f>IF(V168="","",VLOOKUP($E168&amp;$D$91&amp;$D$92,'CCG data'!$A:$AD,'CCG data'!AD$3,FALSE))</f>
        <v>27.47735309211761</v>
      </c>
      <c r="N169" s="368"/>
      <c r="P169" s="152" t="str">
        <f>IF(P168="","",VLOOKUP($E168&amp;$D$91&amp;$D$92,'CCG data'!$A:$AD,'CCG data'!I$3,FALSE))</f>
        <v/>
      </c>
      <c r="Q169" s="15" t="str">
        <f>IF(P168="","",VLOOKUP($E168&amp;$D$91&amp;$D$92,'CCG data'!$A:$AD,'CCG data'!J$3,FALSE))</f>
        <v/>
      </c>
      <c r="R169" s="15">
        <f>IF(R168="","",VLOOKUP($E168&amp;$D$91&amp;$D$92,'CCG data'!$A:$AD,'CCG data'!K$3,FALSE))</f>
        <v>0.73799999999999999</v>
      </c>
      <c r="S169" s="15">
        <f>IF(R168="","",VLOOKUP($E168&amp;$D$91&amp;$D$92,'CCG data'!$A:$AD,'CCG data'!L$3,FALSE))</f>
        <v>0.81200000000000006</v>
      </c>
      <c r="T169" s="15">
        <f>IF(T168="","",VLOOKUP($E168&amp;$D$91&amp;$D$92,'CCG data'!$A:$AD,'CCG data'!M$3,FALSE))</f>
        <v>6.3E-2</v>
      </c>
      <c r="U169" s="15">
        <f>IF(T168="","",VLOOKUP($E168&amp;$D$91&amp;$D$92,'CCG data'!$A:$AD,'CCG data'!N$3,FALSE))</f>
        <v>0.114</v>
      </c>
      <c r="V169" s="15">
        <f>IF(V168="","",VLOOKUP($E168&amp;$D$91&amp;$D$92,'CCG data'!$A:$AD,'CCG data'!O$3,FALSE))</f>
        <v>0.109</v>
      </c>
      <c r="W169" s="136">
        <f>IF(V168="","",VLOOKUP($E168&amp;$D$91&amp;$D$92,'CCG data'!$A:$AD,'CCG data'!P$3,FALSE))</f>
        <v>0.17100000000000001</v>
      </c>
      <c r="Z169" s="165" t="str">
        <f>IFERROR(VLOOKUP($E169&amp;$D$92, Outliers!$A$4:$P$214,13,FALSE),"0")</f>
        <v>0</v>
      </c>
      <c r="AA169" s="165" t="str">
        <f>IFERROR(VLOOKUP($E169&amp;$D$92, Outliers!$A$4:$P$214,14,FALSE),"0")</f>
        <v>0</v>
      </c>
      <c r="AB169" s="165" t="str">
        <f>IFERROR(VLOOKUP($E169&amp;$D$92, Outliers!$A$4:$P$214,15,FALSE),"0")</f>
        <v>0</v>
      </c>
    </row>
    <row r="170" spans="4:28" ht="15.75" x14ac:dyDescent="0.25">
      <c r="D170" s="319"/>
      <c r="E170" s="104" t="s">
        <v>174</v>
      </c>
      <c r="F170" s="394" t="str">
        <f>IF(OR(ISERROR(VLOOKUP($E170&amp;$D$91&amp;$D$92,'CCG data'!$A:$AD,'CCG data'!R$3,FALSE)),ISBLANK(VLOOKUP($E170&amp;$D$91&amp;$D$92,'CCG data'!$A:$AD,'CCG data'!R$3,FALSE))),"",VLOOKUP($E170&amp;$D$91&amp;$D$92,'CCG data'!$A:$AD,'CCG data'!R$3,FALSE))</f>
        <v/>
      </c>
      <c r="G170" s="395"/>
      <c r="H170" s="395">
        <f>IF(OR(ISERROR(VLOOKUP($E170&amp;$D$91&amp;$D$92,'CCG data'!$A:$AD,'CCG data'!S$3,FALSE)),ISBLANK(VLOOKUP($E170&amp;$D$91&amp;$D$92,'CCG data'!$A:$AD,'CCG data'!S$3,FALSE))),"",VLOOKUP($E170&amp;$D$91&amp;$D$92,'CCG data'!$A:$AD,'CCG data'!S$3,FALSE))</f>
        <v>139.83425997119977</v>
      </c>
      <c r="I170" s="395"/>
      <c r="J170" s="395">
        <f>IF(OR(ISERROR(VLOOKUP($E170&amp;$D$91&amp;$D$92,'CCG data'!$A:$AD,'CCG data'!T$3,FALSE)),ISBLANK(VLOOKUP($E170&amp;$D$91&amp;$D$92,'CCG data'!$A:$AD,'CCG data'!T$3,FALSE))),"",VLOOKUP($E170&amp;$D$91&amp;$D$92,'CCG data'!$A:$AD,'CCG data'!T$3,FALSE))</f>
        <v>29.608274468863268</v>
      </c>
      <c r="K170" s="395"/>
      <c r="L170" s="395">
        <f>IF(OR(ISERROR(VLOOKUP($E170&amp;$D$91&amp;$D$92,'CCG data'!$A:$AD,'CCG data'!U$3,FALSE)),ISBLANK(VLOOKUP($E170&amp;$D$91&amp;$D$92,'CCG data'!$A:$AD,'CCG data'!U$3,FALSE))),"",VLOOKUP($E170&amp;$D$91&amp;$D$92,'CCG data'!$A:$AD,'CCG data'!U$3,FALSE))</f>
        <v>31.848343536286617</v>
      </c>
      <c r="M170" s="396"/>
      <c r="N170" s="367">
        <f>IF(OR(ISERROR(VLOOKUP($E170&amp;$D$91&amp;$D$92,'CCG data'!$A:$AD,'CCG data'!G$3,FALSE)),ISBLANK(VLOOKUP($E170&amp;$D$91&amp;$D$92,'CCG data'!$A:$AD,'CCG data'!G$3,FALSE))),"",VLOOKUP($E170&amp;$D$91&amp;$D$92,'CCG data'!$A:$AD,'CCG data'!G$3,FALSE))</f>
        <v>1992</v>
      </c>
      <c r="P170" s="404" t="str">
        <f>IF(OR(ISERROR(VLOOKUP($E170&amp;$D$91&amp;$D$92,'CCG data'!$A:$AD,'CCG data'!B$3,FALSE)),ISBLANK(VLOOKUP($E170&amp;$D$91&amp;$D$92,'CCG data'!$A:$AD,'CCG data'!B$3,FALSE))),"",VLOOKUP($E170&amp;$D$91&amp;$D$92,'CCG data'!$A:$AD,'CCG data'!B$3,FALSE))</f>
        <v/>
      </c>
      <c r="Q170" s="267"/>
      <c r="R170" s="267">
        <f>IF(OR(ISERROR(VLOOKUP($E170&amp;$D$91&amp;$D$92,'CCG data'!$A:$AD,'CCG data'!C$3,FALSE)),ISBLANK(VLOOKUP($E170&amp;$D$91&amp;$D$92,'CCG data'!$A:$AD,'CCG data'!C$3,FALSE))),"",VLOOKUP($E170&amp;$D$91&amp;$D$92,'CCG data'!$A:$AD,'CCG data'!C$3,FALSE))</f>
        <v>0.70180722891566261</v>
      </c>
      <c r="S170" s="267"/>
      <c r="T170" s="267">
        <f>IF(OR(ISERROR(VLOOKUP($E170&amp;$D$91&amp;$D$92,'CCG data'!$A:$AD,'CCG data'!D$3,FALSE)),ISBLANK(VLOOKUP($E170&amp;$D$91&amp;$D$92,'CCG data'!$A:$AD,'CCG data'!D$3,FALSE))),"",VLOOKUP($E170&amp;$D$91&amp;$D$92,'CCG data'!$A:$AD,'CCG data'!D$3,FALSE))</f>
        <v>0.13554216867469879</v>
      </c>
      <c r="U170" s="267"/>
      <c r="V170" s="267">
        <f>IF(OR(ISERROR(VLOOKUP($E170&amp;$D$91&amp;$D$92,'CCG data'!$A:$AD,'CCG data'!E$3,FALSE)),ISBLANK(VLOOKUP($E170&amp;$D$91&amp;$D$92,'CCG data'!$A:$AD,'CCG data'!E$3,FALSE))),"",VLOOKUP($E170&amp;$D$91&amp;$D$92,'CCG data'!$A:$AD,'CCG data'!E$3,FALSE))</f>
        <v>0.16265060240963855</v>
      </c>
      <c r="W170" s="405"/>
      <c r="Z170" s="165">
        <f>IFERROR(VLOOKUP($E170&amp;$D$92, Outliers!$A$4:$P$214,13,FALSE),"0")</f>
        <v>0</v>
      </c>
      <c r="AA170" s="165">
        <f>IFERROR(VLOOKUP($E170&amp;$D$92, Outliers!$A$4:$P$214,14,FALSE),"0")</f>
        <v>1</v>
      </c>
      <c r="AB170" s="165">
        <f>IFERROR(VLOOKUP($E170&amp;$D$92, Outliers!$A$4:$P$214,15,FALSE),"0")</f>
        <v>0</v>
      </c>
    </row>
    <row r="171" spans="4:28" x14ac:dyDescent="0.25">
      <c r="D171" s="319"/>
      <c r="E171" s="103" t="s">
        <v>27</v>
      </c>
      <c r="F171" s="95" t="str">
        <f>IF(P170="","",VLOOKUP($E170&amp;$D$91&amp;$D$92,'CCG data'!$A:$AD,'CCG data'!W$3,FALSE))</f>
        <v/>
      </c>
      <c r="G171" s="96" t="str">
        <f>IF(P170="","",VLOOKUP($E170&amp;$D$91&amp;$D$92,'CCG data'!$A:$AD,'CCG data'!X$3,FALSE))</f>
        <v/>
      </c>
      <c r="H171" s="96">
        <f>IF(R170="","",VLOOKUP($E170&amp;$D$91&amp;$D$92,'CCG data'!$A:$AD,'CCG data'!Y$3,FALSE))</f>
        <v>132.50405575532434</v>
      </c>
      <c r="I171" s="96">
        <f>IF(R170="","",VLOOKUP($E170&amp;$D$91&amp;$D$92,'CCG data'!$A:$AD,'CCG data'!Z$3,FALSE))</f>
        <v>147.1644641870752</v>
      </c>
      <c r="J171" s="96">
        <f>IF(T170="","",VLOOKUP($E170&amp;$D$91&amp;$D$92,'CCG data'!$A:$AD,'CCG data'!AA$3,FALSE))</f>
        <v>26.076546153509337</v>
      </c>
      <c r="K171" s="96">
        <f>IF(T170="","",VLOOKUP($E170&amp;$D$91&amp;$D$92,'CCG data'!$A:$AD,'CCG data'!AB$3,FALSE))</f>
        <v>33.140002784217202</v>
      </c>
      <c r="L171" s="96">
        <f>IF(V170="","",VLOOKUP($E170&amp;$D$91&amp;$D$92,'CCG data'!$A:$AD,'CCG data'!AC$3,FALSE))</f>
        <v>28.38041279566874</v>
      </c>
      <c r="M171" s="96">
        <f>IF(V170="","",VLOOKUP($E170&amp;$D$91&amp;$D$92,'CCG data'!$A:$AD,'CCG data'!AD$3,FALSE))</f>
        <v>35.316274276904494</v>
      </c>
      <c r="N171" s="368"/>
      <c r="P171" s="152" t="str">
        <f>IF(P170="","",VLOOKUP($E170&amp;$D$91&amp;$D$92,'CCG data'!$A:$AD,'CCG data'!I$3,FALSE))</f>
        <v/>
      </c>
      <c r="Q171" s="15" t="str">
        <f>IF(P170="","",VLOOKUP($E170&amp;$D$91&amp;$D$92,'CCG data'!$A:$AD,'CCG data'!J$3,FALSE))</f>
        <v/>
      </c>
      <c r="R171" s="15">
        <f>IF(R170="","",VLOOKUP($E170&amp;$D$91&amp;$D$92,'CCG data'!$A:$AD,'CCG data'!K$3,FALSE))</f>
        <v>0.68100000000000005</v>
      </c>
      <c r="S171" s="15">
        <f>IF(R170="","",VLOOKUP($E170&amp;$D$91&amp;$D$92,'CCG data'!$A:$AD,'CCG data'!L$3,FALSE))</f>
        <v>0.72099999999999997</v>
      </c>
      <c r="T171" s="15">
        <f>IF(T170="","",VLOOKUP($E170&amp;$D$91&amp;$D$92,'CCG data'!$A:$AD,'CCG data'!M$3,FALSE))</f>
        <v>0.121</v>
      </c>
      <c r="U171" s="15">
        <f>IF(T170="","",VLOOKUP($E170&amp;$D$91&amp;$D$92,'CCG data'!$A:$AD,'CCG data'!N$3,FALSE))</f>
        <v>0.151</v>
      </c>
      <c r="V171" s="15">
        <f>IF(V170="","",VLOOKUP($E170&amp;$D$91&amp;$D$92,'CCG data'!$A:$AD,'CCG data'!O$3,FALSE))</f>
        <v>0.14699999999999999</v>
      </c>
      <c r="W171" s="136">
        <f>IF(V170="","",VLOOKUP($E170&amp;$D$91&amp;$D$92,'CCG data'!$A:$AD,'CCG data'!P$3,FALSE))</f>
        <v>0.18</v>
      </c>
      <c r="Z171" s="165" t="str">
        <f>IFERROR(VLOOKUP($E171&amp;$D$92, Outliers!$A$4:$P$214,13,FALSE),"0")</f>
        <v>0</v>
      </c>
      <c r="AA171" s="165" t="str">
        <f>IFERROR(VLOOKUP($E171&amp;$D$92, Outliers!$A$4:$P$214,14,FALSE),"0")</f>
        <v>0</v>
      </c>
      <c r="AB171" s="165" t="str">
        <f>IFERROR(VLOOKUP($E171&amp;$D$92, Outliers!$A$4:$P$214,15,FALSE),"0")</f>
        <v>0</v>
      </c>
    </row>
    <row r="172" spans="4:28" ht="15.75" x14ac:dyDescent="0.25">
      <c r="D172" s="319"/>
      <c r="E172" s="104" t="s">
        <v>175</v>
      </c>
      <c r="F172" s="394" t="str">
        <f>IF(OR(ISERROR(VLOOKUP($E172&amp;$D$91&amp;$D$92,'CCG data'!$A:$AD,'CCG data'!R$3,FALSE)),ISBLANK(VLOOKUP($E172&amp;$D$91&amp;$D$92,'CCG data'!$A:$AD,'CCG data'!R$3,FALSE))),"",VLOOKUP($E172&amp;$D$91&amp;$D$92,'CCG data'!$A:$AD,'CCG data'!R$3,FALSE))</f>
        <v/>
      </c>
      <c r="G172" s="395"/>
      <c r="H172" s="395">
        <f>IF(OR(ISERROR(VLOOKUP($E172&amp;$D$91&amp;$D$92,'CCG data'!$A:$AD,'CCG data'!S$3,FALSE)),ISBLANK(VLOOKUP($E172&amp;$D$91&amp;$D$92,'CCG data'!$A:$AD,'CCG data'!S$3,FALSE))),"",VLOOKUP($E172&amp;$D$91&amp;$D$92,'CCG data'!$A:$AD,'CCG data'!S$3,FALSE))</f>
        <v>143.23958839107857</v>
      </c>
      <c r="I172" s="395"/>
      <c r="J172" s="395">
        <f>IF(OR(ISERROR(VLOOKUP($E172&amp;$D$91&amp;$D$92,'CCG data'!$A:$AD,'CCG data'!T$3,FALSE)),ISBLANK(VLOOKUP($E172&amp;$D$91&amp;$D$92,'CCG data'!$A:$AD,'CCG data'!T$3,FALSE))),"",VLOOKUP($E172&amp;$D$91&amp;$D$92,'CCG data'!$A:$AD,'CCG data'!T$3,FALSE))</f>
        <v>11.281810616870237</v>
      </c>
      <c r="K172" s="395"/>
      <c r="L172" s="395">
        <f>IF(OR(ISERROR(VLOOKUP($E172&amp;$D$91&amp;$D$92,'CCG data'!$A:$AD,'CCG data'!U$3,FALSE)),ISBLANK(VLOOKUP($E172&amp;$D$91&amp;$D$92,'CCG data'!$A:$AD,'CCG data'!U$3,FALSE))),"",VLOOKUP($E172&amp;$D$91&amp;$D$92,'CCG data'!$A:$AD,'CCG data'!U$3,FALSE))</f>
        <v>12.070073502486139</v>
      </c>
      <c r="M172" s="396"/>
      <c r="N172" s="367">
        <f>IF(OR(ISERROR(VLOOKUP($E172&amp;$D$91&amp;$D$92,'CCG data'!$A:$AD,'CCG data'!G$3,FALSE)),ISBLANK(VLOOKUP($E172&amp;$D$91&amp;$D$92,'CCG data'!$A:$AD,'CCG data'!G$3,FALSE))),"",VLOOKUP($E172&amp;$D$91&amp;$D$92,'CCG data'!$A:$AD,'CCG data'!G$3,FALSE))</f>
        <v>2222</v>
      </c>
      <c r="P172" s="404" t="str">
        <f>IF(OR(ISERROR(VLOOKUP($E172&amp;$D$91&amp;$D$92,'CCG data'!$A:$AD,'CCG data'!B$3,FALSE)),ISBLANK(VLOOKUP($E172&amp;$D$91&amp;$D$92,'CCG data'!$A:$AD,'CCG data'!B$3,FALSE))),"",VLOOKUP($E172&amp;$D$91&amp;$D$92,'CCG data'!$A:$AD,'CCG data'!B$3,FALSE))</f>
        <v/>
      </c>
      <c r="Q172" s="267"/>
      <c r="R172" s="267">
        <f>IF(OR(ISERROR(VLOOKUP($E172&amp;$D$91&amp;$D$92,'CCG data'!$A:$AD,'CCG data'!C$3,FALSE)),ISBLANK(VLOOKUP($E172&amp;$D$91&amp;$D$92,'CCG data'!$A:$AD,'CCG data'!C$3,FALSE))),"",VLOOKUP($E172&amp;$D$91&amp;$D$92,'CCG data'!$A:$AD,'CCG data'!C$3,FALSE))</f>
        <v>0.87083708370837087</v>
      </c>
      <c r="S172" s="267"/>
      <c r="T172" s="267">
        <f>IF(OR(ISERROR(VLOOKUP($E172&amp;$D$91&amp;$D$92,'CCG data'!$A:$AD,'CCG data'!D$3,FALSE)),ISBLANK(VLOOKUP($E172&amp;$D$91&amp;$D$92,'CCG data'!$A:$AD,'CCG data'!D$3,FALSE))),"",VLOOKUP($E172&amp;$D$91&amp;$D$92,'CCG data'!$A:$AD,'CCG data'!D$3,FALSE))</f>
        <v>5.8955895589558958E-2</v>
      </c>
      <c r="U172" s="267"/>
      <c r="V172" s="267">
        <f>IF(OR(ISERROR(VLOOKUP($E172&amp;$D$91&amp;$D$92,'CCG data'!$A:$AD,'CCG data'!E$3,FALSE)),ISBLANK(VLOOKUP($E172&amp;$D$91&amp;$D$92,'CCG data'!$A:$AD,'CCG data'!E$3,FALSE))),"",VLOOKUP($E172&amp;$D$91&amp;$D$92,'CCG data'!$A:$AD,'CCG data'!E$3,FALSE))</f>
        <v>7.0207020702070203E-2</v>
      </c>
      <c r="W172" s="405"/>
      <c r="Z172" s="165">
        <f>IFERROR(VLOOKUP($E172&amp;$D$92, Outliers!$A$4:$P$214,13,FALSE),"0")</f>
        <v>1</v>
      </c>
      <c r="AA172" s="165">
        <f>IFERROR(VLOOKUP($E172&amp;$D$92, Outliers!$A$4:$P$214,14,FALSE),"0")</f>
        <v>1</v>
      </c>
      <c r="AB172" s="165">
        <f>IFERROR(VLOOKUP($E172&amp;$D$92, Outliers!$A$4:$P$214,15,FALSE),"0")</f>
        <v>1</v>
      </c>
    </row>
    <row r="173" spans="4:28" x14ac:dyDescent="0.25">
      <c r="D173" s="319"/>
      <c r="E173" s="103" t="s">
        <v>27</v>
      </c>
      <c r="F173" s="95" t="str">
        <f>IF(P172="","",VLOOKUP($E172&amp;$D$91&amp;$D$92,'CCG data'!$A:$AD,'CCG data'!W$3,FALSE))</f>
        <v/>
      </c>
      <c r="G173" s="96" t="str">
        <f>IF(P172="","",VLOOKUP($E172&amp;$D$91&amp;$D$92,'CCG data'!$A:$AD,'CCG data'!X$3,FALSE))</f>
        <v/>
      </c>
      <c r="H173" s="96">
        <f>IF(R172="","",VLOOKUP($E172&amp;$D$91&amp;$D$92,'CCG data'!$A:$AD,'CCG data'!Y$3,FALSE))</f>
        <v>136.85726727765322</v>
      </c>
      <c r="I173" s="96">
        <f>IF(R172="","",VLOOKUP($E172&amp;$D$91&amp;$D$92,'CCG data'!$A:$AD,'CCG data'!Z$3,FALSE))</f>
        <v>149.62190950450392</v>
      </c>
      <c r="J173" s="96">
        <f>IF(T172="","",VLOOKUP($E172&amp;$D$91&amp;$D$92,'CCG data'!$A:$AD,'CCG data'!AA$3,FALSE))</f>
        <v>9.3498457311917829</v>
      </c>
      <c r="K173" s="96">
        <f>IF(T172="","",VLOOKUP($E172&amp;$D$91&amp;$D$92,'CCG data'!$A:$AD,'CCG data'!AB$3,FALSE))</f>
        <v>13.213775502548691</v>
      </c>
      <c r="L173" s="96">
        <f>IF(V172="","",VLOOKUP($E172&amp;$D$91&amp;$D$92,'CCG data'!$A:$AD,'CCG data'!AC$3,FALSE))</f>
        <v>10.175970087966228</v>
      </c>
      <c r="M173" s="96">
        <f>IF(V172="","",VLOOKUP($E172&amp;$D$91&amp;$D$92,'CCG data'!$A:$AD,'CCG data'!AD$3,FALSE))</f>
        <v>13.96417691700605</v>
      </c>
      <c r="N173" s="368"/>
      <c r="P173" s="152" t="str">
        <f>IF(P172="","",VLOOKUP($E172&amp;$D$91&amp;$D$92,'CCG data'!$A:$AD,'CCG data'!I$3,FALSE))</f>
        <v/>
      </c>
      <c r="Q173" s="15" t="str">
        <f>IF(P172="","",VLOOKUP($E172&amp;$D$91&amp;$D$92,'CCG data'!$A:$AD,'CCG data'!J$3,FALSE))</f>
        <v/>
      </c>
      <c r="R173" s="15">
        <f>IF(R172="","",VLOOKUP($E172&amp;$D$91&amp;$D$92,'CCG data'!$A:$AD,'CCG data'!K$3,FALSE))</f>
        <v>0.85599999999999998</v>
      </c>
      <c r="S173" s="15">
        <f>IF(R172="","",VLOOKUP($E172&amp;$D$91&amp;$D$92,'CCG data'!$A:$AD,'CCG data'!L$3,FALSE))</f>
        <v>0.88400000000000001</v>
      </c>
      <c r="T173" s="15">
        <f>IF(T172="","",VLOOKUP($E172&amp;$D$91&amp;$D$92,'CCG data'!$A:$AD,'CCG data'!M$3,FALSE))</f>
        <v>0.05</v>
      </c>
      <c r="U173" s="15">
        <f>IF(T172="","",VLOOKUP($E172&amp;$D$91&amp;$D$92,'CCG data'!$A:$AD,'CCG data'!N$3,FALSE))</f>
        <v>7.0000000000000007E-2</v>
      </c>
      <c r="V173" s="15">
        <f>IF(V172="","",VLOOKUP($E172&amp;$D$91&amp;$D$92,'CCG data'!$A:$AD,'CCG data'!O$3,FALSE))</f>
        <v>0.06</v>
      </c>
      <c r="W173" s="136">
        <f>IF(V172="","",VLOOKUP($E172&amp;$D$91&amp;$D$92,'CCG data'!$A:$AD,'CCG data'!P$3,FALSE))</f>
        <v>8.2000000000000003E-2</v>
      </c>
      <c r="Z173" s="165" t="str">
        <f>IFERROR(VLOOKUP($E173&amp;$D$92, Outliers!$A$4:$P$214,13,FALSE),"0")</f>
        <v>0</v>
      </c>
      <c r="AA173" s="165" t="str">
        <f>IFERROR(VLOOKUP($E173&amp;$D$92, Outliers!$A$4:$P$214,14,FALSE),"0")</f>
        <v>0</v>
      </c>
      <c r="AB173" s="165" t="str">
        <f>IFERROR(VLOOKUP($E173&amp;$D$92, Outliers!$A$4:$P$214,15,FALSE),"0")</f>
        <v>0</v>
      </c>
    </row>
    <row r="174" spans="4:28" ht="15.75" x14ac:dyDescent="0.25">
      <c r="D174" s="319"/>
      <c r="E174" s="104" t="s">
        <v>176</v>
      </c>
      <c r="F174" s="394" t="str">
        <f>IF(OR(ISERROR(VLOOKUP($E174&amp;$D$91&amp;$D$92,'CCG data'!$A:$AD,'CCG data'!R$3,FALSE)),ISBLANK(VLOOKUP($E174&amp;$D$91&amp;$D$92,'CCG data'!$A:$AD,'CCG data'!R$3,FALSE))),"",VLOOKUP($E174&amp;$D$91&amp;$D$92,'CCG data'!$A:$AD,'CCG data'!R$3,FALSE))</f>
        <v/>
      </c>
      <c r="G174" s="395"/>
      <c r="H174" s="395">
        <f>IF(OR(ISERROR(VLOOKUP($E174&amp;$D$91&amp;$D$92,'CCG data'!$A:$AD,'CCG data'!S$3,FALSE)),ISBLANK(VLOOKUP($E174&amp;$D$91&amp;$D$92,'CCG data'!$A:$AD,'CCG data'!S$3,FALSE))),"",VLOOKUP($E174&amp;$D$91&amp;$D$92,'CCG data'!$A:$AD,'CCG data'!S$3,FALSE))</f>
        <v>122.41544301340159</v>
      </c>
      <c r="I174" s="395"/>
      <c r="J174" s="395">
        <f>IF(OR(ISERROR(VLOOKUP($E174&amp;$D$91&amp;$D$92,'CCG data'!$A:$AD,'CCG data'!T$3,FALSE)),ISBLANK(VLOOKUP($E174&amp;$D$91&amp;$D$92,'CCG data'!$A:$AD,'CCG data'!T$3,FALSE))),"",VLOOKUP($E174&amp;$D$91&amp;$D$92,'CCG data'!$A:$AD,'CCG data'!T$3,FALSE))</f>
        <v>13.181810571954594</v>
      </c>
      <c r="K174" s="395"/>
      <c r="L174" s="395">
        <f>IF(OR(ISERROR(VLOOKUP($E174&amp;$D$91&amp;$D$92,'CCG data'!$A:$AD,'CCG data'!U$3,FALSE)),ISBLANK(VLOOKUP($E174&amp;$D$91&amp;$D$92,'CCG data'!$A:$AD,'CCG data'!U$3,FALSE))),"",VLOOKUP($E174&amp;$D$91&amp;$D$92,'CCG data'!$A:$AD,'CCG data'!U$3,FALSE))</f>
        <v>22.927747690331834</v>
      </c>
      <c r="M174" s="396"/>
      <c r="N174" s="367">
        <f>IF(OR(ISERROR(VLOOKUP($E174&amp;$D$91&amp;$D$92,'CCG data'!$A:$AD,'CCG data'!G$3,FALSE)),ISBLANK(VLOOKUP($E174&amp;$D$91&amp;$D$92,'CCG data'!$A:$AD,'CCG data'!G$3,FALSE))),"",VLOOKUP($E174&amp;$D$91&amp;$D$92,'CCG data'!$A:$AD,'CCG data'!G$3,FALSE))</f>
        <v>607</v>
      </c>
      <c r="P174" s="404" t="str">
        <f>IF(OR(ISERROR(VLOOKUP($E174&amp;$D$91&amp;$D$92,'CCG data'!$A:$AD,'CCG data'!B$3,FALSE)),ISBLANK(VLOOKUP($E174&amp;$D$91&amp;$D$92,'CCG data'!$A:$AD,'CCG data'!B$3,FALSE))),"",VLOOKUP($E174&amp;$D$91&amp;$D$92,'CCG data'!$A:$AD,'CCG data'!B$3,FALSE))</f>
        <v/>
      </c>
      <c r="Q174" s="267"/>
      <c r="R174" s="267">
        <f>IF(OR(ISERROR(VLOOKUP($E174&amp;$D$91&amp;$D$92,'CCG data'!$A:$AD,'CCG data'!C$3,FALSE)),ISBLANK(VLOOKUP($E174&amp;$D$91&amp;$D$92,'CCG data'!$A:$AD,'CCG data'!C$3,FALSE))),"",VLOOKUP($E174&amp;$D$91&amp;$D$92,'CCG data'!$A:$AD,'CCG data'!C$3,FALSE))</f>
        <v>0.77594728171334426</v>
      </c>
      <c r="S174" s="267"/>
      <c r="T174" s="267">
        <f>IF(OR(ISERROR(VLOOKUP($E174&amp;$D$91&amp;$D$92,'CCG data'!$A:$AD,'CCG data'!D$3,FALSE)),ISBLANK(VLOOKUP($E174&amp;$D$91&amp;$D$92,'CCG data'!$A:$AD,'CCG data'!D$3,FALSE))),"",VLOOKUP($E174&amp;$D$91&amp;$D$92,'CCG data'!$A:$AD,'CCG data'!D$3,FALSE))</f>
        <v>7.57825370675453E-2</v>
      </c>
      <c r="U174" s="267"/>
      <c r="V174" s="267">
        <f>IF(OR(ISERROR(VLOOKUP($E174&amp;$D$91&amp;$D$92,'CCG data'!$A:$AD,'CCG data'!E$3,FALSE)),ISBLANK(VLOOKUP($E174&amp;$D$91&amp;$D$92,'CCG data'!$A:$AD,'CCG data'!E$3,FALSE))),"",VLOOKUP($E174&amp;$D$91&amp;$D$92,'CCG data'!$A:$AD,'CCG data'!E$3,FALSE))</f>
        <v>0.14827018121911037</v>
      </c>
      <c r="W174" s="405"/>
      <c r="Z174" s="165">
        <f>IFERROR(VLOOKUP($E174&amp;$D$92, Outliers!$A$4:$P$214,13,FALSE),"0")</f>
        <v>0</v>
      </c>
      <c r="AA174" s="165">
        <f>IFERROR(VLOOKUP($E174&amp;$D$92, Outliers!$A$4:$P$214,14,FALSE),"0")</f>
        <v>0</v>
      </c>
      <c r="AB174" s="165">
        <f>IFERROR(VLOOKUP($E174&amp;$D$92, Outliers!$A$4:$P$214,15,FALSE),"0")</f>
        <v>0</v>
      </c>
    </row>
    <row r="175" spans="4:28" x14ac:dyDescent="0.25">
      <c r="D175" s="319"/>
      <c r="E175" s="103" t="s">
        <v>27</v>
      </c>
      <c r="F175" s="95" t="str">
        <f>IF(P174="","",VLOOKUP($E174&amp;$D$91&amp;$D$92,'CCG data'!$A:$AD,'CCG data'!W$3,FALSE))</f>
        <v/>
      </c>
      <c r="G175" s="96" t="str">
        <f>IF(P174="","",VLOOKUP($E174&amp;$D$91&amp;$D$92,'CCG data'!$A:$AD,'CCG data'!X$3,FALSE))</f>
        <v/>
      </c>
      <c r="H175" s="96">
        <f>IF(R174="","",VLOOKUP($E174&amp;$D$91&amp;$D$92,'CCG data'!$A:$AD,'CCG data'!Y$3,FALSE))</f>
        <v>111.35985550795525</v>
      </c>
      <c r="I175" s="96">
        <f>IF(R174="","",VLOOKUP($E174&amp;$D$91&amp;$D$92,'CCG data'!$A:$AD,'CCG data'!Z$3,FALSE))</f>
        <v>133.47103051884793</v>
      </c>
      <c r="J175" s="96">
        <f>IF(T174="","",VLOOKUP($E174&amp;$D$91&amp;$D$92,'CCG data'!$A:$AD,'CCG data'!AA$3,FALSE))</f>
        <v>9.3724487766257081</v>
      </c>
      <c r="K175" s="96">
        <f>IF(T174="","",VLOOKUP($E174&amp;$D$91&amp;$D$92,'CCG data'!$A:$AD,'CCG data'!AB$3,FALSE))</f>
        <v>16.991172367283479</v>
      </c>
      <c r="L175" s="96">
        <f>IF(V174="","",VLOOKUP($E174&amp;$D$91&amp;$D$92,'CCG data'!$A:$AD,'CCG data'!AC$3,FALSE))</f>
        <v>18.190825941483084</v>
      </c>
      <c r="M175" s="96">
        <f>IF(V174="","",VLOOKUP($E174&amp;$D$91&amp;$D$92,'CCG data'!$A:$AD,'CCG data'!AD$3,FALSE))</f>
        <v>27.664669439180585</v>
      </c>
      <c r="N175" s="368"/>
      <c r="P175" s="152" t="str">
        <f>IF(P174="","",VLOOKUP($E174&amp;$D$91&amp;$D$92,'CCG data'!$A:$AD,'CCG data'!I$3,FALSE))</f>
        <v/>
      </c>
      <c r="Q175" s="15" t="str">
        <f>IF(P174="","",VLOOKUP($E174&amp;$D$91&amp;$D$92,'CCG data'!$A:$AD,'CCG data'!J$3,FALSE))</f>
        <v/>
      </c>
      <c r="R175" s="15">
        <f>IF(R174="","",VLOOKUP($E174&amp;$D$91&amp;$D$92,'CCG data'!$A:$AD,'CCG data'!K$3,FALSE))</f>
        <v>0.74099999999999999</v>
      </c>
      <c r="S175" s="15">
        <f>IF(R174="","",VLOOKUP($E174&amp;$D$91&amp;$D$92,'CCG data'!$A:$AD,'CCG data'!L$3,FALSE))</f>
        <v>0.80700000000000005</v>
      </c>
      <c r="T175" s="15">
        <f>IF(T174="","",VLOOKUP($E174&amp;$D$91&amp;$D$92,'CCG data'!$A:$AD,'CCG data'!M$3,FALSE))</f>
        <v>5.7000000000000002E-2</v>
      </c>
      <c r="U175" s="15">
        <f>IF(T174="","",VLOOKUP($E174&amp;$D$91&amp;$D$92,'CCG data'!$A:$AD,'CCG data'!N$3,FALSE))</f>
        <v>0.1</v>
      </c>
      <c r="V175" s="15">
        <f>IF(V174="","",VLOOKUP($E174&amp;$D$91&amp;$D$92,'CCG data'!$A:$AD,'CCG data'!O$3,FALSE))</f>
        <v>0.122</v>
      </c>
      <c r="W175" s="136">
        <f>IF(V174="","",VLOOKUP($E174&amp;$D$91&amp;$D$92,'CCG data'!$A:$AD,'CCG data'!P$3,FALSE))</f>
        <v>0.17899999999999999</v>
      </c>
      <c r="Z175" s="165" t="str">
        <f>IFERROR(VLOOKUP($E175&amp;$D$92, Outliers!$A$4:$P$214,13,FALSE),"0")</f>
        <v>0</v>
      </c>
      <c r="AA175" s="165" t="str">
        <f>IFERROR(VLOOKUP($E175&amp;$D$92, Outliers!$A$4:$P$214,14,FALSE),"0")</f>
        <v>0</v>
      </c>
      <c r="AB175" s="165" t="str">
        <f>IFERROR(VLOOKUP($E175&amp;$D$92, Outliers!$A$4:$P$214,15,FALSE),"0")</f>
        <v>0</v>
      </c>
    </row>
    <row r="176" spans="4:28" ht="15.75" x14ac:dyDescent="0.25">
      <c r="D176" s="319"/>
      <c r="E176" s="104" t="s">
        <v>400</v>
      </c>
      <c r="F176" s="394" t="str">
        <f>IF(OR(ISERROR(VLOOKUP($E176&amp;$D$91&amp;$D$92,'CCG data'!$A:$AD,'CCG data'!R$3,FALSE)),ISBLANK(VLOOKUP($E176&amp;$D$91&amp;$D$92,'CCG data'!$A:$AD,'CCG data'!R$3,FALSE))),"",VLOOKUP($E176&amp;$D$91&amp;$D$92,'CCG data'!$A:$AD,'CCG data'!R$3,FALSE))</f>
        <v/>
      </c>
      <c r="G176" s="395"/>
      <c r="H176" s="395">
        <f>IF(OR(ISERROR(VLOOKUP($E176&amp;$D$91&amp;$D$92,'CCG data'!$A:$AD,'CCG data'!S$3,FALSE)),ISBLANK(VLOOKUP($E176&amp;$D$91&amp;$D$92,'CCG data'!$A:$AD,'CCG data'!S$3,FALSE))),"",VLOOKUP($E176&amp;$D$91&amp;$D$92,'CCG data'!$A:$AD,'CCG data'!S$3,FALSE))</f>
        <v>134.69364634138881</v>
      </c>
      <c r="I176" s="395"/>
      <c r="J176" s="395">
        <f>IF(OR(ISERROR(VLOOKUP($E176&amp;$D$91&amp;$D$92,'CCG data'!$A:$AD,'CCG data'!T$3,FALSE)),ISBLANK(VLOOKUP($E176&amp;$D$91&amp;$D$92,'CCG data'!$A:$AD,'CCG data'!T$3,FALSE))),"",VLOOKUP($E176&amp;$D$91&amp;$D$92,'CCG data'!$A:$AD,'CCG data'!T$3,FALSE))</f>
        <v>21.270826088107903</v>
      </c>
      <c r="K176" s="395"/>
      <c r="L176" s="395">
        <f>IF(OR(ISERROR(VLOOKUP($E176&amp;$D$91&amp;$D$92,'CCG data'!$A:$AD,'CCG data'!U$3,FALSE)),ISBLANK(VLOOKUP($E176&amp;$D$91&amp;$D$92,'CCG data'!$A:$AD,'CCG data'!U$3,FALSE))),"",VLOOKUP($E176&amp;$D$91&amp;$D$92,'CCG data'!$A:$AD,'CCG data'!U$3,FALSE))</f>
        <v>30.915423812172136</v>
      </c>
      <c r="M176" s="396"/>
      <c r="N176" s="367">
        <f>IF(OR(ISERROR(VLOOKUP($E176&amp;$D$91&amp;$D$92,'CCG data'!$A:$AD,'CCG data'!G$3,FALSE)),ISBLANK(VLOOKUP($E176&amp;$D$91&amp;$D$92,'CCG data'!$A:$AD,'CCG data'!G$3,FALSE))),"",VLOOKUP($E176&amp;$D$91&amp;$D$92,'CCG data'!$A:$AD,'CCG data'!G$3,FALSE))</f>
        <v>1584</v>
      </c>
      <c r="P176" s="404" t="str">
        <f>IF(OR(ISERROR(VLOOKUP($E176&amp;$D$91&amp;$D$92,'CCG data'!$A:$AD,'CCG data'!B$3,FALSE)),ISBLANK(VLOOKUP($E176&amp;$D$91&amp;$D$92,'CCG data'!$A:$AD,'CCG data'!B$3,FALSE))),"",VLOOKUP($E176&amp;$D$91&amp;$D$92,'CCG data'!$A:$AD,'CCG data'!B$3,FALSE))</f>
        <v/>
      </c>
      <c r="Q176" s="267"/>
      <c r="R176" s="267">
        <f>IF(OR(ISERROR(VLOOKUP($E176&amp;$D$91&amp;$D$92,'CCG data'!$A:$AD,'CCG data'!C$3,FALSE)),ISBLANK(VLOOKUP($E176&amp;$D$91&amp;$D$92,'CCG data'!$A:$AD,'CCG data'!C$3,FALSE))),"",VLOOKUP($E176&amp;$D$91&amp;$D$92,'CCG data'!$A:$AD,'CCG data'!C$3,FALSE))</f>
        <v>0.73611111111111116</v>
      </c>
      <c r="S176" s="267"/>
      <c r="T176" s="267">
        <f>IF(OR(ISERROR(VLOOKUP($E176&amp;$D$91&amp;$D$92,'CCG data'!$A:$AD,'CCG data'!D$3,FALSE)),ISBLANK(VLOOKUP($E176&amp;$D$91&amp;$D$92,'CCG data'!$A:$AD,'CCG data'!D$3,FALSE))),"",VLOOKUP($E176&amp;$D$91&amp;$D$92,'CCG data'!$A:$AD,'CCG data'!D$3,FALSE))</f>
        <v>9.7222222222222224E-2</v>
      </c>
      <c r="U176" s="267"/>
      <c r="V176" s="267">
        <f>IF(OR(ISERROR(VLOOKUP($E176&amp;$D$91&amp;$D$92,'CCG data'!$A:$AD,'CCG data'!E$3,FALSE)),ISBLANK(VLOOKUP($E176&amp;$D$91&amp;$D$92,'CCG data'!$A:$AD,'CCG data'!E$3,FALSE))),"",VLOOKUP($E176&amp;$D$91&amp;$D$92,'CCG data'!$A:$AD,'CCG data'!E$3,FALSE))</f>
        <v>0.16666666666666666</v>
      </c>
      <c r="W176" s="405"/>
      <c r="Z176" s="165">
        <f>IFERROR(VLOOKUP($E176&amp;$D$92, Outliers!$A$4:$P$214,13,FALSE),"0")</f>
        <v>0</v>
      </c>
      <c r="AA176" s="165">
        <f>IFERROR(VLOOKUP($E176&amp;$D$92, Outliers!$A$4:$P$214,14,FALSE),"0")</f>
        <v>0</v>
      </c>
      <c r="AB176" s="165">
        <f>IFERROR(VLOOKUP($E176&amp;$D$92, Outliers!$A$4:$P$214,15,FALSE),"0")</f>
        <v>0</v>
      </c>
    </row>
    <row r="177" spans="4:28" x14ac:dyDescent="0.25">
      <c r="D177" s="319"/>
      <c r="E177" s="103" t="s">
        <v>27</v>
      </c>
      <c r="F177" s="95" t="str">
        <f>IF(P176="","",VLOOKUP($E176&amp;$D$91&amp;$D$92,'CCG data'!$A:$AD,'CCG data'!W$3,FALSE))</f>
        <v/>
      </c>
      <c r="G177" s="96" t="str">
        <f>IF(P176="","",VLOOKUP($E176&amp;$D$91&amp;$D$92,'CCG data'!$A:$AD,'CCG data'!X$3,FALSE))</f>
        <v/>
      </c>
      <c r="H177" s="96">
        <f>IF(R176="","",VLOOKUP($E176&amp;$D$91&amp;$D$92,'CCG data'!$A:$AD,'CCG data'!Y$3,FALSE))</f>
        <v>126.96232176558796</v>
      </c>
      <c r="I177" s="96">
        <f>IF(R176="","",VLOOKUP($E176&amp;$D$91&amp;$D$92,'CCG data'!$A:$AD,'CCG data'!Z$3,FALSE))</f>
        <v>142.42497091718968</v>
      </c>
      <c r="J177" s="96">
        <f>IF(T176="","",VLOOKUP($E176&amp;$D$91&amp;$D$92,'CCG data'!$A:$AD,'CCG data'!AA$3,FALSE))</f>
        <v>17.911284143492754</v>
      </c>
      <c r="K177" s="96">
        <f>IF(T176="","",VLOOKUP($E176&amp;$D$91&amp;$D$92,'CCG data'!$A:$AD,'CCG data'!AB$3,FALSE))</f>
        <v>24.630368032723052</v>
      </c>
      <c r="L177" s="96">
        <f>IF(V176="","",VLOOKUP($E176&amp;$D$91&amp;$D$92,'CCG data'!$A:$AD,'CCG data'!AC$3,FALSE))</f>
        <v>27.186106713099868</v>
      </c>
      <c r="M177" s="96">
        <f>IF(V176="","",VLOOKUP($E176&amp;$D$91&amp;$D$92,'CCG data'!$A:$AD,'CCG data'!AD$3,FALSE))</f>
        <v>34.644740911244405</v>
      </c>
      <c r="N177" s="368"/>
      <c r="P177" s="152" t="str">
        <f>IF(P176="","",VLOOKUP($E176&amp;$D$91&amp;$D$92,'CCG data'!$A:$AD,'CCG data'!I$3,FALSE))</f>
        <v/>
      </c>
      <c r="Q177" s="15" t="str">
        <f>IF(P176="","",VLOOKUP($E176&amp;$D$91&amp;$D$92,'CCG data'!$A:$AD,'CCG data'!J$3,FALSE))</f>
        <v/>
      </c>
      <c r="R177" s="15">
        <f>IF(R176="","",VLOOKUP($E176&amp;$D$91&amp;$D$92,'CCG data'!$A:$AD,'CCG data'!K$3,FALSE))</f>
        <v>0.71399999999999997</v>
      </c>
      <c r="S177" s="15">
        <f>IF(R176="","",VLOOKUP($E176&amp;$D$91&amp;$D$92,'CCG data'!$A:$AD,'CCG data'!L$3,FALSE))</f>
        <v>0.75700000000000001</v>
      </c>
      <c r="T177" s="15">
        <f>IF(T176="","",VLOOKUP($E176&amp;$D$91&amp;$D$92,'CCG data'!$A:$AD,'CCG data'!M$3,FALSE))</f>
        <v>8.4000000000000005E-2</v>
      </c>
      <c r="U177" s="15">
        <f>IF(T176="","",VLOOKUP($E176&amp;$D$91&amp;$D$92,'CCG data'!$A:$AD,'CCG data'!N$3,FALSE))</f>
        <v>0.113</v>
      </c>
      <c r="V177" s="15">
        <f>IF(V176="","",VLOOKUP($E176&amp;$D$91&amp;$D$92,'CCG data'!$A:$AD,'CCG data'!O$3,FALSE))</f>
        <v>0.14899999999999999</v>
      </c>
      <c r="W177" s="136">
        <f>IF(V176="","",VLOOKUP($E176&amp;$D$91&amp;$D$92,'CCG data'!$A:$AD,'CCG data'!P$3,FALSE))</f>
        <v>0.186</v>
      </c>
      <c r="Z177" s="165" t="str">
        <f>IFERROR(VLOOKUP($E177&amp;$D$92, Outliers!$A$4:$P$214,13,FALSE),"0")</f>
        <v>0</v>
      </c>
      <c r="AA177" s="165" t="str">
        <f>IFERROR(VLOOKUP($E177&amp;$D$92, Outliers!$A$4:$P$214,14,FALSE),"0")</f>
        <v>0</v>
      </c>
      <c r="AB177" s="165" t="str">
        <f>IFERROR(VLOOKUP($E177&amp;$D$92, Outliers!$A$4:$P$214,15,FALSE),"0")</f>
        <v>0</v>
      </c>
    </row>
    <row r="178" spans="4:28" ht="15.75" x14ac:dyDescent="0.25">
      <c r="D178" s="319"/>
      <c r="E178" s="104" t="s">
        <v>177</v>
      </c>
      <c r="F178" s="394" t="str">
        <f>IF(OR(ISERROR(VLOOKUP($E178&amp;$D$91&amp;$D$92,'CCG data'!$A:$AD,'CCG data'!R$3,FALSE)),ISBLANK(VLOOKUP($E178&amp;$D$91&amp;$D$92,'CCG data'!$A:$AD,'CCG data'!R$3,FALSE))),"",VLOOKUP($E178&amp;$D$91&amp;$D$92,'CCG data'!$A:$AD,'CCG data'!R$3,FALSE))</f>
        <v/>
      </c>
      <c r="G178" s="395"/>
      <c r="H178" s="395">
        <f>IF(OR(ISERROR(VLOOKUP($E178&amp;$D$91&amp;$D$92,'CCG data'!$A:$AD,'CCG data'!S$3,FALSE)),ISBLANK(VLOOKUP($E178&amp;$D$91&amp;$D$92,'CCG data'!$A:$AD,'CCG data'!S$3,FALSE))),"",VLOOKUP($E178&amp;$D$91&amp;$D$92,'CCG data'!$A:$AD,'CCG data'!S$3,FALSE))</f>
        <v>114.17880794161215</v>
      </c>
      <c r="I178" s="395"/>
      <c r="J178" s="395">
        <f>IF(OR(ISERROR(VLOOKUP($E178&amp;$D$91&amp;$D$92,'CCG data'!$A:$AD,'CCG data'!T$3,FALSE)),ISBLANK(VLOOKUP($E178&amp;$D$91&amp;$D$92,'CCG data'!$A:$AD,'CCG data'!T$3,FALSE))),"",VLOOKUP($E178&amp;$D$91&amp;$D$92,'CCG data'!$A:$AD,'CCG data'!T$3,FALSE))</f>
        <v>19.89917640318901</v>
      </c>
      <c r="K178" s="395"/>
      <c r="L178" s="395">
        <f>IF(OR(ISERROR(VLOOKUP($E178&amp;$D$91&amp;$D$92,'CCG data'!$A:$AD,'CCG data'!U$3,FALSE)),ISBLANK(VLOOKUP($E178&amp;$D$91&amp;$D$92,'CCG data'!$A:$AD,'CCG data'!U$3,FALSE))),"",VLOOKUP($E178&amp;$D$91&amp;$D$92,'CCG data'!$A:$AD,'CCG data'!U$3,FALSE))</f>
        <v>27.93697282591237</v>
      </c>
      <c r="M178" s="396"/>
      <c r="N178" s="367">
        <f>IF(OR(ISERROR(VLOOKUP($E178&amp;$D$91&amp;$D$92,'CCG data'!$A:$AD,'CCG data'!G$3,FALSE)),ISBLANK(VLOOKUP($E178&amp;$D$91&amp;$D$92,'CCG data'!$A:$AD,'CCG data'!G$3,FALSE))),"",VLOOKUP($E178&amp;$D$91&amp;$D$92,'CCG data'!$A:$AD,'CCG data'!G$3,FALSE))</f>
        <v>1755</v>
      </c>
      <c r="P178" s="404" t="str">
        <f>IF(OR(ISERROR(VLOOKUP($E178&amp;$D$91&amp;$D$92,'CCG data'!$A:$AD,'CCG data'!B$3,FALSE)),ISBLANK(VLOOKUP($E178&amp;$D$91&amp;$D$92,'CCG data'!$A:$AD,'CCG data'!B$3,FALSE))),"",VLOOKUP($E178&amp;$D$91&amp;$D$92,'CCG data'!$A:$AD,'CCG data'!B$3,FALSE))</f>
        <v/>
      </c>
      <c r="Q178" s="267"/>
      <c r="R178" s="267">
        <f>IF(OR(ISERROR(VLOOKUP($E178&amp;$D$91&amp;$D$92,'CCG data'!$A:$AD,'CCG data'!C$3,FALSE)),ISBLANK(VLOOKUP($E178&amp;$D$91&amp;$D$92,'CCG data'!$A:$AD,'CCG data'!C$3,FALSE))),"",VLOOKUP($E178&amp;$D$91&amp;$D$92,'CCG data'!$A:$AD,'CCG data'!C$3,FALSE))</f>
        <v>0.71794871794871795</v>
      </c>
      <c r="S178" s="267"/>
      <c r="T178" s="267">
        <f>IF(OR(ISERROR(VLOOKUP($E178&amp;$D$91&amp;$D$92,'CCG data'!$A:$AD,'CCG data'!D$3,FALSE)),ISBLANK(VLOOKUP($E178&amp;$D$91&amp;$D$92,'CCG data'!$A:$AD,'CCG data'!D$3,FALSE))),"",VLOOKUP($E178&amp;$D$91&amp;$D$92,'CCG data'!$A:$AD,'CCG data'!D$3,FALSE))</f>
        <v>0.11225071225071225</v>
      </c>
      <c r="U178" s="267"/>
      <c r="V178" s="267">
        <f>IF(OR(ISERROR(VLOOKUP($E178&amp;$D$91&amp;$D$92,'CCG data'!$A:$AD,'CCG data'!E$3,FALSE)),ISBLANK(VLOOKUP($E178&amp;$D$91&amp;$D$92,'CCG data'!$A:$AD,'CCG data'!E$3,FALSE))),"",VLOOKUP($E178&amp;$D$91&amp;$D$92,'CCG data'!$A:$AD,'CCG data'!E$3,FALSE))</f>
        <v>0.16980056980056979</v>
      </c>
      <c r="W178" s="405"/>
      <c r="Z178" s="165">
        <f>IFERROR(VLOOKUP($E178&amp;$D$92, Outliers!$A$4:$P$214,13,FALSE),"0")</f>
        <v>1</v>
      </c>
      <c r="AA178" s="165">
        <f>IFERROR(VLOOKUP($E178&amp;$D$92, Outliers!$A$4:$P$214,14,FALSE),"0")</f>
        <v>0</v>
      </c>
      <c r="AB178" s="165">
        <f>IFERROR(VLOOKUP($E178&amp;$D$92, Outliers!$A$4:$P$214,15,FALSE),"0")</f>
        <v>0</v>
      </c>
    </row>
    <row r="179" spans="4:28" x14ac:dyDescent="0.25">
      <c r="D179" s="319"/>
      <c r="E179" s="103" t="s">
        <v>27</v>
      </c>
      <c r="F179" s="95" t="str">
        <f>IF(P178="","",VLOOKUP($E178&amp;$D$91&amp;$D$92,'CCG data'!$A:$AD,'CCG data'!W$3,FALSE))</f>
        <v/>
      </c>
      <c r="G179" s="96" t="str">
        <f>IF(P178="","",VLOOKUP($E178&amp;$D$91&amp;$D$92,'CCG data'!$A:$AD,'CCG data'!X$3,FALSE))</f>
        <v/>
      </c>
      <c r="H179" s="96">
        <f>IF(R178="","",VLOOKUP($E178&amp;$D$91&amp;$D$92,'CCG data'!$A:$AD,'CCG data'!Y$3,FALSE))</f>
        <v>107.87422585994216</v>
      </c>
      <c r="I179" s="96">
        <f>IF(R178="","",VLOOKUP($E178&amp;$D$91&amp;$D$92,'CCG data'!$A:$AD,'CCG data'!Z$3,FALSE))</f>
        <v>120.48339002328214</v>
      </c>
      <c r="J179" s="96">
        <f>IF(T178="","",VLOOKUP($E178&amp;$D$91&amp;$D$92,'CCG data'!$A:$AD,'CCG data'!AA$3,FALSE))</f>
        <v>17.120371475993181</v>
      </c>
      <c r="K179" s="96">
        <f>IF(T178="","",VLOOKUP($E178&amp;$D$91&amp;$D$92,'CCG data'!$A:$AD,'CCG data'!AB$3,FALSE))</f>
        <v>22.677981330384839</v>
      </c>
      <c r="L179" s="96">
        <f>IF(V178="","",VLOOKUP($E178&amp;$D$91&amp;$D$92,'CCG data'!$A:$AD,'CCG data'!AC$3,FALSE))</f>
        <v>24.765015873952379</v>
      </c>
      <c r="M179" s="96">
        <f>IF(V178="","",VLOOKUP($E178&amp;$D$91&amp;$D$92,'CCG data'!$A:$AD,'CCG data'!AD$3,FALSE))</f>
        <v>31.108929777872362</v>
      </c>
      <c r="N179" s="368"/>
      <c r="P179" s="152" t="str">
        <f>IF(P178="","",VLOOKUP($E178&amp;$D$91&amp;$D$92,'CCG data'!$A:$AD,'CCG data'!I$3,FALSE))</f>
        <v/>
      </c>
      <c r="Q179" s="15" t="str">
        <f>IF(P178="","",VLOOKUP($E178&amp;$D$91&amp;$D$92,'CCG data'!$A:$AD,'CCG data'!J$3,FALSE))</f>
        <v/>
      </c>
      <c r="R179" s="15">
        <f>IF(R178="","",VLOOKUP($E178&amp;$D$91&amp;$D$92,'CCG data'!$A:$AD,'CCG data'!K$3,FALSE))</f>
        <v>0.69599999999999995</v>
      </c>
      <c r="S179" s="15">
        <f>IF(R178="","",VLOOKUP($E178&amp;$D$91&amp;$D$92,'CCG data'!$A:$AD,'CCG data'!L$3,FALSE))</f>
        <v>0.73899999999999999</v>
      </c>
      <c r="T179" s="15">
        <f>IF(T178="","",VLOOKUP($E178&amp;$D$91&amp;$D$92,'CCG data'!$A:$AD,'CCG data'!M$3,FALSE))</f>
        <v>9.8000000000000004E-2</v>
      </c>
      <c r="U179" s="15">
        <f>IF(T178="","",VLOOKUP($E178&amp;$D$91&amp;$D$92,'CCG data'!$A:$AD,'CCG data'!N$3,FALSE))</f>
        <v>0.128</v>
      </c>
      <c r="V179" s="15">
        <f>IF(V178="","",VLOOKUP($E178&amp;$D$91&amp;$D$92,'CCG data'!$A:$AD,'CCG data'!O$3,FALSE))</f>
        <v>0.153</v>
      </c>
      <c r="W179" s="136">
        <f>IF(V178="","",VLOOKUP($E178&amp;$D$91&amp;$D$92,'CCG data'!$A:$AD,'CCG data'!P$3,FALSE))</f>
        <v>0.188</v>
      </c>
      <c r="Z179" s="165" t="str">
        <f>IFERROR(VLOOKUP($E179&amp;$D$92, Outliers!$A$4:$P$214,13,FALSE),"0")</f>
        <v>0</v>
      </c>
      <c r="AA179" s="165" t="str">
        <f>IFERROR(VLOOKUP($E179&amp;$D$92, Outliers!$A$4:$P$214,14,FALSE),"0")</f>
        <v>0</v>
      </c>
      <c r="AB179" s="165" t="str">
        <f>IFERROR(VLOOKUP($E179&amp;$D$92, Outliers!$A$4:$P$214,15,FALSE),"0")</f>
        <v>0</v>
      </c>
    </row>
    <row r="180" spans="4:28" ht="15.75" x14ac:dyDescent="0.25">
      <c r="D180" s="319"/>
      <c r="E180" s="104" t="s">
        <v>178</v>
      </c>
      <c r="F180" s="394" t="str">
        <f>IF(OR(ISERROR(VLOOKUP($E180&amp;$D$91&amp;$D$92,'CCG data'!$A:$AD,'CCG data'!R$3,FALSE)),ISBLANK(VLOOKUP($E180&amp;$D$91&amp;$D$92,'CCG data'!$A:$AD,'CCG data'!R$3,FALSE))),"",VLOOKUP($E180&amp;$D$91&amp;$D$92,'CCG data'!$A:$AD,'CCG data'!R$3,FALSE))</f>
        <v/>
      </c>
      <c r="G180" s="395"/>
      <c r="H180" s="395">
        <f>IF(OR(ISERROR(VLOOKUP($E180&amp;$D$91&amp;$D$92,'CCG data'!$A:$AD,'CCG data'!S$3,FALSE)),ISBLANK(VLOOKUP($E180&amp;$D$91&amp;$D$92,'CCG data'!$A:$AD,'CCG data'!S$3,FALSE))),"",VLOOKUP($E180&amp;$D$91&amp;$D$92,'CCG data'!$A:$AD,'CCG data'!S$3,FALSE))</f>
        <v>166.07343797730914</v>
      </c>
      <c r="I180" s="395"/>
      <c r="J180" s="395">
        <f>IF(OR(ISERROR(VLOOKUP($E180&amp;$D$91&amp;$D$92,'CCG data'!$A:$AD,'CCG data'!T$3,FALSE)),ISBLANK(VLOOKUP($E180&amp;$D$91&amp;$D$92,'CCG data'!$A:$AD,'CCG data'!T$3,FALSE))),"",VLOOKUP($E180&amp;$D$91&amp;$D$92,'CCG data'!$A:$AD,'CCG data'!T$3,FALSE))</f>
        <v>20.482859707068361</v>
      </c>
      <c r="K180" s="395"/>
      <c r="L180" s="395">
        <f>IF(OR(ISERROR(VLOOKUP($E180&amp;$D$91&amp;$D$92,'CCG data'!$A:$AD,'CCG data'!U$3,FALSE)),ISBLANK(VLOOKUP($E180&amp;$D$91&amp;$D$92,'CCG data'!$A:$AD,'CCG data'!U$3,FALSE))),"",VLOOKUP($E180&amp;$D$91&amp;$D$92,'CCG data'!$A:$AD,'CCG data'!U$3,FALSE))</f>
        <v>34.572642235862773</v>
      </c>
      <c r="M180" s="396"/>
      <c r="N180" s="367">
        <f>IF(OR(ISERROR(VLOOKUP($E180&amp;$D$91&amp;$D$92,'CCG data'!$A:$AD,'CCG data'!G$3,FALSE)),ISBLANK(VLOOKUP($E180&amp;$D$91&amp;$D$92,'CCG data'!$A:$AD,'CCG data'!G$3,FALSE))),"",VLOOKUP($E180&amp;$D$91&amp;$D$92,'CCG data'!$A:$AD,'CCG data'!G$3,FALSE))</f>
        <v>7530</v>
      </c>
      <c r="P180" s="404" t="str">
        <f>IF(OR(ISERROR(VLOOKUP($E180&amp;$D$91&amp;$D$92,'CCG data'!$A:$AD,'CCG data'!B$3,FALSE)),ISBLANK(VLOOKUP($E180&amp;$D$91&amp;$D$92,'CCG data'!$A:$AD,'CCG data'!B$3,FALSE))),"",VLOOKUP($E180&amp;$D$91&amp;$D$92,'CCG data'!$A:$AD,'CCG data'!B$3,FALSE))</f>
        <v/>
      </c>
      <c r="Q180" s="267"/>
      <c r="R180" s="267">
        <f>IF(OR(ISERROR(VLOOKUP($E180&amp;$D$91&amp;$D$92,'CCG data'!$A:$AD,'CCG data'!C$3,FALSE)),ISBLANK(VLOOKUP($E180&amp;$D$91&amp;$D$92,'CCG data'!$A:$AD,'CCG data'!C$3,FALSE))),"",VLOOKUP($E180&amp;$D$91&amp;$D$92,'CCG data'!$A:$AD,'CCG data'!C$3,FALSE))</f>
        <v>0.75152722443559095</v>
      </c>
      <c r="S180" s="267"/>
      <c r="T180" s="267">
        <f>IF(OR(ISERROR(VLOOKUP($E180&amp;$D$91&amp;$D$92,'CCG data'!$A:$AD,'CCG data'!D$3,FALSE)),ISBLANK(VLOOKUP($E180&amp;$D$91&amp;$D$92,'CCG data'!$A:$AD,'CCG data'!D$3,FALSE))),"",VLOOKUP($E180&amp;$D$91&amp;$D$92,'CCG data'!$A:$AD,'CCG data'!D$3,FALSE))</f>
        <v>9.2297476759628155E-2</v>
      </c>
      <c r="U180" s="267"/>
      <c r="V180" s="267">
        <f>IF(OR(ISERROR(VLOOKUP($E180&amp;$D$91&amp;$D$92,'CCG data'!$A:$AD,'CCG data'!E$3,FALSE)),ISBLANK(VLOOKUP($E180&amp;$D$91&amp;$D$92,'CCG data'!$A:$AD,'CCG data'!E$3,FALSE))),"",VLOOKUP($E180&amp;$D$91&amp;$D$92,'CCG data'!$A:$AD,'CCG data'!E$3,FALSE))</f>
        <v>0.15617529880478087</v>
      </c>
      <c r="W180" s="405"/>
      <c r="Z180" s="165">
        <f>IFERROR(VLOOKUP($E180&amp;$D$92, Outliers!$A$4:$P$214,13,FALSE),"0")</f>
        <v>1</v>
      </c>
      <c r="AA180" s="165">
        <f>IFERROR(VLOOKUP($E180&amp;$D$92, Outliers!$A$4:$P$214,14,FALSE),"0")</f>
        <v>1</v>
      </c>
      <c r="AB180" s="165">
        <f>IFERROR(VLOOKUP($E180&amp;$D$92, Outliers!$A$4:$P$214,15,FALSE),"0")</f>
        <v>1</v>
      </c>
    </row>
    <row r="181" spans="4:28" x14ac:dyDescent="0.25">
      <c r="D181" s="319"/>
      <c r="E181" s="103" t="s">
        <v>27</v>
      </c>
      <c r="F181" s="95" t="str">
        <f>IF(P180="","",VLOOKUP($E180&amp;$D$91&amp;$D$92,'CCG data'!$A:$AD,'CCG data'!W$3,FALSE))</f>
        <v/>
      </c>
      <c r="G181" s="96" t="str">
        <f>IF(P180="","",VLOOKUP($E180&amp;$D$91&amp;$D$92,'CCG data'!$A:$AD,'CCG data'!X$3,FALSE))</f>
        <v/>
      </c>
      <c r="H181" s="96">
        <f>IF(R180="","",VLOOKUP($E180&amp;$D$91&amp;$D$92,'CCG data'!$A:$AD,'CCG data'!Y$3,FALSE))</f>
        <v>161.74644290398643</v>
      </c>
      <c r="I181" s="96">
        <f>IF(R180="","",VLOOKUP($E180&amp;$D$91&amp;$D$92,'CCG data'!$A:$AD,'CCG data'!Z$3,FALSE))</f>
        <v>170.40043305063185</v>
      </c>
      <c r="J181" s="96">
        <f>IF(T180="","",VLOOKUP($E180&amp;$D$91&amp;$D$92,'CCG data'!$A:$AD,'CCG data'!AA$3,FALSE))</f>
        <v>18.960019764275035</v>
      </c>
      <c r="K181" s="96">
        <f>IF(T180="","",VLOOKUP($E180&amp;$D$91&amp;$D$92,'CCG data'!$A:$AD,'CCG data'!AB$3,FALSE))</f>
        <v>22.005699649861686</v>
      </c>
      <c r="L181" s="96">
        <f>IF(V180="","",VLOOKUP($E180&amp;$D$91&amp;$D$92,'CCG data'!$A:$AD,'CCG data'!AC$3,FALSE))</f>
        <v>32.596651143317409</v>
      </c>
      <c r="M181" s="96">
        <f>IF(V180="","",VLOOKUP($E180&amp;$D$91&amp;$D$92,'CCG data'!$A:$AD,'CCG data'!AD$3,FALSE))</f>
        <v>36.548633328408137</v>
      </c>
      <c r="N181" s="368"/>
      <c r="P181" s="152" t="str">
        <f>IF(P180="","",VLOOKUP($E180&amp;$D$91&amp;$D$92,'CCG data'!$A:$AD,'CCG data'!I$3,FALSE))</f>
        <v/>
      </c>
      <c r="Q181" s="15" t="str">
        <f>IF(P180="","",VLOOKUP($E180&amp;$D$91&amp;$D$92,'CCG data'!$A:$AD,'CCG data'!J$3,FALSE))</f>
        <v/>
      </c>
      <c r="R181" s="15">
        <f>IF(R180="","",VLOOKUP($E180&amp;$D$91&amp;$D$92,'CCG data'!$A:$AD,'CCG data'!K$3,FALSE))</f>
        <v>0.74199999999999999</v>
      </c>
      <c r="S181" s="15">
        <f>IF(R180="","",VLOOKUP($E180&amp;$D$91&amp;$D$92,'CCG data'!$A:$AD,'CCG data'!L$3,FALSE))</f>
        <v>0.76100000000000001</v>
      </c>
      <c r="T181" s="15">
        <f>IF(T180="","",VLOOKUP($E180&amp;$D$91&amp;$D$92,'CCG data'!$A:$AD,'CCG data'!M$3,FALSE))</f>
        <v>8.5999999999999993E-2</v>
      </c>
      <c r="U181" s="15">
        <f>IF(T180="","",VLOOKUP($E180&amp;$D$91&amp;$D$92,'CCG data'!$A:$AD,'CCG data'!N$3,FALSE))</f>
        <v>9.9000000000000005E-2</v>
      </c>
      <c r="V181" s="15">
        <f>IF(V180="","",VLOOKUP($E180&amp;$D$91&amp;$D$92,'CCG data'!$A:$AD,'CCG data'!O$3,FALSE))</f>
        <v>0.14799999999999999</v>
      </c>
      <c r="W181" s="136">
        <f>IF(V180="","",VLOOKUP($E180&amp;$D$91&amp;$D$92,'CCG data'!$A:$AD,'CCG data'!P$3,FALSE))</f>
        <v>0.16500000000000001</v>
      </c>
      <c r="Z181" s="165" t="str">
        <f>IFERROR(VLOOKUP($E181&amp;$D$92, Outliers!$A$4:$P$214,13,FALSE),"0")</f>
        <v>0</v>
      </c>
      <c r="AA181" s="165" t="str">
        <f>IFERROR(VLOOKUP($E181&amp;$D$92, Outliers!$A$4:$P$214,14,FALSE),"0")</f>
        <v>0</v>
      </c>
      <c r="AB181" s="165" t="str">
        <f>IFERROR(VLOOKUP($E181&amp;$D$92, Outliers!$A$4:$P$214,15,FALSE),"0")</f>
        <v>0</v>
      </c>
    </row>
    <row r="182" spans="4:28" ht="15.75" x14ac:dyDescent="0.25">
      <c r="D182" s="319"/>
      <c r="E182" s="104" t="s">
        <v>179</v>
      </c>
      <c r="F182" s="394" t="str">
        <f>IF(OR(ISERROR(VLOOKUP($E182&amp;$D$91&amp;$D$92,'CCG data'!$A:$AD,'CCG data'!R$3,FALSE)),ISBLANK(VLOOKUP($E182&amp;$D$91&amp;$D$92,'CCG data'!$A:$AD,'CCG data'!R$3,FALSE))),"",VLOOKUP($E182&amp;$D$91&amp;$D$92,'CCG data'!$A:$AD,'CCG data'!R$3,FALSE))</f>
        <v/>
      </c>
      <c r="G182" s="395"/>
      <c r="H182" s="395">
        <f>IF(OR(ISERROR(VLOOKUP($E182&amp;$D$91&amp;$D$92,'CCG data'!$A:$AD,'CCG data'!S$3,FALSE)),ISBLANK(VLOOKUP($E182&amp;$D$91&amp;$D$92,'CCG data'!$A:$AD,'CCG data'!S$3,FALSE))),"",VLOOKUP($E182&amp;$D$91&amp;$D$92,'CCG data'!$A:$AD,'CCG data'!S$3,FALSE))</f>
        <v>162.04652591636938</v>
      </c>
      <c r="I182" s="395"/>
      <c r="J182" s="395">
        <f>IF(OR(ISERROR(VLOOKUP($E182&amp;$D$91&amp;$D$92,'CCG data'!$A:$AD,'CCG data'!T$3,FALSE)),ISBLANK(VLOOKUP($E182&amp;$D$91&amp;$D$92,'CCG data'!$A:$AD,'CCG data'!T$3,FALSE))),"",VLOOKUP($E182&amp;$D$91&amp;$D$92,'CCG data'!$A:$AD,'CCG data'!T$3,FALSE))</f>
        <v>16.312527774842181</v>
      </c>
      <c r="K182" s="395"/>
      <c r="L182" s="395">
        <f>IF(OR(ISERROR(VLOOKUP($E182&amp;$D$91&amp;$D$92,'CCG data'!$A:$AD,'CCG data'!U$3,FALSE)),ISBLANK(VLOOKUP($E182&amp;$D$91&amp;$D$92,'CCG data'!$A:$AD,'CCG data'!U$3,FALSE))),"",VLOOKUP($E182&amp;$D$91&amp;$D$92,'CCG data'!$A:$AD,'CCG data'!U$3,FALSE))</f>
        <v>27.924559825349448</v>
      </c>
      <c r="M182" s="396"/>
      <c r="N182" s="367">
        <f>IF(OR(ISERROR(VLOOKUP($E182&amp;$D$91&amp;$D$92,'CCG data'!$A:$AD,'CCG data'!G$3,FALSE)),ISBLANK(VLOOKUP($E182&amp;$D$91&amp;$D$92,'CCG data'!$A:$AD,'CCG data'!G$3,FALSE))),"",VLOOKUP($E182&amp;$D$91&amp;$D$92,'CCG data'!$A:$AD,'CCG data'!G$3,FALSE))</f>
        <v>2476</v>
      </c>
      <c r="P182" s="404" t="str">
        <f>IF(OR(ISERROR(VLOOKUP($E182&amp;$D$91&amp;$D$92,'CCG data'!$A:$AD,'CCG data'!B$3,FALSE)),ISBLANK(VLOOKUP($E182&amp;$D$91&amp;$D$92,'CCG data'!$A:$AD,'CCG data'!B$3,FALSE))),"",VLOOKUP($E182&amp;$D$91&amp;$D$92,'CCG data'!$A:$AD,'CCG data'!B$3,FALSE))</f>
        <v/>
      </c>
      <c r="Q182" s="267"/>
      <c r="R182" s="267">
        <f>IF(OR(ISERROR(VLOOKUP($E182&amp;$D$91&amp;$D$92,'CCG data'!$A:$AD,'CCG data'!C$3,FALSE)),ISBLANK(VLOOKUP($E182&amp;$D$91&amp;$D$92,'CCG data'!$A:$AD,'CCG data'!C$3,FALSE))),"",VLOOKUP($E182&amp;$D$91&amp;$D$92,'CCG data'!$A:$AD,'CCG data'!C$3,FALSE))</f>
        <v>0.79806138933764137</v>
      </c>
      <c r="S182" s="267"/>
      <c r="T182" s="267">
        <f>IF(OR(ISERROR(VLOOKUP($E182&amp;$D$91&amp;$D$92,'CCG data'!$A:$AD,'CCG data'!D$3,FALSE)),ISBLANK(VLOOKUP($E182&amp;$D$91&amp;$D$92,'CCG data'!$A:$AD,'CCG data'!D$3,FALSE))),"",VLOOKUP($E182&amp;$D$91&amp;$D$92,'CCG data'!$A:$AD,'CCG data'!D$3,FALSE))</f>
        <v>6.7043618739903069E-2</v>
      </c>
      <c r="U182" s="267"/>
      <c r="V182" s="267">
        <f>IF(OR(ISERROR(VLOOKUP($E182&amp;$D$91&amp;$D$92,'CCG data'!$A:$AD,'CCG data'!E$3,FALSE)),ISBLANK(VLOOKUP($E182&amp;$D$91&amp;$D$92,'CCG data'!$A:$AD,'CCG data'!E$3,FALSE))),"",VLOOKUP($E182&amp;$D$91&amp;$D$92,'CCG data'!$A:$AD,'CCG data'!E$3,FALSE))</f>
        <v>0.13489499192245558</v>
      </c>
      <c r="W182" s="405"/>
      <c r="Z182" s="165">
        <f>IFERROR(VLOOKUP($E182&amp;$D$92, Outliers!$A$4:$P$214,13,FALSE),"0")</f>
        <v>1</v>
      </c>
      <c r="AA182" s="165">
        <f>IFERROR(VLOOKUP($E182&amp;$D$92, Outliers!$A$4:$P$214,14,FALSE),"0")</f>
        <v>0</v>
      </c>
      <c r="AB182" s="165">
        <f>IFERROR(VLOOKUP($E182&amp;$D$92, Outliers!$A$4:$P$214,15,FALSE),"0")</f>
        <v>0</v>
      </c>
    </row>
    <row r="183" spans="4:28" x14ac:dyDescent="0.25">
      <c r="D183" s="319"/>
      <c r="E183" s="103" t="s">
        <v>27</v>
      </c>
      <c r="F183" s="95" t="str">
        <f>IF(P182="","",VLOOKUP($E182&amp;$D$91&amp;$D$92,'CCG data'!$A:$AD,'CCG data'!W$3,FALSE))</f>
        <v/>
      </c>
      <c r="G183" s="96" t="str">
        <f>IF(P182="","",VLOOKUP($E182&amp;$D$91&amp;$D$92,'CCG data'!$A:$AD,'CCG data'!X$3,FALSE))</f>
        <v/>
      </c>
      <c r="H183" s="96">
        <f>IF(R182="","",VLOOKUP($E182&amp;$D$91&amp;$D$92,'CCG data'!$A:$AD,'CCG data'!Y$3,FALSE))</f>
        <v>154.90152438933603</v>
      </c>
      <c r="I183" s="96">
        <f>IF(R182="","",VLOOKUP($E182&amp;$D$91&amp;$D$92,'CCG data'!$A:$AD,'CCG data'!Z$3,FALSE))</f>
        <v>169.19152744340272</v>
      </c>
      <c r="J183" s="96">
        <f>IF(T182="","",VLOOKUP($E182&amp;$D$91&amp;$D$92,'CCG data'!$A:$AD,'CCG data'!AA$3,FALSE))</f>
        <v>13.83097628126577</v>
      </c>
      <c r="K183" s="96">
        <f>IF(T182="","",VLOOKUP($E182&amp;$D$91&amp;$D$92,'CCG data'!$A:$AD,'CCG data'!AB$3,FALSE))</f>
        <v>18.794079268418592</v>
      </c>
      <c r="L183" s="96">
        <f>IF(V182="","",VLOOKUP($E182&amp;$D$91&amp;$D$92,'CCG data'!$A:$AD,'CCG data'!AC$3,FALSE))</f>
        <v>24.929750519096288</v>
      </c>
      <c r="M183" s="96">
        <f>IF(V182="","",VLOOKUP($E182&amp;$D$91&amp;$D$92,'CCG data'!$A:$AD,'CCG data'!AD$3,FALSE))</f>
        <v>30.919369131602608</v>
      </c>
      <c r="N183" s="368"/>
      <c r="P183" s="152" t="str">
        <f>IF(P182="","",VLOOKUP($E182&amp;$D$91&amp;$D$92,'CCG data'!$A:$AD,'CCG data'!I$3,FALSE))</f>
        <v/>
      </c>
      <c r="Q183" s="15" t="str">
        <f>IF(P182="","",VLOOKUP($E182&amp;$D$91&amp;$D$92,'CCG data'!$A:$AD,'CCG data'!J$3,FALSE))</f>
        <v/>
      </c>
      <c r="R183" s="15">
        <f>IF(R182="","",VLOOKUP($E182&amp;$D$91&amp;$D$92,'CCG data'!$A:$AD,'CCG data'!K$3,FALSE))</f>
        <v>0.78200000000000003</v>
      </c>
      <c r="S183" s="15">
        <f>IF(R182="","",VLOOKUP($E182&amp;$D$91&amp;$D$92,'CCG data'!$A:$AD,'CCG data'!L$3,FALSE))</f>
        <v>0.81299999999999994</v>
      </c>
      <c r="T183" s="15">
        <f>IF(T182="","",VLOOKUP($E182&amp;$D$91&amp;$D$92,'CCG data'!$A:$AD,'CCG data'!M$3,FALSE))</f>
        <v>5.8000000000000003E-2</v>
      </c>
      <c r="U183" s="15">
        <f>IF(T182="","",VLOOKUP($E182&amp;$D$91&amp;$D$92,'CCG data'!$A:$AD,'CCG data'!N$3,FALSE))</f>
        <v>7.8E-2</v>
      </c>
      <c r="V183" s="15">
        <f>IF(V182="","",VLOOKUP($E182&amp;$D$91&amp;$D$92,'CCG data'!$A:$AD,'CCG data'!O$3,FALSE))</f>
        <v>0.122</v>
      </c>
      <c r="W183" s="136">
        <f>IF(V182="","",VLOOKUP($E182&amp;$D$91&amp;$D$92,'CCG data'!$A:$AD,'CCG data'!P$3,FALSE))</f>
        <v>0.14899999999999999</v>
      </c>
      <c r="Z183" s="165" t="str">
        <f>IFERROR(VLOOKUP($E183&amp;$D$92, Outliers!$A$4:$P$214,13,FALSE),"0")</f>
        <v>0</v>
      </c>
      <c r="AA183" s="165" t="str">
        <f>IFERROR(VLOOKUP($E183&amp;$D$92, Outliers!$A$4:$P$214,14,FALSE),"0")</f>
        <v>0</v>
      </c>
      <c r="AB183" s="165" t="str">
        <f>IFERROR(VLOOKUP($E183&amp;$D$92, Outliers!$A$4:$P$214,15,FALSE),"0")</f>
        <v>0</v>
      </c>
    </row>
    <row r="184" spans="4:28" ht="15.75" x14ac:dyDescent="0.25">
      <c r="D184" s="319"/>
      <c r="E184" s="104" t="s">
        <v>401</v>
      </c>
      <c r="F184" s="394" t="str">
        <f>IF(OR(ISERROR(VLOOKUP($E184&amp;$D$91&amp;$D$92,'CCG data'!$A:$AD,'CCG data'!R$3,FALSE)),ISBLANK(VLOOKUP($E184&amp;$D$91&amp;$D$92,'CCG data'!$A:$AD,'CCG data'!R$3,FALSE))),"",VLOOKUP($E184&amp;$D$91&amp;$D$92,'CCG data'!$A:$AD,'CCG data'!R$3,FALSE))</f>
        <v/>
      </c>
      <c r="G184" s="395"/>
      <c r="H184" s="395">
        <f>IF(OR(ISERROR(VLOOKUP($E184&amp;$D$91&amp;$D$92,'CCG data'!$A:$AD,'CCG data'!S$3,FALSE)),ISBLANK(VLOOKUP($E184&amp;$D$91&amp;$D$92,'CCG data'!$A:$AD,'CCG data'!S$3,FALSE))),"",VLOOKUP($E184&amp;$D$91&amp;$D$92,'CCG data'!$A:$AD,'CCG data'!S$3,FALSE))</f>
        <v>107.5328184730823</v>
      </c>
      <c r="I184" s="395"/>
      <c r="J184" s="395">
        <f>IF(OR(ISERROR(VLOOKUP($E184&amp;$D$91&amp;$D$92,'CCG data'!$A:$AD,'CCG data'!T$3,FALSE)),ISBLANK(VLOOKUP($E184&amp;$D$91&amp;$D$92,'CCG data'!$A:$AD,'CCG data'!T$3,FALSE))),"",VLOOKUP($E184&amp;$D$91&amp;$D$92,'CCG data'!$A:$AD,'CCG data'!T$3,FALSE))</f>
        <v>14.864855854968237</v>
      </c>
      <c r="K184" s="395"/>
      <c r="L184" s="395">
        <f>IF(OR(ISERROR(VLOOKUP($E184&amp;$D$91&amp;$D$92,'CCG data'!$A:$AD,'CCG data'!U$3,FALSE)),ISBLANK(VLOOKUP($E184&amp;$D$91&amp;$D$92,'CCG data'!$A:$AD,'CCG data'!U$3,FALSE))),"",VLOOKUP($E184&amp;$D$91&amp;$D$92,'CCG data'!$A:$AD,'CCG data'!U$3,FALSE))</f>
        <v>19.278254036030742</v>
      </c>
      <c r="M184" s="396"/>
      <c r="N184" s="367">
        <f>IF(OR(ISERROR(VLOOKUP($E184&amp;$D$91&amp;$D$92,'CCG data'!$A:$AD,'CCG data'!G$3,FALSE)),ISBLANK(VLOOKUP($E184&amp;$D$91&amp;$D$92,'CCG data'!$A:$AD,'CCG data'!G$3,FALSE))),"",VLOOKUP($E184&amp;$D$91&amp;$D$92,'CCG data'!$A:$AD,'CCG data'!G$3,FALSE))</f>
        <v>1501</v>
      </c>
      <c r="P184" s="404" t="str">
        <f>IF(OR(ISERROR(VLOOKUP($E184&amp;$D$91&amp;$D$92,'CCG data'!$A:$AD,'CCG data'!B$3,FALSE)),ISBLANK(VLOOKUP($E184&amp;$D$91&amp;$D$92,'CCG data'!$A:$AD,'CCG data'!B$3,FALSE))),"",VLOOKUP($E184&amp;$D$91&amp;$D$92,'CCG data'!$A:$AD,'CCG data'!B$3,FALSE))</f>
        <v/>
      </c>
      <c r="Q184" s="267"/>
      <c r="R184" s="267">
        <f>IF(OR(ISERROR(VLOOKUP($E184&amp;$D$91&amp;$D$92,'CCG data'!$A:$AD,'CCG data'!C$3,FALSE)),ISBLANK(VLOOKUP($E184&amp;$D$91&amp;$D$92,'CCG data'!$A:$AD,'CCG data'!C$3,FALSE))),"",VLOOKUP($E184&amp;$D$91&amp;$D$92,'CCG data'!$A:$AD,'CCG data'!C$3,FALSE))</f>
        <v>0.77015323117921386</v>
      </c>
      <c r="S184" s="267"/>
      <c r="T184" s="267">
        <f>IF(OR(ISERROR(VLOOKUP($E184&amp;$D$91&amp;$D$92,'CCG data'!$A:$AD,'CCG data'!D$3,FALSE)),ISBLANK(VLOOKUP($E184&amp;$D$91&amp;$D$92,'CCG data'!$A:$AD,'CCG data'!D$3,FALSE))),"",VLOOKUP($E184&amp;$D$91&amp;$D$92,'CCG data'!$A:$AD,'CCG data'!D$3,FALSE))</f>
        <v>9.3271152564956689E-2</v>
      </c>
      <c r="U184" s="267"/>
      <c r="V184" s="267">
        <f>IF(OR(ISERROR(VLOOKUP($E184&amp;$D$91&amp;$D$92,'CCG data'!$A:$AD,'CCG data'!E$3,FALSE)),ISBLANK(VLOOKUP($E184&amp;$D$91&amp;$D$92,'CCG data'!$A:$AD,'CCG data'!E$3,FALSE))),"",VLOOKUP($E184&amp;$D$91&amp;$D$92,'CCG data'!$A:$AD,'CCG data'!E$3,FALSE))</f>
        <v>0.13657561625582945</v>
      </c>
      <c r="W184" s="405"/>
      <c r="Z184" s="165">
        <f>IFERROR(VLOOKUP($E184&amp;$D$92, Outliers!$A$4:$P$214,13,FALSE),"0")</f>
        <v>1</v>
      </c>
      <c r="AA184" s="165">
        <f>IFERROR(VLOOKUP($E184&amp;$D$92, Outliers!$A$4:$P$214,14,FALSE),"0")</f>
        <v>0</v>
      </c>
      <c r="AB184" s="165">
        <f>IFERROR(VLOOKUP($E184&amp;$D$92, Outliers!$A$4:$P$214,15,FALSE),"0")</f>
        <v>1</v>
      </c>
    </row>
    <row r="185" spans="4:28" x14ac:dyDescent="0.25">
      <c r="D185" s="319"/>
      <c r="E185" s="103" t="s">
        <v>27</v>
      </c>
      <c r="F185" s="95" t="str">
        <f>IF(P184="","",VLOOKUP($E184&amp;$D$91&amp;$D$92,'CCG data'!$A:$AD,'CCG data'!W$3,FALSE))</f>
        <v/>
      </c>
      <c r="G185" s="96" t="str">
        <f>IF(P184="","",VLOOKUP($E184&amp;$D$91&amp;$D$92,'CCG data'!$A:$AD,'CCG data'!X$3,FALSE))</f>
        <v/>
      </c>
      <c r="H185" s="96">
        <f>IF(R184="","",VLOOKUP($E184&amp;$D$91&amp;$D$92,'CCG data'!$A:$AD,'CCG data'!Y$3,FALSE))</f>
        <v>101.33386776110461</v>
      </c>
      <c r="I185" s="96">
        <f>IF(R184="","",VLOOKUP($E184&amp;$D$91&amp;$D$92,'CCG data'!$A:$AD,'CCG data'!Z$3,FALSE))</f>
        <v>113.73176918505999</v>
      </c>
      <c r="J185" s="96">
        <f>IF(T184="","",VLOOKUP($E184&amp;$D$91&amp;$D$92,'CCG data'!$A:$AD,'CCG data'!AA$3,FALSE))</f>
        <v>12.402489005304746</v>
      </c>
      <c r="K185" s="96">
        <f>IF(T184="","",VLOOKUP($E184&amp;$D$91&amp;$D$92,'CCG data'!$A:$AD,'CCG data'!AB$3,FALSE))</f>
        <v>17.32722270463173</v>
      </c>
      <c r="L185" s="96">
        <f>IF(V184="","",VLOOKUP($E184&amp;$D$91&amp;$D$92,'CCG data'!$A:$AD,'CCG data'!AC$3,FALSE))</f>
        <v>16.639208769042764</v>
      </c>
      <c r="M185" s="96">
        <f>IF(V184="","",VLOOKUP($E184&amp;$D$91&amp;$D$92,'CCG data'!$A:$AD,'CCG data'!AD$3,FALSE))</f>
        <v>21.917299303018719</v>
      </c>
      <c r="N185" s="368"/>
      <c r="P185" s="152" t="str">
        <f>IF(P184="","",VLOOKUP($E184&amp;$D$91&amp;$D$92,'CCG data'!$A:$AD,'CCG data'!I$3,FALSE))</f>
        <v/>
      </c>
      <c r="Q185" s="15" t="str">
        <f>IF(P184="","",VLOOKUP($E184&amp;$D$91&amp;$D$92,'CCG data'!$A:$AD,'CCG data'!J$3,FALSE))</f>
        <v/>
      </c>
      <c r="R185" s="15">
        <f>IF(R184="","",VLOOKUP($E184&amp;$D$91&amp;$D$92,'CCG data'!$A:$AD,'CCG data'!K$3,FALSE))</f>
        <v>0.748</v>
      </c>
      <c r="S185" s="15">
        <f>IF(R184="","",VLOOKUP($E184&amp;$D$91&amp;$D$92,'CCG data'!$A:$AD,'CCG data'!L$3,FALSE))</f>
        <v>0.79100000000000004</v>
      </c>
      <c r="T185" s="15">
        <f>IF(T184="","",VLOOKUP($E184&amp;$D$91&amp;$D$92,'CCG data'!$A:$AD,'CCG data'!M$3,FALSE))</f>
        <v>0.08</v>
      </c>
      <c r="U185" s="15">
        <f>IF(T184="","",VLOOKUP($E184&amp;$D$91&amp;$D$92,'CCG data'!$A:$AD,'CCG data'!N$3,FALSE))</f>
        <v>0.109</v>
      </c>
      <c r="V185" s="15">
        <f>IF(V184="","",VLOOKUP($E184&amp;$D$91&amp;$D$92,'CCG data'!$A:$AD,'CCG data'!O$3,FALSE))</f>
        <v>0.12</v>
      </c>
      <c r="W185" s="136">
        <f>IF(V184="","",VLOOKUP($E184&amp;$D$91&amp;$D$92,'CCG data'!$A:$AD,'CCG data'!P$3,FALSE))</f>
        <v>0.155</v>
      </c>
      <c r="Z185" s="165" t="str">
        <f>IFERROR(VLOOKUP($E185&amp;$D$92, Outliers!$A$4:$P$214,13,FALSE),"0")</f>
        <v>0</v>
      </c>
      <c r="AA185" s="165" t="str">
        <f>IFERROR(VLOOKUP($E185&amp;$D$92, Outliers!$A$4:$P$214,14,FALSE),"0")</f>
        <v>0</v>
      </c>
      <c r="AB185" s="165" t="str">
        <f>IFERROR(VLOOKUP($E185&amp;$D$92, Outliers!$A$4:$P$214,15,FALSE),"0")</f>
        <v>0</v>
      </c>
    </row>
    <row r="186" spans="4:28" ht="15.75" x14ac:dyDescent="0.25">
      <c r="D186" s="319"/>
      <c r="E186" s="104" t="s">
        <v>180</v>
      </c>
      <c r="F186" s="394" t="str">
        <f>IF(OR(ISERROR(VLOOKUP($E186&amp;$D$91&amp;$D$92,'CCG data'!$A:$AD,'CCG data'!R$3,FALSE)),ISBLANK(VLOOKUP($E186&amp;$D$91&amp;$D$92,'CCG data'!$A:$AD,'CCG data'!R$3,FALSE))),"",VLOOKUP($E186&amp;$D$91&amp;$D$92,'CCG data'!$A:$AD,'CCG data'!R$3,FALSE))</f>
        <v/>
      </c>
      <c r="G186" s="395"/>
      <c r="H186" s="395">
        <f>IF(OR(ISERROR(VLOOKUP($E186&amp;$D$91&amp;$D$92,'CCG data'!$A:$AD,'CCG data'!S$3,FALSE)),ISBLANK(VLOOKUP($E186&amp;$D$91&amp;$D$92,'CCG data'!$A:$AD,'CCG data'!S$3,FALSE))),"",VLOOKUP($E186&amp;$D$91&amp;$D$92,'CCG data'!$A:$AD,'CCG data'!S$3,FALSE))</f>
        <v>124.10856227990092</v>
      </c>
      <c r="I186" s="395"/>
      <c r="J186" s="395">
        <f>IF(OR(ISERROR(VLOOKUP($E186&amp;$D$91&amp;$D$92,'CCG data'!$A:$AD,'CCG data'!T$3,FALSE)),ISBLANK(VLOOKUP($E186&amp;$D$91&amp;$D$92,'CCG data'!$A:$AD,'CCG data'!T$3,FALSE))),"",VLOOKUP($E186&amp;$D$91&amp;$D$92,'CCG data'!$A:$AD,'CCG data'!T$3,FALSE))</f>
        <v>20.565204147308695</v>
      </c>
      <c r="K186" s="395"/>
      <c r="L186" s="395">
        <f>IF(OR(ISERROR(VLOOKUP($E186&amp;$D$91&amp;$D$92,'CCG data'!$A:$AD,'CCG data'!U$3,FALSE)),ISBLANK(VLOOKUP($E186&amp;$D$91&amp;$D$92,'CCG data'!$A:$AD,'CCG data'!U$3,FALSE))),"",VLOOKUP($E186&amp;$D$91&amp;$D$92,'CCG data'!$A:$AD,'CCG data'!U$3,FALSE))</f>
        <v>31.632458918443682</v>
      </c>
      <c r="M186" s="396"/>
      <c r="N186" s="367">
        <f>IF(OR(ISERROR(VLOOKUP($E186&amp;$D$91&amp;$D$92,'CCG data'!$A:$AD,'CCG data'!G$3,FALSE)),ISBLANK(VLOOKUP($E186&amp;$D$91&amp;$D$92,'CCG data'!$A:$AD,'CCG data'!G$3,FALSE))),"",VLOOKUP($E186&amp;$D$91&amp;$D$92,'CCG data'!$A:$AD,'CCG data'!G$3,FALSE))</f>
        <v>1421</v>
      </c>
      <c r="P186" s="404" t="str">
        <f>IF(OR(ISERROR(VLOOKUP($E186&amp;$D$91&amp;$D$92,'CCG data'!$A:$AD,'CCG data'!B$3,FALSE)),ISBLANK(VLOOKUP($E186&amp;$D$91&amp;$D$92,'CCG data'!$A:$AD,'CCG data'!B$3,FALSE))),"",VLOOKUP($E186&amp;$D$91&amp;$D$92,'CCG data'!$A:$AD,'CCG data'!B$3,FALSE))</f>
        <v/>
      </c>
      <c r="Q186" s="267"/>
      <c r="R186" s="267">
        <f>IF(OR(ISERROR(VLOOKUP($E186&amp;$D$91&amp;$D$92,'CCG data'!$A:$AD,'CCG data'!C$3,FALSE)),ISBLANK(VLOOKUP($E186&amp;$D$91&amp;$D$92,'CCG data'!$A:$AD,'CCG data'!C$3,FALSE))),"",VLOOKUP($E186&amp;$D$91&amp;$D$92,'CCG data'!$A:$AD,'CCG data'!C$3,FALSE))</f>
        <v>0.71639690358902186</v>
      </c>
      <c r="S186" s="267"/>
      <c r="T186" s="267">
        <f>IF(OR(ISERROR(VLOOKUP($E186&amp;$D$91&amp;$D$92,'CCG data'!$A:$AD,'CCG data'!D$3,FALSE)),ISBLANK(VLOOKUP($E186&amp;$D$91&amp;$D$92,'CCG data'!$A:$AD,'CCG data'!D$3,FALSE))),"",VLOOKUP($E186&amp;$D$91&amp;$D$92,'CCG data'!$A:$AD,'CCG data'!D$3,FALSE))</f>
        <v>0.10063335679099226</v>
      </c>
      <c r="U186" s="267"/>
      <c r="V186" s="267">
        <f>IF(OR(ISERROR(VLOOKUP($E186&amp;$D$91&amp;$D$92,'CCG data'!$A:$AD,'CCG data'!E$3,FALSE)),ISBLANK(VLOOKUP($E186&amp;$D$91&amp;$D$92,'CCG data'!$A:$AD,'CCG data'!E$3,FALSE))),"",VLOOKUP($E186&amp;$D$91&amp;$D$92,'CCG data'!$A:$AD,'CCG data'!E$3,FALSE))</f>
        <v>0.18296973961998592</v>
      </c>
      <c r="W186" s="405"/>
      <c r="Z186" s="165">
        <f>IFERROR(VLOOKUP($E186&amp;$D$92, Outliers!$A$4:$P$214,13,FALSE),"0")</f>
        <v>0</v>
      </c>
      <c r="AA186" s="165">
        <f>IFERROR(VLOOKUP($E186&amp;$D$92, Outliers!$A$4:$P$214,14,FALSE),"0")</f>
        <v>0</v>
      </c>
      <c r="AB186" s="165">
        <f>IFERROR(VLOOKUP($E186&amp;$D$92, Outliers!$A$4:$P$214,15,FALSE),"0")</f>
        <v>0</v>
      </c>
    </row>
    <row r="187" spans="4:28" x14ac:dyDescent="0.25">
      <c r="D187" s="319"/>
      <c r="E187" s="103" t="s">
        <v>27</v>
      </c>
      <c r="F187" s="95" t="str">
        <f>IF(P186="","",VLOOKUP($E186&amp;$D$91&amp;$D$92,'CCG data'!$A:$AD,'CCG data'!W$3,FALSE))</f>
        <v/>
      </c>
      <c r="G187" s="96" t="str">
        <f>IF(P186="","",VLOOKUP($E186&amp;$D$91&amp;$D$92,'CCG data'!$A:$AD,'CCG data'!X$3,FALSE))</f>
        <v/>
      </c>
      <c r="H187" s="96">
        <f>IF(R186="","",VLOOKUP($E186&amp;$D$91&amp;$D$92,'CCG data'!$A:$AD,'CCG data'!Y$3,FALSE))</f>
        <v>116.48454403435835</v>
      </c>
      <c r="I187" s="96">
        <f>IF(R186="","",VLOOKUP($E186&amp;$D$91&amp;$D$92,'CCG data'!$A:$AD,'CCG data'!Z$3,FALSE))</f>
        <v>131.7325805254435</v>
      </c>
      <c r="J187" s="96">
        <f>IF(T186="","",VLOOKUP($E186&amp;$D$91&amp;$D$92,'CCG data'!$A:$AD,'CCG data'!AA$3,FALSE))</f>
        <v>17.194496567447786</v>
      </c>
      <c r="K187" s="96">
        <f>IF(T186="","",VLOOKUP($E186&amp;$D$91&amp;$D$92,'CCG data'!$A:$AD,'CCG data'!AB$3,FALSE))</f>
        <v>23.935911727169604</v>
      </c>
      <c r="L187" s="96">
        <f>IF(V186="","",VLOOKUP($E186&amp;$D$91&amp;$D$92,'CCG data'!$A:$AD,'CCG data'!AC$3,FALSE))</f>
        <v>27.787405745017544</v>
      </c>
      <c r="M187" s="96">
        <f>IF(V186="","",VLOOKUP($E186&amp;$D$91&amp;$D$92,'CCG data'!$A:$AD,'CCG data'!AD$3,FALSE))</f>
        <v>35.477512091869819</v>
      </c>
      <c r="N187" s="368"/>
      <c r="P187" s="152" t="str">
        <f>IF(P186="","",VLOOKUP($E186&amp;$D$91&amp;$D$92,'CCG data'!$A:$AD,'CCG data'!I$3,FALSE))</f>
        <v/>
      </c>
      <c r="Q187" s="15" t="str">
        <f>IF(P186="","",VLOOKUP($E186&amp;$D$91&amp;$D$92,'CCG data'!$A:$AD,'CCG data'!J$3,FALSE))</f>
        <v/>
      </c>
      <c r="R187" s="15">
        <f>IF(R186="","",VLOOKUP($E186&amp;$D$91&amp;$D$92,'CCG data'!$A:$AD,'CCG data'!K$3,FALSE))</f>
        <v>0.69199999999999995</v>
      </c>
      <c r="S187" s="15">
        <f>IF(R186="","",VLOOKUP($E186&amp;$D$91&amp;$D$92,'CCG data'!$A:$AD,'CCG data'!L$3,FALSE))</f>
        <v>0.73899999999999999</v>
      </c>
      <c r="T187" s="15">
        <f>IF(T186="","",VLOOKUP($E186&amp;$D$91&amp;$D$92,'CCG data'!$A:$AD,'CCG data'!M$3,FALSE))</f>
        <v>8.5999999999999993E-2</v>
      </c>
      <c r="U187" s="15">
        <f>IF(T186="","",VLOOKUP($E186&amp;$D$91&amp;$D$92,'CCG data'!$A:$AD,'CCG data'!N$3,FALSE))</f>
        <v>0.11700000000000001</v>
      </c>
      <c r="V187" s="15">
        <f>IF(V186="","",VLOOKUP($E186&amp;$D$91&amp;$D$92,'CCG data'!$A:$AD,'CCG data'!O$3,FALSE))</f>
        <v>0.16400000000000001</v>
      </c>
      <c r="W187" s="136">
        <f>IF(V186="","",VLOOKUP($E186&amp;$D$91&amp;$D$92,'CCG data'!$A:$AD,'CCG data'!P$3,FALSE))</f>
        <v>0.20399999999999999</v>
      </c>
      <c r="Z187" s="165" t="str">
        <f>IFERROR(VLOOKUP($E187&amp;$D$92, Outliers!$A$4:$P$214,13,FALSE),"0")</f>
        <v>0</v>
      </c>
      <c r="AA187" s="165" t="str">
        <f>IFERROR(VLOOKUP($E187&amp;$D$92, Outliers!$A$4:$P$214,14,FALSE),"0")</f>
        <v>0</v>
      </c>
      <c r="AB187" s="165" t="str">
        <f>IFERROR(VLOOKUP($E187&amp;$D$92, Outliers!$A$4:$P$214,15,FALSE),"0")</f>
        <v>0</v>
      </c>
    </row>
    <row r="188" spans="4:28" ht="15.75" x14ac:dyDescent="0.25">
      <c r="D188" s="319"/>
      <c r="E188" s="104" t="s">
        <v>402</v>
      </c>
      <c r="F188" s="394" t="str">
        <f>IF(OR(ISERROR(VLOOKUP($E188&amp;$D$91&amp;$D$92,'CCG data'!$A:$AD,'CCG data'!R$3,FALSE)),ISBLANK(VLOOKUP($E188&amp;$D$91&amp;$D$92,'CCG data'!$A:$AD,'CCG data'!R$3,FALSE))),"",VLOOKUP($E188&amp;$D$91&amp;$D$92,'CCG data'!$A:$AD,'CCG data'!R$3,FALSE))</f>
        <v/>
      </c>
      <c r="G188" s="395"/>
      <c r="H188" s="395">
        <f>IF(OR(ISERROR(VLOOKUP($E188&amp;$D$91&amp;$D$92,'CCG data'!$A:$AD,'CCG data'!S$3,FALSE)),ISBLANK(VLOOKUP($E188&amp;$D$91&amp;$D$92,'CCG data'!$A:$AD,'CCG data'!S$3,FALSE))),"",VLOOKUP($E188&amp;$D$91&amp;$D$92,'CCG data'!$A:$AD,'CCG data'!S$3,FALSE))</f>
        <v>155.71703811216108</v>
      </c>
      <c r="I188" s="395"/>
      <c r="J188" s="395">
        <f>IF(OR(ISERROR(VLOOKUP($E188&amp;$D$91&amp;$D$92,'CCG data'!$A:$AD,'CCG data'!T$3,FALSE)),ISBLANK(VLOOKUP($E188&amp;$D$91&amp;$D$92,'CCG data'!$A:$AD,'CCG data'!T$3,FALSE))),"",VLOOKUP($E188&amp;$D$91&amp;$D$92,'CCG data'!$A:$AD,'CCG data'!T$3,FALSE))</f>
        <v>12.527192614531909</v>
      </c>
      <c r="K188" s="395"/>
      <c r="L188" s="395">
        <f>IF(OR(ISERROR(VLOOKUP($E188&amp;$D$91&amp;$D$92,'CCG data'!$A:$AD,'CCG data'!U$3,FALSE)),ISBLANK(VLOOKUP($E188&amp;$D$91&amp;$D$92,'CCG data'!$A:$AD,'CCG data'!U$3,FALSE))),"",VLOOKUP($E188&amp;$D$91&amp;$D$92,'CCG data'!$A:$AD,'CCG data'!U$3,FALSE))</f>
        <v>31.63645422980553</v>
      </c>
      <c r="M188" s="396"/>
      <c r="N188" s="367">
        <f>IF(OR(ISERROR(VLOOKUP($E188&amp;$D$91&amp;$D$92,'CCG data'!$A:$AD,'CCG data'!G$3,FALSE)),ISBLANK(VLOOKUP($E188&amp;$D$91&amp;$D$92,'CCG data'!$A:$AD,'CCG data'!G$3,FALSE))),"",VLOOKUP($E188&amp;$D$91&amp;$D$92,'CCG data'!$A:$AD,'CCG data'!G$3,FALSE))</f>
        <v>3572</v>
      </c>
      <c r="P188" s="404" t="str">
        <f>IF(OR(ISERROR(VLOOKUP($E188&amp;$D$91&amp;$D$92,'CCG data'!$A:$AD,'CCG data'!B$3,FALSE)),ISBLANK(VLOOKUP($E188&amp;$D$91&amp;$D$92,'CCG data'!$A:$AD,'CCG data'!B$3,FALSE))),"",VLOOKUP($E188&amp;$D$91&amp;$D$92,'CCG data'!$A:$AD,'CCG data'!B$3,FALSE))</f>
        <v/>
      </c>
      <c r="Q188" s="267"/>
      <c r="R188" s="267">
        <f>IF(OR(ISERROR(VLOOKUP($E188&amp;$D$91&amp;$D$92,'CCG data'!$A:$AD,'CCG data'!C$3,FALSE)),ISBLANK(VLOOKUP($E188&amp;$D$91&amp;$D$92,'CCG data'!$A:$AD,'CCG data'!C$3,FALSE))),"",VLOOKUP($E188&amp;$D$91&amp;$D$92,'CCG data'!$A:$AD,'CCG data'!C$3,FALSE))</f>
        <v>0.78303471444568873</v>
      </c>
      <c r="S188" s="267"/>
      <c r="T188" s="267">
        <f>IF(OR(ISERROR(VLOOKUP($E188&amp;$D$91&amp;$D$92,'CCG data'!$A:$AD,'CCG data'!D$3,FALSE)),ISBLANK(VLOOKUP($E188&amp;$D$91&amp;$D$92,'CCG data'!$A:$AD,'CCG data'!D$3,FALSE))),"",VLOOKUP($E188&amp;$D$91&amp;$D$92,'CCG data'!$A:$AD,'CCG data'!D$3,FALSE))</f>
        <v>5.6550951847704367E-2</v>
      </c>
      <c r="U188" s="267"/>
      <c r="V188" s="267">
        <f>IF(OR(ISERROR(VLOOKUP($E188&amp;$D$91&amp;$D$92,'CCG data'!$A:$AD,'CCG data'!E$3,FALSE)),ISBLANK(VLOOKUP($E188&amp;$D$91&amp;$D$92,'CCG data'!$A:$AD,'CCG data'!E$3,FALSE))),"",VLOOKUP($E188&amp;$D$91&amp;$D$92,'CCG data'!$A:$AD,'CCG data'!E$3,FALSE))</f>
        <v>0.16041433370660693</v>
      </c>
      <c r="W188" s="405"/>
      <c r="Z188" s="165">
        <f>IFERROR(VLOOKUP($E188&amp;$D$92, Outliers!$A$4:$P$214,13,FALSE),"0")</f>
        <v>1</v>
      </c>
      <c r="AA188" s="165">
        <f>IFERROR(VLOOKUP($E188&amp;$D$92, Outliers!$A$4:$P$214,14,FALSE),"0")</f>
        <v>1</v>
      </c>
      <c r="AB188" s="165">
        <f>IFERROR(VLOOKUP($E188&amp;$D$92, Outliers!$A$4:$P$214,15,FALSE),"0")</f>
        <v>0</v>
      </c>
    </row>
    <row r="189" spans="4:28" x14ac:dyDescent="0.25">
      <c r="D189" s="319"/>
      <c r="E189" s="103" t="s">
        <v>27</v>
      </c>
      <c r="F189" s="95" t="str">
        <f>IF(P188="","",VLOOKUP($E188&amp;$D$91&amp;$D$92,'CCG data'!$A:$AD,'CCG data'!W$3,FALSE))</f>
        <v/>
      </c>
      <c r="G189" s="96" t="str">
        <f>IF(P188="","",VLOOKUP($E188&amp;$D$91&amp;$D$92,'CCG data'!$A:$AD,'CCG data'!X$3,FALSE))</f>
        <v/>
      </c>
      <c r="H189" s="96">
        <f>IF(R188="","",VLOOKUP($E188&amp;$D$91&amp;$D$92,'CCG data'!$A:$AD,'CCG data'!Y$3,FALSE))</f>
        <v>149.94610590442741</v>
      </c>
      <c r="I189" s="96">
        <f>IF(R188="","",VLOOKUP($E188&amp;$D$91&amp;$D$92,'CCG data'!$A:$AD,'CCG data'!Z$3,FALSE))</f>
        <v>161.48797031989474</v>
      </c>
      <c r="J189" s="96">
        <f>IF(T188="","",VLOOKUP($E188&amp;$D$91&amp;$D$92,'CCG data'!$A:$AD,'CCG data'!AA$3,FALSE))</f>
        <v>10.799628629206083</v>
      </c>
      <c r="K189" s="96">
        <f>IF(T188="","",VLOOKUP($E188&amp;$D$91&amp;$D$92,'CCG data'!$A:$AD,'CCG data'!AB$3,FALSE))</f>
        <v>14.254756599857735</v>
      </c>
      <c r="L189" s="96">
        <f>IF(V188="","",VLOOKUP($E188&amp;$D$91&amp;$D$92,'CCG data'!$A:$AD,'CCG data'!AC$3,FALSE))</f>
        <v>29.046055831963205</v>
      </c>
      <c r="M189" s="96">
        <f>IF(V188="","",VLOOKUP($E188&amp;$D$91&amp;$D$92,'CCG data'!$A:$AD,'CCG data'!AD$3,FALSE))</f>
        <v>34.226852627647858</v>
      </c>
      <c r="N189" s="368"/>
      <c r="P189" s="152" t="str">
        <f>IF(P188="","",VLOOKUP($E188&amp;$D$91&amp;$D$92,'CCG data'!$A:$AD,'CCG data'!I$3,FALSE))</f>
        <v/>
      </c>
      <c r="Q189" s="15" t="str">
        <f>IF(P188="","",VLOOKUP($E188&amp;$D$91&amp;$D$92,'CCG data'!$A:$AD,'CCG data'!J$3,FALSE))</f>
        <v/>
      </c>
      <c r="R189" s="15">
        <f>IF(R188="","",VLOOKUP($E188&amp;$D$91&amp;$D$92,'CCG data'!$A:$AD,'CCG data'!K$3,FALSE))</f>
        <v>0.76900000000000002</v>
      </c>
      <c r="S189" s="15">
        <f>IF(R188="","",VLOOKUP($E188&amp;$D$91&amp;$D$92,'CCG data'!$A:$AD,'CCG data'!L$3,FALSE))</f>
        <v>0.79600000000000004</v>
      </c>
      <c r="T189" s="15">
        <f>IF(T188="","",VLOOKUP($E188&amp;$D$91&amp;$D$92,'CCG data'!$A:$AD,'CCG data'!M$3,FALSE))</f>
        <v>4.9000000000000002E-2</v>
      </c>
      <c r="U189" s="15">
        <f>IF(T188="","",VLOOKUP($E188&amp;$D$91&amp;$D$92,'CCG data'!$A:$AD,'CCG data'!N$3,FALSE))</f>
        <v>6.5000000000000002E-2</v>
      </c>
      <c r="V189" s="15">
        <f>IF(V188="","",VLOOKUP($E188&amp;$D$91&amp;$D$92,'CCG data'!$A:$AD,'CCG data'!O$3,FALSE))</f>
        <v>0.14899999999999999</v>
      </c>
      <c r="W189" s="136">
        <f>IF(V188="","",VLOOKUP($E188&amp;$D$91&amp;$D$92,'CCG data'!$A:$AD,'CCG data'!P$3,FALSE))</f>
        <v>0.17299999999999999</v>
      </c>
      <c r="Z189" s="165" t="str">
        <f>IFERROR(VLOOKUP($E189&amp;$D$92, Outliers!$A$4:$P$214,13,FALSE),"0")</f>
        <v>0</v>
      </c>
      <c r="AA189" s="165" t="str">
        <f>IFERROR(VLOOKUP($E189&amp;$D$92, Outliers!$A$4:$P$214,14,FALSE),"0")</f>
        <v>0</v>
      </c>
      <c r="AB189" s="165" t="str">
        <f>IFERROR(VLOOKUP($E189&amp;$D$92, Outliers!$A$4:$P$214,15,FALSE),"0")</f>
        <v>0</v>
      </c>
    </row>
    <row r="190" spans="4:28" ht="15.75" x14ac:dyDescent="0.25">
      <c r="D190" s="319"/>
      <c r="E190" s="104" t="s">
        <v>181</v>
      </c>
      <c r="F190" s="394" t="str">
        <f>IF(OR(ISERROR(VLOOKUP($E190&amp;$D$91&amp;$D$92,'CCG data'!$A:$AD,'CCG data'!R$3,FALSE)),ISBLANK(VLOOKUP($E190&amp;$D$91&amp;$D$92,'CCG data'!$A:$AD,'CCG data'!R$3,FALSE))),"",VLOOKUP($E190&amp;$D$91&amp;$D$92,'CCG data'!$A:$AD,'CCG data'!R$3,FALSE))</f>
        <v/>
      </c>
      <c r="G190" s="395"/>
      <c r="H190" s="395">
        <f>IF(OR(ISERROR(VLOOKUP($E190&amp;$D$91&amp;$D$92,'CCG data'!$A:$AD,'CCG data'!S$3,FALSE)),ISBLANK(VLOOKUP($E190&amp;$D$91&amp;$D$92,'CCG data'!$A:$AD,'CCG data'!S$3,FALSE))),"",VLOOKUP($E190&amp;$D$91&amp;$D$92,'CCG data'!$A:$AD,'CCG data'!S$3,FALSE))</f>
        <v>118.85234752689806</v>
      </c>
      <c r="I190" s="395"/>
      <c r="J190" s="395">
        <f>IF(OR(ISERROR(VLOOKUP($E190&amp;$D$91&amp;$D$92,'CCG data'!$A:$AD,'CCG data'!T$3,FALSE)),ISBLANK(VLOOKUP($E190&amp;$D$91&amp;$D$92,'CCG data'!$A:$AD,'CCG data'!T$3,FALSE))),"",VLOOKUP($E190&amp;$D$91&amp;$D$92,'CCG data'!$A:$AD,'CCG data'!T$3,FALSE))</f>
        <v>20.285609438176429</v>
      </c>
      <c r="K190" s="395"/>
      <c r="L190" s="395">
        <f>IF(OR(ISERROR(VLOOKUP($E190&amp;$D$91&amp;$D$92,'CCG data'!$A:$AD,'CCG data'!U$3,FALSE)),ISBLANK(VLOOKUP($E190&amp;$D$91&amp;$D$92,'CCG data'!$A:$AD,'CCG data'!U$3,FALSE))),"",VLOOKUP($E190&amp;$D$91&amp;$D$92,'CCG data'!$A:$AD,'CCG data'!U$3,FALSE))</f>
        <v>27.759148413094021</v>
      </c>
      <c r="M190" s="396"/>
      <c r="N190" s="367">
        <f>IF(OR(ISERROR(VLOOKUP($E190&amp;$D$91&amp;$D$92,'CCG data'!$A:$AD,'CCG data'!G$3,FALSE)),ISBLANK(VLOOKUP($E190&amp;$D$91&amp;$D$92,'CCG data'!$A:$AD,'CCG data'!G$3,FALSE))),"",VLOOKUP($E190&amp;$D$91&amp;$D$92,'CCG data'!$A:$AD,'CCG data'!G$3,FALSE))</f>
        <v>2233</v>
      </c>
      <c r="P190" s="404" t="str">
        <f>IF(OR(ISERROR(VLOOKUP($E190&amp;$D$91&amp;$D$92,'CCG data'!$A:$AD,'CCG data'!B$3,FALSE)),ISBLANK(VLOOKUP($E190&amp;$D$91&amp;$D$92,'CCG data'!$A:$AD,'CCG data'!B$3,FALSE))),"",VLOOKUP($E190&amp;$D$91&amp;$D$92,'CCG data'!$A:$AD,'CCG data'!B$3,FALSE))</f>
        <v/>
      </c>
      <c r="Q190" s="267"/>
      <c r="R190" s="267">
        <f>IF(OR(ISERROR(VLOOKUP($E190&amp;$D$91&amp;$D$92,'CCG data'!$A:$AD,'CCG data'!C$3,FALSE)),ISBLANK(VLOOKUP($E190&amp;$D$91&amp;$D$92,'CCG data'!$A:$AD,'CCG data'!C$3,FALSE))),"",VLOOKUP($E190&amp;$D$91&amp;$D$92,'CCG data'!$A:$AD,'CCG data'!C$3,FALSE))</f>
        <v>0.72279444693237793</v>
      </c>
      <c r="S190" s="267"/>
      <c r="T190" s="267">
        <f>IF(OR(ISERROR(VLOOKUP($E190&amp;$D$91&amp;$D$92,'CCG data'!$A:$AD,'CCG data'!D$3,FALSE)),ISBLANK(VLOOKUP($E190&amp;$D$91&amp;$D$92,'CCG data'!$A:$AD,'CCG data'!D$3,FALSE))),"",VLOOKUP($E190&amp;$D$91&amp;$D$92,'CCG data'!$A:$AD,'CCG data'!D$3,FALSE))</f>
        <v>0.10747872816838334</v>
      </c>
      <c r="U190" s="267"/>
      <c r="V190" s="267">
        <f>IF(OR(ISERROR(VLOOKUP($E190&amp;$D$91&amp;$D$92,'CCG data'!$A:$AD,'CCG data'!E$3,FALSE)),ISBLANK(VLOOKUP($E190&amp;$D$91&amp;$D$92,'CCG data'!$A:$AD,'CCG data'!E$3,FALSE))),"",VLOOKUP($E190&amp;$D$91&amp;$D$92,'CCG data'!$A:$AD,'CCG data'!E$3,FALSE))</f>
        <v>0.16972682489923868</v>
      </c>
      <c r="W190" s="405"/>
      <c r="Z190" s="165">
        <f>IFERROR(VLOOKUP($E190&amp;$D$92, Outliers!$A$4:$P$214,13,FALSE),"0")</f>
        <v>1</v>
      </c>
      <c r="AA190" s="165">
        <f>IFERROR(VLOOKUP($E190&amp;$D$92, Outliers!$A$4:$P$214,14,FALSE),"0")</f>
        <v>0</v>
      </c>
      <c r="AB190" s="165">
        <f>IFERROR(VLOOKUP($E190&amp;$D$92, Outliers!$A$4:$P$214,15,FALSE),"0")</f>
        <v>0</v>
      </c>
    </row>
    <row r="191" spans="4:28" x14ac:dyDescent="0.25">
      <c r="D191" s="319"/>
      <c r="E191" s="103" t="s">
        <v>27</v>
      </c>
      <c r="F191" s="95" t="str">
        <f>IF(P190="","",VLOOKUP($E190&amp;$D$91&amp;$D$92,'CCG data'!$A:$AD,'CCG data'!W$3,FALSE))</f>
        <v/>
      </c>
      <c r="G191" s="96" t="str">
        <f>IF(P190="","",VLOOKUP($E190&amp;$D$91&amp;$D$92,'CCG data'!$A:$AD,'CCG data'!X$3,FALSE))</f>
        <v/>
      </c>
      <c r="H191" s="96">
        <f>IF(R190="","",VLOOKUP($E190&amp;$D$91&amp;$D$92,'CCG data'!$A:$AD,'CCG data'!Y$3,FALSE))</f>
        <v>113.05389547427436</v>
      </c>
      <c r="I191" s="96">
        <f>IF(R190="","",VLOOKUP($E190&amp;$D$91&amp;$D$92,'CCG data'!$A:$AD,'CCG data'!Z$3,FALSE))</f>
        <v>124.65079957952176</v>
      </c>
      <c r="J191" s="96">
        <f>IF(T190="","",VLOOKUP($E190&amp;$D$91&amp;$D$92,'CCG data'!$A:$AD,'CCG data'!AA$3,FALSE))</f>
        <v>17.719125739133403</v>
      </c>
      <c r="K191" s="96">
        <f>IF(T190="","",VLOOKUP($E190&amp;$D$91&amp;$D$92,'CCG data'!$A:$AD,'CCG data'!AB$3,FALSE))</f>
        <v>22.852093137219455</v>
      </c>
      <c r="L191" s="96">
        <f>IF(V190="","",VLOOKUP($E190&amp;$D$91&amp;$D$92,'CCG data'!$A:$AD,'CCG data'!AC$3,FALSE))</f>
        <v>24.964400727315887</v>
      </c>
      <c r="M191" s="96">
        <f>IF(V190="","",VLOOKUP($E190&amp;$D$91&amp;$D$92,'CCG data'!$A:$AD,'CCG data'!AD$3,FALSE))</f>
        <v>30.553896098872155</v>
      </c>
      <c r="N191" s="368"/>
      <c r="P191" s="152" t="str">
        <f>IF(P190="","",VLOOKUP($E190&amp;$D$91&amp;$D$92,'CCG data'!$A:$AD,'CCG data'!I$3,FALSE))</f>
        <v/>
      </c>
      <c r="Q191" s="15" t="str">
        <f>IF(P190="","",VLOOKUP($E190&amp;$D$91&amp;$D$92,'CCG data'!$A:$AD,'CCG data'!J$3,FALSE))</f>
        <v/>
      </c>
      <c r="R191" s="15">
        <f>IF(R190="","",VLOOKUP($E190&amp;$D$91&amp;$D$92,'CCG data'!$A:$AD,'CCG data'!K$3,FALSE))</f>
        <v>0.70399999999999996</v>
      </c>
      <c r="S191" s="15">
        <f>IF(R190="","",VLOOKUP($E190&amp;$D$91&amp;$D$92,'CCG data'!$A:$AD,'CCG data'!L$3,FALSE))</f>
        <v>0.74099999999999999</v>
      </c>
      <c r="T191" s="15">
        <f>IF(T190="","",VLOOKUP($E190&amp;$D$91&amp;$D$92,'CCG data'!$A:$AD,'CCG data'!M$3,FALSE))</f>
        <v>9.5000000000000001E-2</v>
      </c>
      <c r="U191" s="15">
        <f>IF(T190="","",VLOOKUP($E190&amp;$D$91&amp;$D$92,'CCG data'!$A:$AD,'CCG data'!N$3,FALSE))</f>
        <v>0.121</v>
      </c>
      <c r="V191" s="15">
        <f>IF(V190="","",VLOOKUP($E190&amp;$D$91&amp;$D$92,'CCG data'!$A:$AD,'CCG data'!O$3,FALSE))</f>
        <v>0.155</v>
      </c>
      <c r="W191" s="136">
        <f>IF(V190="","",VLOOKUP($E190&amp;$D$91&amp;$D$92,'CCG data'!$A:$AD,'CCG data'!P$3,FALSE))</f>
        <v>0.186</v>
      </c>
      <c r="Z191" s="165" t="str">
        <f>IFERROR(VLOOKUP($E191&amp;$D$92, Outliers!$A$4:$P$214,13,FALSE),"0")</f>
        <v>0</v>
      </c>
      <c r="AA191" s="165" t="str">
        <f>IFERROR(VLOOKUP($E191&amp;$D$92, Outliers!$A$4:$P$214,14,FALSE),"0")</f>
        <v>0</v>
      </c>
      <c r="AB191" s="165" t="str">
        <f>IFERROR(VLOOKUP($E191&amp;$D$92, Outliers!$A$4:$P$214,15,FALSE),"0")</f>
        <v>0</v>
      </c>
    </row>
    <row r="192" spans="4:28" ht="15.75" x14ac:dyDescent="0.25">
      <c r="D192" s="319"/>
      <c r="E192" s="104" t="s">
        <v>403</v>
      </c>
      <c r="F192" s="394" t="str">
        <f>IF(OR(ISERROR(VLOOKUP($E192&amp;$D$91&amp;$D$92,'CCG data'!$A:$AD,'CCG data'!R$3,FALSE)),ISBLANK(VLOOKUP($E192&amp;$D$91&amp;$D$92,'CCG data'!$A:$AD,'CCG data'!R$3,FALSE))),"",VLOOKUP($E192&amp;$D$91&amp;$D$92,'CCG data'!$A:$AD,'CCG data'!R$3,FALSE))</f>
        <v/>
      </c>
      <c r="G192" s="395"/>
      <c r="H192" s="395">
        <f>IF(OR(ISERROR(VLOOKUP($E192&amp;$D$91&amp;$D$92,'CCG data'!$A:$AD,'CCG data'!S$3,FALSE)),ISBLANK(VLOOKUP($E192&amp;$D$91&amp;$D$92,'CCG data'!$A:$AD,'CCG data'!S$3,FALSE))),"",VLOOKUP($E192&amp;$D$91&amp;$D$92,'CCG data'!$A:$AD,'CCG data'!S$3,FALSE))</f>
        <v>102.41722578380892</v>
      </c>
      <c r="I192" s="395"/>
      <c r="J192" s="395">
        <f>IF(OR(ISERROR(VLOOKUP($E192&amp;$D$91&amp;$D$92,'CCG data'!$A:$AD,'CCG data'!T$3,FALSE)),ISBLANK(VLOOKUP($E192&amp;$D$91&amp;$D$92,'CCG data'!$A:$AD,'CCG data'!T$3,FALSE))),"",VLOOKUP($E192&amp;$D$91&amp;$D$92,'CCG data'!$A:$AD,'CCG data'!T$3,FALSE))</f>
        <v>14.588642881999922</v>
      </c>
      <c r="K192" s="395"/>
      <c r="L192" s="395">
        <f>IF(OR(ISERROR(VLOOKUP($E192&amp;$D$91&amp;$D$92,'CCG data'!$A:$AD,'CCG data'!U$3,FALSE)),ISBLANK(VLOOKUP($E192&amp;$D$91&amp;$D$92,'CCG data'!$A:$AD,'CCG data'!U$3,FALSE))),"",VLOOKUP($E192&amp;$D$91&amp;$D$92,'CCG data'!$A:$AD,'CCG data'!U$3,FALSE))</f>
        <v>35.30856755865203</v>
      </c>
      <c r="M192" s="396"/>
      <c r="N192" s="367">
        <f>IF(OR(ISERROR(VLOOKUP($E192&amp;$D$91&amp;$D$92,'CCG data'!$A:$AD,'CCG data'!G$3,FALSE)),ISBLANK(VLOOKUP($E192&amp;$D$91&amp;$D$92,'CCG data'!$A:$AD,'CCG data'!G$3,FALSE))),"",VLOOKUP($E192&amp;$D$91&amp;$D$92,'CCG data'!$A:$AD,'CCG data'!G$3,FALSE))</f>
        <v>1930</v>
      </c>
      <c r="P192" s="404" t="str">
        <f>IF(OR(ISERROR(VLOOKUP($E192&amp;$D$91&amp;$D$92,'CCG data'!$A:$AD,'CCG data'!B$3,FALSE)),ISBLANK(VLOOKUP($E192&amp;$D$91&amp;$D$92,'CCG data'!$A:$AD,'CCG data'!B$3,FALSE))),"",VLOOKUP($E192&amp;$D$91&amp;$D$92,'CCG data'!$A:$AD,'CCG data'!B$3,FALSE))</f>
        <v/>
      </c>
      <c r="Q192" s="267"/>
      <c r="R192" s="267">
        <f>IF(OR(ISERROR(VLOOKUP($E192&amp;$D$91&amp;$D$92,'CCG data'!$A:$AD,'CCG data'!C$3,FALSE)),ISBLANK(VLOOKUP($E192&amp;$D$91&amp;$D$92,'CCG data'!$A:$AD,'CCG data'!C$3,FALSE))),"",VLOOKUP($E192&amp;$D$91&amp;$D$92,'CCG data'!$A:$AD,'CCG data'!C$3,FALSE))</f>
        <v>0.67720207253886011</v>
      </c>
      <c r="S192" s="267"/>
      <c r="T192" s="267">
        <f>IF(OR(ISERROR(VLOOKUP($E192&amp;$D$91&amp;$D$92,'CCG data'!$A:$AD,'CCG data'!D$3,FALSE)),ISBLANK(VLOOKUP($E192&amp;$D$91&amp;$D$92,'CCG data'!$A:$AD,'CCG data'!D$3,FALSE))),"",VLOOKUP($E192&amp;$D$91&amp;$D$92,'CCG data'!$A:$AD,'CCG data'!D$3,FALSE))</f>
        <v>8.4455958549222804E-2</v>
      </c>
      <c r="U192" s="267"/>
      <c r="V192" s="267">
        <f>IF(OR(ISERROR(VLOOKUP($E192&amp;$D$91&amp;$D$92,'CCG data'!$A:$AD,'CCG data'!E$3,FALSE)),ISBLANK(VLOOKUP($E192&amp;$D$91&amp;$D$92,'CCG data'!$A:$AD,'CCG data'!E$3,FALSE))),"",VLOOKUP($E192&amp;$D$91&amp;$D$92,'CCG data'!$A:$AD,'CCG data'!E$3,FALSE))</f>
        <v>0.23834196891191708</v>
      </c>
      <c r="W192" s="405"/>
      <c r="Z192" s="165">
        <f>IFERROR(VLOOKUP($E192&amp;$D$92, Outliers!$A$4:$P$214,13,FALSE),"0")</f>
        <v>1</v>
      </c>
      <c r="AA192" s="165">
        <f>IFERROR(VLOOKUP($E192&amp;$D$92, Outliers!$A$4:$P$214,14,FALSE),"0")</f>
        <v>0</v>
      </c>
      <c r="AB192" s="165">
        <f>IFERROR(VLOOKUP($E192&amp;$D$92, Outliers!$A$4:$P$214,15,FALSE),"0")</f>
        <v>1</v>
      </c>
    </row>
    <row r="193" spans="4:28" x14ac:dyDescent="0.25">
      <c r="D193" s="319"/>
      <c r="E193" s="103" t="s">
        <v>27</v>
      </c>
      <c r="F193" s="95" t="str">
        <f>IF(P192="","",VLOOKUP($E192&amp;$D$91&amp;$D$92,'CCG data'!$A:$AD,'CCG data'!W$3,FALSE))</f>
        <v/>
      </c>
      <c r="G193" s="96" t="str">
        <f>IF(P192="","",VLOOKUP($E192&amp;$D$91&amp;$D$92,'CCG data'!$A:$AD,'CCG data'!X$3,FALSE))</f>
        <v/>
      </c>
      <c r="H193" s="96">
        <f>IF(R192="","",VLOOKUP($E192&amp;$D$91&amp;$D$92,'CCG data'!$A:$AD,'CCG data'!Y$3,FALSE))</f>
        <v>96.864691032563826</v>
      </c>
      <c r="I193" s="96">
        <f>IF(R192="","",VLOOKUP($E192&amp;$D$91&amp;$D$92,'CCG data'!$A:$AD,'CCG data'!Z$3,FALSE))</f>
        <v>107.96976053505401</v>
      </c>
      <c r="J193" s="96">
        <f>IF(T192="","",VLOOKUP($E192&amp;$D$91&amp;$D$92,'CCG data'!$A:$AD,'CCG data'!AA$3,FALSE))</f>
        <v>12.349008312260024</v>
      </c>
      <c r="K193" s="96">
        <f>IF(T192="","",VLOOKUP($E192&amp;$D$91&amp;$D$92,'CCG data'!$A:$AD,'CCG data'!AB$3,FALSE))</f>
        <v>16.828277451739822</v>
      </c>
      <c r="L193" s="96">
        <f>IF(V192="","",VLOOKUP($E192&amp;$D$91&amp;$D$92,'CCG data'!$A:$AD,'CCG data'!AC$3,FALSE))</f>
        <v>32.081877474640976</v>
      </c>
      <c r="M193" s="96">
        <f>IF(V192="","",VLOOKUP($E192&amp;$D$91&amp;$D$92,'CCG data'!$A:$AD,'CCG data'!AD$3,FALSE))</f>
        <v>38.535257642663083</v>
      </c>
      <c r="N193" s="368"/>
      <c r="P193" s="152" t="str">
        <f>IF(P192="","",VLOOKUP($E192&amp;$D$91&amp;$D$92,'CCG data'!$A:$AD,'CCG data'!I$3,FALSE))</f>
        <v/>
      </c>
      <c r="Q193" s="15" t="str">
        <f>IF(P192="","",VLOOKUP($E192&amp;$D$91&amp;$D$92,'CCG data'!$A:$AD,'CCG data'!J$3,FALSE))</f>
        <v/>
      </c>
      <c r="R193" s="15">
        <f>IF(R192="","",VLOOKUP($E192&amp;$D$91&amp;$D$92,'CCG data'!$A:$AD,'CCG data'!K$3,FALSE))</f>
        <v>0.65600000000000003</v>
      </c>
      <c r="S193" s="15">
        <f>IF(R192="","",VLOOKUP($E192&amp;$D$91&amp;$D$92,'CCG data'!$A:$AD,'CCG data'!L$3,FALSE))</f>
        <v>0.69799999999999995</v>
      </c>
      <c r="T193" s="15">
        <f>IF(T192="","",VLOOKUP($E192&amp;$D$91&amp;$D$92,'CCG data'!$A:$AD,'CCG data'!M$3,FALSE))</f>
        <v>7.2999999999999995E-2</v>
      </c>
      <c r="U193" s="15">
        <f>IF(T192="","",VLOOKUP($E192&amp;$D$91&amp;$D$92,'CCG data'!$A:$AD,'CCG data'!N$3,FALSE))</f>
        <v>9.8000000000000004E-2</v>
      </c>
      <c r="V193" s="15">
        <f>IF(V192="","",VLOOKUP($E192&amp;$D$91&amp;$D$92,'CCG data'!$A:$AD,'CCG data'!O$3,FALSE))</f>
        <v>0.22</v>
      </c>
      <c r="W193" s="136">
        <f>IF(V192="","",VLOOKUP($E192&amp;$D$91&amp;$D$92,'CCG data'!$A:$AD,'CCG data'!P$3,FALSE))</f>
        <v>0.25800000000000001</v>
      </c>
      <c r="Z193" s="165" t="str">
        <f>IFERROR(VLOOKUP($E193&amp;$D$92, Outliers!$A$4:$P$214,13,FALSE),"0")</f>
        <v>0</v>
      </c>
      <c r="AA193" s="165" t="str">
        <f>IFERROR(VLOOKUP($E193&amp;$D$92, Outliers!$A$4:$P$214,14,FALSE),"0")</f>
        <v>0</v>
      </c>
      <c r="AB193" s="165" t="str">
        <f>IFERROR(VLOOKUP($E193&amp;$D$92, Outliers!$A$4:$P$214,15,FALSE),"0")</f>
        <v>0</v>
      </c>
    </row>
    <row r="194" spans="4:28" ht="15.75" x14ac:dyDescent="0.25">
      <c r="D194" s="319"/>
      <c r="E194" s="104" t="s">
        <v>404</v>
      </c>
      <c r="F194" s="394" t="str">
        <f>IF(OR(ISERROR(VLOOKUP($E194&amp;$D$91&amp;$D$92,'CCG data'!$A:$AD,'CCG data'!R$3,FALSE)),ISBLANK(VLOOKUP($E194&amp;$D$91&amp;$D$92,'CCG data'!$A:$AD,'CCG data'!R$3,FALSE))),"",VLOOKUP($E194&amp;$D$91&amp;$D$92,'CCG data'!$A:$AD,'CCG data'!R$3,FALSE))</f>
        <v/>
      </c>
      <c r="G194" s="395"/>
      <c r="H194" s="395">
        <f>IF(OR(ISERROR(VLOOKUP($E194&amp;$D$91&amp;$D$92,'CCG data'!$A:$AD,'CCG data'!S$3,FALSE)),ISBLANK(VLOOKUP($E194&amp;$D$91&amp;$D$92,'CCG data'!$A:$AD,'CCG data'!S$3,FALSE))),"",VLOOKUP($E194&amp;$D$91&amp;$D$92,'CCG data'!$A:$AD,'CCG data'!S$3,FALSE))</f>
        <v>161.17020962707747</v>
      </c>
      <c r="I194" s="395"/>
      <c r="J194" s="395">
        <f>IF(OR(ISERROR(VLOOKUP($E194&amp;$D$91&amp;$D$92,'CCG data'!$A:$AD,'CCG data'!T$3,FALSE)),ISBLANK(VLOOKUP($E194&amp;$D$91&amp;$D$92,'CCG data'!$A:$AD,'CCG data'!T$3,FALSE))),"",VLOOKUP($E194&amp;$D$91&amp;$D$92,'CCG data'!$A:$AD,'CCG data'!T$3,FALSE))</f>
        <v>15.813311804787251</v>
      </c>
      <c r="K194" s="395"/>
      <c r="L194" s="395">
        <f>IF(OR(ISERROR(VLOOKUP($E194&amp;$D$91&amp;$D$92,'CCG data'!$A:$AD,'CCG data'!U$3,FALSE)),ISBLANK(VLOOKUP($E194&amp;$D$91&amp;$D$92,'CCG data'!$A:$AD,'CCG data'!U$3,FALSE))),"",VLOOKUP($E194&amp;$D$91&amp;$D$92,'CCG data'!$A:$AD,'CCG data'!U$3,FALSE))</f>
        <v>18.614487864045483</v>
      </c>
      <c r="M194" s="396"/>
      <c r="N194" s="367">
        <f>IF(OR(ISERROR(VLOOKUP($E194&amp;$D$91&amp;$D$92,'CCG data'!$A:$AD,'CCG data'!G$3,FALSE)),ISBLANK(VLOOKUP($E194&amp;$D$91&amp;$D$92,'CCG data'!$A:$AD,'CCG data'!G$3,FALSE))),"",VLOOKUP($E194&amp;$D$91&amp;$D$92,'CCG data'!$A:$AD,'CCG data'!G$3,FALSE))</f>
        <v>2797</v>
      </c>
      <c r="P194" s="404" t="str">
        <f>IF(OR(ISERROR(VLOOKUP($E194&amp;$D$91&amp;$D$92,'CCG data'!$A:$AD,'CCG data'!B$3,FALSE)),ISBLANK(VLOOKUP($E194&amp;$D$91&amp;$D$92,'CCG data'!$A:$AD,'CCG data'!B$3,FALSE))),"",VLOOKUP($E194&amp;$D$91&amp;$D$92,'CCG data'!$A:$AD,'CCG data'!B$3,FALSE))</f>
        <v/>
      </c>
      <c r="Q194" s="267"/>
      <c r="R194" s="267">
        <f>IF(OR(ISERROR(VLOOKUP($E194&amp;$D$91&amp;$D$92,'CCG data'!$A:$AD,'CCG data'!C$3,FALSE)),ISBLANK(VLOOKUP($E194&amp;$D$91&amp;$D$92,'CCG data'!$A:$AD,'CCG data'!C$3,FALSE))),"",VLOOKUP($E194&amp;$D$91&amp;$D$92,'CCG data'!$A:$AD,'CCG data'!C$3,FALSE))</f>
        <v>0.83303539506614233</v>
      </c>
      <c r="S194" s="267"/>
      <c r="T194" s="267">
        <f>IF(OR(ISERROR(VLOOKUP($E194&amp;$D$91&amp;$D$92,'CCG data'!$A:$AD,'CCG data'!D$3,FALSE)),ISBLANK(VLOOKUP($E194&amp;$D$91&amp;$D$92,'CCG data'!$A:$AD,'CCG data'!D$3,FALSE))),"",VLOOKUP($E194&amp;$D$91&amp;$D$92,'CCG data'!$A:$AD,'CCG data'!D$3,FALSE))</f>
        <v>7.1147658205219885E-2</v>
      </c>
      <c r="U194" s="267"/>
      <c r="V194" s="267">
        <f>IF(OR(ISERROR(VLOOKUP($E194&amp;$D$91&amp;$D$92,'CCG data'!$A:$AD,'CCG data'!E$3,FALSE)),ISBLANK(VLOOKUP($E194&amp;$D$91&amp;$D$92,'CCG data'!$A:$AD,'CCG data'!E$3,FALSE))),"",VLOOKUP($E194&amp;$D$91&amp;$D$92,'CCG data'!$A:$AD,'CCG data'!E$3,FALSE))</f>
        <v>9.5816946728637831E-2</v>
      </c>
      <c r="W194" s="405"/>
      <c r="Z194" s="165">
        <f>IFERROR(VLOOKUP($E194&amp;$D$92, Outliers!$A$4:$P$214,13,FALSE),"0")</f>
        <v>1</v>
      </c>
      <c r="AA194" s="165">
        <f>IFERROR(VLOOKUP($E194&amp;$D$92, Outliers!$A$4:$P$214,14,FALSE),"0")</f>
        <v>0</v>
      </c>
      <c r="AB194" s="165">
        <f>IFERROR(VLOOKUP($E194&amp;$D$92, Outliers!$A$4:$P$214,15,FALSE),"0")</f>
        <v>1</v>
      </c>
    </row>
    <row r="195" spans="4:28" x14ac:dyDescent="0.25">
      <c r="D195" s="319"/>
      <c r="E195" s="103" t="s">
        <v>27</v>
      </c>
      <c r="F195" s="95" t="str">
        <f>IF(P194="","",VLOOKUP($E194&amp;$D$91&amp;$D$92,'CCG data'!$A:$AD,'CCG data'!W$3,FALSE))</f>
        <v/>
      </c>
      <c r="G195" s="96" t="str">
        <f>IF(P194="","",VLOOKUP($E194&amp;$D$91&amp;$D$92,'CCG data'!$A:$AD,'CCG data'!X$3,FALSE))</f>
        <v/>
      </c>
      <c r="H195" s="96">
        <f>IF(R194="","",VLOOKUP($E194&amp;$D$91&amp;$D$92,'CCG data'!$A:$AD,'CCG data'!Y$3,FALSE))</f>
        <v>154.62591442153422</v>
      </c>
      <c r="I195" s="96">
        <f>IF(R194="","",VLOOKUP($E194&amp;$D$91&amp;$D$92,'CCG data'!$A:$AD,'CCG data'!Z$3,FALSE))</f>
        <v>167.71450483262072</v>
      </c>
      <c r="J195" s="96">
        <f>IF(T194="","",VLOOKUP($E194&amp;$D$91&amp;$D$92,'CCG data'!$A:$AD,'CCG data'!AA$3,FALSE))</f>
        <v>13.616198937426626</v>
      </c>
      <c r="K195" s="96">
        <f>IF(T194="","",VLOOKUP($E194&amp;$D$91&amp;$D$92,'CCG data'!$A:$AD,'CCG data'!AB$3,FALSE))</f>
        <v>18.010424672147877</v>
      </c>
      <c r="L195" s="96">
        <f>IF(V194="","",VLOOKUP($E194&amp;$D$91&amp;$D$92,'CCG data'!$A:$AD,'CCG data'!AC$3,FALSE))</f>
        <v>16.385848657504411</v>
      </c>
      <c r="M195" s="96">
        <f>IF(V194="","",VLOOKUP($E194&amp;$D$91&amp;$D$92,'CCG data'!$A:$AD,'CCG data'!AD$3,FALSE))</f>
        <v>20.843127070586554</v>
      </c>
      <c r="N195" s="368"/>
      <c r="P195" s="152" t="str">
        <f>IF(P194="","",VLOOKUP($E194&amp;$D$91&amp;$D$92,'CCG data'!$A:$AD,'CCG data'!I$3,FALSE))</f>
        <v/>
      </c>
      <c r="Q195" s="15" t="str">
        <f>IF(P194="","",VLOOKUP($E194&amp;$D$91&amp;$D$92,'CCG data'!$A:$AD,'CCG data'!J$3,FALSE))</f>
        <v/>
      </c>
      <c r="R195" s="15">
        <f>IF(R194="","",VLOOKUP($E194&amp;$D$91&amp;$D$92,'CCG data'!$A:$AD,'CCG data'!K$3,FALSE))</f>
        <v>0.81899999999999995</v>
      </c>
      <c r="S195" s="15">
        <f>IF(R194="","",VLOOKUP($E194&amp;$D$91&amp;$D$92,'CCG data'!$A:$AD,'CCG data'!L$3,FALSE))</f>
        <v>0.84599999999999997</v>
      </c>
      <c r="T195" s="15">
        <f>IF(T194="","",VLOOKUP($E194&amp;$D$91&amp;$D$92,'CCG data'!$A:$AD,'CCG data'!M$3,FALSE))</f>
        <v>6.2E-2</v>
      </c>
      <c r="U195" s="15">
        <f>IF(T194="","",VLOOKUP($E194&amp;$D$91&amp;$D$92,'CCG data'!$A:$AD,'CCG data'!N$3,FALSE))</f>
        <v>8.1000000000000003E-2</v>
      </c>
      <c r="V195" s="15">
        <f>IF(V194="","",VLOOKUP($E194&amp;$D$91&amp;$D$92,'CCG data'!$A:$AD,'CCG data'!O$3,FALSE))</f>
        <v>8.5000000000000006E-2</v>
      </c>
      <c r="W195" s="136">
        <f>IF(V194="","",VLOOKUP($E194&amp;$D$91&amp;$D$92,'CCG data'!$A:$AD,'CCG data'!P$3,FALSE))</f>
        <v>0.107</v>
      </c>
      <c r="Z195" s="165" t="str">
        <f>IFERROR(VLOOKUP($E195&amp;$D$92, Outliers!$A$4:$P$214,13,FALSE),"0")</f>
        <v>0</v>
      </c>
      <c r="AA195" s="165" t="str">
        <f>IFERROR(VLOOKUP($E195&amp;$D$92, Outliers!$A$4:$P$214,14,FALSE),"0")</f>
        <v>0</v>
      </c>
      <c r="AB195" s="165" t="str">
        <f>IFERROR(VLOOKUP($E195&amp;$D$92, Outliers!$A$4:$P$214,15,FALSE),"0")</f>
        <v>0</v>
      </c>
    </row>
    <row r="196" spans="4:28" ht="15.75" x14ac:dyDescent="0.25">
      <c r="D196" s="319"/>
      <c r="E196" s="104" t="s">
        <v>182</v>
      </c>
      <c r="F196" s="394" t="str">
        <f>IF(OR(ISERROR(VLOOKUP($E196&amp;$D$91&amp;$D$92,'CCG data'!$A:$AD,'CCG data'!R$3,FALSE)),ISBLANK(VLOOKUP($E196&amp;$D$91&amp;$D$92,'CCG data'!$A:$AD,'CCG data'!R$3,FALSE))),"",VLOOKUP($E196&amp;$D$91&amp;$D$92,'CCG data'!$A:$AD,'CCG data'!R$3,FALSE))</f>
        <v/>
      </c>
      <c r="G196" s="395"/>
      <c r="H196" s="395">
        <f>IF(OR(ISERROR(VLOOKUP($E196&amp;$D$91&amp;$D$92,'CCG data'!$A:$AD,'CCG data'!S$3,FALSE)),ISBLANK(VLOOKUP($E196&amp;$D$91&amp;$D$92,'CCG data'!$A:$AD,'CCG data'!S$3,FALSE))),"",VLOOKUP($E196&amp;$D$91&amp;$D$92,'CCG data'!$A:$AD,'CCG data'!S$3,FALSE))</f>
        <v>128.63203798284761</v>
      </c>
      <c r="I196" s="395"/>
      <c r="J196" s="395">
        <f>IF(OR(ISERROR(VLOOKUP($E196&amp;$D$91&amp;$D$92,'CCG data'!$A:$AD,'CCG data'!T$3,FALSE)),ISBLANK(VLOOKUP($E196&amp;$D$91&amp;$D$92,'CCG data'!$A:$AD,'CCG data'!T$3,FALSE))),"",VLOOKUP($E196&amp;$D$91&amp;$D$92,'CCG data'!$A:$AD,'CCG data'!T$3,FALSE))</f>
        <v>14.920934954310271</v>
      </c>
      <c r="K196" s="395"/>
      <c r="L196" s="395">
        <f>IF(OR(ISERROR(VLOOKUP($E196&amp;$D$91&amp;$D$92,'CCG data'!$A:$AD,'CCG data'!U$3,FALSE)),ISBLANK(VLOOKUP($E196&amp;$D$91&amp;$D$92,'CCG data'!$A:$AD,'CCG data'!U$3,FALSE))),"",VLOOKUP($E196&amp;$D$91&amp;$D$92,'CCG data'!$A:$AD,'CCG data'!U$3,FALSE))</f>
        <v>20.772364215398138</v>
      </c>
      <c r="M196" s="396"/>
      <c r="N196" s="367">
        <f>IF(OR(ISERROR(VLOOKUP($E196&amp;$D$91&amp;$D$92,'CCG data'!$A:$AD,'CCG data'!G$3,FALSE)),ISBLANK(VLOOKUP($E196&amp;$D$91&amp;$D$92,'CCG data'!$A:$AD,'CCG data'!G$3,FALSE))),"",VLOOKUP($E196&amp;$D$91&amp;$D$92,'CCG data'!$A:$AD,'CCG data'!G$3,FALSE))</f>
        <v>734</v>
      </c>
      <c r="P196" s="404" t="str">
        <f>IF(OR(ISERROR(VLOOKUP($E196&amp;$D$91&amp;$D$92,'CCG data'!$A:$AD,'CCG data'!B$3,FALSE)),ISBLANK(VLOOKUP($E196&amp;$D$91&amp;$D$92,'CCG data'!$A:$AD,'CCG data'!B$3,FALSE))),"",VLOOKUP($E196&amp;$D$91&amp;$D$92,'CCG data'!$A:$AD,'CCG data'!B$3,FALSE))</f>
        <v/>
      </c>
      <c r="Q196" s="267"/>
      <c r="R196" s="267">
        <f>IF(OR(ISERROR(VLOOKUP($E196&amp;$D$91&amp;$D$92,'CCG data'!$A:$AD,'CCG data'!C$3,FALSE)),ISBLANK(VLOOKUP($E196&amp;$D$91&amp;$D$92,'CCG data'!$A:$AD,'CCG data'!C$3,FALSE))),"",VLOOKUP($E196&amp;$D$91&amp;$D$92,'CCG data'!$A:$AD,'CCG data'!C$3,FALSE))</f>
        <v>0.78746594005449588</v>
      </c>
      <c r="S196" s="267"/>
      <c r="T196" s="267">
        <f>IF(OR(ISERROR(VLOOKUP($E196&amp;$D$91&amp;$D$92,'CCG data'!$A:$AD,'CCG data'!D$3,FALSE)),ISBLANK(VLOOKUP($E196&amp;$D$91&amp;$D$92,'CCG data'!$A:$AD,'CCG data'!D$3,FALSE))),"",VLOOKUP($E196&amp;$D$91&amp;$D$92,'CCG data'!$A:$AD,'CCG data'!D$3,FALSE))</f>
        <v>8.038147138964577E-2</v>
      </c>
      <c r="U196" s="267"/>
      <c r="V196" s="267">
        <f>IF(OR(ISERROR(VLOOKUP($E196&amp;$D$91&amp;$D$92,'CCG data'!$A:$AD,'CCG data'!E$3,FALSE)),ISBLANK(VLOOKUP($E196&amp;$D$91&amp;$D$92,'CCG data'!$A:$AD,'CCG data'!E$3,FALSE))),"",VLOOKUP($E196&amp;$D$91&amp;$D$92,'CCG data'!$A:$AD,'CCG data'!E$3,FALSE))</f>
        <v>0.13215258855585832</v>
      </c>
      <c r="W196" s="405"/>
      <c r="Z196" s="165">
        <f>IFERROR(VLOOKUP($E196&amp;$D$92, Outliers!$A$4:$P$214,13,FALSE),"0")</f>
        <v>0</v>
      </c>
      <c r="AA196" s="165">
        <f>IFERROR(VLOOKUP($E196&amp;$D$92, Outliers!$A$4:$P$214,14,FALSE),"0")</f>
        <v>0</v>
      </c>
      <c r="AB196" s="165">
        <f>IFERROR(VLOOKUP($E196&amp;$D$92, Outliers!$A$4:$P$214,15,FALSE),"0")</f>
        <v>1</v>
      </c>
    </row>
    <row r="197" spans="4:28" x14ac:dyDescent="0.25">
      <c r="D197" s="319"/>
      <c r="E197" s="103" t="s">
        <v>27</v>
      </c>
      <c r="F197" s="95" t="str">
        <f>IF(P196="","",VLOOKUP($E196&amp;$D$91&amp;$D$92,'CCG data'!$A:$AD,'CCG data'!W$3,FALSE))</f>
        <v/>
      </c>
      <c r="G197" s="96" t="str">
        <f>IF(P196="","",VLOOKUP($E196&amp;$D$91&amp;$D$92,'CCG data'!$A:$AD,'CCG data'!X$3,FALSE))</f>
        <v/>
      </c>
      <c r="H197" s="96">
        <f>IF(R196="","",VLOOKUP($E196&amp;$D$91&amp;$D$92,'CCG data'!$A:$AD,'CCG data'!Y$3,FALSE))</f>
        <v>118.14527861710563</v>
      </c>
      <c r="I197" s="96">
        <f>IF(R196="","",VLOOKUP($E196&amp;$D$91&amp;$D$92,'CCG data'!$A:$AD,'CCG data'!Z$3,FALSE))</f>
        <v>139.11879734858957</v>
      </c>
      <c r="J197" s="96">
        <f>IF(T196="","",VLOOKUP($E196&amp;$D$91&amp;$D$92,'CCG data'!$A:$AD,'CCG data'!AA$3,FALSE))</f>
        <v>11.11355602017624</v>
      </c>
      <c r="K197" s="96">
        <f>IF(T196="","",VLOOKUP($E196&amp;$D$91&amp;$D$92,'CCG data'!$A:$AD,'CCG data'!AB$3,FALSE))</f>
        <v>18.728313888444301</v>
      </c>
      <c r="L197" s="96">
        <f>IF(V196="","",VLOOKUP($E196&amp;$D$91&amp;$D$92,'CCG data'!$A:$AD,'CCG data'!AC$3,FALSE))</f>
        <v>16.638500707412927</v>
      </c>
      <c r="M197" s="96">
        <f>IF(V196="","",VLOOKUP($E196&amp;$D$91&amp;$D$92,'CCG data'!$A:$AD,'CCG data'!AD$3,FALSE))</f>
        <v>24.906227723383349</v>
      </c>
      <c r="N197" s="368"/>
      <c r="P197" s="152" t="str">
        <f>IF(P196="","",VLOOKUP($E196&amp;$D$91&amp;$D$92,'CCG data'!$A:$AD,'CCG data'!I$3,FALSE))</f>
        <v/>
      </c>
      <c r="Q197" s="15" t="str">
        <f>IF(P196="","",VLOOKUP($E196&amp;$D$91&amp;$D$92,'CCG data'!$A:$AD,'CCG data'!J$3,FALSE))</f>
        <v/>
      </c>
      <c r="R197" s="15">
        <f>IF(R196="","",VLOOKUP($E196&amp;$D$91&amp;$D$92,'CCG data'!$A:$AD,'CCG data'!K$3,FALSE))</f>
        <v>0.75600000000000001</v>
      </c>
      <c r="S197" s="15">
        <f>IF(R196="","",VLOOKUP($E196&amp;$D$91&amp;$D$92,'CCG data'!$A:$AD,'CCG data'!L$3,FALSE))</f>
        <v>0.81599999999999995</v>
      </c>
      <c r="T197" s="15">
        <f>IF(T196="","",VLOOKUP($E196&amp;$D$91&amp;$D$92,'CCG data'!$A:$AD,'CCG data'!M$3,FALSE))</f>
        <v>6.3E-2</v>
      </c>
      <c r="U197" s="15">
        <f>IF(T196="","",VLOOKUP($E196&amp;$D$91&amp;$D$92,'CCG data'!$A:$AD,'CCG data'!N$3,FALSE))</f>
        <v>0.10199999999999999</v>
      </c>
      <c r="V197" s="15">
        <f>IF(V196="","",VLOOKUP($E196&amp;$D$91&amp;$D$92,'CCG data'!$A:$AD,'CCG data'!O$3,FALSE))</f>
        <v>0.11</v>
      </c>
      <c r="W197" s="136">
        <f>IF(V196="","",VLOOKUP($E196&amp;$D$91&amp;$D$92,'CCG data'!$A:$AD,'CCG data'!P$3,FALSE))</f>
        <v>0.159</v>
      </c>
      <c r="Z197" s="165" t="str">
        <f>IFERROR(VLOOKUP($E197&amp;$D$92, Outliers!$A$4:$P$214,13,FALSE),"0")</f>
        <v>0</v>
      </c>
      <c r="AA197" s="165" t="str">
        <f>IFERROR(VLOOKUP($E197&amp;$D$92, Outliers!$A$4:$P$214,14,FALSE),"0")</f>
        <v>0</v>
      </c>
      <c r="AB197" s="165" t="str">
        <f>IFERROR(VLOOKUP($E197&amp;$D$92, Outliers!$A$4:$P$214,15,FALSE),"0")</f>
        <v>0</v>
      </c>
    </row>
    <row r="198" spans="4:28" ht="15.75" x14ac:dyDescent="0.25">
      <c r="D198" s="319"/>
      <c r="E198" s="104" t="s">
        <v>183</v>
      </c>
      <c r="F198" s="394" t="str">
        <f>IF(OR(ISERROR(VLOOKUP($E198&amp;$D$91&amp;$D$92,'CCG data'!$A:$AD,'CCG data'!R$3,FALSE)),ISBLANK(VLOOKUP($E198&amp;$D$91&amp;$D$92,'CCG data'!$A:$AD,'CCG data'!R$3,FALSE))),"",VLOOKUP($E198&amp;$D$91&amp;$D$92,'CCG data'!$A:$AD,'CCG data'!R$3,FALSE))</f>
        <v/>
      </c>
      <c r="G198" s="395"/>
      <c r="H198" s="395">
        <f>IF(OR(ISERROR(VLOOKUP($E198&amp;$D$91&amp;$D$92,'CCG data'!$A:$AD,'CCG data'!S$3,FALSE)),ISBLANK(VLOOKUP($E198&amp;$D$91&amp;$D$92,'CCG data'!$A:$AD,'CCG data'!S$3,FALSE))),"",VLOOKUP($E198&amp;$D$91&amp;$D$92,'CCG data'!$A:$AD,'CCG data'!S$3,FALSE))</f>
        <v>125.88595908136155</v>
      </c>
      <c r="I198" s="395"/>
      <c r="J198" s="395">
        <f>IF(OR(ISERROR(VLOOKUP($E198&amp;$D$91&amp;$D$92,'CCG data'!$A:$AD,'CCG data'!T$3,FALSE)),ISBLANK(VLOOKUP($E198&amp;$D$91&amp;$D$92,'CCG data'!$A:$AD,'CCG data'!T$3,FALSE))),"",VLOOKUP($E198&amp;$D$91&amp;$D$92,'CCG data'!$A:$AD,'CCG data'!T$3,FALSE))</f>
        <v>17.279672229278212</v>
      </c>
      <c r="K198" s="395"/>
      <c r="L198" s="395">
        <f>IF(OR(ISERROR(VLOOKUP($E198&amp;$D$91&amp;$D$92,'CCG data'!$A:$AD,'CCG data'!U$3,FALSE)),ISBLANK(VLOOKUP($E198&amp;$D$91&amp;$D$92,'CCG data'!$A:$AD,'CCG data'!U$3,FALSE))),"",VLOOKUP($E198&amp;$D$91&amp;$D$92,'CCG data'!$A:$AD,'CCG data'!U$3,FALSE))</f>
        <v>31.754734440309154</v>
      </c>
      <c r="M198" s="396"/>
      <c r="N198" s="367">
        <f>IF(OR(ISERROR(VLOOKUP($E198&amp;$D$91&amp;$D$92,'CCG data'!$A:$AD,'CCG data'!G$3,FALSE)),ISBLANK(VLOOKUP($E198&amp;$D$91&amp;$D$92,'CCG data'!$A:$AD,'CCG data'!G$3,FALSE))),"",VLOOKUP($E198&amp;$D$91&amp;$D$92,'CCG data'!$A:$AD,'CCG data'!G$3,FALSE))</f>
        <v>1056</v>
      </c>
      <c r="P198" s="404" t="str">
        <f>IF(OR(ISERROR(VLOOKUP($E198&amp;$D$91&amp;$D$92,'CCG data'!$A:$AD,'CCG data'!B$3,FALSE)),ISBLANK(VLOOKUP($E198&amp;$D$91&amp;$D$92,'CCG data'!$A:$AD,'CCG data'!B$3,FALSE))),"",VLOOKUP($E198&amp;$D$91&amp;$D$92,'CCG data'!$A:$AD,'CCG data'!B$3,FALSE))</f>
        <v/>
      </c>
      <c r="Q198" s="267"/>
      <c r="R198" s="267">
        <f>IF(OR(ISERROR(VLOOKUP($E198&amp;$D$91&amp;$D$92,'CCG data'!$A:$AD,'CCG data'!C$3,FALSE)),ISBLANK(VLOOKUP($E198&amp;$D$91&amp;$D$92,'CCG data'!$A:$AD,'CCG data'!C$3,FALSE))),"",VLOOKUP($E198&amp;$D$91&amp;$D$92,'CCG data'!$A:$AD,'CCG data'!C$3,FALSE))</f>
        <v>0.72159090909090906</v>
      </c>
      <c r="S198" s="267"/>
      <c r="T198" s="267">
        <f>IF(OR(ISERROR(VLOOKUP($E198&amp;$D$91&amp;$D$92,'CCG data'!$A:$AD,'CCG data'!D$3,FALSE)),ISBLANK(VLOOKUP($E198&amp;$D$91&amp;$D$92,'CCG data'!$A:$AD,'CCG data'!D$3,FALSE))),"",VLOOKUP($E198&amp;$D$91&amp;$D$92,'CCG data'!$A:$AD,'CCG data'!D$3,FALSE))</f>
        <v>9.2803030303030304E-2</v>
      </c>
      <c r="U198" s="267"/>
      <c r="V198" s="267">
        <f>IF(OR(ISERROR(VLOOKUP($E198&amp;$D$91&amp;$D$92,'CCG data'!$A:$AD,'CCG data'!E$3,FALSE)),ISBLANK(VLOOKUP($E198&amp;$D$91&amp;$D$92,'CCG data'!$A:$AD,'CCG data'!E$3,FALSE))),"",VLOOKUP($E198&amp;$D$91&amp;$D$92,'CCG data'!$A:$AD,'CCG data'!E$3,FALSE))</f>
        <v>0.18560606060606061</v>
      </c>
      <c r="W198" s="405"/>
      <c r="Z198" s="165">
        <f>IFERROR(VLOOKUP($E198&amp;$D$92, Outliers!$A$4:$P$214,13,FALSE),"0")</f>
        <v>0</v>
      </c>
      <c r="AA198" s="165">
        <f>IFERROR(VLOOKUP($E198&amp;$D$92, Outliers!$A$4:$P$214,14,FALSE),"0")</f>
        <v>0</v>
      </c>
      <c r="AB198" s="165">
        <f>IFERROR(VLOOKUP($E198&amp;$D$92, Outliers!$A$4:$P$214,15,FALSE),"0")</f>
        <v>0</v>
      </c>
    </row>
    <row r="199" spans="4:28" x14ac:dyDescent="0.25">
      <c r="D199" s="319"/>
      <c r="E199" s="103" t="s">
        <v>27</v>
      </c>
      <c r="F199" s="95" t="str">
        <f>IF(P198="","",VLOOKUP($E198&amp;$D$91&amp;$D$92,'CCG data'!$A:$AD,'CCG data'!W$3,FALSE))</f>
        <v/>
      </c>
      <c r="G199" s="96" t="str">
        <f>IF(P198="","",VLOOKUP($E198&amp;$D$91&amp;$D$92,'CCG data'!$A:$AD,'CCG data'!X$3,FALSE))</f>
        <v/>
      </c>
      <c r="H199" s="96">
        <f>IF(R198="","",VLOOKUP($E198&amp;$D$91&amp;$D$92,'CCG data'!$A:$AD,'CCG data'!Y$3,FALSE))</f>
        <v>116.94763949437252</v>
      </c>
      <c r="I199" s="96">
        <f>IF(R198="","",VLOOKUP($E198&amp;$D$91&amp;$D$92,'CCG data'!$A:$AD,'CCG data'!Z$3,FALSE))</f>
        <v>134.82427866835059</v>
      </c>
      <c r="J199" s="96">
        <f>IF(T198="","",VLOOKUP($E198&amp;$D$91&amp;$D$92,'CCG data'!$A:$AD,'CCG data'!AA$3,FALSE))</f>
        <v>13.858471674477235</v>
      </c>
      <c r="K199" s="96">
        <f>IF(T198="","",VLOOKUP($E198&amp;$D$91&amp;$D$92,'CCG data'!$A:$AD,'CCG data'!AB$3,FALSE))</f>
        <v>20.700872784079188</v>
      </c>
      <c r="L199" s="96">
        <f>IF(V198="","",VLOOKUP($E198&amp;$D$91&amp;$D$92,'CCG data'!$A:$AD,'CCG data'!AC$3,FALSE))</f>
        <v>27.309071618665872</v>
      </c>
      <c r="M199" s="96">
        <f>IF(V198="","",VLOOKUP($E198&amp;$D$91&amp;$D$92,'CCG data'!$A:$AD,'CCG data'!AD$3,FALSE))</f>
        <v>36.200397261952432</v>
      </c>
      <c r="N199" s="368"/>
      <c r="P199" s="152" t="str">
        <f>IF(P198="","",VLOOKUP($E198&amp;$D$91&amp;$D$92,'CCG data'!$A:$AD,'CCG data'!I$3,FALSE))</f>
        <v/>
      </c>
      <c r="Q199" s="15" t="str">
        <f>IF(P198="","",VLOOKUP($E198&amp;$D$91&amp;$D$92,'CCG data'!$A:$AD,'CCG data'!J$3,FALSE))</f>
        <v/>
      </c>
      <c r="R199" s="15">
        <f>IF(R198="","",VLOOKUP($E198&amp;$D$91&amp;$D$92,'CCG data'!$A:$AD,'CCG data'!K$3,FALSE))</f>
        <v>0.69399999999999995</v>
      </c>
      <c r="S199" s="15">
        <f>IF(R198="","",VLOOKUP($E198&amp;$D$91&amp;$D$92,'CCG data'!$A:$AD,'CCG data'!L$3,FALSE))</f>
        <v>0.748</v>
      </c>
      <c r="T199" s="15">
        <f>IF(T198="","",VLOOKUP($E198&amp;$D$91&amp;$D$92,'CCG data'!$A:$AD,'CCG data'!M$3,FALSE))</f>
        <v>7.6999999999999999E-2</v>
      </c>
      <c r="U199" s="15">
        <f>IF(T198="","",VLOOKUP($E198&amp;$D$91&amp;$D$92,'CCG data'!$A:$AD,'CCG data'!N$3,FALSE))</f>
        <v>0.112</v>
      </c>
      <c r="V199" s="15">
        <f>IF(V198="","",VLOOKUP($E198&amp;$D$91&amp;$D$92,'CCG data'!$A:$AD,'CCG data'!O$3,FALSE))</f>
        <v>0.16300000000000001</v>
      </c>
      <c r="W199" s="136">
        <f>IF(V198="","",VLOOKUP($E198&amp;$D$91&amp;$D$92,'CCG data'!$A:$AD,'CCG data'!P$3,FALSE))</f>
        <v>0.21</v>
      </c>
      <c r="Z199" s="165" t="str">
        <f>IFERROR(VLOOKUP($E199&amp;$D$92, Outliers!$A$4:$P$214,13,FALSE),"0")</f>
        <v>0</v>
      </c>
      <c r="AA199" s="165" t="str">
        <f>IFERROR(VLOOKUP($E199&amp;$D$92, Outliers!$A$4:$P$214,14,FALSE),"0")</f>
        <v>0</v>
      </c>
      <c r="AB199" s="165" t="str">
        <f>IFERROR(VLOOKUP($E199&amp;$D$92, Outliers!$A$4:$P$214,15,FALSE),"0")</f>
        <v>0</v>
      </c>
    </row>
    <row r="200" spans="4:28" ht="15.75" x14ac:dyDescent="0.25">
      <c r="D200" s="319"/>
      <c r="E200" s="104" t="s">
        <v>405</v>
      </c>
      <c r="F200" s="394" t="str">
        <f>IF(OR(ISERROR(VLOOKUP($E200&amp;$D$91&amp;$D$92,'CCG data'!$A:$AD,'CCG data'!R$3,FALSE)),ISBLANK(VLOOKUP($E200&amp;$D$91&amp;$D$92,'CCG data'!$A:$AD,'CCG data'!R$3,FALSE))),"",VLOOKUP($E200&amp;$D$91&amp;$D$92,'CCG data'!$A:$AD,'CCG data'!R$3,FALSE))</f>
        <v/>
      </c>
      <c r="G200" s="395"/>
      <c r="H200" s="395">
        <f>IF(OR(ISERROR(VLOOKUP($E200&amp;$D$91&amp;$D$92,'CCG data'!$A:$AD,'CCG data'!S$3,FALSE)),ISBLANK(VLOOKUP($E200&amp;$D$91&amp;$D$92,'CCG data'!$A:$AD,'CCG data'!S$3,FALSE))),"",VLOOKUP($E200&amp;$D$91&amp;$D$92,'CCG data'!$A:$AD,'CCG data'!S$3,FALSE))</f>
        <v>120.01553440666828</v>
      </c>
      <c r="I200" s="395"/>
      <c r="J200" s="395">
        <f>IF(OR(ISERROR(VLOOKUP($E200&amp;$D$91&amp;$D$92,'CCG data'!$A:$AD,'CCG data'!T$3,FALSE)),ISBLANK(VLOOKUP($E200&amp;$D$91&amp;$D$92,'CCG data'!$A:$AD,'CCG data'!T$3,FALSE))),"",VLOOKUP($E200&amp;$D$91&amp;$D$92,'CCG data'!$A:$AD,'CCG data'!T$3,FALSE))</f>
        <v>15.533065206738893</v>
      </c>
      <c r="K200" s="395"/>
      <c r="L200" s="395">
        <f>IF(OR(ISERROR(VLOOKUP($E200&amp;$D$91&amp;$D$92,'CCG data'!$A:$AD,'CCG data'!U$3,FALSE)),ISBLANK(VLOOKUP($E200&amp;$D$91&amp;$D$92,'CCG data'!$A:$AD,'CCG data'!U$3,FALSE))),"",VLOOKUP($E200&amp;$D$91&amp;$D$92,'CCG data'!$A:$AD,'CCG data'!U$3,FALSE))</f>
        <v>22.260839369841658</v>
      </c>
      <c r="M200" s="396"/>
      <c r="N200" s="367">
        <f>IF(OR(ISERROR(VLOOKUP($E200&amp;$D$91&amp;$D$92,'CCG data'!$A:$AD,'CCG data'!G$3,FALSE)),ISBLANK(VLOOKUP($E200&amp;$D$91&amp;$D$92,'CCG data'!$A:$AD,'CCG data'!G$3,FALSE))),"",VLOOKUP($E200&amp;$D$91&amp;$D$92,'CCG data'!$A:$AD,'CCG data'!G$3,FALSE))</f>
        <v>1389</v>
      </c>
      <c r="P200" s="404" t="str">
        <f>IF(OR(ISERROR(VLOOKUP($E200&amp;$D$91&amp;$D$92,'CCG data'!$A:$AD,'CCG data'!B$3,FALSE)),ISBLANK(VLOOKUP($E200&amp;$D$91&amp;$D$92,'CCG data'!$A:$AD,'CCG data'!B$3,FALSE))),"",VLOOKUP($E200&amp;$D$91&amp;$D$92,'CCG data'!$A:$AD,'CCG data'!B$3,FALSE))</f>
        <v/>
      </c>
      <c r="Q200" s="267"/>
      <c r="R200" s="267">
        <f>IF(OR(ISERROR(VLOOKUP($E200&amp;$D$91&amp;$D$92,'CCG data'!$A:$AD,'CCG data'!C$3,FALSE)),ISBLANK(VLOOKUP($E200&amp;$D$91&amp;$D$92,'CCG data'!$A:$AD,'CCG data'!C$3,FALSE))),"",VLOOKUP($E200&amp;$D$91&amp;$D$92,'CCG data'!$A:$AD,'CCG data'!C$3,FALSE))</f>
        <v>0.75449964002879766</v>
      </c>
      <c r="S200" s="267"/>
      <c r="T200" s="267">
        <f>IF(OR(ISERROR(VLOOKUP($E200&amp;$D$91&amp;$D$92,'CCG data'!$A:$AD,'CCG data'!D$3,FALSE)),ISBLANK(VLOOKUP($E200&amp;$D$91&amp;$D$92,'CCG data'!$A:$AD,'CCG data'!D$3,FALSE))),"",VLOOKUP($E200&amp;$D$91&amp;$D$92,'CCG data'!$A:$AD,'CCG data'!D$3,FALSE))</f>
        <v>0.10439164866810655</v>
      </c>
      <c r="U200" s="267"/>
      <c r="V200" s="267">
        <f>IF(OR(ISERROR(VLOOKUP($E200&amp;$D$91&amp;$D$92,'CCG data'!$A:$AD,'CCG data'!E$3,FALSE)),ISBLANK(VLOOKUP($E200&amp;$D$91&amp;$D$92,'CCG data'!$A:$AD,'CCG data'!E$3,FALSE))),"",VLOOKUP($E200&amp;$D$91&amp;$D$92,'CCG data'!$A:$AD,'CCG data'!E$3,FALSE))</f>
        <v>0.14110871130309574</v>
      </c>
      <c r="W200" s="405"/>
      <c r="Z200" s="165">
        <f>IFERROR(VLOOKUP($E200&amp;$D$92, Outliers!$A$4:$P$214,13,FALSE),"0")</f>
        <v>0</v>
      </c>
      <c r="AA200" s="165">
        <f>IFERROR(VLOOKUP($E200&amp;$D$92, Outliers!$A$4:$P$214,14,FALSE),"0")</f>
        <v>0</v>
      </c>
      <c r="AB200" s="165">
        <f>IFERROR(VLOOKUP($E200&amp;$D$92, Outliers!$A$4:$P$214,15,FALSE),"0")</f>
        <v>1</v>
      </c>
    </row>
    <row r="201" spans="4:28" x14ac:dyDescent="0.25">
      <c r="D201" s="319"/>
      <c r="E201" s="103" t="s">
        <v>27</v>
      </c>
      <c r="F201" s="95" t="str">
        <f>IF(P200="","",VLOOKUP($E200&amp;$D$91&amp;$D$92,'CCG data'!$A:$AD,'CCG data'!W$3,FALSE))</f>
        <v/>
      </c>
      <c r="G201" s="96" t="str">
        <f>IF(P200="","",VLOOKUP($E200&amp;$D$91&amp;$D$92,'CCG data'!$A:$AD,'CCG data'!X$3,FALSE))</f>
        <v/>
      </c>
      <c r="H201" s="96">
        <f>IF(R200="","",VLOOKUP($E200&amp;$D$91&amp;$D$92,'CCG data'!$A:$AD,'CCG data'!Y$3,FALSE))</f>
        <v>112.74924161878528</v>
      </c>
      <c r="I201" s="96">
        <f>IF(R200="","",VLOOKUP($E200&amp;$D$91&amp;$D$92,'CCG data'!$A:$AD,'CCG data'!Z$3,FALSE))</f>
        <v>127.28182719455128</v>
      </c>
      <c r="J201" s="96">
        <f>IF(T200="","",VLOOKUP($E200&amp;$D$91&amp;$D$92,'CCG data'!$A:$AD,'CCG data'!AA$3,FALSE))</f>
        <v>13.004761533500488</v>
      </c>
      <c r="K201" s="96">
        <f>IF(T200="","",VLOOKUP($E200&amp;$D$91&amp;$D$92,'CCG data'!$A:$AD,'CCG data'!AB$3,FALSE))</f>
        <v>18.061368879977298</v>
      </c>
      <c r="L201" s="96">
        <f>IF(V200="","",VLOOKUP($E200&amp;$D$91&amp;$D$92,'CCG data'!$A:$AD,'CCG data'!AC$3,FALSE))</f>
        <v>19.144321858063826</v>
      </c>
      <c r="M201" s="96">
        <f>IF(V200="","",VLOOKUP($E200&amp;$D$91&amp;$D$92,'CCG data'!$A:$AD,'CCG data'!AD$3,FALSE))</f>
        <v>25.377356881619491</v>
      </c>
      <c r="N201" s="368"/>
      <c r="P201" s="152" t="str">
        <f>IF(P200="","",VLOOKUP($E200&amp;$D$91&amp;$D$92,'CCG data'!$A:$AD,'CCG data'!I$3,FALSE))</f>
        <v/>
      </c>
      <c r="Q201" s="15" t="str">
        <f>IF(P200="","",VLOOKUP($E200&amp;$D$91&amp;$D$92,'CCG data'!$A:$AD,'CCG data'!J$3,FALSE))</f>
        <v/>
      </c>
      <c r="R201" s="15">
        <f>IF(R200="","",VLOOKUP($E200&amp;$D$91&amp;$D$92,'CCG data'!$A:$AD,'CCG data'!K$3,FALSE))</f>
        <v>0.73099999999999998</v>
      </c>
      <c r="S201" s="15">
        <f>IF(R200="","",VLOOKUP($E200&amp;$D$91&amp;$D$92,'CCG data'!$A:$AD,'CCG data'!L$3,FALSE))</f>
        <v>0.77600000000000002</v>
      </c>
      <c r="T201" s="15">
        <f>IF(T200="","",VLOOKUP($E200&amp;$D$91&amp;$D$92,'CCG data'!$A:$AD,'CCG data'!M$3,FALSE))</f>
        <v>8.8999999999999996E-2</v>
      </c>
      <c r="U201" s="15">
        <f>IF(T200="","",VLOOKUP($E200&amp;$D$91&amp;$D$92,'CCG data'!$A:$AD,'CCG data'!N$3,FALSE))</f>
        <v>0.122</v>
      </c>
      <c r="V201" s="15">
        <f>IF(V200="","",VLOOKUP($E200&amp;$D$91&amp;$D$92,'CCG data'!$A:$AD,'CCG data'!O$3,FALSE))</f>
        <v>0.124</v>
      </c>
      <c r="W201" s="136">
        <f>IF(V200="","",VLOOKUP($E200&amp;$D$91&amp;$D$92,'CCG data'!$A:$AD,'CCG data'!P$3,FALSE))</f>
        <v>0.16</v>
      </c>
      <c r="Z201" s="165" t="str">
        <f>IFERROR(VLOOKUP($E201&amp;$D$92, Outliers!$A$4:$P$214,13,FALSE),"0")</f>
        <v>0</v>
      </c>
      <c r="AA201" s="165" t="str">
        <f>IFERROR(VLOOKUP($E201&amp;$D$92, Outliers!$A$4:$P$214,14,FALSE),"0")</f>
        <v>0</v>
      </c>
      <c r="AB201" s="165" t="str">
        <f>IFERROR(VLOOKUP($E201&amp;$D$92, Outliers!$A$4:$P$214,15,FALSE),"0")</f>
        <v>0</v>
      </c>
    </row>
    <row r="202" spans="4:28" ht="15.75" x14ac:dyDescent="0.25">
      <c r="D202" s="319"/>
      <c r="E202" s="104" t="s">
        <v>184</v>
      </c>
      <c r="F202" s="394" t="str">
        <f>IF(OR(ISERROR(VLOOKUP($E202&amp;$D$91&amp;$D$92,'CCG data'!$A:$AD,'CCG data'!R$3,FALSE)),ISBLANK(VLOOKUP($E202&amp;$D$91&amp;$D$92,'CCG data'!$A:$AD,'CCG data'!R$3,FALSE))),"",VLOOKUP($E202&amp;$D$91&amp;$D$92,'CCG data'!$A:$AD,'CCG data'!R$3,FALSE))</f>
        <v/>
      </c>
      <c r="G202" s="395"/>
      <c r="H202" s="395">
        <f>IF(OR(ISERROR(VLOOKUP($E202&amp;$D$91&amp;$D$92,'CCG data'!$A:$AD,'CCG data'!S$3,FALSE)),ISBLANK(VLOOKUP($E202&amp;$D$91&amp;$D$92,'CCG data'!$A:$AD,'CCG data'!S$3,FALSE))),"",VLOOKUP($E202&amp;$D$91&amp;$D$92,'CCG data'!$A:$AD,'CCG data'!S$3,FALSE))</f>
        <v>107.11735320816631</v>
      </c>
      <c r="I202" s="395"/>
      <c r="J202" s="395">
        <f>IF(OR(ISERROR(VLOOKUP($E202&amp;$D$91&amp;$D$92,'CCG data'!$A:$AD,'CCG data'!T$3,FALSE)),ISBLANK(VLOOKUP($E202&amp;$D$91&amp;$D$92,'CCG data'!$A:$AD,'CCG data'!T$3,FALSE))),"",VLOOKUP($E202&amp;$D$91&amp;$D$92,'CCG data'!$A:$AD,'CCG data'!T$3,FALSE))</f>
        <v>14.349044425757654</v>
      </c>
      <c r="K202" s="395"/>
      <c r="L202" s="395">
        <f>IF(OR(ISERROR(VLOOKUP($E202&amp;$D$91&amp;$D$92,'CCG data'!$A:$AD,'CCG data'!U$3,FALSE)),ISBLANK(VLOOKUP($E202&amp;$D$91&amp;$D$92,'CCG data'!$A:$AD,'CCG data'!U$3,FALSE))),"",VLOOKUP($E202&amp;$D$91&amp;$D$92,'CCG data'!$A:$AD,'CCG data'!U$3,FALSE))</f>
        <v>24.628300942987256</v>
      </c>
      <c r="M202" s="396"/>
      <c r="N202" s="367">
        <f>IF(OR(ISERROR(VLOOKUP($E202&amp;$D$91&amp;$D$92,'CCG data'!$A:$AD,'CCG data'!G$3,FALSE)),ISBLANK(VLOOKUP($E202&amp;$D$91&amp;$D$92,'CCG data'!$A:$AD,'CCG data'!G$3,FALSE))),"",VLOOKUP($E202&amp;$D$91&amp;$D$92,'CCG data'!$A:$AD,'CCG data'!G$3,FALSE))</f>
        <v>1211</v>
      </c>
      <c r="P202" s="404" t="str">
        <f>IF(OR(ISERROR(VLOOKUP($E202&amp;$D$91&amp;$D$92,'CCG data'!$A:$AD,'CCG data'!B$3,FALSE)),ISBLANK(VLOOKUP($E202&amp;$D$91&amp;$D$92,'CCG data'!$A:$AD,'CCG data'!B$3,FALSE))),"",VLOOKUP($E202&amp;$D$91&amp;$D$92,'CCG data'!$A:$AD,'CCG data'!B$3,FALSE))</f>
        <v/>
      </c>
      <c r="Q202" s="267"/>
      <c r="R202" s="267">
        <f>IF(OR(ISERROR(VLOOKUP($E202&amp;$D$91&amp;$D$92,'CCG data'!$A:$AD,'CCG data'!C$3,FALSE)),ISBLANK(VLOOKUP($E202&amp;$D$91&amp;$D$92,'CCG data'!$A:$AD,'CCG data'!C$3,FALSE))),"",VLOOKUP($E202&amp;$D$91&amp;$D$92,'CCG data'!$A:$AD,'CCG data'!C$3,FALSE))</f>
        <v>0.73575557390586288</v>
      </c>
      <c r="S202" s="267"/>
      <c r="T202" s="267">
        <f>IF(OR(ISERROR(VLOOKUP($E202&amp;$D$91&amp;$D$92,'CCG data'!$A:$AD,'CCG data'!D$3,FALSE)),ISBLANK(VLOOKUP($E202&amp;$D$91&amp;$D$92,'CCG data'!$A:$AD,'CCG data'!D$3,FALSE))),"",VLOOKUP($E202&amp;$D$91&amp;$D$92,'CCG data'!$A:$AD,'CCG data'!D$3,FALSE))</f>
        <v>9.0834021469859624E-2</v>
      </c>
      <c r="U202" s="267"/>
      <c r="V202" s="267">
        <f>IF(OR(ISERROR(VLOOKUP($E202&amp;$D$91&amp;$D$92,'CCG data'!$A:$AD,'CCG data'!E$3,FALSE)),ISBLANK(VLOOKUP($E202&amp;$D$91&amp;$D$92,'CCG data'!$A:$AD,'CCG data'!E$3,FALSE))),"",VLOOKUP($E202&amp;$D$91&amp;$D$92,'CCG data'!$A:$AD,'CCG data'!E$3,FALSE))</f>
        <v>0.17341040462427745</v>
      </c>
      <c r="W202" s="405"/>
      <c r="Z202" s="165">
        <f>IFERROR(VLOOKUP($E202&amp;$D$92, Outliers!$A$4:$P$214,13,FALSE),"0")</f>
        <v>1</v>
      </c>
      <c r="AA202" s="165">
        <f>IFERROR(VLOOKUP($E202&amp;$D$92, Outliers!$A$4:$P$214,14,FALSE),"0")</f>
        <v>0</v>
      </c>
      <c r="AB202" s="165">
        <f>IFERROR(VLOOKUP($E202&amp;$D$92, Outliers!$A$4:$P$214,15,FALSE),"0")</f>
        <v>0</v>
      </c>
    </row>
    <row r="203" spans="4:28" x14ac:dyDescent="0.25">
      <c r="D203" s="319"/>
      <c r="E203" s="103" t="s">
        <v>27</v>
      </c>
      <c r="F203" s="95" t="str">
        <f>IF(P202="","",VLOOKUP($E202&amp;$D$91&amp;$D$92,'CCG data'!$A:$AD,'CCG data'!W$3,FALSE))</f>
        <v/>
      </c>
      <c r="G203" s="96" t="str">
        <f>IF(P202="","",VLOOKUP($E202&amp;$D$91&amp;$D$92,'CCG data'!$A:$AD,'CCG data'!X$3,FALSE))</f>
        <v/>
      </c>
      <c r="H203" s="96">
        <f>IF(R202="","",VLOOKUP($E202&amp;$D$91&amp;$D$92,'CCG data'!$A:$AD,'CCG data'!Y$3,FALSE))</f>
        <v>100.08376315271357</v>
      </c>
      <c r="I203" s="96">
        <f>IF(R202="","",VLOOKUP($E202&amp;$D$91&amp;$D$92,'CCG data'!$A:$AD,'CCG data'!Z$3,FALSE))</f>
        <v>114.15094326361904</v>
      </c>
      <c r="J203" s="96">
        <f>IF(T202="","",VLOOKUP($E202&amp;$D$91&amp;$D$92,'CCG data'!$A:$AD,'CCG data'!AA$3,FALSE))</f>
        <v>11.667514123686601</v>
      </c>
      <c r="K203" s="96">
        <f>IF(T202="","",VLOOKUP($E202&amp;$D$91&amp;$D$92,'CCG data'!$A:$AD,'CCG data'!AB$3,FALSE))</f>
        <v>17.030574727828707</v>
      </c>
      <c r="L203" s="96">
        <f>IF(V202="","",VLOOKUP($E202&amp;$D$91&amp;$D$92,'CCG data'!$A:$AD,'CCG data'!AC$3,FALSE))</f>
        <v>21.297253058875889</v>
      </c>
      <c r="M203" s="96">
        <f>IF(V202="","",VLOOKUP($E202&amp;$D$91&amp;$D$92,'CCG data'!$A:$AD,'CCG data'!AD$3,FALSE))</f>
        <v>27.959348827098623</v>
      </c>
      <c r="N203" s="368"/>
      <c r="P203" s="152" t="str">
        <f>IF(P202="","",VLOOKUP($E202&amp;$D$91&amp;$D$92,'CCG data'!$A:$AD,'CCG data'!I$3,FALSE))</f>
        <v/>
      </c>
      <c r="Q203" s="15" t="str">
        <f>IF(P202="","",VLOOKUP($E202&amp;$D$91&amp;$D$92,'CCG data'!$A:$AD,'CCG data'!J$3,FALSE))</f>
        <v/>
      </c>
      <c r="R203" s="15">
        <f>IF(R202="","",VLOOKUP($E202&amp;$D$91&amp;$D$92,'CCG data'!$A:$AD,'CCG data'!K$3,FALSE))</f>
        <v>0.71</v>
      </c>
      <c r="S203" s="15">
        <f>IF(R202="","",VLOOKUP($E202&amp;$D$91&amp;$D$92,'CCG data'!$A:$AD,'CCG data'!L$3,FALSE))</f>
        <v>0.76</v>
      </c>
      <c r="T203" s="15">
        <f>IF(T202="","",VLOOKUP($E202&amp;$D$91&amp;$D$92,'CCG data'!$A:$AD,'CCG data'!M$3,FALSE))</f>
        <v>7.5999999999999998E-2</v>
      </c>
      <c r="U203" s="15">
        <f>IF(T202="","",VLOOKUP($E202&amp;$D$91&amp;$D$92,'CCG data'!$A:$AD,'CCG data'!N$3,FALSE))</f>
        <v>0.108</v>
      </c>
      <c r="V203" s="15">
        <f>IF(V202="","",VLOOKUP($E202&amp;$D$91&amp;$D$92,'CCG data'!$A:$AD,'CCG data'!O$3,FALSE))</f>
        <v>0.153</v>
      </c>
      <c r="W203" s="136">
        <f>IF(V202="","",VLOOKUP($E202&amp;$D$91&amp;$D$92,'CCG data'!$A:$AD,'CCG data'!P$3,FALSE))</f>
        <v>0.19600000000000001</v>
      </c>
      <c r="Z203" s="165" t="str">
        <f>IFERROR(VLOOKUP($E203&amp;$D$92, Outliers!$A$4:$P$214,13,FALSE),"0")</f>
        <v>0</v>
      </c>
      <c r="AA203" s="165" t="str">
        <f>IFERROR(VLOOKUP($E203&amp;$D$92, Outliers!$A$4:$P$214,14,FALSE),"0")</f>
        <v>0</v>
      </c>
      <c r="AB203" s="165" t="str">
        <f>IFERROR(VLOOKUP($E203&amp;$D$92, Outliers!$A$4:$P$214,15,FALSE),"0")</f>
        <v>0</v>
      </c>
    </row>
    <row r="204" spans="4:28" ht="15.75" x14ac:dyDescent="0.25">
      <c r="D204" s="319"/>
      <c r="E204" s="104" t="s">
        <v>185</v>
      </c>
      <c r="F204" s="394" t="str">
        <f>IF(OR(ISERROR(VLOOKUP($E204&amp;$D$91&amp;$D$92,'CCG data'!$A:$AD,'CCG data'!R$3,FALSE)),ISBLANK(VLOOKUP($E204&amp;$D$91&amp;$D$92,'CCG data'!$A:$AD,'CCG data'!R$3,FALSE))),"",VLOOKUP($E204&amp;$D$91&amp;$D$92,'CCG data'!$A:$AD,'CCG data'!R$3,FALSE))</f>
        <v/>
      </c>
      <c r="G204" s="395"/>
      <c r="H204" s="395">
        <f>IF(OR(ISERROR(VLOOKUP($E204&amp;$D$91&amp;$D$92,'CCG data'!$A:$AD,'CCG data'!S$3,FALSE)),ISBLANK(VLOOKUP($E204&amp;$D$91&amp;$D$92,'CCG data'!$A:$AD,'CCG data'!S$3,FALSE))),"",VLOOKUP($E204&amp;$D$91&amp;$D$92,'CCG data'!$A:$AD,'CCG data'!S$3,FALSE))</f>
        <v>121.66975095359425</v>
      </c>
      <c r="I204" s="395"/>
      <c r="J204" s="395">
        <f>IF(OR(ISERROR(VLOOKUP($E204&amp;$D$91&amp;$D$92,'CCG data'!$A:$AD,'CCG data'!T$3,FALSE)),ISBLANK(VLOOKUP($E204&amp;$D$91&amp;$D$92,'CCG data'!$A:$AD,'CCG data'!T$3,FALSE))),"",VLOOKUP($E204&amp;$D$91&amp;$D$92,'CCG data'!$A:$AD,'CCG data'!T$3,FALSE))</f>
        <v>16.518725152662064</v>
      </c>
      <c r="K204" s="395"/>
      <c r="L204" s="395">
        <f>IF(OR(ISERROR(VLOOKUP($E204&amp;$D$91&amp;$D$92,'CCG data'!$A:$AD,'CCG data'!U$3,FALSE)),ISBLANK(VLOOKUP($E204&amp;$D$91&amp;$D$92,'CCG data'!$A:$AD,'CCG data'!U$3,FALSE))),"",VLOOKUP($E204&amp;$D$91&amp;$D$92,'CCG data'!$A:$AD,'CCG data'!U$3,FALSE))</f>
        <v>47.166251612408168</v>
      </c>
      <c r="M204" s="396"/>
      <c r="N204" s="367">
        <f>IF(OR(ISERROR(VLOOKUP($E204&amp;$D$91&amp;$D$92,'CCG data'!$A:$AD,'CCG data'!G$3,FALSE)),ISBLANK(VLOOKUP($E204&amp;$D$91&amp;$D$92,'CCG data'!$A:$AD,'CCG data'!G$3,FALSE))),"",VLOOKUP($E204&amp;$D$91&amp;$D$92,'CCG data'!$A:$AD,'CCG data'!G$3,FALSE))</f>
        <v>1547</v>
      </c>
      <c r="P204" s="404" t="str">
        <f>IF(OR(ISERROR(VLOOKUP($E204&amp;$D$91&amp;$D$92,'CCG data'!$A:$AD,'CCG data'!B$3,FALSE)),ISBLANK(VLOOKUP($E204&amp;$D$91&amp;$D$92,'CCG data'!$A:$AD,'CCG data'!B$3,FALSE))),"",VLOOKUP($E204&amp;$D$91&amp;$D$92,'CCG data'!$A:$AD,'CCG data'!B$3,FALSE))</f>
        <v/>
      </c>
      <c r="Q204" s="267"/>
      <c r="R204" s="267">
        <f>IF(OR(ISERROR(VLOOKUP($E204&amp;$D$91&amp;$D$92,'CCG data'!$A:$AD,'CCG data'!C$3,FALSE)),ISBLANK(VLOOKUP($E204&amp;$D$91&amp;$D$92,'CCG data'!$A:$AD,'CCG data'!C$3,FALSE))),"",VLOOKUP($E204&amp;$D$91&amp;$D$92,'CCG data'!$A:$AD,'CCG data'!C$3,FALSE))</f>
        <v>0.6612798965740142</v>
      </c>
      <c r="S204" s="267"/>
      <c r="T204" s="267">
        <f>IF(OR(ISERROR(VLOOKUP($E204&amp;$D$91&amp;$D$92,'CCG data'!$A:$AD,'CCG data'!D$3,FALSE)),ISBLANK(VLOOKUP($E204&amp;$D$91&amp;$D$92,'CCG data'!$A:$AD,'CCG data'!D$3,FALSE))),"",VLOOKUP($E204&amp;$D$91&amp;$D$92,'CCG data'!$A:$AD,'CCG data'!D$3,FALSE))</f>
        <v>8.0801551389786688E-2</v>
      </c>
      <c r="U204" s="267"/>
      <c r="V204" s="267">
        <f>IF(OR(ISERROR(VLOOKUP($E204&amp;$D$91&amp;$D$92,'CCG data'!$A:$AD,'CCG data'!E$3,FALSE)),ISBLANK(VLOOKUP($E204&amp;$D$91&amp;$D$92,'CCG data'!$A:$AD,'CCG data'!E$3,FALSE))),"",VLOOKUP($E204&amp;$D$91&amp;$D$92,'CCG data'!$A:$AD,'CCG data'!E$3,FALSE))</f>
        <v>0.25791855203619912</v>
      </c>
      <c r="W204" s="405"/>
      <c r="Z204" s="165">
        <f>IFERROR(VLOOKUP($E204&amp;$D$92, Outliers!$A$4:$P$214,13,FALSE),"0")</f>
        <v>0</v>
      </c>
      <c r="AA204" s="165">
        <f>IFERROR(VLOOKUP($E204&amp;$D$92, Outliers!$A$4:$P$214,14,FALSE),"0")</f>
        <v>0</v>
      </c>
      <c r="AB204" s="165">
        <f>IFERROR(VLOOKUP($E204&amp;$D$92, Outliers!$A$4:$P$214,15,FALSE),"0")</f>
        <v>1</v>
      </c>
    </row>
    <row r="205" spans="4:28" x14ac:dyDescent="0.25">
      <c r="D205" s="319"/>
      <c r="E205" s="103" t="s">
        <v>27</v>
      </c>
      <c r="F205" s="95" t="str">
        <f>IF(P204="","",VLOOKUP($E204&amp;$D$91&amp;$D$92,'CCG data'!$A:$AD,'CCG data'!W$3,FALSE))</f>
        <v/>
      </c>
      <c r="G205" s="96" t="str">
        <f>IF(P204="","",VLOOKUP($E204&amp;$D$91&amp;$D$92,'CCG data'!$A:$AD,'CCG data'!X$3,FALSE))</f>
        <v/>
      </c>
      <c r="H205" s="96">
        <f>IF(R204="","",VLOOKUP($E204&amp;$D$91&amp;$D$92,'CCG data'!$A:$AD,'CCG data'!Y$3,FALSE))</f>
        <v>114.21383723556804</v>
      </c>
      <c r="I205" s="96">
        <f>IF(R204="","",VLOOKUP($E204&amp;$D$91&amp;$D$92,'CCG data'!$A:$AD,'CCG data'!Z$3,FALSE))</f>
        <v>129.12566467162046</v>
      </c>
      <c r="J205" s="96">
        <f>IF(T204="","",VLOOKUP($E204&amp;$D$91&amp;$D$92,'CCG data'!$A:$AD,'CCG data'!AA$3,FALSE))</f>
        <v>13.622864952971808</v>
      </c>
      <c r="K205" s="96">
        <f>IF(T204="","",VLOOKUP($E204&amp;$D$91&amp;$D$92,'CCG data'!$A:$AD,'CCG data'!AB$3,FALSE))</f>
        <v>19.414585352352322</v>
      </c>
      <c r="L205" s="96">
        <f>IF(V204="","",VLOOKUP($E204&amp;$D$91&amp;$D$92,'CCG data'!$A:$AD,'CCG data'!AC$3,FALSE))</f>
        <v>42.538170232451961</v>
      </c>
      <c r="M205" s="96">
        <f>IF(V204="","",VLOOKUP($E204&amp;$D$91&amp;$D$92,'CCG data'!$A:$AD,'CCG data'!AD$3,FALSE))</f>
        <v>51.794332992364374</v>
      </c>
      <c r="N205" s="368"/>
      <c r="P205" s="152" t="str">
        <f>IF(P204="","",VLOOKUP($E204&amp;$D$91&amp;$D$92,'CCG data'!$A:$AD,'CCG data'!I$3,FALSE))</f>
        <v/>
      </c>
      <c r="Q205" s="15" t="str">
        <f>IF(P204="","",VLOOKUP($E204&amp;$D$91&amp;$D$92,'CCG data'!$A:$AD,'CCG data'!J$3,FALSE))</f>
        <v/>
      </c>
      <c r="R205" s="15">
        <f>IF(R204="","",VLOOKUP($E204&amp;$D$91&amp;$D$92,'CCG data'!$A:$AD,'CCG data'!K$3,FALSE))</f>
        <v>0.63700000000000001</v>
      </c>
      <c r="S205" s="15">
        <f>IF(R204="","",VLOOKUP($E204&amp;$D$91&amp;$D$92,'CCG data'!$A:$AD,'CCG data'!L$3,FALSE))</f>
        <v>0.68400000000000005</v>
      </c>
      <c r="T205" s="15">
        <f>IF(T204="","",VLOOKUP($E204&amp;$D$91&amp;$D$92,'CCG data'!$A:$AD,'CCG data'!M$3,FALSE))</f>
        <v>6.8000000000000005E-2</v>
      </c>
      <c r="U205" s="15">
        <f>IF(T204="","",VLOOKUP($E204&amp;$D$91&amp;$D$92,'CCG data'!$A:$AD,'CCG data'!N$3,FALSE))</f>
        <v>9.5000000000000001E-2</v>
      </c>
      <c r="V205" s="15">
        <f>IF(V204="","",VLOOKUP($E204&amp;$D$91&amp;$D$92,'CCG data'!$A:$AD,'CCG data'!O$3,FALSE))</f>
        <v>0.23699999999999999</v>
      </c>
      <c r="W205" s="136">
        <f>IF(V204="","",VLOOKUP($E204&amp;$D$91&amp;$D$92,'CCG data'!$A:$AD,'CCG data'!P$3,FALSE))</f>
        <v>0.28000000000000003</v>
      </c>
      <c r="Z205" s="165" t="str">
        <f>IFERROR(VLOOKUP($E205&amp;$D$92, Outliers!$A$4:$P$214,13,FALSE),"0")</f>
        <v>0</v>
      </c>
      <c r="AA205" s="165" t="str">
        <f>IFERROR(VLOOKUP($E205&amp;$D$92, Outliers!$A$4:$P$214,14,FALSE),"0")</f>
        <v>0</v>
      </c>
      <c r="AB205" s="165" t="str">
        <f>IFERROR(VLOOKUP($E205&amp;$D$92, Outliers!$A$4:$P$214,15,FALSE),"0")</f>
        <v>0</v>
      </c>
    </row>
    <row r="206" spans="4:28" ht="15.75" x14ac:dyDescent="0.25">
      <c r="D206" s="319"/>
      <c r="E206" s="104" t="s">
        <v>186</v>
      </c>
      <c r="F206" s="394" t="str">
        <f>IF(OR(ISERROR(VLOOKUP($E206&amp;$D$91&amp;$D$92,'CCG data'!$A:$AD,'CCG data'!R$3,FALSE)),ISBLANK(VLOOKUP($E206&amp;$D$91&amp;$D$92,'CCG data'!$A:$AD,'CCG data'!R$3,FALSE))),"",VLOOKUP($E206&amp;$D$91&amp;$D$92,'CCG data'!$A:$AD,'CCG data'!R$3,FALSE))</f>
        <v/>
      </c>
      <c r="G206" s="395"/>
      <c r="H206" s="395">
        <f>IF(OR(ISERROR(VLOOKUP($E206&amp;$D$91&amp;$D$92,'CCG data'!$A:$AD,'CCG data'!S$3,FALSE)),ISBLANK(VLOOKUP($E206&amp;$D$91&amp;$D$92,'CCG data'!$A:$AD,'CCG data'!S$3,FALSE))),"",VLOOKUP($E206&amp;$D$91&amp;$D$92,'CCG data'!$A:$AD,'CCG data'!S$3,FALSE))</f>
        <v>92.94471390514677</v>
      </c>
      <c r="I206" s="395"/>
      <c r="J206" s="395">
        <f>IF(OR(ISERROR(VLOOKUP($E206&amp;$D$91&amp;$D$92,'CCG data'!$A:$AD,'CCG data'!T$3,FALSE)),ISBLANK(VLOOKUP($E206&amp;$D$91&amp;$D$92,'CCG data'!$A:$AD,'CCG data'!T$3,FALSE))),"",VLOOKUP($E206&amp;$D$91&amp;$D$92,'CCG data'!$A:$AD,'CCG data'!T$3,FALSE))</f>
        <v>16.954537323818307</v>
      </c>
      <c r="K206" s="395"/>
      <c r="L206" s="395">
        <f>IF(OR(ISERROR(VLOOKUP($E206&amp;$D$91&amp;$D$92,'CCG data'!$A:$AD,'CCG data'!U$3,FALSE)),ISBLANK(VLOOKUP($E206&amp;$D$91&amp;$D$92,'CCG data'!$A:$AD,'CCG data'!U$3,FALSE))),"",VLOOKUP($E206&amp;$D$91&amp;$D$92,'CCG data'!$A:$AD,'CCG data'!U$3,FALSE))</f>
        <v>24.673677304262199</v>
      </c>
      <c r="M206" s="396"/>
      <c r="N206" s="367">
        <f>IF(OR(ISERROR(VLOOKUP($E206&amp;$D$91&amp;$D$92,'CCG data'!$A:$AD,'CCG data'!G$3,FALSE)),ISBLANK(VLOOKUP($E206&amp;$D$91&amp;$D$92,'CCG data'!$A:$AD,'CCG data'!G$3,FALSE))),"",VLOOKUP($E206&amp;$D$91&amp;$D$92,'CCG data'!$A:$AD,'CCG data'!G$3,FALSE))</f>
        <v>456</v>
      </c>
      <c r="P206" s="404" t="str">
        <f>IF(OR(ISERROR(VLOOKUP($E206&amp;$D$91&amp;$D$92,'CCG data'!$A:$AD,'CCG data'!B$3,FALSE)),ISBLANK(VLOOKUP($E206&amp;$D$91&amp;$D$92,'CCG data'!$A:$AD,'CCG data'!B$3,FALSE))),"",VLOOKUP($E206&amp;$D$91&amp;$D$92,'CCG data'!$A:$AD,'CCG data'!B$3,FALSE))</f>
        <v/>
      </c>
      <c r="Q206" s="267"/>
      <c r="R206" s="267">
        <f>IF(OR(ISERROR(VLOOKUP($E206&amp;$D$91&amp;$D$92,'CCG data'!$A:$AD,'CCG data'!C$3,FALSE)),ISBLANK(VLOOKUP($E206&amp;$D$91&amp;$D$92,'CCG data'!$A:$AD,'CCG data'!C$3,FALSE))),"",VLOOKUP($E206&amp;$D$91&amp;$D$92,'CCG data'!$A:$AD,'CCG data'!C$3,FALSE))</f>
        <v>0.70175438596491224</v>
      </c>
      <c r="S206" s="267"/>
      <c r="T206" s="267">
        <f>IF(OR(ISERROR(VLOOKUP($E206&amp;$D$91&amp;$D$92,'CCG data'!$A:$AD,'CCG data'!D$3,FALSE)),ISBLANK(VLOOKUP($E206&amp;$D$91&amp;$D$92,'CCG data'!$A:$AD,'CCG data'!D$3,FALSE))),"",VLOOKUP($E206&amp;$D$91&amp;$D$92,'CCG data'!$A:$AD,'CCG data'!D$3,FALSE))</f>
        <v>0.1118421052631579</v>
      </c>
      <c r="U206" s="267"/>
      <c r="V206" s="267">
        <f>IF(OR(ISERROR(VLOOKUP($E206&amp;$D$91&amp;$D$92,'CCG data'!$A:$AD,'CCG data'!E$3,FALSE)),ISBLANK(VLOOKUP($E206&amp;$D$91&amp;$D$92,'CCG data'!$A:$AD,'CCG data'!E$3,FALSE))),"",VLOOKUP($E206&amp;$D$91&amp;$D$92,'CCG data'!$A:$AD,'CCG data'!E$3,FALSE))</f>
        <v>0.18640350877192982</v>
      </c>
      <c r="W206" s="405"/>
      <c r="Z206" s="165">
        <f>IFERROR(VLOOKUP($E206&amp;$D$92, Outliers!$A$4:$P$214,13,FALSE),"0")</f>
        <v>1</v>
      </c>
      <c r="AA206" s="165">
        <f>IFERROR(VLOOKUP($E206&amp;$D$92, Outliers!$A$4:$P$214,14,FALSE),"0")</f>
        <v>0</v>
      </c>
      <c r="AB206" s="165">
        <f>IFERROR(VLOOKUP($E206&amp;$D$92, Outliers!$A$4:$P$214,15,FALSE),"0")</f>
        <v>0</v>
      </c>
    </row>
    <row r="207" spans="4:28" x14ac:dyDescent="0.25">
      <c r="D207" s="319"/>
      <c r="E207" s="103" t="s">
        <v>27</v>
      </c>
      <c r="F207" s="95" t="str">
        <f>IF(P206="","",VLOOKUP($E206&amp;$D$91&amp;$D$92,'CCG data'!$A:$AD,'CCG data'!W$3,FALSE))</f>
        <v/>
      </c>
      <c r="G207" s="96" t="str">
        <f>IF(P206="","",VLOOKUP($E206&amp;$D$91&amp;$D$92,'CCG data'!$A:$AD,'CCG data'!X$3,FALSE))</f>
        <v/>
      </c>
      <c r="H207" s="96">
        <f>IF(R206="","",VLOOKUP($E206&amp;$D$91&amp;$D$92,'CCG data'!$A:$AD,'CCG data'!Y$3,FALSE))</f>
        <v>82.761009681529046</v>
      </c>
      <c r="I207" s="96">
        <f>IF(R206="","",VLOOKUP($E206&amp;$D$91&amp;$D$92,'CCG data'!$A:$AD,'CCG data'!Z$3,FALSE))</f>
        <v>103.12841812876449</v>
      </c>
      <c r="J207" s="96">
        <f>IF(T206="","",VLOOKUP($E206&amp;$D$91&amp;$D$92,'CCG data'!$A:$AD,'CCG data'!AA$3,FALSE))</f>
        <v>12.301281537921652</v>
      </c>
      <c r="K207" s="96">
        <f>IF(T206="","",VLOOKUP($E206&amp;$D$91&amp;$D$92,'CCG data'!$A:$AD,'CCG data'!AB$3,FALSE))</f>
        <v>21.607793109714962</v>
      </c>
      <c r="L207" s="96">
        <f>IF(V206="","",VLOOKUP($E206&amp;$D$91&amp;$D$92,'CCG data'!$A:$AD,'CCG data'!AC$3,FALSE))</f>
        <v>19.428254632852482</v>
      </c>
      <c r="M207" s="96">
        <f>IF(V206="","",VLOOKUP($E206&amp;$D$91&amp;$D$92,'CCG data'!$A:$AD,'CCG data'!AD$3,FALSE))</f>
        <v>29.919099975671916</v>
      </c>
      <c r="N207" s="368"/>
      <c r="P207" s="152" t="str">
        <f>IF(P206="","",VLOOKUP($E206&amp;$D$91&amp;$D$92,'CCG data'!$A:$AD,'CCG data'!I$3,FALSE))</f>
        <v/>
      </c>
      <c r="Q207" s="15" t="str">
        <f>IF(P206="","",VLOOKUP($E206&amp;$D$91&amp;$D$92,'CCG data'!$A:$AD,'CCG data'!J$3,FALSE))</f>
        <v/>
      </c>
      <c r="R207" s="15">
        <f>IF(R206="","",VLOOKUP($E206&amp;$D$91&amp;$D$92,'CCG data'!$A:$AD,'CCG data'!K$3,FALSE))</f>
        <v>0.65800000000000003</v>
      </c>
      <c r="S207" s="15">
        <f>IF(R206="","",VLOOKUP($E206&amp;$D$91&amp;$D$92,'CCG data'!$A:$AD,'CCG data'!L$3,FALSE))</f>
        <v>0.74199999999999999</v>
      </c>
      <c r="T207" s="15">
        <f>IF(T206="","",VLOOKUP($E206&amp;$D$91&amp;$D$92,'CCG data'!$A:$AD,'CCG data'!M$3,FALSE))</f>
        <v>8.5999999999999993E-2</v>
      </c>
      <c r="U207" s="15">
        <f>IF(T206="","",VLOOKUP($E206&amp;$D$91&amp;$D$92,'CCG data'!$A:$AD,'CCG data'!N$3,FALSE))</f>
        <v>0.14399999999999999</v>
      </c>
      <c r="V207" s="15">
        <f>IF(V206="","",VLOOKUP($E206&amp;$D$91&amp;$D$92,'CCG data'!$A:$AD,'CCG data'!O$3,FALSE))</f>
        <v>0.153</v>
      </c>
      <c r="W207" s="136">
        <f>IF(V206="","",VLOOKUP($E206&amp;$D$91&amp;$D$92,'CCG data'!$A:$AD,'CCG data'!P$3,FALSE))</f>
        <v>0.22500000000000001</v>
      </c>
      <c r="Z207" s="165" t="str">
        <f>IFERROR(VLOOKUP($E207&amp;$D$92, Outliers!$A$4:$P$214,13,FALSE),"0")</f>
        <v>0</v>
      </c>
      <c r="AA207" s="165" t="str">
        <f>IFERROR(VLOOKUP($E207&amp;$D$92, Outliers!$A$4:$P$214,14,FALSE),"0")</f>
        <v>0</v>
      </c>
      <c r="AB207" s="165" t="str">
        <f>IFERROR(VLOOKUP($E207&amp;$D$92, Outliers!$A$4:$P$214,15,FALSE),"0")</f>
        <v>0</v>
      </c>
    </row>
    <row r="208" spans="4:28" ht="15.75" x14ac:dyDescent="0.25">
      <c r="D208" s="319"/>
      <c r="E208" s="104" t="s">
        <v>406</v>
      </c>
      <c r="F208" s="394" t="str">
        <f>IF(OR(ISERROR(VLOOKUP($E208&amp;$D$91&amp;$D$92,'CCG data'!$A:$AD,'CCG data'!R$3,FALSE)),ISBLANK(VLOOKUP($E208&amp;$D$91&amp;$D$92,'CCG data'!$A:$AD,'CCG data'!R$3,FALSE))),"",VLOOKUP($E208&amp;$D$91&amp;$D$92,'CCG data'!$A:$AD,'CCG data'!R$3,FALSE))</f>
        <v/>
      </c>
      <c r="G208" s="395"/>
      <c r="H208" s="395">
        <f>IF(OR(ISERROR(VLOOKUP($E208&amp;$D$91&amp;$D$92,'CCG data'!$A:$AD,'CCG data'!S$3,FALSE)),ISBLANK(VLOOKUP($E208&amp;$D$91&amp;$D$92,'CCG data'!$A:$AD,'CCG data'!S$3,FALSE))),"",VLOOKUP($E208&amp;$D$91&amp;$D$92,'CCG data'!$A:$AD,'CCG data'!S$3,FALSE))</f>
        <v>108.74295175978799</v>
      </c>
      <c r="I208" s="395"/>
      <c r="J208" s="395">
        <f>IF(OR(ISERROR(VLOOKUP($E208&amp;$D$91&amp;$D$92,'CCG data'!$A:$AD,'CCG data'!T$3,FALSE)),ISBLANK(VLOOKUP($E208&amp;$D$91&amp;$D$92,'CCG data'!$A:$AD,'CCG data'!T$3,FALSE))),"",VLOOKUP($E208&amp;$D$91&amp;$D$92,'CCG data'!$A:$AD,'CCG data'!T$3,FALSE))</f>
        <v>19.842802228272859</v>
      </c>
      <c r="K208" s="395"/>
      <c r="L208" s="395">
        <f>IF(OR(ISERROR(VLOOKUP($E208&amp;$D$91&amp;$D$92,'CCG data'!$A:$AD,'CCG data'!U$3,FALSE)),ISBLANK(VLOOKUP($E208&amp;$D$91&amp;$D$92,'CCG data'!$A:$AD,'CCG data'!U$3,FALSE))),"",VLOOKUP($E208&amp;$D$91&amp;$D$92,'CCG data'!$A:$AD,'CCG data'!U$3,FALSE))</f>
        <v>12.523985488303655</v>
      </c>
      <c r="M208" s="396"/>
      <c r="N208" s="367">
        <f>IF(OR(ISERROR(VLOOKUP($E208&amp;$D$91&amp;$D$92,'CCG data'!$A:$AD,'CCG data'!G$3,FALSE)),ISBLANK(VLOOKUP($E208&amp;$D$91&amp;$D$92,'CCG data'!$A:$AD,'CCG data'!G$3,FALSE))),"",VLOOKUP($E208&amp;$D$91&amp;$D$92,'CCG data'!$A:$AD,'CCG data'!G$3,FALSE))</f>
        <v>1079</v>
      </c>
      <c r="P208" s="404" t="str">
        <f>IF(OR(ISERROR(VLOOKUP($E208&amp;$D$91&amp;$D$92,'CCG data'!$A:$AD,'CCG data'!B$3,FALSE)),ISBLANK(VLOOKUP($E208&amp;$D$91&amp;$D$92,'CCG data'!$A:$AD,'CCG data'!B$3,FALSE))),"",VLOOKUP($E208&amp;$D$91&amp;$D$92,'CCG data'!$A:$AD,'CCG data'!B$3,FALSE))</f>
        <v/>
      </c>
      <c r="Q208" s="267"/>
      <c r="R208" s="267">
        <f>IF(OR(ISERROR(VLOOKUP($E208&amp;$D$91&amp;$D$92,'CCG data'!$A:$AD,'CCG data'!C$3,FALSE)),ISBLANK(VLOOKUP($E208&amp;$D$91&amp;$D$92,'CCG data'!$A:$AD,'CCG data'!C$3,FALSE))),"",VLOOKUP($E208&amp;$D$91&amp;$D$92,'CCG data'!$A:$AD,'CCG data'!C$3,FALSE))</f>
        <v>0.78035217794253942</v>
      </c>
      <c r="S208" s="267"/>
      <c r="T208" s="267">
        <f>IF(OR(ISERROR(VLOOKUP($E208&amp;$D$91&amp;$D$92,'CCG data'!$A:$AD,'CCG data'!D$3,FALSE)),ISBLANK(VLOOKUP($E208&amp;$D$91&amp;$D$92,'CCG data'!$A:$AD,'CCG data'!D$3,FALSE))),"",VLOOKUP($E208&amp;$D$91&amp;$D$92,'CCG data'!$A:$AD,'CCG data'!D$3,FALSE))</f>
        <v>0.1278962001853568</v>
      </c>
      <c r="U208" s="267"/>
      <c r="V208" s="267">
        <f>IF(OR(ISERROR(VLOOKUP($E208&amp;$D$91&amp;$D$92,'CCG data'!$A:$AD,'CCG data'!E$3,FALSE)),ISBLANK(VLOOKUP($E208&amp;$D$91&amp;$D$92,'CCG data'!$A:$AD,'CCG data'!E$3,FALSE))),"",VLOOKUP($E208&amp;$D$91&amp;$D$92,'CCG data'!$A:$AD,'CCG data'!E$3,FALSE))</f>
        <v>9.1751621872103797E-2</v>
      </c>
      <c r="W208" s="405"/>
      <c r="Z208" s="165">
        <f>IFERROR(VLOOKUP($E208&amp;$D$92, Outliers!$A$4:$P$214,13,FALSE),"0")</f>
        <v>1</v>
      </c>
      <c r="AA208" s="165">
        <f>IFERROR(VLOOKUP($E208&amp;$D$92, Outliers!$A$4:$P$214,14,FALSE),"0")</f>
        <v>0</v>
      </c>
      <c r="AB208" s="165">
        <f>IFERROR(VLOOKUP($E208&amp;$D$92, Outliers!$A$4:$P$214,15,FALSE),"0")</f>
        <v>1</v>
      </c>
    </row>
    <row r="209" spans="4:28" x14ac:dyDescent="0.25">
      <c r="D209" s="319"/>
      <c r="E209" s="103" t="s">
        <v>27</v>
      </c>
      <c r="F209" s="95" t="str">
        <f>IF(P208="","",VLOOKUP($E208&amp;$D$91&amp;$D$92,'CCG data'!$A:$AD,'CCG data'!W$3,FALSE))</f>
        <v/>
      </c>
      <c r="G209" s="96" t="str">
        <f>IF(P208="","",VLOOKUP($E208&amp;$D$91&amp;$D$92,'CCG data'!$A:$AD,'CCG data'!X$3,FALSE))</f>
        <v/>
      </c>
      <c r="H209" s="96">
        <f>IF(R208="","",VLOOKUP($E208&amp;$D$91&amp;$D$92,'CCG data'!$A:$AD,'CCG data'!Y$3,FALSE))</f>
        <v>101.39779374539992</v>
      </c>
      <c r="I209" s="96">
        <f>IF(R208="","",VLOOKUP($E208&amp;$D$91&amp;$D$92,'CCG data'!$A:$AD,'CCG data'!Z$3,FALSE))</f>
        <v>116.08810977417605</v>
      </c>
      <c r="J209" s="96">
        <f>IF(T208="","",VLOOKUP($E208&amp;$D$91&amp;$D$92,'CCG data'!$A:$AD,'CCG data'!AA$3,FALSE))</f>
        <v>16.532104491140039</v>
      </c>
      <c r="K209" s="96">
        <f>IF(T208="","",VLOOKUP($E208&amp;$D$91&amp;$D$92,'CCG data'!$A:$AD,'CCG data'!AB$3,FALSE))</f>
        <v>23.153499965405679</v>
      </c>
      <c r="L209" s="96">
        <f>IF(V208="","",VLOOKUP($E208&amp;$D$91&amp;$D$92,'CCG data'!$A:$AD,'CCG data'!AC$3,FALSE))</f>
        <v>10.05691800165711</v>
      </c>
      <c r="M209" s="96">
        <f>IF(V208="","",VLOOKUP($E208&amp;$D$91&amp;$D$92,'CCG data'!$A:$AD,'CCG data'!AD$3,FALSE))</f>
        <v>14.9910529749502</v>
      </c>
      <c r="N209" s="368"/>
      <c r="P209" s="152" t="str">
        <f>IF(P208="","",VLOOKUP($E208&amp;$D$91&amp;$D$92,'CCG data'!$A:$AD,'CCG data'!I$3,FALSE))</f>
        <v/>
      </c>
      <c r="Q209" s="15" t="str">
        <f>IF(P208="","",VLOOKUP($E208&amp;$D$91&amp;$D$92,'CCG data'!$A:$AD,'CCG data'!J$3,FALSE))</f>
        <v/>
      </c>
      <c r="R209" s="15">
        <f>IF(R208="","",VLOOKUP($E208&amp;$D$91&amp;$D$92,'CCG data'!$A:$AD,'CCG data'!K$3,FALSE))</f>
        <v>0.755</v>
      </c>
      <c r="S209" s="15">
        <f>IF(R208="","",VLOOKUP($E208&amp;$D$91&amp;$D$92,'CCG data'!$A:$AD,'CCG data'!L$3,FALSE))</f>
        <v>0.80400000000000005</v>
      </c>
      <c r="T209" s="15">
        <f>IF(T208="","",VLOOKUP($E208&amp;$D$91&amp;$D$92,'CCG data'!$A:$AD,'CCG data'!M$3,FALSE))</f>
        <v>0.109</v>
      </c>
      <c r="U209" s="15">
        <f>IF(T208="","",VLOOKUP($E208&amp;$D$91&amp;$D$92,'CCG data'!$A:$AD,'CCG data'!N$3,FALSE))</f>
        <v>0.14899999999999999</v>
      </c>
      <c r="V209" s="15">
        <f>IF(V208="","",VLOOKUP($E208&amp;$D$91&amp;$D$92,'CCG data'!$A:$AD,'CCG data'!O$3,FALSE))</f>
        <v>7.5999999999999998E-2</v>
      </c>
      <c r="W209" s="136">
        <f>IF(V208="","",VLOOKUP($E208&amp;$D$91&amp;$D$92,'CCG data'!$A:$AD,'CCG data'!P$3,FALSE))</f>
        <v>0.11</v>
      </c>
      <c r="Z209" s="165" t="str">
        <f>IFERROR(VLOOKUP($E209&amp;$D$92, Outliers!$A$4:$P$214,13,FALSE),"0")</f>
        <v>0</v>
      </c>
      <c r="AA209" s="165" t="str">
        <f>IFERROR(VLOOKUP($E209&amp;$D$92, Outliers!$A$4:$P$214,14,FALSE),"0")</f>
        <v>0</v>
      </c>
      <c r="AB209" s="165" t="str">
        <f>IFERROR(VLOOKUP($E209&amp;$D$92, Outliers!$A$4:$P$214,15,FALSE),"0")</f>
        <v>0</v>
      </c>
    </row>
    <row r="210" spans="4:28" ht="15.75" x14ac:dyDescent="0.25">
      <c r="D210" s="319"/>
      <c r="E210" s="104" t="s">
        <v>187</v>
      </c>
      <c r="F210" s="394" t="str">
        <f>IF(OR(ISERROR(VLOOKUP($E210&amp;$D$91&amp;$D$92,'CCG data'!$A:$AD,'CCG data'!R$3,FALSE)),ISBLANK(VLOOKUP($E210&amp;$D$91&amp;$D$92,'CCG data'!$A:$AD,'CCG data'!R$3,FALSE))),"",VLOOKUP($E210&amp;$D$91&amp;$D$92,'CCG data'!$A:$AD,'CCG data'!R$3,FALSE))</f>
        <v/>
      </c>
      <c r="G210" s="395"/>
      <c r="H210" s="395">
        <f>IF(OR(ISERROR(VLOOKUP($E210&amp;$D$91&amp;$D$92,'CCG data'!$A:$AD,'CCG data'!S$3,FALSE)),ISBLANK(VLOOKUP($E210&amp;$D$91&amp;$D$92,'CCG data'!$A:$AD,'CCG data'!S$3,FALSE))),"",VLOOKUP($E210&amp;$D$91&amp;$D$92,'CCG data'!$A:$AD,'CCG data'!S$3,FALSE))</f>
        <v>130.79509667864082</v>
      </c>
      <c r="I210" s="395"/>
      <c r="J210" s="395">
        <f>IF(OR(ISERROR(VLOOKUP($E210&amp;$D$91&amp;$D$92,'CCG data'!$A:$AD,'CCG data'!T$3,FALSE)),ISBLANK(VLOOKUP($E210&amp;$D$91&amp;$D$92,'CCG data'!$A:$AD,'CCG data'!T$3,FALSE))),"",VLOOKUP($E210&amp;$D$91&amp;$D$92,'CCG data'!$A:$AD,'CCG data'!T$3,FALSE))</f>
        <v>25.876578392613851</v>
      </c>
      <c r="K210" s="395"/>
      <c r="L210" s="395">
        <f>IF(OR(ISERROR(VLOOKUP($E210&amp;$D$91&amp;$D$92,'CCG data'!$A:$AD,'CCG data'!U$3,FALSE)),ISBLANK(VLOOKUP($E210&amp;$D$91&amp;$D$92,'CCG data'!$A:$AD,'CCG data'!U$3,FALSE))),"",VLOOKUP($E210&amp;$D$91&amp;$D$92,'CCG data'!$A:$AD,'CCG data'!U$3,FALSE))</f>
        <v>19.179431783400876</v>
      </c>
      <c r="M210" s="396"/>
      <c r="N210" s="367">
        <f>IF(OR(ISERROR(VLOOKUP($E210&amp;$D$91&amp;$D$92,'CCG data'!$A:$AD,'CCG data'!G$3,FALSE)),ISBLANK(VLOOKUP($E210&amp;$D$91&amp;$D$92,'CCG data'!$A:$AD,'CCG data'!G$3,FALSE))),"",VLOOKUP($E210&amp;$D$91&amp;$D$92,'CCG data'!$A:$AD,'CCG data'!G$3,FALSE))</f>
        <v>1410</v>
      </c>
      <c r="P210" s="404" t="str">
        <f>IF(OR(ISERROR(VLOOKUP($E210&amp;$D$91&amp;$D$92,'CCG data'!$A:$AD,'CCG data'!B$3,FALSE)),ISBLANK(VLOOKUP($E210&amp;$D$91&amp;$D$92,'CCG data'!$A:$AD,'CCG data'!B$3,FALSE))),"",VLOOKUP($E210&amp;$D$91&amp;$D$92,'CCG data'!$A:$AD,'CCG data'!B$3,FALSE))</f>
        <v/>
      </c>
      <c r="Q210" s="267"/>
      <c r="R210" s="267">
        <f>IF(OR(ISERROR(VLOOKUP($E210&amp;$D$91&amp;$D$92,'CCG data'!$A:$AD,'CCG data'!C$3,FALSE)),ISBLANK(VLOOKUP($E210&amp;$D$91&amp;$D$92,'CCG data'!$A:$AD,'CCG data'!C$3,FALSE))),"",VLOOKUP($E210&amp;$D$91&amp;$D$92,'CCG data'!$A:$AD,'CCG data'!C$3,FALSE))</f>
        <v>0.74822695035460995</v>
      </c>
      <c r="S210" s="267"/>
      <c r="T210" s="267">
        <f>IF(OR(ISERROR(VLOOKUP($E210&amp;$D$91&amp;$D$92,'CCG data'!$A:$AD,'CCG data'!D$3,FALSE)),ISBLANK(VLOOKUP($E210&amp;$D$91&amp;$D$92,'CCG data'!$A:$AD,'CCG data'!D$3,FALSE))),"",VLOOKUP($E210&amp;$D$91&amp;$D$92,'CCG data'!$A:$AD,'CCG data'!D$3,FALSE))</f>
        <v>0.14326241134751774</v>
      </c>
      <c r="U210" s="267"/>
      <c r="V210" s="267">
        <f>IF(OR(ISERROR(VLOOKUP($E210&amp;$D$91&amp;$D$92,'CCG data'!$A:$AD,'CCG data'!E$3,FALSE)),ISBLANK(VLOOKUP($E210&amp;$D$91&amp;$D$92,'CCG data'!$A:$AD,'CCG data'!E$3,FALSE))),"",VLOOKUP($E210&amp;$D$91&amp;$D$92,'CCG data'!$A:$AD,'CCG data'!E$3,FALSE))</f>
        <v>0.10851063829787234</v>
      </c>
      <c r="W210" s="405"/>
      <c r="Z210" s="165">
        <f>IFERROR(VLOOKUP($E210&amp;$D$92, Outliers!$A$4:$P$214,13,FALSE),"0")</f>
        <v>0</v>
      </c>
      <c r="AA210" s="165">
        <f>IFERROR(VLOOKUP($E210&amp;$D$92, Outliers!$A$4:$P$214,14,FALSE),"0")</f>
        <v>1</v>
      </c>
      <c r="AB210" s="165">
        <f>IFERROR(VLOOKUP($E210&amp;$D$92, Outliers!$A$4:$P$214,15,FALSE),"0")</f>
        <v>1</v>
      </c>
    </row>
    <row r="211" spans="4:28" x14ac:dyDescent="0.25">
      <c r="D211" s="319"/>
      <c r="E211" s="103" t="s">
        <v>27</v>
      </c>
      <c r="F211" s="95" t="str">
        <f>IF(P210="","",VLOOKUP($E210&amp;$D$91&amp;$D$92,'CCG data'!$A:$AD,'CCG data'!W$3,FALSE))</f>
        <v/>
      </c>
      <c r="G211" s="96" t="str">
        <f>IF(P210="","",VLOOKUP($E210&amp;$D$91&amp;$D$92,'CCG data'!$A:$AD,'CCG data'!X$3,FALSE))</f>
        <v/>
      </c>
      <c r="H211" s="96">
        <f>IF(R210="","",VLOOKUP($E210&amp;$D$91&amp;$D$92,'CCG data'!$A:$AD,'CCG data'!Y$3,FALSE))</f>
        <v>122.90247465971537</v>
      </c>
      <c r="I211" s="96">
        <f>IF(R210="","",VLOOKUP($E210&amp;$D$91&amp;$D$92,'CCG data'!$A:$AD,'CCG data'!Z$3,FALSE))</f>
        <v>138.68771869756625</v>
      </c>
      <c r="J211" s="96">
        <f>IF(T210="","",VLOOKUP($E210&amp;$D$91&amp;$D$92,'CCG data'!$A:$AD,'CCG data'!AA$3,FALSE))</f>
        <v>22.308065776093301</v>
      </c>
      <c r="K211" s="96">
        <f>IF(T210="","",VLOOKUP($E210&amp;$D$91&amp;$D$92,'CCG data'!$A:$AD,'CCG data'!AB$3,FALSE))</f>
        <v>29.445091009134401</v>
      </c>
      <c r="L211" s="96">
        <f>IF(V210="","",VLOOKUP($E210&amp;$D$91&amp;$D$92,'CCG data'!$A:$AD,'CCG data'!AC$3,FALSE))</f>
        <v>16.140324072787365</v>
      </c>
      <c r="M211" s="96">
        <f>IF(V210="","",VLOOKUP($E210&amp;$D$91&amp;$D$92,'CCG data'!$A:$AD,'CCG data'!AD$3,FALSE))</f>
        <v>22.218539494014387</v>
      </c>
      <c r="N211" s="368"/>
      <c r="P211" s="152" t="str">
        <f>IF(P210="","",VLOOKUP($E210&amp;$D$91&amp;$D$92,'CCG data'!$A:$AD,'CCG data'!I$3,FALSE))</f>
        <v/>
      </c>
      <c r="Q211" s="15" t="str">
        <f>IF(P210="","",VLOOKUP($E210&amp;$D$91&amp;$D$92,'CCG data'!$A:$AD,'CCG data'!J$3,FALSE))</f>
        <v/>
      </c>
      <c r="R211" s="15">
        <f>IF(R210="","",VLOOKUP($E210&amp;$D$91&amp;$D$92,'CCG data'!$A:$AD,'CCG data'!K$3,FALSE))</f>
        <v>0.72499999999999998</v>
      </c>
      <c r="S211" s="15">
        <f>IF(R210="","",VLOOKUP($E210&amp;$D$91&amp;$D$92,'CCG data'!$A:$AD,'CCG data'!L$3,FALSE))</f>
        <v>0.77</v>
      </c>
      <c r="T211" s="15">
        <f>IF(T210="","",VLOOKUP($E210&amp;$D$91&amp;$D$92,'CCG data'!$A:$AD,'CCG data'!M$3,FALSE))</f>
        <v>0.126</v>
      </c>
      <c r="U211" s="15">
        <f>IF(T210="","",VLOOKUP($E210&amp;$D$91&amp;$D$92,'CCG data'!$A:$AD,'CCG data'!N$3,FALSE))</f>
        <v>0.16300000000000001</v>
      </c>
      <c r="V211" s="15">
        <f>IF(V210="","",VLOOKUP($E210&amp;$D$91&amp;$D$92,'CCG data'!$A:$AD,'CCG data'!O$3,FALSE))</f>
        <v>9.2999999999999999E-2</v>
      </c>
      <c r="W211" s="136">
        <f>IF(V210="","",VLOOKUP($E210&amp;$D$91&amp;$D$92,'CCG data'!$A:$AD,'CCG data'!P$3,FALSE))</f>
        <v>0.126</v>
      </c>
      <c r="Z211" s="165" t="str">
        <f>IFERROR(VLOOKUP($E211&amp;$D$92, Outliers!$A$4:$P$214,13,FALSE),"0")</f>
        <v>0</v>
      </c>
      <c r="AA211" s="165" t="str">
        <f>IFERROR(VLOOKUP($E211&amp;$D$92, Outliers!$A$4:$P$214,14,FALSE),"0")</f>
        <v>0</v>
      </c>
      <c r="AB211" s="165" t="str">
        <f>IFERROR(VLOOKUP($E211&amp;$D$92, Outliers!$A$4:$P$214,15,FALSE),"0")</f>
        <v>0</v>
      </c>
    </row>
    <row r="212" spans="4:28" ht="15.75" x14ac:dyDescent="0.25">
      <c r="D212" s="319"/>
      <c r="E212" s="104" t="s">
        <v>188</v>
      </c>
      <c r="F212" s="394" t="str">
        <f>IF(OR(ISERROR(VLOOKUP($E212&amp;$D$91&amp;$D$92,'CCG data'!$A:$AD,'CCG data'!R$3,FALSE)),ISBLANK(VLOOKUP($E212&amp;$D$91&amp;$D$92,'CCG data'!$A:$AD,'CCG data'!R$3,FALSE))),"",VLOOKUP($E212&amp;$D$91&amp;$D$92,'CCG data'!$A:$AD,'CCG data'!R$3,FALSE))</f>
        <v/>
      </c>
      <c r="G212" s="395"/>
      <c r="H212" s="395">
        <f>IF(OR(ISERROR(VLOOKUP($E212&amp;$D$91&amp;$D$92,'CCG data'!$A:$AD,'CCG data'!S$3,FALSE)),ISBLANK(VLOOKUP($E212&amp;$D$91&amp;$D$92,'CCG data'!$A:$AD,'CCG data'!S$3,FALSE))),"",VLOOKUP($E212&amp;$D$91&amp;$D$92,'CCG data'!$A:$AD,'CCG data'!S$3,FALSE))</f>
        <v>117.12206574470464</v>
      </c>
      <c r="I212" s="395"/>
      <c r="J212" s="395">
        <f>IF(OR(ISERROR(VLOOKUP($E212&amp;$D$91&amp;$D$92,'CCG data'!$A:$AD,'CCG data'!T$3,FALSE)),ISBLANK(VLOOKUP($E212&amp;$D$91&amp;$D$92,'CCG data'!$A:$AD,'CCG data'!T$3,FALSE))),"",VLOOKUP($E212&amp;$D$91&amp;$D$92,'CCG data'!$A:$AD,'CCG data'!T$3,FALSE))</f>
        <v>18.088567142832652</v>
      </c>
      <c r="K212" s="395"/>
      <c r="L212" s="395">
        <f>IF(OR(ISERROR(VLOOKUP($E212&amp;$D$91&amp;$D$92,'CCG data'!$A:$AD,'CCG data'!U$3,FALSE)),ISBLANK(VLOOKUP($E212&amp;$D$91&amp;$D$92,'CCG data'!$A:$AD,'CCG data'!U$3,FALSE))),"",VLOOKUP($E212&amp;$D$91&amp;$D$92,'CCG data'!$A:$AD,'CCG data'!U$3,FALSE))</f>
        <v>34.421408200654561</v>
      </c>
      <c r="M212" s="396"/>
      <c r="N212" s="367">
        <f>IF(OR(ISERROR(VLOOKUP($E212&amp;$D$91&amp;$D$92,'CCG data'!$A:$AD,'CCG data'!G$3,FALSE)),ISBLANK(VLOOKUP($E212&amp;$D$91&amp;$D$92,'CCG data'!$A:$AD,'CCG data'!G$3,FALSE))),"",VLOOKUP($E212&amp;$D$91&amp;$D$92,'CCG data'!$A:$AD,'CCG data'!G$3,FALSE))</f>
        <v>3946</v>
      </c>
      <c r="P212" s="404" t="str">
        <f>IF(OR(ISERROR(VLOOKUP($E212&amp;$D$91&amp;$D$92,'CCG data'!$A:$AD,'CCG data'!B$3,FALSE)),ISBLANK(VLOOKUP($E212&amp;$D$91&amp;$D$92,'CCG data'!$A:$AD,'CCG data'!B$3,FALSE))),"",VLOOKUP($E212&amp;$D$91&amp;$D$92,'CCG data'!$A:$AD,'CCG data'!B$3,FALSE))</f>
        <v/>
      </c>
      <c r="Q212" s="267"/>
      <c r="R212" s="267">
        <f>IF(OR(ISERROR(VLOOKUP($E212&amp;$D$91&amp;$D$92,'CCG data'!$A:$AD,'CCG data'!C$3,FALSE)),ISBLANK(VLOOKUP($E212&amp;$D$91&amp;$D$92,'CCG data'!$A:$AD,'CCG data'!C$3,FALSE))),"",VLOOKUP($E212&amp;$D$91&amp;$D$92,'CCG data'!$A:$AD,'CCG data'!C$3,FALSE))</f>
        <v>0.69842878864673086</v>
      </c>
      <c r="S212" s="267"/>
      <c r="T212" s="267">
        <f>IF(OR(ISERROR(VLOOKUP($E212&amp;$D$91&amp;$D$92,'CCG data'!$A:$AD,'CCG data'!D$3,FALSE)),ISBLANK(VLOOKUP($E212&amp;$D$91&amp;$D$92,'CCG data'!$A:$AD,'CCG data'!D$3,FALSE))),"",VLOOKUP($E212&amp;$D$91&amp;$D$92,'CCG data'!$A:$AD,'CCG data'!D$3,FALSE))</f>
        <v>9.8580841358337556E-2</v>
      </c>
      <c r="U212" s="267"/>
      <c r="V212" s="267">
        <f>IF(OR(ISERROR(VLOOKUP($E212&amp;$D$91&amp;$D$92,'CCG data'!$A:$AD,'CCG data'!E$3,FALSE)),ISBLANK(VLOOKUP($E212&amp;$D$91&amp;$D$92,'CCG data'!$A:$AD,'CCG data'!E$3,FALSE))),"",VLOOKUP($E212&amp;$D$91&amp;$D$92,'CCG data'!$A:$AD,'CCG data'!E$3,FALSE))</f>
        <v>0.20299036999493159</v>
      </c>
      <c r="W212" s="405"/>
      <c r="Z212" s="165">
        <f>IFERROR(VLOOKUP($E212&amp;$D$92, Outliers!$A$4:$P$214,13,FALSE),"0")</f>
        <v>1</v>
      </c>
      <c r="AA212" s="165">
        <f>IFERROR(VLOOKUP($E212&amp;$D$92, Outliers!$A$4:$P$214,14,FALSE),"0")</f>
        <v>0</v>
      </c>
      <c r="AB212" s="165">
        <f>IFERROR(VLOOKUP($E212&amp;$D$92, Outliers!$A$4:$P$214,15,FALSE),"0")</f>
        <v>1</v>
      </c>
    </row>
    <row r="213" spans="4:28" x14ac:dyDescent="0.25">
      <c r="D213" s="319"/>
      <c r="E213" s="103" t="s">
        <v>27</v>
      </c>
      <c r="F213" s="95" t="str">
        <f>IF(P212="","",VLOOKUP($E212&amp;$D$91&amp;$D$92,'CCG data'!$A:$AD,'CCG data'!W$3,FALSE))</f>
        <v/>
      </c>
      <c r="G213" s="96" t="str">
        <f>IF(P212="","",VLOOKUP($E212&amp;$D$91&amp;$D$92,'CCG data'!$A:$AD,'CCG data'!X$3,FALSE))</f>
        <v/>
      </c>
      <c r="H213" s="96">
        <f>IF(R212="","",VLOOKUP($E212&amp;$D$91&amp;$D$92,'CCG data'!$A:$AD,'CCG data'!Y$3,FALSE))</f>
        <v>112.74931030816781</v>
      </c>
      <c r="I213" s="96">
        <f>IF(R212="","",VLOOKUP($E212&amp;$D$91&amp;$D$92,'CCG data'!$A:$AD,'CCG data'!Z$3,FALSE))</f>
        <v>121.49482118124148</v>
      </c>
      <c r="J213" s="96">
        <f>IF(T212="","",VLOOKUP($E212&amp;$D$91&amp;$D$92,'CCG data'!$A:$AD,'CCG data'!AA$3,FALSE))</f>
        <v>16.290998692819198</v>
      </c>
      <c r="K213" s="96">
        <f>IF(T212="","",VLOOKUP($E212&amp;$D$91&amp;$D$92,'CCG data'!$A:$AD,'CCG data'!AB$3,FALSE))</f>
        <v>19.886135592846106</v>
      </c>
      <c r="L213" s="96">
        <f>IF(V212="","",VLOOKUP($E212&amp;$D$91&amp;$D$92,'CCG data'!$A:$AD,'CCG data'!AC$3,FALSE))</f>
        <v>32.037615712312103</v>
      </c>
      <c r="M213" s="96">
        <f>IF(V212="","",VLOOKUP($E212&amp;$D$91&amp;$D$92,'CCG data'!$A:$AD,'CCG data'!AD$3,FALSE))</f>
        <v>36.805200688997019</v>
      </c>
      <c r="N213" s="368"/>
      <c r="P213" s="152" t="str">
        <f>IF(P212="","",VLOOKUP($E212&amp;$D$91&amp;$D$92,'CCG data'!$A:$AD,'CCG data'!I$3,FALSE))</f>
        <v/>
      </c>
      <c r="Q213" s="15" t="str">
        <f>IF(P212="","",VLOOKUP($E212&amp;$D$91&amp;$D$92,'CCG data'!$A:$AD,'CCG data'!J$3,FALSE))</f>
        <v/>
      </c>
      <c r="R213" s="15">
        <f>IF(R212="","",VLOOKUP($E212&amp;$D$91&amp;$D$92,'CCG data'!$A:$AD,'CCG data'!K$3,FALSE))</f>
        <v>0.68400000000000005</v>
      </c>
      <c r="S213" s="15">
        <f>IF(R212="","",VLOOKUP($E212&amp;$D$91&amp;$D$92,'CCG data'!$A:$AD,'CCG data'!L$3,FALSE))</f>
        <v>0.71299999999999997</v>
      </c>
      <c r="T213" s="15">
        <f>IF(T212="","",VLOOKUP($E212&amp;$D$91&amp;$D$92,'CCG data'!$A:$AD,'CCG data'!M$3,FALSE))</f>
        <v>0.09</v>
      </c>
      <c r="U213" s="15">
        <f>IF(T212="","",VLOOKUP($E212&amp;$D$91&amp;$D$92,'CCG data'!$A:$AD,'CCG data'!N$3,FALSE))</f>
        <v>0.108</v>
      </c>
      <c r="V213" s="15">
        <f>IF(V212="","",VLOOKUP($E212&amp;$D$91&amp;$D$92,'CCG data'!$A:$AD,'CCG data'!O$3,FALSE))</f>
        <v>0.191</v>
      </c>
      <c r="W213" s="136">
        <f>IF(V212="","",VLOOKUP($E212&amp;$D$91&amp;$D$92,'CCG data'!$A:$AD,'CCG data'!P$3,FALSE))</f>
        <v>0.216</v>
      </c>
      <c r="Z213" s="165" t="str">
        <f>IFERROR(VLOOKUP($E213&amp;$D$92, Outliers!$A$4:$P$214,13,FALSE),"0")</f>
        <v>0</v>
      </c>
      <c r="AA213" s="165" t="str">
        <f>IFERROR(VLOOKUP($E213&amp;$D$92, Outliers!$A$4:$P$214,14,FALSE),"0")</f>
        <v>0</v>
      </c>
      <c r="AB213" s="165" t="str">
        <f>IFERROR(VLOOKUP($E213&amp;$D$92, Outliers!$A$4:$P$214,15,FALSE),"0")</f>
        <v>0</v>
      </c>
    </row>
    <row r="214" spans="4:28" ht="15.75" x14ac:dyDescent="0.25">
      <c r="D214" s="319"/>
      <c r="E214" s="104" t="s">
        <v>491</v>
      </c>
      <c r="F214" s="394" t="str">
        <f>IF(OR(ISERROR(VLOOKUP($E214&amp;$D$91&amp;$D$92,'CCG data'!$A:$AD,'CCG data'!R$3,FALSE)),ISBLANK(VLOOKUP($E214&amp;$D$91&amp;$D$92,'CCG data'!$A:$AD,'CCG data'!R$3,FALSE))),"",VLOOKUP($E214&amp;$D$91&amp;$D$92,'CCG data'!$A:$AD,'CCG data'!R$3,FALSE))</f>
        <v/>
      </c>
      <c r="G214" s="395"/>
      <c r="H214" s="395">
        <f>IF(OR(ISERROR(VLOOKUP($E214&amp;$D$91&amp;$D$92,'CCG data'!$A:$AD,'CCG data'!S$3,FALSE)),ISBLANK(VLOOKUP($E214&amp;$D$91&amp;$D$92,'CCG data'!$A:$AD,'CCG data'!S$3,FALSE))),"",VLOOKUP($E214&amp;$D$91&amp;$D$92,'CCG data'!$A:$AD,'CCG data'!S$3,FALSE))</f>
        <v>138.12951279913335</v>
      </c>
      <c r="I214" s="395"/>
      <c r="J214" s="395">
        <f>IF(OR(ISERROR(VLOOKUP($E214&amp;$D$91&amp;$D$92,'CCG data'!$A:$AD,'CCG data'!T$3,FALSE)),ISBLANK(VLOOKUP($E214&amp;$D$91&amp;$D$92,'CCG data'!$A:$AD,'CCG data'!T$3,FALSE))),"",VLOOKUP($E214&amp;$D$91&amp;$D$92,'CCG data'!$A:$AD,'CCG data'!T$3,FALSE))</f>
        <v>12.963068795368597</v>
      </c>
      <c r="K214" s="395"/>
      <c r="L214" s="395">
        <f>IF(OR(ISERROR(VLOOKUP($E214&amp;$D$91&amp;$D$92,'CCG data'!$A:$AD,'CCG data'!U$3,FALSE)),ISBLANK(VLOOKUP($E214&amp;$D$91&amp;$D$92,'CCG data'!$A:$AD,'CCG data'!U$3,FALSE))),"",VLOOKUP($E214&amp;$D$91&amp;$D$92,'CCG data'!$A:$AD,'CCG data'!U$3,FALSE))</f>
        <v>25.591404110754574</v>
      </c>
      <c r="M214" s="396"/>
      <c r="N214" s="367">
        <f>IF(OR(ISERROR(VLOOKUP($E214&amp;$D$91&amp;$D$92,'CCG data'!$A:$AD,'CCG data'!G$3,FALSE)),ISBLANK(VLOOKUP($E214&amp;$D$91&amp;$D$92,'CCG data'!$A:$AD,'CCG data'!G$3,FALSE))),"",VLOOKUP($E214&amp;$D$91&amp;$D$92,'CCG data'!$A:$AD,'CCG data'!G$3,FALSE))</f>
        <v>1749</v>
      </c>
      <c r="P214" s="404" t="str">
        <f>IF(OR(ISERROR(VLOOKUP($E214&amp;$D$91&amp;$D$92,'CCG data'!$A:$AD,'CCG data'!B$3,FALSE)),ISBLANK(VLOOKUP($E214&amp;$D$91&amp;$D$92,'CCG data'!$A:$AD,'CCG data'!B$3,FALSE))),"",VLOOKUP($E214&amp;$D$91&amp;$D$92,'CCG data'!$A:$AD,'CCG data'!B$3,FALSE))</f>
        <v/>
      </c>
      <c r="Q214" s="267"/>
      <c r="R214" s="267">
        <f>IF(OR(ISERROR(VLOOKUP($E214&amp;$D$91&amp;$D$92,'CCG data'!$A:$AD,'CCG data'!C$3,FALSE)),ISBLANK(VLOOKUP($E214&amp;$D$91&amp;$D$92,'CCG data'!$A:$AD,'CCG data'!C$3,FALSE))),"",VLOOKUP($E214&amp;$D$91&amp;$D$92,'CCG data'!$A:$AD,'CCG data'!C$3,FALSE))</f>
        <v>0.78559176672384223</v>
      </c>
      <c r="S214" s="267"/>
      <c r="T214" s="267">
        <f>IF(OR(ISERROR(VLOOKUP($E214&amp;$D$91&amp;$D$92,'CCG data'!$A:$AD,'CCG data'!D$3,FALSE)),ISBLANK(VLOOKUP($E214&amp;$D$91&amp;$D$92,'CCG data'!$A:$AD,'CCG data'!D$3,FALSE))),"",VLOOKUP($E214&amp;$D$91&amp;$D$92,'CCG data'!$A:$AD,'CCG data'!D$3,FALSE))</f>
        <v>6.9182389937106917E-2</v>
      </c>
      <c r="U214" s="267"/>
      <c r="V214" s="267">
        <f>IF(OR(ISERROR(VLOOKUP($E214&amp;$D$91&amp;$D$92,'CCG data'!$A:$AD,'CCG data'!E$3,FALSE)),ISBLANK(VLOOKUP($E214&amp;$D$91&amp;$D$92,'CCG data'!$A:$AD,'CCG data'!E$3,FALSE))),"",VLOOKUP($E214&amp;$D$91&amp;$D$92,'CCG data'!$A:$AD,'CCG data'!E$3,FALSE))</f>
        <v>0.14522584333905089</v>
      </c>
      <c r="W214" s="405"/>
      <c r="Z214" s="165">
        <f>IFERROR(VLOOKUP($E214&amp;$D$92, Outliers!$A$4:$P$214,13,FALSE),"0")</f>
        <v>0</v>
      </c>
      <c r="AA214" s="165">
        <f>IFERROR(VLOOKUP($E214&amp;$D$92, Outliers!$A$4:$P$214,14,FALSE),"0")</f>
        <v>1</v>
      </c>
      <c r="AB214" s="165">
        <f>IFERROR(VLOOKUP($E214&amp;$D$92, Outliers!$A$4:$P$214,15,FALSE),"0")</f>
        <v>0</v>
      </c>
    </row>
    <row r="215" spans="4:28" x14ac:dyDescent="0.25">
      <c r="D215" s="319"/>
      <c r="E215" s="103" t="s">
        <v>27</v>
      </c>
      <c r="F215" s="95" t="str">
        <f>IF(P214="","",VLOOKUP($E214&amp;$D$91&amp;$D$92,'CCG data'!$A:$AD,'CCG data'!W$3,FALSE))</f>
        <v/>
      </c>
      <c r="G215" s="96" t="str">
        <f>IF(P214="","",VLOOKUP($E214&amp;$D$91&amp;$D$92,'CCG data'!$A:$AD,'CCG data'!X$3,FALSE))</f>
        <v/>
      </c>
      <c r="H215" s="96">
        <f>IF(R214="","",VLOOKUP($E214&amp;$D$91&amp;$D$92,'CCG data'!$A:$AD,'CCG data'!Y$3,FALSE))</f>
        <v>130.82570754202388</v>
      </c>
      <c r="I215" s="96">
        <f>IF(R214="","",VLOOKUP($E214&amp;$D$91&amp;$D$92,'CCG data'!$A:$AD,'CCG data'!Z$3,FALSE))</f>
        <v>145.43331805624283</v>
      </c>
      <c r="J215" s="96">
        <f>IF(T214="","",VLOOKUP($E214&amp;$D$91&amp;$D$92,'CCG data'!$A:$AD,'CCG data'!AA$3,FALSE))</f>
        <v>10.65328562819383</v>
      </c>
      <c r="K215" s="96">
        <f>IF(T214="","",VLOOKUP($E214&amp;$D$91&amp;$D$92,'CCG data'!$A:$AD,'CCG data'!AB$3,FALSE))</f>
        <v>15.272851962543365</v>
      </c>
      <c r="L215" s="96">
        <f>IF(V214="","",VLOOKUP($E214&amp;$D$91&amp;$D$92,'CCG data'!$A:$AD,'CCG data'!AC$3,FALSE))</f>
        <v>22.444138996852395</v>
      </c>
      <c r="M215" s="96">
        <f>IF(V214="","",VLOOKUP($E214&amp;$D$91&amp;$D$92,'CCG data'!$A:$AD,'CCG data'!AD$3,FALSE))</f>
        <v>28.738669224656753</v>
      </c>
      <c r="N215" s="368"/>
      <c r="P215" s="152" t="str">
        <f>IF(P214="","",VLOOKUP($E214&amp;$D$91&amp;$D$92,'CCG data'!$A:$AD,'CCG data'!I$3,FALSE))</f>
        <v/>
      </c>
      <c r="Q215" s="15" t="str">
        <f>IF(P214="","",VLOOKUP($E214&amp;$D$91&amp;$D$92,'CCG data'!$A:$AD,'CCG data'!J$3,FALSE))</f>
        <v/>
      </c>
      <c r="R215" s="15">
        <f>IF(R214="","",VLOOKUP($E214&amp;$D$91&amp;$D$92,'CCG data'!$A:$AD,'CCG data'!K$3,FALSE))</f>
        <v>0.76600000000000001</v>
      </c>
      <c r="S215" s="15">
        <f>IF(R214="","",VLOOKUP($E214&amp;$D$91&amp;$D$92,'CCG data'!$A:$AD,'CCG data'!L$3,FALSE))</f>
        <v>0.80400000000000005</v>
      </c>
      <c r="T215" s="15">
        <f>IF(T214="","",VLOOKUP($E214&amp;$D$91&amp;$D$92,'CCG data'!$A:$AD,'CCG data'!M$3,FALSE))</f>
        <v>5.8000000000000003E-2</v>
      </c>
      <c r="U215" s="15">
        <f>IF(T214="","",VLOOKUP($E214&amp;$D$91&amp;$D$92,'CCG data'!$A:$AD,'CCG data'!N$3,FALSE))</f>
        <v>8.2000000000000003E-2</v>
      </c>
      <c r="V215" s="15">
        <f>IF(V214="","",VLOOKUP($E214&amp;$D$91&amp;$D$92,'CCG data'!$A:$AD,'CCG data'!O$3,FALSE))</f>
        <v>0.129</v>
      </c>
      <c r="W215" s="136">
        <f>IF(V214="","",VLOOKUP($E214&amp;$D$91&amp;$D$92,'CCG data'!$A:$AD,'CCG data'!P$3,FALSE))</f>
        <v>0.16300000000000001</v>
      </c>
      <c r="Z215" s="165" t="str">
        <f>IFERROR(VLOOKUP($E215&amp;$D$92, Outliers!$A$4:$P$214,13,FALSE),"0")</f>
        <v>0</v>
      </c>
      <c r="AA215" s="165" t="str">
        <f>IFERROR(VLOOKUP($E215&amp;$D$92, Outliers!$A$4:$P$214,14,FALSE),"0")</f>
        <v>0</v>
      </c>
      <c r="AB215" s="165" t="str">
        <f>IFERROR(VLOOKUP($E215&amp;$D$92, Outliers!$A$4:$P$214,15,FALSE),"0")</f>
        <v>0</v>
      </c>
    </row>
    <row r="216" spans="4:28" ht="15.75" x14ac:dyDescent="0.25">
      <c r="D216" s="319"/>
      <c r="E216" s="104" t="s">
        <v>189</v>
      </c>
      <c r="F216" s="394" t="str">
        <f>IF(OR(ISERROR(VLOOKUP($E216&amp;$D$91&amp;$D$92,'CCG data'!$A:$AD,'CCG data'!R$3,FALSE)),ISBLANK(VLOOKUP($E216&amp;$D$91&amp;$D$92,'CCG data'!$A:$AD,'CCG data'!R$3,FALSE))),"",VLOOKUP($E216&amp;$D$91&amp;$D$92,'CCG data'!$A:$AD,'CCG data'!R$3,FALSE))</f>
        <v/>
      </c>
      <c r="G216" s="395"/>
      <c r="H216" s="395">
        <f>IF(OR(ISERROR(VLOOKUP($E216&amp;$D$91&amp;$D$92,'CCG data'!$A:$AD,'CCG data'!S$3,FALSE)),ISBLANK(VLOOKUP($E216&amp;$D$91&amp;$D$92,'CCG data'!$A:$AD,'CCG data'!S$3,FALSE))),"",VLOOKUP($E216&amp;$D$91&amp;$D$92,'CCG data'!$A:$AD,'CCG data'!S$3,FALSE))</f>
        <v>142.03221420822348</v>
      </c>
      <c r="I216" s="395"/>
      <c r="J216" s="395">
        <f>IF(OR(ISERROR(VLOOKUP($E216&amp;$D$91&amp;$D$92,'CCG data'!$A:$AD,'CCG data'!T$3,FALSE)),ISBLANK(VLOOKUP($E216&amp;$D$91&amp;$D$92,'CCG data'!$A:$AD,'CCG data'!T$3,FALSE))),"",VLOOKUP($E216&amp;$D$91&amp;$D$92,'CCG data'!$A:$AD,'CCG data'!T$3,FALSE))</f>
        <v>22.773296359590688</v>
      </c>
      <c r="K216" s="395"/>
      <c r="L216" s="395">
        <f>IF(OR(ISERROR(VLOOKUP($E216&amp;$D$91&amp;$D$92,'CCG data'!$A:$AD,'CCG data'!U$3,FALSE)),ISBLANK(VLOOKUP($E216&amp;$D$91&amp;$D$92,'CCG data'!$A:$AD,'CCG data'!U$3,FALSE))),"",VLOOKUP($E216&amp;$D$91&amp;$D$92,'CCG data'!$A:$AD,'CCG data'!U$3,FALSE))</f>
        <v>23.660016695502502</v>
      </c>
      <c r="M216" s="396"/>
      <c r="N216" s="367">
        <f>IF(OR(ISERROR(VLOOKUP($E216&amp;$D$91&amp;$D$92,'CCG data'!$A:$AD,'CCG data'!G$3,FALSE)),ISBLANK(VLOOKUP($E216&amp;$D$91&amp;$D$92,'CCG data'!$A:$AD,'CCG data'!G$3,FALSE))),"",VLOOKUP($E216&amp;$D$91&amp;$D$92,'CCG data'!$A:$AD,'CCG data'!G$3,FALSE))</f>
        <v>1510</v>
      </c>
      <c r="P216" s="404" t="str">
        <f>IF(OR(ISERROR(VLOOKUP($E216&amp;$D$91&amp;$D$92,'CCG data'!$A:$AD,'CCG data'!B$3,FALSE)),ISBLANK(VLOOKUP($E216&amp;$D$91&amp;$D$92,'CCG data'!$A:$AD,'CCG data'!B$3,FALSE))),"",VLOOKUP($E216&amp;$D$91&amp;$D$92,'CCG data'!$A:$AD,'CCG data'!B$3,FALSE))</f>
        <v/>
      </c>
      <c r="Q216" s="267"/>
      <c r="R216" s="267">
        <f>IF(OR(ISERROR(VLOOKUP($E216&amp;$D$91&amp;$D$92,'CCG data'!$A:$AD,'CCG data'!C$3,FALSE)),ISBLANK(VLOOKUP($E216&amp;$D$91&amp;$D$92,'CCG data'!$A:$AD,'CCG data'!C$3,FALSE))),"",VLOOKUP($E216&amp;$D$91&amp;$D$92,'CCG data'!$A:$AD,'CCG data'!C$3,FALSE))</f>
        <v>0.76622516556291387</v>
      </c>
      <c r="S216" s="267"/>
      <c r="T216" s="267">
        <f>IF(OR(ISERROR(VLOOKUP($E216&amp;$D$91&amp;$D$92,'CCG data'!$A:$AD,'CCG data'!D$3,FALSE)),ISBLANK(VLOOKUP($E216&amp;$D$91&amp;$D$92,'CCG data'!$A:$AD,'CCG data'!D$3,FALSE))),"",VLOOKUP($E216&amp;$D$91&amp;$D$92,'CCG data'!$A:$AD,'CCG data'!D$3,FALSE))</f>
        <v>0.10529801324503311</v>
      </c>
      <c r="U216" s="267"/>
      <c r="V216" s="267">
        <f>IF(OR(ISERROR(VLOOKUP($E216&amp;$D$91&amp;$D$92,'CCG data'!$A:$AD,'CCG data'!E$3,FALSE)),ISBLANK(VLOOKUP($E216&amp;$D$91&amp;$D$92,'CCG data'!$A:$AD,'CCG data'!E$3,FALSE))),"",VLOOKUP($E216&amp;$D$91&amp;$D$92,'CCG data'!$A:$AD,'CCG data'!E$3,FALSE))</f>
        <v>0.12847682119205298</v>
      </c>
      <c r="W216" s="405"/>
      <c r="Z216" s="165">
        <f>IFERROR(VLOOKUP($E216&amp;$D$92, Outliers!$A$4:$P$214,13,FALSE),"0")</f>
        <v>0</v>
      </c>
      <c r="AA216" s="165">
        <f>IFERROR(VLOOKUP($E216&amp;$D$92, Outliers!$A$4:$P$214,14,FALSE),"0")</f>
        <v>1</v>
      </c>
      <c r="AB216" s="165">
        <f>IFERROR(VLOOKUP($E216&amp;$D$92, Outliers!$A$4:$P$214,15,FALSE),"0")</f>
        <v>0</v>
      </c>
    </row>
    <row r="217" spans="4:28" x14ac:dyDescent="0.25">
      <c r="D217" s="319"/>
      <c r="E217" s="103" t="s">
        <v>27</v>
      </c>
      <c r="F217" s="95" t="str">
        <f>IF(P216="","",VLOOKUP($E216&amp;$D$91&amp;$D$92,'CCG data'!$A:$AD,'CCG data'!W$3,FALSE))</f>
        <v/>
      </c>
      <c r="G217" s="96" t="str">
        <f>IF(P216="","",VLOOKUP($E216&amp;$D$91&amp;$D$92,'CCG data'!$A:$AD,'CCG data'!X$3,FALSE))</f>
        <v/>
      </c>
      <c r="H217" s="96">
        <f>IF(R216="","",VLOOKUP($E216&amp;$D$91&amp;$D$92,'CCG data'!$A:$AD,'CCG data'!Y$3,FALSE))</f>
        <v>133.84801391473172</v>
      </c>
      <c r="I217" s="96">
        <f>IF(R216="","",VLOOKUP($E216&amp;$D$91&amp;$D$92,'CCG data'!$A:$AD,'CCG data'!Z$3,FALSE))</f>
        <v>150.21641450171524</v>
      </c>
      <c r="J217" s="96">
        <f>IF(T216="","",VLOOKUP($E216&amp;$D$91&amp;$D$92,'CCG data'!$A:$AD,'CCG data'!AA$3,FALSE))</f>
        <v>19.233458196750171</v>
      </c>
      <c r="K217" s="96">
        <f>IF(T216="","",VLOOKUP($E216&amp;$D$91&amp;$D$92,'CCG data'!$A:$AD,'CCG data'!AB$3,FALSE))</f>
        <v>26.313134522431206</v>
      </c>
      <c r="L217" s="96">
        <f>IF(V216="","",VLOOKUP($E216&amp;$D$91&amp;$D$92,'CCG data'!$A:$AD,'CCG data'!AC$3,FALSE))</f>
        <v>20.330583899667189</v>
      </c>
      <c r="M217" s="96">
        <f>IF(V216="","",VLOOKUP($E216&amp;$D$91&amp;$D$92,'CCG data'!$A:$AD,'CCG data'!AD$3,FALSE))</f>
        <v>26.989449491337815</v>
      </c>
      <c r="N217" s="368"/>
      <c r="P217" s="152" t="str">
        <f>IF(P216="","",VLOOKUP($E216&amp;$D$91&amp;$D$92,'CCG data'!$A:$AD,'CCG data'!I$3,FALSE))</f>
        <v/>
      </c>
      <c r="Q217" s="15" t="str">
        <f>IF(P216="","",VLOOKUP($E216&amp;$D$91&amp;$D$92,'CCG data'!$A:$AD,'CCG data'!J$3,FALSE))</f>
        <v/>
      </c>
      <c r="R217" s="15">
        <f>IF(R216="","",VLOOKUP($E216&amp;$D$91&amp;$D$92,'CCG data'!$A:$AD,'CCG data'!K$3,FALSE))</f>
        <v>0.74399999999999999</v>
      </c>
      <c r="S217" s="15">
        <f>IF(R216="","",VLOOKUP($E216&amp;$D$91&amp;$D$92,'CCG data'!$A:$AD,'CCG data'!L$3,FALSE))</f>
        <v>0.78700000000000003</v>
      </c>
      <c r="T217" s="15">
        <f>IF(T216="","",VLOOKUP($E216&amp;$D$91&amp;$D$92,'CCG data'!$A:$AD,'CCG data'!M$3,FALSE))</f>
        <v>9.0999999999999998E-2</v>
      </c>
      <c r="U217" s="15">
        <f>IF(T216="","",VLOOKUP($E216&amp;$D$91&amp;$D$92,'CCG data'!$A:$AD,'CCG data'!N$3,FALSE))</f>
        <v>0.122</v>
      </c>
      <c r="V217" s="15">
        <f>IF(V216="","",VLOOKUP($E216&amp;$D$91&amp;$D$92,'CCG data'!$A:$AD,'CCG data'!O$3,FALSE))</f>
        <v>0.113</v>
      </c>
      <c r="W217" s="136">
        <f>IF(V216="","",VLOOKUP($E216&amp;$D$91&amp;$D$92,'CCG data'!$A:$AD,'CCG data'!P$3,FALSE))</f>
        <v>0.14599999999999999</v>
      </c>
      <c r="Z217" s="165" t="str">
        <f>IFERROR(VLOOKUP($E217&amp;$D$92, Outliers!$A$4:$P$214,13,FALSE),"0")</f>
        <v>0</v>
      </c>
      <c r="AA217" s="165" t="str">
        <f>IFERROR(VLOOKUP($E217&amp;$D$92, Outliers!$A$4:$P$214,14,FALSE),"0")</f>
        <v>0</v>
      </c>
      <c r="AB217" s="165" t="str">
        <f>IFERROR(VLOOKUP($E217&amp;$D$92, Outliers!$A$4:$P$214,15,FALSE),"0")</f>
        <v>0</v>
      </c>
    </row>
    <row r="218" spans="4:28" ht="15.75" x14ac:dyDescent="0.25">
      <c r="D218" s="319"/>
      <c r="E218" s="104" t="s">
        <v>190</v>
      </c>
      <c r="F218" s="394" t="str">
        <f>IF(OR(ISERROR(VLOOKUP($E218&amp;$D$91&amp;$D$92,'CCG data'!$A:$AD,'CCG data'!R$3,FALSE)),ISBLANK(VLOOKUP($E218&amp;$D$91&amp;$D$92,'CCG data'!$A:$AD,'CCG data'!R$3,FALSE))),"",VLOOKUP($E218&amp;$D$91&amp;$D$92,'CCG data'!$A:$AD,'CCG data'!R$3,FALSE))</f>
        <v/>
      </c>
      <c r="G218" s="395"/>
      <c r="H218" s="395">
        <f>IF(OR(ISERROR(VLOOKUP($E218&amp;$D$91&amp;$D$92,'CCG data'!$A:$AD,'CCG data'!S$3,FALSE)),ISBLANK(VLOOKUP($E218&amp;$D$91&amp;$D$92,'CCG data'!$A:$AD,'CCG data'!S$3,FALSE))),"",VLOOKUP($E218&amp;$D$91&amp;$D$92,'CCG data'!$A:$AD,'CCG data'!S$3,FALSE))</f>
        <v>122.82203937303386</v>
      </c>
      <c r="I218" s="395"/>
      <c r="J218" s="395">
        <f>IF(OR(ISERROR(VLOOKUP($E218&amp;$D$91&amp;$D$92,'CCG data'!$A:$AD,'CCG data'!T$3,FALSE)),ISBLANK(VLOOKUP($E218&amp;$D$91&amp;$D$92,'CCG data'!$A:$AD,'CCG data'!T$3,FALSE))),"",VLOOKUP($E218&amp;$D$91&amp;$D$92,'CCG data'!$A:$AD,'CCG data'!T$3,FALSE))</f>
        <v>10.093339106636057</v>
      </c>
      <c r="K218" s="395"/>
      <c r="L218" s="395">
        <f>IF(OR(ISERROR(VLOOKUP($E218&amp;$D$91&amp;$D$92,'CCG data'!$A:$AD,'CCG data'!U$3,FALSE)),ISBLANK(VLOOKUP($E218&amp;$D$91&amp;$D$92,'CCG data'!$A:$AD,'CCG data'!U$3,FALSE))),"",VLOOKUP($E218&amp;$D$91&amp;$D$92,'CCG data'!$A:$AD,'CCG data'!U$3,FALSE))</f>
        <v>26.961377649833981</v>
      </c>
      <c r="M218" s="396"/>
      <c r="N218" s="367">
        <f>IF(OR(ISERROR(VLOOKUP($E218&amp;$D$91&amp;$D$92,'CCG data'!$A:$AD,'CCG data'!G$3,FALSE)),ISBLANK(VLOOKUP($E218&amp;$D$91&amp;$D$92,'CCG data'!$A:$AD,'CCG data'!G$3,FALSE))),"",VLOOKUP($E218&amp;$D$91&amp;$D$92,'CCG data'!$A:$AD,'CCG data'!G$3,FALSE))</f>
        <v>1087</v>
      </c>
      <c r="P218" s="404" t="str">
        <f>IF(OR(ISERROR(VLOOKUP($E218&amp;$D$91&amp;$D$92,'CCG data'!$A:$AD,'CCG data'!B$3,FALSE)),ISBLANK(VLOOKUP($E218&amp;$D$91&amp;$D$92,'CCG data'!$A:$AD,'CCG data'!B$3,FALSE))),"",VLOOKUP($E218&amp;$D$91&amp;$D$92,'CCG data'!$A:$AD,'CCG data'!B$3,FALSE))</f>
        <v/>
      </c>
      <c r="Q218" s="267"/>
      <c r="R218" s="267">
        <f>IF(OR(ISERROR(VLOOKUP($E218&amp;$D$91&amp;$D$92,'CCG data'!$A:$AD,'CCG data'!C$3,FALSE)),ISBLANK(VLOOKUP($E218&amp;$D$91&amp;$D$92,'CCG data'!$A:$AD,'CCG data'!C$3,FALSE))),"",VLOOKUP($E218&amp;$D$91&amp;$D$92,'CCG data'!$A:$AD,'CCG data'!C$3,FALSE))</f>
        <v>0.77552897884084637</v>
      </c>
      <c r="S218" s="267"/>
      <c r="T218" s="267">
        <f>IF(OR(ISERROR(VLOOKUP($E218&amp;$D$91&amp;$D$92,'CCG data'!$A:$AD,'CCG data'!D$3,FALSE)),ISBLANK(VLOOKUP($E218&amp;$D$91&amp;$D$92,'CCG data'!$A:$AD,'CCG data'!D$3,FALSE))),"",VLOOKUP($E218&amp;$D$91&amp;$D$92,'CCG data'!$A:$AD,'CCG data'!D$3,FALSE))</f>
        <v>5.4277828886844529E-2</v>
      </c>
      <c r="U218" s="267"/>
      <c r="V218" s="267">
        <f>IF(OR(ISERROR(VLOOKUP($E218&amp;$D$91&amp;$D$92,'CCG data'!$A:$AD,'CCG data'!E$3,FALSE)),ISBLANK(VLOOKUP($E218&amp;$D$91&amp;$D$92,'CCG data'!$A:$AD,'CCG data'!E$3,FALSE))),"",VLOOKUP($E218&amp;$D$91&amp;$D$92,'CCG data'!$A:$AD,'CCG data'!E$3,FALSE))</f>
        <v>0.17019319227230911</v>
      </c>
      <c r="W218" s="405"/>
      <c r="Z218" s="165">
        <f>IFERROR(VLOOKUP($E218&amp;$D$92, Outliers!$A$4:$P$214,13,FALSE),"0")</f>
        <v>0</v>
      </c>
      <c r="AA218" s="165">
        <f>IFERROR(VLOOKUP($E218&amp;$D$92, Outliers!$A$4:$P$214,14,FALSE),"0")</f>
        <v>1</v>
      </c>
      <c r="AB218" s="165">
        <f>IFERROR(VLOOKUP($E218&amp;$D$92, Outliers!$A$4:$P$214,15,FALSE),"0")</f>
        <v>0</v>
      </c>
    </row>
    <row r="219" spans="4:28" x14ac:dyDescent="0.25">
      <c r="D219" s="319"/>
      <c r="E219" s="103" t="s">
        <v>27</v>
      </c>
      <c r="F219" s="95" t="str">
        <f>IF(P218="","",VLOOKUP($E218&amp;$D$91&amp;$D$92,'CCG data'!$A:$AD,'CCG data'!W$3,FALSE))</f>
        <v/>
      </c>
      <c r="G219" s="96" t="str">
        <f>IF(P218="","",VLOOKUP($E218&amp;$D$91&amp;$D$92,'CCG data'!$A:$AD,'CCG data'!X$3,FALSE))</f>
        <v/>
      </c>
      <c r="H219" s="96">
        <f>IF(R218="","",VLOOKUP($E218&amp;$D$91&amp;$D$92,'CCG data'!$A:$AD,'CCG data'!Y$3,FALSE))</f>
        <v>114.53081652090323</v>
      </c>
      <c r="I219" s="96">
        <f>IF(R218="","",VLOOKUP($E218&amp;$D$91&amp;$D$92,'CCG data'!$A:$AD,'CCG data'!Z$3,FALSE))</f>
        <v>131.11326222516448</v>
      </c>
      <c r="J219" s="96">
        <f>IF(T218="","",VLOOKUP($E218&amp;$D$91&amp;$D$92,'CCG data'!$A:$AD,'CCG data'!AA$3,FALSE))</f>
        <v>7.5178190867879611</v>
      </c>
      <c r="K219" s="96">
        <f>IF(T218="","",VLOOKUP($E218&amp;$D$91&amp;$D$92,'CCG data'!$A:$AD,'CCG data'!AB$3,FALSE))</f>
        <v>12.668859126484152</v>
      </c>
      <c r="L219" s="96">
        <f>IF(V218="","",VLOOKUP($E218&amp;$D$91&amp;$D$92,'CCG data'!$A:$AD,'CCG data'!AC$3,FALSE))</f>
        <v>23.076187430163561</v>
      </c>
      <c r="M219" s="96">
        <f>IF(V218="","",VLOOKUP($E218&amp;$D$91&amp;$D$92,'CCG data'!$A:$AD,'CCG data'!AD$3,FALSE))</f>
        <v>30.846567869504401</v>
      </c>
      <c r="N219" s="368"/>
      <c r="P219" s="152" t="str">
        <f>IF(P218="","",VLOOKUP($E218&amp;$D$91&amp;$D$92,'CCG data'!$A:$AD,'CCG data'!I$3,FALSE))</f>
        <v/>
      </c>
      <c r="Q219" s="15" t="str">
        <f>IF(P218="","",VLOOKUP($E218&amp;$D$91&amp;$D$92,'CCG data'!$A:$AD,'CCG data'!J$3,FALSE))</f>
        <v/>
      </c>
      <c r="R219" s="15">
        <f>IF(R218="","",VLOOKUP($E218&amp;$D$91&amp;$D$92,'CCG data'!$A:$AD,'CCG data'!K$3,FALSE))</f>
        <v>0.75</v>
      </c>
      <c r="S219" s="15">
        <f>IF(R218="","",VLOOKUP($E218&amp;$D$91&amp;$D$92,'CCG data'!$A:$AD,'CCG data'!L$3,FALSE))</f>
        <v>0.79900000000000004</v>
      </c>
      <c r="T219" s="15">
        <f>IF(T218="","",VLOOKUP($E218&amp;$D$91&amp;$D$92,'CCG data'!$A:$AD,'CCG data'!M$3,FALSE))</f>
        <v>4.2000000000000003E-2</v>
      </c>
      <c r="U219" s="15">
        <f>IF(T218="","",VLOOKUP($E218&amp;$D$91&amp;$D$92,'CCG data'!$A:$AD,'CCG data'!N$3,FALSE))</f>
        <v>6.9000000000000006E-2</v>
      </c>
      <c r="V219" s="15">
        <f>IF(V218="","",VLOOKUP($E218&amp;$D$91&amp;$D$92,'CCG data'!$A:$AD,'CCG data'!O$3,FALSE))</f>
        <v>0.14899999999999999</v>
      </c>
      <c r="W219" s="136">
        <f>IF(V218="","",VLOOKUP($E218&amp;$D$91&amp;$D$92,'CCG data'!$A:$AD,'CCG data'!P$3,FALSE))</f>
        <v>0.19400000000000001</v>
      </c>
      <c r="Z219" s="165" t="str">
        <f>IFERROR(VLOOKUP($E219&amp;$D$92, Outliers!$A$4:$P$214,13,FALSE),"0")</f>
        <v>0</v>
      </c>
      <c r="AA219" s="165" t="str">
        <f>IFERROR(VLOOKUP($E219&amp;$D$92, Outliers!$A$4:$P$214,14,FALSE),"0")</f>
        <v>0</v>
      </c>
      <c r="AB219" s="165" t="str">
        <f>IFERROR(VLOOKUP($E219&amp;$D$92, Outliers!$A$4:$P$214,15,FALSE),"0")</f>
        <v>0</v>
      </c>
    </row>
    <row r="220" spans="4:28" ht="15.75" x14ac:dyDescent="0.25">
      <c r="D220" s="319"/>
      <c r="E220" s="104" t="s">
        <v>191</v>
      </c>
      <c r="F220" s="394" t="str">
        <f>IF(OR(ISERROR(VLOOKUP($E220&amp;$D$91&amp;$D$92,'CCG data'!$A:$AD,'CCG data'!R$3,FALSE)),ISBLANK(VLOOKUP($E220&amp;$D$91&amp;$D$92,'CCG data'!$A:$AD,'CCG data'!R$3,FALSE))),"",VLOOKUP($E220&amp;$D$91&amp;$D$92,'CCG data'!$A:$AD,'CCG data'!R$3,FALSE))</f>
        <v/>
      </c>
      <c r="G220" s="395"/>
      <c r="H220" s="395">
        <f>IF(OR(ISERROR(VLOOKUP($E220&amp;$D$91&amp;$D$92,'CCG data'!$A:$AD,'CCG data'!S$3,FALSE)),ISBLANK(VLOOKUP($E220&amp;$D$91&amp;$D$92,'CCG data'!$A:$AD,'CCG data'!S$3,FALSE))),"",VLOOKUP($E220&amp;$D$91&amp;$D$92,'CCG data'!$A:$AD,'CCG data'!S$3,FALSE))</f>
        <v>133.68602155652786</v>
      </c>
      <c r="I220" s="395"/>
      <c r="J220" s="395">
        <f>IF(OR(ISERROR(VLOOKUP($E220&amp;$D$91&amp;$D$92,'CCG data'!$A:$AD,'CCG data'!T$3,FALSE)),ISBLANK(VLOOKUP($E220&amp;$D$91&amp;$D$92,'CCG data'!$A:$AD,'CCG data'!T$3,FALSE))),"",VLOOKUP($E220&amp;$D$91&amp;$D$92,'CCG data'!$A:$AD,'CCG data'!T$3,FALSE))</f>
        <v>20.129927107475325</v>
      </c>
      <c r="K220" s="395"/>
      <c r="L220" s="395">
        <f>IF(OR(ISERROR(VLOOKUP($E220&amp;$D$91&amp;$D$92,'CCG data'!$A:$AD,'CCG data'!U$3,FALSE)),ISBLANK(VLOOKUP($E220&amp;$D$91&amp;$D$92,'CCG data'!$A:$AD,'CCG data'!U$3,FALSE))),"",VLOOKUP($E220&amp;$D$91&amp;$D$92,'CCG data'!$A:$AD,'CCG data'!U$3,FALSE))</f>
        <v>48.999341019585174</v>
      </c>
      <c r="M220" s="396"/>
      <c r="N220" s="367">
        <f>IF(OR(ISERROR(VLOOKUP($E220&amp;$D$91&amp;$D$92,'CCG data'!$A:$AD,'CCG data'!G$3,FALSE)),ISBLANK(VLOOKUP($E220&amp;$D$91&amp;$D$92,'CCG data'!$A:$AD,'CCG data'!G$3,FALSE))),"",VLOOKUP($E220&amp;$D$91&amp;$D$92,'CCG data'!$A:$AD,'CCG data'!G$3,FALSE))</f>
        <v>1176</v>
      </c>
      <c r="P220" s="404" t="str">
        <f>IF(OR(ISERROR(VLOOKUP($E220&amp;$D$91&amp;$D$92,'CCG data'!$A:$AD,'CCG data'!B$3,FALSE)),ISBLANK(VLOOKUP($E220&amp;$D$91&amp;$D$92,'CCG data'!$A:$AD,'CCG data'!B$3,FALSE))),"",VLOOKUP($E220&amp;$D$91&amp;$D$92,'CCG data'!$A:$AD,'CCG data'!B$3,FALSE))</f>
        <v/>
      </c>
      <c r="Q220" s="267"/>
      <c r="R220" s="267">
        <f>IF(OR(ISERROR(VLOOKUP($E220&amp;$D$91&amp;$D$92,'CCG data'!$A:$AD,'CCG data'!C$3,FALSE)),ISBLANK(VLOOKUP($E220&amp;$D$91&amp;$D$92,'CCG data'!$A:$AD,'CCG data'!C$3,FALSE))),"",VLOOKUP($E220&amp;$D$91&amp;$D$92,'CCG data'!$A:$AD,'CCG data'!C$3,FALSE))</f>
        <v>0.66836734693877553</v>
      </c>
      <c r="S220" s="267"/>
      <c r="T220" s="267">
        <f>IF(OR(ISERROR(VLOOKUP($E220&amp;$D$91&amp;$D$92,'CCG data'!$A:$AD,'CCG data'!D$3,FALSE)),ISBLANK(VLOOKUP($E220&amp;$D$91&amp;$D$92,'CCG data'!$A:$AD,'CCG data'!D$3,FALSE))),"",VLOOKUP($E220&amp;$D$91&amp;$D$92,'CCG data'!$A:$AD,'CCG data'!D$3,FALSE))</f>
        <v>8.5034013605442174E-2</v>
      </c>
      <c r="U220" s="267"/>
      <c r="V220" s="267">
        <f>IF(OR(ISERROR(VLOOKUP($E220&amp;$D$91&amp;$D$92,'CCG data'!$A:$AD,'CCG data'!E$3,FALSE)),ISBLANK(VLOOKUP($E220&amp;$D$91&amp;$D$92,'CCG data'!$A:$AD,'CCG data'!E$3,FALSE))),"",VLOOKUP($E220&amp;$D$91&amp;$D$92,'CCG data'!$A:$AD,'CCG data'!E$3,FALSE))</f>
        <v>0.24659863945578231</v>
      </c>
      <c r="W220" s="405"/>
      <c r="Z220" s="165">
        <f>IFERROR(VLOOKUP($E220&amp;$D$92, Outliers!$A$4:$P$214,13,FALSE),"0")</f>
        <v>0</v>
      </c>
      <c r="AA220" s="165">
        <f>IFERROR(VLOOKUP($E220&amp;$D$92, Outliers!$A$4:$P$214,14,FALSE),"0")</f>
        <v>0</v>
      </c>
      <c r="AB220" s="165">
        <f>IFERROR(VLOOKUP($E220&amp;$D$92, Outliers!$A$4:$P$214,15,FALSE),"0")</f>
        <v>1</v>
      </c>
    </row>
    <row r="221" spans="4:28" x14ac:dyDescent="0.25">
      <c r="D221" s="319"/>
      <c r="E221" s="103" t="s">
        <v>27</v>
      </c>
      <c r="F221" s="95" t="str">
        <f>IF(P220="","",VLOOKUP($E220&amp;$D$91&amp;$D$92,'CCG data'!$A:$AD,'CCG data'!W$3,FALSE))</f>
        <v/>
      </c>
      <c r="G221" s="96" t="str">
        <f>IF(P220="","",VLOOKUP($E220&amp;$D$91&amp;$D$92,'CCG data'!$A:$AD,'CCG data'!X$3,FALSE))</f>
        <v/>
      </c>
      <c r="H221" s="96">
        <f>IF(R220="","",VLOOKUP($E220&amp;$D$91&amp;$D$92,'CCG data'!$A:$AD,'CCG data'!Y$3,FALSE))</f>
        <v>124.3399135107193</v>
      </c>
      <c r="I221" s="96">
        <f>IF(R220="","",VLOOKUP($E220&amp;$D$91&amp;$D$92,'CCG data'!$A:$AD,'CCG data'!Z$3,FALSE))</f>
        <v>143.03212960233643</v>
      </c>
      <c r="J221" s="96">
        <f>IF(T220="","",VLOOKUP($E220&amp;$D$91&amp;$D$92,'CCG data'!$A:$AD,'CCG data'!AA$3,FALSE))</f>
        <v>16.18446139441016</v>
      </c>
      <c r="K221" s="96">
        <f>IF(T220="","",VLOOKUP($E220&amp;$D$91&amp;$D$92,'CCG data'!$A:$AD,'CCG data'!AB$3,FALSE))</f>
        <v>24.07539282054049</v>
      </c>
      <c r="L221" s="96">
        <f>IF(V220="","",VLOOKUP($E220&amp;$D$91&amp;$D$92,'CCG data'!$A:$AD,'CCG data'!AC$3,FALSE))</f>
        <v>43.359753876824236</v>
      </c>
      <c r="M221" s="96">
        <f>IF(V220="","",VLOOKUP($E220&amp;$D$91&amp;$D$92,'CCG data'!$A:$AD,'CCG data'!AD$3,FALSE))</f>
        <v>54.638928162346112</v>
      </c>
      <c r="N221" s="368"/>
      <c r="P221" s="152" t="str">
        <f>IF(P220="","",VLOOKUP($E220&amp;$D$91&amp;$D$92,'CCG data'!$A:$AD,'CCG data'!I$3,FALSE))</f>
        <v/>
      </c>
      <c r="Q221" s="15" t="str">
        <f>IF(P220="","",VLOOKUP($E220&amp;$D$91&amp;$D$92,'CCG data'!$A:$AD,'CCG data'!J$3,FALSE))</f>
        <v/>
      </c>
      <c r="R221" s="15">
        <f>IF(R220="","",VLOOKUP($E220&amp;$D$91&amp;$D$92,'CCG data'!$A:$AD,'CCG data'!K$3,FALSE))</f>
        <v>0.64100000000000001</v>
      </c>
      <c r="S221" s="15">
        <f>IF(R220="","",VLOOKUP($E220&amp;$D$91&amp;$D$92,'CCG data'!$A:$AD,'CCG data'!L$3,FALSE))</f>
        <v>0.69499999999999995</v>
      </c>
      <c r="T221" s="15">
        <f>IF(T220="","",VLOOKUP($E220&amp;$D$91&amp;$D$92,'CCG data'!$A:$AD,'CCG data'!M$3,FALSE))</f>
        <v>7.0000000000000007E-2</v>
      </c>
      <c r="U221" s="15">
        <f>IF(T220="","",VLOOKUP($E220&amp;$D$91&amp;$D$92,'CCG data'!$A:$AD,'CCG data'!N$3,FALSE))</f>
        <v>0.10199999999999999</v>
      </c>
      <c r="V221" s="15">
        <f>IF(V220="","",VLOOKUP($E220&amp;$D$91&amp;$D$92,'CCG data'!$A:$AD,'CCG data'!O$3,FALSE))</f>
        <v>0.223</v>
      </c>
      <c r="W221" s="136">
        <f>IF(V220="","",VLOOKUP($E220&amp;$D$91&amp;$D$92,'CCG data'!$A:$AD,'CCG data'!P$3,FALSE))</f>
        <v>0.27200000000000002</v>
      </c>
      <c r="Z221" s="165" t="str">
        <f>IFERROR(VLOOKUP($E221&amp;$D$92, Outliers!$A$4:$P$214,13,FALSE),"0")</f>
        <v>0</v>
      </c>
      <c r="AA221" s="165" t="str">
        <f>IFERROR(VLOOKUP($E221&amp;$D$92, Outliers!$A$4:$P$214,14,FALSE),"0")</f>
        <v>0</v>
      </c>
      <c r="AB221" s="165" t="str">
        <f>IFERROR(VLOOKUP($E221&amp;$D$92, Outliers!$A$4:$P$214,15,FALSE),"0")</f>
        <v>0</v>
      </c>
    </row>
    <row r="222" spans="4:28" ht="15.75" x14ac:dyDescent="0.25">
      <c r="D222" s="319"/>
      <c r="E222" s="104" t="s">
        <v>407</v>
      </c>
      <c r="F222" s="394" t="str">
        <f>IF(OR(ISERROR(VLOOKUP($E222&amp;$D$91&amp;$D$92,'CCG data'!$A:$AD,'CCG data'!R$3,FALSE)),ISBLANK(VLOOKUP($E222&amp;$D$91&amp;$D$92,'CCG data'!$A:$AD,'CCG data'!R$3,FALSE))),"",VLOOKUP($E222&amp;$D$91&amp;$D$92,'CCG data'!$A:$AD,'CCG data'!R$3,FALSE))</f>
        <v/>
      </c>
      <c r="G222" s="395"/>
      <c r="H222" s="395">
        <f>IF(OR(ISERROR(VLOOKUP($E222&amp;$D$91&amp;$D$92,'CCG data'!$A:$AD,'CCG data'!S$3,FALSE)),ISBLANK(VLOOKUP($E222&amp;$D$91&amp;$D$92,'CCG data'!$A:$AD,'CCG data'!S$3,FALSE))),"",VLOOKUP($E222&amp;$D$91&amp;$D$92,'CCG data'!$A:$AD,'CCG data'!S$3,FALSE))</f>
        <v>133.3789947815207</v>
      </c>
      <c r="I222" s="395"/>
      <c r="J222" s="395">
        <f>IF(OR(ISERROR(VLOOKUP($E222&amp;$D$91&amp;$D$92,'CCG data'!$A:$AD,'CCG data'!T$3,FALSE)),ISBLANK(VLOOKUP($E222&amp;$D$91&amp;$D$92,'CCG data'!$A:$AD,'CCG data'!T$3,FALSE))),"",VLOOKUP($E222&amp;$D$91&amp;$D$92,'CCG data'!$A:$AD,'CCG data'!T$3,FALSE))</f>
        <v>13.187745886845221</v>
      </c>
      <c r="K222" s="395"/>
      <c r="L222" s="395">
        <f>IF(OR(ISERROR(VLOOKUP($E222&amp;$D$91&amp;$D$92,'CCG data'!$A:$AD,'CCG data'!U$3,FALSE)),ISBLANK(VLOOKUP($E222&amp;$D$91&amp;$D$92,'CCG data'!$A:$AD,'CCG data'!U$3,FALSE))),"",VLOOKUP($E222&amp;$D$91&amp;$D$92,'CCG data'!$A:$AD,'CCG data'!U$3,FALSE))</f>
        <v>31.95795061360603</v>
      </c>
      <c r="M222" s="396"/>
      <c r="N222" s="367">
        <f>IF(OR(ISERROR(VLOOKUP($E222&amp;$D$91&amp;$D$92,'CCG data'!$A:$AD,'CCG data'!G$3,FALSE)),ISBLANK(VLOOKUP($E222&amp;$D$91&amp;$D$92,'CCG data'!$A:$AD,'CCG data'!G$3,FALSE))),"",VLOOKUP($E222&amp;$D$91&amp;$D$92,'CCG data'!$A:$AD,'CCG data'!G$3,FALSE))</f>
        <v>1259</v>
      </c>
      <c r="P222" s="404" t="str">
        <f>IF(OR(ISERROR(VLOOKUP($E222&amp;$D$91&amp;$D$92,'CCG data'!$A:$AD,'CCG data'!B$3,FALSE)),ISBLANK(VLOOKUP($E222&amp;$D$91&amp;$D$92,'CCG data'!$A:$AD,'CCG data'!B$3,FALSE))),"",VLOOKUP($E222&amp;$D$91&amp;$D$92,'CCG data'!$A:$AD,'CCG data'!B$3,FALSE))</f>
        <v/>
      </c>
      <c r="Q222" s="267"/>
      <c r="R222" s="267">
        <f>IF(OR(ISERROR(VLOOKUP($E222&amp;$D$91&amp;$D$92,'CCG data'!$A:$AD,'CCG data'!C$3,FALSE)),ISBLANK(VLOOKUP($E222&amp;$D$91&amp;$D$92,'CCG data'!$A:$AD,'CCG data'!C$3,FALSE))),"",VLOOKUP($E222&amp;$D$91&amp;$D$92,'CCG data'!$A:$AD,'CCG data'!C$3,FALSE))</f>
        <v>0.74980142970611596</v>
      </c>
      <c r="S222" s="267"/>
      <c r="T222" s="267">
        <f>IF(OR(ISERROR(VLOOKUP($E222&amp;$D$91&amp;$D$92,'CCG data'!$A:$AD,'CCG data'!D$3,FALSE)),ISBLANK(VLOOKUP($E222&amp;$D$91&amp;$D$92,'CCG data'!$A:$AD,'CCG data'!D$3,FALSE))),"",VLOOKUP($E222&amp;$D$91&amp;$D$92,'CCG data'!$A:$AD,'CCG data'!D$3,FALSE))</f>
        <v>6.9102462271644169E-2</v>
      </c>
      <c r="U222" s="267"/>
      <c r="V222" s="267">
        <f>IF(OR(ISERROR(VLOOKUP($E222&amp;$D$91&amp;$D$92,'CCG data'!$A:$AD,'CCG data'!E$3,FALSE)),ISBLANK(VLOOKUP($E222&amp;$D$91&amp;$D$92,'CCG data'!$A:$AD,'CCG data'!E$3,FALSE))),"",VLOOKUP($E222&amp;$D$91&amp;$D$92,'CCG data'!$A:$AD,'CCG data'!E$3,FALSE))</f>
        <v>0.18109610802223988</v>
      </c>
      <c r="W222" s="405"/>
      <c r="Z222" s="165">
        <f>IFERROR(VLOOKUP($E222&amp;$D$92, Outliers!$A$4:$P$214,13,FALSE),"0")</f>
        <v>0</v>
      </c>
      <c r="AA222" s="165">
        <f>IFERROR(VLOOKUP($E222&amp;$D$92, Outliers!$A$4:$P$214,14,FALSE),"0")</f>
        <v>0</v>
      </c>
      <c r="AB222" s="165">
        <f>IFERROR(VLOOKUP($E222&amp;$D$92, Outliers!$A$4:$P$214,15,FALSE),"0")</f>
        <v>0</v>
      </c>
    </row>
    <row r="223" spans="4:28" x14ac:dyDescent="0.25">
      <c r="D223" s="319"/>
      <c r="E223" s="103" t="s">
        <v>27</v>
      </c>
      <c r="F223" s="95" t="str">
        <f>IF(P222="","",VLOOKUP($E222&amp;$D$91&amp;$D$92,'CCG data'!$A:$AD,'CCG data'!W$3,FALSE))</f>
        <v/>
      </c>
      <c r="G223" s="96" t="str">
        <f>IF(P222="","",VLOOKUP($E222&amp;$D$91&amp;$D$92,'CCG data'!$A:$AD,'CCG data'!X$3,FALSE))</f>
        <v/>
      </c>
      <c r="H223" s="96">
        <f>IF(R222="","",VLOOKUP($E222&amp;$D$91&amp;$D$92,'CCG data'!$A:$AD,'CCG data'!Y$3,FALSE))</f>
        <v>124.87040640314235</v>
      </c>
      <c r="I223" s="96">
        <f>IF(R222="","",VLOOKUP($E222&amp;$D$91&amp;$D$92,'CCG data'!$A:$AD,'CCG data'!Z$3,FALSE))</f>
        <v>141.88758315989907</v>
      </c>
      <c r="J223" s="96">
        <f>IF(T222="","",VLOOKUP($E222&amp;$D$91&amp;$D$92,'CCG data'!$A:$AD,'CCG data'!AA$3,FALSE))</f>
        <v>10.416551343222924</v>
      </c>
      <c r="K223" s="96">
        <f>IF(T222="","",VLOOKUP($E222&amp;$D$91&amp;$D$92,'CCG data'!$A:$AD,'CCG data'!AB$3,FALSE))</f>
        <v>15.958940430467518</v>
      </c>
      <c r="L223" s="96">
        <f>IF(V222="","",VLOOKUP($E222&amp;$D$91&amp;$D$92,'CCG data'!$A:$AD,'CCG data'!AC$3,FALSE))</f>
        <v>27.809675327591659</v>
      </c>
      <c r="M223" s="96">
        <f>IF(V222="","",VLOOKUP($E222&amp;$D$91&amp;$D$92,'CCG data'!$A:$AD,'CCG data'!AD$3,FALSE))</f>
        <v>36.106225899620398</v>
      </c>
      <c r="N223" s="368"/>
      <c r="P223" s="152" t="str">
        <f>IF(P222="","",VLOOKUP($E222&amp;$D$91&amp;$D$92,'CCG data'!$A:$AD,'CCG data'!I$3,FALSE))</f>
        <v/>
      </c>
      <c r="Q223" s="15" t="str">
        <f>IF(P222="","",VLOOKUP($E222&amp;$D$91&amp;$D$92,'CCG data'!$A:$AD,'CCG data'!J$3,FALSE))</f>
        <v/>
      </c>
      <c r="R223" s="15">
        <f>IF(R222="","",VLOOKUP($E222&amp;$D$91&amp;$D$92,'CCG data'!$A:$AD,'CCG data'!K$3,FALSE))</f>
        <v>0.72499999999999998</v>
      </c>
      <c r="S223" s="15">
        <f>IF(R222="","",VLOOKUP($E222&amp;$D$91&amp;$D$92,'CCG data'!$A:$AD,'CCG data'!L$3,FALSE))</f>
        <v>0.77300000000000002</v>
      </c>
      <c r="T223" s="15">
        <f>IF(T222="","",VLOOKUP($E222&amp;$D$91&amp;$D$92,'CCG data'!$A:$AD,'CCG data'!M$3,FALSE))</f>
        <v>5.6000000000000001E-2</v>
      </c>
      <c r="U223" s="15">
        <f>IF(T222="","",VLOOKUP($E222&amp;$D$91&amp;$D$92,'CCG data'!$A:$AD,'CCG data'!N$3,FALSE))</f>
        <v>8.4000000000000005E-2</v>
      </c>
      <c r="V223" s="15">
        <f>IF(V222="","",VLOOKUP($E222&amp;$D$91&amp;$D$92,'CCG data'!$A:$AD,'CCG data'!O$3,FALSE))</f>
        <v>0.161</v>
      </c>
      <c r="W223" s="136">
        <f>IF(V222="","",VLOOKUP($E222&amp;$D$91&amp;$D$92,'CCG data'!$A:$AD,'CCG data'!P$3,FALSE))</f>
        <v>0.20300000000000001</v>
      </c>
      <c r="Z223" s="165" t="str">
        <f>IFERROR(VLOOKUP($E223&amp;$D$92, Outliers!$A$4:$P$214,13,FALSE),"0")</f>
        <v>0</v>
      </c>
      <c r="AA223" s="165" t="str">
        <f>IFERROR(VLOOKUP($E223&amp;$D$92, Outliers!$A$4:$P$214,14,FALSE),"0")</f>
        <v>0</v>
      </c>
      <c r="AB223" s="165" t="str">
        <f>IFERROR(VLOOKUP($E223&amp;$D$92, Outliers!$A$4:$P$214,15,FALSE),"0")</f>
        <v>0</v>
      </c>
    </row>
    <row r="224" spans="4:28" ht="15.75" x14ac:dyDescent="0.25">
      <c r="D224" s="319"/>
      <c r="E224" s="104" t="s">
        <v>192</v>
      </c>
      <c r="F224" s="394" t="str">
        <f>IF(OR(ISERROR(VLOOKUP($E224&amp;$D$91&amp;$D$92,'CCG data'!$A:$AD,'CCG data'!R$3,FALSE)),ISBLANK(VLOOKUP($E224&amp;$D$91&amp;$D$92,'CCG data'!$A:$AD,'CCG data'!R$3,FALSE))),"",VLOOKUP($E224&amp;$D$91&amp;$D$92,'CCG data'!$A:$AD,'CCG data'!R$3,FALSE))</f>
        <v/>
      </c>
      <c r="G224" s="395"/>
      <c r="H224" s="395">
        <f>IF(OR(ISERROR(VLOOKUP($E224&amp;$D$91&amp;$D$92,'CCG data'!$A:$AD,'CCG data'!S$3,FALSE)),ISBLANK(VLOOKUP($E224&amp;$D$91&amp;$D$92,'CCG data'!$A:$AD,'CCG data'!S$3,FALSE))),"",VLOOKUP($E224&amp;$D$91&amp;$D$92,'CCG data'!$A:$AD,'CCG data'!S$3,FALSE))</f>
        <v>97.007771912435786</v>
      </c>
      <c r="I224" s="395"/>
      <c r="J224" s="395">
        <f>IF(OR(ISERROR(VLOOKUP($E224&amp;$D$91&amp;$D$92,'CCG data'!$A:$AD,'CCG data'!T$3,FALSE)),ISBLANK(VLOOKUP($E224&amp;$D$91&amp;$D$92,'CCG data'!$A:$AD,'CCG data'!T$3,FALSE))),"",VLOOKUP($E224&amp;$D$91&amp;$D$92,'CCG data'!$A:$AD,'CCG data'!T$3,FALSE))</f>
        <v>17.951280928165289</v>
      </c>
      <c r="K224" s="395"/>
      <c r="L224" s="395">
        <f>IF(OR(ISERROR(VLOOKUP($E224&amp;$D$91&amp;$D$92,'CCG data'!$A:$AD,'CCG data'!U$3,FALSE)),ISBLANK(VLOOKUP($E224&amp;$D$91&amp;$D$92,'CCG data'!$A:$AD,'CCG data'!U$3,FALSE))),"",VLOOKUP($E224&amp;$D$91&amp;$D$92,'CCG data'!$A:$AD,'CCG data'!U$3,FALSE))</f>
        <v>29.53684211131619</v>
      </c>
      <c r="M224" s="396"/>
      <c r="N224" s="367">
        <f>IF(OR(ISERROR(VLOOKUP($E224&amp;$D$91&amp;$D$92,'CCG data'!$A:$AD,'CCG data'!G$3,FALSE)),ISBLANK(VLOOKUP($E224&amp;$D$91&amp;$D$92,'CCG data'!$A:$AD,'CCG data'!G$3,FALSE))),"",VLOOKUP($E224&amp;$D$91&amp;$D$92,'CCG data'!$A:$AD,'CCG data'!G$3,FALSE))</f>
        <v>586</v>
      </c>
      <c r="P224" s="404" t="str">
        <f>IF(OR(ISERROR(VLOOKUP($E224&amp;$D$91&amp;$D$92,'CCG data'!$A:$AD,'CCG data'!B$3,FALSE)),ISBLANK(VLOOKUP($E224&amp;$D$91&amp;$D$92,'CCG data'!$A:$AD,'CCG data'!B$3,FALSE))),"",VLOOKUP($E224&amp;$D$91&amp;$D$92,'CCG data'!$A:$AD,'CCG data'!B$3,FALSE))</f>
        <v/>
      </c>
      <c r="Q224" s="267"/>
      <c r="R224" s="267">
        <f>IF(OR(ISERROR(VLOOKUP($E224&amp;$D$91&amp;$D$92,'CCG data'!$A:$AD,'CCG data'!C$3,FALSE)),ISBLANK(VLOOKUP($E224&amp;$D$91&amp;$D$92,'CCG data'!$A:$AD,'CCG data'!C$3,FALSE))),"",VLOOKUP($E224&amp;$D$91&amp;$D$92,'CCG data'!$A:$AD,'CCG data'!C$3,FALSE))</f>
        <v>0.69112627986348119</v>
      </c>
      <c r="S224" s="267"/>
      <c r="T224" s="267">
        <f>IF(OR(ISERROR(VLOOKUP($E224&amp;$D$91&amp;$D$92,'CCG data'!$A:$AD,'CCG data'!D$3,FALSE)),ISBLANK(VLOOKUP($E224&amp;$D$91&amp;$D$92,'CCG data'!$A:$AD,'CCG data'!D$3,FALSE))),"",VLOOKUP($E224&amp;$D$91&amp;$D$92,'CCG data'!$A:$AD,'CCG data'!D$3,FALSE))</f>
        <v>9.556313993174062E-2</v>
      </c>
      <c r="U224" s="267"/>
      <c r="V224" s="267">
        <f>IF(OR(ISERROR(VLOOKUP($E224&amp;$D$91&amp;$D$92,'CCG data'!$A:$AD,'CCG data'!E$3,FALSE)),ISBLANK(VLOOKUP($E224&amp;$D$91&amp;$D$92,'CCG data'!$A:$AD,'CCG data'!E$3,FALSE))),"",VLOOKUP($E224&amp;$D$91&amp;$D$92,'CCG data'!$A:$AD,'CCG data'!E$3,FALSE))</f>
        <v>0.21331058020477817</v>
      </c>
      <c r="W224" s="405"/>
      <c r="Z224" s="165">
        <f>IFERROR(VLOOKUP($E224&amp;$D$92, Outliers!$A$4:$P$214,13,FALSE),"0")</f>
        <v>1</v>
      </c>
      <c r="AA224" s="165">
        <f>IFERROR(VLOOKUP($E224&amp;$D$92, Outliers!$A$4:$P$214,14,FALSE),"0")</f>
        <v>0</v>
      </c>
      <c r="AB224" s="165">
        <f>IFERROR(VLOOKUP($E224&amp;$D$92, Outliers!$A$4:$P$214,15,FALSE),"0")</f>
        <v>0</v>
      </c>
    </row>
    <row r="225" spans="4:28" x14ac:dyDescent="0.25">
      <c r="D225" s="319"/>
      <c r="E225" s="103" t="s">
        <v>27</v>
      </c>
      <c r="F225" s="95" t="str">
        <f>IF(P224="","",VLOOKUP($E224&amp;$D$91&amp;$D$92,'CCG data'!$A:$AD,'CCG data'!W$3,FALSE))</f>
        <v/>
      </c>
      <c r="G225" s="96" t="str">
        <f>IF(P224="","",VLOOKUP($E224&amp;$D$91&amp;$D$92,'CCG data'!$A:$AD,'CCG data'!X$3,FALSE))</f>
        <v/>
      </c>
      <c r="H225" s="96">
        <f>IF(R224="","",VLOOKUP($E224&amp;$D$91&amp;$D$92,'CCG data'!$A:$AD,'CCG data'!Y$3,FALSE))</f>
        <v>87.559876228206406</v>
      </c>
      <c r="I225" s="96">
        <f>IF(R224="","",VLOOKUP($E224&amp;$D$91&amp;$D$92,'CCG data'!$A:$AD,'CCG data'!Z$3,FALSE))</f>
        <v>106.45566759666517</v>
      </c>
      <c r="J225" s="96">
        <f>IF(T224="","",VLOOKUP($E224&amp;$D$91&amp;$D$92,'CCG data'!$A:$AD,'CCG data'!AA$3,FALSE))</f>
        <v>13.249552926080622</v>
      </c>
      <c r="K225" s="96">
        <f>IF(T224="","",VLOOKUP($E224&amp;$D$91&amp;$D$92,'CCG data'!$A:$AD,'CCG data'!AB$3,FALSE))</f>
        <v>22.653008930249957</v>
      </c>
      <c r="L225" s="96">
        <f>IF(V224="","",VLOOKUP($E224&amp;$D$91&amp;$D$92,'CCG data'!$A:$AD,'CCG data'!AC$3,FALSE))</f>
        <v>24.358805386072209</v>
      </c>
      <c r="M225" s="96">
        <f>IF(V224="","",VLOOKUP($E224&amp;$D$91&amp;$D$92,'CCG data'!$A:$AD,'CCG data'!AD$3,FALSE))</f>
        <v>34.714878836560175</v>
      </c>
      <c r="N225" s="368"/>
      <c r="P225" s="152" t="str">
        <f>IF(P224="","",VLOOKUP($E224&amp;$D$91&amp;$D$92,'CCG data'!$A:$AD,'CCG data'!I$3,FALSE))</f>
        <v/>
      </c>
      <c r="Q225" s="15" t="str">
        <f>IF(P224="","",VLOOKUP($E224&amp;$D$91&amp;$D$92,'CCG data'!$A:$AD,'CCG data'!J$3,FALSE))</f>
        <v/>
      </c>
      <c r="R225" s="15">
        <f>IF(R224="","",VLOOKUP($E224&amp;$D$91&amp;$D$92,'CCG data'!$A:$AD,'CCG data'!K$3,FALSE))</f>
        <v>0.65300000000000002</v>
      </c>
      <c r="S225" s="15">
        <f>IF(R224="","",VLOOKUP($E224&amp;$D$91&amp;$D$92,'CCG data'!$A:$AD,'CCG data'!L$3,FALSE))</f>
        <v>0.72699999999999998</v>
      </c>
      <c r="T225" s="15">
        <f>IF(T224="","",VLOOKUP($E224&amp;$D$91&amp;$D$92,'CCG data'!$A:$AD,'CCG data'!M$3,FALSE))</f>
        <v>7.3999999999999996E-2</v>
      </c>
      <c r="U225" s="15">
        <f>IF(T224="","",VLOOKUP($E224&amp;$D$91&amp;$D$92,'CCG data'!$A:$AD,'CCG data'!N$3,FALSE))</f>
        <v>0.122</v>
      </c>
      <c r="V225" s="15">
        <f>IF(V224="","",VLOOKUP($E224&amp;$D$91&amp;$D$92,'CCG data'!$A:$AD,'CCG data'!O$3,FALSE))</f>
        <v>0.182</v>
      </c>
      <c r="W225" s="136">
        <f>IF(V224="","",VLOOKUP($E224&amp;$D$91&amp;$D$92,'CCG data'!$A:$AD,'CCG data'!P$3,FALSE))</f>
        <v>0.248</v>
      </c>
      <c r="Z225" s="165" t="str">
        <f>IFERROR(VLOOKUP($E225&amp;$D$92, Outliers!$A$4:$P$214,13,FALSE),"0")</f>
        <v>0</v>
      </c>
      <c r="AA225" s="165" t="str">
        <f>IFERROR(VLOOKUP($E225&amp;$D$92, Outliers!$A$4:$P$214,14,FALSE),"0")</f>
        <v>0</v>
      </c>
      <c r="AB225" s="165" t="str">
        <f>IFERROR(VLOOKUP($E225&amp;$D$92, Outliers!$A$4:$P$214,15,FALSE),"0")</f>
        <v>0</v>
      </c>
    </row>
    <row r="226" spans="4:28" ht="15.75" x14ac:dyDescent="0.25">
      <c r="D226" s="319"/>
      <c r="E226" s="104" t="s">
        <v>408</v>
      </c>
      <c r="F226" s="394" t="str">
        <f>IF(OR(ISERROR(VLOOKUP($E226&amp;$D$91&amp;$D$92,'CCG data'!$A:$AD,'CCG data'!R$3,FALSE)),ISBLANK(VLOOKUP($E226&amp;$D$91&amp;$D$92,'CCG data'!$A:$AD,'CCG data'!R$3,FALSE))),"",VLOOKUP($E226&amp;$D$91&amp;$D$92,'CCG data'!$A:$AD,'CCG data'!R$3,FALSE))</f>
        <v/>
      </c>
      <c r="G226" s="395"/>
      <c r="H226" s="395">
        <f>IF(OR(ISERROR(VLOOKUP($E226&amp;$D$91&amp;$D$92,'CCG data'!$A:$AD,'CCG data'!S$3,FALSE)),ISBLANK(VLOOKUP($E226&amp;$D$91&amp;$D$92,'CCG data'!$A:$AD,'CCG data'!S$3,FALSE))),"",VLOOKUP($E226&amp;$D$91&amp;$D$92,'CCG data'!$A:$AD,'CCG data'!S$3,FALSE))</f>
        <v>157.16296577537599</v>
      </c>
      <c r="I226" s="395"/>
      <c r="J226" s="395">
        <f>IF(OR(ISERROR(VLOOKUP($E226&amp;$D$91&amp;$D$92,'CCG data'!$A:$AD,'CCG data'!T$3,FALSE)),ISBLANK(VLOOKUP($E226&amp;$D$91&amp;$D$92,'CCG data'!$A:$AD,'CCG data'!T$3,FALSE))),"",VLOOKUP($E226&amp;$D$91&amp;$D$92,'CCG data'!$A:$AD,'CCG data'!T$3,FALSE))</f>
        <v>12.142580020433243</v>
      </c>
      <c r="K226" s="395"/>
      <c r="L226" s="395">
        <f>IF(OR(ISERROR(VLOOKUP($E226&amp;$D$91&amp;$D$92,'CCG data'!$A:$AD,'CCG data'!U$3,FALSE)),ISBLANK(VLOOKUP($E226&amp;$D$91&amp;$D$92,'CCG data'!$A:$AD,'CCG data'!U$3,FALSE))),"",VLOOKUP($E226&amp;$D$91&amp;$D$92,'CCG data'!$A:$AD,'CCG data'!U$3,FALSE))</f>
        <v>20.372267650276886</v>
      </c>
      <c r="M226" s="396"/>
      <c r="N226" s="367">
        <f>IF(OR(ISERROR(VLOOKUP($E226&amp;$D$91&amp;$D$92,'CCG data'!$A:$AD,'CCG data'!G$3,FALSE)),ISBLANK(VLOOKUP($E226&amp;$D$91&amp;$D$92,'CCG data'!$A:$AD,'CCG data'!G$3,FALSE))),"",VLOOKUP($E226&amp;$D$91&amp;$D$92,'CCG data'!$A:$AD,'CCG data'!G$3,FALSE))</f>
        <v>1244</v>
      </c>
      <c r="P226" s="404" t="str">
        <f>IF(OR(ISERROR(VLOOKUP($E226&amp;$D$91&amp;$D$92,'CCG data'!$A:$AD,'CCG data'!B$3,FALSE)),ISBLANK(VLOOKUP($E226&amp;$D$91&amp;$D$92,'CCG data'!$A:$AD,'CCG data'!B$3,FALSE))),"",VLOOKUP($E226&amp;$D$91&amp;$D$92,'CCG data'!$A:$AD,'CCG data'!B$3,FALSE))</f>
        <v/>
      </c>
      <c r="Q226" s="267"/>
      <c r="R226" s="267">
        <f>IF(OR(ISERROR(VLOOKUP($E226&amp;$D$91&amp;$D$92,'CCG data'!$A:$AD,'CCG data'!C$3,FALSE)),ISBLANK(VLOOKUP($E226&amp;$D$91&amp;$D$92,'CCG data'!$A:$AD,'CCG data'!C$3,FALSE))),"",VLOOKUP($E226&amp;$D$91&amp;$D$92,'CCG data'!$A:$AD,'CCG data'!C$3,FALSE))</f>
        <v>0.83440514469453375</v>
      </c>
      <c r="S226" s="267"/>
      <c r="T226" s="267">
        <f>IF(OR(ISERROR(VLOOKUP($E226&amp;$D$91&amp;$D$92,'CCG data'!$A:$AD,'CCG data'!D$3,FALSE)),ISBLANK(VLOOKUP($E226&amp;$D$91&amp;$D$92,'CCG data'!$A:$AD,'CCG data'!D$3,FALSE))),"",VLOOKUP($E226&amp;$D$91&amp;$D$92,'CCG data'!$A:$AD,'CCG data'!D$3,FALSE))</f>
        <v>5.7877813504823149E-2</v>
      </c>
      <c r="U226" s="267"/>
      <c r="V226" s="267">
        <f>IF(OR(ISERROR(VLOOKUP($E226&amp;$D$91&amp;$D$92,'CCG data'!$A:$AD,'CCG data'!E$3,FALSE)),ISBLANK(VLOOKUP($E226&amp;$D$91&amp;$D$92,'CCG data'!$A:$AD,'CCG data'!E$3,FALSE))),"",VLOOKUP($E226&amp;$D$91&amp;$D$92,'CCG data'!$A:$AD,'CCG data'!E$3,FALSE))</f>
        <v>0.10771704180064309</v>
      </c>
      <c r="W226" s="405"/>
      <c r="Z226" s="165">
        <f>IFERROR(VLOOKUP($E226&amp;$D$92, Outliers!$A$4:$P$214,13,FALSE),"0")</f>
        <v>1</v>
      </c>
      <c r="AA226" s="165">
        <f>IFERROR(VLOOKUP($E226&amp;$D$92, Outliers!$A$4:$P$214,14,FALSE),"0")</f>
        <v>0</v>
      </c>
      <c r="AB226" s="165">
        <f>IFERROR(VLOOKUP($E226&amp;$D$92, Outliers!$A$4:$P$214,15,FALSE),"0")</f>
        <v>1</v>
      </c>
    </row>
    <row r="227" spans="4:28" x14ac:dyDescent="0.25">
      <c r="D227" s="319"/>
      <c r="E227" s="103" t="s">
        <v>27</v>
      </c>
      <c r="F227" s="95" t="str">
        <f>IF(P226="","",VLOOKUP($E226&amp;$D$91&amp;$D$92,'CCG data'!$A:$AD,'CCG data'!W$3,FALSE))</f>
        <v/>
      </c>
      <c r="G227" s="96" t="str">
        <f>IF(P226="","",VLOOKUP($E226&amp;$D$91&amp;$D$92,'CCG data'!$A:$AD,'CCG data'!X$3,FALSE))</f>
        <v/>
      </c>
      <c r="H227" s="96">
        <f>IF(R226="","",VLOOKUP($E226&amp;$D$91&amp;$D$92,'CCG data'!$A:$AD,'CCG data'!Y$3,FALSE))</f>
        <v>147.60187128502065</v>
      </c>
      <c r="I227" s="96">
        <f>IF(R226="","",VLOOKUP($E226&amp;$D$91&amp;$D$92,'CCG data'!$A:$AD,'CCG data'!Z$3,FALSE))</f>
        <v>166.72406026573134</v>
      </c>
      <c r="J227" s="96">
        <f>IF(T226="","",VLOOKUP($E226&amp;$D$91&amp;$D$92,'CCG data'!$A:$AD,'CCG data'!AA$3,FALSE))</f>
        <v>9.3377871337406901</v>
      </c>
      <c r="K227" s="96">
        <f>IF(T226="","",VLOOKUP($E226&amp;$D$91&amp;$D$92,'CCG data'!$A:$AD,'CCG data'!AB$3,FALSE))</f>
        <v>14.947372907125796</v>
      </c>
      <c r="L227" s="96">
        <f>IF(V226="","",VLOOKUP($E226&amp;$D$91&amp;$D$92,'CCG data'!$A:$AD,'CCG data'!AC$3,FALSE))</f>
        <v>16.922871729285799</v>
      </c>
      <c r="M227" s="96">
        <f>IF(V226="","",VLOOKUP($E226&amp;$D$91&amp;$D$92,'CCG data'!$A:$AD,'CCG data'!AD$3,FALSE))</f>
        <v>23.821663571267973</v>
      </c>
      <c r="N227" s="368"/>
      <c r="P227" s="152" t="str">
        <f>IF(P226="","",VLOOKUP($E226&amp;$D$91&amp;$D$92,'CCG data'!$A:$AD,'CCG data'!I$3,FALSE))</f>
        <v/>
      </c>
      <c r="Q227" s="15" t="str">
        <f>IF(P226="","",VLOOKUP($E226&amp;$D$91&amp;$D$92,'CCG data'!$A:$AD,'CCG data'!J$3,FALSE))</f>
        <v/>
      </c>
      <c r="R227" s="15">
        <f>IF(R226="","",VLOOKUP($E226&amp;$D$91&amp;$D$92,'CCG data'!$A:$AD,'CCG data'!K$3,FALSE))</f>
        <v>0.81299999999999994</v>
      </c>
      <c r="S227" s="15">
        <f>IF(R226="","",VLOOKUP($E226&amp;$D$91&amp;$D$92,'CCG data'!$A:$AD,'CCG data'!L$3,FALSE))</f>
        <v>0.85399999999999998</v>
      </c>
      <c r="T227" s="15">
        <f>IF(T226="","",VLOOKUP($E226&amp;$D$91&amp;$D$92,'CCG data'!$A:$AD,'CCG data'!M$3,FALSE))</f>
        <v>4.5999999999999999E-2</v>
      </c>
      <c r="U227" s="15">
        <f>IF(T226="","",VLOOKUP($E226&amp;$D$91&amp;$D$92,'CCG data'!$A:$AD,'CCG data'!N$3,FALSE))</f>
        <v>7.1999999999999995E-2</v>
      </c>
      <c r="V227" s="15">
        <f>IF(V226="","",VLOOKUP($E226&amp;$D$91&amp;$D$92,'CCG data'!$A:$AD,'CCG data'!O$3,FALSE))</f>
        <v>9.1999999999999998E-2</v>
      </c>
      <c r="W227" s="136">
        <f>IF(V226="","",VLOOKUP($E226&amp;$D$91&amp;$D$92,'CCG data'!$A:$AD,'CCG data'!P$3,FALSE))</f>
        <v>0.126</v>
      </c>
      <c r="Z227" s="165" t="str">
        <f>IFERROR(VLOOKUP($E227&amp;$D$92, Outliers!$A$4:$P$214,13,FALSE),"0")</f>
        <v>0</v>
      </c>
      <c r="AA227" s="165" t="str">
        <f>IFERROR(VLOOKUP($E227&amp;$D$92, Outliers!$A$4:$P$214,14,FALSE),"0")</f>
        <v>0</v>
      </c>
      <c r="AB227" s="165" t="str">
        <f>IFERROR(VLOOKUP($E227&amp;$D$92, Outliers!$A$4:$P$214,15,FALSE),"0")</f>
        <v>0</v>
      </c>
    </row>
    <row r="228" spans="4:28" ht="15.75" x14ac:dyDescent="0.25">
      <c r="D228" s="319"/>
      <c r="E228" s="104" t="s">
        <v>409</v>
      </c>
      <c r="F228" s="394" t="str">
        <f>IF(OR(ISERROR(VLOOKUP($E228&amp;$D$91&amp;$D$92,'CCG data'!$A:$AD,'CCG data'!R$3,FALSE)),ISBLANK(VLOOKUP($E228&amp;$D$91&amp;$D$92,'CCG data'!$A:$AD,'CCG data'!R$3,FALSE))),"",VLOOKUP($E228&amp;$D$91&amp;$D$92,'CCG data'!$A:$AD,'CCG data'!R$3,FALSE))</f>
        <v/>
      </c>
      <c r="G228" s="395"/>
      <c r="H228" s="395">
        <f>IF(OR(ISERROR(VLOOKUP($E228&amp;$D$91&amp;$D$92,'CCG data'!$A:$AD,'CCG data'!S$3,FALSE)),ISBLANK(VLOOKUP($E228&amp;$D$91&amp;$D$92,'CCG data'!$A:$AD,'CCG data'!S$3,FALSE))),"",VLOOKUP($E228&amp;$D$91&amp;$D$92,'CCG data'!$A:$AD,'CCG data'!S$3,FALSE))</f>
        <v>120.61115064772162</v>
      </c>
      <c r="I228" s="395"/>
      <c r="J228" s="395">
        <f>IF(OR(ISERROR(VLOOKUP($E228&amp;$D$91&amp;$D$92,'CCG data'!$A:$AD,'CCG data'!T$3,FALSE)),ISBLANK(VLOOKUP($E228&amp;$D$91&amp;$D$92,'CCG data'!$A:$AD,'CCG data'!T$3,FALSE))),"",VLOOKUP($E228&amp;$D$91&amp;$D$92,'CCG data'!$A:$AD,'CCG data'!T$3,FALSE))</f>
        <v>19.926975627592277</v>
      </c>
      <c r="K228" s="395"/>
      <c r="L228" s="395">
        <f>IF(OR(ISERROR(VLOOKUP($E228&amp;$D$91&amp;$D$92,'CCG data'!$A:$AD,'CCG data'!U$3,FALSE)),ISBLANK(VLOOKUP($E228&amp;$D$91&amp;$D$92,'CCG data'!$A:$AD,'CCG data'!U$3,FALSE))),"",VLOOKUP($E228&amp;$D$91&amp;$D$92,'CCG data'!$A:$AD,'CCG data'!U$3,FALSE))</f>
        <v>51.845619038983351</v>
      </c>
      <c r="M228" s="396"/>
      <c r="N228" s="367">
        <f>IF(OR(ISERROR(VLOOKUP($E228&amp;$D$91&amp;$D$92,'CCG data'!$A:$AD,'CCG data'!G$3,FALSE)),ISBLANK(VLOOKUP($E228&amp;$D$91&amp;$D$92,'CCG data'!$A:$AD,'CCG data'!G$3,FALSE))),"",VLOOKUP($E228&amp;$D$91&amp;$D$92,'CCG data'!$A:$AD,'CCG data'!G$3,FALSE))</f>
        <v>705</v>
      </c>
      <c r="P228" s="404" t="str">
        <f>IF(OR(ISERROR(VLOOKUP($E228&amp;$D$91&amp;$D$92,'CCG data'!$A:$AD,'CCG data'!B$3,FALSE)),ISBLANK(VLOOKUP($E228&amp;$D$91&amp;$D$92,'CCG data'!$A:$AD,'CCG data'!B$3,FALSE))),"",VLOOKUP($E228&amp;$D$91&amp;$D$92,'CCG data'!$A:$AD,'CCG data'!B$3,FALSE))</f>
        <v/>
      </c>
      <c r="Q228" s="267"/>
      <c r="R228" s="267">
        <f>IF(OR(ISERROR(VLOOKUP($E228&amp;$D$91&amp;$D$92,'CCG data'!$A:$AD,'CCG data'!C$3,FALSE)),ISBLANK(VLOOKUP($E228&amp;$D$91&amp;$D$92,'CCG data'!$A:$AD,'CCG data'!C$3,FALSE))),"",VLOOKUP($E228&amp;$D$91&amp;$D$92,'CCG data'!$A:$AD,'CCG data'!C$3,FALSE))</f>
        <v>0.62553191489361704</v>
      </c>
      <c r="S228" s="267"/>
      <c r="T228" s="267">
        <f>IF(OR(ISERROR(VLOOKUP($E228&amp;$D$91&amp;$D$92,'CCG data'!$A:$AD,'CCG data'!D$3,FALSE)),ISBLANK(VLOOKUP($E228&amp;$D$91&amp;$D$92,'CCG data'!$A:$AD,'CCG data'!D$3,FALSE))),"",VLOOKUP($E228&amp;$D$91&amp;$D$92,'CCG data'!$A:$AD,'CCG data'!D$3,FALSE))</f>
        <v>9.2198581560283682E-2</v>
      </c>
      <c r="U228" s="267"/>
      <c r="V228" s="267">
        <f>IF(OR(ISERROR(VLOOKUP($E228&amp;$D$91&amp;$D$92,'CCG data'!$A:$AD,'CCG data'!E$3,FALSE)),ISBLANK(VLOOKUP($E228&amp;$D$91&amp;$D$92,'CCG data'!$A:$AD,'CCG data'!E$3,FALSE))),"",VLOOKUP($E228&amp;$D$91&amp;$D$92,'CCG data'!$A:$AD,'CCG data'!E$3,FALSE))</f>
        <v>0.28226950354609931</v>
      </c>
      <c r="W228" s="405"/>
      <c r="Z228" s="165">
        <f>IFERROR(VLOOKUP($E228&amp;$D$92, Outliers!$A$4:$P$214,13,FALSE),"0")</f>
        <v>0</v>
      </c>
      <c r="AA228" s="165">
        <f>IFERROR(VLOOKUP($E228&amp;$D$92, Outliers!$A$4:$P$214,14,FALSE),"0")</f>
        <v>0</v>
      </c>
      <c r="AB228" s="165">
        <f>IFERROR(VLOOKUP($E228&amp;$D$92, Outliers!$A$4:$P$214,15,FALSE),"0")</f>
        <v>1</v>
      </c>
    </row>
    <row r="229" spans="4:28" x14ac:dyDescent="0.25">
      <c r="D229" s="319"/>
      <c r="E229" s="103" t="s">
        <v>27</v>
      </c>
      <c r="F229" s="95" t="str">
        <f>IF(P228="","",VLOOKUP($E228&amp;$D$91&amp;$D$92,'CCG data'!$A:$AD,'CCG data'!W$3,FALSE))</f>
        <v/>
      </c>
      <c r="G229" s="96" t="str">
        <f>IF(P228="","",VLOOKUP($E228&amp;$D$91&amp;$D$92,'CCG data'!$A:$AD,'CCG data'!X$3,FALSE))</f>
        <v/>
      </c>
      <c r="H229" s="96">
        <f>IF(R228="","",VLOOKUP($E228&amp;$D$91&amp;$D$92,'CCG data'!$A:$AD,'CCG data'!Y$3,FALSE))</f>
        <v>109.35410992060093</v>
      </c>
      <c r="I229" s="96">
        <f>IF(R228="","",VLOOKUP($E228&amp;$D$91&amp;$D$92,'CCG data'!$A:$AD,'CCG data'!Z$3,FALSE))</f>
        <v>131.8681913748423</v>
      </c>
      <c r="J229" s="96">
        <f>IF(T228="","",VLOOKUP($E228&amp;$D$91&amp;$D$92,'CCG data'!$A:$AD,'CCG data'!AA$3,FALSE))</f>
        <v>15.08256684664957</v>
      </c>
      <c r="K229" s="96">
        <f>IF(T228="","",VLOOKUP($E228&amp;$D$91&amp;$D$92,'CCG data'!$A:$AD,'CCG data'!AB$3,FALSE))</f>
        <v>24.771384408534985</v>
      </c>
      <c r="L229" s="96">
        <f>IF(V228="","",VLOOKUP($E228&amp;$D$91&amp;$D$92,'CCG data'!$A:$AD,'CCG data'!AC$3,FALSE))</f>
        <v>44.642151598826857</v>
      </c>
      <c r="M229" s="96">
        <f>IF(V228="","",VLOOKUP($E228&amp;$D$91&amp;$D$92,'CCG data'!$A:$AD,'CCG data'!AD$3,FALSE))</f>
        <v>59.049086479139845</v>
      </c>
      <c r="N229" s="368"/>
      <c r="P229" s="152" t="str">
        <f>IF(P228="","",VLOOKUP($E228&amp;$D$91&amp;$D$92,'CCG data'!$A:$AD,'CCG data'!I$3,FALSE))</f>
        <v/>
      </c>
      <c r="Q229" s="15" t="str">
        <f>IF(P228="","",VLOOKUP($E228&amp;$D$91&amp;$D$92,'CCG data'!$A:$AD,'CCG data'!J$3,FALSE))</f>
        <v/>
      </c>
      <c r="R229" s="15">
        <f>IF(R228="","",VLOOKUP($E228&amp;$D$91&amp;$D$92,'CCG data'!$A:$AD,'CCG data'!K$3,FALSE))</f>
        <v>0.58899999999999997</v>
      </c>
      <c r="S229" s="15">
        <f>IF(R228="","",VLOOKUP($E228&amp;$D$91&amp;$D$92,'CCG data'!$A:$AD,'CCG data'!L$3,FALSE))</f>
        <v>0.66</v>
      </c>
      <c r="T229" s="15">
        <f>IF(T228="","",VLOOKUP($E228&amp;$D$91&amp;$D$92,'CCG data'!$A:$AD,'CCG data'!M$3,FALSE))</f>
        <v>7.2999999999999995E-2</v>
      </c>
      <c r="U229" s="15">
        <f>IF(T228="","",VLOOKUP($E228&amp;$D$91&amp;$D$92,'CCG data'!$A:$AD,'CCG data'!N$3,FALSE))</f>
        <v>0.11600000000000001</v>
      </c>
      <c r="V229" s="15">
        <f>IF(V228="","",VLOOKUP($E228&amp;$D$91&amp;$D$92,'CCG data'!$A:$AD,'CCG data'!O$3,FALSE))</f>
        <v>0.25</v>
      </c>
      <c r="W229" s="136">
        <f>IF(V228="","",VLOOKUP($E228&amp;$D$91&amp;$D$92,'CCG data'!$A:$AD,'CCG data'!P$3,FALSE))</f>
        <v>0.317</v>
      </c>
      <c r="Z229" s="165" t="str">
        <f>IFERROR(VLOOKUP($E229&amp;$D$92, Outliers!$A$4:$P$214,13,FALSE),"0")</f>
        <v>0</v>
      </c>
      <c r="AA229" s="165" t="str">
        <f>IFERROR(VLOOKUP($E229&amp;$D$92, Outliers!$A$4:$P$214,14,FALSE),"0")</f>
        <v>0</v>
      </c>
      <c r="AB229" s="165" t="str">
        <f>IFERROR(VLOOKUP($E229&amp;$D$92, Outliers!$A$4:$P$214,15,FALSE),"0")</f>
        <v>0</v>
      </c>
    </row>
    <row r="230" spans="4:28" ht="15.75" x14ac:dyDescent="0.25">
      <c r="D230" s="319"/>
      <c r="E230" s="104" t="s">
        <v>193</v>
      </c>
      <c r="F230" s="394" t="str">
        <f>IF(OR(ISERROR(VLOOKUP($E230&amp;$D$91&amp;$D$92,'CCG data'!$A:$AD,'CCG data'!R$3,FALSE)),ISBLANK(VLOOKUP($E230&amp;$D$91&amp;$D$92,'CCG data'!$A:$AD,'CCG data'!R$3,FALSE))),"",VLOOKUP($E230&amp;$D$91&amp;$D$92,'CCG data'!$A:$AD,'CCG data'!R$3,FALSE))</f>
        <v/>
      </c>
      <c r="G230" s="395"/>
      <c r="H230" s="395">
        <f>IF(OR(ISERROR(VLOOKUP($E230&amp;$D$91&amp;$D$92,'CCG data'!$A:$AD,'CCG data'!S$3,FALSE)),ISBLANK(VLOOKUP($E230&amp;$D$91&amp;$D$92,'CCG data'!$A:$AD,'CCG data'!S$3,FALSE))),"",VLOOKUP($E230&amp;$D$91&amp;$D$92,'CCG data'!$A:$AD,'CCG data'!S$3,FALSE))</f>
        <v>127.01987104388402</v>
      </c>
      <c r="I230" s="395"/>
      <c r="J230" s="395">
        <f>IF(OR(ISERROR(VLOOKUP($E230&amp;$D$91&amp;$D$92,'CCG data'!$A:$AD,'CCG data'!T$3,FALSE)),ISBLANK(VLOOKUP($E230&amp;$D$91&amp;$D$92,'CCG data'!$A:$AD,'CCG data'!T$3,FALSE))),"",VLOOKUP($E230&amp;$D$91&amp;$D$92,'CCG data'!$A:$AD,'CCG data'!T$3,FALSE))</f>
        <v>23.317402908783521</v>
      </c>
      <c r="K230" s="395"/>
      <c r="L230" s="395">
        <f>IF(OR(ISERROR(VLOOKUP($E230&amp;$D$91&amp;$D$92,'CCG data'!$A:$AD,'CCG data'!U$3,FALSE)),ISBLANK(VLOOKUP($E230&amp;$D$91&amp;$D$92,'CCG data'!$A:$AD,'CCG data'!U$3,FALSE))),"",VLOOKUP($E230&amp;$D$91&amp;$D$92,'CCG data'!$A:$AD,'CCG data'!U$3,FALSE))</f>
        <v>33.275203329383196</v>
      </c>
      <c r="M230" s="396"/>
      <c r="N230" s="367">
        <f>IF(OR(ISERROR(VLOOKUP($E230&amp;$D$91&amp;$D$92,'CCG data'!$A:$AD,'CCG data'!G$3,FALSE)),ISBLANK(VLOOKUP($E230&amp;$D$91&amp;$D$92,'CCG data'!$A:$AD,'CCG data'!G$3,FALSE))),"",VLOOKUP($E230&amp;$D$91&amp;$D$92,'CCG data'!$A:$AD,'CCG data'!G$3,FALSE))</f>
        <v>795</v>
      </c>
      <c r="P230" s="404" t="str">
        <f>IF(OR(ISERROR(VLOOKUP($E230&amp;$D$91&amp;$D$92,'CCG data'!$A:$AD,'CCG data'!B$3,FALSE)),ISBLANK(VLOOKUP($E230&amp;$D$91&amp;$D$92,'CCG data'!$A:$AD,'CCG data'!B$3,FALSE))),"",VLOOKUP($E230&amp;$D$91&amp;$D$92,'CCG data'!$A:$AD,'CCG data'!B$3,FALSE))</f>
        <v/>
      </c>
      <c r="Q230" s="267"/>
      <c r="R230" s="267">
        <f>IF(OR(ISERROR(VLOOKUP($E230&amp;$D$91&amp;$D$92,'CCG data'!$A:$AD,'CCG data'!C$3,FALSE)),ISBLANK(VLOOKUP($E230&amp;$D$91&amp;$D$92,'CCG data'!$A:$AD,'CCG data'!C$3,FALSE))),"",VLOOKUP($E230&amp;$D$91&amp;$D$92,'CCG data'!$A:$AD,'CCG data'!C$3,FALSE))</f>
        <v>0.70691823899371065</v>
      </c>
      <c r="S230" s="267"/>
      <c r="T230" s="267">
        <f>IF(OR(ISERROR(VLOOKUP($E230&amp;$D$91&amp;$D$92,'CCG data'!$A:$AD,'CCG data'!D$3,FALSE)),ISBLANK(VLOOKUP($E230&amp;$D$91&amp;$D$92,'CCG data'!$A:$AD,'CCG data'!D$3,FALSE))),"",VLOOKUP($E230&amp;$D$91&amp;$D$92,'CCG data'!$A:$AD,'CCG data'!D$3,FALSE))</f>
        <v>0.11069182389937107</v>
      </c>
      <c r="U230" s="267"/>
      <c r="V230" s="267">
        <f>IF(OR(ISERROR(VLOOKUP($E230&amp;$D$91&amp;$D$92,'CCG data'!$A:$AD,'CCG data'!E$3,FALSE)),ISBLANK(VLOOKUP($E230&amp;$D$91&amp;$D$92,'CCG data'!$A:$AD,'CCG data'!E$3,FALSE))),"",VLOOKUP($E230&amp;$D$91&amp;$D$92,'CCG data'!$A:$AD,'CCG data'!E$3,FALSE))</f>
        <v>0.18238993710691823</v>
      </c>
      <c r="W230" s="405"/>
      <c r="Z230" s="165">
        <f>IFERROR(VLOOKUP($E230&amp;$D$92, Outliers!$A$4:$P$214,13,FALSE),"0")</f>
        <v>0</v>
      </c>
      <c r="AA230" s="165">
        <f>IFERROR(VLOOKUP($E230&amp;$D$92, Outliers!$A$4:$P$214,14,FALSE),"0")</f>
        <v>0</v>
      </c>
      <c r="AB230" s="165">
        <f>IFERROR(VLOOKUP($E230&amp;$D$92, Outliers!$A$4:$P$214,15,FALSE),"0")</f>
        <v>0</v>
      </c>
    </row>
    <row r="231" spans="4:28" x14ac:dyDescent="0.25">
      <c r="D231" s="319"/>
      <c r="E231" s="103" t="s">
        <v>27</v>
      </c>
      <c r="F231" s="95" t="str">
        <f>IF(P230="","",VLOOKUP($E230&amp;$D$91&amp;$D$92,'CCG data'!$A:$AD,'CCG data'!W$3,FALSE))</f>
        <v/>
      </c>
      <c r="G231" s="96" t="str">
        <f>IF(P230="","",VLOOKUP($E230&amp;$D$91&amp;$D$92,'CCG data'!$A:$AD,'CCG data'!X$3,FALSE))</f>
        <v/>
      </c>
      <c r="H231" s="96">
        <f>IF(R230="","",VLOOKUP($E230&amp;$D$91&amp;$D$92,'CCG data'!$A:$AD,'CCG data'!Y$3,FALSE))</f>
        <v>116.51817168861419</v>
      </c>
      <c r="I231" s="96">
        <f>IF(R230="","",VLOOKUP($E230&amp;$D$91&amp;$D$92,'CCG data'!$A:$AD,'CCG data'!Z$3,FALSE))</f>
        <v>137.52157039915386</v>
      </c>
      <c r="J231" s="96">
        <f>IF(T230="","",VLOOKUP($E230&amp;$D$91&amp;$D$92,'CCG data'!$A:$AD,'CCG data'!AA$3,FALSE))</f>
        <v>18.445541645152581</v>
      </c>
      <c r="K231" s="96">
        <f>IF(T230="","",VLOOKUP($E230&amp;$D$91&amp;$D$92,'CCG data'!$A:$AD,'CCG data'!AB$3,FALSE))</f>
        <v>28.189264172414461</v>
      </c>
      <c r="L231" s="96">
        <f>IF(V230="","",VLOOKUP($E230&amp;$D$91&amp;$D$92,'CCG data'!$A:$AD,'CCG data'!AC$3,FALSE))</f>
        <v>27.859027083053185</v>
      </c>
      <c r="M231" s="96">
        <f>IF(V230="","",VLOOKUP($E230&amp;$D$91&amp;$D$92,'CCG data'!$A:$AD,'CCG data'!AD$3,FALSE))</f>
        <v>38.691379575713206</v>
      </c>
      <c r="N231" s="368"/>
      <c r="P231" s="152" t="str">
        <f>IF(P230="","",VLOOKUP($E230&amp;$D$91&amp;$D$92,'CCG data'!$A:$AD,'CCG data'!I$3,FALSE))</f>
        <v/>
      </c>
      <c r="Q231" s="15" t="str">
        <f>IF(P230="","",VLOOKUP($E230&amp;$D$91&amp;$D$92,'CCG data'!$A:$AD,'CCG data'!J$3,FALSE))</f>
        <v/>
      </c>
      <c r="R231" s="15">
        <f>IF(R230="","",VLOOKUP($E230&amp;$D$91&amp;$D$92,'CCG data'!$A:$AD,'CCG data'!K$3,FALSE))</f>
        <v>0.67400000000000004</v>
      </c>
      <c r="S231" s="15">
        <f>IF(R230="","",VLOOKUP($E230&amp;$D$91&amp;$D$92,'CCG data'!$A:$AD,'CCG data'!L$3,FALSE))</f>
        <v>0.73799999999999999</v>
      </c>
      <c r="T231" s="15">
        <f>IF(T230="","",VLOOKUP($E230&amp;$D$91&amp;$D$92,'CCG data'!$A:$AD,'CCG data'!M$3,FALSE))</f>
        <v>9.0999999999999998E-2</v>
      </c>
      <c r="U231" s="15">
        <f>IF(T230="","",VLOOKUP($E230&amp;$D$91&amp;$D$92,'CCG data'!$A:$AD,'CCG data'!N$3,FALSE))</f>
        <v>0.13400000000000001</v>
      </c>
      <c r="V231" s="15">
        <f>IF(V230="","",VLOOKUP($E230&amp;$D$91&amp;$D$92,'CCG data'!$A:$AD,'CCG data'!O$3,FALSE))</f>
        <v>0.157</v>
      </c>
      <c r="W231" s="136">
        <f>IF(V230="","",VLOOKUP($E230&amp;$D$91&amp;$D$92,'CCG data'!$A:$AD,'CCG data'!P$3,FALSE))</f>
        <v>0.21099999999999999</v>
      </c>
      <c r="Z231" s="165" t="str">
        <f>IFERROR(VLOOKUP($E231&amp;$D$92, Outliers!$A$4:$P$214,13,FALSE),"0")</f>
        <v>0</v>
      </c>
      <c r="AA231" s="165" t="str">
        <f>IFERROR(VLOOKUP($E231&amp;$D$92, Outliers!$A$4:$P$214,14,FALSE),"0")</f>
        <v>0</v>
      </c>
      <c r="AB231" s="165" t="str">
        <f>IFERROR(VLOOKUP($E231&amp;$D$92, Outliers!$A$4:$P$214,15,FALSE),"0")</f>
        <v>0</v>
      </c>
    </row>
    <row r="232" spans="4:28" ht="15.75" x14ac:dyDescent="0.25">
      <c r="D232" s="319"/>
      <c r="E232" s="104" t="s">
        <v>194</v>
      </c>
      <c r="F232" s="394" t="str">
        <f>IF(OR(ISERROR(VLOOKUP($E232&amp;$D$91&amp;$D$92,'CCG data'!$A:$AD,'CCG data'!R$3,FALSE)),ISBLANK(VLOOKUP($E232&amp;$D$91&amp;$D$92,'CCG data'!$A:$AD,'CCG data'!R$3,FALSE))),"",VLOOKUP($E232&amp;$D$91&amp;$D$92,'CCG data'!$A:$AD,'CCG data'!R$3,FALSE))</f>
        <v/>
      </c>
      <c r="G232" s="395"/>
      <c r="H232" s="395">
        <f>IF(OR(ISERROR(VLOOKUP($E232&amp;$D$91&amp;$D$92,'CCG data'!$A:$AD,'CCG data'!S$3,FALSE)),ISBLANK(VLOOKUP($E232&amp;$D$91&amp;$D$92,'CCG data'!$A:$AD,'CCG data'!S$3,FALSE))),"",VLOOKUP($E232&amp;$D$91&amp;$D$92,'CCG data'!$A:$AD,'CCG data'!S$3,FALSE))</f>
        <v>131.47751098723322</v>
      </c>
      <c r="I232" s="395"/>
      <c r="J232" s="395">
        <f>IF(OR(ISERROR(VLOOKUP($E232&amp;$D$91&amp;$D$92,'CCG data'!$A:$AD,'CCG data'!T$3,FALSE)),ISBLANK(VLOOKUP($E232&amp;$D$91&amp;$D$92,'CCG data'!$A:$AD,'CCG data'!T$3,FALSE))),"",VLOOKUP($E232&amp;$D$91&amp;$D$92,'CCG data'!$A:$AD,'CCG data'!T$3,FALSE))</f>
        <v>22.686254451951527</v>
      </c>
      <c r="K232" s="395"/>
      <c r="L232" s="395">
        <f>IF(OR(ISERROR(VLOOKUP($E232&amp;$D$91&amp;$D$92,'CCG data'!$A:$AD,'CCG data'!U$3,FALSE)),ISBLANK(VLOOKUP($E232&amp;$D$91&amp;$D$92,'CCG data'!$A:$AD,'CCG data'!U$3,FALSE))),"",VLOOKUP($E232&amp;$D$91&amp;$D$92,'CCG data'!$A:$AD,'CCG data'!U$3,FALSE))</f>
        <v>46.552168415576276</v>
      </c>
      <c r="M232" s="396"/>
      <c r="N232" s="367">
        <f>IF(OR(ISERROR(VLOOKUP($E232&amp;$D$91&amp;$D$92,'CCG data'!$A:$AD,'CCG data'!G$3,FALSE)),ISBLANK(VLOOKUP($E232&amp;$D$91&amp;$D$92,'CCG data'!$A:$AD,'CCG data'!G$3,FALSE))),"",VLOOKUP($E232&amp;$D$91&amp;$D$92,'CCG data'!$A:$AD,'CCG data'!G$3,FALSE))</f>
        <v>1018</v>
      </c>
      <c r="P232" s="404" t="str">
        <f>IF(OR(ISERROR(VLOOKUP($E232&amp;$D$91&amp;$D$92,'CCG data'!$A:$AD,'CCG data'!B$3,FALSE)),ISBLANK(VLOOKUP($E232&amp;$D$91&amp;$D$92,'CCG data'!$A:$AD,'CCG data'!B$3,FALSE))),"",VLOOKUP($E232&amp;$D$91&amp;$D$92,'CCG data'!$A:$AD,'CCG data'!B$3,FALSE))</f>
        <v/>
      </c>
      <c r="Q232" s="267"/>
      <c r="R232" s="267">
        <f>IF(OR(ISERROR(VLOOKUP($E232&amp;$D$91&amp;$D$92,'CCG data'!$A:$AD,'CCG data'!C$3,FALSE)),ISBLANK(VLOOKUP($E232&amp;$D$91&amp;$D$92,'CCG data'!$A:$AD,'CCG data'!C$3,FALSE))),"",VLOOKUP($E232&amp;$D$91&amp;$D$92,'CCG data'!$A:$AD,'CCG data'!C$3,FALSE))</f>
        <v>0.67387033398821217</v>
      </c>
      <c r="S232" s="267"/>
      <c r="T232" s="267">
        <f>IF(OR(ISERROR(VLOOKUP($E232&amp;$D$91&amp;$D$92,'CCG data'!$A:$AD,'CCG data'!D$3,FALSE)),ISBLANK(VLOOKUP($E232&amp;$D$91&amp;$D$92,'CCG data'!$A:$AD,'CCG data'!D$3,FALSE))),"",VLOOKUP($E232&amp;$D$91&amp;$D$92,'CCG data'!$A:$AD,'CCG data'!D$3,FALSE))</f>
        <v>9.4302554027504912E-2</v>
      </c>
      <c r="U232" s="267"/>
      <c r="V232" s="267">
        <f>IF(OR(ISERROR(VLOOKUP($E232&amp;$D$91&amp;$D$92,'CCG data'!$A:$AD,'CCG data'!E$3,FALSE)),ISBLANK(VLOOKUP($E232&amp;$D$91&amp;$D$92,'CCG data'!$A:$AD,'CCG data'!E$3,FALSE))),"",VLOOKUP($E232&amp;$D$91&amp;$D$92,'CCG data'!$A:$AD,'CCG data'!E$3,FALSE))</f>
        <v>0.23182711198428291</v>
      </c>
      <c r="W232" s="405"/>
      <c r="Z232" s="165">
        <f>IFERROR(VLOOKUP($E232&amp;$D$92, Outliers!$A$4:$P$214,13,FALSE),"0")</f>
        <v>0</v>
      </c>
      <c r="AA232" s="165">
        <f>IFERROR(VLOOKUP($E232&amp;$D$92, Outliers!$A$4:$P$214,14,FALSE),"0")</f>
        <v>0</v>
      </c>
      <c r="AB232" s="165">
        <f>IFERROR(VLOOKUP($E232&amp;$D$92, Outliers!$A$4:$P$214,15,FALSE),"0")</f>
        <v>1</v>
      </c>
    </row>
    <row r="233" spans="4:28" x14ac:dyDescent="0.25">
      <c r="D233" s="319"/>
      <c r="E233" s="103" t="s">
        <v>27</v>
      </c>
      <c r="F233" s="95" t="str">
        <f>IF(P232="","",VLOOKUP($E232&amp;$D$91&amp;$D$92,'CCG data'!$A:$AD,'CCG data'!W$3,FALSE))</f>
        <v/>
      </c>
      <c r="G233" s="96" t="str">
        <f>IF(P232="","",VLOOKUP($E232&amp;$D$91&amp;$D$92,'CCG data'!$A:$AD,'CCG data'!X$3,FALSE))</f>
        <v/>
      </c>
      <c r="H233" s="96">
        <f>IF(R232="","",VLOOKUP($E232&amp;$D$91&amp;$D$92,'CCG data'!$A:$AD,'CCG data'!Y$3,FALSE))</f>
        <v>121.63863498363256</v>
      </c>
      <c r="I233" s="96">
        <f>IF(R232="","",VLOOKUP($E232&amp;$D$91&amp;$D$92,'CCG data'!$A:$AD,'CCG data'!Z$3,FALSE))</f>
        <v>141.31638699083388</v>
      </c>
      <c r="J233" s="96">
        <f>IF(T232="","",VLOOKUP($E232&amp;$D$91&amp;$D$92,'CCG data'!$A:$AD,'CCG data'!AA$3,FALSE))</f>
        <v>18.148058399403194</v>
      </c>
      <c r="K233" s="96">
        <f>IF(T232="","",VLOOKUP($E232&amp;$D$91&amp;$D$92,'CCG data'!$A:$AD,'CCG data'!AB$3,FALSE))</f>
        <v>27.22445050449986</v>
      </c>
      <c r="L233" s="96">
        <f>IF(V232="","",VLOOKUP($E232&amp;$D$91&amp;$D$92,'CCG data'!$A:$AD,'CCG data'!AC$3,FALSE))</f>
        <v>40.612803827952888</v>
      </c>
      <c r="M233" s="96">
        <f>IF(V232="","",VLOOKUP($E232&amp;$D$91&amp;$D$92,'CCG data'!$A:$AD,'CCG data'!AD$3,FALSE))</f>
        <v>52.491533003199663</v>
      </c>
      <c r="N233" s="368"/>
      <c r="P233" s="152" t="str">
        <f>IF(P232="","",VLOOKUP($E232&amp;$D$91&amp;$D$92,'CCG data'!$A:$AD,'CCG data'!I$3,FALSE))</f>
        <v/>
      </c>
      <c r="Q233" s="15" t="str">
        <f>IF(P232="","",VLOOKUP($E232&amp;$D$91&amp;$D$92,'CCG data'!$A:$AD,'CCG data'!J$3,FALSE))</f>
        <v/>
      </c>
      <c r="R233" s="15">
        <f>IF(R232="","",VLOOKUP($E232&amp;$D$91&amp;$D$92,'CCG data'!$A:$AD,'CCG data'!K$3,FALSE))</f>
        <v>0.64400000000000002</v>
      </c>
      <c r="S233" s="15">
        <f>IF(R232="","",VLOOKUP($E232&amp;$D$91&amp;$D$92,'CCG data'!$A:$AD,'CCG data'!L$3,FALSE))</f>
        <v>0.70199999999999996</v>
      </c>
      <c r="T233" s="15">
        <f>IF(T232="","",VLOOKUP($E232&amp;$D$91&amp;$D$92,'CCG data'!$A:$AD,'CCG data'!M$3,FALSE))</f>
        <v>7.8E-2</v>
      </c>
      <c r="U233" s="15">
        <f>IF(T232="","",VLOOKUP($E232&amp;$D$91&amp;$D$92,'CCG data'!$A:$AD,'CCG data'!N$3,FALSE))</f>
        <v>0.114</v>
      </c>
      <c r="V233" s="15">
        <f>IF(V232="","",VLOOKUP($E232&amp;$D$91&amp;$D$92,'CCG data'!$A:$AD,'CCG data'!O$3,FALSE))</f>
        <v>0.20699999999999999</v>
      </c>
      <c r="W233" s="136">
        <f>IF(V232="","",VLOOKUP($E232&amp;$D$91&amp;$D$92,'CCG data'!$A:$AD,'CCG data'!P$3,FALSE))</f>
        <v>0.25900000000000001</v>
      </c>
      <c r="Z233" s="165" t="str">
        <f>IFERROR(VLOOKUP($E233&amp;$D$92, Outliers!$A$4:$P$214,13,FALSE),"0")</f>
        <v>0</v>
      </c>
      <c r="AA233" s="165" t="str">
        <f>IFERROR(VLOOKUP($E233&amp;$D$92, Outliers!$A$4:$P$214,14,FALSE),"0")</f>
        <v>0</v>
      </c>
      <c r="AB233" s="165" t="str">
        <f>IFERROR(VLOOKUP($E233&amp;$D$92, Outliers!$A$4:$P$214,15,FALSE),"0")</f>
        <v>0</v>
      </c>
    </row>
    <row r="234" spans="4:28" ht="15.75" x14ac:dyDescent="0.25">
      <c r="D234" s="319"/>
      <c r="E234" s="104" t="s">
        <v>410</v>
      </c>
      <c r="F234" s="394" t="str">
        <f>IF(OR(ISERROR(VLOOKUP($E234&amp;$D$91&amp;$D$92,'CCG data'!$A:$AD,'CCG data'!R$3,FALSE)),ISBLANK(VLOOKUP($E234&amp;$D$91&amp;$D$92,'CCG data'!$A:$AD,'CCG data'!R$3,FALSE))),"",VLOOKUP($E234&amp;$D$91&amp;$D$92,'CCG data'!$A:$AD,'CCG data'!R$3,FALSE))</f>
        <v/>
      </c>
      <c r="G234" s="395"/>
      <c r="H234" s="395">
        <f>IF(OR(ISERROR(VLOOKUP($E234&amp;$D$91&amp;$D$92,'CCG data'!$A:$AD,'CCG data'!S$3,FALSE)),ISBLANK(VLOOKUP($E234&amp;$D$91&amp;$D$92,'CCG data'!$A:$AD,'CCG data'!S$3,FALSE))),"",VLOOKUP($E234&amp;$D$91&amp;$D$92,'CCG data'!$A:$AD,'CCG data'!S$3,FALSE))</f>
        <v>151.15200401849478</v>
      </c>
      <c r="I234" s="395"/>
      <c r="J234" s="395">
        <f>IF(OR(ISERROR(VLOOKUP($E234&amp;$D$91&amp;$D$92,'CCG data'!$A:$AD,'CCG data'!T$3,FALSE)),ISBLANK(VLOOKUP($E234&amp;$D$91&amp;$D$92,'CCG data'!$A:$AD,'CCG data'!T$3,FALSE))),"",VLOOKUP($E234&amp;$D$91&amp;$D$92,'CCG data'!$A:$AD,'CCG data'!T$3,FALSE))</f>
        <v>16.09671637105096</v>
      </c>
      <c r="K234" s="395"/>
      <c r="L234" s="395">
        <f>IF(OR(ISERROR(VLOOKUP($E234&amp;$D$91&amp;$D$92,'CCG data'!$A:$AD,'CCG data'!U$3,FALSE)),ISBLANK(VLOOKUP($E234&amp;$D$91&amp;$D$92,'CCG data'!$A:$AD,'CCG data'!U$3,FALSE))),"",VLOOKUP($E234&amp;$D$91&amp;$D$92,'CCG data'!$A:$AD,'CCG data'!U$3,FALSE))</f>
        <v>17.008928853554274</v>
      </c>
      <c r="M234" s="396"/>
      <c r="N234" s="367">
        <f>IF(OR(ISERROR(VLOOKUP($E234&amp;$D$91&amp;$D$92,'CCG data'!$A:$AD,'CCG data'!G$3,FALSE)),ISBLANK(VLOOKUP($E234&amp;$D$91&amp;$D$92,'CCG data'!$A:$AD,'CCG data'!G$3,FALSE))),"",VLOOKUP($E234&amp;$D$91&amp;$D$92,'CCG data'!$A:$AD,'CCG data'!G$3,FALSE))</f>
        <v>1176</v>
      </c>
      <c r="P234" s="404" t="str">
        <f>IF(OR(ISERROR(VLOOKUP($E234&amp;$D$91&amp;$D$92,'CCG data'!$A:$AD,'CCG data'!B$3,FALSE)),ISBLANK(VLOOKUP($E234&amp;$D$91&amp;$D$92,'CCG data'!$A:$AD,'CCG data'!B$3,FALSE))),"",VLOOKUP($E234&amp;$D$91&amp;$D$92,'CCG data'!$A:$AD,'CCG data'!B$3,FALSE))</f>
        <v/>
      </c>
      <c r="Q234" s="267"/>
      <c r="R234" s="267">
        <f>IF(OR(ISERROR(VLOOKUP($E234&amp;$D$91&amp;$D$92,'CCG data'!$A:$AD,'CCG data'!C$3,FALSE)),ISBLANK(VLOOKUP($E234&amp;$D$91&amp;$D$92,'CCG data'!$A:$AD,'CCG data'!C$3,FALSE))),"",VLOOKUP($E234&amp;$D$91&amp;$D$92,'CCG data'!$A:$AD,'CCG data'!C$3,FALSE))</f>
        <v>0.8214285714285714</v>
      </c>
      <c r="S234" s="267"/>
      <c r="T234" s="267">
        <f>IF(OR(ISERROR(VLOOKUP($E234&amp;$D$91&amp;$D$92,'CCG data'!$A:$AD,'CCG data'!D$3,FALSE)),ISBLANK(VLOOKUP($E234&amp;$D$91&amp;$D$92,'CCG data'!$A:$AD,'CCG data'!D$3,FALSE))),"",VLOOKUP($E234&amp;$D$91&amp;$D$92,'CCG data'!$A:$AD,'CCG data'!D$3,FALSE))</f>
        <v>8.5884353741496597E-2</v>
      </c>
      <c r="U234" s="267"/>
      <c r="V234" s="267">
        <f>IF(OR(ISERROR(VLOOKUP($E234&amp;$D$91&amp;$D$92,'CCG data'!$A:$AD,'CCG data'!E$3,FALSE)),ISBLANK(VLOOKUP($E234&amp;$D$91&amp;$D$92,'CCG data'!$A:$AD,'CCG data'!E$3,FALSE))),"",VLOOKUP($E234&amp;$D$91&amp;$D$92,'CCG data'!$A:$AD,'CCG data'!E$3,FALSE))</f>
        <v>9.2687074829931979E-2</v>
      </c>
      <c r="W234" s="405"/>
      <c r="Z234" s="165">
        <f>IFERROR(VLOOKUP($E234&amp;$D$92, Outliers!$A$4:$P$214,13,FALSE),"0")</f>
        <v>1</v>
      </c>
      <c r="AA234" s="165">
        <f>IFERROR(VLOOKUP($E234&amp;$D$92, Outliers!$A$4:$P$214,14,FALSE),"0")</f>
        <v>0</v>
      </c>
      <c r="AB234" s="165">
        <f>IFERROR(VLOOKUP($E234&amp;$D$92, Outliers!$A$4:$P$214,15,FALSE),"0")</f>
        <v>1</v>
      </c>
    </row>
    <row r="235" spans="4:28" x14ac:dyDescent="0.25">
      <c r="D235" s="319"/>
      <c r="E235" s="103" t="s">
        <v>27</v>
      </c>
      <c r="F235" s="95" t="str">
        <f>IF(P234="","",VLOOKUP($E234&amp;$D$91&amp;$D$92,'CCG data'!$A:$AD,'CCG data'!W$3,FALSE))</f>
        <v/>
      </c>
      <c r="G235" s="96" t="str">
        <f>IF(P234="","",VLOOKUP($E234&amp;$D$91&amp;$D$92,'CCG data'!$A:$AD,'CCG data'!X$3,FALSE))</f>
        <v/>
      </c>
      <c r="H235" s="96">
        <f>IF(R234="","",VLOOKUP($E234&amp;$D$91&amp;$D$92,'CCG data'!$A:$AD,'CCG data'!Y$3,FALSE))</f>
        <v>141.62006143420723</v>
      </c>
      <c r="I235" s="96">
        <f>IF(R234="","",VLOOKUP($E234&amp;$D$91&amp;$D$92,'CCG data'!$A:$AD,'CCG data'!Z$3,FALSE))</f>
        <v>160.68394660278233</v>
      </c>
      <c r="J235" s="96">
        <f>IF(T234="","",VLOOKUP($E234&amp;$D$91&amp;$D$92,'CCG data'!$A:$AD,'CCG data'!AA$3,FALSE))</f>
        <v>12.957417410877254</v>
      </c>
      <c r="K235" s="96">
        <f>IF(T234="","",VLOOKUP($E234&amp;$D$91&amp;$D$92,'CCG data'!$A:$AD,'CCG data'!AB$3,FALSE))</f>
        <v>19.236015331224664</v>
      </c>
      <c r="L235" s="96">
        <f>IF(V234="","",VLOOKUP($E234&amp;$D$91&amp;$D$92,'CCG data'!$A:$AD,'CCG data'!AC$3,FALSE))</f>
        <v>13.815775422233687</v>
      </c>
      <c r="M235" s="96">
        <f>IF(V234="","",VLOOKUP($E234&amp;$D$91&amp;$D$92,'CCG data'!$A:$AD,'CCG data'!AD$3,FALSE))</f>
        <v>20.202082284874859</v>
      </c>
      <c r="N235" s="368"/>
      <c r="P235" s="152" t="str">
        <f>IF(P234="","",VLOOKUP($E234&amp;$D$91&amp;$D$92,'CCG data'!$A:$AD,'CCG data'!I$3,FALSE))</f>
        <v/>
      </c>
      <c r="Q235" s="15" t="str">
        <f>IF(P234="","",VLOOKUP($E234&amp;$D$91&amp;$D$92,'CCG data'!$A:$AD,'CCG data'!J$3,FALSE))</f>
        <v/>
      </c>
      <c r="R235" s="15">
        <f>IF(R234="","",VLOOKUP($E234&amp;$D$91&amp;$D$92,'CCG data'!$A:$AD,'CCG data'!K$3,FALSE))</f>
        <v>0.79900000000000004</v>
      </c>
      <c r="S235" s="15">
        <f>IF(R234="","",VLOOKUP($E234&amp;$D$91&amp;$D$92,'CCG data'!$A:$AD,'CCG data'!L$3,FALSE))</f>
        <v>0.84199999999999997</v>
      </c>
      <c r="T235" s="15">
        <f>IF(T234="","",VLOOKUP($E234&amp;$D$91&amp;$D$92,'CCG data'!$A:$AD,'CCG data'!M$3,FALSE))</f>
        <v>7.0999999999999994E-2</v>
      </c>
      <c r="U235" s="15">
        <f>IF(T234="","",VLOOKUP($E234&amp;$D$91&amp;$D$92,'CCG data'!$A:$AD,'CCG data'!N$3,FALSE))</f>
        <v>0.10299999999999999</v>
      </c>
      <c r="V235" s="15">
        <f>IF(V234="","",VLOOKUP($E234&amp;$D$91&amp;$D$92,'CCG data'!$A:$AD,'CCG data'!O$3,FALSE))</f>
        <v>7.6999999999999999E-2</v>
      </c>
      <c r="W235" s="136">
        <f>IF(V234="","",VLOOKUP($E234&amp;$D$91&amp;$D$92,'CCG data'!$A:$AD,'CCG data'!P$3,FALSE))</f>
        <v>0.111</v>
      </c>
      <c r="Z235" s="165" t="str">
        <f>IFERROR(VLOOKUP($E235&amp;$D$92, Outliers!$A$4:$P$214,13,FALSE),"0")</f>
        <v>0</v>
      </c>
      <c r="AA235" s="165" t="str">
        <f>IFERROR(VLOOKUP($E235&amp;$D$92, Outliers!$A$4:$P$214,14,FALSE),"0")</f>
        <v>0</v>
      </c>
      <c r="AB235" s="165" t="str">
        <f>IFERROR(VLOOKUP($E235&amp;$D$92, Outliers!$A$4:$P$214,15,FALSE),"0")</f>
        <v>0</v>
      </c>
    </row>
    <row r="236" spans="4:28" ht="15.75" x14ac:dyDescent="0.25">
      <c r="D236" s="319"/>
      <c r="E236" s="104" t="s">
        <v>195</v>
      </c>
      <c r="F236" s="394" t="str">
        <f>IF(OR(ISERROR(VLOOKUP($E236&amp;$D$91&amp;$D$92,'CCG data'!$A:$AD,'CCG data'!R$3,FALSE)),ISBLANK(VLOOKUP($E236&amp;$D$91&amp;$D$92,'CCG data'!$A:$AD,'CCG data'!R$3,FALSE))),"",VLOOKUP($E236&amp;$D$91&amp;$D$92,'CCG data'!$A:$AD,'CCG data'!R$3,FALSE))</f>
        <v/>
      </c>
      <c r="G236" s="395"/>
      <c r="H236" s="395">
        <f>IF(OR(ISERROR(VLOOKUP($E236&amp;$D$91&amp;$D$92,'CCG data'!$A:$AD,'CCG data'!S$3,FALSE)),ISBLANK(VLOOKUP($E236&amp;$D$91&amp;$D$92,'CCG data'!$A:$AD,'CCG data'!S$3,FALSE))),"",VLOOKUP($E236&amp;$D$91&amp;$D$92,'CCG data'!$A:$AD,'CCG data'!S$3,FALSE))</f>
        <v>108.87198838723515</v>
      </c>
      <c r="I236" s="395"/>
      <c r="J236" s="395">
        <f>IF(OR(ISERROR(VLOOKUP($E236&amp;$D$91&amp;$D$92,'CCG data'!$A:$AD,'CCG data'!T$3,FALSE)),ISBLANK(VLOOKUP($E236&amp;$D$91&amp;$D$92,'CCG data'!$A:$AD,'CCG data'!T$3,FALSE))),"",VLOOKUP($E236&amp;$D$91&amp;$D$92,'CCG data'!$A:$AD,'CCG data'!T$3,FALSE))</f>
        <v>15.199351714155771</v>
      </c>
      <c r="K236" s="395"/>
      <c r="L236" s="395">
        <f>IF(OR(ISERROR(VLOOKUP($E236&amp;$D$91&amp;$D$92,'CCG data'!$A:$AD,'CCG data'!U$3,FALSE)),ISBLANK(VLOOKUP($E236&amp;$D$91&amp;$D$92,'CCG data'!$A:$AD,'CCG data'!U$3,FALSE))),"",VLOOKUP($E236&amp;$D$91&amp;$D$92,'CCG data'!$A:$AD,'CCG data'!U$3,FALSE))</f>
        <v>28.575651334284974</v>
      </c>
      <c r="M236" s="396"/>
      <c r="N236" s="367">
        <f>IF(OR(ISERROR(VLOOKUP($E236&amp;$D$91&amp;$D$92,'CCG data'!$A:$AD,'CCG data'!G$3,FALSE)),ISBLANK(VLOOKUP($E236&amp;$D$91&amp;$D$92,'CCG data'!$A:$AD,'CCG data'!G$3,FALSE))),"",VLOOKUP($E236&amp;$D$91&amp;$D$92,'CCG data'!$A:$AD,'CCG data'!G$3,FALSE))</f>
        <v>1101</v>
      </c>
      <c r="P236" s="404" t="str">
        <f>IF(OR(ISERROR(VLOOKUP($E236&amp;$D$91&amp;$D$92,'CCG data'!$A:$AD,'CCG data'!B$3,FALSE)),ISBLANK(VLOOKUP($E236&amp;$D$91&amp;$D$92,'CCG data'!$A:$AD,'CCG data'!B$3,FALSE))),"",VLOOKUP($E236&amp;$D$91&amp;$D$92,'CCG data'!$A:$AD,'CCG data'!B$3,FALSE))</f>
        <v/>
      </c>
      <c r="Q236" s="267"/>
      <c r="R236" s="267">
        <f>IF(OR(ISERROR(VLOOKUP($E236&amp;$D$91&amp;$D$92,'CCG data'!$A:$AD,'CCG data'!C$3,FALSE)),ISBLANK(VLOOKUP($E236&amp;$D$91&amp;$D$92,'CCG data'!$A:$AD,'CCG data'!C$3,FALSE))),"",VLOOKUP($E236&amp;$D$91&amp;$D$92,'CCG data'!$A:$AD,'CCG data'!C$3,FALSE))</f>
        <v>0.71752951861943692</v>
      </c>
      <c r="S236" s="267"/>
      <c r="T236" s="267">
        <f>IF(OR(ISERROR(VLOOKUP($E236&amp;$D$91&amp;$D$92,'CCG data'!$A:$AD,'CCG data'!D$3,FALSE)),ISBLANK(VLOOKUP($E236&amp;$D$91&amp;$D$92,'CCG data'!$A:$AD,'CCG data'!D$3,FALSE))),"",VLOOKUP($E236&amp;$D$91&amp;$D$92,'CCG data'!$A:$AD,'CCG data'!D$3,FALSE))</f>
        <v>9.1734786557674836E-2</v>
      </c>
      <c r="U236" s="267"/>
      <c r="V236" s="267">
        <f>IF(OR(ISERROR(VLOOKUP($E236&amp;$D$91&amp;$D$92,'CCG data'!$A:$AD,'CCG data'!E$3,FALSE)),ISBLANK(VLOOKUP($E236&amp;$D$91&amp;$D$92,'CCG data'!$A:$AD,'CCG data'!E$3,FALSE))),"",VLOOKUP($E236&amp;$D$91&amp;$D$92,'CCG data'!$A:$AD,'CCG data'!E$3,FALSE))</f>
        <v>0.1907356948228883</v>
      </c>
      <c r="W236" s="405"/>
      <c r="Z236" s="165">
        <f>IFERROR(VLOOKUP($E236&amp;$D$92, Outliers!$A$4:$P$214,13,FALSE),"0")</f>
        <v>1</v>
      </c>
      <c r="AA236" s="165">
        <f>IFERROR(VLOOKUP($E236&amp;$D$92, Outliers!$A$4:$P$214,14,FALSE),"0")</f>
        <v>0</v>
      </c>
      <c r="AB236" s="165">
        <f>IFERROR(VLOOKUP($E236&amp;$D$92, Outliers!$A$4:$P$214,15,FALSE),"0")</f>
        <v>0</v>
      </c>
    </row>
    <row r="237" spans="4:28" x14ac:dyDescent="0.25">
      <c r="D237" s="319"/>
      <c r="E237" s="103" t="s">
        <v>27</v>
      </c>
      <c r="F237" s="95" t="str">
        <f>IF(P236="","",VLOOKUP($E236&amp;$D$91&amp;$D$92,'CCG data'!$A:$AD,'CCG data'!W$3,FALSE))</f>
        <v/>
      </c>
      <c r="G237" s="96" t="str">
        <f>IF(P236="","",VLOOKUP($E236&amp;$D$91&amp;$D$92,'CCG data'!$A:$AD,'CCG data'!X$3,FALSE))</f>
        <v/>
      </c>
      <c r="H237" s="96">
        <f>IF(R236="","",VLOOKUP($E236&amp;$D$91&amp;$D$92,'CCG data'!$A:$AD,'CCG data'!Y$3,FALSE))</f>
        <v>101.27994501554967</v>
      </c>
      <c r="I237" s="96">
        <f>IF(R236="","",VLOOKUP($E236&amp;$D$91&amp;$D$92,'CCG data'!$A:$AD,'CCG data'!Z$3,FALSE))</f>
        <v>116.46403175892063</v>
      </c>
      <c r="J237" s="96">
        <f>IF(T236="","",VLOOKUP($E236&amp;$D$91&amp;$D$92,'CCG data'!$A:$AD,'CCG data'!AA$3,FALSE))</f>
        <v>12.235063350513052</v>
      </c>
      <c r="K237" s="96">
        <f>IF(T236="","",VLOOKUP($E236&amp;$D$91&amp;$D$92,'CCG data'!$A:$AD,'CCG data'!AB$3,FALSE))</f>
        <v>18.16364007779849</v>
      </c>
      <c r="L237" s="96">
        <f>IF(V236="","",VLOOKUP($E236&amp;$D$91&amp;$D$92,'CCG data'!$A:$AD,'CCG data'!AC$3,FALSE))</f>
        <v>24.710713061258147</v>
      </c>
      <c r="M237" s="96">
        <f>IF(V236="","",VLOOKUP($E236&amp;$D$91&amp;$D$92,'CCG data'!$A:$AD,'CCG data'!AD$3,FALSE))</f>
        <v>32.4405896073118</v>
      </c>
      <c r="N237" s="368"/>
      <c r="P237" s="152" t="str">
        <f>IF(P236="","",VLOOKUP($E236&amp;$D$91&amp;$D$92,'CCG data'!$A:$AD,'CCG data'!I$3,FALSE))</f>
        <v/>
      </c>
      <c r="Q237" s="15" t="str">
        <f>IF(P236="","",VLOOKUP($E236&amp;$D$91&amp;$D$92,'CCG data'!$A:$AD,'CCG data'!J$3,FALSE))</f>
        <v/>
      </c>
      <c r="R237" s="15">
        <f>IF(R236="","",VLOOKUP($E236&amp;$D$91&amp;$D$92,'CCG data'!$A:$AD,'CCG data'!K$3,FALSE))</f>
        <v>0.69</v>
      </c>
      <c r="S237" s="15">
        <f>IF(R236="","",VLOOKUP($E236&amp;$D$91&amp;$D$92,'CCG data'!$A:$AD,'CCG data'!L$3,FALSE))</f>
        <v>0.74299999999999999</v>
      </c>
      <c r="T237" s="15">
        <f>IF(T236="","",VLOOKUP($E236&amp;$D$91&amp;$D$92,'CCG data'!$A:$AD,'CCG data'!M$3,FALSE))</f>
        <v>7.5999999999999998E-2</v>
      </c>
      <c r="U237" s="15">
        <f>IF(T236="","",VLOOKUP($E236&amp;$D$91&amp;$D$92,'CCG data'!$A:$AD,'CCG data'!N$3,FALSE))</f>
        <v>0.11</v>
      </c>
      <c r="V237" s="15">
        <f>IF(V236="","",VLOOKUP($E236&amp;$D$91&amp;$D$92,'CCG data'!$A:$AD,'CCG data'!O$3,FALSE))</f>
        <v>0.16900000000000001</v>
      </c>
      <c r="W237" s="136">
        <f>IF(V236="","",VLOOKUP($E236&amp;$D$91&amp;$D$92,'CCG data'!$A:$AD,'CCG data'!P$3,FALSE))</f>
        <v>0.215</v>
      </c>
      <c r="Z237" s="165" t="str">
        <f>IFERROR(VLOOKUP($E237&amp;$D$92, Outliers!$A$4:$P$214,13,FALSE),"0")</f>
        <v>0</v>
      </c>
      <c r="AA237" s="165" t="str">
        <f>IFERROR(VLOOKUP($E237&amp;$D$92, Outliers!$A$4:$P$214,14,FALSE),"0")</f>
        <v>0</v>
      </c>
      <c r="AB237" s="165" t="str">
        <f>IFERROR(VLOOKUP($E237&amp;$D$92, Outliers!$A$4:$P$214,15,FALSE),"0")</f>
        <v>0</v>
      </c>
    </row>
    <row r="238" spans="4:28" ht="15.75" x14ac:dyDescent="0.25">
      <c r="D238" s="319"/>
      <c r="E238" s="104" t="s">
        <v>411</v>
      </c>
      <c r="F238" s="394" t="str">
        <f>IF(OR(ISERROR(VLOOKUP($E238&amp;$D$91&amp;$D$92,'CCG data'!$A:$AD,'CCG data'!R$3,FALSE)),ISBLANK(VLOOKUP($E238&amp;$D$91&amp;$D$92,'CCG data'!$A:$AD,'CCG data'!R$3,FALSE))),"",VLOOKUP($E238&amp;$D$91&amp;$D$92,'CCG data'!$A:$AD,'CCG data'!R$3,FALSE))</f>
        <v/>
      </c>
      <c r="G238" s="395"/>
      <c r="H238" s="395">
        <f>IF(OR(ISERROR(VLOOKUP($E238&amp;$D$91&amp;$D$92,'CCG data'!$A:$AD,'CCG data'!S$3,FALSE)),ISBLANK(VLOOKUP($E238&amp;$D$91&amp;$D$92,'CCG data'!$A:$AD,'CCG data'!S$3,FALSE))),"",VLOOKUP($E238&amp;$D$91&amp;$D$92,'CCG data'!$A:$AD,'CCG data'!S$3,FALSE))</f>
        <v>114.22326718796197</v>
      </c>
      <c r="I238" s="395"/>
      <c r="J238" s="395">
        <f>IF(OR(ISERROR(VLOOKUP($E238&amp;$D$91&amp;$D$92,'CCG data'!$A:$AD,'CCG data'!T$3,FALSE)),ISBLANK(VLOOKUP($E238&amp;$D$91&amp;$D$92,'CCG data'!$A:$AD,'CCG data'!T$3,FALSE))),"",VLOOKUP($E238&amp;$D$91&amp;$D$92,'CCG data'!$A:$AD,'CCG data'!T$3,FALSE))</f>
        <v>13.51659655413949</v>
      </c>
      <c r="K238" s="395"/>
      <c r="L238" s="395">
        <f>IF(OR(ISERROR(VLOOKUP($E238&amp;$D$91&amp;$D$92,'CCG data'!$A:$AD,'CCG data'!U$3,FALSE)),ISBLANK(VLOOKUP($E238&amp;$D$91&amp;$D$92,'CCG data'!$A:$AD,'CCG data'!U$3,FALSE))),"",VLOOKUP($E238&amp;$D$91&amp;$D$92,'CCG data'!$A:$AD,'CCG data'!U$3,FALSE))</f>
        <v>9.9789386174819903</v>
      </c>
      <c r="M238" s="396"/>
      <c r="N238" s="367">
        <f>IF(OR(ISERROR(VLOOKUP($E238&amp;$D$91&amp;$D$92,'CCG data'!$A:$AD,'CCG data'!G$3,FALSE)),ISBLANK(VLOOKUP($E238&amp;$D$91&amp;$D$92,'CCG data'!$A:$AD,'CCG data'!G$3,FALSE))),"",VLOOKUP($E238&amp;$D$91&amp;$D$92,'CCG data'!$A:$AD,'CCG data'!G$3,FALSE))</f>
        <v>1343</v>
      </c>
      <c r="P238" s="404" t="str">
        <f>IF(OR(ISERROR(VLOOKUP($E238&amp;$D$91&amp;$D$92,'CCG data'!$A:$AD,'CCG data'!B$3,FALSE)),ISBLANK(VLOOKUP($E238&amp;$D$91&amp;$D$92,'CCG data'!$A:$AD,'CCG data'!B$3,FALSE))),"",VLOOKUP($E238&amp;$D$91&amp;$D$92,'CCG data'!$A:$AD,'CCG data'!B$3,FALSE))</f>
        <v/>
      </c>
      <c r="Q238" s="267"/>
      <c r="R238" s="267">
        <f>IF(OR(ISERROR(VLOOKUP($E238&amp;$D$91&amp;$D$92,'CCG data'!$A:$AD,'CCG data'!C$3,FALSE)),ISBLANK(VLOOKUP($E238&amp;$D$91&amp;$D$92,'CCG data'!$A:$AD,'CCG data'!C$3,FALSE))),"",VLOOKUP($E238&amp;$D$91&amp;$D$92,'CCG data'!$A:$AD,'CCG data'!C$3,FALSE))</f>
        <v>0.83991064780342517</v>
      </c>
      <c r="S238" s="267"/>
      <c r="T238" s="267">
        <f>IF(OR(ISERROR(VLOOKUP($E238&amp;$D$91&amp;$D$92,'CCG data'!$A:$AD,'CCG data'!D$3,FALSE)),ISBLANK(VLOOKUP($E238&amp;$D$91&amp;$D$92,'CCG data'!$A:$AD,'CCG data'!D$3,FALSE))),"",VLOOKUP($E238&amp;$D$91&amp;$D$92,'CCG data'!$A:$AD,'CCG data'!D$3,FALSE))</f>
        <v>8.7118391660461647E-2</v>
      </c>
      <c r="U238" s="267"/>
      <c r="V238" s="267">
        <f>IF(OR(ISERROR(VLOOKUP($E238&amp;$D$91&amp;$D$92,'CCG data'!$A:$AD,'CCG data'!E$3,FALSE)),ISBLANK(VLOOKUP($E238&amp;$D$91&amp;$D$92,'CCG data'!$A:$AD,'CCG data'!E$3,FALSE))),"",VLOOKUP($E238&amp;$D$91&amp;$D$92,'CCG data'!$A:$AD,'CCG data'!E$3,FALSE))</f>
        <v>7.2970960536113183E-2</v>
      </c>
      <c r="W238" s="405"/>
      <c r="Z238" s="165">
        <f>IFERROR(VLOOKUP($E238&amp;$D$92, Outliers!$A$4:$P$214,13,FALSE),"0")</f>
        <v>1</v>
      </c>
      <c r="AA238" s="165">
        <f>IFERROR(VLOOKUP($E238&amp;$D$92, Outliers!$A$4:$P$214,14,FALSE),"0")</f>
        <v>0</v>
      </c>
      <c r="AB238" s="165">
        <f>IFERROR(VLOOKUP($E238&amp;$D$92, Outliers!$A$4:$P$214,15,FALSE),"0")</f>
        <v>1</v>
      </c>
    </row>
    <row r="239" spans="4:28" x14ac:dyDescent="0.25">
      <c r="D239" s="319"/>
      <c r="E239" s="103" t="s">
        <v>27</v>
      </c>
      <c r="F239" s="95" t="str">
        <f>IF(P238="","",VLOOKUP($E238&amp;$D$91&amp;$D$92,'CCG data'!$A:$AD,'CCG data'!W$3,FALSE))</f>
        <v/>
      </c>
      <c r="G239" s="96" t="str">
        <f>IF(P238="","",VLOOKUP($E238&amp;$D$91&amp;$D$92,'CCG data'!$A:$AD,'CCG data'!X$3,FALSE))</f>
        <v/>
      </c>
      <c r="H239" s="96">
        <f>IF(R238="","",VLOOKUP($E238&amp;$D$91&amp;$D$92,'CCG data'!$A:$AD,'CCG data'!Y$3,FALSE))</f>
        <v>107.55740854234182</v>
      </c>
      <c r="I239" s="96">
        <f>IF(R238="","",VLOOKUP($E238&amp;$D$91&amp;$D$92,'CCG data'!$A:$AD,'CCG data'!Z$3,FALSE))</f>
        <v>120.88912583358211</v>
      </c>
      <c r="J239" s="96">
        <f>IF(T238="","",VLOOKUP($E238&amp;$D$91&amp;$D$92,'CCG data'!$A:$AD,'CCG data'!AA$3,FALSE))</f>
        <v>11.067361358919204</v>
      </c>
      <c r="K239" s="96">
        <f>IF(T238="","",VLOOKUP($E238&amp;$D$91&amp;$D$92,'CCG data'!$A:$AD,'CCG data'!AB$3,FALSE))</f>
        <v>15.965831749359776</v>
      </c>
      <c r="L239" s="96">
        <f>IF(V238="","",VLOOKUP($E238&amp;$D$91&amp;$D$92,'CCG data'!$A:$AD,'CCG data'!AC$3,FALSE))</f>
        <v>8.0032095711515581</v>
      </c>
      <c r="M239" s="96">
        <f>IF(V238="","",VLOOKUP($E238&amp;$D$91&amp;$D$92,'CCG data'!$A:$AD,'CCG data'!AD$3,FALSE))</f>
        <v>11.954667663812423</v>
      </c>
      <c r="N239" s="368"/>
      <c r="P239" s="152" t="str">
        <f>IF(P238="","",VLOOKUP($E238&amp;$D$91&amp;$D$92,'CCG data'!$A:$AD,'CCG data'!I$3,FALSE))</f>
        <v/>
      </c>
      <c r="Q239" s="15" t="str">
        <f>IF(P238="","",VLOOKUP($E238&amp;$D$91&amp;$D$92,'CCG data'!$A:$AD,'CCG data'!J$3,FALSE))</f>
        <v/>
      </c>
      <c r="R239" s="15">
        <f>IF(R238="","",VLOOKUP($E238&amp;$D$91&amp;$D$92,'CCG data'!$A:$AD,'CCG data'!K$3,FALSE))</f>
        <v>0.81899999999999995</v>
      </c>
      <c r="S239" s="15">
        <f>IF(R238="","",VLOOKUP($E238&amp;$D$91&amp;$D$92,'CCG data'!$A:$AD,'CCG data'!L$3,FALSE))</f>
        <v>0.85899999999999999</v>
      </c>
      <c r="T239" s="15">
        <f>IF(T238="","",VLOOKUP($E238&amp;$D$91&amp;$D$92,'CCG data'!$A:$AD,'CCG data'!M$3,FALSE))</f>
        <v>7.2999999999999995E-2</v>
      </c>
      <c r="U239" s="15">
        <f>IF(T238="","",VLOOKUP($E238&amp;$D$91&amp;$D$92,'CCG data'!$A:$AD,'CCG data'!N$3,FALSE))</f>
        <v>0.10299999999999999</v>
      </c>
      <c r="V239" s="15">
        <f>IF(V238="","",VLOOKUP($E238&amp;$D$91&amp;$D$92,'CCG data'!$A:$AD,'CCG data'!O$3,FALSE))</f>
        <v>0.06</v>
      </c>
      <c r="W239" s="136">
        <f>IF(V238="","",VLOOKUP($E238&amp;$D$91&amp;$D$92,'CCG data'!$A:$AD,'CCG data'!P$3,FALSE))</f>
        <v>8.7999999999999995E-2</v>
      </c>
      <c r="Z239" s="165" t="str">
        <f>IFERROR(VLOOKUP($E239&amp;$D$92, Outliers!$A$4:$P$214,13,FALSE),"0")</f>
        <v>0</v>
      </c>
      <c r="AA239" s="165" t="str">
        <f>IFERROR(VLOOKUP($E239&amp;$D$92, Outliers!$A$4:$P$214,14,FALSE),"0")</f>
        <v>0</v>
      </c>
      <c r="AB239" s="165" t="str">
        <f>IFERROR(VLOOKUP($E239&amp;$D$92, Outliers!$A$4:$P$214,15,FALSE),"0")</f>
        <v>0</v>
      </c>
    </row>
    <row r="240" spans="4:28" ht="15.75" x14ac:dyDescent="0.25">
      <c r="D240" s="319"/>
      <c r="E240" s="104" t="s">
        <v>492</v>
      </c>
      <c r="F240" s="394" t="str">
        <f>IF(OR(ISERROR(VLOOKUP($E240&amp;$D$91&amp;$D$92,'CCG data'!$A:$AD,'CCG data'!R$3,FALSE)),ISBLANK(VLOOKUP($E240&amp;$D$91&amp;$D$92,'CCG data'!$A:$AD,'CCG data'!R$3,FALSE))),"",VLOOKUP($E240&amp;$D$91&amp;$D$92,'CCG data'!$A:$AD,'CCG data'!R$3,FALSE))</f>
        <v/>
      </c>
      <c r="G240" s="395"/>
      <c r="H240" s="395">
        <f>IF(OR(ISERROR(VLOOKUP($E240&amp;$D$91&amp;$D$92,'CCG data'!$A:$AD,'CCG data'!S$3,FALSE)),ISBLANK(VLOOKUP($E240&amp;$D$91&amp;$D$92,'CCG data'!$A:$AD,'CCG data'!S$3,FALSE))),"",VLOOKUP($E240&amp;$D$91&amp;$D$92,'CCG data'!$A:$AD,'CCG data'!S$3,FALSE))</f>
        <v>127.88557310049327</v>
      </c>
      <c r="I240" s="395"/>
      <c r="J240" s="395">
        <f>IF(OR(ISERROR(VLOOKUP($E240&amp;$D$91&amp;$D$92,'CCG data'!$A:$AD,'CCG data'!T$3,FALSE)),ISBLANK(VLOOKUP($E240&amp;$D$91&amp;$D$92,'CCG data'!$A:$AD,'CCG data'!T$3,FALSE))),"",VLOOKUP($E240&amp;$D$91&amp;$D$92,'CCG data'!$A:$AD,'CCG data'!T$3,FALSE))</f>
        <v>16.196741602967336</v>
      </c>
      <c r="K240" s="395"/>
      <c r="L240" s="395">
        <f>IF(OR(ISERROR(VLOOKUP($E240&amp;$D$91&amp;$D$92,'CCG data'!$A:$AD,'CCG data'!U$3,FALSE)),ISBLANK(VLOOKUP($E240&amp;$D$91&amp;$D$92,'CCG data'!$A:$AD,'CCG data'!U$3,FALSE))),"",VLOOKUP($E240&amp;$D$91&amp;$D$92,'CCG data'!$A:$AD,'CCG data'!U$3,FALSE))</f>
        <v>17.488681608496318</v>
      </c>
      <c r="M240" s="396"/>
      <c r="N240" s="367">
        <f>IF(OR(ISERROR(VLOOKUP($E240&amp;$D$91&amp;$D$92,'CCG data'!$A:$AD,'CCG data'!G$3,FALSE)),ISBLANK(VLOOKUP($E240&amp;$D$91&amp;$D$92,'CCG data'!$A:$AD,'CCG data'!G$3,FALSE))),"",VLOOKUP($E240&amp;$D$91&amp;$D$92,'CCG data'!$A:$AD,'CCG data'!G$3,FALSE))</f>
        <v>1348</v>
      </c>
      <c r="P240" s="404" t="str">
        <f>IF(OR(ISERROR(VLOOKUP($E240&amp;$D$91&amp;$D$92,'CCG data'!$A:$AD,'CCG data'!B$3,FALSE)),ISBLANK(VLOOKUP($E240&amp;$D$91&amp;$D$92,'CCG data'!$A:$AD,'CCG data'!B$3,FALSE))),"",VLOOKUP($E240&amp;$D$91&amp;$D$92,'CCG data'!$A:$AD,'CCG data'!B$3,FALSE))</f>
        <v/>
      </c>
      <c r="Q240" s="267"/>
      <c r="R240" s="267">
        <f>IF(OR(ISERROR(VLOOKUP($E240&amp;$D$91&amp;$D$92,'CCG data'!$A:$AD,'CCG data'!C$3,FALSE)),ISBLANK(VLOOKUP($E240&amp;$D$91&amp;$D$92,'CCG data'!$A:$AD,'CCG data'!C$3,FALSE))),"",VLOOKUP($E240&amp;$D$91&amp;$D$92,'CCG data'!$A:$AD,'CCG data'!C$3,FALSE))</f>
        <v>0.79302670623145399</v>
      </c>
      <c r="S240" s="267"/>
      <c r="T240" s="267">
        <f>IF(OR(ISERROR(VLOOKUP($E240&amp;$D$91&amp;$D$92,'CCG data'!$A:$AD,'CCG data'!D$3,FALSE)),ISBLANK(VLOOKUP($E240&amp;$D$91&amp;$D$92,'CCG data'!$A:$AD,'CCG data'!D$3,FALSE))),"",VLOOKUP($E240&amp;$D$91&amp;$D$92,'CCG data'!$A:$AD,'CCG data'!D$3,FALSE))</f>
        <v>9.866468842729971E-2</v>
      </c>
      <c r="U240" s="267"/>
      <c r="V240" s="267">
        <f>IF(OR(ISERROR(VLOOKUP($E240&amp;$D$91&amp;$D$92,'CCG data'!$A:$AD,'CCG data'!E$3,FALSE)),ISBLANK(VLOOKUP($E240&amp;$D$91&amp;$D$92,'CCG data'!$A:$AD,'CCG data'!E$3,FALSE))),"",VLOOKUP($E240&amp;$D$91&amp;$D$92,'CCG data'!$A:$AD,'CCG data'!E$3,FALSE))</f>
        <v>0.1083086053412463</v>
      </c>
      <c r="W240" s="405"/>
      <c r="Z240" s="165">
        <f>IFERROR(VLOOKUP($E240&amp;$D$92, Outliers!$A$4:$P$214,13,FALSE),"0")</f>
        <v>0</v>
      </c>
      <c r="AA240" s="165">
        <f>IFERROR(VLOOKUP($E240&amp;$D$92, Outliers!$A$4:$P$214,14,FALSE),"0")</f>
        <v>0</v>
      </c>
      <c r="AB240" s="165">
        <f>IFERROR(VLOOKUP($E240&amp;$D$92, Outliers!$A$4:$P$214,15,FALSE),"0")</f>
        <v>1</v>
      </c>
    </row>
    <row r="241" spans="4:28" x14ac:dyDescent="0.25">
      <c r="D241" s="319"/>
      <c r="E241" s="103" t="s">
        <v>27</v>
      </c>
      <c r="F241" s="95" t="str">
        <f>IF(P240="","",VLOOKUP($E240&amp;$D$91&amp;$D$92,'CCG data'!$A:$AD,'CCG data'!W$3,FALSE))</f>
        <v/>
      </c>
      <c r="G241" s="96" t="str">
        <f>IF(P240="","",VLOOKUP($E240&amp;$D$91&amp;$D$92,'CCG data'!$A:$AD,'CCG data'!X$3,FALSE))</f>
        <v/>
      </c>
      <c r="H241" s="96">
        <f>IF(R240="","",VLOOKUP($E240&amp;$D$91&amp;$D$92,'CCG data'!$A:$AD,'CCG data'!Y$3,FALSE))</f>
        <v>120.21922080352965</v>
      </c>
      <c r="I241" s="96">
        <f>IF(R240="","",VLOOKUP($E240&amp;$D$91&amp;$D$92,'CCG data'!$A:$AD,'CCG data'!Z$3,FALSE))</f>
        <v>135.5519253974569</v>
      </c>
      <c r="J241" s="96">
        <f>IF(T240="","",VLOOKUP($E240&amp;$D$91&amp;$D$92,'CCG data'!$A:$AD,'CCG data'!AA$3,FALSE))</f>
        <v>13.444047803890481</v>
      </c>
      <c r="K241" s="96">
        <f>IF(T240="","",VLOOKUP($E240&amp;$D$91&amp;$D$92,'CCG data'!$A:$AD,'CCG data'!AB$3,FALSE))</f>
        <v>18.949435402044191</v>
      </c>
      <c r="L241" s="96">
        <f>IF(V240="","",VLOOKUP($E240&amp;$D$91&amp;$D$92,'CCG data'!$A:$AD,'CCG data'!AC$3,FALSE))</f>
        <v>14.651829375411955</v>
      </c>
      <c r="M241" s="96">
        <f>IF(V240="","",VLOOKUP($E240&amp;$D$91&amp;$D$92,'CCG data'!$A:$AD,'CCG data'!AD$3,FALSE))</f>
        <v>20.325533841580679</v>
      </c>
      <c r="N241" s="368"/>
      <c r="P241" s="152" t="str">
        <f>IF(P240="","",VLOOKUP($E240&amp;$D$91&amp;$D$92,'CCG data'!$A:$AD,'CCG data'!I$3,FALSE))</f>
        <v/>
      </c>
      <c r="Q241" s="15" t="str">
        <f>IF(P240="","",VLOOKUP($E240&amp;$D$91&amp;$D$92,'CCG data'!$A:$AD,'CCG data'!J$3,FALSE))</f>
        <v/>
      </c>
      <c r="R241" s="15">
        <f>IF(R240="","",VLOOKUP($E240&amp;$D$91&amp;$D$92,'CCG data'!$A:$AD,'CCG data'!K$3,FALSE))</f>
        <v>0.77100000000000002</v>
      </c>
      <c r="S241" s="15">
        <f>IF(R240="","",VLOOKUP($E240&amp;$D$91&amp;$D$92,'CCG data'!$A:$AD,'CCG data'!L$3,FALSE))</f>
        <v>0.81399999999999995</v>
      </c>
      <c r="T241" s="15">
        <f>IF(T240="","",VLOOKUP($E240&amp;$D$91&amp;$D$92,'CCG data'!$A:$AD,'CCG data'!M$3,FALSE))</f>
        <v>8.4000000000000005E-2</v>
      </c>
      <c r="U241" s="15">
        <f>IF(T240="","",VLOOKUP($E240&amp;$D$91&amp;$D$92,'CCG data'!$A:$AD,'CCG data'!N$3,FALSE))</f>
        <v>0.11600000000000001</v>
      </c>
      <c r="V241" s="15">
        <f>IF(V240="","",VLOOKUP($E240&amp;$D$91&amp;$D$92,'CCG data'!$A:$AD,'CCG data'!O$3,FALSE))</f>
        <v>9.2999999999999999E-2</v>
      </c>
      <c r="W241" s="136">
        <f>IF(V240="","",VLOOKUP($E240&amp;$D$91&amp;$D$92,'CCG data'!$A:$AD,'CCG data'!P$3,FALSE))</f>
        <v>0.126</v>
      </c>
      <c r="Z241" s="165" t="str">
        <f>IFERROR(VLOOKUP($E241&amp;$D$92, Outliers!$A$4:$P$214,13,FALSE),"0")</f>
        <v>0</v>
      </c>
      <c r="AA241" s="165" t="str">
        <f>IFERROR(VLOOKUP($E241&amp;$D$92, Outliers!$A$4:$P$214,14,FALSE),"0")</f>
        <v>0</v>
      </c>
      <c r="AB241" s="165" t="str">
        <f>IFERROR(VLOOKUP($E241&amp;$D$92, Outliers!$A$4:$P$214,15,FALSE),"0")</f>
        <v>0</v>
      </c>
    </row>
    <row r="242" spans="4:28" ht="15.75" x14ac:dyDescent="0.25">
      <c r="D242" s="319"/>
      <c r="E242" s="104" t="s">
        <v>196</v>
      </c>
      <c r="F242" s="394" t="str">
        <f>IF(OR(ISERROR(VLOOKUP($E242&amp;$D$91&amp;$D$92,'CCG data'!$A:$AD,'CCG data'!R$3,FALSE)),ISBLANK(VLOOKUP($E242&amp;$D$91&amp;$D$92,'CCG data'!$A:$AD,'CCG data'!R$3,FALSE))),"",VLOOKUP($E242&amp;$D$91&amp;$D$92,'CCG data'!$A:$AD,'CCG data'!R$3,FALSE))</f>
        <v/>
      </c>
      <c r="G242" s="395"/>
      <c r="H242" s="395">
        <f>IF(OR(ISERROR(VLOOKUP($E242&amp;$D$91&amp;$D$92,'CCG data'!$A:$AD,'CCG data'!S$3,FALSE)),ISBLANK(VLOOKUP($E242&amp;$D$91&amp;$D$92,'CCG data'!$A:$AD,'CCG data'!S$3,FALSE))),"",VLOOKUP($E242&amp;$D$91&amp;$D$92,'CCG data'!$A:$AD,'CCG data'!S$3,FALSE))</f>
        <v>140.3549117327905</v>
      </c>
      <c r="I242" s="395"/>
      <c r="J242" s="395">
        <f>IF(OR(ISERROR(VLOOKUP($E242&amp;$D$91&amp;$D$92,'CCG data'!$A:$AD,'CCG data'!T$3,FALSE)),ISBLANK(VLOOKUP($E242&amp;$D$91&amp;$D$92,'CCG data'!$A:$AD,'CCG data'!T$3,FALSE))),"",VLOOKUP($E242&amp;$D$91&amp;$D$92,'CCG data'!$A:$AD,'CCG data'!T$3,FALSE))</f>
        <v>14.679275805472106</v>
      </c>
      <c r="K242" s="395"/>
      <c r="L242" s="395">
        <f>IF(OR(ISERROR(VLOOKUP($E242&amp;$D$91&amp;$D$92,'CCG data'!$A:$AD,'CCG data'!U$3,FALSE)),ISBLANK(VLOOKUP($E242&amp;$D$91&amp;$D$92,'CCG data'!$A:$AD,'CCG data'!U$3,FALSE))),"",VLOOKUP($E242&amp;$D$91&amp;$D$92,'CCG data'!$A:$AD,'CCG data'!U$3,FALSE))</f>
        <v>25.012195081677195</v>
      </c>
      <c r="M242" s="396"/>
      <c r="N242" s="367">
        <f>IF(OR(ISERROR(VLOOKUP($E242&amp;$D$91&amp;$D$92,'CCG data'!$A:$AD,'CCG data'!G$3,FALSE)),ISBLANK(VLOOKUP($E242&amp;$D$91&amp;$D$92,'CCG data'!$A:$AD,'CCG data'!G$3,FALSE))),"",VLOOKUP($E242&amp;$D$91&amp;$D$92,'CCG data'!$A:$AD,'CCG data'!G$3,FALSE))</f>
        <v>1537</v>
      </c>
      <c r="P242" s="404" t="str">
        <f>IF(OR(ISERROR(VLOOKUP($E242&amp;$D$91&amp;$D$92,'CCG data'!$A:$AD,'CCG data'!B$3,FALSE)),ISBLANK(VLOOKUP($E242&amp;$D$91&amp;$D$92,'CCG data'!$A:$AD,'CCG data'!B$3,FALSE))),"",VLOOKUP($E242&amp;$D$91&amp;$D$92,'CCG data'!$A:$AD,'CCG data'!B$3,FALSE))</f>
        <v/>
      </c>
      <c r="Q242" s="267"/>
      <c r="R242" s="267">
        <f>IF(OR(ISERROR(VLOOKUP($E242&amp;$D$91&amp;$D$92,'CCG data'!$A:$AD,'CCG data'!C$3,FALSE)),ISBLANK(VLOOKUP($E242&amp;$D$91&amp;$D$92,'CCG data'!$A:$AD,'CCG data'!C$3,FALSE))),"",VLOOKUP($E242&amp;$D$91&amp;$D$92,'CCG data'!$A:$AD,'CCG data'!C$3,FALSE))</f>
        <v>0.78464541314248537</v>
      </c>
      <c r="S242" s="267"/>
      <c r="T242" s="267">
        <f>IF(OR(ISERROR(VLOOKUP($E242&amp;$D$91&amp;$D$92,'CCG data'!$A:$AD,'CCG data'!D$3,FALSE)),ISBLANK(VLOOKUP($E242&amp;$D$91&amp;$D$92,'CCG data'!$A:$AD,'CCG data'!D$3,FALSE))),"",VLOOKUP($E242&amp;$D$91&amp;$D$92,'CCG data'!$A:$AD,'CCG data'!D$3,FALSE))</f>
        <v>7.4821080026024722E-2</v>
      </c>
      <c r="U242" s="267"/>
      <c r="V242" s="267">
        <f>IF(OR(ISERROR(VLOOKUP($E242&amp;$D$91&amp;$D$92,'CCG data'!$A:$AD,'CCG data'!E$3,FALSE)),ISBLANK(VLOOKUP($E242&amp;$D$91&amp;$D$92,'CCG data'!$A:$AD,'CCG data'!E$3,FALSE))),"",VLOOKUP($E242&amp;$D$91&amp;$D$92,'CCG data'!$A:$AD,'CCG data'!E$3,FALSE))</f>
        <v>0.14053350683148991</v>
      </c>
      <c r="W242" s="405"/>
      <c r="Z242" s="165">
        <f>IFERROR(VLOOKUP($E242&amp;$D$92, Outliers!$A$4:$P$214,13,FALSE),"0")</f>
        <v>0</v>
      </c>
      <c r="AA242" s="165">
        <f>IFERROR(VLOOKUP($E242&amp;$D$92, Outliers!$A$4:$P$214,14,FALSE),"0")</f>
        <v>0</v>
      </c>
      <c r="AB242" s="165">
        <f>IFERROR(VLOOKUP($E242&amp;$D$92, Outliers!$A$4:$P$214,15,FALSE),"0")</f>
        <v>0</v>
      </c>
    </row>
    <row r="243" spans="4:28" x14ac:dyDescent="0.25">
      <c r="D243" s="319"/>
      <c r="E243" s="103" t="s">
        <v>27</v>
      </c>
      <c r="F243" s="95" t="str">
        <f>IF(P242="","",VLOOKUP($E242&amp;$D$91&amp;$D$92,'CCG data'!$A:$AD,'CCG data'!W$3,FALSE))</f>
        <v/>
      </c>
      <c r="G243" s="96" t="str">
        <f>IF(P242="","",VLOOKUP($E242&amp;$D$91&amp;$D$92,'CCG data'!$A:$AD,'CCG data'!X$3,FALSE))</f>
        <v/>
      </c>
      <c r="H243" s="96">
        <f>IF(R242="","",VLOOKUP($E242&amp;$D$91&amp;$D$92,'CCG data'!$A:$AD,'CCG data'!Y$3,FALSE))</f>
        <v>132.4333641935377</v>
      </c>
      <c r="I243" s="96">
        <f>IF(R242="","",VLOOKUP($E242&amp;$D$91&amp;$D$92,'CCG data'!$A:$AD,'CCG data'!Z$3,FALSE))</f>
        <v>148.2764592720433</v>
      </c>
      <c r="J243" s="96">
        <f>IF(T242="","",VLOOKUP($E242&amp;$D$91&amp;$D$92,'CCG data'!$A:$AD,'CCG data'!AA$3,FALSE))</f>
        <v>11.996330732534771</v>
      </c>
      <c r="K243" s="96">
        <f>IF(T242="","",VLOOKUP($E242&amp;$D$91&amp;$D$92,'CCG data'!$A:$AD,'CCG data'!AB$3,FALSE))</f>
        <v>17.362220878409442</v>
      </c>
      <c r="L243" s="96">
        <f>IF(V242="","",VLOOKUP($E242&amp;$D$91&amp;$D$92,'CCG data'!$A:$AD,'CCG data'!AC$3,FALSE))</f>
        <v>21.67654102661503</v>
      </c>
      <c r="M243" s="96">
        <f>IF(V242="","",VLOOKUP($E242&amp;$D$91&amp;$D$92,'CCG data'!$A:$AD,'CCG data'!AD$3,FALSE))</f>
        <v>28.347849136739359</v>
      </c>
      <c r="N243" s="368"/>
      <c r="P243" s="152" t="str">
        <f>IF(P242="","",VLOOKUP($E242&amp;$D$91&amp;$D$92,'CCG data'!$A:$AD,'CCG data'!I$3,FALSE))</f>
        <v/>
      </c>
      <c r="Q243" s="15" t="str">
        <f>IF(P242="","",VLOOKUP($E242&amp;$D$91&amp;$D$92,'CCG data'!$A:$AD,'CCG data'!J$3,FALSE))</f>
        <v/>
      </c>
      <c r="R243" s="15">
        <f>IF(R242="","",VLOOKUP($E242&amp;$D$91&amp;$D$92,'CCG data'!$A:$AD,'CCG data'!K$3,FALSE))</f>
        <v>0.76300000000000001</v>
      </c>
      <c r="S243" s="15">
        <f>IF(R242="","",VLOOKUP($E242&amp;$D$91&amp;$D$92,'CCG data'!$A:$AD,'CCG data'!L$3,FALSE))</f>
        <v>0.80400000000000005</v>
      </c>
      <c r="T243" s="15">
        <f>IF(T242="","",VLOOKUP($E242&amp;$D$91&amp;$D$92,'CCG data'!$A:$AD,'CCG data'!M$3,FALSE))</f>
        <v>6.3E-2</v>
      </c>
      <c r="U243" s="15">
        <f>IF(T242="","",VLOOKUP($E242&amp;$D$91&amp;$D$92,'CCG data'!$A:$AD,'CCG data'!N$3,FALSE))</f>
        <v>8.8999999999999996E-2</v>
      </c>
      <c r="V243" s="15">
        <f>IF(V242="","",VLOOKUP($E242&amp;$D$91&amp;$D$92,'CCG data'!$A:$AD,'CCG data'!O$3,FALSE))</f>
        <v>0.124</v>
      </c>
      <c r="W243" s="136">
        <f>IF(V242="","",VLOOKUP($E242&amp;$D$91&amp;$D$92,'CCG data'!$A:$AD,'CCG data'!P$3,FALSE))</f>
        <v>0.159</v>
      </c>
      <c r="Z243" s="165" t="str">
        <f>IFERROR(VLOOKUP($E243&amp;$D$92, Outliers!$A$4:$P$214,13,FALSE),"0")</f>
        <v>0</v>
      </c>
      <c r="AA243" s="165" t="str">
        <f>IFERROR(VLOOKUP($E243&amp;$D$92, Outliers!$A$4:$P$214,14,FALSE),"0")</f>
        <v>0</v>
      </c>
      <c r="AB243" s="165" t="str">
        <f>IFERROR(VLOOKUP($E243&amp;$D$92, Outliers!$A$4:$P$214,15,FALSE),"0")</f>
        <v>0</v>
      </c>
    </row>
    <row r="244" spans="4:28" ht="15.75" x14ac:dyDescent="0.25">
      <c r="D244" s="319"/>
      <c r="E244" s="104" t="s">
        <v>197</v>
      </c>
      <c r="F244" s="394" t="str">
        <f>IF(OR(ISERROR(VLOOKUP($E244&amp;$D$91&amp;$D$92,'CCG data'!$A:$AD,'CCG data'!R$3,FALSE)),ISBLANK(VLOOKUP($E244&amp;$D$91&amp;$D$92,'CCG data'!$A:$AD,'CCG data'!R$3,FALSE))),"",VLOOKUP($E244&amp;$D$91&amp;$D$92,'CCG data'!$A:$AD,'CCG data'!R$3,FALSE))</f>
        <v/>
      </c>
      <c r="G244" s="395"/>
      <c r="H244" s="395">
        <f>IF(OR(ISERROR(VLOOKUP($E244&amp;$D$91&amp;$D$92,'CCG data'!$A:$AD,'CCG data'!S$3,FALSE)),ISBLANK(VLOOKUP($E244&amp;$D$91&amp;$D$92,'CCG data'!$A:$AD,'CCG data'!S$3,FALSE))),"",VLOOKUP($E244&amp;$D$91&amp;$D$92,'CCG data'!$A:$AD,'CCG data'!S$3,FALSE))</f>
        <v>147.8481673869145</v>
      </c>
      <c r="I244" s="395"/>
      <c r="J244" s="395">
        <f>IF(OR(ISERROR(VLOOKUP($E244&amp;$D$91&amp;$D$92,'CCG data'!$A:$AD,'CCG data'!T$3,FALSE)),ISBLANK(VLOOKUP($E244&amp;$D$91&amp;$D$92,'CCG data'!$A:$AD,'CCG data'!T$3,FALSE))),"",VLOOKUP($E244&amp;$D$91&amp;$D$92,'CCG data'!$A:$AD,'CCG data'!T$3,FALSE))</f>
        <v>9.338716112966317</v>
      </c>
      <c r="K244" s="395"/>
      <c r="L244" s="395">
        <f>IF(OR(ISERROR(VLOOKUP($E244&amp;$D$91&amp;$D$92,'CCG data'!$A:$AD,'CCG data'!U$3,FALSE)),ISBLANK(VLOOKUP($E244&amp;$D$91&amp;$D$92,'CCG data'!$A:$AD,'CCG data'!U$3,FALSE))),"",VLOOKUP($E244&amp;$D$91&amp;$D$92,'CCG data'!$A:$AD,'CCG data'!U$3,FALSE))</f>
        <v>24.816646254019169</v>
      </c>
      <c r="M244" s="396"/>
      <c r="N244" s="367">
        <f>IF(OR(ISERROR(VLOOKUP($E244&amp;$D$91&amp;$D$92,'CCG data'!$A:$AD,'CCG data'!G$3,FALSE)),ISBLANK(VLOOKUP($E244&amp;$D$91&amp;$D$92,'CCG data'!$A:$AD,'CCG data'!G$3,FALSE))),"",VLOOKUP($E244&amp;$D$91&amp;$D$92,'CCG data'!$A:$AD,'CCG data'!G$3,FALSE))</f>
        <v>1489</v>
      </c>
      <c r="P244" s="404" t="str">
        <f>IF(OR(ISERROR(VLOOKUP($E244&amp;$D$91&amp;$D$92,'CCG data'!$A:$AD,'CCG data'!B$3,FALSE)),ISBLANK(VLOOKUP($E244&amp;$D$91&amp;$D$92,'CCG data'!$A:$AD,'CCG data'!B$3,FALSE))),"",VLOOKUP($E244&amp;$D$91&amp;$D$92,'CCG data'!$A:$AD,'CCG data'!B$3,FALSE))</f>
        <v/>
      </c>
      <c r="Q244" s="267"/>
      <c r="R244" s="267">
        <f>IF(OR(ISERROR(VLOOKUP($E244&amp;$D$91&amp;$D$92,'CCG data'!$A:$AD,'CCG data'!C$3,FALSE)),ISBLANK(VLOOKUP($E244&amp;$D$91&amp;$D$92,'CCG data'!$A:$AD,'CCG data'!C$3,FALSE))),"",VLOOKUP($E244&amp;$D$91&amp;$D$92,'CCG data'!$A:$AD,'CCG data'!C$3,FALSE))</f>
        <v>0.81799865681665551</v>
      </c>
      <c r="S244" s="267"/>
      <c r="T244" s="267">
        <f>IF(OR(ISERROR(VLOOKUP($E244&amp;$D$91&amp;$D$92,'CCG data'!$A:$AD,'CCG data'!D$3,FALSE)),ISBLANK(VLOOKUP($E244&amp;$D$91&amp;$D$92,'CCG data'!$A:$AD,'CCG data'!D$3,FALSE))),"",VLOOKUP($E244&amp;$D$91&amp;$D$92,'CCG data'!$A:$AD,'CCG data'!D$3,FALSE))</f>
        <v>4.5668233713901947E-2</v>
      </c>
      <c r="U244" s="267"/>
      <c r="V244" s="267">
        <f>IF(OR(ISERROR(VLOOKUP($E244&amp;$D$91&amp;$D$92,'CCG data'!$A:$AD,'CCG data'!E$3,FALSE)),ISBLANK(VLOOKUP($E244&amp;$D$91&amp;$D$92,'CCG data'!$A:$AD,'CCG data'!E$3,FALSE))),"",VLOOKUP($E244&amp;$D$91&amp;$D$92,'CCG data'!$A:$AD,'CCG data'!E$3,FALSE))</f>
        <v>0.13633310946944258</v>
      </c>
      <c r="W244" s="405"/>
      <c r="Z244" s="165">
        <f>IFERROR(VLOOKUP($E244&amp;$D$92, Outliers!$A$4:$P$214,13,FALSE),"0")</f>
        <v>1</v>
      </c>
      <c r="AA244" s="165">
        <f>IFERROR(VLOOKUP($E244&amp;$D$92, Outliers!$A$4:$P$214,14,FALSE),"0")</f>
        <v>1</v>
      </c>
      <c r="AB244" s="165">
        <f>IFERROR(VLOOKUP($E244&amp;$D$92, Outliers!$A$4:$P$214,15,FALSE),"0")</f>
        <v>0</v>
      </c>
    </row>
    <row r="245" spans="4:28" x14ac:dyDescent="0.25">
      <c r="D245" s="319"/>
      <c r="E245" s="103" t="s">
        <v>27</v>
      </c>
      <c r="F245" s="95" t="str">
        <f>IF(P244="","",VLOOKUP($E244&amp;$D$91&amp;$D$92,'CCG data'!$A:$AD,'CCG data'!W$3,FALSE))</f>
        <v/>
      </c>
      <c r="G245" s="96" t="str">
        <f>IF(P244="","",VLOOKUP($E244&amp;$D$91&amp;$D$92,'CCG data'!$A:$AD,'CCG data'!X$3,FALSE))</f>
        <v/>
      </c>
      <c r="H245" s="96">
        <f>IF(R244="","",VLOOKUP($E244&amp;$D$91&amp;$D$92,'CCG data'!$A:$AD,'CCG data'!Y$3,FALSE))</f>
        <v>139.54491243966902</v>
      </c>
      <c r="I245" s="96">
        <f>IF(R244="","",VLOOKUP($E244&amp;$D$91&amp;$D$92,'CCG data'!$A:$AD,'CCG data'!Z$3,FALSE))</f>
        <v>156.15142233415997</v>
      </c>
      <c r="J245" s="96">
        <f>IF(T244="","",VLOOKUP($E244&amp;$D$91&amp;$D$92,'CCG data'!$A:$AD,'CCG data'!AA$3,FALSE))</f>
        <v>7.1190441904610609</v>
      </c>
      <c r="K245" s="96">
        <f>IF(T244="","",VLOOKUP($E244&amp;$D$91&amp;$D$92,'CCG data'!$A:$AD,'CCG data'!AB$3,FALSE))</f>
        <v>11.558388035471573</v>
      </c>
      <c r="L245" s="96">
        <f>IF(V244="","",VLOOKUP($E244&amp;$D$91&amp;$D$92,'CCG data'!$A:$AD,'CCG data'!AC$3,FALSE))</f>
        <v>21.402743526803324</v>
      </c>
      <c r="M245" s="96">
        <f>IF(V244="","",VLOOKUP($E244&amp;$D$91&amp;$D$92,'CCG data'!$A:$AD,'CCG data'!AD$3,FALSE))</f>
        <v>28.230548981235014</v>
      </c>
      <c r="N245" s="368"/>
      <c r="P245" s="152" t="str">
        <f>IF(P244="","",VLOOKUP($E244&amp;$D$91&amp;$D$92,'CCG data'!$A:$AD,'CCG data'!I$3,FALSE))</f>
        <v/>
      </c>
      <c r="Q245" s="15" t="str">
        <f>IF(P244="","",VLOOKUP($E244&amp;$D$91&amp;$D$92,'CCG data'!$A:$AD,'CCG data'!J$3,FALSE))</f>
        <v/>
      </c>
      <c r="R245" s="15">
        <f>IF(R244="","",VLOOKUP($E244&amp;$D$91&amp;$D$92,'CCG data'!$A:$AD,'CCG data'!K$3,FALSE))</f>
        <v>0.79800000000000004</v>
      </c>
      <c r="S245" s="15">
        <f>IF(R244="","",VLOOKUP($E244&amp;$D$91&amp;$D$92,'CCG data'!$A:$AD,'CCG data'!L$3,FALSE))</f>
        <v>0.83699999999999997</v>
      </c>
      <c r="T245" s="15">
        <f>IF(T244="","",VLOOKUP($E244&amp;$D$91&amp;$D$92,'CCG data'!$A:$AD,'CCG data'!M$3,FALSE))</f>
        <v>3.5999999999999997E-2</v>
      </c>
      <c r="U245" s="15">
        <f>IF(T244="","",VLOOKUP($E244&amp;$D$91&amp;$D$92,'CCG data'!$A:$AD,'CCG data'!N$3,FALSE))</f>
        <v>5.7000000000000002E-2</v>
      </c>
      <c r="V245" s="15">
        <f>IF(V244="","",VLOOKUP($E244&amp;$D$91&amp;$D$92,'CCG data'!$A:$AD,'CCG data'!O$3,FALSE))</f>
        <v>0.12</v>
      </c>
      <c r="W245" s="136">
        <f>IF(V244="","",VLOOKUP($E244&amp;$D$91&amp;$D$92,'CCG data'!$A:$AD,'CCG data'!P$3,FALSE))</f>
        <v>0.155</v>
      </c>
      <c r="Z245" s="165" t="str">
        <f>IFERROR(VLOOKUP($E245&amp;$D$92, Outliers!$A$4:$P$214,13,FALSE),"0")</f>
        <v>0</v>
      </c>
      <c r="AA245" s="165" t="str">
        <f>IFERROR(VLOOKUP($E245&amp;$D$92, Outliers!$A$4:$P$214,14,FALSE),"0")</f>
        <v>0</v>
      </c>
      <c r="AB245" s="165" t="str">
        <f>IFERROR(VLOOKUP($E245&amp;$D$92, Outliers!$A$4:$P$214,15,FALSE),"0")</f>
        <v>0</v>
      </c>
    </row>
    <row r="246" spans="4:28" ht="15.75" x14ac:dyDescent="0.25">
      <c r="D246" s="319"/>
      <c r="E246" s="104" t="s">
        <v>198</v>
      </c>
      <c r="F246" s="394" t="str">
        <f>IF(OR(ISERROR(VLOOKUP($E246&amp;$D$91&amp;$D$92,'CCG data'!$A:$AD,'CCG data'!R$3,FALSE)),ISBLANK(VLOOKUP($E246&amp;$D$91&amp;$D$92,'CCG data'!$A:$AD,'CCG data'!R$3,FALSE))),"",VLOOKUP($E246&amp;$D$91&amp;$D$92,'CCG data'!$A:$AD,'CCG data'!R$3,FALSE))</f>
        <v/>
      </c>
      <c r="G246" s="395"/>
      <c r="H246" s="395">
        <f>IF(OR(ISERROR(VLOOKUP($E246&amp;$D$91&amp;$D$92,'CCG data'!$A:$AD,'CCG data'!S$3,FALSE)),ISBLANK(VLOOKUP($E246&amp;$D$91&amp;$D$92,'CCG data'!$A:$AD,'CCG data'!S$3,FALSE))),"",VLOOKUP($E246&amp;$D$91&amp;$D$92,'CCG data'!$A:$AD,'CCG data'!S$3,FALSE))</f>
        <v>121.85264083793957</v>
      </c>
      <c r="I246" s="395"/>
      <c r="J246" s="395">
        <f>IF(OR(ISERROR(VLOOKUP($E246&amp;$D$91&amp;$D$92,'CCG data'!$A:$AD,'CCG data'!T$3,FALSE)),ISBLANK(VLOOKUP($E246&amp;$D$91&amp;$D$92,'CCG data'!$A:$AD,'CCG data'!T$3,FALSE))),"",VLOOKUP($E246&amp;$D$91&amp;$D$92,'CCG data'!$A:$AD,'CCG data'!T$3,FALSE))</f>
        <v>13.285369711071358</v>
      </c>
      <c r="K246" s="395"/>
      <c r="L246" s="395">
        <f>IF(OR(ISERROR(VLOOKUP($E246&amp;$D$91&amp;$D$92,'CCG data'!$A:$AD,'CCG data'!U$3,FALSE)),ISBLANK(VLOOKUP($E246&amp;$D$91&amp;$D$92,'CCG data'!$A:$AD,'CCG data'!U$3,FALSE))),"",VLOOKUP($E246&amp;$D$91&amp;$D$92,'CCG data'!$A:$AD,'CCG data'!U$3,FALSE))</f>
        <v>29.741990884773156</v>
      </c>
      <c r="M246" s="396"/>
      <c r="N246" s="367">
        <f>IF(OR(ISERROR(VLOOKUP($E246&amp;$D$91&amp;$D$92,'CCG data'!$A:$AD,'CCG data'!G$3,FALSE)),ISBLANK(VLOOKUP($E246&amp;$D$91&amp;$D$92,'CCG data'!$A:$AD,'CCG data'!G$3,FALSE))),"",VLOOKUP($E246&amp;$D$91&amp;$D$92,'CCG data'!$A:$AD,'CCG data'!G$3,FALSE))</f>
        <v>3034</v>
      </c>
      <c r="P246" s="404" t="str">
        <f>IF(OR(ISERROR(VLOOKUP($E246&amp;$D$91&amp;$D$92,'CCG data'!$A:$AD,'CCG data'!B$3,FALSE)),ISBLANK(VLOOKUP($E246&amp;$D$91&amp;$D$92,'CCG data'!$A:$AD,'CCG data'!B$3,FALSE))),"",VLOOKUP($E246&amp;$D$91&amp;$D$92,'CCG data'!$A:$AD,'CCG data'!B$3,FALSE))</f>
        <v/>
      </c>
      <c r="Q246" s="267"/>
      <c r="R246" s="267">
        <f>IF(OR(ISERROR(VLOOKUP($E246&amp;$D$91&amp;$D$92,'CCG data'!$A:$AD,'CCG data'!C$3,FALSE)),ISBLANK(VLOOKUP($E246&amp;$D$91&amp;$D$92,'CCG data'!$A:$AD,'CCG data'!C$3,FALSE))),"",VLOOKUP($E246&amp;$D$91&amp;$D$92,'CCG data'!$A:$AD,'CCG data'!C$3,FALSE))</f>
        <v>0.73961766644693472</v>
      </c>
      <c r="S246" s="267"/>
      <c r="T246" s="267">
        <f>IF(OR(ISERROR(VLOOKUP($E246&amp;$D$91&amp;$D$92,'CCG data'!$A:$AD,'CCG data'!D$3,FALSE)),ISBLANK(VLOOKUP($E246&amp;$D$91&amp;$D$92,'CCG data'!$A:$AD,'CCG data'!D$3,FALSE))),"",VLOOKUP($E246&amp;$D$91&amp;$D$92,'CCG data'!$A:$AD,'CCG data'!D$3,FALSE))</f>
        <v>7.6796308503625579E-2</v>
      </c>
      <c r="U246" s="267"/>
      <c r="V246" s="267">
        <f>IF(OR(ISERROR(VLOOKUP($E246&amp;$D$91&amp;$D$92,'CCG data'!$A:$AD,'CCG data'!E$3,FALSE)),ISBLANK(VLOOKUP($E246&amp;$D$91&amp;$D$92,'CCG data'!$A:$AD,'CCG data'!E$3,FALSE))),"",VLOOKUP($E246&amp;$D$91&amp;$D$92,'CCG data'!$A:$AD,'CCG data'!E$3,FALSE))</f>
        <v>0.18358602504943969</v>
      </c>
      <c r="W246" s="405"/>
      <c r="Z246" s="165">
        <f>IFERROR(VLOOKUP($E246&amp;$D$92, Outliers!$A$4:$P$214,13,FALSE),"0")</f>
        <v>1</v>
      </c>
      <c r="AA246" s="165">
        <f>IFERROR(VLOOKUP($E246&amp;$D$92, Outliers!$A$4:$P$214,14,FALSE),"0")</f>
        <v>1</v>
      </c>
      <c r="AB246" s="165">
        <f>IFERROR(VLOOKUP($E246&amp;$D$92, Outliers!$A$4:$P$214,15,FALSE),"0")</f>
        <v>0</v>
      </c>
    </row>
    <row r="247" spans="4:28" x14ac:dyDescent="0.25">
      <c r="D247" s="319"/>
      <c r="E247" s="103" t="s">
        <v>27</v>
      </c>
      <c r="F247" s="95" t="str">
        <f>IF(P246="","",VLOOKUP($E246&amp;$D$91&amp;$D$92,'CCG data'!$A:$AD,'CCG data'!W$3,FALSE))</f>
        <v/>
      </c>
      <c r="G247" s="96" t="str">
        <f>IF(P246="","",VLOOKUP($E246&amp;$D$91&amp;$D$92,'CCG data'!$A:$AD,'CCG data'!X$3,FALSE))</f>
        <v/>
      </c>
      <c r="H247" s="96">
        <f>IF(R246="","",VLOOKUP($E246&amp;$D$91&amp;$D$92,'CCG data'!$A:$AD,'CCG data'!Y$3,FALSE))</f>
        <v>116.81091075997574</v>
      </c>
      <c r="I247" s="96">
        <f>IF(R246="","",VLOOKUP($E246&amp;$D$91&amp;$D$92,'CCG data'!$A:$AD,'CCG data'!Z$3,FALSE))</f>
        <v>126.89437091590341</v>
      </c>
      <c r="J247" s="96">
        <f>IF(T246="","",VLOOKUP($E246&amp;$D$91&amp;$D$92,'CCG data'!$A:$AD,'CCG data'!AA$3,FALSE))</f>
        <v>11.579476835251359</v>
      </c>
      <c r="K247" s="96">
        <f>IF(T246="","",VLOOKUP($E246&amp;$D$91&amp;$D$92,'CCG data'!$A:$AD,'CCG data'!AB$3,FALSE))</f>
        <v>14.991262586891356</v>
      </c>
      <c r="L247" s="96">
        <f>IF(V246="","",VLOOKUP($E246&amp;$D$91&amp;$D$92,'CCG data'!$A:$AD,'CCG data'!AC$3,FALSE))</f>
        <v>27.271982031218279</v>
      </c>
      <c r="M247" s="96">
        <f>IF(V246="","",VLOOKUP($E246&amp;$D$91&amp;$D$92,'CCG data'!$A:$AD,'CCG data'!AD$3,FALSE))</f>
        <v>32.211999738328032</v>
      </c>
      <c r="N247" s="368"/>
      <c r="P247" s="152" t="str">
        <f>IF(P246="","",VLOOKUP($E246&amp;$D$91&amp;$D$92,'CCG data'!$A:$AD,'CCG data'!I$3,FALSE))</f>
        <v/>
      </c>
      <c r="Q247" s="15" t="str">
        <f>IF(P246="","",VLOOKUP($E246&amp;$D$91&amp;$D$92,'CCG data'!$A:$AD,'CCG data'!J$3,FALSE))</f>
        <v/>
      </c>
      <c r="R247" s="15">
        <f>IF(R246="","",VLOOKUP($E246&amp;$D$91&amp;$D$92,'CCG data'!$A:$AD,'CCG data'!K$3,FALSE))</f>
        <v>0.72399999999999998</v>
      </c>
      <c r="S247" s="15">
        <f>IF(R246="","",VLOOKUP($E246&amp;$D$91&amp;$D$92,'CCG data'!$A:$AD,'CCG data'!L$3,FALSE))</f>
        <v>0.755</v>
      </c>
      <c r="T247" s="15">
        <f>IF(T246="","",VLOOKUP($E246&amp;$D$91&amp;$D$92,'CCG data'!$A:$AD,'CCG data'!M$3,FALSE))</f>
        <v>6.8000000000000005E-2</v>
      </c>
      <c r="U247" s="15">
        <f>IF(T246="","",VLOOKUP($E246&amp;$D$91&amp;$D$92,'CCG data'!$A:$AD,'CCG data'!N$3,FALSE))</f>
        <v>8.6999999999999994E-2</v>
      </c>
      <c r="V247" s="15">
        <f>IF(V246="","",VLOOKUP($E246&amp;$D$91&amp;$D$92,'CCG data'!$A:$AD,'CCG data'!O$3,FALSE))</f>
        <v>0.17</v>
      </c>
      <c r="W247" s="136">
        <f>IF(V246="","",VLOOKUP($E246&amp;$D$91&amp;$D$92,'CCG data'!$A:$AD,'CCG data'!P$3,FALSE))</f>
        <v>0.19800000000000001</v>
      </c>
      <c r="Z247" s="165" t="str">
        <f>IFERROR(VLOOKUP($E247&amp;$D$92, Outliers!$A$4:$P$214,13,FALSE),"0")</f>
        <v>0</v>
      </c>
      <c r="AA247" s="165" t="str">
        <f>IFERROR(VLOOKUP($E247&amp;$D$92, Outliers!$A$4:$P$214,14,FALSE),"0")</f>
        <v>0</v>
      </c>
      <c r="AB247" s="165" t="str">
        <f>IFERROR(VLOOKUP($E247&amp;$D$92, Outliers!$A$4:$P$214,15,FALSE),"0")</f>
        <v>0</v>
      </c>
    </row>
    <row r="248" spans="4:28" ht="15.75" x14ac:dyDescent="0.25">
      <c r="D248" s="319"/>
      <c r="E248" s="104" t="s">
        <v>493</v>
      </c>
      <c r="F248" s="394" t="str">
        <f>IF(OR(ISERROR(VLOOKUP($E248&amp;$D$91&amp;$D$92,'CCG data'!$A:$AD,'CCG data'!R$3,FALSE)),ISBLANK(VLOOKUP($E248&amp;$D$91&amp;$D$92,'CCG data'!$A:$AD,'CCG data'!R$3,FALSE))),"",VLOOKUP($E248&amp;$D$91&amp;$D$92,'CCG data'!$A:$AD,'CCG data'!R$3,FALSE))</f>
        <v/>
      </c>
      <c r="G248" s="395"/>
      <c r="H248" s="395">
        <f>IF(OR(ISERROR(VLOOKUP($E248&amp;$D$91&amp;$D$92,'CCG data'!$A:$AD,'CCG data'!S$3,FALSE)),ISBLANK(VLOOKUP($E248&amp;$D$91&amp;$D$92,'CCG data'!$A:$AD,'CCG data'!S$3,FALSE))),"",VLOOKUP($E248&amp;$D$91&amp;$D$92,'CCG data'!$A:$AD,'CCG data'!S$3,FALSE))</f>
        <v>146.13826761427299</v>
      </c>
      <c r="I248" s="395"/>
      <c r="J248" s="395">
        <f>IF(OR(ISERROR(VLOOKUP($E248&amp;$D$91&amp;$D$92,'CCG data'!$A:$AD,'CCG data'!T$3,FALSE)),ISBLANK(VLOOKUP($E248&amp;$D$91&amp;$D$92,'CCG data'!$A:$AD,'CCG data'!T$3,FALSE))),"",VLOOKUP($E248&amp;$D$91&amp;$D$92,'CCG data'!$A:$AD,'CCG data'!T$3,FALSE))</f>
        <v>19.829590421387806</v>
      </c>
      <c r="K248" s="395"/>
      <c r="L248" s="395">
        <f>IF(OR(ISERROR(VLOOKUP($E248&amp;$D$91&amp;$D$92,'CCG data'!$A:$AD,'CCG data'!U$3,FALSE)),ISBLANK(VLOOKUP($E248&amp;$D$91&amp;$D$92,'CCG data'!$A:$AD,'CCG data'!U$3,FALSE))),"",VLOOKUP($E248&amp;$D$91&amp;$D$92,'CCG data'!$A:$AD,'CCG data'!U$3,FALSE))</f>
        <v>26.016259058421429</v>
      </c>
      <c r="M248" s="396"/>
      <c r="N248" s="367">
        <f>IF(OR(ISERROR(VLOOKUP($E248&amp;$D$91&amp;$D$92,'CCG data'!$A:$AD,'CCG data'!G$3,FALSE)),ISBLANK(VLOOKUP($E248&amp;$D$91&amp;$D$92,'CCG data'!$A:$AD,'CCG data'!G$3,FALSE))),"",VLOOKUP($E248&amp;$D$91&amp;$D$92,'CCG data'!$A:$AD,'CCG data'!G$3,FALSE))</f>
        <v>1262</v>
      </c>
      <c r="P248" s="404" t="str">
        <f>IF(OR(ISERROR(VLOOKUP($E248&amp;$D$91&amp;$D$92,'CCG data'!$A:$AD,'CCG data'!B$3,FALSE)),ISBLANK(VLOOKUP($E248&amp;$D$91&amp;$D$92,'CCG data'!$A:$AD,'CCG data'!B$3,FALSE))),"",VLOOKUP($E248&amp;$D$91&amp;$D$92,'CCG data'!$A:$AD,'CCG data'!B$3,FALSE))</f>
        <v/>
      </c>
      <c r="Q248" s="267"/>
      <c r="R248" s="267">
        <f>IF(OR(ISERROR(VLOOKUP($E248&amp;$D$91&amp;$D$92,'CCG data'!$A:$AD,'CCG data'!C$3,FALSE)),ISBLANK(VLOOKUP($E248&amp;$D$91&amp;$D$92,'CCG data'!$A:$AD,'CCG data'!C$3,FALSE))),"",VLOOKUP($E248&amp;$D$91&amp;$D$92,'CCG data'!$A:$AD,'CCG data'!C$3,FALSE))</f>
        <v>0.76862123613312205</v>
      </c>
      <c r="S248" s="267"/>
      <c r="T248" s="267">
        <f>IF(OR(ISERROR(VLOOKUP($E248&amp;$D$91&amp;$D$92,'CCG data'!$A:$AD,'CCG data'!D$3,FALSE)),ISBLANK(VLOOKUP($E248&amp;$D$91&amp;$D$92,'CCG data'!$A:$AD,'CCG data'!D$3,FALSE))),"",VLOOKUP($E248&amp;$D$91&amp;$D$92,'CCG data'!$A:$AD,'CCG data'!D$3,FALSE))</f>
        <v>9.0332805071315372E-2</v>
      </c>
      <c r="U248" s="267"/>
      <c r="V248" s="267">
        <f>IF(OR(ISERROR(VLOOKUP($E248&amp;$D$91&amp;$D$92,'CCG data'!$A:$AD,'CCG data'!E$3,FALSE)),ISBLANK(VLOOKUP($E248&amp;$D$91&amp;$D$92,'CCG data'!$A:$AD,'CCG data'!E$3,FALSE))),"",VLOOKUP($E248&amp;$D$91&amp;$D$92,'CCG data'!$A:$AD,'CCG data'!E$3,FALSE))</f>
        <v>0.14104595879556259</v>
      </c>
      <c r="W248" s="405"/>
      <c r="Z248" s="165">
        <f>IFERROR(VLOOKUP($E248&amp;$D$92, Outliers!$A$4:$P$214,13,FALSE),"0")</f>
        <v>1</v>
      </c>
      <c r="AA248" s="165">
        <f>IFERROR(VLOOKUP($E248&amp;$D$92, Outliers!$A$4:$P$214,14,FALSE),"0")</f>
        <v>0</v>
      </c>
      <c r="AB248" s="165">
        <f>IFERROR(VLOOKUP($E248&amp;$D$92, Outliers!$A$4:$P$214,15,FALSE),"0")</f>
        <v>0</v>
      </c>
    </row>
    <row r="249" spans="4:28" x14ac:dyDescent="0.25">
      <c r="D249" s="319"/>
      <c r="E249" s="103" t="s">
        <v>27</v>
      </c>
      <c r="F249" s="95" t="str">
        <f>IF(P248="","",VLOOKUP($E248&amp;$D$91&amp;$D$92,'CCG data'!$A:$AD,'CCG data'!W$3,FALSE))</f>
        <v/>
      </c>
      <c r="G249" s="96" t="str">
        <f>IF(P248="","",VLOOKUP($E248&amp;$D$91&amp;$D$92,'CCG data'!$A:$AD,'CCG data'!X$3,FALSE))</f>
        <v/>
      </c>
      <c r="H249" s="96">
        <f>IF(R248="","",VLOOKUP($E248&amp;$D$91&amp;$D$92,'CCG data'!$A:$AD,'CCG data'!Y$3,FALSE))</f>
        <v>136.9415223163505</v>
      </c>
      <c r="I249" s="96">
        <f>IF(R248="","",VLOOKUP($E248&amp;$D$91&amp;$D$92,'CCG data'!$A:$AD,'CCG data'!Z$3,FALSE))</f>
        <v>155.33501291219548</v>
      </c>
      <c r="J249" s="96">
        <f>IF(T248="","",VLOOKUP($E248&amp;$D$91&amp;$D$92,'CCG data'!$A:$AD,'CCG data'!AA$3,FALSE))</f>
        <v>16.189456265910781</v>
      </c>
      <c r="K249" s="96">
        <f>IF(T248="","",VLOOKUP($E248&amp;$D$91&amp;$D$92,'CCG data'!$A:$AD,'CCG data'!AB$3,FALSE))</f>
        <v>23.469724576864831</v>
      </c>
      <c r="L249" s="96">
        <f>IF(V248="","",VLOOKUP($E248&amp;$D$91&amp;$D$92,'CCG data'!$A:$AD,'CCG data'!AC$3,FALSE))</f>
        <v>22.194256982112581</v>
      </c>
      <c r="M249" s="96">
        <f>IF(V248="","",VLOOKUP($E248&amp;$D$91&amp;$D$92,'CCG data'!$A:$AD,'CCG data'!AD$3,FALSE))</f>
        <v>29.838261134730278</v>
      </c>
      <c r="N249" s="368"/>
      <c r="P249" s="152" t="str">
        <f>IF(P248="","",VLOOKUP($E248&amp;$D$91&amp;$D$92,'CCG data'!$A:$AD,'CCG data'!I$3,FALSE))</f>
        <v/>
      </c>
      <c r="Q249" s="15" t="str">
        <f>IF(P248="","",VLOOKUP($E248&amp;$D$91&amp;$D$92,'CCG data'!$A:$AD,'CCG data'!J$3,FALSE))</f>
        <v/>
      </c>
      <c r="R249" s="15">
        <f>IF(R248="","",VLOOKUP($E248&amp;$D$91&amp;$D$92,'CCG data'!$A:$AD,'CCG data'!K$3,FALSE))</f>
        <v>0.745</v>
      </c>
      <c r="S249" s="15">
        <f>IF(R248="","",VLOOKUP($E248&amp;$D$91&amp;$D$92,'CCG data'!$A:$AD,'CCG data'!L$3,FALSE))</f>
        <v>0.79100000000000004</v>
      </c>
      <c r="T249" s="15">
        <f>IF(T248="","",VLOOKUP($E248&amp;$D$91&amp;$D$92,'CCG data'!$A:$AD,'CCG data'!M$3,FALSE))</f>
        <v>7.5999999999999998E-2</v>
      </c>
      <c r="U249" s="15">
        <f>IF(T248="","",VLOOKUP($E248&amp;$D$91&amp;$D$92,'CCG data'!$A:$AD,'CCG data'!N$3,FALSE))</f>
        <v>0.107</v>
      </c>
      <c r="V249" s="15">
        <f>IF(V248="","",VLOOKUP($E248&amp;$D$91&amp;$D$92,'CCG data'!$A:$AD,'CCG data'!O$3,FALSE))</f>
        <v>0.123</v>
      </c>
      <c r="W249" s="136">
        <f>IF(V248="","",VLOOKUP($E248&amp;$D$91&amp;$D$92,'CCG data'!$A:$AD,'CCG data'!P$3,FALSE))</f>
        <v>0.161</v>
      </c>
      <c r="Z249" s="165" t="str">
        <f>IFERROR(VLOOKUP($E249&amp;$D$92, Outliers!$A$4:$P$214,13,FALSE),"0")</f>
        <v>0</v>
      </c>
      <c r="AA249" s="165" t="str">
        <f>IFERROR(VLOOKUP($E249&amp;$D$92, Outliers!$A$4:$P$214,14,FALSE),"0")</f>
        <v>0</v>
      </c>
      <c r="AB249" s="165" t="str">
        <f>IFERROR(VLOOKUP($E249&amp;$D$92, Outliers!$A$4:$P$214,15,FALSE),"0")</f>
        <v>0</v>
      </c>
    </row>
    <row r="250" spans="4:28" ht="15.75" x14ac:dyDescent="0.25">
      <c r="D250" s="319"/>
      <c r="E250" s="104" t="s">
        <v>199</v>
      </c>
      <c r="F250" s="394" t="str">
        <f>IF(OR(ISERROR(VLOOKUP($E250&amp;$D$91&amp;$D$92,'CCG data'!$A:$AD,'CCG data'!R$3,FALSE)),ISBLANK(VLOOKUP($E250&amp;$D$91&amp;$D$92,'CCG data'!$A:$AD,'CCG data'!R$3,FALSE))),"",VLOOKUP($E250&amp;$D$91&amp;$D$92,'CCG data'!$A:$AD,'CCG data'!R$3,FALSE))</f>
        <v/>
      </c>
      <c r="G250" s="395"/>
      <c r="H250" s="395">
        <f>IF(OR(ISERROR(VLOOKUP($E250&amp;$D$91&amp;$D$92,'CCG data'!$A:$AD,'CCG data'!S$3,FALSE)),ISBLANK(VLOOKUP($E250&amp;$D$91&amp;$D$92,'CCG data'!$A:$AD,'CCG data'!S$3,FALSE))),"",VLOOKUP($E250&amp;$D$91&amp;$D$92,'CCG data'!$A:$AD,'CCG data'!S$3,FALSE))</f>
        <v>138.93705234241841</v>
      </c>
      <c r="I250" s="395"/>
      <c r="J250" s="395">
        <f>IF(OR(ISERROR(VLOOKUP($E250&amp;$D$91&amp;$D$92,'CCG data'!$A:$AD,'CCG data'!T$3,FALSE)),ISBLANK(VLOOKUP($E250&amp;$D$91&amp;$D$92,'CCG data'!$A:$AD,'CCG data'!T$3,FALSE))),"",VLOOKUP($E250&amp;$D$91&amp;$D$92,'CCG data'!$A:$AD,'CCG data'!T$3,FALSE))</f>
        <v>19.243186956863852</v>
      </c>
      <c r="K250" s="395"/>
      <c r="L250" s="395">
        <f>IF(OR(ISERROR(VLOOKUP($E250&amp;$D$91&amp;$D$92,'CCG data'!$A:$AD,'CCG data'!U$3,FALSE)),ISBLANK(VLOOKUP($E250&amp;$D$91&amp;$D$92,'CCG data'!$A:$AD,'CCG data'!U$3,FALSE))),"",VLOOKUP($E250&amp;$D$91&amp;$D$92,'CCG data'!$A:$AD,'CCG data'!U$3,FALSE))</f>
        <v>24.058983878346552</v>
      </c>
      <c r="M250" s="396"/>
      <c r="N250" s="367">
        <f>IF(OR(ISERROR(VLOOKUP($E250&amp;$D$91&amp;$D$92,'CCG data'!$A:$AD,'CCG data'!G$3,FALSE)),ISBLANK(VLOOKUP($E250&amp;$D$91&amp;$D$92,'CCG data'!$A:$AD,'CCG data'!G$3,FALSE))),"",VLOOKUP($E250&amp;$D$91&amp;$D$92,'CCG data'!$A:$AD,'CCG data'!G$3,FALSE))</f>
        <v>1294</v>
      </c>
      <c r="P250" s="404" t="str">
        <f>IF(OR(ISERROR(VLOOKUP($E250&amp;$D$91&amp;$D$92,'CCG data'!$A:$AD,'CCG data'!B$3,FALSE)),ISBLANK(VLOOKUP($E250&amp;$D$91&amp;$D$92,'CCG data'!$A:$AD,'CCG data'!B$3,FALSE))),"",VLOOKUP($E250&amp;$D$91&amp;$D$92,'CCG data'!$A:$AD,'CCG data'!B$3,FALSE))</f>
        <v/>
      </c>
      <c r="Q250" s="267"/>
      <c r="R250" s="267">
        <f>IF(OR(ISERROR(VLOOKUP($E250&amp;$D$91&amp;$D$92,'CCG data'!$A:$AD,'CCG data'!C$3,FALSE)),ISBLANK(VLOOKUP($E250&amp;$D$91&amp;$D$92,'CCG data'!$A:$AD,'CCG data'!C$3,FALSE))),"",VLOOKUP($E250&amp;$D$91&amp;$D$92,'CCG data'!$A:$AD,'CCG data'!C$3,FALSE))</f>
        <v>0.77357032457496133</v>
      </c>
      <c r="S250" s="267"/>
      <c r="T250" s="267">
        <f>IF(OR(ISERROR(VLOOKUP($E250&amp;$D$91&amp;$D$92,'CCG data'!$A:$AD,'CCG data'!D$3,FALSE)),ISBLANK(VLOOKUP($E250&amp;$D$91&amp;$D$92,'CCG data'!$A:$AD,'CCG data'!D$3,FALSE))),"",VLOOKUP($E250&amp;$D$91&amp;$D$92,'CCG data'!$A:$AD,'CCG data'!D$3,FALSE))</f>
        <v>9.5054095826893351E-2</v>
      </c>
      <c r="U250" s="267"/>
      <c r="V250" s="267">
        <f>IF(OR(ISERROR(VLOOKUP($E250&amp;$D$91&amp;$D$92,'CCG data'!$A:$AD,'CCG data'!E$3,FALSE)),ISBLANK(VLOOKUP($E250&amp;$D$91&amp;$D$92,'CCG data'!$A:$AD,'CCG data'!E$3,FALSE))),"",VLOOKUP($E250&amp;$D$91&amp;$D$92,'CCG data'!$A:$AD,'CCG data'!E$3,FALSE))</f>
        <v>0.13137557959814528</v>
      </c>
      <c r="W250" s="405"/>
      <c r="Z250" s="165">
        <f>IFERROR(VLOOKUP($E250&amp;$D$92, Outliers!$A$4:$P$214,13,FALSE),"0")</f>
        <v>0</v>
      </c>
      <c r="AA250" s="165">
        <f>IFERROR(VLOOKUP($E250&amp;$D$92, Outliers!$A$4:$P$214,14,FALSE),"0")</f>
        <v>0</v>
      </c>
      <c r="AB250" s="165">
        <f>IFERROR(VLOOKUP($E250&amp;$D$92, Outliers!$A$4:$P$214,15,FALSE),"0")</f>
        <v>0</v>
      </c>
    </row>
    <row r="251" spans="4:28" x14ac:dyDescent="0.25">
      <c r="D251" s="319"/>
      <c r="E251" s="103" t="s">
        <v>27</v>
      </c>
      <c r="F251" s="95" t="str">
        <f>IF(P250="","",VLOOKUP($E250&amp;$D$91&amp;$D$92,'CCG data'!$A:$AD,'CCG data'!W$3,FALSE))</f>
        <v/>
      </c>
      <c r="G251" s="96" t="str">
        <f>IF(P250="","",VLOOKUP($E250&amp;$D$91&amp;$D$92,'CCG data'!$A:$AD,'CCG data'!X$3,FALSE))</f>
        <v/>
      </c>
      <c r="H251" s="96">
        <f>IF(R250="","",VLOOKUP($E250&amp;$D$91&amp;$D$92,'CCG data'!$A:$AD,'CCG data'!Y$3,FALSE))</f>
        <v>130.32994709856513</v>
      </c>
      <c r="I251" s="96">
        <f>IF(R250="","",VLOOKUP($E250&amp;$D$91&amp;$D$92,'CCG data'!$A:$AD,'CCG data'!Z$3,FALSE))</f>
        <v>147.54415758627169</v>
      </c>
      <c r="J251" s="96">
        <f>IF(T250="","",VLOOKUP($E250&amp;$D$91&amp;$D$92,'CCG data'!$A:$AD,'CCG data'!AA$3,FALSE))</f>
        <v>15.842391475630276</v>
      </c>
      <c r="K251" s="96">
        <f>IF(T250="","",VLOOKUP($E250&amp;$D$91&amp;$D$92,'CCG data'!$A:$AD,'CCG data'!AB$3,FALSE))</f>
        <v>22.643982438097428</v>
      </c>
      <c r="L251" s="96">
        <f>IF(V250="","",VLOOKUP($E250&amp;$D$91&amp;$D$92,'CCG data'!$A:$AD,'CCG data'!AC$3,FALSE))</f>
        <v>20.442313811167267</v>
      </c>
      <c r="M251" s="96">
        <f>IF(V250="","",VLOOKUP($E250&amp;$D$91&amp;$D$92,'CCG data'!$A:$AD,'CCG data'!AD$3,FALSE))</f>
        <v>27.675653945525838</v>
      </c>
      <c r="N251" s="368"/>
      <c r="P251" s="152" t="str">
        <f>IF(P250="","",VLOOKUP($E250&amp;$D$91&amp;$D$92,'CCG data'!$A:$AD,'CCG data'!I$3,FALSE))</f>
        <v/>
      </c>
      <c r="Q251" s="15" t="str">
        <f>IF(P250="","",VLOOKUP($E250&amp;$D$91&amp;$D$92,'CCG data'!$A:$AD,'CCG data'!J$3,FALSE))</f>
        <v/>
      </c>
      <c r="R251" s="15">
        <f>IF(R250="","",VLOOKUP($E250&amp;$D$91&amp;$D$92,'CCG data'!$A:$AD,'CCG data'!K$3,FALSE))</f>
        <v>0.75</v>
      </c>
      <c r="S251" s="15">
        <f>IF(R250="","",VLOOKUP($E250&amp;$D$91&amp;$D$92,'CCG data'!$A:$AD,'CCG data'!L$3,FALSE))</f>
        <v>0.79600000000000004</v>
      </c>
      <c r="T251" s="15">
        <f>IF(T250="","",VLOOKUP($E250&amp;$D$91&amp;$D$92,'CCG data'!$A:$AD,'CCG data'!M$3,FALSE))</f>
        <v>0.08</v>
      </c>
      <c r="U251" s="15">
        <f>IF(T250="","",VLOOKUP($E250&amp;$D$91&amp;$D$92,'CCG data'!$A:$AD,'CCG data'!N$3,FALSE))</f>
        <v>0.112</v>
      </c>
      <c r="V251" s="15">
        <f>IF(V250="","",VLOOKUP($E250&amp;$D$91&amp;$D$92,'CCG data'!$A:$AD,'CCG data'!O$3,FALSE))</f>
        <v>0.114</v>
      </c>
      <c r="W251" s="136">
        <f>IF(V250="","",VLOOKUP($E250&amp;$D$91&amp;$D$92,'CCG data'!$A:$AD,'CCG data'!P$3,FALSE))</f>
        <v>0.151</v>
      </c>
      <c r="Z251" s="165" t="str">
        <f>IFERROR(VLOOKUP($E251&amp;$D$92, Outliers!$A$4:$P$214,13,FALSE),"0")</f>
        <v>0</v>
      </c>
      <c r="AA251" s="165" t="str">
        <f>IFERROR(VLOOKUP($E251&amp;$D$92, Outliers!$A$4:$P$214,14,FALSE),"0")</f>
        <v>0</v>
      </c>
      <c r="AB251" s="165" t="str">
        <f>IFERROR(VLOOKUP($E251&amp;$D$92, Outliers!$A$4:$P$214,15,FALSE),"0")</f>
        <v>0</v>
      </c>
    </row>
    <row r="252" spans="4:28" ht="15.75" x14ac:dyDescent="0.25">
      <c r="D252" s="319"/>
      <c r="E252" s="104" t="s">
        <v>200</v>
      </c>
      <c r="F252" s="394" t="str">
        <f>IF(OR(ISERROR(VLOOKUP($E252&amp;$D$91&amp;$D$92,'CCG data'!$A:$AD,'CCG data'!R$3,FALSE)),ISBLANK(VLOOKUP($E252&amp;$D$91&amp;$D$92,'CCG data'!$A:$AD,'CCG data'!R$3,FALSE))),"",VLOOKUP($E252&amp;$D$91&amp;$D$92,'CCG data'!$A:$AD,'CCG data'!R$3,FALSE))</f>
        <v/>
      </c>
      <c r="G252" s="395"/>
      <c r="H252" s="395">
        <f>IF(OR(ISERROR(VLOOKUP($E252&amp;$D$91&amp;$D$92,'CCG data'!$A:$AD,'CCG data'!S$3,FALSE)),ISBLANK(VLOOKUP($E252&amp;$D$91&amp;$D$92,'CCG data'!$A:$AD,'CCG data'!S$3,FALSE))),"",VLOOKUP($E252&amp;$D$91&amp;$D$92,'CCG data'!$A:$AD,'CCG data'!S$3,FALSE))</f>
        <v>114.6809005414827</v>
      </c>
      <c r="I252" s="395"/>
      <c r="J252" s="395">
        <f>IF(OR(ISERROR(VLOOKUP($E252&amp;$D$91&amp;$D$92,'CCG data'!$A:$AD,'CCG data'!T$3,FALSE)),ISBLANK(VLOOKUP($E252&amp;$D$91&amp;$D$92,'CCG data'!$A:$AD,'CCG data'!T$3,FALSE))),"",VLOOKUP($E252&amp;$D$91&amp;$D$92,'CCG data'!$A:$AD,'CCG data'!T$3,FALSE))</f>
        <v>29.881223926804026</v>
      </c>
      <c r="K252" s="395"/>
      <c r="L252" s="395">
        <f>IF(OR(ISERROR(VLOOKUP($E252&amp;$D$91&amp;$D$92,'CCG data'!$A:$AD,'CCG data'!U$3,FALSE)),ISBLANK(VLOOKUP($E252&amp;$D$91&amp;$D$92,'CCG data'!$A:$AD,'CCG data'!U$3,FALSE))),"",VLOOKUP($E252&amp;$D$91&amp;$D$92,'CCG data'!$A:$AD,'CCG data'!U$3,FALSE))</f>
        <v>17.651515121712237</v>
      </c>
      <c r="M252" s="396"/>
      <c r="N252" s="367">
        <f>IF(OR(ISERROR(VLOOKUP($E252&amp;$D$91&amp;$D$92,'CCG data'!$A:$AD,'CCG data'!G$3,FALSE)),ISBLANK(VLOOKUP($E252&amp;$D$91&amp;$D$92,'CCG data'!$A:$AD,'CCG data'!G$3,FALSE))),"",VLOOKUP($E252&amp;$D$91&amp;$D$92,'CCG data'!$A:$AD,'CCG data'!G$3,FALSE))</f>
        <v>1213</v>
      </c>
      <c r="P252" s="404" t="str">
        <f>IF(OR(ISERROR(VLOOKUP($E252&amp;$D$91&amp;$D$92,'CCG data'!$A:$AD,'CCG data'!B$3,FALSE)),ISBLANK(VLOOKUP($E252&amp;$D$91&amp;$D$92,'CCG data'!$A:$AD,'CCG data'!B$3,FALSE))),"",VLOOKUP($E252&amp;$D$91&amp;$D$92,'CCG data'!$A:$AD,'CCG data'!B$3,FALSE))</f>
        <v/>
      </c>
      <c r="Q252" s="267"/>
      <c r="R252" s="267">
        <f>IF(OR(ISERROR(VLOOKUP($E252&amp;$D$91&amp;$D$92,'CCG data'!$A:$AD,'CCG data'!C$3,FALSE)),ISBLANK(VLOOKUP($E252&amp;$D$91&amp;$D$92,'CCG data'!$A:$AD,'CCG data'!C$3,FALSE))),"",VLOOKUP($E252&amp;$D$91&amp;$D$92,'CCG data'!$A:$AD,'CCG data'!C$3,FALSE))</f>
        <v>0.72382522671063476</v>
      </c>
      <c r="S252" s="267"/>
      <c r="T252" s="267">
        <f>IF(OR(ISERROR(VLOOKUP($E252&amp;$D$91&amp;$D$92,'CCG data'!$A:$AD,'CCG data'!D$3,FALSE)),ISBLANK(VLOOKUP($E252&amp;$D$91&amp;$D$92,'CCG data'!$A:$AD,'CCG data'!D$3,FALSE))),"",VLOOKUP($E252&amp;$D$91&amp;$D$92,'CCG data'!$A:$AD,'CCG data'!D$3,FALSE))</f>
        <v>0.16570486397361914</v>
      </c>
      <c r="U252" s="267"/>
      <c r="V252" s="267">
        <f>IF(OR(ISERROR(VLOOKUP($E252&amp;$D$91&amp;$D$92,'CCG data'!$A:$AD,'CCG data'!E$3,FALSE)),ISBLANK(VLOOKUP($E252&amp;$D$91&amp;$D$92,'CCG data'!$A:$AD,'CCG data'!E$3,FALSE))),"",VLOOKUP($E252&amp;$D$91&amp;$D$92,'CCG data'!$A:$AD,'CCG data'!E$3,FALSE))</f>
        <v>0.11046990931574609</v>
      </c>
      <c r="W252" s="405"/>
      <c r="Z252" s="165">
        <f>IFERROR(VLOOKUP($E252&amp;$D$92, Outliers!$A$4:$P$214,13,FALSE),"0")</f>
        <v>1</v>
      </c>
      <c r="AA252" s="165">
        <f>IFERROR(VLOOKUP($E252&amp;$D$92, Outliers!$A$4:$P$214,14,FALSE),"0")</f>
        <v>1</v>
      </c>
      <c r="AB252" s="165">
        <f>IFERROR(VLOOKUP($E252&amp;$D$92, Outliers!$A$4:$P$214,15,FALSE),"0")</f>
        <v>1</v>
      </c>
    </row>
    <row r="253" spans="4:28" x14ac:dyDescent="0.25">
      <c r="D253" s="319"/>
      <c r="E253" s="103" t="s">
        <v>27</v>
      </c>
      <c r="F253" s="95" t="str">
        <f>IF(P252="","",VLOOKUP($E252&amp;$D$91&amp;$D$92,'CCG data'!$A:$AD,'CCG data'!W$3,FALSE))</f>
        <v/>
      </c>
      <c r="G253" s="96" t="str">
        <f>IF(P252="","",VLOOKUP($E252&amp;$D$91&amp;$D$92,'CCG data'!$A:$AD,'CCG data'!X$3,FALSE))</f>
        <v/>
      </c>
      <c r="H253" s="96">
        <f>IF(R252="","",VLOOKUP($E252&amp;$D$91&amp;$D$92,'CCG data'!$A:$AD,'CCG data'!Y$3,FALSE))</f>
        <v>107.0951263977003</v>
      </c>
      <c r="I253" s="96">
        <f>IF(R252="","",VLOOKUP($E252&amp;$D$91&amp;$D$92,'CCG data'!$A:$AD,'CCG data'!Z$3,FALSE))</f>
        <v>122.2666746852651</v>
      </c>
      <c r="J253" s="96">
        <f>IF(T252="","",VLOOKUP($E252&amp;$D$91&amp;$D$92,'CCG data'!$A:$AD,'CCG data'!AA$3,FALSE))</f>
        <v>25.750212229325015</v>
      </c>
      <c r="K253" s="96">
        <f>IF(T252="","",VLOOKUP($E252&amp;$D$91&amp;$D$92,'CCG data'!$A:$AD,'CCG data'!AB$3,FALSE))</f>
        <v>34.012235624283036</v>
      </c>
      <c r="L253" s="96">
        <f>IF(V252="","",VLOOKUP($E252&amp;$D$91&amp;$D$92,'CCG data'!$A:$AD,'CCG data'!AC$3,FALSE))</f>
        <v>14.662792152557689</v>
      </c>
      <c r="M253" s="96">
        <f>IF(V252="","",VLOOKUP($E252&amp;$D$91&amp;$D$92,'CCG data'!$A:$AD,'CCG data'!AD$3,FALSE))</f>
        <v>20.640238090866784</v>
      </c>
      <c r="N253" s="368"/>
      <c r="P253" s="152" t="str">
        <f>IF(P252="","",VLOOKUP($E252&amp;$D$91&amp;$D$92,'CCG data'!$A:$AD,'CCG data'!I$3,FALSE))</f>
        <v/>
      </c>
      <c r="Q253" s="15" t="str">
        <f>IF(P252="","",VLOOKUP($E252&amp;$D$91&amp;$D$92,'CCG data'!$A:$AD,'CCG data'!J$3,FALSE))</f>
        <v/>
      </c>
      <c r="R253" s="15">
        <f>IF(R252="","",VLOOKUP($E252&amp;$D$91&amp;$D$92,'CCG data'!$A:$AD,'CCG data'!K$3,FALSE))</f>
        <v>0.69799999999999995</v>
      </c>
      <c r="S253" s="15">
        <f>IF(R252="","",VLOOKUP($E252&amp;$D$91&amp;$D$92,'CCG data'!$A:$AD,'CCG data'!L$3,FALSE))</f>
        <v>0.748</v>
      </c>
      <c r="T253" s="15">
        <f>IF(T252="","",VLOOKUP($E252&amp;$D$91&amp;$D$92,'CCG data'!$A:$AD,'CCG data'!M$3,FALSE))</f>
        <v>0.14599999999999999</v>
      </c>
      <c r="U253" s="15">
        <f>IF(T252="","",VLOOKUP($E252&amp;$D$91&amp;$D$92,'CCG data'!$A:$AD,'CCG data'!N$3,FALSE))</f>
        <v>0.188</v>
      </c>
      <c r="V253" s="15">
        <f>IF(V252="","",VLOOKUP($E252&amp;$D$91&amp;$D$92,'CCG data'!$A:$AD,'CCG data'!O$3,FALSE))</f>
        <v>9.4E-2</v>
      </c>
      <c r="W253" s="136">
        <f>IF(V252="","",VLOOKUP($E252&amp;$D$91&amp;$D$92,'CCG data'!$A:$AD,'CCG data'!P$3,FALSE))</f>
        <v>0.129</v>
      </c>
      <c r="Z253" s="165" t="str">
        <f>IFERROR(VLOOKUP($E253&amp;$D$92, Outliers!$A$4:$P$214,13,FALSE),"0")</f>
        <v>0</v>
      </c>
      <c r="AA253" s="165" t="str">
        <f>IFERROR(VLOOKUP($E253&amp;$D$92, Outliers!$A$4:$P$214,14,FALSE),"0")</f>
        <v>0</v>
      </c>
      <c r="AB253" s="165" t="str">
        <f>IFERROR(VLOOKUP($E253&amp;$D$92, Outliers!$A$4:$P$214,15,FALSE),"0")</f>
        <v>0</v>
      </c>
    </row>
    <row r="254" spans="4:28" ht="15.75" x14ac:dyDescent="0.25">
      <c r="D254" s="319"/>
      <c r="E254" s="104" t="s">
        <v>412</v>
      </c>
      <c r="F254" s="394" t="str">
        <f>IF(OR(ISERROR(VLOOKUP($E254&amp;$D$91&amp;$D$92,'CCG data'!$A:$AD,'CCG data'!R$3,FALSE)),ISBLANK(VLOOKUP($E254&amp;$D$91&amp;$D$92,'CCG data'!$A:$AD,'CCG data'!R$3,FALSE))),"",VLOOKUP($E254&amp;$D$91&amp;$D$92,'CCG data'!$A:$AD,'CCG data'!R$3,FALSE))</f>
        <v/>
      </c>
      <c r="G254" s="395"/>
      <c r="H254" s="395">
        <f>IF(OR(ISERROR(VLOOKUP($E254&amp;$D$91&amp;$D$92,'CCG data'!$A:$AD,'CCG data'!S$3,FALSE)),ISBLANK(VLOOKUP($E254&amp;$D$91&amp;$D$92,'CCG data'!$A:$AD,'CCG data'!S$3,FALSE))),"",VLOOKUP($E254&amp;$D$91&amp;$D$92,'CCG data'!$A:$AD,'CCG data'!S$3,FALSE))</f>
        <v>139.80831947215557</v>
      </c>
      <c r="I254" s="395"/>
      <c r="J254" s="395">
        <f>IF(OR(ISERROR(VLOOKUP($E254&amp;$D$91&amp;$D$92,'CCG data'!$A:$AD,'CCG data'!T$3,FALSE)),ISBLANK(VLOOKUP($E254&amp;$D$91&amp;$D$92,'CCG data'!$A:$AD,'CCG data'!T$3,FALSE))),"",VLOOKUP($E254&amp;$D$91&amp;$D$92,'CCG data'!$A:$AD,'CCG data'!T$3,FALSE))</f>
        <v>14.827810825627559</v>
      </c>
      <c r="K254" s="395"/>
      <c r="L254" s="395">
        <f>IF(OR(ISERROR(VLOOKUP($E254&amp;$D$91&amp;$D$92,'CCG data'!$A:$AD,'CCG data'!U$3,FALSE)),ISBLANK(VLOOKUP($E254&amp;$D$91&amp;$D$92,'CCG data'!$A:$AD,'CCG data'!U$3,FALSE))),"",VLOOKUP($E254&amp;$D$91&amp;$D$92,'CCG data'!$A:$AD,'CCG data'!U$3,FALSE))</f>
        <v>30.33494558440081</v>
      </c>
      <c r="M254" s="396"/>
      <c r="N254" s="367">
        <f>IF(OR(ISERROR(VLOOKUP($E254&amp;$D$91&amp;$D$92,'CCG data'!$A:$AD,'CCG data'!G$3,FALSE)),ISBLANK(VLOOKUP($E254&amp;$D$91&amp;$D$92,'CCG data'!$A:$AD,'CCG data'!G$3,FALSE))),"",VLOOKUP($E254&amp;$D$91&amp;$D$92,'CCG data'!$A:$AD,'CCG data'!G$3,FALSE))</f>
        <v>1499</v>
      </c>
      <c r="P254" s="404" t="str">
        <f>IF(OR(ISERROR(VLOOKUP($E254&amp;$D$91&amp;$D$92,'CCG data'!$A:$AD,'CCG data'!B$3,FALSE)),ISBLANK(VLOOKUP($E254&amp;$D$91&amp;$D$92,'CCG data'!$A:$AD,'CCG data'!B$3,FALSE))),"",VLOOKUP($E254&amp;$D$91&amp;$D$92,'CCG data'!$A:$AD,'CCG data'!B$3,FALSE))</f>
        <v/>
      </c>
      <c r="Q254" s="267"/>
      <c r="R254" s="267">
        <f>IF(OR(ISERROR(VLOOKUP($E254&amp;$D$91&amp;$D$92,'CCG data'!$A:$AD,'CCG data'!C$3,FALSE)),ISBLANK(VLOOKUP($E254&amp;$D$91&amp;$D$92,'CCG data'!$A:$AD,'CCG data'!C$3,FALSE))),"",VLOOKUP($E254&amp;$D$91&amp;$D$92,'CCG data'!$A:$AD,'CCG data'!C$3,FALSE))</f>
        <v>0.75717144763175448</v>
      </c>
      <c r="S254" s="267"/>
      <c r="T254" s="267">
        <f>IF(OR(ISERROR(VLOOKUP($E254&amp;$D$91&amp;$D$92,'CCG data'!$A:$AD,'CCG data'!D$3,FALSE)),ISBLANK(VLOOKUP($E254&amp;$D$91&amp;$D$92,'CCG data'!$A:$AD,'CCG data'!D$3,FALSE))),"",VLOOKUP($E254&amp;$D$91&amp;$D$92,'CCG data'!$A:$AD,'CCG data'!D$3,FALSE))</f>
        <v>7.6050700466977983E-2</v>
      </c>
      <c r="U254" s="267"/>
      <c r="V254" s="267">
        <f>IF(OR(ISERROR(VLOOKUP($E254&amp;$D$91&amp;$D$92,'CCG data'!$A:$AD,'CCG data'!E$3,FALSE)),ISBLANK(VLOOKUP($E254&amp;$D$91&amp;$D$92,'CCG data'!$A:$AD,'CCG data'!E$3,FALSE))),"",VLOOKUP($E254&amp;$D$91&amp;$D$92,'CCG data'!$A:$AD,'CCG data'!E$3,FALSE))</f>
        <v>0.16677785190126751</v>
      </c>
      <c r="W254" s="405"/>
      <c r="Z254" s="165">
        <f>IFERROR(VLOOKUP($E254&amp;$D$92, Outliers!$A$4:$P$214,13,FALSE),"0")</f>
        <v>0</v>
      </c>
      <c r="AA254" s="165">
        <f>IFERROR(VLOOKUP($E254&amp;$D$92, Outliers!$A$4:$P$214,14,FALSE),"0")</f>
        <v>0</v>
      </c>
      <c r="AB254" s="165">
        <f>IFERROR(VLOOKUP($E254&amp;$D$92, Outliers!$A$4:$P$214,15,FALSE),"0")</f>
        <v>0</v>
      </c>
    </row>
    <row r="255" spans="4:28" x14ac:dyDescent="0.25">
      <c r="D255" s="319"/>
      <c r="E255" s="103" t="s">
        <v>27</v>
      </c>
      <c r="F255" s="95" t="str">
        <f>IF(P254="","",VLOOKUP($E254&amp;$D$91&amp;$D$92,'CCG data'!$A:$AD,'CCG data'!W$3,FALSE))</f>
        <v/>
      </c>
      <c r="G255" s="96" t="str">
        <f>IF(P254="","",VLOOKUP($E254&amp;$D$91&amp;$D$92,'CCG data'!$A:$AD,'CCG data'!X$3,FALSE))</f>
        <v/>
      </c>
      <c r="H255" s="96">
        <f>IF(R254="","",VLOOKUP($E254&amp;$D$91&amp;$D$92,'CCG data'!$A:$AD,'CCG data'!Y$3,FALSE))</f>
        <v>131.67456317417569</v>
      </c>
      <c r="I255" s="96">
        <f>IF(R254="","",VLOOKUP($E254&amp;$D$91&amp;$D$92,'CCG data'!$A:$AD,'CCG data'!Z$3,FALSE))</f>
        <v>147.94207577013546</v>
      </c>
      <c r="J255" s="96">
        <f>IF(T254="","",VLOOKUP($E254&amp;$D$91&amp;$D$92,'CCG data'!$A:$AD,'CCG data'!AA$3,FALSE))</f>
        <v>12.105857447351916</v>
      </c>
      <c r="K255" s="96">
        <f>IF(T254="","",VLOOKUP($E254&amp;$D$91&amp;$D$92,'CCG data'!$A:$AD,'CCG data'!AB$3,FALSE))</f>
        <v>17.549764203903202</v>
      </c>
      <c r="L255" s="96">
        <f>IF(V254="","",VLOOKUP($E254&amp;$D$91&amp;$D$92,'CCG data'!$A:$AD,'CCG data'!AC$3,FALSE))</f>
        <v>26.574586771237026</v>
      </c>
      <c r="M255" s="96">
        <f>IF(V254="","",VLOOKUP($E254&amp;$D$91&amp;$D$92,'CCG data'!$A:$AD,'CCG data'!AD$3,FALSE))</f>
        <v>34.095304397564597</v>
      </c>
      <c r="N255" s="368"/>
      <c r="P255" s="152" t="str">
        <f>IF(P254="","",VLOOKUP($E254&amp;$D$91&amp;$D$92,'CCG data'!$A:$AD,'CCG data'!I$3,FALSE))</f>
        <v/>
      </c>
      <c r="Q255" s="15" t="str">
        <f>IF(P254="","",VLOOKUP($E254&amp;$D$91&amp;$D$92,'CCG data'!$A:$AD,'CCG data'!J$3,FALSE))</f>
        <v/>
      </c>
      <c r="R255" s="15">
        <f>IF(R254="","",VLOOKUP($E254&amp;$D$91&amp;$D$92,'CCG data'!$A:$AD,'CCG data'!K$3,FALSE))</f>
        <v>0.73499999999999999</v>
      </c>
      <c r="S255" s="15">
        <f>IF(R254="","",VLOOKUP($E254&amp;$D$91&amp;$D$92,'CCG data'!$A:$AD,'CCG data'!L$3,FALSE))</f>
        <v>0.77800000000000002</v>
      </c>
      <c r="T255" s="15">
        <f>IF(T254="","",VLOOKUP($E254&amp;$D$91&amp;$D$92,'CCG data'!$A:$AD,'CCG data'!M$3,FALSE))</f>
        <v>6.4000000000000001E-2</v>
      </c>
      <c r="U255" s="15">
        <f>IF(T254="","",VLOOKUP($E254&amp;$D$91&amp;$D$92,'CCG data'!$A:$AD,'CCG data'!N$3,FALSE))</f>
        <v>9.0999999999999998E-2</v>
      </c>
      <c r="V255" s="15">
        <f>IF(V254="","",VLOOKUP($E254&amp;$D$91&amp;$D$92,'CCG data'!$A:$AD,'CCG data'!O$3,FALSE))</f>
        <v>0.14899999999999999</v>
      </c>
      <c r="W255" s="136">
        <f>IF(V254="","",VLOOKUP($E254&amp;$D$91&amp;$D$92,'CCG data'!$A:$AD,'CCG data'!P$3,FALSE))</f>
        <v>0.186</v>
      </c>
      <c r="Z255" s="165" t="str">
        <f>IFERROR(VLOOKUP($E255&amp;$D$92, Outliers!$A$4:$P$214,13,FALSE),"0")</f>
        <v>0</v>
      </c>
      <c r="AA255" s="165" t="str">
        <f>IFERROR(VLOOKUP($E255&amp;$D$92, Outliers!$A$4:$P$214,14,FALSE),"0")</f>
        <v>0</v>
      </c>
      <c r="AB255" s="165" t="str">
        <f>IFERROR(VLOOKUP($E255&amp;$D$92, Outliers!$A$4:$P$214,15,FALSE),"0")</f>
        <v>0</v>
      </c>
    </row>
    <row r="256" spans="4:28" ht="15.75" x14ac:dyDescent="0.25">
      <c r="D256" s="319"/>
      <c r="E256" s="104" t="s">
        <v>201</v>
      </c>
      <c r="F256" s="394" t="str">
        <f>IF(OR(ISERROR(VLOOKUP($E256&amp;$D$91&amp;$D$92,'CCG data'!$A:$AD,'CCG data'!R$3,FALSE)),ISBLANK(VLOOKUP($E256&amp;$D$91&amp;$D$92,'CCG data'!$A:$AD,'CCG data'!R$3,FALSE))),"",VLOOKUP($E256&amp;$D$91&amp;$D$92,'CCG data'!$A:$AD,'CCG data'!R$3,FALSE))</f>
        <v/>
      </c>
      <c r="G256" s="395"/>
      <c r="H256" s="395">
        <f>IF(OR(ISERROR(VLOOKUP($E256&amp;$D$91&amp;$D$92,'CCG data'!$A:$AD,'CCG data'!S$3,FALSE)),ISBLANK(VLOOKUP($E256&amp;$D$91&amp;$D$92,'CCG data'!$A:$AD,'CCG data'!S$3,FALSE))),"",VLOOKUP($E256&amp;$D$91&amp;$D$92,'CCG data'!$A:$AD,'CCG data'!S$3,FALSE))</f>
        <v>105.35126069470935</v>
      </c>
      <c r="I256" s="395"/>
      <c r="J256" s="395">
        <f>IF(OR(ISERROR(VLOOKUP($E256&amp;$D$91&amp;$D$92,'CCG data'!$A:$AD,'CCG data'!T$3,FALSE)),ISBLANK(VLOOKUP($E256&amp;$D$91&amp;$D$92,'CCG data'!$A:$AD,'CCG data'!T$3,FALSE))),"",VLOOKUP($E256&amp;$D$91&amp;$D$92,'CCG data'!$A:$AD,'CCG data'!T$3,FALSE))</f>
        <v>23.175062083693589</v>
      </c>
      <c r="K256" s="395"/>
      <c r="L256" s="395">
        <f>IF(OR(ISERROR(VLOOKUP($E256&amp;$D$91&amp;$D$92,'CCG data'!$A:$AD,'CCG data'!U$3,FALSE)),ISBLANK(VLOOKUP($E256&amp;$D$91&amp;$D$92,'CCG data'!$A:$AD,'CCG data'!U$3,FALSE))),"",VLOOKUP($E256&amp;$D$91&amp;$D$92,'CCG data'!$A:$AD,'CCG data'!U$3,FALSE))</f>
        <v>27.225097615461003</v>
      </c>
      <c r="M256" s="396"/>
      <c r="N256" s="367">
        <f>IF(OR(ISERROR(VLOOKUP($E256&amp;$D$91&amp;$D$92,'CCG data'!$A:$AD,'CCG data'!G$3,FALSE)),ISBLANK(VLOOKUP($E256&amp;$D$91&amp;$D$92,'CCG data'!$A:$AD,'CCG data'!G$3,FALSE))),"",VLOOKUP($E256&amp;$D$91&amp;$D$92,'CCG data'!$A:$AD,'CCG data'!G$3,FALSE))</f>
        <v>922</v>
      </c>
      <c r="P256" s="404" t="str">
        <f>IF(OR(ISERROR(VLOOKUP($E256&amp;$D$91&amp;$D$92,'CCG data'!$A:$AD,'CCG data'!B$3,FALSE)),ISBLANK(VLOOKUP($E256&amp;$D$91&amp;$D$92,'CCG data'!$A:$AD,'CCG data'!B$3,FALSE))),"",VLOOKUP($E256&amp;$D$91&amp;$D$92,'CCG data'!$A:$AD,'CCG data'!B$3,FALSE))</f>
        <v/>
      </c>
      <c r="Q256" s="267"/>
      <c r="R256" s="267">
        <f>IF(OR(ISERROR(VLOOKUP($E256&amp;$D$91&amp;$D$92,'CCG data'!$A:$AD,'CCG data'!C$3,FALSE)),ISBLANK(VLOOKUP($E256&amp;$D$91&amp;$D$92,'CCG data'!$A:$AD,'CCG data'!C$3,FALSE))),"",VLOOKUP($E256&amp;$D$91&amp;$D$92,'CCG data'!$A:$AD,'CCG data'!C$3,FALSE))</f>
        <v>0.70065075921908893</v>
      </c>
      <c r="S256" s="267"/>
      <c r="T256" s="267">
        <f>IF(OR(ISERROR(VLOOKUP($E256&amp;$D$91&amp;$D$92,'CCG data'!$A:$AD,'CCG data'!D$3,FALSE)),ISBLANK(VLOOKUP($E256&amp;$D$91&amp;$D$92,'CCG data'!$A:$AD,'CCG data'!D$3,FALSE))),"",VLOOKUP($E256&amp;$D$91&amp;$D$92,'CCG data'!$A:$AD,'CCG data'!D$3,FALSE))</f>
        <v>0.1193058568329718</v>
      </c>
      <c r="U256" s="267"/>
      <c r="V256" s="267">
        <f>IF(OR(ISERROR(VLOOKUP($E256&amp;$D$91&amp;$D$92,'CCG data'!$A:$AD,'CCG data'!E$3,FALSE)),ISBLANK(VLOOKUP($E256&amp;$D$91&amp;$D$92,'CCG data'!$A:$AD,'CCG data'!E$3,FALSE))),"",VLOOKUP($E256&amp;$D$91&amp;$D$92,'CCG data'!$A:$AD,'CCG data'!E$3,FALSE))</f>
        <v>0.18004338394793926</v>
      </c>
      <c r="W256" s="405"/>
      <c r="Z256" s="165">
        <f>IFERROR(VLOOKUP($E256&amp;$D$92, Outliers!$A$4:$P$214,13,FALSE),"0")</f>
        <v>1</v>
      </c>
      <c r="AA256" s="165">
        <f>IFERROR(VLOOKUP($E256&amp;$D$92, Outliers!$A$4:$P$214,14,FALSE),"0")</f>
        <v>1</v>
      </c>
      <c r="AB256" s="165">
        <f>IFERROR(VLOOKUP($E256&amp;$D$92, Outliers!$A$4:$P$214,15,FALSE),"0")</f>
        <v>0</v>
      </c>
    </row>
    <row r="257" spans="4:28" x14ac:dyDescent="0.25">
      <c r="D257" s="319"/>
      <c r="E257" s="103" t="s">
        <v>27</v>
      </c>
      <c r="F257" s="95" t="str">
        <f>IF(P256="","",VLOOKUP($E256&amp;$D$91&amp;$D$92,'CCG data'!$A:$AD,'CCG data'!W$3,FALSE))</f>
        <v/>
      </c>
      <c r="G257" s="96" t="str">
        <f>IF(P256="","",VLOOKUP($E256&amp;$D$91&amp;$D$92,'CCG data'!$A:$AD,'CCG data'!X$3,FALSE))</f>
        <v/>
      </c>
      <c r="H257" s="96">
        <f>IF(R256="","",VLOOKUP($E256&amp;$D$91&amp;$D$92,'CCG data'!$A:$AD,'CCG data'!Y$3,FALSE))</f>
        <v>97.227080465517218</v>
      </c>
      <c r="I257" s="96">
        <f>IF(R256="","",VLOOKUP($E256&amp;$D$91&amp;$D$92,'CCG data'!$A:$AD,'CCG data'!Z$3,FALSE))</f>
        <v>113.47544092390149</v>
      </c>
      <c r="J257" s="96">
        <f>IF(T256="","",VLOOKUP($E256&amp;$D$91&amp;$D$92,'CCG data'!$A:$AD,'CCG data'!AA$3,FALSE))</f>
        <v>18.844137362445405</v>
      </c>
      <c r="K257" s="96">
        <f>IF(T256="","",VLOOKUP($E256&amp;$D$91&amp;$D$92,'CCG data'!$A:$AD,'CCG data'!AB$3,FALSE))</f>
        <v>27.505986804941774</v>
      </c>
      <c r="L257" s="96">
        <f>IF(V256="","",VLOOKUP($E256&amp;$D$91&amp;$D$92,'CCG data'!$A:$AD,'CCG data'!AC$3,FALSE))</f>
        <v>23.083465945438331</v>
      </c>
      <c r="M257" s="96">
        <f>IF(V256="","",VLOOKUP($E256&amp;$D$91&amp;$D$92,'CCG data'!$A:$AD,'CCG data'!AD$3,FALSE))</f>
        <v>31.366729285483675</v>
      </c>
      <c r="N257" s="368"/>
      <c r="P257" s="152" t="str">
        <f>IF(P256="","",VLOOKUP($E256&amp;$D$91&amp;$D$92,'CCG data'!$A:$AD,'CCG data'!I$3,FALSE))</f>
        <v/>
      </c>
      <c r="Q257" s="15" t="str">
        <f>IF(P256="","",VLOOKUP($E256&amp;$D$91&amp;$D$92,'CCG data'!$A:$AD,'CCG data'!J$3,FALSE))</f>
        <v/>
      </c>
      <c r="R257" s="15">
        <f>IF(R256="","",VLOOKUP($E256&amp;$D$91&amp;$D$92,'CCG data'!$A:$AD,'CCG data'!K$3,FALSE))</f>
        <v>0.67</v>
      </c>
      <c r="S257" s="15">
        <f>IF(R256="","",VLOOKUP($E256&amp;$D$91&amp;$D$92,'CCG data'!$A:$AD,'CCG data'!L$3,FALSE))</f>
        <v>0.72899999999999998</v>
      </c>
      <c r="T257" s="15">
        <f>IF(T256="","",VLOOKUP($E256&amp;$D$91&amp;$D$92,'CCG data'!$A:$AD,'CCG data'!M$3,FALSE))</f>
        <v>0.1</v>
      </c>
      <c r="U257" s="15">
        <f>IF(T256="","",VLOOKUP($E256&amp;$D$91&amp;$D$92,'CCG data'!$A:$AD,'CCG data'!N$3,FALSE))</f>
        <v>0.14199999999999999</v>
      </c>
      <c r="V257" s="15">
        <f>IF(V256="","",VLOOKUP($E256&amp;$D$91&amp;$D$92,'CCG data'!$A:$AD,'CCG data'!O$3,FALSE))</f>
        <v>0.157</v>
      </c>
      <c r="W257" s="136">
        <f>IF(V256="","",VLOOKUP($E256&amp;$D$91&amp;$D$92,'CCG data'!$A:$AD,'CCG data'!P$3,FALSE))</f>
        <v>0.20599999999999999</v>
      </c>
      <c r="Z257" s="165" t="str">
        <f>IFERROR(VLOOKUP($E257&amp;$D$92, Outliers!$A$4:$P$214,13,FALSE),"0")</f>
        <v>0</v>
      </c>
      <c r="AA257" s="165" t="str">
        <f>IFERROR(VLOOKUP($E257&amp;$D$92, Outliers!$A$4:$P$214,14,FALSE),"0")</f>
        <v>0</v>
      </c>
      <c r="AB257" s="165" t="str">
        <f>IFERROR(VLOOKUP($E257&amp;$D$92, Outliers!$A$4:$P$214,15,FALSE),"0")</f>
        <v>0</v>
      </c>
    </row>
    <row r="258" spans="4:28" ht="15.75" x14ac:dyDescent="0.25">
      <c r="D258" s="319"/>
      <c r="E258" s="104" t="s">
        <v>202</v>
      </c>
      <c r="F258" s="394" t="str">
        <f>IF(OR(ISERROR(VLOOKUP($E258&amp;$D$91&amp;$D$92,'CCG data'!$A:$AD,'CCG data'!R$3,FALSE)),ISBLANK(VLOOKUP($E258&amp;$D$91&amp;$D$92,'CCG data'!$A:$AD,'CCG data'!R$3,FALSE))),"",VLOOKUP($E258&amp;$D$91&amp;$D$92,'CCG data'!$A:$AD,'CCG data'!R$3,FALSE))</f>
        <v/>
      </c>
      <c r="G258" s="395"/>
      <c r="H258" s="395">
        <f>IF(OR(ISERROR(VLOOKUP($E258&amp;$D$91&amp;$D$92,'CCG data'!$A:$AD,'CCG data'!S$3,FALSE)),ISBLANK(VLOOKUP($E258&amp;$D$91&amp;$D$92,'CCG data'!$A:$AD,'CCG data'!S$3,FALSE))),"",VLOOKUP($E258&amp;$D$91&amp;$D$92,'CCG data'!$A:$AD,'CCG data'!S$3,FALSE))</f>
        <v>145.11453431924159</v>
      </c>
      <c r="I258" s="395"/>
      <c r="J258" s="395">
        <f>IF(OR(ISERROR(VLOOKUP($E258&amp;$D$91&amp;$D$92,'CCG data'!$A:$AD,'CCG data'!T$3,FALSE)),ISBLANK(VLOOKUP($E258&amp;$D$91&amp;$D$92,'CCG data'!$A:$AD,'CCG data'!T$3,FALSE))),"",VLOOKUP($E258&amp;$D$91&amp;$D$92,'CCG data'!$A:$AD,'CCG data'!T$3,FALSE))</f>
        <v>16.842909562761214</v>
      </c>
      <c r="K258" s="395"/>
      <c r="L258" s="395">
        <f>IF(OR(ISERROR(VLOOKUP($E258&amp;$D$91&amp;$D$92,'CCG data'!$A:$AD,'CCG data'!U$3,FALSE)),ISBLANK(VLOOKUP($E258&amp;$D$91&amp;$D$92,'CCG data'!$A:$AD,'CCG data'!U$3,FALSE))),"",VLOOKUP($E258&amp;$D$91&amp;$D$92,'CCG data'!$A:$AD,'CCG data'!U$3,FALSE))</f>
        <v>12.401800230917924</v>
      </c>
      <c r="M258" s="396"/>
      <c r="N258" s="367">
        <f>IF(OR(ISERROR(VLOOKUP($E258&amp;$D$91&amp;$D$92,'CCG data'!$A:$AD,'CCG data'!G$3,FALSE)),ISBLANK(VLOOKUP($E258&amp;$D$91&amp;$D$92,'CCG data'!$A:$AD,'CCG data'!G$3,FALSE))),"",VLOOKUP($E258&amp;$D$91&amp;$D$92,'CCG data'!$A:$AD,'CCG data'!G$3,FALSE))</f>
        <v>1388</v>
      </c>
      <c r="P258" s="404" t="str">
        <f>IF(OR(ISERROR(VLOOKUP($E258&amp;$D$91&amp;$D$92,'CCG data'!$A:$AD,'CCG data'!B$3,FALSE)),ISBLANK(VLOOKUP($E258&amp;$D$91&amp;$D$92,'CCG data'!$A:$AD,'CCG data'!B$3,FALSE))),"",VLOOKUP($E258&amp;$D$91&amp;$D$92,'CCG data'!$A:$AD,'CCG data'!B$3,FALSE))</f>
        <v/>
      </c>
      <c r="Q258" s="267"/>
      <c r="R258" s="267">
        <f>IF(OR(ISERROR(VLOOKUP($E258&amp;$D$91&amp;$D$92,'CCG data'!$A:$AD,'CCG data'!C$3,FALSE)),ISBLANK(VLOOKUP($E258&amp;$D$91&amp;$D$92,'CCG data'!$A:$AD,'CCG data'!C$3,FALSE))),"",VLOOKUP($E258&amp;$D$91&amp;$D$92,'CCG data'!$A:$AD,'CCG data'!C$3,FALSE))</f>
        <v>0.84077809798270897</v>
      </c>
      <c r="S258" s="267"/>
      <c r="T258" s="267">
        <f>IF(OR(ISERROR(VLOOKUP($E258&amp;$D$91&amp;$D$92,'CCG data'!$A:$AD,'CCG data'!D$3,FALSE)),ISBLANK(VLOOKUP($E258&amp;$D$91&amp;$D$92,'CCG data'!$A:$AD,'CCG data'!D$3,FALSE))),"",VLOOKUP($E258&amp;$D$91&amp;$D$92,'CCG data'!$A:$AD,'CCG data'!D$3,FALSE))</f>
        <v>8.861671469740634E-2</v>
      </c>
      <c r="U258" s="267"/>
      <c r="V258" s="267">
        <f>IF(OR(ISERROR(VLOOKUP($E258&amp;$D$91&amp;$D$92,'CCG data'!$A:$AD,'CCG data'!E$3,FALSE)),ISBLANK(VLOOKUP($E258&amp;$D$91&amp;$D$92,'CCG data'!$A:$AD,'CCG data'!E$3,FALSE))),"",VLOOKUP($E258&amp;$D$91&amp;$D$92,'CCG data'!$A:$AD,'CCG data'!E$3,FALSE))</f>
        <v>7.060518731988473E-2</v>
      </c>
      <c r="W258" s="405"/>
      <c r="Z258" s="165">
        <f>IFERROR(VLOOKUP($E258&amp;$D$92, Outliers!$A$4:$P$214,13,FALSE),"0")</f>
        <v>1</v>
      </c>
      <c r="AA258" s="165">
        <f>IFERROR(VLOOKUP($E258&amp;$D$92, Outliers!$A$4:$P$214,14,FALSE),"0")</f>
        <v>0</v>
      </c>
      <c r="AB258" s="165">
        <f>IFERROR(VLOOKUP($E258&amp;$D$92, Outliers!$A$4:$P$214,15,FALSE),"0")</f>
        <v>1</v>
      </c>
    </row>
    <row r="259" spans="4:28" x14ac:dyDescent="0.25">
      <c r="D259" s="319"/>
      <c r="E259" s="103" t="s">
        <v>27</v>
      </c>
      <c r="F259" s="95" t="str">
        <f>IF(P258="","",VLOOKUP($E258&amp;$D$91&amp;$D$92,'CCG data'!$A:$AD,'CCG data'!W$3,FALSE))</f>
        <v/>
      </c>
      <c r="G259" s="96" t="str">
        <f>IF(P258="","",VLOOKUP($E258&amp;$D$91&amp;$D$92,'CCG data'!$A:$AD,'CCG data'!X$3,FALSE))</f>
        <v/>
      </c>
      <c r="H259" s="96">
        <f>IF(R258="","",VLOOKUP($E258&amp;$D$91&amp;$D$92,'CCG data'!$A:$AD,'CCG data'!Y$3,FALSE))</f>
        <v>136.78862731345325</v>
      </c>
      <c r="I259" s="96">
        <f>IF(R258="","",VLOOKUP($E258&amp;$D$91&amp;$D$92,'CCG data'!$A:$AD,'CCG data'!Z$3,FALSE))</f>
        <v>153.44044132502992</v>
      </c>
      <c r="J259" s="96">
        <f>IF(T258="","",VLOOKUP($E258&amp;$D$91&amp;$D$92,'CCG data'!$A:$AD,'CCG data'!AA$3,FALSE))</f>
        <v>13.86630850077168</v>
      </c>
      <c r="K259" s="96">
        <f>IF(T258="","",VLOOKUP($E258&amp;$D$91&amp;$D$92,'CCG data'!$A:$AD,'CCG data'!AB$3,FALSE))</f>
        <v>19.819510624750748</v>
      </c>
      <c r="L259" s="96">
        <f>IF(V258="","",VLOOKUP($E258&amp;$D$91&amp;$D$92,'CCG data'!$A:$AD,'CCG data'!AC$3,FALSE))</f>
        <v>9.946369059101098</v>
      </c>
      <c r="M259" s="96">
        <f>IF(V258="","",VLOOKUP($E258&amp;$D$91&amp;$D$92,'CCG data'!$A:$AD,'CCG data'!AD$3,FALSE))</f>
        <v>14.857231402734751</v>
      </c>
      <c r="N259" s="368"/>
      <c r="P259" s="152" t="str">
        <f>IF(P258="","",VLOOKUP($E258&amp;$D$91&amp;$D$92,'CCG data'!$A:$AD,'CCG data'!I$3,FALSE))</f>
        <v/>
      </c>
      <c r="Q259" s="15" t="str">
        <f>IF(P258="","",VLOOKUP($E258&amp;$D$91&amp;$D$92,'CCG data'!$A:$AD,'CCG data'!J$3,FALSE))</f>
        <v/>
      </c>
      <c r="R259" s="15">
        <f>IF(R258="","",VLOOKUP($E258&amp;$D$91&amp;$D$92,'CCG data'!$A:$AD,'CCG data'!K$3,FALSE))</f>
        <v>0.82099999999999995</v>
      </c>
      <c r="S259" s="15">
        <f>IF(R258="","",VLOOKUP($E258&amp;$D$91&amp;$D$92,'CCG data'!$A:$AD,'CCG data'!L$3,FALSE))</f>
        <v>0.85899999999999999</v>
      </c>
      <c r="T259" s="15">
        <f>IF(T258="","",VLOOKUP($E258&amp;$D$91&amp;$D$92,'CCG data'!$A:$AD,'CCG data'!M$3,FALSE))</f>
        <v>7.4999999999999997E-2</v>
      </c>
      <c r="U259" s="15">
        <f>IF(T258="","",VLOOKUP($E258&amp;$D$91&amp;$D$92,'CCG data'!$A:$AD,'CCG data'!N$3,FALSE))</f>
        <v>0.105</v>
      </c>
      <c r="V259" s="15">
        <f>IF(V258="","",VLOOKUP($E258&amp;$D$91&amp;$D$92,'CCG data'!$A:$AD,'CCG data'!O$3,FALSE))</f>
        <v>5.8000000000000003E-2</v>
      </c>
      <c r="W259" s="136">
        <f>IF(V258="","",VLOOKUP($E258&amp;$D$91&amp;$D$92,'CCG data'!$A:$AD,'CCG data'!P$3,FALSE))</f>
        <v>8.5000000000000006E-2</v>
      </c>
      <c r="Z259" s="165" t="str">
        <f>IFERROR(VLOOKUP($E259&amp;$D$92, Outliers!$A$4:$P$214,13,FALSE),"0")</f>
        <v>0</v>
      </c>
      <c r="AA259" s="165" t="str">
        <f>IFERROR(VLOOKUP($E259&amp;$D$92, Outliers!$A$4:$P$214,14,FALSE),"0")</f>
        <v>0</v>
      </c>
      <c r="AB259" s="165" t="str">
        <f>IFERROR(VLOOKUP($E259&amp;$D$92, Outliers!$A$4:$P$214,15,FALSE),"0")</f>
        <v>0</v>
      </c>
    </row>
    <row r="260" spans="4:28" ht="15.75" x14ac:dyDescent="0.25">
      <c r="D260" s="319"/>
      <c r="E260" s="104" t="s">
        <v>413</v>
      </c>
      <c r="F260" s="394" t="str">
        <f>IF(OR(ISERROR(VLOOKUP($E260&amp;$D$91&amp;$D$92,'CCG data'!$A:$AD,'CCG data'!R$3,FALSE)),ISBLANK(VLOOKUP($E260&amp;$D$91&amp;$D$92,'CCG data'!$A:$AD,'CCG data'!R$3,FALSE))),"",VLOOKUP($E260&amp;$D$91&amp;$D$92,'CCG data'!$A:$AD,'CCG data'!R$3,FALSE))</f>
        <v/>
      </c>
      <c r="G260" s="395"/>
      <c r="H260" s="395">
        <f>IF(OR(ISERROR(VLOOKUP($E260&amp;$D$91&amp;$D$92,'CCG data'!$A:$AD,'CCG data'!S$3,FALSE)),ISBLANK(VLOOKUP($E260&amp;$D$91&amp;$D$92,'CCG data'!$A:$AD,'CCG data'!S$3,FALSE))),"",VLOOKUP($E260&amp;$D$91&amp;$D$92,'CCG data'!$A:$AD,'CCG data'!S$3,FALSE))</f>
        <v>137.14780664049667</v>
      </c>
      <c r="I260" s="395"/>
      <c r="J260" s="395">
        <f>IF(OR(ISERROR(VLOOKUP($E260&amp;$D$91&amp;$D$92,'CCG data'!$A:$AD,'CCG data'!T$3,FALSE)),ISBLANK(VLOOKUP($E260&amp;$D$91&amp;$D$92,'CCG data'!$A:$AD,'CCG data'!T$3,FALSE))),"",VLOOKUP($E260&amp;$D$91&amp;$D$92,'CCG data'!$A:$AD,'CCG data'!T$3,FALSE))</f>
        <v>12.430500436046071</v>
      </c>
      <c r="K260" s="395"/>
      <c r="L260" s="395">
        <f>IF(OR(ISERROR(VLOOKUP($E260&amp;$D$91&amp;$D$92,'CCG data'!$A:$AD,'CCG data'!U$3,FALSE)),ISBLANK(VLOOKUP($E260&amp;$D$91&amp;$D$92,'CCG data'!$A:$AD,'CCG data'!U$3,FALSE))),"",VLOOKUP($E260&amp;$D$91&amp;$D$92,'CCG data'!$A:$AD,'CCG data'!U$3,FALSE))</f>
        <v>32.515111377623086</v>
      </c>
      <c r="M260" s="396"/>
      <c r="N260" s="367">
        <f>IF(OR(ISERROR(VLOOKUP($E260&amp;$D$91&amp;$D$92,'CCG data'!$A:$AD,'CCG data'!G$3,FALSE)),ISBLANK(VLOOKUP($E260&amp;$D$91&amp;$D$92,'CCG data'!$A:$AD,'CCG data'!G$3,FALSE))),"",VLOOKUP($E260&amp;$D$91&amp;$D$92,'CCG data'!$A:$AD,'CCG data'!G$3,FALSE))</f>
        <v>2955</v>
      </c>
      <c r="P260" s="404" t="str">
        <f>IF(OR(ISERROR(VLOOKUP($E260&amp;$D$91&amp;$D$92,'CCG data'!$A:$AD,'CCG data'!B$3,FALSE)),ISBLANK(VLOOKUP($E260&amp;$D$91&amp;$D$92,'CCG data'!$A:$AD,'CCG data'!B$3,FALSE))),"",VLOOKUP($E260&amp;$D$91&amp;$D$92,'CCG data'!$A:$AD,'CCG data'!B$3,FALSE))</f>
        <v/>
      </c>
      <c r="Q260" s="267"/>
      <c r="R260" s="267">
        <f>IF(OR(ISERROR(VLOOKUP($E260&amp;$D$91&amp;$D$92,'CCG data'!$A:$AD,'CCG data'!C$3,FALSE)),ISBLANK(VLOOKUP($E260&amp;$D$91&amp;$D$92,'CCG data'!$A:$AD,'CCG data'!C$3,FALSE))),"",VLOOKUP($E260&amp;$D$91&amp;$D$92,'CCG data'!$A:$AD,'CCG data'!C$3,FALSE))</f>
        <v>0.75532994923857866</v>
      </c>
      <c r="S260" s="267"/>
      <c r="T260" s="267">
        <f>IF(OR(ISERROR(VLOOKUP($E260&amp;$D$91&amp;$D$92,'CCG data'!$A:$AD,'CCG data'!D$3,FALSE)),ISBLANK(VLOOKUP($E260&amp;$D$91&amp;$D$92,'CCG data'!$A:$AD,'CCG data'!D$3,FALSE))),"",VLOOKUP($E260&amp;$D$91&amp;$D$92,'CCG data'!$A:$AD,'CCG data'!D$3,FALSE))</f>
        <v>6.4297800338409469E-2</v>
      </c>
      <c r="U260" s="267"/>
      <c r="V260" s="267">
        <f>IF(OR(ISERROR(VLOOKUP($E260&amp;$D$91&amp;$D$92,'CCG data'!$A:$AD,'CCG data'!E$3,FALSE)),ISBLANK(VLOOKUP($E260&amp;$D$91&amp;$D$92,'CCG data'!$A:$AD,'CCG data'!E$3,FALSE))),"",VLOOKUP($E260&amp;$D$91&amp;$D$92,'CCG data'!$A:$AD,'CCG data'!E$3,FALSE))</f>
        <v>0.18037225042301183</v>
      </c>
      <c r="W260" s="405"/>
      <c r="Z260" s="165">
        <f>IFERROR(VLOOKUP($E260&amp;$D$92, Outliers!$A$4:$P$214,13,FALSE),"0")</f>
        <v>0</v>
      </c>
      <c r="AA260" s="165">
        <f>IFERROR(VLOOKUP($E260&amp;$D$92, Outliers!$A$4:$P$214,14,FALSE),"0")</f>
        <v>1</v>
      </c>
      <c r="AB260" s="165">
        <f>IFERROR(VLOOKUP($E260&amp;$D$92, Outliers!$A$4:$P$214,15,FALSE),"0")</f>
        <v>0</v>
      </c>
    </row>
    <row r="261" spans="4:28" x14ac:dyDescent="0.25">
      <c r="D261" s="319"/>
      <c r="E261" s="103" t="s">
        <v>27</v>
      </c>
      <c r="F261" s="95" t="str">
        <f>IF(P260="","",VLOOKUP($E260&amp;$D$91&amp;$D$92,'CCG data'!$A:$AD,'CCG data'!W$3,FALSE))</f>
        <v/>
      </c>
      <c r="G261" s="96" t="str">
        <f>IF(P260="","",VLOOKUP($E260&amp;$D$91&amp;$D$92,'CCG data'!$A:$AD,'CCG data'!X$3,FALSE))</f>
        <v/>
      </c>
      <c r="H261" s="96">
        <f>IF(R260="","",VLOOKUP($E260&amp;$D$91&amp;$D$92,'CCG data'!$A:$AD,'CCG data'!Y$3,FALSE))</f>
        <v>131.45799561252406</v>
      </c>
      <c r="I261" s="96">
        <f>IF(R260="","",VLOOKUP($E260&amp;$D$91&amp;$D$92,'CCG data'!$A:$AD,'CCG data'!Z$3,FALSE))</f>
        <v>142.83761766846928</v>
      </c>
      <c r="J261" s="96">
        <f>IF(T260="","",VLOOKUP($E260&amp;$D$91&amp;$D$92,'CCG data'!$A:$AD,'CCG data'!AA$3,FALSE))</f>
        <v>10.662965998752691</v>
      </c>
      <c r="K261" s="96">
        <f>IF(T260="","",VLOOKUP($E260&amp;$D$91&amp;$D$92,'CCG data'!$A:$AD,'CCG data'!AB$3,FALSE))</f>
        <v>14.19803487333945</v>
      </c>
      <c r="L261" s="96">
        <f>IF(V260="","",VLOOKUP($E260&amp;$D$91&amp;$D$92,'CCG data'!$A:$AD,'CCG data'!AC$3,FALSE))</f>
        <v>29.754675185413561</v>
      </c>
      <c r="M261" s="96">
        <f>IF(V260="","",VLOOKUP($E260&amp;$D$91&amp;$D$92,'CCG data'!$A:$AD,'CCG data'!AD$3,FALSE))</f>
        <v>35.275547569832611</v>
      </c>
      <c r="N261" s="368"/>
      <c r="P261" s="152" t="str">
        <f>IF(P260="","",VLOOKUP($E260&amp;$D$91&amp;$D$92,'CCG data'!$A:$AD,'CCG data'!I$3,FALSE))</f>
        <v/>
      </c>
      <c r="Q261" s="15" t="str">
        <f>IF(P260="","",VLOOKUP($E260&amp;$D$91&amp;$D$92,'CCG data'!$A:$AD,'CCG data'!J$3,FALSE))</f>
        <v/>
      </c>
      <c r="R261" s="15">
        <f>IF(R260="","",VLOOKUP($E260&amp;$D$91&amp;$D$92,'CCG data'!$A:$AD,'CCG data'!K$3,FALSE))</f>
        <v>0.74</v>
      </c>
      <c r="S261" s="15">
        <f>IF(R260="","",VLOOKUP($E260&amp;$D$91&amp;$D$92,'CCG data'!$A:$AD,'CCG data'!L$3,FALSE))</f>
        <v>0.77</v>
      </c>
      <c r="T261" s="15">
        <f>IF(T260="","",VLOOKUP($E260&amp;$D$91&amp;$D$92,'CCG data'!$A:$AD,'CCG data'!M$3,FALSE))</f>
        <v>5.6000000000000001E-2</v>
      </c>
      <c r="U261" s="15">
        <f>IF(T260="","",VLOOKUP($E260&amp;$D$91&amp;$D$92,'CCG data'!$A:$AD,'CCG data'!N$3,FALSE))</f>
        <v>7.3999999999999996E-2</v>
      </c>
      <c r="V261" s="15">
        <f>IF(V260="","",VLOOKUP($E260&amp;$D$91&amp;$D$92,'CCG data'!$A:$AD,'CCG data'!O$3,FALSE))</f>
        <v>0.16700000000000001</v>
      </c>
      <c r="W261" s="136">
        <f>IF(V260="","",VLOOKUP($E260&amp;$D$91&amp;$D$92,'CCG data'!$A:$AD,'CCG data'!P$3,FALSE))</f>
        <v>0.19500000000000001</v>
      </c>
      <c r="Z261" s="165" t="str">
        <f>IFERROR(VLOOKUP($E261&amp;$D$92, Outliers!$A$4:$P$214,13,FALSE),"0")</f>
        <v>0</v>
      </c>
      <c r="AA261" s="165" t="str">
        <f>IFERROR(VLOOKUP($E261&amp;$D$92, Outliers!$A$4:$P$214,14,FALSE),"0")</f>
        <v>0</v>
      </c>
      <c r="AB261" s="165" t="str">
        <f>IFERROR(VLOOKUP($E261&amp;$D$92, Outliers!$A$4:$P$214,15,FALSE),"0")</f>
        <v>0</v>
      </c>
    </row>
    <row r="262" spans="4:28" ht="15.75" x14ac:dyDescent="0.25">
      <c r="D262" s="319"/>
      <c r="E262" s="104" t="s">
        <v>414</v>
      </c>
      <c r="F262" s="394" t="str">
        <f>IF(OR(ISERROR(VLOOKUP($E262&amp;$D$91&amp;$D$92,'CCG data'!$A:$AD,'CCG data'!R$3,FALSE)),ISBLANK(VLOOKUP($E262&amp;$D$91&amp;$D$92,'CCG data'!$A:$AD,'CCG data'!R$3,FALSE))),"",VLOOKUP($E262&amp;$D$91&amp;$D$92,'CCG data'!$A:$AD,'CCG data'!R$3,FALSE))</f>
        <v/>
      </c>
      <c r="G262" s="395"/>
      <c r="H262" s="395">
        <f>IF(OR(ISERROR(VLOOKUP($E262&amp;$D$91&amp;$D$92,'CCG data'!$A:$AD,'CCG data'!S$3,FALSE)),ISBLANK(VLOOKUP($E262&amp;$D$91&amp;$D$92,'CCG data'!$A:$AD,'CCG data'!S$3,FALSE))),"",VLOOKUP($E262&amp;$D$91&amp;$D$92,'CCG data'!$A:$AD,'CCG data'!S$3,FALSE))</f>
        <v>168.79439679608853</v>
      </c>
      <c r="I262" s="395"/>
      <c r="J262" s="395">
        <f>IF(OR(ISERROR(VLOOKUP($E262&amp;$D$91&amp;$D$92,'CCG data'!$A:$AD,'CCG data'!T$3,FALSE)),ISBLANK(VLOOKUP($E262&amp;$D$91&amp;$D$92,'CCG data'!$A:$AD,'CCG data'!T$3,FALSE))),"",VLOOKUP($E262&amp;$D$91&amp;$D$92,'CCG data'!$A:$AD,'CCG data'!T$3,FALSE))</f>
        <v>14.905264437294772</v>
      </c>
      <c r="K262" s="395"/>
      <c r="L262" s="395">
        <f>IF(OR(ISERROR(VLOOKUP($E262&amp;$D$91&amp;$D$92,'CCG data'!$A:$AD,'CCG data'!U$3,FALSE)),ISBLANK(VLOOKUP($E262&amp;$D$91&amp;$D$92,'CCG data'!$A:$AD,'CCG data'!U$3,FALSE))),"",VLOOKUP($E262&amp;$D$91&amp;$D$92,'CCG data'!$A:$AD,'CCG data'!U$3,FALSE))</f>
        <v>30.919918176325474</v>
      </c>
      <c r="M262" s="396"/>
      <c r="N262" s="367">
        <f>IF(OR(ISERROR(VLOOKUP($E262&amp;$D$91&amp;$D$92,'CCG data'!$A:$AD,'CCG data'!G$3,FALSE)),ISBLANK(VLOOKUP($E262&amp;$D$91&amp;$D$92,'CCG data'!$A:$AD,'CCG data'!G$3,FALSE))),"",VLOOKUP($E262&amp;$D$91&amp;$D$92,'CCG data'!$A:$AD,'CCG data'!G$3,FALSE))</f>
        <v>1446</v>
      </c>
      <c r="P262" s="404" t="str">
        <f>IF(OR(ISERROR(VLOOKUP($E262&amp;$D$91&amp;$D$92,'CCG data'!$A:$AD,'CCG data'!B$3,FALSE)),ISBLANK(VLOOKUP($E262&amp;$D$91&amp;$D$92,'CCG data'!$A:$AD,'CCG data'!B$3,FALSE))),"",VLOOKUP($E262&amp;$D$91&amp;$D$92,'CCG data'!$A:$AD,'CCG data'!B$3,FALSE))</f>
        <v/>
      </c>
      <c r="Q262" s="267"/>
      <c r="R262" s="267">
        <f>IF(OR(ISERROR(VLOOKUP($E262&amp;$D$91&amp;$D$92,'CCG data'!$A:$AD,'CCG data'!C$3,FALSE)),ISBLANK(VLOOKUP($E262&amp;$D$91&amp;$D$92,'CCG data'!$A:$AD,'CCG data'!C$3,FALSE))),"",VLOOKUP($E262&amp;$D$91&amp;$D$92,'CCG data'!$A:$AD,'CCG data'!C$3,FALSE))</f>
        <v>0.78838174273858919</v>
      </c>
      <c r="S262" s="267"/>
      <c r="T262" s="267">
        <f>IF(OR(ISERROR(VLOOKUP($E262&amp;$D$91&amp;$D$92,'CCG data'!$A:$AD,'CCG data'!D$3,FALSE)),ISBLANK(VLOOKUP($E262&amp;$D$91&amp;$D$92,'CCG data'!$A:$AD,'CCG data'!D$3,FALSE))),"",VLOOKUP($E262&amp;$D$91&amp;$D$92,'CCG data'!$A:$AD,'CCG data'!D$3,FALSE))</f>
        <v>6.6390041493775934E-2</v>
      </c>
      <c r="U262" s="267"/>
      <c r="V262" s="267">
        <f>IF(OR(ISERROR(VLOOKUP($E262&amp;$D$91&amp;$D$92,'CCG data'!$A:$AD,'CCG data'!E$3,FALSE)),ISBLANK(VLOOKUP($E262&amp;$D$91&amp;$D$92,'CCG data'!$A:$AD,'CCG data'!E$3,FALSE))),"",VLOOKUP($E262&amp;$D$91&amp;$D$92,'CCG data'!$A:$AD,'CCG data'!E$3,FALSE))</f>
        <v>0.14522821576763487</v>
      </c>
      <c r="W262" s="405"/>
      <c r="Z262" s="165">
        <f>IFERROR(VLOOKUP($E262&amp;$D$92, Outliers!$A$4:$P$214,13,FALSE),"0")</f>
        <v>1</v>
      </c>
      <c r="AA262" s="165">
        <f>IFERROR(VLOOKUP($E262&amp;$D$92, Outliers!$A$4:$P$214,14,FALSE),"0")</f>
        <v>0</v>
      </c>
      <c r="AB262" s="165">
        <f>IFERROR(VLOOKUP($E262&amp;$D$92, Outliers!$A$4:$P$214,15,FALSE),"0")</f>
        <v>0</v>
      </c>
    </row>
    <row r="263" spans="4:28" x14ac:dyDescent="0.25">
      <c r="D263" s="319"/>
      <c r="E263" s="103" t="s">
        <v>27</v>
      </c>
      <c r="F263" s="95" t="str">
        <f>IF(P262="","",VLOOKUP($E262&amp;$D$91&amp;$D$92,'CCG data'!$A:$AD,'CCG data'!W$3,FALSE))</f>
        <v/>
      </c>
      <c r="G263" s="96" t="str">
        <f>IF(P262="","",VLOOKUP($E262&amp;$D$91&amp;$D$92,'CCG data'!$A:$AD,'CCG data'!X$3,FALSE))</f>
        <v/>
      </c>
      <c r="H263" s="96">
        <f>IF(R262="","",VLOOKUP($E262&amp;$D$91&amp;$D$92,'CCG data'!$A:$AD,'CCG data'!Y$3,FALSE))</f>
        <v>158.99584998769831</v>
      </c>
      <c r="I263" s="96">
        <f>IF(R262="","",VLOOKUP($E262&amp;$D$91&amp;$D$92,'CCG data'!$A:$AD,'CCG data'!Z$3,FALSE))</f>
        <v>178.59294360447876</v>
      </c>
      <c r="J263" s="96">
        <f>IF(T262="","",VLOOKUP($E262&amp;$D$91&amp;$D$92,'CCG data'!$A:$AD,'CCG data'!AA$3,FALSE))</f>
        <v>11.923590561830444</v>
      </c>
      <c r="K263" s="96">
        <f>IF(T262="","",VLOOKUP($E262&amp;$D$91&amp;$D$92,'CCG data'!$A:$AD,'CCG data'!AB$3,FALSE))</f>
        <v>17.886938312759099</v>
      </c>
      <c r="L263" s="96">
        <f>IF(V262="","",VLOOKUP($E262&amp;$D$91&amp;$D$92,'CCG data'!$A:$AD,'CCG data'!AC$3,FALSE))</f>
        <v>26.737911132616965</v>
      </c>
      <c r="M263" s="96">
        <f>IF(V262="","",VLOOKUP($E262&amp;$D$91&amp;$D$92,'CCG data'!$A:$AD,'CCG data'!AD$3,FALSE))</f>
        <v>35.101925220033984</v>
      </c>
      <c r="N263" s="368"/>
      <c r="P263" s="152" t="str">
        <f>IF(P262="","",VLOOKUP($E262&amp;$D$91&amp;$D$92,'CCG data'!$A:$AD,'CCG data'!I$3,FALSE))</f>
        <v/>
      </c>
      <c r="Q263" s="15" t="str">
        <f>IF(P262="","",VLOOKUP($E262&amp;$D$91&amp;$D$92,'CCG data'!$A:$AD,'CCG data'!J$3,FALSE))</f>
        <v/>
      </c>
      <c r="R263" s="15">
        <f>IF(R262="","",VLOOKUP($E262&amp;$D$91&amp;$D$92,'CCG data'!$A:$AD,'CCG data'!K$3,FALSE))</f>
        <v>0.76700000000000002</v>
      </c>
      <c r="S263" s="15">
        <f>IF(R262="","",VLOOKUP($E262&amp;$D$91&amp;$D$92,'CCG data'!$A:$AD,'CCG data'!L$3,FALSE))</f>
        <v>0.80900000000000005</v>
      </c>
      <c r="T263" s="15">
        <f>IF(T262="","",VLOOKUP($E262&amp;$D$91&amp;$D$92,'CCG data'!$A:$AD,'CCG data'!M$3,FALSE))</f>
        <v>5.5E-2</v>
      </c>
      <c r="U263" s="15">
        <f>IF(T262="","",VLOOKUP($E262&amp;$D$91&amp;$D$92,'CCG data'!$A:$AD,'CCG data'!N$3,FALSE))</f>
        <v>0.08</v>
      </c>
      <c r="V263" s="15">
        <f>IF(V262="","",VLOOKUP($E262&amp;$D$91&amp;$D$92,'CCG data'!$A:$AD,'CCG data'!O$3,FALSE))</f>
        <v>0.128</v>
      </c>
      <c r="W263" s="136">
        <f>IF(V262="","",VLOOKUP($E262&amp;$D$91&amp;$D$92,'CCG data'!$A:$AD,'CCG data'!P$3,FALSE))</f>
        <v>0.16400000000000001</v>
      </c>
      <c r="Z263" s="165" t="str">
        <f>IFERROR(VLOOKUP($E263&amp;$D$92, Outliers!$A$4:$P$214,13,FALSE),"0")</f>
        <v>0</v>
      </c>
      <c r="AA263" s="165" t="str">
        <f>IFERROR(VLOOKUP($E263&amp;$D$92, Outliers!$A$4:$P$214,14,FALSE),"0")</f>
        <v>0</v>
      </c>
      <c r="AB263" s="165" t="str">
        <f>IFERROR(VLOOKUP($E263&amp;$D$92, Outliers!$A$4:$P$214,15,FALSE),"0")</f>
        <v>0</v>
      </c>
    </row>
    <row r="264" spans="4:28" ht="15.75" x14ac:dyDescent="0.25">
      <c r="D264" s="319"/>
      <c r="E264" s="104" t="s">
        <v>203</v>
      </c>
      <c r="F264" s="394" t="str">
        <f>IF(OR(ISERROR(VLOOKUP($E264&amp;$D$91&amp;$D$92,'CCG data'!$A:$AD,'CCG data'!R$3,FALSE)),ISBLANK(VLOOKUP($E264&amp;$D$91&amp;$D$92,'CCG data'!$A:$AD,'CCG data'!R$3,FALSE))),"",VLOOKUP($E264&amp;$D$91&amp;$D$92,'CCG data'!$A:$AD,'CCG data'!R$3,FALSE))</f>
        <v/>
      </c>
      <c r="G264" s="395"/>
      <c r="H264" s="395">
        <f>IF(OR(ISERROR(VLOOKUP($E264&amp;$D$91&amp;$D$92,'CCG data'!$A:$AD,'CCG data'!S$3,FALSE)),ISBLANK(VLOOKUP($E264&amp;$D$91&amp;$D$92,'CCG data'!$A:$AD,'CCG data'!S$3,FALSE))),"",VLOOKUP($E264&amp;$D$91&amp;$D$92,'CCG data'!$A:$AD,'CCG data'!S$3,FALSE))</f>
        <v>114.58487684510736</v>
      </c>
      <c r="I264" s="395"/>
      <c r="J264" s="395">
        <f>IF(OR(ISERROR(VLOOKUP($E264&amp;$D$91&amp;$D$92,'CCG data'!$A:$AD,'CCG data'!T$3,FALSE)),ISBLANK(VLOOKUP($E264&amp;$D$91&amp;$D$92,'CCG data'!$A:$AD,'CCG data'!T$3,FALSE))),"",VLOOKUP($E264&amp;$D$91&amp;$D$92,'CCG data'!$A:$AD,'CCG data'!T$3,FALSE))</f>
        <v>19.108119438058303</v>
      </c>
      <c r="K264" s="395"/>
      <c r="L264" s="395">
        <f>IF(OR(ISERROR(VLOOKUP($E264&amp;$D$91&amp;$D$92,'CCG data'!$A:$AD,'CCG data'!U$3,FALSE)),ISBLANK(VLOOKUP($E264&amp;$D$91&amp;$D$92,'CCG data'!$A:$AD,'CCG data'!U$3,FALSE))),"",VLOOKUP($E264&amp;$D$91&amp;$D$92,'CCG data'!$A:$AD,'CCG data'!U$3,FALSE))</f>
        <v>30.904076921445075</v>
      </c>
      <c r="M264" s="396"/>
      <c r="N264" s="367">
        <f>IF(OR(ISERROR(VLOOKUP($E264&amp;$D$91&amp;$D$92,'CCG data'!$A:$AD,'CCG data'!G$3,FALSE)),ISBLANK(VLOOKUP($E264&amp;$D$91&amp;$D$92,'CCG data'!$A:$AD,'CCG data'!G$3,FALSE))),"",VLOOKUP($E264&amp;$D$91&amp;$D$92,'CCG data'!$A:$AD,'CCG data'!G$3,FALSE))</f>
        <v>694</v>
      </c>
      <c r="P264" s="404" t="str">
        <f>IF(OR(ISERROR(VLOOKUP($E264&amp;$D$91&amp;$D$92,'CCG data'!$A:$AD,'CCG data'!B$3,FALSE)),ISBLANK(VLOOKUP($E264&amp;$D$91&amp;$D$92,'CCG data'!$A:$AD,'CCG data'!B$3,FALSE))),"",VLOOKUP($E264&amp;$D$91&amp;$D$92,'CCG data'!$A:$AD,'CCG data'!B$3,FALSE))</f>
        <v/>
      </c>
      <c r="Q264" s="267"/>
      <c r="R264" s="267">
        <f>IF(OR(ISERROR(VLOOKUP($E264&amp;$D$91&amp;$D$92,'CCG data'!$A:$AD,'CCG data'!C$3,FALSE)),ISBLANK(VLOOKUP($E264&amp;$D$91&amp;$D$92,'CCG data'!$A:$AD,'CCG data'!C$3,FALSE))),"",VLOOKUP($E264&amp;$D$91&amp;$D$92,'CCG data'!$A:$AD,'CCG data'!C$3,FALSE))</f>
        <v>0.71181556195965423</v>
      </c>
      <c r="S264" s="267"/>
      <c r="T264" s="267">
        <f>IF(OR(ISERROR(VLOOKUP($E264&amp;$D$91&amp;$D$92,'CCG data'!$A:$AD,'CCG data'!D$3,FALSE)),ISBLANK(VLOOKUP($E264&amp;$D$91&amp;$D$92,'CCG data'!$A:$AD,'CCG data'!D$3,FALSE))),"",VLOOKUP($E264&amp;$D$91&amp;$D$92,'CCG data'!$A:$AD,'CCG data'!D$3,FALSE))</f>
        <v>9.9423631123919304E-2</v>
      </c>
      <c r="U264" s="267"/>
      <c r="V264" s="267">
        <f>IF(OR(ISERROR(VLOOKUP($E264&amp;$D$91&amp;$D$92,'CCG data'!$A:$AD,'CCG data'!E$3,FALSE)),ISBLANK(VLOOKUP($E264&amp;$D$91&amp;$D$92,'CCG data'!$A:$AD,'CCG data'!E$3,FALSE))),"",VLOOKUP($E264&amp;$D$91&amp;$D$92,'CCG data'!$A:$AD,'CCG data'!E$3,FALSE))</f>
        <v>0.18876080691642652</v>
      </c>
      <c r="W264" s="405"/>
      <c r="Z264" s="165">
        <f>IFERROR(VLOOKUP($E264&amp;$D$92, Outliers!$A$4:$P$214,13,FALSE),"0")</f>
        <v>0</v>
      </c>
      <c r="AA264" s="165">
        <f>IFERROR(VLOOKUP($E264&amp;$D$92, Outliers!$A$4:$P$214,14,FALSE),"0")</f>
        <v>0</v>
      </c>
      <c r="AB264" s="165">
        <f>IFERROR(VLOOKUP($E264&amp;$D$92, Outliers!$A$4:$P$214,15,FALSE),"0")</f>
        <v>0</v>
      </c>
    </row>
    <row r="265" spans="4:28" x14ac:dyDescent="0.25">
      <c r="D265" s="319"/>
      <c r="E265" s="103" t="s">
        <v>27</v>
      </c>
      <c r="F265" s="95" t="str">
        <f>IF(P264="","",VLOOKUP($E264&amp;$D$91&amp;$D$92,'CCG data'!$A:$AD,'CCG data'!W$3,FALSE))</f>
        <v/>
      </c>
      <c r="G265" s="96" t="str">
        <f>IF(P264="","",VLOOKUP($E264&amp;$D$91&amp;$D$92,'CCG data'!$A:$AD,'CCG data'!X$3,FALSE))</f>
        <v/>
      </c>
      <c r="H265" s="96">
        <f>IF(R264="","",VLOOKUP($E264&amp;$D$91&amp;$D$92,'CCG data'!$A:$AD,'CCG data'!Y$3,FALSE))</f>
        <v>104.48025886081625</v>
      </c>
      <c r="I265" s="96">
        <f>IF(R264="","",VLOOKUP($E264&amp;$D$91&amp;$D$92,'CCG data'!$A:$AD,'CCG data'!Z$3,FALSE))</f>
        <v>124.68949482939847</v>
      </c>
      <c r="J265" s="96">
        <f>IF(T264="","",VLOOKUP($E264&amp;$D$91&amp;$D$92,'CCG data'!$A:$AD,'CCG data'!AA$3,FALSE))</f>
        <v>14.599438809604084</v>
      </c>
      <c r="K265" s="96">
        <f>IF(T264="","",VLOOKUP($E264&amp;$D$91&amp;$D$92,'CCG data'!$A:$AD,'CCG data'!AB$3,FALSE))</f>
        <v>23.616800066512521</v>
      </c>
      <c r="L265" s="96">
        <f>IF(V264="","",VLOOKUP($E264&amp;$D$91&amp;$D$92,'CCG data'!$A:$AD,'CCG data'!AC$3,FALSE))</f>
        <v>25.611877516213337</v>
      </c>
      <c r="M265" s="96">
        <f>IF(V264="","",VLOOKUP($E264&amp;$D$91&amp;$D$92,'CCG data'!$A:$AD,'CCG data'!AD$3,FALSE))</f>
        <v>36.196276326676816</v>
      </c>
      <c r="N265" s="368"/>
      <c r="P265" s="152" t="str">
        <f>IF(P264="","",VLOOKUP($E264&amp;$D$91&amp;$D$92,'CCG data'!$A:$AD,'CCG data'!I$3,FALSE))</f>
        <v/>
      </c>
      <c r="Q265" s="15" t="str">
        <f>IF(P264="","",VLOOKUP($E264&amp;$D$91&amp;$D$92,'CCG data'!$A:$AD,'CCG data'!J$3,FALSE))</f>
        <v/>
      </c>
      <c r="R265" s="15">
        <f>IF(R264="","",VLOOKUP($E264&amp;$D$91&amp;$D$92,'CCG data'!$A:$AD,'CCG data'!K$3,FALSE))</f>
        <v>0.67700000000000005</v>
      </c>
      <c r="S265" s="15">
        <f>IF(R264="","",VLOOKUP($E264&amp;$D$91&amp;$D$92,'CCG data'!$A:$AD,'CCG data'!L$3,FALSE))</f>
        <v>0.74399999999999999</v>
      </c>
      <c r="T265" s="15">
        <f>IF(T264="","",VLOOKUP($E264&amp;$D$91&amp;$D$92,'CCG data'!$A:$AD,'CCG data'!M$3,FALSE))</f>
        <v>7.9000000000000001E-2</v>
      </c>
      <c r="U265" s="15">
        <f>IF(T264="","",VLOOKUP($E264&amp;$D$91&amp;$D$92,'CCG data'!$A:$AD,'CCG data'!N$3,FALSE))</f>
        <v>0.124</v>
      </c>
      <c r="V265" s="15">
        <f>IF(V264="","",VLOOKUP($E264&amp;$D$91&amp;$D$92,'CCG data'!$A:$AD,'CCG data'!O$3,FALSE))</f>
        <v>0.161</v>
      </c>
      <c r="W265" s="136">
        <f>IF(V264="","",VLOOKUP($E264&amp;$D$91&amp;$D$92,'CCG data'!$A:$AD,'CCG data'!P$3,FALSE))</f>
        <v>0.22</v>
      </c>
      <c r="Z265" s="165" t="str">
        <f>IFERROR(VLOOKUP($E265&amp;$D$92, Outliers!$A$4:$P$214,13,FALSE),"0")</f>
        <v>0</v>
      </c>
      <c r="AA265" s="165" t="str">
        <f>IFERROR(VLOOKUP($E265&amp;$D$92, Outliers!$A$4:$P$214,14,FALSE),"0")</f>
        <v>0</v>
      </c>
      <c r="AB265" s="165" t="str">
        <f>IFERROR(VLOOKUP($E265&amp;$D$92, Outliers!$A$4:$P$214,15,FALSE),"0")</f>
        <v>0</v>
      </c>
    </row>
    <row r="266" spans="4:28" ht="15.75" x14ac:dyDescent="0.25">
      <c r="D266" s="319"/>
      <c r="E266" s="104" t="s">
        <v>204</v>
      </c>
      <c r="F266" s="394" t="str">
        <f>IF(OR(ISERROR(VLOOKUP($E266&amp;$D$91&amp;$D$92,'CCG data'!$A:$AD,'CCG data'!R$3,FALSE)),ISBLANK(VLOOKUP($E266&amp;$D$91&amp;$D$92,'CCG data'!$A:$AD,'CCG data'!R$3,FALSE))),"",VLOOKUP($E266&amp;$D$91&amp;$D$92,'CCG data'!$A:$AD,'CCG data'!R$3,FALSE))</f>
        <v/>
      </c>
      <c r="G266" s="395"/>
      <c r="H266" s="395">
        <f>IF(OR(ISERROR(VLOOKUP($E266&amp;$D$91&amp;$D$92,'CCG data'!$A:$AD,'CCG data'!S$3,FALSE)),ISBLANK(VLOOKUP($E266&amp;$D$91&amp;$D$92,'CCG data'!$A:$AD,'CCG data'!S$3,FALSE))),"",VLOOKUP($E266&amp;$D$91&amp;$D$92,'CCG data'!$A:$AD,'CCG data'!S$3,FALSE))</f>
        <v>119.74140891288661</v>
      </c>
      <c r="I266" s="395"/>
      <c r="J266" s="395">
        <f>IF(OR(ISERROR(VLOOKUP($E266&amp;$D$91&amp;$D$92,'CCG data'!$A:$AD,'CCG data'!T$3,FALSE)),ISBLANK(VLOOKUP($E266&amp;$D$91&amp;$D$92,'CCG data'!$A:$AD,'CCG data'!T$3,FALSE))),"",VLOOKUP($E266&amp;$D$91&amp;$D$92,'CCG data'!$A:$AD,'CCG data'!T$3,FALSE))</f>
        <v>16.378039358647975</v>
      </c>
      <c r="K266" s="395"/>
      <c r="L266" s="395">
        <f>IF(OR(ISERROR(VLOOKUP($E266&amp;$D$91&amp;$D$92,'CCG data'!$A:$AD,'CCG data'!U$3,FALSE)),ISBLANK(VLOOKUP($E266&amp;$D$91&amp;$D$92,'CCG data'!$A:$AD,'CCG data'!U$3,FALSE))),"",VLOOKUP($E266&amp;$D$91&amp;$D$92,'CCG data'!$A:$AD,'CCG data'!U$3,FALSE))</f>
        <v>29.484264922933555</v>
      </c>
      <c r="M266" s="396"/>
      <c r="N266" s="367">
        <f>IF(OR(ISERROR(VLOOKUP($E266&amp;$D$91&amp;$D$92,'CCG data'!$A:$AD,'CCG data'!G$3,FALSE)),ISBLANK(VLOOKUP($E266&amp;$D$91&amp;$D$92,'CCG data'!$A:$AD,'CCG data'!G$3,FALSE))),"",VLOOKUP($E266&amp;$D$91&amp;$D$92,'CCG data'!$A:$AD,'CCG data'!G$3,FALSE))</f>
        <v>3990</v>
      </c>
      <c r="P266" s="404" t="str">
        <f>IF(OR(ISERROR(VLOOKUP($E266&amp;$D$91&amp;$D$92,'CCG data'!$A:$AD,'CCG data'!B$3,FALSE)),ISBLANK(VLOOKUP($E266&amp;$D$91&amp;$D$92,'CCG data'!$A:$AD,'CCG data'!B$3,FALSE))),"",VLOOKUP($E266&amp;$D$91&amp;$D$92,'CCG data'!$A:$AD,'CCG data'!B$3,FALSE))</f>
        <v/>
      </c>
      <c r="Q266" s="267"/>
      <c r="R266" s="267">
        <f>IF(OR(ISERROR(VLOOKUP($E266&amp;$D$91&amp;$D$92,'CCG data'!$A:$AD,'CCG data'!C$3,FALSE)),ISBLANK(VLOOKUP($E266&amp;$D$91&amp;$D$92,'CCG data'!$A:$AD,'CCG data'!C$3,FALSE))),"",VLOOKUP($E266&amp;$D$91&amp;$D$92,'CCG data'!$A:$AD,'CCG data'!C$3,FALSE))</f>
        <v>0.73684210526315785</v>
      </c>
      <c r="S266" s="267"/>
      <c r="T266" s="267">
        <f>IF(OR(ISERROR(VLOOKUP($E266&amp;$D$91&amp;$D$92,'CCG data'!$A:$AD,'CCG data'!D$3,FALSE)),ISBLANK(VLOOKUP($E266&amp;$D$91&amp;$D$92,'CCG data'!$A:$AD,'CCG data'!D$3,FALSE))),"",VLOOKUP($E266&amp;$D$91&amp;$D$92,'CCG data'!$A:$AD,'CCG data'!D$3,FALSE))</f>
        <v>8.771929824561403E-2</v>
      </c>
      <c r="U266" s="267"/>
      <c r="V266" s="267">
        <f>IF(OR(ISERROR(VLOOKUP($E266&amp;$D$91&amp;$D$92,'CCG data'!$A:$AD,'CCG data'!E$3,FALSE)),ISBLANK(VLOOKUP($E266&amp;$D$91&amp;$D$92,'CCG data'!$A:$AD,'CCG data'!E$3,FALSE))),"",VLOOKUP($E266&amp;$D$91&amp;$D$92,'CCG data'!$A:$AD,'CCG data'!E$3,FALSE))</f>
        <v>0.17543859649122806</v>
      </c>
      <c r="W266" s="405"/>
      <c r="Z266" s="165">
        <f>IFERROR(VLOOKUP($E266&amp;$D$92, Outliers!$A$4:$P$214,13,FALSE),"0")</f>
        <v>1</v>
      </c>
      <c r="AA266" s="165">
        <f>IFERROR(VLOOKUP($E266&amp;$D$92, Outliers!$A$4:$P$214,14,FALSE),"0")</f>
        <v>0</v>
      </c>
      <c r="AB266" s="165">
        <f>IFERROR(VLOOKUP($E266&amp;$D$92, Outliers!$A$4:$P$214,15,FALSE),"0")</f>
        <v>0</v>
      </c>
    </row>
    <row r="267" spans="4:28" x14ac:dyDescent="0.25">
      <c r="D267" s="319"/>
      <c r="E267" s="103" t="s">
        <v>27</v>
      </c>
      <c r="F267" s="95" t="str">
        <f>IF(P266="","",VLOOKUP($E266&amp;$D$91&amp;$D$92,'CCG data'!$A:$AD,'CCG data'!W$3,FALSE))</f>
        <v/>
      </c>
      <c r="G267" s="96" t="str">
        <f>IF(P266="","",VLOOKUP($E266&amp;$D$91&amp;$D$92,'CCG data'!$A:$AD,'CCG data'!X$3,FALSE))</f>
        <v/>
      </c>
      <c r="H267" s="96">
        <f>IF(R266="","",VLOOKUP($E266&amp;$D$91&amp;$D$92,'CCG data'!$A:$AD,'CCG data'!Y$3,FALSE))</f>
        <v>115.41301507555707</v>
      </c>
      <c r="I267" s="96">
        <f>IF(R266="","",VLOOKUP($E266&amp;$D$91&amp;$D$92,'CCG data'!$A:$AD,'CCG data'!Z$3,FALSE))</f>
        <v>124.06980275021616</v>
      </c>
      <c r="J267" s="96">
        <f>IF(T266="","",VLOOKUP($E266&amp;$D$91&amp;$D$92,'CCG data'!$A:$AD,'CCG data'!AA$3,FALSE))</f>
        <v>14.662171024127508</v>
      </c>
      <c r="K267" s="96">
        <f>IF(T266="","",VLOOKUP($E266&amp;$D$91&amp;$D$92,'CCG data'!$A:$AD,'CCG data'!AB$3,FALSE))</f>
        <v>18.093907693168443</v>
      </c>
      <c r="L267" s="96">
        <f>IF(V266="","",VLOOKUP($E266&amp;$D$91&amp;$D$92,'CCG data'!$A:$AD,'CCG data'!AC$3,FALSE))</f>
        <v>27.300040010815994</v>
      </c>
      <c r="M267" s="96">
        <f>IF(V266="","",VLOOKUP($E266&amp;$D$91&amp;$D$92,'CCG data'!$A:$AD,'CCG data'!AD$3,FALSE))</f>
        <v>31.668489835051115</v>
      </c>
      <c r="N267" s="368"/>
      <c r="P267" s="152" t="str">
        <f>IF(P266="","",VLOOKUP($E266&amp;$D$91&amp;$D$92,'CCG data'!$A:$AD,'CCG data'!I$3,FALSE))</f>
        <v/>
      </c>
      <c r="Q267" s="15" t="str">
        <f>IF(P266="","",VLOOKUP($E266&amp;$D$91&amp;$D$92,'CCG data'!$A:$AD,'CCG data'!J$3,FALSE))</f>
        <v/>
      </c>
      <c r="R267" s="15">
        <f>IF(R266="","",VLOOKUP($E266&amp;$D$91&amp;$D$92,'CCG data'!$A:$AD,'CCG data'!K$3,FALSE))</f>
        <v>0.72299999999999998</v>
      </c>
      <c r="S267" s="15">
        <f>IF(R266="","",VLOOKUP($E266&amp;$D$91&amp;$D$92,'CCG data'!$A:$AD,'CCG data'!L$3,FALSE))</f>
        <v>0.75</v>
      </c>
      <c r="T267" s="15">
        <f>IF(T266="","",VLOOKUP($E266&amp;$D$91&amp;$D$92,'CCG data'!$A:$AD,'CCG data'!M$3,FALSE))</f>
        <v>7.9000000000000001E-2</v>
      </c>
      <c r="U267" s="15">
        <f>IF(T266="","",VLOOKUP($E266&amp;$D$91&amp;$D$92,'CCG data'!$A:$AD,'CCG data'!N$3,FALSE))</f>
        <v>9.7000000000000003E-2</v>
      </c>
      <c r="V267" s="15">
        <f>IF(V266="","",VLOOKUP($E266&amp;$D$91&amp;$D$92,'CCG data'!$A:$AD,'CCG data'!O$3,FALSE))</f>
        <v>0.16400000000000001</v>
      </c>
      <c r="W267" s="136">
        <f>IF(V266="","",VLOOKUP($E266&amp;$D$91&amp;$D$92,'CCG data'!$A:$AD,'CCG data'!P$3,FALSE))</f>
        <v>0.188</v>
      </c>
      <c r="Z267" s="165" t="str">
        <f>IFERROR(VLOOKUP($E267&amp;$D$92, Outliers!$A$4:$P$214,13,FALSE),"0")</f>
        <v>0</v>
      </c>
      <c r="AA267" s="165" t="str">
        <f>IFERROR(VLOOKUP($E267&amp;$D$92, Outliers!$A$4:$P$214,14,FALSE),"0")</f>
        <v>0</v>
      </c>
      <c r="AB267" s="165" t="str">
        <f>IFERROR(VLOOKUP($E267&amp;$D$92, Outliers!$A$4:$P$214,15,FALSE),"0")</f>
        <v>0</v>
      </c>
    </row>
    <row r="268" spans="4:28" ht="15.75" x14ac:dyDescent="0.25">
      <c r="D268" s="319"/>
      <c r="E268" s="104" t="s">
        <v>205</v>
      </c>
      <c r="F268" s="394" t="str">
        <f>IF(OR(ISERROR(VLOOKUP($E268&amp;$D$91&amp;$D$92,'CCG data'!$A:$AD,'CCG data'!R$3,FALSE)),ISBLANK(VLOOKUP($E268&amp;$D$91&amp;$D$92,'CCG data'!$A:$AD,'CCG data'!R$3,FALSE))),"",VLOOKUP($E268&amp;$D$91&amp;$D$92,'CCG data'!$A:$AD,'CCG data'!R$3,FALSE))</f>
        <v/>
      </c>
      <c r="G268" s="395"/>
      <c r="H268" s="395">
        <f>IF(OR(ISERROR(VLOOKUP($E268&amp;$D$91&amp;$D$92,'CCG data'!$A:$AD,'CCG data'!S$3,FALSE)),ISBLANK(VLOOKUP($E268&amp;$D$91&amp;$D$92,'CCG data'!$A:$AD,'CCG data'!S$3,FALSE))),"",VLOOKUP($E268&amp;$D$91&amp;$D$92,'CCG data'!$A:$AD,'CCG data'!S$3,FALSE))</f>
        <v>133.67073604822366</v>
      </c>
      <c r="I268" s="395"/>
      <c r="J268" s="395">
        <f>IF(OR(ISERROR(VLOOKUP($E268&amp;$D$91&amp;$D$92,'CCG data'!$A:$AD,'CCG data'!T$3,FALSE)),ISBLANK(VLOOKUP($E268&amp;$D$91&amp;$D$92,'CCG data'!$A:$AD,'CCG data'!T$3,FALSE))),"",VLOOKUP($E268&amp;$D$91&amp;$D$92,'CCG data'!$A:$AD,'CCG data'!T$3,FALSE))</f>
        <v>14.926243263793388</v>
      </c>
      <c r="K268" s="395"/>
      <c r="L268" s="395">
        <f>IF(OR(ISERROR(VLOOKUP($E268&amp;$D$91&amp;$D$92,'CCG data'!$A:$AD,'CCG data'!U$3,FALSE)),ISBLANK(VLOOKUP($E268&amp;$D$91&amp;$D$92,'CCG data'!$A:$AD,'CCG data'!U$3,FALSE))),"",VLOOKUP($E268&amp;$D$91&amp;$D$92,'CCG data'!$A:$AD,'CCG data'!U$3,FALSE))</f>
        <v>39.643963946808078</v>
      </c>
      <c r="M268" s="396"/>
      <c r="N268" s="367">
        <f>IF(OR(ISERROR(VLOOKUP($E268&amp;$D$91&amp;$D$92,'CCG data'!$A:$AD,'CCG data'!G$3,FALSE)),ISBLANK(VLOOKUP($E268&amp;$D$91&amp;$D$92,'CCG data'!$A:$AD,'CCG data'!G$3,FALSE))),"",VLOOKUP($E268&amp;$D$91&amp;$D$92,'CCG data'!$A:$AD,'CCG data'!G$3,FALSE))</f>
        <v>825</v>
      </c>
      <c r="P268" s="404" t="str">
        <f>IF(OR(ISERROR(VLOOKUP($E268&amp;$D$91&amp;$D$92,'CCG data'!$A:$AD,'CCG data'!B$3,FALSE)),ISBLANK(VLOOKUP($E268&amp;$D$91&amp;$D$92,'CCG data'!$A:$AD,'CCG data'!B$3,FALSE))),"",VLOOKUP($E268&amp;$D$91&amp;$D$92,'CCG data'!$A:$AD,'CCG data'!B$3,FALSE))</f>
        <v/>
      </c>
      <c r="Q268" s="267"/>
      <c r="R268" s="267">
        <f>IF(OR(ISERROR(VLOOKUP($E268&amp;$D$91&amp;$D$92,'CCG data'!$A:$AD,'CCG data'!C$3,FALSE)),ISBLANK(VLOOKUP($E268&amp;$D$91&amp;$D$92,'CCG data'!$A:$AD,'CCG data'!C$3,FALSE))),"",VLOOKUP($E268&amp;$D$91&amp;$D$92,'CCG data'!$A:$AD,'CCG data'!C$3,FALSE))</f>
        <v>0.71151515151515154</v>
      </c>
      <c r="S268" s="267"/>
      <c r="T268" s="267">
        <f>IF(OR(ISERROR(VLOOKUP($E268&amp;$D$91&amp;$D$92,'CCG data'!$A:$AD,'CCG data'!D$3,FALSE)),ISBLANK(VLOOKUP($E268&amp;$D$91&amp;$D$92,'CCG data'!$A:$AD,'CCG data'!D$3,FALSE))),"",VLOOKUP($E268&amp;$D$91&amp;$D$92,'CCG data'!$A:$AD,'CCG data'!D$3,FALSE))</f>
        <v>7.2727272727272724E-2</v>
      </c>
      <c r="U268" s="267"/>
      <c r="V268" s="267">
        <f>IF(OR(ISERROR(VLOOKUP($E268&amp;$D$91&amp;$D$92,'CCG data'!$A:$AD,'CCG data'!E$3,FALSE)),ISBLANK(VLOOKUP($E268&amp;$D$91&amp;$D$92,'CCG data'!$A:$AD,'CCG data'!E$3,FALSE))),"",VLOOKUP($E268&amp;$D$91&amp;$D$92,'CCG data'!$A:$AD,'CCG data'!E$3,FALSE))</f>
        <v>0.21575757575757576</v>
      </c>
      <c r="W268" s="405"/>
      <c r="Z268" s="165">
        <f>IFERROR(VLOOKUP($E268&amp;$D$92, Outliers!$A$4:$P$214,13,FALSE),"0")</f>
        <v>0</v>
      </c>
      <c r="AA268" s="165">
        <f>IFERROR(VLOOKUP($E268&amp;$D$92, Outliers!$A$4:$P$214,14,FALSE),"0")</f>
        <v>0</v>
      </c>
      <c r="AB268" s="165">
        <f>IFERROR(VLOOKUP($E268&amp;$D$92, Outliers!$A$4:$P$214,15,FALSE),"0")</f>
        <v>1</v>
      </c>
    </row>
    <row r="269" spans="4:28" x14ac:dyDescent="0.25">
      <c r="D269" s="319"/>
      <c r="E269" s="103" t="s">
        <v>27</v>
      </c>
      <c r="F269" s="95" t="str">
        <f>IF(P268="","",VLOOKUP($E268&amp;$D$91&amp;$D$92,'CCG data'!$A:$AD,'CCG data'!W$3,FALSE))</f>
        <v/>
      </c>
      <c r="G269" s="96" t="str">
        <f>IF(P268="","",VLOOKUP($E268&amp;$D$91&amp;$D$92,'CCG data'!$A:$AD,'CCG data'!X$3,FALSE))</f>
        <v/>
      </c>
      <c r="H269" s="96">
        <f>IF(R268="","",VLOOKUP($E268&amp;$D$91&amp;$D$92,'CCG data'!$A:$AD,'CCG data'!Y$3,FALSE))</f>
        <v>122.85705987082575</v>
      </c>
      <c r="I269" s="96">
        <f>IF(R268="","",VLOOKUP($E268&amp;$D$91&amp;$D$92,'CCG data'!$A:$AD,'CCG data'!Z$3,FALSE))</f>
        <v>144.48441222562158</v>
      </c>
      <c r="J269" s="96">
        <f>IF(T268="","",VLOOKUP($E268&amp;$D$91&amp;$D$92,'CCG data'!$A:$AD,'CCG data'!AA$3,FALSE))</f>
        <v>11.149382613762043</v>
      </c>
      <c r="K269" s="96">
        <f>IF(T268="","",VLOOKUP($E268&amp;$D$91&amp;$D$92,'CCG data'!$A:$AD,'CCG data'!AB$3,FALSE))</f>
        <v>18.703103913824734</v>
      </c>
      <c r="L269" s="96">
        <f>IF(V268="","",VLOOKUP($E268&amp;$D$91&amp;$D$92,'CCG data'!$A:$AD,'CCG data'!AC$3,FALSE))</f>
        <v>33.819940124721825</v>
      </c>
      <c r="M269" s="96">
        <f>IF(V268="","",VLOOKUP($E268&amp;$D$91&amp;$D$92,'CCG data'!$A:$AD,'CCG data'!AD$3,FALSE))</f>
        <v>45.467987768894332</v>
      </c>
      <c r="N269" s="368"/>
      <c r="P269" s="152" t="str">
        <f>IF(P268="","",VLOOKUP($E268&amp;$D$91&amp;$D$92,'CCG data'!$A:$AD,'CCG data'!I$3,FALSE))</f>
        <v/>
      </c>
      <c r="Q269" s="15" t="str">
        <f>IF(P268="","",VLOOKUP($E268&amp;$D$91&amp;$D$92,'CCG data'!$A:$AD,'CCG data'!J$3,FALSE))</f>
        <v/>
      </c>
      <c r="R269" s="15">
        <f>IF(R268="","",VLOOKUP($E268&amp;$D$91&amp;$D$92,'CCG data'!$A:$AD,'CCG data'!K$3,FALSE))</f>
        <v>0.68</v>
      </c>
      <c r="S269" s="15">
        <f>IF(R268="","",VLOOKUP($E268&amp;$D$91&amp;$D$92,'CCG data'!$A:$AD,'CCG data'!L$3,FALSE))</f>
        <v>0.74099999999999999</v>
      </c>
      <c r="T269" s="15">
        <f>IF(T268="","",VLOOKUP($E268&amp;$D$91&amp;$D$92,'CCG data'!$A:$AD,'CCG data'!M$3,FALSE))</f>
        <v>5.7000000000000002E-2</v>
      </c>
      <c r="U269" s="15">
        <f>IF(T268="","",VLOOKUP($E268&amp;$D$91&amp;$D$92,'CCG data'!$A:$AD,'CCG data'!N$3,FALSE))</f>
        <v>9.1999999999999998E-2</v>
      </c>
      <c r="V269" s="15">
        <f>IF(V268="","",VLOOKUP($E268&amp;$D$91&amp;$D$92,'CCG data'!$A:$AD,'CCG data'!O$3,FALSE))</f>
        <v>0.189</v>
      </c>
      <c r="W269" s="136">
        <f>IF(V268="","",VLOOKUP($E268&amp;$D$91&amp;$D$92,'CCG data'!$A:$AD,'CCG data'!P$3,FALSE))</f>
        <v>0.245</v>
      </c>
      <c r="Z269" s="165" t="str">
        <f>IFERROR(VLOOKUP($E269&amp;$D$92, Outliers!$A$4:$P$214,13,FALSE),"0")</f>
        <v>0</v>
      </c>
      <c r="AA269" s="165" t="str">
        <f>IFERROR(VLOOKUP($E269&amp;$D$92, Outliers!$A$4:$P$214,14,FALSE),"0")</f>
        <v>0</v>
      </c>
      <c r="AB269" s="165" t="str">
        <f>IFERROR(VLOOKUP($E269&amp;$D$92, Outliers!$A$4:$P$214,15,FALSE),"0")</f>
        <v>0</v>
      </c>
    </row>
    <row r="270" spans="4:28" ht="15.75" x14ac:dyDescent="0.25">
      <c r="D270" s="319"/>
      <c r="E270" s="104" t="s">
        <v>206</v>
      </c>
      <c r="F270" s="394" t="str">
        <f>IF(OR(ISERROR(VLOOKUP($E270&amp;$D$91&amp;$D$92,'CCG data'!$A:$AD,'CCG data'!R$3,FALSE)),ISBLANK(VLOOKUP($E270&amp;$D$91&amp;$D$92,'CCG data'!$A:$AD,'CCG data'!R$3,FALSE))),"",VLOOKUP($E270&amp;$D$91&amp;$D$92,'CCG data'!$A:$AD,'CCG data'!R$3,FALSE))</f>
        <v/>
      </c>
      <c r="G270" s="395"/>
      <c r="H270" s="395">
        <f>IF(OR(ISERROR(VLOOKUP($E270&amp;$D$91&amp;$D$92,'CCG data'!$A:$AD,'CCG data'!S$3,FALSE)),ISBLANK(VLOOKUP($E270&amp;$D$91&amp;$D$92,'CCG data'!$A:$AD,'CCG data'!S$3,FALSE))),"",VLOOKUP($E270&amp;$D$91&amp;$D$92,'CCG data'!$A:$AD,'CCG data'!S$3,FALSE))</f>
        <v>105.86284108289577</v>
      </c>
      <c r="I270" s="395"/>
      <c r="J270" s="395">
        <f>IF(OR(ISERROR(VLOOKUP($E270&amp;$D$91&amp;$D$92,'CCG data'!$A:$AD,'CCG data'!T$3,FALSE)),ISBLANK(VLOOKUP($E270&amp;$D$91&amp;$D$92,'CCG data'!$A:$AD,'CCG data'!T$3,FALSE))),"",VLOOKUP($E270&amp;$D$91&amp;$D$92,'CCG data'!$A:$AD,'CCG data'!T$3,FALSE))</f>
        <v>17.1533654703514</v>
      </c>
      <c r="K270" s="395"/>
      <c r="L270" s="395">
        <f>IF(OR(ISERROR(VLOOKUP($E270&amp;$D$91&amp;$D$92,'CCG data'!$A:$AD,'CCG data'!U$3,FALSE)),ISBLANK(VLOOKUP($E270&amp;$D$91&amp;$D$92,'CCG data'!$A:$AD,'CCG data'!U$3,FALSE))),"",VLOOKUP($E270&amp;$D$91&amp;$D$92,'CCG data'!$A:$AD,'CCG data'!U$3,FALSE))</f>
        <v>25.971338699688548</v>
      </c>
      <c r="M270" s="396"/>
      <c r="N270" s="367">
        <f>IF(OR(ISERROR(VLOOKUP($E270&amp;$D$91&amp;$D$92,'CCG data'!$A:$AD,'CCG data'!G$3,FALSE)),ISBLANK(VLOOKUP($E270&amp;$D$91&amp;$D$92,'CCG data'!$A:$AD,'CCG data'!G$3,FALSE))),"",VLOOKUP($E270&amp;$D$91&amp;$D$92,'CCG data'!$A:$AD,'CCG data'!G$3,FALSE))</f>
        <v>721</v>
      </c>
      <c r="P270" s="404" t="str">
        <f>IF(OR(ISERROR(VLOOKUP($E270&amp;$D$91&amp;$D$92,'CCG data'!$A:$AD,'CCG data'!B$3,FALSE)),ISBLANK(VLOOKUP($E270&amp;$D$91&amp;$D$92,'CCG data'!$A:$AD,'CCG data'!B$3,FALSE))),"",VLOOKUP($E270&amp;$D$91&amp;$D$92,'CCG data'!$A:$AD,'CCG data'!B$3,FALSE))</f>
        <v/>
      </c>
      <c r="Q270" s="267"/>
      <c r="R270" s="267">
        <f>IF(OR(ISERROR(VLOOKUP($E270&amp;$D$91&amp;$D$92,'CCG data'!$A:$AD,'CCG data'!C$3,FALSE)),ISBLANK(VLOOKUP($E270&amp;$D$91&amp;$D$92,'CCG data'!$A:$AD,'CCG data'!C$3,FALSE))),"",VLOOKUP($E270&amp;$D$91&amp;$D$92,'CCG data'!$A:$AD,'CCG data'!C$3,FALSE))</f>
        <v>0.73092926490984744</v>
      </c>
      <c r="S270" s="267"/>
      <c r="T270" s="267">
        <f>IF(OR(ISERROR(VLOOKUP($E270&amp;$D$91&amp;$D$92,'CCG data'!$A:$AD,'CCG data'!D$3,FALSE)),ISBLANK(VLOOKUP($E270&amp;$D$91&amp;$D$92,'CCG data'!$A:$AD,'CCG data'!D$3,FALSE))),"",VLOOKUP($E270&amp;$D$91&amp;$D$92,'CCG data'!$A:$AD,'CCG data'!D$3,FALSE))</f>
        <v>9.8474341192787793E-2</v>
      </c>
      <c r="U270" s="267"/>
      <c r="V270" s="267">
        <f>IF(OR(ISERROR(VLOOKUP($E270&amp;$D$91&amp;$D$92,'CCG data'!$A:$AD,'CCG data'!E$3,FALSE)),ISBLANK(VLOOKUP($E270&amp;$D$91&amp;$D$92,'CCG data'!$A:$AD,'CCG data'!E$3,FALSE))),"",VLOOKUP($E270&amp;$D$91&amp;$D$92,'CCG data'!$A:$AD,'CCG data'!E$3,FALSE))</f>
        <v>0.17059639389736478</v>
      </c>
      <c r="W270" s="405"/>
      <c r="Z270" s="165">
        <f>IFERROR(VLOOKUP($E270&amp;$D$92, Outliers!$A$4:$P$214,13,FALSE),"0")</f>
        <v>1</v>
      </c>
      <c r="AA270" s="165">
        <f>IFERROR(VLOOKUP($E270&amp;$D$92, Outliers!$A$4:$P$214,14,FALSE),"0")</f>
        <v>0</v>
      </c>
      <c r="AB270" s="165">
        <f>IFERROR(VLOOKUP($E270&amp;$D$92, Outliers!$A$4:$P$214,15,FALSE),"0")</f>
        <v>0</v>
      </c>
    </row>
    <row r="271" spans="4:28" x14ac:dyDescent="0.25">
      <c r="D271" s="319"/>
      <c r="E271" s="103" t="s">
        <v>27</v>
      </c>
      <c r="F271" s="95" t="str">
        <f>IF(P270="","",VLOOKUP($E270&amp;$D$91&amp;$D$92,'CCG data'!$A:$AD,'CCG data'!W$3,FALSE))</f>
        <v/>
      </c>
      <c r="G271" s="96" t="str">
        <f>IF(P270="","",VLOOKUP($E270&amp;$D$91&amp;$D$92,'CCG data'!$A:$AD,'CCG data'!X$3,FALSE))</f>
        <v/>
      </c>
      <c r="H271" s="96">
        <f>IF(R270="","",VLOOKUP($E270&amp;$D$91&amp;$D$92,'CCG data'!$A:$AD,'CCG data'!Y$3,FALSE))</f>
        <v>96.824383819316694</v>
      </c>
      <c r="I271" s="96">
        <f>IF(R270="","",VLOOKUP($E270&amp;$D$91&amp;$D$92,'CCG data'!$A:$AD,'CCG data'!Z$3,FALSE))</f>
        <v>114.90129834647485</v>
      </c>
      <c r="J271" s="96">
        <f>IF(T270="","",VLOOKUP($E270&amp;$D$91&amp;$D$92,'CCG data'!$A:$AD,'CCG data'!AA$3,FALSE))</f>
        <v>13.163334765115671</v>
      </c>
      <c r="K271" s="96">
        <f>IF(T270="","",VLOOKUP($E270&amp;$D$91&amp;$D$92,'CCG data'!$A:$AD,'CCG data'!AB$3,FALSE))</f>
        <v>21.143396175587128</v>
      </c>
      <c r="L271" s="96">
        <f>IF(V270="","",VLOOKUP($E270&amp;$D$91&amp;$D$92,'CCG data'!$A:$AD,'CCG data'!AC$3,FALSE))</f>
        <v>21.381495474162776</v>
      </c>
      <c r="M271" s="96">
        <f>IF(V270="","",VLOOKUP($E270&amp;$D$91&amp;$D$92,'CCG data'!$A:$AD,'CCG data'!AD$3,FALSE))</f>
        <v>30.561181925214321</v>
      </c>
      <c r="N271" s="368"/>
      <c r="P271" s="152" t="str">
        <f>IF(P270="","",VLOOKUP($E270&amp;$D$91&amp;$D$92,'CCG data'!$A:$AD,'CCG data'!I$3,FALSE))</f>
        <v/>
      </c>
      <c r="Q271" s="15" t="str">
        <f>IF(P270="","",VLOOKUP($E270&amp;$D$91&amp;$D$92,'CCG data'!$A:$AD,'CCG data'!J$3,FALSE))</f>
        <v/>
      </c>
      <c r="R271" s="15">
        <f>IF(R270="","",VLOOKUP($E270&amp;$D$91&amp;$D$92,'CCG data'!$A:$AD,'CCG data'!K$3,FALSE))</f>
        <v>0.69699999999999995</v>
      </c>
      <c r="S271" s="15">
        <f>IF(R270="","",VLOOKUP($E270&amp;$D$91&amp;$D$92,'CCG data'!$A:$AD,'CCG data'!L$3,FALSE))</f>
        <v>0.76200000000000001</v>
      </c>
      <c r="T271" s="15">
        <f>IF(T270="","",VLOOKUP($E270&amp;$D$91&amp;$D$92,'CCG data'!$A:$AD,'CCG data'!M$3,FALSE))</f>
        <v>7.9000000000000001E-2</v>
      </c>
      <c r="U271" s="15">
        <f>IF(T270="","",VLOOKUP($E270&amp;$D$91&amp;$D$92,'CCG data'!$A:$AD,'CCG data'!N$3,FALSE))</f>
        <v>0.122</v>
      </c>
      <c r="V271" s="15">
        <f>IF(V270="","",VLOOKUP($E270&amp;$D$91&amp;$D$92,'CCG data'!$A:$AD,'CCG data'!O$3,FALSE))</f>
        <v>0.14499999999999999</v>
      </c>
      <c r="W271" s="136">
        <f>IF(V270="","",VLOOKUP($E270&amp;$D$91&amp;$D$92,'CCG data'!$A:$AD,'CCG data'!P$3,FALSE))</f>
        <v>0.2</v>
      </c>
      <c r="Z271" s="165" t="str">
        <f>IFERROR(VLOOKUP($E271&amp;$D$92, Outliers!$A$4:$P$214,13,FALSE),"0")</f>
        <v>0</v>
      </c>
      <c r="AA271" s="165" t="str">
        <f>IFERROR(VLOOKUP($E271&amp;$D$92, Outliers!$A$4:$P$214,14,FALSE),"0")</f>
        <v>0</v>
      </c>
      <c r="AB271" s="165" t="str">
        <f>IFERROR(VLOOKUP($E271&amp;$D$92, Outliers!$A$4:$P$214,15,FALSE),"0")</f>
        <v>0</v>
      </c>
    </row>
    <row r="272" spans="4:28" ht="15.75" x14ac:dyDescent="0.25">
      <c r="D272" s="319"/>
      <c r="E272" s="104" t="s">
        <v>207</v>
      </c>
      <c r="F272" s="394" t="str">
        <f>IF(OR(ISERROR(VLOOKUP($E272&amp;$D$91&amp;$D$92,'CCG data'!$A:$AD,'CCG data'!R$3,FALSE)),ISBLANK(VLOOKUP($E272&amp;$D$91&amp;$D$92,'CCG data'!$A:$AD,'CCG data'!R$3,FALSE))),"",VLOOKUP($E272&amp;$D$91&amp;$D$92,'CCG data'!$A:$AD,'CCG data'!R$3,FALSE))</f>
        <v/>
      </c>
      <c r="G272" s="395"/>
      <c r="H272" s="395">
        <f>IF(OR(ISERROR(VLOOKUP($E272&amp;$D$91&amp;$D$92,'CCG data'!$A:$AD,'CCG data'!S$3,FALSE)),ISBLANK(VLOOKUP($E272&amp;$D$91&amp;$D$92,'CCG data'!$A:$AD,'CCG data'!S$3,FALSE))),"",VLOOKUP($E272&amp;$D$91&amp;$D$92,'CCG data'!$A:$AD,'CCG data'!S$3,FALSE))</f>
        <v>205.59741358548439</v>
      </c>
      <c r="I272" s="395"/>
      <c r="J272" s="395">
        <f>IF(OR(ISERROR(VLOOKUP($E272&amp;$D$91&amp;$D$92,'CCG data'!$A:$AD,'CCG data'!T$3,FALSE)),ISBLANK(VLOOKUP($E272&amp;$D$91&amp;$D$92,'CCG data'!$A:$AD,'CCG data'!T$3,FALSE))),"",VLOOKUP($E272&amp;$D$91&amp;$D$92,'CCG data'!$A:$AD,'CCG data'!T$3,FALSE))</f>
        <v>23.557868991603698</v>
      </c>
      <c r="K272" s="395"/>
      <c r="L272" s="395">
        <f>IF(OR(ISERROR(VLOOKUP($E272&amp;$D$91&amp;$D$92,'CCG data'!$A:$AD,'CCG data'!U$3,FALSE)),ISBLANK(VLOOKUP($E272&amp;$D$91&amp;$D$92,'CCG data'!$A:$AD,'CCG data'!U$3,FALSE))),"",VLOOKUP($E272&amp;$D$91&amp;$D$92,'CCG data'!$A:$AD,'CCG data'!U$3,FALSE))</f>
        <v>20.041069214915609</v>
      </c>
      <c r="M272" s="396"/>
      <c r="N272" s="367">
        <f>IF(OR(ISERROR(VLOOKUP($E272&amp;$D$91&amp;$D$92,'CCG data'!$A:$AD,'CCG data'!G$3,FALSE)),ISBLANK(VLOOKUP($E272&amp;$D$91&amp;$D$92,'CCG data'!$A:$AD,'CCG data'!G$3,FALSE))),"",VLOOKUP($E272&amp;$D$91&amp;$D$92,'CCG data'!$A:$AD,'CCG data'!G$3,FALSE))</f>
        <v>1416</v>
      </c>
      <c r="P272" s="404" t="str">
        <f>IF(OR(ISERROR(VLOOKUP($E272&amp;$D$91&amp;$D$92,'CCG data'!$A:$AD,'CCG data'!B$3,FALSE)),ISBLANK(VLOOKUP($E272&amp;$D$91&amp;$D$92,'CCG data'!$A:$AD,'CCG data'!B$3,FALSE))),"",VLOOKUP($E272&amp;$D$91&amp;$D$92,'CCG data'!$A:$AD,'CCG data'!B$3,FALSE))</f>
        <v/>
      </c>
      <c r="Q272" s="267"/>
      <c r="R272" s="267">
        <f>IF(OR(ISERROR(VLOOKUP($E272&amp;$D$91&amp;$D$92,'CCG data'!$A:$AD,'CCG data'!C$3,FALSE)),ISBLANK(VLOOKUP($E272&amp;$D$91&amp;$D$92,'CCG data'!$A:$AD,'CCG data'!C$3,FALSE))),"",VLOOKUP($E272&amp;$D$91&amp;$D$92,'CCG data'!$A:$AD,'CCG data'!C$3,FALSE))</f>
        <v>0.83898305084745761</v>
      </c>
      <c r="S272" s="267"/>
      <c r="T272" s="267">
        <f>IF(OR(ISERROR(VLOOKUP($E272&amp;$D$91&amp;$D$92,'CCG data'!$A:$AD,'CCG data'!D$3,FALSE)),ISBLANK(VLOOKUP($E272&amp;$D$91&amp;$D$92,'CCG data'!$A:$AD,'CCG data'!D$3,FALSE))),"",VLOOKUP($E272&amp;$D$91&amp;$D$92,'CCG data'!$A:$AD,'CCG data'!D$3,FALSE))</f>
        <v>7.980225988700565E-2</v>
      </c>
      <c r="U272" s="267"/>
      <c r="V272" s="267">
        <f>IF(OR(ISERROR(VLOOKUP($E272&amp;$D$91&amp;$D$92,'CCG data'!$A:$AD,'CCG data'!E$3,FALSE)),ISBLANK(VLOOKUP($E272&amp;$D$91&amp;$D$92,'CCG data'!$A:$AD,'CCG data'!E$3,FALSE))),"",VLOOKUP($E272&amp;$D$91&amp;$D$92,'CCG data'!$A:$AD,'CCG data'!E$3,FALSE))</f>
        <v>8.1214689265536724E-2</v>
      </c>
      <c r="W272" s="405"/>
      <c r="Z272" s="165">
        <f>IFERROR(VLOOKUP($E272&amp;$D$92, Outliers!$A$4:$P$214,13,FALSE),"0")</f>
        <v>1</v>
      </c>
      <c r="AA272" s="165">
        <f>IFERROR(VLOOKUP($E272&amp;$D$92, Outliers!$A$4:$P$214,14,FALSE),"0")</f>
        <v>1</v>
      </c>
      <c r="AB272" s="165">
        <f>IFERROR(VLOOKUP($E272&amp;$D$92, Outliers!$A$4:$P$214,15,FALSE),"0")</f>
        <v>1</v>
      </c>
    </row>
    <row r="273" spans="4:28" x14ac:dyDescent="0.25">
      <c r="D273" s="319"/>
      <c r="E273" s="103" t="s">
        <v>27</v>
      </c>
      <c r="F273" s="95" t="str">
        <f>IF(P272="","",VLOOKUP($E272&amp;$D$91&amp;$D$92,'CCG data'!$A:$AD,'CCG data'!W$3,FALSE))</f>
        <v/>
      </c>
      <c r="G273" s="96" t="str">
        <f>IF(P272="","",VLOOKUP($E272&amp;$D$91&amp;$D$92,'CCG data'!$A:$AD,'CCG data'!X$3,FALSE))</f>
        <v/>
      </c>
      <c r="H273" s="96">
        <f>IF(R272="","",VLOOKUP($E272&amp;$D$91&amp;$D$92,'CCG data'!$A:$AD,'CCG data'!Y$3,FALSE))</f>
        <v>193.90604108182941</v>
      </c>
      <c r="I273" s="96">
        <f>IF(R272="","",VLOOKUP($E272&amp;$D$91&amp;$D$92,'CCG data'!$A:$AD,'CCG data'!Z$3,FALSE))</f>
        <v>217.28878608913936</v>
      </c>
      <c r="J273" s="96">
        <f>IF(T272="","",VLOOKUP($E272&amp;$D$91&amp;$D$92,'CCG data'!$A:$AD,'CCG data'!AA$3,FALSE))</f>
        <v>19.2142387124942</v>
      </c>
      <c r="K273" s="96">
        <f>IF(T272="","",VLOOKUP($E272&amp;$D$91&amp;$D$92,'CCG data'!$A:$AD,'CCG data'!AB$3,FALSE))</f>
        <v>27.901499270713195</v>
      </c>
      <c r="L273" s="96">
        <f>IF(V272="","",VLOOKUP($E272&amp;$D$91&amp;$D$92,'CCG data'!$A:$AD,'CCG data'!AC$3,FALSE))</f>
        <v>16.378144107499203</v>
      </c>
      <c r="M273" s="96">
        <f>IF(V272="","",VLOOKUP($E272&amp;$D$91&amp;$D$92,'CCG data'!$A:$AD,'CCG data'!AD$3,FALSE))</f>
        <v>23.703994322332015</v>
      </c>
      <c r="N273" s="368"/>
      <c r="P273" s="152" t="str">
        <f>IF(P272="","",VLOOKUP($E272&amp;$D$91&amp;$D$92,'CCG data'!$A:$AD,'CCG data'!I$3,FALSE))</f>
        <v/>
      </c>
      <c r="Q273" s="15" t="str">
        <f>IF(P272="","",VLOOKUP($E272&amp;$D$91&amp;$D$92,'CCG data'!$A:$AD,'CCG data'!J$3,FALSE))</f>
        <v/>
      </c>
      <c r="R273" s="15">
        <f>IF(R272="","",VLOOKUP($E272&amp;$D$91&amp;$D$92,'CCG data'!$A:$AD,'CCG data'!K$3,FALSE))</f>
        <v>0.81899999999999995</v>
      </c>
      <c r="S273" s="15">
        <f>IF(R272="","",VLOOKUP($E272&amp;$D$91&amp;$D$92,'CCG data'!$A:$AD,'CCG data'!L$3,FALSE))</f>
        <v>0.85699999999999998</v>
      </c>
      <c r="T273" s="15">
        <f>IF(T272="","",VLOOKUP($E272&amp;$D$91&amp;$D$92,'CCG data'!$A:$AD,'CCG data'!M$3,FALSE))</f>
        <v>6.7000000000000004E-2</v>
      </c>
      <c r="U273" s="15">
        <f>IF(T272="","",VLOOKUP($E272&amp;$D$91&amp;$D$92,'CCG data'!$A:$AD,'CCG data'!N$3,FALSE))</f>
        <v>9.5000000000000001E-2</v>
      </c>
      <c r="V273" s="15">
        <f>IF(V272="","",VLOOKUP($E272&amp;$D$91&amp;$D$92,'CCG data'!$A:$AD,'CCG data'!O$3,FALSE))</f>
        <v>6.8000000000000005E-2</v>
      </c>
      <c r="W273" s="136">
        <f>IF(V272="","",VLOOKUP($E272&amp;$D$91&amp;$D$92,'CCG data'!$A:$AD,'CCG data'!P$3,FALSE))</f>
        <v>9.7000000000000003E-2</v>
      </c>
      <c r="Z273" s="165" t="str">
        <f>IFERROR(VLOOKUP($E273&amp;$D$92, Outliers!$A$4:$P$214,13,FALSE),"0")</f>
        <v>0</v>
      </c>
      <c r="AA273" s="165" t="str">
        <f>IFERROR(VLOOKUP($E273&amp;$D$92, Outliers!$A$4:$P$214,14,FALSE),"0")</f>
        <v>0</v>
      </c>
      <c r="AB273" s="165" t="str">
        <f>IFERROR(VLOOKUP($E273&amp;$D$92, Outliers!$A$4:$P$214,15,FALSE),"0")</f>
        <v>0</v>
      </c>
    </row>
    <row r="274" spans="4:28" ht="15.75" x14ac:dyDescent="0.25">
      <c r="D274" s="319"/>
      <c r="E274" s="104" t="s">
        <v>208</v>
      </c>
      <c r="F274" s="394" t="str">
        <f>IF(OR(ISERROR(VLOOKUP($E274&amp;$D$91&amp;$D$92,'CCG data'!$A:$AD,'CCG data'!R$3,FALSE)),ISBLANK(VLOOKUP($E274&amp;$D$91&amp;$D$92,'CCG data'!$A:$AD,'CCG data'!R$3,FALSE))),"",VLOOKUP($E274&amp;$D$91&amp;$D$92,'CCG data'!$A:$AD,'CCG data'!R$3,FALSE))</f>
        <v/>
      </c>
      <c r="G274" s="395"/>
      <c r="H274" s="395">
        <f>IF(OR(ISERROR(VLOOKUP($E274&amp;$D$91&amp;$D$92,'CCG data'!$A:$AD,'CCG data'!S$3,FALSE)),ISBLANK(VLOOKUP($E274&amp;$D$91&amp;$D$92,'CCG data'!$A:$AD,'CCG data'!S$3,FALSE))),"",VLOOKUP($E274&amp;$D$91&amp;$D$92,'CCG data'!$A:$AD,'CCG data'!S$3,FALSE))</f>
        <v>147.00195898837376</v>
      </c>
      <c r="I274" s="395"/>
      <c r="J274" s="395">
        <f>IF(OR(ISERROR(VLOOKUP($E274&amp;$D$91&amp;$D$92,'CCG data'!$A:$AD,'CCG data'!T$3,FALSE)),ISBLANK(VLOOKUP($E274&amp;$D$91&amp;$D$92,'CCG data'!$A:$AD,'CCG data'!T$3,FALSE))),"",VLOOKUP($E274&amp;$D$91&amp;$D$92,'CCG data'!$A:$AD,'CCG data'!T$3,FALSE))</f>
        <v>20.790712501586711</v>
      </c>
      <c r="K274" s="395"/>
      <c r="L274" s="395">
        <f>IF(OR(ISERROR(VLOOKUP($E274&amp;$D$91&amp;$D$92,'CCG data'!$A:$AD,'CCG data'!U$3,FALSE)),ISBLANK(VLOOKUP($E274&amp;$D$91&amp;$D$92,'CCG data'!$A:$AD,'CCG data'!U$3,FALSE))),"",VLOOKUP($E274&amp;$D$91&amp;$D$92,'CCG data'!$A:$AD,'CCG data'!U$3,FALSE))</f>
        <v>32.28408202039622</v>
      </c>
      <c r="M274" s="396"/>
      <c r="N274" s="367">
        <f>IF(OR(ISERROR(VLOOKUP($E274&amp;$D$91&amp;$D$92,'CCG data'!$A:$AD,'CCG data'!G$3,FALSE)),ISBLANK(VLOOKUP($E274&amp;$D$91&amp;$D$92,'CCG data'!$A:$AD,'CCG data'!G$3,FALSE))),"",VLOOKUP($E274&amp;$D$91&amp;$D$92,'CCG data'!$A:$AD,'CCG data'!G$3,FALSE))</f>
        <v>1464</v>
      </c>
      <c r="P274" s="404" t="str">
        <f>IF(OR(ISERROR(VLOOKUP($E274&amp;$D$91&amp;$D$92,'CCG data'!$A:$AD,'CCG data'!B$3,FALSE)),ISBLANK(VLOOKUP($E274&amp;$D$91&amp;$D$92,'CCG data'!$A:$AD,'CCG data'!B$3,FALSE))),"",VLOOKUP($E274&amp;$D$91&amp;$D$92,'CCG data'!$A:$AD,'CCG data'!B$3,FALSE))</f>
        <v/>
      </c>
      <c r="Q274" s="267"/>
      <c r="R274" s="267">
        <f>IF(OR(ISERROR(VLOOKUP($E274&amp;$D$91&amp;$D$92,'CCG data'!$A:$AD,'CCG data'!C$3,FALSE)),ISBLANK(VLOOKUP($E274&amp;$D$91&amp;$D$92,'CCG data'!$A:$AD,'CCG data'!C$3,FALSE))),"",VLOOKUP($E274&amp;$D$91&amp;$D$92,'CCG data'!$A:$AD,'CCG data'!C$3,FALSE))</f>
        <v>0.73360655737704916</v>
      </c>
      <c r="S274" s="267"/>
      <c r="T274" s="267">
        <f>IF(OR(ISERROR(VLOOKUP($E274&amp;$D$91&amp;$D$92,'CCG data'!$A:$AD,'CCG data'!D$3,FALSE)),ISBLANK(VLOOKUP($E274&amp;$D$91&amp;$D$92,'CCG data'!$A:$AD,'CCG data'!D$3,FALSE))),"",VLOOKUP($E274&amp;$D$91&amp;$D$92,'CCG data'!$A:$AD,'CCG data'!D$3,FALSE))</f>
        <v>0.10109289617486339</v>
      </c>
      <c r="U274" s="267"/>
      <c r="V274" s="267">
        <f>IF(OR(ISERROR(VLOOKUP($E274&amp;$D$91&amp;$D$92,'CCG data'!$A:$AD,'CCG data'!E$3,FALSE)),ISBLANK(VLOOKUP($E274&amp;$D$91&amp;$D$92,'CCG data'!$A:$AD,'CCG data'!E$3,FALSE))),"",VLOOKUP($E274&amp;$D$91&amp;$D$92,'CCG data'!$A:$AD,'CCG data'!E$3,FALSE))</f>
        <v>0.16530054644808742</v>
      </c>
      <c r="W274" s="405"/>
      <c r="Z274" s="165">
        <f>IFERROR(VLOOKUP($E274&amp;$D$92, Outliers!$A$4:$P$214,13,FALSE),"0")</f>
        <v>1</v>
      </c>
      <c r="AA274" s="165">
        <f>IFERROR(VLOOKUP($E274&amp;$D$92, Outliers!$A$4:$P$214,14,FALSE),"0")</f>
        <v>0</v>
      </c>
      <c r="AB274" s="165">
        <f>IFERROR(VLOOKUP($E274&amp;$D$92, Outliers!$A$4:$P$214,15,FALSE),"0")</f>
        <v>0</v>
      </c>
    </row>
    <row r="275" spans="4:28" x14ac:dyDescent="0.25">
      <c r="D275" s="319"/>
      <c r="E275" s="103" t="s">
        <v>27</v>
      </c>
      <c r="F275" s="95" t="str">
        <f>IF(P274="","",VLOOKUP($E274&amp;$D$91&amp;$D$92,'CCG data'!$A:$AD,'CCG data'!W$3,FALSE))</f>
        <v/>
      </c>
      <c r="G275" s="96" t="str">
        <f>IF(P274="","",VLOOKUP($E274&amp;$D$91&amp;$D$92,'CCG data'!$A:$AD,'CCG data'!X$3,FALSE))</f>
        <v/>
      </c>
      <c r="H275" s="96">
        <f>IF(R274="","",VLOOKUP($E274&amp;$D$91&amp;$D$92,'CCG data'!$A:$AD,'CCG data'!Y$3,FALSE))</f>
        <v>138.21017411061206</v>
      </c>
      <c r="I275" s="96">
        <f>IF(R274="","",VLOOKUP($E274&amp;$D$91&amp;$D$92,'CCG data'!$A:$AD,'CCG data'!Z$3,FALSE))</f>
        <v>155.79374386613546</v>
      </c>
      <c r="J275" s="96">
        <f>IF(T274="","",VLOOKUP($E274&amp;$D$91&amp;$D$92,'CCG data'!$A:$AD,'CCG data'!AA$3,FALSE))</f>
        <v>17.441099862581378</v>
      </c>
      <c r="K275" s="96">
        <f>IF(T274="","",VLOOKUP($E274&amp;$D$91&amp;$D$92,'CCG data'!$A:$AD,'CCG data'!AB$3,FALSE))</f>
        <v>24.140325140592044</v>
      </c>
      <c r="L275" s="96">
        <f>IF(V274="","",VLOOKUP($E274&amp;$D$91&amp;$D$92,'CCG data'!$A:$AD,'CCG data'!AC$3,FALSE))</f>
        <v>28.216495210471717</v>
      </c>
      <c r="M275" s="96">
        <f>IF(V274="","",VLOOKUP($E274&amp;$D$91&amp;$D$92,'CCG data'!$A:$AD,'CCG data'!AD$3,FALSE))</f>
        <v>36.351668830320719</v>
      </c>
      <c r="N275" s="368"/>
      <c r="P275" s="152" t="str">
        <f>IF(P274="","",VLOOKUP($E274&amp;$D$91&amp;$D$92,'CCG data'!$A:$AD,'CCG data'!I$3,FALSE))</f>
        <v/>
      </c>
      <c r="Q275" s="15" t="str">
        <f>IF(P274="","",VLOOKUP($E274&amp;$D$91&amp;$D$92,'CCG data'!$A:$AD,'CCG data'!J$3,FALSE))</f>
        <v/>
      </c>
      <c r="R275" s="15">
        <f>IF(R274="","",VLOOKUP($E274&amp;$D$91&amp;$D$92,'CCG data'!$A:$AD,'CCG data'!K$3,FALSE))</f>
        <v>0.71</v>
      </c>
      <c r="S275" s="15">
        <f>IF(R274="","",VLOOKUP($E274&amp;$D$91&amp;$D$92,'CCG data'!$A:$AD,'CCG data'!L$3,FALSE))</f>
        <v>0.75600000000000001</v>
      </c>
      <c r="T275" s="15">
        <f>IF(T274="","",VLOOKUP($E274&amp;$D$91&amp;$D$92,'CCG data'!$A:$AD,'CCG data'!M$3,FALSE))</f>
        <v>8.6999999999999994E-2</v>
      </c>
      <c r="U275" s="15">
        <f>IF(T274="","",VLOOKUP($E274&amp;$D$91&amp;$D$92,'CCG data'!$A:$AD,'CCG data'!N$3,FALSE))</f>
        <v>0.11799999999999999</v>
      </c>
      <c r="V275" s="15">
        <f>IF(V274="","",VLOOKUP($E274&amp;$D$91&amp;$D$92,'CCG data'!$A:$AD,'CCG data'!O$3,FALSE))</f>
        <v>0.14699999999999999</v>
      </c>
      <c r="W275" s="136">
        <f>IF(V274="","",VLOOKUP($E274&amp;$D$91&amp;$D$92,'CCG data'!$A:$AD,'CCG data'!P$3,FALSE))</f>
        <v>0.185</v>
      </c>
      <c r="Z275" s="165" t="str">
        <f>IFERROR(VLOOKUP($E275&amp;$D$92, Outliers!$A$4:$P$214,13,FALSE),"0")</f>
        <v>0</v>
      </c>
      <c r="AA275" s="165" t="str">
        <f>IFERROR(VLOOKUP($E275&amp;$D$92, Outliers!$A$4:$P$214,14,FALSE),"0")</f>
        <v>0</v>
      </c>
      <c r="AB275" s="165" t="str">
        <f>IFERROR(VLOOKUP($E275&amp;$D$92, Outliers!$A$4:$P$214,15,FALSE),"0")</f>
        <v>0</v>
      </c>
    </row>
    <row r="276" spans="4:28" ht="15.75" x14ac:dyDescent="0.25">
      <c r="D276" s="319"/>
      <c r="E276" s="104" t="s">
        <v>415</v>
      </c>
      <c r="F276" s="394" t="str">
        <f>IF(OR(ISERROR(VLOOKUP($E276&amp;$D$91&amp;$D$92,'CCG data'!$A:$AD,'CCG data'!R$3,FALSE)),ISBLANK(VLOOKUP($E276&amp;$D$91&amp;$D$92,'CCG data'!$A:$AD,'CCG data'!R$3,FALSE))),"",VLOOKUP($E276&amp;$D$91&amp;$D$92,'CCG data'!$A:$AD,'CCG data'!R$3,FALSE))</f>
        <v/>
      </c>
      <c r="G276" s="395"/>
      <c r="H276" s="395">
        <f>IF(OR(ISERROR(VLOOKUP($E276&amp;$D$91&amp;$D$92,'CCG data'!$A:$AD,'CCG data'!S$3,FALSE)),ISBLANK(VLOOKUP($E276&amp;$D$91&amp;$D$92,'CCG data'!$A:$AD,'CCG data'!S$3,FALSE))),"",VLOOKUP($E276&amp;$D$91&amp;$D$92,'CCG data'!$A:$AD,'CCG data'!S$3,FALSE))</f>
        <v>116.46560283287532</v>
      </c>
      <c r="I276" s="395"/>
      <c r="J276" s="395">
        <f>IF(OR(ISERROR(VLOOKUP($E276&amp;$D$91&amp;$D$92,'CCG data'!$A:$AD,'CCG data'!T$3,FALSE)),ISBLANK(VLOOKUP($E276&amp;$D$91&amp;$D$92,'CCG data'!$A:$AD,'CCG data'!T$3,FALSE))),"",VLOOKUP($E276&amp;$D$91&amp;$D$92,'CCG data'!$A:$AD,'CCG data'!T$3,FALSE))</f>
        <v>23.44946155314463</v>
      </c>
      <c r="K276" s="395"/>
      <c r="L276" s="395">
        <f>IF(OR(ISERROR(VLOOKUP($E276&amp;$D$91&amp;$D$92,'CCG data'!$A:$AD,'CCG data'!U$3,FALSE)),ISBLANK(VLOOKUP($E276&amp;$D$91&amp;$D$92,'CCG data'!$A:$AD,'CCG data'!U$3,FALSE))),"",VLOOKUP($E276&amp;$D$91&amp;$D$92,'CCG data'!$A:$AD,'CCG data'!U$3,FALSE))</f>
        <v>26.297644455305242</v>
      </c>
      <c r="M276" s="396"/>
      <c r="N276" s="367">
        <f>IF(OR(ISERROR(VLOOKUP($E276&amp;$D$91&amp;$D$92,'CCG data'!$A:$AD,'CCG data'!G$3,FALSE)),ISBLANK(VLOOKUP($E276&amp;$D$91&amp;$D$92,'CCG data'!$A:$AD,'CCG data'!G$3,FALSE))),"",VLOOKUP($E276&amp;$D$91&amp;$D$92,'CCG data'!$A:$AD,'CCG data'!G$3,FALSE))</f>
        <v>1178</v>
      </c>
      <c r="P276" s="404" t="str">
        <f>IF(OR(ISERROR(VLOOKUP($E276&amp;$D$91&amp;$D$92,'CCG data'!$A:$AD,'CCG data'!B$3,FALSE)),ISBLANK(VLOOKUP($E276&amp;$D$91&amp;$D$92,'CCG data'!$A:$AD,'CCG data'!B$3,FALSE))),"",VLOOKUP($E276&amp;$D$91&amp;$D$92,'CCG data'!$A:$AD,'CCG data'!B$3,FALSE))</f>
        <v/>
      </c>
      <c r="Q276" s="267"/>
      <c r="R276" s="267">
        <f>IF(OR(ISERROR(VLOOKUP($E276&amp;$D$91&amp;$D$92,'CCG data'!$A:$AD,'CCG data'!C$3,FALSE)),ISBLANK(VLOOKUP($E276&amp;$D$91&amp;$D$92,'CCG data'!$A:$AD,'CCG data'!C$3,FALSE))),"",VLOOKUP($E276&amp;$D$91&amp;$D$92,'CCG data'!$A:$AD,'CCG data'!C$3,FALSE))</f>
        <v>0.70628183361629882</v>
      </c>
      <c r="S276" s="267"/>
      <c r="T276" s="267">
        <f>IF(OR(ISERROR(VLOOKUP($E276&amp;$D$91&amp;$D$92,'CCG data'!$A:$AD,'CCG data'!D$3,FALSE)),ISBLANK(VLOOKUP($E276&amp;$D$91&amp;$D$92,'CCG data'!$A:$AD,'CCG data'!D$3,FALSE))),"",VLOOKUP($E276&amp;$D$91&amp;$D$92,'CCG data'!$A:$AD,'CCG data'!D$3,FALSE))</f>
        <v>0.12903225806451613</v>
      </c>
      <c r="U276" s="267"/>
      <c r="V276" s="267">
        <f>IF(OR(ISERROR(VLOOKUP($E276&amp;$D$91&amp;$D$92,'CCG data'!$A:$AD,'CCG data'!E$3,FALSE)),ISBLANK(VLOOKUP($E276&amp;$D$91&amp;$D$92,'CCG data'!$A:$AD,'CCG data'!E$3,FALSE))),"",VLOOKUP($E276&amp;$D$91&amp;$D$92,'CCG data'!$A:$AD,'CCG data'!E$3,FALSE))</f>
        <v>0.16468590831918506</v>
      </c>
      <c r="W276" s="405"/>
      <c r="Z276" s="165">
        <f>IFERROR(VLOOKUP($E276&amp;$D$92, Outliers!$A$4:$P$214,13,FALSE),"0")</f>
        <v>1</v>
      </c>
      <c r="AA276" s="165">
        <f>IFERROR(VLOOKUP($E276&amp;$D$92, Outliers!$A$4:$P$214,14,FALSE),"0")</f>
        <v>1</v>
      </c>
      <c r="AB276" s="165">
        <f>IFERROR(VLOOKUP($E276&amp;$D$92, Outliers!$A$4:$P$214,15,FALSE),"0")</f>
        <v>0</v>
      </c>
    </row>
    <row r="277" spans="4:28" x14ac:dyDescent="0.25">
      <c r="D277" s="319"/>
      <c r="E277" s="103" t="s">
        <v>27</v>
      </c>
      <c r="F277" s="95" t="str">
        <f>IF(P276="","",VLOOKUP($E276&amp;$D$91&amp;$D$92,'CCG data'!$A:$AD,'CCG data'!W$3,FALSE))</f>
        <v/>
      </c>
      <c r="G277" s="96" t="str">
        <f>IF(P276="","",VLOOKUP($E276&amp;$D$91&amp;$D$92,'CCG data'!$A:$AD,'CCG data'!X$3,FALSE))</f>
        <v/>
      </c>
      <c r="H277" s="96">
        <f>IF(R276="","",VLOOKUP($E276&amp;$D$91&amp;$D$92,'CCG data'!$A:$AD,'CCG data'!Y$3,FALSE))</f>
        <v>108.55167497162684</v>
      </c>
      <c r="I277" s="96">
        <f>IF(R276="","",VLOOKUP($E276&amp;$D$91&amp;$D$92,'CCG data'!$A:$AD,'CCG data'!Z$3,FALSE))</f>
        <v>124.3795306941238</v>
      </c>
      <c r="J277" s="96">
        <f>IF(T276="","",VLOOKUP($E276&amp;$D$91&amp;$D$92,'CCG data'!$A:$AD,'CCG data'!AA$3,FALSE))</f>
        <v>19.721536674800376</v>
      </c>
      <c r="K277" s="96">
        <f>IF(T276="","",VLOOKUP($E276&amp;$D$91&amp;$D$92,'CCG data'!$A:$AD,'CCG data'!AB$3,FALSE))</f>
        <v>27.177386431488884</v>
      </c>
      <c r="L277" s="96">
        <f>IF(V276="","",VLOOKUP($E276&amp;$D$91&amp;$D$92,'CCG data'!$A:$AD,'CCG data'!AC$3,FALSE))</f>
        <v>22.597045211038719</v>
      </c>
      <c r="M277" s="96">
        <f>IF(V276="","",VLOOKUP($E276&amp;$D$91&amp;$D$92,'CCG data'!$A:$AD,'CCG data'!AD$3,FALSE))</f>
        <v>29.998243699571766</v>
      </c>
      <c r="N277" s="368"/>
      <c r="P277" s="152" t="str">
        <f>IF(P276="","",VLOOKUP($E276&amp;$D$91&amp;$D$92,'CCG data'!$A:$AD,'CCG data'!I$3,FALSE))</f>
        <v/>
      </c>
      <c r="Q277" s="15" t="str">
        <f>IF(P276="","",VLOOKUP($E276&amp;$D$91&amp;$D$92,'CCG data'!$A:$AD,'CCG data'!J$3,FALSE))</f>
        <v/>
      </c>
      <c r="R277" s="15">
        <f>IF(R276="","",VLOOKUP($E276&amp;$D$91&amp;$D$92,'CCG data'!$A:$AD,'CCG data'!K$3,FALSE))</f>
        <v>0.68</v>
      </c>
      <c r="S277" s="15">
        <f>IF(R276="","",VLOOKUP($E276&amp;$D$91&amp;$D$92,'CCG data'!$A:$AD,'CCG data'!L$3,FALSE))</f>
        <v>0.73199999999999998</v>
      </c>
      <c r="T277" s="15">
        <f>IF(T276="","",VLOOKUP($E276&amp;$D$91&amp;$D$92,'CCG data'!$A:$AD,'CCG data'!M$3,FALSE))</f>
        <v>0.111</v>
      </c>
      <c r="U277" s="15">
        <f>IF(T276="","",VLOOKUP($E276&amp;$D$91&amp;$D$92,'CCG data'!$A:$AD,'CCG data'!N$3,FALSE))</f>
        <v>0.14899999999999999</v>
      </c>
      <c r="V277" s="15">
        <f>IF(V276="","",VLOOKUP($E276&amp;$D$91&amp;$D$92,'CCG data'!$A:$AD,'CCG data'!O$3,FALSE))</f>
        <v>0.14499999999999999</v>
      </c>
      <c r="W277" s="136">
        <f>IF(V276="","",VLOOKUP($E276&amp;$D$91&amp;$D$92,'CCG data'!$A:$AD,'CCG data'!P$3,FALSE))</f>
        <v>0.187</v>
      </c>
      <c r="Z277" s="165" t="str">
        <f>IFERROR(VLOOKUP($E277&amp;$D$92, Outliers!$A$4:$P$214,13,FALSE),"0")</f>
        <v>0</v>
      </c>
      <c r="AA277" s="165" t="str">
        <f>IFERROR(VLOOKUP($E277&amp;$D$92, Outliers!$A$4:$P$214,14,FALSE),"0")</f>
        <v>0</v>
      </c>
      <c r="AB277" s="165" t="str">
        <f>IFERROR(VLOOKUP($E277&amp;$D$92, Outliers!$A$4:$P$214,15,FALSE),"0")</f>
        <v>0</v>
      </c>
    </row>
    <row r="278" spans="4:28" ht="15.75" x14ac:dyDescent="0.25">
      <c r="D278" s="319"/>
      <c r="E278" s="104" t="s">
        <v>209</v>
      </c>
      <c r="F278" s="394" t="str">
        <f>IF(OR(ISERROR(VLOOKUP($E278&amp;$D$91&amp;$D$92,'CCG data'!$A:$AD,'CCG data'!R$3,FALSE)),ISBLANK(VLOOKUP($E278&amp;$D$91&amp;$D$92,'CCG data'!$A:$AD,'CCG data'!R$3,FALSE))),"",VLOOKUP($E278&amp;$D$91&amp;$D$92,'CCG data'!$A:$AD,'CCG data'!R$3,FALSE))</f>
        <v/>
      </c>
      <c r="G278" s="395"/>
      <c r="H278" s="395">
        <f>IF(OR(ISERROR(VLOOKUP($E278&amp;$D$91&amp;$D$92,'CCG data'!$A:$AD,'CCG data'!S$3,FALSE)),ISBLANK(VLOOKUP($E278&amp;$D$91&amp;$D$92,'CCG data'!$A:$AD,'CCG data'!S$3,FALSE))),"",VLOOKUP($E278&amp;$D$91&amp;$D$92,'CCG data'!$A:$AD,'CCG data'!S$3,FALSE))</f>
        <v>130.36770745718405</v>
      </c>
      <c r="I278" s="395"/>
      <c r="J278" s="395">
        <f>IF(OR(ISERROR(VLOOKUP($E278&amp;$D$91&amp;$D$92,'CCG data'!$A:$AD,'CCG data'!T$3,FALSE)),ISBLANK(VLOOKUP($E278&amp;$D$91&amp;$D$92,'CCG data'!$A:$AD,'CCG data'!T$3,FALSE))),"",VLOOKUP($E278&amp;$D$91&amp;$D$92,'CCG data'!$A:$AD,'CCG data'!T$3,FALSE))</f>
        <v>21.666783316397741</v>
      </c>
      <c r="K278" s="395"/>
      <c r="L278" s="395">
        <f>IF(OR(ISERROR(VLOOKUP($E278&amp;$D$91&amp;$D$92,'CCG data'!$A:$AD,'CCG data'!U$3,FALSE)),ISBLANK(VLOOKUP($E278&amp;$D$91&amp;$D$92,'CCG data'!$A:$AD,'CCG data'!U$3,FALSE))),"",VLOOKUP($E278&amp;$D$91&amp;$D$92,'CCG data'!$A:$AD,'CCG data'!U$3,FALSE))</f>
        <v>23.332083004194619</v>
      </c>
      <c r="M278" s="396"/>
      <c r="N278" s="367">
        <f>IF(OR(ISERROR(VLOOKUP($E278&amp;$D$91&amp;$D$92,'CCG data'!$A:$AD,'CCG data'!G$3,FALSE)),ISBLANK(VLOOKUP($E278&amp;$D$91&amp;$D$92,'CCG data'!$A:$AD,'CCG data'!G$3,FALSE))),"",VLOOKUP($E278&amp;$D$91&amp;$D$92,'CCG data'!$A:$AD,'CCG data'!G$3,FALSE))</f>
        <v>1540</v>
      </c>
      <c r="P278" s="404" t="str">
        <f>IF(OR(ISERROR(VLOOKUP($E278&amp;$D$91&amp;$D$92,'CCG data'!$A:$AD,'CCG data'!B$3,FALSE)),ISBLANK(VLOOKUP($E278&amp;$D$91&amp;$D$92,'CCG data'!$A:$AD,'CCG data'!B$3,FALSE))),"",VLOOKUP($E278&amp;$D$91&amp;$D$92,'CCG data'!$A:$AD,'CCG data'!B$3,FALSE))</f>
        <v/>
      </c>
      <c r="Q278" s="267"/>
      <c r="R278" s="267">
        <f>IF(OR(ISERROR(VLOOKUP($E278&amp;$D$91&amp;$D$92,'CCG data'!$A:$AD,'CCG data'!C$3,FALSE)),ISBLANK(VLOOKUP($E278&amp;$D$91&amp;$D$92,'CCG data'!$A:$AD,'CCG data'!C$3,FALSE))),"",VLOOKUP($E278&amp;$D$91&amp;$D$92,'CCG data'!$A:$AD,'CCG data'!C$3,FALSE))</f>
        <v>0.74870129870129876</v>
      </c>
      <c r="S278" s="267"/>
      <c r="T278" s="267">
        <f>IF(OR(ISERROR(VLOOKUP($E278&amp;$D$91&amp;$D$92,'CCG data'!$A:$AD,'CCG data'!D$3,FALSE)),ISBLANK(VLOOKUP($E278&amp;$D$91&amp;$D$92,'CCG data'!$A:$AD,'CCG data'!D$3,FALSE))),"",VLOOKUP($E278&amp;$D$91&amp;$D$92,'CCG data'!$A:$AD,'CCG data'!D$3,FALSE))</f>
        <v>0.11363636363636363</v>
      </c>
      <c r="U278" s="267"/>
      <c r="V278" s="267">
        <f>IF(OR(ISERROR(VLOOKUP($E278&amp;$D$91&amp;$D$92,'CCG data'!$A:$AD,'CCG data'!E$3,FALSE)),ISBLANK(VLOOKUP($E278&amp;$D$91&amp;$D$92,'CCG data'!$A:$AD,'CCG data'!E$3,FALSE))),"",VLOOKUP($E278&amp;$D$91&amp;$D$92,'CCG data'!$A:$AD,'CCG data'!E$3,FALSE))</f>
        <v>0.13766233766233765</v>
      </c>
      <c r="W278" s="405"/>
      <c r="Z278" s="165">
        <f>IFERROR(VLOOKUP($E278&amp;$D$92, Outliers!$A$4:$P$214,13,FALSE),"0")</f>
        <v>0</v>
      </c>
      <c r="AA278" s="165">
        <f>IFERROR(VLOOKUP($E278&amp;$D$92, Outliers!$A$4:$P$214,14,FALSE),"0")</f>
        <v>1</v>
      </c>
      <c r="AB278" s="165">
        <f>IFERROR(VLOOKUP($E278&amp;$D$92, Outliers!$A$4:$P$214,15,FALSE),"0")</f>
        <v>1</v>
      </c>
    </row>
    <row r="279" spans="4:28" x14ac:dyDescent="0.25">
      <c r="D279" s="319"/>
      <c r="E279" s="103" t="s">
        <v>27</v>
      </c>
      <c r="F279" s="95" t="str">
        <f>IF(P278="","",VLOOKUP($E278&amp;$D$91&amp;$D$92,'CCG data'!$A:$AD,'CCG data'!W$3,FALSE))</f>
        <v/>
      </c>
      <c r="G279" s="96" t="str">
        <f>IF(P278="","",VLOOKUP($E278&amp;$D$91&amp;$D$92,'CCG data'!$A:$AD,'CCG data'!X$3,FALSE))</f>
        <v/>
      </c>
      <c r="H279" s="96">
        <f>IF(R278="","",VLOOKUP($E278&amp;$D$91&amp;$D$92,'CCG data'!$A:$AD,'CCG data'!Y$3,FALSE))</f>
        <v>122.84262182898738</v>
      </c>
      <c r="I279" s="96">
        <f>IF(R278="","",VLOOKUP($E278&amp;$D$91&amp;$D$92,'CCG data'!$A:$AD,'CCG data'!Z$3,FALSE))</f>
        <v>137.89279308538073</v>
      </c>
      <c r="J279" s="96">
        <f>IF(T278="","",VLOOKUP($E278&amp;$D$91&amp;$D$92,'CCG data'!$A:$AD,'CCG data'!AA$3,FALSE))</f>
        <v>18.456587775906684</v>
      </c>
      <c r="K279" s="96">
        <f>IF(T278="","",VLOOKUP($E278&amp;$D$91&amp;$D$92,'CCG data'!$A:$AD,'CCG data'!AB$3,FALSE))</f>
        <v>24.876978856888798</v>
      </c>
      <c r="L279" s="96">
        <f>IF(V278="","",VLOOKUP($E278&amp;$D$91&amp;$D$92,'CCG data'!$A:$AD,'CCG data'!AC$3,FALSE))</f>
        <v>20.191273086231899</v>
      </c>
      <c r="M279" s="96">
        <f>IF(V278="","",VLOOKUP($E278&amp;$D$91&amp;$D$92,'CCG data'!$A:$AD,'CCG data'!AD$3,FALSE))</f>
        <v>26.472892922157339</v>
      </c>
      <c r="N279" s="368"/>
      <c r="P279" s="152" t="str">
        <f>IF(P278="","",VLOOKUP($E278&amp;$D$91&amp;$D$92,'CCG data'!$A:$AD,'CCG data'!I$3,FALSE))</f>
        <v/>
      </c>
      <c r="Q279" s="15" t="str">
        <f>IF(P278="","",VLOOKUP($E278&amp;$D$91&amp;$D$92,'CCG data'!$A:$AD,'CCG data'!J$3,FALSE))</f>
        <v/>
      </c>
      <c r="R279" s="15">
        <f>IF(R278="","",VLOOKUP($E278&amp;$D$91&amp;$D$92,'CCG data'!$A:$AD,'CCG data'!K$3,FALSE))</f>
        <v>0.72599999999999998</v>
      </c>
      <c r="S279" s="15">
        <f>IF(R278="","",VLOOKUP($E278&amp;$D$91&amp;$D$92,'CCG data'!$A:$AD,'CCG data'!L$3,FALSE))</f>
        <v>0.77</v>
      </c>
      <c r="T279" s="15">
        <f>IF(T278="","",VLOOKUP($E278&amp;$D$91&amp;$D$92,'CCG data'!$A:$AD,'CCG data'!M$3,FALSE))</f>
        <v>9.9000000000000005E-2</v>
      </c>
      <c r="U279" s="15">
        <f>IF(T278="","",VLOOKUP($E278&amp;$D$91&amp;$D$92,'CCG data'!$A:$AD,'CCG data'!N$3,FALSE))</f>
        <v>0.13</v>
      </c>
      <c r="V279" s="15">
        <f>IF(V278="","",VLOOKUP($E278&amp;$D$91&amp;$D$92,'CCG data'!$A:$AD,'CCG data'!O$3,FALSE))</f>
        <v>0.121</v>
      </c>
      <c r="W279" s="136">
        <f>IF(V278="","",VLOOKUP($E278&amp;$D$91&amp;$D$92,'CCG data'!$A:$AD,'CCG data'!P$3,FALSE))</f>
        <v>0.156</v>
      </c>
      <c r="Z279" s="165" t="str">
        <f>IFERROR(VLOOKUP($E279&amp;$D$92, Outliers!$A$4:$P$214,13,FALSE),"0")</f>
        <v>0</v>
      </c>
      <c r="AA279" s="165" t="str">
        <f>IFERROR(VLOOKUP($E279&amp;$D$92, Outliers!$A$4:$P$214,14,FALSE),"0")</f>
        <v>0</v>
      </c>
      <c r="AB279" s="165" t="str">
        <f>IFERROR(VLOOKUP($E279&amp;$D$92, Outliers!$A$4:$P$214,15,FALSE),"0")</f>
        <v>0</v>
      </c>
    </row>
    <row r="280" spans="4:28" ht="15.75" x14ac:dyDescent="0.25">
      <c r="D280" s="319"/>
      <c r="E280" s="104" t="s">
        <v>210</v>
      </c>
      <c r="F280" s="394" t="str">
        <f>IF(OR(ISERROR(VLOOKUP($E280&amp;$D$91&amp;$D$92,'CCG data'!$A:$AD,'CCG data'!R$3,FALSE)),ISBLANK(VLOOKUP($E280&amp;$D$91&amp;$D$92,'CCG data'!$A:$AD,'CCG data'!R$3,FALSE))),"",VLOOKUP($E280&amp;$D$91&amp;$D$92,'CCG data'!$A:$AD,'CCG data'!R$3,FALSE))</f>
        <v/>
      </c>
      <c r="G280" s="395"/>
      <c r="H280" s="395">
        <f>IF(OR(ISERROR(VLOOKUP($E280&amp;$D$91&amp;$D$92,'CCG data'!$A:$AD,'CCG data'!S$3,FALSE)),ISBLANK(VLOOKUP($E280&amp;$D$91&amp;$D$92,'CCG data'!$A:$AD,'CCG data'!S$3,FALSE))),"",VLOOKUP($E280&amp;$D$91&amp;$D$92,'CCG data'!$A:$AD,'CCG data'!S$3,FALSE))</f>
        <v>82.752592899291116</v>
      </c>
      <c r="I280" s="395"/>
      <c r="J280" s="395">
        <f>IF(OR(ISERROR(VLOOKUP($E280&amp;$D$91&amp;$D$92,'CCG data'!$A:$AD,'CCG data'!T$3,FALSE)),ISBLANK(VLOOKUP($E280&amp;$D$91&amp;$D$92,'CCG data'!$A:$AD,'CCG data'!T$3,FALSE))),"",VLOOKUP($E280&amp;$D$91&amp;$D$92,'CCG data'!$A:$AD,'CCG data'!T$3,FALSE))</f>
        <v>15.362960024332194</v>
      </c>
      <c r="K280" s="395"/>
      <c r="L280" s="395">
        <f>IF(OR(ISERROR(VLOOKUP($E280&amp;$D$91&amp;$D$92,'CCG data'!$A:$AD,'CCG data'!U$3,FALSE)),ISBLANK(VLOOKUP($E280&amp;$D$91&amp;$D$92,'CCG data'!$A:$AD,'CCG data'!U$3,FALSE))),"",VLOOKUP($E280&amp;$D$91&amp;$D$92,'CCG data'!$A:$AD,'CCG data'!U$3,FALSE))</f>
        <v>25.86038015571852</v>
      </c>
      <c r="M280" s="396"/>
      <c r="N280" s="367">
        <f>IF(OR(ISERROR(VLOOKUP($E280&amp;$D$91&amp;$D$92,'CCG data'!$A:$AD,'CCG data'!G$3,FALSE)),ISBLANK(VLOOKUP($E280&amp;$D$91&amp;$D$92,'CCG data'!$A:$AD,'CCG data'!G$3,FALSE))),"",VLOOKUP($E280&amp;$D$91&amp;$D$92,'CCG data'!$A:$AD,'CCG data'!G$3,FALSE))</f>
        <v>994</v>
      </c>
      <c r="P280" s="404" t="str">
        <f>IF(OR(ISERROR(VLOOKUP($E280&amp;$D$91&amp;$D$92,'CCG data'!$A:$AD,'CCG data'!B$3,FALSE)),ISBLANK(VLOOKUP($E280&amp;$D$91&amp;$D$92,'CCG data'!$A:$AD,'CCG data'!B$3,FALSE))),"",VLOOKUP($E280&amp;$D$91&amp;$D$92,'CCG data'!$A:$AD,'CCG data'!B$3,FALSE))</f>
        <v/>
      </c>
      <c r="Q280" s="267"/>
      <c r="R280" s="267">
        <f>IF(OR(ISERROR(VLOOKUP($E280&amp;$D$91&amp;$D$92,'CCG data'!$A:$AD,'CCG data'!C$3,FALSE)),ISBLANK(VLOOKUP($E280&amp;$D$91&amp;$D$92,'CCG data'!$A:$AD,'CCG data'!C$3,FALSE))),"",VLOOKUP($E280&amp;$D$91&amp;$D$92,'CCG data'!$A:$AD,'CCG data'!C$3,FALSE))</f>
        <v>0.67303822937625757</v>
      </c>
      <c r="S280" s="267"/>
      <c r="T280" s="267">
        <f>IF(OR(ISERROR(VLOOKUP($E280&amp;$D$91&amp;$D$92,'CCG data'!$A:$AD,'CCG data'!D$3,FALSE)),ISBLANK(VLOOKUP($E280&amp;$D$91&amp;$D$92,'CCG data'!$A:$AD,'CCG data'!D$3,FALSE))),"",VLOOKUP($E280&amp;$D$91&amp;$D$92,'CCG data'!$A:$AD,'CCG data'!D$3,FALSE))</f>
        <v>0.11267605633802817</v>
      </c>
      <c r="U280" s="267"/>
      <c r="V280" s="267">
        <f>IF(OR(ISERROR(VLOOKUP($E280&amp;$D$91&amp;$D$92,'CCG data'!$A:$AD,'CCG data'!E$3,FALSE)),ISBLANK(VLOOKUP($E280&amp;$D$91&amp;$D$92,'CCG data'!$A:$AD,'CCG data'!E$3,FALSE))),"",VLOOKUP($E280&amp;$D$91&amp;$D$92,'CCG data'!$A:$AD,'CCG data'!E$3,FALSE))</f>
        <v>0.21428571428571427</v>
      </c>
      <c r="W280" s="405"/>
      <c r="Z280" s="165">
        <f>IFERROR(VLOOKUP($E280&amp;$D$92, Outliers!$A$4:$P$214,13,FALSE),"0")</f>
        <v>1</v>
      </c>
      <c r="AA280" s="165">
        <f>IFERROR(VLOOKUP($E280&amp;$D$92, Outliers!$A$4:$P$214,14,FALSE),"0")</f>
        <v>0</v>
      </c>
      <c r="AB280" s="165">
        <f>IFERROR(VLOOKUP($E280&amp;$D$92, Outliers!$A$4:$P$214,15,FALSE),"0")</f>
        <v>0</v>
      </c>
    </row>
    <row r="281" spans="4:28" x14ac:dyDescent="0.25">
      <c r="D281" s="319"/>
      <c r="E281" s="103" t="s">
        <v>27</v>
      </c>
      <c r="F281" s="95" t="str">
        <f>IF(P280="","",VLOOKUP($E280&amp;$D$91&amp;$D$92,'CCG data'!$A:$AD,'CCG data'!W$3,FALSE))</f>
        <v/>
      </c>
      <c r="G281" s="96" t="str">
        <f>IF(P280="","",VLOOKUP($E280&amp;$D$91&amp;$D$92,'CCG data'!$A:$AD,'CCG data'!X$3,FALSE))</f>
        <v/>
      </c>
      <c r="H281" s="96">
        <f>IF(R280="","",VLOOKUP($E280&amp;$D$91&amp;$D$92,'CCG data'!$A:$AD,'CCG data'!Y$3,FALSE))</f>
        <v>76.481768738712859</v>
      </c>
      <c r="I281" s="96">
        <f>IF(R280="","",VLOOKUP($E280&amp;$D$91&amp;$D$92,'CCG data'!$A:$AD,'CCG data'!Z$3,FALSE))</f>
        <v>89.023417059869374</v>
      </c>
      <c r="J281" s="96">
        <f>IF(T280="","",VLOOKUP($E280&amp;$D$91&amp;$D$92,'CCG data'!$A:$AD,'CCG data'!AA$3,FALSE))</f>
        <v>12.517700010497508</v>
      </c>
      <c r="K281" s="96">
        <f>IF(T280="","",VLOOKUP($E280&amp;$D$91&amp;$D$92,'CCG data'!$A:$AD,'CCG data'!AB$3,FALSE))</f>
        <v>18.208220038166878</v>
      </c>
      <c r="L281" s="96">
        <f>IF(V280="","",VLOOKUP($E280&amp;$D$91&amp;$D$92,'CCG data'!$A:$AD,'CCG data'!AC$3,FALSE))</f>
        <v>22.387409014867451</v>
      </c>
      <c r="M281" s="96">
        <f>IF(V280="","",VLOOKUP($E280&amp;$D$91&amp;$D$92,'CCG data'!$A:$AD,'CCG data'!AD$3,FALSE))</f>
        <v>29.333351296569589</v>
      </c>
      <c r="N281" s="368"/>
      <c r="P281" s="152" t="str">
        <f>IF(P280="","",VLOOKUP($E280&amp;$D$91&amp;$D$92,'CCG data'!$A:$AD,'CCG data'!I$3,FALSE))</f>
        <v/>
      </c>
      <c r="Q281" s="15" t="str">
        <f>IF(P280="","",VLOOKUP($E280&amp;$D$91&amp;$D$92,'CCG data'!$A:$AD,'CCG data'!J$3,FALSE))</f>
        <v/>
      </c>
      <c r="R281" s="15">
        <f>IF(R280="","",VLOOKUP($E280&amp;$D$91&amp;$D$92,'CCG data'!$A:$AD,'CCG data'!K$3,FALSE))</f>
        <v>0.64300000000000002</v>
      </c>
      <c r="S281" s="15">
        <f>IF(R280="","",VLOOKUP($E280&amp;$D$91&amp;$D$92,'CCG data'!$A:$AD,'CCG data'!L$3,FALSE))</f>
        <v>0.70099999999999996</v>
      </c>
      <c r="T281" s="15">
        <f>IF(T280="","",VLOOKUP($E280&amp;$D$91&amp;$D$92,'CCG data'!$A:$AD,'CCG data'!M$3,FALSE))</f>
        <v>9.4E-2</v>
      </c>
      <c r="U281" s="15">
        <f>IF(T280="","",VLOOKUP($E280&amp;$D$91&amp;$D$92,'CCG data'!$A:$AD,'CCG data'!N$3,FALSE))</f>
        <v>0.13400000000000001</v>
      </c>
      <c r="V281" s="15">
        <f>IF(V280="","",VLOOKUP($E280&amp;$D$91&amp;$D$92,'CCG data'!$A:$AD,'CCG data'!O$3,FALSE))</f>
        <v>0.19</v>
      </c>
      <c r="W281" s="136">
        <f>IF(V280="","",VLOOKUP($E280&amp;$D$91&amp;$D$92,'CCG data'!$A:$AD,'CCG data'!P$3,FALSE))</f>
        <v>0.24099999999999999</v>
      </c>
      <c r="Z281" s="165" t="str">
        <f>IFERROR(VLOOKUP($E281&amp;$D$92, Outliers!$A$4:$P$214,13,FALSE),"0")</f>
        <v>0</v>
      </c>
      <c r="AA281" s="165" t="str">
        <f>IFERROR(VLOOKUP($E281&amp;$D$92, Outliers!$A$4:$P$214,14,FALSE),"0")</f>
        <v>0</v>
      </c>
      <c r="AB281" s="165" t="str">
        <f>IFERROR(VLOOKUP($E281&amp;$D$92, Outliers!$A$4:$P$214,15,FALSE),"0")</f>
        <v>0</v>
      </c>
    </row>
    <row r="282" spans="4:28" ht="15.75" x14ac:dyDescent="0.25">
      <c r="D282" s="319"/>
      <c r="E282" s="104" t="s">
        <v>211</v>
      </c>
      <c r="F282" s="394" t="str">
        <f>IF(OR(ISERROR(VLOOKUP($E282&amp;$D$91&amp;$D$92,'CCG data'!$A:$AD,'CCG data'!R$3,FALSE)),ISBLANK(VLOOKUP($E282&amp;$D$91&amp;$D$92,'CCG data'!$A:$AD,'CCG data'!R$3,FALSE))),"",VLOOKUP($E282&amp;$D$91&amp;$D$92,'CCG data'!$A:$AD,'CCG data'!R$3,FALSE))</f>
        <v/>
      </c>
      <c r="G282" s="395"/>
      <c r="H282" s="395">
        <f>IF(OR(ISERROR(VLOOKUP($E282&amp;$D$91&amp;$D$92,'CCG data'!$A:$AD,'CCG data'!S$3,FALSE)),ISBLANK(VLOOKUP($E282&amp;$D$91&amp;$D$92,'CCG data'!$A:$AD,'CCG data'!S$3,FALSE))),"",VLOOKUP($E282&amp;$D$91&amp;$D$92,'CCG data'!$A:$AD,'CCG data'!S$3,FALSE))</f>
        <v>176.01022470854815</v>
      </c>
      <c r="I282" s="395"/>
      <c r="J282" s="395">
        <f>IF(OR(ISERROR(VLOOKUP($E282&amp;$D$91&amp;$D$92,'CCG data'!$A:$AD,'CCG data'!T$3,FALSE)),ISBLANK(VLOOKUP($E282&amp;$D$91&amp;$D$92,'CCG data'!$A:$AD,'CCG data'!T$3,FALSE))),"",VLOOKUP($E282&amp;$D$91&amp;$D$92,'CCG data'!$A:$AD,'CCG data'!T$3,FALSE))</f>
        <v>19.581675813985139</v>
      </c>
      <c r="K282" s="395"/>
      <c r="L282" s="395">
        <f>IF(OR(ISERROR(VLOOKUP($E282&amp;$D$91&amp;$D$92,'CCG data'!$A:$AD,'CCG data'!U$3,FALSE)),ISBLANK(VLOOKUP($E282&amp;$D$91&amp;$D$92,'CCG data'!$A:$AD,'CCG data'!U$3,FALSE))),"",VLOOKUP($E282&amp;$D$91&amp;$D$92,'CCG data'!$A:$AD,'CCG data'!U$3,FALSE))</f>
        <v>24.808031403059722</v>
      </c>
      <c r="M282" s="396"/>
      <c r="N282" s="367">
        <f>IF(OR(ISERROR(VLOOKUP($E282&amp;$D$91&amp;$D$92,'CCG data'!$A:$AD,'CCG data'!G$3,FALSE)),ISBLANK(VLOOKUP($E282&amp;$D$91&amp;$D$92,'CCG data'!$A:$AD,'CCG data'!G$3,FALSE))),"",VLOOKUP($E282&amp;$D$91&amp;$D$92,'CCG data'!$A:$AD,'CCG data'!G$3,FALSE))</f>
        <v>1296</v>
      </c>
      <c r="P282" s="404" t="str">
        <f>IF(OR(ISERROR(VLOOKUP($E282&amp;$D$91&amp;$D$92,'CCG data'!$A:$AD,'CCG data'!B$3,FALSE)),ISBLANK(VLOOKUP($E282&amp;$D$91&amp;$D$92,'CCG data'!$A:$AD,'CCG data'!B$3,FALSE))),"",VLOOKUP($E282&amp;$D$91&amp;$D$92,'CCG data'!$A:$AD,'CCG data'!B$3,FALSE))</f>
        <v/>
      </c>
      <c r="Q282" s="267"/>
      <c r="R282" s="267">
        <f>IF(OR(ISERROR(VLOOKUP($E282&amp;$D$91&amp;$D$92,'CCG data'!$A:$AD,'CCG data'!C$3,FALSE)),ISBLANK(VLOOKUP($E282&amp;$D$91&amp;$D$92,'CCG data'!$A:$AD,'CCG data'!C$3,FALSE))),"",VLOOKUP($E282&amp;$D$91&amp;$D$92,'CCG data'!$A:$AD,'CCG data'!C$3,FALSE))</f>
        <v>0.8125</v>
      </c>
      <c r="S282" s="267"/>
      <c r="T282" s="267">
        <f>IF(OR(ISERROR(VLOOKUP($E282&amp;$D$91&amp;$D$92,'CCG data'!$A:$AD,'CCG data'!D$3,FALSE)),ISBLANK(VLOOKUP($E282&amp;$D$91&amp;$D$92,'CCG data'!$A:$AD,'CCG data'!D$3,FALSE))),"",VLOOKUP($E282&amp;$D$91&amp;$D$92,'CCG data'!$A:$AD,'CCG data'!D$3,FALSE))</f>
        <v>7.407407407407407E-2</v>
      </c>
      <c r="U282" s="267"/>
      <c r="V282" s="267">
        <f>IF(OR(ISERROR(VLOOKUP($E282&amp;$D$91&amp;$D$92,'CCG data'!$A:$AD,'CCG data'!E$3,FALSE)),ISBLANK(VLOOKUP($E282&amp;$D$91&amp;$D$92,'CCG data'!$A:$AD,'CCG data'!E$3,FALSE))),"",VLOOKUP($E282&amp;$D$91&amp;$D$92,'CCG data'!$A:$AD,'CCG data'!E$3,FALSE))</f>
        <v>0.11342592592592593</v>
      </c>
      <c r="W282" s="405"/>
      <c r="Z282" s="165">
        <f>IFERROR(VLOOKUP($E282&amp;$D$92, Outliers!$A$4:$P$214,13,FALSE),"0")</f>
        <v>1</v>
      </c>
      <c r="AA282" s="165">
        <f>IFERROR(VLOOKUP($E282&amp;$D$92, Outliers!$A$4:$P$214,14,FALSE),"0")</f>
        <v>0</v>
      </c>
      <c r="AB282" s="165">
        <f>IFERROR(VLOOKUP($E282&amp;$D$92, Outliers!$A$4:$P$214,15,FALSE),"0")</f>
        <v>0</v>
      </c>
    </row>
    <row r="283" spans="4:28" x14ac:dyDescent="0.25">
      <c r="D283" s="319"/>
      <c r="E283" s="103" t="s">
        <v>27</v>
      </c>
      <c r="F283" s="95" t="str">
        <f>IF(P282="","",VLOOKUP($E282&amp;$D$91&amp;$D$92,'CCG data'!$A:$AD,'CCG data'!W$3,FALSE))</f>
        <v/>
      </c>
      <c r="G283" s="96" t="str">
        <f>IF(P282="","",VLOOKUP($E282&amp;$D$91&amp;$D$92,'CCG data'!$A:$AD,'CCG data'!X$3,FALSE))</f>
        <v/>
      </c>
      <c r="H283" s="96">
        <f>IF(R282="","",VLOOKUP($E282&amp;$D$91&amp;$D$92,'CCG data'!$A:$AD,'CCG data'!Y$3,FALSE))</f>
        <v>165.37908603523607</v>
      </c>
      <c r="I283" s="96">
        <f>IF(R282="","",VLOOKUP($E282&amp;$D$91&amp;$D$92,'CCG data'!$A:$AD,'CCG data'!Z$3,FALSE))</f>
        <v>186.64136338186023</v>
      </c>
      <c r="J283" s="96">
        <f>IF(T282="","",VLOOKUP($E282&amp;$D$91&amp;$D$92,'CCG data'!$A:$AD,'CCG data'!AA$3,FALSE))</f>
        <v>15.664524833001405</v>
      </c>
      <c r="K283" s="96">
        <f>IF(T282="","",VLOOKUP($E282&amp;$D$91&amp;$D$92,'CCG data'!$A:$AD,'CCG data'!AB$3,FALSE))</f>
        <v>23.498826794968874</v>
      </c>
      <c r="L283" s="96">
        <f>IF(V282="","",VLOOKUP($E282&amp;$D$91&amp;$D$92,'CCG data'!$A:$AD,'CCG data'!AC$3,FALSE))</f>
        <v>20.797612792645779</v>
      </c>
      <c r="M283" s="96">
        <f>IF(V282="","",VLOOKUP($E282&amp;$D$91&amp;$D$92,'CCG data'!$A:$AD,'CCG data'!AD$3,FALSE))</f>
        <v>28.818450013473665</v>
      </c>
      <c r="N283" s="368"/>
      <c r="P283" s="152" t="str">
        <f>IF(P282="","",VLOOKUP($E282&amp;$D$91&amp;$D$92,'CCG data'!$A:$AD,'CCG data'!I$3,FALSE))</f>
        <v/>
      </c>
      <c r="Q283" s="15" t="str">
        <f>IF(P282="","",VLOOKUP($E282&amp;$D$91&amp;$D$92,'CCG data'!$A:$AD,'CCG data'!J$3,FALSE))</f>
        <v/>
      </c>
      <c r="R283" s="15">
        <f>IF(R282="","",VLOOKUP($E282&amp;$D$91&amp;$D$92,'CCG data'!$A:$AD,'CCG data'!K$3,FALSE))</f>
        <v>0.79</v>
      </c>
      <c r="S283" s="15">
        <f>IF(R282="","",VLOOKUP($E282&amp;$D$91&amp;$D$92,'CCG data'!$A:$AD,'CCG data'!L$3,FALSE))</f>
        <v>0.83299999999999996</v>
      </c>
      <c r="T283" s="15">
        <f>IF(T282="","",VLOOKUP($E282&amp;$D$91&amp;$D$92,'CCG data'!$A:$AD,'CCG data'!M$3,FALSE))</f>
        <v>6.0999999999999999E-2</v>
      </c>
      <c r="U283" s="15">
        <f>IF(T282="","",VLOOKUP($E282&amp;$D$91&amp;$D$92,'CCG data'!$A:$AD,'CCG data'!N$3,FALSE))</f>
        <v>0.09</v>
      </c>
      <c r="V283" s="15">
        <f>IF(V282="","",VLOOKUP($E282&amp;$D$91&amp;$D$92,'CCG data'!$A:$AD,'CCG data'!O$3,FALSE))</f>
        <v>9.7000000000000003E-2</v>
      </c>
      <c r="W283" s="136">
        <f>IF(V282="","",VLOOKUP($E282&amp;$D$91&amp;$D$92,'CCG data'!$A:$AD,'CCG data'!P$3,FALSE))</f>
        <v>0.13200000000000001</v>
      </c>
      <c r="Z283" s="165" t="str">
        <f>IFERROR(VLOOKUP($E283&amp;$D$92, Outliers!$A$4:$P$214,13,FALSE),"0")</f>
        <v>0</v>
      </c>
      <c r="AA283" s="165" t="str">
        <f>IFERROR(VLOOKUP($E283&amp;$D$92, Outliers!$A$4:$P$214,14,FALSE),"0")</f>
        <v>0</v>
      </c>
      <c r="AB283" s="165" t="str">
        <f>IFERROR(VLOOKUP($E283&amp;$D$92, Outliers!$A$4:$P$214,15,FALSE),"0")</f>
        <v>0</v>
      </c>
    </row>
    <row r="284" spans="4:28" ht="15.75" x14ac:dyDescent="0.25">
      <c r="D284" s="319"/>
      <c r="E284" s="104" t="s">
        <v>212</v>
      </c>
      <c r="F284" s="394" t="str">
        <f>IF(OR(ISERROR(VLOOKUP($E284&amp;$D$91&amp;$D$92,'CCG data'!$A:$AD,'CCG data'!R$3,FALSE)),ISBLANK(VLOOKUP($E284&amp;$D$91&amp;$D$92,'CCG data'!$A:$AD,'CCG data'!R$3,FALSE))),"",VLOOKUP($E284&amp;$D$91&amp;$D$92,'CCG data'!$A:$AD,'CCG data'!R$3,FALSE))</f>
        <v/>
      </c>
      <c r="G284" s="395"/>
      <c r="H284" s="395">
        <f>IF(OR(ISERROR(VLOOKUP($E284&amp;$D$91&amp;$D$92,'CCG data'!$A:$AD,'CCG data'!S$3,FALSE)),ISBLANK(VLOOKUP($E284&amp;$D$91&amp;$D$92,'CCG data'!$A:$AD,'CCG data'!S$3,FALSE))),"",VLOOKUP($E284&amp;$D$91&amp;$D$92,'CCG data'!$A:$AD,'CCG data'!S$3,FALSE))</f>
        <v>137.62375137604923</v>
      </c>
      <c r="I284" s="395"/>
      <c r="J284" s="395">
        <f>IF(OR(ISERROR(VLOOKUP($E284&amp;$D$91&amp;$D$92,'CCG data'!$A:$AD,'CCG data'!T$3,FALSE)),ISBLANK(VLOOKUP($E284&amp;$D$91&amp;$D$92,'CCG data'!$A:$AD,'CCG data'!T$3,FALSE))),"",VLOOKUP($E284&amp;$D$91&amp;$D$92,'CCG data'!$A:$AD,'CCG data'!T$3,FALSE))</f>
        <v>15.95108795652396</v>
      </c>
      <c r="K284" s="395"/>
      <c r="L284" s="395">
        <f>IF(OR(ISERROR(VLOOKUP($E284&amp;$D$91&amp;$D$92,'CCG data'!$A:$AD,'CCG data'!U$3,FALSE)),ISBLANK(VLOOKUP($E284&amp;$D$91&amp;$D$92,'CCG data'!$A:$AD,'CCG data'!U$3,FALSE))),"",VLOOKUP($E284&amp;$D$91&amp;$D$92,'CCG data'!$A:$AD,'CCG data'!U$3,FALSE))</f>
        <v>32.167477856454916</v>
      </c>
      <c r="M284" s="396"/>
      <c r="N284" s="367">
        <f>IF(OR(ISERROR(VLOOKUP($E284&amp;$D$91&amp;$D$92,'CCG data'!$A:$AD,'CCG data'!G$3,FALSE)),ISBLANK(VLOOKUP($E284&amp;$D$91&amp;$D$92,'CCG data'!$A:$AD,'CCG data'!G$3,FALSE))),"",VLOOKUP($E284&amp;$D$91&amp;$D$92,'CCG data'!$A:$AD,'CCG data'!G$3,FALSE))</f>
        <v>2128</v>
      </c>
      <c r="P284" s="404" t="str">
        <f>IF(OR(ISERROR(VLOOKUP($E284&amp;$D$91&amp;$D$92,'CCG data'!$A:$AD,'CCG data'!B$3,FALSE)),ISBLANK(VLOOKUP($E284&amp;$D$91&amp;$D$92,'CCG data'!$A:$AD,'CCG data'!B$3,FALSE))),"",VLOOKUP($E284&amp;$D$91&amp;$D$92,'CCG data'!$A:$AD,'CCG data'!B$3,FALSE))</f>
        <v/>
      </c>
      <c r="Q284" s="267"/>
      <c r="R284" s="267">
        <f>IF(OR(ISERROR(VLOOKUP($E284&amp;$D$91&amp;$D$92,'CCG data'!$A:$AD,'CCG data'!C$3,FALSE)),ISBLANK(VLOOKUP($E284&amp;$D$91&amp;$D$92,'CCG data'!$A:$AD,'CCG data'!C$3,FALSE))),"",VLOOKUP($E284&amp;$D$91&amp;$D$92,'CCG data'!$A:$AD,'CCG data'!C$3,FALSE))</f>
        <v>0.75187969924812026</v>
      </c>
      <c r="S284" s="267"/>
      <c r="T284" s="267">
        <f>IF(OR(ISERROR(VLOOKUP($E284&amp;$D$91&amp;$D$92,'CCG data'!$A:$AD,'CCG data'!D$3,FALSE)),ISBLANK(VLOOKUP($E284&amp;$D$91&amp;$D$92,'CCG data'!$A:$AD,'CCG data'!D$3,FALSE))),"",VLOOKUP($E284&amp;$D$91&amp;$D$92,'CCG data'!$A:$AD,'CCG data'!D$3,FALSE))</f>
        <v>7.3308270676691725E-2</v>
      </c>
      <c r="U284" s="267"/>
      <c r="V284" s="267">
        <f>IF(OR(ISERROR(VLOOKUP($E284&amp;$D$91&amp;$D$92,'CCG data'!$A:$AD,'CCG data'!E$3,FALSE)),ISBLANK(VLOOKUP($E284&amp;$D$91&amp;$D$92,'CCG data'!$A:$AD,'CCG data'!E$3,FALSE))),"",VLOOKUP($E284&amp;$D$91&amp;$D$92,'CCG data'!$A:$AD,'CCG data'!E$3,FALSE))</f>
        <v>0.17481203007518797</v>
      </c>
      <c r="W284" s="405"/>
      <c r="Z284" s="165">
        <f>IFERROR(VLOOKUP($E284&amp;$D$92, Outliers!$A$4:$P$214,13,FALSE),"0")</f>
        <v>0</v>
      </c>
      <c r="AA284" s="165">
        <f>IFERROR(VLOOKUP($E284&amp;$D$92, Outliers!$A$4:$P$214,14,FALSE),"0")</f>
        <v>0</v>
      </c>
      <c r="AB284" s="165">
        <f>IFERROR(VLOOKUP($E284&amp;$D$92, Outliers!$A$4:$P$214,15,FALSE),"0")</f>
        <v>0</v>
      </c>
    </row>
    <row r="285" spans="4:28" x14ac:dyDescent="0.25">
      <c r="D285" s="319"/>
      <c r="E285" s="103" t="s">
        <v>27</v>
      </c>
      <c r="F285" s="95" t="str">
        <f>IF(P284="","",VLOOKUP($E284&amp;$D$91&amp;$D$92,'CCG data'!$A:$AD,'CCG data'!W$3,FALSE))</f>
        <v/>
      </c>
      <c r="G285" s="96" t="str">
        <f>IF(P284="","",VLOOKUP($E284&amp;$D$91&amp;$D$92,'CCG data'!$A:$AD,'CCG data'!X$3,FALSE))</f>
        <v/>
      </c>
      <c r="H285" s="96">
        <f>IF(R284="","",VLOOKUP($E284&amp;$D$91&amp;$D$92,'CCG data'!$A:$AD,'CCG data'!Y$3,FALSE))</f>
        <v>130.88018755862282</v>
      </c>
      <c r="I285" s="96">
        <f>IF(R284="","",VLOOKUP($E284&amp;$D$91&amp;$D$92,'CCG data'!$A:$AD,'CCG data'!Z$3,FALSE))</f>
        <v>144.36731519347563</v>
      </c>
      <c r="J285" s="96">
        <f>IF(T284="","",VLOOKUP($E284&amp;$D$91&amp;$D$92,'CCG data'!$A:$AD,'CCG data'!AA$3,FALSE))</f>
        <v>13.447954056176433</v>
      </c>
      <c r="K285" s="96">
        <f>IF(T284="","",VLOOKUP($E284&amp;$D$91&amp;$D$92,'CCG data'!$A:$AD,'CCG data'!AB$3,FALSE))</f>
        <v>18.454221856871488</v>
      </c>
      <c r="L285" s="96">
        <f>IF(V284="","",VLOOKUP($E284&amp;$D$91&amp;$D$92,'CCG data'!$A:$AD,'CCG data'!AC$3,FALSE))</f>
        <v>28.898578029966387</v>
      </c>
      <c r="M285" s="96">
        <f>IF(V284="","",VLOOKUP($E284&amp;$D$91&amp;$D$92,'CCG data'!$A:$AD,'CCG data'!AD$3,FALSE))</f>
        <v>35.436377682943444</v>
      </c>
      <c r="N285" s="368"/>
      <c r="P285" s="152" t="str">
        <f>IF(P284="","",VLOOKUP($E284&amp;$D$91&amp;$D$92,'CCG data'!$A:$AD,'CCG data'!I$3,FALSE))</f>
        <v/>
      </c>
      <c r="Q285" s="15" t="str">
        <f>IF(P284="","",VLOOKUP($E284&amp;$D$91&amp;$D$92,'CCG data'!$A:$AD,'CCG data'!J$3,FALSE))</f>
        <v/>
      </c>
      <c r="R285" s="15">
        <f>IF(R284="","",VLOOKUP($E284&amp;$D$91&amp;$D$92,'CCG data'!$A:$AD,'CCG data'!K$3,FALSE))</f>
        <v>0.73299999999999998</v>
      </c>
      <c r="S285" s="15">
        <f>IF(R284="","",VLOOKUP($E284&amp;$D$91&amp;$D$92,'CCG data'!$A:$AD,'CCG data'!L$3,FALSE))</f>
        <v>0.77</v>
      </c>
      <c r="T285" s="15">
        <f>IF(T284="","",VLOOKUP($E284&amp;$D$91&amp;$D$92,'CCG data'!$A:$AD,'CCG data'!M$3,FALSE))</f>
        <v>6.3E-2</v>
      </c>
      <c r="U285" s="15">
        <f>IF(T284="","",VLOOKUP($E284&amp;$D$91&amp;$D$92,'CCG data'!$A:$AD,'CCG data'!N$3,FALSE))</f>
        <v>8.5000000000000006E-2</v>
      </c>
      <c r="V285" s="15">
        <f>IF(V284="","",VLOOKUP($E284&amp;$D$91&amp;$D$92,'CCG data'!$A:$AD,'CCG data'!O$3,FALSE))</f>
        <v>0.159</v>
      </c>
      <c r="W285" s="136">
        <f>IF(V284="","",VLOOKUP($E284&amp;$D$91&amp;$D$92,'CCG data'!$A:$AD,'CCG data'!P$3,FALSE))</f>
        <v>0.192</v>
      </c>
      <c r="Z285" s="165" t="str">
        <f>IFERROR(VLOOKUP($E285&amp;$D$92, Outliers!$A$4:$P$214,13,FALSE),"0")</f>
        <v>0</v>
      </c>
      <c r="AA285" s="165" t="str">
        <f>IFERROR(VLOOKUP($E285&amp;$D$92, Outliers!$A$4:$P$214,14,FALSE),"0")</f>
        <v>0</v>
      </c>
      <c r="AB285" s="165" t="str">
        <f>IFERROR(VLOOKUP($E285&amp;$D$92, Outliers!$A$4:$P$214,15,FALSE),"0")</f>
        <v>0</v>
      </c>
    </row>
    <row r="286" spans="4:28" ht="15.75" x14ac:dyDescent="0.25">
      <c r="D286" s="319"/>
      <c r="E286" s="104" t="s">
        <v>213</v>
      </c>
      <c r="F286" s="394" t="str">
        <f>IF(OR(ISERROR(VLOOKUP($E286&amp;$D$91&amp;$D$92,'CCG data'!$A:$AD,'CCG data'!R$3,FALSE)),ISBLANK(VLOOKUP($E286&amp;$D$91&amp;$D$92,'CCG data'!$A:$AD,'CCG data'!R$3,FALSE))),"",VLOOKUP($E286&amp;$D$91&amp;$D$92,'CCG data'!$A:$AD,'CCG data'!R$3,FALSE))</f>
        <v/>
      </c>
      <c r="G286" s="395"/>
      <c r="H286" s="395">
        <f>IF(OR(ISERROR(VLOOKUP($E286&amp;$D$91&amp;$D$92,'CCG data'!$A:$AD,'CCG data'!S$3,FALSE)),ISBLANK(VLOOKUP($E286&amp;$D$91&amp;$D$92,'CCG data'!$A:$AD,'CCG data'!S$3,FALSE))),"",VLOOKUP($E286&amp;$D$91&amp;$D$92,'CCG data'!$A:$AD,'CCG data'!S$3,FALSE))</f>
        <v>138.70253310356733</v>
      </c>
      <c r="I286" s="395"/>
      <c r="J286" s="395">
        <f>IF(OR(ISERROR(VLOOKUP($E286&amp;$D$91&amp;$D$92,'CCG data'!$A:$AD,'CCG data'!T$3,FALSE)),ISBLANK(VLOOKUP($E286&amp;$D$91&amp;$D$92,'CCG data'!$A:$AD,'CCG data'!T$3,FALSE))),"",VLOOKUP($E286&amp;$D$91&amp;$D$92,'CCG data'!$A:$AD,'CCG data'!T$3,FALSE))</f>
        <v>13.903272423974713</v>
      </c>
      <c r="K286" s="395"/>
      <c r="L286" s="395">
        <f>IF(OR(ISERROR(VLOOKUP($E286&amp;$D$91&amp;$D$92,'CCG data'!$A:$AD,'CCG data'!U$3,FALSE)),ISBLANK(VLOOKUP($E286&amp;$D$91&amp;$D$92,'CCG data'!$A:$AD,'CCG data'!U$3,FALSE))),"",VLOOKUP($E286&amp;$D$91&amp;$D$92,'CCG data'!$A:$AD,'CCG data'!U$3,FALSE))</f>
        <v>31.722530585915493</v>
      </c>
      <c r="M286" s="396"/>
      <c r="N286" s="367">
        <f>IF(OR(ISERROR(VLOOKUP($E286&amp;$D$91&amp;$D$92,'CCG data'!$A:$AD,'CCG data'!G$3,FALSE)),ISBLANK(VLOOKUP($E286&amp;$D$91&amp;$D$92,'CCG data'!$A:$AD,'CCG data'!G$3,FALSE))),"",VLOOKUP($E286&amp;$D$91&amp;$D$92,'CCG data'!$A:$AD,'CCG data'!G$3,FALSE))</f>
        <v>1606</v>
      </c>
      <c r="P286" s="404" t="str">
        <f>IF(OR(ISERROR(VLOOKUP($E286&amp;$D$91&amp;$D$92,'CCG data'!$A:$AD,'CCG data'!B$3,FALSE)),ISBLANK(VLOOKUP($E286&amp;$D$91&amp;$D$92,'CCG data'!$A:$AD,'CCG data'!B$3,FALSE))),"",VLOOKUP($E286&amp;$D$91&amp;$D$92,'CCG data'!$A:$AD,'CCG data'!B$3,FALSE))</f>
        <v/>
      </c>
      <c r="Q286" s="267"/>
      <c r="R286" s="267">
        <f>IF(OR(ISERROR(VLOOKUP($E286&amp;$D$91&amp;$D$92,'CCG data'!$A:$AD,'CCG data'!C$3,FALSE)),ISBLANK(VLOOKUP($E286&amp;$D$91&amp;$D$92,'CCG data'!$A:$AD,'CCG data'!C$3,FALSE))),"",VLOOKUP($E286&amp;$D$91&amp;$D$92,'CCG data'!$A:$AD,'CCG data'!C$3,FALSE))</f>
        <v>0.75965130759651311</v>
      </c>
      <c r="S286" s="267"/>
      <c r="T286" s="267">
        <f>IF(OR(ISERROR(VLOOKUP($E286&amp;$D$91&amp;$D$92,'CCG data'!$A:$AD,'CCG data'!D$3,FALSE)),ISBLANK(VLOOKUP($E286&amp;$D$91&amp;$D$92,'CCG data'!$A:$AD,'CCG data'!D$3,FALSE))),"",VLOOKUP($E286&amp;$D$91&amp;$D$92,'CCG data'!$A:$AD,'CCG data'!D$3,FALSE))</f>
        <v>6.7247820672478212E-2</v>
      </c>
      <c r="U286" s="267"/>
      <c r="V286" s="267">
        <f>IF(OR(ISERROR(VLOOKUP($E286&amp;$D$91&amp;$D$92,'CCG data'!$A:$AD,'CCG data'!E$3,FALSE)),ISBLANK(VLOOKUP($E286&amp;$D$91&amp;$D$92,'CCG data'!$A:$AD,'CCG data'!E$3,FALSE))),"",VLOOKUP($E286&amp;$D$91&amp;$D$92,'CCG data'!$A:$AD,'CCG data'!E$3,FALSE))</f>
        <v>0.17310087173100872</v>
      </c>
      <c r="W286" s="405"/>
      <c r="Z286" s="165">
        <f>IFERROR(VLOOKUP($E286&amp;$D$92, Outliers!$A$4:$P$214,13,FALSE),"0")</f>
        <v>0</v>
      </c>
      <c r="AA286" s="165">
        <f>IFERROR(VLOOKUP($E286&amp;$D$92, Outliers!$A$4:$P$214,14,FALSE),"0")</f>
        <v>0</v>
      </c>
      <c r="AB286" s="165">
        <f>IFERROR(VLOOKUP($E286&amp;$D$92, Outliers!$A$4:$P$214,15,FALSE),"0")</f>
        <v>0</v>
      </c>
    </row>
    <row r="287" spans="4:28" x14ac:dyDescent="0.25">
      <c r="D287" s="319"/>
      <c r="E287" s="103" t="s">
        <v>27</v>
      </c>
      <c r="F287" s="95" t="str">
        <f>IF(P286="","",VLOOKUP($E286&amp;$D$91&amp;$D$92,'CCG data'!$A:$AD,'CCG data'!W$3,FALSE))</f>
        <v/>
      </c>
      <c r="G287" s="96" t="str">
        <f>IF(P286="","",VLOOKUP($E286&amp;$D$91&amp;$D$92,'CCG data'!$A:$AD,'CCG data'!X$3,FALSE))</f>
        <v/>
      </c>
      <c r="H287" s="96">
        <f>IF(R286="","",VLOOKUP($E286&amp;$D$91&amp;$D$92,'CCG data'!$A:$AD,'CCG data'!Y$3,FALSE))</f>
        <v>130.91929084038608</v>
      </c>
      <c r="I287" s="96">
        <f>IF(R286="","",VLOOKUP($E286&amp;$D$91&amp;$D$92,'CCG data'!$A:$AD,'CCG data'!Z$3,FALSE))</f>
        <v>146.48577536674858</v>
      </c>
      <c r="J287" s="96">
        <f>IF(T286="","",VLOOKUP($E286&amp;$D$91&amp;$D$92,'CCG data'!$A:$AD,'CCG data'!AA$3,FALSE))</f>
        <v>11.281100118952535</v>
      </c>
      <c r="K287" s="96">
        <f>IF(T286="","",VLOOKUP($E286&amp;$D$91&amp;$D$92,'CCG data'!$A:$AD,'CCG data'!AB$3,FALSE))</f>
        <v>16.525444728996888</v>
      </c>
      <c r="L287" s="96">
        <f>IF(V286="","",VLOOKUP($E286&amp;$D$91&amp;$D$92,'CCG data'!$A:$AD,'CCG data'!AC$3,FALSE))</f>
        <v>27.993452322110365</v>
      </c>
      <c r="M287" s="96">
        <f>IF(V286="","",VLOOKUP($E286&amp;$D$91&amp;$D$92,'CCG data'!$A:$AD,'CCG data'!AD$3,FALSE))</f>
        <v>35.451608849720621</v>
      </c>
      <c r="N287" s="368"/>
      <c r="P287" s="152" t="str">
        <f>IF(P286="","",VLOOKUP($E286&amp;$D$91&amp;$D$92,'CCG data'!$A:$AD,'CCG data'!I$3,FALSE))</f>
        <v/>
      </c>
      <c r="Q287" s="15" t="str">
        <f>IF(P286="","",VLOOKUP($E286&amp;$D$91&amp;$D$92,'CCG data'!$A:$AD,'CCG data'!J$3,FALSE))</f>
        <v/>
      </c>
      <c r="R287" s="15">
        <f>IF(R286="","",VLOOKUP($E286&amp;$D$91&amp;$D$92,'CCG data'!$A:$AD,'CCG data'!K$3,FALSE))</f>
        <v>0.73799999999999999</v>
      </c>
      <c r="S287" s="15">
        <f>IF(R286="","",VLOOKUP($E286&amp;$D$91&amp;$D$92,'CCG data'!$A:$AD,'CCG data'!L$3,FALSE))</f>
        <v>0.78</v>
      </c>
      <c r="T287" s="15">
        <f>IF(T286="","",VLOOKUP($E286&amp;$D$91&amp;$D$92,'CCG data'!$A:$AD,'CCG data'!M$3,FALSE))</f>
        <v>5.6000000000000001E-2</v>
      </c>
      <c r="U287" s="15">
        <f>IF(T286="","",VLOOKUP($E286&amp;$D$91&amp;$D$92,'CCG data'!$A:$AD,'CCG data'!N$3,FALSE))</f>
        <v>8.1000000000000003E-2</v>
      </c>
      <c r="V287" s="15">
        <f>IF(V286="","",VLOOKUP($E286&amp;$D$91&amp;$D$92,'CCG data'!$A:$AD,'CCG data'!O$3,FALSE))</f>
        <v>0.155</v>
      </c>
      <c r="W287" s="136">
        <f>IF(V286="","",VLOOKUP($E286&amp;$D$91&amp;$D$92,'CCG data'!$A:$AD,'CCG data'!P$3,FALSE))</f>
        <v>0.192</v>
      </c>
      <c r="Z287" s="165" t="str">
        <f>IFERROR(VLOOKUP($E287&amp;$D$92, Outliers!$A$4:$P$214,13,FALSE),"0")</f>
        <v>0</v>
      </c>
      <c r="AA287" s="165" t="str">
        <f>IFERROR(VLOOKUP($E287&amp;$D$92, Outliers!$A$4:$P$214,14,FALSE),"0")</f>
        <v>0</v>
      </c>
      <c r="AB287" s="165" t="str">
        <f>IFERROR(VLOOKUP($E287&amp;$D$92, Outliers!$A$4:$P$214,15,FALSE),"0")</f>
        <v>0</v>
      </c>
    </row>
    <row r="288" spans="4:28" ht="15.75" x14ac:dyDescent="0.25">
      <c r="D288" s="319"/>
      <c r="E288" s="104" t="s">
        <v>214</v>
      </c>
      <c r="F288" s="394" t="str">
        <f>IF(OR(ISERROR(VLOOKUP($E288&amp;$D$91&amp;$D$92,'CCG data'!$A:$AD,'CCG data'!R$3,FALSE)),ISBLANK(VLOOKUP($E288&amp;$D$91&amp;$D$92,'CCG data'!$A:$AD,'CCG data'!R$3,FALSE))),"",VLOOKUP($E288&amp;$D$91&amp;$D$92,'CCG data'!$A:$AD,'CCG data'!R$3,FALSE))</f>
        <v/>
      </c>
      <c r="G288" s="395"/>
      <c r="H288" s="395">
        <f>IF(OR(ISERROR(VLOOKUP($E288&amp;$D$91&amp;$D$92,'CCG data'!$A:$AD,'CCG data'!S$3,FALSE)),ISBLANK(VLOOKUP($E288&amp;$D$91&amp;$D$92,'CCG data'!$A:$AD,'CCG data'!S$3,FALSE))),"",VLOOKUP($E288&amp;$D$91&amp;$D$92,'CCG data'!$A:$AD,'CCG data'!S$3,FALSE))</f>
        <v>108.51452328542521</v>
      </c>
      <c r="I288" s="395"/>
      <c r="J288" s="395">
        <f>IF(OR(ISERROR(VLOOKUP($E288&amp;$D$91&amp;$D$92,'CCG data'!$A:$AD,'CCG data'!T$3,FALSE)),ISBLANK(VLOOKUP($E288&amp;$D$91&amp;$D$92,'CCG data'!$A:$AD,'CCG data'!T$3,FALSE))),"",VLOOKUP($E288&amp;$D$91&amp;$D$92,'CCG data'!$A:$AD,'CCG data'!T$3,FALSE))</f>
        <v>17.583867338342856</v>
      </c>
      <c r="K288" s="395"/>
      <c r="L288" s="395">
        <f>IF(OR(ISERROR(VLOOKUP($E288&amp;$D$91&amp;$D$92,'CCG data'!$A:$AD,'CCG data'!U$3,FALSE)),ISBLANK(VLOOKUP($E288&amp;$D$91&amp;$D$92,'CCG data'!$A:$AD,'CCG data'!U$3,FALSE))),"",VLOOKUP($E288&amp;$D$91&amp;$D$92,'CCG data'!$A:$AD,'CCG data'!U$3,FALSE))</f>
        <v>28.471412307216578</v>
      </c>
      <c r="M288" s="396"/>
      <c r="N288" s="367">
        <f>IF(OR(ISERROR(VLOOKUP($E288&amp;$D$91&amp;$D$92,'CCG data'!$A:$AD,'CCG data'!G$3,FALSE)),ISBLANK(VLOOKUP($E288&amp;$D$91&amp;$D$92,'CCG data'!$A:$AD,'CCG data'!G$3,FALSE))),"",VLOOKUP($E288&amp;$D$91&amp;$D$92,'CCG data'!$A:$AD,'CCG data'!G$3,FALSE))</f>
        <v>2154</v>
      </c>
      <c r="P288" s="404" t="str">
        <f>IF(OR(ISERROR(VLOOKUP($E288&amp;$D$91&amp;$D$92,'CCG data'!$A:$AD,'CCG data'!B$3,FALSE)),ISBLANK(VLOOKUP($E288&amp;$D$91&amp;$D$92,'CCG data'!$A:$AD,'CCG data'!B$3,FALSE))),"",VLOOKUP($E288&amp;$D$91&amp;$D$92,'CCG data'!$A:$AD,'CCG data'!B$3,FALSE))</f>
        <v/>
      </c>
      <c r="Q288" s="267"/>
      <c r="R288" s="267">
        <f>IF(OR(ISERROR(VLOOKUP($E288&amp;$D$91&amp;$D$92,'CCG data'!$A:$AD,'CCG data'!C$3,FALSE)),ISBLANK(VLOOKUP($E288&amp;$D$91&amp;$D$92,'CCG data'!$A:$AD,'CCG data'!C$3,FALSE))),"",VLOOKUP($E288&amp;$D$91&amp;$D$92,'CCG data'!$A:$AD,'CCG data'!C$3,FALSE))</f>
        <v>0.7209842154131848</v>
      </c>
      <c r="S288" s="267"/>
      <c r="T288" s="267">
        <f>IF(OR(ISERROR(VLOOKUP($E288&amp;$D$91&amp;$D$92,'CCG data'!$A:$AD,'CCG data'!D$3,FALSE)),ISBLANK(VLOOKUP($E288&amp;$D$91&amp;$D$92,'CCG data'!$A:$AD,'CCG data'!D$3,FALSE))),"",VLOOKUP($E288&amp;$D$91&amp;$D$92,'CCG data'!$A:$AD,'CCG data'!D$3,FALSE))</f>
        <v>9.7493036211699163E-2</v>
      </c>
      <c r="U288" s="267"/>
      <c r="V288" s="267">
        <f>IF(OR(ISERROR(VLOOKUP($E288&amp;$D$91&amp;$D$92,'CCG data'!$A:$AD,'CCG data'!E$3,FALSE)),ISBLANK(VLOOKUP($E288&amp;$D$91&amp;$D$92,'CCG data'!$A:$AD,'CCG data'!E$3,FALSE))),"",VLOOKUP($E288&amp;$D$91&amp;$D$92,'CCG data'!$A:$AD,'CCG data'!E$3,FALSE))</f>
        <v>0.18152274837511606</v>
      </c>
      <c r="W288" s="405"/>
      <c r="Z288" s="165">
        <f>IFERROR(VLOOKUP($E288&amp;$D$92, Outliers!$A$4:$P$214,13,FALSE),"0")</f>
        <v>1</v>
      </c>
      <c r="AA288" s="165">
        <f>IFERROR(VLOOKUP($E288&amp;$D$92, Outliers!$A$4:$P$214,14,FALSE),"0")</f>
        <v>0</v>
      </c>
      <c r="AB288" s="165">
        <f>IFERROR(VLOOKUP($E288&amp;$D$92, Outliers!$A$4:$P$214,15,FALSE),"0")</f>
        <v>0</v>
      </c>
    </row>
    <row r="289" spans="4:28" x14ac:dyDescent="0.25">
      <c r="D289" s="319"/>
      <c r="E289" s="103" t="s">
        <v>27</v>
      </c>
      <c r="F289" s="95" t="str">
        <f>IF(P288="","",VLOOKUP($E288&amp;$D$91&amp;$D$92,'CCG data'!$A:$AD,'CCG data'!W$3,FALSE))</f>
        <v/>
      </c>
      <c r="G289" s="96" t="str">
        <f>IF(P288="","",VLOOKUP($E288&amp;$D$91&amp;$D$92,'CCG data'!$A:$AD,'CCG data'!X$3,FALSE))</f>
        <v/>
      </c>
      <c r="H289" s="96">
        <f>IF(R288="","",VLOOKUP($E288&amp;$D$91&amp;$D$92,'CCG data'!$A:$AD,'CCG data'!Y$3,FALSE))</f>
        <v>103.11745130397158</v>
      </c>
      <c r="I289" s="96">
        <f>IF(R288="","",VLOOKUP($E288&amp;$D$91&amp;$D$92,'CCG data'!$A:$AD,'CCG data'!Z$3,FALSE))</f>
        <v>113.91159526687885</v>
      </c>
      <c r="J289" s="96">
        <f>IF(T288="","",VLOOKUP($E288&amp;$D$91&amp;$D$92,'CCG data'!$A:$AD,'CCG data'!AA$3,FALSE))</f>
        <v>15.205599173296733</v>
      </c>
      <c r="K289" s="96">
        <f>IF(T288="","",VLOOKUP($E288&amp;$D$91&amp;$D$92,'CCG data'!$A:$AD,'CCG data'!AB$3,FALSE))</f>
        <v>19.962135503388978</v>
      </c>
      <c r="L289" s="96">
        <f>IF(V288="","",VLOOKUP($E288&amp;$D$91&amp;$D$92,'CCG data'!$A:$AD,'CCG data'!AC$3,FALSE))</f>
        <v>25.649284335827168</v>
      </c>
      <c r="M289" s="96">
        <f>IF(V288="","",VLOOKUP($E288&amp;$D$91&amp;$D$92,'CCG data'!$A:$AD,'CCG data'!AD$3,FALSE))</f>
        <v>31.293540278605988</v>
      </c>
      <c r="N289" s="368"/>
      <c r="P289" s="152" t="str">
        <f>IF(P288="","",VLOOKUP($E288&amp;$D$91&amp;$D$92,'CCG data'!$A:$AD,'CCG data'!I$3,FALSE))</f>
        <v/>
      </c>
      <c r="Q289" s="15" t="str">
        <f>IF(P288="","",VLOOKUP($E288&amp;$D$91&amp;$D$92,'CCG data'!$A:$AD,'CCG data'!J$3,FALSE))</f>
        <v/>
      </c>
      <c r="R289" s="15">
        <f>IF(R288="","",VLOOKUP($E288&amp;$D$91&amp;$D$92,'CCG data'!$A:$AD,'CCG data'!K$3,FALSE))</f>
        <v>0.70199999999999996</v>
      </c>
      <c r="S289" s="15">
        <f>IF(R288="","",VLOOKUP($E288&amp;$D$91&amp;$D$92,'CCG data'!$A:$AD,'CCG data'!L$3,FALSE))</f>
        <v>0.74</v>
      </c>
      <c r="T289" s="15">
        <f>IF(T288="","",VLOOKUP($E288&amp;$D$91&amp;$D$92,'CCG data'!$A:$AD,'CCG data'!M$3,FALSE))</f>
        <v>8.5999999999999993E-2</v>
      </c>
      <c r="U289" s="15">
        <f>IF(T288="","",VLOOKUP($E288&amp;$D$91&amp;$D$92,'CCG data'!$A:$AD,'CCG data'!N$3,FALSE))</f>
        <v>0.111</v>
      </c>
      <c r="V289" s="15">
        <f>IF(V288="","",VLOOKUP($E288&amp;$D$91&amp;$D$92,'CCG data'!$A:$AD,'CCG data'!O$3,FALSE))</f>
        <v>0.16600000000000001</v>
      </c>
      <c r="W289" s="136">
        <f>IF(V288="","",VLOOKUP($E288&amp;$D$91&amp;$D$92,'CCG data'!$A:$AD,'CCG data'!P$3,FALSE))</f>
        <v>0.19800000000000001</v>
      </c>
      <c r="Z289" s="165" t="str">
        <f>IFERROR(VLOOKUP($E289&amp;$D$92, Outliers!$A$4:$P$214,13,FALSE),"0")</f>
        <v>0</v>
      </c>
      <c r="AA289" s="165" t="str">
        <f>IFERROR(VLOOKUP($E289&amp;$D$92, Outliers!$A$4:$P$214,14,FALSE),"0")</f>
        <v>0</v>
      </c>
      <c r="AB289" s="165" t="str">
        <f>IFERROR(VLOOKUP($E289&amp;$D$92, Outliers!$A$4:$P$214,15,FALSE),"0")</f>
        <v>0</v>
      </c>
    </row>
    <row r="290" spans="4:28" ht="15.75" x14ac:dyDescent="0.25">
      <c r="D290" s="319"/>
      <c r="E290" s="104" t="s">
        <v>215</v>
      </c>
      <c r="F290" s="394" t="str">
        <f>IF(OR(ISERROR(VLOOKUP($E290&amp;$D$91&amp;$D$92,'CCG data'!$A:$AD,'CCG data'!R$3,FALSE)),ISBLANK(VLOOKUP($E290&amp;$D$91&amp;$D$92,'CCG data'!$A:$AD,'CCG data'!R$3,FALSE))),"",VLOOKUP($E290&amp;$D$91&amp;$D$92,'CCG data'!$A:$AD,'CCG data'!R$3,FALSE))</f>
        <v/>
      </c>
      <c r="G290" s="395"/>
      <c r="H290" s="395">
        <f>IF(OR(ISERROR(VLOOKUP($E290&amp;$D$91&amp;$D$92,'CCG data'!$A:$AD,'CCG data'!S$3,FALSE)),ISBLANK(VLOOKUP($E290&amp;$D$91&amp;$D$92,'CCG data'!$A:$AD,'CCG data'!S$3,FALSE))),"",VLOOKUP($E290&amp;$D$91&amp;$D$92,'CCG data'!$A:$AD,'CCG data'!S$3,FALSE))</f>
        <v>140.02272014774925</v>
      </c>
      <c r="I290" s="395"/>
      <c r="J290" s="395">
        <f>IF(OR(ISERROR(VLOOKUP($E290&amp;$D$91&amp;$D$92,'CCG data'!$A:$AD,'CCG data'!T$3,FALSE)),ISBLANK(VLOOKUP($E290&amp;$D$91&amp;$D$92,'CCG data'!$A:$AD,'CCG data'!T$3,FALSE))),"",VLOOKUP($E290&amp;$D$91&amp;$D$92,'CCG data'!$A:$AD,'CCG data'!T$3,FALSE))</f>
        <v>20.271250094943984</v>
      </c>
      <c r="K290" s="395"/>
      <c r="L290" s="395">
        <f>IF(OR(ISERROR(VLOOKUP($E290&amp;$D$91&amp;$D$92,'CCG data'!$A:$AD,'CCG data'!U$3,FALSE)),ISBLANK(VLOOKUP($E290&amp;$D$91&amp;$D$92,'CCG data'!$A:$AD,'CCG data'!U$3,FALSE))),"",VLOOKUP($E290&amp;$D$91&amp;$D$92,'CCG data'!$A:$AD,'CCG data'!U$3,FALSE))</f>
        <v>16.298444205984399</v>
      </c>
      <c r="M290" s="396"/>
      <c r="N290" s="367">
        <f>IF(OR(ISERROR(VLOOKUP($E290&amp;$D$91&amp;$D$92,'CCG data'!$A:$AD,'CCG data'!G$3,FALSE)),ISBLANK(VLOOKUP($E290&amp;$D$91&amp;$D$92,'CCG data'!$A:$AD,'CCG data'!G$3,FALSE))),"",VLOOKUP($E290&amp;$D$91&amp;$D$92,'CCG data'!$A:$AD,'CCG data'!G$3,FALSE))</f>
        <v>922</v>
      </c>
      <c r="P290" s="404" t="str">
        <f>IF(OR(ISERROR(VLOOKUP($E290&amp;$D$91&amp;$D$92,'CCG data'!$A:$AD,'CCG data'!B$3,FALSE)),ISBLANK(VLOOKUP($E290&amp;$D$91&amp;$D$92,'CCG data'!$A:$AD,'CCG data'!B$3,FALSE))),"",VLOOKUP($E290&amp;$D$91&amp;$D$92,'CCG data'!$A:$AD,'CCG data'!B$3,FALSE))</f>
        <v/>
      </c>
      <c r="Q290" s="267"/>
      <c r="R290" s="267">
        <f>IF(OR(ISERROR(VLOOKUP($E290&amp;$D$91&amp;$D$92,'CCG data'!$A:$AD,'CCG data'!C$3,FALSE)),ISBLANK(VLOOKUP($E290&amp;$D$91&amp;$D$92,'CCG data'!$A:$AD,'CCG data'!C$3,FALSE))),"",VLOOKUP($E290&amp;$D$91&amp;$D$92,'CCG data'!$A:$AD,'CCG data'!C$3,FALSE))</f>
        <v>0.80911062906724507</v>
      </c>
      <c r="S290" s="267"/>
      <c r="T290" s="267">
        <f>IF(OR(ISERROR(VLOOKUP($E290&amp;$D$91&amp;$D$92,'CCG data'!$A:$AD,'CCG data'!D$3,FALSE)),ISBLANK(VLOOKUP($E290&amp;$D$91&amp;$D$92,'CCG data'!$A:$AD,'CCG data'!D$3,FALSE))),"",VLOOKUP($E290&amp;$D$91&amp;$D$92,'CCG data'!$A:$AD,'CCG data'!D$3,FALSE))</f>
        <v>9.9783080260303691E-2</v>
      </c>
      <c r="U290" s="267"/>
      <c r="V290" s="267">
        <f>IF(OR(ISERROR(VLOOKUP($E290&amp;$D$91&amp;$D$92,'CCG data'!$A:$AD,'CCG data'!E$3,FALSE)),ISBLANK(VLOOKUP($E290&amp;$D$91&amp;$D$92,'CCG data'!$A:$AD,'CCG data'!E$3,FALSE))),"",VLOOKUP($E290&amp;$D$91&amp;$D$92,'CCG data'!$A:$AD,'CCG data'!E$3,FALSE))</f>
        <v>9.1106290672451198E-2</v>
      </c>
      <c r="W290" s="405"/>
      <c r="Z290" s="165">
        <f>IFERROR(VLOOKUP($E290&amp;$D$92, Outliers!$A$4:$P$214,13,FALSE),"0")</f>
        <v>0</v>
      </c>
      <c r="AA290" s="165">
        <f>IFERROR(VLOOKUP($E290&amp;$D$92, Outliers!$A$4:$P$214,14,FALSE),"0")</f>
        <v>0</v>
      </c>
      <c r="AB290" s="165">
        <f>IFERROR(VLOOKUP($E290&amp;$D$92, Outliers!$A$4:$P$214,15,FALSE),"0")</f>
        <v>1</v>
      </c>
    </row>
    <row r="291" spans="4:28" x14ac:dyDescent="0.25">
      <c r="D291" s="319"/>
      <c r="E291" s="103" t="s">
        <v>27</v>
      </c>
      <c r="F291" s="95" t="str">
        <f>IF(P290="","",VLOOKUP($E290&amp;$D$91&amp;$D$92,'CCG data'!$A:$AD,'CCG data'!W$3,FALSE))</f>
        <v/>
      </c>
      <c r="G291" s="96" t="str">
        <f>IF(P290="","",VLOOKUP($E290&amp;$D$91&amp;$D$92,'CCG data'!$A:$AD,'CCG data'!X$3,FALSE))</f>
        <v/>
      </c>
      <c r="H291" s="96">
        <f>IF(R290="","",VLOOKUP($E290&amp;$D$91&amp;$D$92,'CCG data'!$A:$AD,'CCG data'!Y$3,FALSE))</f>
        <v>129.9745919382035</v>
      </c>
      <c r="I291" s="96">
        <f>IF(R290="","",VLOOKUP($E290&amp;$D$91&amp;$D$92,'CCG data'!$A:$AD,'CCG data'!Z$3,FALSE))</f>
        <v>150.07084835729501</v>
      </c>
      <c r="J291" s="96">
        <f>IF(T290="","",VLOOKUP($E290&amp;$D$91&amp;$D$92,'CCG data'!$A:$AD,'CCG data'!AA$3,FALSE))</f>
        <v>16.128939215907351</v>
      </c>
      <c r="K291" s="96">
        <f>IF(T290="","",VLOOKUP($E290&amp;$D$91&amp;$D$92,'CCG data'!$A:$AD,'CCG data'!AB$3,FALSE))</f>
        <v>24.413560973980616</v>
      </c>
      <c r="L291" s="96">
        <f>IF(V290="","",VLOOKUP($E290&amp;$D$91&amp;$D$92,'CCG data'!$A:$AD,'CCG data'!AC$3,FALSE))</f>
        <v>12.812964339400629</v>
      </c>
      <c r="M291" s="96">
        <f>IF(V290="","",VLOOKUP($E290&amp;$D$91&amp;$D$92,'CCG data'!$A:$AD,'CCG data'!AD$3,FALSE))</f>
        <v>19.783924072568169</v>
      </c>
      <c r="N291" s="368"/>
      <c r="P291" s="152" t="str">
        <f>IF(P290="","",VLOOKUP($E290&amp;$D$91&amp;$D$92,'CCG data'!$A:$AD,'CCG data'!I$3,FALSE))</f>
        <v/>
      </c>
      <c r="Q291" s="15" t="str">
        <f>IF(P290="","",VLOOKUP($E290&amp;$D$91&amp;$D$92,'CCG data'!$A:$AD,'CCG data'!J$3,FALSE))</f>
        <v/>
      </c>
      <c r="R291" s="15">
        <f>IF(R290="","",VLOOKUP($E290&amp;$D$91&amp;$D$92,'CCG data'!$A:$AD,'CCG data'!K$3,FALSE))</f>
        <v>0.78200000000000003</v>
      </c>
      <c r="S291" s="15">
        <f>IF(R290="","",VLOOKUP($E290&amp;$D$91&amp;$D$92,'CCG data'!$A:$AD,'CCG data'!L$3,FALSE))</f>
        <v>0.83299999999999996</v>
      </c>
      <c r="T291" s="15">
        <f>IF(T290="","",VLOOKUP($E290&amp;$D$91&amp;$D$92,'CCG data'!$A:$AD,'CCG data'!M$3,FALSE))</f>
        <v>8.2000000000000003E-2</v>
      </c>
      <c r="U291" s="15">
        <f>IF(T290="","",VLOOKUP($E290&amp;$D$91&amp;$D$92,'CCG data'!$A:$AD,'CCG data'!N$3,FALSE))</f>
        <v>0.121</v>
      </c>
      <c r="V291" s="15">
        <f>IF(V290="","",VLOOKUP($E290&amp;$D$91&amp;$D$92,'CCG data'!$A:$AD,'CCG data'!O$3,FALSE))</f>
        <v>7.3999999999999996E-2</v>
      </c>
      <c r="W291" s="136">
        <f>IF(V290="","",VLOOKUP($E290&amp;$D$91&amp;$D$92,'CCG data'!$A:$AD,'CCG data'!P$3,FALSE))</f>
        <v>0.111</v>
      </c>
      <c r="Z291" s="165" t="str">
        <f>IFERROR(VLOOKUP($E291&amp;$D$92, Outliers!$A$4:$P$214,13,FALSE),"0")</f>
        <v>0</v>
      </c>
      <c r="AA291" s="165" t="str">
        <f>IFERROR(VLOOKUP($E291&amp;$D$92, Outliers!$A$4:$P$214,14,FALSE),"0")</f>
        <v>0</v>
      </c>
      <c r="AB291" s="165" t="str">
        <f>IFERROR(VLOOKUP($E291&amp;$D$92, Outliers!$A$4:$P$214,15,FALSE),"0")</f>
        <v>0</v>
      </c>
    </row>
    <row r="292" spans="4:28" ht="15.75" x14ac:dyDescent="0.25">
      <c r="D292" s="319"/>
      <c r="E292" s="104" t="s">
        <v>494</v>
      </c>
      <c r="F292" s="394" t="str">
        <f>IF(OR(ISERROR(VLOOKUP($E292&amp;$D$91&amp;$D$92,'CCG data'!$A:$AD,'CCG data'!R$3,FALSE)),ISBLANK(VLOOKUP($E292&amp;$D$91&amp;$D$92,'CCG data'!$A:$AD,'CCG data'!R$3,FALSE))),"",VLOOKUP($E292&amp;$D$91&amp;$D$92,'CCG data'!$A:$AD,'CCG data'!R$3,FALSE))</f>
        <v/>
      </c>
      <c r="G292" s="395"/>
      <c r="H292" s="395">
        <f>IF(OR(ISERROR(VLOOKUP($E292&amp;$D$91&amp;$D$92,'CCG data'!$A:$AD,'CCG data'!S$3,FALSE)),ISBLANK(VLOOKUP($E292&amp;$D$91&amp;$D$92,'CCG data'!$A:$AD,'CCG data'!S$3,FALSE))),"",VLOOKUP($E292&amp;$D$91&amp;$D$92,'CCG data'!$A:$AD,'CCG data'!S$3,FALSE))</f>
        <v>117.16159191681299</v>
      </c>
      <c r="I292" s="395"/>
      <c r="J292" s="395">
        <f>IF(OR(ISERROR(VLOOKUP($E292&amp;$D$91&amp;$D$92,'CCG data'!$A:$AD,'CCG data'!T$3,FALSE)),ISBLANK(VLOOKUP($E292&amp;$D$91&amp;$D$92,'CCG data'!$A:$AD,'CCG data'!T$3,FALSE))),"",VLOOKUP($E292&amp;$D$91&amp;$D$92,'CCG data'!$A:$AD,'CCG data'!T$3,FALSE))</f>
        <v>23.803255621585507</v>
      </c>
      <c r="K292" s="395"/>
      <c r="L292" s="395">
        <f>IF(OR(ISERROR(VLOOKUP($E292&amp;$D$91&amp;$D$92,'CCG data'!$A:$AD,'CCG data'!U$3,FALSE)),ISBLANK(VLOOKUP($E292&amp;$D$91&amp;$D$92,'CCG data'!$A:$AD,'CCG data'!U$3,FALSE))),"",VLOOKUP($E292&amp;$D$91&amp;$D$92,'CCG data'!$A:$AD,'CCG data'!U$3,FALSE))</f>
        <v>20.586803921087434</v>
      </c>
      <c r="M292" s="396"/>
      <c r="N292" s="367">
        <f>IF(OR(ISERROR(VLOOKUP($E292&amp;$D$91&amp;$D$92,'CCG data'!$A:$AD,'CCG data'!G$3,FALSE)),ISBLANK(VLOOKUP($E292&amp;$D$91&amp;$D$92,'CCG data'!$A:$AD,'CCG data'!G$3,FALSE))),"",VLOOKUP($E292&amp;$D$91&amp;$D$92,'CCG data'!$A:$AD,'CCG data'!G$3,FALSE))</f>
        <v>1682</v>
      </c>
      <c r="P292" s="404" t="str">
        <f>IF(OR(ISERROR(VLOOKUP($E292&amp;$D$91&amp;$D$92,'CCG data'!$A:$AD,'CCG data'!B$3,FALSE)),ISBLANK(VLOOKUP($E292&amp;$D$91&amp;$D$92,'CCG data'!$A:$AD,'CCG data'!B$3,FALSE))),"",VLOOKUP($E292&amp;$D$91&amp;$D$92,'CCG data'!$A:$AD,'CCG data'!B$3,FALSE))</f>
        <v/>
      </c>
      <c r="Q292" s="267"/>
      <c r="R292" s="267">
        <f>IF(OR(ISERROR(VLOOKUP($E292&amp;$D$91&amp;$D$92,'CCG data'!$A:$AD,'CCG data'!C$3,FALSE)),ISBLANK(VLOOKUP($E292&amp;$D$91&amp;$D$92,'CCG data'!$A:$AD,'CCG data'!C$3,FALSE))),"",VLOOKUP($E292&amp;$D$91&amp;$D$92,'CCG data'!$A:$AD,'CCG data'!C$3,FALSE))</f>
        <v>0.73959571938168844</v>
      </c>
      <c r="S292" s="267"/>
      <c r="T292" s="267">
        <f>IF(OR(ISERROR(VLOOKUP($E292&amp;$D$91&amp;$D$92,'CCG data'!$A:$AD,'CCG data'!D$3,FALSE)),ISBLANK(VLOOKUP($E292&amp;$D$91&amp;$D$92,'CCG data'!$A:$AD,'CCG data'!D$3,FALSE))),"",VLOOKUP($E292&amp;$D$91&amp;$D$92,'CCG data'!$A:$AD,'CCG data'!D$3,FALSE))</f>
        <v>0.13317479191438764</v>
      </c>
      <c r="U292" s="267"/>
      <c r="V292" s="267">
        <f>IF(OR(ISERROR(VLOOKUP($E292&amp;$D$91&amp;$D$92,'CCG data'!$A:$AD,'CCG data'!E$3,FALSE)),ISBLANK(VLOOKUP($E292&amp;$D$91&amp;$D$92,'CCG data'!$A:$AD,'CCG data'!E$3,FALSE))),"",VLOOKUP($E292&amp;$D$91&amp;$D$92,'CCG data'!$A:$AD,'CCG data'!E$3,FALSE))</f>
        <v>0.12722948870392389</v>
      </c>
      <c r="W292" s="405"/>
      <c r="Z292" s="165">
        <f>IFERROR(VLOOKUP($E292&amp;$D$92, Outliers!$A$4:$P$214,13,FALSE),"0")</f>
        <v>1</v>
      </c>
      <c r="AA292" s="165">
        <f>IFERROR(VLOOKUP($E292&amp;$D$92, Outliers!$A$4:$P$214,14,FALSE),"0")</f>
        <v>1</v>
      </c>
      <c r="AB292" s="165">
        <f>IFERROR(VLOOKUP($E292&amp;$D$92, Outliers!$A$4:$P$214,15,FALSE),"0")</f>
        <v>1</v>
      </c>
    </row>
    <row r="293" spans="4:28" x14ac:dyDescent="0.25">
      <c r="D293" s="319"/>
      <c r="E293" s="103" t="s">
        <v>27</v>
      </c>
      <c r="F293" s="95" t="str">
        <f>IF(P292="","",VLOOKUP($E292&amp;$D$91&amp;$D$92,'CCG data'!$A:$AD,'CCG data'!W$3,FALSE))</f>
        <v/>
      </c>
      <c r="G293" s="96" t="str">
        <f>IF(P292="","",VLOOKUP($E292&amp;$D$91&amp;$D$92,'CCG data'!$A:$AD,'CCG data'!X$3,FALSE))</f>
        <v/>
      </c>
      <c r="H293" s="96">
        <f>IF(R292="","",VLOOKUP($E292&amp;$D$91&amp;$D$92,'CCG data'!$A:$AD,'CCG data'!Y$3,FALSE))</f>
        <v>110.65084003489642</v>
      </c>
      <c r="I293" s="96">
        <f>IF(R292="","",VLOOKUP($E292&amp;$D$91&amp;$D$92,'CCG data'!$A:$AD,'CCG data'!Z$3,FALSE))</f>
        <v>123.67234379872957</v>
      </c>
      <c r="J293" s="96">
        <f>IF(T292="","",VLOOKUP($E292&amp;$D$91&amp;$D$92,'CCG data'!$A:$AD,'CCG data'!AA$3,FALSE))</f>
        <v>20.686028668683427</v>
      </c>
      <c r="K293" s="96">
        <f>IF(T292="","",VLOOKUP($E292&amp;$D$91&amp;$D$92,'CCG data'!$A:$AD,'CCG data'!AB$3,FALSE))</f>
        <v>26.920482574487586</v>
      </c>
      <c r="L293" s="96">
        <f>IF(V292="","",VLOOKUP($E292&amp;$D$91&amp;$D$92,'CCG data'!$A:$AD,'CCG data'!AC$3,FALSE))</f>
        <v>17.828525430284614</v>
      </c>
      <c r="M293" s="96">
        <f>IF(V292="","",VLOOKUP($E292&amp;$D$91&amp;$D$92,'CCG data'!$A:$AD,'CCG data'!AD$3,FALSE))</f>
        <v>23.345082411890253</v>
      </c>
      <c r="N293" s="368"/>
      <c r="P293" s="152" t="str">
        <f>IF(P292="","",VLOOKUP($E292&amp;$D$91&amp;$D$92,'CCG data'!$A:$AD,'CCG data'!I$3,FALSE))</f>
        <v/>
      </c>
      <c r="Q293" s="15" t="str">
        <f>IF(P292="","",VLOOKUP($E292&amp;$D$91&amp;$D$92,'CCG data'!$A:$AD,'CCG data'!J$3,FALSE))</f>
        <v/>
      </c>
      <c r="R293" s="15">
        <f>IF(R292="","",VLOOKUP($E292&amp;$D$91&amp;$D$92,'CCG data'!$A:$AD,'CCG data'!K$3,FALSE))</f>
        <v>0.71799999999999997</v>
      </c>
      <c r="S293" s="15">
        <f>IF(R292="","",VLOOKUP($E292&amp;$D$91&amp;$D$92,'CCG data'!$A:$AD,'CCG data'!L$3,FALSE))</f>
        <v>0.76</v>
      </c>
      <c r="T293" s="15">
        <f>IF(T292="","",VLOOKUP($E292&amp;$D$91&amp;$D$92,'CCG data'!$A:$AD,'CCG data'!M$3,FALSE))</f>
        <v>0.11799999999999999</v>
      </c>
      <c r="U293" s="15">
        <f>IF(T292="","",VLOOKUP($E292&amp;$D$91&amp;$D$92,'CCG data'!$A:$AD,'CCG data'!N$3,FALSE))</f>
        <v>0.15</v>
      </c>
      <c r="V293" s="15">
        <f>IF(V292="","",VLOOKUP($E292&amp;$D$91&amp;$D$92,'CCG data'!$A:$AD,'CCG data'!O$3,FALSE))</f>
        <v>0.112</v>
      </c>
      <c r="W293" s="136">
        <f>IF(V292="","",VLOOKUP($E292&amp;$D$91&amp;$D$92,'CCG data'!$A:$AD,'CCG data'!P$3,FALSE))</f>
        <v>0.14399999999999999</v>
      </c>
      <c r="Z293" s="165" t="str">
        <f>IFERROR(VLOOKUP($E293&amp;$D$92, Outliers!$A$4:$P$214,13,FALSE),"0")</f>
        <v>0</v>
      </c>
      <c r="AA293" s="165" t="str">
        <f>IFERROR(VLOOKUP($E293&amp;$D$92, Outliers!$A$4:$P$214,14,FALSE),"0")</f>
        <v>0</v>
      </c>
      <c r="AB293" s="165" t="str">
        <f>IFERROR(VLOOKUP($E293&amp;$D$92, Outliers!$A$4:$P$214,15,FALSE),"0")</f>
        <v>0</v>
      </c>
    </row>
    <row r="294" spans="4:28" ht="15.75" x14ac:dyDescent="0.25">
      <c r="D294" s="319"/>
      <c r="E294" s="104" t="s">
        <v>495</v>
      </c>
      <c r="F294" s="394" t="str">
        <f>IF(OR(ISERROR(VLOOKUP($E294&amp;$D$91&amp;$D$92,'CCG data'!$A:$AD,'CCG data'!R$3,FALSE)),ISBLANK(VLOOKUP($E294&amp;$D$91&amp;$D$92,'CCG data'!$A:$AD,'CCG data'!R$3,FALSE))),"",VLOOKUP($E294&amp;$D$91&amp;$D$92,'CCG data'!$A:$AD,'CCG data'!R$3,FALSE))</f>
        <v/>
      </c>
      <c r="G294" s="395"/>
      <c r="H294" s="395">
        <f>IF(OR(ISERROR(VLOOKUP($E294&amp;$D$91&amp;$D$92,'CCG data'!$A:$AD,'CCG data'!S$3,FALSE)),ISBLANK(VLOOKUP($E294&amp;$D$91&amp;$D$92,'CCG data'!$A:$AD,'CCG data'!S$3,FALSE))),"",VLOOKUP($E294&amp;$D$91&amp;$D$92,'CCG data'!$A:$AD,'CCG data'!S$3,FALSE))</f>
        <v>125.15233398071985</v>
      </c>
      <c r="I294" s="395"/>
      <c r="J294" s="395">
        <f>IF(OR(ISERROR(VLOOKUP($E294&amp;$D$91&amp;$D$92,'CCG data'!$A:$AD,'CCG data'!T$3,FALSE)),ISBLANK(VLOOKUP($E294&amp;$D$91&amp;$D$92,'CCG data'!$A:$AD,'CCG data'!T$3,FALSE))),"",VLOOKUP($E294&amp;$D$91&amp;$D$92,'CCG data'!$A:$AD,'CCG data'!T$3,FALSE))</f>
        <v>25.020397611044949</v>
      </c>
      <c r="K294" s="395"/>
      <c r="L294" s="395">
        <f>IF(OR(ISERROR(VLOOKUP($E294&amp;$D$91&amp;$D$92,'CCG data'!$A:$AD,'CCG data'!U$3,FALSE)),ISBLANK(VLOOKUP($E294&amp;$D$91&amp;$D$92,'CCG data'!$A:$AD,'CCG data'!U$3,FALSE))),"",VLOOKUP($E294&amp;$D$91&amp;$D$92,'CCG data'!$A:$AD,'CCG data'!U$3,FALSE))</f>
        <v>24.229203909580107</v>
      </c>
      <c r="M294" s="396"/>
      <c r="N294" s="367">
        <f>IF(OR(ISERROR(VLOOKUP($E294&amp;$D$91&amp;$D$92,'CCG data'!$A:$AD,'CCG data'!G$3,FALSE)),ISBLANK(VLOOKUP($E294&amp;$D$91&amp;$D$92,'CCG data'!$A:$AD,'CCG data'!G$3,FALSE))),"",VLOOKUP($E294&amp;$D$91&amp;$D$92,'CCG data'!$A:$AD,'CCG data'!G$3,FALSE))</f>
        <v>1201</v>
      </c>
      <c r="P294" s="404" t="str">
        <f>IF(OR(ISERROR(VLOOKUP($E294&amp;$D$91&amp;$D$92,'CCG data'!$A:$AD,'CCG data'!B$3,FALSE)),ISBLANK(VLOOKUP($E294&amp;$D$91&amp;$D$92,'CCG data'!$A:$AD,'CCG data'!B$3,FALSE))),"",VLOOKUP($E294&amp;$D$91&amp;$D$92,'CCG data'!$A:$AD,'CCG data'!B$3,FALSE))</f>
        <v/>
      </c>
      <c r="Q294" s="267"/>
      <c r="R294" s="267">
        <f>IF(OR(ISERROR(VLOOKUP($E294&amp;$D$91&amp;$D$92,'CCG data'!$A:$AD,'CCG data'!C$3,FALSE)),ISBLANK(VLOOKUP($E294&amp;$D$91&amp;$D$92,'CCG data'!$A:$AD,'CCG data'!C$3,FALSE))),"",VLOOKUP($E294&amp;$D$91&amp;$D$92,'CCG data'!$A:$AD,'CCG data'!C$3,FALSE))</f>
        <v>0.73272273105745211</v>
      </c>
      <c r="S294" s="267"/>
      <c r="T294" s="267">
        <f>IF(OR(ISERROR(VLOOKUP($E294&amp;$D$91&amp;$D$92,'CCG data'!$A:$AD,'CCG data'!D$3,FALSE)),ISBLANK(VLOOKUP($E294&amp;$D$91&amp;$D$92,'CCG data'!$A:$AD,'CCG data'!D$3,FALSE))),"",VLOOKUP($E294&amp;$D$91&amp;$D$92,'CCG data'!$A:$AD,'CCG data'!D$3,FALSE))</f>
        <v>0.12656119900083265</v>
      </c>
      <c r="U294" s="267"/>
      <c r="V294" s="267">
        <f>IF(OR(ISERROR(VLOOKUP($E294&amp;$D$91&amp;$D$92,'CCG data'!$A:$AD,'CCG data'!E$3,FALSE)),ISBLANK(VLOOKUP($E294&amp;$D$91&amp;$D$92,'CCG data'!$A:$AD,'CCG data'!E$3,FALSE))),"",VLOOKUP($E294&amp;$D$91&amp;$D$92,'CCG data'!$A:$AD,'CCG data'!E$3,FALSE))</f>
        <v>0.14071606994171523</v>
      </c>
      <c r="W294" s="405"/>
      <c r="Z294" s="165">
        <f>IFERROR(VLOOKUP($E294&amp;$D$92, Outliers!$A$4:$P$214,13,FALSE),"0")</f>
        <v>0</v>
      </c>
      <c r="AA294" s="165">
        <f>IFERROR(VLOOKUP($E294&amp;$D$92, Outliers!$A$4:$P$214,14,FALSE),"0")</f>
        <v>1</v>
      </c>
      <c r="AB294" s="165">
        <f>IFERROR(VLOOKUP($E294&amp;$D$92, Outliers!$A$4:$P$214,15,FALSE),"0")</f>
        <v>0</v>
      </c>
    </row>
    <row r="295" spans="4:28" x14ac:dyDescent="0.25">
      <c r="D295" s="319"/>
      <c r="E295" s="103" t="s">
        <v>27</v>
      </c>
      <c r="F295" s="95" t="str">
        <f>IF(P294="","",VLOOKUP($E294&amp;$D$91&amp;$D$92,'CCG data'!$A:$AD,'CCG data'!W$3,FALSE))</f>
        <v/>
      </c>
      <c r="G295" s="96" t="str">
        <f>IF(P294="","",VLOOKUP($E294&amp;$D$91&amp;$D$92,'CCG data'!$A:$AD,'CCG data'!X$3,FALSE))</f>
        <v/>
      </c>
      <c r="H295" s="96">
        <f>IF(R294="","",VLOOKUP($E294&amp;$D$91&amp;$D$92,'CCG data'!$A:$AD,'CCG data'!Y$3,FALSE))</f>
        <v>116.88332071775785</v>
      </c>
      <c r="I295" s="96">
        <f>IF(R294="","",VLOOKUP($E294&amp;$D$91&amp;$D$92,'CCG data'!$A:$AD,'CCG data'!Z$3,FALSE))</f>
        <v>133.42134724368185</v>
      </c>
      <c r="J295" s="96">
        <f>IF(T294="","",VLOOKUP($E294&amp;$D$91&amp;$D$92,'CCG data'!$A:$AD,'CCG data'!AA$3,FALSE))</f>
        <v>21.042730042478908</v>
      </c>
      <c r="K295" s="96">
        <f>IF(T294="","",VLOOKUP($E294&amp;$D$91&amp;$D$92,'CCG data'!$A:$AD,'CCG data'!AB$3,FALSE))</f>
        <v>28.99806517961099</v>
      </c>
      <c r="L295" s="96">
        <f>IF(V294="","",VLOOKUP($E294&amp;$D$91&amp;$D$92,'CCG data'!$A:$AD,'CCG data'!AC$3,FALSE))</f>
        <v>20.576185473981877</v>
      </c>
      <c r="M295" s="96">
        <f>IF(V294="","",VLOOKUP($E294&amp;$D$91&amp;$D$92,'CCG data'!$A:$AD,'CCG data'!AD$3,FALSE))</f>
        <v>27.882222345178338</v>
      </c>
      <c r="N295" s="368"/>
      <c r="P295" s="152" t="str">
        <f>IF(P294="","",VLOOKUP($E294&amp;$D$91&amp;$D$92,'CCG data'!$A:$AD,'CCG data'!I$3,FALSE))</f>
        <v/>
      </c>
      <c r="Q295" s="15" t="str">
        <f>IF(P294="","",VLOOKUP($E294&amp;$D$91&amp;$D$92,'CCG data'!$A:$AD,'CCG data'!J$3,FALSE))</f>
        <v/>
      </c>
      <c r="R295" s="15">
        <f>IF(R294="","",VLOOKUP($E294&amp;$D$91&amp;$D$92,'CCG data'!$A:$AD,'CCG data'!K$3,FALSE))</f>
        <v>0.70699999999999996</v>
      </c>
      <c r="S295" s="15">
        <f>IF(R294="","",VLOOKUP($E294&amp;$D$91&amp;$D$92,'CCG data'!$A:$AD,'CCG data'!L$3,FALSE))</f>
        <v>0.75700000000000001</v>
      </c>
      <c r="T295" s="15">
        <f>IF(T294="","",VLOOKUP($E294&amp;$D$91&amp;$D$92,'CCG data'!$A:$AD,'CCG data'!M$3,FALSE))</f>
        <v>0.109</v>
      </c>
      <c r="U295" s="15">
        <f>IF(T294="","",VLOOKUP($E294&amp;$D$91&amp;$D$92,'CCG data'!$A:$AD,'CCG data'!N$3,FALSE))</f>
        <v>0.14699999999999999</v>
      </c>
      <c r="V295" s="15">
        <f>IF(V294="","",VLOOKUP($E294&amp;$D$91&amp;$D$92,'CCG data'!$A:$AD,'CCG data'!O$3,FALSE))</f>
        <v>0.122</v>
      </c>
      <c r="W295" s="136">
        <f>IF(V294="","",VLOOKUP($E294&amp;$D$91&amp;$D$92,'CCG data'!$A:$AD,'CCG data'!P$3,FALSE))</f>
        <v>0.16200000000000001</v>
      </c>
      <c r="Z295" s="165" t="str">
        <f>IFERROR(VLOOKUP($E295&amp;$D$92, Outliers!$A$4:$P$214,13,FALSE),"0")</f>
        <v>0</v>
      </c>
      <c r="AA295" s="165" t="str">
        <f>IFERROR(VLOOKUP($E295&amp;$D$92, Outliers!$A$4:$P$214,14,FALSE),"0")</f>
        <v>0</v>
      </c>
      <c r="AB295" s="165" t="str">
        <f>IFERROR(VLOOKUP($E295&amp;$D$92, Outliers!$A$4:$P$214,15,FALSE),"0")</f>
        <v>0</v>
      </c>
    </row>
    <row r="296" spans="4:28" ht="15.75" x14ac:dyDescent="0.25">
      <c r="D296" s="319"/>
      <c r="E296" s="104" t="s">
        <v>216</v>
      </c>
      <c r="F296" s="394" t="str">
        <f>IF(OR(ISERROR(VLOOKUP($E296&amp;$D$91&amp;$D$92,'CCG data'!$A:$AD,'CCG data'!R$3,FALSE)),ISBLANK(VLOOKUP($E296&amp;$D$91&amp;$D$92,'CCG data'!$A:$AD,'CCG data'!R$3,FALSE))),"",VLOOKUP($E296&amp;$D$91&amp;$D$92,'CCG data'!$A:$AD,'CCG data'!R$3,FALSE))</f>
        <v/>
      </c>
      <c r="G296" s="395"/>
      <c r="H296" s="395">
        <f>IF(OR(ISERROR(VLOOKUP($E296&amp;$D$91&amp;$D$92,'CCG data'!$A:$AD,'CCG data'!S$3,FALSE)),ISBLANK(VLOOKUP($E296&amp;$D$91&amp;$D$92,'CCG data'!$A:$AD,'CCG data'!S$3,FALSE))),"",VLOOKUP($E296&amp;$D$91&amp;$D$92,'CCG data'!$A:$AD,'CCG data'!S$3,FALSE))</f>
        <v>107.81620945108193</v>
      </c>
      <c r="I296" s="395"/>
      <c r="J296" s="395">
        <f>IF(OR(ISERROR(VLOOKUP($E296&amp;$D$91&amp;$D$92,'CCG data'!$A:$AD,'CCG data'!T$3,FALSE)),ISBLANK(VLOOKUP($E296&amp;$D$91&amp;$D$92,'CCG data'!$A:$AD,'CCG data'!T$3,FALSE))),"",VLOOKUP($E296&amp;$D$91&amp;$D$92,'CCG data'!$A:$AD,'CCG data'!T$3,FALSE))</f>
        <v>19.058748085608045</v>
      </c>
      <c r="K296" s="395"/>
      <c r="L296" s="395">
        <f>IF(OR(ISERROR(VLOOKUP($E296&amp;$D$91&amp;$D$92,'CCG data'!$A:$AD,'CCG data'!U$3,FALSE)),ISBLANK(VLOOKUP($E296&amp;$D$91&amp;$D$92,'CCG data'!$A:$AD,'CCG data'!U$3,FALSE))),"",VLOOKUP($E296&amp;$D$91&amp;$D$92,'CCG data'!$A:$AD,'CCG data'!U$3,FALSE))</f>
        <v>42.882377265031721</v>
      </c>
      <c r="M296" s="396"/>
      <c r="N296" s="367">
        <f>IF(OR(ISERROR(VLOOKUP($E296&amp;$D$91&amp;$D$92,'CCG data'!$A:$AD,'CCG data'!G$3,FALSE)),ISBLANK(VLOOKUP($E296&amp;$D$91&amp;$D$92,'CCG data'!$A:$AD,'CCG data'!G$3,FALSE))),"",VLOOKUP($E296&amp;$D$91&amp;$D$92,'CCG data'!$A:$AD,'CCG data'!G$3,FALSE))</f>
        <v>1397</v>
      </c>
      <c r="P296" s="404" t="str">
        <f>IF(OR(ISERROR(VLOOKUP($E296&amp;$D$91&amp;$D$92,'CCG data'!$A:$AD,'CCG data'!B$3,FALSE)),ISBLANK(VLOOKUP($E296&amp;$D$91&amp;$D$92,'CCG data'!$A:$AD,'CCG data'!B$3,FALSE))),"",VLOOKUP($E296&amp;$D$91&amp;$D$92,'CCG data'!$A:$AD,'CCG data'!B$3,FALSE))</f>
        <v/>
      </c>
      <c r="Q296" s="267"/>
      <c r="R296" s="267">
        <f>IF(OR(ISERROR(VLOOKUP($E296&amp;$D$91&amp;$D$92,'CCG data'!$A:$AD,'CCG data'!C$3,FALSE)),ISBLANK(VLOOKUP($E296&amp;$D$91&amp;$D$92,'CCG data'!$A:$AD,'CCG data'!C$3,FALSE))),"",VLOOKUP($E296&amp;$D$91&amp;$D$92,'CCG data'!$A:$AD,'CCG data'!C$3,FALSE))</f>
        <v>0.65783822476735865</v>
      </c>
      <c r="S296" s="267"/>
      <c r="T296" s="267">
        <f>IF(OR(ISERROR(VLOOKUP($E296&amp;$D$91&amp;$D$92,'CCG data'!$A:$AD,'CCG data'!D$3,FALSE)),ISBLANK(VLOOKUP($E296&amp;$D$91&amp;$D$92,'CCG data'!$A:$AD,'CCG data'!D$3,FALSE))),"",VLOOKUP($E296&amp;$D$91&amp;$D$92,'CCG data'!$A:$AD,'CCG data'!D$3,FALSE))</f>
        <v>8.8045812455261274E-2</v>
      </c>
      <c r="U296" s="267"/>
      <c r="V296" s="267">
        <f>IF(OR(ISERROR(VLOOKUP($E296&amp;$D$91&amp;$D$92,'CCG data'!$A:$AD,'CCG data'!E$3,FALSE)),ISBLANK(VLOOKUP($E296&amp;$D$91&amp;$D$92,'CCG data'!$A:$AD,'CCG data'!E$3,FALSE))),"",VLOOKUP($E296&amp;$D$91&amp;$D$92,'CCG data'!$A:$AD,'CCG data'!E$3,FALSE))</f>
        <v>0.25411596277738008</v>
      </c>
      <c r="W296" s="405"/>
      <c r="Z296" s="165">
        <f>IFERROR(VLOOKUP($E296&amp;$D$92, Outliers!$A$4:$P$214,13,FALSE),"0")</f>
        <v>1</v>
      </c>
      <c r="AA296" s="165">
        <f>IFERROR(VLOOKUP($E296&amp;$D$92, Outliers!$A$4:$P$214,14,FALSE),"0")</f>
        <v>0</v>
      </c>
      <c r="AB296" s="165">
        <f>IFERROR(VLOOKUP($E296&amp;$D$92, Outliers!$A$4:$P$214,15,FALSE),"0")</f>
        <v>1</v>
      </c>
    </row>
    <row r="297" spans="4:28" x14ac:dyDescent="0.25">
      <c r="D297" s="319"/>
      <c r="E297" s="103" t="s">
        <v>27</v>
      </c>
      <c r="F297" s="95" t="str">
        <f>IF(P296="","",VLOOKUP($E296&amp;$D$91&amp;$D$92,'CCG data'!$A:$AD,'CCG data'!W$3,FALSE))</f>
        <v/>
      </c>
      <c r="G297" s="96" t="str">
        <f>IF(P296="","",VLOOKUP($E296&amp;$D$91&amp;$D$92,'CCG data'!$A:$AD,'CCG data'!X$3,FALSE))</f>
        <v/>
      </c>
      <c r="H297" s="96">
        <f>IF(R296="","",VLOOKUP($E296&amp;$D$91&amp;$D$92,'CCG data'!$A:$AD,'CCG data'!Y$3,FALSE))</f>
        <v>100.84541342864151</v>
      </c>
      <c r="I297" s="96">
        <f>IF(R296="","",VLOOKUP($E296&amp;$D$91&amp;$D$92,'CCG data'!$A:$AD,'CCG data'!Z$3,FALSE))</f>
        <v>114.78700547352236</v>
      </c>
      <c r="J297" s="96">
        <f>IF(T296="","",VLOOKUP($E296&amp;$D$91&amp;$D$92,'CCG data'!$A:$AD,'CCG data'!AA$3,FALSE))</f>
        <v>15.690547978588555</v>
      </c>
      <c r="K297" s="96">
        <f>IF(T296="","",VLOOKUP($E296&amp;$D$91&amp;$D$92,'CCG data'!$A:$AD,'CCG data'!AB$3,FALSE))</f>
        <v>22.426948192627535</v>
      </c>
      <c r="L297" s="96">
        <f>IF(V296="","",VLOOKUP($E296&amp;$D$91&amp;$D$92,'CCG data'!$A:$AD,'CCG data'!AC$3,FALSE))</f>
        <v>38.421495134096091</v>
      </c>
      <c r="M297" s="96">
        <f>IF(V296="","",VLOOKUP($E296&amp;$D$91&amp;$D$92,'CCG data'!$A:$AD,'CCG data'!AD$3,FALSE))</f>
        <v>47.343259395967351</v>
      </c>
      <c r="N297" s="368"/>
      <c r="P297" s="152" t="str">
        <f>IF(P296="","",VLOOKUP($E296&amp;$D$91&amp;$D$92,'CCG data'!$A:$AD,'CCG data'!I$3,FALSE))</f>
        <v/>
      </c>
      <c r="Q297" s="15" t="str">
        <f>IF(P296="","",VLOOKUP($E296&amp;$D$91&amp;$D$92,'CCG data'!$A:$AD,'CCG data'!J$3,FALSE))</f>
        <v/>
      </c>
      <c r="R297" s="15">
        <f>IF(R296="","",VLOOKUP($E296&amp;$D$91&amp;$D$92,'CCG data'!$A:$AD,'CCG data'!K$3,FALSE))</f>
        <v>0.63300000000000001</v>
      </c>
      <c r="S297" s="15">
        <f>IF(R296="","",VLOOKUP($E296&amp;$D$91&amp;$D$92,'CCG data'!$A:$AD,'CCG data'!L$3,FALSE))</f>
        <v>0.68200000000000005</v>
      </c>
      <c r="T297" s="15">
        <f>IF(T296="","",VLOOKUP($E296&amp;$D$91&amp;$D$92,'CCG data'!$A:$AD,'CCG data'!M$3,FALSE))</f>
        <v>7.3999999999999996E-2</v>
      </c>
      <c r="U297" s="15">
        <f>IF(T296="","",VLOOKUP($E296&amp;$D$91&amp;$D$92,'CCG data'!$A:$AD,'CCG data'!N$3,FALSE))</f>
        <v>0.104</v>
      </c>
      <c r="V297" s="15">
        <f>IF(V296="","",VLOOKUP($E296&amp;$D$91&amp;$D$92,'CCG data'!$A:$AD,'CCG data'!O$3,FALSE))</f>
        <v>0.23200000000000001</v>
      </c>
      <c r="W297" s="136">
        <f>IF(V296="","",VLOOKUP($E296&amp;$D$91&amp;$D$92,'CCG data'!$A:$AD,'CCG data'!P$3,FALSE))</f>
        <v>0.27800000000000002</v>
      </c>
      <c r="Z297" s="165" t="str">
        <f>IFERROR(VLOOKUP($E297&amp;$D$92, Outliers!$A$4:$P$214,13,FALSE),"0")</f>
        <v>0</v>
      </c>
      <c r="AA297" s="165" t="str">
        <f>IFERROR(VLOOKUP($E297&amp;$D$92, Outliers!$A$4:$P$214,14,FALSE),"0")</f>
        <v>0</v>
      </c>
      <c r="AB297" s="165" t="str">
        <f>IFERROR(VLOOKUP($E297&amp;$D$92, Outliers!$A$4:$P$214,15,FALSE),"0")</f>
        <v>0</v>
      </c>
    </row>
    <row r="298" spans="4:28" ht="15.75" x14ac:dyDescent="0.25">
      <c r="D298" s="319"/>
      <c r="E298" s="104" t="s">
        <v>217</v>
      </c>
      <c r="F298" s="394" t="str">
        <f>IF(OR(ISERROR(VLOOKUP($E298&amp;$D$91&amp;$D$92,'CCG data'!$A:$AD,'CCG data'!R$3,FALSE)),ISBLANK(VLOOKUP($E298&amp;$D$91&amp;$D$92,'CCG data'!$A:$AD,'CCG data'!R$3,FALSE))),"",VLOOKUP($E298&amp;$D$91&amp;$D$92,'CCG data'!$A:$AD,'CCG data'!R$3,FALSE))</f>
        <v/>
      </c>
      <c r="G298" s="395"/>
      <c r="H298" s="395">
        <f>IF(OR(ISERROR(VLOOKUP($E298&amp;$D$91&amp;$D$92,'CCG data'!$A:$AD,'CCG data'!S$3,FALSE)),ISBLANK(VLOOKUP($E298&amp;$D$91&amp;$D$92,'CCG data'!$A:$AD,'CCG data'!S$3,FALSE))),"",VLOOKUP($E298&amp;$D$91&amp;$D$92,'CCG data'!$A:$AD,'CCG data'!S$3,FALSE))</f>
        <v>132.2805418760544</v>
      </c>
      <c r="I298" s="395"/>
      <c r="J298" s="395">
        <f>IF(OR(ISERROR(VLOOKUP($E298&amp;$D$91&amp;$D$92,'CCG data'!$A:$AD,'CCG data'!T$3,FALSE)),ISBLANK(VLOOKUP($E298&amp;$D$91&amp;$D$92,'CCG data'!$A:$AD,'CCG data'!T$3,FALSE))),"",VLOOKUP($E298&amp;$D$91&amp;$D$92,'CCG data'!$A:$AD,'CCG data'!T$3,FALSE))</f>
        <v>18.379177373047163</v>
      </c>
      <c r="K298" s="395"/>
      <c r="L298" s="395">
        <f>IF(OR(ISERROR(VLOOKUP($E298&amp;$D$91&amp;$D$92,'CCG data'!$A:$AD,'CCG data'!U$3,FALSE)),ISBLANK(VLOOKUP($E298&amp;$D$91&amp;$D$92,'CCG data'!$A:$AD,'CCG data'!U$3,FALSE))),"",VLOOKUP($E298&amp;$D$91&amp;$D$92,'CCG data'!$A:$AD,'CCG data'!U$3,FALSE))</f>
        <v>34.326051229584401</v>
      </c>
      <c r="M298" s="396"/>
      <c r="N298" s="367">
        <f>IF(OR(ISERROR(VLOOKUP($E298&amp;$D$91&amp;$D$92,'CCG data'!$A:$AD,'CCG data'!G$3,FALSE)),ISBLANK(VLOOKUP($E298&amp;$D$91&amp;$D$92,'CCG data'!$A:$AD,'CCG data'!G$3,FALSE))),"",VLOOKUP($E298&amp;$D$91&amp;$D$92,'CCG data'!$A:$AD,'CCG data'!G$3,FALSE))</f>
        <v>937</v>
      </c>
      <c r="P298" s="404" t="str">
        <f>IF(OR(ISERROR(VLOOKUP($E298&amp;$D$91&amp;$D$92,'CCG data'!$A:$AD,'CCG data'!B$3,FALSE)),ISBLANK(VLOOKUP($E298&amp;$D$91&amp;$D$92,'CCG data'!$A:$AD,'CCG data'!B$3,FALSE))),"",VLOOKUP($E298&amp;$D$91&amp;$D$92,'CCG data'!$A:$AD,'CCG data'!B$3,FALSE))</f>
        <v/>
      </c>
      <c r="Q298" s="267"/>
      <c r="R298" s="267">
        <f>IF(OR(ISERROR(VLOOKUP($E298&amp;$D$91&amp;$D$92,'CCG data'!$A:$AD,'CCG data'!C$3,FALSE)),ISBLANK(VLOOKUP($E298&amp;$D$91&amp;$D$92,'CCG data'!$A:$AD,'CCG data'!C$3,FALSE))),"",VLOOKUP($E298&amp;$D$91&amp;$D$92,'CCG data'!$A:$AD,'CCG data'!C$3,FALSE))</f>
        <v>0.71931696905016007</v>
      </c>
      <c r="S298" s="267"/>
      <c r="T298" s="267">
        <f>IF(OR(ISERROR(VLOOKUP($E298&amp;$D$91&amp;$D$92,'CCG data'!$A:$AD,'CCG data'!D$3,FALSE)),ISBLANK(VLOOKUP($E298&amp;$D$91&amp;$D$92,'CCG data'!$A:$AD,'CCG data'!D$3,FALSE))),"",VLOOKUP($E298&amp;$D$91&amp;$D$92,'CCG data'!$A:$AD,'CCG data'!D$3,FALSE))</f>
        <v>8.9647812166488788E-2</v>
      </c>
      <c r="U298" s="267"/>
      <c r="V298" s="267">
        <f>IF(OR(ISERROR(VLOOKUP($E298&amp;$D$91&amp;$D$92,'CCG data'!$A:$AD,'CCG data'!E$3,FALSE)),ISBLANK(VLOOKUP($E298&amp;$D$91&amp;$D$92,'CCG data'!$A:$AD,'CCG data'!E$3,FALSE))),"",VLOOKUP($E298&amp;$D$91&amp;$D$92,'CCG data'!$A:$AD,'CCG data'!E$3,FALSE))</f>
        <v>0.19103521878335111</v>
      </c>
      <c r="W298" s="405"/>
      <c r="Z298" s="165">
        <f>IFERROR(VLOOKUP($E298&amp;$D$92, Outliers!$A$4:$P$214,13,FALSE),"0")</f>
        <v>0</v>
      </c>
      <c r="AA298" s="165">
        <f>IFERROR(VLOOKUP($E298&amp;$D$92, Outliers!$A$4:$P$214,14,FALSE),"0")</f>
        <v>0</v>
      </c>
      <c r="AB298" s="165">
        <f>IFERROR(VLOOKUP($E298&amp;$D$92, Outliers!$A$4:$P$214,15,FALSE),"0")</f>
        <v>0</v>
      </c>
    </row>
    <row r="299" spans="4:28" x14ac:dyDescent="0.25">
      <c r="D299" s="319"/>
      <c r="E299" s="103" t="s">
        <v>27</v>
      </c>
      <c r="F299" s="95" t="str">
        <f>IF(P298="","",VLOOKUP($E298&amp;$D$91&amp;$D$92,'CCG data'!$A:$AD,'CCG data'!W$3,FALSE))</f>
        <v/>
      </c>
      <c r="G299" s="96" t="str">
        <f>IF(P298="","",VLOOKUP($E298&amp;$D$91&amp;$D$92,'CCG data'!$A:$AD,'CCG data'!X$3,FALSE))</f>
        <v/>
      </c>
      <c r="H299" s="96">
        <f>IF(R298="","",VLOOKUP($E298&amp;$D$91&amp;$D$92,'CCG data'!$A:$AD,'CCG data'!Y$3,FALSE))</f>
        <v>122.29383993299545</v>
      </c>
      <c r="I299" s="96">
        <f>IF(R298="","",VLOOKUP($E298&amp;$D$91&amp;$D$92,'CCG data'!$A:$AD,'CCG data'!Z$3,FALSE))</f>
        <v>142.26724381911333</v>
      </c>
      <c r="J299" s="96">
        <f>IF(T298="","",VLOOKUP($E298&amp;$D$91&amp;$D$92,'CCG data'!$A:$AD,'CCG data'!AA$3,FALSE))</f>
        <v>14.448725368640112</v>
      </c>
      <c r="K299" s="96">
        <f>IF(T298="","",VLOOKUP($E298&amp;$D$91&amp;$D$92,'CCG data'!$A:$AD,'CCG data'!AB$3,FALSE))</f>
        <v>22.309629377454215</v>
      </c>
      <c r="L299" s="96">
        <f>IF(V298="","",VLOOKUP($E298&amp;$D$91&amp;$D$92,'CCG data'!$A:$AD,'CCG data'!AC$3,FALSE))</f>
        <v>29.297378153804345</v>
      </c>
      <c r="M299" s="96">
        <f>IF(V298="","",VLOOKUP($E298&amp;$D$91&amp;$D$92,'CCG data'!$A:$AD,'CCG data'!AD$3,FALSE))</f>
        <v>39.354724305364456</v>
      </c>
      <c r="N299" s="368"/>
      <c r="P299" s="152" t="str">
        <f>IF(P298="","",VLOOKUP($E298&amp;$D$91&amp;$D$92,'CCG data'!$A:$AD,'CCG data'!I$3,FALSE))</f>
        <v/>
      </c>
      <c r="Q299" s="15" t="str">
        <f>IF(P298="","",VLOOKUP($E298&amp;$D$91&amp;$D$92,'CCG data'!$A:$AD,'CCG data'!J$3,FALSE))</f>
        <v/>
      </c>
      <c r="R299" s="15">
        <f>IF(R298="","",VLOOKUP($E298&amp;$D$91&amp;$D$92,'CCG data'!$A:$AD,'CCG data'!K$3,FALSE))</f>
        <v>0.69</v>
      </c>
      <c r="S299" s="15">
        <f>IF(R298="","",VLOOKUP($E298&amp;$D$91&amp;$D$92,'CCG data'!$A:$AD,'CCG data'!L$3,FALSE))</f>
        <v>0.747</v>
      </c>
      <c r="T299" s="15">
        <f>IF(T298="","",VLOOKUP($E298&amp;$D$91&amp;$D$92,'CCG data'!$A:$AD,'CCG data'!M$3,FALSE))</f>
        <v>7.2999999999999995E-2</v>
      </c>
      <c r="U299" s="15">
        <f>IF(T298="","",VLOOKUP($E298&amp;$D$91&amp;$D$92,'CCG data'!$A:$AD,'CCG data'!N$3,FALSE))</f>
        <v>0.11</v>
      </c>
      <c r="V299" s="15">
        <f>IF(V298="","",VLOOKUP($E298&amp;$D$91&amp;$D$92,'CCG data'!$A:$AD,'CCG data'!O$3,FALSE))</f>
        <v>0.16700000000000001</v>
      </c>
      <c r="W299" s="136">
        <f>IF(V298="","",VLOOKUP($E298&amp;$D$91&amp;$D$92,'CCG data'!$A:$AD,'CCG data'!P$3,FALSE))</f>
        <v>0.217</v>
      </c>
      <c r="Z299" s="165" t="str">
        <f>IFERROR(VLOOKUP($E299&amp;$D$92, Outliers!$A$4:$P$214,13,FALSE),"0")</f>
        <v>0</v>
      </c>
      <c r="AA299" s="165" t="str">
        <f>IFERROR(VLOOKUP($E299&amp;$D$92, Outliers!$A$4:$P$214,14,FALSE),"0")</f>
        <v>0</v>
      </c>
      <c r="AB299" s="165" t="str">
        <f>IFERROR(VLOOKUP($E299&amp;$D$92, Outliers!$A$4:$P$214,15,FALSE),"0")</f>
        <v>0</v>
      </c>
    </row>
    <row r="300" spans="4:28" ht="15.75" x14ac:dyDescent="0.25">
      <c r="D300" s="319"/>
      <c r="E300" s="104" t="s">
        <v>218</v>
      </c>
      <c r="F300" s="394" t="str">
        <f>IF(OR(ISERROR(VLOOKUP($E300&amp;$D$91&amp;$D$92,'CCG data'!$A:$AD,'CCG data'!R$3,FALSE)),ISBLANK(VLOOKUP($E300&amp;$D$91&amp;$D$92,'CCG data'!$A:$AD,'CCG data'!R$3,FALSE))),"",VLOOKUP($E300&amp;$D$91&amp;$D$92,'CCG data'!$A:$AD,'CCG data'!R$3,FALSE))</f>
        <v/>
      </c>
      <c r="G300" s="395"/>
      <c r="H300" s="395">
        <f>IF(OR(ISERROR(VLOOKUP($E300&amp;$D$91&amp;$D$92,'CCG data'!$A:$AD,'CCG data'!S$3,FALSE)),ISBLANK(VLOOKUP($E300&amp;$D$91&amp;$D$92,'CCG data'!$A:$AD,'CCG data'!S$3,FALSE))),"",VLOOKUP($E300&amp;$D$91&amp;$D$92,'CCG data'!$A:$AD,'CCG data'!S$3,FALSE))</f>
        <v>141.31883940049408</v>
      </c>
      <c r="I300" s="395"/>
      <c r="J300" s="395">
        <f>IF(OR(ISERROR(VLOOKUP($E300&amp;$D$91&amp;$D$92,'CCG data'!$A:$AD,'CCG data'!T$3,FALSE)),ISBLANK(VLOOKUP($E300&amp;$D$91&amp;$D$92,'CCG data'!$A:$AD,'CCG data'!T$3,FALSE))),"",VLOOKUP($E300&amp;$D$91&amp;$D$92,'CCG data'!$A:$AD,'CCG data'!T$3,FALSE))</f>
        <v>16.908454209647445</v>
      </c>
      <c r="K300" s="395"/>
      <c r="L300" s="395">
        <f>IF(OR(ISERROR(VLOOKUP($E300&amp;$D$91&amp;$D$92,'CCG data'!$A:$AD,'CCG data'!U$3,FALSE)),ISBLANK(VLOOKUP($E300&amp;$D$91&amp;$D$92,'CCG data'!$A:$AD,'CCG data'!U$3,FALSE))),"",VLOOKUP($E300&amp;$D$91&amp;$D$92,'CCG data'!$A:$AD,'CCG data'!U$3,FALSE))</f>
        <v>18.935492972712911</v>
      </c>
      <c r="M300" s="396"/>
      <c r="N300" s="367">
        <f>IF(OR(ISERROR(VLOOKUP($E300&amp;$D$91&amp;$D$92,'CCG data'!$A:$AD,'CCG data'!G$3,FALSE)),ISBLANK(VLOOKUP($E300&amp;$D$91&amp;$D$92,'CCG data'!$A:$AD,'CCG data'!G$3,FALSE))),"",VLOOKUP($E300&amp;$D$91&amp;$D$92,'CCG data'!$A:$AD,'CCG data'!G$3,FALSE))</f>
        <v>2495</v>
      </c>
      <c r="P300" s="404" t="str">
        <f>IF(OR(ISERROR(VLOOKUP($E300&amp;$D$91&amp;$D$92,'CCG data'!$A:$AD,'CCG data'!B$3,FALSE)),ISBLANK(VLOOKUP($E300&amp;$D$91&amp;$D$92,'CCG data'!$A:$AD,'CCG data'!B$3,FALSE))),"",VLOOKUP($E300&amp;$D$91&amp;$D$92,'CCG data'!$A:$AD,'CCG data'!B$3,FALSE))</f>
        <v/>
      </c>
      <c r="Q300" s="267"/>
      <c r="R300" s="267">
        <f>IF(OR(ISERROR(VLOOKUP($E300&amp;$D$91&amp;$D$92,'CCG data'!$A:$AD,'CCG data'!C$3,FALSE)),ISBLANK(VLOOKUP($E300&amp;$D$91&amp;$D$92,'CCG data'!$A:$AD,'CCG data'!C$3,FALSE))),"",VLOOKUP($E300&amp;$D$91&amp;$D$92,'CCG data'!$A:$AD,'CCG data'!C$3,FALSE))</f>
        <v>0.8044088176352705</v>
      </c>
      <c r="S300" s="267"/>
      <c r="T300" s="267">
        <f>IF(OR(ISERROR(VLOOKUP($E300&amp;$D$91&amp;$D$92,'CCG data'!$A:$AD,'CCG data'!D$3,FALSE)),ISBLANK(VLOOKUP($E300&amp;$D$91&amp;$D$92,'CCG data'!$A:$AD,'CCG data'!D$3,FALSE))),"",VLOOKUP($E300&amp;$D$91&amp;$D$92,'CCG data'!$A:$AD,'CCG data'!D$3,FALSE))</f>
        <v>8.4969939879759523E-2</v>
      </c>
      <c r="U300" s="267"/>
      <c r="V300" s="267">
        <f>IF(OR(ISERROR(VLOOKUP($E300&amp;$D$91&amp;$D$92,'CCG data'!$A:$AD,'CCG data'!E$3,FALSE)),ISBLANK(VLOOKUP($E300&amp;$D$91&amp;$D$92,'CCG data'!$A:$AD,'CCG data'!E$3,FALSE))),"",VLOOKUP($E300&amp;$D$91&amp;$D$92,'CCG data'!$A:$AD,'CCG data'!E$3,FALSE))</f>
        <v>0.11062124248496993</v>
      </c>
      <c r="W300" s="405"/>
      <c r="Z300" s="165">
        <f>IFERROR(VLOOKUP($E300&amp;$D$92, Outliers!$A$4:$P$214,13,FALSE),"0")</f>
        <v>1</v>
      </c>
      <c r="AA300" s="165">
        <f>IFERROR(VLOOKUP($E300&amp;$D$92, Outliers!$A$4:$P$214,14,FALSE),"0")</f>
        <v>0</v>
      </c>
      <c r="AB300" s="165">
        <f>IFERROR(VLOOKUP($E300&amp;$D$92, Outliers!$A$4:$P$214,15,FALSE),"0")</f>
        <v>1</v>
      </c>
    </row>
    <row r="301" spans="4:28" x14ac:dyDescent="0.25">
      <c r="D301" s="319"/>
      <c r="E301" s="103" t="s">
        <v>27</v>
      </c>
      <c r="F301" s="95" t="str">
        <f>IF(P300="","",VLOOKUP($E300&amp;$D$91&amp;$D$92,'CCG data'!$A:$AD,'CCG data'!W$3,FALSE))</f>
        <v/>
      </c>
      <c r="G301" s="96" t="str">
        <f>IF(P300="","",VLOOKUP($E300&amp;$D$91&amp;$D$92,'CCG data'!$A:$AD,'CCG data'!X$3,FALSE))</f>
        <v/>
      </c>
      <c r="H301" s="96">
        <f>IF(R300="","",VLOOKUP($E300&amp;$D$91&amp;$D$92,'CCG data'!$A:$AD,'CCG data'!Y$3,FALSE))</f>
        <v>135.13607856567694</v>
      </c>
      <c r="I301" s="96">
        <f>IF(R300="","",VLOOKUP($E300&amp;$D$91&amp;$D$92,'CCG data'!$A:$AD,'CCG data'!Z$3,FALSE))</f>
        <v>147.50160023531123</v>
      </c>
      <c r="J301" s="96">
        <f>IF(T300="","",VLOOKUP($E300&amp;$D$91&amp;$D$92,'CCG data'!$A:$AD,'CCG data'!AA$3,FALSE))</f>
        <v>14.632350500024442</v>
      </c>
      <c r="K301" s="96">
        <f>IF(T300="","",VLOOKUP($E300&amp;$D$91&amp;$D$92,'CCG data'!$A:$AD,'CCG data'!AB$3,FALSE))</f>
        <v>19.184557919270446</v>
      </c>
      <c r="L301" s="96">
        <f>IF(V300="","",VLOOKUP($E300&amp;$D$91&amp;$D$92,'CCG data'!$A:$AD,'CCG data'!AC$3,FALSE))</f>
        <v>16.701518807095674</v>
      </c>
      <c r="M301" s="96">
        <f>IF(V300="","",VLOOKUP($E300&amp;$D$91&amp;$D$92,'CCG data'!$A:$AD,'CCG data'!AD$3,FALSE))</f>
        <v>21.169467138330148</v>
      </c>
      <c r="N301" s="368"/>
      <c r="P301" s="152" t="str">
        <f>IF(P300="","",VLOOKUP($E300&amp;$D$91&amp;$D$92,'CCG data'!$A:$AD,'CCG data'!I$3,FALSE))</f>
        <v/>
      </c>
      <c r="Q301" s="15" t="str">
        <f>IF(P300="","",VLOOKUP($E300&amp;$D$91&amp;$D$92,'CCG data'!$A:$AD,'CCG data'!J$3,FALSE))</f>
        <v/>
      </c>
      <c r="R301" s="15">
        <f>IF(R300="","",VLOOKUP($E300&amp;$D$91&amp;$D$92,'CCG data'!$A:$AD,'CCG data'!K$3,FALSE))</f>
        <v>0.78800000000000003</v>
      </c>
      <c r="S301" s="15">
        <f>IF(R300="","",VLOOKUP($E300&amp;$D$91&amp;$D$92,'CCG data'!$A:$AD,'CCG data'!L$3,FALSE))</f>
        <v>0.82</v>
      </c>
      <c r="T301" s="15">
        <f>IF(T300="","",VLOOKUP($E300&amp;$D$91&amp;$D$92,'CCG data'!$A:$AD,'CCG data'!M$3,FALSE))</f>
        <v>7.4999999999999997E-2</v>
      </c>
      <c r="U301" s="15">
        <f>IF(T300="","",VLOOKUP($E300&amp;$D$91&amp;$D$92,'CCG data'!$A:$AD,'CCG data'!N$3,FALSE))</f>
        <v>9.7000000000000003E-2</v>
      </c>
      <c r="V301" s="15">
        <f>IF(V300="","",VLOOKUP($E300&amp;$D$91&amp;$D$92,'CCG data'!$A:$AD,'CCG data'!O$3,FALSE))</f>
        <v>9.9000000000000005E-2</v>
      </c>
      <c r="W301" s="136">
        <f>IF(V300="","",VLOOKUP($E300&amp;$D$91&amp;$D$92,'CCG data'!$A:$AD,'CCG data'!P$3,FALSE))</f>
        <v>0.124</v>
      </c>
      <c r="Z301" s="165" t="str">
        <f>IFERROR(VLOOKUP($E301&amp;$D$92, Outliers!$A$4:$P$214,13,FALSE),"0")</f>
        <v>0</v>
      </c>
      <c r="AA301" s="165" t="str">
        <f>IFERROR(VLOOKUP($E301&amp;$D$92, Outliers!$A$4:$P$214,14,FALSE),"0")</f>
        <v>0</v>
      </c>
      <c r="AB301" s="165" t="str">
        <f>IFERROR(VLOOKUP($E301&amp;$D$92, Outliers!$A$4:$P$214,15,FALSE),"0")</f>
        <v>0</v>
      </c>
    </row>
    <row r="302" spans="4:28" ht="15.75" x14ac:dyDescent="0.25">
      <c r="D302" s="319"/>
      <c r="E302" s="104" t="s">
        <v>219</v>
      </c>
      <c r="F302" s="394" t="str">
        <f>IF(OR(ISERROR(VLOOKUP($E302&amp;$D$91&amp;$D$92,'CCG data'!$A:$AD,'CCG data'!R$3,FALSE)),ISBLANK(VLOOKUP($E302&amp;$D$91&amp;$D$92,'CCG data'!$A:$AD,'CCG data'!R$3,FALSE))),"",VLOOKUP($E302&amp;$D$91&amp;$D$92,'CCG data'!$A:$AD,'CCG data'!R$3,FALSE))</f>
        <v/>
      </c>
      <c r="G302" s="395"/>
      <c r="H302" s="395">
        <f>IF(OR(ISERROR(VLOOKUP($E302&amp;$D$91&amp;$D$92,'CCG data'!$A:$AD,'CCG data'!S$3,FALSE)),ISBLANK(VLOOKUP($E302&amp;$D$91&amp;$D$92,'CCG data'!$A:$AD,'CCG data'!S$3,FALSE))),"",VLOOKUP($E302&amp;$D$91&amp;$D$92,'CCG data'!$A:$AD,'CCG data'!S$3,FALSE))</f>
        <v>151.47587677534079</v>
      </c>
      <c r="I302" s="395"/>
      <c r="J302" s="395">
        <f>IF(OR(ISERROR(VLOOKUP($E302&amp;$D$91&amp;$D$92,'CCG data'!$A:$AD,'CCG data'!T$3,FALSE)),ISBLANK(VLOOKUP($E302&amp;$D$91&amp;$D$92,'CCG data'!$A:$AD,'CCG data'!T$3,FALSE))),"",VLOOKUP($E302&amp;$D$91&amp;$D$92,'CCG data'!$A:$AD,'CCG data'!T$3,FALSE))</f>
        <v>16.876746226931985</v>
      </c>
      <c r="K302" s="395"/>
      <c r="L302" s="395">
        <f>IF(OR(ISERROR(VLOOKUP($E302&amp;$D$91&amp;$D$92,'CCG data'!$A:$AD,'CCG data'!U$3,FALSE)),ISBLANK(VLOOKUP($E302&amp;$D$91&amp;$D$92,'CCG data'!$A:$AD,'CCG data'!U$3,FALSE))),"",VLOOKUP($E302&amp;$D$91&amp;$D$92,'CCG data'!$A:$AD,'CCG data'!U$3,FALSE))</f>
        <v>26.665615396935525</v>
      </c>
      <c r="M302" s="396"/>
      <c r="N302" s="367">
        <f>IF(OR(ISERROR(VLOOKUP($E302&amp;$D$91&amp;$D$92,'CCG data'!$A:$AD,'CCG data'!G$3,FALSE)),ISBLANK(VLOOKUP($E302&amp;$D$91&amp;$D$92,'CCG data'!$A:$AD,'CCG data'!G$3,FALSE))),"",VLOOKUP($E302&amp;$D$91&amp;$D$92,'CCG data'!$A:$AD,'CCG data'!G$3,FALSE))</f>
        <v>1277</v>
      </c>
      <c r="P302" s="404" t="str">
        <f>IF(OR(ISERROR(VLOOKUP($E302&amp;$D$91&amp;$D$92,'CCG data'!$A:$AD,'CCG data'!B$3,FALSE)),ISBLANK(VLOOKUP($E302&amp;$D$91&amp;$D$92,'CCG data'!$A:$AD,'CCG data'!B$3,FALSE))),"",VLOOKUP($E302&amp;$D$91&amp;$D$92,'CCG data'!$A:$AD,'CCG data'!B$3,FALSE))</f>
        <v/>
      </c>
      <c r="Q302" s="267"/>
      <c r="R302" s="267">
        <f>IF(OR(ISERROR(VLOOKUP($E302&amp;$D$91&amp;$D$92,'CCG data'!$A:$AD,'CCG data'!C$3,FALSE)),ISBLANK(VLOOKUP($E302&amp;$D$91&amp;$D$92,'CCG data'!$A:$AD,'CCG data'!C$3,FALSE))),"",VLOOKUP($E302&amp;$D$91&amp;$D$92,'CCG data'!$A:$AD,'CCG data'!C$3,FALSE))</f>
        <v>0.78935003915426782</v>
      </c>
      <c r="S302" s="267"/>
      <c r="T302" s="267">
        <f>IF(OR(ISERROR(VLOOKUP($E302&amp;$D$91&amp;$D$92,'CCG data'!$A:$AD,'CCG data'!D$3,FALSE)),ISBLANK(VLOOKUP($E302&amp;$D$91&amp;$D$92,'CCG data'!$A:$AD,'CCG data'!D$3,FALSE))),"",VLOOKUP($E302&amp;$D$91&amp;$D$92,'CCG data'!$A:$AD,'CCG data'!D$3,FALSE))</f>
        <v>7.1260767423649174E-2</v>
      </c>
      <c r="U302" s="267"/>
      <c r="V302" s="267">
        <f>IF(OR(ISERROR(VLOOKUP($E302&amp;$D$91&amp;$D$92,'CCG data'!$A:$AD,'CCG data'!E$3,FALSE)),ISBLANK(VLOOKUP($E302&amp;$D$91&amp;$D$92,'CCG data'!$A:$AD,'CCG data'!E$3,FALSE))),"",VLOOKUP($E302&amp;$D$91&amp;$D$92,'CCG data'!$A:$AD,'CCG data'!E$3,FALSE))</f>
        <v>0.139389193422083</v>
      </c>
      <c r="W302" s="405"/>
      <c r="Z302" s="165">
        <f>IFERROR(VLOOKUP($E302&amp;$D$92, Outliers!$A$4:$P$214,13,FALSE),"0")</f>
        <v>1</v>
      </c>
      <c r="AA302" s="165">
        <f>IFERROR(VLOOKUP($E302&amp;$D$92, Outliers!$A$4:$P$214,14,FALSE),"0")</f>
        <v>0</v>
      </c>
      <c r="AB302" s="165">
        <f>IFERROR(VLOOKUP($E302&amp;$D$92, Outliers!$A$4:$P$214,15,FALSE),"0")</f>
        <v>0</v>
      </c>
    </row>
    <row r="303" spans="4:28" x14ac:dyDescent="0.25">
      <c r="D303" s="319"/>
      <c r="E303" s="103" t="s">
        <v>27</v>
      </c>
      <c r="F303" s="95" t="str">
        <f>IF(P302="","",VLOOKUP($E302&amp;$D$91&amp;$D$92,'CCG data'!$A:$AD,'CCG data'!W$3,FALSE))</f>
        <v/>
      </c>
      <c r="G303" s="96" t="str">
        <f>IF(P302="","",VLOOKUP($E302&amp;$D$91&amp;$D$92,'CCG data'!$A:$AD,'CCG data'!X$3,FALSE))</f>
        <v/>
      </c>
      <c r="H303" s="96">
        <f>IF(R302="","",VLOOKUP($E302&amp;$D$91&amp;$D$92,'CCG data'!$A:$AD,'CCG data'!Y$3,FALSE))</f>
        <v>142.12463511863709</v>
      </c>
      <c r="I303" s="96">
        <f>IF(R302="","",VLOOKUP($E302&amp;$D$91&amp;$D$92,'CCG data'!$A:$AD,'CCG data'!Z$3,FALSE))</f>
        <v>160.8271184320445</v>
      </c>
      <c r="J303" s="96">
        <f>IF(T302="","",VLOOKUP($E302&amp;$D$91&amp;$D$92,'CCG data'!$A:$AD,'CCG data'!AA$3,FALSE))</f>
        <v>13.409185343004243</v>
      </c>
      <c r="K303" s="96">
        <f>IF(T302="","",VLOOKUP($E302&amp;$D$91&amp;$D$92,'CCG data'!$A:$AD,'CCG data'!AB$3,FALSE))</f>
        <v>20.344307110859727</v>
      </c>
      <c r="L303" s="96">
        <f>IF(V302="","",VLOOKUP($E302&amp;$D$91&amp;$D$92,'CCG data'!$A:$AD,'CCG data'!AC$3,FALSE))</f>
        <v>22.748217542606014</v>
      </c>
      <c r="M303" s="96">
        <f>IF(V302="","",VLOOKUP($E302&amp;$D$91&amp;$D$92,'CCG data'!$A:$AD,'CCG data'!AD$3,FALSE))</f>
        <v>30.583013251265037</v>
      </c>
      <c r="N303" s="368"/>
      <c r="P303" s="152" t="str">
        <f>IF(P302="","",VLOOKUP($E302&amp;$D$91&amp;$D$92,'CCG data'!$A:$AD,'CCG data'!I$3,FALSE))</f>
        <v/>
      </c>
      <c r="Q303" s="15" t="str">
        <f>IF(P302="","",VLOOKUP($E302&amp;$D$91&amp;$D$92,'CCG data'!$A:$AD,'CCG data'!J$3,FALSE))</f>
        <v/>
      </c>
      <c r="R303" s="15">
        <f>IF(R302="","",VLOOKUP($E302&amp;$D$91&amp;$D$92,'CCG data'!$A:$AD,'CCG data'!K$3,FALSE))</f>
        <v>0.76600000000000001</v>
      </c>
      <c r="S303" s="15">
        <f>IF(R302="","",VLOOKUP($E302&amp;$D$91&amp;$D$92,'CCG data'!$A:$AD,'CCG data'!L$3,FALSE))</f>
        <v>0.81100000000000005</v>
      </c>
      <c r="T303" s="15">
        <f>IF(T302="","",VLOOKUP($E302&amp;$D$91&amp;$D$92,'CCG data'!$A:$AD,'CCG data'!M$3,FALSE))</f>
        <v>5.8000000000000003E-2</v>
      </c>
      <c r="U303" s="15">
        <f>IF(T302="","",VLOOKUP($E302&amp;$D$91&amp;$D$92,'CCG data'!$A:$AD,'CCG data'!N$3,FALSE))</f>
        <v>8.6999999999999994E-2</v>
      </c>
      <c r="V303" s="15">
        <f>IF(V302="","",VLOOKUP($E302&amp;$D$91&amp;$D$92,'CCG data'!$A:$AD,'CCG data'!O$3,FALSE))</f>
        <v>0.121</v>
      </c>
      <c r="W303" s="136">
        <f>IF(V302="","",VLOOKUP($E302&amp;$D$91&amp;$D$92,'CCG data'!$A:$AD,'CCG data'!P$3,FALSE))</f>
        <v>0.159</v>
      </c>
      <c r="Z303" s="165" t="str">
        <f>IFERROR(VLOOKUP($E303&amp;$D$92, Outliers!$A$4:$P$214,13,FALSE),"0")</f>
        <v>0</v>
      </c>
      <c r="AA303" s="165" t="str">
        <f>IFERROR(VLOOKUP($E303&amp;$D$92, Outliers!$A$4:$P$214,14,FALSE),"0")</f>
        <v>0</v>
      </c>
      <c r="AB303" s="165" t="str">
        <f>IFERROR(VLOOKUP($E303&amp;$D$92, Outliers!$A$4:$P$214,15,FALSE),"0")</f>
        <v>0</v>
      </c>
    </row>
    <row r="304" spans="4:28" ht="15.75" x14ac:dyDescent="0.25">
      <c r="D304" s="319"/>
      <c r="E304" s="104" t="s">
        <v>496</v>
      </c>
      <c r="F304" s="394" t="str">
        <f>IF(OR(ISERROR(VLOOKUP($E304&amp;$D$91&amp;$D$92,'CCG data'!$A:$AD,'CCG data'!R$3,FALSE)),ISBLANK(VLOOKUP($E304&amp;$D$91&amp;$D$92,'CCG data'!$A:$AD,'CCG data'!R$3,FALSE))),"",VLOOKUP($E304&amp;$D$91&amp;$D$92,'CCG data'!$A:$AD,'CCG data'!R$3,FALSE))</f>
        <v/>
      </c>
      <c r="G304" s="395"/>
      <c r="H304" s="395">
        <f>IF(OR(ISERROR(VLOOKUP($E304&amp;$D$91&amp;$D$92,'CCG data'!$A:$AD,'CCG data'!S$3,FALSE)),ISBLANK(VLOOKUP($E304&amp;$D$91&amp;$D$92,'CCG data'!$A:$AD,'CCG data'!S$3,FALSE))),"",VLOOKUP($E304&amp;$D$91&amp;$D$92,'CCG data'!$A:$AD,'CCG data'!S$3,FALSE))</f>
        <v>121.44332643074836</v>
      </c>
      <c r="I304" s="395"/>
      <c r="J304" s="395">
        <f>IF(OR(ISERROR(VLOOKUP($E304&amp;$D$91&amp;$D$92,'CCG data'!$A:$AD,'CCG data'!T$3,FALSE)),ISBLANK(VLOOKUP($E304&amp;$D$91&amp;$D$92,'CCG data'!$A:$AD,'CCG data'!T$3,FALSE))),"",VLOOKUP($E304&amp;$D$91&amp;$D$92,'CCG data'!$A:$AD,'CCG data'!T$3,FALSE))</f>
        <v>15.297225255690801</v>
      </c>
      <c r="K304" s="395"/>
      <c r="L304" s="395">
        <f>IF(OR(ISERROR(VLOOKUP($E304&amp;$D$91&amp;$D$92,'CCG data'!$A:$AD,'CCG data'!U$3,FALSE)),ISBLANK(VLOOKUP($E304&amp;$D$91&amp;$D$92,'CCG data'!$A:$AD,'CCG data'!U$3,FALSE))),"",VLOOKUP($E304&amp;$D$91&amp;$D$92,'CCG data'!$A:$AD,'CCG data'!U$3,FALSE))</f>
        <v>24.679596360409821</v>
      </c>
      <c r="M304" s="396"/>
      <c r="N304" s="367">
        <f>IF(OR(ISERROR(VLOOKUP($E304&amp;$D$91&amp;$D$92,'CCG data'!$A:$AD,'CCG data'!G$3,FALSE)),ISBLANK(VLOOKUP($E304&amp;$D$91&amp;$D$92,'CCG data'!$A:$AD,'CCG data'!G$3,FALSE))),"",VLOOKUP($E304&amp;$D$91&amp;$D$92,'CCG data'!$A:$AD,'CCG data'!G$3,FALSE))</f>
        <v>2393</v>
      </c>
      <c r="P304" s="404" t="str">
        <f>IF(OR(ISERROR(VLOOKUP($E304&amp;$D$91&amp;$D$92,'CCG data'!$A:$AD,'CCG data'!B$3,FALSE)),ISBLANK(VLOOKUP($E304&amp;$D$91&amp;$D$92,'CCG data'!$A:$AD,'CCG data'!B$3,FALSE))),"",VLOOKUP($E304&amp;$D$91&amp;$D$92,'CCG data'!$A:$AD,'CCG data'!B$3,FALSE))</f>
        <v/>
      </c>
      <c r="Q304" s="267"/>
      <c r="R304" s="267">
        <f>IF(OR(ISERROR(VLOOKUP($E304&amp;$D$91&amp;$D$92,'CCG data'!$A:$AD,'CCG data'!C$3,FALSE)),ISBLANK(VLOOKUP($E304&amp;$D$91&amp;$D$92,'CCG data'!$A:$AD,'CCG data'!C$3,FALSE))),"",VLOOKUP($E304&amp;$D$91&amp;$D$92,'CCG data'!$A:$AD,'CCG data'!C$3,FALSE))</f>
        <v>0.76222315085666525</v>
      </c>
      <c r="S304" s="267"/>
      <c r="T304" s="267">
        <f>IF(OR(ISERROR(VLOOKUP($E304&amp;$D$91&amp;$D$92,'CCG data'!$A:$AD,'CCG data'!D$3,FALSE)),ISBLANK(VLOOKUP($E304&amp;$D$91&amp;$D$92,'CCG data'!$A:$AD,'CCG data'!D$3,FALSE))),"",VLOOKUP($E304&amp;$D$91&amp;$D$92,'CCG data'!$A:$AD,'CCG data'!D$3,FALSE))</f>
        <v>8.5248641872127037E-2</v>
      </c>
      <c r="U304" s="267"/>
      <c r="V304" s="267">
        <f>IF(OR(ISERROR(VLOOKUP($E304&amp;$D$91&amp;$D$92,'CCG data'!$A:$AD,'CCG data'!E$3,FALSE)),ISBLANK(VLOOKUP($E304&amp;$D$91&amp;$D$92,'CCG data'!$A:$AD,'CCG data'!E$3,FALSE))),"",VLOOKUP($E304&amp;$D$91&amp;$D$92,'CCG data'!$A:$AD,'CCG data'!E$3,FALSE))</f>
        <v>0.15252820727120769</v>
      </c>
      <c r="W304" s="405"/>
      <c r="Z304" s="165">
        <f>IFERROR(VLOOKUP($E304&amp;$D$92, Outliers!$A$4:$P$214,13,FALSE),"0")</f>
        <v>1</v>
      </c>
      <c r="AA304" s="165">
        <f>IFERROR(VLOOKUP($E304&amp;$D$92, Outliers!$A$4:$P$214,14,FALSE),"0")</f>
        <v>0</v>
      </c>
      <c r="AB304" s="165">
        <f>IFERROR(VLOOKUP($E304&amp;$D$92, Outliers!$A$4:$P$214,15,FALSE),"0")</f>
        <v>0</v>
      </c>
    </row>
    <row r="305" spans="4:28" x14ac:dyDescent="0.25">
      <c r="D305" s="319"/>
      <c r="E305" s="103" t="s">
        <v>27</v>
      </c>
      <c r="F305" s="95" t="str">
        <f>IF(P304="","",VLOOKUP($E304&amp;$D$91&amp;$D$92,'CCG data'!$A:$AD,'CCG data'!W$3,FALSE))</f>
        <v/>
      </c>
      <c r="G305" s="96" t="str">
        <f>IF(P304="","",VLOOKUP($E304&amp;$D$91&amp;$D$92,'CCG data'!$A:$AD,'CCG data'!X$3,FALSE))</f>
        <v/>
      </c>
      <c r="H305" s="96">
        <f>IF(R304="","",VLOOKUP($E304&amp;$D$91&amp;$D$92,'CCG data'!$A:$AD,'CCG data'!Y$3,FALSE))</f>
        <v>115.86996370487853</v>
      </c>
      <c r="I305" s="96">
        <f>IF(R304="","",VLOOKUP($E304&amp;$D$91&amp;$D$92,'CCG data'!$A:$AD,'CCG data'!Z$3,FALSE))</f>
        <v>127.01668915661818</v>
      </c>
      <c r="J305" s="96">
        <f>IF(T304="","",VLOOKUP($E304&amp;$D$91&amp;$D$92,'CCG data'!$A:$AD,'CCG data'!AA$3,FALSE))</f>
        <v>13.198026068780258</v>
      </c>
      <c r="K305" s="96">
        <f>IF(T304="","",VLOOKUP($E304&amp;$D$91&amp;$D$92,'CCG data'!$A:$AD,'CCG data'!AB$3,FALSE))</f>
        <v>17.396424442601344</v>
      </c>
      <c r="L305" s="96">
        <f>IF(V304="","",VLOOKUP($E304&amp;$D$91&amp;$D$92,'CCG data'!$A:$AD,'CCG data'!AC$3,FALSE))</f>
        <v>22.147689697967682</v>
      </c>
      <c r="M305" s="96">
        <f>IF(V304="","",VLOOKUP($E304&amp;$D$91&amp;$D$92,'CCG data'!$A:$AD,'CCG data'!AD$3,FALSE))</f>
        <v>27.211503022851961</v>
      </c>
      <c r="N305" s="368"/>
      <c r="P305" s="152" t="str">
        <f>IF(P304="","",VLOOKUP($E304&amp;$D$91&amp;$D$92,'CCG data'!$A:$AD,'CCG data'!I$3,FALSE))</f>
        <v/>
      </c>
      <c r="Q305" s="15" t="str">
        <f>IF(P304="","",VLOOKUP($E304&amp;$D$91&amp;$D$92,'CCG data'!$A:$AD,'CCG data'!J$3,FALSE))</f>
        <v/>
      </c>
      <c r="R305" s="15">
        <f>IF(R304="","",VLOOKUP($E304&amp;$D$91&amp;$D$92,'CCG data'!$A:$AD,'CCG data'!K$3,FALSE))</f>
        <v>0.745</v>
      </c>
      <c r="S305" s="15">
        <f>IF(R304="","",VLOOKUP($E304&amp;$D$91&amp;$D$92,'CCG data'!$A:$AD,'CCG data'!L$3,FALSE))</f>
        <v>0.77900000000000003</v>
      </c>
      <c r="T305" s="15">
        <f>IF(T304="","",VLOOKUP($E304&amp;$D$91&amp;$D$92,'CCG data'!$A:$AD,'CCG data'!M$3,FALSE))</f>
        <v>7.4999999999999997E-2</v>
      </c>
      <c r="U305" s="15">
        <f>IF(T304="","",VLOOKUP($E304&amp;$D$91&amp;$D$92,'CCG data'!$A:$AD,'CCG data'!N$3,FALSE))</f>
        <v>9.7000000000000003E-2</v>
      </c>
      <c r="V305" s="15">
        <f>IF(V304="","",VLOOKUP($E304&amp;$D$91&amp;$D$92,'CCG data'!$A:$AD,'CCG data'!O$3,FALSE))</f>
        <v>0.13900000000000001</v>
      </c>
      <c r="W305" s="136">
        <f>IF(V304="","",VLOOKUP($E304&amp;$D$91&amp;$D$92,'CCG data'!$A:$AD,'CCG data'!P$3,FALSE))</f>
        <v>0.16700000000000001</v>
      </c>
      <c r="Z305" s="165" t="str">
        <f>IFERROR(VLOOKUP($E305&amp;$D$92, Outliers!$A$4:$P$214,13,FALSE),"0")</f>
        <v>0</v>
      </c>
      <c r="AA305" s="165" t="str">
        <f>IFERROR(VLOOKUP($E305&amp;$D$92, Outliers!$A$4:$P$214,14,FALSE),"0")</f>
        <v>0</v>
      </c>
      <c r="AB305" s="165" t="str">
        <f>IFERROR(VLOOKUP($E305&amp;$D$92, Outliers!$A$4:$P$214,15,FALSE),"0")</f>
        <v>0</v>
      </c>
    </row>
    <row r="306" spans="4:28" ht="15.75" x14ac:dyDescent="0.25">
      <c r="D306" s="319"/>
      <c r="E306" s="104" t="s">
        <v>220</v>
      </c>
      <c r="F306" s="394" t="str">
        <f>IF(OR(ISERROR(VLOOKUP($E306&amp;$D$91&amp;$D$92,'CCG data'!$A:$AD,'CCG data'!R$3,FALSE)),ISBLANK(VLOOKUP($E306&amp;$D$91&amp;$D$92,'CCG data'!$A:$AD,'CCG data'!R$3,FALSE))),"",VLOOKUP($E306&amp;$D$91&amp;$D$92,'CCG data'!$A:$AD,'CCG data'!R$3,FALSE))</f>
        <v/>
      </c>
      <c r="G306" s="395"/>
      <c r="H306" s="395">
        <f>IF(OR(ISERROR(VLOOKUP($E306&amp;$D$91&amp;$D$92,'CCG data'!$A:$AD,'CCG data'!S$3,FALSE)),ISBLANK(VLOOKUP($E306&amp;$D$91&amp;$D$92,'CCG data'!$A:$AD,'CCG data'!S$3,FALSE))),"",VLOOKUP($E306&amp;$D$91&amp;$D$92,'CCG data'!$A:$AD,'CCG data'!S$3,FALSE))</f>
        <v>133.78381993673383</v>
      </c>
      <c r="I306" s="395"/>
      <c r="J306" s="395">
        <f>IF(OR(ISERROR(VLOOKUP($E306&amp;$D$91&amp;$D$92,'CCG data'!$A:$AD,'CCG data'!T$3,FALSE)),ISBLANK(VLOOKUP($E306&amp;$D$91&amp;$D$92,'CCG data'!$A:$AD,'CCG data'!T$3,FALSE))),"",VLOOKUP($E306&amp;$D$91&amp;$D$92,'CCG data'!$A:$AD,'CCG data'!T$3,FALSE))</f>
        <v>15.930541734040292</v>
      </c>
      <c r="K306" s="395"/>
      <c r="L306" s="395">
        <f>IF(OR(ISERROR(VLOOKUP($E306&amp;$D$91&amp;$D$92,'CCG data'!$A:$AD,'CCG data'!U$3,FALSE)),ISBLANK(VLOOKUP($E306&amp;$D$91&amp;$D$92,'CCG data'!$A:$AD,'CCG data'!U$3,FALSE))),"",VLOOKUP($E306&amp;$D$91&amp;$D$92,'CCG data'!$A:$AD,'CCG data'!U$3,FALSE))</f>
        <v>42.329162978088199</v>
      </c>
      <c r="M306" s="396"/>
      <c r="N306" s="367">
        <f>IF(OR(ISERROR(VLOOKUP($E306&amp;$D$91&amp;$D$92,'CCG data'!$A:$AD,'CCG data'!G$3,FALSE)),ISBLANK(VLOOKUP($E306&amp;$D$91&amp;$D$92,'CCG data'!$A:$AD,'CCG data'!G$3,FALSE))),"",VLOOKUP($E306&amp;$D$91&amp;$D$92,'CCG data'!$A:$AD,'CCG data'!G$3,FALSE))</f>
        <v>3991</v>
      </c>
      <c r="P306" s="404" t="str">
        <f>IF(OR(ISERROR(VLOOKUP($E306&amp;$D$91&amp;$D$92,'CCG data'!$A:$AD,'CCG data'!B$3,FALSE)),ISBLANK(VLOOKUP($E306&amp;$D$91&amp;$D$92,'CCG data'!$A:$AD,'CCG data'!B$3,FALSE))),"",VLOOKUP($E306&amp;$D$91&amp;$D$92,'CCG data'!$A:$AD,'CCG data'!B$3,FALSE))</f>
        <v/>
      </c>
      <c r="Q306" s="267"/>
      <c r="R306" s="267">
        <f>IF(OR(ISERROR(VLOOKUP($E306&amp;$D$91&amp;$D$92,'CCG data'!$A:$AD,'CCG data'!C$3,FALSE)),ISBLANK(VLOOKUP($E306&amp;$D$91&amp;$D$92,'CCG data'!$A:$AD,'CCG data'!C$3,FALSE))),"",VLOOKUP($E306&amp;$D$91&amp;$D$92,'CCG data'!$A:$AD,'CCG data'!C$3,FALSE))</f>
        <v>0.70057629666750187</v>
      </c>
      <c r="S306" s="267"/>
      <c r="T306" s="267">
        <f>IF(OR(ISERROR(VLOOKUP($E306&amp;$D$91&amp;$D$92,'CCG data'!$A:$AD,'CCG data'!D$3,FALSE)),ISBLANK(VLOOKUP($E306&amp;$D$91&amp;$D$92,'CCG data'!$A:$AD,'CCG data'!D$3,FALSE))),"",VLOOKUP($E306&amp;$D$91&amp;$D$92,'CCG data'!$A:$AD,'CCG data'!D$3,FALSE))</f>
        <v>7.1911801553495358E-2</v>
      </c>
      <c r="U306" s="267"/>
      <c r="V306" s="267">
        <f>IF(OR(ISERROR(VLOOKUP($E306&amp;$D$91&amp;$D$92,'CCG data'!$A:$AD,'CCG data'!E$3,FALSE)),ISBLANK(VLOOKUP($E306&amp;$D$91&amp;$D$92,'CCG data'!$A:$AD,'CCG data'!E$3,FALSE))),"",VLOOKUP($E306&amp;$D$91&amp;$D$92,'CCG data'!$A:$AD,'CCG data'!E$3,FALSE))</f>
        <v>0.22751190177900277</v>
      </c>
      <c r="W306" s="405"/>
      <c r="Z306" s="165">
        <f>IFERROR(VLOOKUP($E306&amp;$D$92, Outliers!$A$4:$P$214,13,FALSE),"0")</f>
        <v>0</v>
      </c>
      <c r="AA306" s="165">
        <f>IFERROR(VLOOKUP($E306&amp;$D$92, Outliers!$A$4:$P$214,14,FALSE),"0")</f>
        <v>0</v>
      </c>
      <c r="AB306" s="165">
        <f>IFERROR(VLOOKUP($E306&amp;$D$92, Outliers!$A$4:$P$214,15,FALSE),"0")</f>
        <v>1</v>
      </c>
    </row>
    <row r="307" spans="4:28" x14ac:dyDescent="0.25">
      <c r="D307" s="319"/>
      <c r="E307" s="103" t="s">
        <v>27</v>
      </c>
      <c r="F307" s="95" t="str">
        <f>IF(P306="","",VLOOKUP($E306&amp;$D$91&amp;$D$92,'CCG data'!$A:$AD,'CCG data'!W$3,FALSE))</f>
        <v/>
      </c>
      <c r="G307" s="96" t="str">
        <f>IF(P306="","",VLOOKUP($E306&amp;$D$91&amp;$D$92,'CCG data'!$A:$AD,'CCG data'!X$3,FALSE))</f>
        <v/>
      </c>
      <c r="H307" s="96">
        <f>IF(R306="","",VLOOKUP($E306&amp;$D$91&amp;$D$92,'CCG data'!$A:$AD,'CCG data'!Y$3,FALSE))</f>
        <v>128.82485451467281</v>
      </c>
      <c r="I307" s="96">
        <f>IF(R306="","",VLOOKUP($E306&amp;$D$91&amp;$D$92,'CCG data'!$A:$AD,'CCG data'!Z$3,FALSE))</f>
        <v>138.74278535879486</v>
      </c>
      <c r="J307" s="96">
        <f>IF(T306="","",VLOOKUP($E306&amp;$D$91&amp;$D$92,'CCG data'!$A:$AD,'CCG data'!AA$3,FALSE))</f>
        <v>14.08745544796235</v>
      </c>
      <c r="K307" s="96">
        <f>IF(T306="","",VLOOKUP($E306&amp;$D$91&amp;$D$92,'CCG data'!$A:$AD,'CCG data'!AB$3,FALSE))</f>
        <v>17.773628020118231</v>
      </c>
      <c r="L307" s="96">
        <f>IF(V306="","",VLOOKUP($E306&amp;$D$91&amp;$D$92,'CCG data'!$A:$AD,'CCG data'!AC$3,FALSE))</f>
        <v>39.575867459639177</v>
      </c>
      <c r="M307" s="96">
        <f>IF(V306="","",VLOOKUP($E306&amp;$D$91&amp;$D$92,'CCG data'!$A:$AD,'CCG data'!AD$3,FALSE))</f>
        <v>45.082458496537221</v>
      </c>
      <c r="N307" s="368"/>
      <c r="P307" s="152" t="str">
        <f>IF(P306="","",VLOOKUP($E306&amp;$D$91&amp;$D$92,'CCG data'!$A:$AD,'CCG data'!I$3,FALSE))</f>
        <v/>
      </c>
      <c r="Q307" s="15" t="str">
        <f>IF(P306="","",VLOOKUP($E306&amp;$D$91&amp;$D$92,'CCG data'!$A:$AD,'CCG data'!J$3,FALSE))</f>
        <v/>
      </c>
      <c r="R307" s="15">
        <f>IF(R306="","",VLOOKUP($E306&amp;$D$91&amp;$D$92,'CCG data'!$A:$AD,'CCG data'!K$3,FALSE))</f>
        <v>0.68600000000000005</v>
      </c>
      <c r="S307" s="15">
        <f>IF(R306="","",VLOOKUP($E306&amp;$D$91&amp;$D$92,'CCG data'!$A:$AD,'CCG data'!L$3,FALSE))</f>
        <v>0.71499999999999997</v>
      </c>
      <c r="T307" s="15">
        <f>IF(T306="","",VLOOKUP($E306&amp;$D$91&amp;$D$92,'CCG data'!$A:$AD,'CCG data'!M$3,FALSE))</f>
        <v>6.4000000000000001E-2</v>
      </c>
      <c r="U307" s="15">
        <f>IF(T306="","",VLOOKUP($E306&amp;$D$91&amp;$D$92,'CCG data'!$A:$AD,'CCG data'!N$3,FALSE))</f>
        <v>0.08</v>
      </c>
      <c r="V307" s="15">
        <f>IF(V306="","",VLOOKUP($E306&amp;$D$91&amp;$D$92,'CCG data'!$A:$AD,'CCG data'!O$3,FALSE))</f>
        <v>0.215</v>
      </c>
      <c r="W307" s="136">
        <f>IF(V306="","",VLOOKUP($E306&amp;$D$91&amp;$D$92,'CCG data'!$A:$AD,'CCG data'!P$3,FALSE))</f>
        <v>0.24099999999999999</v>
      </c>
      <c r="Z307" s="165" t="str">
        <f>IFERROR(VLOOKUP($E307&amp;$D$92, Outliers!$A$4:$P$214,13,FALSE),"0")</f>
        <v>0</v>
      </c>
      <c r="AA307" s="165" t="str">
        <f>IFERROR(VLOOKUP($E307&amp;$D$92, Outliers!$A$4:$P$214,14,FALSE),"0")</f>
        <v>0</v>
      </c>
      <c r="AB307" s="165" t="str">
        <f>IFERROR(VLOOKUP($E307&amp;$D$92, Outliers!$A$4:$P$214,15,FALSE),"0")</f>
        <v>0</v>
      </c>
    </row>
    <row r="308" spans="4:28" ht="15.75" x14ac:dyDescent="0.25">
      <c r="D308" s="319"/>
      <c r="E308" s="104" t="s">
        <v>221</v>
      </c>
      <c r="F308" s="394" t="str">
        <f>IF(OR(ISERROR(VLOOKUP($E308&amp;$D$91&amp;$D$92,'CCG data'!$A:$AD,'CCG data'!R$3,FALSE)),ISBLANK(VLOOKUP($E308&amp;$D$91&amp;$D$92,'CCG data'!$A:$AD,'CCG data'!R$3,FALSE))),"",VLOOKUP($E308&amp;$D$91&amp;$D$92,'CCG data'!$A:$AD,'CCG data'!R$3,FALSE))</f>
        <v/>
      </c>
      <c r="G308" s="395"/>
      <c r="H308" s="395">
        <f>IF(OR(ISERROR(VLOOKUP($E308&amp;$D$91&amp;$D$92,'CCG data'!$A:$AD,'CCG data'!S$3,FALSE)),ISBLANK(VLOOKUP($E308&amp;$D$91&amp;$D$92,'CCG data'!$A:$AD,'CCG data'!S$3,FALSE))),"",VLOOKUP($E308&amp;$D$91&amp;$D$92,'CCG data'!$A:$AD,'CCG data'!S$3,FALSE))</f>
        <v>125.8444209246634</v>
      </c>
      <c r="I308" s="395"/>
      <c r="J308" s="395">
        <f>IF(OR(ISERROR(VLOOKUP($E308&amp;$D$91&amp;$D$92,'CCG data'!$A:$AD,'CCG data'!T$3,FALSE)),ISBLANK(VLOOKUP($E308&amp;$D$91&amp;$D$92,'CCG data'!$A:$AD,'CCG data'!T$3,FALSE))),"",VLOOKUP($E308&amp;$D$91&amp;$D$92,'CCG data'!$A:$AD,'CCG data'!T$3,FALSE))</f>
        <v>23.320838254699524</v>
      </c>
      <c r="K308" s="395"/>
      <c r="L308" s="395">
        <f>IF(OR(ISERROR(VLOOKUP($E308&amp;$D$91&amp;$D$92,'CCG data'!$A:$AD,'CCG data'!U$3,FALSE)),ISBLANK(VLOOKUP($E308&amp;$D$91&amp;$D$92,'CCG data'!$A:$AD,'CCG data'!U$3,FALSE))),"",VLOOKUP($E308&amp;$D$91&amp;$D$92,'CCG data'!$A:$AD,'CCG data'!U$3,FALSE))</f>
        <v>37.746320663540708</v>
      </c>
      <c r="M308" s="396"/>
      <c r="N308" s="367">
        <f>IF(OR(ISERROR(VLOOKUP($E308&amp;$D$91&amp;$D$92,'CCG data'!$A:$AD,'CCG data'!G$3,FALSE)),ISBLANK(VLOOKUP($E308&amp;$D$91&amp;$D$92,'CCG data'!$A:$AD,'CCG data'!G$3,FALSE))),"",VLOOKUP($E308&amp;$D$91&amp;$D$92,'CCG data'!$A:$AD,'CCG data'!G$3,FALSE))</f>
        <v>861</v>
      </c>
      <c r="P308" s="404" t="str">
        <f>IF(OR(ISERROR(VLOOKUP($E308&amp;$D$91&amp;$D$92,'CCG data'!$A:$AD,'CCG data'!B$3,FALSE)),ISBLANK(VLOOKUP($E308&amp;$D$91&amp;$D$92,'CCG data'!$A:$AD,'CCG data'!B$3,FALSE))),"",VLOOKUP($E308&amp;$D$91&amp;$D$92,'CCG data'!$A:$AD,'CCG data'!B$3,FALSE))</f>
        <v/>
      </c>
      <c r="Q308" s="267"/>
      <c r="R308" s="267">
        <f>IF(OR(ISERROR(VLOOKUP($E308&amp;$D$91&amp;$D$92,'CCG data'!$A:$AD,'CCG data'!C$3,FALSE)),ISBLANK(VLOOKUP($E308&amp;$D$91&amp;$D$92,'CCG data'!$A:$AD,'CCG data'!C$3,FALSE))),"",VLOOKUP($E308&amp;$D$91&amp;$D$92,'CCG data'!$A:$AD,'CCG data'!C$3,FALSE))</f>
        <v>0.68641114982578399</v>
      </c>
      <c r="S308" s="267"/>
      <c r="T308" s="267">
        <f>IF(OR(ISERROR(VLOOKUP($E308&amp;$D$91&amp;$D$92,'CCG data'!$A:$AD,'CCG data'!D$3,FALSE)),ISBLANK(VLOOKUP($E308&amp;$D$91&amp;$D$92,'CCG data'!$A:$AD,'CCG data'!D$3,FALSE))),"",VLOOKUP($E308&amp;$D$91&amp;$D$92,'CCG data'!$A:$AD,'CCG data'!D$3,FALSE))</f>
        <v>0.1091753774680604</v>
      </c>
      <c r="U308" s="267"/>
      <c r="V308" s="267">
        <f>IF(OR(ISERROR(VLOOKUP($E308&amp;$D$91&amp;$D$92,'CCG data'!$A:$AD,'CCG data'!E$3,FALSE)),ISBLANK(VLOOKUP($E308&amp;$D$91&amp;$D$92,'CCG data'!$A:$AD,'CCG data'!E$3,FALSE))),"",VLOOKUP($E308&amp;$D$91&amp;$D$92,'CCG data'!$A:$AD,'CCG data'!E$3,FALSE))</f>
        <v>0.20441347270615565</v>
      </c>
      <c r="W308" s="405"/>
      <c r="Z308" s="165">
        <f>IFERROR(VLOOKUP($E308&amp;$D$92, Outliers!$A$4:$P$214,13,FALSE),"0")</f>
        <v>0</v>
      </c>
      <c r="AA308" s="165">
        <f>IFERROR(VLOOKUP($E308&amp;$D$92, Outliers!$A$4:$P$214,14,FALSE),"0")</f>
        <v>0</v>
      </c>
      <c r="AB308" s="165">
        <f>IFERROR(VLOOKUP($E308&amp;$D$92, Outliers!$A$4:$P$214,15,FALSE),"0")</f>
        <v>1</v>
      </c>
    </row>
    <row r="309" spans="4:28" x14ac:dyDescent="0.25">
      <c r="D309" s="319"/>
      <c r="E309" s="103" t="s">
        <v>27</v>
      </c>
      <c r="F309" s="95" t="str">
        <f>IF(P308="","",VLOOKUP($E308&amp;$D$91&amp;$D$92,'CCG data'!$A:$AD,'CCG data'!W$3,FALSE))</f>
        <v/>
      </c>
      <c r="G309" s="96" t="str">
        <f>IF(P308="","",VLOOKUP($E308&amp;$D$91&amp;$D$92,'CCG data'!$A:$AD,'CCG data'!X$3,FALSE))</f>
        <v/>
      </c>
      <c r="H309" s="96">
        <f>IF(R308="","",VLOOKUP($E308&amp;$D$91&amp;$D$92,'CCG data'!$A:$AD,'CCG data'!Y$3,FALSE))</f>
        <v>115.69838729221379</v>
      </c>
      <c r="I309" s="96">
        <f>IF(R308="","",VLOOKUP($E308&amp;$D$91&amp;$D$92,'CCG data'!$A:$AD,'CCG data'!Z$3,FALSE))</f>
        <v>135.990454557113</v>
      </c>
      <c r="J309" s="96">
        <f>IF(T308="","",VLOOKUP($E308&amp;$D$91&amp;$D$92,'CCG data'!$A:$AD,'CCG data'!AA$3,FALSE))</f>
        <v>18.606331075632987</v>
      </c>
      <c r="K309" s="96">
        <f>IF(T308="","",VLOOKUP($E308&amp;$D$91&amp;$D$92,'CCG data'!$A:$AD,'CCG data'!AB$3,FALSE))</f>
        <v>28.035345433766061</v>
      </c>
      <c r="L309" s="96">
        <f>IF(V308="","",VLOOKUP($E308&amp;$D$91&amp;$D$92,'CCG data'!$A:$AD,'CCG data'!AC$3,FALSE))</f>
        <v>32.169658154438196</v>
      </c>
      <c r="M309" s="96">
        <f>IF(V308="","",VLOOKUP($E308&amp;$D$91&amp;$D$92,'CCG data'!$A:$AD,'CCG data'!AD$3,FALSE))</f>
        <v>43.32298317264322</v>
      </c>
      <c r="N309" s="368"/>
      <c r="P309" s="152" t="str">
        <f>IF(P308="","",VLOOKUP($E308&amp;$D$91&amp;$D$92,'CCG data'!$A:$AD,'CCG data'!I$3,FALSE))</f>
        <v/>
      </c>
      <c r="Q309" s="15" t="str">
        <f>IF(P308="","",VLOOKUP($E308&amp;$D$91&amp;$D$92,'CCG data'!$A:$AD,'CCG data'!J$3,FALSE))</f>
        <v/>
      </c>
      <c r="R309" s="15">
        <f>IF(R308="","",VLOOKUP($E308&amp;$D$91&amp;$D$92,'CCG data'!$A:$AD,'CCG data'!K$3,FALSE))</f>
        <v>0.65500000000000003</v>
      </c>
      <c r="S309" s="15">
        <f>IF(R308="","",VLOOKUP($E308&amp;$D$91&amp;$D$92,'CCG data'!$A:$AD,'CCG data'!L$3,FALSE))</f>
        <v>0.71699999999999997</v>
      </c>
      <c r="T309" s="15">
        <f>IF(T308="","",VLOOKUP($E308&amp;$D$91&amp;$D$92,'CCG data'!$A:$AD,'CCG data'!M$3,FALSE))</f>
        <v>0.09</v>
      </c>
      <c r="U309" s="15">
        <f>IF(T308="","",VLOOKUP($E308&amp;$D$91&amp;$D$92,'CCG data'!$A:$AD,'CCG data'!N$3,FALSE))</f>
        <v>0.13200000000000001</v>
      </c>
      <c r="V309" s="15">
        <f>IF(V308="","",VLOOKUP($E308&amp;$D$91&amp;$D$92,'CCG data'!$A:$AD,'CCG data'!O$3,FALSE))</f>
        <v>0.17899999999999999</v>
      </c>
      <c r="W309" s="136">
        <f>IF(V308="","",VLOOKUP($E308&amp;$D$91&amp;$D$92,'CCG data'!$A:$AD,'CCG data'!P$3,FALSE))</f>
        <v>0.23300000000000001</v>
      </c>
      <c r="Z309" s="165" t="str">
        <f>IFERROR(VLOOKUP($E309&amp;$D$92, Outliers!$A$4:$P$214,13,FALSE),"0")</f>
        <v>0</v>
      </c>
      <c r="AA309" s="165" t="str">
        <f>IFERROR(VLOOKUP($E309&amp;$D$92, Outliers!$A$4:$P$214,14,FALSE),"0")</f>
        <v>0</v>
      </c>
      <c r="AB309" s="165" t="str">
        <f>IFERROR(VLOOKUP($E309&amp;$D$92, Outliers!$A$4:$P$214,15,FALSE),"0")</f>
        <v>0</v>
      </c>
    </row>
    <row r="310" spans="4:28" ht="15.75" x14ac:dyDescent="0.25">
      <c r="D310" s="319"/>
      <c r="E310" s="104" t="s">
        <v>416</v>
      </c>
      <c r="F310" s="394" t="str">
        <f>IF(OR(ISERROR(VLOOKUP($E310&amp;$D$91&amp;$D$92,'CCG data'!$A:$AD,'CCG data'!R$3,FALSE)),ISBLANK(VLOOKUP($E310&amp;$D$91&amp;$D$92,'CCG data'!$A:$AD,'CCG data'!R$3,FALSE))),"",VLOOKUP($E310&amp;$D$91&amp;$D$92,'CCG data'!$A:$AD,'CCG data'!R$3,FALSE))</f>
        <v/>
      </c>
      <c r="G310" s="395"/>
      <c r="H310" s="395">
        <f>IF(OR(ISERROR(VLOOKUP($E310&amp;$D$91&amp;$D$92,'CCG data'!$A:$AD,'CCG data'!S$3,FALSE)),ISBLANK(VLOOKUP($E310&amp;$D$91&amp;$D$92,'CCG data'!$A:$AD,'CCG data'!S$3,FALSE))),"",VLOOKUP($E310&amp;$D$91&amp;$D$92,'CCG data'!$A:$AD,'CCG data'!S$3,FALSE))</f>
        <v>122.74490183354328</v>
      </c>
      <c r="I310" s="395"/>
      <c r="J310" s="395">
        <f>IF(OR(ISERROR(VLOOKUP($E310&amp;$D$91&amp;$D$92,'CCG data'!$A:$AD,'CCG data'!T$3,FALSE)),ISBLANK(VLOOKUP($E310&amp;$D$91&amp;$D$92,'CCG data'!$A:$AD,'CCG data'!T$3,FALSE))),"",VLOOKUP($E310&amp;$D$91&amp;$D$92,'CCG data'!$A:$AD,'CCG data'!T$3,FALSE))</f>
        <v>14.886612032212891</v>
      </c>
      <c r="K310" s="395"/>
      <c r="L310" s="395">
        <f>IF(OR(ISERROR(VLOOKUP($E310&amp;$D$91&amp;$D$92,'CCG data'!$A:$AD,'CCG data'!U$3,FALSE)),ISBLANK(VLOOKUP($E310&amp;$D$91&amp;$D$92,'CCG data'!$A:$AD,'CCG data'!U$3,FALSE))),"",VLOOKUP($E310&amp;$D$91&amp;$D$92,'CCG data'!$A:$AD,'CCG data'!U$3,FALSE))</f>
        <v>47.470142029175491</v>
      </c>
      <c r="M310" s="396"/>
      <c r="N310" s="367">
        <f>IF(OR(ISERROR(VLOOKUP($E310&amp;$D$91&amp;$D$92,'CCG data'!$A:$AD,'CCG data'!G$3,FALSE)),ISBLANK(VLOOKUP($E310&amp;$D$91&amp;$D$92,'CCG data'!$A:$AD,'CCG data'!G$3,FALSE))),"",VLOOKUP($E310&amp;$D$91&amp;$D$92,'CCG data'!$A:$AD,'CCG data'!G$3,FALSE))</f>
        <v>643</v>
      </c>
      <c r="P310" s="404" t="str">
        <f>IF(OR(ISERROR(VLOOKUP($E310&amp;$D$91&amp;$D$92,'CCG data'!$A:$AD,'CCG data'!B$3,FALSE)),ISBLANK(VLOOKUP($E310&amp;$D$91&amp;$D$92,'CCG data'!$A:$AD,'CCG data'!B$3,FALSE))),"",VLOOKUP($E310&amp;$D$91&amp;$D$92,'CCG data'!$A:$AD,'CCG data'!B$3,FALSE))</f>
        <v/>
      </c>
      <c r="Q310" s="267"/>
      <c r="R310" s="267">
        <f>IF(OR(ISERROR(VLOOKUP($E310&amp;$D$91&amp;$D$92,'CCG data'!$A:$AD,'CCG data'!C$3,FALSE)),ISBLANK(VLOOKUP($E310&amp;$D$91&amp;$D$92,'CCG data'!$A:$AD,'CCG data'!C$3,FALSE))),"",VLOOKUP($E310&amp;$D$91&amp;$D$92,'CCG data'!$A:$AD,'CCG data'!C$3,FALSE))</f>
        <v>0.66874027993779162</v>
      </c>
      <c r="S310" s="267"/>
      <c r="T310" s="267">
        <f>IF(OR(ISERROR(VLOOKUP($E310&amp;$D$91&amp;$D$92,'CCG data'!$A:$AD,'CCG data'!D$3,FALSE)),ISBLANK(VLOOKUP($E310&amp;$D$91&amp;$D$92,'CCG data'!$A:$AD,'CCG data'!D$3,FALSE))),"",VLOOKUP($E310&amp;$D$91&amp;$D$92,'CCG data'!$A:$AD,'CCG data'!D$3,FALSE))</f>
        <v>7.1539657853810265E-2</v>
      </c>
      <c r="U310" s="267"/>
      <c r="V310" s="267">
        <f>IF(OR(ISERROR(VLOOKUP($E310&amp;$D$91&amp;$D$92,'CCG data'!$A:$AD,'CCG data'!E$3,FALSE)),ISBLANK(VLOOKUP($E310&amp;$D$91&amp;$D$92,'CCG data'!$A:$AD,'CCG data'!E$3,FALSE))),"",VLOOKUP($E310&amp;$D$91&amp;$D$92,'CCG data'!$A:$AD,'CCG data'!E$3,FALSE))</f>
        <v>0.25972006220839816</v>
      </c>
      <c r="W310" s="405"/>
      <c r="Z310" s="165">
        <f>IFERROR(VLOOKUP($E310&amp;$D$92, Outliers!$A$4:$P$214,13,FALSE),"0")</f>
        <v>0</v>
      </c>
      <c r="AA310" s="165">
        <f>IFERROR(VLOOKUP($E310&amp;$D$92, Outliers!$A$4:$P$214,14,FALSE),"0")</f>
        <v>0</v>
      </c>
      <c r="AB310" s="165">
        <f>IFERROR(VLOOKUP($E310&amp;$D$92, Outliers!$A$4:$P$214,15,FALSE),"0")</f>
        <v>1</v>
      </c>
    </row>
    <row r="311" spans="4:28" x14ac:dyDescent="0.25">
      <c r="D311" s="319"/>
      <c r="E311" s="103" t="s">
        <v>27</v>
      </c>
      <c r="F311" s="95" t="str">
        <f>IF(P310="","",VLOOKUP($E310&amp;$D$91&amp;$D$92,'CCG data'!$A:$AD,'CCG data'!W$3,FALSE))</f>
        <v/>
      </c>
      <c r="G311" s="96" t="str">
        <f>IF(P310="","",VLOOKUP($E310&amp;$D$91&amp;$D$92,'CCG data'!$A:$AD,'CCG data'!X$3,FALSE))</f>
        <v/>
      </c>
      <c r="H311" s="96">
        <f>IF(R310="","",VLOOKUP($E310&amp;$D$91&amp;$D$92,'CCG data'!$A:$AD,'CCG data'!Y$3,FALSE))</f>
        <v>111.14310365156462</v>
      </c>
      <c r="I311" s="96">
        <f>IF(R310="","",VLOOKUP($E310&amp;$D$91&amp;$D$92,'CCG data'!$A:$AD,'CCG data'!Z$3,FALSE))</f>
        <v>134.34670001552195</v>
      </c>
      <c r="J311" s="96">
        <f>IF(T310="","",VLOOKUP($E310&amp;$D$91&amp;$D$92,'CCG data'!$A:$AD,'CCG data'!AA$3,FALSE))</f>
        <v>10.584586083057836</v>
      </c>
      <c r="K311" s="96">
        <f>IF(T310="","",VLOOKUP($E310&amp;$D$91&amp;$D$92,'CCG data'!$A:$AD,'CCG data'!AB$3,FALSE))</f>
        <v>19.188637981367947</v>
      </c>
      <c r="L311" s="96">
        <f>IF(V310="","",VLOOKUP($E310&amp;$D$91&amp;$D$92,'CCG data'!$A:$AD,'CCG data'!AC$3,FALSE))</f>
        <v>40.270376273416744</v>
      </c>
      <c r="M311" s="96">
        <f>IF(V310="","",VLOOKUP($E310&amp;$D$91&amp;$D$92,'CCG data'!$A:$AD,'CCG data'!AD$3,FALSE))</f>
        <v>54.669907784934239</v>
      </c>
      <c r="N311" s="368"/>
      <c r="P311" s="152" t="str">
        <f>IF(P310="","",VLOOKUP($E310&amp;$D$91&amp;$D$92,'CCG data'!$A:$AD,'CCG data'!I$3,FALSE))</f>
        <v/>
      </c>
      <c r="Q311" s="15" t="str">
        <f>IF(P310="","",VLOOKUP($E310&amp;$D$91&amp;$D$92,'CCG data'!$A:$AD,'CCG data'!J$3,FALSE))</f>
        <v/>
      </c>
      <c r="R311" s="15">
        <f>IF(R310="","",VLOOKUP($E310&amp;$D$91&amp;$D$92,'CCG data'!$A:$AD,'CCG data'!K$3,FALSE))</f>
        <v>0.63100000000000001</v>
      </c>
      <c r="S311" s="15">
        <f>IF(R310="","",VLOOKUP($E310&amp;$D$91&amp;$D$92,'CCG data'!$A:$AD,'CCG data'!L$3,FALSE))</f>
        <v>0.70399999999999996</v>
      </c>
      <c r="T311" s="15">
        <f>IF(T310="","",VLOOKUP($E310&amp;$D$91&amp;$D$92,'CCG data'!$A:$AD,'CCG data'!M$3,FALSE))</f>
        <v>5.3999999999999999E-2</v>
      </c>
      <c r="U311" s="15">
        <f>IF(T310="","",VLOOKUP($E310&amp;$D$91&amp;$D$92,'CCG data'!$A:$AD,'CCG data'!N$3,FALSE))</f>
        <v>9.4E-2</v>
      </c>
      <c r="V311" s="15">
        <f>IF(V310="","",VLOOKUP($E310&amp;$D$91&amp;$D$92,'CCG data'!$A:$AD,'CCG data'!O$3,FALSE))</f>
        <v>0.22700000000000001</v>
      </c>
      <c r="W311" s="136">
        <f>IF(V310="","",VLOOKUP($E310&amp;$D$91&amp;$D$92,'CCG data'!$A:$AD,'CCG data'!P$3,FALSE))</f>
        <v>0.29499999999999998</v>
      </c>
      <c r="Z311" s="165" t="str">
        <f>IFERROR(VLOOKUP($E311&amp;$D$92, Outliers!$A$4:$P$214,13,FALSE),"0")</f>
        <v>0</v>
      </c>
      <c r="AA311" s="165" t="str">
        <f>IFERROR(VLOOKUP($E311&amp;$D$92, Outliers!$A$4:$P$214,14,FALSE),"0")</f>
        <v>0</v>
      </c>
      <c r="AB311" s="165" t="str">
        <f>IFERROR(VLOOKUP($E311&amp;$D$92, Outliers!$A$4:$P$214,15,FALSE),"0")</f>
        <v>0</v>
      </c>
    </row>
    <row r="312" spans="4:28" ht="15.75" x14ac:dyDescent="0.25">
      <c r="D312" s="319"/>
      <c r="E312" s="104" t="s">
        <v>497</v>
      </c>
      <c r="F312" s="394" t="str">
        <f>IF(OR(ISERROR(VLOOKUP($E312&amp;$D$91&amp;$D$92,'CCG data'!$A:$AD,'CCG data'!R$3,FALSE)),ISBLANK(VLOOKUP($E312&amp;$D$91&amp;$D$92,'CCG data'!$A:$AD,'CCG data'!R$3,FALSE))),"",VLOOKUP($E312&amp;$D$91&amp;$D$92,'CCG data'!$A:$AD,'CCG data'!R$3,FALSE))</f>
        <v/>
      </c>
      <c r="G312" s="395"/>
      <c r="H312" s="395">
        <f>IF(OR(ISERROR(VLOOKUP($E312&amp;$D$91&amp;$D$92,'CCG data'!$A:$AD,'CCG data'!S$3,FALSE)),ISBLANK(VLOOKUP($E312&amp;$D$91&amp;$D$92,'CCG data'!$A:$AD,'CCG data'!S$3,FALSE))),"",VLOOKUP($E312&amp;$D$91&amp;$D$92,'CCG data'!$A:$AD,'CCG data'!S$3,FALSE))</f>
        <v>112.5365859182902</v>
      </c>
      <c r="I312" s="395"/>
      <c r="J312" s="395">
        <f>IF(OR(ISERROR(VLOOKUP($E312&amp;$D$91&amp;$D$92,'CCG data'!$A:$AD,'CCG data'!T$3,FALSE)),ISBLANK(VLOOKUP($E312&amp;$D$91&amp;$D$92,'CCG data'!$A:$AD,'CCG data'!T$3,FALSE))),"",VLOOKUP($E312&amp;$D$91&amp;$D$92,'CCG data'!$A:$AD,'CCG data'!T$3,FALSE))</f>
        <v>13.567640588577007</v>
      </c>
      <c r="K312" s="395"/>
      <c r="L312" s="395">
        <f>IF(OR(ISERROR(VLOOKUP($E312&amp;$D$91&amp;$D$92,'CCG data'!$A:$AD,'CCG data'!U$3,FALSE)),ISBLANK(VLOOKUP($E312&amp;$D$91&amp;$D$92,'CCG data'!$A:$AD,'CCG data'!U$3,FALSE))),"",VLOOKUP($E312&amp;$D$91&amp;$D$92,'CCG data'!$A:$AD,'CCG data'!U$3,FALSE))</f>
        <v>27.065027707088156</v>
      </c>
      <c r="M312" s="396"/>
      <c r="N312" s="367">
        <f>IF(OR(ISERROR(VLOOKUP($E312&amp;$D$91&amp;$D$92,'CCG data'!$A:$AD,'CCG data'!G$3,FALSE)),ISBLANK(VLOOKUP($E312&amp;$D$91&amp;$D$92,'CCG data'!$A:$AD,'CCG data'!G$3,FALSE))),"",VLOOKUP($E312&amp;$D$91&amp;$D$92,'CCG data'!$A:$AD,'CCG data'!G$3,FALSE))</f>
        <v>2418</v>
      </c>
      <c r="P312" s="404" t="str">
        <f>IF(OR(ISERROR(VLOOKUP($E312&amp;$D$91&amp;$D$92,'CCG data'!$A:$AD,'CCG data'!B$3,FALSE)),ISBLANK(VLOOKUP($E312&amp;$D$91&amp;$D$92,'CCG data'!$A:$AD,'CCG data'!B$3,FALSE))),"",VLOOKUP($E312&amp;$D$91&amp;$D$92,'CCG data'!$A:$AD,'CCG data'!B$3,FALSE))</f>
        <v/>
      </c>
      <c r="Q312" s="267"/>
      <c r="R312" s="267">
        <f>IF(OR(ISERROR(VLOOKUP($E312&amp;$D$91&amp;$D$92,'CCG data'!$A:$AD,'CCG data'!C$3,FALSE)),ISBLANK(VLOOKUP($E312&amp;$D$91&amp;$D$92,'CCG data'!$A:$AD,'CCG data'!C$3,FALSE))),"",VLOOKUP($E312&amp;$D$91&amp;$D$92,'CCG data'!$A:$AD,'CCG data'!C$3,FALSE))</f>
        <v>0.74110835401157982</v>
      </c>
      <c r="S312" s="267"/>
      <c r="T312" s="267">
        <f>IF(OR(ISERROR(VLOOKUP($E312&amp;$D$91&amp;$D$92,'CCG data'!$A:$AD,'CCG data'!D$3,FALSE)),ISBLANK(VLOOKUP($E312&amp;$D$91&amp;$D$92,'CCG data'!$A:$AD,'CCG data'!D$3,FALSE))),"",VLOOKUP($E312&amp;$D$91&amp;$D$92,'CCG data'!$A:$AD,'CCG data'!D$3,FALSE))</f>
        <v>8.0645161290322578E-2</v>
      </c>
      <c r="U312" s="267"/>
      <c r="V312" s="267">
        <f>IF(OR(ISERROR(VLOOKUP($E312&amp;$D$91&amp;$D$92,'CCG data'!$A:$AD,'CCG data'!E$3,FALSE)),ISBLANK(VLOOKUP($E312&amp;$D$91&amp;$D$92,'CCG data'!$A:$AD,'CCG data'!E$3,FALSE))),"",VLOOKUP($E312&amp;$D$91&amp;$D$92,'CCG data'!$A:$AD,'CCG data'!E$3,FALSE))</f>
        <v>0.17824648469809759</v>
      </c>
      <c r="W312" s="405"/>
      <c r="Z312" s="165">
        <f>IFERROR(VLOOKUP($E312&amp;$D$92, Outliers!$A$4:$P$214,13,FALSE),"0")</f>
        <v>1</v>
      </c>
      <c r="AA312" s="165">
        <f>IFERROR(VLOOKUP($E312&amp;$D$92, Outliers!$A$4:$P$214,14,FALSE),"0")</f>
        <v>1</v>
      </c>
      <c r="AB312" s="165">
        <f>IFERROR(VLOOKUP($E312&amp;$D$92, Outliers!$A$4:$P$214,15,FALSE),"0")</f>
        <v>0</v>
      </c>
    </row>
    <row r="313" spans="4:28" x14ac:dyDescent="0.25">
      <c r="D313" s="319"/>
      <c r="E313" s="103" t="s">
        <v>27</v>
      </c>
      <c r="F313" s="95" t="str">
        <f>IF(P312="","",VLOOKUP($E312&amp;$D$91&amp;$D$92,'CCG data'!$A:$AD,'CCG data'!W$3,FALSE))</f>
        <v/>
      </c>
      <c r="G313" s="96" t="str">
        <f>IF(P312="","",VLOOKUP($E312&amp;$D$91&amp;$D$92,'CCG data'!$A:$AD,'CCG data'!X$3,FALSE))</f>
        <v/>
      </c>
      <c r="H313" s="96">
        <f>IF(R312="","",VLOOKUP($E312&amp;$D$91&amp;$D$92,'CCG data'!$A:$AD,'CCG data'!Y$3,FALSE))</f>
        <v>107.32606907290933</v>
      </c>
      <c r="I313" s="96">
        <f>IF(R312="","",VLOOKUP($E312&amp;$D$91&amp;$D$92,'CCG data'!$A:$AD,'CCG data'!Z$3,FALSE))</f>
        <v>117.74710276367107</v>
      </c>
      <c r="J313" s="96">
        <f>IF(T312="","",VLOOKUP($E312&amp;$D$91&amp;$D$92,'CCG data'!$A:$AD,'CCG data'!AA$3,FALSE))</f>
        <v>11.663306699281186</v>
      </c>
      <c r="K313" s="96">
        <f>IF(T312="","",VLOOKUP($E312&amp;$D$91&amp;$D$92,'CCG data'!$A:$AD,'CCG data'!AB$3,FALSE))</f>
        <v>15.471974477872827</v>
      </c>
      <c r="L313" s="96">
        <f>IF(V312="","",VLOOKUP($E312&amp;$D$91&amp;$D$92,'CCG data'!$A:$AD,'CCG data'!AC$3,FALSE))</f>
        <v>24.509821744051106</v>
      </c>
      <c r="M313" s="96">
        <f>IF(V312="","",VLOOKUP($E312&amp;$D$91&amp;$D$92,'CCG data'!$A:$AD,'CCG data'!AD$3,FALSE))</f>
        <v>29.620233670125206</v>
      </c>
      <c r="N313" s="368"/>
      <c r="P313" s="152" t="str">
        <f>IF(P312="","",VLOOKUP($E312&amp;$D$91&amp;$D$92,'CCG data'!$A:$AD,'CCG data'!I$3,FALSE))</f>
        <v/>
      </c>
      <c r="Q313" s="15" t="str">
        <f>IF(P312="","",VLOOKUP($E312&amp;$D$91&amp;$D$92,'CCG data'!$A:$AD,'CCG data'!J$3,FALSE))</f>
        <v/>
      </c>
      <c r="R313" s="15">
        <f>IF(R312="","",VLOOKUP($E312&amp;$D$91&amp;$D$92,'CCG data'!$A:$AD,'CCG data'!K$3,FALSE))</f>
        <v>0.72299999999999998</v>
      </c>
      <c r="S313" s="15">
        <f>IF(R312="","",VLOOKUP($E312&amp;$D$91&amp;$D$92,'CCG data'!$A:$AD,'CCG data'!L$3,FALSE))</f>
        <v>0.75800000000000001</v>
      </c>
      <c r="T313" s="15">
        <f>IF(T312="","",VLOOKUP($E312&amp;$D$91&amp;$D$92,'CCG data'!$A:$AD,'CCG data'!M$3,FALSE))</f>
        <v>7.0000000000000007E-2</v>
      </c>
      <c r="U313" s="15">
        <f>IF(T312="","",VLOOKUP($E312&amp;$D$91&amp;$D$92,'CCG data'!$A:$AD,'CCG data'!N$3,FALSE))</f>
        <v>9.1999999999999998E-2</v>
      </c>
      <c r="V313" s="15">
        <f>IF(V312="","",VLOOKUP($E312&amp;$D$91&amp;$D$92,'CCG data'!$A:$AD,'CCG data'!O$3,FALSE))</f>
        <v>0.16400000000000001</v>
      </c>
      <c r="W313" s="136">
        <f>IF(V312="","",VLOOKUP($E312&amp;$D$91&amp;$D$92,'CCG data'!$A:$AD,'CCG data'!P$3,FALSE))</f>
        <v>0.19400000000000001</v>
      </c>
      <c r="Z313" s="165" t="str">
        <f>IFERROR(VLOOKUP($E313&amp;$D$92, Outliers!$A$4:$P$214,13,FALSE),"0")</f>
        <v>0</v>
      </c>
      <c r="AA313" s="165" t="str">
        <f>IFERROR(VLOOKUP($E313&amp;$D$92, Outliers!$A$4:$P$214,14,FALSE),"0")</f>
        <v>0</v>
      </c>
      <c r="AB313" s="165" t="str">
        <f>IFERROR(VLOOKUP($E313&amp;$D$92, Outliers!$A$4:$P$214,15,FALSE),"0")</f>
        <v>0</v>
      </c>
    </row>
    <row r="314" spans="4:28" ht="15.75" x14ac:dyDescent="0.25">
      <c r="D314" s="319"/>
      <c r="E314" s="104" t="s">
        <v>222</v>
      </c>
      <c r="F314" s="394" t="str">
        <f>IF(OR(ISERROR(VLOOKUP($E314&amp;$D$91&amp;$D$92,'CCG data'!$A:$AD,'CCG data'!R$3,FALSE)),ISBLANK(VLOOKUP($E314&amp;$D$91&amp;$D$92,'CCG data'!$A:$AD,'CCG data'!R$3,FALSE))),"",VLOOKUP($E314&amp;$D$91&amp;$D$92,'CCG data'!$A:$AD,'CCG data'!R$3,FALSE))</f>
        <v/>
      </c>
      <c r="G314" s="395"/>
      <c r="H314" s="395">
        <f>IF(OR(ISERROR(VLOOKUP($E314&amp;$D$91&amp;$D$92,'CCG data'!$A:$AD,'CCG data'!S$3,FALSE)),ISBLANK(VLOOKUP($E314&amp;$D$91&amp;$D$92,'CCG data'!$A:$AD,'CCG data'!S$3,FALSE))),"",VLOOKUP($E314&amp;$D$91&amp;$D$92,'CCG data'!$A:$AD,'CCG data'!S$3,FALSE))</f>
        <v>132.09495567230411</v>
      </c>
      <c r="I314" s="395"/>
      <c r="J314" s="395">
        <f>IF(OR(ISERROR(VLOOKUP($E314&amp;$D$91&amp;$D$92,'CCG data'!$A:$AD,'CCG data'!T$3,FALSE)),ISBLANK(VLOOKUP($E314&amp;$D$91&amp;$D$92,'CCG data'!$A:$AD,'CCG data'!T$3,FALSE))),"",VLOOKUP($E314&amp;$D$91&amp;$D$92,'CCG data'!$A:$AD,'CCG data'!T$3,FALSE))</f>
        <v>25.648977683670648</v>
      </c>
      <c r="K314" s="395"/>
      <c r="L314" s="395">
        <f>IF(OR(ISERROR(VLOOKUP($E314&amp;$D$91&amp;$D$92,'CCG data'!$A:$AD,'CCG data'!U$3,FALSE)),ISBLANK(VLOOKUP($E314&amp;$D$91&amp;$D$92,'CCG data'!$A:$AD,'CCG data'!U$3,FALSE))),"",VLOOKUP($E314&amp;$D$91&amp;$D$92,'CCG data'!$A:$AD,'CCG data'!U$3,FALSE))</f>
        <v>32.485727320984296</v>
      </c>
      <c r="M314" s="396"/>
      <c r="N314" s="367">
        <f>IF(OR(ISERROR(VLOOKUP($E314&amp;$D$91&amp;$D$92,'CCG data'!$A:$AD,'CCG data'!G$3,FALSE)),ISBLANK(VLOOKUP($E314&amp;$D$91&amp;$D$92,'CCG data'!$A:$AD,'CCG data'!G$3,FALSE))),"",VLOOKUP($E314&amp;$D$91&amp;$D$92,'CCG data'!$A:$AD,'CCG data'!G$3,FALSE))</f>
        <v>889</v>
      </c>
      <c r="P314" s="404" t="str">
        <f>IF(OR(ISERROR(VLOOKUP($E314&amp;$D$91&amp;$D$92,'CCG data'!$A:$AD,'CCG data'!B$3,FALSE)),ISBLANK(VLOOKUP($E314&amp;$D$91&amp;$D$92,'CCG data'!$A:$AD,'CCG data'!B$3,FALSE))),"",VLOOKUP($E314&amp;$D$91&amp;$D$92,'CCG data'!$A:$AD,'CCG data'!B$3,FALSE))</f>
        <v/>
      </c>
      <c r="Q314" s="267"/>
      <c r="R314" s="267">
        <f>IF(OR(ISERROR(VLOOKUP($E314&amp;$D$91&amp;$D$92,'CCG data'!$A:$AD,'CCG data'!C$3,FALSE)),ISBLANK(VLOOKUP($E314&amp;$D$91&amp;$D$92,'CCG data'!$A:$AD,'CCG data'!C$3,FALSE))),"",VLOOKUP($E314&amp;$D$91&amp;$D$92,'CCG data'!$A:$AD,'CCG data'!C$3,FALSE))</f>
        <v>0.70753655793025871</v>
      </c>
      <c r="S314" s="267"/>
      <c r="T314" s="267">
        <f>IF(OR(ISERROR(VLOOKUP($E314&amp;$D$91&amp;$D$92,'CCG data'!$A:$AD,'CCG data'!D$3,FALSE)),ISBLANK(VLOOKUP($E314&amp;$D$91&amp;$D$92,'CCG data'!$A:$AD,'CCG data'!D$3,FALSE))),"",VLOOKUP($E314&amp;$D$91&amp;$D$92,'CCG data'!$A:$AD,'CCG data'!D$3,FALSE))</f>
        <v>0.12148481439820022</v>
      </c>
      <c r="U314" s="267"/>
      <c r="V314" s="267">
        <f>IF(OR(ISERROR(VLOOKUP($E314&amp;$D$91&amp;$D$92,'CCG data'!$A:$AD,'CCG data'!E$3,FALSE)),ISBLANK(VLOOKUP($E314&amp;$D$91&amp;$D$92,'CCG data'!$A:$AD,'CCG data'!E$3,FALSE))),"",VLOOKUP($E314&amp;$D$91&amp;$D$92,'CCG data'!$A:$AD,'CCG data'!E$3,FALSE))</f>
        <v>0.17097862767154107</v>
      </c>
      <c r="W314" s="405"/>
      <c r="Z314" s="165">
        <f>IFERROR(VLOOKUP($E314&amp;$D$92, Outliers!$A$4:$P$214,13,FALSE),"0")</f>
        <v>0</v>
      </c>
      <c r="AA314" s="165">
        <f>IFERROR(VLOOKUP($E314&amp;$D$92, Outliers!$A$4:$P$214,14,FALSE),"0")</f>
        <v>1</v>
      </c>
      <c r="AB314" s="165">
        <f>IFERROR(VLOOKUP($E314&amp;$D$92, Outliers!$A$4:$P$214,15,FALSE),"0")</f>
        <v>0</v>
      </c>
    </row>
    <row r="315" spans="4:28" x14ac:dyDescent="0.25">
      <c r="D315" s="319"/>
      <c r="E315" s="103" t="s">
        <v>27</v>
      </c>
      <c r="F315" s="95" t="str">
        <f>IF(P314="","",VLOOKUP($E314&amp;$D$91&amp;$D$92,'CCG data'!$A:$AD,'CCG data'!W$3,FALSE))</f>
        <v/>
      </c>
      <c r="G315" s="96" t="str">
        <f>IF(P314="","",VLOOKUP($E314&amp;$D$91&amp;$D$92,'CCG data'!$A:$AD,'CCG data'!X$3,FALSE))</f>
        <v/>
      </c>
      <c r="H315" s="96">
        <f>IF(R314="","",VLOOKUP($E314&amp;$D$91&amp;$D$92,'CCG data'!$A:$AD,'CCG data'!Y$3,FALSE))</f>
        <v>121.77169290181845</v>
      </c>
      <c r="I315" s="96">
        <f>IF(R314="","",VLOOKUP($E314&amp;$D$91&amp;$D$92,'CCG data'!$A:$AD,'CCG data'!Z$3,FALSE))</f>
        <v>142.41821844278977</v>
      </c>
      <c r="J315" s="96">
        <f>IF(T314="","",VLOOKUP($E314&amp;$D$91&amp;$D$92,'CCG data'!$A:$AD,'CCG data'!AA$3,FALSE))</f>
        <v>20.811552588102703</v>
      </c>
      <c r="K315" s="96">
        <f>IF(T314="","",VLOOKUP($E314&amp;$D$91&amp;$D$92,'CCG data'!$A:$AD,'CCG data'!AB$3,FALSE))</f>
        <v>30.486402779238592</v>
      </c>
      <c r="L315" s="96">
        <f>IF(V314="","",VLOOKUP($E314&amp;$D$91&amp;$D$92,'CCG data'!$A:$AD,'CCG data'!AC$3,FALSE))</f>
        <v>27.321244085557314</v>
      </c>
      <c r="M315" s="96">
        <f>IF(V314="","",VLOOKUP($E314&amp;$D$91&amp;$D$92,'CCG data'!$A:$AD,'CCG data'!AD$3,FALSE))</f>
        <v>37.650210556411281</v>
      </c>
      <c r="N315" s="368"/>
      <c r="P315" s="152" t="str">
        <f>IF(P314="","",VLOOKUP($E314&amp;$D$91&amp;$D$92,'CCG data'!$A:$AD,'CCG data'!I$3,FALSE))</f>
        <v/>
      </c>
      <c r="Q315" s="15" t="str">
        <f>IF(P314="","",VLOOKUP($E314&amp;$D$91&amp;$D$92,'CCG data'!$A:$AD,'CCG data'!J$3,FALSE))</f>
        <v/>
      </c>
      <c r="R315" s="15">
        <f>IF(R314="","",VLOOKUP($E314&amp;$D$91&amp;$D$92,'CCG data'!$A:$AD,'CCG data'!K$3,FALSE))</f>
        <v>0.67700000000000005</v>
      </c>
      <c r="S315" s="15">
        <f>IF(R314="","",VLOOKUP($E314&amp;$D$91&amp;$D$92,'CCG data'!$A:$AD,'CCG data'!L$3,FALSE))</f>
        <v>0.73599999999999999</v>
      </c>
      <c r="T315" s="15">
        <f>IF(T314="","",VLOOKUP($E314&amp;$D$91&amp;$D$92,'CCG data'!$A:$AD,'CCG data'!M$3,FALSE))</f>
        <v>0.10199999999999999</v>
      </c>
      <c r="U315" s="15">
        <f>IF(T314="","",VLOOKUP($E314&amp;$D$91&amp;$D$92,'CCG data'!$A:$AD,'CCG data'!N$3,FALSE))</f>
        <v>0.14499999999999999</v>
      </c>
      <c r="V315" s="15">
        <f>IF(V314="","",VLOOKUP($E314&amp;$D$91&amp;$D$92,'CCG data'!$A:$AD,'CCG data'!O$3,FALSE))</f>
        <v>0.14799999999999999</v>
      </c>
      <c r="W315" s="136">
        <f>IF(V314="","",VLOOKUP($E314&amp;$D$91&amp;$D$92,'CCG data'!$A:$AD,'CCG data'!P$3,FALSE))</f>
        <v>0.19700000000000001</v>
      </c>
      <c r="Z315" s="165" t="str">
        <f>IFERROR(VLOOKUP($E315&amp;$D$92, Outliers!$A$4:$P$214,13,FALSE),"0")</f>
        <v>0</v>
      </c>
      <c r="AA315" s="165" t="str">
        <f>IFERROR(VLOOKUP($E315&amp;$D$92, Outliers!$A$4:$P$214,14,FALSE),"0")</f>
        <v>0</v>
      </c>
      <c r="AB315" s="165" t="str">
        <f>IFERROR(VLOOKUP($E315&amp;$D$92, Outliers!$A$4:$P$214,15,FALSE),"0")</f>
        <v>0</v>
      </c>
    </row>
    <row r="316" spans="4:28" ht="15.75" x14ac:dyDescent="0.25">
      <c r="D316" s="319"/>
      <c r="E316" s="104" t="s">
        <v>223</v>
      </c>
      <c r="F316" s="394" t="str">
        <f>IF(OR(ISERROR(VLOOKUP($E316&amp;$D$91&amp;$D$92,'CCG data'!$A:$AD,'CCG data'!R$3,FALSE)),ISBLANK(VLOOKUP($E316&amp;$D$91&amp;$D$92,'CCG data'!$A:$AD,'CCG data'!R$3,FALSE))),"",VLOOKUP($E316&amp;$D$91&amp;$D$92,'CCG data'!$A:$AD,'CCG data'!R$3,FALSE))</f>
        <v/>
      </c>
      <c r="G316" s="395"/>
      <c r="H316" s="395">
        <f>IF(OR(ISERROR(VLOOKUP($E316&amp;$D$91&amp;$D$92,'CCG data'!$A:$AD,'CCG data'!S$3,FALSE)),ISBLANK(VLOOKUP($E316&amp;$D$91&amp;$D$92,'CCG data'!$A:$AD,'CCG data'!S$3,FALSE))),"",VLOOKUP($E316&amp;$D$91&amp;$D$92,'CCG data'!$A:$AD,'CCG data'!S$3,FALSE))</f>
        <v>125.65886549114003</v>
      </c>
      <c r="I316" s="395"/>
      <c r="J316" s="395">
        <f>IF(OR(ISERROR(VLOOKUP($E316&amp;$D$91&amp;$D$92,'CCG data'!$A:$AD,'CCG data'!T$3,FALSE)),ISBLANK(VLOOKUP($E316&amp;$D$91&amp;$D$92,'CCG data'!$A:$AD,'CCG data'!T$3,FALSE))),"",VLOOKUP($E316&amp;$D$91&amp;$D$92,'CCG data'!$A:$AD,'CCG data'!T$3,FALSE))</f>
        <v>13.599934465230355</v>
      </c>
      <c r="K316" s="395"/>
      <c r="L316" s="395">
        <f>IF(OR(ISERROR(VLOOKUP($E316&amp;$D$91&amp;$D$92,'CCG data'!$A:$AD,'CCG data'!U$3,FALSE)),ISBLANK(VLOOKUP($E316&amp;$D$91&amp;$D$92,'CCG data'!$A:$AD,'CCG data'!U$3,FALSE))),"",VLOOKUP($E316&amp;$D$91&amp;$D$92,'CCG data'!$A:$AD,'CCG data'!U$3,FALSE))</f>
        <v>37.465317252162947</v>
      </c>
      <c r="M316" s="396"/>
      <c r="N316" s="367">
        <f>IF(OR(ISERROR(VLOOKUP($E316&amp;$D$91&amp;$D$92,'CCG data'!$A:$AD,'CCG data'!G$3,FALSE)),ISBLANK(VLOOKUP($E316&amp;$D$91&amp;$D$92,'CCG data'!$A:$AD,'CCG data'!G$3,FALSE))),"",VLOOKUP($E316&amp;$D$91&amp;$D$92,'CCG data'!$A:$AD,'CCG data'!G$3,FALSE))</f>
        <v>610</v>
      </c>
      <c r="P316" s="404" t="str">
        <f>IF(OR(ISERROR(VLOOKUP($E316&amp;$D$91&amp;$D$92,'CCG data'!$A:$AD,'CCG data'!B$3,FALSE)),ISBLANK(VLOOKUP($E316&amp;$D$91&amp;$D$92,'CCG data'!$A:$AD,'CCG data'!B$3,FALSE))),"",VLOOKUP($E316&amp;$D$91&amp;$D$92,'CCG data'!$A:$AD,'CCG data'!B$3,FALSE))</f>
        <v/>
      </c>
      <c r="Q316" s="267"/>
      <c r="R316" s="267">
        <f>IF(OR(ISERROR(VLOOKUP($E316&amp;$D$91&amp;$D$92,'CCG data'!$A:$AD,'CCG data'!C$3,FALSE)),ISBLANK(VLOOKUP($E316&amp;$D$91&amp;$D$92,'CCG data'!$A:$AD,'CCG data'!C$3,FALSE))),"",VLOOKUP($E316&amp;$D$91&amp;$D$92,'CCG data'!$A:$AD,'CCG data'!C$3,FALSE))</f>
        <v>0.71639344262295079</v>
      </c>
      <c r="S316" s="267"/>
      <c r="T316" s="267">
        <f>IF(OR(ISERROR(VLOOKUP($E316&amp;$D$91&amp;$D$92,'CCG data'!$A:$AD,'CCG data'!D$3,FALSE)),ISBLANK(VLOOKUP($E316&amp;$D$91&amp;$D$92,'CCG data'!$A:$AD,'CCG data'!D$3,FALSE))),"",VLOOKUP($E316&amp;$D$91&amp;$D$92,'CCG data'!$A:$AD,'CCG data'!D$3,FALSE))</f>
        <v>6.8852459016393447E-2</v>
      </c>
      <c r="U316" s="267"/>
      <c r="V316" s="267">
        <f>IF(OR(ISERROR(VLOOKUP($E316&amp;$D$91&amp;$D$92,'CCG data'!$A:$AD,'CCG data'!E$3,FALSE)),ISBLANK(VLOOKUP($E316&amp;$D$91&amp;$D$92,'CCG data'!$A:$AD,'CCG data'!E$3,FALSE))),"",VLOOKUP($E316&amp;$D$91&amp;$D$92,'CCG data'!$A:$AD,'CCG data'!E$3,FALSE))</f>
        <v>0.21475409836065573</v>
      </c>
      <c r="W316" s="405"/>
      <c r="Z316" s="165">
        <f>IFERROR(VLOOKUP($E316&amp;$D$92, Outliers!$A$4:$P$214,13,FALSE),"0")</f>
        <v>0</v>
      </c>
      <c r="AA316" s="165">
        <f>IFERROR(VLOOKUP($E316&amp;$D$92, Outliers!$A$4:$P$214,14,FALSE),"0")</f>
        <v>0</v>
      </c>
      <c r="AB316" s="165">
        <f>IFERROR(VLOOKUP($E316&amp;$D$92, Outliers!$A$4:$P$214,15,FALSE),"0")</f>
        <v>0</v>
      </c>
    </row>
    <row r="317" spans="4:28" x14ac:dyDescent="0.25">
      <c r="D317" s="319"/>
      <c r="E317" s="103" t="s">
        <v>27</v>
      </c>
      <c r="F317" s="95" t="str">
        <f>IF(P316="","",VLOOKUP($E316&amp;$D$91&amp;$D$92,'CCG data'!$A:$AD,'CCG data'!W$3,FALSE))</f>
        <v/>
      </c>
      <c r="G317" s="96" t="str">
        <f>IF(P316="","",VLOOKUP($E316&amp;$D$91&amp;$D$92,'CCG data'!$A:$AD,'CCG data'!X$3,FALSE))</f>
        <v/>
      </c>
      <c r="H317" s="96">
        <f>IF(R316="","",VLOOKUP($E316&amp;$D$91&amp;$D$92,'CCG data'!$A:$AD,'CCG data'!Y$3,FALSE))</f>
        <v>113.87715118788299</v>
      </c>
      <c r="I317" s="96">
        <f>IF(R316="","",VLOOKUP($E316&amp;$D$91&amp;$D$92,'CCG data'!$A:$AD,'CCG data'!Z$3,FALSE))</f>
        <v>137.44057979439708</v>
      </c>
      <c r="J317" s="96">
        <f>IF(T316="","",VLOOKUP($E316&amp;$D$91&amp;$D$92,'CCG data'!$A:$AD,'CCG data'!AA$3,FALSE))</f>
        <v>9.4868441886204433</v>
      </c>
      <c r="K317" s="96">
        <f>IF(T316="","",VLOOKUP($E316&amp;$D$91&amp;$D$92,'CCG data'!$A:$AD,'CCG data'!AB$3,FALSE))</f>
        <v>17.713024741840265</v>
      </c>
      <c r="L317" s="96">
        <f>IF(V316="","",VLOOKUP($E316&amp;$D$91&amp;$D$92,'CCG data'!$A:$AD,'CCG data'!AC$3,FALSE))</f>
        <v>31.04953171737067</v>
      </c>
      <c r="M317" s="96">
        <f>IF(V316="","",VLOOKUP($E316&amp;$D$91&amp;$D$92,'CCG data'!$A:$AD,'CCG data'!AD$3,FALSE))</f>
        <v>43.881102786955225</v>
      </c>
      <c r="N317" s="368"/>
      <c r="P317" s="152" t="str">
        <f>IF(P316="","",VLOOKUP($E316&amp;$D$91&amp;$D$92,'CCG data'!$A:$AD,'CCG data'!I$3,FALSE))</f>
        <v/>
      </c>
      <c r="Q317" s="15" t="str">
        <f>IF(P316="","",VLOOKUP($E316&amp;$D$91&amp;$D$92,'CCG data'!$A:$AD,'CCG data'!J$3,FALSE))</f>
        <v/>
      </c>
      <c r="R317" s="15">
        <f>IF(R316="","",VLOOKUP($E316&amp;$D$91&amp;$D$92,'CCG data'!$A:$AD,'CCG data'!K$3,FALSE))</f>
        <v>0.67900000000000005</v>
      </c>
      <c r="S317" s="15">
        <f>IF(R316="","",VLOOKUP($E316&amp;$D$91&amp;$D$92,'CCG data'!$A:$AD,'CCG data'!L$3,FALSE))</f>
        <v>0.751</v>
      </c>
      <c r="T317" s="15">
        <f>IF(T316="","",VLOOKUP($E316&amp;$D$91&amp;$D$92,'CCG data'!$A:$AD,'CCG data'!M$3,FALSE))</f>
        <v>5.0999999999999997E-2</v>
      </c>
      <c r="U317" s="15">
        <f>IF(T316="","",VLOOKUP($E316&amp;$D$91&amp;$D$92,'CCG data'!$A:$AD,'CCG data'!N$3,FALSE))</f>
        <v>9.1999999999999998E-2</v>
      </c>
      <c r="V317" s="15">
        <f>IF(V316="","",VLOOKUP($E316&amp;$D$91&amp;$D$92,'CCG data'!$A:$AD,'CCG data'!O$3,FALSE))</f>
        <v>0.184</v>
      </c>
      <c r="W317" s="136">
        <f>IF(V316="","",VLOOKUP($E316&amp;$D$91&amp;$D$92,'CCG data'!$A:$AD,'CCG data'!P$3,FALSE))</f>
        <v>0.249</v>
      </c>
      <c r="Z317" s="165" t="str">
        <f>IFERROR(VLOOKUP($E317&amp;$D$92, Outliers!$A$4:$P$214,13,FALSE),"0")</f>
        <v>0</v>
      </c>
      <c r="AA317" s="165" t="str">
        <f>IFERROR(VLOOKUP($E317&amp;$D$92, Outliers!$A$4:$P$214,14,FALSE),"0")</f>
        <v>0</v>
      </c>
      <c r="AB317" s="165" t="str">
        <f>IFERROR(VLOOKUP($E317&amp;$D$92, Outliers!$A$4:$P$214,15,FALSE),"0")</f>
        <v>0</v>
      </c>
    </row>
    <row r="318" spans="4:28" ht="15.75" x14ac:dyDescent="0.25">
      <c r="D318" s="319"/>
      <c r="E318" s="104" t="s">
        <v>224</v>
      </c>
      <c r="F318" s="394" t="str">
        <f>IF(OR(ISERROR(VLOOKUP($E318&amp;$D$91&amp;$D$92,'CCG data'!$A:$AD,'CCG data'!R$3,FALSE)),ISBLANK(VLOOKUP($E318&amp;$D$91&amp;$D$92,'CCG data'!$A:$AD,'CCG data'!R$3,FALSE))),"",VLOOKUP($E318&amp;$D$91&amp;$D$92,'CCG data'!$A:$AD,'CCG data'!R$3,FALSE))</f>
        <v/>
      </c>
      <c r="G318" s="395"/>
      <c r="H318" s="395">
        <f>IF(OR(ISERROR(VLOOKUP($E318&amp;$D$91&amp;$D$92,'CCG data'!$A:$AD,'CCG data'!S$3,FALSE)),ISBLANK(VLOOKUP($E318&amp;$D$91&amp;$D$92,'CCG data'!$A:$AD,'CCG data'!S$3,FALSE))),"",VLOOKUP($E318&amp;$D$91&amp;$D$92,'CCG data'!$A:$AD,'CCG data'!S$3,FALSE))</f>
        <v>139.03112350537609</v>
      </c>
      <c r="I318" s="395"/>
      <c r="J318" s="395">
        <f>IF(OR(ISERROR(VLOOKUP($E318&amp;$D$91&amp;$D$92,'CCG data'!$A:$AD,'CCG data'!T$3,FALSE)),ISBLANK(VLOOKUP($E318&amp;$D$91&amp;$D$92,'CCG data'!$A:$AD,'CCG data'!T$3,FALSE))),"",VLOOKUP($E318&amp;$D$91&amp;$D$92,'CCG data'!$A:$AD,'CCG data'!T$3,FALSE))</f>
        <v>20.744652297019208</v>
      </c>
      <c r="K318" s="395"/>
      <c r="L318" s="395">
        <f>IF(OR(ISERROR(VLOOKUP($E318&amp;$D$91&amp;$D$92,'CCG data'!$A:$AD,'CCG data'!U$3,FALSE)),ISBLANK(VLOOKUP($E318&amp;$D$91&amp;$D$92,'CCG data'!$A:$AD,'CCG data'!U$3,FALSE))),"",VLOOKUP($E318&amp;$D$91&amp;$D$92,'CCG data'!$A:$AD,'CCG data'!U$3,FALSE))</f>
        <v>31.30933892642981</v>
      </c>
      <c r="M318" s="396"/>
      <c r="N318" s="367">
        <f>IF(OR(ISERROR(VLOOKUP($E318&amp;$D$91&amp;$D$92,'CCG data'!$A:$AD,'CCG data'!G$3,FALSE)),ISBLANK(VLOOKUP($E318&amp;$D$91&amp;$D$92,'CCG data'!$A:$AD,'CCG data'!G$3,FALSE))),"",VLOOKUP($E318&amp;$D$91&amp;$D$92,'CCG data'!$A:$AD,'CCG data'!G$3,FALSE))</f>
        <v>2164</v>
      </c>
      <c r="P318" s="404" t="str">
        <f>IF(OR(ISERROR(VLOOKUP($E318&amp;$D$91&amp;$D$92,'CCG data'!$A:$AD,'CCG data'!B$3,FALSE)),ISBLANK(VLOOKUP($E318&amp;$D$91&amp;$D$92,'CCG data'!$A:$AD,'CCG data'!B$3,FALSE))),"",VLOOKUP($E318&amp;$D$91&amp;$D$92,'CCG data'!$A:$AD,'CCG data'!B$3,FALSE))</f>
        <v/>
      </c>
      <c r="Q318" s="267"/>
      <c r="R318" s="267">
        <f>IF(OR(ISERROR(VLOOKUP($E318&amp;$D$91&amp;$D$92,'CCG data'!$A:$AD,'CCG data'!C$3,FALSE)),ISBLANK(VLOOKUP($E318&amp;$D$91&amp;$D$92,'CCG data'!$A:$AD,'CCG data'!C$3,FALSE))),"",VLOOKUP($E318&amp;$D$91&amp;$D$92,'CCG data'!$A:$AD,'CCG data'!C$3,FALSE))</f>
        <v>0.73844731977818856</v>
      </c>
      <c r="S318" s="267"/>
      <c r="T318" s="267">
        <f>IF(OR(ISERROR(VLOOKUP($E318&amp;$D$91&amp;$D$92,'CCG data'!$A:$AD,'CCG data'!D$3,FALSE)),ISBLANK(VLOOKUP($E318&amp;$D$91&amp;$D$92,'CCG data'!$A:$AD,'CCG data'!D$3,FALSE))),"",VLOOKUP($E318&amp;$D$91&amp;$D$92,'CCG data'!$A:$AD,'CCG data'!D$3,FALSE))</f>
        <v>9.7504621072088724E-2</v>
      </c>
      <c r="U318" s="267"/>
      <c r="V318" s="267">
        <f>IF(OR(ISERROR(VLOOKUP($E318&amp;$D$91&amp;$D$92,'CCG data'!$A:$AD,'CCG data'!E$3,FALSE)),ISBLANK(VLOOKUP($E318&amp;$D$91&amp;$D$92,'CCG data'!$A:$AD,'CCG data'!E$3,FALSE))),"",VLOOKUP($E318&amp;$D$91&amp;$D$92,'CCG data'!$A:$AD,'CCG data'!E$3,FALSE))</f>
        <v>0.16404805914972273</v>
      </c>
      <c r="W318" s="405"/>
      <c r="Z318" s="165">
        <f>IFERROR(VLOOKUP($E318&amp;$D$92, Outliers!$A$4:$P$214,13,FALSE),"0")</f>
        <v>0</v>
      </c>
      <c r="AA318" s="165">
        <f>IFERROR(VLOOKUP($E318&amp;$D$92, Outliers!$A$4:$P$214,14,FALSE),"0")</f>
        <v>0</v>
      </c>
      <c r="AB318" s="165">
        <f>IFERROR(VLOOKUP($E318&amp;$D$92, Outliers!$A$4:$P$214,15,FALSE),"0")</f>
        <v>0</v>
      </c>
    </row>
    <row r="319" spans="4:28" x14ac:dyDescent="0.25">
      <c r="D319" s="319"/>
      <c r="E319" s="103" t="s">
        <v>27</v>
      </c>
      <c r="F319" s="95" t="str">
        <f>IF(P318="","",VLOOKUP($E318&amp;$D$91&amp;$D$92,'CCG data'!$A:$AD,'CCG data'!W$3,FALSE))</f>
        <v/>
      </c>
      <c r="G319" s="96" t="str">
        <f>IF(P318="","",VLOOKUP($E318&amp;$D$91&amp;$D$92,'CCG data'!$A:$AD,'CCG data'!X$3,FALSE))</f>
        <v/>
      </c>
      <c r="H319" s="96">
        <f>IF(R318="","",VLOOKUP($E318&amp;$D$91&amp;$D$92,'CCG data'!$A:$AD,'CCG data'!Y$3,FALSE))</f>
        <v>132.21433662957881</v>
      </c>
      <c r="I319" s="96">
        <f>IF(R318="","",VLOOKUP($E318&amp;$D$91&amp;$D$92,'CCG data'!$A:$AD,'CCG data'!Z$3,FALSE))</f>
        <v>145.84791038117336</v>
      </c>
      <c r="J319" s="96">
        <f>IF(T318="","",VLOOKUP($E318&amp;$D$91&amp;$D$92,'CCG data'!$A:$AD,'CCG data'!AA$3,FALSE))</f>
        <v>17.945535607617408</v>
      </c>
      <c r="K319" s="96">
        <f>IF(T318="","",VLOOKUP($E318&amp;$D$91&amp;$D$92,'CCG data'!$A:$AD,'CCG data'!AB$3,FALSE))</f>
        <v>23.543768986421007</v>
      </c>
      <c r="L319" s="96">
        <f>IF(V318="","",VLOOKUP($E318&amp;$D$91&amp;$D$92,'CCG data'!$A:$AD,'CCG data'!AC$3,FALSE))</f>
        <v>28.052353669173343</v>
      </c>
      <c r="M319" s="96">
        <f>IF(V318="","",VLOOKUP($E318&amp;$D$91&amp;$D$92,'CCG data'!$A:$AD,'CCG data'!AD$3,FALSE))</f>
        <v>34.566324183686277</v>
      </c>
      <c r="N319" s="368"/>
      <c r="P319" s="152" t="str">
        <f>IF(P318="","",VLOOKUP($E318&amp;$D$91&amp;$D$92,'CCG data'!$A:$AD,'CCG data'!I$3,FALSE))</f>
        <v/>
      </c>
      <c r="Q319" s="15" t="str">
        <f>IF(P318="","",VLOOKUP($E318&amp;$D$91&amp;$D$92,'CCG data'!$A:$AD,'CCG data'!J$3,FALSE))</f>
        <v/>
      </c>
      <c r="R319" s="15">
        <f>IF(R318="","",VLOOKUP($E318&amp;$D$91&amp;$D$92,'CCG data'!$A:$AD,'CCG data'!K$3,FALSE))</f>
        <v>0.72</v>
      </c>
      <c r="S319" s="15">
        <f>IF(R318="","",VLOOKUP($E318&amp;$D$91&amp;$D$92,'CCG data'!$A:$AD,'CCG data'!L$3,FALSE))</f>
        <v>0.75700000000000001</v>
      </c>
      <c r="T319" s="15">
        <f>IF(T318="","",VLOOKUP($E318&amp;$D$91&amp;$D$92,'CCG data'!$A:$AD,'CCG data'!M$3,FALSE))</f>
        <v>8.5999999999999993E-2</v>
      </c>
      <c r="U319" s="15">
        <f>IF(T318="","",VLOOKUP($E318&amp;$D$91&amp;$D$92,'CCG data'!$A:$AD,'CCG data'!N$3,FALSE))</f>
        <v>0.111</v>
      </c>
      <c r="V319" s="15">
        <f>IF(V318="","",VLOOKUP($E318&amp;$D$91&amp;$D$92,'CCG data'!$A:$AD,'CCG data'!O$3,FALSE))</f>
        <v>0.14899999999999999</v>
      </c>
      <c r="W319" s="136">
        <f>IF(V318="","",VLOOKUP($E318&amp;$D$91&amp;$D$92,'CCG data'!$A:$AD,'CCG data'!P$3,FALSE))</f>
        <v>0.18</v>
      </c>
      <c r="Z319" s="165" t="str">
        <f>IFERROR(VLOOKUP($E319&amp;$D$92, Outliers!$A$4:$P$214,13,FALSE),"0")</f>
        <v>0</v>
      </c>
      <c r="AA319" s="165" t="str">
        <f>IFERROR(VLOOKUP($E319&amp;$D$92, Outliers!$A$4:$P$214,14,FALSE),"0")</f>
        <v>0</v>
      </c>
      <c r="AB319" s="165" t="str">
        <f>IFERROR(VLOOKUP($E319&amp;$D$92, Outliers!$A$4:$P$214,15,FALSE),"0")</f>
        <v>0</v>
      </c>
    </row>
    <row r="320" spans="4:28" ht="15.75" x14ac:dyDescent="0.25">
      <c r="D320" s="319"/>
      <c r="E320" s="104" t="s">
        <v>225</v>
      </c>
      <c r="F320" s="394" t="str">
        <f>IF(OR(ISERROR(VLOOKUP($E320&amp;$D$91&amp;$D$92,'CCG data'!$A:$AD,'CCG data'!R$3,FALSE)),ISBLANK(VLOOKUP($E320&amp;$D$91&amp;$D$92,'CCG data'!$A:$AD,'CCG data'!R$3,FALSE))),"",VLOOKUP($E320&amp;$D$91&amp;$D$92,'CCG data'!$A:$AD,'CCG data'!R$3,FALSE))</f>
        <v/>
      </c>
      <c r="G320" s="395"/>
      <c r="H320" s="395">
        <f>IF(OR(ISERROR(VLOOKUP($E320&amp;$D$91&amp;$D$92,'CCG data'!$A:$AD,'CCG data'!S$3,FALSE)),ISBLANK(VLOOKUP($E320&amp;$D$91&amp;$D$92,'CCG data'!$A:$AD,'CCG data'!S$3,FALSE))),"",VLOOKUP($E320&amp;$D$91&amp;$D$92,'CCG data'!$A:$AD,'CCG data'!S$3,FALSE))</f>
        <v>91.584735776579137</v>
      </c>
      <c r="I320" s="395"/>
      <c r="J320" s="395">
        <f>IF(OR(ISERROR(VLOOKUP($E320&amp;$D$91&amp;$D$92,'CCG data'!$A:$AD,'CCG data'!T$3,FALSE)),ISBLANK(VLOOKUP($E320&amp;$D$91&amp;$D$92,'CCG data'!$A:$AD,'CCG data'!T$3,FALSE))),"",VLOOKUP($E320&amp;$D$91&amp;$D$92,'CCG data'!$A:$AD,'CCG data'!T$3,FALSE))</f>
        <v>12.422440060408306</v>
      </c>
      <c r="K320" s="395"/>
      <c r="L320" s="395">
        <f>IF(OR(ISERROR(VLOOKUP($E320&amp;$D$91&amp;$D$92,'CCG data'!$A:$AD,'CCG data'!U$3,FALSE)),ISBLANK(VLOOKUP($E320&amp;$D$91&amp;$D$92,'CCG data'!$A:$AD,'CCG data'!U$3,FALSE))),"",VLOOKUP($E320&amp;$D$91&amp;$D$92,'CCG data'!$A:$AD,'CCG data'!U$3,FALSE))</f>
        <v>23.692084171979005</v>
      </c>
      <c r="M320" s="396"/>
      <c r="N320" s="367">
        <f>IF(OR(ISERROR(VLOOKUP($E320&amp;$D$91&amp;$D$92,'CCG data'!$A:$AD,'CCG data'!G$3,FALSE)),ISBLANK(VLOOKUP($E320&amp;$D$91&amp;$D$92,'CCG data'!$A:$AD,'CCG data'!G$3,FALSE))),"",VLOOKUP($E320&amp;$D$91&amp;$D$92,'CCG data'!$A:$AD,'CCG data'!G$3,FALSE))</f>
        <v>1142</v>
      </c>
      <c r="P320" s="404" t="str">
        <f>IF(OR(ISERROR(VLOOKUP($E320&amp;$D$91&amp;$D$92,'CCG data'!$A:$AD,'CCG data'!B$3,FALSE)),ISBLANK(VLOOKUP($E320&amp;$D$91&amp;$D$92,'CCG data'!$A:$AD,'CCG data'!B$3,FALSE))),"",VLOOKUP($E320&amp;$D$91&amp;$D$92,'CCG data'!$A:$AD,'CCG data'!B$3,FALSE))</f>
        <v/>
      </c>
      <c r="Q320" s="267"/>
      <c r="R320" s="267">
        <f>IF(OR(ISERROR(VLOOKUP($E320&amp;$D$91&amp;$D$92,'CCG data'!$A:$AD,'CCG data'!C$3,FALSE)),ISBLANK(VLOOKUP($E320&amp;$D$91&amp;$D$92,'CCG data'!$A:$AD,'CCG data'!C$3,FALSE))),"",VLOOKUP($E320&amp;$D$91&amp;$D$92,'CCG data'!$A:$AD,'CCG data'!C$3,FALSE))</f>
        <v>0.73029772329246934</v>
      </c>
      <c r="S320" s="267"/>
      <c r="T320" s="267">
        <f>IF(OR(ISERROR(VLOOKUP($E320&amp;$D$91&amp;$D$92,'CCG data'!$A:$AD,'CCG data'!D$3,FALSE)),ISBLANK(VLOOKUP($E320&amp;$D$91&amp;$D$92,'CCG data'!$A:$AD,'CCG data'!D$3,FALSE))),"",VLOOKUP($E320&amp;$D$91&amp;$D$92,'CCG data'!$A:$AD,'CCG data'!D$3,FALSE))</f>
        <v>8.493870402802102E-2</v>
      </c>
      <c r="U320" s="267"/>
      <c r="V320" s="267">
        <f>IF(OR(ISERROR(VLOOKUP($E320&amp;$D$91&amp;$D$92,'CCG data'!$A:$AD,'CCG data'!E$3,FALSE)),ISBLANK(VLOOKUP($E320&amp;$D$91&amp;$D$92,'CCG data'!$A:$AD,'CCG data'!E$3,FALSE))),"",VLOOKUP($E320&amp;$D$91&amp;$D$92,'CCG data'!$A:$AD,'CCG data'!E$3,FALSE))</f>
        <v>0.18476357267950963</v>
      </c>
      <c r="W320" s="405"/>
      <c r="Z320" s="165">
        <f>IFERROR(VLOOKUP($E320&amp;$D$92, Outliers!$A$4:$P$214,13,FALSE),"0")</f>
        <v>1</v>
      </c>
      <c r="AA320" s="165">
        <f>IFERROR(VLOOKUP($E320&amp;$D$92, Outliers!$A$4:$P$214,14,FALSE),"0")</f>
        <v>1</v>
      </c>
      <c r="AB320" s="165">
        <f>IFERROR(VLOOKUP($E320&amp;$D$92, Outliers!$A$4:$P$214,15,FALSE),"0")</f>
        <v>0</v>
      </c>
    </row>
    <row r="321" spans="4:28" x14ac:dyDescent="0.25">
      <c r="D321" s="319"/>
      <c r="E321" s="103" t="s">
        <v>27</v>
      </c>
      <c r="F321" s="95" t="str">
        <f>IF(P320="","",VLOOKUP($E320&amp;$D$91&amp;$D$92,'CCG data'!$A:$AD,'CCG data'!W$3,FALSE))</f>
        <v/>
      </c>
      <c r="G321" s="96" t="str">
        <f>IF(P320="","",VLOOKUP($E320&amp;$D$91&amp;$D$92,'CCG data'!$A:$AD,'CCG data'!X$3,FALSE))</f>
        <v/>
      </c>
      <c r="H321" s="96">
        <f>IF(R320="","",VLOOKUP($E320&amp;$D$91&amp;$D$92,'CCG data'!$A:$AD,'CCG data'!Y$3,FALSE))</f>
        <v>85.368948504361853</v>
      </c>
      <c r="I321" s="96">
        <f>IF(R320="","",VLOOKUP($E320&amp;$D$91&amp;$D$92,'CCG data'!$A:$AD,'CCG data'!Z$3,FALSE))</f>
        <v>97.800523048796421</v>
      </c>
      <c r="J321" s="96">
        <f>IF(T320="","",VLOOKUP($E320&amp;$D$91&amp;$D$92,'CCG data'!$A:$AD,'CCG data'!AA$3,FALSE))</f>
        <v>9.9502769925284937</v>
      </c>
      <c r="K321" s="96">
        <f>IF(T320="","",VLOOKUP($E320&amp;$D$91&amp;$D$92,'CCG data'!$A:$AD,'CCG data'!AB$3,FALSE))</f>
        <v>14.894603128288118</v>
      </c>
      <c r="L321" s="96">
        <f>IF(V320="","",VLOOKUP($E320&amp;$D$91&amp;$D$92,'CCG data'!$A:$AD,'CCG data'!AC$3,FALSE))</f>
        <v>20.495264709161223</v>
      </c>
      <c r="M321" s="96">
        <f>IF(V320="","",VLOOKUP($E320&amp;$D$91&amp;$D$92,'CCG data'!$A:$AD,'CCG data'!AD$3,FALSE))</f>
        <v>26.888903634796787</v>
      </c>
      <c r="N321" s="368"/>
      <c r="P321" s="152" t="str">
        <f>IF(P320="","",VLOOKUP($E320&amp;$D$91&amp;$D$92,'CCG data'!$A:$AD,'CCG data'!I$3,FALSE))</f>
        <v/>
      </c>
      <c r="Q321" s="15" t="str">
        <f>IF(P320="","",VLOOKUP($E320&amp;$D$91&amp;$D$92,'CCG data'!$A:$AD,'CCG data'!J$3,FALSE))</f>
        <v/>
      </c>
      <c r="R321" s="15">
        <f>IF(R320="","",VLOOKUP($E320&amp;$D$91&amp;$D$92,'CCG data'!$A:$AD,'CCG data'!K$3,FALSE))</f>
        <v>0.70399999999999996</v>
      </c>
      <c r="S321" s="15">
        <f>IF(R320="","",VLOOKUP($E320&amp;$D$91&amp;$D$92,'CCG data'!$A:$AD,'CCG data'!L$3,FALSE))</f>
        <v>0.755</v>
      </c>
      <c r="T321" s="15">
        <f>IF(T320="","",VLOOKUP($E320&amp;$D$91&amp;$D$92,'CCG data'!$A:$AD,'CCG data'!M$3,FALSE))</f>
        <v>7.0000000000000007E-2</v>
      </c>
      <c r="U321" s="15">
        <f>IF(T320="","",VLOOKUP($E320&amp;$D$91&amp;$D$92,'CCG data'!$A:$AD,'CCG data'!N$3,FALSE))</f>
        <v>0.10299999999999999</v>
      </c>
      <c r="V321" s="15">
        <f>IF(V320="","",VLOOKUP($E320&amp;$D$91&amp;$D$92,'CCG data'!$A:$AD,'CCG data'!O$3,FALSE))</f>
        <v>0.16300000000000001</v>
      </c>
      <c r="W321" s="136">
        <f>IF(V320="","",VLOOKUP($E320&amp;$D$91&amp;$D$92,'CCG data'!$A:$AD,'CCG data'!P$3,FALSE))</f>
        <v>0.20799999999999999</v>
      </c>
      <c r="Z321" s="165" t="str">
        <f>IFERROR(VLOOKUP($E321&amp;$D$92, Outliers!$A$4:$P$214,13,FALSE),"0")</f>
        <v>0</v>
      </c>
      <c r="AA321" s="165" t="str">
        <f>IFERROR(VLOOKUP($E321&amp;$D$92, Outliers!$A$4:$P$214,14,FALSE),"0")</f>
        <v>0</v>
      </c>
      <c r="AB321" s="165" t="str">
        <f>IFERROR(VLOOKUP($E321&amp;$D$92, Outliers!$A$4:$P$214,15,FALSE),"0")</f>
        <v>0</v>
      </c>
    </row>
    <row r="322" spans="4:28" ht="15.75" x14ac:dyDescent="0.25">
      <c r="D322" s="319"/>
      <c r="E322" s="104" t="s">
        <v>226</v>
      </c>
      <c r="F322" s="394" t="str">
        <f>IF(OR(ISERROR(VLOOKUP($E322&amp;$D$91&amp;$D$92,'CCG data'!$A:$AD,'CCG data'!R$3,FALSE)),ISBLANK(VLOOKUP($E322&amp;$D$91&amp;$D$92,'CCG data'!$A:$AD,'CCG data'!R$3,FALSE))),"",VLOOKUP($E322&amp;$D$91&amp;$D$92,'CCG data'!$A:$AD,'CCG data'!R$3,FALSE))</f>
        <v/>
      </c>
      <c r="G322" s="395"/>
      <c r="H322" s="395">
        <f>IF(OR(ISERROR(VLOOKUP($E322&amp;$D$91&amp;$D$92,'CCG data'!$A:$AD,'CCG data'!S$3,FALSE)),ISBLANK(VLOOKUP($E322&amp;$D$91&amp;$D$92,'CCG data'!$A:$AD,'CCG data'!S$3,FALSE))),"",VLOOKUP($E322&amp;$D$91&amp;$D$92,'CCG data'!$A:$AD,'CCG data'!S$3,FALSE))</f>
        <v>126.00561012881312</v>
      </c>
      <c r="I322" s="395"/>
      <c r="J322" s="395">
        <f>IF(OR(ISERROR(VLOOKUP($E322&amp;$D$91&amp;$D$92,'CCG data'!$A:$AD,'CCG data'!T$3,FALSE)),ISBLANK(VLOOKUP($E322&amp;$D$91&amp;$D$92,'CCG data'!$A:$AD,'CCG data'!T$3,FALSE))),"",VLOOKUP($E322&amp;$D$91&amp;$D$92,'CCG data'!$A:$AD,'CCG data'!T$3,FALSE))</f>
        <v>12.430763236638384</v>
      </c>
      <c r="K322" s="395"/>
      <c r="L322" s="395">
        <f>IF(OR(ISERROR(VLOOKUP($E322&amp;$D$91&amp;$D$92,'CCG data'!$A:$AD,'CCG data'!U$3,FALSE)),ISBLANK(VLOOKUP($E322&amp;$D$91&amp;$D$92,'CCG data'!$A:$AD,'CCG data'!U$3,FALSE))),"",VLOOKUP($E322&amp;$D$91&amp;$D$92,'CCG data'!$A:$AD,'CCG data'!U$3,FALSE))</f>
        <v>37.044441272156455</v>
      </c>
      <c r="M322" s="396"/>
      <c r="N322" s="367">
        <f>IF(OR(ISERROR(VLOOKUP($E322&amp;$D$91&amp;$D$92,'CCG data'!$A:$AD,'CCG data'!G$3,FALSE)),ISBLANK(VLOOKUP($E322&amp;$D$91&amp;$D$92,'CCG data'!$A:$AD,'CCG data'!G$3,FALSE))),"",VLOOKUP($E322&amp;$D$91&amp;$D$92,'CCG data'!$A:$AD,'CCG data'!G$3,FALSE))</f>
        <v>2330</v>
      </c>
      <c r="P322" s="404" t="str">
        <f>IF(OR(ISERROR(VLOOKUP($E322&amp;$D$91&amp;$D$92,'CCG data'!$A:$AD,'CCG data'!B$3,FALSE)),ISBLANK(VLOOKUP($E322&amp;$D$91&amp;$D$92,'CCG data'!$A:$AD,'CCG data'!B$3,FALSE))),"",VLOOKUP($E322&amp;$D$91&amp;$D$92,'CCG data'!$A:$AD,'CCG data'!B$3,FALSE))</f>
        <v/>
      </c>
      <c r="Q322" s="267"/>
      <c r="R322" s="267">
        <f>IF(OR(ISERROR(VLOOKUP($E322&amp;$D$91&amp;$D$92,'CCG data'!$A:$AD,'CCG data'!C$3,FALSE)),ISBLANK(VLOOKUP($E322&amp;$D$91&amp;$D$92,'CCG data'!$A:$AD,'CCG data'!C$3,FALSE))),"",VLOOKUP($E322&amp;$D$91&amp;$D$92,'CCG data'!$A:$AD,'CCG data'!C$3,FALSE))</f>
        <v>0.7214592274678111</v>
      </c>
      <c r="S322" s="267"/>
      <c r="T322" s="267">
        <f>IF(OR(ISERROR(VLOOKUP($E322&amp;$D$91&amp;$D$92,'CCG data'!$A:$AD,'CCG data'!D$3,FALSE)),ISBLANK(VLOOKUP($E322&amp;$D$91&amp;$D$92,'CCG data'!$A:$AD,'CCG data'!D$3,FALSE))),"",VLOOKUP($E322&amp;$D$91&amp;$D$92,'CCG data'!$A:$AD,'CCG data'!D$3,FALSE))</f>
        <v>6.652360515021459E-2</v>
      </c>
      <c r="U322" s="267"/>
      <c r="V322" s="267">
        <f>IF(OR(ISERROR(VLOOKUP($E322&amp;$D$91&amp;$D$92,'CCG data'!$A:$AD,'CCG data'!E$3,FALSE)),ISBLANK(VLOOKUP($E322&amp;$D$91&amp;$D$92,'CCG data'!$A:$AD,'CCG data'!E$3,FALSE))),"",VLOOKUP($E322&amp;$D$91&amp;$D$92,'CCG data'!$A:$AD,'CCG data'!E$3,FALSE))</f>
        <v>0.21201716738197424</v>
      </c>
      <c r="W322" s="405"/>
      <c r="Z322" s="165">
        <f>IFERROR(VLOOKUP($E322&amp;$D$92, Outliers!$A$4:$P$214,13,FALSE),"0")</f>
        <v>0</v>
      </c>
      <c r="AA322" s="165">
        <f>IFERROR(VLOOKUP($E322&amp;$D$92, Outliers!$A$4:$P$214,14,FALSE),"0")</f>
        <v>1</v>
      </c>
      <c r="AB322" s="165">
        <f>IFERROR(VLOOKUP($E322&amp;$D$92, Outliers!$A$4:$P$214,15,FALSE),"0")</f>
        <v>1</v>
      </c>
    </row>
    <row r="323" spans="4:28" x14ac:dyDescent="0.25">
      <c r="D323" s="319"/>
      <c r="E323" s="103" t="s">
        <v>27</v>
      </c>
      <c r="F323" s="95" t="str">
        <f>IF(P322="","",VLOOKUP($E322&amp;$D$91&amp;$D$92,'CCG data'!$A:$AD,'CCG data'!W$3,FALSE))</f>
        <v/>
      </c>
      <c r="G323" s="96" t="str">
        <f>IF(P322="","",VLOOKUP($E322&amp;$D$91&amp;$D$92,'CCG data'!$A:$AD,'CCG data'!X$3,FALSE))</f>
        <v/>
      </c>
      <c r="H323" s="96">
        <f>IF(R322="","",VLOOKUP($E322&amp;$D$91&amp;$D$92,'CCG data'!$A:$AD,'CCG data'!Y$3,FALSE))</f>
        <v>119.98192730314302</v>
      </c>
      <c r="I323" s="96">
        <f>IF(R322="","",VLOOKUP($E322&amp;$D$91&amp;$D$92,'CCG data'!$A:$AD,'CCG data'!Z$3,FALSE))</f>
        <v>132.0292929544832</v>
      </c>
      <c r="J323" s="96">
        <f>IF(T322="","",VLOOKUP($E322&amp;$D$91&amp;$D$92,'CCG data'!$A:$AD,'CCG data'!AA$3,FALSE))</f>
        <v>10.473775892921392</v>
      </c>
      <c r="K323" s="96">
        <f>IF(T322="","",VLOOKUP($E322&amp;$D$91&amp;$D$92,'CCG data'!$A:$AD,'CCG data'!AB$3,FALSE))</f>
        <v>14.387750580355377</v>
      </c>
      <c r="L323" s="96">
        <f>IF(V322="","",VLOOKUP($E322&amp;$D$91&amp;$D$92,'CCG data'!$A:$AD,'CCG data'!AC$3,FALSE))</f>
        <v>33.777693182854556</v>
      </c>
      <c r="M323" s="96">
        <f>IF(V322="","",VLOOKUP($E322&amp;$D$91&amp;$D$92,'CCG data'!$A:$AD,'CCG data'!AD$3,FALSE))</f>
        <v>40.311189361458354</v>
      </c>
      <c r="N323" s="368"/>
      <c r="P323" s="152" t="str">
        <f>IF(P322="","",VLOOKUP($E322&amp;$D$91&amp;$D$92,'CCG data'!$A:$AD,'CCG data'!I$3,FALSE))</f>
        <v/>
      </c>
      <c r="Q323" s="15" t="str">
        <f>IF(P322="","",VLOOKUP($E322&amp;$D$91&amp;$D$92,'CCG data'!$A:$AD,'CCG data'!J$3,FALSE))</f>
        <v/>
      </c>
      <c r="R323" s="15">
        <f>IF(R322="","",VLOOKUP($E322&amp;$D$91&amp;$D$92,'CCG data'!$A:$AD,'CCG data'!K$3,FALSE))</f>
        <v>0.70299999999999996</v>
      </c>
      <c r="S323" s="15">
        <f>IF(R322="","",VLOOKUP($E322&amp;$D$91&amp;$D$92,'CCG data'!$A:$AD,'CCG data'!L$3,FALSE))</f>
        <v>0.73899999999999999</v>
      </c>
      <c r="T323" s="15">
        <f>IF(T322="","",VLOOKUP($E322&amp;$D$91&amp;$D$92,'CCG data'!$A:$AD,'CCG data'!M$3,FALSE))</f>
        <v>5.7000000000000002E-2</v>
      </c>
      <c r="U323" s="15">
        <f>IF(T322="","",VLOOKUP($E322&amp;$D$91&amp;$D$92,'CCG data'!$A:$AD,'CCG data'!N$3,FALSE))</f>
        <v>7.6999999999999999E-2</v>
      </c>
      <c r="V323" s="15">
        <f>IF(V322="","",VLOOKUP($E322&amp;$D$91&amp;$D$92,'CCG data'!$A:$AD,'CCG data'!O$3,FALSE))</f>
        <v>0.19600000000000001</v>
      </c>
      <c r="W323" s="136">
        <f>IF(V322="","",VLOOKUP($E322&amp;$D$91&amp;$D$92,'CCG data'!$A:$AD,'CCG data'!P$3,FALSE))</f>
        <v>0.22900000000000001</v>
      </c>
      <c r="Z323" s="165" t="str">
        <f>IFERROR(VLOOKUP($E323&amp;$D$92, Outliers!$A$4:$P$214,13,FALSE),"0")</f>
        <v>0</v>
      </c>
      <c r="AA323" s="165" t="str">
        <f>IFERROR(VLOOKUP($E323&amp;$D$92, Outliers!$A$4:$P$214,14,FALSE),"0")</f>
        <v>0</v>
      </c>
      <c r="AB323" s="165" t="str">
        <f>IFERROR(VLOOKUP($E323&amp;$D$92, Outliers!$A$4:$P$214,15,FALSE),"0")</f>
        <v>0</v>
      </c>
    </row>
    <row r="324" spans="4:28" ht="15.75" x14ac:dyDescent="0.25">
      <c r="D324" s="319"/>
      <c r="E324" s="104" t="s">
        <v>417</v>
      </c>
      <c r="F324" s="394" t="str">
        <f>IF(OR(ISERROR(VLOOKUP($E324&amp;$D$91&amp;$D$92,'CCG data'!$A:$AD,'CCG data'!R$3,FALSE)),ISBLANK(VLOOKUP($E324&amp;$D$91&amp;$D$92,'CCG data'!$A:$AD,'CCG data'!R$3,FALSE))),"",VLOOKUP($E324&amp;$D$91&amp;$D$92,'CCG data'!$A:$AD,'CCG data'!R$3,FALSE))</f>
        <v/>
      </c>
      <c r="G324" s="395"/>
      <c r="H324" s="395">
        <f>IF(OR(ISERROR(VLOOKUP($E324&amp;$D$91&amp;$D$92,'CCG data'!$A:$AD,'CCG data'!S$3,FALSE)),ISBLANK(VLOOKUP($E324&amp;$D$91&amp;$D$92,'CCG data'!$A:$AD,'CCG data'!S$3,FALSE))),"",VLOOKUP($E324&amp;$D$91&amp;$D$92,'CCG data'!$A:$AD,'CCG data'!S$3,FALSE))</f>
        <v>115.90550548042891</v>
      </c>
      <c r="I324" s="395"/>
      <c r="J324" s="395">
        <f>IF(OR(ISERROR(VLOOKUP($E324&amp;$D$91&amp;$D$92,'CCG data'!$A:$AD,'CCG data'!T$3,FALSE)),ISBLANK(VLOOKUP($E324&amp;$D$91&amp;$D$92,'CCG data'!$A:$AD,'CCG data'!T$3,FALSE))),"",VLOOKUP($E324&amp;$D$91&amp;$D$92,'CCG data'!$A:$AD,'CCG data'!T$3,FALSE))</f>
        <v>11.623760389125801</v>
      </c>
      <c r="K324" s="395"/>
      <c r="L324" s="395">
        <f>IF(OR(ISERROR(VLOOKUP($E324&amp;$D$91&amp;$D$92,'CCG data'!$A:$AD,'CCG data'!U$3,FALSE)),ISBLANK(VLOOKUP($E324&amp;$D$91&amp;$D$92,'CCG data'!$A:$AD,'CCG data'!U$3,FALSE))),"",VLOOKUP($E324&amp;$D$91&amp;$D$92,'CCG data'!$A:$AD,'CCG data'!U$3,FALSE))</f>
        <v>40.074051194012952</v>
      </c>
      <c r="M324" s="396"/>
      <c r="N324" s="367">
        <f>IF(OR(ISERROR(VLOOKUP($E324&amp;$D$91&amp;$D$92,'CCG data'!$A:$AD,'CCG data'!G$3,FALSE)),ISBLANK(VLOOKUP($E324&amp;$D$91&amp;$D$92,'CCG data'!$A:$AD,'CCG data'!G$3,FALSE))),"",VLOOKUP($E324&amp;$D$91&amp;$D$92,'CCG data'!$A:$AD,'CCG data'!G$3,FALSE))</f>
        <v>1126</v>
      </c>
      <c r="P324" s="404" t="str">
        <f>IF(OR(ISERROR(VLOOKUP($E324&amp;$D$91&amp;$D$92,'CCG data'!$A:$AD,'CCG data'!B$3,FALSE)),ISBLANK(VLOOKUP($E324&amp;$D$91&amp;$D$92,'CCG data'!$A:$AD,'CCG data'!B$3,FALSE))),"",VLOOKUP($E324&amp;$D$91&amp;$D$92,'CCG data'!$A:$AD,'CCG data'!B$3,FALSE))</f>
        <v/>
      </c>
      <c r="Q324" s="267"/>
      <c r="R324" s="267">
        <f>IF(OR(ISERROR(VLOOKUP($E324&amp;$D$91&amp;$D$92,'CCG data'!$A:$AD,'CCG data'!C$3,FALSE)),ISBLANK(VLOOKUP($E324&amp;$D$91&amp;$D$92,'CCG data'!$A:$AD,'CCG data'!C$3,FALSE))),"",VLOOKUP($E324&amp;$D$91&amp;$D$92,'CCG data'!$A:$AD,'CCG data'!C$3,FALSE))</f>
        <v>0.69271758436944941</v>
      </c>
      <c r="S324" s="267"/>
      <c r="T324" s="267">
        <f>IF(OR(ISERROR(VLOOKUP($E324&amp;$D$91&amp;$D$92,'CCG data'!$A:$AD,'CCG data'!D$3,FALSE)),ISBLANK(VLOOKUP($E324&amp;$D$91&amp;$D$92,'CCG data'!$A:$AD,'CCG data'!D$3,FALSE))),"",VLOOKUP($E324&amp;$D$91&amp;$D$92,'CCG data'!$A:$AD,'CCG data'!D$3,FALSE))</f>
        <v>5.9502664298401418E-2</v>
      </c>
      <c r="U324" s="267"/>
      <c r="V324" s="267">
        <f>IF(OR(ISERROR(VLOOKUP($E324&amp;$D$91&amp;$D$92,'CCG data'!$A:$AD,'CCG data'!E$3,FALSE)),ISBLANK(VLOOKUP($E324&amp;$D$91&amp;$D$92,'CCG data'!$A:$AD,'CCG data'!E$3,FALSE))),"",VLOOKUP($E324&amp;$D$91&amp;$D$92,'CCG data'!$A:$AD,'CCG data'!E$3,FALSE))</f>
        <v>0.24777975133214919</v>
      </c>
      <c r="W324" s="405"/>
      <c r="Z324" s="165">
        <f>IFERROR(VLOOKUP($E324&amp;$D$92, Outliers!$A$4:$P$214,13,FALSE),"0")</f>
        <v>1</v>
      </c>
      <c r="AA324" s="165">
        <f>IFERROR(VLOOKUP($E324&amp;$D$92, Outliers!$A$4:$P$214,14,FALSE),"0")</f>
        <v>1</v>
      </c>
      <c r="AB324" s="165">
        <f>IFERROR(VLOOKUP($E324&amp;$D$92, Outliers!$A$4:$P$214,15,FALSE),"0")</f>
        <v>1</v>
      </c>
    </row>
    <row r="325" spans="4:28" x14ac:dyDescent="0.25">
      <c r="D325" s="319"/>
      <c r="E325" s="103" t="s">
        <v>27</v>
      </c>
      <c r="F325" s="95" t="str">
        <f>IF(P324="","",VLOOKUP($E324&amp;$D$91&amp;$D$92,'CCG data'!$A:$AD,'CCG data'!W$3,FALSE))</f>
        <v/>
      </c>
      <c r="G325" s="96" t="str">
        <f>IF(P324="","",VLOOKUP($E324&amp;$D$91&amp;$D$92,'CCG data'!$A:$AD,'CCG data'!X$3,FALSE))</f>
        <v/>
      </c>
      <c r="H325" s="96">
        <f>IF(R324="","",VLOOKUP($E324&amp;$D$91&amp;$D$92,'CCG data'!$A:$AD,'CCG data'!Y$3,FALSE))</f>
        <v>107.77134314758469</v>
      </c>
      <c r="I325" s="96">
        <f>IF(R324="","",VLOOKUP($E324&amp;$D$91&amp;$D$92,'CCG data'!$A:$AD,'CCG data'!Z$3,FALSE))</f>
        <v>124.03966781327314</v>
      </c>
      <c r="J325" s="96">
        <f>IF(T324="","",VLOOKUP($E324&amp;$D$91&amp;$D$92,'CCG data'!$A:$AD,'CCG data'!AA$3,FALSE))</f>
        <v>8.8404264269079569</v>
      </c>
      <c r="K325" s="96">
        <f>IF(T324="","",VLOOKUP($E324&amp;$D$91&amp;$D$92,'CCG data'!$A:$AD,'CCG data'!AB$3,FALSE))</f>
        <v>14.407094351343645</v>
      </c>
      <c r="L325" s="96">
        <f>IF(V324="","",VLOOKUP($E324&amp;$D$91&amp;$D$92,'CCG data'!$A:$AD,'CCG data'!AC$3,FALSE))</f>
        <v>35.371676642830025</v>
      </c>
      <c r="M325" s="96">
        <f>IF(V324="","",VLOOKUP($E324&amp;$D$91&amp;$D$92,'CCG data'!$A:$AD,'CCG data'!AD$3,FALSE))</f>
        <v>44.77642574519588</v>
      </c>
      <c r="N325" s="368"/>
      <c r="P325" s="152" t="str">
        <f>IF(P324="","",VLOOKUP($E324&amp;$D$91&amp;$D$92,'CCG data'!$A:$AD,'CCG data'!I$3,FALSE))</f>
        <v/>
      </c>
      <c r="Q325" s="15" t="str">
        <f>IF(P324="","",VLOOKUP($E324&amp;$D$91&amp;$D$92,'CCG data'!$A:$AD,'CCG data'!J$3,FALSE))</f>
        <v/>
      </c>
      <c r="R325" s="15">
        <f>IF(R324="","",VLOOKUP($E324&amp;$D$91&amp;$D$92,'CCG data'!$A:$AD,'CCG data'!K$3,FALSE))</f>
        <v>0.66500000000000004</v>
      </c>
      <c r="S325" s="15">
        <f>IF(R324="","",VLOOKUP($E324&amp;$D$91&amp;$D$92,'CCG data'!$A:$AD,'CCG data'!L$3,FALSE))</f>
        <v>0.71899999999999997</v>
      </c>
      <c r="T325" s="15">
        <f>IF(T324="","",VLOOKUP($E324&amp;$D$91&amp;$D$92,'CCG data'!$A:$AD,'CCG data'!M$3,FALSE))</f>
        <v>4.7E-2</v>
      </c>
      <c r="U325" s="15">
        <f>IF(T324="","",VLOOKUP($E324&amp;$D$91&amp;$D$92,'CCG data'!$A:$AD,'CCG data'!N$3,FALSE))</f>
        <v>7.4999999999999997E-2</v>
      </c>
      <c r="V325" s="15">
        <f>IF(V324="","",VLOOKUP($E324&amp;$D$91&amp;$D$92,'CCG data'!$A:$AD,'CCG data'!O$3,FALSE))</f>
        <v>0.223</v>
      </c>
      <c r="W325" s="136">
        <f>IF(V324="","",VLOOKUP($E324&amp;$D$91&amp;$D$92,'CCG data'!$A:$AD,'CCG data'!P$3,FALSE))</f>
        <v>0.27400000000000002</v>
      </c>
      <c r="Z325" s="165" t="str">
        <f>IFERROR(VLOOKUP($E325&amp;$D$92, Outliers!$A$4:$P$214,13,FALSE),"0")</f>
        <v>0</v>
      </c>
      <c r="AA325" s="165" t="str">
        <f>IFERROR(VLOOKUP($E325&amp;$D$92, Outliers!$A$4:$P$214,14,FALSE),"0")</f>
        <v>0</v>
      </c>
      <c r="AB325" s="165" t="str">
        <f>IFERROR(VLOOKUP($E325&amp;$D$92, Outliers!$A$4:$P$214,15,FALSE),"0")</f>
        <v>0</v>
      </c>
    </row>
    <row r="326" spans="4:28" ht="15.75" x14ac:dyDescent="0.25">
      <c r="D326" s="319"/>
      <c r="E326" s="104" t="s">
        <v>227</v>
      </c>
      <c r="F326" s="394" t="str">
        <f>IF(OR(ISERROR(VLOOKUP($E326&amp;$D$91&amp;$D$92,'CCG data'!$A:$AD,'CCG data'!R$3,FALSE)),ISBLANK(VLOOKUP($E326&amp;$D$91&amp;$D$92,'CCG data'!$A:$AD,'CCG data'!R$3,FALSE))),"",VLOOKUP($E326&amp;$D$91&amp;$D$92,'CCG data'!$A:$AD,'CCG data'!R$3,FALSE))</f>
        <v/>
      </c>
      <c r="G326" s="395"/>
      <c r="H326" s="395">
        <f>IF(OR(ISERROR(VLOOKUP($E326&amp;$D$91&amp;$D$92,'CCG data'!$A:$AD,'CCG data'!S$3,FALSE)),ISBLANK(VLOOKUP($E326&amp;$D$91&amp;$D$92,'CCG data'!$A:$AD,'CCG data'!S$3,FALSE))),"",VLOOKUP($E326&amp;$D$91&amp;$D$92,'CCG data'!$A:$AD,'CCG data'!S$3,FALSE))</f>
        <v>122.4713173929854</v>
      </c>
      <c r="I326" s="395"/>
      <c r="J326" s="395">
        <f>IF(OR(ISERROR(VLOOKUP($E326&amp;$D$91&amp;$D$92,'CCG data'!$A:$AD,'CCG data'!T$3,FALSE)),ISBLANK(VLOOKUP($E326&amp;$D$91&amp;$D$92,'CCG data'!$A:$AD,'CCG data'!T$3,FALSE))),"",VLOOKUP($E326&amp;$D$91&amp;$D$92,'CCG data'!$A:$AD,'CCG data'!T$3,FALSE))</f>
        <v>19.395844906085436</v>
      </c>
      <c r="K326" s="395"/>
      <c r="L326" s="395">
        <f>IF(OR(ISERROR(VLOOKUP($E326&amp;$D$91&amp;$D$92,'CCG data'!$A:$AD,'CCG data'!U$3,FALSE)),ISBLANK(VLOOKUP($E326&amp;$D$91&amp;$D$92,'CCG data'!$A:$AD,'CCG data'!U$3,FALSE))),"",VLOOKUP($E326&amp;$D$91&amp;$D$92,'CCG data'!$A:$AD,'CCG data'!U$3,FALSE))</f>
        <v>12.760193152959692</v>
      </c>
      <c r="M326" s="396"/>
      <c r="N326" s="367">
        <f>IF(OR(ISERROR(VLOOKUP($E326&amp;$D$91&amp;$D$92,'CCG data'!$A:$AD,'CCG data'!G$3,FALSE)),ISBLANK(VLOOKUP($E326&amp;$D$91&amp;$D$92,'CCG data'!$A:$AD,'CCG data'!G$3,FALSE))),"",VLOOKUP($E326&amp;$D$91&amp;$D$92,'CCG data'!$A:$AD,'CCG data'!G$3,FALSE))</f>
        <v>912</v>
      </c>
      <c r="P326" s="404" t="str">
        <f>IF(OR(ISERROR(VLOOKUP($E326&amp;$D$91&amp;$D$92,'CCG data'!$A:$AD,'CCG data'!B$3,FALSE)),ISBLANK(VLOOKUP($E326&amp;$D$91&amp;$D$92,'CCG data'!$A:$AD,'CCG data'!B$3,FALSE))),"",VLOOKUP($E326&amp;$D$91&amp;$D$92,'CCG data'!$A:$AD,'CCG data'!B$3,FALSE))</f>
        <v/>
      </c>
      <c r="Q326" s="267"/>
      <c r="R326" s="267">
        <f>IF(OR(ISERROR(VLOOKUP($E326&amp;$D$91&amp;$D$92,'CCG data'!$A:$AD,'CCG data'!C$3,FALSE)),ISBLANK(VLOOKUP($E326&amp;$D$91&amp;$D$92,'CCG data'!$A:$AD,'CCG data'!C$3,FALSE))),"",VLOOKUP($E326&amp;$D$91&amp;$D$92,'CCG data'!$A:$AD,'CCG data'!C$3,FALSE))</f>
        <v>0.80482456140350878</v>
      </c>
      <c r="S326" s="267"/>
      <c r="T326" s="267">
        <f>IF(OR(ISERROR(VLOOKUP($E326&amp;$D$91&amp;$D$92,'CCG data'!$A:$AD,'CCG data'!D$3,FALSE)),ISBLANK(VLOOKUP($E326&amp;$D$91&amp;$D$92,'CCG data'!$A:$AD,'CCG data'!D$3,FALSE))),"",VLOOKUP($E326&amp;$D$91&amp;$D$92,'CCG data'!$A:$AD,'CCG data'!D$3,FALSE))</f>
        <v>0.10964912280701754</v>
      </c>
      <c r="U326" s="267"/>
      <c r="V326" s="267">
        <f>IF(OR(ISERROR(VLOOKUP($E326&amp;$D$91&amp;$D$92,'CCG data'!$A:$AD,'CCG data'!E$3,FALSE)),ISBLANK(VLOOKUP($E326&amp;$D$91&amp;$D$92,'CCG data'!$A:$AD,'CCG data'!E$3,FALSE))),"",VLOOKUP($E326&amp;$D$91&amp;$D$92,'CCG data'!$A:$AD,'CCG data'!E$3,FALSE))</f>
        <v>8.5526315789473686E-2</v>
      </c>
      <c r="W326" s="405"/>
      <c r="Z326" s="165">
        <f>IFERROR(VLOOKUP($E326&amp;$D$92, Outliers!$A$4:$P$214,13,FALSE),"0")</f>
        <v>0</v>
      </c>
      <c r="AA326" s="165">
        <f>IFERROR(VLOOKUP($E326&amp;$D$92, Outliers!$A$4:$P$214,14,FALSE),"0")</f>
        <v>0</v>
      </c>
      <c r="AB326" s="165">
        <f>IFERROR(VLOOKUP($E326&amp;$D$92, Outliers!$A$4:$P$214,15,FALSE),"0")</f>
        <v>1</v>
      </c>
    </row>
    <row r="327" spans="4:28" x14ac:dyDescent="0.25">
      <c r="D327" s="319"/>
      <c r="E327" s="103" t="s">
        <v>27</v>
      </c>
      <c r="F327" s="95" t="str">
        <f>IF(P326="","",VLOOKUP($E326&amp;$D$91&amp;$D$92,'CCG data'!$A:$AD,'CCG data'!W$3,FALSE))</f>
        <v/>
      </c>
      <c r="G327" s="96" t="str">
        <f>IF(P326="","",VLOOKUP($E326&amp;$D$91&amp;$D$92,'CCG data'!$A:$AD,'CCG data'!X$3,FALSE))</f>
        <v/>
      </c>
      <c r="H327" s="96">
        <f>IF(R326="","",VLOOKUP($E326&amp;$D$91&amp;$D$92,'CCG data'!$A:$AD,'CCG data'!Y$3,FALSE))</f>
        <v>113.61113972023908</v>
      </c>
      <c r="I327" s="96">
        <f>IF(R326="","",VLOOKUP($E326&amp;$D$91&amp;$D$92,'CCG data'!$A:$AD,'CCG data'!Z$3,FALSE))</f>
        <v>131.3314950657317</v>
      </c>
      <c r="J327" s="96">
        <f>IF(T326="","",VLOOKUP($E326&amp;$D$91&amp;$D$92,'CCG data'!$A:$AD,'CCG data'!AA$3,FALSE))</f>
        <v>15.594259304492692</v>
      </c>
      <c r="K327" s="96">
        <f>IF(T326="","",VLOOKUP($E326&amp;$D$91&amp;$D$92,'CCG data'!$A:$AD,'CCG data'!AB$3,FALSE))</f>
        <v>23.197430507678181</v>
      </c>
      <c r="L327" s="96">
        <f>IF(V326="","",VLOOKUP($E326&amp;$D$91&amp;$D$92,'CCG data'!$A:$AD,'CCG data'!AC$3,FALSE))</f>
        <v>9.9283707159239984</v>
      </c>
      <c r="M327" s="96">
        <f>IF(V326="","",VLOOKUP($E326&amp;$D$91&amp;$D$92,'CCG data'!$A:$AD,'CCG data'!AD$3,FALSE))</f>
        <v>15.592015589995386</v>
      </c>
      <c r="N327" s="368"/>
      <c r="P327" s="152" t="str">
        <f>IF(P326="","",VLOOKUP($E326&amp;$D$91&amp;$D$92,'CCG data'!$A:$AD,'CCG data'!I$3,FALSE))</f>
        <v/>
      </c>
      <c r="Q327" s="15" t="str">
        <f>IF(P326="","",VLOOKUP($E326&amp;$D$91&amp;$D$92,'CCG data'!$A:$AD,'CCG data'!J$3,FALSE))</f>
        <v/>
      </c>
      <c r="R327" s="15">
        <f>IF(R326="","",VLOOKUP($E326&amp;$D$91&amp;$D$92,'CCG data'!$A:$AD,'CCG data'!K$3,FALSE))</f>
        <v>0.77800000000000002</v>
      </c>
      <c r="S327" s="15">
        <f>IF(R326="","",VLOOKUP($E326&amp;$D$91&amp;$D$92,'CCG data'!$A:$AD,'CCG data'!L$3,FALSE))</f>
        <v>0.82899999999999996</v>
      </c>
      <c r="T327" s="15">
        <f>IF(T326="","",VLOOKUP($E326&amp;$D$91&amp;$D$92,'CCG data'!$A:$AD,'CCG data'!M$3,FALSE))</f>
        <v>9.0999999999999998E-2</v>
      </c>
      <c r="U327" s="15">
        <f>IF(T326="","",VLOOKUP($E326&amp;$D$91&amp;$D$92,'CCG data'!$A:$AD,'CCG data'!N$3,FALSE))</f>
        <v>0.13200000000000001</v>
      </c>
      <c r="V327" s="15">
        <f>IF(V326="","",VLOOKUP($E326&amp;$D$91&amp;$D$92,'CCG data'!$A:$AD,'CCG data'!O$3,FALSE))</f>
        <v>6.9000000000000006E-2</v>
      </c>
      <c r="W327" s="136">
        <f>IF(V326="","",VLOOKUP($E326&amp;$D$91&amp;$D$92,'CCG data'!$A:$AD,'CCG data'!P$3,FALSE))</f>
        <v>0.105</v>
      </c>
      <c r="Z327" s="165" t="str">
        <f>IFERROR(VLOOKUP($E327&amp;$D$92, Outliers!$A$4:$P$214,13,FALSE),"0")</f>
        <v>0</v>
      </c>
      <c r="AA327" s="165" t="str">
        <f>IFERROR(VLOOKUP($E327&amp;$D$92, Outliers!$A$4:$P$214,14,FALSE),"0")</f>
        <v>0</v>
      </c>
      <c r="AB327" s="165" t="str">
        <f>IFERROR(VLOOKUP($E327&amp;$D$92, Outliers!$A$4:$P$214,15,FALSE),"0")</f>
        <v>0</v>
      </c>
    </row>
    <row r="328" spans="4:28" ht="15.75" x14ac:dyDescent="0.25">
      <c r="D328" s="319"/>
      <c r="E328" s="104" t="s">
        <v>228</v>
      </c>
      <c r="F328" s="394" t="str">
        <f>IF(OR(ISERROR(VLOOKUP($E328&amp;$D$91&amp;$D$92,'CCG data'!$A:$AD,'CCG data'!R$3,FALSE)),ISBLANK(VLOOKUP($E328&amp;$D$91&amp;$D$92,'CCG data'!$A:$AD,'CCG data'!R$3,FALSE))),"",VLOOKUP($E328&amp;$D$91&amp;$D$92,'CCG data'!$A:$AD,'CCG data'!R$3,FALSE))</f>
        <v/>
      </c>
      <c r="G328" s="395"/>
      <c r="H328" s="395">
        <f>IF(OR(ISERROR(VLOOKUP($E328&amp;$D$91&amp;$D$92,'CCG data'!$A:$AD,'CCG data'!S$3,FALSE)),ISBLANK(VLOOKUP($E328&amp;$D$91&amp;$D$92,'CCG data'!$A:$AD,'CCG data'!S$3,FALSE))),"",VLOOKUP($E328&amp;$D$91&amp;$D$92,'CCG data'!$A:$AD,'CCG data'!S$3,FALSE))</f>
        <v>86.72460585740204</v>
      </c>
      <c r="I328" s="395"/>
      <c r="J328" s="395">
        <f>IF(OR(ISERROR(VLOOKUP($E328&amp;$D$91&amp;$D$92,'CCG data'!$A:$AD,'CCG data'!T$3,FALSE)),ISBLANK(VLOOKUP($E328&amp;$D$91&amp;$D$92,'CCG data'!$A:$AD,'CCG data'!T$3,FALSE))),"",VLOOKUP($E328&amp;$D$91&amp;$D$92,'CCG data'!$A:$AD,'CCG data'!T$3,FALSE))</f>
        <v>13.137827704079847</v>
      </c>
      <c r="K328" s="395"/>
      <c r="L328" s="395">
        <f>IF(OR(ISERROR(VLOOKUP($E328&amp;$D$91&amp;$D$92,'CCG data'!$A:$AD,'CCG data'!U$3,FALSE)),ISBLANK(VLOOKUP($E328&amp;$D$91&amp;$D$92,'CCG data'!$A:$AD,'CCG data'!U$3,FALSE))),"",VLOOKUP($E328&amp;$D$91&amp;$D$92,'CCG data'!$A:$AD,'CCG data'!U$3,FALSE))</f>
        <v>59.245118630176144</v>
      </c>
      <c r="M328" s="396"/>
      <c r="N328" s="367">
        <f>IF(OR(ISERROR(VLOOKUP($E328&amp;$D$91&amp;$D$92,'CCG data'!$A:$AD,'CCG data'!G$3,FALSE)),ISBLANK(VLOOKUP($E328&amp;$D$91&amp;$D$92,'CCG data'!$A:$AD,'CCG data'!G$3,FALSE))),"",VLOOKUP($E328&amp;$D$91&amp;$D$92,'CCG data'!$A:$AD,'CCG data'!G$3,FALSE))</f>
        <v>1101</v>
      </c>
      <c r="P328" s="404" t="str">
        <f>IF(OR(ISERROR(VLOOKUP($E328&amp;$D$91&amp;$D$92,'CCG data'!$A:$AD,'CCG data'!B$3,FALSE)),ISBLANK(VLOOKUP($E328&amp;$D$91&amp;$D$92,'CCG data'!$A:$AD,'CCG data'!B$3,FALSE))),"",VLOOKUP($E328&amp;$D$91&amp;$D$92,'CCG data'!$A:$AD,'CCG data'!B$3,FALSE))</f>
        <v/>
      </c>
      <c r="Q328" s="267"/>
      <c r="R328" s="267">
        <f>IF(OR(ISERROR(VLOOKUP($E328&amp;$D$91&amp;$D$92,'CCG data'!$A:$AD,'CCG data'!C$3,FALSE)),ISBLANK(VLOOKUP($E328&amp;$D$91&amp;$D$92,'CCG data'!$A:$AD,'CCG data'!C$3,FALSE))),"",VLOOKUP($E328&amp;$D$91&amp;$D$92,'CCG data'!$A:$AD,'CCG data'!C$3,FALSE))</f>
        <v>0.54314259763851047</v>
      </c>
      <c r="S328" s="267"/>
      <c r="T328" s="267">
        <f>IF(OR(ISERROR(VLOOKUP($E328&amp;$D$91&amp;$D$92,'CCG data'!$A:$AD,'CCG data'!D$3,FALSE)),ISBLANK(VLOOKUP($E328&amp;$D$91&amp;$D$92,'CCG data'!$A:$AD,'CCG data'!D$3,FALSE))),"",VLOOKUP($E328&amp;$D$91&amp;$D$92,'CCG data'!$A:$AD,'CCG data'!D$3,FALSE))</f>
        <v>7.0844686648501368E-2</v>
      </c>
      <c r="U328" s="267"/>
      <c r="V328" s="267">
        <f>IF(OR(ISERROR(VLOOKUP($E328&amp;$D$91&amp;$D$92,'CCG data'!$A:$AD,'CCG data'!E$3,FALSE)),ISBLANK(VLOOKUP($E328&amp;$D$91&amp;$D$92,'CCG data'!$A:$AD,'CCG data'!E$3,FALSE))),"",VLOOKUP($E328&amp;$D$91&amp;$D$92,'CCG data'!$A:$AD,'CCG data'!E$3,FALSE))</f>
        <v>0.38601271571298817</v>
      </c>
      <c r="W328" s="405"/>
      <c r="Z328" s="165">
        <f>IFERROR(VLOOKUP($E328&amp;$D$92, Outliers!$A$4:$P$214,13,FALSE),"0")</f>
        <v>1</v>
      </c>
      <c r="AA328" s="165">
        <f>IFERROR(VLOOKUP($E328&amp;$D$92, Outliers!$A$4:$P$214,14,FALSE),"0")</f>
        <v>0</v>
      </c>
      <c r="AB328" s="165">
        <f>IFERROR(VLOOKUP($E328&amp;$D$92, Outliers!$A$4:$P$214,15,FALSE),"0")</f>
        <v>1</v>
      </c>
    </row>
    <row r="329" spans="4:28" x14ac:dyDescent="0.25">
      <c r="D329" s="319"/>
      <c r="E329" s="103" t="s">
        <v>27</v>
      </c>
      <c r="F329" s="95" t="str">
        <f>IF(P328="","",VLOOKUP($E328&amp;$D$91&amp;$D$92,'CCG data'!$A:$AD,'CCG data'!W$3,FALSE))</f>
        <v/>
      </c>
      <c r="G329" s="96" t="str">
        <f>IF(P328="","",VLOOKUP($E328&amp;$D$91&amp;$D$92,'CCG data'!$A:$AD,'CCG data'!X$3,FALSE))</f>
        <v/>
      </c>
      <c r="H329" s="96">
        <f>IF(R328="","",VLOOKUP($E328&amp;$D$91&amp;$D$92,'CCG data'!$A:$AD,'CCG data'!Y$3,FALSE))</f>
        <v>79.773597444921393</v>
      </c>
      <c r="I329" s="96">
        <f>IF(R328="","",VLOOKUP($E328&amp;$D$91&amp;$D$92,'CCG data'!$A:$AD,'CCG data'!Z$3,FALSE))</f>
        <v>93.675614269882686</v>
      </c>
      <c r="J329" s="96">
        <f>IF(T328="","",VLOOKUP($E328&amp;$D$91&amp;$D$92,'CCG data'!$A:$AD,'CCG data'!AA$3,FALSE))</f>
        <v>10.222198228855714</v>
      </c>
      <c r="K329" s="96">
        <f>IF(T328="","",VLOOKUP($E328&amp;$D$91&amp;$D$92,'CCG data'!$A:$AD,'CCG data'!AB$3,FALSE))</f>
        <v>16.05345717930398</v>
      </c>
      <c r="L329" s="96">
        <f>IF(V328="","",VLOOKUP($E328&amp;$D$91&amp;$D$92,'CCG data'!$A:$AD,'CCG data'!AC$3,FALSE))</f>
        <v>53.612450294266132</v>
      </c>
      <c r="M329" s="96">
        <f>IF(V328="","",VLOOKUP($E328&amp;$D$91&amp;$D$92,'CCG data'!$A:$AD,'CCG data'!AD$3,FALSE))</f>
        <v>64.877786966086163</v>
      </c>
      <c r="N329" s="368"/>
      <c r="P329" s="152" t="str">
        <f>IF(P328="","",VLOOKUP($E328&amp;$D$91&amp;$D$92,'CCG data'!$A:$AD,'CCG data'!I$3,FALSE))</f>
        <v/>
      </c>
      <c r="Q329" s="15" t="str">
        <f>IF(P328="","",VLOOKUP($E328&amp;$D$91&amp;$D$92,'CCG data'!$A:$AD,'CCG data'!J$3,FALSE))</f>
        <v/>
      </c>
      <c r="R329" s="15">
        <f>IF(R328="","",VLOOKUP($E328&amp;$D$91&amp;$D$92,'CCG data'!$A:$AD,'CCG data'!K$3,FALSE))</f>
        <v>0.51400000000000001</v>
      </c>
      <c r="S329" s="15">
        <f>IF(R328="","",VLOOKUP($E328&amp;$D$91&amp;$D$92,'CCG data'!$A:$AD,'CCG data'!L$3,FALSE))</f>
        <v>0.57199999999999995</v>
      </c>
      <c r="T329" s="15">
        <f>IF(T328="","",VLOOKUP($E328&amp;$D$91&amp;$D$92,'CCG data'!$A:$AD,'CCG data'!M$3,FALSE))</f>
        <v>5.7000000000000002E-2</v>
      </c>
      <c r="U329" s="15">
        <f>IF(T328="","",VLOOKUP($E328&amp;$D$91&amp;$D$92,'CCG data'!$A:$AD,'CCG data'!N$3,FALSE))</f>
        <v>8.7999999999999995E-2</v>
      </c>
      <c r="V329" s="15">
        <f>IF(V328="","",VLOOKUP($E328&amp;$D$91&amp;$D$92,'CCG data'!$A:$AD,'CCG data'!O$3,FALSE))</f>
        <v>0.35799999999999998</v>
      </c>
      <c r="W329" s="136">
        <f>IF(V328="","",VLOOKUP($E328&amp;$D$91&amp;$D$92,'CCG data'!$A:$AD,'CCG data'!P$3,FALSE))</f>
        <v>0.41499999999999998</v>
      </c>
      <c r="Z329" s="165" t="str">
        <f>IFERROR(VLOOKUP($E329&amp;$D$92, Outliers!$A$4:$P$214,13,FALSE),"0")</f>
        <v>0</v>
      </c>
      <c r="AA329" s="165" t="str">
        <f>IFERROR(VLOOKUP($E329&amp;$D$92, Outliers!$A$4:$P$214,14,FALSE),"0")</f>
        <v>0</v>
      </c>
      <c r="AB329" s="165" t="str">
        <f>IFERROR(VLOOKUP($E329&amp;$D$92, Outliers!$A$4:$P$214,15,FALSE),"0")</f>
        <v>0</v>
      </c>
    </row>
    <row r="330" spans="4:28" ht="15.75" x14ac:dyDescent="0.25">
      <c r="D330" s="319"/>
      <c r="E330" s="104" t="s">
        <v>229</v>
      </c>
      <c r="F330" s="394" t="str">
        <f>IF(OR(ISERROR(VLOOKUP($E330&amp;$D$91&amp;$D$92,'CCG data'!$A:$AD,'CCG data'!R$3,FALSE)),ISBLANK(VLOOKUP($E330&amp;$D$91&amp;$D$92,'CCG data'!$A:$AD,'CCG data'!R$3,FALSE))),"",VLOOKUP($E330&amp;$D$91&amp;$D$92,'CCG data'!$A:$AD,'CCG data'!R$3,FALSE))</f>
        <v/>
      </c>
      <c r="G330" s="395"/>
      <c r="H330" s="395">
        <f>IF(OR(ISERROR(VLOOKUP($E330&amp;$D$91&amp;$D$92,'CCG data'!$A:$AD,'CCG data'!S$3,FALSE)),ISBLANK(VLOOKUP($E330&amp;$D$91&amp;$D$92,'CCG data'!$A:$AD,'CCG data'!S$3,FALSE))),"",VLOOKUP($E330&amp;$D$91&amp;$D$92,'CCG data'!$A:$AD,'CCG data'!S$3,FALSE))</f>
        <v>118.8200105586193</v>
      </c>
      <c r="I330" s="395"/>
      <c r="J330" s="395">
        <f>IF(OR(ISERROR(VLOOKUP($E330&amp;$D$91&amp;$D$92,'CCG data'!$A:$AD,'CCG data'!T$3,FALSE)),ISBLANK(VLOOKUP($E330&amp;$D$91&amp;$D$92,'CCG data'!$A:$AD,'CCG data'!T$3,FALSE))),"",VLOOKUP($E330&amp;$D$91&amp;$D$92,'CCG data'!$A:$AD,'CCG data'!T$3,FALSE))</f>
        <v>17.376780079597257</v>
      </c>
      <c r="K330" s="395"/>
      <c r="L330" s="395">
        <f>IF(OR(ISERROR(VLOOKUP($E330&amp;$D$91&amp;$D$92,'CCG data'!$A:$AD,'CCG data'!U$3,FALSE)),ISBLANK(VLOOKUP($E330&amp;$D$91&amp;$D$92,'CCG data'!$A:$AD,'CCG data'!U$3,FALSE))),"",VLOOKUP($E330&amp;$D$91&amp;$D$92,'CCG data'!$A:$AD,'CCG data'!U$3,FALSE))</f>
        <v>13.231889558159009</v>
      </c>
      <c r="M330" s="396"/>
      <c r="N330" s="367">
        <f>IF(OR(ISERROR(VLOOKUP($E330&amp;$D$91&amp;$D$92,'CCG data'!$A:$AD,'CCG data'!G$3,FALSE)),ISBLANK(VLOOKUP($E330&amp;$D$91&amp;$D$92,'CCG data'!$A:$AD,'CCG data'!G$3,FALSE))),"",VLOOKUP($E330&amp;$D$91&amp;$D$92,'CCG data'!$A:$AD,'CCG data'!G$3,FALSE))</f>
        <v>855</v>
      </c>
      <c r="P330" s="404" t="str">
        <f>IF(OR(ISERROR(VLOOKUP($E330&amp;$D$91&amp;$D$92,'CCG data'!$A:$AD,'CCG data'!B$3,FALSE)),ISBLANK(VLOOKUP($E330&amp;$D$91&amp;$D$92,'CCG data'!$A:$AD,'CCG data'!B$3,FALSE))),"",VLOOKUP($E330&amp;$D$91&amp;$D$92,'CCG data'!$A:$AD,'CCG data'!B$3,FALSE))</f>
        <v/>
      </c>
      <c r="Q330" s="267"/>
      <c r="R330" s="267">
        <f>IF(OR(ISERROR(VLOOKUP($E330&amp;$D$91&amp;$D$92,'CCG data'!$A:$AD,'CCG data'!C$3,FALSE)),ISBLANK(VLOOKUP($E330&amp;$D$91&amp;$D$92,'CCG data'!$A:$AD,'CCG data'!C$3,FALSE))),"",VLOOKUP($E330&amp;$D$91&amp;$D$92,'CCG data'!$A:$AD,'CCG data'!C$3,FALSE))</f>
        <v>0.81052631578947365</v>
      </c>
      <c r="S330" s="267"/>
      <c r="T330" s="267">
        <f>IF(OR(ISERROR(VLOOKUP($E330&amp;$D$91&amp;$D$92,'CCG data'!$A:$AD,'CCG data'!D$3,FALSE)),ISBLANK(VLOOKUP($E330&amp;$D$91&amp;$D$92,'CCG data'!$A:$AD,'CCG data'!D$3,FALSE))),"",VLOOKUP($E330&amp;$D$91&amp;$D$92,'CCG data'!$A:$AD,'CCG data'!D$3,FALSE))</f>
        <v>9.8245614035087719E-2</v>
      </c>
      <c r="U330" s="267"/>
      <c r="V330" s="267">
        <f>IF(OR(ISERROR(VLOOKUP($E330&amp;$D$91&amp;$D$92,'CCG data'!$A:$AD,'CCG data'!E$3,FALSE)),ISBLANK(VLOOKUP($E330&amp;$D$91&amp;$D$92,'CCG data'!$A:$AD,'CCG data'!E$3,FALSE))),"",VLOOKUP($E330&amp;$D$91&amp;$D$92,'CCG data'!$A:$AD,'CCG data'!E$3,FALSE))</f>
        <v>9.1228070175438603E-2</v>
      </c>
      <c r="W330" s="405"/>
      <c r="Z330" s="165">
        <f>IFERROR(VLOOKUP($E330&amp;$D$92, Outliers!$A$4:$P$214,13,FALSE),"0")</f>
        <v>0</v>
      </c>
      <c r="AA330" s="165">
        <f>IFERROR(VLOOKUP($E330&amp;$D$92, Outliers!$A$4:$P$214,14,FALSE),"0")</f>
        <v>0</v>
      </c>
      <c r="AB330" s="165">
        <f>IFERROR(VLOOKUP($E330&amp;$D$92, Outliers!$A$4:$P$214,15,FALSE),"0")</f>
        <v>1</v>
      </c>
    </row>
    <row r="331" spans="4:28" x14ac:dyDescent="0.25">
      <c r="D331" s="319"/>
      <c r="E331" s="103" t="s">
        <v>27</v>
      </c>
      <c r="F331" s="95" t="str">
        <f>IF(P330="","",VLOOKUP($E330&amp;$D$91&amp;$D$92,'CCG data'!$A:$AD,'CCG data'!W$3,FALSE))</f>
        <v/>
      </c>
      <c r="G331" s="96" t="str">
        <f>IF(P330="","",VLOOKUP($E330&amp;$D$91&amp;$D$92,'CCG data'!$A:$AD,'CCG data'!X$3,FALSE))</f>
        <v/>
      </c>
      <c r="H331" s="96">
        <f>IF(R330="","",VLOOKUP($E330&amp;$D$91&amp;$D$92,'CCG data'!$A:$AD,'CCG data'!Y$3,FALSE))</f>
        <v>109.9733565851283</v>
      </c>
      <c r="I331" s="96">
        <f>IF(R330="","",VLOOKUP($E330&amp;$D$91&amp;$D$92,'CCG data'!$A:$AD,'CCG data'!Z$3,FALSE))</f>
        <v>127.6666645321103</v>
      </c>
      <c r="J331" s="96">
        <f>IF(T330="","",VLOOKUP($E330&amp;$D$91&amp;$D$92,'CCG data'!$A:$AD,'CCG data'!AA$3,FALSE))</f>
        <v>13.660694277294015</v>
      </c>
      <c r="K331" s="96">
        <f>IF(T330="","",VLOOKUP($E330&amp;$D$91&amp;$D$92,'CCG data'!$A:$AD,'CCG data'!AB$3,FALSE))</f>
        <v>21.092865881900501</v>
      </c>
      <c r="L331" s="96">
        <f>IF(V330="","",VLOOKUP($E330&amp;$D$91&amp;$D$92,'CCG data'!$A:$AD,'CCG data'!AC$3,FALSE))</f>
        <v>10.295385283810948</v>
      </c>
      <c r="M331" s="96">
        <f>IF(V330="","",VLOOKUP($E330&amp;$D$91&amp;$D$92,'CCG data'!$A:$AD,'CCG data'!AD$3,FALSE))</f>
        <v>16.168393832507071</v>
      </c>
      <c r="N331" s="368"/>
      <c r="P331" s="152" t="str">
        <f>IF(P330="","",VLOOKUP($E330&amp;$D$91&amp;$D$92,'CCG data'!$A:$AD,'CCG data'!I$3,FALSE))</f>
        <v/>
      </c>
      <c r="Q331" s="15" t="str">
        <f>IF(P330="","",VLOOKUP($E330&amp;$D$91&amp;$D$92,'CCG data'!$A:$AD,'CCG data'!J$3,FALSE))</f>
        <v/>
      </c>
      <c r="R331" s="15">
        <f>IF(R330="","",VLOOKUP($E330&amp;$D$91&amp;$D$92,'CCG data'!$A:$AD,'CCG data'!K$3,FALSE))</f>
        <v>0.78300000000000003</v>
      </c>
      <c r="S331" s="15">
        <f>IF(R330="","",VLOOKUP($E330&amp;$D$91&amp;$D$92,'CCG data'!$A:$AD,'CCG data'!L$3,FALSE))</f>
        <v>0.83499999999999996</v>
      </c>
      <c r="T331" s="15">
        <f>IF(T330="","",VLOOKUP($E330&amp;$D$91&amp;$D$92,'CCG data'!$A:$AD,'CCG data'!M$3,FALSE))</f>
        <v>0.08</v>
      </c>
      <c r="U331" s="15">
        <f>IF(T330="","",VLOOKUP($E330&amp;$D$91&amp;$D$92,'CCG data'!$A:$AD,'CCG data'!N$3,FALSE))</f>
        <v>0.12</v>
      </c>
      <c r="V331" s="15">
        <f>IF(V330="","",VLOOKUP($E330&amp;$D$91&amp;$D$92,'CCG data'!$A:$AD,'CCG data'!O$3,FALSE))</f>
        <v>7.3999999999999996E-2</v>
      </c>
      <c r="W331" s="136">
        <f>IF(V330="","",VLOOKUP($E330&amp;$D$91&amp;$D$92,'CCG data'!$A:$AD,'CCG data'!P$3,FALSE))</f>
        <v>0.112</v>
      </c>
      <c r="Z331" s="165" t="str">
        <f>IFERROR(VLOOKUP($E331&amp;$D$92, Outliers!$A$4:$P$214,13,FALSE),"0")</f>
        <v>0</v>
      </c>
      <c r="AA331" s="165" t="str">
        <f>IFERROR(VLOOKUP($E331&amp;$D$92, Outliers!$A$4:$P$214,14,FALSE),"0")</f>
        <v>0</v>
      </c>
      <c r="AB331" s="165" t="str">
        <f>IFERROR(VLOOKUP($E331&amp;$D$92, Outliers!$A$4:$P$214,15,FALSE),"0")</f>
        <v>0</v>
      </c>
    </row>
    <row r="332" spans="4:28" ht="15.75" x14ac:dyDescent="0.25">
      <c r="D332" s="319"/>
      <c r="E332" s="104" t="s">
        <v>230</v>
      </c>
      <c r="F332" s="394" t="str">
        <f>IF(OR(ISERROR(VLOOKUP($E332&amp;$D$91&amp;$D$92,'CCG data'!$A:$AD,'CCG data'!R$3,FALSE)),ISBLANK(VLOOKUP($E332&amp;$D$91&amp;$D$92,'CCG data'!$A:$AD,'CCG data'!R$3,FALSE))),"",VLOOKUP($E332&amp;$D$91&amp;$D$92,'CCG data'!$A:$AD,'CCG data'!R$3,FALSE))</f>
        <v/>
      </c>
      <c r="G332" s="395"/>
      <c r="H332" s="395">
        <f>IF(OR(ISERROR(VLOOKUP($E332&amp;$D$91&amp;$D$92,'CCG data'!$A:$AD,'CCG data'!S$3,FALSE)),ISBLANK(VLOOKUP($E332&amp;$D$91&amp;$D$92,'CCG data'!$A:$AD,'CCG data'!S$3,FALSE))),"",VLOOKUP($E332&amp;$D$91&amp;$D$92,'CCG data'!$A:$AD,'CCG data'!S$3,FALSE))</f>
        <v>126.22891115191739</v>
      </c>
      <c r="I332" s="395"/>
      <c r="J332" s="395">
        <f>IF(OR(ISERROR(VLOOKUP($E332&amp;$D$91&amp;$D$92,'CCG data'!$A:$AD,'CCG data'!T$3,FALSE)),ISBLANK(VLOOKUP($E332&amp;$D$91&amp;$D$92,'CCG data'!$A:$AD,'CCG data'!T$3,FALSE))),"",VLOOKUP($E332&amp;$D$91&amp;$D$92,'CCG data'!$A:$AD,'CCG data'!T$3,FALSE))</f>
        <v>21.194415525237897</v>
      </c>
      <c r="K332" s="395"/>
      <c r="L332" s="395">
        <f>IF(OR(ISERROR(VLOOKUP($E332&amp;$D$91&amp;$D$92,'CCG data'!$A:$AD,'CCG data'!U$3,FALSE)),ISBLANK(VLOOKUP($E332&amp;$D$91&amp;$D$92,'CCG data'!$A:$AD,'CCG data'!U$3,FALSE))),"",VLOOKUP($E332&amp;$D$91&amp;$D$92,'CCG data'!$A:$AD,'CCG data'!U$3,FALSE))</f>
        <v>16.724459623520634</v>
      </c>
      <c r="M332" s="396"/>
      <c r="N332" s="367">
        <f>IF(OR(ISERROR(VLOOKUP($E332&amp;$D$91&amp;$D$92,'CCG data'!$A:$AD,'CCG data'!G$3,FALSE)),ISBLANK(VLOOKUP($E332&amp;$D$91&amp;$D$92,'CCG data'!$A:$AD,'CCG data'!G$3,FALSE))),"",VLOOKUP($E332&amp;$D$91&amp;$D$92,'CCG data'!$A:$AD,'CCG data'!G$3,FALSE))</f>
        <v>1054</v>
      </c>
      <c r="P332" s="404" t="str">
        <f>IF(OR(ISERROR(VLOOKUP($E332&amp;$D$91&amp;$D$92,'CCG data'!$A:$AD,'CCG data'!B$3,FALSE)),ISBLANK(VLOOKUP($E332&amp;$D$91&amp;$D$92,'CCG data'!$A:$AD,'CCG data'!B$3,FALSE))),"",VLOOKUP($E332&amp;$D$91&amp;$D$92,'CCG data'!$A:$AD,'CCG data'!B$3,FALSE))</f>
        <v/>
      </c>
      <c r="Q332" s="267"/>
      <c r="R332" s="267">
        <f>IF(OR(ISERROR(VLOOKUP($E332&amp;$D$91&amp;$D$92,'CCG data'!$A:$AD,'CCG data'!C$3,FALSE)),ISBLANK(VLOOKUP($E332&amp;$D$91&amp;$D$92,'CCG data'!$A:$AD,'CCG data'!C$3,FALSE))),"",VLOOKUP($E332&amp;$D$91&amp;$D$92,'CCG data'!$A:$AD,'CCG data'!C$3,FALSE))</f>
        <v>0.78368121442125238</v>
      </c>
      <c r="S332" s="267"/>
      <c r="T332" s="267">
        <f>IF(OR(ISERROR(VLOOKUP($E332&amp;$D$91&amp;$D$92,'CCG data'!$A:$AD,'CCG data'!D$3,FALSE)),ISBLANK(VLOOKUP($E332&amp;$D$91&amp;$D$92,'CCG data'!$A:$AD,'CCG data'!D$3,FALSE))),"",VLOOKUP($E332&amp;$D$91&amp;$D$92,'CCG data'!$A:$AD,'CCG data'!D$3,FALSE))</f>
        <v>0.1110056925996205</v>
      </c>
      <c r="U332" s="267"/>
      <c r="V332" s="267">
        <f>IF(OR(ISERROR(VLOOKUP($E332&amp;$D$91&amp;$D$92,'CCG data'!$A:$AD,'CCG data'!E$3,FALSE)),ISBLANK(VLOOKUP($E332&amp;$D$91&amp;$D$92,'CCG data'!$A:$AD,'CCG data'!E$3,FALSE))),"",VLOOKUP($E332&amp;$D$91&amp;$D$92,'CCG data'!$A:$AD,'CCG data'!E$3,FALSE))</f>
        <v>0.10531309297912714</v>
      </c>
      <c r="W332" s="405"/>
      <c r="Z332" s="165">
        <f>IFERROR(VLOOKUP($E332&amp;$D$92, Outliers!$A$4:$P$214,13,FALSE),"0")</f>
        <v>0</v>
      </c>
      <c r="AA332" s="165">
        <f>IFERROR(VLOOKUP($E332&amp;$D$92, Outliers!$A$4:$P$214,14,FALSE),"0")</f>
        <v>0</v>
      </c>
      <c r="AB332" s="165">
        <f>IFERROR(VLOOKUP($E332&amp;$D$92, Outliers!$A$4:$P$214,15,FALSE),"0")</f>
        <v>1</v>
      </c>
    </row>
    <row r="333" spans="4:28" x14ac:dyDescent="0.25">
      <c r="D333" s="319"/>
      <c r="E333" s="103" t="s">
        <v>27</v>
      </c>
      <c r="F333" s="95" t="str">
        <f>IF(P332="","",VLOOKUP($E332&amp;$D$91&amp;$D$92,'CCG data'!$A:$AD,'CCG data'!W$3,FALSE))</f>
        <v/>
      </c>
      <c r="G333" s="96" t="str">
        <f>IF(P332="","",VLOOKUP($E332&amp;$D$91&amp;$D$92,'CCG data'!$A:$AD,'CCG data'!X$3,FALSE))</f>
        <v/>
      </c>
      <c r="H333" s="96">
        <f>IF(R332="","",VLOOKUP($E332&amp;$D$91&amp;$D$92,'CCG data'!$A:$AD,'CCG data'!Y$3,FALSE))</f>
        <v>117.62046269025548</v>
      </c>
      <c r="I333" s="96">
        <f>IF(R332="","",VLOOKUP($E332&amp;$D$91&amp;$D$92,'CCG data'!$A:$AD,'CCG data'!Z$3,FALSE))</f>
        <v>134.83735961357931</v>
      </c>
      <c r="J333" s="96">
        <f>IF(T332="","",VLOOKUP($E332&amp;$D$91&amp;$D$92,'CCG data'!$A:$AD,'CCG data'!AA$3,FALSE))</f>
        <v>17.353943684666586</v>
      </c>
      <c r="K333" s="96">
        <f>IF(T332="","",VLOOKUP($E332&amp;$D$91&amp;$D$92,'CCG data'!$A:$AD,'CCG data'!AB$3,FALSE))</f>
        <v>25.034887365809208</v>
      </c>
      <c r="L333" s="96">
        <f>IF(V332="","",VLOOKUP($E332&amp;$D$91&amp;$D$92,'CCG data'!$A:$AD,'CCG data'!AC$3,FALSE))</f>
        <v>13.613125326564964</v>
      </c>
      <c r="M333" s="96">
        <f>IF(V332="","",VLOOKUP($E332&amp;$D$91&amp;$D$92,'CCG data'!$A:$AD,'CCG data'!AD$3,FALSE))</f>
        <v>19.835793920476306</v>
      </c>
      <c r="N333" s="368"/>
      <c r="P333" s="152" t="str">
        <f>IF(P332="","",VLOOKUP($E332&amp;$D$91&amp;$D$92,'CCG data'!$A:$AD,'CCG data'!I$3,FALSE))</f>
        <v/>
      </c>
      <c r="Q333" s="15" t="str">
        <f>IF(P332="","",VLOOKUP($E332&amp;$D$91&amp;$D$92,'CCG data'!$A:$AD,'CCG data'!J$3,FALSE))</f>
        <v/>
      </c>
      <c r="R333" s="15">
        <f>IF(R332="","",VLOOKUP($E332&amp;$D$91&amp;$D$92,'CCG data'!$A:$AD,'CCG data'!K$3,FALSE))</f>
        <v>0.75800000000000001</v>
      </c>
      <c r="S333" s="15">
        <f>IF(R332="","",VLOOKUP($E332&amp;$D$91&amp;$D$92,'CCG data'!$A:$AD,'CCG data'!L$3,FALSE))</f>
        <v>0.80700000000000005</v>
      </c>
      <c r="T333" s="15">
        <f>IF(T332="","",VLOOKUP($E332&amp;$D$91&amp;$D$92,'CCG data'!$A:$AD,'CCG data'!M$3,FALSE))</f>
        <v>9.2999999999999999E-2</v>
      </c>
      <c r="U333" s="15">
        <f>IF(T332="","",VLOOKUP($E332&amp;$D$91&amp;$D$92,'CCG data'!$A:$AD,'CCG data'!N$3,FALSE))</f>
        <v>0.13100000000000001</v>
      </c>
      <c r="V333" s="15">
        <f>IF(V332="","",VLOOKUP($E332&amp;$D$91&amp;$D$92,'CCG data'!$A:$AD,'CCG data'!O$3,FALSE))</f>
        <v>8.7999999999999995E-2</v>
      </c>
      <c r="W333" s="136">
        <f>IF(V332="","",VLOOKUP($E332&amp;$D$91&amp;$D$92,'CCG data'!$A:$AD,'CCG data'!P$3,FALSE))</f>
        <v>0.125</v>
      </c>
      <c r="Z333" s="165" t="str">
        <f>IFERROR(VLOOKUP($E333&amp;$D$92, Outliers!$A$4:$P$214,13,FALSE),"0")</f>
        <v>0</v>
      </c>
      <c r="AA333" s="165" t="str">
        <f>IFERROR(VLOOKUP($E333&amp;$D$92, Outliers!$A$4:$P$214,14,FALSE),"0")</f>
        <v>0</v>
      </c>
      <c r="AB333" s="165" t="str">
        <f>IFERROR(VLOOKUP($E333&amp;$D$92, Outliers!$A$4:$P$214,15,FALSE),"0")</f>
        <v>0</v>
      </c>
    </row>
    <row r="334" spans="4:28" ht="15.75" x14ac:dyDescent="0.25">
      <c r="D334" s="319"/>
      <c r="E334" s="104" t="s">
        <v>231</v>
      </c>
      <c r="F334" s="394" t="str">
        <f>IF(OR(ISERROR(VLOOKUP($E334&amp;$D$91&amp;$D$92,'CCG data'!$A:$AD,'CCG data'!R$3,FALSE)),ISBLANK(VLOOKUP($E334&amp;$D$91&amp;$D$92,'CCG data'!$A:$AD,'CCG data'!R$3,FALSE))),"",VLOOKUP($E334&amp;$D$91&amp;$D$92,'CCG data'!$A:$AD,'CCG data'!R$3,FALSE))</f>
        <v/>
      </c>
      <c r="G334" s="395"/>
      <c r="H334" s="395">
        <f>IF(OR(ISERROR(VLOOKUP($E334&amp;$D$91&amp;$D$92,'CCG data'!$A:$AD,'CCG data'!S$3,FALSE)),ISBLANK(VLOOKUP($E334&amp;$D$91&amp;$D$92,'CCG data'!$A:$AD,'CCG data'!S$3,FALSE))),"",VLOOKUP($E334&amp;$D$91&amp;$D$92,'CCG data'!$A:$AD,'CCG data'!S$3,FALSE))</f>
        <v>164.51823489931269</v>
      </c>
      <c r="I334" s="395"/>
      <c r="J334" s="395">
        <f>IF(OR(ISERROR(VLOOKUP($E334&amp;$D$91&amp;$D$92,'CCG data'!$A:$AD,'CCG data'!T$3,FALSE)),ISBLANK(VLOOKUP($E334&amp;$D$91&amp;$D$92,'CCG data'!$A:$AD,'CCG data'!T$3,FALSE))),"",VLOOKUP($E334&amp;$D$91&amp;$D$92,'CCG data'!$A:$AD,'CCG data'!T$3,FALSE))</f>
        <v>12.570470574762322</v>
      </c>
      <c r="K334" s="395"/>
      <c r="L334" s="395">
        <f>IF(OR(ISERROR(VLOOKUP($E334&amp;$D$91&amp;$D$92,'CCG data'!$A:$AD,'CCG data'!U$3,FALSE)),ISBLANK(VLOOKUP($E334&amp;$D$91&amp;$D$92,'CCG data'!$A:$AD,'CCG data'!U$3,FALSE))),"",VLOOKUP($E334&amp;$D$91&amp;$D$92,'CCG data'!$A:$AD,'CCG data'!U$3,FALSE))</f>
        <v>17.256690364384259</v>
      </c>
      <c r="M334" s="396"/>
      <c r="N334" s="367">
        <f>IF(OR(ISERROR(VLOOKUP($E334&amp;$D$91&amp;$D$92,'CCG data'!$A:$AD,'CCG data'!G$3,FALSE)),ISBLANK(VLOOKUP($E334&amp;$D$91&amp;$D$92,'CCG data'!$A:$AD,'CCG data'!G$3,FALSE))),"",VLOOKUP($E334&amp;$D$91&amp;$D$92,'CCG data'!$A:$AD,'CCG data'!G$3,FALSE))</f>
        <v>1753</v>
      </c>
      <c r="P334" s="404" t="str">
        <f>IF(OR(ISERROR(VLOOKUP($E334&amp;$D$91&amp;$D$92,'CCG data'!$A:$AD,'CCG data'!B$3,FALSE)),ISBLANK(VLOOKUP($E334&amp;$D$91&amp;$D$92,'CCG data'!$A:$AD,'CCG data'!B$3,FALSE))),"",VLOOKUP($E334&amp;$D$91&amp;$D$92,'CCG data'!$A:$AD,'CCG data'!B$3,FALSE))</f>
        <v/>
      </c>
      <c r="Q334" s="267"/>
      <c r="R334" s="267">
        <f>IF(OR(ISERROR(VLOOKUP($E334&amp;$D$91&amp;$D$92,'CCG data'!$A:$AD,'CCG data'!C$3,FALSE)),ISBLANK(VLOOKUP($E334&amp;$D$91&amp;$D$92,'CCG data'!$A:$AD,'CCG data'!C$3,FALSE))),"",VLOOKUP($E334&amp;$D$91&amp;$D$92,'CCG data'!$A:$AD,'CCG data'!C$3,FALSE))</f>
        <v>0.84997147746719903</v>
      </c>
      <c r="S334" s="267"/>
      <c r="T334" s="267">
        <f>IF(OR(ISERROR(VLOOKUP($E334&amp;$D$91&amp;$D$92,'CCG data'!$A:$AD,'CCG data'!D$3,FALSE)),ISBLANK(VLOOKUP($E334&amp;$D$91&amp;$D$92,'CCG data'!$A:$AD,'CCG data'!D$3,FALSE))),"",VLOOKUP($E334&amp;$D$91&amp;$D$92,'CCG data'!$A:$AD,'CCG data'!D$3,FALSE))</f>
        <v>6.1608670849971479E-2</v>
      </c>
      <c r="U334" s="267"/>
      <c r="V334" s="267">
        <f>IF(OR(ISERROR(VLOOKUP($E334&amp;$D$91&amp;$D$92,'CCG data'!$A:$AD,'CCG data'!E$3,FALSE)),ISBLANK(VLOOKUP($E334&amp;$D$91&amp;$D$92,'CCG data'!$A:$AD,'CCG data'!E$3,FALSE))),"",VLOOKUP($E334&amp;$D$91&amp;$D$92,'CCG data'!$A:$AD,'CCG data'!E$3,FALSE))</f>
        <v>8.841985168282944E-2</v>
      </c>
      <c r="W334" s="405"/>
      <c r="Z334" s="165">
        <f>IFERROR(VLOOKUP($E334&amp;$D$92, Outliers!$A$4:$P$214,13,FALSE),"0")</f>
        <v>1</v>
      </c>
      <c r="AA334" s="165">
        <f>IFERROR(VLOOKUP($E334&amp;$D$92, Outliers!$A$4:$P$214,14,FALSE),"0")</f>
        <v>1</v>
      </c>
      <c r="AB334" s="165">
        <f>IFERROR(VLOOKUP($E334&amp;$D$92, Outliers!$A$4:$P$214,15,FALSE),"0")</f>
        <v>1</v>
      </c>
    </row>
    <row r="335" spans="4:28" x14ac:dyDescent="0.25">
      <c r="D335" s="319"/>
      <c r="E335" s="103" t="s">
        <v>27</v>
      </c>
      <c r="F335" s="95" t="str">
        <f>IF(P334="","",VLOOKUP($E334&amp;$D$91&amp;$D$92,'CCG data'!$A:$AD,'CCG data'!W$3,FALSE))</f>
        <v/>
      </c>
      <c r="G335" s="96" t="str">
        <f>IF(P334="","",VLOOKUP($E334&amp;$D$91&amp;$D$92,'CCG data'!$A:$AD,'CCG data'!X$3,FALSE))</f>
        <v/>
      </c>
      <c r="H335" s="96">
        <f>IF(R334="","",VLOOKUP($E334&amp;$D$91&amp;$D$92,'CCG data'!$A:$AD,'CCG data'!Y$3,FALSE))</f>
        <v>156.16457137318233</v>
      </c>
      <c r="I335" s="96">
        <f>IF(R334="","",VLOOKUP($E334&amp;$D$91&amp;$D$92,'CCG data'!$A:$AD,'CCG data'!Z$3,FALSE))</f>
        <v>172.87189842544305</v>
      </c>
      <c r="J335" s="96">
        <f>IF(T334="","",VLOOKUP($E334&amp;$D$91&amp;$D$92,'CCG data'!$A:$AD,'CCG data'!AA$3,FALSE))</f>
        <v>10.199666148503752</v>
      </c>
      <c r="K335" s="96">
        <f>IF(T334="","",VLOOKUP($E334&amp;$D$91&amp;$D$92,'CCG data'!$A:$AD,'CCG data'!AB$3,FALSE))</f>
        <v>14.941275001020891</v>
      </c>
      <c r="L335" s="96">
        <f>IF(V334="","",VLOOKUP($E334&amp;$D$91&amp;$D$92,'CCG data'!$A:$AD,'CCG data'!AC$3,FALSE))</f>
        <v>14.539952542686706</v>
      </c>
      <c r="M335" s="96">
        <f>IF(V334="","",VLOOKUP($E334&amp;$D$91&amp;$D$92,'CCG data'!$A:$AD,'CCG data'!AD$3,FALSE))</f>
        <v>19.973428186081811</v>
      </c>
      <c r="N335" s="368"/>
      <c r="P335" s="152" t="str">
        <f>IF(P334="","",VLOOKUP($E334&amp;$D$91&amp;$D$92,'CCG data'!$A:$AD,'CCG data'!I$3,FALSE))</f>
        <v/>
      </c>
      <c r="Q335" s="15" t="str">
        <f>IF(P334="","",VLOOKUP($E334&amp;$D$91&amp;$D$92,'CCG data'!$A:$AD,'CCG data'!J$3,FALSE))</f>
        <v/>
      </c>
      <c r="R335" s="15">
        <f>IF(R334="","",VLOOKUP($E334&amp;$D$91&amp;$D$92,'CCG data'!$A:$AD,'CCG data'!K$3,FALSE))</f>
        <v>0.83199999999999996</v>
      </c>
      <c r="S335" s="15">
        <f>IF(R334="","",VLOOKUP($E334&amp;$D$91&amp;$D$92,'CCG data'!$A:$AD,'CCG data'!L$3,FALSE))</f>
        <v>0.86599999999999999</v>
      </c>
      <c r="T335" s="15">
        <f>IF(T334="","",VLOOKUP($E334&amp;$D$91&amp;$D$92,'CCG data'!$A:$AD,'CCG data'!M$3,FALSE))</f>
        <v>5.0999999999999997E-2</v>
      </c>
      <c r="U335" s="15">
        <f>IF(T334="","",VLOOKUP($E334&amp;$D$91&amp;$D$92,'CCG data'!$A:$AD,'CCG data'!N$3,FALSE))</f>
        <v>7.3999999999999996E-2</v>
      </c>
      <c r="V335" s="15">
        <f>IF(V334="","",VLOOKUP($E334&amp;$D$91&amp;$D$92,'CCG data'!$A:$AD,'CCG data'!O$3,FALSE))</f>
        <v>7.5999999999999998E-2</v>
      </c>
      <c r="W335" s="136">
        <f>IF(V334="","",VLOOKUP($E334&amp;$D$91&amp;$D$92,'CCG data'!$A:$AD,'CCG data'!P$3,FALSE))</f>
        <v>0.10299999999999999</v>
      </c>
      <c r="Z335" s="165" t="str">
        <f>IFERROR(VLOOKUP($E335&amp;$D$92, Outliers!$A$4:$P$214,13,FALSE),"0")</f>
        <v>0</v>
      </c>
      <c r="AA335" s="165" t="str">
        <f>IFERROR(VLOOKUP($E335&amp;$D$92, Outliers!$A$4:$P$214,14,FALSE),"0")</f>
        <v>0</v>
      </c>
      <c r="AB335" s="165" t="str">
        <f>IFERROR(VLOOKUP($E335&amp;$D$92, Outliers!$A$4:$P$214,15,FALSE),"0")</f>
        <v>0</v>
      </c>
    </row>
    <row r="336" spans="4:28" ht="15.75" x14ac:dyDescent="0.25">
      <c r="D336" s="319"/>
      <c r="E336" s="104" t="s">
        <v>232</v>
      </c>
      <c r="F336" s="394" t="str">
        <f>IF(OR(ISERROR(VLOOKUP($E336&amp;$D$91&amp;$D$92,'CCG data'!$A:$AD,'CCG data'!R$3,FALSE)),ISBLANK(VLOOKUP($E336&amp;$D$91&amp;$D$92,'CCG data'!$A:$AD,'CCG data'!R$3,FALSE))),"",VLOOKUP($E336&amp;$D$91&amp;$D$92,'CCG data'!$A:$AD,'CCG data'!R$3,FALSE))</f>
        <v/>
      </c>
      <c r="G336" s="395"/>
      <c r="H336" s="395">
        <f>IF(OR(ISERROR(VLOOKUP($E336&amp;$D$91&amp;$D$92,'CCG data'!$A:$AD,'CCG data'!S$3,FALSE)),ISBLANK(VLOOKUP($E336&amp;$D$91&amp;$D$92,'CCG data'!$A:$AD,'CCG data'!S$3,FALSE))),"",VLOOKUP($E336&amp;$D$91&amp;$D$92,'CCG data'!$A:$AD,'CCG data'!S$3,FALSE))</f>
        <v>137.62397299131086</v>
      </c>
      <c r="I336" s="395"/>
      <c r="J336" s="395">
        <f>IF(OR(ISERROR(VLOOKUP($E336&amp;$D$91&amp;$D$92,'CCG data'!$A:$AD,'CCG data'!T$3,FALSE)),ISBLANK(VLOOKUP($E336&amp;$D$91&amp;$D$92,'CCG data'!$A:$AD,'CCG data'!T$3,FALSE))),"",VLOOKUP($E336&amp;$D$91&amp;$D$92,'CCG data'!$A:$AD,'CCG data'!T$3,FALSE))</f>
        <v>16.495345794674744</v>
      </c>
      <c r="K336" s="395"/>
      <c r="L336" s="395">
        <f>IF(OR(ISERROR(VLOOKUP($E336&amp;$D$91&amp;$D$92,'CCG data'!$A:$AD,'CCG data'!U$3,FALSE)),ISBLANK(VLOOKUP($E336&amp;$D$91&amp;$D$92,'CCG data'!$A:$AD,'CCG data'!U$3,FALSE))),"",VLOOKUP($E336&amp;$D$91&amp;$D$92,'CCG data'!$A:$AD,'CCG data'!U$3,FALSE))</f>
        <v>35.179440005575422</v>
      </c>
      <c r="M336" s="396"/>
      <c r="N336" s="367">
        <f>IF(OR(ISERROR(VLOOKUP($E336&amp;$D$91&amp;$D$92,'CCG data'!$A:$AD,'CCG data'!G$3,FALSE)),ISBLANK(VLOOKUP($E336&amp;$D$91&amp;$D$92,'CCG data'!$A:$AD,'CCG data'!G$3,FALSE))),"",VLOOKUP($E336&amp;$D$91&amp;$D$92,'CCG data'!$A:$AD,'CCG data'!G$3,FALSE))</f>
        <v>1654</v>
      </c>
      <c r="P336" s="404" t="str">
        <f>IF(OR(ISERROR(VLOOKUP($E336&amp;$D$91&amp;$D$92,'CCG data'!$A:$AD,'CCG data'!B$3,FALSE)),ISBLANK(VLOOKUP($E336&amp;$D$91&amp;$D$92,'CCG data'!$A:$AD,'CCG data'!B$3,FALSE))),"",VLOOKUP($E336&amp;$D$91&amp;$D$92,'CCG data'!$A:$AD,'CCG data'!B$3,FALSE))</f>
        <v/>
      </c>
      <c r="Q336" s="267"/>
      <c r="R336" s="267">
        <f>IF(OR(ISERROR(VLOOKUP($E336&amp;$D$91&amp;$D$92,'CCG data'!$A:$AD,'CCG data'!C$3,FALSE)),ISBLANK(VLOOKUP($E336&amp;$D$91&amp;$D$92,'CCG data'!$A:$AD,'CCG data'!C$3,FALSE))),"",VLOOKUP($E336&amp;$D$91&amp;$D$92,'CCG data'!$A:$AD,'CCG data'!C$3,FALSE))</f>
        <v>0.73155985489721886</v>
      </c>
      <c r="S336" s="267"/>
      <c r="T336" s="267">
        <f>IF(OR(ISERROR(VLOOKUP($E336&amp;$D$91&amp;$D$92,'CCG data'!$A:$AD,'CCG data'!D$3,FALSE)),ISBLANK(VLOOKUP($E336&amp;$D$91&amp;$D$92,'CCG data'!$A:$AD,'CCG data'!D$3,FALSE))),"",VLOOKUP($E336&amp;$D$91&amp;$D$92,'CCG data'!$A:$AD,'CCG data'!D$3,FALSE))</f>
        <v>8.1015719467956465E-2</v>
      </c>
      <c r="U336" s="267"/>
      <c r="V336" s="267">
        <f>IF(OR(ISERROR(VLOOKUP($E336&amp;$D$91&amp;$D$92,'CCG data'!$A:$AD,'CCG data'!E$3,FALSE)),ISBLANK(VLOOKUP($E336&amp;$D$91&amp;$D$92,'CCG data'!$A:$AD,'CCG data'!E$3,FALSE))),"",VLOOKUP($E336&amp;$D$91&amp;$D$92,'CCG data'!$A:$AD,'CCG data'!E$3,FALSE))</f>
        <v>0.18742442563482467</v>
      </c>
      <c r="W336" s="405"/>
      <c r="Z336" s="165">
        <f>IFERROR(VLOOKUP($E336&amp;$D$92, Outliers!$A$4:$P$214,13,FALSE),"0")</f>
        <v>0</v>
      </c>
      <c r="AA336" s="165">
        <f>IFERROR(VLOOKUP($E336&amp;$D$92, Outliers!$A$4:$P$214,14,FALSE),"0")</f>
        <v>0</v>
      </c>
      <c r="AB336" s="165">
        <f>IFERROR(VLOOKUP($E336&amp;$D$92, Outliers!$A$4:$P$214,15,FALSE),"0")</f>
        <v>1</v>
      </c>
    </row>
    <row r="337" spans="4:28" x14ac:dyDescent="0.25">
      <c r="D337" s="319"/>
      <c r="E337" s="103" t="s">
        <v>27</v>
      </c>
      <c r="F337" s="95" t="str">
        <f>IF(P336="","",VLOOKUP($E336&amp;$D$91&amp;$D$92,'CCG data'!$A:$AD,'CCG data'!W$3,FALSE))</f>
        <v/>
      </c>
      <c r="G337" s="96" t="str">
        <f>IF(P336="","",VLOOKUP($E336&amp;$D$91&amp;$D$92,'CCG data'!$A:$AD,'CCG data'!X$3,FALSE))</f>
        <v/>
      </c>
      <c r="H337" s="96">
        <f>IF(R336="","",VLOOKUP($E336&amp;$D$91&amp;$D$92,'CCG data'!$A:$AD,'CCG data'!Y$3,FALSE))</f>
        <v>129.86940733698071</v>
      </c>
      <c r="I337" s="96">
        <f>IF(R336="","",VLOOKUP($E336&amp;$D$91&amp;$D$92,'CCG data'!$A:$AD,'CCG data'!Z$3,FALSE))</f>
        <v>145.37853864564102</v>
      </c>
      <c r="J337" s="96">
        <f>IF(T336="","",VLOOKUP($E336&amp;$D$91&amp;$D$92,'CCG data'!$A:$AD,'CCG data'!AA$3,FALSE))</f>
        <v>13.702383348065851</v>
      </c>
      <c r="K337" s="96">
        <f>IF(T336="","",VLOOKUP($E336&amp;$D$91&amp;$D$92,'CCG data'!$A:$AD,'CCG data'!AB$3,FALSE))</f>
        <v>19.288308241283637</v>
      </c>
      <c r="L337" s="96">
        <f>IF(V336="","",VLOOKUP($E336&amp;$D$91&amp;$D$92,'CCG data'!$A:$AD,'CCG data'!AC$3,FALSE))</f>
        <v>31.263246467998588</v>
      </c>
      <c r="M337" s="96">
        <f>IF(V336="","",VLOOKUP($E336&amp;$D$91&amp;$D$92,'CCG data'!$A:$AD,'CCG data'!AD$3,FALSE))</f>
        <v>39.095633543152253</v>
      </c>
      <c r="N337" s="368"/>
      <c r="P337" s="152" t="str">
        <f>IF(P336="","",VLOOKUP($E336&amp;$D$91&amp;$D$92,'CCG data'!$A:$AD,'CCG data'!I$3,FALSE))</f>
        <v/>
      </c>
      <c r="Q337" s="15" t="str">
        <f>IF(P336="","",VLOOKUP($E336&amp;$D$91&amp;$D$92,'CCG data'!$A:$AD,'CCG data'!J$3,FALSE))</f>
        <v/>
      </c>
      <c r="R337" s="15">
        <f>IF(R336="","",VLOOKUP($E336&amp;$D$91&amp;$D$92,'CCG data'!$A:$AD,'CCG data'!K$3,FALSE))</f>
        <v>0.71</v>
      </c>
      <c r="S337" s="15">
        <f>IF(R336="","",VLOOKUP($E336&amp;$D$91&amp;$D$92,'CCG data'!$A:$AD,'CCG data'!L$3,FALSE))</f>
        <v>0.752</v>
      </c>
      <c r="T337" s="15">
        <f>IF(T336="","",VLOOKUP($E336&amp;$D$91&amp;$D$92,'CCG data'!$A:$AD,'CCG data'!M$3,FALSE))</f>
        <v>6.9000000000000006E-2</v>
      </c>
      <c r="U337" s="15">
        <f>IF(T336="","",VLOOKUP($E336&amp;$D$91&amp;$D$92,'CCG data'!$A:$AD,'CCG data'!N$3,FALSE))</f>
        <v>9.5000000000000001E-2</v>
      </c>
      <c r="V337" s="15">
        <f>IF(V336="","",VLOOKUP($E336&amp;$D$91&amp;$D$92,'CCG data'!$A:$AD,'CCG data'!O$3,FALSE))</f>
        <v>0.16900000000000001</v>
      </c>
      <c r="W337" s="136">
        <f>IF(V336="","",VLOOKUP($E336&amp;$D$91&amp;$D$92,'CCG data'!$A:$AD,'CCG data'!P$3,FALSE))</f>
        <v>0.20699999999999999</v>
      </c>
      <c r="Z337" s="165" t="str">
        <f>IFERROR(VLOOKUP($E337&amp;$D$92, Outliers!$A$4:$P$214,13,FALSE),"0")</f>
        <v>0</v>
      </c>
      <c r="AA337" s="165" t="str">
        <f>IFERROR(VLOOKUP($E337&amp;$D$92, Outliers!$A$4:$P$214,14,FALSE),"0")</f>
        <v>0</v>
      </c>
      <c r="AB337" s="165" t="str">
        <f>IFERROR(VLOOKUP($E337&amp;$D$92, Outliers!$A$4:$P$214,15,FALSE),"0")</f>
        <v>0</v>
      </c>
    </row>
    <row r="338" spans="4:28" ht="15.75" x14ac:dyDescent="0.25">
      <c r="D338" s="319"/>
      <c r="E338" s="104" t="s">
        <v>233</v>
      </c>
      <c r="F338" s="394" t="str">
        <f>IF(OR(ISERROR(VLOOKUP($E338&amp;$D$91&amp;$D$92,'CCG data'!$A:$AD,'CCG data'!R$3,FALSE)),ISBLANK(VLOOKUP($E338&amp;$D$91&amp;$D$92,'CCG data'!$A:$AD,'CCG data'!R$3,FALSE))),"",VLOOKUP($E338&amp;$D$91&amp;$D$92,'CCG data'!$A:$AD,'CCG data'!R$3,FALSE))</f>
        <v/>
      </c>
      <c r="G338" s="395"/>
      <c r="H338" s="395">
        <f>IF(OR(ISERROR(VLOOKUP($E338&amp;$D$91&amp;$D$92,'CCG data'!$A:$AD,'CCG data'!S$3,FALSE)),ISBLANK(VLOOKUP($E338&amp;$D$91&amp;$D$92,'CCG data'!$A:$AD,'CCG data'!S$3,FALSE))),"",VLOOKUP($E338&amp;$D$91&amp;$D$92,'CCG data'!$A:$AD,'CCG data'!S$3,FALSE))</f>
        <v>126.17366050091472</v>
      </c>
      <c r="I338" s="395"/>
      <c r="J338" s="395">
        <f>IF(OR(ISERROR(VLOOKUP($E338&amp;$D$91&amp;$D$92,'CCG data'!$A:$AD,'CCG data'!T$3,FALSE)),ISBLANK(VLOOKUP($E338&amp;$D$91&amp;$D$92,'CCG data'!$A:$AD,'CCG data'!T$3,FALSE))),"",VLOOKUP($E338&amp;$D$91&amp;$D$92,'CCG data'!$A:$AD,'CCG data'!T$3,FALSE))</f>
        <v>11.214358154367444</v>
      </c>
      <c r="K338" s="395"/>
      <c r="L338" s="395">
        <f>IF(OR(ISERROR(VLOOKUP($E338&amp;$D$91&amp;$D$92,'CCG data'!$A:$AD,'CCG data'!U$3,FALSE)),ISBLANK(VLOOKUP($E338&amp;$D$91&amp;$D$92,'CCG data'!$A:$AD,'CCG data'!U$3,FALSE))),"",VLOOKUP($E338&amp;$D$91&amp;$D$92,'CCG data'!$A:$AD,'CCG data'!U$3,FALSE))</f>
        <v>11.931168986471828</v>
      </c>
      <c r="M338" s="396"/>
      <c r="N338" s="367">
        <f>IF(OR(ISERROR(VLOOKUP($E338&amp;$D$91&amp;$D$92,'CCG data'!$A:$AD,'CCG data'!G$3,FALSE)),ISBLANK(VLOOKUP($E338&amp;$D$91&amp;$D$92,'CCG data'!$A:$AD,'CCG data'!G$3,FALSE))),"",VLOOKUP($E338&amp;$D$91&amp;$D$92,'CCG data'!$A:$AD,'CCG data'!G$3,FALSE))</f>
        <v>1291</v>
      </c>
      <c r="P338" s="404" t="str">
        <f>IF(OR(ISERROR(VLOOKUP($E338&amp;$D$91&amp;$D$92,'CCG data'!$A:$AD,'CCG data'!B$3,FALSE)),ISBLANK(VLOOKUP($E338&amp;$D$91&amp;$D$92,'CCG data'!$A:$AD,'CCG data'!B$3,FALSE))),"",VLOOKUP($E338&amp;$D$91&amp;$D$92,'CCG data'!$A:$AD,'CCG data'!B$3,FALSE))</f>
        <v/>
      </c>
      <c r="Q338" s="267"/>
      <c r="R338" s="267">
        <f>IF(OR(ISERROR(VLOOKUP($E338&amp;$D$91&amp;$D$92,'CCG data'!$A:$AD,'CCG data'!C$3,FALSE)),ISBLANK(VLOOKUP($E338&amp;$D$91&amp;$D$92,'CCG data'!$A:$AD,'CCG data'!C$3,FALSE))),"",VLOOKUP($E338&amp;$D$91&amp;$D$92,'CCG data'!$A:$AD,'CCG data'!C$3,FALSE))</f>
        <v>0.85824941905499608</v>
      </c>
      <c r="S338" s="267"/>
      <c r="T338" s="267">
        <f>IF(OR(ISERROR(VLOOKUP($E338&amp;$D$91&amp;$D$92,'CCG data'!$A:$AD,'CCG data'!D$3,FALSE)),ISBLANK(VLOOKUP($E338&amp;$D$91&amp;$D$92,'CCG data'!$A:$AD,'CCG data'!D$3,FALSE))),"",VLOOKUP($E338&amp;$D$91&amp;$D$92,'CCG data'!$A:$AD,'CCG data'!D$3,FALSE))</f>
        <v>6.4291247095274978E-2</v>
      </c>
      <c r="U338" s="267"/>
      <c r="V338" s="267">
        <f>IF(OR(ISERROR(VLOOKUP($E338&amp;$D$91&amp;$D$92,'CCG data'!$A:$AD,'CCG data'!E$3,FALSE)),ISBLANK(VLOOKUP($E338&amp;$D$91&amp;$D$92,'CCG data'!$A:$AD,'CCG data'!E$3,FALSE))),"",VLOOKUP($E338&amp;$D$91&amp;$D$92,'CCG data'!$A:$AD,'CCG data'!E$3,FALSE))</f>
        <v>7.745933384972889E-2</v>
      </c>
      <c r="W338" s="405"/>
      <c r="Z338" s="165">
        <f>IFERROR(VLOOKUP($E338&amp;$D$92, Outliers!$A$4:$P$214,13,FALSE),"0")</f>
        <v>0</v>
      </c>
      <c r="AA338" s="165">
        <f>IFERROR(VLOOKUP($E338&amp;$D$92, Outliers!$A$4:$P$214,14,FALSE),"0")</f>
        <v>1</v>
      </c>
      <c r="AB338" s="165">
        <f>IFERROR(VLOOKUP($E338&amp;$D$92, Outliers!$A$4:$P$214,15,FALSE),"0")</f>
        <v>1</v>
      </c>
    </row>
    <row r="339" spans="4:28" x14ac:dyDescent="0.25">
      <c r="D339" s="319"/>
      <c r="E339" s="103" t="s">
        <v>27</v>
      </c>
      <c r="F339" s="95" t="str">
        <f>IF(P338="","",VLOOKUP($E338&amp;$D$91&amp;$D$92,'CCG data'!$A:$AD,'CCG data'!W$3,FALSE))</f>
        <v/>
      </c>
      <c r="G339" s="96" t="str">
        <f>IF(P338="","",VLOOKUP($E338&amp;$D$91&amp;$D$92,'CCG data'!$A:$AD,'CCG data'!X$3,FALSE))</f>
        <v/>
      </c>
      <c r="H339" s="96">
        <f>IF(R338="","",VLOOKUP($E338&amp;$D$91&amp;$D$92,'CCG data'!$A:$AD,'CCG data'!Y$3,FALSE))</f>
        <v>118.74424078481604</v>
      </c>
      <c r="I339" s="96">
        <f>IF(R338="","",VLOOKUP($E338&amp;$D$91&amp;$D$92,'CCG data'!$A:$AD,'CCG data'!Z$3,FALSE))</f>
        <v>133.6030802170134</v>
      </c>
      <c r="J339" s="96">
        <f>IF(T338="","",VLOOKUP($E338&amp;$D$91&amp;$D$92,'CCG data'!$A:$AD,'CCG data'!AA$3,FALSE))</f>
        <v>8.8017241351833988</v>
      </c>
      <c r="K339" s="96">
        <f>IF(T338="","",VLOOKUP($E338&amp;$D$91&amp;$D$92,'CCG data'!$A:$AD,'CCG data'!AB$3,FALSE))</f>
        <v>13.626992173551489</v>
      </c>
      <c r="L339" s="96">
        <f>IF(V338="","",VLOOKUP($E338&amp;$D$91&amp;$D$92,'CCG data'!$A:$AD,'CCG data'!AC$3,FALSE))</f>
        <v>9.5926598651233501</v>
      </c>
      <c r="M339" s="96">
        <f>IF(V338="","",VLOOKUP($E338&amp;$D$91&amp;$D$92,'CCG data'!$A:$AD,'CCG data'!AD$3,FALSE))</f>
        <v>14.269678107820306</v>
      </c>
      <c r="N339" s="368"/>
      <c r="P339" s="152" t="str">
        <f>IF(P338="","",VLOOKUP($E338&amp;$D$91&amp;$D$92,'CCG data'!$A:$AD,'CCG data'!I$3,FALSE))</f>
        <v/>
      </c>
      <c r="Q339" s="15" t="str">
        <f>IF(P338="","",VLOOKUP($E338&amp;$D$91&amp;$D$92,'CCG data'!$A:$AD,'CCG data'!J$3,FALSE))</f>
        <v/>
      </c>
      <c r="R339" s="15">
        <f>IF(R338="","",VLOOKUP($E338&amp;$D$91&amp;$D$92,'CCG data'!$A:$AD,'CCG data'!K$3,FALSE))</f>
        <v>0.83799999999999997</v>
      </c>
      <c r="S339" s="15">
        <f>IF(R338="","",VLOOKUP($E338&amp;$D$91&amp;$D$92,'CCG data'!$A:$AD,'CCG data'!L$3,FALSE))</f>
        <v>0.876</v>
      </c>
      <c r="T339" s="15">
        <f>IF(T338="","",VLOOKUP($E338&amp;$D$91&amp;$D$92,'CCG data'!$A:$AD,'CCG data'!M$3,FALSE))</f>
        <v>5.1999999999999998E-2</v>
      </c>
      <c r="U339" s="15">
        <f>IF(T338="","",VLOOKUP($E338&amp;$D$91&amp;$D$92,'CCG data'!$A:$AD,'CCG data'!N$3,FALSE))</f>
        <v>7.9000000000000001E-2</v>
      </c>
      <c r="V339" s="15">
        <f>IF(V338="","",VLOOKUP($E338&amp;$D$91&amp;$D$92,'CCG data'!$A:$AD,'CCG data'!O$3,FALSE))</f>
        <v>6.4000000000000001E-2</v>
      </c>
      <c r="W339" s="136">
        <f>IF(V338="","",VLOOKUP($E338&amp;$D$91&amp;$D$92,'CCG data'!$A:$AD,'CCG data'!P$3,FALSE))</f>
        <v>9.2999999999999999E-2</v>
      </c>
      <c r="Z339" s="165" t="str">
        <f>IFERROR(VLOOKUP($E339&amp;$D$92, Outliers!$A$4:$P$214,13,FALSE),"0")</f>
        <v>0</v>
      </c>
      <c r="AA339" s="165" t="str">
        <f>IFERROR(VLOOKUP($E339&amp;$D$92, Outliers!$A$4:$P$214,14,FALSE),"0")</f>
        <v>0</v>
      </c>
      <c r="AB339" s="165" t="str">
        <f>IFERROR(VLOOKUP($E339&amp;$D$92, Outliers!$A$4:$P$214,15,FALSE),"0")</f>
        <v>0</v>
      </c>
    </row>
    <row r="340" spans="4:28" ht="15.75" x14ac:dyDescent="0.25">
      <c r="D340" s="319"/>
      <c r="E340" s="104" t="s">
        <v>234</v>
      </c>
      <c r="F340" s="394" t="str">
        <f>IF(OR(ISERROR(VLOOKUP($E340&amp;$D$91&amp;$D$92,'CCG data'!$A:$AD,'CCG data'!R$3,FALSE)),ISBLANK(VLOOKUP($E340&amp;$D$91&amp;$D$92,'CCG data'!$A:$AD,'CCG data'!R$3,FALSE))),"",VLOOKUP($E340&amp;$D$91&amp;$D$92,'CCG data'!$A:$AD,'CCG data'!R$3,FALSE))</f>
        <v/>
      </c>
      <c r="G340" s="395"/>
      <c r="H340" s="395">
        <f>IF(OR(ISERROR(VLOOKUP($E340&amp;$D$91&amp;$D$92,'CCG data'!$A:$AD,'CCG data'!S$3,FALSE)),ISBLANK(VLOOKUP($E340&amp;$D$91&amp;$D$92,'CCG data'!$A:$AD,'CCG data'!S$3,FALSE))),"",VLOOKUP($E340&amp;$D$91&amp;$D$92,'CCG data'!$A:$AD,'CCG data'!S$3,FALSE))</f>
        <v>105.44810942334112</v>
      </c>
      <c r="I340" s="395"/>
      <c r="J340" s="395">
        <f>IF(OR(ISERROR(VLOOKUP($E340&amp;$D$91&amp;$D$92,'CCG data'!$A:$AD,'CCG data'!T$3,FALSE)),ISBLANK(VLOOKUP($E340&amp;$D$91&amp;$D$92,'CCG data'!$A:$AD,'CCG data'!T$3,FALSE))),"",VLOOKUP($E340&amp;$D$91&amp;$D$92,'CCG data'!$A:$AD,'CCG data'!T$3,FALSE))</f>
        <v>13.483037753617197</v>
      </c>
      <c r="K340" s="395"/>
      <c r="L340" s="395">
        <f>IF(OR(ISERROR(VLOOKUP($E340&amp;$D$91&amp;$D$92,'CCG data'!$A:$AD,'CCG data'!U$3,FALSE)),ISBLANK(VLOOKUP($E340&amp;$D$91&amp;$D$92,'CCG data'!$A:$AD,'CCG data'!U$3,FALSE))),"",VLOOKUP($E340&amp;$D$91&amp;$D$92,'CCG data'!$A:$AD,'CCG data'!U$3,FALSE))</f>
        <v>20.092092482455786</v>
      </c>
      <c r="M340" s="396"/>
      <c r="N340" s="367">
        <f>IF(OR(ISERROR(VLOOKUP($E340&amp;$D$91&amp;$D$92,'CCG data'!$A:$AD,'CCG data'!G$3,FALSE)),ISBLANK(VLOOKUP($E340&amp;$D$91&amp;$D$92,'CCG data'!$A:$AD,'CCG data'!G$3,FALSE))),"",VLOOKUP($E340&amp;$D$91&amp;$D$92,'CCG data'!$A:$AD,'CCG data'!G$3,FALSE))</f>
        <v>1009</v>
      </c>
      <c r="P340" s="404" t="str">
        <f>IF(OR(ISERROR(VLOOKUP($E340&amp;$D$91&amp;$D$92,'CCG data'!$A:$AD,'CCG data'!B$3,FALSE)),ISBLANK(VLOOKUP($E340&amp;$D$91&amp;$D$92,'CCG data'!$A:$AD,'CCG data'!B$3,FALSE))),"",VLOOKUP($E340&amp;$D$91&amp;$D$92,'CCG data'!$A:$AD,'CCG data'!B$3,FALSE))</f>
        <v/>
      </c>
      <c r="Q340" s="267"/>
      <c r="R340" s="267">
        <f>IF(OR(ISERROR(VLOOKUP($E340&amp;$D$91&amp;$D$92,'CCG data'!$A:$AD,'CCG data'!C$3,FALSE)),ISBLANK(VLOOKUP($E340&amp;$D$91&amp;$D$92,'CCG data'!$A:$AD,'CCG data'!C$3,FALSE))),"",VLOOKUP($E340&amp;$D$91&amp;$D$92,'CCG data'!$A:$AD,'CCG data'!C$3,FALSE))</f>
        <v>0.76114965312190286</v>
      </c>
      <c r="S340" s="267"/>
      <c r="T340" s="267">
        <f>IF(OR(ISERROR(VLOOKUP($E340&amp;$D$91&amp;$D$92,'CCG data'!$A:$AD,'CCG data'!D$3,FALSE)),ISBLANK(VLOOKUP($E340&amp;$D$91&amp;$D$92,'CCG data'!$A:$AD,'CCG data'!D$3,FALSE))),"",VLOOKUP($E340&amp;$D$91&amp;$D$92,'CCG data'!$A:$AD,'CCG data'!D$3,FALSE))</f>
        <v>9.3161546085232902E-2</v>
      </c>
      <c r="U340" s="267"/>
      <c r="V340" s="267">
        <f>IF(OR(ISERROR(VLOOKUP($E340&amp;$D$91&amp;$D$92,'CCG data'!$A:$AD,'CCG data'!E$3,FALSE)),ISBLANK(VLOOKUP($E340&amp;$D$91&amp;$D$92,'CCG data'!$A:$AD,'CCG data'!E$3,FALSE))),"",VLOOKUP($E340&amp;$D$91&amp;$D$92,'CCG data'!$A:$AD,'CCG data'!E$3,FALSE))</f>
        <v>0.14568880079286423</v>
      </c>
      <c r="W340" s="405"/>
      <c r="Z340" s="165">
        <f>IFERROR(VLOOKUP($E340&amp;$D$92, Outliers!$A$4:$P$214,13,FALSE),"0")</f>
        <v>1</v>
      </c>
      <c r="AA340" s="165">
        <f>IFERROR(VLOOKUP($E340&amp;$D$92, Outliers!$A$4:$P$214,14,FALSE),"0")</f>
        <v>0</v>
      </c>
      <c r="AB340" s="165">
        <f>IFERROR(VLOOKUP($E340&amp;$D$92, Outliers!$A$4:$P$214,15,FALSE),"0")</f>
        <v>1</v>
      </c>
    </row>
    <row r="341" spans="4:28" x14ac:dyDescent="0.25">
      <c r="D341" s="319"/>
      <c r="E341" s="103" t="s">
        <v>27</v>
      </c>
      <c r="F341" s="95" t="str">
        <f>IF(P340="","",VLOOKUP($E340&amp;$D$91&amp;$D$92,'CCG data'!$A:$AD,'CCG data'!W$3,FALSE))</f>
        <v/>
      </c>
      <c r="G341" s="96" t="str">
        <f>IF(P340="","",VLOOKUP($E340&amp;$D$91&amp;$D$92,'CCG data'!$A:$AD,'CCG data'!X$3,FALSE))</f>
        <v/>
      </c>
      <c r="H341" s="96">
        <f>IF(R340="","",VLOOKUP($E340&amp;$D$91&amp;$D$92,'CCG data'!$A:$AD,'CCG data'!Y$3,FALSE))</f>
        <v>97.990248864105993</v>
      </c>
      <c r="I341" s="96">
        <f>IF(R340="","",VLOOKUP($E340&amp;$D$91&amp;$D$92,'CCG data'!$A:$AD,'CCG data'!Z$3,FALSE))</f>
        <v>112.90596998257625</v>
      </c>
      <c r="J341" s="96">
        <f>IF(T340="","",VLOOKUP($E340&amp;$D$91&amp;$D$92,'CCG data'!$A:$AD,'CCG data'!AA$3,FALSE))</f>
        <v>10.757326199391915</v>
      </c>
      <c r="K341" s="96">
        <f>IF(T340="","",VLOOKUP($E340&amp;$D$91&amp;$D$92,'CCG data'!$A:$AD,'CCG data'!AB$3,FALSE))</f>
        <v>16.208749307842478</v>
      </c>
      <c r="L341" s="96">
        <f>IF(V340="","",VLOOKUP($E340&amp;$D$91&amp;$D$92,'CCG data'!$A:$AD,'CCG data'!AC$3,FALSE))</f>
        <v>16.844043481523748</v>
      </c>
      <c r="M341" s="96">
        <f>IF(V340="","",VLOOKUP($E340&amp;$D$91&amp;$D$92,'CCG data'!$A:$AD,'CCG data'!AD$3,FALSE))</f>
        <v>23.340141483387825</v>
      </c>
      <c r="N341" s="368"/>
      <c r="P341" s="152" t="str">
        <f>IF(P340="","",VLOOKUP($E340&amp;$D$91&amp;$D$92,'CCG data'!$A:$AD,'CCG data'!I$3,FALSE))</f>
        <v/>
      </c>
      <c r="Q341" s="15" t="str">
        <f>IF(P340="","",VLOOKUP($E340&amp;$D$91&amp;$D$92,'CCG data'!$A:$AD,'CCG data'!J$3,FALSE))</f>
        <v/>
      </c>
      <c r="R341" s="15">
        <f>IF(R340="","",VLOOKUP($E340&amp;$D$91&amp;$D$92,'CCG data'!$A:$AD,'CCG data'!K$3,FALSE))</f>
        <v>0.73399999999999999</v>
      </c>
      <c r="S341" s="15">
        <f>IF(R340="","",VLOOKUP($E340&amp;$D$91&amp;$D$92,'CCG data'!$A:$AD,'CCG data'!L$3,FALSE))</f>
        <v>0.78600000000000003</v>
      </c>
      <c r="T341" s="15">
        <f>IF(T340="","",VLOOKUP($E340&amp;$D$91&amp;$D$92,'CCG data'!$A:$AD,'CCG data'!M$3,FALSE))</f>
        <v>7.6999999999999999E-2</v>
      </c>
      <c r="U341" s="15">
        <f>IF(T340="","",VLOOKUP($E340&amp;$D$91&amp;$D$92,'CCG data'!$A:$AD,'CCG data'!N$3,FALSE))</f>
        <v>0.113</v>
      </c>
      <c r="V341" s="15">
        <f>IF(V340="","",VLOOKUP($E340&amp;$D$91&amp;$D$92,'CCG data'!$A:$AD,'CCG data'!O$3,FALSE))</f>
        <v>0.125</v>
      </c>
      <c r="W341" s="136">
        <f>IF(V340="","",VLOOKUP($E340&amp;$D$91&amp;$D$92,'CCG data'!$A:$AD,'CCG data'!P$3,FALSE))</f>
        <v>0.16900000000000001</v>
      </c>
      <c r="Z341" s="165" t="str">
        <f>IFERROR(VLOOKUP($E341&amp;$D$92, Outliers!$A$4:$P$214,13,FALSE),"0")</f>
        <v>0</v>
      </c>
      <c r="AA341" s="165" t="str">
        <f>IFERROR(VLOOKUP($E341&amp;$D$92, Outliers!$A$4:$P$214,14,FALSE),"0")</f>
        <v>0</v>
      </c>
      <c r="AB341" s="165" t="str">
        <f>IFERROR(VLOOKUP($E341&amp;$D$92, Outliers!$A$4:$P$214,15,FALSE),"0")</f>
        <v>0</v>
      </c>
    </row>
    <row r="342" spans="4:28" ht="15.75" x14ac:dyDescent="0.25">
      <c r="D342" s="319"/>
      <c r="E342" s="104" t="s">
        <v>235</v>
      </c>
      <c r="F342" s="394" t="str">
        <f>IF(OR(ISERROR(VLOOKUP($E342&amp;$D$91&amp;$D$92,'CCG data'!$A:$AD,'CCG data'!R$3,FALSE)),ISBLANK(VLOOKUP($E342&amp;$D$91&amp;$D$92,'CCG data'!$A:$AD,'CCG data'!R$3,FALSE))),"",VLOOKUP($E342&amp;$D$91&amp;$D$92,'CCG data'!$A:$AD,'CCG data'!R$3,FALSE))</f>
        <v/>
      </c>
      <c r="G342" s="395"/>
      <c r="H342" s="395">
        <f>IF(OR(ISERROR(VLOOKUP($E342&amp;$D$91&amp;$D$92,'CCG data'!$A:$AD,'CCG data'!S$3,FALSE)),ISBLANK(VLOOKUP($E342&amp;$D$91&amp;$D$92,'CCG data'!$A:$AD,'CCG data'!S$3,FALSE))),"",VLOOKUP($E342&amp;$D$91&amp;$D$92,'CCG data'!$A:$AD,'CCG data'!S$3,FALSE))</f>
        <v>120.44501535350996</v>
      </c>
      <c r="I342" s="395"/>
      <c r="J342" s="395">
        <f>IF(OR(ISERROR(VLOOKUP($E342&amp;$D$91&amp;$D$92,'CCG data'!$A:$AD,'CCG data'!T$3,FALSE)),ISBLANK(VLOOKUP($E342&amp;$D$91&amp;$D$92,'CCG data'!$A:$AD,'CCG data'!T$3,FALSE))),"",VLOOKUP($E342&amp;$D$91&amp;$D$92,'CCG data'!$A:$AD,'CCG data'!T$3,FALSE))</f>
        <v>22.130570676511045</v>
      </c>
      <c r="K342" s="395"/>
      <c r="L342" s="395">
        <f>IF(OR(ISERROR(VLOOKUP($E342&amp;$D$91&amp;$D$92,'CCG data'!$A:$AD,'CCG data'!U$3,FALSE)),ISBLANK(VLOOKUP($E342&amp;$D$91&amp;$D$92,'CCG data'!$A:$AD,'CCG data'!U$3,FALSE))),"",VLOOKUP($E342&amp;$D$91&amp;$D$92,'CCG data'!$A:$AD,'CCG data'!U$3,FALSE))</f>
        <v>31.878645514161388</v>
      </c>
      <c r="M342" s="396"/>
      <c r="N342" s="367">
        <f>IF(OR(ISERROR(VLOOKUP($E342&amp;$D$91&amp;$D$92,'CCG data'!$A:$AD,'CCG data'!G$3,FALSE)),ISBLANK(VLOOKUP($E342&amp;$D$91&amp;$D$92,'CCG data'!$A:$AD,'CCG data'!G$3,FALSE))),"",VLOOKUP($E342&amp;$D$91&amp;$D$92,'CCG data'!$A:$AD,'CCG data'!G$3,FALSE))</f>
        <v>2033</v>
      </c>
      <c r="P342" s="404" t="str">
        <f>IF(OR(ISERROR(VLOOKUP($E342&amp;$D$91&amp;$D$92,'CCG data'!$A:$AD,'CCG data'!B$3,FALSE)),ISBLANK(VLOOKUP($E342&amp;$D$91&amp;$D$92,'CCG data'!$A:$AD,'CCG data'!B$3,FALSE))),"",VLOOKUP($E342&amp;$D$91&amp;$D$92,'CCG data'!$A:$AD,'CCG data'!B$3,FALSE))</f>
        <v/>
      </c>
      <c r="Q342" s="267"/>
      <c r="R342" s="267">
        <f>IF(OR(ISERROR(VLOOKUP($E342&amp;$D$91&amp;$D$92,'CCG data'!$A:$AD,'CCG data'!C$3,FALSE)),ISBLANK(VLOOKUP($E342&amp;$D$91&amp;$D$92,'CCG data'!$A:$AD,'CCG data'!C$3,FALSE))),"",VLOOKUP($E342&amp;$D$91&amp;$D$92,'CCG data'!$A:$AD,'CCG data'!C$3,FALSE))</f>
        <v>0.69749139203148058</v>
      </c>
      <c r="S342" s="267"/>
      <c r="T342" s="267">
        <f>IF(OR(ISERROR(VLOOKUP($E342&amp;$D$91&amp;$D$92,'CCG data'!$A:$AD,'CCG data'!D$3,FALSE)),ISBLANK(VLOOKUP($E342&amp;$D$91&amp;$D$92,'CCG data'!$A:$AD,'CCG data'!D$3,FALSE))),"",VLOOKUP($E342&amp;$D$91&amp;$D$92,'CCG data'!$A:$AD,'CCG data'!D$3,FALSE))</f>
        <v>0.11854402361042794</v>
      </c>
      <c r="U342" s="267"/>
      <c r="V342" s="267">
        <f>IF(OR(ISERROR(VLOOKUP($E342&amp;$D$91&amp;$D$92,'CCG data'!$A:$AD,'CCG data'!E$3,FALSE)),ISBLANK(VLOOKUP($E342&amp;$D$91&amp;$D$92,'CCG data'!$A:$AD,'CCG data'!E$3,FALSE))),"",VLOOKUP($E342&amp;$D$91&amp;$D$92,'CCG data'!$A:$AD,'CCG data'!E$3,FALSE))</f>
        <v>0.18396458435809149</v>
      </c>
      <c r="W342" s="405"/>
      <c r="Z342" s="165">
        <f>IFERROR(VLOOKUP($E342&amp;$D$92, Outliers!$A$4:$P$214,13,FALSE),"0")</f>
        <v>0</v>
      </c>
      <c r="AA342" s="165">
        <f>IFERROR(VLOOKUP($E342&amp;$D$92, Outliers!$A$4:$P$214,14,FALSE),"0")</f>
        <v>1</v>
      </c>
      <c r="AB342" s="165">
        <f>IFERROR(VLOOKUP($E342&amp;$D$92, Outliers!$A$4:$P$214,15,FALSE),"0")</f>
        <v>0</v>
      </c>
    </row>
    <row r="343" spans="4:28" x14ac:dyDescent="0.25">
      <c r="D343" s="319"/>
      <c r="E343" s="103" t="s">
        <v>27</v>
      </c>
      <c r="F343" s="95" t="str">
        <f>IF(P342="","",VLOOKUP($E342&amp;$D$91&amp;$D$92,'CCG data'!$A:$AD,'CCG data'!W$3,FALSE))</f>
        <v/>
      </c>
      <c r="G343" s="96" t="str">
        <f>IF(P342="","",VLOOKUP($E342&amp;$D$91&amp;$D$92,'CCG data'!$A:$AD,'CCG data'!X$3,FALSE))</f>
        <v/>
      </c>
      <c r="H343" s="96">
        <f>IF(R342="","",VLOOKUP($E342&amp;$D$91&amp;$D$92,'CCG data'!$A:$AD,'CCG data'!Y$3,FALSE))</f>
        <v>114.17589240419603</v>
      </c>
      <c r="I343" s="96">
        <f>IF(R342="","",VLOOKUP($E342&amp;$D$91&amp;$D$92,'CCG data'!$A:$AD,'CCG data'!Z$3,FALSE))</f>
        <v>126.71413830282388</v>
      </c>
      <c r="J343" s="96">
        <f>IF(T342="","",VLOOKUP($E342&amp;$D$91&amp;$D$92,'CCG data'!$A:$AD,'CCG data'!AA$3,FALSE))</f>
        <v>19.336482142038971</v>
      </c>
      <c r="K343" s="96">
        <f>IF(T342="","",VLOOKUP($E342&amp;$D$91&amp;$D$92,'CCG data'!$A:$AD,'CCG data'!AB$3,FALSE))</f>
        <v>24.924659210983119</v>
      </c>
      <c r="L343" s="96">
        <f>IF(V342="","",VLOOKUP($E342&amp;$D$91&amp;$D$92,'CCG data'!$A:$AD,'CCG data'!AC$3,FALSE))</f>
        <v>28.647770701020182</v>
      </c>
      <c r="M343" s="96">
        <f>IF(V342="","",VLOOKUP($E342&amp;$D$91&amp;$D$92,'CCG data'!$A:$AD,'CCG data'!AD$3,FALSE))</f>
        <v>35.109520327302597</v>
      </c>
      <c r="N343" s="368"/>
      <c r="P343" s="152" t="str">
        <f>IF(P342="","",VLOOKUP($E342&amp;$D$91&amp;$D$92,'CCG data'!$A:$AD,'CCG data'!I$3,FALSE))</f>
        <v/>
      </c>
      <c r="Q343" s="15" t="str">
        <f>IF(P342="","",VLOOKUP($E342&amp;$D$91&amp;$D$92,'CCG data'!$A:$AD,'CCG data'!J$3,FALSE))</f>
        <v/>
      </c>
      <c r="R343" s="15">
        <f>IF(R342="","",VLOOKUP($E342&amp;$D$91&amp;$D$92,'CCG data'!$A:$AD,'CCG data'!K$3,FALSE))</f>
        <v>0.67700000000000005</v>
      </c>
      <c r="S343" s="15">
        <f>IF(R342="","",VLOOKUP($E342&amp;$D$91&amp;$D$92,'CCG data'!$A:$AD,'CCG data'!L$3,FALSE))</f>
        <v>0.71699999999999997</v>
      </c>
      <c r="T343" s="15">
        <f>IF(T342="","",VLOOKUP($E342&amp;$D$91&amp;$D$92,'CCG data'!$A:$AD,'CCG data'!M$3,FALSE))</f>
        <v>0.105</v>
      </c>
      <c r="U343" s="15">
        <f>IF(T342="","",VLOOKUP($E342&amp;$D$91&amp;$D$92,'CCG data'!$A:$AD,'CCG data'!N$3,FALSE))</f>
        <v>0.13300000000000001</v>
      </c>
      <c r="V343" s="15">
        <f>IF(V342="","",VLOOKUP($E342&amp;$D$91&amp;$D$92,'CCG data'!$A:$AD,'CCG data'!O$3,FALSE))</f>
        <v>0.16800000000000001</v>
      </c>
      <c r="W343" s="136">
        <f>IF(V342="","",VLOOKUP($E342&amp;$D$91&amp;$D$92,'CCG data'!$A:$AD,'CCG data'!P$3,FALSE))</f>
        <v>0.20100000000000001</v>
      </c>
      <c r="Z343" s="165" t="str">
        <f>IFERROR(VLOOKUP($E343&amp;$D$92, Outliers!$A$4:$P$214,13,FALSE),"0")</f>
        <v>0</v>
      </c>
      <c r="AA343" s="165" t="str">
        <f>IFERROR(VLOOKUP($E343&amp;$D$92, Outliers!$A$4:$P$214,14,FALSE),"0")</f>
        <v>0</v>
      </c>
      <c r="AB343" s="165" t="str">
        <f>IFERROR(VLOOKUP($E343&amp;$D$92, Outliers!$A$4:$P$214,15,FALSE),"0")</f>
        <v>0</v>
      </c>
    </row>
    <row r="344" spans="4:28" ht="15.75" x14ac:dyDescent="0.25">
      <c r="D344" s="319"/>
      <c r="E344" s="104" t="s">
        <v>498</v>
      </c>
      <c r="F344" s="394" t="str">
        <f>IF(OR(ISERROR(VLOOKUP($E344&amp;$D$91&amp;$D$92,'CCG data'!$A:$AD,'CCG data'!R$3,FALSE)),ISBLANK(VLOOKUP($E344&amp;$D$91&amp;$D$92,'CCG data'!$A:$AD,'CCG data'!R$3,FALSE))),"",VLOOKUP($E344&amp;$D$91&amp;$D$92,'CCG data'!$A:$AD,'CCG data'!R$3,FALSE))</f>
        <v/>
      </c>
      <c r="G344" s="395"/>
      <c r="H344" s="395">
        <f>IF(OR(ISERROR(VLOOKUP($E344&amp;$D$91&amp;$D$92,'CCG data'!$A:$AD,'CCG data'!S$3,FALSE)),ISBLANK(VLOOKUP($E344&amp;$D$91&amp;$D$92,'CCG data'!$A:$AD,'CCG data'!S$3,FALSE))),"",VLOOKUP($E344&amp;$D$91&amp;$D$92,'CCG data'!$A:$AD,'CCG data'!S$3,FALSE))</f>
        <v>138.49808828991766</v>
      </c>
      <c r="I344" s="395"/>
      <c r="J344" s="395">
        <f>IF(OR(ISERROR(VLOOKUP($E344&amp;$D$91&amp;$D$92,'CCG data'!$A:$AD,'CCG data'!T$3,FALSE)),ISBLANK(VLOOKUP($E344&amp;$D$91&amp;$D$92,'CCG data'!$A:$AD,'CCG data'!T$3,FALSE))),"",VLOOKUP($E344&amp;$D$91&amp;$D$92,'CCG data'!$A:$AD,'CCG data'!T$3,FALSE))</f>
        <v>17.279468194656292</v>
      </c>
      <c r="K344" s="395"/>
      <c r="L344" s="395">
        <f>IF(OR(ISERROR(VLOOKUP($E344&amp;$D$91&amp;$D$92,'CCG data'!$A:$AD,'CCG data'!U$3,FALSE)),ISBLANK(VLOOKUP($E344&amp;$D$91&amp;$D$92,'CCG data'!$A:$AD,'CCG data'!U$3,FALSE))),"",VLOOKUP($E344&amp;$D$91&amp;$D$92,'CCG data'!$A:$AD,'CCG data'!U$3,FALSE))</f>
        <v>28.885560692684081</v>
      </c>
      <c r="M344" s="396"/>
      <c r="N344" s="367">
        <f>IF(OR(ISERROR(VLOOKUP($E344&amp;$D$91&amp;$D$92,'CCG data'!$A:$AD,'CCG data'!G$3,FALSE)),ISBLANK(VLOOKUP($E344&amp;$D$91&amp;$D$92,'CCG data'!$A:$AD,'CCG data'!G$3,FALSE))),"",VLOOKUP($E344&amp;$D$91&amp;$D$92,'CCG data'!$A:$AD,'CCG data'!G$3,FALSE))</f>
        <v>6696</v>
      </c>
      <c r="P344" s="404" t="str">
        <f>IF(OR(ISERROR(VLOOKUP($E344&amp;$D$91&amp;$D$92,'CCG data'!$A:$AD,'CCG data'!B$3,FALSE)),ISBLANK(VLOOKUP($E344&amp;$D$91&amp;$D$92,'CCG data'!$A:$AD,'CCG data'!B$3,FALSE))),"",VLOOKUP($E344&amp;$D$91&amp;$D$92,'CCG data'!$A:$AD,'CCG data'!B$3,FALSE))</f>
        <v/>
      </c>
      <c r="Q344" s="267"/>
      <c r="R344" s="267">
        <f>IF(OR(ISERROR(VLOOKUP($E344&amp;$D$91&amp;$D$92,'CCG data'!$A:$AD,'CCG data'!C$3,FALSE)),ISBLANK(VLOOKUP($E344&amp;$D$91&amp;$D$92,'CCG data'!$A:$AD,'CCG data'!C$3,FALSE))),"",VLOOKUP($E344&amp;$D$91&amp;$D$92,'CCG data'!$A:$AD,'CCG data'!C$3,FALSE))</f>
        <v>0.75627240143369179</v>
      </c>
      <c r="S344" s="267"/>
      <c r="T344" s="267">
        <f>IF(OR(ISERROR(VLOOKUP($E344&amp;$D$91&amp;$D$92,'CCG data'!$A:$AD,'CCG data'!D$3,FALSE)),ISBLANK(VLOOKUP($E344&amp;$D$91&amp;$D$92,'CCG data'!$A:$AD,'CCG data'!D$3,FALSE))),"",VLOOKUP($E344&amp;$D$91&amp;$D$92,'CCG data'!$A:$AD,'CCG data'!D$3,FALSE))</f>
        <v>8.6917562724014338E-2</v>
      </c>
      <c r="U344" s="267"/>
      <c r="V344" s="267">
        <f>IF(OR(ISERROR(VLOOKUP($E344&amp;$D$91&amp;$D$92,'CCG data'!$A:$AD,'CCG data'!E$3,FALSE)),ISBLANK(VLOOKUP($E344&amp;$D$91&amp;$D$92,'CCG data'!$A:$AD,'CCG data'!E$3,FALSE))),"",VLOOKUP($E344&amp;$D$91&amp;$D$92,'CCG data'!$A:$AD,'CCG data'!E$3,FALSE))</f>
        <v>0.15681003584229392</v>
      </c>
      <c r="W344" s="405"/>
      <c r="Z344" s="165">
        <f>IFERROR(VLOOKUP($E344&amp;$D$92, Outliers!$A$4:$P$214,13,FALSE),"0")</f>
        <v>1</v>
      </c>
      <c r="AA344" s="165">
        <f>IFERROR(VLOOKUP($E344&amp;$D$92, Outliers!$A$4:$P$214,14,FALSE),"0")</f>
        <v>0</v>
      </c>
      <c r="AB344" s="165">
        <f>IFERROR(VLOOKUP($E344&amp;$D$92, Outliers!$A$4:$P$214,15,FALSE),"0")</f>
        <v>0</v>
      </c>
    </row>
    <row r="345" spans="4:28" x14ac:dyDescent="0.25">
      <c r="D345" s="319"/>
      <c r="E345" s="103" t="s">
        <v>27</v>
      </c>
      <c r="F345" s="95" t="str">
        <f>IF(P344="","",VLOOKUP($E344&amp;$D$91&amp;$D$92,'CCG data'!$A:$AD,'CCG data'!W$3,FALSE))</f>
        <v/>
      </c>
      <c r="G345" s="96" t="str">
        <f>IF(P344="","",VLOOKUP($E344&amp;$D$91&amp;$D$92,'CCG data'!$A:$AD,'CCG data'!X$3,FALSE))</f>
        <v/>
      </c>
      <c r="H345" s="96">
        <f>IF(R344="","",VLOOKUP($E344&amp;$D$91&amp;$D$92,'CCG data'!$A:$AD,'CCG data'!Y$3,FALSE))</f>
        <v>134.68345318040093</v>
      </c>
      <c r="I345" s="96">
        <f>IF(R344="","",VLOOKUP($E344&amp;$D$91&amp;$D$92,'CCG data'!$A:$AD,'CCG data'!Z$3,FALSE))</f>
        <v>142.31272339943439</v>
      </c>
      <c r="J345" s="96">
        <f>IF(T344="","",VLOOKUP($E344&amp;$D$91&amp;$D$92,'CCG data'!$A:$AD,'CCG data'!AA$3,FALSE))</f>
        <v>15.875604473053871</v>
      </c>
      <c r="K345" s="96">
        <f>IF(T344="","",VLOOKUP($E344&amp;$D$91&amp;$D$92,'CCG data'!$A:$AD,'CCG data'!AB$3,FALSE))</f>
        <v>18.683331916258716</v>
      </c>
      <c r="L345" s="96">
        <f>IF(V344="","",VLOOKUP($E344&amp;$D$91&amp;$D$92,'CCG data'!$A:$AD,'CCG data'!AC$3,FALSE))</f>
        <v>27.138362290761606</v>
      </c>
      <c r="M345" s="96">
        <f>IF(V344="","",VLOOKUP($E344&amp;$D$91&amp;$D$92,'CCG data'!$A:$AD,'CCG data'!AD$3,FALSE))</f>
        <v>30.632759094606556</v>
      </c>
      <c r="N345" s="368"/>
      <c r="P345" s="152" t="str">
        <f>IF(P344="","",VLOOKUP($E344&amp;$D$91&amp;$D$92,'CCG data'!$A:$AD,'CCG data'!I$3,FALSE))</f>
        <v/>
      </c>
      <c r="Q345" s="15" t="str">
        <f>IF(P344="","",VLOOKUP($E344&amp;$D$91&amp;$D$92,'CCG data'!$A:$AD,'CCG data'!J$3,FALSE))</f>
        <v/>
      </c>
      <c r="R345" s="15">
        <f>IF(R344="","",VLOOKUP($E344&amp;$D$91&amp;$D$92,'CCG data'!$A:$AD,'CCG data'!K$3,FALSE))</f>
        <v>0.746</v>
      </c>
      <c r="S345" s="15">
        <f>IF(R344="","",VLOOKUP($E344&amp;$D$91&amp;$D$92,'CCG data'!$A:$AD,'CCG data'!L$3,FALSE))</f>
        <v>0.76600000000000001</v>
      </c>
      <c r="T345" s="15">
        <f>IF(T344="","",VLOOKUP($E344&amp;$D$91&amp;$D$92,'CCG data'!$A:$AD,'CCG data'!M$3,FALSE))</f>
        <v>0.08</v>
      </c>
      <c r="U345" s="15">
        <f>IF(T344="","",VLOOKUP($E344&amp;$D$91&amp;$D$92,'CCG data'!$A:$AD,'CCG data'!N$3,FALSE))</f>
        <v>9.4E-2</v>
      </c>
      <c r="V345" s="15">
        <f>IF(V344="","",VLOOKUP($E344&amp;$D$91&amp;$D$92,'CCG data'!$A:$AD,'CCG data'!O$3,FALSE))</f>
        <v>0.14799999999999999</v>
      </c>
      <c r="W345" s="136">
        <f>IF(V344="","",VLOOKUP($E344&amp;$D$91&amp;$D$92,'CCG data'!$A:$AD,'CCG data'!P$3,FALSE))</f>
        <v>0.16600000000000001</v>
      </c>
      <c r="Z345" s="165" t="str">
        <f>IFERROR(VLOOKUP($E345&amp;$D$92, Outliers!$A$4:$P$214,13,FALSE),"0")</f>
        <v>0</v>
      </c>
      <c r="AA345" s="165" t="str">
        <f>IFERROR(VLOOKUP($E345&amp;$D$92, Outliers!$A$4:$P$214,14,FALSE),"0")</f>
        <v>0</v>
      </c>
      <c r="AB345" s="165" t="str">
        <f>IFERROR(VLOOKUP($E345&amp;$D$92, Outliers!$A$4:$P$214,15,FALSE),"0")</f>
        <v>0</v>
      </c>
    </row>
    <row r="346" spans="4:28" ht="15.75" x14ac:dyDescent="0.25">
      <c r="D346" s="319"/>
      <c r="E346" s="104" t="s">
        <v>236</v>
      </c>
      <c r="F346" s="394" t="str">
        <f>IF(OR(ISERROR(VLOOKUP($E346&amp;$D$91&amp;$D$92,'CCG data'!$A:$AD,'CCG data'!R$3,FALSE)),ISBLANK(VLOOKUP($E346&amp;$D$91&amp;$D$92,'CCG data'!$A:$AD,'CCG data'!R$3,FALSE))),"",VLOOKUP($E346&amp;$D$91&amp;$D$92,'CCG data'!$A:$AD,'CCG data'!R$3,FALSE))</f>
        <v/>
      </c>
      <c r="G346" s="395"/>
      <c r="H346" s="395">
        <f>IF(OR(ISERROR(VLOOKUP($E346&amp;$D$91&amp;$D$92,'CCG data'!$A:$AD,'CCG data'!S$3,FALSE)),ISBLANK(VLOOKUP($E346&amp;$D$91&amp;$D$92,'CCG data'!$A:$AD,'CCG data'!S$3,FALSE))),"",VLOOKUP($E346&amp;$D$91&amp;$D$92,'CCG data'!$A:$AD,'CCG data'!S$3,FALSE))</f>
        <v>116.73922280089285</v>
      </c>
      <c r="I346" s="395"/>
      <c r="J346" s="395">
        <f>IF(OR(ISERROR(VLOOKUP($E346&amp;$D$91&amp;$D$92,'CCG data'!$A:$AD,'CCG data'!T$3,FALSE)),ISBLANK(VLOOKUP($E346&amp;$D$91&amp;$D$92,'CCG data'!$A:$AD,'CCG data'!T$3,FALSE))),"",VLOOKUP($E346&amp;$D$91&amp;$D$92,'CCG data'!$A:$AD,'CCG data'!T$3,FALSE))</f>
        <v>12.631682009535954</v>
      </c>
      <c r="K346" s="395"/>
      <c r="L346" s="395">
        <f>IF(OR(ISERROR(VLOOKUP($E346&amp;$D$91&amp;$D$92,'CCG data'!$A:$AD,'CCG data'!U$3,FALSE)),ISBLANK(VLOOKUP($E346&amp;$D$91&amp;$D$92,'CCG data'!$A:$AD,'CCG data'!U$3,FALSE))),"",VLOOKUP($E346&amp;$D$91&amp;$D$92,'CCG data'!$A:$AD,'CCG data'!U$3,FALSE))</f>
        <v>29.64747433731474</v>
      </c>
      <c r="M346" s="396"/>
      <c r="N346" s="367">
        <f>IF(OR(ISERROR(VLOOKUP($E346&amp;$D$91&amp;$D$92,'CCG data'!$A:$AD,'CCG data'!G$3,FALSE)),ISBLANK(VLOOKUP($E346&amp;$D$91&amp;$D$92,'CCG data'!$A:$AD,'CCG data'!G$3,FALSE))),"",VLOOKUP($E346&amp;$D$91&amp;$D$92,'CCG data'!$A:$AD,'CCG data'!G$3,FALSE))</f>
        <v>2139</v>
      </c>
      <c r="P346" s="404" t="str">
        <f>IF(OR(ISERROR(VLOOKUP($E346&amp;$D$91&amp;$D$92,'CCG data'!$A:$AD,'CCG data'!B$3,FALSE)),ISBLANK(VLOOKUP($E346&amp;$D$91&amp;$D$92,'CCG data'!$A:$AD,'CCG data'!B$3,FALSE))),"",VLOOKUP($E346&amp;$D$91&amp;$D$92,'CCG data'!$A:$AD,'CCG data'!B$3,FALSE))</f>
        <v/>
      </c>
      <c r="Q346" s="267"/>
      <c r="R346" s="267">
        <f>IF(OR(ISERROR(VLOOKUP($E346&amp;$D$91&amp;$D$92,'CCG data'!$A:$AD,'CCG data'!C$3,FALSE)),ISBLANK(VLOOKUP($E346&amp;$D$91&amp;$D$92,'CCG data'!$A:$AD,'CCG data'!C$3,FALSE))),"",VLOOKUP($E346&amp;$D$91&amp;$D$92,'CCG data'!$A:$AD,'CCG data'!C$3,FALSE))</f>
        <v>0.7405329593267882</v>
      </c>
      <c r="S346" s="267"/>
      <c r="T346" s="267">
        <f>IF(OR(ISERROR(VLOOKUP($E346&amp;$D$91&amp;$D$92,'CCG data'!$A:$AD,'CCG data'!D$3,FALSE)),ISBLANK(VLOOKUP($E346&amp;$D$91&amp;$D$92,'CCG data'!$A:$AD,'CCG data'!D$3,FALSE))),"",VLOOKUP($E346&amp;$D$91&amp;$D$92,'CCG data'!$A:$AD,'CCG data'!D$3,FALSE))</f>
        <v>6.9658719027582985E-2</v>
      </c>
      <c r="U346" s="267"/>
      <c r="V346" s="267">
        <f>IF(OR(ISERROR(VLOOKUP($E346&amp;$D$91&amp;$D$92,'CCG data'!$A:$AD,'CCG data'!E$3,FALSE)),ISBLANK(VLOOKUP($E346&amp;$D$91&amp;$D$92,'CCG data'!$A:$AD,'CCG data'!E$3,FALSE))),"",VLOOKUP($E346&amp;$D$91&amp;$D$92,'CCG data'!$A:$AD,'CCG data'!E$3,FALSE))</f>
        <v>0.1898083216456288</v>
      </c>
      <c r="W346" s="405"/>
      <c r="Z346" s="165">
        <f>IFERROR(VLOOKUP($E346&amp;$D$92, Outliers!$A$4:$P$214,13,FALSE),"0")</f>
        <v>1</v>
      </c>
      <c r="AA346" s="165">
        <f>IFERROR(VLOOKUP($E346&amp;$D$92, Outliers!$A$4:$P$214,14,FALSE),"0")</f>
        <v>1</v>
      </c>
      <c r="AB346" s="165">
        <f>IFERROR(VLOOKUP($E346&amp;$D$92, Outliers!$A$4:$P$214,15,FALSE),"0")</f>
        <v>0</v>
      </c>
    </row>
    <row r="347" spans="4:28" x14ac:dyDescent="0.25">
      <c r="D347" s="319"/>
      <c r="E347" s="103" t="s">
        <v>27</v>
      </c>
      <c r="F347" s="95" t="str">
        <f>IF(P346="","",VLOOKUP($E346&amp;$D$91&amp;$D$92,'CCG data'!$A:$AD,'CCG data'!W$3,FALSE))</f>
        <v/>
      </c>
      <c r="G347" s="96" t="str">
        <f>IF(P346="","",VLOOKUP($E346&amp;$D$91&amp;$D$92,'CCG data'!$A:$AD,'CCG data'!X$3,FALSE))</f>
        <v/>
      </c>
      <c r="H347" s="96">
        <f>IF(R346="","",VLOOKUP($E346&amp;$D$91&amp;$D$92,'CCG data'!$A:$AD,'CCG data'!Y$3,FALSE))</f>
        <v>110.99018346238833</v>
      </c>
      <c r="I347" s="96">
        <f>IF(R346="","",VLOOKUP($E346&amp;$D$91&amp;$D$92,'CCG data'!$A:$AD,'CCG data'!Z$3,FALSE))</f>
        <v>122.48826213939736</v>
      </c>
      <c r="J347" s="96">
        <f>IF(T346="","",VLOOKUP($E346&amp;$D$91&amp;$D$92,'CCG data'!$A:$AD,'CCG data'!AA$3,FALSE))</f>
        <v>10.603419695572596</v>
      </c>
      <c r="K347" s="96">
        <f>IF(T346="","",VLOOKUP($E346&amp;$D$91&amp;$D$92,'CCG data'!$A:$AD,'CCG data'!AB$3,FALSE))</f>
        <v>14.659944323499312</v>
      </c>
      <c r="L347" s="96">
        <f>IF(V346="","",VLOOKUP($E346&amp;$D$91&amp;$D$92,'CCG data'!$A:$AD,'CCG data'!AC$3,FALSE))</f>
        <v>26.763570623002892</v>
      </c>
      <c r="M347" s="96">
        <f>IF(V346="","",VLOOKUP($E346&amp;$D$91&amp;$D$92,'CCG data'!$A:$AD,'CCG data'!AD$3,FALSE))</f>
        <v>32.531378051626589</v>
      </c>
      <c r="N347" s="368"/>
      <c r="P347" s="152" t="str">
        <f>IF(P346="","",VLOOKUP($E346&amp;$D$91&amp;$D$92,'CCG data'!$A:$AD,'CCG data'!I$3,FALSE))</f>
        <v/>
      </c>
      <c r="Q347" s="15" t="str">
        <f>IF(P346="","",VLOOKUP($E346&amp;$D$91&amp;$D$92,'CCG data'!$A:$AD,'CCG data'!J$3,FALSE))</f>
        <v/>
      </c>
      <c r="R347" s="15">
        <f>IF(R346="","",VLOOKUP($E346&amp;$D$91&amp;$D$92,'CCG data'!$A:$AD,'CCG data'!K$3,FALSE))</f>
        <v>0.72199999999999998</v>
      </c>
      <c r="S347" s="15">
        <f>IF(R346="","",VLOOKUP($E346&amp;$D$91&amp;$D$92,'CCG data'!$A:$AD,'CCG data'!L$3,FALSE))</f>
        <v>0.75900000000000001</v>
      </c>
      <c r="T347" s="15">
        <f>IF(T346="","",VLOOKUP($E346&amp;$D$91&amp;$D$92,'CCG data'!$A:$AD,'CCG data'!M$3,FALSE))</f>
        <v>0.06</v>
      </c>
      <c r="U347" s="15">
        <f>IF(T346="","",VLOOKUP($E346&amp;$D$91&amp;$D$92,'CCG data'!$A:$AD,'CCG data'!N$3,FALSE))</f>
        <v>8.1000000000000003E-2</v>
      </c>
      <c r="V347" s="15">
        <f>IF(V346="","",VLOOKUP($E346&amp;$D$91&amp;$D$92,'CCG data'!$A:$AD,'CCG data'!O$3,FALSE))</f>
        <v>0.17399999999999999</v>
      </c>
      <c r="W347" s="136">
        <f>IF(V346="","",VLOOKUP($E346&amp;$D$91&amp;$D$92,'CCG data'!$A:$AD,'CCG data'!P$3,FALSE))</f>
        <v>0.20699999999999999</v>
      </c>
      <c r="Z347" s="165" t="str">
        <f>IFERROR(VLOOKUP($E347&amp;$D$92, Outliers!$A$4:$P$214,13,FALSE),"0")</f>
        <v>0</v>
      </c>
      <c r="AA347" s="165" t="str">
        <f>IFERROR(VLOOKUP($E347&amp;$D$92, Outliers!$A$4:$P$214,14,FALSE),"0")</f>
        <v>0</v>
      </c>
      <c r="AB347" s="165" t="str">
        <f>IFERROR(VLOOKUP($E347&amp;$D$92, Outliers!$A$4:$P$214,15,FALSE),"0")</f>
        <v>0</v>
      </c>
    </row>
    <row r="348" spans="4:28" ht="15.75" x14ac:dyDescent="0.25">
      <c r="D348" s="319"/>
      <c r="E348" s="104" t="s">
        <v>237</v>
      </c>
      <c r="F348" s="394" t="str">
        <f>IF(OR(ISERROR(VLOOKUP($E348&amp;$D$91&amp;$D$92,'CCG data'!$A:$AD,'CCG data'!R$3,FALSE)),ISBLANK(VLOOKUP($E348&amp;$D$91&amp;$D$92,'CCG data'!$A:$AD,'CCG data'!R$3,FALSE))),"",VLOOKUP($E348&amp;$D$91&amp;$D$92,'CCG data'!$A:$AD,'CCG data'!R$3,FALSE))</f>
        <v/>
      </c>
      <c r="G348" s="395"/>
      <c r="H348" s="395">
        <f>IF(OR(ISERROR(VLOOKUP($E348&amp;$D$91&amp;$D$92,'CCG data'!$A:$AD,'CCG data'!S$3,FALSE)),ISBLANK(VLOOKUP($E348&amp;$D$91&amp;$D$92,'CCG data'!$A:$AD,'CCG data'!S$3,FALSE))),"",VLOOKUP($E348&amp;$D$91&amp;$D$92,'CCG data'!$A:$AD,'CCG data'!S$3,FALSE))</f>
        <v>156.85774945155794</v>
      </c>
      <c r="I348" s="395"/>
      <c r="J348" s="395">
        <f>IF(OR(ISERROR(VLOOKUP($E348&amp;$D$91&amp;$D$92,'CCG data'!$A:$AD,'CCG data'!T$3,FALSE)),ISBLANK(VLOOKUP($E348&amp;$D$91&amp;$D$92,'CCG data'!$A:$AD,'CCG data'!T$3,FALSE))),"",VLOOKUP($E348&amp;$D$91&amp;$D$92,'CCG data'!$A:$AD,'CCG data'!T$3,FALSE))</f>
        <v>11.880059950916841</v>
      </c>
      <c r="K348" s="395"/>
      <c r="L348" s="395">
        <f>IF(OR(ISERROR(VLOOKUP($E348&amp;$D$91&amp;$D$92,'CCG data'!$A:$AD,'CCG data'!U$3,FALSE)),ISBLANK(VLOOKUP($E348&amp;$D$91&amp;$D$92,'CCG data'!$A:$AD,'CCG data'!U$3,FALSE))),"",VLOOKUP($E348&amp;$D$91&amp;$D$92,'CCG data'!$A:$AD,'CCG data'!U$3,FALSE))</f>
        <v>10.959915375684799</v>
      </c>
      <c r="M348" s="396"/>
      <c r="N348" s="367">
        <f>IF(OR(ISERROR(VLOOKUP($E348&amp;$D$91&amp;$D$92,'CCG data'!$A:$AD,'CCG data'!G$3,FALSE)),ISBLANK(VLOOKUP($E348&amp;$D$91&amp;$D$92,'CCG data'!$A:$AD,'CCG data'!G$3,FALSE))),"",VLOOKUP($E348&amp;$D$91&amp;$D$92,'CCG data'!$A:$AD,'CCG data'!G$3,FALSE))</f>
        <v>1220</v>
      </c>
      <c r="P348" s="404" t="str">
        <f>IF(OR(ISERROR(VLOOKUP($E348&amp;$D$91&amp;$D$92,'CCG data'!$A:$AD,'CCG data'!B$3,FALSE)),ISBLANK(VLOOKUP($E348&amp;$D$91&amp;$D$92,'CCG data'!$A:$AD,'CCG data'!B$3,FALSE))),"",VLOOKUP($E348&amp;$D$91&amp;$D$92,'CCG data'!$A:$AD,'CCG data'!B$3,FALSE))</f>
        <v/>
      </c>
      <c r="Q348" s="267"/>
      <c r="R348" s="267">
        <f>IF(OR(ISERROR(VLOOKUP($E348&amp;$D$91&amp;$D$92,'CCG data'!$A:$AD,'CCG data'!C$3,FALSE)),ISBLANK(VLOOKUP($E348&amp;$D$91&amp;$D$92,'CCG data'!$A:$AD,'CCG data'!C$3,FALSE))),"",VLOOKUP($E348&amp;$D$91&amp;$D$92,'CCG data'!$A:$AD,'CCG data'!C$3,FALSE))</f>
        <v>0.87459016393442623</v>
      </c>
      <c r="S348" s="267"/>
      <c r="T348" s="267">
        <f>IF(OR(ISERROR(VLOOKUP($E348&amp;$D$91&amp;$D$92,'CCG data'!$A:$AD,'CCG data'!D$3,FALSE)),ISBLANK(VLOOKUP($E348&amp;$D$91&amp;$D$92,'CCG data'!$A:$AD,'CCG data'!D$3,FALSE))),"",VLOOKUP($E348&amp;$D$91&amp;$D$92,'CCG data'!$A:$AD,'CCG data'!D$3,FALSE))</f>
        <v>6.4754098360655737E-2</v>
      </c>
      <c r="U348" s="267"/>
      <c r="V348" s="267">
        <f>IF(OR(ISERROR(VLOOKUP($E348&amp;$D$91&amp;$D$92,'CCG data'!$A:$AD,'CCG data'!E$3,FALSE)),ISBLANK(VLOOKUP($E348&amp;$D$91&amp;$D$92,'CCG data'!$A:$AD,'CCG data'!E$3,FALSE))),"",VLOOKUP($E348&amp;$D$91&amp;$D$92,'CCG data'!$A:$AD,'CCG data'!E$3,FALSE))</f>
        <v>6.0655737704918035E-2</v>
      </c>
      <c r="W348" s="405"/>
      <c r="Z348" s="165">
        <f>IFERROR(VLOOKUP($E348&amp;$D$92, Outliers!$A$4:$P$214,13,FALSE),"0")</f>
        <v>1</v>
      </c>
      <c r="AA348" s="165">
        <f>IFERROR(VLOOKUP($E348&amp;$D$92, Outliers!$A$4:$P$214,14,FALSE),"0")</f>
        <v>1</v>
      </c>
      <c r="AB348" s="165">
        <f>IFERROR(VLOOKUP($E348&amp;$D$92, Outliers!$A$4:$P$214,15,FALSE),"0")</f>
        <v>1</v>
      </c>
    </row>
    <row r="349" spans="4:28" x14ac:dyDescent="0.25">
      <c r="D349" s="319"/>
      <c r="E349" s="103" t="s">
        <v>27</v>
      </c>
      <c r="F349" s="95" t="str">
        <f>IF(P348="","",VLOOKUP($E348&amp;$D$91&amp;$D$92,'CCG data'!$A:$AD,'CCG data'!W$3,FALSE))</f>
        <v/>
      </c>
      <c r="G349" s="96" t="str">
        <f>IF(P348="","",VLOOKUP($E348&amp;$D$91&amp;$D$92,'CCG data'!$A:$AD,'CCG data'!X$3,FALSE))</f>
        <v/>
      </c>
      <c r="H349" s="96">
        <f>IF(R348="","",VLOOKUP($E348&amp;$D$91&amp;$D$92,'CCG data'!$A:$AD,'CCG data'!Y$3,FALSE))</f>
        <v>147.44579446988743</v>
      </c>
      <c r="I349" s="96">
        <f>IF(R348="","",VLOOKUP($E348&amp;$D$91&amp;$D$92,'CCG data'!$A:$AD,'CCG data'!Z$3,FALSE))</f>
        <v>166.26970443322844</v>
      </c>
      <c r="J349" s="96">
        <f>IF(T348="","",VLOOKUP($E348&amp;$D$91&amp;$D$92,'CCG data'!$A:$AD,'CCG data'!AA$3,FALSE))</f>
        <v>9.2603020551585811</v>
      </c>
      <c r="K349" s="96">
        <f>IF(T348="","",VLOOKUP($E348&amp;$D$91&amp;$D$92,'CCG data'!$A:$AD,'CCG data'!AB$3,FALSE))</f>
        <v>14.499817846675102</v>
      </c>
      <c r="L349" s="96">
        <f>IF(V348="","",VLOOKUP($E348&amp;$D$91&amp;$D$92,'CCG data'!$A:$AD,'CCG data'!AC$3,FALSE))</f>
        <v>8.4627493805041425</v>
      </c>
      <c r="M349" s="96">
        <f>IF(V348="","",VLOOKUP($E348&amp;$D$91&amp;$D$92,'CCG data'!$A:$AD,'CCG data'!AD$3,FALSE))</f>
        <v>13.457081370865456</v>
      </c>
      <c r="N349" s="368"/>
      <c r="P349" s="152" t="str">
        <f>IF(P348="","",VLOOKUP($E348&amp;$D$91&amp;$D$92,'CCG data'!$A:$AD,'CCG data'!I$3,FALSE))</f>
        <v/>
      </c>
      <c r="Q349" s="15" t="str">
        <f>IF(P348="","",VLOOKUP($E348&amp;$D$91&amp;$D$92,'CCG data'!$A:$AD,'CCG data'!J$3,FALSE))</f>
        <v/>
      </c>
      <c r="R349" s="15">
        <f>IF(R348="","",VLOOKUP($E348&amp;$D$91&amp;$D$92,'CCG data'!$A:$AD,'CCG data'!K$3,FALSE))</f>
        <v>0.85499999999999998</v>
      </c>
      <c r="S349" s="15">
        <f>IF(R348="","",VLOOKUP($E348&amp;$D$91&amp;$D$92,'CCG data'!$A:$AD,'CCG data'!L$3,FALSE))</f>
        <v>0.89200000000000002</v>
      </c>
      <c r="T349" s="15">
        <f>IF(T348="","",VLOOKUP($E348&amp;$D$91&amp;$D$92,'CCG data'!$A:$AD,'CCG data'!M$3,FALSE))</f>
        <v>5.1999999999999998E-2</v>
      </c>
      <c r="U349" s="15">
        <f>IF(T348="","",VLOOKUP($E348&amp;$D$91&amp;$D$92,'CCG data'!$A:$AD,'CCG data'!N$3,FALSE))</f>
        <v>0.08</v>
      </c>
      <c r="V349" s="15">
        <f>IF(V348="","",VLOOKUP($E348&amp;$D$91&amp;$D$92,'CCG data'!$A:$AD,'CCG data'!O$3,FALSE))</f>
        <v>4.9000000000000002E-2</v>
      </c>
      <c r="W349" s="136">
        <f>IF(V348="","",VLOOKUP($E348&amp;$D$91&amp;$D$92,'CCG data'!$A:$AD,'CCG data'!P$3,FALSE))</f>
        <v>7.4999999999999997E-2</v>
      </c>
      <c r="Z349" s="165" t="str">
        <f>IFERROR(VLOOKUP($E349&amp;$D$92, Outliers!$A$4:$P$214,13,FALSE),"0")</f>
        <v>0</v>
      </c>
      <c r="AA349" s="165" t="str">
        <f>IFERROR(VLOOKUP($E349&amp;$D$92, Outliers!$A$4:$P$214,14,FALSE),"0")</f>
        <v>0</v>
      </c>
      <c r="AB349" s="165" t="str">
        <f>IFERROR(VLOOKUP($E349&amp;$D$92, Outliers!$A$4:$P$214,15,FALSE),"0")</f>
        <v>0</v>
      </c>
    </row>
    <row r="350" spans="4:28" ht="15.75" x14ac:dyDescent="0.25">
      <c r="D350" s="319"/>
      <c r="E350" s="104" t="s">
        <v>238</v>
      </c>
      <c r="F350" s="394" t="str">
        <f>IF(OR(ISERROR(VLOOKUP($E350&amp;$D$91&amp;$D$92,'CCG data'!$A:$AD,'CCG data'!R$3,FALSE)),ISBLANK(VLOOKUP($E350&amp;$D$91&amp;$D$92,'CCG data'!$A:$AD,'CCG data'!R$3,FALSE))),"",VLOOKUP($E350&amp;$D$91&amp;$D$92,'CCG data'!$A:$AD,'CCG data'!R$3,FALSE))</f>
        <v/>
      </c>
      <c r="G350" s="395"/>
      <c r="H350" s="395">
        <f>IF(OR(ISERROR(VLOOKUP($E350&amp;$D$91&amp;$D$92,'CCG data'!$A:$AD,'CCG data'!S$3,FALSE)),ISBLANK(VLOOKUP($E350&amp;$D$91&amp;$D$92,'CCG data'!$A:$AD,'CCG data'!S$3,FALSE))),"",VLOOKUP($E350&amp;$D$91&amp;$D$92,'CCG data'!$A:$AD,'CCG data'!S$3,FALSE))</f>
        <v>129.33946288798111</v>
      </c>
      <c r="I350" s="395"/>
      <c r="J350" s="395">
        <f>IF(OR(ISERROR(VLOOKUP($E350&amp;$D$91&amp;$D$92,'CCG data'!$A:$AD,'CCG data'!T$3,FALSE)),ISBLANK(VLOOKUP($E350&amp;$D$91&amp;$D$92,'CCG data'!$A:$AD,'CCG data'!T$3,FALSE))),"",VLOOKUP($E350&amp;$D$91&amp;$D$92,'CCG data'!$A:$AD,'CCG data'!T$3,FALSE))</f>
        <v>15.519233744367819</v>
      </c>
      <c r="K350" s="395"/>
      <c r="L350" s="395">
        <f>IF(OR(ISERROR(VLOOKUP($E350&amp;$D$91&amp;$D$92,'CCG data'!$A:$AD,'CCG data'!U$3,FALSE)),ISBLANK(VLOOKUP($E350&amp;$D$91&amp;$D$92,'CCG data'!$A:$AD,'CCG data'!U$3,FALSE))),"",VLOOKUP($E350&amp;$D$91&amp;$D$92,'CCG data'!$A:$AD,'CCG data'!U$3,FALSE))</f>
        <v>22.149020110658341</v>
      </c>
      <c r="M350" s="396"/>
      <c r="N350" s="367">
        <f>IF(OR(ISERROR(VLOOKUP($E350&amp;$D$91&amp;$D$92,'CCG data'!$A:$AD,'CCG data'!G$3,FALSE)),ISBLANK(VLOOKUP($E350&amp;$D$91&amp;$D$92,'CCG data'!$A:$AD,'CCG data'!G$3,FALSE))),"",VLOOKUP($E350&amp;$D$91&amp;$D$92,'CCG data'!$A:$AD,'CCG data'!G$3,FALSE))</f>
        <v>1280</v>
      </c>
      <c r="P350" s="404" t="str">
        <f>IF(OR(ISERROR(VLOOKUP($E350&amp;$D$91&amp;$D$92,'CCG data'!$A:$AD,'CCG data'!B$3,FALSE)),ISBLANK(VLOOKUP($E350&amp;$D$91&amp;$D$92,'CCG data'!$A:$AD,'CCG data'!B$3,FALSE))),"",VLOOKUP($E350&amp;$D$91&amp;$D$92,'CCG data'!$A:$AD,'CCG data'!B$3,FALSE))</f>
        <v/>
      </c>
      <c r="Q350" s="267"/>
      <c r="R350" s="267">
        <f>IF(OR(ISERROR(VLOOKUP($E350&amp;$D$91&amp;$D$92,'CCG data'!$A:$AD,'CCG data'!C$3,FALSE)),ISBLANK(VLOOKUP($E350&amp;$D$91&amp;$D$92,'CCG data'!$A:$AD,'CCG data'!C$3,FALSE))),"",VLOOKUP($E350&amp;$D$91&amp;$D$92,'CCG data'!$A:$AD,'CCG data'!C$3,FALSE))</f>
        <v>0.78046875000000004</v>
      </c>
      <c r="S350" s="267"/>
      <c r="T350" s="267">
        <f>IF(OR(ISERROR(VLOOKUP($E350&amp;$D$91&amp;$D$92,'CCG data'!$A:$AD,'CCG data'!D$3,FALSE)),ISBLANK(VLOOKUP($E350&amp;$D$91&amp;$D$92,'CCG data'!$A:$AD,'CCG data'!D$3,FALSE))),"",VLOOKUP($E350&amp;$D$91&amp;$D$92,'CCG data'!$A:$AD,'CCG data'!D$3,FALSE))</f>
        <v>8.8281250000000006E-2</v>
      </c>
      <c r="U350" s="267"/>
      <c r="V350" s="267">
        <f>IF(OR(ISERROR(VLOOKUP($E350&amp;$D$91&amp;$D$92,'CCG data'!$A:$AD,'CCG data'!E$3,FALSE)),ISBLANK(VLOOKUP($E350&amp;$D$91&amp;$D$92,'CCG data'!$A:$AD,'CCG data'!E$3,FALSE))),"",VLOOKUP($E350&amp;$D$91&amp;$D$92,'CCG data'!$A:$AD,'CCG data'!E$3,FALSE))</f>
        <v>0.13125000000000001</v>
      </c>
      <c r="W350" s="405"/>
      <c r="Z350" s="165">
        <f>IFERROR(VLOOKUP($E350&amp;$D$92, Outliers!$A$4:$P$214,13,FALSE),"0")</f>
        <v>0</v>
      </c>
      <c r="AA350" s="165">
        <f>IFERROR(VLOOKUP($E350&amp;$D$92, Outliers!$A$4:$P$214,14,FALSE),"0")</f>
        <v>0</v>
      </c>
      <c r="AB350" s="165">
        <f>IFERROR(VLOOKUP($E350&amp;$D$92, Outliers!$A$4:$P$214,15,FALSE),"0")</f>
        <v>1</v>
      </c>
    </row>
    <row r="351" spans="4:28" x14ac:dyDescent="0.25">
      <c r="D351" s="319"/>
      <c r="E351" s="103" t="s">
        <v>27</v>
      </c>
      <c r="F351" s="95" t="str">
        <f>IF(P350="","",VLOOKUP($E350&amp;$D$91&amp;$D$92,'CCG data'!$A:$AD,'CCG data'!W$3,FALSE))</f>
        <v/>
      </c>
      <c r="G351" s="96" t="str">
        <f>IF(P350="","",VLOOKUP($E350&amp;$D$91&amp;$D$92,'CCG data'!$A:$AD,'CCG data'!X$3,FALSE))</f>
        <v/>
      </c>
      <c r="H351" s="96">
        <f>IF(R350="","",VLOOKUP($E350&amp;$D$91&amp;$D$92,'CCG data'!$A:$AD,'CCG data'!Y$3,FALSE))</f>
        <v>121.318908644039</v>
      </c>
      <c r="I351" s="96">
        <f>IF(R350="","",VLOOKUP($E350&amp;$D$91&amp;$D$92,'CCG data'!$A:$AD,'CCG data'!Z$3,FALSE))</f>
        <v>137.36001713192323</v>
      </c>
      <c r="J351" s="96">
        <f>IF(T350="","",VLOOKUP($E350&amp;$D$91&amp;$D$92,'CCG data'!$A:$AD,'CCG data'!AA$3,FALSE))</f>
        <v>12.657777403616475</v>
      </c>
      <c r="K351" s="96">
        <f>IF(T350="","",VLOOKUP($E350&amp;$D$91&amp;$D$92,'CCG data'!$A:$AD,'CCG data'!AB$3,FALSE))</f>
        <v>18.380690085119163</v>
      </c>
      <c r="L351" s="96">
        <f>IF(V350="","",VLOOKUP($E350&amp;$D$91&amp;$D$92,'CCG data'!$A:$AD,'CCG data'!AC$3,FALSE))</f>
        <v>18.799705469235061</v>
      </c>
      <c r="M351" s="96">
        <f>IF(V350="","",VLOOKUP($E350&amp;$D$91&amp;$D$92,'CCG data'!$A:$AD,'CCG data'!AD$3,FALSE))</f>
        <v>25.498334752081622</v>
      </c>
      <c r="N351" s="368"/>
      <c r="P351" s="152" t="str">
        <f>IF(P350="","",VLOOKUP($E350&amp;$D$91&amp;$D$92,'CCG data'!$A:$AD,'CCG data'!I$3,FALSE))</f>
        <v/>
      </c>
      <c r="Q351" s="15" t="str">
        <f>IF(P350="","",VLOOKUP($E350&amp;$D$91&amp;$D$92,'CCG data'!$A:$AD,'CCG data'!J$3,FALSE))</f>
        <v/>
      </c>
      <c r="R351" s="15">
        <f>IF(R350="","",VLOOKUP($E350&amp;$D$91&amp;$D$92,'CCG data'!$A:$AD,'CCG data'!K$3,FALSE))</f>
        <v>0.75700000000000001</v>
      </c>
      <c r="S351" s="15">
        <f>IF(R350="","",VLOOKUP($E350&amp;$D$91&amp;$D$92,'CCG data'!$A:$AD,'CCG data'!L$3,FALSE))</f>
        <v>0.80200000000000005</v>
      </c>
      <c r="T351" s="15">
        <f>IF(T350="","",VLOOKUP($E350&amp;$D$91&amp;$D$92,'CCG data'!$A:$AD,'CCG data'!M$3,FALSE))</f>
        <v>7.3999999999999996E-2</v>
      </c>
      <c r="U351" s="15">
        <f>IF(T350="","",VLOOKUP($E350&amp;$D$91&amp;$D$92,'CCG data'!$A:$AD,'CCG data'!N$3,FALSE))</f>
        <v>0.105</v>
      </c>
      <c r="V351" s="15">
        <f>IF(V350="","",VLOOKUP($E350&amp;$D$91&amp;$D$92,'CCG data'!$A:$AD,'CCG data'!O$3,FALSE))</f>
        <v>0.114</v>
      </c>
      <c r="W351" s="136">
        <f>IF(V350="","",VLOOKUP($E350&amp;$D$91&amp;$D$92,'CCG data'!$A:$AD,'CCG data'!P$3,FALSE))</f>
        <v>0.151</v>
      </c>
      <c r="Z351" s="165" t="str">
        <f>IFERROR(VLOOKUP($E351&amp;$D$92, Outliers!$A$4:$P$214,13,FALSE),"0")</f>
        <v>0</v>
      </c>
      <c r="AA351" s="165" t="str">
        <f>IFERROR(VLOOKUP($E351&amp;$D$92, Outliers!$A$4:$P$214,14,FALSE),"0")</f>
        <v>0</v>
      </c>
      <c r="AB351" s="165" t="str">
        <f>IFERROR(VLOOKUP($E351&amp;$D$92, Outliers!$A$4:$P$214,15,FALSE),"0")</f>
        <v>0</v>
      </c>
    </row>
    <row r="352" spans="4:28" ht="15.75" x14ac:dyDescent="0.25">
      <c r="D352" s="319"/>
      <c r="E352" s="104" t="s">
        <v>499</v>
      </c>
      <c r="F352" s="394" t="str">
        <f>IF(OR(ISERROR(VLOOKUP($E352&amp;$D$91&amp;$D$92,'CCG data'!$A:$AD,'CCG data'!R$3,FALSE)),ISBLANK(VLOOKUP($E352&amp;$D$91&amp;$D$92,'CCG data'!$A:$AD,'CCG data'!R$3,FALSE))),"",VLOOKUP($E352&amp;$D$91&amp;$D$92,'CCG data'!$A:$AD,'CCG data'!R$3,FALSE))</f>
        <v/>
      </c>
      <c r="G352" s="395"/>
      <c r="H352" s="395">
        <f>IF(OR(ISERROR(VLOOKUP($E352&amp;$D$91&amp;$D$92,'CCG data'!$A:$AD,'CCG data'!S$3,FALSE)),ISBLANK(VLOOKUP($E352&amp;$D$91&amp;$D$92,'CCG data'!$A:$AD,'CCG data'!S$3,FALSE))),"",VLOOKUP($E352&amp;$D$91&amp;$D$92,'CCG data'!$A:$AD,'CCG data'!S$3,FALSE))</f>
        <v>142.32189292311276</v>
      </c>
      <c r="I352" s="395"/>
      <c r="J352" s="395">
        <f>IF(OR(ISERROR(VLOOKUP($E352&amp;$D$91&amp;$D$92,'CCG data'!$A:$AD,'CCG data'!T$3,FALSE)),ISBLANK(VLOOKUP($E352&amp;$D$91&amp;$D$92,'CCG data'!$A:$AD,'CCG data'!T$3,FALSE))),"",VLOOKUP($E352&amp;$D$91&amp;$D$92,'CCG data'!$A:$AD,'CCG data'!T$3,FALSE))</f>
        <v>15.920015826457787</v>
      </c>
      <c r="K352" s="395"/>
      <c r="L352" s="395">
        <f>IF(OR(ISERROR(VLOOKUP($E352&amp;$D$91&amp;$D$92,'CCG data'!$A:$AD,'CCG data'!U$3,FALSE)),ISBLANK(VLOOKUP($E352&amp;$D$91&amp;$D$92,'CCG data'!$A:$AD,'CCG data'!U$3,FALSE))),"",VLOOKUP($E352&amp;$D$91&amp;$D$92,'CCG data'!$A:$AD,'CCG data'!U$3,FALSE))</f>
        <v>28.163714597572799</v>
      </c>
      <c r="M352" s="396"/>
      <c r="N352" s="367">
        <f>IF(OR(ISERROR(VLOOKUP($E352&amp;$D$91&amp;$D$92,'CCG data'!$A:$AD,'CCG data'!G$3,FALSE)),ISBLANK(VLOOKUP($E352&amp;$D$91&amp;$D$92,'CCG data'!$A:$AD,'CCG data'!G$3,FALSE))),"",VLOOKUP($E352&amp;$D$91&amp;$D$92,'CCG data'!$A:$AD,'CCG data'!G$3,FALSE))</f>
        <v>1032</v>
      </c>
      <c r="P352" s="404" t="str">
        <f>IF(OR(ISERROR(VLOOKUP($E352&amp;$D$91&amp;$D$92,'CCG data'!$A:$AD,'CCG data'!B$3,FALSE)),ISBLANK(VLOOKUP($E352&amp;$D$91&amp;$D$92,'CCG data'!$A:$AD,'CCG data'!B$3,FALSE))),"",VLOOKUP($E352&amp;$D$91&amp;$D$92,'CCG data'!$A:$AD,'CCG data'!B$3,FALSE))</f>
        <v/>
      </c>
      <c r="Q352" s="267"/>
      <c r="R352" s="267">
        <f>IF(OR(ISERROR(VLOOKUP($E352&amp;$D$91&amp;$D$92,'CCG data'!$A:$AD,'CCG data'!C$3,FALSE)),ISBLANK(VLOOKUP($E352&amp;$D$91&amp;$D$92,'CCG data'!$A:$AD,'CCG data'!C$3,FALSE))),"",VLOOKUP($E352&amp;$D$91&amp;$D$92,'CCG data'!$A:$AD,'CCG data'!C$3,FALSE))</f>
        <v>0.77713178294573648</v>
      </c>
      <c r="S352" s="267"/>
      <c r="T352" s="267">
        <f>IF(OR(ISERROR(VLOOKUP($E352&amp;$D$91&amp;$D$92,'CCG data'!$A:$AD,'CCG data'!D$3,FALSE)),ISBLANK(VLOOKUP($E352&amp;$D$91&amp;$D$92,'CCG data'!$A:$AD,'CCG data'!D$3,FALSE))),"",VLOOKUP($E352&amp;$D$91&amp;$D$92,'CCG data'!$A:$AD,'CCG data'!D$3,FALSE))</f>
        <v>6.9767441860465115E-2</v>
      </c>
      <c r="U352" s="267"/>
      <c r="V352" s="267">
        <f>IF(OR(ISERROR(VLOOKUP($E352&amp;$D$91&amp;$D$92,'CCG data'!$A:$AD,'CCG data'!E$3,FALSE)),ISBLANK(VLOOKUP($E352&amp;$D$91&amp;$D$92,'CCG data'!$A:$AD,'CCG data'!E$3,FALSE))),"",VLOOKUP($E352&amp;$D$91&amp;$D$92,'CCG data'!$A:$AD,'CCG data'!E$3,FALSE))</f>
        <v>0.15310077519379844</v>
      </c>
      <c r="W352" s="405"/>
      <c r="Z352" s="165">
        <f>IFERROR(VLOOKUP($E352&amp;$D$92, Outliers!$A$4:$P$214,13,FALSE),"0")</f>
        <v>0</v>
      </c>
      <c r="AA352" s="165">
        <f>IFERROR(VLOOKUP($E352&amp;$D$92, Outliers!$A$4:$P$214,14,FALSE),"0")</f>
        <v>0</v>
      </c>
      <c r="AB352" s="165">
        <f>IFERROR(VLOOKUP($E352&amp;$D$92, Outliers!$A$4:$P$214,15,FALSE),"0")</f>
        <v>0</v>
      </c>
    </row>
    <row r="353" spans="4:28" x14ac:dyDescent="0.25">
      <c r="D353" s="319"/>
      <c r="E353" s="103" t="s">
        <v>27</v>
      </c>
      <c r="F353" s="95" t="str">
        <f>IF(P352="","",VLOOKUP($E352&amp;$D$91&amp;$D$92,'CCG data'!$A:$AD,'CCG data'!W$3,FALSE))</f>
        <v/>
      </c>
      <c r="G353" s="96" t="str">
        <f>IF(P352="","",VLOOKUP($E352&amp;$D$91&amp;$D$92,'CCG data'!$A:$AD,'CCG data'!X$3,FALSE))</f>
        <v/>
      </c>
      <c r="H353" s="96">
        <f>IF(R352="","",VLOOKUP($E352&amp;$D$91&amp;$D$92,'CCG data'!$A:$AD,'CCG data'!Y$3,FALSE))</f>
        <v>132.47179385263578</v>
      </c>
      <c r="I353" s="96">
        <f>IF(R352="","",VLOOKUP($E352&amp;$D$91&amp;$D$92,'CCG data'!$A:$AD,'CCG data'!Z$3,FALSE))</f>
        <v>152.17199199358973</v>
      </c>
      <c r="J353" s="96">
        <f>IF(T352="","",VLOOKUP($E352&amp;$D$91&amp;$D$92,'CCG data'!$A:$AD,'CCG data'!AA$3,FALSE))</f>
        <v>12.242679784945869</v>
      </c>
      <c r="K353" s="96">
        <f>IF(T352="","",VLOOKUP($E352&amp;$D$91&amp;$D$92,'CCG data'!$A:$AD,'CCG data'!AB$3,FALSE))</f>
        <v>19.597351867969703</v>
      </c>
      <c r="L353" s="96">
        <f>IF(V352="","",VLOOKUP($E352&amp;$D$91&amp;$D$92,'CCG data'!$A:$AD,'CCG data'!AC$3,FALSE))</f>
        <v>23.772168331253905</v>
      </c>
      <c r="M353" s="96">
        <f>IF(V352="","",VLOOKUP($E352&amp;$D$91&amp;$D$92,'CCG data'!$A:$AD,'CCG data'!AD$3,FALSE))</f>
        <v>32.555260863891696</v>
      </c>
      <c r="N353" s="368"/>
      <c r="P353" s="152" t="str">
        <f>IF(P352="","",VLOOKUP($E352&amp;$D$91&amp;$D$92,'CCG data'!$A:$AD,'CCG data'!I$3,FALSE))</f>
        <v/>
      </c>
      <c r="Q353" s="15" t="str">
        <f>IF(P352="","",VLOOKUP($E352&amp;$D$91&amp;$D$92,'CCG data'!$A:$AD,'CCG data'!J$3,FALSE))</f>
        <v/>
      </c>
      <c r="R353" s="15">
        <f>IF(R352="","",VLOOKUP($E352&amp;$D$91&amp;$D$92,'CCG data'!$A:$AD,'CCG data'!K$3,FALSE))</f>
        <v>0.751</v>
      </c>
      <c r="S353" s="15">
        <f>IF(R352="","",VLOOKUP($E352&amp;$D$91&amp;$D$92,'CCG data'!$A:$AD,'CCG data'!L$3,FALSE))</f>
        <v>0.80100000000000005</v>
      </c>
      <c r="T353" s="15">
        <f>IF(T352="","",VLOOKUP($E352&amp;$D$91&amp;$D$92,'CCG data'!$A:$AD,'CCG data'!M$3,FALSE))</f>
        <v>5.6000000000000001E-2</v>
      </c>
      <c r="U353" s="15">
        <f>IF(T352="","",VLOOKUP($E352&amp;$D$91&amp;$D$92,'CCG data'!$A:$AD,'CCG data'!N$3,FALSE))</f>
        <v>8.6999999999999994E-2</v>
      </c>
      <c r="V353" s="15">
        <f>IF(V352="","",VLOOKUP($E352&amp;$D$91&amp;$D$92,'CCG data'!$A:$AD,'CCG data'!O$3,FALSE))</f>
        <v>0.13200000000000001</v>
      </c>
      <c r="W353" s="136">
        <f>IF(V352="","",VLOOKUP($E352&amp;$D$91&amp;$D$92,'CCG data'!$A:$AD,'CCG data'!P$3,FALSE))</f>
        <v>0.17599999999999999</v>
      </c>
      <c r="Z353" s="165" t="str">
        <f>IFERROR(VLOOKUP($E353&amp;$D$92, Outliers!$A$4:$P$214,13,FALSE),"0")</f>
        <v>0</v>
      </c>
      <c r="AA353" s="165" t="str">
        <f>IFERROR(VLOOKUP($E353&amp;$D$92, Outliers!$A$4:$P$214,14,FALSE),"0")</f>
        <v>0</v>
      </c>
      <c r="AB353" s="165" t="str">
        <f>IFERROR(VLOOKUP($E353&amp;$D$92, Outliers!$A$4:$P$214,15,FALSE),"0")</f>
        <v>0</v>
      </c>
    </row>
    <row r="354" spans="4:28" ht="15.75" x14ac:dyDescent="0.25">
      <c r="D354" s="319"/>
      <c r="E354" s="104" t="s">
        <v>239</v>
      </c>
      <c r="F354" s="394" t="str">
        <f>IF(OR(ISERROR(VLOOKUP($E354&amp;$D$91&amp;$D$92,'CCG data'!$A:$AD,'CCG data'!R$3,FALSE)),ISBLANK(VLOOKUP($E354&amp;$D$91&amp;$D$92,'CCG data'!$A:$AD,'CCG data'!R$3,FALSE))),"",VLOOKUP($E354&amp;$D$91&amp;$D$92,'CCG data'!$A:$AD,'CCG data'!R$3,FALSE))</f>
        <v/>
      </c>
      <c r="G354" s="395"/>
      <c r="H354" s="395">
        <f>IF(OR(ISERROR(VLOOKUP($E354&amp;$D$91&amp;$D$92,'CCG data'!$A:$AD,'CCG data'!S$3,FALSE)),ISBLANK(VLOOKUP($E354&amp;$D$91&amp;$D$92,'CCG data'!$A:$AD,'CCG data'!S$3,FALSE))),"",VLOOKUP($E354&amp;$D$91&amp;$D$92,'CCG data'!$A:$AD,'CCG data'!S$3,FALSE))</f>
        <v>124.35224101294958</v>
      </c>
      <c r="I354" s="395"/>
      <c r="J354" s="395">
        <f>IF(OR(ISERROR(VLOOKUP($E354&amp;$D$91&amp;$D$92,'CCG data'!$A:$AD,'CCG data'!T$3,FALSE)),ISBLANK(VLOOKUP($E354&amp;$D$91&amp;$D$92,'CCG data'!$A:$AD,'CCG data'!T$3,FALSE))),"",VLOOKUP($E354&amp;$D$91&amp;$D$92,'CCG data'!$A:$AD,'CCG data'!T$3,FALSE))</f>
        <v>16.077264948495682</v>
      </c>
      <c r="K354" s="395"/>
      <c r="L354" s="395">
        <f>IF(OR(ISERROR(VLOOKUP($E354&amp;$D$91&amp;$D$92,'CCG data'!$A:$AD,'CCG data'!U$3,FALSE)),ISBLANK(VLOOKUP($E354&amp;$D$91&amp;$D$92,'CCG data'!$A:$AD,'CCG data'!U$3,FALSE))),"",VLOOKUP($E354&amp;$D$91&amp;$D$92,'CCG data'!$A:$AD,'CCG data'!U$3,FALSE))</f>
        <v>26.551030390429951</v>
      </c>
      <c r="M354" s="396"/>
      <c r="N354" s="367">
        <f>IF(OR(ISERROR(VLOOKUP($E354&amp;$D$91&amp;$D$92,'CCG data'!$A:$AD,'CCG data'!G$3,FALSE)),ISBLANK(VLOOKUP($E354&amp;$D$91&amp;$D$92,'CCG data'!$A:$AD,'CCG data'!G$3,FALSE))),"",VLOOKUP($E354&amp;$D$91&amp;$D$92,'CCG data'!$A:$AD,'CCG data'!G$3,FALSE))</f>
        <v>719</v>
      </c>
      <c r="P354" s="404" t="str">
        <f>IF(OR(ISERROR(VLOOKUP($E354&amp;$D$91&amp;$D$92,'CCG data'!$A:$AD,'CCG data'!B$3,FALSE)),ISBLANK(VLOOKUP($E354&amp;$D$91&amp;$D$92,'CCG data'!$A:$AD,'CCG data'!B$3,FALSE))),"",VLOOKUP($E354&amp;$D$91&amp;$D$92,'CCG data'!$A:$AD,'CCG data'!B$3,FALSE))</f>
        <v/>
      </c>
      <c r="Q354" s="267"/>
      <c r="R354" s="267">
        <f>IF(OR(ISERROR(VLOOKUP($E354&amp;$D$91&amp;$D$92,'CCG data'!$A:$AD,'CCG data'!C$3,FALSE)),ISBLANK(VLOOKUP($E354&amp;$D$91&amp;$D$92,'CCG data'!$A:$AD,'CCG data'!C$3,FALSE))),"",VLOOKUP($E354&amp;$D$91&amp;$D$92,'CCG data'!$A:$AD,'CCG data'!C$3,FALSE))</f>
        <v>0.75660639777468708</v>
      </c>
      <c r="S354" s="267"/>
      <c r="T354" s="267">
        <f>IF(OR(ISERROR(VLOOKUP($E354&amp;$D$91&amp;$D$92,'CCG data'!$A:$AD,'CCG data'!D$3,FALSE)),ISBLANK(VLOOKUP($E354&amp;$D$91&amp;$D$92,'CCG data'!$A:$AD,'CCG data'!D$3,FALSE))),"",VLOOKUP($E354&amp;$D$91&amp;$D$92,'CCG data'!$A:$AD,'CCG data'!D$3,FALSE))</f>
        <v>8.3449235048678724E-2</v>
      </c>
      <c r="U354" s="267"/>
      <c r="V354" s="267">
        <f>IF(OR(ISERROR(VLOOKUP($E354&amp;$D$91&amp;$D$92,'CCG data'!$A:$AD,'CCG data'!E$3,FALSE)),ISBLANK(VLOOKUP($E354&amp;$D$91&amp;$D$92,'CCG data'!$A:$AD,'CCG data'!E$3,FALSE))),"",VLOOKUP($E354&amp;$D$91&amp;$D$92,'CCG data'!$A:$AD,'CCG data'!E$3,FALSE))</f>
        <v>0.15994436717663421</v>
      </c>
      <c r="W354" s="405"/>
      <c r="Z354" s="165">
        <f>IFERROR(VLOOKUP($E354&amp;$D$92, Outliers!$A$4:$P$214,13,FALSE),"0")</f>
        <v>0</v>
      </c>
      <c r="AA354" s="165">
        <f>IFERROR(VLOOKUP($E354&amp;$D$92, Outliers!$A$4:$P$214,14,FALSE),"0")</f>
        <v>0</v>
      </c>
      <c r="AB354" s="165">
        <f>IFERROR(VLOOKUP($E354&amp;$D$92, Outliers!$A$4:$P$214,15,FALSE),"0")</f>
        <v>0</v>
      </c>
    </row>
    <row r="355" spans="4:28" x14ac:dyDescent="0.25">
      <c r="D355" s="319"/>
      <c r="E355" s="103" t="s">
        <v>27</v>
      </c>
      <c r="F355" s="95" t="str">
        <f>IF(P354="","",VLOOKUP($E354&amp;$D$91&amp;$D$92,'CCG data'!$A:$AD,'CCG data'!W$3,FALSE))</f>
        <v/>
      </c>
      <c r="G355" s="96" t="str">
        <f>IF(P354="","",VLOOKUP($E354&amp;$D$91&amp;$D$92,'CCG data'!$A:$AD,'CCG data'!X$3,FALSE))</f>
        <v/>
      </c>
      <c r="H355" s="96">
        <f>IF(R354="","",VLOOKUP($E354&amp;$D$91&amp;$D$92,'CCG data'!$A:$AD,'CCG data'!Y$3,FALSE))</f>
        <v>113.90238665036924</v>
      </c>
      <c r="I355" s="96">
        <f>IF(R354="","",VLOOKUP($E354&amp;$D$91&amp;$D$92,'CCG data'!$A:$AD,'CCG data'!Z$3,FALSE))</f>
        <v>134.80209537552992</v>
      </c>
      <c r="J355" s="96">
        <f>IF(T354="","",VLOOKUP($E354&amp;$D$91&amp;$D$92,'CCG data'!$A:$AD,'CCG data'!AA$3,FALSE))</f>
        <v>12.009155627820597</v>
      </c>
      <c r="K355" s="96">
        <f>IF(T354="","",VLOOKUP($E354&amp;$D$91&amp;$D$92,'CCG data'!$A:$AD,'CCG data'!AB$3,FALSE))</f>
        <v>20.145374269170766</v>
      </c>
      <c r="L355" s="96">
        <f>IF(V354="","",VLOOKUP($E354&amp;$D$91&amp;$D$92,'CCG data'!$A:$AD,'CCG data'!AC$3,FALSE))</f>
        <v>21.698273543879068</v>
      </c>
      <c r="M355" s="96">
        <f>IF(V354="","",VLOOKUP($E354&amp;$D$91&amp;$D$92,'CCG data'!$A:$AD,'CCG data'!AD$3,FALSE))</f>
        <v>31.403787236980833</v>
      </c>
      <c r="N355" s="368"/>
      <c r="P355" s="152" t="str">
        <f>IF(P354="","",VLOOKUP($E354&amp;$D$91&amp;$D$92,'CCG data'!$A:$AD,'CCG data'!I$3,FALSE))</f>
        <v/>
      </c>
      <c r="Q355" s="15" t="str">
        <f>IF(P354="","",VLOOKUP($E354&amp;$D$91&amp;$D$92,'CCG data'!$A:$AD,'CCG data'!J$3,FALSE))</f>
        <v/>
      </c>
      <c r="R355" s="15">
        <f>IF(R354="","",VLOOKUP($E354&amp;$D$91&amp;$D$92,'CCG data'!$A:$AD,'CCG data'!K$3,FALSE))</f>
        <v>0.72399999999999998</v>
      </c>
      <c r="S355" s="15">
        <f>IF(R354="","",VLOOKUP($E354&amp;$D$91&amp;$D$92,'CCG data'!$A:$AD,'CCG data'!L$3,FALSE))</f>
        <v>0.78700000000000003</v>
      </c>
      <c r="T355" s="15">
        <f>IF(T354="","",VLOOKUP($E354&amp;$D$91&amp;$D$92,'CCG data'!$A:$AD,'CCG data'!M$3,FALSE))</f>
        <v>6.5000000000000002E-2</v>
      </c>
      <c r="U355" s="15">
        <f>IF(T354="","",VLOOKUP($E354&amp;$D$91&amp;$D$92,'CCG data'!$A:$AD,'CCG data'!N$3,FALSE))</f>
        <v>0.106</v>
      </c>
      <c r="V355" s="15">
        <f>IF(V354="","",VLOOKUP($E354&amp;$D$91&amp;$D$92,'CCG data'!$A:$AD,'CCG data'!O$3,FALSE))</f>
        <v>0.13500000000000001</v>
      </c>
      <c r="W355" s="136">
        <f>IF(V354="","",VLOOKUP($E354&amp;$D$91&amp;$D$92,'CCG data'!$A:$AD,'CCG data'!P$3,FALSE))</f>
        <v>0.189</v>
      </c>
      <c r="Z355" s="165" t="str">
        <f>IFERROR(VLOOKUP($E355&amp;$D$92, Outliers!$A$4:$P$214,13,FALSE),"0")</f>
        <v>0</v>
      </c>
      <c r="AA355" s="165" t="str">
        <f>IFERROR(VLOOKUP($E355&amp;$D$92, Outliers!$A$4:$P$214,14,FALSE),"0")</f>
        <v>0</v>
      </c>
      <c r="AB355" s="165" t="str">
        <f>IFERROR(VLOOKUP($E355&amp;$D$92, Outliers!$A$4:$P$214,15,FALSE),"0")</f>
        <v>0</v>
      </c>
    </row>
    <row r="356" spans="4:28" ht="15.75" x14ac:dyDescent="0.25">
      <c r="D356" s="319"/>
      <c r="E356" s="104" t="s">
        <v>240</v>
      </c>
      <c r="F356" s="394" t="str">
        <f>IF(OR(ISERROR(VLOOKUP($E356&amp;$D$91&amp;$D$92,'CCG data'!$A:$AD,'CCG data'!R$3,FALSE)),ISBLANK(VLOOKUP($E356&amp;$D$91&amp;$D$92,'CCG data'!$A:$AD,'CCG data'!R$3,FALSE))),"",VLOOKUP($E356&amp;$D$91&amp;$D$92,'CCG data'!$A:$AD,'CCG data'!R$3,FALSE))</f>
        <v/>
      </c>
      <c r="G356" s="395"/>
      <c r="H356" s="395">
        <f>IF(OR(ISERROR(VLOOKUP($E356&amp;$D$91&amp;$D$92,'CCG data'!$A:$AD,'CCG data'!S$3,FALSE)),ISBLANK(VLOOKUP($E356&amp;$D$91&amp;$D$92,'CCG data'!$A:$AD,'CCG data'!S$3,FALSE))),"",VLOOKUP($E356&amp;$D$91&amp;$D$92,'CCG data'!$A:$AD,'CCG data'!S$3,FALSE))</f>
        <v>140.55503474090403</v>
      </c>
      <c r="I356" s="395"/>
      <c r="J356" s="395">
        <f>IF(OR(ISERROR(VLOOKUP($E356&amp;$D$91&amp;$D$92,'CCG data'!$A:$AD,'CCG data'!T$3,FALSE)),ISBLANK(VLOOKUP($E356&amp;$D$91&amp;$D$92,'CCG data'!$A:$AD,'CCG data'!T$3,FALSE))),"",VLOOKUP($E356&amp;$D$91&amp;$D$92,'CCG data'!$A:$AD,'CCG data'!T$3,FALSE))</f>
        <v>21.158832535412316</v>
      </c>
      <c r="K356" s="395"/>
      <c r="L356" s="395">
        <f>IF(OR(ISERROR(VLOOKUP($E356&amp;$D$91&amp;$D$92,'CCG data'!$A:$AD,'CCG data'!U$3,FALSE)),ISBLANK(VLOOKUP($E356&amp;$D$91&amp;$D$92,'CCG data'!$A:$AD,'CCG data'!U$3,FALSE))),"",VLOOKUP($E356&amp;$D$91&amp;$D$92,'CCG data'!$A:$AD,'CCG data'!U$3,FALSE))</f>
        <v>28.000395287335493</v>
      </c>
      <c r="M356" s="396"/>
      <c r="N356" s="367">
        <f>IF(OR(ISERROR(VLOOKUP($E356&amp;$D$91&amp;$D$92,'CCG data'!$A:$AD,'CCG data'!G$3,FALSE)),ISBLANK(VLOOKUP($E356&amp;$D$91&amp;$D$92,'CCG data'!$A:$AD,'CCG data'!G$3,FALSE))),"",VLOOKUP($E356&amp;$D$91&amp;$D$92,'CCG data'!$A:$AD,'CCG data'!G$3,FALSE))</f>
        <v>1321</v>
      </c>
      <c r="P356" s="404" t="str">
        <f>IF(OR(ISERROR(VLOOKUP($E356&amp;$D$91&amp;$D$92,'CCG data'!$A:$AD,'CCG data'!B$3,FALSE)),ISBLANK(VLOOKUP($E356&amp;$D$91&amp;$D$92,'CCG data'!$A:$AD,'CCG data'!B$3,FALSE))),"",VLOOKUP($E356&amp;$D$91&amp;$D$92,'CCG data'!$A:$AD,'CCG data'!B$3,FALSE))</f>
        <v/>
      </c>
      <c r="Q356" s="267"/>
      <c r="R356" s="267">
        <f>IF(OR(ISERROR(VLOOKUP($E356&amp;$D$91&amp;$D$92,'CCG data'!$A:$AD,'CCG data'!C$3,FALSE)),ISBLANK(VLOOKUP($E356&amp;$D$91&amp;$D$92,'CCG data'!$A:$AD,'CCG data'!C$3,FALSE))),"",VLOOKUP($E356&amp;$D$91&amp;$D$92,'CCG data'!$A:$AD,'CCG data'!C$3,FALSE))</f>
        <v>0.75548826646479939</v>
      </c>
      <c r="S356" s="267"/>
      <c r="T356" s="267">
        <f>IF(OR(ISERROR(VLOOKUP($E356&amp;$D$91&amp;$D$92,'CCG data'!$A:$AD,'CCG data'!D$3,FALSE)),ISBLANK(VLOOKUP($E356&amp;$D$91&amp;$D$92,'CCG data'!$A:$AD,'CCG data'!D$3,FALSE))),"",VLOOKUP($E356&amp;$D$91&amp;$D$92,'CCG data'!$A:$AD,'CCG data'!D$3,FALSE))</f>
        <v>9.5382286146858439E-2</v>
      </c>
      <c r="U356" s="267"/>
      <c r="V356" s="267">
        <f>IF(OR(ISERROR(VLOOKUP($E356&amp;$D$91&amp;$D$92,'CCG data'!$A:$AD,'CCG data'!E$3,FALSE)),ISBLANK(VLOOKUP($E356&amp;$D$91&amp;$D$92,'CCG data'!$A:$AD,'CCG data'!E$3,FALSE))),"",VLOOKUP($E356&amp;$D$91&amp;$D$92,'CCG data'!$A:$AD,'CCG data'!E$3,FALSE))</f>
        <v>0.14912944738834216</v>
      </c>
      <c r="W356" s="405"/>
      <c r="Z356" s="165">
        <f>IFERROR(VLOOKUP($E356&amp;$D$92, Outliers!$A$4:$P$214,13,FALSE),"0")</f>
        <v>0</v>
      </c>
      <c r="AA356" s="165">
        <f>IFERROR(VLOOKUP($E356&amp;$D$92, Outliers!$A$4:$P$214,14,FALSE),"0")</f>
        <v>0</v>
      </c>
      <c r="AB356" s="165">
        <f>IFERROR(VLOOKUP($E356&amp;$D$92, Outliers!$A$4:$P$214,15,FALSE),"0")</f>
        <v>0</v>
      </c>
    </row>
    <row r="357" spans="4:28" x14ac:dyDescent="0.25">
      <c r="D357" s="319"/>
      <c r="E357" s="103" t="s">
        <v>27</v>
      </c>
      <c r="F357" s="95" t="str">
        <f>IF(P356="","",VLOOKUP($E356&amp;$D$91&amp;$D$92,'CCG data'!$A:$AD,'CCG data'!W$3,FALSE))</f>
        <v/>
      </c>
      <c r="G357" s="96" t="str">
        <f>IF(P356="","",VLOOKUP($E356&amp;$D$91&amp;$D$92,'CCG data'!$A:$AD,'CCG data'!X$3,FALSE))</f>
        <v/>
      </c>
      <c r="H357" s="96">
        <f>IF(R356="","",VLOOKUP($E356&amp;$D$91&amp;$D$92,'CCG data'!$A:$AD,'CCG data'!Y$3,FALSE))</f>
        <v>131.83461865108762</v>
      </c>
      <c r="I357" s="96">
        <f>IF(R356="","",VLOOKUP($E356&amp;$D$91&amp;$D$92,'CCG data'!$A:$AD,'CCG data'!Z$3,FALSE))</f>
        <v>149.27545083072044</v>
      </c>
      <c r="J357" s="96">
        <f>IF(T356="","",VLOOKUP($E356&amp;$D$91&amp;$D$92,'CCG data'!$A:$AD,'CCG data'!AA$3,FALSE))</f>
        <v>17.464274439669197</v>
      </c>
      <c r="K357" s="96">
        <f>IF(T356="","",VLOOKUP($E356&amp;$D$91&amp;$D$92,'CCG data'!$A:$AD,'CCG data'!AB$3,FALSE))</f>
        <v>24.853390631155435</v>
      </c>
      <c r="L357" s="96">
        <f>IF(V356="","",VLOOKUP($E356&amp;$D$91&amp;$D$92,'CCG data'!$A:$AD,'CCG data'!AC$3,FALSE))</f>
        <v>24.090301984408171</v>
      </c>
      <c r="M357" s="96">
        <f>IF(V356="","",VLOOKUP($E356&amp;$D$91&amp;$D$92,'CCG data'!$A:$AD,'CCG data'!AD$3,FALSE))</f>
        <v>31.910488590262815</v>
      </c>
      <c r="N357" s="368"/>
      <c r="P357" s="152" t="str">
        <f>IF(P356="","",VLOOKUP($E356&amp;$D$91&amp;$D$92,'CCG data'!$A:$AD,'CCG data'!I$3,FALSE))</f>
        <v/>
      </c>
      <c r="Q357" s="15" t="str">
        <f>IF(P356="","",VLOOKUP($E356&amp;$D$91&amp;$D$92,'CCG data'!$A:$AD,'CCG data'!J$3,FALSE))</f>
        <v/>
      </c>
      <c r="R357" s="15">
        <f>IF(R356="","",VLOOKUP($E356&amp;$D$91&amp;$D$92,'CCG data'!$A:$AD,'CCG data'!K$3,FALSE))</f>
        <v>0.73199999999999998</v>
      </c>
      <c r="S357" s="15">
        <f>IF(R356="","",VLOOKUP($E356&amp;$D$91&amp;$D$92,'CCG data'!$A:$AD,'CCG data'!L$3,FALSE))</f>
        <v>0.77800000000000002</v>
      </c>
      <c r="T357" s="15">
        <f>IF(T356="","",VLOOKUP($E356&amp;$D$91&amp;$D$92,'CCG data'!$A:$AD,'CCG data'!M$3,FALSE))</f>
        <v>8.1000000000000003E-2</v>
      </c>
      <c r="U357" s="15">
        <f>IF(T356="","",VLOOKUP($E356&amp;$D$91&amp;$D$92,'CCG data'!$A:$AD,'CCG data'!N$3,FALSE))</f>
        <v>0.112</v>
      </c>
      <c r="V357" s="15">
        <f>IF(V356="","",VLOOKUP($E356&amp;$D$91&amp;$D$92,'CCG data'!$A:$AD,'CCG data'!O$3,FALSE))</f>
        <v>0.13100000000000001</v>
      </c>
      <c r="W357" s="136">
        <f>IF(V356="","",VLOOKUP($E356&amp;$D$91&amp;$D$92,'CCG data'!$A:$AD,'CCG data'!P$3,FALSE))</f>
        <v>0.16900000000000001</v>
      </c>
      <c r="Z357" s="165" t="str">
        <f>IFERROR(VLOOKUP($E357&amp;$D$92, Outliers!$A$4:$P$214,13,FALSE),"0")</f>
        <v>0</v>
      </c>
      <c r="AA357" s="165" t="str">
        <f>IFERROR(VLOOKUP($E357&amp;$D$92, Outliers!$A$4:$P$214,14,FALSE),"0")</f>
        <v>0</v>
      </c>
      <c r="AB357" s="165" t="str">
        <f>IFERROR(VLOOKUP($E357&amp;$D$92, Outliers!$A$4:$P$214,15,FALSE),"0")</f>
        <v>0</v>
      </c>
    </row>
    <row r="358" spans="4:28" ht="15.75" x14ac:dyDescent="0.25">
      <c r="D358" s="319"/>
      <c r="E358" s="104" t="s">
        <v>241</v>
      </c>
      <c r="F358" s="394" t="str">
        <f>IF(OR(ISERROR(VLOOKUP($E358&amp;$D$91&amp;$D$92,'CCG data'!$A:$AD,'CCG data'!R$3,FALSE)),ISBLANK(VLOOKUP($E358&amp;$D$91&amp;$D$92,'CCG data'!$A:$AD,'CCG data'!R$3,FALSE))),"",VLOOKUP($E358&amp;$D$91&amp;$D$92,'CCG data'!$A:$AD,'CCG data'!R$3,FALSE))</f>
        <v/>
      </c>
      <c r="G358" s="395"/>
      <c r="H358" s="395">
        <f>IF(OR(ISERROR(VLOOKUP($E358&amp;$D$91&amp;$D$92,'CCG data'!$A:$AD,'CCG data'!S$3,FALSE)),ISBLANK(VLOOKUP($E358&amp;$D$91&amp;$D$92,'CCG data'!$A:$AD,'CCG data'!S$3,FALSE))),"",VLOOKUP($E358&amp;$D$91&amp;$D$92,'CCG data'!$A:$AD,'CCG data'!S$3,FALSE))</f>
        <v>141.25738262597116</v>
      </c>
      <c r="I358" s="395"/>
      <c r="J358" s="395">
        <f>IF(OR(ISERROR(VLOOKUP($E358&amp;$D$91&amp;$D$92,'CCG data'!$A:$AD,'CCG data'!T$3,FALSE)),ISBLANK(VLOOKUP($E358&amp;$D$91&amp;$D$92,'CCG data'!$A:$AD,'CCG data'!T$3,FALSE))),"",VLOOKUP($E358&amp;$D$91&amp;$D$92,'CCG data'!$A:$AD,'CCG data'!T$3,FALSE))</f>
        <v>15.594778325687916</v>
      </c>
      <c r="K358" s="395"/>
      <c r="L358" s="395">
        <f>IF(OR(ISERROR(VLOOKUP($E358&amp;$D$91&amp;$D$92,'CCG data'!$A:$AD,'CCG data'!U$3,FALSE)),ISBLANK(VLOOKUP($E358&amp;$D$91&amp;$D$92,'CCG data'!$A:$AD,'CCG data'!U$3,FALSE))),"",VLOOKUP($E358&amp;$D$91&amp;$D$92,'CCG data'!$A:$AD,'CCG data'!U$3,FALSE))</f>
        <v>31.837811585524285</v>
      </c>
      <c r="M358" s="396"/>
      <c r="N358" s="367">
        <f>IF(OR(ISERROR(VLOOKUP($E358&amp;$D$91&amp;$D$92,'CCG data'!$A:$AD,'CCG data'!G$3,FALSE)),ISBLANK(VLOOKUP($E358&amp;$D$91&amp;$D$92,'CCG data'!$A:$AD,'CCG data'!G$3,FALSE))),"",VLOOKUP($E358&amp;$D$91&amp;$D$92,'CCG data'!$A:$AD,'CCG data'!G$3,FALSE))</f>
        <v>4088</v>
      </c>
      <c r="P358" s="404" t="str">
        <f>IF(OR(ISERROR(VLOOKUP($E358&amp;$D$91&amp;$D$92,'CCG data'!$A:$AD,'CCG data'!B$3,FALSE)),ISBLANK(VLOOKUP($E358&amp;$D$91&amp;$D$92,'CCG data'!$A:$AD,'CCG data'!B$3,FALSE))),"",VLOOKUP($E358&amp;$D$91&amp;$D$92,'CCG data'!$A:$AD,'CCG data'!B$3,FALSE))</f>
        <v/>
      </c>
      <c r="Q358" s="267"/>
      <c r="R358" s="267">
        <f>IF(OR(ISERROR(VLOOKUP($E358&amp;$D$91&amp;$D$92,'CCG data'!$A:$AD,'CCG data'!C$3,FALSE)),ISBLANK(VLOOKUP($E358&amp;$D$91&amp;$D$92,'CCG data'!$A:$AD,'CCG data'!C$3,FALSE))),"",VLOOKUP($E358&amp;$D$91&amp;$D$92,'CCG data'!$A:$AD,'CCG data'!C$3,FALSE))</f>
        <v>0.75318003913894327</v>
      </c>
      <c r="S358" s="267"/>
      <c r="T358" s="267">
        <f>IF(OR(ISERROR(VLOOKUP($E358&amp;$D$91&amp;$D$92,'CCG data'!$A:$AD,'CCG data'!D$3,FALSE)),ISBLANK(VLOOKUP($E358&amp;$D$91&amp;$D$92,'CCG data'!$A:$AD,'CCG data'!D$3,FALSE))),"",VLOOKUP($E358&amp;$D$91&amp;$D$92,'CCG data'!$A:$AD,'CCG data'!D$3,FALSE))</f>
        <v>7.5342465753424653E-2</v>
      </c>
      <c r="U358" s="267"/>
      <c r="V358" s="267">
        <f>IF(OR(ISERROR(VLOOKUP($E358&amp;$D$91&amp;$D$92,'CCG data'!$A:$AD,'CCG data'!E$3,FALSE)),ISBLANK(VLOOKUP($E358&amp;$D$91&amp;$D$92,'CCG data'!$A:$AD,'CCG data'!E$3,FALSE))),"",VLOOKUP($E358&amp;$D$91&amp;$D$92,'CCG data'!$A:$AD,'CCG data'!E$3,FALSE))</f>
        <v>0.17147749510763211</v>
      </c>
      <c r="W358" s="405"/>
      <c r="Z358" s="165">
        <f>IFERROR(VLOOKUP($E358&amp;$D$92, Outliers!$A$4:$P$214,13,FALSE),"0")</f>
        <v>1</v>
      </c>
      <c r="AA358" s="165">
        <f>IFERROR(VLOOKUP($E358&amp;$D$92, Outliers!$A$4:$P$214,14,FALSE),"0")</f>
        <v>0</v>
      </c>
      <c r="AB358" s="165">
        <f>IFERROR(VLOOKUP($E358&amp;$D$92, Outliers!$A$4:$P$214,15,FALSE),"0")</f>
        <v>0</v>
      </c>
    </row>
    <row r="359" spans="4:28" x14ac:dyDescent="0.25">
      <c r="D359" s="319"/>
      <c r="E359" s="103" t="s">
        <v>27</v>
      </c>
      <c r="F359" s="95" t="str">
        <f>IF(P358="","",VLOOKUP($E358&amp;$D$91&amp;$D$92,'CCG data'!$A:$AD,'CCG data'!W$3,FALSE))</f>
        <v/>
      </c>
      <c r="G359" s="96" t="str">
        <f>IF(P358="","",VLOOKUP($E358&amp;$D$91&amp;$D$92,'CCG data'!$A:$AD,'CCG data'!X$3,FALSE))</f>
        <v/>
      </c>
      <c r="H359" s="96">
        <f>IF(R358="","",VLOOKUP($E358&amp;$D$91&amp;$D$92,'CCG data'!$A:$AD,'CCG data'!Y$3,FALSE))</f>
        <v>136.26782110517058</v>
      </c>
      <c r="I359" s="96">
        <f>IF(R358="","",VLOOKUP($E358&amp;$D$91&amp;$D$92,'CCG data'!$A:$AD,'CCG data'!Z$3,FALSE))</f>
        <v>146.24694414677174</v>
      </c>
      <c r="J359" s="96">
        <f>IF(T358="","",VLOOKUP($E358&amp;$D$91&amp;$D$92,'CCG data'!$A:$AD,'CCG data'!AA$3,FALSE))</f>
        <v>13.853132196487367</v>
      </c>
      <c r="K359" s="96">
        <f>IF(T358="","",VLOOKUP($E358&amp;$D$91&amp;$D$92,'CCG data'!$A:$AD,'CCG data'!AB$3,FALSE))</f>
        <v>17.336424454888466</v>
      </c>
      <c r="L359" s="96">
        <f>IF(V358="","",VLOOKUP($E358&amp;$D$91&amp;$D$92,'CCG data'!$A:$AD,'CCG data'!AC$3,FALSE))</f>
        <v>29.480916392443888</v>
      </c>
      <c r="M359" s="96">
        <f>IF(V358="","",VLOOKUP($E358&amp;$D$91&amp;$D$92,'CCG data'!$A:$AD,'CCG data'!AD$3,FALSE))</f>
        <v>34.194706778604683</v>
      </c>
      <c r="N359" s="368"/>
      <c r="P359" s="152" t="str">
        <f>IF(P358="","",VLOOKUP($E358&amp;$D$91&amp;$D$92,'CCG data'!$A:$AD,'CCG data'!I$3,FALSE))</f>
        <v/>
      </c>
      <c r="Q359" s="15" t="str">
        <f>IF(P358="","",VLOOKUP($E358&amp;$D$91&amp;$D$92,'CCG data'!$A:$AD,'CCG data'!J$3,FALSE))</f>
        <v/>
      </c>
      <c r="R359" s="15">
        <f>IF(R358="","",VLOOKUP($E358&amp;$D$91&amp;$D$92,'CCG data'!$A:$AD,'CCG data'!K$3,FALSE))</f>
        <v>0.74</v>
      </c>
      <c r="S359" s="15">
        <f>IF(R358="","",VLOOKUP($E358&amp;$D$91&amp;$D$92,'CCG data'!$A:$AD,'CCG data'!L$3,FALSE))</f>
        <v>0.76600000000000001</v>
      </c>
      <c r="T359" s="15">
        <f>IF(T358="","",VLOOKUP($E358&amp;$D$91&amp;$D$92,'CCG data'!$A:$AD,'CCG data'!M$3,FALSE))</f>
        <v>6.8000000000000005E-2</v>
      </c>
      <c r="U359" s="15">
        <f>IF(T358="","",VLOOKUP($E358&amp;$D$91&amp;$D$92,'CCG data'!$A:$AD,'CCG data'!N$3,FALSE))</f>
        <v>8.4000000000000005E-2</v>
      </c>
      <c r="V359" s="15">
        <f>IF(V358="","",VLOOKUP($E358&amp;$D$91&amp;$D$92,'CCG data'!$A:$AD,'CCG data'!O$3,FALSE))</f>
        <v>0.16</v>
      </c>
      <c r="W359" s="136">
        <f>IF(V358="","",VLOOKUP($E358&amp;$D$91&amp;$D$92,'CCG data'!$A:$AD,'CCG data'!P$3,FALSE))</f>
        <v>0.183</v>
      </c>
      <c r="Z359" s="165" t="str">
        <f>IFERROR(VLOOKUP($E359&amp;$D$92, Outliers!$A$4:$P$214,13,FALSE),"0")</f>
        <v>0</v>
      </c>
      <c r="AA359" s="165" t="str">
        <f>IFERROR(VLOOKUP($E359&amp;$D$92, Outliers!$A$4:$P$214,14,FALSE),"0")</f>
        <v>0</v>
      </c>
      <c r="AB359" s="165" t="str">
        <f>IFERROR(VLOOKUP($E359&amp;$D$92, Outliers!$A$4:$P$214,15,FALSE),"0")</f>
        <v>0</v>
      </c>
    </row>
    <row r="360" spans="4:28" ht="15.75" x14ac:dyDescent="0.25">
      <c r="D360" s="319"/>
      <c r="E360" s="104" t="s">
        <v>242</v>
      </c>
      <c r="F360" s="394" t="str">
        <f>IF(OR(ISERROR(VLOOKUP($E360&amp;$D$91&amp;$D$92,'CCG data'!$A:$AD,'CCG data'!R$3,FALSE)),ISBLANK(VLOOKUP($E360&amp;$D$91&amp;$D$92,'CCG data'!$A:$AD,'CCG data'!R$3,FALSE))),"",VLOOKUP($E360&amp;$D$91&amp;$D$92,'CCG data'!$A:$AD,'CCG data'!R$3,FALSE))</f>
        <v/>
      </c>
      <c r="G360" s="395"/>
      <c r="H360" s="395">
        <f>IF(OR(ISERROR(VLOOKUP($E360&amp;$D$91&amp;$D$92,'CCG data'!$A:$AD,'CCG data'!S$3,FALSE)),ISBLANK(VLOOKUP($E360&amp;$D$91&amp;$D$92,'CCG data'!$A:$AD,'CCG data'!S$3,FALSE))),"",VLOOKUP($E360&amp;$D$91&amp;$D$92,'CCG data'!$A:$AD,'CCG data'!S$3,FALSE))</f>
        <v>112.69037754981136</v>
      </c>
      <c r="I360" s="395"/>
      <c r="J360" s="395">
        <f>IF(OR(ISERROR(VLOOKUP($E360&amp;$D$91&amp;$D$92,'CCG data'!$A:$AD,'CCG data'!T$3,FALSE)),ISBLANK(VLOOKUP($E360&amp;$D$91&amp;$D$92,'CCG data'!$A:$AD,'CCG data'!T$3,FALSE))),"",VLOOKUP($E360&amp;$D$91&amp;$D$92,'CCG data'!$A:$AD,'CCG data'!T$3,FALSE))</f>
        <v>17.855653020661649</v>
      </c>
      <c r="K360" s="395"/>
      <c r="L360" s="395">
        <f>IF(OR(ISERROR(VLOOKUP($E360&amp;$D$91&amp;$D$92,'CCG data'!$A:$AD,'CCG data'!U$3,FALSE)),ISBLANK(VLOOKUP($E360&amp;$D$91&amp;$D$92,'CCG data'!$A:$AD,'CCG data'!U$3,FALSE))),"",VLOOKUP($E360&amp;$D$91&amp;$D$92,'CCG data'!$A:$AD,'CCG data'!U$3,FALSE))</f>
        <v>11.292933793384751</v>
      </c>
      <c r="M360" s="396"/>
      <c r="N360" s="367">
        <f>IF(OR(ISERROR(VLOOKUP($E360&amp;$D$91&amp;$D$92,'CCG data'!$A:$AD,'CCG data'!G$3,FALSE)),ISBLANK(VLOOKUP($E360&amp;$D$91&amp;$D$92,'CCG data'!$A:$AD,'CCG data'!G$3,FALSE))),"",VLOOKUP($E360&amp;$D$91&amp;$D$92,'CCG data'!$A:$AD,'CCG data'!G$3,FALSE))</f>
        <v>814</v>
      </c>
      <c r="P360" s="404" t="str">
        <f>IF(OR(ISERROR(VLOOKUP($E360&amp;$D$91&amp;$D$92,'CCG data'!$A:$AD,'CCG data'!B$3,FALSE)),ISBLANK(VLOOKUP($E360&amp;$D$91&amp;$D$92,'CCG data'!$A:$AD,'CCG data'!B$3,FALSE))),"",VLOOKUP($E360&amp;$D$91&amp;$D$92,'CCG data'!$A:$AD,'CCG data'!B$3,FALSE))</f>
        <v/>
      </c>
      <c r="Q360" s="267"/>
      <c r="R360" s="267">
        <f>IF(OR(ISERROR(VLOOKUP($E360&amp;$D$91&amp;$D$92,'CCG data'!$A:$AD,'CCG data'!C$3,FALSE)),ISBLANK(VLOOKUP($E360&amp;$D$91&amp;$D$92,'CCG data'!$A:$AD,'CCG data'!C$3,FALSE))),"",VLOOKUP($E360&amp;$D$91&amp;$D$92,'CCG data'!$A:$AD,'CCG data'!C$3,FALSE))</f>
        <v>0.80221130221130221</v>
      </c>
      <c r="S360" s="267"/>
      <c r="T360" s="267">
        <f>IF(OR(ISERROR(VLOOKUP($E360&amp;$D$91&amp;$D$92,'CCG data'!$A:$AD,'CCG data'!D$3,FALSE)),ISBLANK(VLOOKUP($E360&amp;$D$91&amp;$D$92,'CCG data'!$A:$AD,'CCG data'!D$3,FALSE))),"",VLOOKUP($E360&amp;$D$91&amp;$D$92,'CCG data'!$A:$AD,'CCG data'!D$3,FALSE))</f>
        <v>0.11916461916461916</v>
      </c>
      <c r="U360" s="267"/>
      <c r="V360" s="267">
        <f>IF(OR(ISERROR(VLOOKUP($E360&amp;$D$91&amp;$D$92,'CCG data'!$A:$AD,'CCG data'!E$3,FALSE)),ISBLANK(VLOOKUP($E360&amp;$D$91&amp;$D$92,'CCG data'!$A:$AD,'CCG data'!E$3,FALSE))),"",VLOOKUP($E360&amp;$D$91&amp;$D$92,'CCG data'!$A:$AD,'CCG data'!E$3,FALSE))</f>
        <v>7.8624078624078622E-2</v>
      </c>
      <c r="W360" s="405"/>
      <c r="Z360" s="165">
        <f>IFERROR(VLOOKUP($E360&amp;$D$92, Outliers!$A$4:$P$214,13,FALSE),"0")</f>
        <v>1</v>
      </c>
      <c r="AA360" s="165">
        <f>IFERROR(VLOOKUP($E360&amp;$D$92, Outliers!$A$4:$P$214,14,FALSE),"0")</f>
        <v>0</v>
      </c>
      <c r="AB360" s="165">
        <f>IFERROR(VLOOKUP($E360&amp;$D$92, Outliers!$A$4:$P$214,15,FALSE),"0")</f>
        <v>1</v>
      </c>
    </row>
    <row r="361" spans="4:28" x14ac:dyDescent="0.25">
      <c r="D361" s="319"/>
      <c r="E361" s="103" t="s">
        <v>27</v>
      </c>
      <c r="F361" s="95" t="str">
        <f>IF(P360="","",VLOOKUP($E360&amp;$D$91&amp;$D$92,'CCG data'!$A:$AD,'CCG data'!W$3,FALSE))</f>
        <v/>
      </c>
      <c r="G361" s="96" t="str">
        <f>IF(P360="","",VLOOKUP($E360&amp;$D$91&amp;$D$92,'CCG data'!$A:$AD,'CCG data'!X$3,FALSE))</f>
        <v/>
      </c>
      <c r="H361" s="96">
        <f>IF(R360="","",VLOOKUP($E360&amp;$D$91&amp;$D$92,'CCG data'!$A:$AD,'CCG data'!Y$3,FALSE))</f>
        <v>104.04694365917707</v>
      </c>
      <c r="I361" s="96">
        <f>IF(R360="","",VLOOKUP($E360&amp;$D$91&amp;$D$92,'CCG data'!$A:$AD,'CCG data'!Z$3,FALSE))</f>
        <v>121.33381144044564</v>
      </c>
      <c r="J361" s="96">
        <f>IF(T360="","",VLOOKUP($E360&amp;$D$91&amp;$D$92,'CCG data'!$A:$AD,'CCG data'!AA$3,FALSE))</f>
        <v>14.302237931846525</v>
      </c>
      <c r="K361" s="96">
        <f>IF(T360="","",VLOOKUP($E360&amp;$D$91&amp;$D$92,'CCG data'!$A:$AD,'CCG data'!AB$3,FALSE))</f>
        <v>21.409068109476774</v>
      </c>
      <c r="L361" s="96">
        <f>IF(V360="","",VLOOKUP($E360&amp;$D$91&amp;$D$92,'CCG data'!$A:$AD,'CCG data'!AC$3,FALSE))</f>
        <v>8.5261650140054872</v>
      </c>
      <c r="M361" s="96">
        <f>IF(V360="","",VLOOKUP($E360&amp;$D$91&amp;$D$92,'CCG data'!$A:$AD,'CCG data'!AD$3,FALSE))</f>
        <v>14.059702572764015</v>
      </c>
      <c r="N361" s="368"/>
      <c r="P361" s="152" t="str">
        <f>IF(P360="","",VLOOKUP($E360&amp;$D$91&amp;$D$92,'CCG data'!$A:$AD,'CCG data'!I$3,FALSE))</f>
        <v/>
      </c>
      <c r="Q361" s="15" t="str">
        <f>IF(P360="","",VLOOKUP($E360&amp;$D$91&amp;$D$92,'CCG data'!$A:$AD,'CCG data'!J$3,FALSE))</f>
        <v/>
      </c>
      <c r="R361" s="15">
        <f>IF(R360="","",VLOOKUP($E360&amp;$D$91&amp;$D$92,'CCG data'!$A:$AD,'CCG data'!K$3,FALSE))</f>
        <v>0.77300000000000002</v>
      </c>
      <c r="S361" s="15">
        <f>IF(R360="","",VLOOKUP($E360&amp;$D$91&amp;$D$92,'CCG data'!$A:$AD,'CCG data'!L$3,FALSE))</f>
        <v>0.82799999999999996</v>
      </c>
      <c r="T361" s="15">
        <f>IF(T360="","",VLOOKUP($E360&amp;$D$91&amp;$D$92,'CCG data'!$A:$AD,'CCG data'!M$3,FALSE))</f>
        <v>9.9000000000000005E-2</v>
      </c>
      <c r="U361" s="15">
        <f>IF(T360="","",VLOOKUP($E360&amp;$D$91&amp;$D$92,'CCG data'!$A:$AD,'CCG data'!N$3,FALSE))</f>
        <v>0.14299999999999999</v>
      </c>
      <c r="V361" s="15">
        <f>IF(V360="","",VLOOKUP($E360&amp;$D$91&amp;$D$92,'CCG data'!$A:$AD,'CCG data'!O$3,FALSE))</f>
        <v>6.2E-2</v>
      </c>
      <c r="W361" s="136">
        <f>IF(V360="","",VLOOKUP($E360&amp;$D$91&amp;$D$92,'CCG data'!$A:$AD,'CCG data'!P$3,FALSE))</f>
        <v>9.9000000000000005E-2</v>
      </c>
      <c r="Z361" s="165" t="str">
        <f>IFERROR(VLOOKUP($E361&amp;$D$92, Outliers!$A$4:$P$214,13,FALSE),"0")</f>
        <v>0</v>
      </c>
      <c r="AA361" s="165" t="str">
        <f>IFERROR(VLOOKUP($E361&amp;$D$92, Outliers!$A$4:$P$214,14,FALSE),"0")</f>
        <v>0</v>
      </c>
      <c r="AB361" s="165" t="str">
        <f>IFERROR(VLOOKUP($E361&amp;$D$92, Outliers!$A$4:$P$214,15,FALSE),"0")</f>
        <v>0</v>
      </c>
    </row>
    <row r="362" spans="4:28" ht="15.75" x14ac:dyDescent="0.25">
      <c r="D362" s="319"/>
      <c r="E362" s="104" t="s">
        <v>243</v>
      </c>
      <c r="F362" s="394" t="str">
        <f>IF(OR(ISERROR(VLOOKUP($E362&amp;$D$91&amp;$D$92,'CCG data'!$A:$AD,'CCG data'!R$3,FALSE)),ISBLANK(VLOOKUP($E362&amp;$D$91&amp;$D$92,'CCG data'!$A:$AD,'CCG data'!R$3,FALSE))),"",VLOOKUP($E362&amp;$D$91&amp;$D$92,'CCG data'!$A:$AD,'CCG data'!R$3,FALSE))</f>
        <v/>
      </c>
      <c r="G362" s="395"/>
      <c r="H362" s="395">
        <f>IF(OR(ISERROR(VLOOKUP($E362&amp;$D$91&amp;$D$92,'CCG data'!$A:$AD,'CCG data'!S$3,FALSE)),ISBLANK(VLOOKUP($E362&amp;$D$91&amp;$D$92,'CCG data'!$A:$AD,'CCG data'!S$3,FALSE))),"",VLOOKUP($E362&amp;$D$91&amp;$D$92,'CCG data'!$A:$AD,'CCG data'!S$3,FALSE))</f>
        <v>120.61772513369681</v>
      </c>
      <c r="I362" s="395"/>
      <c r="J362" s="395">
        <f>IF(OR(ISERROR(VLOOKUP($E362&amp;$D$91&amp;$D$92,'CCG data'!$A:$AD,'CCG data'!T$3,FALSE)),ISBLANK(VLOOKUP($E362&amp;$D$91&amp;$D$92,'CCG data'!$A:$AD,'CCG data'!T$3,FALSE))),"",VLOOKUP($E362&amp;$D$91&amp;$D$92,'CCG data'!$A:$AD,'CCG data'!T$3,FALSE))</f>
        <v>18.994958925105383</v>
      </c>
      <c r="K362" s="395"/>
      <c r="L362" s="395">
        <f>IF(OR(ISERROR(VLOOKUP($E362&amp;$D$91&amp;$D$92,'CCG data'!$A:$AD,'CCG data'!U$3,FALSE)),ISBLANK(VLOOKUP($E362&amp;$D$91&amp;$D$92,'CCG data'!$A:$AD,'CCG data'!U$3,FALSE))),"",VLOOKUP($E362&amp;$D$91&amp;$D$92,'CCG data'!$A:$AD,'CCG data'!U$3,FALSE))</f>
        <v>35.192187048052403</v>
      </c>
      <c r="M362" s="396"/>
      <c r="N362" s="367">
        <f>IF(OR(ISERROR(VLOOKUP($E362&amp;$D$91&amp;$D$92,'CCG data'!$A:$AD,'CCG data'!G$3,FALSE)),ISBLANK(VLOOKUP($E362&amp;$D$91&amp;$D$92,'CCG data'!$A:$AD,'CCG data'!G$3,FALSE))),"",VLOOKUP($E362&amp;$D$91&amp;$D$92,'CCG data'!$A:$AD,'CCG data'!G$3,FALSE))</f>
        <v>1276</v>
      </c>
      <c r="P362" s="404" t="str">
        <f>IF(OR(ISERROR(VLOOKUP($E362&amp;$D$91&amp;$D$92,'CCG data'!$A:$AD,'CCG data'!B$3,FALSE)),ISBLANK(VLOOKUP($E362&amp;$D$91&amp;$D$92,'CCG data'!$A:$AD,'CCG data'!B$3,FALSE))),"",VLOOKUP($E362&amp;$D$91&amp;$D$92,'CCG data'!$A:$AD,'CCG data'!B$3,FALSE))</f>
        <v/>
      </c>
      <c r="Q362" s="267"/>
      <c r="R362" s="267">
        <f>IF(OR(ISERROR(VLOOKUP($E362&amp;$D$91&amp;$D$92,'CCG data'!$A:$AD,'CCG data'!C$3,FALSE)),ISBLANK(VLOOKUP($E362&amp;$D$91&amp;$D$92,'CCG data'!$A:$AD,'CCG data'!C$3,FALSE))),"",VLOOKUP($E362&amp;$D$91&amp;$D$92,'CCG data'!$A:$AD,'CCG data'!C$3,FALSE))</f>
        <v>0.69514106583072099</v>
      </c>
      <c r="S362" s="267"/>
      <c r="T362" s="267">
        <f>IF(OR(ISERROR(VLOOKUP($E362&amp;$D$91&amp;$D$92,'CCG data'!$A:$AD,'CCG data'!D$3,FALSE)),ISBLANK(VLOOKUP($E362&amp;$D$91&amp;$D$92,'CCG data'!$A:$AD,'CCG data'!D$3,FALSE))),"",VLOOKUP($E362&amp;$D$91&amp;$D$92,'CCG data'!$A:$AD,'CCG data'!D$3,FALSE))</f>
        <v>0.10031347962382445</v>
      </c>
      <c r="U362" s="267"/>
      <c r="V362" s="267">
        <f>IF(OR(ISERROR(VLOOKUP($E362&amp;$D$91&amp;$D$92,'CCG data'!$A:$AD,'CCG data'!E$3,FALSE)),ISBLANK(VLOOKUP($E362&amp;$D$91&amp;$D$92,'CCG data'!$A:$AD,'CCG data'!E$3,FALSE))),"",VLOOKUP($E362&amp;$D$91&amp;$D$92,'CCG data'!$A:$AD,'CCG data'!E$3,FALSE))</f>
        <v>0.20454545454545456</v>
      </c>
      <c r="W362" s="405"/>
      <c r="Z362" s="165">
        <f>IFERROR(VLOOKUP($E362&amp;$D$92, Outliers!$A$4:$P$214,13,FALSE),"0")</f>
        <v>0</v>
      </c>
      <c r="AA362" s="165">
        <f>IFERROR(VLOOKUP($E362&amp;$D$92, Outliers!$A$4:$P$214,14,FALSE),"0")</f>
        <v>0</v>
      </c>
      <c r="AB362" s="165">
        <f>IFERROR(VLOOKUP($E362&amp;$D$92, Outliers!$A$4:$P$214,15,FALSE),"0")</f>
        <v>1</v>
      </c>
    </row>
    <row r="363" spans="4:28" x14ac:dyDescent="0.25">
      <c r="D363" s="319"/>
      <c r="E363" s="103" t="s">
        <v>27</v>
      </c>
      <c r="F363" s="95" t="str">
        <f>IF(P362="","",VLOOKUP($E362&amp;$D$91&amp;$D$92,'CCG data'!$A:$AD,'CCG data'!W$3,FALSE))</f>
        <v/>
      </c>
      <c r="G363" s="96" t="str">
        <f>IF(P362="","",VLOOKUP($E362&amp;$D$91&amp;$D$92,'CCG data'!$A:$AD,'CCG data'!X$3,FALSE))</f>
        <v/>
      </c>
      <c r="H363" s="96">
        <f>IF(R362="","",VLOOKUP($E362&amp;$D$91&amp;$D$92,'CCG data'!$A:$AD,'CCG data'!Y$3,FALSE))</f>
        <v>112.6798293129545</v>
      </c>
      <c r="I363" s="96">
        <f>IF(R362="","",VLOOKUP($E362&amp;$D$91&amp;$D$92,'CCG data'!$A:$AD,'CCG data'!Z$3,FALSE))</f>
        <v>128.55562095443912</v>
      </c>
      <c r="J363" s="96">
        <f>IF(T362="","",VLOOKUP($E362&amp;$D$91&amp;$D$92,'CCG data'!$A:$AD,'CCG data'!AA$3,FALSE))</f>
        <v>15.704250180351405</v>
      </c>
      <c r="K363" s="96">
        <f>IF(T362="","",VLOOKUP($E362&amp;$D$91&amp;$D$92,'CCG data'!$A:$AD,'CCG data'!AB$3,FALSE))</f>
        <v>22.285667669859361</v>
      </c>
      <c r="L363" s="96">
        <f>IF(V362="","",VLOOKUP($E362&amp;$D$91&amp;$D$92,'CCG data'!$A:$AD,'CCG data'!AC$3,FALSE))</f>
        <v>30.922637332334673</v>
      </c>
      <c r="M363" s="96">
        <f>IF(V362="","",VLOOKUP($E362&amp;$D$91&amp;$D$92,'CCG data'!$A:$AD,'CCG data'!AD$3,FALSE))</f>
        <v>39.461736763770134</v>
      </c>
      <c r="N363" s="368"/>
      <c r="P363" s="152" t="str">
        <f>IF(P362="","",VLOOKUP($E362&amp;$D$91&amp;$D$92,'CCG data'!$A:$AD,'CCG data'!I$3,FALSE))</f>
        <v/>
      </c>
      <c r="Q363" s="15" t="str">
        <f>IF(P362="","",VLOOKUP($E362&amp;$D$91&amp;$D$92,'CCG data'!$A:$AD,'CCG data'!J$3,FALSE))</f>
        <v/>
      </c>
      <c r="R363" s="15">
        <f>IF(R362="","",VLOOKUP($E362&amp;$D$91&amp;$D$92,'CCG data'!$A:$AD,'CCG data'!K$3,FALSE))</f>
        <v>0.66900000000000004</v>
      </c>
      <c r="S363" s="15">
        <f>IF(R362="","",VLOOKUP($E362&amp;$D$91&amp;$D$92,'CCG data'!$A:$AD,'CCG data'!L$3,FALSE))</f>
        <v>0.72</v>
      </c>
      <c r="T363" s="15">
        <f>IF(T362="","",VLOOKUP($E362&amp;$D$91&amp;$D$92,'CCG data'!$A:$AD,'CCG data'!M$3,FALSE))</f>
        <v>8.5000000000000006E-2</v>
      </c>
      <c r="U363" s="15">
        <f>IF(T362="","",VLOOKUP($E362&amp;$D$91&amp;$D$92,'CCG data'!$A:$AD,'CCG data'!N$3,FALSE))</f>
        <v>0.11799999999999999</v>
      </c>
      <c r="V363" s="15">
        <f>IF(V362="","",VLOOKUP($E362&amp;$D$91&amp;$D$92,'CCG data'!$A:$AD,'CCG data'!O$3,FALSE))</f>
        <v>0.183</v>
      </c>
      <c r="W363" s="136">
        <f>IF(V362="","",VLOOKUP($E362&amp;$D$91&amp;$D$92,'CCG data'!$A:$AD,'CCG data'!P$3,FALSE))</f>
        <v>0.22800000000000001</v>
      </c>
      <c r="Z363" s="165" t="str">
        <f>IFERROR(VLOOKUP($E363&amp;$D$92, Outliers!$A$4:$P$214,13,FALSE),"0")</f>
        <v>0</v>
      </c>
      <c r="AA363" s="165" t="str">
        <f>IFERROR(VLOOKUP($E363&amp;$D$92, Outliers!$A$4:$P$214,14,FALSE),"0")</f>
        <v>0</v>
      </c>
      <c r="AB363" s="165" t="str">
        <f>IFERROR(VLOOKUP($E363&amp;$D$92, Outliers!$A$4:$P$214,15,FALSE),"0")</f>
        <v>0</v>
      </c>
    </row>
    <row r="364" spans="4:28" ht="15.75" x14ac:dyDescent="0.25">
      <c r="D364" s="319"/>
      <c r="E364" s="104" t="s">
        <v>418</v>
      </c>
      <c r="F364" s="394" t="str">
        <f>IF(OR(ISERROR(VLOOKUP($E364&amp;$D$91&amp;$D$92,'CCG data'!$A:$AD,'CCG data'!R$3,FALSE)),ISBLANK(VLOOKUP($E364&amp;$D$91&amp;$D$92,'CCG data'!$A:$AD,'CCG data'!R$3,FALSE))),"",VLOOKUP($E364&amp;$D$91&amp;$D$92,'CCG data'!$A:$AD,'CCG data'!R$3,FALSE))</f>
        <v/>
      </c>
      <c r="G364" s="395"/>
      <c r="H364" s="395">
        <f>IF(OR(ISERROR(VLOOKUP($E364&amp;$D$91&amp;$D$92,'CCG data'!$A:$AD,'CCG data'!S$3,FALSE)),ISBLANK(VLOOKUP($E364&amp;$D$91&amp;$D$92,'CCG data'!$A:$AD,'CCG data'!S$3,FALSE))),"",VLOOKUP($E364&amp;$D$91&amp;$D$92,'CCG data'!$A:$AD,'CCG data'!S$3,FALSE))</f>
        <v>140.03251367611867</v>
      </c>
      <c r="I364" s="395"/>
      <c r="J364" s="395">
        <f>IF(OR(ISERROR(VLOOKUP($E364&amp;$D$91&amp;$D$92,'CCG data'!$A:$AD,'CCG data'!T$3,FALSE)),ISBLANK(VLOOKUP($E364&amp;$D$91&amp;$D$92,'CCG data'!$A:$AD,'CCG data'!T$3,FALSE))),"",VLOOKUP($E364&amp;$D$91&amp;$D$92,'CCG data'!$A:$AD,'CCG data'!T$3,FALSE))</f>
        <v>12.37126599769536</v>
      </c>
      <c r="K364" s="395"/>
      <c r="L364" s="395">
        <f>IF(OR(ISERROR(VLOOKUP($E364&amp;$D$91&amp;$D$92,'CCG data'!$A:$AD,'CCG data'!U$3,FALSE)),ISBLANK(VLOOKUP($E364&amp;$D$91&amp;$D$92,'CCG data'!$A:$AD,'CCG data'!U$3,FALSE))),"",VLOOKUP($E364&amp;$D$91&amp;$D$92,'CCG data'!$A:$AD,'CCG data'!U$3,FALSE))</f>
        <v>24.804234679047877</v>
      </c>
      <c r="M364" s="396"/>
      <c r="N364" s="367">
        <f>IF(OR(ISERROR(VLOOKUP($E364&amp;$D$91&amp;$D$92,'CCG data'!$A:$AD,'CCG data'!G$3,FALSE)),ISBLANK(VLOOKUP($E364&amp;$D$91&amp;$D$92,'CCG data'!$A:$AD,'CCG data'!G$3,FALSE))),"",VLOOKUP($E364&amp;$D$91&amp;$D$92,'CCG data'!$A:$AD,'CCG data'!G$3,FALSE))</f>
        <v>1205</v>
      </c>
      <c r="P364" s="404" t="str">
        <f>IF(OR(ISERROR(VLOOKUP($E364&amp;$D$91&amp;$D$92,'CCG data'!$A:$AD,'CCG data'!B$3,FALSE)),ISBLANK(VLOOKUP($E364&amp;$D$91&amp;$D$92,'CCG data'!$A:$AD,'CCG data'!B$3,FALSE))),"",VLOOKUP($E364&amp;$D$91&amp;$D$92,'CCG data'!$A:$AD,'CCG data'!B$3,FALSE))</f>
        <v/>
      </c>
      <c r="Q364" s="267"/>
      <c r="R364" s="267">
        <f>IF(OR(ISERROR(VLOOKUP($E364&amp;$D$91&amp;$D$92,'CCG data'!$A:$AD,'CCG data'!C$3,FALSE)),ISBLANK(VLOOKUP($E364&amp;$D$91&amp;$D$92,'CCG data'!$A:$AD,'CCG data'!C$3,FALSE))),"",VLOOKUP($E364&amp;$D$91&amp;$D$92,'CCG data'!$A:$AD,'CCG data'!C$3,FALSE))</f>
        <v>0.79419087136929456</v>
      </c>
      <c r="S364" s="267"/>
      <c r="T364" s="267">
        <f>IF(OR(ISERROR(VLOOKUP($E364&amp;$D$91&amp;$D$92,'CCG data'!$A:$AD,'CCG data'!D$3,FALSE)),ISBLANK(VLOOKUP($E364&amp;$D$91&amp;$D$92,'CCG data'!$A:$AD,'CCG data'!D$3,FALSE))),"",VLOOKUP($E364&amp;$D$91&amp;$D$92,'CCG data'!$A:$AD,'CCG data'!D$3,FALSE))</f>
        <v>6.0580912863070539E-2</v>
      </c>
      <c r="U364" s="267"/>
      <c r="V364" s="267">
        <f>IF(OR(ISERROR(VLOOKUP($E364&amp;$D$91&amp;$D$92,'CCG data'!$A:$AD,'CCG data'!E$3,FALSE)),ISBLANK(VLOOKUP($E364&amp;$D$91&amp;$D$92,'CCG data'!$A:$AD,'CCG data'!E$3,FALSE))),"",VLOOKUP($E364&amp;$D$91&amp;$D$92,'CCG data'!$A:$AD,'CCG data'!E$3,FALSE))</f>
        <v>0.14522821576763487</v>
      </c>
      <c r="W364" s="405"/>
      <c r="Z364" s="165">
        <f>IFERROR(VLOOKUP($E364&amp;$D$92, Outliers!$A$4:$P$214,13,FALSE),"0")</f>
        <v>0</v>
      </c>
      <c r="AA364" s="165">
        <f>IFERROR(VLOOKUP($E364&amp;$D$92, Outliers!$A$4:$P$214,14,FALSE),"0")</f>
        <v>0</v>
      </c>
      <c r="AB364" s="165">
        <f>IFERROR(VLOOKUP($E364&amp;$D$92, Outliers!$A$4:$P$214,15,FALSE),"0")</f>
        <v>0</v>
      </c>
    </row>
    <row r="365" spans="4:28" x14ac:dyDescent="0.25">
      <c r="D365" s="319"/>
      <c r="E365" s="103" t="s">
        <v>27</v>
      </c>
      <c r="F365" s="95" t="str">
        <f>IF(P364="","",VLOOKUP($E364&amp;$D$91&amp;$D$92,'CCG data'!$A:$AD,'CCG data'!W$3,FALSE))</f>
        <v/>
      </c>
      <c r="G365" s="96" t="str">
        <f>IF(P364="","",VLOOKUP($E364&amp;$D$91&amp;$D$92,'CCG data'!$A:$AD,'CCG data'!X$3,FALSE))</f>
        <v/>
      </c>
      <c r="H365" s="96">
        <f>IF(R364="","",VLOOKUP($E364&amp;$D$91&amp;$D$92,'CCG data'!$A:$AD,'CCG data'!Y$3,FALSE))</f>
        <v>131.16036139884488</v>
      </c>
      <c r="I365" s="96">
        <f>IF(R364="","",VLOOKUP($E364&amp;$D$91&amp;$D$92,'CCG data'!$A:$AD,'CCG data'!Z$3,FALSE))</f>
        <v>148.90466595339245</v>
      </c>
      <c r="J365" s="96">
        <f>IF(T364="","",VLOOKUP($E364&amp;$D$91&amp;$D$92,'CCG data'!$A:$AD,'CCG data'!AA$3,FALSE))</f>
        <v>9.5332895550034138</v>
      </c>
      <c r="K365" s="96">
        <f>IF(T364="","",VLOOKUP($E364&amp;$D$91&amp;$D$92,'CCG data'!$A:$AD,'CCG data'!AB$3,FALSE))</f>
        <v>15.209242440387307</v>
      </c>
      <c r="L365" s="96">
        <f>IF(V364="","",VLOOKUP($E364&amp;$D$91&amp;$D$92,'CCG data'!$A:$AD,'CCG data'!AC$3,FALSE))</f>
        <v>21.129187839413373</v>
      </c>
      <c r="M365" s="96">
        <f>IF(V364="","",VLOOKUP($E364&amp;$D$91&amp;$D$92,'CCG data'!$A:$AD,'CCG data'!AD$3,FALSE))</f>
        <v>28.479281518682381</v>
      </c>
      <c r="N365" s="368"/>
      <c r="P365" s="152" t="str">
        <f>IF(P364="","",VLOOKUP($E364&amp;$D$91&amp;$D$92,'CCG data'!$A:$AD,'CCG data'!I$3,FALSE))</f>
        <v/>
      </c>
      <c r="Q365" s="15" t="str">
        <f>IF(P364="","",VLOOKUP($E364&amp;$D$91&amp;$D$92,'CCG data'!$A:$AD,'CCG data'!J$3,FALSE))</f>
        <v/>
      </c>
      <c r="R365" s="15">
        <f>IF(R364="","",VLOOKUP($E364&amp;$D$91&amp;$D$92,'CCG data'!$A:$AD,'CCG data'!K$3,FALSE))</f>
        <v>0.77</v>
      </c>
      <c r="S365" s="15">
        <f>IF(R364="","",VLOOKUP($E364&amp;$D$91&amp;$D$92,'CCG data'!$A:$AD,'CCG data'!L$3,FALSE))</f>
        <v>0.81599999999999995</v>
      </c>
      <c r="T365" s="15">
        <f>IF(T364="","",VLOOKUP($E364&amp;$D$91&amp;$D$92,'CCG data'!$A:$AD,'CCG data'!M$3,FALSE))</f>
        <v>4.8000000000000001E-2</v>
      </c>
      <c r="U365" s="15">
        <f>IF(T364="","",VLOOKUP($E364&amp;$D$91&amp;$D$92,'CCG data'!$A:$AD,'CCG data'!N$3,FALSE))</f>
        <v>7.4999999999999997E-2</v>
      </c>
      <c r="V365" s="15">
        <f>IF(V364="","",VLOOKUP($E364&amp;$D$91&amp;$D$92,'CCG data'!$A:$AD,'CCG data'!O$3,FALSE))</f>
        <v>0.126</v>
      </c>
      <c r="W365" s="136">
        <f>IF(V364="","",VLOOKUP($E364&amp;$D$91&amp;$D$92,'CCG data'!$A:$AD,'CCG data'!P$3,FALSE))</f>
        <v>0.16600000000000001</v>
      </c>
      <c r="Z365" s="165" t="str">
        <f>IFERROR(VLOOKUP($E365&amp;$D$92, Outliers!$A$4:$P$214,13,FALSE),"0")</f>
        <v>0</v>
      </c>
      <c r="AA365" s="165" t="str">
        <f>IFERROR(VLOOKUP($E365&amp;$D$92, Outliers!$A$4:$P$214,14,FALSE),"0")</f>
        <v>0</v>
      </c>
      <c r="AB365" s="165" t="str">
        <f>IFERROR(VLOOKUP($E365&amp;$D$92, Outliers!$A$4:$P$214,15,FALSE),"0")</f>
        <v>0</v>
      </c>
    </row>
    <row r="366" spans="4:28" ht="15.75" x14ac:dyDescent="0.25">
      <c r="D366" s="319"/>
      <c r="E366" s="104" t="s">
        <v>244</v>
      </c>
      <c r="F366" s="394" t="str">
        <f>IF(OR(ISERROR(VLOOKUP($E366&amp;$D$91&amp;$D$92,'CCG data'!$A:$AD,'CCG data'!R$3,FALSE)),ISBLANK(VLOOKUP($E366&amp;$D$91&amp;$D$92,'CCG data'!$A:$AD,'CCG data'!R$3,FALSE))),"",VLOOKUP($E366&amp;$D$91&amp;$D$92,'CCG data'!$A:$AD,'CCG data'!R$3,FALSE))</f>
        <v/>
      </c>
      <c r="G366" s="395"/>
      <c r="H366" s="395">
        <f>IF(OR(ISERROR(VLOOKUP($E366&amp;$D$91&amp;$D$92,'CCG data'!$A:$AD,'CCG data'!S$3,FALSE)),ISBLANK(VLOOKUP($E366&amp;$D$91&amp;$D$92,'CCG data'!$A:$AD,'CCG data'!S$3,FALSE))),"",VLOOKUP($E366&amp;$D$91&amp;$D$92,'CCG data'!$A:$AD,'CCG data'!S$3,FALSE))</f>
        <v>123.43112340127186</v>
      </c>
      <c r="I366" s="395"/>
      <c r="J366" s="395">
        <f>IF(OR(ISERROR(VLOOKUP($E366&amp;$D$91&amp;$D$92,'CCG data'!$A:$AD,'CCG data'!T$3,FALSE)),ISBLANK(VLOOKUP($E366&amp;$D$91&amp;$D$92,'CCG data'!$A:$AD,'CCG data'!T$3,FALSE))),"",VLOOKUP($E366&amp;$D$91&amp;$D$92,'CCG data'!$A:$AD,'CCG data'!T$3,FALSE))</f>
        <v>17.48339960131559</v>
      </c>
      <c r="K366" s="395"/>
      <c r="L366" s="395">
        <f>IF(OR(ISERROR(VLOOKUP($E366&amp;$D$91&amp;$D$92,'CCG data'!$A:$AD,'CCG data'!U$3,FALSE)),ISBLANK(VLOOKUP($E366&amp;$D$91&amp;$D$92,'CCG data'!$A:$AD,'CCG data'!U$3,FALSE))),"",VLOOKUP($E366&amp;$D$91&amp;$D$92,'CCG data'!$A:$AD,'CCG data'!U$3,FALSE))</f>
        <v>46.075878104003777</v>
      </c>
      <c r="M366" s="396"/>
      <c r="N366" s="367">
        <f>IF(OR(ISERROR(VLOOKUP($E366&amp;$D$91&amp;$D$92,'CCG data'!$A:$AD,'CCG data'!G$3,FALSE)),ISBLANK(VLOOKUP($E366&amp;$D$91&amp;$D$92,'CCG data'!$A:$AD,'CCG data'!G$3,FALSE))),"",VLOOKUP($E366&amp;$D$91&amp;$D$92,'CCG data'!$A:$AD,'CCG data'!G$3,FALSE))</f>
        <v>1013</v>
      </c>
      <c r="P366" s="404" t="str">
        <f>IF(OR(ISERROR(VLOOKUP($E366&amp;$D$91&amp;$D$92,'CCG data'!$A:$AD,'CCG data'!B$3,FALSE)),ISBLANK(VLOOKUP($E366&amp;$D$91&amp;$D$92,'CCG data'!$A:$AD,'CCG data'!B$3,FALSE))),"",VLOOKUP($E366&amp;$D$91&amp;$D$92,'CCG data'!$A:$AD,'CCG data'!B$3,FALSE))</f>
        <v/>
      </c>
      <c r="Q366" s="267"/>
      <c r="R366" s="267">
        <f>IF(OR(ISERROR(VLOOKUP($E366&amp;$D$91&amp;$D$92,'CCG data'!$A:$AD,'CCG data'!C$3,FALSE)),ISBLANK(VLOOKUP($E366&amp;$D$91&amp;$D$92,'CCG data'!$A:$AD,'CCG data'!C$3,FALSE))),"",VLOOKUP($E366&amp;$D$91&amp;$D$92,'CCG data'!$A:$AD,'CCG data'!C$3,FALSE))</f>
        <v>0.65547877591312931</v>
      </c>
      <c r="S366" s="267"/>
      <c r="T366" s="267">
        <f>IF(OR(ISERROR(VLOOKUP($E366&amp;$D$91&amp;$D$92,'CCG data'!$A:$AD,'CCG data'!D$3,FALSE)),ISBLANK(VLOOKUP($E366&amp;$D$91&amp;$D$92,'CCG data'!$A:$AD,'CCG data'!D$3,FALSE))),"",VLOOKUP($E366&amp;$D$91&amp;$D$92,'CCG data'!$A:$AD,'CCG data'!D$3,FALSE))</f>
        <v>8.6870681145113524E-2</v>
      </c>
      <c r="U366" s="267"/>
      <c r="V366" s="267">
        <f>IF(OR(ISERROR(VLOOKUP($E366&amp;$D$91&amp;$D$92,'CCG data'!$A:$AD,'CCG data'!E$3,FALSE)),ISBLANK(VLOOKUP($E366&amp;$D$91&amp;$D$92,'CCG data'!$A:$AD,'CCG data'!E$3,FALSE))),"",VLOOKUP($E366&amp;$D$91&amp;$D$92,'CCG data'!$A:$AD,'CCG data'!E$3,FALSE))</f>
        <v>0.25765054294175715</v>
      </c>
      <c r="W366" s="405"/>
      <c r="Z366" s="165">
        <f>IFERROR(VLOOKUP($E366&amp;$D$92, Outliers!$A$4:$P$214,13,FALSE),"0")</f>
        <v>0</v>
      </c>
      <c r="AA366" s="165">
        <f>IFERROR(VLOOKUP($E366&amp;$D$92, Outliers!$A$4:$P$214,14,FALSE),"0")</f>
        <v>0</v>
      </c>
      <c r="AB366" s="165">
        <f>IFERROR(VLOOKUP($E366&amp;$D$92, Outliers!$A$4:$P$214,15,FALSE),"0")</f>
        <v>1</v>
      </c>
    </row>
    <row r="367" spans="4:28" x14ac:dyDescent="0.25">
      <c r="D367" s="319"/>
      <c r="E367" s="103" t="s">
        <v>27</v>
      </c>
      <c r="F367" s="95" t="str">
        <f>IF(P366="","",VLOOKUP($E366&amp;$D$91&amp;$D$92,'CCG data'!$A:$AD,'CCG data'!W$3,FALSE))</f>
        <v/>
      </c>
      <c r="G367" s="96" t="str">
        <f>IF(P366="","",VLOOKUP($E366&amp;$D$91&amp;$D$92,'CCG data'!$A:$AD,'CCG data'!X$3,FALSE))</f>
        <v/>
      </c>
      <c r="H367" s="96">
        <f>IF(R366="","",VLOOKUP($E366&amp;$D$91&amp;$D$92,'CCG data'!$A:$AD,'CCG data'!Y$3,FALSE))</f>
        <v>114.04261253226267</v>
      </c>
      <c r="I367" s="96">
        <f>IF(R366="","",VLOOKUP($E366&amp;$D$91&amp;$D$92,'CCG data'!$A:$AD,'CCG data'!Z$3,FALSE))</f>
        <v>132.81963427028106</v>
      </c>
      <c r="J367" s="96">
        <f>IF(T366="","",VLOOKUP($E366&amp;$D$91&amp;$D$92,'CCG data'!$A:$AD,'CCG data'!AA$3,FALSE))</f>
        <v>13.83047574837035</v>
      </c>
      <c r="K367" s="96">
        <f>IF(T366="","",VLOOKUP($E366&amp;$D$91&amp;$D$92,'CCG data'!$A:$AD,'CCG data'!AB$3,FALSE))</f>
        <v>21.136323454260829</v>
      </c>
      <c r="L367" s="96">
        <f>IF(V366="","",VLOOKUP($E366&amp;$D$91&amp;$D$92,'CCG data'!$A:$AD,'CCG data'!AC$3,FALSE))</f>
        <v>40.485908603336412</v>
      </c>
      <c r="M367" s="96">
        <f>IF(V366="","",VLOOKUP($E366&amp;$D$91&amp;$D$92,'CCG data'!$A:$AD,'CCG data'!AD$3,FALSE))</f>
        <v>51.665847604671143</v>
      </c>
      <c r="N367" s="368"/>
      <c r="P367" s="152" t="str">
        <f>IF(P366="","",VLOOKUP($E366&amp;$D$91&amp;$D$92,'CCG data'!$A:$AD,'CCG data'!I$3,FALSE))</f>
        <v/>
      </c>
      <c r="Q367" s="15" t="str">
        <f>IF(P366="","",VLOOKUP($E366&amp;$D$91&amp;$D$92,'CCG data'!$A:$AD,'CCG data'!J$3,FALSE))</f>
        <v/>
      </c>
      <c r="R367" s="15">
        <f>IF(R366="","",VLOOKUP($E366&amp;$D$91&amp;$D$92,'CCG data'!$A:$AD,'CCG data'!K$3,FALSE))</f>
        <v>0.626</v>
      </c>
      <c r="S367" s="15">
        <f>IF(R366="","",VLOOKUP($E366&amp;$D$91&amp;$D$92,'CCG data'!$A:$AD,'CCG data'!L$3,FALSE))</f>
        <v>0.68400000000000005</v>
      </c>
      <c r="T367" s="15">
        <f>IF(T366="","",VLOOKUP($E366&amp;$D$91&amp;$D$92,'CCG data'!$A:$AD,'CCG data'!M$3,FALSE))</f>
        <v>7.0999999999999994E-2</v>
      </c>
      <c r="U367" s="15">
        <f>IF(T366="","",VLOOKUP($E366&amp;$D$91&amp;$D$92,'CCG data'!$A:$AD,'CCG data'!N$3,FALSE))</f>
        <v>0.106</v>
      </c>
      <c r="V367" s="15">
        <f>IF(V366="","",VLOOKUP($E366&amp;$D$91&amp;$D$92,'CCG data'!$A:$AD,'CCG data'!O$3,FALSE))</f>
        <v>0.23200000000000001</v>
      </c>
      <c r="W367" s="136">
        <f>IF(V366="","",VLOOKUP($E366&amp;$D$91&amp;$D$92,'CCG data'!$A:$AD,'CCG data'!P$3,FALSE))</f>
        <v>0.28499999999999998</v>
      </c>
      <c r="Z367" s="165" t="str">
        <f>IFERROR(VLOOKUP($E367&amp;$D$92, Outliers!$A$4:$P$214,13,FALSE),"0")</f>
        <v>0</v>
      </c>
      <c r="AA367" s="165" t="str">
        <f>IFERROR(VLOOKUP($E367&amp;$D$92, Outliers!$A$4:$P$214,14,FALSE),"0")</f>
        <v>0</v>
      </c>
      <c r="AB367" s="165" t="str">
        <f>IFERROR(VLOOKUP($E367&amp;$D$92, Outliers!$A$4:$P$214,15,FALSE),"0")</f>
        <v>0</v>
      </c>
    </row>
    <row r="368" spans="4:28" ht="15.75" x14ac:dyDescent="0.25">
      <c r="D368" s="319"/>
      <c r="E368" s="104" t="s">
        <v>245</v>
      </c>
      <c r="F368" s="394" t="str">
        <f>IF(OR(ISERROR(VLOOKUP($E368&amp;$D$91&amp;$D$92,'CCG data'!$A:$AD,'CCG data'!R$3,FALSE)),ISBLANK(VLOOKUP($E368&amp;$D$91&amp;$D$92,'CCG data'!$A:$AD,'CCG data'!R$3,FALSE))),"",VLOOKUP($E368&amp;$D$91&amp;$D$92,'CCG data'!$A:$AD,'CCG data'!R$3,FALSE))</f>
        <v/>
      </c>
      <c r="G368" s="395"/>
      <c r="H368" s="395">
        <f>IF(OR(ISERROR(VLOOKUP($E368&amp;$D$91&amp;$D$92,'CCG data'!$A:$AD,'CCG data'!S$3,FALSE)),ISBLANK(VLOOKUP($E368&amp;$D$91&amp;$D$92,'CCG data'!$A:$AD,'CCG data'!S$3,FALSE))),"",VLOOKUP($E368&amp;$D$91&amp;$D$92,'CCG data'!$A:$AD,'CCG data'!S$3,FALSE))</f>
        <v>88.87357381956906</v>
      </c>
      <c r="I368" s="395"/>
      <c r="J368" s="395">
        <f>IF(OR(ISERROR(VLOOKUP($E368&amp;$D$91&amp;$D$92,'CCG data'!$A:$AD,'CCG data'!T$3,FALSE)),ISBLANK(VLOOKUP($E368&amp;$D$91&amp;$D$92,'CCG data'!$A:$AD,'CCG data'!T$3,FALSE))),"",VLOOKUP($E368&amp;$D$91&amp;$D$92,'CCG data'!$A:$AD,'CCG data'!T$3,FALSE))</f>
        <v>18.973679943938194</v>
      </c>
      <c r="K368" s="395"/>
      <c r="L368" s="395">
        <f>IF(OR(ISERROR(VLOOKUP($E368&amp;$D$91&amp;$D$92,'CCG data'!$A:$AD,'CCG data'!U$3,FALSE)),ISBLANK(VLOOKUP($E368&amp;$D$91&amp;$D$92,'CCG data'!$A:$AD,'CCG data'!U$3,FALSE))),"",VLOOKUP($E368&amp;$D$91&amp;$D$92,'CCG data'!$A:$AD,'CCG data'!U$3,FALSE))</f>
        <v>34.631868419839321</v>
      </c>
      <c r="M368" s="396"/>
      <c r="N368" s="367">
        <f>IF(OR(ISERROR(VLOOKUP($E368&amp;$D$91&amp;$D$92,'CCG data'!$A:$AD,'CCG data'!G$3,FALSE)),ISBLANK(VLOOKUP($E368&amp;$D$91&amp;$D$92,'CCG data'!$A:$AD,'CCG data'!G$3,FALSE))),"",VLOOKUP($E368&amp;$D$91&amp;$D$92,'CCG data'!$A:$AD,'CCG data'!G$3,FALSE))</f>
        <v>1311</v>
      </c>
      <c r="P368" s="404" t="str">
        <f>IF(OR(ISERROR(VLOOKUP($E368&amp;$D$91&amp;$D$92,'CCG data'!$A:$AD,'CCG data'!B$3,FALSE)),ISBLANK(VLOOKUP($E368&amp;$D$91&amp;$D$92,'CCG data'!$A:$AD,'CCG data'!B$3,FALSE))),"",VLOOKUP($E368&amp;$D$91&amp;$D$92,'CCG data'!$A:$AD,'CCG data'!B$3,FALSE))</f>
        <v/>
      </c>
      <c r="Q368" s="267"/>
      <c r="R368" s="267">
        <f>IF(OR(ISERROR(VLOOKUP($E368&amp;$D$91&amp;$D$92,'CCG data'!$A:$AD,'CCG data'!C$3,FALSE)),ISBLANK(VLOOKUP($E368&amp;$D$91&amp;$D$92,'CCG data'!$A:$AD,'CCG data'!C$3,FALSE))),"",VLOOKUP($E368&amp;$D$91&amp;$D$92,'CCG data'!$A:$AD,'CCG data'!C$3,FALSE))</f>
        <v>0.63157894736842102</v>
      </c>
      <c r="S368" s="267"/>
      <c r="T368" s="267">
        <f>IF(OR(ISERROR(VLOOKUP($E368&amp;$D$91&amp;$D$92,'CCG data'!$A:$AD,'CCG data'!D$3,FALSE)),ISBLANK(VLOOKUP($E368&amp;$D$91&amp;$D$92,'CCG data'!$A:$AD,'CCG data'!D$3,FALSE))),"",VLOOKUP($E368&amp;$D$91&amp;$D$92,'CCG data'!$A:$AD,'CCG data'!D$3,FALSE))</f>
        <v>0.11746758199847444</v>
      </c>
      <c r="U368" s="267"/>
      <c r="V368" s="267">
        <f>IF(OR(ISERROR(VLOOKUP($E368&amp;$D$91&amp;$D$92,'CCG data'!$A:$AD,'CCG data'!E$3,FALSE)),ISBLANK(VLOOKUP($E368&amp;$D$91&amp;$D$92,'CCG data'!$A:$AD,'CCG data'!E$3,FALSE))),"",VLOOKUP($E368&amp;$D$91&amp;$D$92,'CCG data'!$A:$AD,'CCG data'!E$3,FALSE))</f>
        <v>0.25095347063310453</v>
      </c>
      <c r="W368" s="405"/>
      <c r="Z368" s="165">
        <f>IFERROR(VLOOKUP($E368&amp;$D$92, Outliers!$A$4:$P$214,13,FALSE),"0")</f>
        <v>1</v>
      </c>
      <c r="AA368" s="165">
        <f>IFERROR(VLOOKUP($E368&amp;$D$92, Outliers!$A$4:$P$214,14,FALSE),"0")</f>
        <v>0</v>
      </c>
      <c r="AB368" s="165">
        <f>IFERROR(VLOOKUP($E368&amp;$D$92, Outliers!$A$4:$P$214,15,FALSE),"0")</f>
        <v>1</v>
      </c>
    </row>
    <row r="369" spans="4:28" x14ac:dyDescent="0.25">
      <c r="D369" s="319"/>
      <c r="E369" s="103" t="s">
        <v>27</v>
      </c>
      <c r="F369" s="95" t="str">
        <f>IF(P368="","",VLOOKUP($E368&amp;$D$91&amp;$D$92,'CCG data'!$A:$AD,'CCG data'!W$3,FALSE))</f>
        <v/>
      </c>
      <c r="G369" s="96" t="str">
        <f>IF(P368="","",VLOOKUP($E368&amp;$D$91&amp;$D$92,'CCG data'!$A:$AD,'CCG data'!X$3,FALSE))</f>
        <v/>
      </c>
      <c r="H369" s="96">
        <f>IF(R368="","",VLOOKUP($E368&amp;$D$91&amp;$D$92,'CCG data'!$A:$AD,'CCG data'!Y$3,FALSE))</f>
        <v>82.819976237321484</v>
      </c>
      <c r="I369" s="96">
        <f>IF(R368="","",VLOOKUP($E368&amp;$D$91&amp;$D$92,'CCG data'!$A:$AD,'CCG data'!Z$3,FALSE))</f>
        <v>94.927171401816636</v>
      </c>
      <c r="J369" s="96">
        <f>IF(T368="","",VLOOKUP($E368&amp;$D$91&amp;$D$92,'CCG data'!$A:$AD,'CCG data'!AA$3,FALSE))</f>
        <v>15.97695224980313</v>
      </c>
      <c r="K369" s="96">
        <f>IF(T368="","",VLOOKUP($E368&amp;$D$91&amp;$D$92,'CCG data'!$A:$AD,'CCG data'!AB$3,FALSE))</f>
        <v>21.970407638073258</v>
      </c>
      <c r="L369" s="96">
        <f>IF(V368="","",VLOOKUP($E368&amp;$D$91&amp;$D$92,'CCG data'!$A:$AD,'CCG data'!AC$3,FALSE))</f>
        <v>30.889607665353097</v>
      </c>
      <c r="M369" s="96">
        <f>IF(V368="","",VLOOKUP($E368&amp;$D$91&amp;$D$92,'CCG data'!$A:$AD,'CCG data'!AD$3,FALSE))</f>
        <v>38.374129174325546</v>
      </c>
      <c r="N369" s="368"/>
      <c r="P369" s="152" t="str">
        <f>IF(P368="","",VLOOKUP($E368&amp;$D$91&amp;$D$92,'CCG data'!$A:$AD,'CCG data'!I$3,FALSE))</f>
        <v/>
      </c>
      <c r="Q369" s="15" t="str">
        <f>IF(P368="","",VLOOKUP($E368&amp;$D$91&amp;$D$92,'CCG data'!$A:$AD,'CCG data'!J$3,FALSE))</f>
        <v/>
      </c>
      <c r="R369" s="15">
        <f>IF(R368="","",VLOOKUP($E368&amp;$D$91&amp;$D$92,'CCG data'!$A:$AD,'CCG data'!K$3,FALSE))</f>
        <v>0.60499999999999998</v>
      </c>
      <c r="S369" s="15">
        <f>IF(R368="","",VLOOKUP($E368&amp;$D$91&amp;$D$92,'CCG data'!$A:$AD,'CCG data'!L$3,FALSE))</f>
        <v>0.65700000000000003</v>
      </c>
      <c r="T369" s="15">
        <f>IF(T368="","",VLOOKUP($E368&amp;$D$91&amp;$D$92,'CCG data'!$A:$AD,'CCG data'!M$3,FALSE))</f>
        <v>0.10100000000000001</v>
      </c>
      <c r="U369" s="15">
        <f>IF(T368="","",VLOOKUP($E368&amp;$D$91&amp;$D$92,'CCG data'!$A:$AD,'CCG data'!N$3,FALSE))</f>
        <v>0.13600000000000001</v>
      </c>
      <c r="V369" s="15">
        <f>IF(V368="","",VLOOKUP($E368&amp;$D$91&amp;$D$92,'CCG data'!$A:$AD,'CCG data'!O$3,FALSE))</f>
        <v>0.22800000000000001</v>
      </c>
      <c r="W369" s="136">
        <f>IF(V368="","",VLOOKUP($E368&amp;$D$91&amp;$D$92,'CCG data'!$A:$AD,'CCG data'!P$3,FALSE))</f>
        <v>0.27500000000000002</v>
      </c>
      <c r="Z369" s="165" t="str">
        <f>IFERROR(VLOOKUP($E369&amp;$D$92, Outliers!$A$4:$P$214,13,FALSE),"0")</f>
        <v>0</v>
      </c>
      <c r="AA369" s="165" t="str">
        <f>IFERROR(VLOOKUP($E369&amp;$D$92, Outliers!$A$4:$P$214,14,FALSE),"0")</f>
        <v>0</v>
      </c>
      <c r="AB369" s="165" t="str">
        <f>IFERROR(VLOOKUP($E369&amp;$D$92, Outliers!$A$4:$P$214,15,FALSE),"0")</f>
        <v>0</v>
      </c>
    </row>
    <row r="370" spans="4:28" ht="15.75" x14ac:dyDescent="0.25">
      <c r="D370" s="319"/>
      <c r="E370" s="104" t="s">
        <v>246</v>
      </c>
      <c r="F370" s="394" t="str">
        <f>IF(OR(ISERROR(VLOOKUP($E370&amp;$D$91&amp;$D$92,'CCG data'!$A:$AD,'CCG data'!R$3,FALSE)),ISBLANK(VLOOKUP($E370&amp;$D$91&amp;$D$92,'CCG data'!$A:$AD,'CCG data'!R$3,FALSE))),"",VLOOKUP($E370&amp;$D$91&amp;$D$92,'CCG data'!$A:$AD,'CCG data'!R$3,FALSE))</f>
        <v/>
      </c>
      <c r="G370" s="395"/>
      <c r="H370" s="395">
        <f>IF(OR(ISERROR(VLOOKUP($E370&amp;$D$91&amp;$D$92,'CCG data'!$A:$AD,'CCG data'!S$3,FALSE)),ISBLANK(VLOOKUP($E370&amp;$D$91&amp;$D$92,'CCG data'!$A:$AD,'CCG data'!S$3,FALSE))),"",VLOOKUP($E370&amp;$D$91&amp;$D$92,'CCG data'!$A:$AD,'CCG data'!S$3,FALSE))</f>
        <v>137.93855478026808</v>
      </c>
      <c r="I370" s="395"/>
      <c r="J370" s="395">
        <f>IF(OR(ISERROR(VLOOKUP($E370&amp;$D$91&amp;$D$92,'CCG data'!$A:$AD,'CCG data'!T$3,FALSE)),ISBLANK(VLOOKUP($E370&amp;$D$91&amp;$D$92,'CCG data'!$A:$AD,'CCG data'!T$3,FALSE))),"",VLOOKUP($E370&amp;$D$91&amp;$D$92,'CCG data'!$A:$AD,'CCG data'!T$3,FALSE))</f>
        <v>16.814935630395759</v>
      </c>
      <c r="K370" s="395"/>
      <c r="L370" s="395">
        <f>IF(OR(ISERROR(VLOOKUP($E370&amp;$D$91&amp;$D$92,'CCG data'!$A:$AD,'CCG data'!U$3,FALSE)),ISBLANK(VLOOKUP($E370&amp;$D$91&amp;$D$92,'CCG data'!$A:$AD,'CCG data'!U$3,FALSE))),"",VLOOKUP($E370&amp;$D$91&amp;$D$92,'CCG data'!$A:$AD,'CCG data'!U$3,FALSE))</f>
        <v>30.692218308759823</v>
      </c>
      <c r="M370" s="396"/>
      <c r="N370" s="367">
        <f>IF(OR(ISERROR(VLOOKUP($E370&amp;$D$91&amp;$D$92,'CCG data'!$A:$AD,'CCG data'!G$3,FALSE)),ISBLANK(VLOOKUP($E370&amp;$D$91&amp;$D$92,'CCG data'!$A:$AD,'CCG data'!G$3,FALSE))),"",VLOOKUP($E370&amp;$D$91&amp;$D$92,'CCG data'!$A:$AD,'CCG data'!G$3,FALSE))</f>
        <v>801</v>
      </c>
      <c r="P370" s="404" t="str">
        <f>IF(OR(ISERROR(VLOOKUP($E370&amp;$D$91&amp;$D$92,'CCG data'!$A:$AD,'CCG data'!B$3,FALSE)),ISBLANK(VLOOKUP($E370&amp;$D$91&amp;$D$92,'CCG data'!$A:$AD,'CCG data'!B$3,FALSE))),"",VLOOKUP($E370&amp;$D$91&amp;$D$92,'CCG data'!$A:$AD,'CCG data'!B$3,FALSE))</f>
        <v/>
      </c>
      <c r="Q370" s="267"/>
      <c r="R370" s="267">
        <f>IF(OR(ISERROR(VLOOKUP($E370&amp;$D$91&amp;$D$92,'CCG data'!$A:$AD,'CCG data'!C$3,FALSE)),ISBLANK(VLOOKUP($E370&amp;$D$91&amp;$D$92,'CCG data'!$A:$AD,'CCG data'!C$3,FALSE))),"",VLOOKUP($E370&amp;$D$91&amp;$D$92,'CCG data'!$A:$AD,'CCG data'!C$3,FALSE))</f>
        <v>0.75031210986267161</v>
      </c>
      <c r="S370" s="267"/>
      <c r="T370" s="267">
        <f>IF(OR(ISERROR(VLOOKUP($E370&amp;$D$91&amp;$D$92,'CCG data'!$A:$AD,'CCG data'!D$3,FALSE)),ISBLANK(VLOOKUP($E370&amp;$D$91&amp;$D$92,'CCG data'!$A:$AD,'CCG data'!D$3,FALSE))),"",VLOOKUP($E370&amp;$D$91&amp;$D$92,'CCG data'!$A:$AD,'CCG data'!D$3,FALSE))</f>
        <v>8.1148564294631714E-2</v>
      </c>
      <c r="U370" s="267"/>
      <c r="V370" s="267">
        <f>IF(OR(ISERROR(VLOOKUP($E370&amp;$D$91&amp;$D$92,'CCG data'!$A:$AD,'CCG data'!E$3,FALSE)),ISBLANK(VLOOKUP($E370&amp;$D$91&amp;$D$92,'CCG data'!$A:$AD,'CCG data'!E$3,FALSE))),"",VLOOKUP($E370&amp;$D$91&amp;$D$92,'CCG data'!$A:$AD,'CCG data'!E$3,FALSE))</f>
        <v>0.16853932584269662</v>
      </c>
      <c r="W370" s="405"/>
      <c r="Z370" s="165">
        <f>IFERROR(VLOOKUP($E370&amp;$D$92, Outliers!$A$4:$P$214,13,FALSE),"0")</f>
        <v>0</v>
      </c>
      <c r="AA370" s="165">
        <f>IFERROR(VLOOKUP($E370&amp;$D$92, Outliers!$A$4:$P$214,14,FALSE),"0")</f>
        <v>0</v>
      </c>
      <c r="AB370" s="165">
        <f>IFERROR(VLOOKUP($E370&amp;$D$92, Outliers!$A$4:$P$214,15,FALSE),"0")</f>
        <v>0</v>
      </c>
    </row>
    <row r="371" spans="4:28" x14ac:dyDescent="0.25">
      <c r="D371" s="319"/>
      <c r="E371" s="103" t="s">
        <v>27</v>
      </c>
      <c r="F371" s="95" t="str">
        <f>IF(P370="","",VLOOKUP($E370&amp;$D$91&amp;$D$92,'CCG data'!$A:$AD,'CCG data'!W$3,FALSE))</f>
        <v/>
      </c>
      <c r="G371" s="96" t="str">
        <f>IF(P370="","",VLOOKUP($E370&amp;$D$91&amp;$D$92,'CCG data'!$A:$AD,'CCG data'!X$3,FALSE))</f>
        <v/>
      </c>
      <c r="H371" s="96">
        <f>IF(R370="","",VLOOKUP($E370&amp;$D$91&amp;$D$92,'CCG data'!$A:$AD,'CCG data'!Y$3,FALSE))</f>
        <v>126.91035799929726</v>
      </c>
      <c r="I371" s="96">
        <f>IF(R370="","",VLOOKUP($E370&amp;$D$91&amp;$D$92,'CCG data'!$A:$AD,'CCG data'!Z$3,FALSE))</f>
        <v>148.96675156123888</v>
      </c>
      <c r="J371" s="96">
        <f>IF(T370="","",VLOOKUP($E370&amp;$D$91&amp;$D$92,'CCG data'!$A:$AD,'CCG data'!AA$3,FALSE))</f>
        <v>12.727088917416264</v>
      </c>
      <c r="K371" s="96">
        <f>IF(T370="","",VLOOKUP($E370&amp;$D$91&amp;$D$92,'CCG data'!$A:$AD,'CCG data'!AB$3,FALSE))</f>
        <v>20.902782343375254</v>
      </c>
      <c r="L371" s="96">
        <f>IF(V370="","",VLOOKUP($E370&amp;$D$91&amp;$D$92,'CCG data'!$A:$AD,'CCG data'!AC$3,FALSE))</f>
        <v>25.51474980384296</v>
      </c>
      <c r="M371" s="96">
        <f>IF(V370="","",VLOOKUP($E370&amp;$D$91&amp;$D$92,'CCG data'!$A:$AD,'CCG data'!AD$3,FALSE))</f>
        <v>35.869686813676687</v>
      </c>
      <c r="N371" s="368"/>
      <c r="P371" s="152" t="str">
        <f>IF(P370="","",VLOOKUP($E370&amp;$D$91&amp;$D$92,'CCG data'!$A:$AD,'CCG data'!I$3,FALSE))</f>
        <v/>
      </c>
      <c r="Q371" s="15" t="str">
        <f>IF(P370="","",VLOOKUP($E370&amp;$D$91&amp;$D$92,'CCG data'!$A:$AD,'CCG data'!J$3,FALSE))</f>
        <v/>
      </c>
      <c r="R371" s="15">
        <f>IF(R370="","",VLOOKUP($E370&amp;$D$91&amp;$D$92,'CCG data'!$A:$AD,'CCG data'!K$3,FALSE))</f>
        <v>0.71899999999999997</v>
      </c>
      <c r="S371" s="15">
        <f>IF(R370="","",VLOOKUP($E370&amp;$D$91&amp;$D$92,'CCG data'!$A:$AD,'CCG data'!L$3,FALSE))</f>
        <v>0.77900000000000003</v>
      </c>
      <c r="T371" s="15">
        <f>IF(T370="","",VLOOKUP($E370&amp;$D$91&amp;$D$92,'CCG data'!$A:$AD,'CCG data'!M$3,FALSE))</f>
        <v>6.4000000000000001E-2</v>
      </c>
      <c r="U371" s="15">
        <f>IF(T370="","",VLOOKUP($E370&amp;$D$91&amp;$D$92,'CCG data'!$A:$AD,'CCG data'!N$3,FALSE))</f>
        <v>0.10199999999999999</v>
      </c>
      <c r="V371" s="15">
        <f>IF(V370="","",VLOOKUP($E370&amp;$D$91&amp;$D$92,'CCG data'!$A:$AD,'CCG data'!O$3,FALSE))</f>
        <v>0.14399999999999999</v>
      </c>
      <c r="W371" s="136">
        <f>IF(V370="","",VLOOKUP($E370&amp;$D$91&amp;$D$92,'CCG data'!$A:$AD,'CCG data'!P$3,FALSE))</f>
        <v>0.19600000000000001</v>
      </c>
      <c r="Z371" s="165" t="str">
        <f>IFERROR(VLOOKUP($E371&amp;$D$92, Outliers!$A$4:$P$214,13,FALSE),"0")</f>
        <v>0</v>
      </c>
      <c r="AA371" s="165" t="str">
        <f>IFERROR(VLOOKUP($E371&amp;$D$92, Outliers!$A$4:$P$214,14,FALSE),"0")</f>
        <v>0</v>
      </c>
      <c r="AB371" s="165" t="str">
        <f>IFERROR(VLOOKUP($E371&amp;$D$92, Outliers!$A$4:$P$214,15,FALSE),"0")</f>
        <v>0</v>
      </c>
    </row>
    <row r="372" spans="4:28" ht="15.75" x14ac:dyDescent="0.25">
      <c r="D372" s="319"/>
      <c r="E372" s="104" t="s">
        <v>247</v>
      </c>
      <c r="F372" s="394" t="str">
        <f>IF(OR(ISERROR(VLOOKUP($E372&amp;$D$91&amp;$D$92,'CCG data'!$A:$AD,'CCG data'!R$3,FALSE)),ISBLANK(VLOOKUP($E372&amp;$D$91&amp;$D$92,'CCG data'!$A:$AD,'CCG data'!R$3,FALSE))),"",VLOOKUP($E372&amp;$D$91&amp;$D$92,'CCG data'!$A:$AD,'CCG data'!R$3,FALSE))</f>
        <v/>
      </c>
      <c r="G372" s="395"/>
      <c r="H372" s="395">
        <f>IF(OR(ISERROR(VLOOKUP($E372&amp;$D$91&amp;$D$92,'CCG data'!$A:$AD,'CCG data'!S$3,FALSE)),ISBLANK(VLOOKUP($E372&amp;$D$91&amp;$D$92,'CCG data'!$A:$AD,'CCG data'!S$3,FALSE))),"",VLOOKUP($E372&amp;$D$91&amp;$D$92,'CCG data'!$A:$AD,'CCG data'!S$3,FALSE))</f>
        <v>123.4247941838517</v>
      </c>
      <c r="I372" s="395"/>
      <c r="J372" s="395">
        <f>IF(OR(ISERROR(VLOOKUP($E372&amp;$D$91&amp;$D$92,'CCG data'!$A:$AD,'CCG data'!T$3,FALSE)),ISBLANK(VLOOKUP($E372&amp;$D$91&amp;$D$92,'CCG data'!$A:$AD,'CCG data'!T$3,FALSE))),"",VLOOKUP($E372&amp;$D$91&amp;$D$92,'CCG data'!$A:$AD,'CCG data'!T$3,FALSE))</f>
        <v>23.199768240556494</v>
      </c>
      <c r="K372" s="395"/>
      <c r="L372" s="395">
        <f>IF(OR(ISERROR(VLOOKUP($E372&amp;$D$91&amp;$D$92,'CCG data'!$A:$AD,'CCG data'!U$3,FALSE)),ISBLANK(VLOOKUP($E372&amp;$D$91&amp;$D$92,'CCG data'!$A:$AD,'CCG data'!U$3,FALSE))),"",VLOOKUP($E372&amp;$D$91&amp;$D$92,'CCG data'!$A:$AD,'CCG data'!U$3,FALSE))</f>
        <v>15.258289607615634</v>
      </c>
      <c r="M372" s="396"/>
      <c r="N372" s="367">
        <f>IF(OR(ISERROR(VLOOKUP($E372&amp;$D$91&amp;$D$92,'CCG data'!$A:$AD,'CCG data'!G$3,FALSE)),ISBLANK(VLOOKUP($E372&amp;$D$91&amp;$D$92,'CCG data'!$A:$AD,'CCG data'!G$3,FALSE))),"",VLOOKUP($E372&amp;$D$91&amp;$D$92,'CCG data'!$A:$AD,'CCG data'!G$3,FALSE))</f>
        <v>1161</v>
      </c>
      <c r="P372" s="404" t="str">
        <f>IF(OR(ISERROR(VLOOKUP($E372&amp;$D$91&amp;$D$92,'CCG data'!$A:$AD,'CCG data'!B$3,FALSE)),ISBLANK(VLOOKUP($E372&amp;$D$91&amp;$D$92,'CCG data'!$A:$AD,'CCG data'!B$3,FALSE))),"",VLOOKUP($E372&amp;$D$91&amp;$D$92,'CCG data'!$A:$AD,'CCG data'!B$3,FALSE))</f>
        <v/>
      </c>
      <c r="Q372" s="267"/>
      <c r="R372" s="267">
        <f>IF(OR(ISERROR(VLOOKUP($E372&amp;$D$91&amp;$D$92,'CCG data'!$A:$AD,'CCG data'!C$3,FALSE)),ISBLANK(VLOOKUP($E372&amp;$D$91&amp;$D$92,'CCG data'!$A:$AD,'CCG data'!C$3,FALSE))),"",VLOOKUP($E372&amp;$D$91&amp;$D$92,'CCG data'!$A:$AD,'CCG data'!C$3,FALSE))</f>
        <v>0.77519379844961245</v>
      </c>
      <c r="S372" s="267"/>
      <c r="T372" s="267">
        <f>IF(OR(ISERROR(VLOOKUP($E372&amp;$D$91&amp;$D$92,'CCG data'!$A:$AD,'CCG data'!D$3,FALSE)),ISBLANK(VLOOKUP($E372&amp;$D$91&amp;$D$92,'CCG data'!$A:$AD,'CCG data'!D$3,FALSE))),"",VLOOKUP($E372&amp;$D$91&amp;$D$92,'CCG data'!$A:$AD,'CCG data'!D$3,FALSE))</f>
        <v>0.12661498708010335</v>
      </c>
      <c r="U372" s="267"/>
      <c r="V372" s="267">
        <f>IF(OR(ISERROR(VLOOKUP($E372&amp;$D$91&amp;$D$92,'CCG data'!$A:$AD,'CCG data'!E$3,FALSE)),ISBLANK(VLOOKUP($E372&amp;$D$91&amp;$D$92,'CCG data'!$A:$AD,'CCG data'!E$3,FALSE))),"",VLOOKUP($E372&amp;$D$91&amp;$D$92,'CCG data'!$A:$AD,'CCG data'!E$3,FALSE))</f>
        <v>9.8191214470284241E-2</v>
      </c>
      <c r="W372" s="405"/>
      <c r="Z372" s="165">
        <f>IFERROR(VLOOKUP($E372&amp;$D$92, Outliers!$A$4:$P$214,13,FALSE),"0")</f>
        <v>0</v>
      </c>
      <c r="AA372" s="165">
        <f>IFERROR(VLOOKUP($E372&amp;$D$92, Outliers!$A$4:$P$214,14,FALSE),"0")</f>
        <v>1</v>
      </c>
      <c r="AB372" s="165">
        <f>IFERROR(VLOOKUP($E372&amp;$D$92, Outliers!$A$4:$P$214,15,FALSE),"0")</f>
        <v>1</v>
      </c>
    </row>
    <row r="373" spans="4:28" x14ac:dyDescent="0.25">
      <c r="D373" s="319"/>
      <c r="E373" s="103" t="s">
        <v>27</v>
      </c>
      <c r="F373" s="95" t="str">
        <f>IF(P372="","",VLOOKUP($E372&amp;$D$91&amp;$D$92,'CCG data'!$A:$AD,'CCG data'!W$3,FALSE))</f>
        <v/>
      </c>
      <c r="G373" s="96" t="str">
        <f>IF(P372="","",VLOOKUP($E372&amp;$D$91&amp;$D$92,'CCG data'!$A:$AD,'CCG data'!X$3,FALSE))</f>
        <v/>
      </c>
      <c r="H373" s="96">
        <f>IF(R372="","",VLOOKUP($E372&amp;$D$91&amp;$D$92,'CCG data'!$A:$AD,'CCG data'!Y$3,FALSE))</f>
        <v>115.36104096384005</v>
      </c>
      <c r="I373" s="96">
        <f>IF(R372="","",VLOOKUP($E372&amp;$D$91&amp;$D$92,'CCG data'!$A:$AD,'CCG data'!Z$3,FALSE))</f>
        <v>131.48854740386335</v>
      </c>
      <c r="J373" s="96">
        <f>IF(T372="","",VLOOKUP($E372&amp;$D$91&amp;$D$92,'CCG data'!$A:$AD,'CCG data'!AA$3,FALSE))</f>
        <v>19.449338357686273</v>
      </c>
      <c r="K373" s="96">
        <f>IF(T372="","",VLOOKUP($E372&amp;$D$91&amp;$D$92,'CCG data'!$A:$AD,'CCG data'!AB$3,FALSE))</f>
        <v>26.950198123426716</v>
      </c>
      <c r="L373" s="96">
        <f>IF(V372="","",VLOOKUP($E372&amp;$D$91&amp;$D$92,'CCG data'!$A:$AD,'CCG data'!AC$3,FALSE))</f>
        <v>12.45731288673818</v>
      </c>
      <c r="M373" s="96">
        <f>IF(V372="","",VLOOKUP($E372&amp;$D$91&amp;$D$92,'CCG data'!$A:$AD,'CCG data'!AD$3,FALSE))</f>
        <v>18.059266328493088</v>
      </c>
      <c r="N373" s="368"/>
      <c r="P373" s="152" t="str">
        <f>IF(P372="","",VLOOKUP($E372&amp;$D$91&amp;$D$92,'CCG data'!$A:$AD,'CCG data'!I$3,FALSE))</f>
        <v/>
      </c>
      <c r="Q373" s="15" t="str">
        <f>IF(P372="","",VLOOKUP($E372&amp;$D$91&amp;$D$92,'CCG data'!$A:$AD,'CCG data'!J$3,FALSE))</f>
        <v/>
      </c>
      <c r="R373" s="15">
        <f>IF(R372="","",VLOOKUP($E372&amp;$D$91&amp;$D$92,'CCG data'!$A:$AD,'CCG data'!K$3,FALSE))</f>
        <v>0.75</v>
      </c>
      <c r="S373" s="15">
        <f>IF(R372="","",VLOOKUP($E372&amp;$D$91&amp;$D$92,'CCG data'!$A:$AD,'CCG data'!L$3,FALSE))</f>
        <v>0.79800000000000004</v>
      </c>
      <c r="T373" s="15">
        <f>IF(T372="","",VLOOKUP($E372&amp;$D$91&amp;$D$92,'CCG data'!$A:$AD,'CCG data'!M$3,FALSE))</f>
        <v>0.109</v>
      </c>
      <c r="U373" s="15">
        <f>IF(T372="","",VLOOKUP($E372&amp;$D$91&amp;$D$92,'CCG data'!$A:$AD,'CCG data'!N$3,FALSE))</f>
        <v>0.14699999999999999</v>
      </c>
      <c r="V373" s="15">
        <f>IF(V372="","",VLOOKUP($E372&amp;$D$91&amp;$D$92,'CCG data'!$A:$AD,'CCG data'!O$3,FALSE))</f>
        <v>8.2000000000000003E-2</v>
      </c>
      <c r="W373" s="136">
        <f>IF(V372="","",VLOOKUP($E372&amp;$D$91&amp;$D$92,'CCG data'!$A:$AD,'CCG data'!P$3,FALSE))</f>
        <v>0.11700000000000001</v>
      </c>
      <c r="Z373" s="165" t="str">
        <f>IFERROR(VLOOKUP($E373&amp;$D$92, Outliers!$A$4:$P$214,13,FALSE),"0")</f>
        <v>0</v>
      </c>
      <c r="AA373" s="165" t="str">
        <f>IFERROR(VLOOKUP($E373&amp;$D$92, Outliers!$A$4:$P$214,14,FALSE),"0")</f>
        <v>0</v>
      </c>
      <c r="AB373" s="165" t="str">
        <f>IFERROR(VLOOKUP($E373&amp;$D$92, Outliers!$A$4:$P$214,15,FALSE),"0")</f>
        <v>0</v>
      </c>
    </row>
    <row r="374" spans="4:28" ht="15.75" x14ac:dyDescent="0.25">
      <c r="D374" s="319"/>
      <c r="E374" s="104" t="s">
        <v>419</v>
      </c>
      <c r="F374" s="394" t="str">
        <f>IF(OR(ISERROR(VLOOKUP($E374&amp;$D$91&amp;$D$92,'CCG data'!$A:$AD,'CCG data'!R$3,FALSE)),ISBLANK(VLOOKUP($E374&amp;$D$91&amp;$D$92,'CCG data'!$A:$AD,'CCG data'!R$3,FALSE))),"",VLOOKUP($E374&amp;$D$91&amp;$D$92,'CCG data'!$A:$AD,'CCG data'!R$3,FALSE))</f>
        <v/>
      </c>
      <c r="G374" s="395"/>
      <c r="H374" s="395">
        <f>IF(OR(ISERROR(VLOOKUP($E374&amp;$D$91&amp;$D$92,'CCG data'!$A:$AD,'CCG data'!S$3,FALSE)),ISBLANK(VLOOKUP($E374&amp;$D$91&amp;$D$92,'CCG data'!$A:$AD,'CCG data'!S$3,FALSE))),"",VLOOKUP($E374&amp;$D$91&amp;$D$92,'CCG data'!$A:$AD,'CCG data'!S$3,FALSE))</f>
        <v>147.84743463593455</v>
      </c>
      <c r="I374" s="395"/>
      <c r="J374" s="395">
        <f>IF(OR(ISERROR(VLOOKUP($E374&amp;$D$91&amp;$D$92,'CCG data'!$A:$AD,'CCG data'!T$3,FALSE)),ISBLANK(VLOOKUP($E374&amp;$D$91&amp;$D$92,'CCG data'!$A:$AD,'CCG data'!T$3,FALSE))),"",VLOOKUP($E374&amp;$D$91&amp;$D$92,'CCG data'!$A:$AD,'CCG data'!T$3,FALSE))</f>
        <v>17.009231857601147</v>
      </c>
      <c r="K374" s="395"/>
      <c r="L374" s="395">
        <f>IF(OR(ISERROR(VLOOKUP($E374&amp;$D$91&amp;$D$92,'CCG data'!$A:$AD,'CCG data'!U$3,FALSE)),ISBLANK(VLOOKUP($E374&amp;$D$91&amp;$D$92,'CCG data'!$A:$AD,'CCG data'!U$3,FALSE))),"",VLOOKUP($E374&amp;$D$91&amp;$D$92,'CCG data'!$A:$AD,'CCG data'!U$3,FALSE))</f>
        <v>22.879107377590387</v>
      </c>
      <c r="M374" s="396"/>
      <c r="N374" s="367">
        <f>IF(OR(ISERROR(VLOOKUP($E374&amp;$D$91&amp;$D$92,'CCG data'!$A:$AD,'CCG data'!G$3,FALSE)),ISBLANK(VLOOKUP($E374&amp;$D$91&amp;$D$92,'CCG data'!$A:$AD,'CCG data'!G$3,FALSE))),"",VLOOKUP($E374&amp;$D$91&amp;$D$92,'CCG data'!$A:$AD,'CCG data'!G$3,FALSE))</f>
        <v>2435</v>
      </c>
      <c r="P374" s="404" t="str">
        <f>IF(OR(ISERROR(VLOOKUP($E374&amp;$D$91&amp;$D$92,'CCG data'!$A:$AD,'CCG data'!B$3,FALSE)),ISBLANK(VLOOKUP($E374&amp;$D$91&amp;$D$92,'CCG data'!$A:$AD,'CCG data'!B$3,FALSE))),"",VLOOKUP($E374&amp;$D$91&amp;$D$92,'CCG data'!$A:$AD,'CCG data'!B$3,FALSE))</f>
        <v/>
      </c>
      <c r="Q374" s="267"/>
      <c r="R374" s="267">
        <f>IF(OR(ISERROR(VLOOKUP($E374&amp;$D$91&amp;$D$92,'CCG data'!$A:$AD,'CCG data'!C$3,FALSE)),ISBLANK(VLOOKUP($E374&amp;$D$91&amp;$D$92,'CCG data'!$A:$AD,'CCG data'!C$3,FALSE))),"",VLOOKUP($E374&amp;$D$91&amp;$D$92,'CCG data'!$A:$AD,'CCG data'!C$3,FALSE))</f>
        <v>0.79383983572895278</v>
      </c>
      <c r="S374" s="267"/>
      <c r="T374" s="267">
        <f>IF(OR(ISERROR(VLOOKUP($E374&amp;$D$91&amp;$D$92,'CCG data'!$A:$AD,'CCG data'!D$3,FALSE)),ISBLANK(VLOOKUP($E374&amp;$D$91&amp;$D$92,'CCG data'!$A:$AD,'CCG data'!D$3,FALSE))),"",VLOOKUP($E374&amp;$D$91&amp;$D$92,'CCG data'!$A:$AD,'CCG data'!D$3,FALSE))</f>
        <v>8.459958932238193E-2</v>
      </c>
      <c r="U374" s="267"/>
      <c r="V374" s="267">
        <f>IF(OR(ISERROR(VLOOKUP($E374&amp;$D$91&amp;$D$92,'CCG data'!$A:$AD,'CCG data'!E$3,FALSE)),ISBLANK(VLOOKUP($E374&amp;$D$91&amp;$D$92,'CCG data'!$A:$AD,'CCG data'!E$3,FALSE))),"",VLOOKUP($E374&amp;$D$91&amp;$D$92,'CCG data'!$A:$AD,'CCG data'!E$3,FALSE))</f>
        <v>0.1215605749486653</v>
      </c>
      <c r="W374" s="405"/>
      <c r="Z374" s="165">
        <f>IFERROR(VLOOKUP($E374&amp;$D$92, Outliers!$A$4:$P$214,13,FALSE),"0")</f>
        <v>1</v>
      </c>
      <c r="AA374" s="165">
        <f>IFERROR(VLOOKUP($E374&amp;$D$92, Outliers!$A$4:$P$214,14,FALSE),"0")</f>
        <v>0</v>
      </c>
      <c r="AB374" s="165">
        <f>IFERROR(VLOOKUP($E374&amp;$D$92, Outliers!$A$4:$P$214,15,FALSE),"0")</f>
        <v>1</v>
      </c>
    </row>
    <row r="375" spans="4:28" x14ac:dyDescent="0.25">
      <c r="D375" s="319"/>
      <c r="E375" s="103" t="s">
        <v>27</v>
      </c>
      <c r="F375" s="95" t="str">
        <f>IF(P374="","",VLOOKUP($E374&amp;$D$91&amp;$D$92,'CCG data'!$A:$AD,'CCG data'!W$3,FALSE))</f>
        <v/>
      </c>
      <c r="G375" s="96" t="str">
        <f>IF(P374="","",VLOOKUP($E374&amp;$D$91&amp;$D$92,'CCG data'!$A:$AD,'CCG data'!X$3,FALSE))</f>
        <v/>
      </c>
      <c r="H375" s="96">
        <f>IF(R374="","",VLOOKUP($E374&amp;$D$91&amp;$D$92,'CCG data'!$A:$AD,'CCG data'!Y$3,FALSE))</f>
        <v>141.25639478274564</v>
      </c>
      <c r="I375" s="96">
        <f>IF(R374="","",VLOOKUP($E374&amp;$D$91&amp;$D$92,'CCG data'!$A:$AD,'CCG data'!Z$3,FALSE))</f>
        <v>154.43847448912345</v>
      </c>
      <c r="J375" s="96">
        <f>IF(T374="","",VLOOKUP($E374&amp;$D$91&amp;$D$92,'CCG data'!$A:$AD,'CCG data'!AA$3,FALSE))</f>
        <v>14.686456754546581</v>
      </c>
      <c r="K375" s="96">
        <f>IF(T374="","",VLOOKUP($E374&amp;$D$91&amp;$D$92,'CCG data'!$A:$AD,'CCG data'!AB$3,FALSE))</f>
        <v>19.332006960655711</v>
      </c>
      <c r="L375" s="96">
        <f>IF(V374="","",VLOOKUP($E374&amp;$D$91&amp;$D$92,'CCG data'!$A:$AD,'CCG data'!AC$3,FALSE))</f>
        <v>20.272658012563433</v>
      </c>
      <c r="M375" s="96">
        <f>IF(V374="","",VLOOKUP($E374&amp;$D$91&amp;$D$92,'CCG data'!$A:$AD,'CCG data'!AD$3,FALSE))</f>
        <v>25.485556742617341</v>
      </c>
      <c r="N375" s="368"/>
      <c r="P375" s="152" t="str">
        <f>IF(P374="","",VLOOKUP($E374&amp;$D$91&amp;$D$92,'CCG data'!$A:$AD,'CCG data'!I$3,FALSE))</f>
        <v/>
      </c>
      <c r="Q375" s="15" t="str">
        <f>IF(P374="","",VLOOKUP($E374&amp;$D$91&amp;$D$92,'CCG data'!$A:$AD,'CCG data'!J$3,FALSE))</f>
        <v/>
      </c>
      <c r="R375" s="15">
        <f>IF(R374="","",VLOOKUP($E374&amp;$D$91&amp;$D$92,'CCG data'!$A:$AD,'CCG data'!K$3,FALSE))</f>
        <v>0.77700000000000002</v>
      </c>
      <c r="S375" s="15">
        <f>IF(R374="","",VLOOKUP($E374&amp;$D$91&amp;$D$92,'CCG data'!$A:$AD,'CCG data'!L$3,FALSE))</f>
        <v>0.80900000000000005</v>
      </c>
      <c r="T375" s="15">
        <f>IF(T374="","",VLOOKUP($E374&amp;$D$91&amp;$D$92,'CCG data'!$A:$AD,'CCG data'!M$3,FALSE))</f>
        <v>7.3999999999999996E-2</v>
      </c>
      <c r="U375" s="15">
        <f>IF(T374="","",VLOOKUP($E374&amp;$D$91&amp;$D$92,'CCG data'!$A:$AD,'CCG data'!N$3,FALSE))</f>
        <v>9.6000000000000002E-2</v>
      </c>
      <c r="V375" s="15">
        <f>IF(V374="","",VLOOKUP($E374&amp;$D$91&amp;$D$92,'CCG data'!$A:$AD,'CCG data'!O$3,FALSE))</f>
        <v>0.109</v>
      </c>
      <c r="W375" s="136">
        <f>IF(V374="","",VLOOKUP($E374&amp;$D$91&amp;$D$92,'CCG data'!$A:$AD,'CCG data'!P$3,FALSE))</f>
        <v>0.13500000000000001</v>
      </c>
      <c r="Z375" s="165" t="str">
        <f>IFERROR(VLOOKUP($E375&amp;$D$92, Outliers!$A$4:$P$214,13,FALSE),"0")</f>
        <v>0</v>
      </c>
      <c r="AA375" s="165" t="str">
        <f>IFERROR(VLOOKUP($E375&amp;$D$92, Outliers!$A$4:$P$214,14,FALSE),"0")</f>
        <v>0</v>
      </c>
      <c r="AB375" s="165" t="str">
        <f>IFERROR(VLOOKUP($E375&amp;$D$92, Outliers!$A$4:$P$214,15,FALSE),"0")</f>
        <v>0</v>
      </c>
    </row>
    <row r="376" spans="4:28" ht="15.75" x14ac:dyDescent="0.25">
      <c r="D376" s="319"/>
      <c r="E376" s="104" t="s">
        <v>420</v>
      </c>
      <c r="F376" s="394" t="str">
        <f>IF(OR(ISERROR(VLOOKUP($E376&amp;$D$91&amp;$D$92,'CCG data'!$A:$AD,'CCG data'!R$3,FALSE)),ISBLANK(VLOOKUP($E376&amp;$D$91&amp;$D$92,'CCG data'!$A:$AD,'CCG data'!R$3,FALSE))),"",VLOOKUP($E376&amp;$D$91&amp;$D$92,'CCG data'!$A:$AD,'CCG data'!R$3,FALSE))</f>
        <v/>
      </c>
      <c r="G376" s="395"/>
      <c r="H376" s="395">
        <f>IF(OR(ISERROR(VLOOKUP($E376&amp;$D$91&amp;$D$92,'CCG data'!$A:$AD,'CCG data'!S$3,FALSE)),ISBLANK(VLOOKUP($E376&amp;$D$91&amp;$D$92,'CCG data'!$A:$AD,'CCG data'!S$3,FALSE))),"",VLOOKUP($E376&amp;$D$91&amp;$D$92,'CCG data'!$A:$AD,'CCG data'!S$3,FALSE))</f>
        <v>116.59699513487223</v>
      </c>
      <c r="I376" s="395"/>
      <c r="J376" s="395">
        <f>IF(OR(ISERROR(VLOOKUP($E376&amp;$D$91&amp;$D$92,'CCG data'!$A:$AD,'CCG data'!T$3,FALSE)),ISBLANK(VLOOKUP($E376&amp;$D$91&amp;$D$92,'CCG data'!$A:$AD,'CCG data'!T$3,FALSE))),"",VLOOKUP($E376&amp;$D$91&amp;$D$92,'CCG data'!$A:$AD,'CCG data'!T$3,FALSE))</f>
        <v>9.9584449819069647</v>
      </c>
      <c r="K376" s="395"/>
      <c r="L376" s="395">
        <f>IF(OR(ISERROR(VLOOKUP($E376&amp;$D$91&amp;$D$92,'CCG data'!$A:$AD,'CCG data'!U$3,FALSE)),ISBLANK(VLOOKUP($E376&amp;$D$91&amp;$D$92,'CCG data'!$A:$AD,'CCG data'!U$3,FALSE))),"",VLOOKUP($E376&amp;$D$91&amp;$D$92,'CCG data'!$A:$AD,'CCG data'!U$3,FALSE))</f>
        <v>15.956996619003593</v>
      </c>
      <c r="M376" s="396"/>
      <c r="N376" s="367">
        <f>IF(OR(ISERROR(VLOOKUP($E376&amp;$D$91&amp;$D$92,'CCG data'!$A:$AD,'CCG data'!G$3,FALSE)),ISBLANK(VLOOKUP($E376&amp;$D$91&amp;$D$92,'CCG data'!$A:$AD,'CCG data'!G$3,FALSE))),"",VLOOKUP($E376&amp;$D$91&amp;$D$92,'CCG data'!$A:$AD,'CCG data'!G$3,FALSE))</f>
        <v>716</v>
      </c>
      <c r="P376" s="404" t="str">
        <f>IF(OR(ISERROR(VLOOKUP($E376&amp;$D$91&amp;$D$92,'CCG data'!$A:$AD,'CCG data'!B$3,FALSE)),ISBLANK(VLOOKUP($E376&amp;$D$91&amp;$D$92,'CCG data'!$A:$AD,'CCG data'!B$3,FALSE))),"",VLOOKUP($E376&amp;$D$91&amp;$D$92,'CCG data'!$A:$AD,'CCG data'!B$3,FALSE))</f>
        <v/>
      </c>
      <c r="Q376" s="267"/>
      <c r="R376" s="267">
        <f>IF(OR(ISERROR(VLOOKUP($E376&amp;$D$91&amp;$D$92,'CCG data'!$A:$AD,'CCG data'!C$3,FALSE)),ISBLANK(VLOOKUP($E376&amp;$D$91&amp;$D$92,'CCG data'!$A:$AD,'CCG data'!C$3,FALSE))),"",VLOOKUP($E376&amp;$D$91&amp;$D$92,'CCG data'!$A:$AD,'CCG data'!C$3,FALSE))</f>
        <v>0.82262569832402233</v>
      </c>
      <c r="S376" s="267"/>
      <c r="T376" s="267">
        <f>IF(OR(ISERROR(VLOOKUP($E376&amp;$D$91&amp;$D$92,'CCG data'!$A:$AD,'CCG data'!D$3,FALSE)),ISBLANK(VLOOKUP($E376&amp;$D$91&amp;$D$92,'CCG data'!$A:$AD,'CCG data'!D$3,FALSE))),"",VLOOKUP($E376&amp;$D$91&amp;$D$92,'CCG data'!$A:$AD,'CCG data'!D$3,FALSE))</f>
        <v>6.4245810055865923E-2</v>
      </c>
      <c r="U376" s="267"/>
      <c r="V376" s="267">
        <f>IF(OR(ISERROR(VLOOKUP($E376&amp;$D$91&amp;$D$92,'CCG data'!$A:$AD,'CCG data'!E$3,FALSE)),ISBLANK(VLOOKUP($E376&amp;$D$91&amp;$D$92,'CCG data'!$A:$AD,'CCG data'!E$3,FALSE))),"",VLOOKUP($E376&amp;$D$91&amp;$D$92,'CCG data'!$A:$AD,'CCG data'!E$3,FALSE))</f>
        <v>0.11312849162011174</v>
      </c>
      <c r="W376" s="405"/>
      <c r="Z376" s="165">
        <f>IFERROR(VLOOKUP($E376&amp;$D$92, Outliers!$A$4:$P$214,13,FALSE),"0")</f>
        <v>0</v>
      </c>
      <c r="AA376" s="165">
        <f>IFERROR(VLOOKUP($E376&amp;$D$92, Outliers!$A$4:$P$214,14,FALSE),"0")</f>
        <v>1</v>
      </c>
      <c r="AB376" s="165">
        <f>IFERROR(VLOOKUP($E376&amp;$D$92, Outliers!$A$4:$P$214,15,FALSE),"0")</f>
        <v>1</v>
      </c>
    </row>
    <row r="377" spans="4:28" x14ac:dyDescent="0.25">
      <c r="D377" s="319"/>
      <c r="E377" s="103" t="s">
        <v>27</v>
      </c>
      <c r="F377" s="95" t="str">
        <f>IF(P376="","",VLOOKUP($E376&amp;$D$91&amp;$D$92,'CCG data'!$A:$AD,'CCG data'!W$3,FALSE))</f>
        <v/>
      </c>
      <c r="G377" s="96" t="str">
        <f>IF(P376="","",VLOOKUP($E376&amp;$D$91&amp;$D$92,'CCG data'!$A:$AD,'CCG data'!X$3,FALSE))</f>
        <v/>
      </c>
      <c r="H377" s="96">
        <f>IF(R376="","",VLOOKUP($E376&amp;$D$91&amp;$D$92,'CCG data'!$A:$AD,'CCG data'!Y$3,FALSE))</f>
        <v>107.18057597861134</v>
      </c>
      <c r="I377" s="96">
        <f>IF(R376="","",VLOOKUP($E376&amp;$D$91&amp;$D$92,'CCG data'!$A:$AD,'CCG data'!Z$3,FALSE))</f>
        <v>126.01341429113312</v>
      </c>
      <c r="J377" s="96">
        <f>IF(T376="","",VLOOKUP($E376&amp;$D$91&amp;$D$92,'CCG data'!$A:$AD,'CCG data'!AA$3,FALSE))</f>
        <v>7.0805914694561318</v>
      </c>
      <c r="K377" s="96">
        <f>IF(T376="","",VLOOKUP($E376&amp;$D$91&amp;$D$92,'CCG data'!$A:$AD,'CCG data'!AB$3,FALSE))</f>
        <v>12.836298494357798</v>
      </c>
      <c r="L377" s="96">
        <f>IF(V376="","",VLOOKUP($E376&amp;$D$91&amp;$D$92,'CCG data'!$A:$AD,'CCG data'!AC$3,FALSE))</f>
        <v>12.481917355309477</v>
      </c>
      <c r="M377" s="96">
        <f>IF(V376="","",VLOOKUP($E376&amp;$D$91&amp;$D$92,'CCG data'!$A:$AD,'CCG data'!AD$3,FALSE))</f>
        <v>19.43207588269771</v>
      </c>
      <c r="N377" s="368"/>
      <c r="P377" s="152" t="str">
        <f>IF(P376="","",VLOOKUP($E376&amp;$D$91&amp;$D$92,'CCG data'!$A:$AD,'CCG data'!I$3,FALSE))</f>
        <v/>
      </c>
      <c r="Q377" s="15" t="str">
        <f>IF(P376="","",VLOOKUP($E376&amp;$D$91&amp;$D$92,'CCG data'!$A:$AD,'CCG data'!J$3,FALSE))</f>
        <v/>
      </c>
      <c r="R377" s="15">
        <f>IF(R376="","",VLOOKUP($E376&amp;$D$91&amp;$D$92,'CCG data'!$A:$AD,'CCG data'!K$3,FALSE))</f>
        <v>0.79300000000000004</v>
      </c>
      <c r="S377" s="15">
        <f>IF(R376="","",VLOOKUP($E376&amp;$D$91&amp;$D$92,'CCG data'!$A:$AD,'CCG data'!L$3,FALSE))</f>
        <v>0.84899999999999998</v>
      </c>
      <c r="T377" s="15">
        <f>IF(T376="","",VLOOKUP($E376&amp;$D$91&amp;$D$92,'CCG data'!$A:$AD,'CCG data'!M$3,FALSE))</f>
        <v>4.9000000000000002E-2</v>
      </c>
      <c r="U377" s="15">
        <f>IF(T376="","",VLOOKUP($E376&amp;$D$91&amp;$D$92,'CCG data'!$A:$AD,'CCG data'!N$3,FALSE))</f>
        <v>8.5000000000000006E-2</v>
      </c>
      <c r="V377" s="15">
        <f>IF(V376="","",VLOOKUP($E376&amp;$D$91&amp;$D$92,'CCG data'!$A:$AD,'CCG data'!O$3,FALSE))</f>
        <v>9.1999999999999998E-2</v>
      </c>
      <c r="W377" s="136">
        <f>IF(V376="","",VLOOKUP($E376&amp;$D$91&amp;$D$92,'CCG data'!$A:$AD,'CCG data'!P$3,FALSE))</f>
        <v>0.13800000000000001</v>
      </c>
      <c r="Z377" s="165" t="str">
        <f>IFERROR(VLOOKUP($E377&amp;$D$92, Outliers!$A$4:$P$214,13,FALSE),"0")</f>
        <v>0</v>
      </c>
      <c r="AA377" s="165" t="str">
        <f>IFERROR(VLOOKUP($E377&amp;$D$92, Outliers!$A$4:$P$214,14,FALSE),"0")</f>
        <v>0</v>
      </c>
      <c r="AB377" s="165" t="str">
        <f>IFERROR(VLOOKUP($E377&amp;$D$92, Outliers!$A$4:$P$214,15,FALSE),"0")</f>
        <v>0</v>
      </c>
    </row>
    <row r="378" spans="4:28" ht="15.75" x14ac:dyDescent="0.25">
      <c r="D378" s="319"/>
      <c r="E378" s="104" t="s">
        <v>248</v>
      </c>
      <c r="F378" s="394" t="str">
        <f>IF(OR(ISERROR(VLOOKUP($E378&amp;$D$91&amp;$D$92,'CCG data'!$A:$AD,'CCG data'!R$3,FALSE)),ISBLANK(VLOOKUP($E378&amp;$D$91&amp;$D$92,'CCG data'!$A:$AD,'CCG data'!R$3,FALSE))),"",VLOOKUP($E378&amp;$D$91&amp;$D$92,'CCG data'!$A:$AD,'CCG data'!R$3,FALSE))</f>
        <v/>
      </c>
      <c r="G378" s="395"/>
      <c r="H378" s="395">
        <f>IF(OR(ISERROR(VLOOKUP($E378&amp;$D$91&amp;$D$92,'CCG data'!$A:$AD,'CCG data'!S$3,FALSE)),ISBLANK(VLOOKUP($E378&amp;$D$91&amp;$D$92,'CCG data'!$A:$AD,'CCG data'!S$3,FALSE))),"",VLOOKUP($E378&amp;$D$91&amp;$D$92,'CCG data'!$A:$AD,'CCG data'!S$3,FALSE))</f>
        <v>104.14415870416545</v>
      </c>
      <c r="I378" s="395"/>
      <c r="J378" s="395">
        <f>IF(OR(ISERROR(VLOOKUP($E378&amp;$D$91&amp;$D$92,'CCG data'!$A:$AD,'CCG data'!T$3,FALSE)),ISBLANK(VLOOKUP($E378&amp;$D$91&amp;$D$92,'CCG data'!$A:$AD,'CCG data'!T$3,FALSE))),"",VLOOKUP($E378&amp;$D$91&amp;$D$92,'CCG data'!$A:$AD,'CCG data'!T$3,FALSE))</f>
        <v>20.388637473558866</v>
      </c>
      <c r="K378" s="395"/>
      <c r="L378" s="395">
        <f>IF(OR(ISERROR(VLOOKUP($E378&amp;$D$91&amp;$D$92,'CCG data'!$A:$AD,'CCG data'!U$3,FALSE)),ISBLANK(VLOOKUP($E378&amp;$D$91&amp;$D$92,'CCG data'!$A:$AD,'CCG data'!U$3,FALSE))),"",VLOOKUP($E378&amp;$D$91&amp;$D$92,'CCG data'!$A:$AD,'CCG data'!U$3,FALSE))</f>
        <v>23.068994531514303</v>
      </c>
      <c r="M378" s="396"/>
      <c r="N378" s="367">
        <f>IF(OR(ISERROR(VLOOKUP($E378&amp;$D$91&amp;$D$92,'CCG data'!$A:$AD,'CCG data'!G$3,FALSE)),ISBLANK(VLOOKUP($E378&amp;$D$91&amp;$D$92,'CCG data'!$A:$AD,'CCG data'!G$3,FALSE))),"",VLOOKUP($E378&amp;$D$91&amp;$D$92,'CCG data'!$A:$AD,'CCG data'!G$3,FALSE))</f>
        <v>2625</v>
      </c>
      <c r="P378" s="404" t="str">
        <f>IF(OR(ISERROR(VLOOKUP($E378&amp;$D$91&amp;$D$92,'CCG data'!$A:$AD,'CCG data'!B$3,FALSE)),ISBLANK(VLOOKUP($E378&amp;$D$91&amp;$D$92,'CCG data'!$A:$AD,'CCG data'!B$3,FALSE))),"",VLOOKUP($E378&amp;$D$91&amp;$D$92,'CCG data'!$A:$AD,'CCG data'!B$3,FALSE))</f>
        <v/>
      </c>
      <c r="Q378" s="267"/>
      <c r="R378" s="267">
        <f>IF(OR(ISERROR(VLOOKUP($E378&amp;$D$91&amp;$D$92,'CCG data'!$A:$AD,'CCG data'!C$3,FALSE)),ISBLANK(VLOOKUP($E378&amp;$D$91&amp;$D$92,'CCG data'!$A:$AD,'CCG data'!C$3,FALSE))),"",VLOOKUP($E378&amp;$D$91&amp;$D$92,'CCG data'!$A:$AD,'CCG data'!C$3,FALSE))</f>
        <v>0.71657142857142853</v>
      </c>
      <c r="S378" s="267"/>
      <c r="T378" s="267">
        <f>IF(OR(ISERROR(VLOOKUP($E378&amp;$D$91&amp;$D$92,'CCG data'!$A:$AD,'CCG data'!D$3,FALSE)),ISBLANK(VLOOKUP($E378&amp;$D$91&amp;$D$92,'CCG data'!$A:$AD,'CCG data'!D$3,FALSE))),"",VLOOKUP($E378&amp;$D$91&amp;$D$92,'CCG data'!$A:$AD,'CCG data'!D$3,FALSE))</f>
        <v>0.12685714285714286</v>
      </c>
      <c r="U378" s="267"/>
      <c r="V378" s="267">
        <f>IF(OR(ISERROR(VLOOKUP($E378&amp;$D$91&amp;$D$92,'CCG data'!$A:$AD,'CCG data'!E$3,FALSE)),ISBLANK(VLOOKUP($E378&amp;$D$91&amp;$D$92,'CCG data'!$A:$AD,'CCG data'!E$3,FALSE))),"",VLOOKUP($E378&amp;$D$91&amp;$D$92,'CCG data'!$A:$AD,'CCG data'!E$3,FALSE))</f>
        <v>0.15657142857142858</v>
      </c>
      <c r="W378" s="405"/>
      <c r="Z378" s="165">
        <f>IFERROR(VLOOKUP($E378&amp;$D$92, Outliers!$A$4:$P$214,13,FALSE),"0")</f>
        <v>1</v>
      </c>
      <c r="AA378" s="165">
        <f>IFERROR(VLOOKUP($E378&amp;$D$92, Outliers!$A$4:$P$214,14,FALSE),"0")</f>
        <v>1</v>
      </c>
      <c r="AB378" s="165">
        <f>IFERROR(VLOOKUP($E378&amp;$D$92, Outliers!$A$4:$P$214,15,FALSE),"0")</f>
        <v>1</v>
      </c>
    </row>
    <row r="379" spans="4:28" x14ac:dyDescent="0.25">
      <c r="D379" s="319"/>
      <c r="E379" s="103" t="s">
        <v>27</v>
      </c>
      <c r="F379" s="95" t="str">
        <f>IF(P378="","",VLOOKUP($E378&amp;$D$91&amp;$D$92,'CCG data'!$A:$AD,'CCG data'!W$3,FALSE))</f>
        <v/>
      </c>
      <c r="G379" s="96" t="str">
        <f>IF(P378="","",VLOOKUP($E378&amp;$D$91&amp;$D$92,'CCG data'!$A:$AD,'CCG data'!X$3,FALSE))</f>
        <v/>
      </c>
      <c r="H379" s="96">
        <f>IF(R378="","",VLOOKUP($E378&amp;$D$91&amp;$D$92,'CCG data'!$A:$AD,'CCG data'!Y$3,FALSE))</f>
        <v>99.437674671846878</v>
      </c>
      <c r="I379" s="96">
        <f>IF(R378="","",VLOOKUP($E378&amp;$D$91&amp;$D$92,'CCG data'!$A:$AD,'CCG data'!Z$3,FALSE))</f>
        <v>108.85064273648402</v>
      </c>
      <c r="J379" s="96">
        <f>IF(T378="","",VLOOKUP($E378&amp;$D$91&amp;$D$92,'CCG data'!$A:$AD,'CCG data'!AA$3,FALSE))</f>
        <v>18.198748189475296</v>
      </c>
      <c r="K379" s="96">
        <f>IF(T378="","",VLOOKUP($E378&amp;$D$91&amp;$D$92,'CCG data'!$A:$AD,'CCG data'!AB$3,FALSE))</f>
        <v>22.578526757642436</v>
      </c>
      <c r="L379" s="96">
        <f>IF(V378="","",VLOOKUP($E378&amp;$D$91&amp;$D$92,'CCG data'!$A:$AD,'CCG data'!AC$3,FALSE))</f>
        <v>20.838691747468435</v>
      </c>
      <c r="M379" s="96">
        <f>IF(V378="","",VLOOKUP($E378&amp;$D$91&amp;$D$92,'CCG data'!$A:$AD,'CCG data'!AD$3,FALSE))</f>
        <v>25.299297315560171</v>
      </c>
      <c r="N379" s="368"/>
      <c r="P379" s="152" t="str">
        <f>IF(P378="","",VLOOKUP($E378&amp;$D$91&amp;$D$92,'CCG data'!$A:$AD,'CCG data'!I$3,FALSE))</f>
        <v/>
      </c>
      <c r="Q379" s="15" t="str">
        <f>IF(P378="","",VLOOKUP($E378&amp;$D$91&amp;$D$92,'CCG data'!$A:$AD,'CCG data'!J$3,FALSE))</f>
        <v/>
      </c>
      <c r="R379" s="15">
        <f>IF(R378="","",VLOOKUP($E378&amp;$D$91&amp;$D$92,'CCG data'!$A:$AD,'CCG data'!K$3,FALSE))</f>
        <v>0.69899999999999995</v>
      </c>
      <c r="S379" s="15">
        <f>IF(R378="","",VLOOKUP($E378&amp;$D$91&amp;$D$92,'CCG data'!$A:$AD,'CCG data'!L$3,FALSE))</f>
        <v>0.73299999999999998</v>
      </c>
      <c r="T379" s="15">
        <f>IF(T378="","",VLOOKUP($E378&amp;$D$91&amp;$D$92,'CCG data'!$A:$AD,'CCG data'!M$3,FALSE))</f>
        <v>0.115</v>
      </c>
      <c r="U379" s="15">
        <f>IF(T378="","",VLOOKUP($E378&amp;$D$91&amp;$D$92,'CCG data'!$A:$AD,'CCG data'!N$3,FALSE))</f>
        <v>0.14000000000000001</v>
      </c>
      <c r="V379" s="15">
        <f>IF(V378="","",VLOOKUP($E378&amp;$D$91&amp;$D$92,'CCG data'!$A:$AD,'CCG data'!O$3,FALSE))</f>
        <v>0.14299999999999999</v>
      </c>
      <c r="W379" s="136">
        <f>IF(V378="","",VLOOKUP($E378&amp;$D$91&amp;$D$92,'CCG data'!$A:$AD,'CCG data'!P$3,FALSE))</f>
        <v>0.17100000000000001</v>
      </c>
      <c r="Z379" s="165" t="str">
        <f>IFERROR(VLOOKUP($E379&amp;$D$92, Outliers!$A$4:$P$214,13,FALSE),"0")</f>
        <v>0</v>
      </c>
      <c r="AA379" s="165" t="str">
        <f>IFERROR(VLOOKUP($E379&amp;$D$92, Outliers!$A$4:$P$214,14,FALSE),"0")</f>
        <v>0</v>
      </c>
      <c r="AB379" s="165" t="str">
        <f>IFERROR(VLOOKUP($E379&amp;$D$92, Outliers!$A$4:$P$214,15,FALSE),"0")</f>
        <v>0</v>
      </c>
    </row>
    <row r="380" spans="4:28" ht="15.75" x14ac:dyDescent="0.25">
      <c r="D380" s="319"/>
      <c r="E380" s="104" t="s">
        <v>249</v>
      </c>
      <c r="F380" s="394" t="str">
        <f>IF(OR(ISERROR(VLOOKUP($E380&amp;$D$91&amp;$D$92,'CCG data'!$A:$AD,'CCG data'!R$3,FALSE)),ISBLANK(VLOOKUP($E380&amp;$D$91&amp;$D$92,'CCG data'!$A:$AD,'CCG data'!R$3,FALSE))),"",VLOOKUP($E380&amp;$D$91&amp;$D$92,'CCG data'!$A:$AD,'CCG data'!R$3,FALSE))</f>
        <v/>
      </c>
      <c r="G380" s="395"/>
      <c r="H380" s="395">
        <f>IF(OR(ISERROR(VLOOKUP($E380&amp;$D$91&amp;$D$92,'CCG data'!$A:$AD,'CCG data'!S$3,FALSE)),ISBLANK(VLOOKUP($E380&amp;$D$91&amp;$D$92,'CCG data'!$A:$AD,'CCG data'!S$3,FALSE))),"",VLOOKUP($E380&amp;$D$91&amp;$D$92,'CCG data'!$A:$AD,'CCG data'!S$3,FALSE))</f>
        <v>121.99922995469194</v>
      </c>
      <c r="I380" s="395"/>
      <c r="J380" s="395">
        <f>IF(OR(ISERROR(VLOOKUP($E380&amp;$D$91&amp;$D$92,'CCG data'!$A:$AD,'CCG data'!T$3,FALSE)),ISBLANK(VLOOKUP($E380&amp;$D$91&amp;$D$92,'CCG data'!$A:$AD,'CCG data'!T$3,FALSE))),"",VLOOKUP($E380&amp;$D$91&amp;$D$92,'CCG data'!$A:$AD,'CCG data'!T$3,FALSE))</f>
        <v>8.6319163338332103</v>
      </c>
      <c r="K380" s="395"/>
      <c r="L380" s="395">
        <f>IF(OR(ISERROR(VLOOKUP($E380&amp;$D$91&amp;$D$92,'CCG data'!$A:$AD,'CCG data'!U$3,FALSE)),ISBLANK(VLOOKUP($E380&amp;$D$91&amp;$D$92,'CCG data'!$A:$AD,'CCG data'!U$3,FALSE))),"",VLOOKUP($E380&amp;$D$91&amp;$D$92,'CCG data'!$A:$AD,'CCG data'!U$3,FALSE))</f>
        <v>26.733104276991096</v>
      </c>
      <c r="M380" s="396"/>
      <c r="N380" s="367">
        <f>IF(OR(ISERROR(VLOOKUP($E380&amp;$D$91&amp;$D$92,'CCG data'!$A:$AD,'CCG data'!G$3,FALSE)),ISBLANK(VLOOKUP($E380&amp;$D$91&amp;$D$92,'CCG data'!$A:$AD,'CCG data'!G$3,FALSE))),"",VLOOKUP($E380&amp;$D$91&amp;$D$92,'CCG data'!$A:$AD,'CCG data'!G$3,FALSE))</f>
        <v>2067</v>
      </c>
      <c r="P380" s="404" t="str">
        <f>IF(OR(ISERROR(VLOOKUP($E380&amp;$D$91&amp;$D$92,'CCG data'!$A:$AD,'CCG data'!B$3,FALSE)),ISBLANK(VLOOKUP($E380&amp;$D$91&amp;$D$92,'CCG data'!$A:$AD,'CCG data'!B$3,FALSE))),"",VLOOKUP($E380&amp;$D$91&amp;$D$92,'CCG data'!$A:$AD,'CCG data'!B$3,FALSE))</f>
        <v/>
      </c>
      <c r="Q380" s="267"/>
      <c r="R380" s="267">
        <f>IF(OR(ISERROR(VLOOKUP($E380&amp;$D$91&amp;$D$92,'CCG data'!$A:$AD,'CCG data'!C$3,FALSE)),ISBLANK(VLOOKUP($E380&amp;$D$91&amp;$D$92,'CCG data'!$A:$AD,'CCG data'!C$3,FALSE))),"",VLOOKUP($E380&amp;$D$91&amp;$D$92,'CCG data'!$A:$AD,'CCG data'!C$3,FALSE))</f>
        <v>0.78035800677310108</v>
      </c>
      <c r="S380" s="267"/>
      <c r="T380" s="267">
        <f>IF(OR(ISERROR(VLOOKUP($E380&amp;$D$91&amp;$D$92,'CCG data'!$A:$AD,'CCG data'!D$3,FALSE)),ISBLANK(VLOOKUP($E380&amp;$D$91&amp;$D$92,'CCG data'!$A:$AD,'CCG data'!D$3,FALSE))),"",VLOOKUP($E380&amp;$D$91&amp;$D$92,'CCG data'!$A:$AD,'CCG data'!D$3,FALSE))</f>
        <v>4.9346879535558781E-2</v>
      </c>
      <c r="U380" s="267"/>
      <c r="V380" s="267">
        <f>IF(OR(ISERROR(VLOOKUP($E380&amp;$D$91&amp;$D$92,'CCG data'!$A:$AD,'CCG data'!E$3,FALSE)),ISBLANK(VLOOKUP($E380&amp;$D$91&amp;$D$92,'CCG data'!$A:$AD,'CCG data'!E$3,FALSE))),"",VLOOKUP($E380&amp;$D$91&amp;$D$92,'CCG data'!$A:$AD,'CCG data'!E$3,FALSE))</f>
        <v>0.17029511369134009</v>
      </c>
      <c r="W380" s="405"/>
      <c r="Z380" s="165">
        <f>IFERROR(VLOOKUP($E380&amp;$D$92, Outliers!$A$4:$P$214,13,FALSE),"0")</f>
        <v>0</v>
      </c>
      <c r="AA380" s="165">
        <f>IFERROR(VLOOKUP($E380&amp;$D$92, Outliers!$A$4:$P$214,14,FALSE),"0")</f>
        <v>1</v>
      </c>
      <c r="AB380" s="165">
        <f>IFERROR(VLOOKUP($E380&amp;$D$92, Outliers!$A$4:$P$214,15,FALSE),"0")</f>
        <v>0</v>
      </c>
    </row>
    <row r="381" spans="4:28" x14ac:dyDescent="0.25">
      <c r="D381" s="319"/>
      <c r="E381" s="103" t="s">
        <v>27</v>
      </c>
      <c r="F381" s="95" t="str">
        <f>IF(P380="","",VLOOKUP($E380&amp;$D$91&amp;$D$92,'CCG data'!$A:$AD,'CCG data'!W$3,FALSE))</f>
        <v/>
      </c>
      <c r="G381" s="96" t="str">
        <f>IF(P380="","",VLOOKUP($E380&amp;$D$91&amp;$D$92,'CCG data'!$A:$AD,'CCG data'!X$3,FALSE))</f>
        <v/>
      </c>
      <c r="H381" s="96">
        <f>IF(R380="","",VLOOKUP($E380&amp;$D$91&amp;$D$92,'CCG data'!$A:$AD,'CCG data'!Y$3,FALSE))</f>
        <v>116.04540616397253</v>
      </c>
      <c r="I381" s="96">
        <f>IF(R380="","",VLOOKUP($E380&amp;$D$91&amp;$D$92,'CCG data'!$A:$AD,'CCG data'!Z$3,FALSE))</f>
        <v>127.95305374541135</v>
      </c>
      <c r="J381" s="96">
        <f>IF(T380="","",VLOOKUP($E380&amp;$D$91&amp;$D$92,'CCG data'!$A:$AD,'CCG data'!AA$3,FALSE))</f>
        <v>6.9567296670046757</v>
      </c>
      <c r="K381" s="96">
        <f>IF(T380="","",VLOOKUP($E380&amp;$D$91&amp;$D$92,'CCG data'!$A:$AD,'CCG data'!AB$3,FALSE))</f>
        <v>10.307103000661744</v>
      </c>
      <c r="L381" s="96">
        <f>IF(V380="","",VLOOKUP($E380&amp;$D$91&amp;$D$92,'CCG data'!$A:$AD,'CCG data'!AC$3,FALSE))</f>
        <v>23.940340955681865</v>
      </c>
      <c r="M381" s="96">
        <f>IF(V380="","",VLOOKUP($E380&amp;$D$91&amp;$D$92,'CCG data'!$A:$AD,'CCG data'!AD$3,FALSE))</f>
        <v>29.525867598300326</v>
      </c>
      <c r="N381" s="368"/>
      <c r="P381" s="152" t="str">
        <f>IF(P380="","",VLOOKUP($E380&amp;$D$91&amp;$D$92,'CCG data'!$A:$AD,'CCG data'!I$3,FALSE))</f>
        <v/>
      </c>
      <c r="Q381" s="15" t="str">
        <f>IF(P380="","",VLOOKUP($E380&amp;$D$91&amp;$D$92,'CCG data'!$A:$AD,'CCG data'!J$3,FALSE))</f>
        <v/>
      </c>
      <c r="R381" s="15">
        <f>IF(R380="","",VLOOKUP($E380&amp;$D$91&amp;$D$92,'CCG data'!$A:$AD,'CCG data'!K$3,FALSE))</f>
        <v>0.76200000000000001</v>
      </c>
      <c r="S381" s="15">
        <f>IF(R380="","",VLOOKUP($E380&amp;$D$91&amp;$D$92,'CCG data'!$A:$AD,'CCG data'!L$3,FALSE))</f>
        <v>0.79800000000000004</v>
      </c>
      <c r="T381" s="15">
        <f>IF(T380="","",VLOOKUP($E380&amp;$D$91&amp;$D$92,'CCG data'!$A:$AD,'CCG data'!M$3,FALSE))</f>
        <v>4.1000000000000002E-2</v>
      </c>
      <c r="U381" s="15">
        <f>IF(T380="","",VLOOKUP($E380&amp;$D$91&amp;$D$92,'CCG data'!$A:$AD,'CCG data'!N$3,FALSE))</f>
        <v>0.06</v>
      </c>
      <c r="V381" s="15">
        <f>IF(V380="","",VLOOKUP($E380&amp;$D$91&amp;$D$92,'CCG data'!$A:$AD,'CCG data'!O$3,FALSE))</f>
        <v>0.155</v>
      </c>
      <c r="W381" s="136">
        <f>IF(V380="","",VLOOKUP($E380&amp;$D$91&amp;$D$92,'CCG data'!$A:$AD,'CCG data'!P$3,FALSE))</f>
        <v>0.187</v>
      </c>
      <c r="Z381" s="165" t="str">
        <f>IFERROR(VLOOKUP($E381&amp;$D$92, Outliers!$A$4:$P$214,13,FALSE),"0")</f>
        <v>0</v>
      </c>
      <c r="AA381" s="165" t="str">
        <f>IFERROR(VLOOKUP($E381&amp;$D$92, Outliers!$A$4:$P$214,14,FALSE),"0")</f>
        <v>0</v>
      </c>
      <c r="AB381" s="165" t="str">
        <f>IFERROR(VLOOKUP($E381&amp;$D$92, Outliers!$A$4:$P$214,15,FALSE),"0")</f>
        <v>0</v>
      </c>
    </row>
    <row r="382" spans="4:28" ht="15.75" x14ac:dyDescent="0.25">
      <c r="D382" s="319"/>
      <c r="E382" s="104" t="s">
        <v>250</v>
      </c>
      <c r="F382" s="394" t="str">
        <f>IF(OR(ISERROR(VLOOKUP($E382&amp;$D$91&amp;$D$92,'CCG data'!$A:$AD,'CCG data'!R$3,FALSE)),ISBLANK(VLOOKUP($E382&amp;$D$91&amp;$D$92,'CCG data'!$A:$AD,'CCG data'!R$3,FALSE))),"",VLOOKUP($E382&amp;$D$91&amp;$D$92,'CCG data'!$A:$AD,'CCG data'!R$3,FALSE))</f>
        <v/>
      </c>
      <c r="G382" s="395"/>
      <c r="H382" s="395">
        <f>IF(OR(ISERROR(VLOOKUP($E382&amp;$D$91&amp;$D$92,'CCG data'!$A:$AD,'CCG data'!S$3,FALSE)),ISBLANK(VLOOKUP($E382&amp;$D$91&amp;$D$92,'CCG data'!$A:$AD,'CCG data'!S$3,FALSE))),"",VLOOKUP($E382&amp;$D$91&amp;$D$92,'CCG data'!$A:$AD,'CCG data'!S$3,FALSE))</f>
        <v>115.13900311765236</v>
      </c>
      <c r="I382" s="395"/>
      <c r="J382" s="395">
        <f>IF(OR(ISERROR(VLOOKUP($E382&amp;$D$91&amp;$D$92,'CCG data'!$A:$AD,'CCG data'!T$3,FALSE)),ISBLANK(VLOOKUP($E382&amp;$D$91&amp;$D$92,'CCG data'!$A:$AD,'CCG data'!T$3,FALSE))),"",VLOOKUP($E382&amp;$D$91&amp;$D$92,'CCG data'!$A:$AD,'CCG data'!T$3,FALSE))</f>
        <v>17.814156345502163</v>
      </c>
      <c r="K382" s="395"/>
      <c r="L382" s="395">
        <f>IF(OR(ISERROR(VLOOKUP($E382&amp;$D$91&amp;$D$92,'CCG data'!$A:$AD,'CCG data'!U$3,FALSE)),ISBLANK(VLOOKUP($E382&amp;$D$91&amp;$D$92,'CCG data'!$A:$AD,'CCG data'!U$3,FALSE))),"",VLOOKUP($E382&amp;$D$91&amp;$D$92,'CCG data'!$A:$AD,'CCG data'!U$3,FALSE))</f>
        <v>25.98882608778306</v>
      </c>
      <c r="M382" s="396"/>
      <c r="N382" s="367">
        <f>IF(OR(ISERROR(VLOOKUP($E382&amp;$D$91&amp;$D$92,'CCG data'!$A:$AD,'CCG data'!G$3,FALSE)),ISBLANK(VLOOKUP($E382&amp;$D$91&amp;$D$92,'CCG data'!$A:$AD,'CCG data'!G$3,FALSE))),"",VLOOKUP($E382&amp;$D$91&amp;$D$92,'CCG data'!$A:$AD,'CCG data'!G$3,FALSE))</f>
        <v>483</v>
      </c>
      <c r="P382" s="404" t="str">
        <f>IF(OR(ISERROR(VLOOKUP($E382&amp;$D$91&amp;$D$92,'CCG data'!$A:$AD,'CCG data'!B$3,FALSE)),ISBLANK(VLOOKUP($E382&amp;$D$91&amp;$D$92,'CCG data'!$A:$AD,'CCG data'!B$3,FALSE))),"",VLOOKUP($E382&amp;$D$91&amp;$D$92,'CCG data'!$A:$AD,'CCG data'!B$3,FALSE))</f>
        <v/>
      </c>
      <c r="Q382" s="267"/>
      <c r="R382" s="267">
        <f>IF(OR(ISERROR(VLOOKUP($E382&amp;$D$91&amp;$D$92,'CCG data'!$A:$AD,'CCG data'!C$3,FALSE)),ISBLANK(VLOOKUP($E382&amp;$D$91&amp;$D$92,'CCG data'!$A:$AD,'CCG data'!C$3,FALSE))),"",VLOOKUP($E382&amp;$D$91&amp;$D$92,'CCG data'!$A:$AD,'CCG data'!C$3,FALSE))</f>
        <v>0.7308488612836439</v>
      </c>
      <c r="S382" s="267"/>
      <c r="T382" s="267">
        <f>IF(OR(ISERROR(VLOOKUP($E382&amp;$D$91&amp;$D$92,'CCG data'!$A:$AD,'CCG data'!D$3,FALSE)),ISBLANK(VLOOKUP($E382&amp;$D$91&amp;$D$92,'CCG data'!$A:$AD,'CCG data'!D$3,FALSE))),"",VLOOKUP($E382&amp;$D$91&amp;$D$92,'CCG data'!$A:$AD,'CCG data'!D$3,FALSE))</f>
        <v>9.9378881987577633E-2</v>
      </c>
      <c r="U382" s="267"/>
      <c r="V382" s="267">
        <f>IF(OR(ISERROR(VLOOKUP($E382&amp;$D$91&amp;$D$92,'CCG data'!$A:$AD,'CCG data'!E$3,FALSE)),ISBLANK(VLOOKUP($E382&amp;$D$91&amp;$D$92,'CCG data'!$A:$AD,'CCG data'!E$3,FALSE))),"",VLOOKUP($E382&amp;$D$91&amp;$D$92,'CCG data'!$A:$AD,'CCG data'!E$3,FALSE))</f>
        <v>0.16977225672877846</v>
      </c>
      <c r="W382" s="405"/>
      <c r="Z382" s="165">
        <f>IFERROR(VLOOKUP($E382&amp;$D$92, Outliers!$A$4:$P$214,13,FALSE),"0")</f>
        <v>0</v>
      </c>
      <c r="AA382" s="165">
        <f>IFERROR(VLOOKUP($E382&amp;$D$92, Outliers!$A$4:$P$214,14,FALSE),"0")</f>
        <v>0</v>
      </c>
      <c r="AB382" s="165">
        <f>IFERROR(VLOOKUP($E382&amp;$D$92, Outliers!$A$4:$P$214,15,FALSE),"0")</f>
        <v>0</v>
      </c>
    </row>
    <row r="383" spans="4:28" x14ac:dyDescent="0.25">
      <c r="D383" s="319"/>
      <c r="E383" s="103" t="s">
        <v>27</v>
      </c>
      <c r="F383" s="95" t="str">
        <f>IF(P382="","",VLOOKUP($E382&amp;$D$91&amp;$D$92,'CCG data'!$A:$AD,'CCG data'!W$3,FALSE))</f>
        <v/>
      </c>
      <c r="G383" s="96" t="str">
        <f>IF(P382="","",VLOOKUP($E382&amp;$D$91&amp;$D$92,'CCG data'!$A:$AD,'CCG data'!X$3,FALSE))</f>
        <v/>
      </c>
      <c r="H383" s="96">
        <f>IF(R382="","",VLOOKUP($E382&amp;$D$91&amp;$D$92,'CCG data'!$A:$AD,'CCG data'!Y$3,FALSE))</f>
        <v>103.12767077575144</v>
      </c>
      <c r="I383" s="96">
        <f>IF(R382="","",VLOOKUP($E382&amp;$D$91&amp;$D$92,'CCG data'!$A:$AD,'CCG data'!Z$3,FALSE))</f>
        <v>127.15033545955329</v>
      </c>
      <c r="J383" s="96">
        <f>IF(T382="","",VLOOKUP($E382&amp;$D$91&amp;$D$92,'CCG data'!$A:$AD,'CCG data'!AA$3,FALSE))</f>
        <v>12.774502444385902</v>
      </c>
      <c r="K383" s="96">
        <f>IF(T382="","",VLOOKUP($E382&amp;$D$91&amp;$D$92,'CCG data'!$A:$AD,'CCG data'!AB$3,FALSE))</f>
        <v>22.853810246618423</v>
      </c>
      <c r="L383" s="96">
        <f>IF(V382="","",VLOOKUP($E382&amp;$D$91&amp;$D$92,'CCG data'!$A:$AD,'CCG data'!AC$3,FALSE))</f>
        <v>20.363654065278432</v>
      </c>
      <c r="M383" s="96">
        <f>IF(V382="","",VLOOKUP($E382&amp;$D$91&amp;$D$92,'CCG data'!$A:$AD,'CCG data'!AD$3,FALSE))</f>
        <v>31.613998110287689</v>
      </c>
      <c r="N383" s="368"/>
      <c r="P383" s="152" t="str">
        <f>IF(P382="","",VLOOKUP($E382&amp;$D$91&amp;$D$92,'CCG data'!$A:$AD,'CCG data'!I$3,FALSE))</f>
        <v/>
      </c>
      <c r="Q383" s="15" t="str">
        <f>IF(P382="","",VLOOKUP($E382&amp;$D$91&amp;$D$92,'CCG data'!$A:$AD,'CCG data'!J$3,FALSE))</f>
        <v/>
      </c>
      <c r="R383" s="15">
        <f>IF(R382="","",VLOOKUP($E382&amp;$D$91&amp;$D$92,'CCG data'!$A:$AD,'CCG data'!K$3,FALSE))</f>
        <v>0.69</v>
      </c>
      <c r="S383" s="15">
        <f>IF(R382="","",VLOOKUP($E382&amp;$D$91&amp;$D$92,'CCG data'!$A:$AD,'CCG data'!L$3,FALSE))</f>
        <v>0.76800000000000002</v>
      </c>
      <c r="T383" s="15">
        <f>IF(T382="","",VLOOKUP($E382&amp;$D$91&amp;$D$92,'CCG data'!$A:$AD,'CCG data'!M$3,FALSE))</f>
        <v>7.5999999999999998E-2</v>
      </c>
      <c r="U383" s="15">
        <f>IF(T382="","",VLOOKUP($E382&amp;$D$91&amp;$D$92,'CCG data'!$A:$AD,'CCG data'!N$3,FALSE))</f>
        <v>0.129</v>
      </c>
      <c r="V383" s="15">
        <f>IF(V382="","",VLOOKUP($E382&amp;$D$91&amp;$D$92,'CCG data'!$A:$AD,'CCG data'!O$3,FALSE))</f>
        <v>0.13900000000000001</v>
      </c>
      <c r="W383" s="136">
        <f>IF(V382="","",VLOOKUP($E382&amp;$D$91&amp;$D$92,'CCG data'!$A:$AD,'CCG data'!P$3,FALSE))</f>
        <v>0.20599999999999999</v>
      </c>
      <c r="Z383" s="165" t="str">
        <f>IFERROR(VLOOKUP($E383&amp;$D$92, Outliers!$A$4:$P$214,13,FALSE),"0")</f>
        <v>0</v>
      </c>
      <c r="AA383" s="165" t="str">
        <f>IFERROR(VLOOKUP($E383&amp;$D$92, Outliers!$A$4:$P$214,14,FALSE),"0")</f>
        <v>0</v>
      </c>
      <c r="AB383" s="165" t="str">
        <f>IFERROR(VLOOKUP($E383&amp;$D$92, Outliers!$A$4:$P$214,15,FALSE),"0")</f>
        <v>0</v>
      </c>
    </row>
    <row r="384" spans="4:28" ht="15.75" x14ac:dyDescent="0.25">
      <c r="D384" s="319"/>
      <c r="E384" s="104" t="s">
        <v>251</v>
      </c>
      <c r="F384" s="394" t="str">
        <f>IF(OR(ISERROR(VLOOKUP($E384&amp;$D$91&amp;$D$92,'CCG data'!$A:$AD,'CCG data'!R$3,FALSE)),ISBLANK(VLOOKUP($E384&amp;$D$91&amp;$D$92,'CCG data'!$A:$AD,'CCG data'!R$3,FALSE))),"",VLOOKUP($E384&amp;$D$91&amp;$D$92,'CCG data'!$A:$AD,'CCG data'!R$3,FALSE))</f>
        <v/>
      </c>
      <c r="G384" s="395"/>
      <c r="H384" s="395">
        <f>IF(OR(ISERROR(VLOOKUP($E384&amp;$D$91&amp;$D$92,'CCG data'!$A:$AD,'CCG data'!S$3,FALSE)),ISBLANK(VLOOKUP($E384&amp;$D$91&amp;$D$92,'CCG data'!$A:$AD,'CCG data'!S$3,FALSE))),"",VLOOKUP($E384&amp;$D$91&amp;$D$92,'CCG data'!$A:$AD,'CCG data'!S$3,FALSE))</f>
        <v>188.37891632881465</v>
      </c>
      <c r="I384" s="395"/>
      <c r="J384" s="395">
        <f>IF(OR(ISERROR(VLOOKUP($E384&amp;$D$91&amp;$D$92,'CCG data'!$A:$AD,'CCG data'!T$3,FALSE)),ISBLANK(VLOOKUP($E384&amp;$D$91&amp;$D$92,'CCG data'!$A:$AD,'CCG data'!T$3,FALSE))),"",VLOOKUP($E384&amp;$D$91&amp;$D$92,'CCG data'!$A:$AD,'CCG data'!T$3,FALSE))</f>
        <v>12.304422431515738</v>
      </c>
      <c r="K384" s="395"/>
      <c r="L384" s="395">
        <f>IF(OR(ISERROR(VLOOKUP($E384&amp;$D$91&amp;$D$92,'CCG data'!$A:$AD,'CCG data'!U$3,FALSE)),ISBLANK(VLOOKUP($E384&amp;$D$91&amp;$D$92,'CCG data'!$A:$AD,'CCG data'!U$3,FALSE))),"",VLOOKUP($E384&amp;$D$91&amp;$D$92,'CCG data'!$A:$AD,'CCG data'!U$3,FALSE))</f>
        <v>34.807633363612567</v>
      </c>
      <c r="M384" s="396"/>
      <c r="N384" s="367">
        <f>IF(OR(ISERROR(VLOOKUP($E384&amp;$D$91&amp;$D$92,'CCG data'!$A:$AD,'CCG data'!G$3,FALSE)),ISBLANK(VLOOKUP($E384&amp;$D$91&amp;$D$92,'CCG data'!$A:$AD,'CCG data'!G$3,FALSE))),"",VLOOKUP($E384&amp;$D$91&amp;$D$92,'CCG data'!$A:$AD,'CCG data'!G$3,FALSE))</f>
        <v>1932</v>
      </c>
      <c r="P384" s="404" t="str">
        <f>IF(OR(ISERROR(VLOOKUP($E384&amp;$D$91&amp;$D$92,'CCG data'!$A:$AD,'CCG data'!B$3,FALSE)),ISBLANK(VLOOKUP($E384&amp;$D$91&amp;$D$92,'CCG data'!$A:$AD,'CCG data'!B$3,FALSE))),"",VLOOKUP($E384&amp;$D$91&amp;$D$92,'CCG data'!$A:$AD,'CCG data'!B$3,FALSE))</f>
        <v/>
      </c>
      <c r="Q384" s="267"/>
      <c r="R384" s="267">
        <f>IF(OR(ISERROR(VLOOKUP($E384&amp;$D$91&amp;$D$92,'CCG data'!$A:$AD,'CCG data'!C$3,FALSE)),ISBLANK(VLOOKUP($E384&amp;$D$91&amp;$D$92,'CCG data'!$A:$AD,'CCG data'!C$3,FALSE))),"",VLOOKUP($E384&amp;$D$91&amp;$D$92,'CCG data'!$A:$AD,'CCG data'!C$3,FALSE))</f>
        <v>0.80124223602484468</v>
      </c>
      <c r="S384" s="267"/>
      <c r="T384" s="267">
        <f>IF(OR(ISERROR(VLOOKUP($E384&amp;$D$91&amp;$D$92,'CCG data'!$A:$AD,'CCG data'!D$3,FALSE)),ISBLANK(VLOOKUP($E384&amp;$D$91&amp;$D$92,'CCG data'!$A:$AD,'CCG data'!D$3,FALSE))),"",VLOOKUP($E384&amp;$D$91&amp;$D$92,'CCG data'!$A:$AD,'CCG data'!D$3,FALSE))</f>
        <v>4.8654244306418216E-2</v>
      </c>
      <c r="U384" s="267"/>
      <c r="V384" s="267">
        <f>IF(OR(ISERROR(VLOOKUP($E384&amp;$D$91&amp;$D$92,'CCG data'!$A:$AD,'CCG data'!E$3,FALSE)),ISBLANK(VLOOKUP($E384&amp;$D$91&amp;$D$92,'CCG data'!$A:$AD,'CCG data'!E$3,FALSE))),"",VLOOKUP($E384&amp;$D$91&amp;$D$92,'CCG data'!$A:$AD,'CCG data'!E$3,FALSE))</f>
        <v>0.15010351966873706</v>
      </c>
      <c r="W384" s="405"/>
      <c r="Z384" s="165">
        <f>IFERROR(VLOOKUP($E384&amp;$D$92, Outliers!$A$4:$P$214,13,FALSE),"0")</f>
        <v>1</v>
      </c>
      <c r="AA384" s="165">
        <f>IFERROR(VLOOKUP($E384&amp;$D$92, Outliers!$A$4:$P$214,14,FALSE),"0")</f>
        <v>1</v>
      </c>
      <c r="AB384" s="165">
        <f>IFERROR(VLOOKUP($E384&amp;$D$92, Outliers!$A$4:$P$214,15,FALSE),"0")</f>
        <v>1</v>
      </c>
    </row>
    <row r="385" spans="4:28" x14ac:dyDescent="0.25">
      <c r="D385" s="319"/>
      <c r="E385" s="103" t="s">
        <v>27</v>
      </c>
      <c r="F385" s="95" t="str">
        <f>IF(P384="","",VLOOKUP($E384&amp;$D$91&amp;$D$92,'CCG data'!$A:$AD,'CCG data'!W$3,FALSE))</f>
        <v/>
      </c>
      <c r="G385" s="96" t="str">
        <f>IF(P384="","",VLOOKUP($E384&amp;$D$91&amp;$D$92,'CCG data'!$A:$AD,'CCG data'!X$3,FALSE))</f>
        <v/>
      </c>
      <c r="H385" s="96">
        <f>IF(R384="","",VLOOKUP($E384&amp;$D$91&amp;$D$92,'CCG data'!$A:$AD,'CCG data'!Y$3,FALSE))</f>
        <v>178.99459462463778</v>
      </c>
      <c r="I385" s="96">
        <f>IF(R384="","",VLOOKUP($E384&amp;$D$91&amp;$D$92,'CCG data'!$A:$AD,'CCG data'!Z$3,FALSE))</f>
        <v>197.76323803299152</v>
      </c>
      <c r="J385" s="96">
        <f>IF(T384="","",VLOOKUP($E384&amp;$D$91&amp;$D$92,'CCG data'!$A:$AD,'CCG data'!AA$3,FALSE))</f>
        <v>9.8169780586292497</v>
      </c>
      <c r="K385" s="96">
        <f>IF(T384="","",VLOOKUP($E384&amp;$D$91&amp;$D$92,'CCG data'!$A:$AD,'CCG data'!AB$3,FALSE))</f>
        <v>14.791866804402225</v>
      </c>
      <c r="L385" s="96">
        <f>IF(V384="","",VLOOKUP($E384&amp;$D$91&amp;$D$92,'CCG data'!$A:$AD,'CCG data'!AC$3,FALSE))</f>
        <v>30.80144312711726</v>
      </c>
      <c r="M385" s="96">
        <f>IF(V384="","",VLOOKUP($E384&amp;$D$91&amp;$D$92,'CCG data'!$A:$AD,'CCG data'!AD$3,FALSE))</f>
        <v>38.813823600107874</v>
      </c>
      <c r="N385" s="368"/>
      <c r="P385" s="152" t="str">
        <f>IF(P384="","",VLOOKUP($E384&amp;$D$91&amp;$D$92,'CCG data'!$A:$AD,'CCG data'!I$3,FALSE))</f>
        <v/>
      </c>
      <c r="Q385" s="15" t="str">
        <f>IF(P384="","",VLOOKUP($E384&amp;$D$91&amp;$D$92,'CCG data'!$A:$AD,'CCG data'!J$3,FALSE))</f>
        <v/>
      </c>
      <c r="R385" s="15">
        <f>IF(R384="","",VLOOKUP($E384&amp;$D$91&amp;$D$92,'CCG data'!$A:$AD,'CCG data'!K$3,FALSE))</f>
        <v>0.78300000000000003</v>
      </c>
      <c r="S385" s="15">
        <f>IF(R384="","",VLOOKUP($E384&amp;$D$91&amp;$D$92,'CCG data'!$A:$AD,'CCG data'!L$3,FALSE))</f>
        <v>0.81799999999999995</v>
      </c>
      <c r="T385" s="15">
        <f>IF(T384="","",VLOOKUP($E384&amp;$D$91&amp;$D$92,'CCG data'!$A:$AD,'CCG data'!M$3,FALSE))</f>
        <v>0.04</v>
      </c>
      <c r="U385" s="15">
        <f>IF(T384="","",VLOOKUP($E384&amp;$D$91&amp;$D$92,'CCG data'!$A:$AD,'CCG data'!N$3,FALSE))</f>
        <v>5.8999999999999997E-2</v>
      </c>
      <c r="V385" s="15">
        <f>IF(V384="","",VLOOKUP($E384&amp;$D$91&amp;$D$92,'CCG data'!$A:$AD,'CCG data'!O$3,FALSE))</f>
        <v>0.13500000000000001</v>
      </c>
      <c r="W385" s="136">
        <f>IF(V384="","",VLOOKUP($E384&amp;$D$91&amp;$D$92,'CCG data'!$A:$AD,'CCG data'!P$3,FALSE))</f>
        <v>0.16700000000000001</v>
      </c>
      <c r="Z385" s="165" t="str">
        <f>IFERROR(VLOOKUP($E385&amp;$D$92, Outliers!$A$4:$P$214,13,FALSE),"0")</f>
        <v>0</v>
      </c>
      <c r="AA385" s="165" t="str">
        <f>IFERROR(VLOOKUP($E385&amp;$D$92, Outliers!$A$4:$P$214,14,FALSE),"0")</f>
        <v>0</v>
      </c>
      <c r="AB385" s="165" t="str">
        <f>IFERROR(VLOOKUP($E385&amp;$D$92, Outliers!$A$4:$P$214,15,FALSE),"0")</f>
        <v>0</v>
      </c>
    </row>
    <row r="386" spans="4:28" ht="15.75" x14ac:dyDescent="0.25">
      <c r="D386" s="319"/>
      <c r="E386" s="104" t="s">
        <v>252</v>
      </c>
      <c r="F386" s="394" t="str">
        <f>IF(OR(ISERROR(VLOOKUP($E386&amp;$D$91&amp;$D$92,'CCG data'!$A:$AD,'CCG data'!R$3,FALSE)),ISBLANK(VLOOKUP($E386&amp;$D$91&amp;$D$92,'CCG data'!$A:$AD,'CCG data'!R$3,FALSE))),"",VLOOKUP($E386&amp;$D$91&amp;$D$92,'CCG data'!$A:$AD,'CCG data'!R$3,FALSE))</f>
        <v/>
      </c>
      <c r="G386" s="395"/>
      <c r="H386" s="395">
        <f>IF(OR(ISERROR(VLOOKUP($E386&amp;$D$91&amp;$D$92,'CCG data'!$A:$AD,'CCG data'!S$3,FALSE)),ISBLANK(VLOOKUP($E386&amp;$D$91&amp;$D$92,'CCG data'!$A:$AD,'CCG data'!S$3,FALSE))),"",VLOOKUP($E386&amp;$D$91&amp;$D$92,'CCG data'!$A:$AD,'CCG data'!S$3,FALSE))</f>
        <v>134.12963211754365</v>
      </c>
      <c r="I386" s="395"/>
      <c r="J386" s="395">
        <f>IF(OR(ISERROR(VLOOKUP($E386&amp;$D$91&amp;$D$92,'CCG data'!$A:$AD,'CCG data'!T$3,FALSE)),ISBLANK(VLOOKUP($E386&amp;$D$91&amp;$D$92,'CCG data'!$A:$AD,'CCG data'!T$3,FALSE))),"",VLOOKUP($E386&amp;$D$91&amp;$D$92,'CCG data'!$A:$AD,'CCG data'!T$3,FALSE))</f>
        <v>20.4236342048859</v>
      </c>
      <c r="K386" s="395"/>
      <c r="L386" s="395">
        <f>IF(OR(ISERROR(VLOOKUP($E386&amp;$D$91&amp;$D$92,'CCG data'!$A:$AD,'CCG data'!U$3,FALSE)),ISBLANK(VLOOKUP($E386&amp;$D$91&amp;$D$92,'CCG data'!$A:$AD,'CCG data'!U$3,FALSE))),"",VLOOKUP($E386&amp;$D$91&amp;$D$92,'CCG data'!$A:$AD,'CCG data'!U$3,FALSE))</f>
        <v>26.564857202145532</v>
      </c>
      <c r="M386" s="396"/>
      <c r="N386" s="367">
        <f>IF(OR(ISERROR(VLOOKUP($E386&amp;$D$91&amp;$D$92,'CCG data'!$A:$AD,'CCG data'!G$3,FALSE)),ISBLANK(VLOOKUP($E386&amp;$D$91&amp;$D$92,'CCG data'!$A:$AD,'CCG data'!G$3,FALSE))),"",VLOOKUP($E386&amp;$D$91&amp;$D$92,'CCG data'!$A:$AD,'CCG data'!G$3,FALSE))</f>
        <v>4217</v>
      </c>
      <c r="P386" s="404" t="str">
        <f>IF(OR(ISERROR(VLOOKUP($E386&amp;$D$91&amp;$D$92,'CCG data'!$A:$AD,'CCG data'!B$3,FALSE)),ISBLANK(VLOOKUP($E386&amp;$D$91&amp;$D$92,'CCG data'!$A:$AD,'CCG data'!B$3,FALSE))),"",VLOOKUP($E386&amp;$D$91&amp;$D$92,'CCG data'!$A:$AD,'CCG data'!B$3,FALSE))</f>
        <v/>
      </c>
      <c r="Q386" s="267"/>
      <c r="R386" s="267">
        <f>IF(OR(ISERROR(VLOOKUP($E386&amp;$D$91&amp;$D$92,'CCG data'!$A:$AD,'CCG data'!C$3,FALSE)),ISBLANK(VLOOKUP($E386&amp;$D$91&amp;$D$92,'CCG data'!$A:$AD,'CCG data'!C$3,FALSE))),"",VLOOKUP($E386&amp;$D$91&amp;$D$92,'CCG data'!$A:$AD,'CCG data'!C$3,FALSE))</f>
        <v>0.74911074223381546</v>
      </c>
      <c r="S386" s="267"/>
      <c r="T386" s="267">
        <f>IF(OR(ISERROR(VLOOKUP($E386&amp;$D$91&amp;$D$92,'CCG data'!$A:$AD,'CCG data'!D$3,FALSE)),ISBLANK(VLOOKUP($E386&amp;$D$91&amp;$D$92,'CCG data'!$A:$AD,'CCG data'!D$3,FALSE))),"",VLOOKUP($E386&amp;$D$91&amp;$D$92,'CCG data'!$A:$AD,'CCG data'!D$3,FALSE))</f>
        <v>0.10410244249466445</v>
      </c>
      <c r="U386" s="267"/>
      <c r="V386" s="267">
        <f>IF(OR(ISERROR(VLOOKUP($E386&amp;$D$91&amp;$D$92,'CCG data'!$A:$AD,'CCG data'!E$3,FALSE)),ISBLANK(VLOOKUP($E386&amp;$D$91&amp;$D$92,'CCG data'!$A:$AD,'CCG data'!E$3,FALSE))),"",VLOOKUP($E386&amp;$D$91&amp;$D$92,'CCG data'!$A:$AD,'CCG data'!E$3,FALSE))</f>
        <v>0.14678681527152004</v>
      </c>
      <c r="W386" s="405"/>
      <c r="Z386" s="165">
        <f>IFERROR(VLOOKUP($E386&amp;$D$92, Outliers!$A$4:$P$214,13,FALSE),"0")</f>
        <v>0</v>
      </c>
      <c r="AA386" s="165">
        <f>IFERROR(VLOOKUP($E386&amp;$D$92, Outliers!$A$4:$P$214,14,FALSE),"0")</f>
        <v>1</v>
      </c>
      <c r="AB386" s="165">
        <f>IFERROR(VLOOKUP($E386&amp;$D$92, Outliers!$A$4:$P$214,15,FALSE),"0")</f>
        <v>0</v>
      </c>
    </row>
    <row r="387" spans="4:28" x14ac:dyDescent="0.25">
      <c r="D387" s="319"/>
      <c r="E387" s="103" t="s">
        <v>27</v>
      </c>
      <c r="F387" s="95" t="str">
        <f>IF(P386="","",VLOOKUP($E386&amp;$D$91&amp;$D$92,'CCG data'!$A:$AD,'CCG data'!W$3,FALSE))</f>
        <v/>
      </c>
      <c r="G387" s="96" t="str">
        <f>IF(P386="","",VLOOKUP($E386&amp;$D$91&amp;$D$92,'CCG data'!$A:$AD,'CCG data'!X$3,FALSE))</f>
        <v/>
      </c>
      <c r="H387" s="96">
        <f>IF(R386="","",VLOOKUP($E386&amp;$D$91&amp;$D$92,'CCG data'!$A:$AD,'CCG data'!Y$3,FALSE))</f>
        <v>129.4522161721421</v>
      </c>
      <c r="I387" s="96">
        <f>IF(R386="","",VLOOKUP($E386&amp;$D$91&amp;$D$92,'CCG data'!$A:$AD,'CCG data'!Z$3,FALSE))</f>
        <v>138.8070480629452</v>
      </c>
      <c r="J387" s="96">
        <f>IF(T386="","",VLOOKUP($E386&amp;$D$91&amp;$D$92,'CCG data'!$A:$AD,'CCG data'!AA$3,FALSE))</f>
        <v>18.513091125459564</v>
      </c>
      <c r="K387" s="96">
        <f>IF(T386="","",VLOOKUP($E386&amp;$D$91&amp;$D$92,'CCG data'!$A:$AD,'CCG data'!AB$3,FALSE))</f>
        <v>22.334177284312236</v>
      </c>
      <c r="L387" s="96">
        <f>IF(V386="","",VLOOKUP($E386&amp;$D$91&amp;$D$92,'CCG data'!$A:$AD,'CCG data'!AC$3,FALSE))</f>
        <v>24.472102952148411</v>
      </c>
      <c r="M387" s="96">
        <f>IF(V386="","",VLOOKUP($E386&amp;$D$91&amp;$D$92,'CCG data'!$A:$AD,'CCG data'!AD$3,FALSE))</f>
        <v>28.657611452142653</v>
      </c>
      <c r="N387" s="368"/>
      <c r="P387" s="152" t="str">
        <f>IF(P386="","",VLOOKUP($E386&amp;$D$91&amp;$D$92,'CCG data'!$A:$AD,'CCG data'!I$3,FALSE))</f>
        <v/>
      </c>
      <c r="Q387" s="15" t="str">
        <f>IF(P386="","",VLOOKUP($E386&amp;$D$91&amp;$D$92,'CCG data'!$A:$AD,'CCG data'!J$3,FALSE))</f>
        <v/>
      </c>
      <c r="R387" s="15">
        <f>IF(R386="","",VLOOKUP($E386&amp;$D$91&amp;$D$92,'CCG data'!$A:$AD,'CCG data'!K$3,FALSE))</f>
        <v>0.73599999999999999</v>
      </c>
      <c r="S387" s="15">
        <f>IF(R386="","",VLOOKUP($E386&amp;$D$91&amp;$D$92,'CCG data'!$A:$AD,'CCG data'!L$3,FALSE))</f>
        <v>0.76200000000000001</v>
      </c>
      <c r="T387" s="15">
        <f>IF(T386="","",VLOOKUP($E386&amp;$D$91&amp;$D$92,'CCG data'!$A:$AD,'CCG data'!M$3,FALSE))</f>
        <v>9.5000000000000001E-2</v>
      </c>
      <c r="U387" s="15">
        <f>IF(T386="","",VLOOKUP($E386&amp;$D$91&amp;$D$92,'CCG data'!$A:$AD,'CCG data'!N$3,FALSE))</f>
        <v>0.114</v>
      </c>
      <c r="V387" s="15">
        <f>IF(V386="","",VLOOKUP($E386&amp;$D$91&amp;$D$92,'CCG data'!$A:$AD,'CCG data'!O$3,FALSE))</f>
        <v>0.13600000000000001</v>
      </c>
      <c r="W387" s="136">
        <f>IF(V386="","",VLOOKUP($E386&amp;$D$91&amp;$D$92,'CCG data'!$A:$AD,'CCG data'!P$3,FALSE))</f>
        <v>0.158</v>
      </c>
      <c r="Z387" s="165" t="str">
        <f>IFERROR(VLOOKUP($E387&amp;$D$92, Outliers!$A$4:$P$214,13,FALSE),"0")</f>
        <v>0</v>
      </c>
      <c r="AA387" s="165" t="str">
        <f>IFERROR(VLOOKUP($E387&amp;$D$92, Outliers!$A$4:$P$214,14,FALSE),"0")</f>
        <v>0</v>
      </c>
      <c r="AB387" s="165" t="str">
        <f>IFERROR(VLOOKUP($E387&amp;$D$92, Outliers!$A$4:$P$214,15,FALSE),"0")</f>
        <v>0</v>
      </c>
    </row>
    <row r="388" spans="4:28" ht="15.75" x14ac:dyDescent="0.25">
      <c r="D388" s="319"/>
      <c r="E388" s="104" t="s">
        <v>253</v>
      </c>
      <c r="F388" s="394" t="str">
        <f>IF(OR(ISERROR(VLOOKUP($E388&amp;$D$91&amp;$D$92,'CCG data'!$A:$AD,'CCG data'!R$3,FALSE)),ISBLANK(VLOOKUP($E388&amp;$D$91&amp;$D$92,'CCG data'!$A:$AD,'CCG data'!R$3,FALSE))),"",VLOOKUP($E388&amp;$D$91&amp;$D$92,'CCG data'!$A:$AD,'CCG data'!R$3,FALSE))</f>
        <v/>
      </c>
      <c r="G388" s="395"/>
      <c r="H388" s="395">
        <f>IF(OR(ISERROR(VLOOKUP($E388&amp;$D$91&amp;$D$92,'CCG data'!$A:$AD,'CCG data'!S$3,FALSE)),ISBLANK(VLOOKUP($E388&amp;$D$91&amp;$D$92,'CCG data'!$A:$AD,'CCG data'!S$3,FALSE))),"",VLOOKUP($E388&amp;$D$91&amp;$D$92,'CCG data'!$A:$AD,'CCG data'!S$3,FALSE))</f>
        <v>132.89988481652733</v>
      </c>
      <c r="I388" s="395"/>
      <c r="J388" s="395">
        <f>IF(OR(ISERROR(VLOOKUP($E388&amp;$D$91&amp;$D$92,'CCG data'!$A:$AD,'CCG data'!T$3,FALSE)),ISBLANK(VLOOKUP($E388&amp;$D$91&amp;$D$92,'CCG data'!$A:$AD,'CCG data'!T$3,FALSE))),"",VLOOKUP($E388&amp;$D$91&amp;$D$92,'CCG data'!$A:$AD,'CCG data'!T$3,FALSE))</f>
        <v>24.277022786382702</v>
      </c>
      <c r="K388" s="395"/>
      <c r="L388" s="395">
        <f>IF(OR(ISERROR(VLOOKUP($E388&amp;$D$91&amp;$D$92,'CCG data'!$A:$AD,'CCG data'!U$3,FALSE)),ISBLANK(VLOOKUP($E388&amp;$D$91&amp;$D$92,'CCG data'!$A:$AD,'CCG data'!U$3,FALSE))),"",VLOOKUP($E388&amp;$D$91&amp;$D$92,'CCG data'!$A:$AD,'CCG data'!U$3,FALSE))</f>
        <v>19.831597190083521</v>
      </c>
      <c r="M388" s="396"/>
      <c r="N388" s="367">
        <f>IF(OR(ISERROR(VLOOKUP($E388&amp;$D$91&amp;$D$92,'CCG data'!$A:$AD,'CCG data'!G$3,FALSE)),ISBLANK(VLOOKUP($E388&amp;$D$91&amp;$D$92,'CCG data'!$A:$AD,'CCG data'!G$3,FALSE))),"",VLOOKUP($E388&amp;$D$91&amp;$D$92,'CCG data'!$A:$AD,'CCG data'!G$3,FALSE))</f>
        <v>1185</v>
      </c>
      <c r="P388" s="404" t="str">
        <f>IF(OR(ISERROR(VLOOKUP($E388&amp;$D$91&amp;$D$92,'CCG data'!$A:$AD,'CCG data'!B$3,FALSE)),ISBLANK(VLOOKUP($E388&amp;$D$91&amp;$D$92,'CCG data'!$A:$AD,'CCG data'!B$3,FALSE))),"",VLOOKUP($E388&amp;$D$91&amp;$D$92,'CCG data'!$A:$AD,'CCG data'!B$3,FALSE))</f>
        <v/>
      </c>
      <c r="Q388" s="267"/>
      <c r="R388" s="267">
        <f>IF(OR(ISERROR(VLOOKUP($E388&amp;$D$91&amp;$D$92,'CCG data'!$A:$AD,'CCG data'!C$3,FALSE)),ISBLANK(VLOOKUP($E388&amp;$D$91&amp;$D$92,'CCG data'!$A:$AD,'CCG data'!C$3,FALSE))),"",VLOOKUP($E388&amp;$D$91&amp;$D$92,'CCG data'!$A:$AD,'CCG data'!C$3,FALSE))</f>
        <v>0.76371308016877637</v>
      </c>
      <c r="S388" s="267"/>
      <c r="T388" s="267">
        <f>IF(OR(ISERROR(VLOOKUP($E388&amp;$D$91&amp;$D$92,'CCG data'!$A:$AD,'CCG data'!D$3,FALSE)),ISBLANK(VLOOKUP($E388&amp;$D$91&amp;$D$92,'CCG data'!$A:$AD,'CCG data'!D$3,FALSE))),"",VLOOKUP($E388&amp;$D$91&amp;$D$92,'CCG data'!$A:$AD,'CCG data'!D$3,FALSE))</f>
        <v>0.12151898734177215</v>
      </c>
      <c r="U388" s="267"/>
      <c r="V388" s="267">
        <f>IF(OR(ISERROR(VLOOKUP($E388&amp;$D$91&amp;$D$92,'CCG data'!$A:$AD,'CCG data'!E$3,FALSE)),ISBLANK(VLOOKUP($E388&amp;$D$91&amp;$D$92,'CCG data'!$A:$AD,'CCG data'!E$3,FALSE))),"",VLOOKUP($E388&amp;$D$91&amp;$D$92,'CCG data'!$A:$AD,'CCG data'!E$3,FALSE))</f>
        <v>0.11476793248945148</v>
      </c>
      <c r="W388" s="405"/>
      <c r="Z388" s="165">
        <f>IFERROR(VLOOKUP($E388&amp;$D$92, Outliers!$A$4:$P$214,13,FALSE),"0")</f>
        <v>0</v>
      </c>
      <c r="AA388" s="165">
        <f>IFERROR(VLOOKUP($E388&amp;$D$92, Outliers!$A$4:$P$214,14,FALSE),"0")</f>
        <v>1</v>
      </c>
      <c r="AB388" s="165">
        <f>IFERROR(VLOOKUP($E388&amp;$D$92, Outliers!$A$4:$P$214,15,FALSE),"0")</f>
        <v>1</v>
      </c>
    </row>
    <row r="389" spans="4:28" x14ac:dyDescent="0.25">
      <c r="D389" s="319"/>
      <c r="E389" s="103" t="s">
        <v>27</v>
      </c>
      <c r="F389" s="95" t="str">
        <f>IF(P388="","",VLOOKUP($E388&amp;$D$91&amp;$D$92,'CCG data'!$A:$AD,'CCG data'!W$3,FALSE))</f>
        <v/>
      </c>
      <c r="G389" s="96" t="str">
        <f>IF(P388="","",VLOOKUP($E388&amp;$D$91&amp;$D$92,'CCG data'!$A:$AD,'CCG data'!X$3,FALSE))</f>
        <v/>
      </c>
      <c r="H389" s="96">
        <f>IF(R388="","",VLOOKUP($E388&amp;$D$91&amp;$D$92,'CCG data'!$A:$AD,'CCG data'!Y$3,FALSE))</f>
        <v>124.24111117755503</v>
      </c>
      <c r="I389" s="96">
        <f>IF(R388="","",VLOOKUP($E388&amp;$D$91&amp;$D$92,'CCG data'!$A:$AD,'CCG data'!Z$3,FALSE))</f>
        <v>141.55865845549963</v>
      </c>
      <c r="J389" s="96">
        <f>IF(T388="","",VLOOKUP($E388&amp;$D$91&amp;$D$92,'CCG data'!$A:$AD,'CCG data'!AA$3,FALSE))</f>
        <v>20.311775731273528</v>
      </c>
      <c r="K389" s="96">
        <f>IF(T388="","",VLOOKUP($E388&amp;$D$91&amp;$D$92,'CCG data'!$A:$AD,'CCG data'!AB$3,FALSE))</f>
        <v>28.242269841491876</v>
      </c>
      <c r="L389" s="96">
        <f>IF(V388="","",VLOOKUP($E388&amp;$D$91&amp;$D$92,'CCG data'!$A:$AD,'CCG data'!AC$3,FALSE))</f>
        <v>16.498528148052351</v>
      </c>
      <c r="M389" s="96">
        <f>IF(V388="","",VLOOKUP($E388&amp;$D$91&amp;$D$92,'CCG data'!$A:$AD,'CCG data'!AD$3,FALSE))</f>
        <v>23.164666232114691</v>
      </c>
      <c r="N389" s="368"/>
      <c r="P389" s="152" t="str">
        <f>IF(P388="","",VLOOKUP($E388&amp;$D$91&amp;$D$92,'CCG data'!$A:$AD,'CCG data'!I$3,FALSE))</f>
        <v/>
      </c>
      <c r="Q389" s="15" t="str">
        <f>IF(P388="","",VLOOKUP($E388&amp;$D$91&amp;$D$92,'CCG data'!$A:$AD,'CCG data'!J$3,FALSE))</f>
        <v/>
      </c>
      <c r="R389" s="15">
        <f>IF(R388="","",VLOOKUP($E388&amp;$D$91&amp;$D$92,'CCG data'!$A:$AD,'CCG data'!K$3,FALSE))</f>
        <v>0.73899999999999999</v>
      </c>
      <c r="S389" s="15">
        <f>IF(R388="","",VLOOKUP($E388&amp;$D$91&amp;$D$92,'CCG data'!$A:$AD,'CCG data'!L$3,FALSE))</f>
        <v>0.78700000000000003</v>
      </c>
      <c r="T389" s="15">
        <f>IF(T388="","",VLOOKUP($E388&amp;$D$91&amp;$D$92,'CCG data'!$A:$AD,'CCG data'!M$3,FALSE))</f>
        <v>0.104</v>
      </c>
      <c r="U389" s="15">
        <f>IF(T388="","",VLOOKUP($E388&amp;$D$91&amp;$D$92,'CCG data'!$A:$AD,'CCG data'!N$3,FALSE))</f>
        <v>0.14099999999999999</v>
      </c>
      <c r="V389" s="15">
        <f>IF(V388="","",VLOOKUP($E388&amp;$D$91&amp;$D$92,'CCG data'!$A:$AD,'CCG data'!O$3,FALSE))</f>
        <v>9.8000000000000004E-2</v>
      </c>
      <c r="W389" s="136">
        <f>IF(V388="","",VLOOKUP($E388&amp;$D$91&amp;$D$92,'CCG data'!$A:$AD,'CCG data'!P$3,FALSE))</f>
        <v>0.13400000000000001</v>
      </c>
      <c r="Z389" s="165" t="str">
        <f>IFERROR(VLOOKUP($E389&amp;$D$92, Outliers!$A$4:$P$214,13,FALSE),"0")</f>
        <v>0</v>
      </c>
      <c r="AA389" s="165" t="str">
        <f>IFERROR(VLOOKUP($E389&amp;$D$92, Outliers!$A$4:$P$214,14,FALSE),"0")</f>
        <v>0</v>
      </c>
      <c r="AB389" s="165" t="str">
        <f>IFERROR(VLOOKUP($E389&amp;$D$92, Outliers!$A$4:$P$214,15,FALSE),"0")</f>
        <v>0</v>
      </c>
    </row>
    <row r="390" spans="4:28" ht="15.75" x14ac:dyDescent="0.25">
      <c r="D390" s="319"/>
      <c r="E390" s="104" t="s">
        <v>421</v>
      </c>
      <c r="F390" s="394" t="str">
        <f>IF(OR(ISERROR(VLOOKUP($E390&amp;$D$91&amp;$D$92,'CCG data'!$A:$AD,'CCG data'!R$3,FALSE)),ISBLANK(VLOOKUP($E390&amp;$D$91&amp;$D$92,'CCG data'!$A:$AD,'CCG data'!R$3,FALSE))),"",VLOOKUP($E390&amp;$D$91&amp;$D$92,'CCG data'!$A:$AD,'CCG data'!R$3,FALSE))</f>
        <v/>
      </c>
      <c r="G390" s="395"/>
      <c r="H390" s="395">
        <f>IF(OR(ISERROR(VLOOKUP($E390&amp;$D$91&amp;$D$92,'CCG data'!$A:$AD,'CCG data'!S$3,FALSE)),ISBLANK(VLOOKUP($E390&amp;$D$91&amp;$D$92,'CCG data'!$A:$AD,'CCG data'!S$3,FALSE))),"",VLOOKUP($E390&amp;$D$91&amp;$D$92,'CCG data'!$A:$AD,'CCG data'!S$3,FALSE))</f>
        <v>134.78525737480723</v>
      </c>
      <c r="I390" s="395"/>
      <c r="J390" s="395">
        <f>IF(OR(ISERROR(VLOOKUP($E390&amp;$D$91&amp;$D$92,'CCG data'!$A:$AD,'CCG data'!T$3,FALSE)),ISBLANK(VLOOKUP($E390&amp;$D$91&amp;$D$92,'CCG data'!$A:$AD,'CCG data'!T$3,FALSE))),"",VLOOKUP($E390&amp;$D$91&amp;$D$92,'CCG data'!$A:$AD,'CCG data'!T$3,FALSE))</f>
        <v>20.663202070661335</v>
      </c>
      <c r="K390" s="395"/>
      <c r="L390" s="395">
        <f>IF(OR(ISERROR(VLOOKUP($E390&amp;$D$91&amp;$D$92,'CCG data'!$A:$AD,'CCG data'!U$3,FALSE)),ISBLANK(VLOOKUP($E390&amp;$D$91&amp;$D$92,'CCG data'!$A:$AD,'CCG data'!U$3,FALSE))),"",VLOOKUP($E390&amp;$D$91&amp;$D$92,'CCG data'!$A:$AD,'CCG data'!U$3,FALSE))</f>
        <v>33.835234229444985</v>
      </c>
      <c r="M390" s="396"/>
      <c r="N390" s="367">
        <f>IF(OR(ISERROR(VLOOKUP($E390&amp;$D$91&amp;$D$92,'CCG data'!$A:$AD,'CCG data'!G$3,FALSE)),ISBLANK(VLOOKUP($E390&amp;$D$91&amp;$D$92,'CCG data'!$A:$AD,'CCG data'!G$3,FALSE))),"",VLOOKUP($E390&amp;$D$91&amp;$D$92,'CCG data'!$A:$AD,'CCG data'!G$3,FALSE))</f>
        <v>2497</v>
      </c>
      <c r="P390" s="404" t="str">
        <f>IF(OR(ISERROR(VLOOKUP($E390&amp;$D$91&amp;$D$92,'CCG data'!$A:$AD,'CCG data'!B$3,FALSE)),ISBLANK(VLOOKUP($E390&amp;$D$91&amp;$D$92,'CCG data'!$A:$AD,'CCG data'!B$3,FALSE))),"",VLOOKUP($E390&amp;$D$91&amp;$D$92,'CCG data'!$A:$AD,'CCG data'!B$3,FALSE))</f>
        <v/>
      </c>
      <c r="Q390" s="267"/>
      <c r="R390" s="267">
        <f>IF(OR(ISERROR(VLOOKUP($E390&amp;$D$91&amp;$D$92,'CCG data'!$A:$AD,'CCG data'!C$3,FALSE)),ISBLANK(VLOOKUP($E390&amp;$D$91&amp;$D$92,'CCG data'!$A:$AD,'CCG data'!C$3,FALSE))),"",VLOOKUP($E390&amp;$D$91&amp;$D$92,'CCG data'!$A:$AD,'CCG data'!C$3,FALSE))</f>
        <v>0.71645975170204246</v>
      </c>
      <c r="S390" s="267"/>
      <c r="T390" s="267">
        <f>IF(OR(ISERROR(VLOOKUP($E390&amp;$D$91&amp;$D$92,'CCG data'!$A:$AD,'CCG data'!D$3,FALSE)),ISBLANK(VLOOKUP($E390&amp;$D$91&amp;$D$92,'CCG data'!$A:$AD,'CCG data'!D$3,FALSE))),"",VLOOKUP($E390&amp;$D$91&amp;$D$92,'CCG data'!$A:$AD,'CCG data'!D$3,FALSE))</f>
        <v>0.10492591109331198</v>
      </c>
      <c r="U390" s="267"/>
      <c r="V390" s="267">
        <f>IF(OR(ISERROR(VLOOKUP($E390&amp;$D$91&amp;$D$92,'CCG data'!$A:$AD,'CCG data'!E$3,FALSE)),ISBLANK(VLOOKUP($E390&amp;$D$91&amp;$D$92,'CCG data'!$A:$AD,'CCG data'!E$3,FALSE))),"",VLOOKUP($E390&amp;$D$91&amp;$D$92,'CCG data'!$A:$AD,'CCG data'!E$3,FALSE))</f>
        <v>0.17861433720464556</v>
      </c>
      <c r="W390" s="405"/>
      <c r="Z390" s="165">
        <f>IFERROR(VLOOKUP($E390&amp;$D$92, Outliers!$A$4:$P$214,13,FALSE),"0")</f>
        <v>0</v>
      </c>
      <c r="AA390" s="165">
        <f>IFERROR(VLOOKUP($E390&amp;$D$92, Outliers!$A$4:$P$214,14,FALSE),"0")</f>
        <v>0</v>
      </c>
      <c r="AB390" s="165">
        <f>IFERROR(VLOOKUP($E390&amp;$D$92, Outliers!$A$4:$P$214,15,FALSE),"0")</f>
        <v>1</v>
      </c>
    </row>
    <row r="391" spans="4:28" x14ac:dyDescent="0.25">
      <c r="D391" s="319"/>
      <c r="E391" s="103" t="s">
        <v>27</v>
      </c>
      <c r="F391" s="95" t="str">
        <f>IF(P390="","",VLOOKUP($E390&amp;$D$91&amp;$D$92,'CCG data'!$A:$AD,'CCG data'!W$3,FALSE))</f>
        <v/>
      </c>
      <c r="G391" s="96" t="str">
        <f>IF(P390="","",VLOOKUP($E390&amp;$D$91&amp;$D$92,'CCG data'!$A:$AD,'CCG data'!X$3,FALSE))</f>
        <v/>
      </c>
      <c r="H391" s="96">
        <f>IF(R390="","",VLOOKUP($E390&amp;$D$91&amp;$D$92,'CCG data'!$A:$AD,'CCG data'!Y$3,FALSE))</f>
        <v>128.53938230312244</v>
      </c>
      <c r="I391" s="96">
        <f>IF(R390="","",VLOOKUP($E390&amp;$D$91&amp;$D$92,'CCG data'!$A:$AD,'CCG data'!Z$3,FALSE))</f>
        <v>141.03113244649202</v>
      </c>
      <c r="J391" s="96">
        <f>IF(T390="","",VLOOKUP($E390&amp;$D$91&amp;$D$92,'CCG data'!$A:$AD,'CCG data'!AA$3,FALSE))</f>
        <v>18.161111371771387</v>
      </c>
      <c r="K391" s="96">
        <f>IF(T390="","",VLOOKUP($E390&amp;$D$91&amp;$D$92,'CCG data'!$A:$AD,'CCG data'!AB$3,FALSE))</f>
        <v>23.165292769551282</v>
      </c>
      <c r="L391" s="96">
        <f>IF(V390="","",VLOOKUP($E390&amp;$D$91&amp;$D$92,'CCG data'!$A:$AD,'CCG data'!AC$3,FALSE))</f>
        <v>30.695030469272734</v>
      </c>
      <c r="M391" s="96">
        <f>IF(V390="","",VLOOKUP($E390&amp;$D$91&amp;$D$92,'CCG data'!$A:$AD,'CCG data'!AD$3,FALSE))</f>
        <v>36.975437989617234</v>
      </c>
      <c r="N391" s="368"/>
      <c r="P391" s="152" t="str">
        <f>IF(P390="","",VLOOKUP($E390&amp;$D$91&amp;$D$92,'CCG data'!$A:$AD,'CCG data'!I$3,FALSE))</f>
        <v/>
      </c>
      <c r="Q391" s="15" t="str">
        <f>IF(P390="","",VLOOKUP($E390&amp;$D$91&amp;$D$92,'CCG data'!$A:$AD,'CCG data'!J$3,FALSE))</f>
        <v/>
      </c>
      <c r="R391" s="15">
        <f>IF(R390="","",VLOOKUP($E390&amp;$D$91&amp;$D$92,'CCG data'!$A:$AD,'CCG data'!K$3,FALSE))</f>
        <v>0.69799999999999995</v>
      </c>
      <c r="S391" s="15">
        <f>IF(R390="","",VLOOKUP($E390&amp;$D$91&amp;$D$92,'CCG data'!$A:$AD,'CCG data'!L$3,FALSE))</f>
        <v>0.73399999999999999</v>
      </c>
      <c r="T391" s="15">
        <f>IF(T390="","",VLOOKUP($E390&amp;$D$91&amp;$D$92,'CCG data'!$A:$AD,'CCG data'!M$3,FALSE))</f>
        <v>9.4E-2</v>
      </c>
      <c r="U391" s="15">
        <f>IF(T390="","",VLOOKUP($E390&amp;$D$91&amp;$D$92,'CCG data'!$A:$AD,'CCG data'!N$3,FALSE))</f>
        <v>0.11799999999999999</v>
      </c>
      <c r="V391" s="15">
        <f>IF(V390="","",VLOOKUP($E390&amp;$D$91&amp;$D$92,'CCG data'!$A:$AD,'CCG data'!O$3,FALSE))</f>
        <v>0.16400000000000001</v>
      </c>
      <c r="W391" s="136">
        <f>IF(V390="","",VLOOKUP($E390&amp;$D$91&amp;$D$92,'CCG data'!$A:$AD,'CCG data'!P$3,FALSE))</f>
        <v>0.19400000000000001</v>
      </c>
      <c r="Z391" s="165" t="str">
        <f>IFERROR(VLOOKUP($E391&amp;$D$92, Outliers!$A$4:$P$214,13,FALSE),"0")</f>
        <v>0</v>
      </c>
      <c r="AA391" s="165" t="str">
        <f>IFERROR(VLOOKUP($E391&amp;$D$92, Outliers!$A$4:$P$214,14,FALSE),"0")</f>
        <v>0</v>
      </c>
      <c r="AB391" s="165" t="str">
        <f>IFERROR(VLOOKUP($E391&amp;$D$92, Outliers!$A$4:$P$214,15,FALSE),"0")</f>
        <v>0</v>
      </c>
    </row>
    <row r="392" spans="4:28" ht="15.75" x14ac:dyDescent="0.25">
      <c r="D392" s="319"/>
      <c r="E392" s="104" t="s">
        <v>500</v>
      </c>
      <c r="F392" s="394" t="str">
        <f>IF(OR(ISERROR(VLOOKUP($E392&amp;$D$91&amp;$D$92,'CCG data'!$A:$AD,'CCG data'!R$3,FALSE)),ISBLANK(VLOOKUP($E392&amp;$D$91&amp;$D$92,'CCG data'!$A:$AD,'CCG data'!R$3,FALSE))),"",VLOOKUP($E392&amp;$D$91&amp;$D$92,'CCG data'!$A:$AD,'CCG data'!R$3,FALSE))</f>
        <v/>
      </c>
      <c r="G392" s="395"/>
      <c r="H392" s="395">
        <f>IF(OR(ISERROR(VLOOKUP($E392&amp;$D$91&amp;$D$92,'CCG data'!$A:$AD,'CCG data'!S$3,FALSE)),ISBLANK(VLOOKUP($E392&amp;$D$91&amp;$D$92,'CCG data'!$A:$AD,'CCG data'!S$3,FALSE))),"",VLOOKUP($E392&amp;$D$91&amp;$D$92,'CCG data'!$A:$AD,'CCG data'!S$3,FALSE))</f>
        <v>143.33510418808783</v>
      </c>
      <c r="I392" s="395"/>
      <c r="J392" s="395">
        <f>IF(OR(ISERROR(VLOOKUP($E392&amp;$D$91&amp;$D$92,'CCG data'!$A:$AD,'CCG data'!T$3,FALSE)),ISBLANK(VLOOKUP($E392&amp;$D$91&amp;$D$92,'CCG data'!$A:$AD,'CCG data'!T$3,FALSE))),"",VLOOKUP($E392&amp;$D$91&amp;$D$92,'CCG data'!$A:$AD,'CCG data'!T$3,FALSE))</f>
        <v>13.205956824548316</v>
      </c>
      <c r="K392" s="395"/>
      <c r="L392" s="395">
        <f>IF(OR(ISERROR(VLOOKUP($E392&amp;$D$91&amp;$D$92,'CCG data'!$A:$AD,'CCG data'!U$3,FALSE)),ISBLANK(VLOOKUP($E392&amp;$D$91&amp;$D$92,'CCG data'!$A:$AD,'CCG data'!U$3,FALSE))),"",VLOOKUP($E392&amp;$D$91&amp;$D$92,'CCG data'!$A:$AD,'CCG data'!U$3,FALSE))</f>
        <v>31.94006579541373</v>
      </c>
      <c r="M392" s="396"/>
      <c r="N392" s="367">
        <f>IF(OR(ISERROR(VLOOKUP($E392&amp;$D$91&amp;$D$92,'CCG data'!$A:$AD,'CCG data'!G$3,FALSE)),ISBLANK(VLOOKUP($E392&amp;$D$91&amp;$D$92,'CCG data'!$A:$AD,'CCG data'!G$3,FALSE))),"",VLOOKUP($E392&amp;$D$91&amp;$D$92,'CCG data'!$A:$AD,'CCG data'!G$3,FALSE))</f>
        <v>1651</v>
      </c>
      <c r="P392" s="404" t="str">
        <f>IF(OR(ISERROR(VLOOKUP($E392&amp;$D$91&amp;$D$92,'CCG data'!$A:$AD,'CCG data'!B$3,FALSE)),ISBLANK(VLOOKUP($E392&amp;$D$91&amp;$D$92,'CCG data'!$A:$AD,'CCG data'!B$3,FALSE))),"",VLOOKUP($E392&amp;$D$91&amp;$D$92,'CCG data'!$A:$AD,'CCG data'!B$3,FALSE))</f>
        <v/>
      </c>
      <c r="Q392" s="267"/>
      <c r="R392" s="267">
        <f>IF(OR(ISERROR(VLOOKUP($E392&amp;$D$91&amp;$D$92,'CCG data'!$A:$AD,'CCG data'!C$3,FALSE)),ISBLANK(VLOOKUP($E392&amp;$D$91&amp;$D$92,'CCG data'!$A:$AD,'CCG data'!C$3,FALSE))),"",VLOOKUP($E392&amp;$D$91&amp;$D$92,'CCG data'!$A:$AD,'CCG data'!C$3,FALSE))</f>
        <v>0.77468201090248334</v>
      </c>
      <c r="S392" s="267"/>
      <c r="T392" s="267">
        <f>IF(OR(ISERROR(VLOOKUP($E392&amp;$D$91&amp;$D$92,'CCG data'!$A:$AD,'CCG data'!D$3,FALSE)),ISBLANK(VLOOKUP($E392&amp;$D$91&amp;$D$92,'CCG data'!$A:$AD,'CCG data'!D$3,FALSE))),"",VLOOKUP($E392&amp;$D$91&amp;$D$92,'CCG data'!$A:$AD,'CCG data'!D$3,FALSE))</f>
        <v>5.5723803755299818E-2</v>
      </c>
      <c r="U392" s="267"/>
      <c r="V392" s="267">
        <f>IF(OR(ISERROR(VLOOKUP($E392&amp;$D$91&amp;$D$92,'CCG data'!$A:$AD,'CCG data'!E$3,FALSE)),ISBLANK(VLOOKUP($E392&amp;$D$91&amp;$D$92,'CCG data'!$A:$AD,'CCG data'!E$3,FALSE))),"",VLOOKUP($E392&amp;$D$91&amp;$D$92,'CCG data'!$A:$AD,'CCG data'!E$3,FALSE))</f>
        <v>0.16959418534221685</v>
      </c>
      <c r="W392" s="405"/>
      <c r="Z392" s="165">
        <f>IFERROR(VLOOKUP($E392&amp;$D$92, Outliers!$A$4:$P$214,13,FALSE),"0")</f>
        <v>1</v>
      </c>
      <c r="AA392" s="165">
        <f>IFERROR(VLOOKUP($E392&amp;$D$92, Outliers!$A$4:$P$214,14,FALSE),"0")</f>
        <v>0</v>
      </c>
      <c r="AB392" s="165">
        <f>IFERROR(VLOOKUP($E392&amp;$D$92, Outliers!$A$4:$P$214,15,FALSE),"0")</f>
        <v>0</v>
      </c>
    </row>
    <row r="393" spans="4:28" x14ac:dyDescent="0.25">
      <c r="D393" s="319"/>
      <c r="E393" s="103" t="s">
        <v>27</v>
      </c>
      <c r="F393" s="95" t="str">
        <f>IF(P392="","",VLOOKUP($E392&amp;$D$91&amp;$D$92,'CCG data'!$A:$AD,'CCG data'!W$3,FALSE))</f>
        <v/>
      </c>
      <c r="G393" s="96" t="str">
        <f>IF(P392="","",VLOOKUP($E392&amp;$D$91&amp;$D$92,'CCG data'!$A:$AD,'CCG data'!X$3,FALSE))</f>
        <v/>
      </c>
      <c r="H393" s="96">
        <f>IF(R392="","",VLOOKUP($E392&amp;$D$91&amp;$D$92,'CCG data'!$A:$AD,'CCG data'!Y$3,FALSE))</f>
        <v>135.47961264224088</v>
      </c>
      <c r="I393" s="96">
        <f>IF(R392="","",VLOOKUP($E392&amp;$D$91&amp;$D$92,'CCG data'!$A:$AD,'CCG data'!Z$3,FALSE))</f>
        <v>151.19059573393477</v>
      </c>
      <c r="J393" s="96">
        <f>IF(T392="","",VLOOKUP($E392&amp;$D$91&amp;$D$92,'CCG data'!$A:$AD,'CCG data'!AA$3,FALSE))</f>
        <v>10.507397122201271</v>
      </c>
      <c r="K393" s="96">
        <f>IF(T392="","",VLOOKUP($E392&amp;$D$91&amp;$D$92,'CCG data'!$A:$AD,'CCG data'!AB$3,FALSE))</f>
        <v>15.904516526895362</v>
      </c>
      <c r="L393" s="96">
        <f>IF(V392="","",VLOOKUP($E392&amp;$D$91&amp;$D$92,'CCG data'!$A:$AD,'CCG data'!AC$3,FALSE))</f>
        <v>28.198849113988995</v>
      </c>
      <c r="M393" s="96">
        <f>IF(V392="","",VLOOKUP($E392&amp;$D$91&amp;$D$92,'CCG data'!$A:$AD,'CCG data'!AD$3,FALSE))</f>
        <v>35.681282476838469</v>
      </c>
      <c r="N393" s="368"/>
      <c r="P393" s="152" t="str">
        <f>IF(P392="","",VLOOKUP($E392&amp;$D$91&amp;$D$92,'CCG data'!$A:$AD,'CCG data'!I$3,FALSE))</f>
        <v/>
      </c>
      <c r="Q393" s="15" t="str">
        <f>IF(P392="","",VLOOKUP($E392&amp;$D$91&amp;$D$92,'CCG data'!$A:$AD,'CCG data'!J$3,FALSE))</f>
        <v/>
      </c>
      <c r="R393" s="15">
        <f>IF(R392="","",VLOOKUP($E392&amp;$D$91&amp;$D$92,'CCG data'!$A:$AD,'CCG data'!K$3,FALSE))</f>
        <v>0.754</v>
      </c>
      <c r="S393" s="15">
        <f>IF(R392="","",VLOOKUP($E392&amp;$D$91&amp;$D$92,'CCG data'!$A:$AD,'CCG data'!L$3,FALSE))</f>
        <v>0.79400000000000004</v>
      </c>
      <c r="T393" s="15">
        <f>IF(T392="","",VLOOKUP($E392&amp;$D$91&amp;$D$92,'CCG data'!$A:$AD,'CCG data'!M$3,FALSE))</f>
        <v>4.5999999999999999E-2</v>
      </c>
      <c r="U393" s="15">
        <f>IF(T392="","",VLOOKUP($E392&amp;$D$91&amp;$D$92,'CCG data'!$A:$AD,'CCG data'!N$3,FALSE))</f>
        <v>6.8000000000000005E-2</v>
      </c>
      <c r="V393" s="15">
        <f>IF(V392="","",VLOOKUP($E392&amp;$D$91&amp;$D$92,'CCG data'!$A:$AD,'CCG data'!O$3,FALSE))</f>
        <v>0.152</v>
      </c>
      <c r="W393" s="136">
        <f>IF(V392="","",VLOOKUP($E392&amp;$D$91&amp;$D$92,'CCG data'!$A:$AD,'CCG data'!P$3,FALSE))</f>
        <v>0.188</v>
      </c>
      <c r="Z393" s="165" t="str">
        <f>IFERROR(VLOOKUP($E393&amp;$D$92, Outliers!$A$4:$P$214,13,FALSE),"0")</f>
        <v>0</v>
      </c>
      <c r="AA393" s="165" t="str">
        <f>IFERROR(VLOOKUP($E393&amp;$D$92, Outliers!$A$4:$P$214,14,FALSE),"0")</f>
        <v>0</v>
      </c>
      <c r="AB393" s="165" t="str">
        <f>IFERROR(VLOOKUP($E393&amp;$D$92, Outliers!$A$4:$P$214,15,FALSE),"0")</f>
        <v>0</v>
      </c>
    </row>
    <row r="394" spans="4:28" ht="15.75" x14ac:dyDescent="0.25">
      <c r="D394" s="319"/>
      <c r="E394" s="104" t="s">
        <v>254</v>
      </c>
      <c r="F394" s="394" t="str">
        <f>IF(OR(ISERROR(VLOOKUP($E394&amp;$D$91&amp;$D$92,'CCG data'!$A:$AD,'CCG data'!R$3,FALSE)),ISBLANK(VLOOKUP($E394&amp;$D$91&amp;$D$92,'CCG data'!$A:$AD,'CCG data'!R$3,FALSE))),"",VLOOKUP($E394&amp;$D$91&amp;$D$92,'CCG data'!$A:$AD,'CCG data'!R$3,FALSE))</f>
        <v/>
      </c>
      <c r="G394" s="395"/>
      <c r="H394" s="395">
        <f>IF(OR(ISERROR(VLOOKUP($E394&amp;$D$91&amp;$D$92,'CCG data'!$A:$AD,'CCG data'!S$3,FALSE)),ISBLANK(VLOOKUP($E394&amp;$D$91&amp;$D$92,'CCG data'!$A:$AD,'CCG data'!S$3,FALSE))),"",VLOOKUP($E394&amp;$D$91&amp;$D$92,'CCG data'!$A:$AD,'CCG data'!S$3,FALSE))</f>
        <v>111.90539998253448</v>
      </c>
      <c r="I394" s="395"/>
      <c r="J394" s="395">
        <f>IF(OR(ISERROR(VLOOKUP($E394&amp;$D$91&amp;$D$92,'CCG data'!$A:$AD,'CCG data'!T$3,FALSE)),ISBLANK(VLOOKUP($E394&amp;$D$91&amp;$D$92,'CCG data'!$A:$AD,'CCG data'!T$3,FALSE))),"",VLOOKUP($E394&amp;$D$91&amp;$D$92,'CCG data'!$A:$AD,'CCG data'!T$3,FALSE))</f>
        <v>19.306324015566808</v>
      </c>
      <c r="K394" s="395"/>
      <c r="L394" s="395">
        <f>IF(OR(ISERROR(VLOOKUP($E394&amp;$D$91&amp;$D$92,'CCG data'!$A:$AD,'CCG data'!U$3,FALSE)),ISBLANK(VLOOKUP($E394&amp;$D$91&amp;$D$92,'CCG data'!$A:$AD,'CCG data'!U$3,FALSE))),"",VLOOKUP($E394&amp;$D$91&amp;$D$92,'CCG data'!$A:$AD,'CCG data'!U$3,FALSE))</f>
        <v>18.633001686499039</v>
      </c>
      <c r="M394" s="396"/>
      <c r="N394" s="367">
        <f>IF(OR(ISERROR(VLOOKUP($E394&amp;$D$91&amp;$D$92,'CCG data'!$A:$AD,'CCG data'!G$3,FALSE)),ISBLANK(VLOOKUP($E394&amp;$D$91&amp;$D$92,'CCG data'!$A:$AD,'CCG data'!G$3,FALSE))),"",VLOOKUP($E394&amp;$D$91&amp;$D$92,'CCG data'!$A:$AD,'CCG data'!G$3,FALSE))</f>
        <v>1300</v>
      </c>
      <c r="P394" s="404" t="str">
        <f>IF(OR(ISERROR(VLOOKUP($E394&amp;$D$91&amp;$D$92,'CCG data'!$A:$AD,'CCG data'!B$3,FALSE)),ISBLANK(VLOOKUP($E394&amp;$D$91&amp;$D$92,'CCG data'!$A:$AD,'CCG data'!B$3,FALSE))),"",VLOOKUP($E394&amp;$D$91&amp;$D$92,'CCG data'!$A:$AD,'CCG data'!B$3,FALSE))</f>
        <v/>
      </c>
      <c r="Q394" s="267"/>
      <c r="R394" s="267">
        <f>IF(OR(ISERROR(VLOOKUP($E394&amp;$D$91&amp;$D$92,'CCG data'!$A:$AD,'CCG data'!C$3,FALSE)),ISBLANK(VLOOKUP($E394&amp;$D$91&amp;$D$92,'CCG data'!$A:$AD,'CCG data'!C$3,FALSE))),"",VLOOKUP($E394&amp;$D$91&amp;$D$92,'CCG data'!$A:$AD,'CCG data'!C$3,FALSE))</f>
        <v>0.75384615384615383</v>
      </c>
      <c r="S394" s="267"/>
      <c r="T394" s="267">
        <f>IF(OR(ISERROR(VLOOKUP($E394&amp;$D$91&amp;$D$92,'CCG data'!$A:$AD,'CCG data'!D$3,FALSE)),ISBLANK(VLOOKUP($E394&amp;$D$91&amp;$D$92,'CCG data'!$A:$AD,'CCG data'!D$3,FALSE))),"",VLOOKUP($E394&amp;$D$91&amp;$D$92,'CCG data'!$A:$AD,'CCG data'!D$3,FALSE))</f>
        <v>0.12076923076923077</v>
      </c>
      <c r="U394" s="267"/>
      <c r="V394" s="267">
        <f>IF(OR(ISERROR(VLOOKUP($E394&amp;$D$91&amp;$D$92,'CCG data'!$A:$AD,'CCG data'!E$3,FALSE)),ISBLANK(VLOOKUP($E394&amp;$D$91&amp;$D$92,'CCG data'!$A:$AD,'CCG data'!E$3,FALSE))),"",VLOOKUP($E394&amp;$D$91&amp;$D$92,'CCG data'!$A:$AD,'CCG data'!E$3,FALSE))</f>
        <v>0.12538461538461537</v>
      </c>
      <c r="W394" s="405"/>
      <c r="Z394" s="165">
        <f>IFERROR(VLOOKUP($E394&amp;$D$92, Outliers!$A$4:$P$214,13,FALSE),"0")</f>
        <v>1</v>
      </c>
      <c r="AA394" s="165">
        <f>IFERROR(VLOOKUP($E394&amp;$D$92, Outliers!$A$4:$P$214,14,FALSE),"0")</f>
        <v>0</v>
      </c>
      <c r="AB394" s="165">
        <f>IFERROR(VLOOKUP($E394&amp;$D$92, Outliers!$A$4:$P$214,15,FALSE),"0")</f>
        <v>1</v>
      </c>
    </row>
    <row r="395" spans="4:28" x14ac:dyDescent="0.25">
      <c r="D395" s="319"/>
      <c r="E395" s="103" t="s">
        <v>27</v>
      </c>
      <c r="F395" s="95" t="str">
        <f>IF(P394="","",VLOOKUP($E394&amp;$D$91&amp;$D$92,'CCG data'!$A:$AD,'CCG data'!W$3,FALSE))</f>
        <v/>
      </c>
      <c r="G395" s="96" t="str">
        <f>IF(P394="","",VLOOKUP($E394&amp;$D$91&amp;$D$92,'CCG data'!$A:$AD,'CCG data'!X$3,FALSE))</f>
        <v/>
      </c>
      <c r="H395" s="96">
        <f>IF(R394="","",VLOOKUP($E394&amp;$D$91&amp;$D$92,'CCG data'!$A:$AD,'CCG data'!Y$3,FALSE))</f>
        <v>104.89901370304746</v>
      </c>
      <c r="I395" s="96">
        <f>IF(R394="","",VLOOKUP($E394&amp;$D$91&amp;$D$92,'CCG data'!$A:$AD,'CCG data'!Z$3,FALSE))</f>
        <v>118.91178626202149</v>
      </c>
      <c r="J395" s="96">
        <f>IF(T394="","",VLOOKUP($E394&amp;$D$91&amp;$D$92,'CCG data'!$A:$AD,'CCG data'!AA$3,FALSE))</f>
        <v>16.286331714682003</v>
      </c>
      <c r="K395" s="96">
        <f>IF(T394="","",VLOOKUP($E394&amp;$D$91&amp;$D$92,'CCG data'!$A:$AD,'CCG data'!AB$3,FALSE))</f>
        <v>22.326316316451614</v>
      </c>
      <c r="L395" s="96">
        <f>IF(V394="","",VLOOKUP($E394&amp;$D$91&amp;$D$92,'CCG data'!$A:$AD,'CCG data'!AC$3,FALSE))</f>
        <v>15.772481002522692</v>
      </c>
      <c r="M395" s="96">
        <f>IF(V394="","",VLOOKUP($E394&amp;$D$91&amp;$D$92,'CCG data'!$A:$AD,'CCG data'!AD$3,FALSE))</f>
        <v>21.493522370475386</v>
      </c>
      <c r="N395" s="368"/>
      <c r="P395" s="152" t="str">
        <f>IF(P394="","",VLOOKUP($E394&amp;$D$91&amp;$D$92,'CCG data'!$A:$AD,'CCG data'!I$3,FALSE))</f>
        <v/>
      </c>
      <c r="Q395" s="15" t="str">
        <f>IF(P394="","",VLOOKUP($E394&amp;$D$91&amp;$D$92,'CCG data'!$A:$AD,'CCG data'!J$3,FALSE))</f>
        <v/>
      </c>
      <c r="R395" s="15">
        <f>IF(R394="","",VLOOKUP($E394&amp;$D$91&amp;$D$92,'CCG data'!$A:$AD,'CCG data'!K$3,FALSE))</f>
        <v>0.73</v>
      </c>
      <c r="S395" s="15">
        <f>IF(R394="","",VLOOKUP($E394&amp;$D$91&amp;$D$92,'CCG data'!$A:$AD,'CCG data'!L$3,FALSE))</f>
        <v>0.77600000000000002</v>
      </c>
      <c r="T395" s="15">
        <f>IF(T394="","",VLOOKUP($E394&amp;$D$91&amp;$D$92,'CCG data'!$A:$AD,'CCG data'!M$3,FALSE))</f>
        <v>0.104</v>
      </c>
      <c r="U395" s="15">
        <f>IF(T394="","",VLOOKUP($E394&amp;$D$91&amp;$D$92,'CCG data'!$A:$AD,'CCG data'!N$3,FALSE))</f>
        <v>0.14000000000000001</v>
      </c>
      <c r="V395" s="15">
        <f>IF(V394="","",VLOOKUP($E394&amp;$D$91&amp;$D$92,'CCG data'!$A:$AD,'CCG data'!O$3,FALSE))</f>
        <v>0.108</v>
      </c>
      <c r="W395" s="136">
        <f>IF(V394="","",VLOOKUP($E394&amp;$D$91&amp;$D$92,'CCG data'!$A:$AD,'CCG data'!P$3,FALSE))</f>
        <v>0.14399999999999999</v>
      </c>
      <c r="Z395" s="165" t="str">
        <f>IFERROR(VLOOKUP($E395&amp;$D$92, Outliers!$A$4:$P$214,13,FALSE),"0")</f>
        <v>0</v>
      </c>
      <c r="AA395" s="165" t="str">
        <f>IFERROR(VLOOKUP($E395&amp;$D$92, Outliers!$A$4:$P$214,14,FALSE),"0")</f>
        <v>0</v>
      </c>
      <c r="AB395" s="165" t="str">
        <f>IFERROR(VLOOKUP($E395&amp;$D$92, Outliers!$A$4:$P$214,15,FALSE),"0")</f>
        <v>0</v>
      </c>
    </row>
    <row r="396" spans="4:28" ht="15.75" x14ac:dyDescent="0.25">
      <c r="D396" s="319"/>
      <c r="E396" s="104" t="s">
        <v>255</v>
      </c>
      <c r="F396" s="394" t="str">
        <f>IF(OR(ISERROR(VLOOKUP($E396&amp;$D$91&amp;$D$92,'CCG data'!$A:$AD,'CCG data'!R$3,FALSE)),ISBLANK(VLOOKUP($E396&amp;$D$91&amp;$D$92,'CCG data'!$A:$AD,'CCG data'!R$3,FALSE))),"",VLOOKUP($E396&amp;$D$91&amp;$D$92,'CCG data'!$A:$AD,'CCG data'!R$3,FALSE))</f>
        <v/>
      </c>
      <c r="G396" s="395"/>
      <c r="H396" s="395">
        <f>IF(OR(ISERROR(VLOOKUP($E396&amp;$D$91&amp;$D$92,'CCG data'!$A:$AD,'CCG data'!S$3,FALSE)),ISBLANK(VLOOKUP($E396&amp;$D$91&amp;$D$92,'CCG data'!$A:$AD,'CCG data'!S$3,FALSE))),"",VLOOKUP($E396&amp;$D$91&amp;$D$92,'CCG data'!$A:$AD,'CCG data'!S$3,FALSE))</f>
        <v>122.10895975943737</v>
      </c>
      <c r="I396" s="395"/>
      <c r="J396" s="395">
        <f>IF(OR(ISERROR(VLOOKUP($E396&amp;$D$91&amp;$D$92,'CCG data'!$A:$AD,'CCG data'!T$3,FALSE)),ISBLANK(VLOOKUP($E396&amp;$D$91&amp;$D$92,'CCG data'!$A:$AD,'CCG data'!T$3,FALSE))),"",VLOOKUP($E396&amp;$D$91&amp;$D$92,'CCG data'!$A:$AD,'CCG data'!T$3,FALSE))</f>
        <v>18.301205235181996</v>
      </c>
      <c r="K396" s="395"/>
      <c r="L396" s="395">
        <f>IF(OR(ISERROR(VLOOKUP($E396&amp;$D$91&amp;$D$92,'CCG data'!$A:$AD,'CCG data'!U$3,FALSE)),ISBLANK(VLOOKUP($E396&amp;$D$91&amp;$D$92,'CCG data'!$A:$AD,'CCG data'!U$3,FALSE))),"",VLOOKUP($E396&amp;$D$91&amp;$D$92,'CCG data'!$A:$AD,'CCG data'!U$3,FALSE))</f>
        <v>57.67713044119462</v>
      </c>
      <c r="M396" s="396"/>
      <c r="N396" s="367">
        <f>IF(OR(ISERROR(VLOOKUP($E396&amp;$D$91&amp;$D$92,'CCG data'!$A:$AD,'CCG data'!G$3,FALSE)),ISBLANK(VLOOKUP($E396&amp;$D$91&amp;$D$92,'CCG data'!$A:$AD,'CCG data'!G$3,FALSE))),"",VLOOKUP($E396&amp;$D$91&amp;$D$92,'CCG data'!$A:$AD,'CCG data'!G$3,FALSE))</f>
        <v>1879</v>
      </c>
      <c r="P396" s="404" t="str">
        <f>IF(OR(ISERROR(VLOOKUP($E396&amp;$D$91&amp;$D$92,'CCG data'!$A:$AD,'CCG data'!B$3,FALSE)),ISBLANK(VLOOKUP($E396&amp;$D$91&amp;$D$92,'CCG data'!$A:$AD,'CCG data'!B$3,FALSE))),"",VLOOKUP($E396&amp;$D$91&amp;$D$92,'CCG data'!$A:$AD,'CCG data'!B$3,FALSE))</f>
        <v/>
      </c>
      <c r="Q396" s="267"/>
      <c r="R396" s="267">
        <f>IF(OR(ISERROR(VLOOKUP($E396&amp;$D$91&amp;$D$92,'CCG data'!$A:$AD,'CCG data'!C$3,FALSE)),ISBLANK(VLOOKUP($E396&amp;$D$91&amp;$D$92,'CCG data'!$A:$AD,'CCG data'!C$3,FALSE))),"",VLOOKUP($E396&amp;$D$91&amp;$D$92,'CCG data'!$A:$AD,'CCG data'!C$3,FALSE))</f>
        <v>0.62160723789249606</v>
      </c>
      <c r="S396" s="267"/>
      <c r="T396" s="267">
        <f>IF(OR(ISERROR(VLOOKUP($E396&amp;$D$91&amp;$D$92,'CCG data'!$A:$AD,'CCG data'!D$3,FALSE)),ISBLANK(VLOOKUP($E396&amp;$D$91&amp;$D$92,'CCG data'!$A:$AD,'CCG data'!D$3,FALSE))),"",VLOOKUP($E396&amp;$D$91&amp;$D$92,'CCG data'!$A:$AD,'CCG data'!D$3,FALSE))</f>
        <v>7.8765300691857373E-2</v>
      </c>
      <c r="U396" s="267"/>
      <c r="V396" s="267">
        <f>IF(OR(ISERROR(VLOOKUP($E396&amp;$D$91&amp;$D$92,'CCG data'!$A:$AD,'CCG data'!E$3,FALSE)),ISBLANK(VLOOKUP($E396&amp;$D$91&amp;$D$92,'CCG data'!$A:$AD,'CCG data'!E$3,FALSE))),"",VLOOKUP($E396&amp;$D$91&amp;$D$92,'CCG data'!$A:$AD,'CCG data'!E$3,FALSE))</f>
        <v>0.29962746141564661</v>
      </c>
      <c r="W396" s="405"/>
      <c r="Z396" s="165">
        <f>IFERROR(VLOOKUP($E396&amp;$D$92, Outliers!$A$4:$P$214,13,FALSE),"0")</f>
        <v>0</v>
      </c>
      <c r="AA396" s="165">
        <f>IFERROR(VLOOKUP($E396&amp;$D$92, Outliers!$A$4:$P$214,14,FALSE),"0")</f>
        <v>0</v>
      </c>
      <c r="AB396" s="165">
        <f>IFERROR(VLOOKUP($E396&amp;$D$92, Outliers!$A$4:$P$214,15,FALSE),"0")</f>
        <v>1</v>
      </c>
    </row>
    <row r="397" spans="4:28" x14ac:dyDescent="0.25">
      <c r="D397" s="319"/>
      <c r="E397" s="103" t="s">
        <v>27</v>
      </c>
      <c r="F397" s="95" t="str">
        <f>IF(P396="","",VLOOKUP($E396&amp;$D$91&amp;$D$92,'CCG data'!$A:$AD,'CCG data'!W$3,FALSE))</f>
        <v/>
      </c>
      <c r="G397" s="96" t="str">
        <f>IF(P396="","",VLOOKUP($E396&amp;$D$91&amp;$D$92,'CCG data'!$A:$AD,'CCG data'!X$3,FALSE))</f>
        <v/>
      </c>
      <c r="H397" s="96">
        <f>IF(R396="","",VLOOKUP($E396&amp;$D$91&amp;$D$92,'CCG data'!$A:$AD,'CCG data'!Y$3,FALSE))</f>
        <v>115.10599112018373</v>
      </c>
      <c r="I397" s="96">
        <f>IF(R396="","",VLOOKUP($E396&amp;$D$91&amp;$D$92,'CCG data'!$A:$AD,'CCG data'!Z$3,FALSE))</f>
        <v>129.11192839869102</v>
      </c>
      <c r="J397" s="96">
        <f>IF(T396="","",VLOOKUP($E396&amp;$D$91&amp;$D$92,'CCG data'!$A:$AD,'CCG data'!AA$3,FALSE))</f>
        <v>15.3526796201932</v>
      </c>
      <c r="K397" s="96">
        <f>IF(T396="","",VLOOKUP($E396&amp;$D$91&amp;$D$92,'CCG data'!$A:$AD,'CCG data'!AB$3,FALSE))</f>
        <v>21.249730850170792</v>
      </c>
      <c r="L397" s="96">
        <f>IF(V396="","",VLOOKUP($E396&amp;$D$91&amp;$D$92,'CCG data'!$A:$AD,'CCG data'!AC$3,FALSE))</f>
        <v>52.91276002681392</v>
      </c>
      <c r="M397" s="96">
        <f>IF(V396="","",VLOOKUP($E396&amp;$D$91&amp;$D$92,'CCG data'!$A:$AD,'CCG data'!AD$3,FALSE))</f>
        <v>62.44150085557532</v>
      </c>
      <c r="N397" s="368"/>
      <c r="P397" s="152" t="str">
        <f>IF(P396="","",VLOOKUP($E396&amp;$D$91&amp;$D$92,'CCG data'!$A:$AD,'CCG data'!I$3,FALSE))</f>
        <v/>
      </c>
      <c r="Q397" s="15" t="str">
        <f>IF(P396="","",VLOOKUP($E396&amp;$D$91&amp;$D$92,'CCG data'!$A:$AD,'CCG data'!J$3,FALSE))</f>
        <v/>
      </c>
      <c r="R397" s="15">
        <f>IF(R396="","",VLOOKUP($E396&amp;$D$91&amp;$D$92,'CCG data'!$A:$AD,'CCG data'!K$3,FALSE))</f>
        <v>0.59899999999999998</v>
      </c>
      <c r="S397" s="15">
        <f>IF(R396="","",VLOOKUP($E396&amp;$D$91&amp;$D$92,'CCG data'!$A:$AD,'CCG data'!L$3,FALSE))</f>
        <v>0.64300000000000002</v>
      </c>
      <c r="T397" s="15">
        <f>IF(T396="","",VLOOKUP($E396&amp;$D$91&amp;$D$92,'CCG data'!$A:$AD,'CCG data'!M$3,FALSE))</f>
        <v>6.7000000000000004E-2</v>
      </c>
      <c r="U397" s="15">
        <f>IF(T396="","",VLOOKUP($E396&amp;$D$91&amp;$D$92,'CCG data'!$A:$AD,'CCG data'!N$3,FALSE))</f>
        <v>9.1999999999999998E-2</v>
      </c>
      <c r="V397" s="15">
        <f>IF(V396="","",VLOOKUP($E396&amp;$D$91&amp;$D$92,'CCG data'!$A:$AD,'CCG data'!O$3,FALSE))</f>
        <v>0.27900000000000003</v>
      </c>
      <c r="W397" s="136">
        <f>IF(V396="","",VLOOKUP($E396&amp;$D$91&amp;$D$92,'CCG data'!$A:$AD,'CCG data'!P$3,FALSE))</f>
        <v>0.32100000000000001</v>
      </c>
      <c r="Z397" s="165" t="str">
        <f>IFERROR(VLOOKUP($E397&amp;$D$92, Outliers!$A$4:$P$214,13,FALSE),"0")</f>
        <v>0</v>
      </c>
      <c r="AA397" s="165" t="str">
        <f>IFERROR(VLOOKUP($E397&amp;$D$92, Outliers!$A$4:$P$214,14,FALSE),"0")</f>
        <v>0</v>
      </c>
      <c r="AB397" s="165" t="str">
        <f>IFERROR(VLOOKUP($E397&amp;$D$92, Outliers!$A$4:$P$214,15,FALSE),"0")</f>
        <v>0</v>
      </c>
    </row>
    <row r="398" spans="4:28" ht="15.75" x14ac:dyDescent="0.25">
      <c r="D398" s="319"/>
      <c r="E398" s="104" t="s">
        <v>256</v>
      </c>
      <c r="F398" s="394" t="str">
        <f>IF(OR(ISERROR(VLOOKUP($E398&amp;$D$91&amp;$D$92,'CCG data'!$A:$AD,'CCG data'!R$3,FALSE)),ISBLANK(VLOOKUP($E398&amp;$D$91&amp;$D$92,'CCG data'!$A:$AD,'CCG data'!R$3,FALSE))),"",VLOOKUP($E398&amp;$D$91&amp;$D$92,'CCG data'!$A:$AD,'CCG data'!R$3,FALSE))</f>
        <v/>
      </c>
      <c r="G398" s="395"/>
      <c r="H398" s="395">
        <f>IF(OR(ISERROR(VLOOKUP($E398&amp;$D$91&amp;$D$92,'CCG data'!$A:$AD,'CCG data'!S$3,FALSE)),ISBLANK(VLOOKUP($E398&amp;$D$91&amp;$D$92,'CCG data'!$A:$AD,'CCG data'!S$3,FALSE))),"",VLOOKUP($E398&amp;$D$91&amp;$D$92,'CCG data'!$A:$AD,'CCG data'!S$3,FALSE))</f>
        <v>158.01981125403591</v>
      </c>
      <c r="I398" s="395"/>
      <c r="J398" s="395">
        <f>IF(OR(ISERROR(VLOOKUP($E398&amp;$D$91&amp;$D$92,'CCG data'!$A:$AD,'CCG data'!T$3,FALSE)),ISBLANK(VLOOKUP($E398&amp;$D$91&amp;$D$92,'CCG data'!$A:$AD,'CCG data'!T$3,FALSE))),"",VLOOKUP($E398&amp;$D$91&amp;$D$92,'CCG data'!$A:$AD,'CCG data'!T$3,FALSE))</f>
        <v>21.572176672435003</v>
      </c>
      <c r="K398" s="395"/>
      <c r="L398" s="395">
        <f>IF(OR(ISERROR(VLOOKUP($E398&amp;$D$91&amp;$D$92,'CCG data'!$A:$AD,'CCG data'!U$3,FALSE)),ISBLANK(VLOOKUP($E398&amp;$D$91&amp;$D$92,'CCG data'!$A:$AD,'CCG data'!U$3,FALSE))),"",VLOOKUP($E398&amp;$D$91&amp;$D$92,'CCG data'!$A:$AD,'CCG data'!U$3,FALSE))</f>
        <v>31.395801047265703</v>
      </c>
      <c r="M398" s="396"/>
      <c r="N398" s="367">
        <f>IF(OR(ISERROR(VLOOKUP($E398&amp;$D$91&amp;$D$92,'CCG data'!$A:$AD,'CCG data'!G$3,FALSE)),ISBLANK(VLOOKUP($E398&amp;$D$91&amp;$D$92,'CCG data'!$A:$AD,'CCG data'!G$3,FALSE))),"",VLOOKUP($E398&amp;$D$91&amp;$D$92,'CCG data'!$A:$AD,'CCG data'!G$3,FALSE))</f>
        <v>1806</v>
      </c>
      <c r="P398" s="404" t="str">
        <f>IF(OR(ISERROR(VLOOKUP($E398&amp;$D$91&amp;$D$92,'CCG data'!$A:$AD,'CCG data'!B$3,FALSE)),ISBLANK(VLOOKUP($E398&amp;$D$91&amp;$D$92,'CCG data'!$A:$AD,'CCG data'!B$3,FALSE))),"",VLOOKUP($E398&amp;$D$91&amp;$D$92,'CCG data'!$A:$AD,'CCG data'!B$3,FALSE))</f>
        <v/>
      </c>
      <c r="Q398" s="267"/>
      <c r="R398" s="267">
        <f>IF(OR(ISERROR(VLOOKUP($E398&amp;$D$91&amp;$D$92,'CCG data'!$A:$AD,'CCG data'!C$3,FALSE)),ISBLANK(VLOOKUP($E398&amp;$D$91&amp;$D$92,'CCG data'!$A:$AD,'CCG data'!C$3,FALSE))),"",VLOOKUP($E398&amp;$D$91&amp;$D$92,'CCG data'!$A:$AD,'CCG data'!C$3,FALSE))</f>
        <v>0.76135105204872644</v>
      </c>
      <c r="S398" s="267"/>
      <c r="T398" s="267">
        <f>IF(OR(ISERROR(VLOOKUP($E398&amp;$D$91&amp;$D$92,'CCG data'!$A:$AD,'CCG data'!D$3,FALSE)),ISBLANK(VLOOKUP($E398&amp;$D$91&amp;$D$92,'CCG data'!$A:$AD,'CCG data'!D$3,FALSE))),"",VLOOKUP($E398&amp;$D$91&amp;$D$92,'CCG data'!$A:$AD,'CCG data'!D$3,FALSE))</f>
        <v>9.0808416389811741E-2</v>
      </c>
      <c r="U398" s="267"/>
      <c r="V398" s="267">
        <f>IF(OR(ISERROR(VLOOKUP($E398&amp;$D$91&amp;$D$92,'CCG data'!$A:$AD,'CCG data'!E$3,FALSE)),ISBLANK(VLOOKUP($E398&amp;$D$91&amp;$D$92,'CCG data'!$A:$AD,'CCG data'!E$3,FALSE))),"",VLOOKUP($E398&amp;$D$91&amp;$D$92,'CCG data'!$A:$AD,'CCG data'!E$3,FALSE))</f>
        <v>0.14784053156146179</v>
      </c>
      <c r="W398" s="405"/>
      <c r="Z398" s="165">
        <f>IFERROR(VLOOKUP($E398&amp;$D$92, Outliers!$A$4:$P$214,13,FALSE),"0")</f>
        <v>1</v>
      </c>
      <c r="AA398" s="165">
        <f>IFERROR(VLOOKUP($E398&amp;$D$92, Outliers!$A$4:$P$214,14,FALSE),"0")</f>
        <v>0</v>
      </c>
      <c r="AB398" s="165">
        <f>IFERROR(VLOOKUP($E398&amp;$D$92, Outliers!$A$4:$P$214,15,FALSE),"0")</f>
        <v>0</v>
      </c>
    </row>
    <row r="399" spans="4:28" x14ac:dyDescent="0.25">
      <c r="D399" s="319"/>
      <c r="E399" s="103" t="s">
        <v>27</v>
      </c>
      <c r="F399" s="95" t="str">
        <f>IF(P398="","",VLOOKUP($E398&amp;$D$91&amp;$D$92,'CCG data'!$A:$AD,'CCG data'!W$3,FALSE))</f>
        <v/>
      </c>
      <c r="G399" s="96" t="str">
        <f>IF(P398="","",VLOOKUP($E398&amp;$D$91&amp;$D$92,'CCG data'!$A:$AD,'CCG data'!X$3,FALSE))</f>
        <v/>
      </c>
      <c r="H399" s="96">
        <f>IF(R398="","",VLOOKUP($E398&amp;$D$91&amp;$D$92,'CCG data'!$A:$AD,'CCG data'!Y$3,FALSE))</f>
        <v>149.66731554894315</v>
      </c>
      <c r="I399" s="96">
        <f>IF(R398="","",VLOOKUP($E398&amp;$D$91&amp;$D$92,'CCG data'!$A:$AD,'CCG data'!Z$3,FALSE))</f>
        <v>166.37230695912868</v>
      </c>
      <c r="J399" s="96">
        <f>IF(T398="","",VLOOKUP($E398&amp;$D$91&amp;$D$92,'CCG data'!$A:$AD,'CCG data'!AA$3,FALSE))</f>
        <v>18.270548849036391</v>
      </c>
      <c r="K399" s="96">
        <f>IF(T398="","",VLOOKUP($E398&amp;$D$91&amp;$D$92,'CCG data'!$A:$AD,'CCG data'!AB$3,FALSE))</f>
        <v>24.873804495833614</v>
      </c>
      <c r="L399" s="96">
        <f>IF(V398="","",VLOOKUP($E398&amp;$D$91&amp;$D$92,'CCG data'!$A:$AD,'CCG data'!AC$3,FALSE))</f>
        <v>27.629873078217706</v>
      </c>
      <c r="M399" s="96">
        <f>IF(V398="","",VLOOKUP($E398&amp;$D$91&amp;$D$92,'CCG data'!$A:$AD,'CCG data'!AD$3,FALSE))</f>
        <v>35.1617290163137</v>
      </c>
      <c r="N399" s="368"/>
      <c r="P399" s="152" t="str">
        <f>IF(P398="","",VLOOKUP($E398&amp;$D$91&amp;$D$92,'CCG data'!$A:$AD,'CCG data'!I$3,FALSE))</f>
        <v/>
      </c>
      <c r="Q399" s="15" t="str">
        <f>IF(P398="","",VLOOKUP($E398&amp;$D$91&amp;$D$92,'CCG data'!$A:$AD,'CCG data'!J$3,FALSE))</f>
        <v/>
      </c>
      <c r="R399" s="15">
        <f>IF(R398="","",VLOOKUP($E398&amp;$D$91&amp;$D$92,'CCG data'!$A:$AD,'CCG data'!K$3,FALSE))</f>
        <v>0.74099999999999999</v>
      </c>
      <c r="S399" s="15">
        <f>IF(R398="","",VLOOKUP($E398&amp;$D$91&amp;$D$92,'CCG data'!$A:$AD,'CCG data'!L$3,FALSE))</f>
        <v>0.78</v>
      </c>
      <c r="T399" s="15">
        <f>IF(T398="","",VLOOKUP($E398&amp;$D$91&amp;$D$92,'CCG data'!$A:$AD,'CCG data'!M$3,FALSE))</f>
        <v>7.8E-2</v>
      </c>
      <c r="U399" s="15">
        <f>IF(T398="","",VLOOKUP($E398&amp;$D$91&amp;$D$92,'CCG data'!$A:$AD,'CCG data'!N$3,FALSE))</f>
        <v>0.105</v>
      </c>
      <c r="V399" s="15">
        <f>IF(V398="","",VLOOKUP($E398&amp;$D$91&amp;$D$92,'CCG data'!$A:$AD,'CCG data'!O$3,FALSE))</f>
        <v>0.13200000000000001</v>
      </c>
      <c r="W399" s="136">
        <f>IF(V398="","",VLOOKUP($E398&amp;$D$91&amp;$D$92,'CCG data'!$A:$AD,'CCG data'!P$3,FALSE))</f>
        <v>0.16500000000000001</v>
      </c>
      <c r="Z399" s="165" t="str">
        <f>IFERROR(VLOOKUP($E399&amp;$D$92, Outliers!$A$4:$P$214,13,FALSE),"0")</f>
        <v>0</v>
      </c>
      <c r="AA399" s="165" t="str">
        <f>IFERROR(VLOOKUP($E399&amp;$D$92, Outliers!$A$4:$P$214,14,FALSE),"0")</f>
        <v>0</v>
      </c>
      <c r="AB399" s="165" t="str">
        <f>IFERROR(VLOOKUP($E399&amp;$D$92, Outliers!$A$4:$P$214,15,FALSE),"0")</f>
        <v>0</v>
      </c>
    </row>
    <row r="400" spans="4:28" ht="15.75" x14ac:dyDescent="0.25">
      <c r="D400" s="319"/>
      <c r="E400" s="104" t="s">
        <v>257</v>
      </c>
      <c r="F400" s="394" t="str">
        <f>IF(OR(ISERROR(VLOOKUP($E400&amp;$D$91&amp;$D$92,'CCG data'!$A:$AD,'CCG data'!R$3,FALSE)),ISBLANK(VLOOKUP($E400&amp;$D$91&amp;$D$92,'CCG data'!$A:$AD,'CCG data'!R$3,FALSE))),"",VLOOKUP($E400&amp;$D$91&amp;$D$92,'CCG data'!$A:$AD,'CCG data'!R$3,FALSE))</f>
        <v/>
      </c>
      <c r="G400" s="395"/>
      <c r="H400" s="395">
        <f>IF(OR(ISERROR(VLOOKUP($E400&amp;$D$91&amp;$D$92,'CCG data'!$A:$AD,'CCG data'!S$3,FALSE)),ISBLANK(VLOOKUP($E400&amp;$D$91&amp;$D$92,'CCG data'!$A:$AD,'CCG data'!S$3,FALSE))),"",VLOOKUP($E400&amp;$D$91&amp;$D$92,'CCG data'!$A:$AD,'CCG data'!S$3,FALSE))</f>
        <v>160.43226229914114</v>
      </c>
      <c r="I400" s="395"/>
      <c r="J400" s="395">
        <f>IF(OR(ISERROR(VLOOKUP($E400&amp;$D$91&amp;$D$92,'CCG data'!$A:$AD,'CCG data'!T$3,FALSE)),ISBLANK(VLOOKUP($E400&amp;$D$91&amp;$D$92,'CCG data'!$A:$AD,'CCG data'!T$3,FALSE))),"",VLOOKUP($E400&amp;$D$91&amp;$D$92,'CCG data'!$A:$AD,'CCG data'!T$3,FALSE))</f>
        <v>14.42007578968353</v>
      </c>
      <c r="K400" s="395"/>
      <c r="L400" s="395">
        <f>IF(OR(ISERROR(VLOOKUP($E400&amp;$D$91&amp;$D$92,'CCG data'!$A:$AD,'CCG data'!U$3,FALSE)),ISBLANK(VLOOKUP($E400&amp;$D$91&amp;$D$92,'CCG data'!$A:$AD,'CCG data'!U$3,FALSE))),"",VLOOKUP($E400&amp;$D$91&amp;$D$92,'CCG data'!$A:$AD,'CCG data'!U$3,FALSE))</f>
        <v>40.815666325062786</v>
      </c>
      <c r="M400" s="396"/>
      <c r="N400" s="367">
        <f>IF(OR(ISERROR(VLOOKUP($E400&amp;$D$91&amp;$D$92,'CCG data'!$A:$AD,'CCG data'!G$3,FALSE)),ISBLANK(VLOOKUP($E400&amp;$D$91&amp;$D$92,'CCG data'!$A:$AD,'CCG data'!G$3,FALSE))),"",VLOOKUP($E400&amp;$D$91&amp;$D$92,'CCG data'!$A:$AD,'CCG data'!G$3,FALSE))</f>
        <v>1316</v>
      </c>
      <c r="P400" s="404" t="str">
        <f>IF(OR(ISERROR(VLOOKUP($E400&amp;$D$91&amp;$D$92,'CCG data'!$A:$AD,'CCG data'!B$3,FALSE)),ISBLANK(VLOOKUP($E400&amp;$D$91&amp;$D$92,'CCG data'!$A:$AD,'CCG data'!B$3,FALSE))),"",VLOOKUP($E400&amp;$D$91&amp;$D$92,'CCG data'!$A:$AD,'CCG data'!B$3,FALSE))</f>
        <v/>
      </c>
      <c r="Q400" s="267"/>
      <c r="R400" s="267">
        <f>IF(OR(ISERROR(VLOOKUP($E400&amp;$D$91&amp;$D$92,'CCG data'!$A:$AD,'CCG data'!C$3,FALSE)),ISBLANK(VLOOKUP($E400&amp;$D$91&amp;$D$92,'CCG data'!$A:$AD,'CCG data'!C$3,FALSE))),"",VLOOKUP($E400&amp;$D$91&amp;$D$92,'CCG data'!$A:$AD,'CCG data'!C$3,FALSE))</f>
        <v>0.74924012158054709</v>
      </c>
      <c r="S400" s="267"/>
      <c r="T400" s="267">
        <f>IF(OR(ISERROR(VLOOKUP($E400&amp;$D$91&amp;$D$92,'CCG data'!$A:$AD,'CCG data'!D$3,FALSE)),ISBLANK(VLOOKUP($E400&amp;$D$91&amp;$D$92,'CCG data'!$A:$AD,'CCG data'!D$3,FALSE))),"",VLOOKUP($E400&amp;$D$91&amp;$D$92,'CCG data'!$A:$AD,'CCG data'!D$3,FALSE))</f>
        <v>6.0790273556231005E-2</v>
      </c>
      <c r="U400" s="267"/>
      <c r="V400" s="267">
        <f>IF(OR(ISERROR(VLOOKUP($E400&amp;$D$91&amp;$D$92,'CCG data'!$A:$AD,'CCG data'!E$3,FALSE)),ISBLANK(VLOOKUP($E400&amp;$D$91&amp;$D$92,'CCG data'!$A:$AD,'CCG data'!E$3,FALSE))),"",VLOOKUP($E400&amp;$D$91&amp;$D$92,'CCG data'!$A:$AD,'CCG data'!E$3,FALSE))</f>
        <v>0.1899696048632219</v>
      </c>
      <c r="W400" s="405"/>
      <c r="Z400" s="165">
        <f>IFERROR(VLOOKUP($E400&amp;$D$92, Outliers!$A$4:$P$214,13,FALSE),"0")</f>
        <v>1</v>
      </c>
      <c r="AA400" s="165">
        <f>IFERROR(VLOOKUP($E400&amp;$D$92, Outliers!$A$4:$P$214,14,FALSE),"0")</f>
        <v>0</v>
      </c>
      <c r="AB400" s="165">
        <f>IFERROR(VLOOKUP($E400&amp;$D$92, Outliers!$A$4:$P$214,15,FALSE),"0")</f>
        <v>1</v>
      </c>
    </row>
    <row r="401" spans="4:28" x14ac:dyDescent="0.25">
      <c r="D401" s="319"/>
      <c r="E401" s="103" t="s">
        <v>27</v>
      </c>
      <c r="F401" s="95" t="str">
        <f>IF(P400="","",VLOOKUP($E400&amp;$D$91&amp;$D$92,'CCG data'!$A:$AD,'CCG data'!W$3,FALSE))</f>
        <v/>
      </c>
      <c r="G401" s="96" t="str">
        <f>IF(P400="","",VLOOKUP($E400&amp;$D$91&amp;$D$92,'CCG data'!$A:$AD,'CCG data'!X$3,FALSE))</f>
        <v/>
      </c>
      <c r="H401" s="96">
        <f>IF(R400="","",VLOOKUP($E400&amp;$D$91&amp;$D$92,'CCG data'!$A:$AD,'CCG data'!Y$3,FALSE))</f>
        <v>150.41822230546012</v>
      </c>
      <c r="I401" s="96">
        <f>IF(R400="","",VLOOKUP($E400&amp;$D$91&amp;$D$92,'CCG data'!$A:$AD,'CCG data'!Z$3,FALSE))</f>
        <v>170.44630229282217</v>
      </c>
      <c r="J401" s="96">
        <f>IF(T400="","",VLOOKUP($E400&amp;$D$91&amp;$D$92,'CCG data'!$A:$AD,'CCG data'!AA$3,FALSE))</f>
        <v>11.26013735845326</v>
      </c>
      <c r="K401" s="96">
        <f>IF(T400="","",VLOOKUP($E400&amp;$D$91&amp;$D$92,'CCG data'!$A:$AD,'CCG data'!AB$3,FALSE))</f>
        <v>17.5800142209138</v>
      </c>
      <c r="L401" s="96">
        <f>IF(V400="","",VLOOKUP($E400&amp;$D$91&amp;$D$92,'CCG data'!$A:$AD,'CCG data'!AC$3,FALSE))</f>
        <v>35.75610390872118</v>
      </c>
      <c r="M401" s="96">
        <f>IF(V400="","",VLOOKUP($E400&amp;$D$91&amp;$D$92,'CCG data'!$A:$AD,'CCG data'!AD$3,FALSE))</f>
        <v>45.875228741404392</v>
      </c>
      <c r="N401" s="368"/>
      <c r="P401" s="152" t="str">
        <f>IF(P400="","",VLOOKUP($E400&amp;$D$91&amp;$D$92,'CCG data'!$A:$AD,'CCG data'!I$3,FALSE))</f>
        <v/>
      </c>
      <c r="Q401" s="15" t="str">
        <f>IF(P400="","",VLOOKUP($E400&amp;$D$91&amp;$D$92,'CCG data'!$A:$AD,'CCG data'!J$3,FALSE))</f>
        <v/>
      </c>
      <c r="R401" s="15">
        <f>IF(R400="","",VLOOKUP($E400&amp;$D$91&amp;$D$92,'CCG data'!$A:$AD,'CCG data'!K$3,FALSE))</f>
        <v>0.72499999999999998</v>
      </c>
      <c r="S401" s="15">
        <f>IF(R400="","",VLOOKUP($E400&amp;$D$91&amp;$D$92,'CCG data'!$A:$AD,'CCG data'!L$3,FALSE))</f>
        <v>0.77200000000000002</v>
      </c>
      <c r="T401" s="15">
        <f>IF(T400="","",VLOOKUP($E400&amp;$D$91&amp;$D$92,'CCG data'!$A:$AD,'CCG data'!M$3,FALSE))</f>
        <v>4.9000000000000002E-2</v>
      </c>
      <c r="U401" s="15">
        <f>IF(T400="","",VLOOKUP($E400&amp;$D$91&amp;$D$92,'CCG data'!$A:$AD,'CCG data'!N$3,FALSE))</f>
        <v>7.4999999999999997E-2</v>
      </c>
      <c r="V401" s="15">
        <f>IF(V400="","",VLOOKUP($E400&amp;$D$91&amp;$D$92,'CCG data'!$A:$AD,'CCG data'!O$3,FALSE))</f>
        <v>0.17</v>
      </c>
      <c r="W401" s="136">
        <f>IF(V400="","",VLOOKUP($E400&amp;$D$91&amp;$D$92,'CCG data'!$A:$AD,'CCG data'!P$3,FALSE))</f>
        <v>0.21199999999999999</v>
      </c>
      <c r="Z401" s="165" t="str">
        <f>IFERROR(VLOOKUP($E401&amp;$D$92, Outliers!$A$4:$P$214,13,FALSE),"0")</f>
        <v>0</v>
      </c>
      <c r="AA401" s="165" t="str">
        <f>IFERROR(VLOOKUP($E401&amp;$D$92, Outliers!$A$4:$P$214,14,FALSE),"0")</f>
        <v>0</v>
      </c>
      <c r="AB401" s="165" t="str">
        <f>IFERROR(VLOOKUP($E401&amp;$D$92, Outliers!$A$4:$P$214,15,FALSE),"0")</f>
        <v>0</v>
      </c>
    </row>
    <row r="402" spans="4:28" ht="15.75" x14ac:dyDescent="0.25">
      <c r="D402" s="319"/>
      <c r="E402" s="104" t="s">
        <v>258</v>
      </c>
      <c r="F402" s="394" t="str">
        <f>IF(OR(ISERROR(VLOOKUP($E402&amp;$D$91&amp;$D$92,'CCG data'!$A:$AD,'CCG data'!R$3,FALSE)),ISBLANK(VLOOKUP($E402&amp;$D$91&amp;$D$92,'CCG data'!$A:$AD,'CCG data'!R$3,FALSE))),"",VLOOKUP($E402&amp;$D$91&amp;$D$92,'CCG data'!$A:$AD,'CCG data'!R$3,FALSE))</f>
        <v/>
      </c>
      <c r="G402" s="395"/>
      <c r="H402" s="395">
        <f>IF(OR(ISERROR(VLOOKUP($E402&amp;$D$91&amp;$D$92,'CCG data'!$A:$AD,'CCG data'!S$3,FALSE)),ISBLANK(VLOOKUP($E402&amp;$D$91&amp;$D$92,'CCG data'!$A:$AD,'CCG data'!S$3,FALSE))),"",VLOOKUP($E402&amp;$D$91&amp;$D$92,'CCG data'!$A:$AD,'CCG data'!S$3,FALSE))</f>
        <v>167.96655077429693</v>
      </c>
      <c r="I402" s="395"/>
      <c r="J402" s="395">
        <f>IF(OR(ISERROR(VLOOKUP($E402&amp;$D$91&amp;$D$92,'CCG data'!$A:$AD,'CCG data'!T$3,FALSE)),ISBLANK(VLOOKUP($E402&amp;$D$91&amp;$D$92,'CCG data'!$A:$AD,'CCG data'!T$3,FALSE))),"",VLOOKUP($E402&amp;$D$91&amp;$D$92,'CCG data'!$A:$AD,'CCG data'!T$3,FALSE))</f>
        <v>12.093958677390466</v>
      </c>
      <c r="K402" s="395"/>
      <c r="L402" s="395">
        <f>IF(OR(ISERROR(VLOOKUP($E402&amp;$D$91&amp;$D$92,'CCG data'!$A:$AD,'CCG data'!U$3,FALSE)),ISBLANK(VLOOKUP($E402&amp;$D$91&amp;$D$92,'CCG data'!$A:$AD,'CCG data'!U$3,FALSE))),"",VLOOKUP($E402&amp;$D$91&amp;$D$92,'CCG data'!$A:$AD,'CCG data'!U$3,FALSE))</f>
        <v>20.28944796654935</v>
      </c>
      <c r="M402" s="396"/>
      <c r="N402" s="367">
        <f>IF(OR(ISERROR(VLOOKUP($E402&amp;$D$91&amp;$D$92,'CCG data'!$A:$AD,'CCG data'!G$3,FALSE)),ISBLANK(VLOOKUP($E402&amp;$D$91&amp;$D$92,'CCG data'!$A:$AD,'CCG data'!G$3,FALSE))),"",VLOOKUP($E402&amp;$D$91&amp;$D$92,'CCG data'!$A:$AD,'CCG data'!G$3,FALSE))</f>
        <v>2088</v>
      </c>
      <c r="P402" s="404" t="str">
        <f>IF(OR(ISERROR(VLOOKUP($E402&amp;$D$91&amp;$D$92,'CCG data'!$A:$AD,'CCG data'!B$3,FALSE)),ISBLANK(VLOOKUP($E402&amp;$D$91&amp;$D$92,'CCG data'!$A:$AD,'CCG data'!B$3,FALSE))),"",VLOOKUP($E402&amp;$D$91&amp;$D$92,'CCG data'!$A:$AD,'CCG data'!B$3,FALSE))</f>
        <v/>
      </c>
      <c r="Q402" s="267"/>
      <c r="R402" s="267">
        <f>IF(OR(ISERROR(VLOOKUP($E402&amp;$D$91&amp;$D$92,'CCG data'!$A:$AD,'CCG data'!C$3,FALSE)),ISBLANK(VLOOKUP($E402&amp;$D$91&amp;$D$92,'CCG data'!$A:$AD,'CCG data'!C$3,FALSE))),"",VLOOKUP($E402&amp;$D$91&amp;$D$92,'CCG data'!$A:$AD,'CCG data'!C$3,FALSE))</f>
        <v>0.8433908045977011</v>
      </c>
      <c r="S402" s="267"/>
      <c r="T402" s="267">
        <f>IF(OR(ISERROR(VLOOKUP($E402&amp;$D$91&amp;$D$92,'CCG data'!$A:$AD,'CCG data'!D$3,FALSE)),ISBLANK(VLOOKUP($E402&amp;$D$91&amp;$D$92,'CCG data'!$A:$AD,'CCG data'!D$3,FALSE))),"",VLOOKUP($E402&amp;$D$91&amp;$D$92,'CCG data'!$A:$AD,'CCG data'!D$3,FALSE))</f>
        <v>5.5076628352490421E-2</v>
      </c>
      <c r="U402" s="267"/>
      <c r="V402" s="267">
        <f>IF(OR(ISERROR(VLOOKUP($E402&amp;$D$91&amp;$D$92,'CCG data'!$A:$AD,'CCG data'!E$3,FALSE)),ISBLANK(VLOOKUP($E402&amp;$D$91&amp;$D$92,'CCG data'!$A:$AD,'CCG data'!E$3,FALSE))),"",VLOOKUP($E402&amp;$D$91&amp;$D$92,'CCG data'!$A:$AD,'CCG data'!E$3,FALSE))</f>
        <v>0.10153256704980843</v>
      </c>
      <c r="W402" s="405"/>
      <c r="Z402" s="165">
        <f>IFERROR(VLOOKUP($E402&amp;$D$92, Outliers!$A$4:$P$214,13,FALSE),"0")</f>
        <v>1</v>
      </c>
      <c r="AA402" s="165">
        <f>IFERROR(VLOOKUP($E402&amp;$D$92, Outliers!$A$4:$P$214,14,FALSE),"0")</f>
        <v>1</v>
      </c>
      <c r="AB402" s="165">
        <f>IFERROR(VLOOKUP($E402&amp;$D$92, Outliers!$A$4:$P$214,15,FALSE),"0")</f>
        <v>1</v>
      </c>
    </row>
    <row r="403" spans="4:28" x14ac:dyDescent="0.25">
      <c r="D403" s="319"/>
      <c r="E403" s="103" t="s">
        <v>27</v>
      </c>
      <c r="F403" s="95" t="str">
        <f>IF(P402="","",VLOOKUP($E402&amp;$D$91&amp;$D$92,'CCG data'!$A:$AD,'CCG data'!W$3,FALSE))</f>
        <v/>
      </c>
      <c r="G403" s="96" t="str">
        <f>IF(P402="","",VLOOKUP($E402&amp;$D$91&amp;$D$92,'CCG data'!$A:$AD,'CCG data'!X$3,FALSE))</f>
        <v/>
      </c>
      <c r="H403" s="96">
        <f>IF(R402="","",VLOOKUP($E402&amp;$D$91&amp;$D$92,'CCG data'!$A:$AD,'CCG data'!Y$3,FALSE))</f>
        <v>160.12143788507146</v>
      </c>
      <c r="I403" s="96">
        <f>IF(R402="","",VLOOKUP($E402&amp;$D$91&amp;$D$92,'CCG data'!$A:$AD,'CCG data'!Z$3,FALSE))</f>
        <v>175.81166366352241</v>
      </c>
      <c r="J403" s="96">
        <f>IF(T402="","",VLOOKUP($E402&amp;$D$91&amp;$D$92,'CCG data'!$A:$AD,'CCG data'!AA$3,FALSE))</f>
        <v>9.8835344523945157</v>
      </c>
      <c r="K403" s="96">
        <f>IF(T402="","",VLOOKUP($E402&amp;$D$91&amp;$D$92,'CCG data'!$A:$AD,'CCG data'!AB$3,FALSE))</f>
        <v>14.304382902386417</v>
      </c>
      <c r="L403" s="96">
        <f>IF(V402="","",VLOOKUP($E402&amp;$D$91&amp;$D$92,'CCG data'!$A:$AD,'CCG data'!AC$3,FALSE))</f>
        <v>17.558217351954404</v>
      </c>
      <c r="M403" s="96">
        <f>IF(V402="","",VLOOKUP($E402&amp;$D$91&amp;$D$92,'CCG data'!$A:$AD,'CCG data'!AD$3,FALSE))</f>
        <v>23.020678581144296</v>
      </c>
      <c r="N403" s="368"/>
      <c r="P403" s="152" t="str">
        <f>IF(P402="","",VLOOKUP($E402&amp;$D$91&amp;$D$92,'CCG data'!$A:$AD,'CCG data'!I$3,FALSE))</f>
        <v/>
      </c>
      <c r="Q403" s="15" t="str">
        <f>IF(P402="","",VLOOKUP($E402&amp;$D$91&amp;$D$92,'CCG data'!$A:$AD,'CCG data'!J$3,FALSE))</f>
        <v/>
      </c>
      <c r="R403" s="15">
        <f>IF(R402="","",VLOOKUP($E402&amp;$D$91&amp;$D$92,'CCG data'!$A:$AD,'CCG data'!K$3,FALSE))</f>
        <v>0.82699999999999996</v>
      </c>
      <c r="S403" s="15">
        <f>IF(R402="","",VLOOKUP($E402&amp;$D$91&amp;$D$92,'CCG data'!$A:$AD,'CCG data'!L$3,FALSE))</f>
        <v>0.85799999999999998</v>
      </c>
      <c r="T403" s="15">
        <f>IF(T402="","",VLOOKUP($E402&amp;$D$91&amp;$D$92,'CCG data'!$A:$AD,'CCG data'!M$3,FALSE))</f>
        <v>4.5999999999999999E-2</v>
      </c>
      <c r="U403" s="15">
        <f>IF(T402="","",VLOOKUP($E402&amp;$D$91&amp;$D$92,'CCG data'!$A:$AD,'CCG data'!N$3,FALSE))</f>
        <v>6.6000000000000003E-2</v>
      </c>
      <c r="V403" s="15">
        <f>IF(V402="","",VLOOKUP($E402&amp;$D$91&amp;$D$92,'CCG data'!$A:$AD,'CCG data'!O$3,FALSE))</f>
        <v>8.8999999999999996E-2</v>
      </c>
      <c r="W403" s="136">
        <f>IF(V402="","",VLOOKUP($E402&amp;$D$91&amp;$D$92,'CCG data'!$A:$AD,'CCG data'!P$3,FALSE))</f>
        <v>0.115</v>
      </c>
      <c r="Z403" s="165" t="str">
        <f>IFERROR(VLOOKUP($E403&amp;$D$92, Outliers!$A$4:$P$214,13,FALSE),"0")</f>
        <v>0</v>
      </c>
      <c r="AA403" s="165" t="str">
        <f>IFERROR(VLOOKUP($E403&amp;$D$92, Outliers!$A$4:$P$214,14,FALSE),"0")</f>
        <v>0</v>
      </c>
      <c r="AB403" s="165" t="str">
        <f>IFERROR(VLOOKUP($E403&amp;$D$92, Outliers!$A$4:$P$214,15,FALSE),"0")</f>
        <v>0</v>
      </c>
    </row>
    <row r="404" spans="4:28" ht="15.75" x14ac:dyDescent="0.25">
      <c r="D404" s="319"/>
      <c r="E404" s="104" t="s">
        <v>259</v>
      </c>
      <c r="F404" s="394" t="str">
        <f>IF(OR(ISERROR(VLOOKUP($E404&amp;$D$91&amp;$D$92,'CCG data'!$A:$AD,'CCG data'!R$3,FALSE)),ISBLANK(VLOOKUP($E404&amp;$D$91&amp;$D$92,'CCG data'!$A:$AD,'CCG data'!R$3,FALSE))),"",VLOOKUP($E404&amp;$D$91&amp;$D$92,'CCG data'!$A:$AD,'CCG data'!R$3,FALSE))</f>
        <v/>
      </c>
      <c r="G404" s="395"/>
      <c r="H404" s="395">
        <f>IF(OR(ISERROR(VLOOKUP($E404&amp;$D$91&amp;$D$92,'CCG data'!$A:$AD,'CCG data'!S$3,FALSE)),ISBLANK(VLOOKUP($E404&amp;$D$91&amp;$D$92,'CCG data'!$A:$AD,'CCG data'!S$3,FALSE))),"",VLOOKUP($E404&amp;$D$91&amp;$D$92,'CCG data'!$A:$AD,'CCG data'!S$3,FALSE))</f>
        <v>113.97668535918633</v>
      </c>
      <c r="I404" s="395"/>
      <c r="J404" s="395">
        <f>IF(OR(ISERROR(VLOOKUP($E404&amp;$D$91&amp;$D$92,'CCG data'!$A:$AD,'CCG data'!T$3,FALSE)),ISBLANK(VLOOKUP($E404&amp;$D$91&amp;$D$92,'CCG data'!$A:$AD,'CCG data'!T$3,FALSE))),"",VLOOKUP($E404&amp;$D$91&amp;$D$92,'CCG data'!$A:$AD,'CCG data'!T$3,FALSE))</f>
        <v>17.021678045469596</v>
      </c>
      <c r="K404" s="395"/>
      <c r="L404" s="395">
        <f>IF(OR(ISERROR(VLOOKUP($E404&amp;$D$91&amp;$D$92,'CCG data'!$A:$AD,'CCG data'!U$3,FALSE)),ISBLANK(VLOOKUP($E404&amp;$D$91&amp;$D$92,'CCG data'!$A:$AD,'CCG data'!U$3,FALSE))),"",VLOOKUP($E404&amp;$D$91&amp;$D$92,'CCG data'!$A:$AD,'CCG data'!U$3,FALSE))</f>
        <v>37.225546810829997</v>
      </c>
      <c r="M404" s="396"/>
      <c r="N404" s="367">
        <f>IF(OR(ISERROR(VLOOKUP($E404&amp;$D$91&amp;$D$92,'CCG data'!$A:$AD,'CCG data'!G$3,FALSE)),ISBLANK(VLOOKUP($E404&amp;$D$91&amp;$D$92,'CCG data'!$A:$AD,'CCG data'!G$3,FALSE))),"",VLOOKUP($E404&amp;$D$91&amp;$D$92,'CCG data'!$A:$AD,'CCG data'!G$3,FALSE))</f>
        <v>375</v>
      </c>
      <c r="P404" s="404" t="str">
        <f>IF(OR(ISERROR(VLOOKUP($E404&amp;$D$91&amp;$D$92,'CCG data'!$A:$AD,'CCG data'!B$3,FALSE)),ISBLANK(VLOOKUP($E404&amp;$D$91&amp;$D$92,'CCG data'!$A:$AD,'CCG data'!B$3,FALSE))),"",VLOOKUP($E404&amp;$D$91&amp;$D$92,'CCG data'!$A:$AD,'CCG data'!B$3,FALSE))</f>
        <v/>
      </c>
      <c r="Q404" s="267"/>
      <c r="R404" s="267">
        <f>IF(OR(ISERROR(VLOOKUP($E404&amp;$D$91&amp;$D$92,'CCG data'!$A:$AD,'CCG data'!C$3,FALSE)),ISBLANK(VLOOKUP($E404&amp;$D$91&amp;$D$92,'CCG data'!$A:$AD,'CCG data'!C$3,FALSE))),"",VLOOKUP($E404&amp;$D$91&amp;$D$92,'CCG data'!$A:$AD,'CCG data'!C$3,FALSE))</f>
        <v>0.69066666666666665</v>
      </c>
      <c r="S404" s="267"/>
      <c r="T404" s="267">
        <f>IF(OR(ISERROR(VLOOKUP($E404&amp;$D$91&amp;$D$92,'CCG data'!$A:$AD,'CCG data'!D$3,FALSE)),ISBLANK(VLOOKUP($E404&amp;$D$91&amp;$D$92,'CCG data'!$A:$AD,'CCG data'!D$3,FALSE))),"",VLOOKUP($E404&amp;$D$91&amp;$D$92,'CCG data'!$A:$AD,'CCG data'!D$3,FALSE))</f>
        <v>9.0666666666666673E-2</v>
      </c>
      <c r="U404" s="267"/>
      <c r="V404" s="267">
        <f>IF(OR(ISERROR(VLOOKUP($E404&amp;$D$91&amp;$D$92,'CCG data'!$A:$AD,'CCG data'!E$3,FALSE)),ISBLANK(VLOOKUP($E404&amp;$D$91&amp;$D$92,'CCG data'!$A:$AD,'CCG data'!E$3,FALSE))),"",VLOOKUP($E404&amp;$D$91&amp;$D$92,'CCG data'!$A:$AD,'CCG data'!E$3,FALSE))</f>
        <v>0.21866666666666668</v>
      </c>
      <c r="W404" s="405"/>
      <c r="Z404" s="165">
        <f>IFERROR(VLOOKUP($E404&amp;$D$92, Outliers!$A$4:$P$214,13,FALSE),"0")</f>
        <v>0</v>
      </c>
      <c r="AA404" s="165">
        <f>IFERROR(VLOOKUP($E404&amp;$D$92, Outliers!$A$4:$P$214,14,FALSE),"0")</f>
        <v>0</v>
      </c>
      <c r="AB404" s="165">
        <f>IFERROR(VLOOKUP($E404&amp;$D$92, Outliers!$A$4:$P$214,15,FALSE),"0")</f>
        <v>0</v>
      </c>
    </row>
    <row r="405" spans="4:28" x14ac:dyDescent="0.25">
      <c r="D405" s="319"/>
      <c r="E405" s="103" t="s">
        <v>27</v>
      </c>
      <c r="F405" s="95" t="str">
        <f>IF(P404="","",VLOOKUP($E404&amp;$D$91&amp;$D$92,'CCG data'!$A:$AD,'CCG data'!W$3,FALSE))</f>
        <v/>
      </c>
      <c r="G405" s="96" t="str">
        <f>IF(P404="","",VLOOKUP($E404&amp;$D$91&amp;$D$92,'CCG data'!$A:$AD,'CCG data'!X$3,FALSE))</f>
        <v/>
      </c>
      <c r="H405" s="96">
        <f>IF(R404="","",VLOOKUP($E404&amp;$D$91&amp;$D$92,'CCG data'!$A:$AD,'CCG data'!Y$3,FALSE))</f>
        <v>100.09563876218525</v>
      </c>
      <c r="I405" s="96">
        <f>IF(R404="","",VLOOKUP($E404&amp;$D$91&amp;$D$92,'CCG data'!$A:$AD,'CCG data'!Z$3,FALSE))</f>
        <v>127.85773195618742</v>
      </c>
      <c r="J405" s="96">
        <f>IF(T404="","",VLOOKUP($E404&amp;$D$91&amp;$D$92,'CCG data'!$A:$AD,'CCG data'!AA$3,FALSE))</f>
        <v>11.300058390432888</v>
      </c>
      <c r="K405" s="96">
        <f>IF(T404="","",VLOOKUP($E404&amp;$D$91&amp;$D$92,'CCG data'!$A:$AD,'CCG data'!AB$3,FALSE))</f>
        <v>22.743297700506304</v>
      </c>
      <c r="L405" s="96">
        <f>IF(V404="","",VLOOKUP($E404&amp;$D$91&amp;$D$92,'CCG data'!$A:$AD,'CCG data'!AC$3,FALSE))</f>
        <v>29.168233881980434</v>
      </c>
      <c r="M405" s="96">
        <f>IF(V404="","",VLOOKUP($E404&amp;$D$91&amp;$D$92,'CCG data'!$A:$AD,'CCG data'!AD$3,FALSE))</f>
        <v>45.282859739679559</v>
      </c>
      <c r="N405" s="368"/>
      <c r="P405" s="152" t="str">
        <f>IF(P404="","",VLOOKUP($E404&amp;$D$91&amp;$D$92,'CCG data'!$A:$AD,'CCG data'!I$3,FALSE))</f>
        <v/>
      </c>
      <c r="Q405" s="15" t="str">
        <f>IF(P404="","",VLOOKUP($E404&amp;$D$91&amp;$D$92,'CCG data'!$A:$AD,'CCG data'!J$3,FALSE))</f>
        <v/>
      </c>
      <c r="R405" s="15">
        <f>IF(R404="","",VLOOKUP($E404&amp;$D$91&amp;$D$92,'CCG data'!$A:$AD,'CCG data'!K$3,FALSE))</f>
        <v>0.64200000000000002</v>
      </c>
      <c r="S405" s="15">
        <f>IF(R404="","",VLOOKUP($E404&amp;$D$91&amp;$D$92,'CCG data'!$A:$AD,'CCG data'!L$3,FALSE))</f>
        <v>0.73499999999999999</v>
      </c>
      <c r="T405" s="15">
        <f>IF(T404="","",VLOOKUP($E404&amp;$D$91&amp;$D$92,'CCG data'!$A:$AD,'CCG data'!M$3,FALSE))</f>
        <v>6.6000000000000003E-2</v>
      </c>
      <c r="U405" s="15">
        <f>IF(T404="","",VLOOKUP($E404&amp;$D$91&amp;$D$92,'CCG data'!$A:$AD,'CCG data'!N$3,FALSE))</f>
        <v>0.124</v>
      </c>
      <c r="V405" s="15">
        <f>IF(V404="","",VLOOKUP($E404&amp;$D$91&amp;$D$92,'CCG data'!$A:$AD,'CCG data'!O$3,FALSE))</f>
        <v>0.18</v>
      </c>
      <c r="W405" s="136">
        <f>IF(V404="","",VLOOKUP($E404&amp;$D$91&amp;$D$92,'CCG data'!$A:$AD,'CCG data'!P$3,FALSE))</f>
        <v>0.26300000000000001</v>
      </c>
      <c r="Z405" s="165" t="str">
        <f>IFERROR(VLOOKUP($E405&amp;$D$92, Outliers!$A$4:$P$214,13,FALSE),"0")</f>
        <v>0</v>
      </c>
      <c r="AA405" s="165" t="str">
        <f>IFERROR(VLOOKUP($E405&amp;$D$92, Outliers!$A$4:$P$214,14,FALSE),"0")</f>
        <v>0</v>
      </c>
      <c r="AB405" s="165" t="str">
        <f>IFERROR(VLOOKUP($E405&amp;$D$92, Outliers!$A$4:$P$214,15,FALSE),"0")</f>
        <v>0</v>
      </c>
    </row>
    <row r="406" spans="4:28" ht="15.75" x14ac:dyDescent="0.25">
      <c r="D406" s="319"/>
      <c r="E406" s="104" t="s">
        <v>260</v>
      </c>
      <c r="F406" s="394" t="str">
        <f>IF(OR(ISERROR(VLOOKUP($E406&amp;$D$91&amp;$D$92,'CCG data'!$A:$AD,'CCG data'!R$3,FALSE)),ISBLANK(VLOOKUP($E406&amp;$D$91&amp;$D$92,'CCG data'!$A:$AD,'CCG data'!R$3,FALSE))),"",VLOOKUP($E406&amp;$D$91&amp;$D$92,'CCG data'!$A:$AD,'CCG data'!R$3,FALSE))</f>
        <v/>
      </c>
      <c r="G406" s="395"/>
      <c r="H406" s="395">
        <f>IF(OR(ISERROR(VLOOKUP($E406&amp;$D$91&amp;$D$92,'CCG data'!$A:$AD,'CCG data'!S$3,FALSE)),ISBLANK(VLOOKUP($E406&amp;$D$91&amp;$D$92,'CCG data'!$A:$AD,'CCG data'!S$3,FALSE))),"",VLOOKUP($E406&amp;$D$91&amp;$D$92,'CCG data'!$A:$AD,'CCG data'!S$3,FALSE))</f>
        <v>124.6545151594965</v>
      </c>
      <c r="I406" s="395"/>
      <c r="J406" s="395">
        <f>IF(OR(ISERROR(VLOOKUP($E406&amp;$D$91&amp;$D$92,'CCG data'!$A:$AD,'CCG data'!T$3,FALSE)),ISBLANK(VLOOKUP($E406&amp;$D$91&amp;$D$92,'CCG data'!$A:$AD,'CCG data'!T$3,FALSE))),"",VLOOKUP($E406&amp;$D$91&amp;$D$92,'CCG data'!$A:$AD,'CCG data'!T$3,FALSE))</f>
        <v>26.087725941218679</v>
      </c>
      <c r="K406" s="395"/>
      <c r="L406" s="395">
        <f>IF(OR(ISERROR(VLOOKUP($E406&amp;$D$91&amp;$D$92,'CCG data'!$A:$AD,'CCG data'!U$3,FALSE)),ISBLANK(VLOOKUP($E406&amp;$D$91&amp;$D$92,'CCG data'!$A:$AD,'CCG data'!U$3,FALSE))),"",VLOOKUP($E406&amp;$D$91&amp;$D$92,'CCG data'!$A:$AD,'CCG data'!U$3,FALSE))</f>
        <v>23.910951868037817</v>
      </c>
      <c r="M406" s="396"/>
      <c r="N406" s="367">
        <f>IF(OR(ISERROR(VLOOKUP($E406&amp;$D$91&amp;$D$92,'CCG data'!$A:$AD,'CCG data'!G$3,FALSE)),ISBLANK(VLOOKUP($E406&amp;$D$91&amp;$D$92,'CCG data'!$A:$AD,'CCG data'!G$3,FALSE))),"",VLOOKUP($E406&amp;$D$91&amp;$D$92,'CCG data'!$A:$AD,'CCG data'!G$3,FALSE))</f>
        <v>1027</v>
      </c>
      <c r="P406" s="404" t="str">
        <f>IF(OR(ISERROR(VLOOKUP($E406&amp;$D$91&amp;$D$92,'CCG data'!$A:$AD,'CCG data'!B$3,FALSE)),ISBLANK(VLOOKUP($E406&amp;$D$91&amp;$D$92,'CCG data'!$A:$AD,'CCG data'!B$3,FALSE))),"",VLOOKUP($E406&amp;$D$91&amp;$D$92,'CCG data'!$A:$AD,'CCG data'!B$3,FALSE))</f>
        <v/>
      </c>
      <c r="Q406" s="267"/>
      <c r="R406" s="267">
        <f>IF(OR(ISERROR(VLOOKUP($E406&amp;$D$91&amp;$D$92,'CCG data'!$A:$AD,'CCG data'!C$3,FALSE)),ISBLANK(VLOOKUP($E406&amp;$D$91&amp;$D$92,'CCG data'!$A:$AD,'CCG data'!C$3,FALSE))),"",VLOOKUP($E406&amp;$D$91&amp;$D$92,'CCG data'!$A:$AD,'CCG data'!C$3,FALSE))</f>
        <v>0.72736124634858812</v>
      </c>
      <c r="S406" s="267"/>
      <c r="T406" s="267">
        <f>IF(OR(ISERROR(VLOOKUP($E406&amp;$D$91&amp;$D$92,'CCG data'!$A:$AD,'CCG data'!D$3,FALSE)),ISBLANK(VLOOKUP($E406&amp;$D$91&amp;$D$92,'CCG data'!$A:$AD,'CCG data'!D$3,FALSE))),"",VLOOKUP($E406&amp;$D$91&amp;$D$92,'CCG data'!$A:$AD,'CCG data'!D$3,FALSE))</f>
        <v>0.12950340798442064</v>
      </c>
      <c r="U406" s="267"/>
      <c r="V406" s="267">
        <f>IF(OR(ISERROR(VLOOKUP($E406&amp;$D$91&amp;$D$92,'CCG data'!$A:$AD,'CCG data'!E$3,FALSE)),ISBLANK(VLOOKUP($E406&amp;$D$91&amp;$D$92,'CCG data'!$A:$AD,'CCG data'!E$3,FALSE))),"",VLOOKUP($E406&amp;$D$91&amp;$D$92,'CCG data'!$A:$AD,'CCG data'!E$3,FALSE))</f>
        <v>0.14313534566699124</v>
      </c>
      <c r="W406" s="405"/>
      <c r="Z406" s="165">
        <f>IFERROR(VLOOKUP($E406&amp;$D$92, Outliers!$A$4:$P$214,13,FALSE),"0")</f>
        <v>0</v>
      </c>
      <c r="AA406" s="165">
        <f>IFERROR(VLOOKUP($E406&amp;$D$92, Outliers!$A$4:$P$214,14,FALSE),"0")</f>
        <v>1</v>
      </c>
      <c r="AB406" s="165">
        <f>IFERROR(VLOOKUP($E406&amp;$D$92, Outliers!$A$4:$P$214,15,FALSE),"0")</f>
        <v>0</v>
      </c>
    </row>
    <row r="407" spans="4:28" x14ac:dyDescent="0.25">
      <c r="D407" s="319"/>
      <c r="E407" s="103" t="s">
        <v>27</v>
      </c>
      <c r="F407" s="95" t="str">
        <f>IF(P406="","",VLOOKUP($E406&amp;$D$91&amp;$D$92,'CCG data'!$A:$AD,'CCG data'!W$3,FALSE))</f>
        <v/>
      </c>
      <c r="G407" s="96" t="str">
        <f>IF(P406="","",VLOOKUP($E406&amp;$D$91&amp;$D$92,'CCG data'!$A:$AD,'CCG data'!X$3,FALSE))</f>
        <v/>
      </c>
      <c r="H407" s="96">
        <f>IF(R406="","",VLOOKUP($E406&amp;$D$91&amp;$D$92,'CCG data'!$A:$AD,'CCG data'!Y$3,FALSE))</f>
        <v>115.71520956040406</v>
      </c>
      <c r="I407" s="96">
        <f>IF(R406="","",VLOOKUP($E406&amp;$D$91&amp;$D$92,'CCG data'!$A:$AD,'CCG data'!Z$3,FALSE))</f>
        <v>133.59382075858895</v>
      </c>
      <c r="J407" s="96">
        <f>IF(T406="","",VLOOKUP($E406&amp;$D$91&amp;$D$92,'CCG data'!$A:$AD,'CCG data'!AA$3,FALSE))</f>
        <v>21.654024201033309</v>
      </c>
      <c r="K407" s="96">
        <f>IF(T406="","",VLOOKUP($E406&amp;$D$91&amp;$D$92,'CCG data'!$A:$AD,'CCG data'!AB$3,FALSE))</f>
        <v>30.521427681404049</v>
      </c>
      <c r="L407" s="96">
        <f>IF(V406="","",VLOOKUP($E406&amp;$D$91&amp;$D$92,'CCG data'!$A:$AD,'CCG data'!AC$3,FALSE))</f>
        <v>20.045553408712109</v>
      </c>
      <c r="M407" s="96">
        <f>IF(V406="","",VLOOKUP($E406&amp;$D$91&amp;$D$92,'CCG data'!$A:$AD,'CCG data'!AD$3,FALSE))</f>
        <v>27.776350327363524</v>
      </c>
      <c r="N407" s="368"/>
      <c r="P407" s="152" t="str">
        <f>IF(P406="","",VLOOKUP($E406&amp;$D$91&amp;$D$92,'CCG data'!$A:$AD,'CCG data'!I$3,FALSE))</f>
        <v/>
      </c>
      <c r="Q407" s="15" t="str">
        <f>IF(P406="","",VLOOKUP($E406&amp;$D$91&amp;$D$92,'CCG data'!$A:$AD,'CCG data'!J$3,FALSE))</f>
        <v/>
      </c>
      <c r="R407" s="15">
        <f>IF(R406="","",VLOOKUP($E406&amp;$D$91&amp;$D$92,'CCG data'!$A:$AD,'CCG data'!K$3,FALSE))</f>
        <v>0.69899999999999995</v>
      </c>
      <c r="S407" s="15">
        <f>IF(R406="","",VLOOKUP($E406&amp;$D$91&amp;$D$92,'CCG data'!$A:$AD,'CCG data'!L$3,FALSE))</f>
        <v>0.754</v>
      </c>
      <c r="T407" s="15">
        <f>IF(T406="","",VLOOKUP($E406&amp;$D$91&amp;$D$92,'CCG data'!$A:$AD,'CCG data'!M$3,FALSE))</f>
        <v>0.11</v>
      </c>
      <c r="U407" s="15">
        <f>IF(T406="","",VLOOKUP($E406&amp;$D$91&amp;$D$92,'CCG data'!$A:$AD,'CCG data'!N$3,FALSE))</f>
        <v>0.151</v>
      </c>
      <c r="V407" s="15">
        <f>IF(V406="","",VLOOKUP($E406&amp;$D$91&amp;$D$92,'CCG data'!$A:$AD,'CCG data'!O$3,FALSE))</f>
        <v>0.123</v>
      </c>
      <c r="W407" s="136">
        <f>IF(V406="","",VLOOKUP($E406&amp;$D$91&amp;$D$92,'CCG data'!$A:$AD,'CCG data'!P$3,FALSE))</f>
        <v>0.16600000000000001</v>
      </c>
      <c r="Z407" s="165" t="str">
        <f>IFERROR(VLOOKUP($E407&amp;$D$92, Outliers!$A$4:$P$214,13,FALSE),"0")</f>
        <v>0</v>
      </c>
      <c r="AA407" s="165" t="str">
        <f>IFERROR(VLOOKUP($E407&amp;$D$92, Outliers!$A$4:$P$214,14,FALSE),"0")</f>
        <v>0</v>
      </c>
      <c r="AB407" s="165" t="str">
        <f>IFERROR(VLOOKUP($E407&amp;$D$92, Outliers!$A$4:$P$214,15,FALSE),"0")</f>
        <v>0</v>
      </c>
    </row>
    <row r="408" spans="4:28" ht="15.75" x14ac:dyDescent="0.25">
      <c r="D408" s="319"/>
      <c r="E408" s="104" t="s">
        <v>261</v>
      </c>
      <c r="F408" s="394" t="str">
        <f>IF(OR(ISERROR(VLOOKUP($E408&amp;$D$91&amp;$D$92,'CCG data'!$A:$AD,'CCG data'!R$3,FALSE)),ISBLANK(VLOOKUP($E408&amp;$D$91&amp;$D$92,'CCG data'!$A:$AD,'CCG data'!R$3,FALSE))),"",VLOOKUP($E408&amp;$D$91&amp;$D$92,'CCG data'!$A:$AD,'CCG data'!R$3,FALSE))</f>
        <v/>
      </c>
      <c r="G408" s="395"/>
      <c r="H408" s="395">
        <f>IF(OR(ISERROR(VLOOKUP($E408&amp;$D$91&amp;$D$92,'CCG data'!$A:$AD,'CCG data'!S$3,FALSE)),ISBLANK(VLOOKUP($E408&amp;$D$91&amp;$D$92,'CCG data'!$A:$AD,'CCG data'!S$3,FALSE))),"",VLOOKUP($E408&amp;$D$91&amp;$D$92,'CCG data'!$A:$AD,'CCG data'!S$3,FALSE))</f>
        <v>146.51456488927676</v>
      </c>
      <c r="I408" s="395"/>
      <c r="J408" s="395">
        <f>IF(OR(ISERROR(VLOOKUP($E408&amp;$D$91&amp;$D$92,'CCG data'!$A:$AD,'CCG data'!T$3,FALSE)),ISBLANK(VLOOKUP($E408&amp;$D$91&amp;$D$92,'CCG data'!$A:$AD,'CCG data'!T$3,FALSE))),"",VLOOKUP($E408&amp;$D$91&amp;$D$92,'CCG data'!$A:$AD,'CCG data'!T$3,FALSE))</f>
        <v>14.449650698683209</v>
      </c>
      <c r="K408" s="395"/>
      <c r="L408" s="395">
        <f>IF(OR(ISERROR(VLOOKUP($E408&amp;$D$91&amp;$D$92,'CCG data'!$A:$AD,'CCG data'!U$3,FALSE)),ISBLANK(VLOOKUP($E408&amp;$D$91&amp;$D$92,'CCG data'!$A:$AD,'CCG data'!U$3,FALSE))),"",VLOOKUP($E408&amp;$D$91&amp;$D$92,'CCG data'!$A:$AD,'CCG data'!U$3,FALSE))</f>
        <v>12.114836646302052</v>
      </c>
      <c r="M408" s="396"/>
      <c r="N408" s="367">
        <f>IF(OR(ISERROR(VLOOKUP($E408&amp;$D$91&amp;$D$92,'CCG data'!$A:$AD,'CCG data'!G$3,FALSE)),ISBLANK(VLOOKUP($E408&amp;$D$91&amp;$D$92,'CCG data'!$A:$AD,'CCG data'!G$3,FALSE))),"",VLOOKUP($E408&amp;$D$91&amp;$D$92,'CCG data'!$A:$AD,'CCG data'!G$3,FALSE))</f>
        <v>1729</v>
      </c>
      <c r="P408" s="404" t="str">
        <f>IF(OR(ISERROR(VLOOKUP($E408&amp;$D$91&amp;$D$92,'CCG data'!$A:$AD,'CCG data'!B$3,FALSE)),ISBLANK(VLOOKUP($E408&amp;$D$91&amp;$D$92,'CCG data'!$A:$AD,'CCG data'!B$3,FALSE))),"",VLOOKUP($E408&amp;$D$91&amp;$D$92,'CCG data'!$A:$AD,'CCG data'!B$3,FALSE))</f>
        <v/>
      </c>
      <c r="Q408" s="267"/>
      <c r="R408" s="267">
        <f>IF(OR(ISERROR(VLOOKUP($E408&amp;$D$91&amp;$D$92,'CCG data'!$A:$AD,'CCG data'!C$3,FALSE)),ISBLANK(VLOOKUP($E408&amp;$D$91&amp;$D$92,'CCG data'!$A:$AD,'CCG data'!C$3,FALSE))),"",VLOOKUP($E408&amp;$D$91&amp;$D$92,'CCG data'!$A:$AD,'CCG data'!C$3,FALSE))</f>
        <v>0.86003470213996525</v>
      </c>
      <c r="S408" s="267"/>
      <c r="T408" s="267">
        <f>IF(OR(ISERROR(VLOOKUP($E408&amp;$D$91&amp;$D$92,'CCG data'!$A:$AD,'CCG data'!D$3,FALSE)),ISBLANK(VLOOKUP($E408&amp;$D$91&amp;$D$92,'CCG data'!$A:$AD,'CCG data'!D$3,FALSE))),"",VLOOKUP($E408&amp;$D$91&amp;$D$92,'CCG data'!$A:$AD,'CCG data'!D$3,FALSE))</f>
        <v>7.2296124927703875E-2</v>
      </c>
      <c r="U408" s="267"/>
      <c r="V408" s="267">
        <f>IF(OR(ISERROR(VLOOKUP($E408&amp;$D$91&amp;$D$92,'CCG data'!$A:$AD,'CCG data'!E$3,FALSE)),ISBLANK(VLOOKUP($E408&amp;$D$91&amp;$D$92,'CCG data'!$A:$AD,'CCG data'!E$3,FALSE))),"",VLOOKUP($E408&amp;$D$91&amp;$D$92,'CCG data'!$A:$AD,'CCG data'!E$3,FALSE))</f>
        <v>6.7669172932330823E-2</v>
      </c>
      <c r="W408" s="405"/>
      <c r="Z408" s="165">
        <f>IFERROR(VLOOKUP($E408&amp;$D$92, Outliers!$A$4:$P$214,13,FALSE),"0")</f>
        <v>1</v>
      </c>
      <c r="AA408" s="165">
        <f>IFERROR(VLOOKUP($E408&amp;$D$92, Outliers!$A$4:$P$214,14,FALSE),"0")</f>
        <v>0</v>
      </c>
      <c r="AB408" s="165">
        <f>IFERROR(VLOOKUP($E408&amp;$D$92, Outliers!$A$4:$P$214,15,FALSE),"0")</f>
        <v>1</v>
      </c>
    </row>
    <row r="409" spans="4:28" x14ac:dyDescent="0.25">
      <c r="D409" s="319"/>
      <c r="E409" s="103" t="s">
        <v>27</v>
      </c>
      <c r="F409" s="95" t="str">
        <f>IF(P408="","",VLOOKUP($E408&amp;$D$91&amp;$D$92,'CCG data'!$A:$AD,'CCG data'!W$3,FALSE))</f>
        <v/>
      </c>
      <c r="G409" s="96" t="str">
        <f>IF(P408="","",VLOOKUP($E408&amp;$D$91&amp;$D$92,'CCG data'!$A:$AD,'CCG data'!X$3,FALSE))</f>
        <v/>
      </c>
      <c r="H409" s="96">
        <f>IF(R408="","",VLOOKUP($E408&amp;$D$91&amp;$D$92,'CCG data'!$A:$AD,'CCG data'!Y$3,FALSE))</f>
        <v>139.06756432450632</v>
      </c>
      <c r="I409" s="96">
        <f>IF(R408="","",VLOOKUP($E408&amp;$D$91&amp;$D$92,'CCG data'!$A:$AD,'CCG data'!Z$3,FALSE))</f>
        <v>153.96156545404719</v>
      </c>
      <c r="J409" s="96">
        <f>IF(T408="","",VLOOKUP($E408&amp;$D$91&amp;$D$92,'CCG data'!$A:$AD,'CCG data'!AA$3,FALSE))</f>
        <v>11.916515243553983</v>
      </c>
      <c r="K409" s="96">
        <f>IF(T408="","",VLOOKUP($E408&amp;$D$91&amp;$D$92,'CCG data'!$A:$AD,'CCG data'!AB$3,FALSE))</f>
        <v>16.982786153812434</v>
      </c>
      <c r="L409" s="96">
        <f>IF(V408="","",VLOOKUP($E408&amp;$D$91&amp;$D$92,'CCG data'!$A:$AD,'CCG data'!AC$3,FALSE))</f>
        <v>9.9196032397548741</v>
      </c>
      <c r="M409" s="96">
        <f>IF(V408="","",VLOOKUP($E408&amp;$D$91&amp;$D$92,'CCG data'!$A:$AD,'CCG data'!AD$3,FALSE))</f>
        <v>14.31007005284923</v>
      </c>
      <c r="N409" s="368"/>
      <c r="P409" s="152" t="str">
        <f>IF(P408="","",VLOOKUP($E408&amp;$D$91&amp;$D$92,'CCG data'!$A:$AD,'CCG data'!I$3,FALSE))</f>
        <v/>
      </c>
      <c r="Q409" s="15" t="str">
        <f>IF(P408="","",VLOOKUP($E408&amp;$D$91&amp;$D$92,'CCG data'!$A:$AD,'CCG data'!J$3,FALSE))</f>
        <v/>
      </c>
      <c r="R409" s="15">
        <f>IF(R408="","",VLOOKUP($E408&amp;$D$91&amp;$D$92,'CCG data'!$A:$AD,'CCG data'!K$3,FALSE))</f>
        <v>0.84299999999999997</v>
      </c>
      <c r="S409" s="15">
        <f>IF(R408="","",VLOOKUP($E408&amp;$D$91&amp;$D$92,'CCG data'!$A:$AD,'CCG data'!L$3,FALSE))</f>
        <v>0.876</v>
      </c>
      <c r="T409" s="15">
        <f>IF(T408="","",VLOOKUP($E408&amp;$D$91&amp;$D$92,'CCG data'!$A:$AD,'CCG data'!M$3,FALSE))</f>
        <v>6.0999999999999999E-2</v>
      </c>
      <c r="U409" s="15">
        <f>IF(T408="","",VLOOKUP($E408&amp;$D$91&amp;$D$92,'CCG data'!$A:$AD,'CCG data'!N$3,FALSE))</f>
        <v>8.5000000000000006E-2</v>
      </c>
      <c r="V409" s="15">
        <f>IF(V408="","",VLOOKUP($E408&amp;$D$91&amp;$D$92,'CCG data'!$A:$AD,'CCG data'!O$3,FALSE))</f>
        <v>5.7000000000000002E-2</v>
      </c>
      <c r="W409" s="136">
        <f>IF(V408="","",VLOOKUP($E408&amp;$D$91&amp;$D$92,'CCG data'!$A:$AD,'CCG data'!P$3,FALSE))</f>
        <v>0.08</v>
      </c>
      <c r="Z409" s="165" t="str">
        <f>IFERROR(VLOOKUP($E409&amp;$D$92, Outliers!$A$4:$P$214,13,FALSE),"0")</f>
        <v>0</v>
      </c>
      <c r="AA409" s="165" t="str">
        <f>IFERROR(VLOOKUP($E409&amp;$D$92, Outliers!$A$4:$P$214,14,FALSE),"0")</f>
        <v>0</v>
      </c>
      <c r="AB409" s="165" t="str">
        <f>IFERROR(VLOOKUP($E409&amp;$D$92, Outliers!$A$4:$P$214,15,FALSE),"0")</f>
        <v>0</v>
      </c>
    </row>
    <row r="410" spans="4:28" ht="15.75" x14ac:dyDescent="0.25">
      <c r="D410" s="319"/>
      <c r="E410" s="104" t="s">
        <v>262</v>
      </c>
      <c r="F410" s="394" t="str">
        <f>IF(OR(ISERROR(VLOOKUP($E410&amp;$D$91&amp;$D$92,'CCG data'!$A:$AD,'CCG data'!R$3,FALSE)),ISBLANK(VLOOKUP($E410&amp;$D$91&amp;$D$92,'CCG data'!$A:$AD,'CCG data'!R$3,FALSE))),"",VLOOKUP($E410&amp;$D$91&amp;$D$92,'CCG data'!$A:$AD,'CCG data'!R$3,FALSE))</f>
        <v/>
      </c>
      <c r="G410" s="395"/>
      <c r="H410" s="395">
        <f>IF(OR(ISERROR(VLOOKUP($E410&amp;$D$91&amp;$D$92,'CCG data'!$A:$AD,'CCG data'!S$3,FALSE)),ISBLANK(VLOOKUP($E410&amp;$D$91&amp;$D$92,'CCG data'!$A:$AD,'CCG data'!S$3,FALSE))),"",VLOOKUP($E410&amp;$D$91&amp;$D$92,'CCG data'!$A:$AD,'CCG data'!S$3,FALSE))</f>
        <v>107.38106538338782</v>
      </c>
      <c r="I410" s="395"/>
      <c r="J410" s="395">
        <f>IF(OR(ISERROR(VLOOKUP($E410&amp;$D$91&amp;$D$92,'CCG data'!$A:$AD,'CCG data'!T$3,FALSE)),ISBLANK(VLOOKUP($E410&amp;$D$91&amp;$D$92,'CCG data'!$A:$AD,'CCG data'!T$3,FALSE))),"",VLOOKUP($E410&amp;$D$91&amp;$D$92,'CCG data'!$A:$AD,'CCG data'!T$3,FALSE))</f>
        <v>17.199044615778327</v>
      </c>
      <c r="K410" s="395"/>
      <c r="L410" s="395">
        <f>IF(OR(ISERROR(VLOOKUP($E410&amp;$D$91&amp;$D$92,'CCG data'!$A:$AD,'CCG data'!U$3,FALSE)),ISBLANK(VLOOKUP($E410&amp;$D$91&amp;$D$92,'CCG data'!$A:$AD,'CCG data'!U$3,FALSE))),"",VLOOKUP($E410&amp;$D$91&amp;$D$92,'CCG data'!$A:$AD,'CCG data'!U$3,FALSE))</f>
        <v>25.44959612478641</v>
      </c>
      <c r="M410" s="396"/>
      <c r="N410" s="367">
        <f>IF(OR(ISERROR(VLOOKUP($E410&amp;$D$91&amp;$D$92,'CCG data'!$A:$AD,'CCG data'!G$3,FALSE)),ISBLANK(VLOOKUP($E410&amp;$D$91&amp;$D$92,'CCG data'!$A:$AD,'CCG data'!G$3,FALSE))),"",VLOOKUP($E410&amp;$D$91&amp;$D$92,'CCG data'!$A:$AD,'CCG data'!G$3,FALSE))</f>
        <v>833</v>
      </c>
      <c r="P410" s="404" t="str">
        <f>IF(OR(ISERROR(VLOOKUP($E410&amp;$D$91&amp;$D$92,'CCG data'!$A:$AD,'CCG data'!B$3,FALSE)),ISBLANK(VLOOKUP($E410&amp;$D$91&amp;$D$92,'CCG data'!$A:$AD,'CCG data'!B$3,FALSE))),"",VLOOKUP($E410&amp;$D$91&amp;$D$92,'CCG data'!$A:$AD,'CCG data'!B$3,FALSE))</f>
        <v/>
      </c>
      <c r="Q410" s="267"/>
      <c r="R410" s="267">
        <f>IF(OR(ISERROR(VLOOKUP($E410&amp;$D$91&amp;$D$92,'CCG data'!$A:$AD,'CCG data'!C$3,FALSE)),ISBLANK(VLOOKUP($E410&amp;$D$91&amp;$D$92,'CCG data'!$A:$AD,'CCG data'!C$3,FALSE))),"",VLOOKUP($E410&amp;$D$91&amp;$D$92,'CCG data'!$A:$AD,'CCG data'!C$3,FALSE))</f>
        <v>0.72148859543817523</v>
      </c>
      <c r="S410" s="267"/>
      <c r="T410" s="267">
        <f>IF(OR(ISERROR(VLOOKUP($E410&amp;$D$91&amp;$D$92,'CCG data'!$A:$AD,'CCG data'!D$3,FALSE)),ISBLANK(VLOOKUP($E410&amp;$D$91&amp;$D$92,'CCG data'!$A:$AD,'CCG data'!D$3,FALSE))),"",VLOOKUP($E410&amp;$D$91&amp;$D$92,'CCG data'!$A:$AD,'CCG data'!D$3,FALSE))</f>
        <v>0.10564225690276111</v>
      </c>
      <c r="U410" s="267"/>
      <c r="V410" s="267">
        <f>IF(OR(ISERROR(VLOOKUP($E410&amp;$D$91&amp;$D$92,'CCG data'!$A:$AD,'CCG data'!E$3,FALSE)),ISBLANK(VLOOKUP($E410&amp;$D$91&amp;$D$92,'CCG data'!$A:$AD,'CCG data'!E$3,FALSE))),"",VLOOKUP($E410&amp;$D$91&amp;$D$92,'CCG data'!$A:$AD,'CCG data'!E$3,FALSE))</f>
        <v>0.17286914765906364</v>
      </c>
      <c r="W410" s="405"/>
      <c r="Z410" s="165">
        <f>IFERROR(VLOOKUP($E410&amp;$D$92, Outliers!$A$4:$P$214,13,FALSE),"0")</f>
        <v>1</v>
      </c>
      <c r="AA410" s="165">
        <f>IFERROR(VLOOKUP($E410&amp;$D$92, Outliers!$A$4:$P$214,14,FALSE),"0")</f>
        <v>0</v>
      </c>
      <c r="AB410" s="165">
        <f>IFERROR(VLOOKUP($E410&amp;$D$92, Outliers!$A$4:$P$214,15,FALSE),"0")</f>
        <v>0</v>
      </c>
    </row>
    <row r="411" spans="4:28" x14ac:dyDescent="0.25">
      <c r="D411" s="319"/>
      <c r="E411" s="103" t="s">
        <v>27</v>
      </c>
      <c r="F411" s="95" t="str">
        <f>IF(P410="","",VLOOKUP($E410&amp;$D$91&amp;$D$92,'CCG data'!$A:$AD,'CCG data'!W$3,FALSE))</f>
        <v/>
      </c>
      <c r="G411" s="96" t="str">
        <f>IF(P410="","",VLOOKUP($E410&amp;$D$91&amp;$D$92,'CCG data'!$A:$AD,'CCG data'!X$3,FALSE))</f>
        <v/>
      </c>
      <c r="H411" s="96">
        <f>IF(R410="","",VLOOKUP($E410&amp;$D$91&amp;$D$92,'CCG data'!$A:$AD,'CCG data'!Y$3,FALSE))</f>
        <v>98.795941945747643</v>
      </c>
      <c r="I411" s="96">
        <f>IF(R410="","",VLOOKUP($E410&amp;$D$91&amp;$D$92,'CCG data'!$A:$AD,'CCG data'!Z$3,FALSE))</f>
        <v>115.966188821028</v>
      </c>
      <c r="J411" s="96">
        <f>IF(T410="","",VLOOKUP($E410&amp;$D$91&amp;$D$92,'CCG data'!$A:$AD,'CCG data'!AA$3,FALSE))</f>
        <v>13.605532955716605</v>
      </c>
      <c r="K411" s="96">
        <f>IF(T410="","",VLOOKUP($E410&amp;$D$91&amp;$D$92,'CCG data'!$A:$AD,'CCG data'!AB$3,FALSE))</f>
        <v>20.792556275840049</v>
      </c>
      <c r="L411" s="96">
        <f>IF(V410="","",VLOOKUP($E410&amp;$D$91&amp;$D$92,'CCG data'!$A:$AD,'CCG data'!AC$3,FALSE))</f>
        <v>21.292828757737965</v>
      </c>
      <c r="M411" s="96">
        <f>IF(V410="","",VLOOKUP($E410&amp;$D$91&amp;$D$92,'CCG data'!$A:$AD,'CCG data'!AD$3,FALSE))</f>
        <v>29.606363491834855</v>
      </c>
      <c r="N411" s="368"/>
      <c r="P411" s="152" t="str">
        <f>IF(P410="","",VLOOKUP($E410&amp;$D$91&amp;$D$92,'CCG data'!$A:$AD,'CCG data'!I$3,FALSE))</f>
        <v/>
      </c>
      <c r="Q411" s="15" t="str">
        <f>IF(P410="","",VLOOKUP($E410&amp;$D$91&amp;$D$92,'CCG data'!$A:$AD,'CCG data'!J$3,FALSE))</f>
        <v/>
      </c>
      <c r="R411" s="15">
        <f>IF(R410="","",VLOOKUP($E410&amp;$D$91&amp;$D$92,'CCG data'!$A:$AD,'CCG data'!K$3,FALSE))</f>
        <v>0.69</v>
      </c>
      <c r="S411" s="15">
        <f>IF(R410="","",VLOOKUP($E410&amp;$D$91&amp;$D$92,'CCG data'!$A:$AD,'CCG data'!L$3,FALSE))</f>
        <v>0.751</v>
      </c>
      <c r="T411" s="15">
        <f>IF(T410="","",VLOOKUP($E410&amp;$D$91&amp;$D$92,'CCG data'!$A:$AD,'CCG data'!M$3,FALSE))</f>
        <v>8.6999999999999994E-2</v>
      </c>
      <c r="U411" s="15">
        <f>IF(T410="","",VLOOKUP($E410&amp;$D$91&amp;$D$92,'CCG data'!$A:$AD,'CCG data'!N$3,FALSE))</f>
        <v>0.128</v>
      </c>
      <c r="V411" s="15">
        <f>IF(V410="","",VLOOKUP($E410&amp;$D$91&amp;$D$92,'CCG data'!$A:$AD,'CCG data'!O$3,FALSE))</f>
        <v>0.14899999999999999</v>
      </c>
      <c r="W411" s="136">
        <f>IF(V410="","",VLOOKUP($E410&amp;$D$91&amp;$D$92,'CCG data'!$A:$AD,'CCG data'!P$3,FALSE))</f>
        <v>0.2</v>
      </c>
      <c r="Z411" s="165" t="str">
        <f>IFERROR(VLOOKUP($E411&amp;$D$92, Outliers!$A$4:$P$214,13,FALSE),"0")</f>
        <v>0</v>
      </c>
      <c r="AA411" s="165" t="str">
        <f>IFERROR(VLOOKUP($E411&amp;$D$92, Outliers!$A$4:$P$214,14,FALSE),"0")</f>
        <v>0</v>
      </c>
      <c r="AB411" s="165" t="str">
        <f>IFERROR(VLOOKUP($E411&amp;$D$92, Outliers!$A$4:$P$214,15,FALSE),"0")</f>
        <v>0</v>
      </c>
    </row>
    <row r="412" spans="4:28" ht="15.75" x14ac:dyDescent="0.25">
      <c r="D412" s="319"/>
      <c r="E412" s="104" t="s">
        <v>263</v>
      </c>
      <c r="F412" s="394" t="str">
        <f>IF(OR(ISERROR(VLOOKUP($E412&amp;$D$91&amp;$D$92,'CCG data'!$A:$AD,'CCG data'!R$3,FALSE)),ISBLANK(VLOOKUP($E412&amp;$D$91&amp;$D$92,'CCG data'!$A:$AD,'CCG data'!R$3,FALSE))),"",VLOOKUP($E412&amp;$D$91&amp;$D$92,'CCG data'!$A:$AD,'CCG data'!R$3,FALSE))</f>
        <v/>
      </c>
      <c r="G412" s="395"/>
      <c r="H412" s="395">
        <f>IF(OR(ISERROR(VLOOKUP($E412&amp;$D$91&amp;$D$92,'CCG data'!$A:$AD,'CCG data'!S$3,FALSE)),ISBLANK(VLOOKUP($E412&amp;$D$91&amp;$D$92,'CCG data'!$A:$AD,'CCG data'!S$3,FALSE))),"",VLOOKUP($E412&amp;$D$91&amp;$D$92,'CCG data'!$A:$AD,'CCG data'!S$3,FALSE))</f>
        <v>140.42491780714843</v>
      </c>
      <c r="I412" s="395"/>
      <c r="J412" s="395">
        <f>IF(OR(ISERROR(VLOOKUP($E412&amp;$D$91&amp;$D$92,'CCG data'!$A:$AD,'CCG data'!T$3,FALSE)),ISBLANK(VLOOKUP($E412&amp;$D$91&amp;$D$92,'CCG data'!$A:$AD,'CCG data'!T$3,FALSE))),"",VLOOKUP($E412&amp;$D$91&amp;$D$92,'CCG data'!$A:$AD,'CCG data'!T$3,FALSE))</f>
        <v>10.002842087344158</v>
      </c>
      <c r="K412" s="395"/>
      <c r="L412" s="395">
        <f>IF(OR(ISERROR(VLOOKUP($E412&amp;$D$91&amp;$D$92,'CCG data'!$A:$AD,'CCG data'!U$3,FALSE)),ISBLANK(VLOOKUP($E412&amp;$D$91&amp;$D$92,'CCG data'!$A:$AD,'CCG data'!U$3,FALSE))),"",VLOOKUP($E412&amp;$D$91&amp;$D$92,'CCG data'!$A:$AD,'CCG data'!U$3,FALSE))</f>
        <v>26.849175938171893</v>
      </c>
      <c r="M412" s="396"/>
      <c r="N412" s="367">
        <f>IF(OR(ISERROR(VLOOKUP($E412&amp;$D$91&amp;$D$92,'CCG data'!$A:$AD,'CCG data'!G$3,FALSE)),ISBLANK(VLOOKUP($E412&amp;$D$91&amp;$D$92,'CCG data'!$A:$AD,'CCG data'!G$3,FALSE))),"",VLOOKUP($E412&amp;$D$91&amp;$D$92,'CCG data'!$A:$AD,'CCG data'!G$3,FALSE))</f>
        <v>1844</v>
      </c>
      <c r="P412" s="404" t="str">
        <f>IF(OR(ISERROR(VLOOKUP($E412&amp;$D$91&amp;$D$92,'CCG data'!$A:$AD,'CCG data'!B$3,FALSE)),ISBLANK(VLOOKUP($E412&amp;$D$91&amp;$D$92,'CCG data'!$A:$AD,'CCG data'!B$3,FALSE))),"",VLOOKUP($E412&amp;$D$91&amp;$D$92,'CCG data'!$A:$AD,'CCG data'!B$3,FALSE))</f>
        <v/>
      </c>
      <c r="Q412" s="267"/>
      <c r="R412" s="267">
        <f>IF(OR(ISERROR(VLOOKUP($E412&amp;$D$91&amp;$D$92,'CCG data'!$A:$AD,'CCG data'!C$3,FALSE)),ISBLANK(VLOOKUP($E412&amp;$D$91&amp;$D$92,'CCG data'!$A:$AD,'CCG data'!C$3,FALSE))),"",VLOOKUP($E412&amp;$D$91&amp;$D$92,'CCG data'!$A:$AD,'CCG data'!C$3,FALSE))</f>
        <v>0.7988069414316703</v>
      </c>
      <c r="S412" s="267"/>
      <c r="T412" s="267">
        <f>IF(OR(ISERROR(VLOOKUP($E412&amp;$D$91&amp;$D$92,'CCG data'!$A:$AD,'CCG data'!D$3,FALSE)),ISBLANK(VLOOKUP($E412&amp;$D$91&amp;$D$92,'CCG data'!$A:$AD,'CCG data'!D$3,FALSE))),"",VLOOKUP($E412&amp;$D$91&amp;$D$92,'CCG data'!$A:$AD,'CCG data'!D$3,FALSE))</f>
        <v>5.2060737527114966E-2</v>
      </c>
      <c r="U412" s="267"/>
      <c r="V412" s="267">
        <f>IF(OR(ISERROR(VLOOKUP($E412&amp;$D$91&amp;$D$92,'CCG data'!$A:$AD,'CCG data'!E$3,FALSE)),ISBLANK(VLOOKUP($E412&amp;$D$91&amp;$D$92,'CCG data'!$A:$AD,'CCG data'!E$3,FALSE))),"",VLOOKUP($E412&amp;$D$91&amp;$D$92,'CCG data'!$A:$AD,'CCG data'!E$3,FALSE))</f>
        <v>0.14913232104121474</v>
      </c>
      <c r="W412" s="405"/>
      <c r="Z412" s="165">
        <f>IFERROR(VLOOKUP($E412&amp;$D$92, Outliers!$A$4:$P$214,13,FALSE),"0")</f>
        <v>0</v>
      </c>
      <c r="AA412" s="165">
        <f>IFERROR(VLOOKUP($E412&amp;$D$92, Outliers!$A$4:$P$214,14,FALSE),"0")</f>
        <v>1</v>
      </c>
      <c r="AB412" s="165">
        <f>IFERROR(VLOOKUP($E412&amp;$D$92, Outliers!$A$4:$P$214,15,FALSE),"0")</f>
        <v>0</v>
      </c>
    </row>
    <row r="413" spans="4:28" x14ac:dyDescent="0.25">
      <c r="D413" s="319"/>
      <c r="E413" s="103" t="s">
        <v>27</v>
      </c>
      <c r="F413" s="95" t="str">
        <f>IF(P412="","",VLOOKUP($E412&amp;$D$91&amp;$D$92,'CCG data'!$A:$AD,'CCG data'!W$3,FALSE))</f>
        <v/>
      </c>
      <c r="G413" s="96" t="str">
        <f>IF(P412="","",VLOOKUP($E412&amp;$D$91&amp;$D$92,'CCG data'!$A:$AD,'CCG data'!X$3,FALSE))</f>
        <v/>
      </c>
      <c r="H413" s="96">
        <f>IF(R412="","",VLOOKUP($E412&amp;$D$91&amp;$D$92,'CCG data'!$A:$AD,'CCG data'!Y$3,FALSE))</f>
        <v>133.25360153602625</v>
      </c>
      <c r="I413" s="96">
        <f>IF(R412="","",VLOOKUP($E412&amp;$D$91&amp;$D$92,'CCG data'!$A:$AD,'CCG data'!Z$3,FALSE))</f>
        <v>147.59623407827061</v>
      </c>
      <c r="J413" s="96">
        <f>IF(T412="","",VLOOKUP($E412&amp;$D$91&amp;$D$92,'CCG data'!$A:$AD,'CCG data'!AA$3,FALSE))</f>
        <v>8.0018569281944245</v>
      </c>
      <c r="K413" s="96">
        <f>IF(T412="","",VLOOKUP($E412&amp;$D$91&amp;$D$92,'CCG data'!$A:$AD,'CCG data'!AB$3,FALSE))</f>
        <v>12.003827246493891</v>
      </c>
      <c r="L413" s="96">
        <f>IF(V412="","",VLOOKUP($E412&amp;$D$91&amp;$D$92,'CCG data'!$A:$AD,'CCG data'!AC$3,FALSE))</f>
        <v>23.675806132106018</v>
      </c>
      <c r="M413" s="96">
        <f>IF(V412="","",VLOOKUP($E412&amp;$D$91&amp;$D$92,'CCG data'!$A:$AD,'CCG data'!AD$3,FALSE))</f>
        <v>30.022545744237767</v>
      </c>
      <c r="N413" s="368"/>
      <c r="P413" s="152" t="str">
        <f>IF(P412="","",VLOOKUP($E412&amp;$D$91&amp;$D$92,'CCG data'!$A:$AD,'CCG data'!I$3,FALSE))</f>
        <v/>
      </c>
      <c r="Q413" s="15" t="str">
        <f>IF(P412="","",VLOOKUP($E412&amp;$D$91&amp;$D$92,'CCG data'!$A:$AD,'CCG data'!J$3,FALSE))</f>
        <v/>
      </c>
      <c r="R413" s="15">
        <f>IF(R412="","",VLOOKUP($E412&amp;$D$91&amp;$D$92,'CCG data'!$A:$AD,'CCG data'!K$3,FALSE))</f>
        <v>0.78</v>
      </c>
      <c r="S413" s="15">
        <f>IF(R412="","",VLOOKUP($E412&amp;$D$91&amp;$D$92,'CCG data'!$A:$AD,'CCG data'!L$3,FALSE))</f>
        <v>0.81599999999999995</v>
      </c>
      <c r="T413" s="15">
        <f>IF(T412="","",VLOOKUP($E412&amp;$D$91&amp;$D$92,'CCG data'!$A:$AD,'CCG data'!M$3,FALSE))</f>
        <v>4.2999999999999997E-2</v>
      </c>
      <c r="U413" s="15">
        <f>IF(T412="","",VLOOKUP($E412&amp;$D$91&amp;$D$92,'CCG data'!$A:$AD,'CCG data'!N$3,FALSE))</f>
        <v>6.3E-2</v>
      </c>
      <c r="V413" s="15">
        <f>IF(V412="","",VLOOKUP($E412&amp;$D$91&amp;$D$92,'CCG data'!$A:$AD,'CCG data'!O$3,FALSE))</f>
        <v>0.13400000000000001</v>
      </c>
      <c r="W413" s="136">
        <f>IF(V412="","",VLOOKUP($E412&amp;$D$91&amp;$D$92,'CCG data'!$A:$AD,'CCG data'!P$3,FALSE))</f>
        <v>0.16600000000000001</v>
      </c>
      <c r="Z413" s="165" t="str">
        <f>IFERROR(VLOOKUP($E413&amp;$D$92, Outliers!$A$4:$P$214,13,FALSE),"0")</f>
        <v>0</v>
      </c>
      <c r="AA413" s="165" t="str">
        <f>IFERROR(VLOOKUP($E413&amp;$D$92, Outliers!$A$4:$P$214,14,FALSE),"0")</f>
        <v>0</v>
      </c>
      <c r="AB413" s="165" t="str">
        <f>IFERROR(VLOOKUP($E413&amp;$D$92, Outliers!$A$4:$P$214,15,FALSE),"0")</f>
        <v>0</v>
      </c>
    </row>
    <row r="414" spans="4:28" ht="15.75" x14ac:dyDescent="0.25">
      <c r="D414" s="319"/>
      <c r="E414" s="104" t="s">
        <v>501</v>
      </c>
      <c r="F414" s="394" t="str">
        <f>IF(OR(ISERROR(VLOOKUP($E414&amp;$D$91&amp;$D$92,'CCG data'!$A:$AD,'CCG data'!R$3,FALSE)),ISBLANK(VLOOKUP($E414&amp;$D$91&amp;$D$92,'CCG data'!$A:$AD,'CCG data'!R$3,FALSE))),"",VLOOKUP($E414&amp;$D$91&amp;$D$92,'CCG data'!$A:$AD,'CCG data'!R$3,FALSE))</f>
        <v/>
      </c>
      <c r="G414" s="395"/>
      <c r="H414" s="395">
        <f>IF(OR(ISERROR(VLOOKUP($E414&amp;$D$91&amp;$D$92,'CCG data'!$A:$AD,'CCG data'!S$3,FALSE)),ISBLANK(VLOOKUP($E414&amp;$D$91&amp;$D$92,'CCG data'!$A:$AD,'CCG data'!S$3,FALSE))),"",VLOOKUP($E414&amp;$D$91&amp;$D$92,'CCG data'!$A:$AD,'CCG data'!S$3,FALSE))</f>
        <v>149.48112175352944</v>
      </c>
      <c r="I414" s="395"/>
      <c r="J414" s="395">
        <f>IF(OR(ISERROR(VLOOKUP($E414&amp;$D$91&amp;$D$92,'CCG data'!$A:$AD,'CCG data'!T$3,FALSE)),ISBLANK(VLOOKUP($E414&amp;$D$91&amp;$D$92,'CCG data'!$A:$AD,'CCG data'!T$3,FALSE))),"",VLOOKUP($E414&amp;$D$91&amp;$D$92,'CCG data'!$A:$AD,'CCG data'!T$3,FALSE))</f>
        <v>14.291942210566678</v>
      </c>
      <c r="K414" s="395"/>
      <c r="L414" s="395">
        <f>IF(OR(ISERROR(VLOOKUP($E414&amp;$D$91&amp;$D$92,'CCG data'!$A:$AD,'CCG data'!U$3,FALSE)),ISBLANK(VLOOKUP($E414&amp;$D$91&amp;$D$92,'CCG data'!$A:$AD,'CCG data'!U$3,FALSE))),"",VLOOKUP($E414&amp;$D$91&amp;$D$92,'CCG data'!$A:$AD,'CCG data'!U$3,FALSE))</f>
        <v>31.668560111913926</v>
      </c>
      <c r="M414" s="396"/>
      <c r="N414" s="367">
        <f>IF(OR(ISERROR(VLOOKUP($E414&amp;$D$91&amp;$D$92,'CCG data'!$A:$AD,'CCG data'!G$3,FALSE)),ISBLANK(VLOOKUP($E414&amp;$D$91&amp;$D$92,'CCG data'!$A:$AD,'CCG data'!G$3,FALSE))),"",VLOOKUP($E414&amp;$D$91&amp;$D$92,'CCG data'!$A:$AD,'CCG data'!G$3,FALSE))</f>
        <v>998</v>
      </c>
      <c r="P414" s="404" t="str">
        <f>IF(OR(ISERROR(VLOOKUP($E414&amp;$D$91&amp;$D$92,'CCG data'!$A:$AD,'CCG data'!B$3,FALSE)),ISBLANK(VLOOKUP($E414&amp;$D$91&amp;$D$92,'CCG data'!$A:$AD,'CCG data'!B$3,FALSE))),"",VLOOKUP($E414&amp;$D$91&amp;$D$92,'CCG data'!$A:$AD,'CCG data'!B$3,FALSE))</f>
        <v/>
      </c>
      <c r="Q414" s="267"/>
      <c r="R414" s="267">
        <f>IF(OR(ISERROR(VLOOKUP($E414&amp;$D$91&amp;$D$92,'CCG data'!$A:$AD,'CCG data'!C$3,FALSE)),ISBLANK(VLOOKUP($E414&amp;$D$91&amp;$D$92,'CCG data'!$A:$AD,'CCG data'!C$3,FALSE))),"",VLOOKUP($E414&amp;$D$91&amp;$D$92,'CCG data'!$A:$AD,'CCG data'!C$3,FALSE))</f>
        <v>0.77354709418837675</v>
      </c>
      <c r="S414" s="267"/>
      <c r="T414" s="267">
        <f>IF(OR(ISERROR(VLOOKUP($E414&amp;$D$91&amp;$D$92,'CCG data'!$A:$AD,'CCG data'!D$3,FALSE)),ISBLANK(VLOOKUP($E414&amp;$D$91&amp;$D$92,'CCG data'!$A:$AD,'CCG data'!D$3,FALSE))),"",VLOOKUP($E414&amp;$D$91&amp;$D$92,'CCG data'!$A:$AD,'CCG data'!D$3,FALSE))</f>
        <v>6.6132264529058113E-2</v>
      </c>
      <c r="U414" s="267"/>
      <c r="V414" s="267">
        <f>IF(OR(ISERROR(VLOOKUP($E414&amp;$D$91&amp;$D$92,'CCG data'!$A:$AD,'CCG data'!E$3,FALSE)),ISBLANK(VLOOKUP($E414&amp;$D$91&amp;$D$92,'CCG data'!$A:$AD,'CCG data'!E$3,FALSE))),"",VLOOKUP($E414&amp;$D$91&amp;$D$92,'CCG data'!$A:$AD,'CCG data'!E$3,FALSE))</f>
        <v>0.16032064128256512</v>
      </c>
      <c r="W414" s="405"/>
      <c r="Z414" s="165">
        <f>IFERROR(VLOOKUP($E414&amp;$D$92, Outliers!$A$4:$P$214,13,FALSE),"0")</f>
        <v>1</v>
      </c>
      <c r="AA414" s="165">
        <f>IFERROR(VLOOKUP($E414&amp;$D$92, Outliers!$A$4:$P$214,14,FALSE),"0")</f>
        <v>0</v>
      </c>
      <c r="AB414" s="165">
        <f>IFERROR(VLOOKUP($E414&amp;$D$92, Outliers!$A$4:$P$214,15,FALSE),"0")</f>
        <v>0</v>
      </c>
    </row>
    <row r="415" spans="4:28" x14ac:dyDescent="0.25">
      <c r="D415" s="319"/>
      <c r="E415" s="103" t="s">
        <v>27</v>
      </c>
      <c r="F415" s="95" t="str">
        <f>IF(P414="","",VLOOKUP($E414&amp;$D$91&amp;$D$92,'CCG data'!$A:$AD,'CCG data'!W$3,FALSE))</f>
        <v/>
      </c>
      <c r="G415" s="96" t="str">
        <f>IF(P414="","",VLOOKUP($E414&amp;$D$91&amp;$D$92,'CCG data'!$A:$AD,'CCG data'!X$3,FALSE))</f>
        <v/>
      </c>
      <c r="H415" s="96">
        <f>IF(R414="","",VLOOKUP($E414&amp;$D$91&amp;$D$92,'CCG data'!$A:$AD,'CCG data'!Y$3,FALSE))</f>
        <v>138.93643289750761</v>
      </c>
      <c r="I415" s="96">
        <f>IF(R414="","",VLOOKUP($E414&amp;$D$91&amp;$D$92,'CCG data'!$A:$AD,'CCG data'!Z$3,FALSE))</f>
        <v>160.02581060955126</v>
      </c>
      <c r="J415" s="96">
        <f>IF(T414="","",VLOOKUP($E414&amp;$D$91&amp;$D$92,'CCG data'!$A:$AD,'CCG data'!AA$3,FALSE))</f>
        <v>10.843877918216016</v>
      </c>
      <c r="K415" s="96">
        <f>IF(T414="","",VLOOKUP($E414&amp;$D$91&amp;$D$92,'CCG data'!$A:$AD,'CCG data'!AB$3,FALSE))</f>
        <v>17.740006502917339</v>
      </c>
      <c r="L415" s="96">
        <f>IF(V414="","",VLOOKUP($E414&amp;$D$91&amp;$D$92,'CCG data'!$A:$AD,'CCG data'!AC$3,FALSE))</f>
        <v>26.761465883505288</v>
      </c>
      <c r="M415" s="96">
        <f>IF(V414="","",VLOOKUP($E414&amp;$D$91&amp;$D$92,'CCG data'!$A:$AD,'CCG data'!AD$3,FALSE))</f>
        <v>36.575654340322565</v>
      </c>
      <c r="N415" s="368"/>
      <c r="P415" s="152" t="str">
        <f>IF(P414="","",VLOOKUP($E414&amp;$D$91&amp;$D$92,'CCG data'!$A:$AD,'CCG data'!I$3,FALSE))</f>
        <v/>
      </c>
      <c r="Q415" s="15" t="str">
        <f>IF(P414="","",VLOOKUP($E414&amp;$D$91&amp;$D$92,'CCG data'!$A:$AD,'CCG data'!J$3,FALSE))</f>
        <v/>
      </c>
      <c r="R415" s="15">
        <f>IF(R414="","",VLOOKUP($E414&amp;$D$91&amp;$D$92,'CCG data'!$A:$AD,'CCG data'!K$3,FALSE))</f>
        <v>0.747</v>
      </c>
      <c r="S415" s="15">
        <f>IF(R414="","",VLOOKUP($E414&amp;$D$91&amp;$D$92,'CCG data'!$A:$AD,'CCG data'!L$3,FALSE))</f>
        <v>0.79800000000000004</v>
      </c>
      <c r="T415" s="15">
        <f>IF(T414="","",VLOOKUP($E414&amp;$D$91&amp;$D$92,'CCG data'!$A:$AD,'CCG data'!M$3,FALSE))</f>
        <v>5.1999999999999998E-2</v>
      </c>
      <c r="U415" s="15">
        <f>IF(T414="","",VLOOKUP($E414&amp;$D$91&amp;$D$92,'CCG data'!$A:$AD,'CCG data'!N$3,FALSE))</f>
        <v>8.3000000000000004E-2</v>
      </c>
      <c r="V415" s="15">
        <f>IF(V414="","",VLOOKUP($E414&amp;$D$91&amp;$D$92,'CCG data'!$A:$AD,'CCG data'!O$3,FALSE))</f>
        <v>0.13900000000000001</v>
      </c>
      <c r="W415" s="136">
        <f>IF(V414="","",VLOOKUP($E414&amp;$D$91&amp;$D$92,'CCG data'!$A:$AD,'CCG data'!P$3,FALSE))</f>
        <v>0.184</v>
      </c>
      <c r="Z415" s="165" t="str">
        <f>IFERROR(VLOOKUP($E415&amp;$D$92, Outliers!$A$4:$P$214,13,FALSE),"0")</f>
        <v>0</v>
      </c>
      <c r="AA415" s="165" t="str">
        <f>IFERROR(VLOOKUP($E415&amp;$D$92, Outliers!$A$4:$P$214,14,FALSE),"0")</f>
        <v>0</v>
      </c>
      <c r="AB415" s="165" t="str">
        <f>IFERROR(VLOOKUP($E415&amp;$D$92, Outliers!$A$4:$P$214,15,FALSE),"0")</f>
        <v>0</v>
      </c>
    </row>
    <row r="416" spans="4:28" ht="15.75" x14ac:dyDescent="0.25">
      <c r="D416" s="319"/>
      <c r="E416" s="104" t="s">
        <v>264</v>
      </c>
      <c r="F416" s="394" t="str">
        <f>IF(OR(ISERROR(VLOOKUP($E416&amp;$D$91&amp;$D$92,'CCG data'!$A:$AD,'CCG data'!R$3,FALSE)),ISBLANK(VLOOKUP($E416&amp;$D$91&amp;$D$92,'CCG data'!$A:$AD,'CCG data'!R$3,FALSE))),"",VLOOKUP($E416&amp;$D$91&amp;$D$92,'CCG data'!$A:$AD,'CCG data'!R$3,FALSE))</f>
        <v/>
      </c>
      <c r="G416" s="395"/>
      <c r="H416" s="395">
        <f>IF(OR(ISERROR(VLOOKUP($E416&amp;$D$91&amp;$D$92,'CCG data'!$A:$AD,'CCG data'!S$3,FALSE)),ISBLANK(VLOOKUP($E416&amp;$D$91&amp;$D$92,'CCG data'!$A:$AD,'CCG data'!S$3,FALSE))),"",VLOOKUP($E416&amp;$D$91&amp;$D$92,'CCG data'!$A:$AD,'CCG data'!S$3,FALSE))</f>
        <v>148.3914871586511</v>
      </c>
      <c r="I416" s="395"/>
      <c r="J416" s="395">
        <f>IF(OR(ISERROR(VLOOKUP($E416&amp;$D$91&amp;$D$92,'CCG data'!$A:$AD,'CCG data'!T$3,FALSE)),ISBLANK(VLOOKUP($E416&amp;$D$91&amp;$D$92,'CCG data'!$A:$AD,'CCG data'!T$3,FALSE))),"",VLOOKUP($E416&amp;$D$91&amp;$D$92,'CCG data'!$A:$AD,'CCG data'!T$3,FALSE))</f>
        <v>11.332859091519264</v>
      </c>
      <c r="K416" s="395"/>
      <c r="L416" s="395">
        <f>IF(OR(ISERROR(VLOOKUP($E416&amp;$D$91&amp;$D$92,'CCG data'!$A:$AD,'CCG data'!U$3,FALSE)),ISBLANK(VLOOKUP($E416&amp;$D$91&amp;$D$92,'CCG data'!$A:$AD,'CCG data'!U$3,FALSE))),"",VLOOKUP($E416&amp;$D$91&amp;$D$92,'CCG data'!$A:$AD,'CCG data'!U$3,FALSE))</f>
        <v>35.876543196056154</v>
      </c>
      <c r="M416" s="396"/>
      <c r="N416" s="367">
        <f>IF(OR(ISERROR(VLOOKUP($E416&amp;$D$91&amp;$D$92,'CCG data'!$A:$AD,'CCG data'!G$3,FALSE)),ISBLANK(VLOOKUP($E416&amp;$D$91&amp;$D$92,'CCG data'!$A:$AD,'CCG data'!G$3,FALSE))),"",VLOOKUP($E416&amp;$D$91&amp;$D$92,'CCG data'!$A:$AD,'CCG data'!G$3,FALSE))</f>
        <v>2412</v>
      </c>
      <c r="P416" s="404" t="str">
        <f>IF(OR(ISERROR(VLOOKUP($E416&amp;$D$91&amp;$D$92,'CCG data'!$A:$AD,'CCG data'!B$3,FALSE)),ISBLANK(VLOOKUP($E416&amp;$D$91&amp;$D$92,'CCG data'!$A:$AD,'CCG data'!B$3,FALSE))),"",VLOOKUP($E416&amp;$D$91&amp;$D$92,'CCG data'!$A:$AD,'CCG data'!B$3,FALSE))</f>
        <v/>
      </c>
      <c r="Q416" s="267"/>
      <c r="R416" s="267">
        <f>IF(OR(ISERROR(VLOOKUP($E416&amp;$D$91&amp;$D$92,'CCG data'!$A:$AD,'CCG data'!C$3,FALSE)),ISBLANK(VLOOKUP($E416&amp;$D$91&amp;$D$92,'CCG data'!$A:$AD,'CCG data'!C$3,FALSE))),"",VLOOKUP($E416&amp;$D$91&amp;$D$92,'CCG data'!$A:$AD,'CCG data'!C$3,FALSE))</f>
        <v>0.761608623548922</v>
      </c>
      <c r="S416" s="267"/>
      <c r="T416" s="267">
        <f>IF(OR(ISERROR(VLOOKUP($E416&amp;$D$91&amp;$D$92,'CCG data'!$A:$AD,'CCG data'!D$3,FALSE)),ISBLANK(VLOOKUP($E416&amp;$D$91&amp;$D$92,'CCG data'!$A:$AD,'CCG data'!D$3,FALSE))),"",VLOOKUP($E416&amp;$D$91&amp;$D$92,'CCG data'!$A:$AD,'CCG data'!D$3,FALSE))</f>
        <v>5.0995024875621887E-2</v>
      </c>
      <c r="U416" s="267"/>
      <c r="V416" s="267">
        <f>IF(OR(ISERROR(VLOOKUP($E416&amp;$D$91&amp;$D$92,'CCG data'!$A:$AD,'CCG data'!E$3,FALSE)),ISBLANK(VLOOKUP($E416&amp;$D$91&amp;$D$92,'CCG data'!$A:$AD,'CCG data'!E$3,FALSE))),"",VLOOKUP($E416&amp;$D$91&amp;$D$92,'CCG data'!$A:$AD,'CCG data'!E$3,FALSE))</f>
        <v>0.18739635157545606</v>
      </c>
      <c r="W416" s="405"/>
      <c r="Z416" s="165">
        <f>IFERROR(VLOOKUP($E416&amp;$D$92, Outliers!$A$4:$P$214,13,FALSE),"0")</f>
        <v>1</v>
      </c>
      <c r="AA416" s="165">
        <f>IFERROR(VLOOKUP($E416&amp;$D$92, Outliers!$A$4:$P$214,14,FALSE),"0")</f>
        <v>1</v>
      </c>
      <c r="AB416" s="165">
        <f>IFERROR(VLOOKUP($E416&amp;$D$92, Outliers!$A$4:$P$214,15,FALSE),"0")</f>
        <v>1</v>
      </c>
    </row>
    <row r="417" spans="4:28" x14ac:dyDescent="0.25">
      <c r="D417" s="319"/>
      <c r="E417" s="103" t="s">
        <v>27</v>
      </c>
      <c r="F417" s="95" t="str">
        <f>IF(P416="","",VLOOKUP($E416&amp;$D$91&amp;$D$92,'CCG data'!$A:$AD,'CCG data'!W$3,FALSE))</f>
        <v/>
      </c>
      <c r="G417" s="96" t="str">
        <f>IF(P416="","",VLOOKUP($E416&amp;$D$91&amp;$D$92,'CCG data'!$A:$AD,'CCG data'!X$3,FALSE))</f>
        <v/>
      </c>
      <c r="H417" s="96">
        <f>IF(R416="","",VLOOKUP($E416&amp;$D$91&amp;$D$92,'CCG data'!$A:$AD,'CCG data'!Y$3,FALSE))</f>
        <v>141.60553989109036</v>
      </c>
      <c r="I417" s="96">
        <f>IF(R416="","",VLOOKUP($E416&amp;$D$91&amp;$D$92,'CCG data'!$A:$AD,'CCG data'!Z$3,FALSE))</f>
        <v>155.17743442621185</v>
      </c>
      <c r="J417" s="96">
        <f>IF(T416="","",VLOOKUP($E416&amp;$D$91&amp;$D$92,'CCG data'!$A:$AD,'CCG data'!AA$3,FALSE))</f>
        <v>9.3300340878288814</v>
      </c>
      <c r="K417" s="96">
        <f>IF(T416="","",VLOOKUP($E416&amp;$D$91&amp;$D$92,'CCG data'!$A:$AD,'CCG data'!AB$3,FALSE))</f>
        <v>13.335684095209647</v>
      </c>
      <c r="L417" s="96">
        <f>IF(V416="","",VLOOKUP($E416&amp;$D$91&amp;$D$92,'CCG data'!$A:$AD,'CCG data'!AC$3,FALSE))</f>
        <v>32.569061534796589</v>
      </c>
      <c r="M417" s="96">
        <f>IF(V416="","",VLOOKUP($E416&amp;$D$91&amp;$D$92,'CCG data'!$A:$AD,'CCG data'!AD$3,FALSE))</f>
        <v>39.18402485731572</v>
      </c>
      <c r="N417" s="368"/>
      <c r="P417" s="152" t="str">
        <f>IF(P416="","",VLOOKUP($E416&amp;$D$91&amp;$D$92,'CCG data'!$A:$AD,'CCG data'!I$3,FALSE))</f>
        <v/>
      </c>
      <c r="Q417" s="15" t="str">
        <f>IF(P416="","",VLOOKUP($E416&amp;$D$91&amp;$D$92,'CCG data'!$A:$AD,'CCG data'!J$3,FALSE))</f>
        <v/>
      </c>
      <c r="R417" s="15">
        <f>IF(R416="","",VLOOKUP($E416&amp;$D$91&amp;$D$92,'CCG data'!$A:$AD,'CCG data'!K$3,FALSE))</f>
        <v>0.74399999999999999</v>
      </c>
      <c r="S417" s="15">
        <f>IF(R416="","",VLOOKUP($E416&amp;$D$91&amp;$D$92,'CCG data'!$A:$AD,'CCG data'!L$3,FALSE))</f>
        <v>0.77800000000000002</v>
      </c>
      <c r="T417" s="15">
        <f>IF(T416="","",VLOOKUP($E416&amp;$D$91&amp;$D$92,'CCG data'!$A:$AD,'CCG data'!M$3,FALSE))</f>
        <v>4.2999999999999997E-2</v>
      </c>
      <c r="U417" s="15">
        <f>IF(T416="","",VLOOKUP($E416&amp;$D$91&amp;$D$92,'CCG data'!$A:$AD,'CCG data'!N$3,FALSE))</f>
        <v>6.0999999999999999E-2</v>
      </c>
      <c r="V417" s="15">
        <f>IF(V416="","",VLOOKUP($E416&amp;$D$91&amp;$D$92,'CCG data'!$A:$AD,'CCG data'!O$3,FALSE))</f>
        <v>0.17199999999999999</v>
      </c>
      <c r="W417" s="136">
        <f>IF(V416="","",VLOOKUP($E416&amp;$D$91&amp;$D$92,'CCG data'!$A:$AD,'CCG data'!P$3,FALSE))</f>
        <v>0.20300000000000001</v>
      </c>
      <c r="Z417" s="165" t="str">
        <f>IFERROR(VLOOKUP($E417&amp;$D$92, Outliers!$A$4:$P$214,13,FALSE),"0")</f>
        <v>0</v>
      </c>
      <c r="AA417" s="165" t="str">
        <f>IFERROR(VLOOKUP($E417&amp;$D$92, Outliers!$A$4:$P$214,14,FALSE),"0")</f>
        <v>0</v>
      </c>
      <c r="AB417" s="165" t="str">
        <f>IFERROR(VLOOKUP($E417&amp;$D$92, Outliers!$A$4:$P$214,15,FALSE),"0")</f>
        <v>0</v>
      </c>
    </row>
    <row r="418" spans="4:28" ht="15.75" x14ac:dyDescent="0.25">
      <c r="D418" s="319"/>
      <c r="E418" s="104" t="s">
        <v>265</v>
      </c>
      <c r="F418" s="394" t="str">
        <f>IF(OR(ISERROR(VLOOKUP($E418&amp;$D$91&amp;$D$92,'CCG data'!$A:$AD,'CCG data'!R$3,FALSE)),ISBLANK(VLOOKUP($E418&amp;$D$91&amp;$D$92,'CCG data'!$A:$AD,'CCG data'!R$3,FALSE))),"",VLOOKUP($E418&amp;$D$91&amp;$D$92,'CCG data'!$A:$AD,'CCG data'!R$3,FALSE))</f>
        <v/>
      </c>
      <c r="G418" s="395"/>
      <c r="H418" s="395">
        <f>IF(OR(ISERROR(VLOOKUP($E418&amp;$D$91&amp;$D$92,'CCG data'!$A:$AD,'CCG data'!S$3,FALSE)),ISBLANK(VLOOKUP($E418&amp;$D$91&amp;$D$92,'CCG data'!$A:$AD,'CCG data'!S$3,FALSE))),"",VLOOKUP($E418&amp;$D$91&amp;$D$92,'CCG data'!$A:$AD,'CCG data'!S$3,FALSE))</f>
        <v>117.34449716101898</v>
      </c>
      <c r="I418" s="395"/>
      <c r="J418" s="395">
        <f>IF(OR(ISERROR(VLOOKUP($E418&amp;$D$91&amp;$D$92,'CCG data'!$A:$AD,'CCG data'!T$3,FALSE)),ISBLANK(VLOOKUP($E418&amp;$D$91&amp;$D$92,'CCG data'!$A:$AD,'CCG data'!T$3,FALSE))),"",VLOOKUP($E418&amp;$D$91&amp;$D$92,'CCG data'!$A:$AD,'CCG data'!T$3,FALSE))</f>
        <v>15.165199593216434</v>
      </c>
      <c r="K418" s="395"/>
      <c r="L418" s="395">
        <f>IF(OR(ISERROR(VLOOKUP($E418&amp;$D$91&amp;$D$92,'CCG data'!$A:$AD,'CCG data'!U$3,FALSE)),ISBLANK(VLOOKUP($E418&amp;$D$91&amp;$D$92,'CCG data'!$A:$AD,'CCG data'!U$3,FALSE))),"",VLOOKUP($E418&amp;$D$91&amp;$D$92,'CCG data'!$A:$AD,'CCG data'!U$3,FALSE))</f>
        <v>24.218794245438708</v>
      </c>
      <c r="M418" s="396"/>
      <c r="N418" s="367">
        <f>IF(OR(ISERROR(VLOOKUP($E418&amp;$D$91&amp;$D$92,'CCG data'!$A:$AD,'CCG data'!G$3,FALSE)),ISBLANK(VLOOKUP($E418&amp;$D$91&amp;$D$92,'CCG data'!$A:$AD,'CCG data'!G$3,FALSE))),"",VLOOKUP($E418&amp;$D$91&amp;$D$92,'CCG data'!$A:$AD,'CCG data'!G$3,FALSE))</f>
        <v>1016</v>
      </c>
      <c r="P418" s="404" t="str">
        <f>IF(OR(ISERROR(VLOOKUP($E418&amp;$D$91&amp;$D$92,'CCG data'!$A:$AD,'CCG data'!B$3,FALSE)),ISBLANK(VLOOKUP($E418&amp;$D$91&amp;$D$92,'CCG data'!$A:$AD,'CCG data'!B$3,FALSE))),"",VLOOKUP($E418&amp;$D$91&amp;$D$92,'CCG data'!$A:$AD,'CCG data'!B$3,FALSE))</f>
        <v/>
      </c>
      <c r="Q418" s="267"/>
      <c r="R418" s="267">
        <f>IF(OR(ISERROR(VLOOKUP($E418&amp;$D$91&amp;$D$92,'CCG data'!$A:$AD,'CCG data'!C$3,FALSE)),ISBLANK(VLOOKUP($E418&amp;$D$91&amp;$D$92,'CCG data'!$A:$AD,'CCG data'!C$3,FALSE))),"",VLOOKUP($E418&amp;$D$91&amp;$D$92,'CCG data'!$A:$AD,'CCG data'!C$3,FALSE))</f>
        <v>0.75590551181102361</v>
      </c>
      <c r="S418" s="267"/>
      <c r="T418" s="267">
        <f>IF(OR(ISERROR(VLOOKUP($E418&amp;$D$91&amp;$D$92,'CCG data'!$A:$AD,'CCG data'!D$3,FALSE)),ISBLANK(VLOOKUP($E418&amp;$D$91&amp;$D$92,'CCG data'!$A:$AD,'CCG data'!D$3,FALSE))),"",VLOOKUP($E418&amp;$D$91&amp;$D$92,'CCG data'!$A:$AD,'CCG data'!D$3,FALSE))</f>
        <v>9.1535433070866146E-2</v>
      </c>
      <c r="U418" s="267"/>
      <c r="V418" s="267">
        <f>IF(OR(ISERROR(VLOOKUP($E418&amp;$D$91&amp;$D$92,'CCG data'!$A:$AD,'CCG data'!E$3,FALSE)),ISBLANK(VLOOKUP($E418&amp;$D$91&amp;$D$92,'CCG data'!$A:$AD,'CCG data'!E$3,FALSE))),"",VLOOKUP($E418&amp;$D$91&amp;$D$92,'CCG data'!$A:$AD,'CCG data'!E$3,FALSE))</f>
        <v>0.15255905511811024</v>
      </c>
      <c r="W418" s="405"/>
      <c r="Z418" s="165">
        <f>IFERROR(VLOOKUP($E418&amp;$D$92, Outliers!$A$4:$P$214,13,FALSE),"0")</f>
        <v>0</v>
      </c>
      <c r="AA418" s="165">
        <f>IFERROR(VLOOKUP($E418&amp;$D$92, Outliers!$A$4:$P$214,14,FALSE),"0")</f>
        <v>0</v>
      </c>
      <c r="AB418" s="165">
        <f>IFERROR(VLOOKUP($E418&amp;$D$92, Outliers!$A$4:$P$214,15,FALSE),"0")</f>
        <v>0</v>
      </c>
    </row>
    <row r="419" spans="4:28" x14ac:dyDescent="0.25">
      <c r="D419" s="319"/>
      <c r="E419" s="103" t="s">
        <v>27</v>
      </c>
      <c r="F419" s="95" t="str">
        <f>IF(P418="","",VLOOKUP($E418&amp;$D$91&amp;$D$92,'CCG data'!$A:$AD,'CCG data'!W$3,FALSE))</f>
        <v/>
      </c>
      <c r="G419" s="96" t="str">
        <f>IF(P418="","",VLOOKUP($E418&amp;$D$91&amp;$D$92,'CCG data'!$A:$AD,'CCG data'!X$3,FALSE))</f>
        <v/>
      </c>
      <c r="H419" s="96">
        <f>IF(R418="","",VLOOKUP($E418&amp;$D$91&amp;$D$92,'CCG data'!$A:$AD,'CCG data'!Y$3,FALSE))</f>
        <v>109.04525972559912</v>
      </c>
      <c r="I419" s="96">
        <f>IF(R418="","",VLOOKUP($E418&amp;$D$91&amp;$D$92,'CCG data'!$A:$AD,'CCG data'!Z$3,FALSE))</f>
        <v>125.64373459643883</v>
      </c>
      <c r="J419" s="96">
        <f>IF(T418="","",VLOOKUP($E418&amp;$D$91&amp;$D$92,'CCG data'!$A:$AD,'CCG data'!AA$3,FALSE))</f>
        <v>12.082986027070689</v>
      </c>
      <c r="K419" s="96">
        <f>IF(T418="","",VLOOKUP($E418&amp;$D$91&amp;$D$92,'CCG data'!$A:$AD,'CCG data'!AB$3,FALSE))</f>
        <v>18.247413159362178</v>
      </c>
      <c r="L419" s="96">
        <f>IF(V418="","",VLOOKUP($E418&amp;$D$91&amp;$D$92,'CCG data'!$A:$AD,'CCG data'!AC$3,FALSE))</f>
        <v>20.406005527951507</v>
      </c>
      <c r="M419" s="96">
        <f>IF(V418="","",VLOOKUP($E418&amp;$D$91&amp;$D$92,'CCG data'!$A:$AD,'CCG data'!AD$3,FALSE))</f>
        <v>28.03158296292591</v>
      </c>
      <c r="N419" s="368"/>
      <c r="P419" s="152" t="str">
        <f>IF(P418="","",VLOOKUP($E418&amp;$D$91&amp;$D$92,'CCG data'!$A:$AD,'CCG data'!I$3,FALSE))</f>
        <v/>
      </c>
      <c r="Q419" s="15" t="str">
        <f>IF(P418="","",VLOOKUP($E418&amp;$D$91&amp;$D$92,'CCG data'!$A:$AD,'CCG data'!J$3,FALSE))</f>
        <v/>
      </c>
      <c r="R419" s="15">
        <f>IF(R418="","",VLOOKUP($E418&amp;$D$91&amp;$D$92,'CCG data'!$A:$AD,'CCG data'!K$3,FALSE))</f>
        <v>0.72899999999999998</v>
      </c>
      <c r="S419" s="15">
        <f>IF(R418="","",VLOOKUP($E418&amp;$D$91&amp;$D$92,'CCG data'!$A:$AD,'CCG data'!L$3,FALSE))</f>
        <v>0.78100000000000003</v>
      </c>
      <c r="T419" s="15">
        <f>IF(T418="","",VLOOKUP($E418&amp;$D$91&amp;$D$92,'CCG data'!$A:$AD,'CCG data'!M$3,FALSE))</f>
        <v>7.4999999999999997E-2</v>
      </c>
      <c r="U419" s="15">
        <f>IF(T418="","",VLOOKUP($E418&amp;$D$91&amp;$D$92,'CCG data'!$A:$AD,'CCG data'!N$3,FALSE))</f>
        <v>0.111</v>
      </c>
      <c r="V419" s="15">
        <f>IF(V418="","",VLOOKUP($E418&amp;$D$91&amp;$D$92,'CCG data'!$A:$AD,'CCG data'!O$3,FALSE))</f>
        <v>0.13200000000000001</v>
      </c>
      <c r="W419" s="136">
        <f>IF(V418="","",VLOOKUP($E418&amp;$D$91&amp;$D$92,'CCG data'!$A:$AD,'CCG data'!P$3,FALSE))</f>
        <v>0.17599999999999999</v>
      </c>
      <c r="Z419" s="165" t="str">
        <f>IFERROR(VLOOKUP($E419&amp;$D$92, Outliers!$A$4:$P$214,13,FALSE),"0")</f>
        <v>0</v>
      </c>
      <c r="AA419" s="165" t="str">
        <f>IFERROR(VLOOKUP($E419&amp;$D$92, Outliers!$A$4:$P$214,14,FALSE),"0")</f>
        <v>0</v>
      </c>
      <c r="AB419" s="165" t="str">
        <f>IFERROR(VLOOKUP($E419&amp;$D$92, Outliers!$A$4:$P$214,15,FALSE),"0")</f>
        <v>0</v>
      </c>
    </row>
    <row r="420" spans="4:28" ht="15.75" x14ac:dyDescent="0.25">
      <c r="D420" s="319"/>
      <c r="E420" s="104" t="s">
        <v>266</v>
      </c>
      <c r="F420" s="394" t="str">
        <f>IF(OR(ISERROR(VLOOKUP($E420&amp;$D$91&amp;$D$92,'CCG data'!$A:$AD,'CCG data'!R$3,FALSE)),ISBLANK(VLOOKUP($E420&amp;$D$91&amp;$D$92,'CCG data'!$A:$AD,'CCG data'!R$3,FALSE))),"",VLOOKUP($E420&amp;$D$91&amp;$D$92,'CCG data'!$A:$AD,'CCG data'!R$3,FALSE))</f>
        <v/>
      </c>
      <c r="G420" s="395"/>
      <c r="H420" s="395">
        <f>IF(OR(ISERROR(VLOOKUP($E420&amp;$D$91&amp;$D$92,'CCG data'!$A:$AD,'CCG data'!S$3,FALSE)),ISBLANK(VLOOKUP($E420&amp;$D$91&amp;$D$92,'CCG data'!$A:$AD,'CCG data'!S$3,FALSE))),"",VLOOKUP($E420&amp;$D$91&amp;$D$92,'CCG data'!$A:$AD,'CCG data'!S$3,FALSE))</f>
        <v>119.20923877053509</v>
      </c>
      <c r="I420" s="395"/>
      <c r="J420" s="395">
        <f>IF(OR(ISERROR(VLOOKUP($E420&amp;$D$91&amp;$D$92,'CCG data'!$A:$AD,'CCG data'!T$3,FALSE)),ISBLANK(VLOOKUP($E420&amp;$D$91&amp;$D$92,'CCG data'!$A:$AD,'CCG data'!T$3,FALSE))),"",VLOOKUP($E420&amp;$D$91&amp;$D$92,'CCG data'!$A:$AD,'CCG data'!T$3,FALSE))</f>
        <v>16.291917854545204</v>
      </c>
      <c r="K420" s="395"/>
      <c r="L420" s="395">
        <f>IF(OR(ISERROR(VLOOKUP($E420&amp;$D$91&amp;$D$92,'CCG data'!$A:$AD,'CCG data'!U$3,FALSE)),ISBLANK(VLOOKUP($E420&amp;$D$91&amp;$D$92,'CCG data'!$A:$AD,'CCG data'!U$3,FALSE))),"",VLOOKUP($E420&amp;$D$91&amp;$D$92,'CCG data'!$A:$AD,'CCG data'!U$3,FALSE))</f>
        <v>30.770438849403476</v>
      </c>
      <c r="M420" s="396"/>
      <c r="N420" s="367">
        <f>IF(OR(ISERROR(VLOOKUP($E420&amp;$D$91&amp;$D$92,'CCG data'!$A:$AD,'CCG data'!G$3,FALSE)),ISBLANK(VLOOKUP($E420&amp;$D$91&amp;$D$92,'CCG data'!$A:$AD,'CCG data'!G$3,FALSE))),"",VLOOKUP($E420&amp;$D$91&amp;$D$92,'CCG data'!$A:$AD,'CCG data'!G$3,FALSE))</f>
        <v>1038</v>
      </c>
      <c r="P420" s="404" t="str">
        <f>IF(OR(ISERROR(VLOOKUP($E420&amp;$D$91&amp;$D$92,'CCG data'!$A:$AD,'CCG data'!B$3,FALSE)),ISBLANK(VLOOKUP($E420&amp;$D$91&amp;$D$92,'CCG data'!$A:$AD,'CCG data'!B$3,FALSE))),"",VLOOKUP($E420&amp;$D$91&amp;$D$92,'CCG data'!$A:$AD,'CCG data'!B$3,FALSE))</f>
        <v/>
      </c>
      <c r="Q420" s="267"/>
      <c r="R420" s="267">
        <f>IF(OR(ISERROR(VLOOKUP($E420&amp;$D$91&amp;$D$92,'CCG data'!$A:$AD,'CCG data'!C$3,FALSE)),ISBLANK(VLOOKUP($E420&amp;$D$91&amp;$D$92,'CCG data'!$A:$AD,'CCG data'!C$3,FALSE))),"",VLOOKUP($E420&amp;$D$91&amp;$D$92,'CCG data'!$A:$AD,'CCG data'!C$3,FALSE))</f>
        <v>0.7186897880539499</v>
      </c>
      <c r="S420" s="267"/>
      <c r="T420" s="267">
        <f>IF(OR(ISERROR(VLOOKUP($E420&amp;$D$91&amp;$D$92,'CCG data'!$A:$AD,'CCG data'!D$3,FALSE)),ISBLANK(VLOOKUP($E420&amp;$D$91&amp;$D$92,'CCG data'!$A:$AD,'CCG data'!D$3,FALSE))),"",VLOOKUP($E420&amp;$D$91&amp;$D$92,'CCG data'!$A:$AD,'CCG data'!D$3,FALSE))</f>
        <v>9.4412331406551059E-2</v>
      </c>
      <c r="U420" s="267"/>
      <c r="V420" s="267">
        <f>IF(OR(ISERROR(VLOOKUP($E420&amp;$D$91&amp;$D$92,'CCG data'!$A:$AD,'CCG data'!E$3,FALSE)),ISBLANK(VLOOKUP($E420&amp;$D$91&amp;$D$92,'CCG data'!$A:$AD,'CCG data'!E$3,FALSE))),"",VLOOKUP($E420&amp;$D$91&amp;$D$92,'CCG data'!$A:$AD,'CCG data'!E$3,FALSE))</f>
        <v>0.18689788053949905</v>
      </c>
      <c r="W420" s="405"/>
      <c r="Z420" s="165">
        <f>IFERROR(VLOOKUP($E420&amp;$D$92, Outliers!$A$4:$P$214,13,FALSE),"0")</f>
        <v>0</v>
      </c>
      <c r="AA420" s="165">
        <f>IFERROR(VLOOKUP($E420&amp;$D$92, Outliers!$A$4:$P$214,14,FALSE),"0")</f>
        <v>0</v>
      </c>
      <c r="AB420" s="165">
        <f>IFERROR(VLOOKUP($E420&amp;$D$92, Outliers!$A$4:$P$214,15,FALSE),"0")</f>
        <v>0</v>
      </c>
    </row>
    <row r="421" spans="4:28" x14ac:dyDescent="0.25">
      <c r="D421" s="319"/>
      <c r="E421" s="103" t="s">
        <v>27</v>
      </c>
      <c r="F421" s="95" t="str">
        <f>IF(P420="","",VLOOKUP($E420&amp;$D$91&amp;$D$92,'CCG data'!$A:$AD,'CCG data'!W$3,FALSE))</f>
        <v/>
      </c>
      <c r="G421" s="96" t="str">
        <f>IF(P420="","",VLOOKUP($E420&amp;$D$91&amp;$D$92,'CCG data'!$A:$AD,'CCG data'!X$3,FALSE))</f>
        <v/>
      </c>
      <c r="H421" s="96">
        <f>IF(R420="","",VLOOKUP($E420&amp;$D$91&amp;$D$92,'CCG data'!$A:$AD,'CCG data'!Y$3,FALSE))</f>
        <v>110.654700523708</v>
      </c>
      <c r="I421" s="96">
        <f>IF(R420="","",VLOOKUP($E420&amp;$D$91&amp;$D$92,'CCG data'!$A:$AD,'CCG data'!Z$3,FALSE))</f>
        <v>127.76377701736219</v>
      </c>
      <c r="J421" s="96">
        <f>IF(T420="","",VLOOKUP($E420&amp;$D$91&amp;$D$92,'CCG data'!$A:$AD,'CCG data'!AA$3,FALSE))</f>
        <v>13.066282688369935</v>
      </c>
      <c r="K421" s="96">
        <f>IF(T420="","",VLOOKUP($E420&amp;$D$91&amp;$D$92,'CCG data'!$A:$AD,'CCG data'!AB$3,FALSE))</f>
        <v>19.517553020720474</v>
      </c>
      <c r="L421" s="96">
        <f>IF(V420="","",VLOOKUP($E420&amp;$D$91&amp;$D$92,'CCG data'!$A:$AD,'CCG data'!AC$3,FALSE))</f>
        <v>26.440428876632701</v>
      </c>
      <c r="M421" s="96">
        <f>IF(V420="","",VLOOKUP($E420&amp;$D$91&amp;$D$92,'CCG data'!$A:$AD,'CCG data'!AD$3,FALSE))</f>
        <v>35.100448822174251</v>
      </c>
      <c r="N421" s="368"/>
      <c r="P421" s="152" t="str">
        <f>IF(P420="","",VLOOKUP($E420&amp;$D$91&amp;$D$92,'CCG data'!$A:$AD,'CCG data'!I$3,FALSE))</f>
        <v/>
      </c>
      <c r="Q421" s="15" t="str">
        <f>IF(P420="","",VLOOKUP($E420&amp;$D$91&amp;$D$92,'CCG data'!$A:$AD,'CCG data'!J$3,FALSE))</f>
        <v/>
      </c>
      <c r="R421" s="15">
        <f>IF(R420="","",VLOOKUP($E420&amp;$D$91&amp;$D$92,'CCG data'!$A:$AD,'CCG data'!K$3,FALSE))</f>
        <v>0.69099999999999995</v>
      </c>
      <c r="S421" s="15">
        <f>IF(R420="","",VLOOKUP($E420&amp;$D$91&amp;$D$92,'CCG data'!$A:$AD,'CCG data'!L$3,FALSE))</f>
        <v>0.745</v>
      </c>
      <c r="T421" s="15">
        <f>IF(T420="","",VLOOKUP($E420&amp;$D$91&amp;$D$92,'CCG data'!$A:$AD,'CCG data'!M$3,FALSE))</f>
        <v>7.8E-2</v>
      </c>
      <c r="U421" s="15">
        <f>IF(T420="","",VLOOKUP($E420&amp;$D$91&amp;$D$92,'CCG data'!$A:$AD,'CCG data'!N$3,FALSE))</f>
        <v>0.114</v>
      </c>
      <c r="V421" s="15">
        <f>IF(V420="","",VLOOKUP($E420&amp;$D$91&amp;$D$92,'CCG data'!$A:$AD,'CCG data'!O$3,FALSE))</f>
        <v>0.16400000000000001</v>
      </c>
      <c r="W421" s="136">
        <f>IF(V420="","",VLOOKUP($E420&amp;$D$91&amp;$D$92,'CCG data'!$A:$AD,'CCG data'!P$3,FALSE))</f>
        <v>0.21199999999999999</v>
      </c>
      <c r="Z421" s="165" t="str">
        <f>IFERROR(VLOOKUP($E421&amp;$D$92, Outliers!$A$4:$P$214,13,FALSE),"0")</f>
        <v>0</v>
      </c>
      <c r="AA421" s="165" t="str">
        <f>IFERROR(VLOOKUP($E421&amp;$D$92, Outliers!$A$4:$P$214,14,FALSE),"0")</f>
        <v>0</v>
      </c>
      <c r="AB421" s="165" t="str">
        <f>IFERROR(VLOOKUP($E421&amp;$D$92, Outliers!$A$4:$P$214,15,FALSE),"0")</f>
        <v>0</v>
      </c>
    </row>
    <row r="422" spans="4:28" ht="15.75" x14ac:dyDescent="0.25">
      <c r="D422" s="319"/>
      <c r="E422" s="104" t="s">
        <v>267</v>
      </c>
      <c r="F422" s="394" t="str">
        <f>IF(OR(ISERROR(VLOOKUP($E422&amp;$D$91&amp;$D$92,'CCG data'!$A:$AD,'CCG data'!R$3,FALSE)),ISBLANK(VLOOKUP($E422&amp;$D$91&amp;$D$92,'CCG data'!$A:$AD,'CCG data'!R$3,FALSE))),"",VLOOKUP($E422&amp;$D$91&amp;$D$92,'CCG data'!$A:$AD,'CCG data'!R$3,FALSE))</f>
        <v/>
      </c>
      <c r="G422" s="395"/>
      <c r="H422" s="395">
        <f>IF(OR(ISERROR(VLOOKUP($E422&amp;$D$91&amp;$D$92,'CCG data'!$A:$AD,'CCG data'!S$3,FALSE)),ISBLANK(VLOOKUP($E422&amp;$D$91&amp;$D$92,'CCG data'!$A:$AD,'CCG data'!S$3,FALSE))),"",VLOOKUP($E422&amp;$D$91&amp;$D$92,'CCG data'!$A:$AD,'CCG data'!S$3,FALSE))</f>
        <v>102.43245864970659</v>
      </c>
      <c r="I422" s="395"/>
      <c r="J422" s="395">
        <f>IF(OR(ISERROR(VLOOKUP($E422&amp;$D$91&amp;$D$92,'CCG data'!$A:$AD,'CCG data'!T$3,FALSE)),ISBLANK(VLOOKUP($E422&amp;$D$91&amp;$D$92,'CCG data'!$A:$AD,'CCG data'!T$3,FALSE))),"",VLOOKUP($E422&amp;$D$91&amp;$D$92,'CCG data'!$A:$AD,'CCG data'!T$3,FALSE))</f>
        <v>18.129692214540832</v>
      </c>
      <c r="K422" s="395"/>
      <c r="L422" s="395">
        <f>IF(OR(ISERROR(VLOOKUP($E422&amp;$D$91&amp;$D$92,'CCG data'!$A:$AD,'CCG data'!U$3,FALSE)),ISBLANK(VLOOKUP($E422&amp;$D$91&amp;$D$92,'CCG data'!$A:$AD,'CCG data'!U$3,FALSE))),"",VLOOKUP($E422&amp;$D$91&amp;$D$92,'CCG data'!$A:$AD,'CCG data'!U$3,FALSE))</f>
        <v>30.601638638038221</v>
      </c>
      <c r="M422" s="396"/>
      <c r="N422" s="367">
        <f>IF(OR(ISERROR(VLOOKUP($E422&amp;$D$91&amp;$D$92,'CCG data'!$A:$AD,'CCG data'!G$3,FALSE)),ISBLANK(VLOOKUP($E422&amp;$D$91&amp;$D$92,'CCG data'!$A:$AD,'CCG data'!G$3,FALSE))),"",VLOOKUP($E422&amp;$D$91&amp;$D$92,'CCG data'!$A:$AD,'CCG data'!G$3,FALSE))</f>
        <v>2716</v>
      </c>
      <c r="P422" s="404" t="str">
        <f>IF(OR(ISERROR(VLOOKUP($E422&amp;$D$91&amp;$D$92,'CCG data'!$A:$AD,'CCG data'!B$3,FALSE)),ISBLANK(VLOOKUP($E422&amp;$D$91&amp;$D$92,'CCG data'!$A:$AD,'CCG data'!B$3,FALSE))),"",VLOOKUP($E422&amp;$D$91&amp;$D$92,'CCG data'!$A:$AD,'CCG data'!B$3,FALSE))</f>
        <v/>
      </c>
      <c r="Q422" s="267"/>
      <c r="R422" s="267">
        <f>IF(OR(ISERROR(VLOOKUP($E422&amp;$D$91&amp;$D$92,'CCG data'!$A:$AD,'CCG data'!C$3,FALSE)),ISBLANK(VLOOKUP($E422&amp;$D$91&amp;$D$92,'CCG data'!$A:$AD,'CCG data'!C$3,FALSE))),"",VLOOKUP($E422&amp;$D$91&amp;$D$92,'CCG data'!$A:$AD,'CCG data'!C$3,FALSE))</f>
        <v>0.68814432989690721</v>
      </c>
      <c r="S422" s="267"/>
      <c r="T422" s="267">
        <f>IF(OR(ISERROR(VLOOKUP($E422&amp;$D$91&amp;$D$92,'CCG data'!$A:$AD,'CCG data'!D$3,FALSE)),ISBLANK(VLOOKUP($E422&amp;$D$91&amp;$D$92,'CCG data'!$A:$AD,'CCG data'!D$3,FALSE))),"",VLOOKUP($E422&amp;$D$91&amp;$D$92,'CCG data'!$A:$AD,'CCG data'!D$3,FALSE))</f>
        <v>0.10714285714285714</v>
      </c>
      <c r="U422" s="267"/>
      <c r="V422" s="267">
        <f>IF(OR(ISERROR(VLOOKUP($E422&amp;$D$91&amp;$D$92,'CCG data'!$A:$AD,'CCG data'!E$3,FALSE)),ISBLANK(VLOOKUP($E422&amp;$D$91&amp;$D$92,'CCG data'!$A:$AD,'CCG data'!E$3,FALSE))),"",VLOOKUP($E422&amp;$D$91&amp;$D$92,'CCG data'!$A:$AD,'CCG data'!E$3,FALSE))</f>
        <v>0.20471281296023564</v>
      </c>
      <c r="W422" s="405"/>
      <c r="Z422" s="165">
        <f>IFERROR(VLOOKUP($E422&amp;$D$92, Outliers!$A$4:$P$214,13,FALSE),"0")</f>
        <v>1</v>
      </c>
      <c r="AA422" s="165">
        <f>IFERROR(VLOOKUP($E422&amp;$D$92, Outliers!$A$4:$P$214,14,FALSE),"0")</f>
        <v>0</v>
      </c>
      <c r="AB422" s="165">
        <f>IFERROR(VLOOKUP($E422&amp;$D$92, Outliers!$A$4:$P$214,15,FALSE),"0")</f>
        <v>0</v>
      </c>
    </row>
    <row r="423" spans="4:28" x14ac:dyDescent="0.25">
      <c r="D423" s="319"/>
      <c r="E423" s="103" t="s">
        <v>27</v>
      </c>
      <c r="F423" s="95" t="str">
        <f>IF(P422="","",VLOOKUP($E422&amp;$D$91&amp;$D$92,'CCG data'!$A:$AD,'CCG data'!W$3,FALSE))</f>
        <v/>
      </c>
      <c r="G423" s="96" t="str">
        <f>IF(P422="","",VLOOKUP($E422&amp;$D$91&amp;$D$92,'CCG data'!$A:$AD,'CCG data'!X$3,FALSE))</f>
        <v/>
      </c>
      <c r="H423" s="96">
        <f>IF(R422="","",VLOOKUP($E422&amp;$D$91&amp;$D$92,'CCG data'!$A:$AD,'CCG data'!Y$3,FALSE))</f>
        <v>97.788492796642686</v>
      </c>
      <c r="I423" s="96">
        <f>IF(R422="","",VLOOKUP($E422&amp;$D$91&amp;$D$92,'CCG data'!$A:$AD,'CCG data'!Z$3,FALSE))</f>
        <v>107.07642450277049</v>
      </c>
      <c r="J423" s="96">
        <f>IF(T422="","",VLOOKUP($E422&amp;$D$91&amp;$D$92,'CCG data'!$A:$AD,'CCG data'!AA$3,FALSE))</f>
        <v>16.046640710860533</v>
      </c>
      <c r="K423" s="96">
        <f>IF(T422="","",VLOOKUP($E422&amp;$D$91&amp;$D$92,'CCG data'!$A:$AD,'CCG data'!AB$3,FALSE))</f>
        <v>20.21274371822113</v>
      </c>
      <c r="L423" s="96">
        <f>IF(V422="","",VLOOKUP($E422&amp;$D$91&amp;$D$92,'CCG data'!$A:$AD,'CCG data'!AC$3,FALSE))</f>
        <v>28.057953467998836</v>
      </c>
      <c r="M423" s="96">
        <f>IF(V422="","",VLOOKUP($E422&amp;$D$91&amp;$D$92,'CCG data'!$A:$AD,'CCG data'!AD$3,FALSE))</f>
        <v>33.145323808077606</v>
      </c>
      <c r="N423" s="368"/>
      <c r="P423" s="152" t="str">
        <f>IF(P422="","",VLOOKUP($E422&amp;$D$91&amp;$D$92,'CCG data'!$A:$AD,'CCG data'!I$3,FALSE))</f>
        <v/>
      </c>
      <c r="Q423" s="15" t="str">
        <f>IF(P422="","",VLOOKUP($E422&amp;$D$91&amp;$D$92,'CCG data'!$A:$AD,'CCG data'!J$3,FALSE))</f>
        <v/>
      </c>
      <c r="R423" s="15">
        <f>IF(R422="","",VLOOKUP($E422&amp;$D$91&amp;$D$92,'CCG data'!$A:$AD,'CCG data'!K$3,FALSE))</f>
        <v>0.67</v>
      </c>
      <c r="S423" s="15">
        <f>IF(R422="","",VLOOKUP($E422&amp;$D$91&amp;$D$92,'CCG data'!$A:$AD,'CCG data'!L$3,FALSE))</f>
        <v>0.70499999999999996</v>
      </c>
      <c r="T423" s="15">
        <f>IF(T422="","",VLOOKUP($E422&amp;$D$91&amp;$D$92,'CCG data'!$A:$AD,'CCG data'!M$3,FALSE))</f>
        <v>9.6000000000000002E-2</v>
      </c>
      <c r="U423" s="15">
        <f>IF(T422="","",VLOOKUP($E422&amp;$D$91&amp;$D$92,'CCG data'!$A:$AD,'CCG data'!N$3,FALSE))</f>
        <v>0.11899999999999999</v>
      </c>
      <c r="V423" s="15">
        <f>IF(V422="","",VLOOKUP($E422&amp;$D$91&amp;$D$92,'CCG data'!$A:$AD,'CCG data'!O$3,FALSE))</f>
        <v>0.19</v>
      </c>
      <c r="W423" s="136">
        <f>IF(V422="","",VLOOKUP($E422&amp;$D$91&amp;$D$92,'CCG data'!$A:$AD,'CCG data'!P$3,FALSE))</f>
        <v>0.22</v>
      </c>
      <c r="Z423" s="165" t="str">
        <f>IFERROR(VLOOKUP($E423&amp;$D$92, Outliers!$A$4:$P$214,13,FALSE),"0")</f>
        <v>0</v>
      </c>
      <c r="AA423" s="165" t="str">
        <f>IFERROR(VLOOKUP($E423&amp;$D$92, Outliers!$A$4:$P$214,14,FALSE),"0")</f>
        <v>0</v>
      </c>
      <c r="AB423" s="165" t="str">
        <f>IFERROR(VLOOKUP($E423&amp;$D$92, Outliers!$A$4:$P$214,15,FALSE),"0")</f>
        <v>0</v>
      </c>
    </row>
    <row r="424" spans="4:28" ht="15.75" x14ac:dyDescent="0.25">
      <c r="D424" s="319"/>
      <c r="E424" s="104" t="s">
        <v>422</v>
      </c>
      <c r="F424" s="394" t="str">
        <f>IF(OR(ISERROR(VLOOKUP($E424&amp;$D$91&amp;$D$92,'CCG data'!$A:$AD,'CCG data'!R$3,FALSE)),ISBLANK(VLOOKUP($E424&amp;$D$91&amp;$D$92,'CCG data'!$A:$AD,'CCG data'!R$3,FALSE))),"",VLOOKUP($E424&amp;$D$91&amp;$D$92,'CCG data'!$A:$AD,'CCG data'!R$3,FALSE))</f>
        <v/>
      </c>
      <c r="G424" s="395"/>
      <c r="H424" s="395">
        <f>IF(OR(ISERROR(VLOOKUP($E424&amp;$D$91&amp;$D$92,'CCG data'!$A:$AD,'CCG data'!S$3,FALSE)),ISBLANK(VLOOKUP($E424&amp;$D$91&amp;$D$92,'CCG data'!$A:$AD,'CCG data'!S$3,FALSE))),"",VLOOKUP($E424&amp;$D$91&amp;$D$92,'CCG data'!$A:$AD,'CCG data'!S$3,FALSE))</f>
        <v>116.75536853660044</v>
      </c>
      <c r="I424" s="395"/>
      <c r="J424" s="395">
        <f>IF(OR(ISERROR(VLOOKUP($E424&amp;$D$91&amp;$D$92,'CCG data'!$A:$AD,'CCG data'!T$3,FALSE)),ISBLANK(VLOOKUP($E424&amp;$D$91&amp;$D$92,'CCG data'!$A:$AD,'CCG data'!T$3,FALSE))),"",VLOOKUP($E424&amp;$D$91&amp;$D$92,'CCG data'!$A:$AD,'CCG data'!T$3,FALSE))</f>
        <v>14.686885377233814</v>
      </c>
      <c r="K424" s="395"/>
      <c r="L424" s="395">
        <f>IF(OR(ISERROR(VLOOKUP($E424&amp;$D$91&amp;$D$92,'CCG data'!$A:$AD,'CCG data'!U$3,FALSE)),ISBLANK(VLOOKUP($E424&amp;$D$91&amp;$D$92,'CCG data'!$A:$AD,'CCG data'!U$3,FALSE))),"",VLOOKUP($E424&amp;$D$91&amp;$D$92,'CCG data'!$A:$AD,'CCG data'!U$3,FALSE))</f>
        <v>31.647280400967247</v>
      </c>
      <c r="M424" s="396"/>
      <c r="N424" s="367">
        <f>IF(OR(ISERROR(VLOOKUP($E424&amp;$D$91&amp;$D$92,'CCG data'!$A:$AD,'CCG data'!G$3,FALSE)),ISBLANK(VLOOKUP($E424&amp;$D$91&amp;$D$92,'CCG data'!$A:$AD,'CCG data'!G$3,FALSE))),"",VLOOKUP($E424&amp;$D$91&amp;$D$92,'CCG data'!$A:$AD,'CCG data'!G$3,FALSE))</f>
        <v>870</v>
      </c>
      <c r="P424" s="404" t="str">
        <f>IF(OR(ISERROR(VLOOKUP($E424&amp;$D$91&amp;$D$92,'CCG data'!$A:$AD,'CCG data'!B$3,FALSE)),ISBLANK(VLOOKUP($E424&amp;$D$91&amp;$D$92,'CCG data'!$A:$AD,'CCG data'!B$3,FALSE))),"",VLOOKUP($E424&amp;$D$91&amp;$D$92,'CCG data'!$A:$AD,'CCG data'!B$3,FALSE))</f>
        <v/>
      </c>
      <c r="Q424" s="267"/>
      <c r="R424" s="267">
        <f>IF(OR(ISERROR(VLOOKUP($E424&amp;$D$91&amp;$D$92,'CCG data'!$A:$AD,'CCG data'!C$3,FALSE)),ISBLANK(VLOOKUP($E424&amp;$D$91&amp;$D$92,'CCG data'!$A:$AD,'CCG data'!C$3,FALSE))),"",VLOOKUP($E424&amp;$D$91&amp;$D$92,'CCG data'!$A:$AD,'CCG data'!C$3,FALSE))</f>
        <v>0.7195402298850575</v>
      </c>
      <c r="S424" s="267"/>
      <c r="T424" s="267">
        <f>IF(OR(ISERROR(VLOOKUP($E424&amp;$D$91&amp;$D$92,'CCG data'!$A:$AD,'CCG data'!D$3,FALSE)),ISBLANK(VLOOKUP($E424&amp;$D$91&amp;$D$92,'CCG data'!$A:$AD,'CCG data'!D$3,FALSE))),"",VLOOKUP($E424&amp;$D$91&amp;$D$92,'CCG data'!$A:$AD,'CCG data'!D$3,FALSE))</f>
        <v>8.6206896551724144E-2</v>
      </c>
      <c r="U424" s="267"/>
      <c r="V424" s="267">
        <f>IF(OR(ISERROR(VLOOKUP($E424&amp;$D$91&amp;$D$92,'CCG data'!$A:$AD,'CCG data'!E$3,FALSE)),ISBLANK(VLOOKUP($E424&amp;$D$91&amp;$D$92,'CCG data'!$A:$AD,'CCG data'!E$3,FALSE))),"",VLOOKUP($E424&amp;$D$91&amp;$D$92,'CCG data'!$A:$AD,'CCG data'!E$3,FALSE))</f>
        <v>0.19425287356321838</v>
      </c>
      <c r="W424" s="405"/>
      <c r="Z424" s="165">
        <f>IFERROR(VLOOKUP($E424&amp;$D$92, Outliers!$A$4:$P$214,13,FALSE),"0")</f>
        <v>0</v>
      </c>
      <c r="AA424" s="165">
        <f>IFERROR(VLOOKUP($E424&amp;$D$92, Outliers!$A$4:$P$214,14,FALSE),"0")</f>
        <v>0</v>
      </c>
      <c r="AB424" s="165">
        <f>IFERROR(VLOOKUP($E424&amp;$D$92, Outliers!$A$4:$P$214,15,FALSE),"0")</f>
        <v>0</v>
      </c>
    </row>
    <row r="425" spans="4:28" x14ac:dyDescent="0.25">
      <c r="D425" s="319"/>
      <c r="E425" s="103" t="s">
        <v>27</v>
      </c>
      <c r="F425" s="95" t="str">
        <f>IF(P424="","",VLOOKUP($E424&amp;$D$91&amp;$D$92,'CCG data'!$A:$AD,'CCG data'!W$3,FALSE))</f>
        <v/>
      </c>
      <c r="G425" s="96" t="str">
        <f>IF(P424="","",VLOOKUP($E424&amp;$D$91&amp;$D$92,'CCG data'!$A:$AD,'CCG data'!X$3,FALSE))</f>
        <v/>
      </c>
      <c r="H425" s="96">
        <f>IF(R424="","",VLOOKUP($E424&amp;$D$91&amp;$D$92,'CCG data'!$A:$AD,'CCG data'!Y$3,FALSE))</f>
        <v>107.60906176426978</v>
      </c>
      <c r="I425" s="96">
        <f>IF(R424="","",VLOOKUP($E424&amp;$D$91&amp;$D$92,'CCG data'!$A:$AD,'CCG data'!Z$3,FALSE))</f>
        <v>125.9016753089311</v>
      </c>
      <c r="J425" s="96">
        <f>IF(T424="","",VLOOKUP($E424&amp;$D$91&amp;$D$92,'CCG data'!$A:$AD,'CCG data'!AA$3,FALSE))</f>
        <v>11.362930304601392</v>
      </c>
      <c r="K425" s="96">
        <f>IF(T424="","",VLOOKUP($E424&amp;$D$91&amp;$D$92,'CCG data'!$A:$AD,'CCG data'!AB$3,FALSE))</f>
        <v>18.010840449866237</v>
      </c>
      <c r="L425" s="96">
        <f>IF(V424="","",VLOOKUP($E424&amp;$D$91&amp;$D$92,'CCG data'!$A:$AD,'CCG data'!AC$3,FALSE))</f>
        <v>26.875844278975261</v>
      </c>
      <c r="M425" s="96">
        <f>IF(V424="","",VLOOKUP($E424&amp;$D$91&amp;$D$92,'CCG data'!$A:$AD,'CCG data'!AD$3,FALSE))</f>
        <v>36.41871652295923</v>
      </c>
      <c r="N425" s="368"/>
      <c r="P425" s="152" t="str">
        <f>IF(P424="","",VLOOKUP($E424&amp;$D$91&amp;$D$92,'CCG data'!$A:$AD,'CCG data'!I$3,FALSE))</f>
        <v/>
      </c>
      <c r="Q425" s="15" t="str">
        <f>IF(P424="","",VLOOKUP($E424&amp;$D$91&amp;$D$92,'CCG data'!$A:$AD,'CCG data'!J$3,FALSE))</f>
        <v/>
      </c>
      <c r="R425" s="15">
        <f>IF(R424="","",VLOOKUP($E424&amp;$D$91&amp;$D$92,'CCG data'!$A:$AD,'CCG data'!K$3,FALSE))</f>
        <v>0.68899999999999995</v>
      </c>
      <c r="S425" s="15">
        <f>IF(R424="","",VLOOKUP($E424&amp;$D$91&amp;$D$92,'CCG data'!$A:$AD,'CCG data'!L$3,FALSE))</f>
        <v>0.748</v>
      </c>
      <c r="T425" s="15">
        <f>IF(T424="","",VLOOKUP($E424&amp;$D$91&amp;$D$92,'CCG data'!$A:$AD,'CCG data'!M$3,FALSE))</f>
        <v>6.9000000000000006E-2</v>
      </c>
      <c r="U425" s="15">
        <f>IF(T424="","",VLOOKUP($E424&amp;$D$91&amp;$D$92,'CCG data'!$A:$AD,'CCG data'!N$3,FALSE))</f>
        <v>0.107</v>
      </c>
      <c r="V425" s="15">
        <f>IF(V424="","",VLOOKUP($E424&amp;$D$91&amp;$D$92,'CCG data'!$A:$AD,'CCG data'!O$3,FALSE))</f>
        <v>0.16900000000000001</v>
      </c>
      <c r="W425" s="136">
        <f>IF(V424="","",VLOOKUP($E424&amp;$D$91&amp;$D$92,'CCG data'!$A:$AD,'CCG data'!P$3,FALSE))</f>
        <v>0.222</v>
      </c>
      <c r="Z425" s="165" t="str">
        <f>IFERROR(VLOOKUP($E425&amp;$D$92, Outliers!$A$4:$P$214,13,FALSE),"0")</f>
        <v>0</v>
      </c>
      <c r="AA425" s="165" t="str">
        <f>IFERROR(VLOOKUP($E425&amp;$D$92, Outliers!$A$4:$P$214,14,FALSE),"0")</f>
        <v>0</v>
      </c>
      <c r="AB425" s="165" t="str">
        <f>IFERROR(VLOOKUP($E425&amp;$D$92, Outliers!$A$4:$P$214,15,FALSE),"0")</f>
        <v>0</v>
      </c>
    </row>
    <row r="426" spans="4:28" ht="15.75" x14ac:dyDescent="0.25">
      <c r="D426" s="319"/>
      <c r="E426" s="104" t="s">
        <v>268</v>
      </c>
      <c r="F426" s="394" t="str">
        <f>IF(OR(ISERROR(VLOOKUP($E426&amp;$D$91&amp;$D$92,'CCG data'!$A:$AD,'CCG data'!R$3,FALSE)),ISBLANK(VLOOKUP($E426&amp;$D$91&amp;$D$92,'CCG data'!$A:$AD,'CCG data'!R$3,FALSE))),"",VLOOKUP($E426&amp;$D$91&amp;$D$92,'CCG data'!$A:$AD,'CCG data'!R$3,FALSE))</f>
        <v/>
      </c>
      <c r="G426" s="395"/>
      <c r="H426" s="395">
        <f>IF(OR(ISERROR(VLOOKUP($E426&amp;$D$91&amp;$D$92,'CCG data'!$A:$AD,'CCG data'!S$3,FALSE)),ISBLANK(VLOOKUP($E426&amp;$D$91&amp;$D$92,'CCG data'!$A:$AD,'CCG data'!S$3,FALSE))),"",VLOOKUP($E426&amp;$D$91&amp;$D$92,'CCG data'!$A:$AD,'CCG data'!S$3,FALSE))</f>
        <v>157.18105185723877</v>
      </c>
      <c r="I426" s="395"/>
      <c r="J426" s="395">
        <f>IF(OR(ISERROR(VLOOKUP($E426&amp;$D$91&amp;$D$92,'CCG data'!$A:$AD,'CCG data'!T$3,FALSE)),ISBLANK(VLOOKUP($E426&amp;$D$91&amp;$D$92,'CCG data'!$A:$AD,'CCG data'!T$3,FALSE))),"",VLOOKUP($E426&amp;$D$91&amp;$D$92,'CCG data'!$A:$AD,'CCG data'!T$3,FALSE))</f>
        <v>28.234314942570442</v>
      </c>
      <c r="K426" s="395"/>
      <c r="L426" s="395">
        <f>IF(OR(ISERROR(VLOOKUP($E426&amp;$D$91&amp;$D$92,'CCG data'!$A:$AD,'CCG data'!U$3,FALSE)),ISBLANK(VLOOKUP($E426&amp;$D$91&amp;$D$92,'CCG data'!$A:$AD,'CCG data'!U$3,FALSE))),"",VLOOKUP($E426&amp;$D$91&amp;$D$92,'CCG data'!$A:$AD,'CCG data'!U$3,FALSE))</f>
        <v>17.834473176887737</v>
      </c>
      <c r="M426" s="396"/>
      <c r="N426" s="367">
        <f>IF(OR(ISERROR(VLOOKUP($E426&amp;$D$91&amp;$D$92,'CCG data'!$A:$AD,'CCG data'!G$3,FALSE)),ISBLANK(VLOOKUP($E426&amp;$D$91&amp;$D$92,'CCG data'!$A:$AD,'CCG data'!G$3,FALSE))),"",VLOOKUP($E426&amp;$D$91&amp;$D$92,'CCG data'!$A:$AD,'CCG data'!G$3,FALSE))</f>
        <v>1099</v>
      </c>
      <c r="P426" s="404" t="str">
        <f>IF(OR(ISERROR(VLOOKUP($E426&amp;$D$91&amp;$D$92,'CCG data'!$A:$AD,'CCG data'!B$3,FALSE)),ISBLANK(VLOOKUP($E426&amp;$D$91&amp;$D$92,'CCG data'!$A:$AD,'CCG data'!B$3,FALSE))),"",VLOOKUP($E426&amp;$D$91&amp;$D$92,'CCG data'!$A:$AD,'CCG data'!B$3,FALSE))</f>
        <v/>
      </c>
      <c r="Q426" s="267"/>
      <c r="R426" s="267">
        <f>IF(OR(ISERROR(VLOOKUP($E426&amp;$D$91&amp;$D$92,'CCG data'!$A:$AD,'CCG data'!C$3,FALSE)),ISBLANK(VLOOKUP($E426&amp;$D$91&amp;$D$92,'CCG data'!$A:$AD,'CCG data'!C$3,FALSE))),"",VLOOKUP($E426&amp;$D$91&amp;$D$92,'CCG data'!$A:$AD,'CCG data'!C$3,FALSE))</f>
        <v>0.79526842584167423</v>
      </c>
      <c r="S426" s="267"/>
      <c r="T426" s="267">
        <f>IF(OR(ISERROR(VLOOKUP($E426&amp;$D$91&amp;$D$92,'CCG data'!$A:$AD,'CCG data'!D$3,FALSE)),ISBLANK(VLOOKUP($E426&amp;$D$91&amp;$D$92,'CCG data'!$A:$AD,'CCG data'!D$3,FALSE))),"",VLOOKUP($E426&amp;$D$91&amp;$D$92,'CCG data'!$A:$AD,'CCG data'!D$3,FALSE))</f>
        <v>0.11737943585077343</v>
      </c>
      <c r="U426" s="267"/>
      <c r="V426" s="267">
        <f>IF(OR(ISERROR(VLOOKUP($E426&amp;$D$91&amp;$D$92,'CCG data'!$A:$AD,'CCG data'!E$3,FALSE)),ISBLANK(VLOOKUP($E426&amp;$D$91&amp;$D$92,'CCG data'!$A:$AD,'CCG data'!E$3,FALSE))),"",VLOOKUP($E426&amp;$D$91&amp;$D$92,'CCG data'!$A:$AD,'CCG data'!E$3,FALSE))</f>
        <v>8.7352138307552327E-2</v>
      </c>
      <c r="W426" s="405"/>
      <c r="Z426" s="165">
        <f>IFERROR(VLOOKUP($E426&amp;$D$92, Outliers!$A$4:$P$214,13,FALSE),"0")</f>
        <v>1</v>
      </c>
      <c r="AA426" s="165">
        <f>IFERROR(VLOOKUP($E426&amp;$D$92, Outliers!$A$4:$P$214,14,FALSE),"0")</f>
        <v>1</v>
      </c>
      <c r="AB426" s="165">
        <f>IFERROR(VLOOKUP($E426&amp;$D$92, Outliers!$A$4:$P$214,15,FALSE),"0")</f>
        <v>1</v>
      </c>
    </row>
    <row r="427" spans="4:28" x14ac:dyDescent="0.25">
      <c r="D427" s="319"/>
      <c r="E427" s="103" t="s">
        <v>27</v>
      </c>
      <c r="F427" s="95" t="str">
        <f>IF(P426="","",VLOOKUP($E426&amp;$D$91&amp;$D$92,'CCG data'!$A:$AD,'CCG data'!W$3,FALSE))</f>
        <v/>
      </c>
      <c r="G427" s="96" t="str">
        <f>IF(P426="","",VLOOKUP($E426&amp;$D$91&amp;$D$92,'CCG data'!$A:$AD,'CCG data'!X$3,FALSE))</f>
        <v/>
      </c>
      <c r="H427" s="96">
        <f>IF(R426="","",VLOOKUP($E426&amp;$D$91&amp;$D$92,'CCG data'!$A:$AD,'CCG data'!Y$3,FALSE))</f>
        <v>146.76026421551336</v>
      </c>
      <c r="I427" s="96">
        <f>IF(R426="","",VLOOKUP($E426&amp;$D$91&amp;$D$92,'CCG data'!$A:$AD,'CCG data'!Z$3,FALSE))</f>
        <v>167.60183949896418</v>
      </c>
      <c r="J427" s="96">
        <f>IF(T426="","",VLOOKUP($E426&amp;$D$91&amp;$D$92,'CCG data'!$A:$AD,'CCG data'!AA$3,FALSE))</f>
        <v>23.361965019159271</v>
      </c>
      <c r="K427" s="96">
        <f>IF(T426="","",VLOOKUP($E426&amp;$D$91&amp;$D$92,'CCG data'!$A:$AD,'CCG data'!AB$3,FALSE))</f>
        <v>33.106664865981614</v>
      </c>
      <c r="L427" s="96">
        <f>IF(V426="","",VLOOKUP($E426&amp;$D$91&amp;$D$92,'CCG data'!$A:$AD,'CCG data'!AC$3,FALSE))</f>
        <v>14.266835515851598</v>
      </c>
      <c r="M427" s="96">
        <f>IF(V426="","",VLOOKUP($E426&amp;$D$91&amp;$D$92,'CCG data'!$A:$AD,'CCG data'!AD$3,FALSE))</f>
        <v>21.402110837923878</v>
      </c>
      <c r="N427" s="368"/>
      <c r="P427" s="152" t="str">
        <f>IF(P426="","",VLOOKUP($E426&amp;$D$91&amp;$D$92,'CCG data'!$A:$AD,'CCG data'!I$3,FALSE))</f>
        <v/>
      </c>
      <c r="Q427" s="15" t="str">
        <f>IF(P426="","",VLOOKUP($E426&amp;$D$91&amp;$D$92,'CCG data'!$A:$AD,'CCG data'!J$3,FALSE))</f>
        <v/>
      </c>
      <c r="R427" s="15">
        <f>IF(R426="","",VLOOKUP($E426&amp;$D$91&amp;$D$92,'CCG data'!$A:$AD,'CCG data'!K$3,FALSE))</f>
        <v>0.77</v>
      </c>
      <c r="S427" s="15">
        <f>IF(R426="","",VLOOKUP($E426&amp;$D$91&amp;$D$92,'CCG data'!$A:$AD,'CCG data'!L$3,FALSE))</f>
        <v>0.81799999999999995</v>
      </c>
      <c r="T427" s="15">
        <f>IF(T426="","",VLOOKUP($E426&amp;$D$91&amp;$D$92,'CCG data'!$A:$AD,'CCG data'!M$3,FALSE))</f>
        <v>0.1</v>
      </c>
      <c r="U427" s="15">
        <f>IF(T426="","",VLOOKUP($E426&amp;$D$91&amp;$D$92,'CCG data'!$A:$AD,'CCG data'!N$3,FALSE))</f>
        <v>0.13800000000000001</v>
      </c>
      <c r="V427" s="15">
        <f>IF(V426="","",VLOOKUP($E426&amp;$D$91&amp;$D$92,'CCG data'!$A:$AD,'CCG data'!O$3,FALSE))</f>
        <v>7.1999999999999995E-2</v>
      </c>
      <c r="W427" s="136">
        <f>IF(V426="","",VLOOKUP($E426&amp;$D$91&amp;$D$92,'CCG data'!$A:$AD,'CCG data'!P$3,FALSE))</f>
        <v>0.106</v>
      </c>
      <c r="Z427" s="165" t="str">
        <f>IFERROR(VLOOKUP($E427&amp;$D$92, Outliers!$A$4:$P$214,13,FALSE),"0")</f>
        <v>0</v>
      </c>
      <c r="AA427" s="165" t="str">
        <f>IFERROR(VLOOKUP($E427&amp;$D$92, Outliers!$A$4:$P$214,14,FALSE),"0")</f>
        <v>0</v>
      </c>
      <c r="AB427" s="165" t="str">
        <f>IFERROR(VLOOKUP($E427&amp;$D$92, Outliers!$A$4:$P$214,15,FALSE),"0")</f>
        <v>0</v>
      </c>
    </row>
    <row r="428" spans="4:28" ht="15.75" x14ac:dyDescent="0.25">
      <c r="D428" s="319"/>
      <c r="E428" s="104" t="s">
        <v>269</v>
      </c>
      <c r="F428" s="394" t="str">
        <f>IF(OR(ISERROR(VLOOKUP($E428&amp;$D$91&amp;$D$92,'CCG data'!$A:$AD,'CCG data'!R$3,FALSE)),ISBLANK(VLOOKUP($E428&amp;$D$91&amp;$D$92,'CCG data'!$A:$AD,'CCG data'!R$3,FALSE))),"",VLOOKUP($E428&amp;$D$91&amp;$D$92,'CCG data'!$A:$AD,'CCG data'!R$3,FALSE))</f>
        <v/>
      </c>
      <c r="G428" s="395"/>
      <c r="H428" s="395">
        <f>IF(OR(ISERROR(VLOOKUP($E428&amp;$D$91&amp;$D$92,'CCG data'!$A:$AD,'CCG data'!S$3,FALSE)),ISBLANK(VLOOKUP($E428&amp;$D$91&amp;$D$92,'CCG data'!$A:$AD,'CCG data'!S$3,FALSE))),"",VLOOKUP($E428&amp;$D$91&amp;$D$92,'CCG data'!$A:$AD,'CCG data'!S$3,FALSE))</f>
        <v>107.12418419943752</v>
      </c>
      <c r="I428" s="395"/>
      <c r="J428" s="395">
        <f>IF(OR(ISERROR(VLOOKUP($E428&amp;$D$91&amp;$D$92,'CCG data'!$A:$AD,'CCG data'!T$3,FALSE)),ISBLANK(VLOOKUP($E428&amp;$D$91&amp;$D$92,'CCG data'!$A:$AD,'CCG data'!T$3,FALSE))),"",VLOOKUP($E428&amp;$D$91&amp;$D$92,'CCG data'!$A:$AD,'CCG data'!T$3,FALSE))</f>
        <v>14.514912826517715</v>
      </c>
      <c r="K428" s="395"/>
      <c r="L428" s="395">
        <f>IF(OR(ISERROR(VLOOKUP($E428&amp;$D$91&amp;$D$92,'CCG data'!$A:$AD,'CCG data'!U$3,FALSE)),ISBLANK(VLOOKUP($E428&amp;$D$91&amp;$D$92,'CCG data'!$A:$AD,'CCG data'!U$3,FALSE))),"",VLOOKUP($E428&amp;$D$91&amp;$D$92,'CCG data'!$A:$AD,'CCG data'!U$3,FALSE))</f>
        <v>42.296360981436969</v>
      </c>
      <c r="M428" s="396"/>
      <c r="N428" s="367">
        <f>IF(OR(ISERROR(VLOOKUP($E428&amp;$D$91&amp;$D$92,'CCG data'!$A:$AD,'CCG data'!G$3,FALSE)),ISBLANK(VLOOKUP($E428&amp;$D$91&amp;$D$92,'CCG data'!$A:$AD,'CCG data'!G$3,FALSE))),"",VLOOKUP($E428&amp;$D$91&amp;$D$92,'CCG data'!$A:$AD,'CCG data'!G$3,FALSE))</f>
        <v>1082</v>
      </c>
      <c r="P428" s="404" t="str">
        <f>IF(OR(ISERROR(VLOOKUP($E428&amp;$D$91&amp;$D$92,'CCG data'!$A:$AD,'CCG data'!B$3,FALSE)),ISBLANK(VLOOKUP($E428&amp;$D$91&amp;$D$92,'CCG data'!$A:$AD,'CCG data'!B$3,FALSE))),"",VLOOKUP($E428&amp;$D$91&amp;$D$92,'CCG data'!$A:$AD,'CCG data'!B$3,FALSE))</f>
        <v/>
      </c>
      <c r="Q428" s="267"/>
      <c r="R428" s="267">
        <f>IF(OR(ISERROR(VLOOKUP($E428&amp;$D$91&amp;$D$92,'CCG data'!$A:$AD,'CCG data'!C$3,FALSE)),ISBLANK(VLOOKUP($E428&amp;$D$91&amp;$D$92,'CCG data'!$A:$AD,'CCG data'!C$3,FALSE))),"",VLOOKUP($E428&amp;$D$91&amp;$D$92,'CCG data'!$A:$AD,'CCG data'!C$3,FALSE))</f>
        <v>0.66728280961182995</v>
      </c>
      <c r="S428" s="267"/>
      <c r="T428" s="267">
        <f>IF(OR(ISERROR(VLOOKUP($E428&amp;$D$91&amp;$D$92,'CCG data'!$A:$AD,'CCG data'!D$3,FALSE)),ISBLANK(VLOOKUP($E428&amp;$D$91&amp;$D$92,'CCG data'!$A:$AD,'CCG data'!D$3,FALSE))),"",VLOOKUP($E428&amp;$D$91&amp;$D$92,'CCG data'!$A:$AD,'CCG data'!D$3,FALSE))</f>
        <v>7.2088724584103508E-2</v>
      </c>
      <c r="U428" s="267"/>
      <c r="V428" s="267">
        <f>IF(OR(ISERROR(VLOOKUP($E428&amp;$D$91&amp;$D$92,'CCG data'!$A:$AD,'CCG data'!E$3,FALSE)),ISBLANK(VLOOKUP($E428&amp;$D$91&amp;$D$92,'CCG data'!$A:$AD,'CCG data'!E$3,FALSE))),"",VLOOKUP($E428&amp;$D$91&amp;$D$92,'CCG data'!$A:$AD,'CCG data'!E$3,FALSE))</f>
        <v>0.26062846580406657</v>
      </c>
      <c r="W428" s="405"/>
      <c r="Z428" s="165">
        <f>IFERROR(VLOOKUP($E428&amp;$D$92, Outliers!$A$4:$P$214,13,FALSE),"0")</f>
        <v>1</v>
      </c>
      <c r="AA428" s="165">
        <f>IFERROR(VLOOKUP($E428&amp;$D$92, Outliers!$A$4:$P$214,14,FALSE),"0")</f>
        <v>0</v>
      </c>
      <c r="AB428" s="165">
        <f>IFERROR(VLOOKUP($E428&amp;$D$92, Outliers!$A$4:$P$214,15,FALSE),"0")</f>
        <v>1</v>
      </c>
    </row>
    <row r="429" spans="4:28" x14ac:dyDescent="0.25">
      <c r="D429" s="319"/>
      <c r="E429" s="103" t="s">
        <v>27</v>
      </c>
      <c r="F429" s="95" t="str">
        <f>IF(P428="","",VLOOKUP($E428&amp;$D$91&amp;$D$92,'CCG data'!$A:$AD,'CCG data'!W$3,FALSE))</f>
        <v/>
      </c>
      <c r="G429" s="96" t="str">
        <f>IF(P428="","",VLOOKUP($E428&amp;$D$91&amp;$D$92,'CCG data'!$A:$AD,'CCG data'!X$3,FALSE))</f>
        <v/>
      </c>
      <c r="H429" s="96">
        <f>IF(R428="","",VLOOKUP($E428&amp;$D$91&amp;$D$92,'CCG data'!$A:$AD,'CCG data'!Y$3,FALSE))</f>
        <v>99.310155532598671</v>
      </c>
      <c r="I429" s="96">
        <f>IF(R428="","",VLOOKUP($E428&amp;$D$91&amp;$D$92,'CCG data'!$A:$AD,'CCG data'!Z$3,FALSE))</f>
        <v>114.93821286627637</v>
      </c>
      <c r="J429" s="96">
        <f>IF(T428="","",VLOOKUP($E428&amp;$D$91&amp;$D$92,'CCG data'!$A:$AD,'CCG data'!AA$3,FALSE))</f>
        <v>11.293671947086658</v>
      </c>
      <c r="K429" s="96">
        <f>IF(T428="","",VLOOKUP($E428&amp;$D$91&amp;$D$92,'CCG data'!$A:$AD,'CCG data'!AB$3,FALSE))</f>
        <v>17.736153705948773</v>
      </c>
      <c r="L429" s="96">
        <f>IF(V428="","",VLOOKUP($E428&amp;$D$91&amp;$D$92,'CCG data'!$A:$AD,'CCG data'!AC$3,FALSE))</f>
        <v>37.359686160843211</v>
      </c>
      <c r="M429" s="96">
        <f>IF(V428="","",VLOOKUP($E428&amp;$D$91&amp;$D$92,'CCG data'!$A:$AD,'CCG data'!AD$3,FALSE))</f>
        <v>47.233035802030727</v>
      </c>
      <c r="N429" s="368"/>
      <c r="P429" s="152" t="str">
        <f>IF(P428="","",VLOOKUP($E428&amp;$D$91&amp;$D$92,'CCG data'!$A:$AD,'CCG data'!I$3,FALSE))</f>
        <v/>
      </c>
      <c r="Q429" s="15" t="str">
        <f>IF(P428="","",VLOOKUP($E428&amp;$D$91&amp;$D$92,'CCG data'!$A:$AD,'CCG data'!J$3,FALSE))</f>
        <v/>
      </c>
      <c r="R429" s="15">
        <f>IF(R428="","",VLOOKUP($E428&amp;$D$91&amp;$D$92,'CCG data'!$A:$AD,'CCG data'!K$3,FALSE))</f>
        <v>0.63900000000000001</v>
      </c>
      <c r="S429" s="15">
        <f>IF(R428="","",VLOOKUP($E428&amp;$D$91&amp;$D$92,'CCG data'!$A:$AD,'CCG data'!L$3,FALSE))</f>
        <v>0.69499999999999995</v>
      </c>
      <c r="T429" s="15">
        <f>IF(T428="","",VLOOKUP($E428&amp;$D$91&amp;$D$92,'CCG data'!$A:$AD,'CCG data'!M$3,FALSE))</f>
        <v>5.8000000000000003E-2</v>
      </c>
      <c r="U429" s="15">
        <f>IF(T428="","",VLOOKUP($E428&amp;$D$91&amp;$D$92,'CCG data'!$A:$AD,'CCG data'!N$3,FALSE))</f>
        <v>8.8999999999999996E-2</v>
      </c>
      <c r="V429" s="15">
        <f>IF(V428="","",VLOOKUP($E428&amp;$D$91&amp;$D$92,'CCG data'!$A:$AD,'CCG data'!O$3,FALSE))</f>
        <v>0.23499999999999999</v>
      </c>
      <c r="W429" s="136">
        <f>IF(V428="","",VLOOKUP($E428&amp;$D$91&amp;$D$92,'CCG data'!$A:$AD,'CCG data'!P$3,FALSE))</f>
        <v>0.28799999999999998</v>
      </c>
      <c r="Z429" s="165" t="str">
        <f>IFERROR(VLOOKUP($E429&amp;$D$92, Outliers!$A$4:$P$214,13,FALSE),"0")</f>
        <v>0</v>
      </c>
      <c r="AA429" s="165" t="str">
        <f>IFERROR(VLOOKUP($E429&amp;$D$92, Outliers!$A$4:$P$214,14,FALSE),"0")</f>
        <v>0</v>
      </c>
      <c r="AB429" s="165" t="str">
        <f>IFERROR(VLOOKUP($E429&amp;$D$92, Outliers!$A$4:$P$214,15,FALSE),"0")</f>
        <v>0</v>
      </c>
    </row>
    <row r="430" spans="4:28" ht="15.75" x14ac:dyDescent="0.25">
      <c r="D430" s="319"/>
      <c r="E430" s="104" t="s">
        <v>423</v>
      </c>
      <c r="F430" s="394" t="str">
        <f>IF(OR(ISERROR(VLOOKUP($E430&amp;$D$91&amp;$D$92,'CCG data'!$A:$AD,'CCG data'!R$3,FALSE)),ISBLANK(VLOOKUP($E430&amp;$D$91&amp;$D$92,'CCG data'!$A:$AD,'CCG data'!R$3,FALSE))),"",VLOOKUP($E430&amp;$D$91&amp;$D$92,'CCG data'!$A:$AD,'CCG data'!R$3,FALSE))</f>
        <v/>
      </c>
      <c r="G430" s="395"/>
      <c r="H430" s="395">
        <f>IF(OR(ISERROR(VLOOKUP($E430&amp;$D$91&amp;$D$92,'CCG data'!$A:$AD,'CCG data'!S$3,FALSE)),ISBLANK(VLOOKUP($E430&amp;$D$91&amp;$D$92,'CCG data'!$A:$AD,'CCG data'!S$3,FALSE))),"",VLOOKUP($E430&amp;$D$91&amp;$D$92,'CCG data'!$A:$AD,'CCG data'!S$3,FALSE))</f>
        <v>166.06898530361497</v>
      </c>
      <c r="I430" s="395"/>
      <c r="J430" s="395">
        <f>IF(OR(ISERROR(VLOOKUP($E430&amp;$D$91&amp;$D$92,'CCG data'!$A:$AD,'CCG data'!T$3,FALSE)),ISBLANK(VLOOKUP($E430&amp;$D$91&amp;$D$92,'CCG data'!$A:$AD,'CCG data'!T$3,FALSE))),"",VLOOKUP($E430&amp;$D$91&amp;$D$92,'CCG data'!$A:$AD,'CCG data'!T$3,FALSE))</f>
        <v>8.6639687747946592</v>
      </c>
      <c r="K430" s="395"/>
      <c r="L430" s="395">
        <f>IF(OR(ISERROR(VLOOKUP($E430&amp;$D$91&amp;$D$92,'CCG data'!$A:$AD,'CCG data'!U$3,FALSE)),ISBLANK(VLOOKUP($E430&amp;$D$91&amp;$D$92,'CCG data'!$A:$AD,'CCG data'!U$3,FALSE))),"",VLOOKUP($E430&amp;$D$91&amp;$D$92,'CCG data'!$A:$AD,'CCG data'!U$3,FALSE))</f>
        <v>16.492808949734897</v>
      </c>
      <c r="M430" s="396"/>
      <c r="N430" s="367">
        <f>IF(OR(ISERROR(VLOOKUP($E430&amp;$D$91&amp;$D$92,'CCG data'!$A:$AD,'CCG data'!G$3,FALSE)),ISBLANK(VLOOKUP($E430&amp;$D$91&amp;$D$92,'CCG data'!$A:$AD,'CCG data'!G$3,FALSE))),"",VLOOKUP($E430&amp;$D$91&amp;$D$92,'CCG data'!$A:$AD,'CCG data'!G$3,FALSE))</f>
        <v>1201</v>
      </c>
      <c r="P430" s="404" t="str">
        <f>IF(OR(ISERROR(VLOOKUP($E430&amp;$D$91&amp;$D$92,'CCG data'!$A:$AD,'CCG data'!B$3,FALSE)),ISBLANK(VLOOKUP($E430&amp;$D$91&amp;$D$92,'CCG data'!$A:$AD,'CCG data'!B$3,FALSE))),"",VLOOKUP($E430&amp;$D$91&amp;$D$92,'CCG data'!$A:$AD,'CCG data'!B$3,FALSE))</f>
        <v/>
      </c>
      <c r="Q430" s="267"/>
      <c r="R430" s="267">
        <f>IF(OR(ISERROR(VLOOKUP($E430&amp;$D$91&amp;$D$92,'CCG data'!$A:$AD,'CCG data'!C$3,FALSE)),ISBLANK(VLOOKUP($E430&amp;$D$91&amp;$D$92,'CCG data'!$A:$AD,'CCG data'!C$3,FALSE))),"",VLOOKUP($E430&amp;$D$91&amp;$D$92,'CCG data'!$A:$AD,'CCG data'!C$3,FALSE))</f>
        <v>0.87593671940049955</v>
      </c>
      <c r="S430" s="267"/>
      <c r="T430" s="267">
        <f>IF(OR(ISERROR(VLOOKUP($E430&amp;$D$91&amp;$D$92,'CCG data'!$A:$AD,'CCG data'!D$3,FALSE)),ISBLANK(VLOOKUP($E430&amp;$D$91&amp;$D$92,'CCG data'!$A:$AD,'CCG data'!D$3,FALSE))),"",VLOOKUP($E430&amp;$D$91&amp;$D$92,'CCG data'!$A:$AD,'CCG data'!D$3,FALSE))</f>
        <v>3.9134054954204828E-2</v>
      </c>
      <c r="U430" s="267"/>
      <c r="V430" s="267">
        <f>IF(OR(ISERROR(VLOOKUP($E430&amp;$D$91&amp;$D$92,'CCG data'!$A:$AD,'CCG data'!E$3,FALSE)),ISBLANK(VLOOKUP($E430&amp;$D$91&amp;$D$92,'CCG data'!$A:$AD,'CCG data'!E$3,FALSE))),"",VLOOKUP($E430&amp;$D$91&amp;$D$92,'CCG data'!$A:$AD,'CCG data'!E$3,FALSE))</f>
        <v>8.4929225645295592E-2</v>
      </c>
      <c r="W430" s="405"/>
      <c r="Z430" s="165">
        <f>IFERROR(VLOOKUP($E430&amp;$D$92, Outliers!$A$4:$P$214,13,FALSE),"0")</f>
        <v>1</v>
      </c>
      <c r="AA430" s="165">
        <f>IFERROR(VLOOKUP($E430&amp;$D$92, Outliers!$A$4:$P$214,14,FALSE),"0")</f>
        <v>1</v>
      </c>
      <c r="AB430" s="165">
        <f>IFERROR(VLOOKUP($E430&amp;$D$92, Outliers!$A$4:$P$214,15,FALSE),"0")</f>
        <v>1</v>
      </c>
    </row>
    <row r="431" spans="4:28" x14ac:dyDescent="0.25">
      <c r="D431" s="319"/>
      <c r="E431" s="103" t="s">
        <v>27</v>
      </c>
      <c r="F431" s="95" t="str">
        <f>IF(P430="","",VLOOKUP($E430&amp;$D$91&amp;$D$92,'CCG data'!$A:$AD,'CCG data'!W$3,FALSE))</f>
        <v/>
      </c>
      <c r="G431" s="96" t="str">
        <f>IF(P430="","",VLOOKUP($E430&amp;$D$91&amp;$D$92,'CCG data'!$A:$AD,'CCG data'!X$3,FALSE))</f>
        <v/>
      </c>
      <c r="H431" s="96">
        <f>IF(R430="","",VLOOKUP($E430&amp;$D$91&amp;$D$92,'CCG data'!$A:$AD,'CCG data'!Y$3,FALSE))</f>
        <v>156.0335380287502</v>
      </c>
      <c r="I431" s="96">
        <f>IF(R430="","",VLOOKUP($E430&amp;$D$91&amp;$D$92,'CCG data'!$A:$AD,'CCG data'!Z$3,FALSE))</f>
        <v>176.10443257847973</v>
      </c>
      <c r="J431" s="96">
        <f>IF(T430="","",VLOOKUP($E430&amp;$D$91&amp;$D$92,'CCG data'!$A:$AD,'CCG data'!AA$3,FALSE))</f>
        <v>6.1869801007147034</v>
      </c>
      <c r="K431" s="96">
        <f>IF(T430="","",VLOOKUP($E430&amp;$D$91&amp;$D$92,'CCG data'!$A:$AD,'CCG data'!AB$3,FALSE))</f>
        <v>11.140957448874616</v>
      </c>
      <c r="L431" s="96">
        <f>IF(V430="","",VLOOKUP($E430&amp;$D$91&amp;$D$92,'CCG data'!$A:$AD,'CCG data'!AC$3,FALSE))</f>
        <v>13.292067355095609</v>
      </c>
      <c r="M431" s="96">
        <f>IF(V430="","",VLOOKUP($E430&amp;$D$91&amp;$D$92,'CCG data'!$A:$AD,'CCG data'!AD$3,FALSE))</f>
        <v>19.693550544374183</v>
      </c>
      <c r="N431" s="368"/>
      <c r="P431" s="152" t="str">
        <f>IF(P430="","",VLOOKUP($E430&amp;$D$91&amp;$D$92,'CCG data'!$A:$AD,'CCG data'!I$3,FALSE))</f>
        <v/>
      </c>
      <c r="Q431" s="15" t="str">
        <f>IF(P430="","",VLOOKUP($E430&amp;$D$91&amp;$D$92,'CCG data'!$A:$AD,'CCG data'!J$3,FALSE))</f>
        <v/>
      </c>
      <c r="R431" s="15">
        <f>IF(R430="","",VLOOKUP($E430&amp;$D$91&amp;$D$92,'CCG data'!$A:$AD,'CCG data'!K$3,FALSE))</f>
        <v>0.85599999999999998</v>
      </c>
      <c r="S431" s="15">
        <f>IF(R430="","",VLOOKUP($E430&amp;$D$91&amp;$D$92,'CCG data'!$A:$AD,'CCG data'!L$3,FALSE))</f>
        <v>0.89300000000000002</v>
      </c>
      <c r="T431" s="15">
        <f>IF(T430="","",VLOOKUP($E430&amp;$D$91&amp;$D$92,'CCG data'!$A:$AD,'CCG data'!M$3,FALSE))</f>
        <v>0.03</v>
      </c>
      <c r="U431" s="15">
        <f>IF(T430="","",VLOOKUP($E430&amp;$D$91&amp;$D$92,'CCG data'!$A:$AD,'CCG data'!N$3,FALSE))</f>
        <v>5.1999999999999998E-2</v>
      </c>
      <c r="V431" s="15">
        <f>IF(V430="","",VLOOKUP($E430&amp;$D$91&amp;$D$92,'CCG data'!$A:$AD,'CCG data'!O$3,FALSE))</f>
        <v>7.0000000000000007E-2</v>
      </c>
      <c r="W431" s="136">
        <f>IF(V430="","",VLOOKUP($E430&amp;$D$91&amp;$D$92,'CCG data'!$A:$AD,'CCG data'!P$3,FALSE))</f>
        <v>0.10199999999999999</v>
      </c>
      <c r="Z431" s="165" t="str">
        <f>IFERROR(VLOOKUP($E431&amp;$D$92, Outliers!$A$4:$P$214,13,FALSE),"0")</f>
        <v>0</v>
      </c>
      <c r="AA431" s="165" t="str">
        <f>IFERROR(VLOOKUP($E431&amp;$D$92, Outliers!$A$4:$P$214,14,FALSE),"0")</f>
        <v>0</v>
      </c>
      <c r="AB431" s="165" t="str">
        <f>IFERROR(VLOOKUP($E431&amp;$D$92, Outliers!$A$4:$P$214,15,FALSE),"0")</f>
        <v>0</v>
      </c>
    </row>
    <row r="432" spans="4:28" ht="15.75" x14ac:dyDescent="0.25">
      <c r="D432" s="319"/>
      <c r="E432" s="104" t="s">
        <v>270</v>
      </c>
      <c r="F432" s="394" t="str">
        <f>IF(OR(ISERROR(VLOOKUP($E432&amp;$D$91&amp;$D$92,'CCG data'!$A:$AD,'CCG data'!R$3,FALSE)),ISBLANK(VLOOKUP($E432&amp;$D$91&amp;$D$92,'CCG data'!$A:$AD,'CCG data'!R$3,FALSE))),"",VLOOKUP($E432&amp;$D$91&amp;$D$92,'CCG data'!$A:$AD,'CCG data'!R$3,FALSE))</f>
        <v/>
      </c>
      <c r="G432" s="395"/>
      <c r="H432" s="395">
        <f>IF(OR(ISERROR(VLOOKUP($E432&amp;$D$91&amp;$D$92,'CCG data'!$A:$AD,'CCG data'!S$3,FALSE)),ISBLANK(VLOOKUP($E432&amp;$D$91&amp;$D$92,'CCG data'!$A:$AD,'CCG data'!S$3,FALSE))),"",VLOOKUP($E432&amp;$D$91&amp;$D$92,'CCG data'!$A:$AD,'CCG data'!S$3,FALSE))</f>
        <v>122.04986455997826</v>
      </c>
      <c r="I432" s="395"/>
      <c r="J432" s="395">
        <f>IF(OR(ISERROR(VLOOKUP($E432&amp;$D$91&amp;$D$92,'CCG data'!$A:$AD,'CCG data'!T$3,FALSE)),ISBLANK(VLOOKUP($E432&amp;$D$91&amp;$D$92,'CCG data'!$A:$AD,'CCG data'!T$3,FALSE))),"",VLOOKUP($E432&amp;$D$91&amp;$D$92,'CCG data'!$A:$AD,'CCG data'!T$3,FALSE))</f>
        <v>20.377685742400814</v>
      </c>
      <c r="K432" s="395"/>
      <c r="L432" s="395">
        <f>IF(OR(ISERROR(VLOOKUP($E432&amp;$D$91&amp;$D$92,'CCG data'!$A:$AD,'CCG data'!U$3,FALSE)),ISBLANK(VLOOKUP($E432&amp;$D$91&amp;$D$92,'CCG data'!$A:$AD,'CCG data'!U$3,FALSE))),"",VLOOKUP($E432&amp;$D$91&amp;$D$92,'CCG data'!$A:$AD,'CCG data'!U$3,FALSE))</f>
        <v>26.062196867951585</v>
      </c>
      <c r="M432" s="396"/>
      <c r="N432" s="367">
        <f>IF(OR(ISERROR(VLOOKUP($E432&amp;$D$91&amp;$D$92,'CCG data'!$A:$AD,'CCG data'!G$3,FALSE)),ISBLANK(VLOOKUP($E432&amp;$D$91&amp;$D$92,'CCG data'!$A:$AD,'CCG data'!G$3,FALSE))),"",VLOOKUP($E432&amp;$D$91&amp;$D$92,'CCG data'!$A:$AD,'CCG data'!G$3,FALSE))</f>
        <v>1796</v>
      </c>
      <c r="P432" s="404" t="str">
        <f>IF(OR(ISERROR(VLOOKUP($E432&amp;$D$91&amp;$D$92,'CCG data'!$A:$AD,'CCG data'!B$3,FALSE)),ISBLANK(VLOOKUP($E432&amp;$D$91&amp;$D$92,'CCG data'!$A:$AD,'CCG data'!B$3,FALSE))),"",VLOOKUP($E432&amp;$D$91&amp;$D$92,'CCG data'!$A:$AD,'CCG data'!B$3,FALSE))</f>
        <v/>
      </c>
      <c r="Q432" s="267"/>
      <c r="R432" s="267">
        <f>IF(OR(ISERROR(VLOOKUP($E432&amp;$D$91&amp;$D$92,'CCG data'!$A:$AD,'CCG data'!C$3,FALSE)),ISBLANK(VLOOKUP($E432&amp;$D$91&amp;$D$92,'CCG data'!$A:$AD,'CCG data'!C$3,FALSE))),"",VLOOKUP($E432&amp;$D$91&amp;$D$92,'CCG data'!$A:$AD,'CCG data'!C$3,FALSE))</f>
        <v>0.73385300668151443</v>
      </c>
      <c r="S432" s="267"/>
      <c r="T432" s="267">
        <f>IF(OR(ISERROR(VLOOKUP($E432&amp;$D$91&amp;$D$92,'CCG data'!$A:$AD,'CCG data'!D$3,FALSE)),ISBLANK(VLOOKUP($E432&amp;$D$91&amp;$D$92,'CCG data'!$A:$AD,'CCG data'!D$3,FALSE))),"",VLOOKUP($E432&amp;$D$91&amp;$D$92,'CCG data'!$A:$AD,'CCG data'!D$3,FALSE))</f>
        <v>0.10579064587973273</v>
      </c>
      <c r="U432" s="267"/>
      <c r="V432" s="267">
        <f>IF(OR(ISERROR(VLOOKUP($E432&amp;$D$91&amp;$D$92,'CCG data'!$A:$AD,'CCG data'!E$3,FALSE)),ISBLANK(VLOOKUP($E432&amp;$D$91&amp;$D$92,'CCG data'!$A:$AD,'CCG data'!E$3,FALSE))),"",VLOOKUP($E432&amp;$D$91&amp;$D$92,'CCG data'!$A:$AD,'CCG data'!E$3,FALSE))</f>
        <v>0.16035634743875279</v>
      </c>
      <c r="W432" s="405"/>
      <c r="Z432" s="165">
        <f>IFERROR(VLOOKUP($E432&amp;$D$92, Outliers!$A$4:$P$214,13,FALSE),"0")</f>
        <v>0</v>
      </c>
      <c r="AA432" s="165">
        <f>IFERROR(VLOOKUP($E432&amp;$D$92, Outliers!$A$4:$P$214,14,FALSE),"0")</f>
        <v>0</v>
      </c>
      <c r="AB432" s="165">
        <f>IFERROR(VLOOKUP($E432&amp;$D$92, Outliers!$A$4:$P$214,15,FALSE),"0")</f>
        <v>0</v>
      </c>
    </row>
    <row r="433" spans="4:28" x14ac:dyDescent="0.25">
      <c r="D433" s="319"/>
      <c r="E433" s="103" t="s">
        <v>27</v>
      </c>
      <c r="F433" s="95" t="str">
        <f>IF(P432="","",VLOOKUP($E432&amp;$D$91&amp;$D$92,'CCG data'!$A:$AD,'CCG data'!W$3,FALSE))</f>
        <v/>
      </c>
      <c r="G433" s="96" t="str">
        <f>IF(P432="","",VLOOKUP($E432&amp;$D$91&amp;$D$92,'CCG data'!$A:$AD,'CCG data'!X$3,FALSE))</f>
        <v/>
      </c>
      <c r="H433" s="96">
        <f>IF(R432="","",VLOOKUP($E432&amp;$D$91&amp;$D$92,'CCG data'!$A:$AD,'CCG data'!Y$3,FALSE))</f>
        <v>115.46061937273998</v>
      </c>
      <c r="I433" s="96">
        <f>IF(R432="","",VLOOKUP($E432&amp;$D$91&amp;$D$92,'CCG data'!$A:$AD,'CCG data'!Z$3,FALSE))</f>
        <v>128.63910974721654</v>
      </c>
      <c r="J433" s="96">
        <f>IF(T432="","",VLOOKUP($E432&amp;$D$91&amp;$D$92,'CCG data'!$A:$AD,'CCG data'!AA$3,FALSE))</f>
        <v>17.480114442890645</v>
      </c>
      <c r="K433" s="96">
        <f>IF(T432="","",VLOOKUP($E432&amp;$D$91&amp;$D$92,'CCG data'!$A:$AD,'CCG data'!AB$3,FALSE))</f>
        <v>23.275257041910983</v>
      </c>
      <c r="L433" s="96">
        <f>IF(V432="","",VLOOKUP($E432&amp;$D$91&amp;$D$92,'CCG data'!$A:$AD,'CCG data'!AC$3,FALSE))</f>
        <v>23.052166698753513</v>
      </c>
      <c r="M433" s="96">
        <f>IF(V432="","",VLOOKUP($E432&amp;$D$91&amp;$D$92,'CCG data'!$A:$AD,'CCG data'!AD$3,FALSE))</f>
        <v>29.072227037149656</v>
      </c>
      <c r="N433" s="368"/>
      <c r="P433" s="152" t="str">
        <f>IF(P432="","",VLOOKUP($E432&amp;$D$91&amp;$D$92,'CCG data'!$A:$AD,'CCG data'!I$3,FALSE))</f>
        <v/>
      </c>
      <c r="Q433" s="15" t="str">
        <f>IF(P432="","",VLOOKUP($E432&amp;$D$91&amp;$D$92,'CCG data'!$A:$AD,'CCG data'!J$3,FALSE))</f>
        <v/>
      </c>
      <c r="R433" s="15">
        <f>IF(R432="","",VLOOKUP($E432&amp;$D$91&amp;$D$92,'CCG data'!$A:$AD,'CCG data'!K$3,FALSE))</f>
        <v>0.71299999999999997</v>
      </c>
      <c r="S433" s="15">
        <f>IF(R432="","",VLOOKUP($E432&amp;$D$91&amp;$D$92,'CCG data'!$A:$AD,'CCG data'!L$3,FALSE))</f>
        <v>0.754</v>
      </c>
      <c r="T433" s="15">
        <f>IF(T432="","",VLOOKUP($E432&amp;$D$91&amp;$D$92,'CCG data'!$A:$AD,'CCG data'!M$3,FALSE))</f>
        <v>9.1999999999999998E-2</v>
      </c>
      <c r="U433" s="15">
        <f>IF(T432="","",VLOOKUP($E432&amp;$D$91&amp;$D$92,'CCG data'!$A:$AD,'CCG data'!N$3,FALSE))</f>
        <v>0.121</v>
      </c>
      <c r="V433" s="15">
        <f>IF(V432="","",VLOOKUP($E432&amp;$D$91&amp;$D$92,'CCG data'!$A:$AD,'CCG data'!O$3,FALSE))</f>
        <v>0.14399999999999999</v>
      </c>
      <c r="W433" s="136">
        <f>IF(V432="","",VLOOKUP($E432&amp;$D$91&amp;$D$92,'CCG data'!$A:$AD,'CCG data'!P$3,FALSE))</f>
        <v>0.17799999999999999</v>
      </c>
      <c r="Z433" s="165" t="str">
        <f>IFERROR(VLOOKUP($E433&amp;$D$92, Outliers!$A$4:$P$214,13,FALSE),"0")</f>
        <v>0</v>
      </c>
      <c r="AA433" s="165" t="str">
        <f>IFERROR(VLOOKUP($E433&amp;$D$92, Outliers!$A$4:$P$214,14,FALSE),"0")</f>
        <v>0</v>
      </c>
      <c r="AB433" s="165" t="str">
        <f>IFERROR(VLOOKUP($E433&amp;$D$92, Outliers!$A$4:$P$214,15,FALSE),"0")</f>
        <v>0</v>
      </c>
    </row>
    <row r="434" spans="4:28" ht="15.75" x14ac:dyDescent="0.25">
      <c r="D434" s="319"/>
      <c r="E434" s="104" t="s">
        <v>424</v>
      </c>
      <c r="F434" s="394" t="str">
        <f>IF(OR(ISERROR(VLOOKUP($E434&amp;$D$91&amp;$D$92,'CCG data'!$A:$AD,'CCG data'!R$3,FALSE)),ISBLANK(VLOOKUP($E434&amp;$D$91&amp;$D$92,'CCG data'!$A:$AD,'CCG data'!R$3,FALSE))),"",VLOOKUP($E434&amp;$D$91&amp;$D$92,'CCG data'!$A:$AD,'CCG data'!R$3,FALSE))</f>
        <v/>
      </c>
      <c r="G434" s="395"/>
      <c r="H434" s="395">
        <f>IF(OR(ISERROR(VLOOKUP($E434&amp;$D$91&amp;$D$92,'CCG data'!$A:$AD,'CCG data'!S$3,FALSE)),ISBLANK(VLOOKUP($E434&amp;$D$91&amp;$D$92,'CCG data'!$A:$AD,'CCG data'!S$3,FALSE))),"",VLOOKUP($E434&amp;$D$91&amp;$D$92,'CCG data'!$A:$AD,'CCG data'!S$3,FALSE))</f>
        <v>131.22006774064175</v>
      </c>
      <c r="I434" s="395"/>
      <c r="J434" s="395">
        <f>IF(OR(ISERROR(VLOOKUP($E434&amp;$D$91&amp;$D$92,'CCG data'!$A:$AD,'CCG data'!T$3,FALSE)),ISBLANK(VLOOKUP($E434&amp;$D$91&amp;$D$92,'CCG data'!$A:$AD,'CCG data'!T$3,FALSE))),"",VLOOKUP($E434&amp;$D$91&amp;$D$92,'CCG data'!$A:$AD,'CCG data'!T$3,FALSE))</f>
        <v>13.059347826374202</v>
      </c>
      <c r="K434" s="395"/>
      <c r="L434" s="395">
        <f>IF(OR(ISERROR(VLOOKUP($E434&amp;$D$91&amp;$D$92,'CCG data'!$A:$AD,'CCG data'!U$3,FALSE)),ISBLANK(VLOOKUP($E434&amp;$D$91&amp;$D$92,'CCG data'!$A:$AD,'CCG data'!U$3,FALSE))),"",VLOOKUP($E434&amp;$D$91&amp;$D$92,'CCG data'!$A:$AD,'CCG data'!U$3,FALSE))</f>
        <v>10.022940639702824</v>
      </c>
      <c r="M434" s="396"/>
      <c r="N434" s="367">
        <f>IF(OR(ISERROR(VLOOKUP($E434&amp;$D$91&amp;$D$92,'CCG data'!$A:$AD,'CCG data'!G$3,FALSE)),ISBLANK(VLOOKUP($E434&amp;$D$91&amp;$D$92,'CCG data'!$A:$AD,'CCG data'!G$3,FALSE))),"",VLOOKUP($E434&amp;$D$91&amp;$D$92,'CCG data'!$A:$AD,'CCG data'!G$3,FALSE))</f>
        <v>1325</v>
      </c>
      <c r="P434" s="404" t="str">
        <f>IF(OR(ISERROR(VLOOKUP($E434&amp;$D$91&amp;$D$92,'CCG data'!$A:$AD,'CCG data'!B$3,FALSE)),ISBLANK(VLOOKUP($E434&amp;$D$91&amp;$D$92,'CCG data'!$A:$AD,'CCG data'!B$3,FALSE))),"",VLOOKUP($E434&amp;$D$91&amp;$D$92,'CCG data'!$A:$AD,'CCG data'!B$3,FALSE))</f>
        <v/>
      </c>
      <c r="Q434" s="267"/>
      <c r="R434" s="267">
        <f>IF(OR(ISERROR(VLOOKUP($E434&amp;$D$91&amp;$D$92,'CCG data'!$A:$AD,'CCG data'!C$3,FALSE)),ISBLANK(VLOOKUP($E434&amp;$D$91&amp;$D$92,'CCG data'!$A:$AD,'CCG data'!C$3,FALSE))),"",VLOOKUP($E434&amp;$D$91&amp;$D$92,'CCG data'!$A:$AD,'CCG data'!C$3,FALSE))</f>
        <v>0.86415094339622645</v>
      </c>
      <c r="S434" s="267"/>
      <c r="T434" s="267">
        <f>IF(OR(ISERROR(VLOOKUP($E434&amp;$D$91&amp;$D$92,'CCG data'!$A:$AD,'CCG data'!D$3,FALSE)),ISBLANK(VLOOKUP($E434&amp;$D$91&amp;$D$92,'CCG data'!$A:$AD,'CCG data'!D$3,FALSE))),"",VLOOKUP($E434&amp;$D$91&amp;$D$92,'CCG data'!$A:$AD,'CCG data'!D$3,FALSE))</f>
        <v>7.3207547169811316E-2</v>
      </c>
      <c r="U434" s="267"/>
      <c r="V434" s="267">
        <f>IF(OR(ISERROR(VLOOKUP($E434&amp;$D$91&amp;$D$92,'CCG data'!$A:$AD,'CCG data'!E$3,FALSE)),ISBLANK(VLOOKUP($E434&amp;$D$91&amp;$D$92,'CCG data'!$A:$AD,'CCG data'!E$3,FALSE))),"",VLOOKUP($E434&amp;$D$91&amp;$D$92,'CCG data'!$A:$AD,'CCG data'!E$3,FALSE))</f>
        <v>6.2641509433962267E-2</v>
      </c>
      <c r="W434" s="405"/>
      <c r="Z434" s="165">
        <f>IFERROR(VLOOKUP($E434&amp;$D$92, Outliers!$A$4:$P$214,13,FALSE),"0")</f>
        <v>0</v>
      </c>
      <c r="AA434" s="165">
        <f>IFERROR(VLOOKUP($E434&amp;$D$92, Outliers!$A$4:$P$214,14,FALSE),"0")</f>
        <v>0</v>
      </c>
      <c r="AB434" s="165">
        <f>IFERROR(VLOOKUP($E434&amp;$D$92, Outliers!$A$4:$P$214,15,FALSE),"0")</f>
        <v>1</v>
      </c>
    </row>
    <row r="435" spans="4:28" x14ac:dyDescent="0.25">
      <c r="D435" s="319"/>
      <c r="E435" s="103" t="s">
        <v>27</v>
      </c>
      <c r="F435" s="95" t="str">
        <f>IF(P434="","",VLOOKUP($E434&amp;$D$91&amp;$D$92,'CCG data'!$A:$AD,'CCG data'!W$3,FALSE))</f>
        <v/>
      </c>
      <c r="G435" s="96" t="str">
        <f>IF(P434="","",VLOOKUP($E434&amp;$D$91&amp;$D$92,'CCG data'!$A:$AD,'CCG data'!X$3,FALSE))</f>
        <v/>
      </c>
      <c r="H435" s="96">
        <f>IF(R434="","",VLOOKUP($E434&amp;$D$91&amp;$D$92,'CCG data'!$A:$AD,'CCG data'!Y$3,FALSE))</f>
        <v>123.6193678387819</v>
      </c>
      <c r="I435" s="96">
        <f>IF(R434="","",VLOOKUP($E434&amp;$D$91&amp;$D$92,'CCG data'!$A:$AD,'CCG data'!Z$3,FALSE))</f>
        <v>138.82076764250161</v>
      </c>
      <c r="J435" s="96">
        <f>IF(T434="","",VLOOKUP($E434&amp;$D$91&amp;$D$92,'CCG data'!$A:$AD,'CCG data'!AA$3,FALSE))</f>
        <v>10.4604351143818</v>
      </c>
      <c r="K435" s="96">
        <f>IF(T434="","",VLOOKUP($E434&amp;$D$91&amp;$D$92,'CCG data'!$A:$AD,'CCG data'!AB$3,FALSE))</f>
        <v>15.658260538366603</v>
      </c>
      <c r="L435" s="96">
        <f>IF(V434="","",VLOOKUP($E434&amp;$D$91&amp;$D$92,'CCG data'!$A:$AD,'CCG data'!AC$3,FALSE))</f>
        <v>7.8666257417171792</v>
      </c>
      <c r="M435" s="96">
        <f>IF(V434="","",VLOOKUP($E434&amp;$D$91&amp;$D$92,'CCG data'!$A:$AD,'CCG data'!AD$3,FALSE))</f>
        <v>12.179255537688469</v>
      </c>
      <c r="N435" s="368"/>
      <c r="P435" s="152" t="str">
        <f>IF(P434="","",VLOOKUP($E434&amp;$D$91&amp;$D$92,'CCG data'!$A:$AD,'CCG data'!I$3,FALSE))</f>
        <v/>
      </c>
      <c r="Q435" s="15" t="str">
        <f>IF(P434="","",VLOOKUP($E434&amp;$D$91&amp;$D$92,'CCG data'!$A:$AD,'CCG data'!J$3,FALSE))</f>
        <v/>
      </c>
      <c r="R435" s="15">
        <f>IF(R434="","",VLOOKUP($E434&amp;$D$91&amp;$D$92,'CCG data'!$A:$AD,'CCG data'!K$3,FALSE))</f>
        <v>0.84499999999999997</v>
      </c>
      <c r="S435" s="15">
        <f>IF(R434="","",VLOOKUP($E434&amp;$D$91&amp;$D$92,'CCG data'!$A:$AD,'CCG data'!L$3,FALSE))</f>
        <v>0.88200000000000001</v>
      </c>
      <c r="T435" s="15">
        <f>IF(T434="","",VLOOKUP($E434&amp;$D$91&amp;$D$92,'CCG data'!$A:$AD,'CCG data'!M$3,FALSE))</f>
        <v>0.06</v>
      </c>
      <c r="U435" s="15">
        <f>IF(T434="","",VLOOKUP($E434&amp;$D$91&amp;$D$92,'CCG data'!$A:$AD,'CCG data'!N$3,FALSE))</f>
        <v>8.8999999999999996E-2</v>
      </c>
      <c r="V435" s="15">
        <f>IF(V434="","",VLOOKUP($E434&amp;$D$91&amp;$D$92,'CCG data'!$A:$AD,'CCG data'!O$3,FALSE))</f>
        <v>5.0999999999999997E-2</v>
      </c>
      <c r="W435" s="136">
        <f>IF(V434="","",VLOOKUP($E434&amp;$D$91&amp;$D$92,'CCG data'!$A:$AD,'CCG data'!P$3,FALSE))</f>
        <v>7.6999999999999999E-2</v>
      </c>
      <c r="Z435" s="165" t="str">
        <f>IFERROR(VLOOKUP($E435&amp;$D$92, Outliers!$A$4:$P$214,13,FALSE),"0")</f>
        <v>0</v>
      </c>
      <c r="AA435" s="165" t="str">
        <f>IFERROR(VLOOKUP($E435&amp;$D$92, Outliers!$A$4:$P$214,14,FALSE),"0")</f>
        <v>0</v>
      </c>
      <c r="AB435" s="165" t="str">
        <f>IFERROR(VLOOKUP($E435&amp;$D$92, Outliers!$A$4:$P$214,15,FALSE),"0")</f>
        <v>0</v>
      </c>
    </row>
    <row r="436" spans="4:28" ht="15.75" x14ac:dyDescent="0.25">
      <c r="D436" s="319"/>
      <c r="E436" s="104" t="s">
        <v>271</v>
      </c>
      <c r="F436" s="394" t="str">
        <f>IF(OR(ISERROR(VLOOKUP($E436&amp;$D$91&amp;$D$92,'CCG data'!$A:$AD,'CCG data'!R$3,FALSE)),ISBLANK(VLOOKUP($E436&amp;$D$91&amp;$D$92,'CCG data'!$A:$AD,'CCG data'!R$3,FALSE))),"",VLOOKUP($E436&amp;$D$91&amp;$D$92,'CCG data'!$A:$AD,'CCG data'!R$3,FALSE))</f>
        <v/>
      </c>
      <c r="G436" s="395"/>
      <c r="H436" s="395">
        <f>IF(OR(ISERROR(VLOOKUP($E436&amp;$D$91&amp;$D$92,'CCG data'!$A:$AD,'CCG data'!S$3,FALSE)),ISBLANK(VLOOKUP($E436&amp;$D$91&amp;$D$92,'CCG data'!$A:$AD,'CCG data'!S$3,FALSE))),"",VLOOKUP($E436&amp;$D$91&amp;$D$92,'CCG data'!$A:$AD,'CCG data'!S$3,FALSE))</f>
        <v>98.064056227075369</v>
      </c>
      <c r="I436" s="395"/>
      <c r="J436" s="395">
        <f>IF(OR(ISERROR(VLOOKUP($E436&amp;$D$91&amp;$D$92,'CCG data'!$A:$AD,'CCG data'!T$3,FALSE)),ISBLANK(VLOOKUP($E436&amp;$D$91&amp;$D$92,'CCG data'!$A:$AD,'CCG data'!T$3,FALSE))),"",VLOOKUP($E436&amp;$D$91&amp;$D$92,'CCG data'!$A:$AD,'CCG data'!T$3,FALSE))</f>
        <v>18.501083947086734</v>
      </c>
      <c r="K436" s="395"/>
      <c r="L436" s="395">
        <f>IF(OR(ISERROR(VLOOKUP($E436&amp;$D$91&amp;$D$92,'CCG data'!$A:$AD,'CCG data'!U$3,FALSE)),ISBLANK(VLOOKUP($E436&amp;$D$91&amp;$D$92,'CCG data'!$A:$AD,'CCG data'!U$3,FALSE))),"",VLOOKUP($E436&amp;$D$91&amp;$D$92,'CCG data'!$A:$AD,'CCG data'!U$3,FALSE))</f>
        <v>27.923421828331641</v>
      </c>
      <c r="M436" s="396"/>
      <c r="N436" s="367">
        <f>IF(OR(ISERROR(VLOOKUP($E436&amp;$D$91&amp;$D$92,'CCG data'!$A:$AD,'CCG data'!G$3,FALSE)),ISBLANK(VLOOKUP($E436&amp;$D$91&amp;$D$92,'CCG data'!$A:$AD,'CCG data'!G$3,FALSE))),"",VLOOKUP($E436&amp;$D$91&amp;$D$92,'CCG data'!$A:$AD,'CCG data'!G$3,FALSE))</f>
        <v>1427</v>
      </c>
      <c r="P436" s="404" t="str">
        <f>IF(OR(ISERROR(VLOOKUP($E436&amp;$D$91&amp;$D$92,'CCG data'!$A:$AD,'CCG data'!B$3,FALSE)),ISBLANK(VLOOKUP($E436&amp;$D$91&amp;$D$92,'CCG data'!$A:$AD,'CCG data'!B$3,FALSE))),"",VLOOKUP($E436&amp;$D$91&amp;$D$92,'CCG data'!$A:$AD,'CCG data'!B$3,FALSE))</f>
        <v/>
      </c>
      <c r="Q436" s="267"/>
      <c r="R436" s="267">
        <f>IF(OR(ISERROR(VLOOKUP($E436&amp;$D$91&amp;$D$92,'CCG data'!$A:$AD,'CCG data'!C$3,FALSE)),ISBLANK(VLOOKUP($E436&amp;$D$91&amp;$D$92,'CCG data'!$A:$AD,'CCG data'!C$3,FALSE))),"",VLOOKUP($E436&amp;$D$91&amp;$D$92,'CCG data'!$A:$AD,'CCG data'!C$3,FALSE))</f>
        <v>0.69096005606166788</v>
      </c>
      <c r="S436" s="267"/>
      <c r="T436" s="267">
        <f>IF(OR(ISERROR(VLOOKUP($E436&amp;$D$91&amp;$D$92,'CCG data'!$A:$AD,'CCG data'!D$3,FALSE)),ISBLANK(VLOOKUP($E436&amp;$D$91&amp;$D$92,'CCG data'!$A:$AD,'CCG data'!D$3,FALSE))),"",VLOOKUP($E436&amp;$D$91&amp;$D$92,'CCG data'!$A:$AD,'CCG data'!D$3,FALSE))</f>
        <v>0.11142256482130343</v>
      </c>
      <c r="U436" s="267"/>
      <c r="V436" s="267">
        <f>IF(OR(ISERROR(VLOOKUP($E436&amp;$D$91&amp;$D$92,'CCG data'!$A:$AD,'CCG data'!E$3,FALSE)),ISBLANK(VLOOKUP($E436&amp;$D$91&amp;$D$92,'CCG data'!$A:$AD,'CCG data'!E$3,FALSE))),"",VLOOKUP($E436&amp;$D$91&amp;$D$92,'CCG data'!$A:$AD,'CCG data'!E$3,FALSE))</f>
        <v>0.19761737911702873</v>
      </c>
      <c r="W436" s="405"/>
      <c r="Z436" s="165">
        <f>IFERROR(VLOOKUP($E436&amp;$D$92, Outliers!$A$4:$P$214,13,FALSE),"0")</f>
        <v>1</v>
      </c>
      <c r="AA436" s="165">
        <f>IFERROR(VLOOKUP($E436&amp;$D$92, Outliers!$A$4:$P$214,14,FALSE),"0")</f>
        <v>0</v>
      </c>
      <c r="AB436" s="165">
        <f>IFERROR(VLOOKUP($E436&amp;$D$92, Outliers!$A$4:$P$214,15,FALSE),"0")</f>
        <v>0</v>
      </c>
    </row>
    <row r="437" spans="4:28" x14ac:dyDescent="0.25">
      <c r="D437" s="319"/>
      <c r="E437" s="103" t="s">
        <v>27</v>
      </c>
      <c r="F437" s="95" t="str">
        <f>IF(P436="","",VLOOKUP($E436&amp;$D$91&amp;$D$92,'CCG data'!$A:$AD,'CCG data'!W$3,FALSE))</f>
        <v/>
      </c>
      <c r="G437" s="96" t="str">
        <f>IF(P436="","",VLOOKUP($E436&amp;$D$91&amp;$D$92,'CCG data'!$A:$AD,'CCG data'!X$3,FALSE))</f>
        <v/>
      </c>
      <c r="H437" s="96">
        <f>IF(R436="","",VLOOKUP($E436&amp;$D$91&amp;$D$92,'CCG data'!$A:$AD,'CCG data'!Y$3,FALSE))</f>
        <v>91.942984524119169</v>
      </c>
      <c r="I437" s="96">
        <f>IF(R436="","",VLOOKUP($E436&amp;$D$91&amp;$D$92,'CCG data'!$A:$AD,'CCG data'!Z$3,FALSE))</f>
        <v>104.18512793003157</v>
      </c>
      <c r="J437" s="96">
        <f>IF(T436="","",VLOOKUP($E436&amp;$D$91&amp;$D$92,'CCG data'!$A:$AD,'CCG data'!AA$3,FALSE))</f>
        <v>15.625310410585374</v>
      </c>
      <c r="K437" s="96">
        <f>IF(T436="","",VLOOKUP($E436&amp;$D$91&amp;$D$92,'CCG data'!$A:$AD,'CCG data'!AB$3,FALSE))</f>
        <v>21.376857483588093</v>
      </c>
      <c r="L437" s="96">
        <f>IF(V436="","",VLOOKUP($E436&amp;$D$91&amp;$D$92,'CCG data'!$A:$AD,'CCG data'!AC$3,FALSE))</f>
        <v>24.664303307349609</v>
      </c>
      <c r="M437" s="96">
        <f>IF(V436="","",VLOOKUP($E436&amp;$D$91&amp;$D$92,'CCG data'!$A:$AD,'CCG data'!AD$3,FALSE))</f>
        <v>31.182540349313673</v>
      </c>
      <c r="N437" s="368"/>
      <c r="P437" s="152" t="str">
        <f>IF(P436="","",VLOOKUP($E436&amp;$D$91&amp;$D$92,'CCG data'!$A:$AD,'CCG data'!I$3,FALSE))</f>
        <v/>
      </c>
      <c r="Q437" s="15" t="str">
        <f>IF(P436="","",VLOOKUP($E436&amp;$D$91&amp;$D$92,'CCG data'!$A:$AD,'CCG data'!J$3,FALSE))</f>
        <v/>
      </c>
      <c r="R437" s="15">
        <f>IF(R436="","",VLOOKUP($E436&amp;$D$91&amp;$D$92,'CCG data'!$A:$AD,'CCG data'!K$3,FALSE))</f>
        <v>0.66600000000000004</v>
      </c>
      <c r="S437" s="15">
        <f>IF(R436="","",VLOOKUP($E436&amp;$D$91&amp;$D$92,'CCG data'!$A:$AD,'CCG data'!L$3,FALSE))</f>
        <v>0.71399999999999997</v>
      </c>
      <c r="T437" s="15">
        <f>IF(T436="","",VLOOKUP($E436&amp;$D$91&amp;$D$92,'CCG data'!$A:$AD,'CCG data'!M$3,FALSE))</f>
        <v>9.6000000000000002E-2</v>
      </c>
      <c r="U437" s="15">
        <f>IF(T436="","",VLOOKUP($E436&amp;$D$91&amp;$D$92,'CCG data'!$A:$AD,'CCG data'!N$3,FALSE))</f>
        <v>0.129</v>
      </c>
      <c r="V437" s="15">
        <f>IF(V436="","",VLOOKUP($E436&amp;$D$91&amp;$D$92,'CCG data'!$A:$AD,'CCG data'!O$3,FALSE))</f>
        <v>0.17799999999999999</v>
      </c>
      <c r="W437" s="136">
        <f>IF(V436="","",VLOOKUP($E436&amp;$D$91&amp;$D$92,'CCG data'!$A:$AD,'CCG data'!P$3,FALSE))</f>
        <v>0.219</v>
      </c>
      <c r="Z437" s="165" t="str">
        <f>IFERROR(VLOOKUP($E437&amp;$D$92, Outliers!$A$4:$P$214,13,FALSE),"0")</f>
        <v>0</v>
      </c>
      <c r="AA437" s="165" t="str">
        <f>IFERROR(VLOOKUP($E437&amp;$D$92, Outliers!$A$4:$P$214,14,FALSE),"0")</f>
        <v>0</v>
      </c>
      <c r="AB437" s="165" t="str">
        <f>IFERROR(VLOOKUP($E437&amp;$D$92, Outliers!$A$4:$P$214,15,FALSE),"0")</f>
        <v>0</v>
      </c>
    </row>
    <row r="438" spans="4:28" ht="15.75" x14ac:dyDescent="0.25">
      <c r="D438" s="319"/>
      <c r="E438" s="104" t="s">
        <v>272</v>
      </c>
      <c r="F438" s="394" t="str">
        <f>IF(OR(ISERROR(VLOOKUP($E438&amp;$D$91&amp;$D$92,'CCG data'!$A:$AD,'CCG data'!R$3,FALSE)),ISBLANK(VLOOKUP($E438&amp;$D$91&amp;$D$92,'CCG data'!$A:$AD,'CCG data'!R$3,FALSE))),"",VLOOKUP($E438&amp;$D$91&amp;$D$92,'CCG data'!$A:$AD,'CCG data'!R$3,FALSE))</f>
        <v/>
      </c>
      <c r="G438" s="395"/>
      <c r="H438" s="395">
        <f>IF(OR(ISERROR(VLOOKUP($E438&amp;$D$91&amp;$D$92,'CCG data'!$A:$AD,'CCG data'!S$3,FALSE)),ISBLANK(VLOOKUP($E438&amp;$D$91&amp;$D$92,'CCG data'!$A:$AD,'CCG data'!S$3,FALSE))),"",VLOOKUP($E438&amp;$D$91&amp;$D$92,'CCG data'!$A:$AD,'CCG data'!S$3,FALSE))</f>
        <v>122.20831711980593</v>
      </c>
      <c r="I438" s="395"/>
      <c r="J438" s="395">
        <f>IF(OR(ISERROR(VLOOKUP($E438&amp;$D$91&amp;$D$92,'CCG data'!$A:$AD,'CCG data'!T$3,FALSE)),ISBLANK(VLOOKUP($E438&amp;$D$91&amp;$D$92,'CCG data'!$A:$AD,'CCG data'!T$3,FALSE))),"",VLOOKUP($E438&amp;$D$91&amp;$D$92,'CCG data'!$A:$AD,'CCG data'!T$3,FALSE))</f>
        <v>17.220604695014796</v>
      </c>
      <c r="K438" s="395"/>
      <c r="L438" s="395">
        <f>IF(OR(ISERROR(VLOOKUP($E438&amp;$D$91&amp;$D$92,'CCG data'!$A:$AD,'CCG data'!U$3,FALSE)),ISBLANK(VLOOKUP($E438&amp;$D$91&amp;$D$92,'CCG data'!$A:$AD,'CCG data'!U$3,FALSE))),"",VLOOKUP($E438&amp;$D$91&amp;$D$92,'CCG data'!$A:$AD,'CCG data'!U$3,FALSE))</f>
        <v>41.628056120271026</v>
      </c>
      <c r="M438" s="396"/>
      <c r="N438" s="367">
        <f>IF(OR(ISERROR(VLOOKUP($E438&amp;$D$91&amp;$D$92,'CCG data'!$A:$AD,'CCG data'!G$3,FALSE)),ISBLANK(VLOOKUP($E438&amp;$D$91&amp;$D$92,'CCG data'!$A:$AD,'CCG data'!G$3,FALSE))),"",VLOOKUP($E438&amp;$D$91&amp;$D$92,'CCG data'!$A:$AD,'CCG data'!G$3,FALSE))</f>
        <v>1967</v>
      </c>
      <c r="P438" s="404" t="str">
        <f>IF(OR(ISERROR(VLOOKUP($E438&amp;$D$91&amp;$D$92,'CCG data'!$A:$AD,'CCG data'!B$3,FALSE)),ISBLANK(VLOOKUP($E438&amp;$D$91&amp;$D$92,'CCG data'!$A:$AD,'CCG data'!B$3,FALSE))),"",VLOOKUP($E438&amp;$D$91&amp;$D$92,'CCG data'!$A:$AD,'CCG data'!B$3,FALSE))</f>
        <v/>
      </c>
      <c r="Q438" s="267"/>
      <c r="R438" s="267">
        <f>IF(OR(ISERROR(VLOOKUP($E438&amp;$D$91&amp;$D$92,'CCG data'!$A:$AD,'CCG data'!C$3,FALSE)),ISBLANK(VLOOKUP($E438&amp;$D$91&amp;$D$92,'CCG data'!$A:$AD,'CCG data'!C$3,FALSE))),"",VLOOKUP($E438&amp;$D$91&amp;$D$92,'CCG data'!$A:$AD,'CCG data'!C$3,FALSE))</f>
        <v>0.67463141840366037</v>
      </c>
      <c r="S438" s="267"/>
      <c r="T438" s="267">
        <f>IF(OR(ISERROR(VLOOKUP($E438&amp;$D$91&amp;$D$92,'CCG data'!$A:$AD,'CCG data'!D$3,FALSE)),ISBLANK(VLOOKUP($E438&amp;$D$91&amp;$D$92,'CCG data'!$A:$AD,'CCG data'!D$3,FALSE))),"",VLOOKUP($E438&amp;$D$91&amp;$D$92,'CCG data'!$A:$AD,'CCG data'!D$3,FALSE))</f>
        <v>9.2018301982714795E-2</v>
      </c>
      <c r="U438" s="267"/>
      <c r="V438" s="267">
        <f>IF(OR(ISERROR(VLOOKUP($E438&amp;$D$91&amp;$D$92,'CCG data'!$A:$AD,'CCG data'!E$3,FALSE)),ISBLANK(VLOOKUP($E438&amp;$D$91&amp;$D$92,'CCG data'!$A:$AD,'CCG data'!E$3,FALSE))),"",VLOOKUP($E438&amp;$D$91&amp;$D$92,'CCG data'!$A:$AD,'CCG data'!E$3,FALSE))</f>
        <v>0.23335027961362481</v>
      </c>
      <c r="W438" s="405"/>
      <c r="Z438" s="165">
        <f>IFERROR(VLOOKUP($E438&amp;$D$92, Outliers!$A$4:$P$214,13,FALSE),"0")</f>
        <v>0</v>
      </c>
      <c r="AA438" s="165">
        <f>IFERROR(VLOOKUP($E438&amp;$D$92, Outliers!$A$4:$P$214,14,FALSE),"0")</f>
        <v>0</v>
      </c>
      <c r="AB438" s="165">
        <f>IFERROR(VLOOKUP($E438&amp;$D$92, Outliers!$A$4:$P$214,15,FALSE),"0")</f>
        <v>1</v>
      </c>
    </row>
    <row r="439" spans="4:28" x14ac:dyDescent="0.25">
      <c r="D439" s="319"/>
      <c r="E439" s="103" t="s">
        <v>27</v>
      </c>
      <c r="F439" s="95" t="str">
        <f>IF(P438="","",VLOOKUP($E438&amp;$D$91&amp;$D$92,'CCG data'!$A:$AD,'CCG data'!W$3,FALSE))</f>
        <v/>
      </c>
      <c r="G439" s="96" t="str">
        <f>IF(P438="","",VLOOKUP($E438&amp;$D$91&amp;$D$92,'CCG data'!$A:$AD,'CCG data'!X$3,FALSE))</f>
        <v/>
      </c>
      <c r="H439" s="96">
        <f>IF(R438="","",VLOOKUP($E438&amp;$D$91&amp;$D$92,'CCG data'!$A:$AD,'CCG data'!Y$3,FALSE))</f>
        <v>115.63292928876025</v>
      </c>
      <c r="I439" s="96">
        <f>IF(R438="","",VLOOKUP($E438&amp;$D$91&amp;$D$92,'CCG data'!$A:$AD,'CCG data'!Z$3,FALSE))</f>
        <v>128.78370495085161</v>
      </c>
      <c r="J439" s="96">
        <f>IF(T438="","",VLOOKUP($E438&amp;$D$91&amp;$D$92,'CCG data'!$A:$AD,'CCG data'!AA$3,FALSE))</f>
        <v>14.711809660745166</v>
      </c>
      <c r="K439" s="96">
        <f>IF(T438="","",VLOOKUP($E438&amp;$D$91&amp;$D$92,'CCG data'!$A:$AD,'CCG data'!AB$3,FALSE))</f>
        <v>19.729399729284424</v>
      </c>
      <c r="L439" s="96">
        <f>IF(V438="","",VLOOKUP($E438&amp;$D$91&amp;$D$92,'CCG data'!$A:$AD,'CCG data'!AC$3,FALSE))</f>
        <v>37.819714842699327</v>
      </c>
      <c r="M439" s="96">
        <f>IF(V438="","",VLOOKUP($E438&amp;$D$91&amp;$D$92,'CCG data'!$A:$AD,'CCG data'!AD$3,FALSE))</f>
        <v>45.436397397842725</v>
      </c>
      <c r="N439" s="368"/>
      <c r="P439" s="152" t="str">
        <f>IF(P438="","",VLOOKUP($E438&amp;$D$91&amp;$D$92,'CCG data'!$A:$AD,'CCG data'!I$3,FALSE))</f>
        <v/>
      </c>
      <c r="Q439" s="15" t="str">
        <f>IF(P438="","",VLOOKUP($E438&amp;$D$91&amp;$D$92,'CCG data'!$A:$AD,'CCG data'!J$3,FALSE))</f>
        <v/>
      </c>
      <c r="R439" s="15">
        <f>IF(R438="","",VLOOKUP($E438&amp;$D$91&amp;$D$92,'CCG data'!$A:$AD,'CCG data'!K$3,FALSE))</f>
        <v>0.65400000000000003</v>
      </c>
      <c r="S439" s="15">
        <f>IF(R438="","",VLOOKUP($E438&amp;$D$91&amp;$D$92,'CCG data'!$A:$AD,'CCG data'!L$3,FALSE))</f>
        <v>0.69499999999999995</v>
      </c>
      <c r="T439" s="15">
        <f>IF(T438="","",VLOOKUP($E438&amp;$D$91&amp;$D$92,'CCG data'!$A:$AD,'CCG data'!M$3,FALSE))</f>
        <v>0.08</v>
      </c>
      <c r="U439" s="15">
        <f>IF(T438="","",VLOOKUP($E438&amp;$D$91&amp;$D$92,'CCG data'!$A:$AD,'CCG data'!N$3,FALSE))</f>
        <v>0.106</v>
      </c>
      <c r="V439" s="15">
        <f>IF(V438="","",VLOOKUP($E438&amp;$D$91&amp;$D$92,'CCG data'!$A:$AD,'CCG data'!O$3,FALSE))</f>
        <v>0.215</v>
      </c>
      <c r="W439" s="136">
        <f>IF(V438="","",VLOOKUP($E438&amp;$D$91&amp;$D$92,'CCG data'!$A:$AD,'CCG data'!P$3,FALSE))</f>
        <v>0.253</v>
      </c>
      <c r="Z439" s="165" t="str">
        <f>IFERROR(VLOOKUP($E439&amp;$D$92, Outliers!$A$4:$P$214,13,FALSE),"0")</f>
        <v>0</v>
      </c>
      <c r="AA439" s="165" t="str">
        <f>IFERROR(VLOOKUP($E439&amp;$D$92, Outliers!$A$4:$P$214,14,FALSE),"0")</f>
        <v>0</v>
      </c>
      <c r="AB439" s="165" t="str">
        <f>IFERROR(VLOOKUP($E439&amp;$D$92, Outliers!$A$4:$P$214,15,FALSE),"0")</f>
        <v>0</v>
      </c>
    </row>
    <row r="440" spans="4:28" ht="15.75" x14ac:dyDescent="0.25">
      <c r="D440" s="319"/>
      <c r="E440" s="104" t="s">
        <v>273</v>
      </c>
      <c r="F440" s="394" t="str">
        <f>IF(OR(ISERROR(VLOOKUP($E440&amp;$D$91&amp;$D$92,'CCG data'!$A:$AD,'CCG data'!R$3,FALSE)),ISBLANK(VLOOKUP($E440&amp;$D$91&amp;$D$92,'CCG data'!$A:$AD,'CCG data'!R$3,FALSE))),"",VLOOKUP($E440&amp;$D$91&amp;$D$92,'CCG data'!$A:$AD,'CCG data'!R$3,FALSE))</f>
        <v/>
      </c>
      <c r="G440" s="395"/>
      <c r="H440" s="395">
        <f>IF(OR(ISERROR(VLOOKUP($E440&amp;$D$91&amp;$D$92,'CCG data'!$A:$AD,'CCG data'!S$3,FALSE)),ISBLANK(VLOOKUP($E440&amp;$D$91&amp;$D$92,'CCG data'!$A:$AD,'CCG data'!S$3,FALSE))),"",VLOOKUP($E440&amp;$D$91&amp;$D$92,'CCG data'!$A:$AD,'CCG data'!S$3,FALSE))</f>
        <v>124.24025139520367</v>
      </c>
      <c r="I440" s="395"/>
      <c r="J440" s="395">
        <f>IF(OR(ISERROR(VLOOKUP($E440&amp;$D$91&amp;$D$92,'CCG data'!$A:$AD,'CCG data'!T$3,FALSE)),ISBLANK(VLOOKUP($E440&amp;$D$91&amp;$D$92,'CCG data'!$A:$AD,'CCG data'!T$3,FALSE))),"",VLOOKUP($E440&amp;$D$91&amp;$D$92,'CCG data'!$A:$AD,'CCG data'!T$3,FALSE))</f>
        <v>15.349346146066189</v>
      </c>
      <c r="K440" s="395"/>
      <c r="L440" s="395">
        <f>IF(OR(ISERROR(VLOOKUP($E440&amp;$D$91&amp;$D$92,'CCG data'!$A:$AD,'CCG data'!U$3,FALSE)),ISBLANK(VLOOKUP($E440&amp;$D$91&amp;$D$92,'CCG data'!$A:$AD,'CCG data'!U$3,FALSE))),"",VLOOKUP($E440&amp;$D$91&amp;$D$92,'CCG data'!$A:$AD,'CCG data'!U$3,FALSE))</f>
        <v>43.799330195463384</v>
      </c>
      <c r="M440" s="396"/>
      <c r="N440" s="367">
        <f>IF(OR(ISERROR(VLOOKUP($E440&amp;$D$91&amp;$D$92,'CCG data'!$A:$AD,'CCG data'!G$3,FALSE)),ISBLANK(VLOOKUP($E440&amp;$D$91&amp;$D$92,'CCG data'!$A:$AD,'CCG data'!G$3,FALSE))),"",VLOOKUP($E440&amp;$D$91&amp;$D$92,'CCG data'!$A:$AD,'CCG data'!G$3,FALSE))</f>
        <v>611</v>
      </c>
      <c r="P440" s="404" t="str">
        <f>IF(OR(ISERROR(VLOOKUP($E440&amp;$D$91&amp;$D$92,'CCG data'!$A:$AD,'CCG data'!B$3,FALSE)),ISBLANK(VLOOKUP($E440&amp;$D$91&amp;$D$92,'CCG data'!$A:$AD,'CCG data'!B$3,FALSE))),"",VLOOKUP($E440&amp;$D$91&amp;$D$92,'CCG data'!$A:$AD,'CCG data'!B$3,FALSE))</f>
        <v/>
      </c>
      <c r="Q440" s="267"/>
      <c r="R440" s="267">
        <f>IF(OR(ISERROR(VLOOKUP($E440&amp;$D$91&amp;$D$92,'CCG data'!$A:$AD,'CCG data'!C$3,FALSE)),ISBLANK(VLOOKUP($E440&amp;$D$91&amp;$D$92,'CCG data'!$A:$AD,'CCG data'!C$3,FALSE))),"",VLOOKUP($E440&amp;$D$91&amp;$D$92,'CCG data'!$A:$AD,'CCG data'!C$3,FALSE))</f>
        <v>0.68085106382978722</v>
      </c>
      <c r="S440" s="267"/>
      <c r="T440" s="267">
        <f>IF(OR(ISERROR(VLOOKUP($E440&amp;$D$91&amp;$D$92,'CCG data'!$A:$AD,'CCG data'!D$3,FALSE)),ISBLANK(VLOOKUP($E440&amp;$D$91&amp;$D$92,'CCG data'!$A:$AD,'CCG data'!D$3,FALSE))),"",VLOOKUP($E440&amp;$D$91&amp;$D$92,'CCG data'!$A:$AD,'CCG data'!D$3,FALSE))</f>
        <v>7.2013093289689037E-2</v>
      </c>
      <c r="U440" s="267"/>
      <c r="V440" s="267">
        <f>IF(OR(ISERROR(VLOOKUP($E440&amp;$D$91&amp;$D$92,'CCG data'!$A:$AD,'CCG data'!E$3,FALSE)),ISBLANK(VLOOKUP($E440&amp;$D$91&amp;$D$92,'CCG data'!$A:$AD,'CCG data'!E$3,FALSE))),"",VLOOKUP($E440&amp;$D$91&amp;$D$92,'CCG data'!$A:$AD,'CCG data'!E$3,FALSE))</f>
        <v>0.24713584288052373</v>
      </c>
      <c r="W440" s="405"/>
      <c r="Z440" s="165">
        <f>IFERROR(VLOOKUP($E440&amp;$D$92, Outliers!$A$4:$P$214,13,FALSE),"0")</f>
        <v>0</v>
      </c>
      <c r="AA440" s="165">
        <f>IFERROR(VLOOKUP($E440&amp;$D$92, Outliers!$A$4:$P$214,14,FALSE),"0")</f>
        <v>0</v>
      </c>
      <c r="AB440" s="165">
        <f>IFERROR(VLOOKUP($E440&amp;$D$92, Outliers!$A$4:$P$214,15,FALSE),"0")</f>
        <v>1</v>
      </c>
    </row>
    <row r="441" spans="4:28" x14ac:dyDescent="0.25">
      <c r="D441" s="319"/>
      <c r="E441" s="103" t="s">
        <v>27</v>
      </c>
      <c r="F441" s="95" t="str">
        <f>IF(P440="","",VLOOKUP($E440&amp;$D$91&amp;$D$92,'CCG data'!$A:$AD,'CCG data'!W$3,FALSE))</f>
        <v/>
      </c>
      <c r="G441" s="96" t="str">
        <f>IF(P440="","",VLOOKUP($E440&amp;$D$91&amp;$D$92,'CCG data'!$A:$AD,'CCG data'!X$3,FALSE))</f>
        <v/>
      </c>
      <c r="H441" s="96">
        <f>IF(R440="","",VLOOKUP($E440&amp;$D$91&amp;$D$92,'CCG data'!$A:$AD,'CCG data'!Y$3,FALSE))</f>
        <v>112.30114760841406</v>
      </c>
      <c r="I441" s="96">
        <f>IF(R440="","",VLOOKUP($E440&amp;$D$91&amp;$D$92,'CCG data'!$A:$AD,'CCG data'!Z$3,FALSE))</f>
        <v>136.17935518199329</v>
      </c>
      <c r="J441" s="96">
        <f>IF(T440="","",VLOOKUP($E440&amp;$D$91&amp;$D$92,'CCG data'!$A:$AD,'CCG data'!AA$3,FALSE))</f>
        <v>10.813904191074057</v>
      </c>
      <c r="K441" s="96">
        <f>IF(T440="","",VLOOKUP($E440&amp;$D$91&amp;$D$92,'CCG data'!$A:$AD,'CCG data'!AB$3,FALSE))</f>
        <v>19.884788101058319</v>
      </c>
      <c r="L441" s="96">
        <f>IF(V440="","",VLOOKUP($E440&amp;$D$91&amp;$D$92,'CCG data'!$A:$AD,'CCG data'!AC$3,FALSE))</f>
        <v>36.813225870128235</v>
      </c>
      <c r="M441" s="96">
        <f>IF(V440="","",VLOOKUP($E440&amp;$D$91&amp;$D$92,'CCG data'!$A:$AD,'CCG data'!AD$3,FALSE))</f>
        <v>50.785434520798532</v>
      </c>
      <c r="N441" s="368"/>
      <c r="P441" s="152" t="str">
        <f>IF(P440="","",VLOOKUP($E440&amp;$D$91&amp;$D$92,'CCG data'!$A:$AD,'CCG data'!I$3,FALSE))</f>
        <v/>
      </c>
      <c r="Q441" s="15" t="str">
        <f>IF(P440="","",VLOOKUP($E440&amp;$D$91&amp;$D$92,'CCG data'!$A:$AD,'CCG data'!J$3,FALSE))</f>
        <v/>
      </c>
      <c r="R441" s="15">
        <f>IF(R440="","",VLOOKUP($E440&amp;$D$91&amp;$D$92,'CCG data'!$A:$AD,'CCG data'!K$3,FALSE))</f>
        <v>0.64300000000000002</v>
      </c>
      <c r="S441" s="15">
        <f>IF(R440="","",VLOOKUP($E440&amp;$D$91&amp;$D$92,'CCG data'!$A:$AD,'CCG data'!L$3,FALSE))</f>
        <v>0.71699999999999997</v>
      </c>
      <c r="T441" s="15">
        <f>IF(T440="","",VLOOKUP($E440&amp;$D$91&amp;$D$92,'CCG data'!$A:$AD,'CCG data'!M$3,FALSE))</f>
        <v>5.3999999999999999E-2</v>
      </c>
      <c r="U441" s="15">
        <f>IF(T440="","",VLOOKUP($E440&amp;$D$91&amp;$D$92,'CCG data'!$A:$AD,'CCG data'!N$3,FALSE))</f>
        <v>9.5000000000000001E-2</v>
      </c>
      <c r="V441" s="15">
        <f>IF(V440="","",VLOOKUP($E440&amp;$D$91&amp;$D$92,'CCG data'!$A:$AD,'CCG data'!O$3,FALSE))</f>
        <v>0.215</v>
      </c>
      <c r="W441" s="136">
        <f>IF(V440="","",VLOOKUP($E440&amp;$D$91&amp;$D$92,'CCG data'!$A:$AD,'CCG data'!P$3,FALSE))</f>
        <v>0.28299999999999997</v>
      </c>
      <c r="Z441" s="165" t="str">
        <f>IFERROR(VLOOKUP($E441&amp;$D$92, Outliers!$A$4:$P$214,13,FALSE),"0")</f>
        <v>0</v>
      </c>
      <c r="AA441" s="165" t="str">
        <f>IFERROR(VLOOKUP($E441&amp;$D$92, Outliers!$A$4:$P$214,14,FALSE),"0")</f>
        <v>0</v>
      </c>
      <c r="AB441" s="165" t="str">
        <f>IFERROR(VLOOKUP($E441&amp;$D$92, Outliers!$A$4:$P$214,15,FALSE),"0")</f>
        <v>0</v>
      </c>
    </row>
    <row r="442" spans="4:28" ht="15.75" x14ac:dyDescent="0.25">
      <c r="D442" s="319"/>
      <c r="E442" s="104" t="s">
        <v>274</v>
      </c>
      <c r="F442" s="394" t="str">
        <f>IF(OR(ISERROR(VLOOKUP($E442&amp;$D$91&amp;$D$92,'CCG data'!$A:$AD,'CCG data'!R$3,FALSE)),ISBLANK(VLOOKUP($E442&amp;$D$91&amp;$D$92,'CCG data'!$A:$AD,'CCG data'!R$3,FALSE))),"",VLOOKUP($E442&amp;$D$91&amp;$D$92,'CCG data'!$A:$AD,'CCG data'!R$3,FALSE))</f>
        <v/>
      </c>
      <c r="G442" s="395"/>
      <c r="H442" s="395">
        <f>IF(OR(ISERROR(VLOOKUP($E442&amp;$D$91&amp;$D$92,'CCG data'!$A:$AD,'CCG data'!S$3,FALSE)),ISBLANK(VLOOKUP($E442&amp;$D$91&amp;$D$92,'CCG data'!$A:$AD,'CCG data'!S$3,FALSE))),"",VLOOKUP($E442&amp;$D$91&amp;$D$92,'CCG data'!$A:$AD,'CCG data'!S$3,FALSE))</f>
        <v>111.11776194145591</v>
      </c>
      <c r="I442" s="395"/>
      <c r="J442" s="395">
        <f>IF(OR(ISERROR(VLOOKUP($E442&amp;$D$91&amp;$D$92,'CCG data'!$A:$AD,'CCG data'!T$3,FALSE)),ISBLANK(VLOOKUP($E442&amp;$D$91&amp;$D$92,'CCG data'!$A:$AD,'CCG data'!T$3,FALSE))),"",VLOOKUP($E442&amp;$D$91&amp;$D$92,'CCG data'!$A:$AD,'CCG data'!T$3,FALSE))</f>
        <v>22.682988609550566</v>
      </c>
      <c r="K442" s="395"/>
      <c r="L442" s="395">
        <f>IF(OR(ISERROR(VLOOKUP($E442&amp;$D$91&amp;$D$92,'CCG data'!$A:$AD,'CCG data'!U$3,FALSE)),ISBLANK(VLOOKUP($E442&amp;$D$91&amp;$D$92,'CCG data'!$A:$AD,'CCG data'!U$3,FALSE))),"",VLOOKUP($E442&amp;$D$91&amp;$D$92,'CCG data'!$A:$AD,'CCG data'!U$3,FALSE))</f>
        <v>23.556259783079014</v>
      </c>
      <c r="M442" s="396"/>
      <c r="N442" s="367">
        <f>IF(OR(ISERROR(VLOOKUP($E442&amp;$D$91&amp;$D$92,'CCG data'!$A:$AD,'CCG data'!G$3,FALSE)),ISBLANK(VLOOKUP($E442&amp;$D$91&amp;$D$92,'CCG data'!$A:$AD,'CCG data'!G$3,FALSE))),"",VLOOKUP($E442&amp;$D$91&amp;$D$92,'CCG data'!$A:$AD,'CCG data'!G$3,FALSE))</f>
        <v>905</v>
      </c>
      <c r="P442" s="404" t="str">
        <f>IF(OR(ISERROR(VLOOKUP($E442&amp;$D$91&amp;$D$92,'CCG data'!$A:$AD,'CCG data'!B$3,FALSE)),ISBLANK(VLOOKUP($E442&amp;$D$91&amp;$D$92,'CCG data'!$A:$AD,'CCG data'!B$3,FALSE))),"",VLOOKUP($E442&amp;$D$91&amp;$D$92,'CCG data'!$A:$AD,'CCG data'!B$3,FALSE))</f>
        <v/>
      </c>
      <c r="Q442" s="267"/>
      <c r="R442" s="267">
        <f>IF(OR(ISERROR(VLOOKUP($E442&amp;$D$91&amp;$D$92,'CCG data'!$A:$AD,'CCG data'!C$3,FALSE)),ISBLANK(VLOOKUP($E442&amp;$D$91&amp;$D$92,'CCG data'!$A:$AD,'CCG data'!C$3,FALSE))),"",VLOOKUP($E442&amp;$D$91&amp;$D$92,'CCG data'!$A:$AD,'CCG data'!C$3,FALSE))</f>
        <v>0.71270718232044195</v>
      </c>
      <c r="S442" s="267"/>
      <c r="T442" s="267">
        <f>IF(OR(ISERROR(VLOOKUP($E442&amp;$D$91&amp;$D$92,'CCG data'!$A:$AD,'CCG data'!D$3,FALSE)),ISBLANK(VLOOKUP($E442&amp;$D$91&amp;$D$92,'CCG data'!$A:$AD,'CCG data'!D$3,FALSE))),"",VLOOKUP($E442&amp;$D$91&amp;$D$92,'CCG data'!$A:$AD,'CCG data'!D$3,FALSE))</f>
        <v>0.13370165745856355</v>
      </c>
      <c r="U442" s="267"/>
      <c r="V442" s="267">
        <f>IF(OR(ISERROR(VLOOKUP($E442&amp;$D$91&amp;$D$92,'CCG data'!$A:$AD,'CCG data'!E$3,FALSE)),ISBLANK(VLOOKUP($E442&amp;$D$91&amp;$D$92,'CCG data'!$A:$AD,'CCG data'!E$3,FALSE))),"",VLOOKUP($E442&amp;$D$91&amp;$D$92,'CCG data'!$A:$AD,'CCG data'!E$3,FALSE))</f>
        <v>0.15359116022099448</v>
      </c>
      <c r="W442" s="405"/>
      <c r="Z442" s="165">
        <f>IFERROR(VLOOKUP($E442&amp;$D$92, Outliers!$A$4:$P$214,13,FALSE),"0")</f>
        <v>1</v>
      </c>
      <c r="AA442" s="165">
        <f>IFERROR(VLOOKUP($E442&amp;$D$92, Outliers!$A$4:$P$214,14,FALSE),"0")</f>
        <v>0</v>
      </c>
      <c r="AB442" s="165">
        <f>IFERROR(VLOOKUP($E442&amp;$D$92, Outliers!$A$4:$P$214,15,FALSE),"0")</f>
        <v>0</v>
      </c>
    </row>
    <row r="443" spans="4:28" x14ac:dyDescent="0.25">
      <c r="D443" s="319"/>
      <c r="E443" s="103" t="s">
        <v>27</v>
      </c>
      <c r="F443" s="95" t="str">
        <f>IF(P442="","",VLOOKUP($E442&amp;$D$91&amp;$D$92,'CCG data'!$A:$AD,'CCG data'!W$3,FALSE))</f>
        <v/>
      </c>
      <c r="G443" s="96" t="str">
        <f>IF(P442="","",VLOOKUP($E442&amp;$D$91&amp;$D$92,'CCG data'!$A:$AD,'CCG data'!X$3,FALSE))</f>
        <v/>
      </c>
      <c r="H443" s="96">
        <f>IF(R442="","",VLOOKUP($E442&amp;$D$91&amp;$D$92,'CCG data'!$A:$AD,'CCG data'!Y$3,FALSE))</f>
        <v>102.54225703813647</v>
      </c>
      <c r="I443" s="96">
        <f>IF(R442="","",VLOOKUP($E442&amp;$D$91&amp;$D$92,'CCG data'!$A:$AD,'CCG data'!Z$3,FALSE))</f>
        <v>119.69326684477535</v>
      </c>
      <c r="J443" s="96">
        <f>IF(T442="","",VLOOKUP($E442&amp;$D$91&amp;$D$92,'CCG data'!$A:$AD,'CCG data'!AA$3,FALSE))</f>
        <v>18.641292457303376</v>
      </c>
      <c r="K443" s="96">
        <f>IF(T442="","",VLOOKUP($E442&amp;$D$91&amp;$D$92,'CCG data'!$A:$AD,'CCG data'!AB$3,FALSE))</f>
        <v>26.724684761797757</v>
      </c>
      <c r="L443" s="96">
        <f>IF(V442="","",VLOOKUP($E442&amp;$D$91&amp;$D$92,'CCG data'!$A:$AD,'CCG data'!AC$3,FALSE))</f>
        <v>19.640148663635081</v>
      </c>
      <c r="M443" s="96">
        <f>IF(V442="","",VLOOKUP($E442&amp;$D$91&amp;$D$92,'CCG data'!$A:$AD,'CCG data'!AD$3,FALSE))</f>
        <v>27.472370902522947</v>
      </c>
      <c r="N443" s="368"/>
      <c r="P443" s="152" t="str">
        <f>IF(P442="","",VLOOKUP($E442&amp;$D$91&amp;$D$92,'CCG data'!$A:$AD,'CCG data'!I$3,FALSE))</f>
        <v/>
      </c>
      <c r="Q443" s="15" t="str">
        <f>IF(P442="","",VLOOKUP($E442&amp;$D$91&amp;$D$92,'CCG data'!$A:$AD,'CCG data'!J$3,FALSE))</f>
        <v/>
      </c>
      <c r="R443" s="15">
        <f>IF(R442="","",VLOOKUP($E442&amp;$D$91&amp;$D$92,'CCG data'!$A:$AD,'CCG data'!K$3,FALSE))</f>
        <v>0.68200000000000005</v>
      </c>
      <c r="S443" s="15">
        <f>IF(R442="","",VLOOKUP($E442&amp;$D$91&amp;$D$92,'CCG data'!$A:$AD,'CCG data'!L$3,FALSE))</f>
        <v>0.74099999999999999</v>
      </c>
      <c r="T443" s="15">
        <f>IF(T442="","",VLOOKUP($E442&amp;$D$91&amp;$D$92,'CCG data'!$A:$AD,'CCG data'!M$3,FALSE))</f>
        <v>0.113</v>
      </c>
      <c r="U443" s="15">
        <f>IF(T442="","",VLOOKUP($E442&amp;$D$91&amp;$D$92,'CCG data'!$A:$AD,'CCG data'!N$3,FALSE))</f>
        <v>0.157</v>
      </c>
      <c r="V443" s="15">
        <f>IF(V442="","",VLOOKUP($E442&amp;$D$91&amp;$D$92,'CCG data'!$A:$AD,'CCG data'!O$3,FALSE))</f>
        <v>0.13200000000000001</v>
      </c>
      <c r="W443" s="136">
        <f>IF(V442="","",VLOOKUP($E442&amp;$D$91&amp;$D$92,'CCG data'!$A:$AD,'CCG data'!P$3,FALSE))</f>
        <v>0.17899999999999999</v>
      </c>
      <c r="Z443" s="165" t="str">
        <f>IFERROR(VLOOKUP($E443&amp;$D$92, Outliers!$A$4:$P$214,13,FALSE),"0")</f>
        <v>0</v>
      </c>
      <c r="AA443" s="165" t="str">
        <f>IFERROR(VLOOKUP($E443&amp;$D$92, Outliers!$A$4:$P$214,14,FALSE),"0")</f>
        <v>0</v>
      </c>
      <c r="AB443" s="165" t="str">
        <f>IFERROR(VLOOKUP($E443&amp;$D$92, Outliers!$A$4:$P$214,15,FALSE),"0")</f>
        <v>0</v>
      </c>
    </row>
    <row r="444" spans="4:28" ht="15.75" x14ac:dyDescent="0.25">
      <c r="D444" s="319"/>
      <c r="E444" s="104" t="s">
        <v>275</v>
      </c>
      <c r="F444" s="394" t="str">
        <f>IF(OR(ISERROR(VLOOKUP($E444&amp;$D$91&amp;$D$92,'CCG data'!$A:$AD,'CCG data'!R$3,FALSE)),ISBLANK(VLOOKUP($E444&amp;$D$91&amp;$D$92,'CCG data'!$A:$AD,'CCG data'!R$3,FALSE))),"",VLOOKUP($E444&amp;$D$91&amp;$D$92,'CCG data'!$A:$AD,'CCG data'!R$3,FALSE))</f>
        <v/>
      </c>
      <c r="G444" s="395"/>
      <c r="H444" s="395">
        <f>IF(OR(ISERROR(VLOOKUP($E444&amp;$D$91&amp;$D$92,'CCG data'!$A:$AD,'CCG data'!S$3,FALSE)),ISBLANK(VLOOKUP($E444&amp;$D$91&amp;$D$92,'CCG data'!$A:$AD,'CCG data'!S$3,FALSE))),"",VLOOKUP($E444&amp;$D$91&amp;$D$92,'CCG data'!$A:$AD,'CCG data'!S$3,FALSE))</f>
        <v>131.4714792967055</v>
      </c>
      <c r="I444" s="395"/>
      <c r="J444" s="395">
        <f>IF(OR(ISERROR(VLOOKUP($E444&amp;$D$91&amp;$D$92,'CCG data'!$A:$AD,'CCG data'!T$3,FALSE)),ISBLANK(VLOOKUP($E444&amp;$D$91&amp;$D$92,'CCG data'!$A:$AD,'CCG data'!T$3,FALSE))),"",VLOOKUP($E444&amp;$D$91&amp;$D$92,'CCG data'!$A:$AD,'CCG data'!T$3,FALSE))</f>
        <v>18.999831122750045</v>
      </c>
      <c r="K444" s="395"/>
      <c r="L444" s="395">
        <f>IF(OR(ISERROR(VLOOKUP($E444&amp;$D$91&amp;$D$92,'CCG data'!$A:$AD,'CCG data'!U$3,FALSE)),ISBLANK(VLOOKUP($E444&amp;$D$91&amp;$D$92,'CCG data'!$A:$AD,'CCG data'!U$3,FALSE))),"",VLOOKUP($E444&amp;$D$91&amp;$D$92,'CCG data'!$A:$AD,'CCG data'!U$3,FALSE))</f>
        <v>50.308482259961522</v>
      </c>
      <c r="M444" s="396"/>
      <c r="N444" s="367">
        <f>IF(OR(ISERROR(VLOOKUP($E444&amp;$D$91&amp;$D$92,'CCG data'!$A:$AD,'CCG data'!G$3,FALSE)),ISBLANK(VLOOKUP($E444&amp;$D$91&amp;$D$92,'CCG data'!$A:$AD,'CCG data'!G$3,FALSE))),"",VLOOKUP($E444&amp;$D$91&amp;$D$92,'CCG data'!$A:$AD,'CCG data'!G$3,FALSE))</f>
        <v>765</v>
      </c>
      <c r="P444" s="404" t="str">
        <f>IF(OR(ISERROR(VLOOKUP($E444&amp;$D$91&amp;$D$92,'CCG data'!$A:$AD,'CCG data'!B$3,FALSE)),ISBLANK(VLOOKUP($E444&amp;$D$91&amp;$D$92,'CCG data'!$A:$AD,'CCG data'!B$3,FALSE))),"",VLOOKUP($E444&amp;$D$91&amp;$D$92,'CCG data'!$A:$AD,'CCG data'!B$3,FALSE))</f>
        <v/>
      </c>
      <c r="Q444" s="267"/>
      <c r="R444" s="267">
        <f>IF(OR(ISERROR(VLOOKUP($E444&amp;$D$91&amp;$D$92,'CCG data'!$A:$AD,'CCG data'!C$3,FALSE)),ISBLANK(VLOOKUP($E444&amp;$D$91&amp;$D$92,'CCG data'!$A:$AD,'CCG data'!C$3,FALSE))),"",VLOOKUP($E444&amp;$D$91&amp;$D$92,'CCG data'!$A:$AD,'CCG data'!C$3,FALSE))</f>
        <v>0.67189542483660136</v>
      </c>
      <c r="S444" s="267"/>
      <c r="T444" s="267">
        <f>IF(OR(ISERROR(VLOOKUP($E444&amp;$D$91&amp;$D$92,'CCG data'!$A:$AD,'CCG data'!D$3,FALSE)),ISBLANK(VLOOKUP($E444&amp;$D$91&amp;$D$92,'CCG data'!$A:$AD,'CCG data'!D$3,FALSE))),"",VLOOKUP($E444&amp;$D$91&amp;$D$92,'CCG data'!$A:$AD,'CCG data'!D$3,FALSE))</f>
        <v>7.9738562091503262E-2</v>
      </c>
      <c r="U444" s="267"/>
      <c r="V444" s="267">
        <f>IF(OR(ISERROR(VLOOKUP($E444&amp;$D$91&amp;$D$92,'CCG data'!$A:$AD,'CCG data'!E$3,FALSE)),ISBLANK(VLOOKUP($E444&amp;$D$91&amp;$D$92,'CCG data'!$A:$AD,'CCG data'!E$3,FALSE))),"",VLOOKUP($E444&amp;$D$91&amp;$D$92,'CCG data'!$A:$AD,'CCG data'!E$3,FALSE))</f>
        <v>0.24836601307189543</v>
      </c>
      <c r="W444" s="405"/>
      <c r="Z444" s="165">
        <f>IFERROR(VLOOKUP($E444&amp;$D$92, Outliers!$A$4:$P$214,13,FALSE),"0")</f>
        <v>0</v>
      </c>
      <c r="AA444" s="165">
        <f>IFERROR(VLOOKUP($E444&amp;$D$92, Outliers!$A$4:$P$214,14,FALSE),"0")</f>
        <v>0</v>
      </c>
      <c r="AB444" s="165">
        <f>IFERROR(VLOOKUP($E444&amp;$D$92, Outliers!$A$4:$P$214,15,FALSE),"0")</f>
        <v>1</v>
      </c>
    </row>
    <row r="445" spans="4:28" x14ac:dyDescent="0.25">
      <c r="D445" s="319"/>
      <c r="E445" s="103" t="s">
        <v>27</v>
      </c>
      <c r="F445" s="95" t="str">
        <f>IF(P444="","",VLOOKUP($E444&amp;$D$91&amp;$D$92,'CCG data'!$A:$AD,'CCG data'!W$3,FALSE))</f>
        <v/>
      </c>
      <c r="G445" s="96" t="str">
        <f>IF(P444="","",VLOOKUP($E444&amp;$D$91&amp;$D$92,'CCG data'!$A:$AD,'CCG data'!X$3,FALSE))</f>
        <v/>
      </c>
      <c r="H445" s="96">
        <f>IF(R444="","",VLOOKUP($E444&amp;$D$91&amp;$D$92,'CCG data'!$A:$AD,'CCG data'!Y$3,FALSE))</f>
        <v>120.10552091600344</v>
      </c>
      <c r="I445" s="96">
        <f>IF(R444="","",VLOOKUP($E444&amp;$D$91&amp;$D$92,'CCG data'!$A:$AD,'CCG data'!Z$3,FALSE))</f>
        <v>142.83743767740754</v>
      </c>
      <c r="J445" s="96">
        <f>IF(T444="","",VLOOKUP($E444&amp;$D$91&amp;$D$92,'CCG data'!$A:$AD,'CCG data'!AA$3,FALSE))</f>
        <v>14.231780094180703</v>
      </c>
      <c r="K445" s="96">
        <f>IF(T444="","",VLOOKUP($E444&amp;$D$91&amp;$D$92,'CCG data'!$A:$AD,'CCG data'!AB$3,FALSE))</f>
        <v>23.767882151319387</v>
      </c>
      <c r="L445" s="96">
        <f>IF(V444="","",VLOOKUP($E444&amp;$D$91&amp;$D$92,'CCG data'!$A:$AD,'CCG data'!AC$3,FALSE))</f>
        <v>43.154950884459666</v>
      </c>
      <c r="M445" s="96">
        <f>IF(V444="","",VLOOKUP($E444&amp;$D$91&amp;$D$92,'CCG data'!$A:$AD,'CCG data'!AD$3,FALSE))</f>
        <v>57.462013635463379</v>
      </c>
      <c r="N445" s="368"/>
      <c r="P445" s="152" t="str">
        <f>IF(P444="","",VLOOKUP($E444&amp;$D$91&amp;$D$92,'CCG data'!$A:$AD,'CCG data'!I$3,FALSE))</f>
        <v/>
      </c>
      <c r="Q445" s="15" t="str">
        <f>IF(P444="","",VLOOKUP($E444&amp;$D$91&amp;$D$92,'CCG data'!$A:$AD,'CCG data'!J$3,FALSE))</f>
        <v/>
      </c>
      <c r="R445" s="15">
        <f>IF(R444="","",VLOOKUP($E444&amp;$D$91&amp;$D$92,'CCG data'!$A:$AD,'CCG data'!K$3,FALSE))</f>
        <v>0.63800000000000001</v>
      </c>
      <c r="S445" s="15">
        <f>IF(R444="","",VLOOKUP($E444&amp;$D$91&amp;$D$92,'CCG data'!$A:$AD,'CCG data'!L$3,FALSE))</f>
        <v>0.70399999999999996</v>
      </c>
      <c r="T445" s="15">
        <f>IF(T444="","",VLOOKUP($E444&amp;$D$91&amp;$D$92,'CCG data'!$A:$AD,'CCG data'!M$3,FALSE))</f>
        <v>6.3E-2</v>
      </c>
      <c r="U445" s="15">
        <f>IF(T444="","",VLOOKUP($E444&amp;$D$91&amp;$D$92,'CCG data'!$A:$AD,'CCG data'!N$3,FALSE))</f>
        <v>0.10100000000000001</v>
      </c>
      <c r="V445" s="15">
        <f>IF(V444="","",VLOOKUP($E444&amp;$D$91&amp;$D$92,'CCG data'!$A:$AD,'CCG data'!O$3,FALSE))</f>
        <v>0.219</v>
      </c>
      <c r="W445" s="136">
        <f>IF(V444="","",VLOOKUP($E444&amp;$D$91&amp;$D$92,'CCG data'!$A:$AD,'CCG data'!P$3,FALSE))</f>
        <v>0.28000000000000003</v>
      </c>
      <c r="Z445" s="165" t="str">
        <f>IFERROR(VLOOKUP($E445&amp;$D$92, Outliers!$A$4:$P$214,13,FALSE),"0")</f>
        <v>0</v>
      </c>
      <c r="AA445" s="165" t="str">
        <f>IFERROR(VLOOKUP($E445&amp;$D$92, Outliers!$A$4:$P$214,14,FALSE),"0")</f>
        <v>0</v>
      </c>
      <c r="AB445" s="165" t="str">
        <f>IFERROR(VLOOKUP($E445&amp;$D$92, Outliers!$A$4:$P$214,15,FALSE),"0")</f>
        <v>0</v>
      </c>
    </row>
    <row r="446" spans="4:28" ht="15.75" x14ac:dyDescent="0.25">
      <c r="D446" s="319"/>
      <c r="E446" s="104" t="s">
        <v>276</v>
      </c>
      <c r="F446" s="394" t="str">
        <f>IF(OR(ISERROR(VLOOKUP($E446&amp;$D$91&amp;$D$92,'CCG data'!$A:$AD,'CCG data'!R$3,FALSE)),ISBLANK(VLOOKUP($E446&amp;$D$91&amp;$D$92,'CCG data'!$A:$AD,'CCG data'!R$3,FALSE))),"",VLOOKUP($E446&amp;$D$91&amp;$D$92,'CCG data'!$A:$AD,'CCG data'!R$3,FALSE))</f>
        <v/>
      </c>
      <c r="G446" s="395"/>
      <c r="H446" s="395">
        <f>IF(OR(ISERROR(VLOOKUP($E446&amp;$D$91&amp;$D$92,'CCG data'!$A:$AD,'CCG data'!S$3,FALSE)),ISBLANK(VLOOKUP($E446&amp;$D$91&amp;$D$92,'CCG data'!$A:$AD,'CCG data'!S$3,FALSE))),"",VLOOKUP($E446&amp;$D$91&amp;$D$92,'CCG data'!$A:$AD,'CCG data'!S$3,FALSE))</f>
        <v>138.70666853618766</v>
      </c>
      <c r="I446" s="395"/>
      <c r="J446" s="395">
        <f>IF(OR(ISERROR(VLOOKUP($E446&amp;$D$91&amp;$D$92,'CCG data'!$A:$AD,'CCG data'!T$3,FALSE)),ISBLANK(VLOOKUP($E446&amp;$D$91&amp;$D$92,'CCG data'!$A:$AD,'CCG data'!T$3,FALSE))),"",VLOOKUP($E446&amp;$D$91&amp;$D$92,'CCG data'!$A:$AD,'CCG data'!T$3,FALSE))</f>
        <v>19.850982146317524</v>
      </c>
      <c r="K446" s="395"/>
      <c r="L446" s="395">
        <f>IF(OR(ISERROR(VLOOKUP($E446&amp;$D$91&amp;$D$92,'CCG data'!$A:$AD,'CCG data'!U$3,FALSE)),ISBLANK(VLOOKUP($E446&amp;$D$91&amp;$D$92,'CCG data'!$A:$AD,'CCG data'!U$3,FALSE))),"",VLOOKUP($E446&amp;$D$91&amp;$D$92,'CCG data'!$A:$AD,'CCG data'!U$3,FALSE))</f>
        <v>23.833535030491163</v>
      </c>
      <c r="M446" s="396"/>
      <c r="N446" s="367">
        <f>IF(OR(ISERROR(VLOOKUP($E446&amp;$D$91&amp;$D$92,'CCG data'!$A:$AD,'CCG data'!G$3,FALSE)),ISBLANK(VLOOKUP($E446&amp;$D$91&amp;$D$92,'CCG data'!$A:$AD,'CCG data'!G$3,FALSE))),"",VLOOKUP($E446&amp;$D$91&amp;$D$92,'CCG data'!$A:$AD,'CCG data'!G$3,FALSE))</f>
        <v>1167</v>
      </c>
      <c r="P446" s="404" t="str">
        <f>IF(OR(ISERROR(VLOOKUP($E446&amp;$D$91&amp;$D$92,'CCG data'!$A:$AD,'CCG data'!B$3,FALSE)),ISBLANK(VLOOKUP($E446&amp;$D$91&amp;$D$92,'CCG data'!$A:$AD,'CCG data'!B$3,FALSE))),"",VLOOKUP($E446&amp;$D$91&amp;$D$92,'CCG data'!$A:$AD,'CCG data'!B$3,FALSE))</f>
        <v/>
      </c>
      <c r="Q446" s="267"/>
      <c r="R446" s="267">
        <f>IF(OR(ISERROR(VLOOKUP($E446&amp;$D$91&amp;$D$92,'CCG data'!$A:$AD,'CCG data'!C$3,FALSE)),ISBLANK(VLOOKUP($E446&amp;$D$91&amp;$D$92,'CCG data'!$A:$AD,'CCG data'!C$3,FALSE))),"",VLOOKUP($E446&amp;$D$91&amp;$D$92,'CCG data'!$A:$AD,'CCG data'!C$3,FALSE))</f>
        <v>0.77035132819194518</v>
      </c>
      <c r="S446" s="267"/>
      <c r="T446" s="267">
        <f>IF(OR(ISERROR(VLOOKUP($E446&amp;$D$91&amp;$D$92,'CCG data'!$A:$AD,'CCG data'!D$3,FALSE)),ISBLANK(VLOOKUP($E446&amp;$D$91&amp;$D$92,'CCG data'!$A:$AD,'CCG data'!D$3,FALSE))),"",VLOOKUP($E446&amp;$D$91&amp;$D$92,'CCG data'!$A:$AD,'CCG data'!D$3,FALSE))</f>
        <v>9.8543273350471292E-2</v>
      </c>
      <c r="U446" s="267"/>
      <c r="V446" s="267">
        <f>IF(OR(ISERROR(VLOOKUP($E446&amp;$D$91&amp;$D$92,'CCG data'!$A:$AD,'CCG data'!E$3,FALSE)),ISBLANK(VLOOKUP($E446&amp;$D$91&amp;$D$92,'CCG data'!$A:$AD,'CCG data'!E$3,FALSE))),"",VLOOKUP($E446&amp;$D$91&amp;$D$92,'CCG data'!$A:$AD,'CCG data'!E$3,FALSE))</f>
        <v>0.13110539845758354</v>
      </c>
      <c r="W446" s="405"/>
      <c r="Z446" s="165">
        <f>IFERROR(VLOOKUP($E446&amp;$D$92, Outliers!$A$4:$P$214,13,FALSE),"0")</f>
        <v>0</v>
      </c>
      <c r="AA446" s="165">
        <f>IFERROR(VLOOKUP($E446&amp;$D$92, Outliers!$A$4:$P$214,14,FALSE),"0")</f>
        <v>0</v>
      </c>
      <c r="AB446" s="165">
        <f>IFERROR(VLOOKUP($E446&amp;$D$92, Outliers!$A$4:$P$214,15,FALSE),"0")</f>
        <v>0</v>
      </c>
    </row>
    <row r="447" spans="4:28" x14ac:dyDescent="0.25">
      <c r="D447" s="319"/>
      <c r="E447" s="103" t="s">
        <v>27</v>
      </c>
      <c r="F447" s="95" t="str">
        <f>IF(P446="","",VLOOKUP($E446&amp;$D$91&amp;$D$92,'CCG data'!$A:$AD,'CCG data'!W$3,FALSE))</f>
        <v/>
      </c>
      <c r="G447" s="96" t="str">
        <f>IF(P446="","",VLOOKUP($E446&amp;$D$91&amp;$D$92,'CCG data'!$A:$AD,'CCG data'!X$3,FALSE))</f>
        <v/>
      </c>
      <c r="H447" s="96">
        <f>IF(R446="","",VLOOKUP($E446&amp;$D$91&amp;$D$92,'CCG data'!$A:$AD,'CCG data'!Y$3,FALSE))</f>
        <v>129.6394607874802</v>
      </c>
      <c r="I447" s="96">
        <f>IF(R446="","",VLOOKUP($E446&amp;$D$91&amp;$D$92,'CCG data'!$A:$AD,'CCG data'!Z$3,FALSE))</f>
        <v>147.77387628489512</v>
      </c>
      <c r="J447" s="96">
        <f>IF(T446="","",VLOOKUP($E446&amp;$D$91&amp;$D$92,'CCG data'!$A:$AD,'CCG data'!AA$3,FALSE))</f>
        <v>16.222799431569715</v>
      </c>
      <c r="K447" s="96">
        <f>IF(T446="","",VLOOKUP($E446&amp;$D$91&amp;$D$92,'CCG data'!$A:$AD,'CCG data'!AB$3,FALSE))</f>
        <v>23.479164861065332</v>
      </c>
      <c r="L447" s="96">
        <f>IF(V446="","",VLOOKUP($E446&amp;$D$91&amp;$D$92,'CCG data'!$A:$AD,'CCG data'!AC$3,FALSE))</f>
        <v>20.056953904400096</v>
      </c>
      <c r="M447" s="96">
        <f>IF(V446="","",VLOOKUP($E446&amp;$D$91&amp;$D$92,'CCG data'!$A:$AD,'CCG data'!AD$3,FALSE))</f>
        <v>27.61011615658223</v>
      </c>
      <c r="N447" s="368"/>
      <c r="P447" s="152" t="str">
        <f>IF(P446="","",VLOOKUP($E446&amp;$D$91&amp;$D$92,'CCG data'!$A:$AD,'CCG data'!I$3,FALSE))</f>
        <v/>
      </c>
      <c r="Q447" s="15" t="str">
        <f>IF(P446="","",VLOOKUP($E446&amp;$D$91&amp;$D$92,'CCG data'!$A:$AD,'CCG data'!J$3,FALSE))</f>
        <v/>
      </c>
      <c r="R447" s="15">
        <f>IF(R446="","",VLOOKUP($E446&amp;$D$91&amp;$D$92,'CCG data'!$A:$AD,'CCG data'!K$3,FALSE))</f>
        <v>0.745</v>
      </c>
      <c r="S447" s="15">
        <f>IF(R446="","",VLOOKUP($E446&amp;$D$91&amp;$D$92,'CCG data'!$A:$AD,'CCG data'!L$3,FALSE))</f>
        <v>0.79400000000000004</v>
      </c>
      <c r="T447" s="15">
        <f>IF(T446="","",VLOOKUP($E446&amp;$D$91&amp;$D$92,'CCG data'!$A:$AD,'CCG data'!M$3,FALSE))</f>
        <v>8.3000000000000004E-2</v>
      </c>
      <c r="U447" s="15">
        <f>IF(T446="","",VLOOKUP($E446&amp;$D$91&amp;$D$92,'CCG data'!$A:$AD,'CCG data'!N$3,FALSE))</f>
        <v>0.11700000000000001</v>
      </c>
      <c r="V447" s="15">
        <f>IF(V446="","",VLOOKUP($E446&amp;$D$91&amp;$D$92,'CCG data'!$A:$AD,'CCG data'!O$3,FALSE))</f>
        <v>0.113</v>
      </c>
      <c r="W447" s="136">
        <f>IF(V446="","",VLOOKUP($E446&amp;$D$91&amp;$D$92,'CCG data'!$A:$AD,'CCG data'!P$3,FALSE))</f>
        <v>0.152</v>
      </c>
      <c r="Z447" s="165" t="str">
        <f>IFERROR(VLOOKUP($E447&amp;$D$92, Outliers!$A$4:$P$214,13,FALSE),"0")</f>
        <v>0</v>
      </c>
      <c r="AA447" s="165" t="str">
        <f>IFERROR(VLOOKUP($E447&amp;$D$92, Outliers!$A$4:$P$214,14,FALSE),"0")</f>
        <v>0</v>
      </c>
      <c r="AB447" s="165" t="str">
        <f>IFERROR(VLOOKUP($E447&amp;$D$92, Outliers!$A$4:$P$214,15,FALSE),"0")</f>
        <v>0</v>
      </c>
    </row>
    <row r="448" spans="4:28" ht="15.75" x14ac:dyDescent="0.25">
      <c r="D448" s="319"/>
      <c r="E448" s="104" t="s">
        <v>425</v>
      </c>
      <c r="F448" s="394" t="str">
        <f>IF(OR(ISERROR(VLOOKUP($E448&amp;$D$91&amp;$D$92,'CCG data'!$A:$AD,'CCG data'!R$3,FALSE)),ISBLANK(VLOOKUP($E448&amp;$D$91&amp;$D$92,'CCG data'!$A:$AD,'CCG data'!R$3,FALSE))),"",VLOOKUP($E448&amp;$D$91&amp;$D$92,'CCG data'!$A:$AD,'CCG data'!R$3,FALSE))</f>
        <v/>
      </c>
      <c r="G448" s="395"/>
      <c r="H448" s="395">
        <f>IF(OR(ISERROR(VLOOKUP($E448&amp;$D$91&amp;$D$92,'CCG data'!$A:$AD,'CCG data'!S$3,FALSE)),ISBLANK(VLOOKUP($E448&amp;$D$91&amp;$D$92,'CCG data'!$A:$AD,'CCG data'!S$3,FALSE))),"",VLOOKUP($E448&amp;$D$91&amp;$D$92,'CCG data'!$A:$AD,'CCG data'!S$3,FALSE))</f>
        <v>115.67262085086521</v>
      </c>
      <c r="I448" s="395"/>
      <c r="J448" s="395">
        <f>IF(OR(ISERROR(VLOOKUP($E448&amp;$D$91&amp;$D$92,'CCG data'!$A:$AD,'CCG data'!T$3,FALSE)),ISBLANK(VLOOKUP($E448&amp;$D$91&amp;$D$92,'CCG data'!$A:$AD,'CCG data'!T$3,FALSE))),"",VLOOKUP($E448&amp;$D$91&amp;$D$92,'CCG data'!$A:$AD,'CCG data'!T$3,FALSE))</f>
        <v>18.860316959646628</v>
      </c>
      <c r="K448" s="395"/>
      <c r="L448" s="395">
        <f>IF(OR(ISERROR(VLOOKUP($E448&amp;$D$91&amp;$D$92,'CCG data'!$A:$AD,'CCG data'!U$3,FALSE)),ISBLANK(VLOOKUP($E448&amp;$D$91&amp;$D$92,'CCG data'!$A:$AD,'CCG data'!U$3,FALSE))),"",VLOOKUP($E448&amp;$D$91&amp;$D$92,'CCG data'!$A:$AD,'CCG data'!U$3,FALSE))</f>
        <v>22.848588492774429</v>
      </c>
      <c r="M448" s="396"/>
      <c r="N448" s="367">
        <f>IF(OR(ISERROR(VLOOKUP($E448&amp;$D$91&amp;$D$92,'CCG data'!$A:$AD,'CCG data'!G$3,FALSE)),ISBLANK(VLOOKUP($E448&amp;$D$91&amp;$D$92,'CCG data'!$A:$AD,'CCG data'!G$3,FALSE))),"",VLOOKUP($E448&amp;$D$91&amp;$D$92,'CCG data'!$A:$AD,'CCG data'!G$3,FALSE))</f>
        <v>1332</v>
      </c>
      <c r="P448" s="404" t="str">
        <f>IF(OR(ISERROR(VLOOKUP($E448&amp;$D$91&amp;$D$92,'CCG data'!$A:$AD,'CCG data'!B$3,FALSE)),ISBLANK(VLOOKUP($E448&amp;$D$91&amp;$D$92,'CCG data'!$A:$AD,'CCG data'!B$3,FALSE))),"",VLOOKUP($E448&amp;$D$91&amp;$D$92,'CCG data'!$A:$AD,'CCG data'!B$3,FALSE))</f>
        <v/>
      </c>
      <c r="Q448" s="267"/>
      <c r="R448" s="267">
        <f>IF(OR(ISERROR(VLOOKUP($E448&amp;$D$91&amp;$D$92,'CCG data'!$A:$AD,'CCG data'!C$3,FALSE)),ISBLANK(VLOOKUP($E448&amp;$D$91&amp;$D$92,'CCG data'!$A:$AD,'CCG data'!C$3,FALSE))),"",VLOOKUP($E448&amp;$D$91&amp;$D$92,'CCG data'!$A:$AD,'CCG data'!C$3,FALSE))</f>
        <v>0.75225225225225223</v>
      </c>
      <c r="S448" s="267"/>
      <c r="T448" s="267">
        <f>IF(OR(ISERROR(VLOOKUP($E448&amp;$D$91&amp;$D$92,'CCG data'!$A:$AD,'CCG data'!D$3,FALSE)),ISBLANK(VLOOKUP($E448&amp;$D$91&amp;$D$92,'CCG data'!$A:$AD,'CCG data'!D$3,FALSE))),"",VLOOKUP($E448&amp;$D$91&amp;$D$92,'CCG data'!$A:$AD,'CCG data'!D$3,FALSE))</f>
        <v>0.1021021021021021</v>
      </c>
      <c r="U448" s="267"/>
      <c r="V448" s="267">
        <f>IF(OR(ISERROR(VLOOKUP($E448&amp;$D$91&amp;$D$92,'CCG data'!$A:$AD,'CCG data'!E$3,FALSE)),ISBLANK(VLOOKUP($E448&amp;$D$91&amp;$D$92,'CCG data'!$A:$AD,'CCG data'!E$3,FALSE))),"",VLOOKUP($E448&amp;$D$91&amp;$D$92,'CCG data'!$A:$AD,'CCG data'!E$3,FALSE))</f>
        <v>0.14564564564564564</v>
      </c>
      <c r="W448" s="405"/>
      <c r="Z448" s="165">
        <f>IFERROR(VLOOKUP($E448&amp;$D$92, Outliers!$A$4:$P$214,13,FALSE),"0")</f>
        <v>1</v>
      </c>
      <c r="AA448" s="165">
        <f>IFERROR(VLOOKUP($E448&amp;$D$92, Outliers!$A$4:$P$214,14,FALSE),"0")</f>
        <v>0</v>
      </c>
      <c r="AB448" s="165">
        <f>IFERROR(VLOOKUP($E448&amp;$D$92, Outliers!$A$4:$P$214,15,FALSE),"0")</f>
        <v>1</v>
      </c>
    </row>
    <row r="449" spans="4:28" x14ac:dyDescent="0.25">
      <c r="D449" s="319"/>
      <c r="E449" s="103" t="s">
        <v>27</v>
      </c>
      <c r="F449" s="95" t="str">
        <f>IF(P448="","",VLOOKUP($E448&amp;$D$91&amp;$D$92,'CCG data'!$A:$AD,'CCG data'!W$3,FALSE))</f>
        <v/>
      </c>
      <c r="G449" s="96" t="str">
        <f>IF(P448="","",VLOOKUP($E448&amp;$D$91&amp;$D$92,'CCG data'!$A:$AD,'CCG data'!X$3,FALSE))</f>
        <v/>
      </c>
      <c r="H449" s="96">
        <f>IF(R448="","",VLOOKUP($E448&amp;$D$91&amp;$D$92,'CCG data'!$A:$AD,'CCG data'!Y$3,FALSE))</f>
        <v>108.51031625960842</v>
      </c>
      <c r="I449" s="96">
        <f>IF(R448="","",VLOOKUP($E448&amp;$D$91&amp;$D$92,'CCG data'!$A:$AD,'CCG data'!Z$3,FALSE))</f>
        <v>122.83492544212201</v>
      </c>
      <c r="J449" s="96">
        <f>IF(T448="","",VLOOKUP($E448&amp;$D$91&amp;$D$92,'CCG data'!$A:$AD,'CCG data'!AA$3,FALSE))</f>
        <v>15.690489639206341</v>
      </c>
      <c r="K449" s="96">
        <f>IF(T448="","",VLOOKUP($E448&amp;$D$91&amp;$D$92,'CCG data'!$A:$AD,'CCG data'!AB$3,FALSE))</f>
        <v>22.030144280086915</v>
      </c>
      <c r="L449" s="96">
        <f>IF(V448="","",VLOOKUP($E448&amp;$D$91&amp;$D$92,'CCG data'!$A:$AD,'CCG data'!AC$3,FALSE))</f>
        <v>19.633339710602222</v>
      </c>
      <c r="M449" s="96">
        <f>IF(V448="","",VLOOKUP($E448&amp;$D$91&amp;$D$92,'CCG data'!$A:$AD,'CCG data'!AD$3,FALSE))</f>
        <v>26.063837274946636</v>
      </c>
      <c r="N449" s="368"/>
      <c r="P449" s="152" t="str">
        <f>IF(P448="","",VLOOKUP($E448&amp;$D$91&amp;$D$92,'CCG data'!$A:$AD,'CCG data'!I$3,FALSE))</f>
        <v/>
      </c>
      <c r="Q449" s="15" t="str">
        <f>IF(P448="","",VLOOKUP($E448&amp;$D$91&amp;$D$92,'CCG data'!$A:$AD,'CCG data'!J$3,FALSE))</f>
        <v/>
      </c>
      <c r="R449" s="15">
        <f>IF(R448="","",VLOOKUP($E448&amp;$D$91&amp;$D$92,'CCG data'!$A:$AD,'CCG data'!K$3,FALSE))</f>
        <v>0.72799999999999998</v>
      </c>
      <c r="S449" s="15">
        <f>IF(R448="","",VLOOKUP($E448&amp;$D$91&amp;$D$92,'CCG data'!$A:$AD,'CCG data'!L$3,FALSE))</f>
        <v>0.77500000000000002</v>
      </c>
      <c r="T449" s="15">
        <f>IF(T448="","",VLOOKUP($E448&amp;$D$91&amp;$D$92,'CCG data'!$A:$AD,'CCG data'!M$3,FALSE))</f>
        <v>8.6999999999999994E-2</v>
      </c>
      <c r="U449" s="15">
        <f>IF(T448="","",VLOOKUP($E448&amp;$D$91&amp;$D$92,'CCG data'!$A:$AD,'CCG data'!N$3,FALSE))</f>
        <v>0.12</v>
      </c>
      <c r="V449" s="15">
        <f>IF(V448="","",VLOOKUP($E448&amp;$D$91&amp;$D$92,'CCG data'!$A:$AD,'CCG data'!O$3,FALSE))</f>
        <v>0.128</v>
      </c>
      <c r="W449" s="136">
        <f>IF(V448="","",VLOOKUP($E448&amp;$D$91&amp;$D$92,'CCG data'!$A:$AD,'CCG data'!P$3,FALSE))</f>
        <v>0.16600000000000001</v>
      </c>
      <c r="Z449" s="165" t="str">
        <f>IFERROR(VLOOKUP($E449&amp;$D$92, Outliers!$A$4:$P$214,13,FALSE),"0")</f>
        <v>0</v>
      </c>
      <c r="AA449" s="165" t="str">
        <f>IFERROR(VLOOKUP($E449&amp;$D$92, Outliers!$A$4:$P$214,14,FALSE),"0")</f>
        <v>0</v>
      </c>
      <c r="AB449" s="165" t="str">
        <f>IFERROR(VLOOKUP($E449&amp;$D$92, Outliers!$A$4:$P$214,15,FALSE),"0")</f>
        <v>0</v>
      </c>
    </row>
    <row r="450" spans="4:28" ht="15.75" x14ac:dyDescent="0.25">
      <c r="D450" s="319"/>
      <c r="E450" s="104" t="s">
        <v>502</v>
      </c>
      <c r="F450" s="394" t="str">
        <f>IF(OR(ISERROR(VLOOKUP($E450&amp;$D$91&amp;$D$92,'CCG data'!$A:$AD,'CCG data'!R$3,FALSE)),ISBLANK(VLOOKUP($E450&amp;$D$91&amp;$D$92,'CCG data'!$A:$AD,'CCG data'!R$3,FALSE))),"",VLOOKUP($E450&amp;$D$91&amp;$D$92,'CCG data'!$A:$AD,'CCG data'!R$3,FALSE))</f>
        <v/>
      </c>
      <c r="G450" s="395"/>
      <c r="H450" s="395">
        <f>IF(OR(ISERROR(VLOOKUP($E450&amp;$D$91&amp;$D$92,'CCG data'!$A:$AD,'CCG data'!S$3,FALSE)),ISBLANK(VLOOKUP($E450&amp;$D$91&amp;$D$92,'CCG data'!$A:$AD,'CCG data'!S$3,FALSE))),"",VLOOKUP($E450&amp;$D$91&amp;$D$92,'CCG data'!$A:$AD,'CCG data'!S$3,FALSE))</f>
        <v>112.55019509966044</v>
      </c>
      <c r="I450" s="395"/>
      <c r="J450" s="395">
        <f>IF(OR(ISERROR(VLOOKUP($E450&amp;$D$91&amp;$D$92,'CCG data'!$A:$AD,'CCG data'!T$3,FALSE)),ISBLANK(VLOOKUP($E450&amp;$D$91&amp;$D$92,'CCG data'!$A:$AD,'CCG data'!T$3,FALSE))),"",VLOOKUP($E450&amp;$D$91&amp;$D$92,'CCG data'!$A:$AD,'CCG data'!T$3,FALSE))</f>
        <v>12.435777415010133</v>
      </c>
      <c r="K450" s="395"/>
      <c r="L450" s="395">
        <f>IF(OR(ISERROR(VLOOKUP($E450&amp;$D$91&amp;$D$92,'CCG data'!$A:$AD,'CCG data'!U$3,FALSE)),ISBLANK(VLOOKUP($E450&amp;$D$91&amp;$D$92,'CCG data'!$A:$AD,'CCG data'!U$3,FALSE))),"",VLOOKUP($E450&amp;$D$91&amp;$D$92,'CCG data'!$A:$AD,'CCG data'!U$3,FALSE))</f>
        <v>19.537990107514162</v>
      </c>
      <c r="M450" s="396"/>
      <c r="N450" s="367">
        <f>IF(OR(ISERROR(VLOOKUP($E450&amp;$D$91&amp;$D$92,'CCG data'!$A:$AD,'CCG data'!G$3,FALSE)),ISBLANK(VLOOKUP($E450&amp;$D$91&amp;$D$92,'CCG data'!$A:$AD,'CCG data'!G$3,FALSE))),"",VLOOKUP($E450&amp;$D$91&amp;$D$92,'CCG data'!$A:$AD,'CCG data'!G$3,FALSE))</f>
        <v>746</v>
      </c>
      <c r="P450" s="404" t="str">
        <f>IF(OR(ISERROR(VLOOKUP($E450&amp;$D$91&amp;$D$92,'CCG data'!$A:$AD,'CCG data'!B$3,FALSE)),ISBLANK(VLOOKUP($E450&amp;$D$91&amp;$D$92,'CCG data'!$A:$AD,'CCG data'!B$3,FALSE))),"",VLOOKUP($E450&amp;$D$91&amp;$D$92,'CCG data'!$A:$AD,'CCG data'!B$3,FALSE))</f>
        <v/>
      </c>
      <c r="Q450" s="267"/>
      <c r="R450" s="267">
        <f>IF(OR(ISERROR(VLOOKUP($E450&amp;$D$91&amp;$D$92,'CCG data'!$A:$AD,'CCG data'!C$3,FALSE)),ISBLANK(VLOOKUP($E450&amp;$D$91&amp;$D$92,'CCG data'!$A:$AD,'CCG data'!C$3,FALSE))),"",VLOOKUP($E450&amp;$D$91&amp;$D$92,'CCG data'!$A:$AD,'CCG data'!C$3,FALSE))</f>
        <v>0.79490616621983912</v>
      </c>
      <c r="S450" s="267"/>
      <c r="T450" s="267">
        <f>IF(OR(ISERROR(VLOOKUP($E450&amp;$D$91&amp;$D$92,'CCG data'!$A:$AD,'CCG data'!D$3,FALSE)),ISBLANK(VLOOKUP($E450&amp;$D$91&amp;$D$92,'CCG data'!$A:$AD,'CCG data'!D$3,FALSE))),"",VLOOKUP($E450&amp;$D$91&amp;$D$92,'CCG data'!$A:$AD,'CCG data'!D$3,FALSE))</f>
        <v>7.3726541554959779E-2</v>
      </c>
      <c r="U450" s="267"/>
      <c r="V450" s="267">
        <f>IF(OR(ISERROR(VLOOKUP($E450&amp;$D$91&amp;$D$92,'CCG data'!$A:$AD,'CCG data'!E$3,FALSE)),ISBLANK(VLOOKUP($E450&amp;$D$91&amp;$D$92,'CCG data'!$A:$AD,'CCG data'!E$3,FALSE))),"",VLOOKUP($E450&amp;$D$91&amp;$D$92,'CCG data'!$A:$AD,'CCG data'!E$3,FALSE))</f>
        <v>0.13136729222520108</v>
      </c>
      <c r="W450" s="405"/>
      <c r="Z450" s="165">
        <f>IFERROR(VLOOKUP($E450&amp;$D$92, Outliers!$A$4:$P$214,13,FALSE),"0")</f>
        <v>1</v>
      </c>
      <c r="AA450" s="165">
        <f>IFERROR(VLOOKUP($E450&amp;$D$92, Outliers!$A$4:$P$214,14,FALSE),"0")</f>
        <v>0</v>
      </c>
      <c r="AB450" s="165">
        <f>IFERROR(VLOOKUP($E450&amp;$D$92, Outliers!$A$4:$P$214,15,FALSE),"0")</f>
        <v>1</v>
      </c>
    </row>
    <row r="451" spans="4:28" x14ac:dyDescent="0.25">
      <c r="D451" s="319"/>
      <c r="E451" s="103" t="s">
        <v>27</v>
      </c>
      <c r="F451" s="95" t="str">
        <f>IF(P450="","",VLOOKUP($E450&amp;$D$91&amp;$D$92,'CCG data'!$A:$AD,'CCG data'!W$3,FALSE))</f>
        <v/>
      </c>
      <c r="G451" s="96" t="str">
        <f>IF(P450="","",VLOOKUP($E450&amp;$D$91&amp;$D$92,'CCG data'!$A:$AD,'CCG data'!X$3,FALSE))</f>
        <v/>
      </c>
      <c r="H451" s="96">
        <f>IF(R450="","",VLOOKUP($E450&amp;$D$91&amp;$D$92,'CCG data'!$A:$AD,'CCG data'!Y$3,FALSE))</f>
        <v>103.4913052939668</v>
      </c>
      <c r="I451" s="96">
        <f>IF(R450="","",VLOOKUP($E450&amp;$D$91&amp;$D$92,'CCG data'!$A:$AD,'CCG data'!Z$3,FALSE))</f>
        <v>121.60908490535408</v>
      </c>
      <c r="J451" s="96">
        <f>IF(T450="","",VLOOKUP($E450&amp;$D$91&amp;$D$92,'CCG data'!$A:$AD,'CCG data'!AA$3,FALSE))</f>
        <v>9.1491712412633888</v>
      </c>
      <c r="K451" s="96">
        <f>IF(T450="","",VLOOKUP($E450&amp;$D$91&amp;$D$92,'CCG data'!$A:$AD,'CCG data'!AB$3,FALSE))</f>
        <v>15.722383588756877</v>
      </c>
      <c r="L451" s="96">
        <f>IF(V450="","",VLOOKUP($E450&amp;$D$91&amp;$D$92,'CCG data'!$A:$AD,'CCG data'!AC$3,FALSE))</f>
        <v>15.669665424696056</v>
      </c>
      <c r="M451" s="96">
        <f>IF(V450="","",VLOOKUP($E450&amp;$D$91&amp;$D$92,'CCG data'!$A:$AD,'CCG data'!AD$3,FALSE))</f>
        <v>23.406314790332267</v>
      </c>
      <c r="N451" s="368"/>
      <c r="P451" s="152" t="str">
        <f>IF(P450="","",VLOOKUP($E450&amp;$D$91&amp;$D$92,'CCG data'!$A:$AD,'CCG data'!I$3,FALSE))</f>
        <v/>
      </c>
      <c r="Q451" s="15" t="str">
        <f>IF(P450="","",VLOOKUP($E450&amp;$D$91&amp;$D$92,'CCG data'!$A:$AD,'CCG data'!J$3,FALSE))</f>
        <v/>
      </c>
      <c r="R451" s="15">
        <f>IF(R450="","",VLOOKUP($E450&amp;$D$91&amp;$D$92,'CCG data'!$A:$AD,'CCG data'!K$3,FALSE))</f>
        <v>0.76400000000000001</v>
      </c>
      <c r="S451" s="15">
        <f>IF(R450="","",VLOOKUP($E450&amp;$D$91&amp;$D$92,'CCG data'!$A:$AD,'CCG data'!L$3,FALSE))</f>
        <v>0.82199999999999995</v>
      </c>
      <c r="T451" s="15">
        <f>IF(T450="","",VLOOKUP($E450&amp;$D$91&amp;$D$92,'CCG data'!$A:$AD,'CCG data'!M$3,FALSE))</f>
        <v>5.7000000000000002E-2</v>
      </c>
      <c r="U451" s="15">
        <f>IF(T450="","",VLOOKUP($E450&amp;$D$91&amp;$D$92,'CCG data'!$A:$AD,'CCG data'!N$3,FALSE))</f>
        <v>9.5000000000000001E-2</v>
      </c>
      <c r="V451" s="15">
        <f>IF(V450="","",VLOOKUP($E450&amp;$D$91&amp;$D$92,'CCG data'!$A:$AD,'CCG data'!O$3,FALSE))</f>
        <v>0.109</v>
      </c>
      <c r="W451" s="136">
        <f>IF(V450="","",VLOOKUP($E450&amp;$D$91&amp;$D$92,'CCG data'!$A:$AD,'CCG data'!P$3,FALSE))</f>
        <v>0.158</v>
      </c>
      <c r="Z451" s="165" t="str">
        <f>IFERROR(VLOOKUP($E451&amp;$D$92, Outliers!$A$4:$P$214,13,FALSE),"0")</f>
        <v>0</v>
      </c>
      <c r="AA451" s="165" t="str">
        <f>IFERROR(VLOOKUP($E451&amp;$D$92, Outliers!$A$4:$P$214,14,FALSE),"0")</f>
        <v>0</v>
      </c>
      <c r="AB451" s="165" t="str">
        <f>IFERROR(VLOOKUP($E451&amp;$D$92, Outliers!$A$4:$P$214,15,FALSE),"0")</f>
        <v>0</v>
      </c>
    </row>
    <row r="452" spans="4:28" ht="15.75" x14ac:dyDescent="0.25">
      <c r="D452" s="319"/>
      <c r="E452" s="104" t="s">
        <v>277</v>
      </c>
      <c r="F452" s="394" t="str">
        <f>IF(OR(ISERROR(VLOOKUP($E452&amp;$D$91&amp;$D$92,'CCG data'!$A:$AD,'CCG data'!R$3,FALSE)),ISBLANK(VLOOKUP($E452&amp;$D$91&amp;$D$92,'CCG data'!$A:$AD,'CCG data'!R$3,FALSE))),"",VLOOKUP($E452&amp;$D$91&amp;$D$92,'CCG data'!$A:$AD,'CCG data'!R$3,FALSE))</f>
        <v/>
      </c>
      <c r="G452" s="395"/>
      <c r="H452" s="395">
        <f>IF(OR(ISERROR(VLOOKUP($E452&amp;$D$91&amp;$D$92,'CCG data'!$A:$AD,'CCG data'!S$3,FALSE)),ISBLANK(VLOOKUP($E452&amp;$D$91&amp;$D$92,'CCG data'!$A:$AD,'CCG data'!S$3,FALSE))),"",VLOOKUP($E452&amp;$D$91&amp;$D$92,'CCG data'!$A:$AD,'CCG data'!S$3,FALSE))</f>
        <v>164.90459241345647</v>
      </c>
      <c r="I452" s="395"/>
      <c r="J452" s="395">
        <f>IF(OR(ISERROR(VLOOKUP($E452&amp;$D$91&amp;$D$92,'CCG data'!$A:$AD,'CCG data'!T$3,FALSE)),ISBLANK(VLOOKUP($E452&amp;$D$91&amp;$D$92,'CCG data'!$A:$AD,'CCG data'!T$3,FALSE))),"",VLOOKUP($E452&amp;$D$91&amp;$D$92,'CCG data'!$A:$AD,'CCG data'!T$3,FALSE))</f>
        <v>24.485403796915477</v>
      </c>
      <c r="K452" s="395"/>
      <c r="L452" s="395">
        <f>IF(OR(ISERROR(VLOOKUP($E452&amp;$D$91&amp;$D$92,'CCG data'!$A:$AD,'CCG data'!U$3,FALSE)),ISBLANK(VLOOKUP($E452&amp;$D$91&amp;$D$92,'CCG data'!$A:$AD,'CCG data'!U$3,FALSE))),"",VLOOKUP($E452&amp;$D$91&amp;$D$92,'CCG data'!$A:$AD,'CCG data'!U$3,FALSE))</f>
        <v>26.585070472094259</v>
      </c>
      <c r="M452" s="396"/>
      <c r="N452" s="367">
        <f>IF(OR(ISERROR(VLOOKUP($E452&amp;$D$91&amp;$D$92,'CCG data'!$A:$AD,'CCG data'!G$3,FALSE)),ISBLANK(VLOOKUP($E452&amp;$D$91&amp;$D$92,'CCG data'!$A:$AD,'CCG data'!G$3,FALSE))),"",VLOOKUP($E452&amp;$D$91&amp;$D$92,'CCG data'!$A:$AD,'CCG data'!G$3,FALSE))</f>
        <v>1244</v>
      </c>
      <c r="P452" s="404" t="str">
        <f>IF(OR(ISERROR(VLOOKUP($E452&amp;$D$91&amp;$D$92,'CCG data'!$A:$AD,'CCG data'!B$3,FALSE)),ISBLANK(VLOOKUP($E452&amp;$D$91&amp;$D$92,'CCG data'!$A:$AD,'CCG data'!B$3,FALSE))),"",VLOOKUP($E452&amp;$D$91&amp;$D$92,'CCG data'!$A:$AD,'CCG data'!B$3,FALSE))</f>
        <v/>
      </c>
      <c r="Q452" s="267"/>
      <c r="R452" s="267">
        <f>IF(OR(ISERROR(VLOOKUP($E452&amp;$D$91&amp;$D$92,'CCG data'!$A:$AD,'CCG data'!C$3,FALSE)),ISBLANK(VLOOKUP($E452&amp;$D$91&amp;$D$92,'CCG data'!$A:$AD,'CCG data'!C$3,FALSE))),"",VLOOKUP($E452&amp;$D$91&amp;$D$92,'CCG data'!$A:$AD,'CCG data'!C$3,FALSE))</f>
        <v>0.76929260450160775</v>
      </c>
      <c r="S452" s="267"/>
      <c r="T452" s="267">
        <f>IF(OR(ISERROR(VLOOKUP($E452&amp;$D$91&amp;$D$92,'CCG data'!$A:$AD,'CCG data'!D$3,FALSE)),ISBLANK(VLOOKUP($E452&amp;$D$91&amp;$D$92,'CCG data'!$A:$AD,'CCG data'!D$3,FALSE))),"",VLOOKUP($E452&amp;$D$91&amp;$D$92,'CCG data'!$A:$AD,'CCG data'!D$3,FALSE))</f>
        <v>0.10852090032154341</v>
      </c>
      <c r="U452" s="267"/>
      <c r="V452" s="267">
        <f>IF(OR(ISERROR(VLOOKUP($E452&amp;$D$91&amp;$D$92,'CCG data'!$A:$AD,'CCG data'!E$3,FALSE)),ISBLANK(VLOOKUP($E452&amp;$D$91&amp;$D$92,'CCG data'!$A:$AD,'CCG data'!E$3,FALSE))),"",VLOOKUP($E452&amp;$D$91&amp;$D$92,'CCG data'!$A:$AD,'CCG data'!E$3,FALSE))</f>
        <v>0.12218649517684887</v>
      </c>
      <c r="W452" s="405"/>
      <c r="Z452" s="165">
        <f>IFERROR(VLOOKUP($E452&amp;$D$92, Outliers!$A$4:$P$214,13,FALSE),"0")</f>
        <v>1</v>
      </c>
      <c r="AA452" s="165">
        <f>IFERROR(VLOOKUP($E452&amp;$D$92, Outliers!$A$4:$P$214,14,FALSE),"0")</f>
        <v>1</v>
      </c>
      <c r="AB452" s="165">
        <f>IFERROR(VLOOKUP($E452&amp;$D$92, Outliers!$A$4:$P$214,15,FALSE),"0")</f>
        <v>0</v>
      </c>
    </row>
    <row r="453" spans="4:28" x14ac:dyDescent="0.25">
      <c r="D453" s="319"/>
      <c r="E453" s="103" t="s">
        <v>27</v>
      </c>
      <c r="F453" s="95" t="str">
        <f>IF(P452="","",VLOOKUP($E452&amp;$D$91&amp;$D$92,'CCG data'!$A:$AD,'CCG data'!W$3,FALSE))</f>
        <v/>
      </c>
      <c r="G453" s="96" t="str">
        <f>IF(P452="","",VLOOKUP($E452&amp;$D$91&amp;$D$92,'CCG data'!$A:$AD,'CCG data'!X$3,FALSE))</f>
        <v/>
      </c>
      <c r="H453" s="96">
        <f>IF(R452="","",VLOOKUP($E452&amp;$D$91&amp;$D$92,'CCG data'!$A:$AD,'CCG data'!Y$3,FALSE))</f>
        <v>154.45659989581975</v>
      </c>
      <c r="I453" s="96">
        <f>IF(R452="","",VLOOKUP($E452&amp;$D$91&amp;$D$92,'CCG data'!$A:$AD,'CCG data'!Z$3,FALSE))</f>
        <v>175.35258493109319</v>
      </c>
      <c r="J453" s="96">
        <f>IF(T452="","",VLOOKUP($E452&amp;$D$91&amp;$D$92,'CCG data'!$A:$AD,'CCG data'!AA$3,FALSE))</f>
        <v>20.354962467670802</v>
      </c>
      <c r="K453" s="96">
        <f>IF(T452="","",VLOOKUP($E452&amp;$D$91&amp;$D$92,'CCG data'!$A:$AD,'CCG data'!AB$3,FALSE))</f>
        <v>28.615845126160153</v>
      </c>
      <c r="L453" s="96">
        <f>IF(V452="","",VLOOKUP($E452&amp;$D$91&amp;$D$92,'CCG data'!$A:$AD,'CCG data'!AC$3,FALSE))</f>
        <v>22.358655917506546</v>
      </c>
      <c r="M453" s="96">
        <f>IF(V452="","",VLOOKUP($E452&amp;$D$91&amp;$D$92,'CCG data'!$A:$AD,'CCG data'!AD$3,FALSE))</f>
        <v>30.811485026681972</v>
      </c>
      <c r="N453" s="368"/>
      <c r="P453" s="152" t="str">
        <f>IF(P452="","",VLOOKUP($E452&amp;$D$91&amp;$D$92,'CCG data'!$A:$AD,'CCG data'!I$3,FALSE))</f>
        <v/>
      </c>
      <c r="Q453" s="15" t="str">
        <f>IF(P452="","",VLOOKUP($E452&amp;$D$91&amp;$D$92,'CCG data'!$A:$AD,'CCG data'!J$3,FALSE))</f>
        <v/>
      </c>
      <c r="R453" s="15">
        <f>IF(R452="","",VLOOKUP($E452&amp;$D$91&amp;$D$92,'CCG data'!$A:$AD,'CCG data'!K$3,FALSE))</f>
        <v>0.745</v>
      </c>
      <c r="S453" s="15">
        <f>IF(R452="","",VLOOKUP($E452&amp;$D$91&amp;$D$92,'CCG data'!$A:$AD,'CCG data'!L$3,FALSE))</f>
        <v>0.79200000000000004</v>
      </c>
      <c r="T453" s="15">
        <f>IF(T452="","",VLOOKUP($E452&amp;$D$91&amp;$D$92,'CCG data'!$A:$AD,'CCG data'!M$3,FALSE))</f>
        <v>9.1999999999999998E-2</v>
      </c>
      <c r="U453" s="15">
        <f>IF(T452="","",VLOOKUP($E452&amp;$D$91&amp;$D$92,'CCG data'!$A:$AD,'CCG data'!N$3,FALSE))</f>
        <v>0.127</v>
      </c>
      <c r="V453" s="15">
        <f>IF(V452="","",VLOOKUP($E452&amp;$D$91&amp;$D$92,'CCG data'!$A:$AD,'CCG data'!O$3,FALSE))</f>
        <v>0.105</v>
      </c>
      <c r="W453" s="136">
        <f>IF(V452="","",VLOOKUP($E452&amp;$D$91&amp;$D$92,'CCG data'!$A:$AD,'CCG data'!P$3,FALSE))</f>
        <v>0.14199999999999999</v>
      </c>
      <c r="Z453" s="165" t="str">
        <f>IFERROR(VLOOKUP($E453&amp;$D$92, Outliers!$A$4:$P$214,13,FALSE),"0")</f>
        <v>0</v>
      </c>
      <c r="AA453" s="165" t="str">
        <f>IFERROR(VLOOKUP($E453&amp;$D$92, Outliers!$A$4:$P$214,14,FALSE),"0")</f>
        <v>0</v>
      </c>
      <c r="AB453" s="165" t="str">
        <f>IFERROR(VLOOKUP($E453&amp;$D$92, Outliers!$A$4:$P$214,15,FALSE),"0")</f>
        <v>0</v>
      </c>
    </row>
    <row r="454" spans="4:28" ht="15.75" x14ac:dyDescent="0.25">
      <c r="D454" s="319"/>
      <c r="E454" s="104" t="s">
        <v>278</v>
      </c>
      <c r="F454" s="394" t="str">
        <f>IF(OR(ISERROR(VLOOKUP($E454&amp;$D$91&amp;$D$92,'CCG data'!$A:$AD,'CCG data'!R$3,FALSE)),ISBLANK(VLOOKUP($E454&amp;$D$91&amp;$D$92,'CCG data'!$A:$AD,'CCG data'!R$3,FALSE))),"",VLOOKUP($E454&amp;$D$91&amp;$D$92,'CCG data'!$A:$AD,'CCG data'!R$3,FALSE))</f>
        <v/>
      </c>
      <c r="G454" s="395"/>
      <c r="H454" s="395">
        <f>IF(OR(ISERROR(VLOOKUP($E454&amp;$D$91&amp;$D$92,'CCG data'!$A:$AD,'CCG data'!S$3,FALSE)),ISBLANK(VLOOKUP($E454&amp;$D$91&amp;$D$92,'CCG data'!$A:$AD,'CCG data'!S$3,FALSE))),"",VLOOKUP($E454&amp;$D$91&amp;$D$92,'CCG data'!$A:$AD,'CCG data'!S$3,FALSE))</f>
        <v>99.219542752479938</v>
      </c>
      <c r="I454" s="395"/>
      <c r="J454" s="395">
        <f>IF(OR(ISERROR(VLOOKUP($E454&amp;$D$91&amp;$D$92,'CCG data'!$A:$AD,'CCG data'!T$3,FALSE)),ISBLANK(VLOOKUP($E454&amp;$D$91&amp;$D$92,'CCG data'!$A:$AD,'CCG data'!T$3,FALSE))),"",VLOOKUP($E454&amp;$D$91&amp;$D$92,'CCG data'!$A:$AD,'CCG data'!T$3,FALSE))</f>
        <v>16.961042047956202</v>
      </c>
      <c r="K454" s="395"/>
      <c r="L454" s="395">
        <f>IF(OR(ISERROR(VLOOKUP($E454&amp;$D$91&amp;$D$92,'CCG data'!$A:$AD,'CCG data'!U$3,FALSE)),ISBLANK(VLOOKUP($E454&amp;$D$91&amp;$D$92,'CCG data'!$A:$AD,'CCG data'!U$3,FALSE))),"",VLOOKUP($E454&amp;$D$91&amp;$D$92,'CCG data'!$A:$AD,'CCG data'!U$3,FALSE))</f>
        <v>30.906790087708501</v>
      </c>
      <c r="M454" s="396"/>
      <c r="N454" s="367">
        <f>IF(OR(ISERROR(VLOOKUP($E454&amp;$D$91&amp;$D$92,'CCG data'!$A:$AD,'CCG data'!G$3,FALSE)),ISBLANK(VLOOKUP($E454&amp;$D$91&amp;$D$92,'CCG data'!$A:$AD,'CCG data'!G$3,FALSE))),"",VLOOKUP($E454&amp;$D$91&amp;$D$92,'CCG data'!$A:$AD,'CCG data'!G$3,FALSE))</f>
        <v>644</v>
      </c>
      <c r="P454" s="404" t="str">
        <f>IF(OR(ISERROR(VLOOKUP($E454&amp;$D$91&amp;$D$92,'CCG data'!$A:$AD,'CCG data'!B$3,FALSE)),ISBLANK(VLOOKUP($E454&amp;$D$91&amp;$D$92,'CCG data'!$A:$AD,'CCG data'!B$3,FALSE))),"",VLOOKUP($E454&amp;$D$91&amp;$D$92,'CCG data'!$A:$AD,'CCG data'!B$3,FALSE))</f>
        <v/>
      </c>
      <c r="Q454" s="267"/>
      <c r="R454" s="267">
        <f>IF(OR(ISERROR(VLOOKUP($E454&amp;$D$91&amp;$D$92,'CCG data'!$A:$AD,'CCG data'!C$3,FALSE)),ISBLANK(VLOOKUP($E454&amp;$D$91&amp;$D$92,'CCG data'!$A:$AD,'CCG data'!C$3,FALSE))),"",VLOOKUP($E454&amp;$D$91&amp;$D$92,'CCG data'!$A:$AD,'CCG data'!C$3,FALSE))</f>
        <v>0.68788819875776397</v>
      </c>
      <c r="S454" s="267"/>
      <c r="T454" s="267">
        <f>IF(OR(ISERROR(VLOOKUP($E454&amp;$D$91&amp;$D$92,'CCG data'!$A:$AD,'CCG data'!D$3,FALSE)),ISBLANK(VLOOKUP($E454&amp;$D$91&amp;$D$92,'CCG data'!$A:$AD,'CCG data'!D$3,FALSE))),"",VLOOKUP($E454&amp;$D$91&amp;$D$92,'CCG data'!$A:$AD,'CCG data'!D$3,FALSE))</f>
        <v>0.10559006211180125</v>
      </c>
      <c r="U454" s="267"/>
      <c r="V454" s="267">
        <f>IF(OR(ISERROR(VLOOKUP($E454&amp;$D$91&amp;$D$92,'CCG data'!$A:$AD,'CCG data'!E$3,FALSE)),ISBLANK(VLOOKUP($E454&amp;$D$91&amp;$D$92,'CCG data'!$A:$AD,'CCG data'!E$3,FALSE))),"",VLOOKUP($E454&amp;$D$91&amp;$D$92,'CCG data'!$A:$AD,'CCG data'!E$3,FALSE))</f>
        <v>0.20652173913043478</v>
      </c>
      <c r="W454" s="405"/>
      <c r="Z454" s="165">
        <f>IFERROR(VLOOKUP($E454&amp;$D$92, Outliers!$A$4:$P$214,13,FALSE),"0")</f>
        <v>1</v>
      </c>
      <c r="AA454" s="165">
        <f>IFERROR(VLOOKUP($E454&amp;$D$92, Outliers!$A$4:$P$214,14,FALSE),"0")</f>
        <v>0</v>
      </c>
      <c r="AB454" s="165">
        <f>IFERROR(VLOOKUP($E454&amp;$D$92, Outliers!$A$4:$P$214,15,FALSE),"0")</f>
        <v>0</v>
      </c>
    </row>
    <row r="455" spans="4:28" x14ac:dyDescent="0.25">
      <c r="D455" s="319"/>
      <c r="E455" s="103" t="s">
        <v>27</v>
      </c>
      <c r="F455" s="95" t="str">
        <f>IF(P454="","",VLOOKUP($E454&amp;$D$91&amp;$D$92,'CCG data'!$A:$AD,'CCG data'!W$3,FALSE))</f>
        <v/>
      </c>
      <c r="G455" s="96" t="str">
        <f>IF(P454="","",VLOOKUP($E454&amp;$D$91&amp;$D$92,'CCG data'!$A:$AD,'CCG data'!X$3,FALSE))</f>
        <v/>
      </c>
      <c r="H455" s="96">
        <f>IF(R454="","",VLOOKUP($E454&amp;$D$91&amp;$D$92,'CCG data'!$A:$AD,'CCG data'!Y$3,FALSE))</f>
        <v>89.979979784833432</v>
      </c>
      <c r="I455" s="96">
        <f>IF(R454="","",VLOOKUP($E454&amp;$D$91&amp;$D$92,'CCG data'!$A:$AD,'CCG data'!Z$3,FALSE))</f>
        <v>108.45910572012644</v>
      </c>
      <c r="J455" s="96">
        <f>IF(T454="","",VLOOKUP($E454&amp;$D$91&amp;$D$92,'CCG data'!$A:$AD,'CCG data'!AA$3,FALSE))</f>
        <v>12.92965825227499</v>
      </c>
      <c r="K455" s="96">
        <f>IF(T454="","",VLOOKUP($E454&amp;$D$91&amp;$D$92,'CCG data'!$A:$AD,'CCG data'!AB$3,FALSE))</f>
        <v>20.992425843637413</v>
      </c>
      <c r="L455" s="96">
        <f>IF(V454="","",VLOOKUP($E454&amp;$D$91&amp;$D$92,'CCG data'!$A:$AD,'CCG data'!AC$3,FALSE))</f>
        <v>25.65407126874441</v>
      </c>
      <c r="M455" s="96">
        <f>IF(V454="","",VLOOKUP($E454&amp;$D$91&amp;$D$92,'CCG data'!$A:$AD,'CCG data'!AD$3,FALSE))</f>
        <v>36.159508906672592</v>
      </c>
      <c r="N455" s="368"/>
      <c r="P455" s="152" t="str">
        <f>IF(P454="","",VLOOKUP($E454&amp;$D$91&amp;$D$92,'CCG data'!$A:$AD,'CCG data'!I$3,FALSE))</f>
        <v/>
      </c>
      <c r="Q455" s="15" t="str">
        <f>IF(P454="","",VLOOKUP($E454&amp;$D$91&amp;$D$92,'CCG data'!$A:$AD,'CCG data'!J$3,FALSE))</f>
        <v/>
      </c>
      <c r="R455" s="15">
        <f>IF(R454="","",VLOOKUP($E454&amp;$D$91&amp;$D$92,'CCG data'!$A:$AD,'CCG data'!K$3,FALSE))</f>
        <v>0.65100000000000002</v>
      </c>
      <c r="S455" s="15">
        <f>IF(R454="","",VLOOKUP($E454&amp;$D$91&amp;$D$92,'CCG data'!$A:$AD,'CCG data'!L$3,FALSE))</f>
        <v>0.72199999999999998</v>
      </c>
      <c r="T455" s="15">
        <f>IF(T454="","",VLOOKUP($E454&amp;$D$91&amp;$D$92,'CCG data'!$A:$AD,'CCG data'!M$3,FALSE))</f>
        <v>8.4000000000000005E-2</v>
      </c>
      <c r="U455" s="15">
        <f>IF(T454="","",VLOOKUP($E454&amp;$D$91&amp;$D$92,'CCG data'!$A:$AD,'CCG data'!N$3,FALSE))</f>
        <v>0.13200000000000001</v>
      </c>
      <c r="V455" s="15">
        <f>IF(V454="","",VLOOKUP($E454&amp;$D$91&amp;$D$92,'CCG data'!$A:$AD,'CCG data'!O$3,FALSE))</f>
        <v>0.17699999999999999</v>
      </c>
      <c r="W455" s="136">
        <f>IF(V454="","",VLOOKUP($E454&amp;$D$91&amp;$D$92,'CCG data'!$A:$AD,'CCG data'!P$3,FALSE))</f>
        <v>0.23899999999999999</v>
      </c>
      <c r="Z455" s="165" t="str">
        <f>IFERROR(VLOOKUP($E455&amp;$D$92, Outliers!$A$4:$P$214,13,FALSE),"0")</f>
        <v>0</v>
      </c>
      <c r="AA455" s="165" t="str">
        <f>IFERROR(VLOOKUP($E455&amp;$D$92, Outliers!$A$4:$P$214,14,FALSE),"0")</f>
        <v>0</v>
      </c>
      <c r="AB455" s="165" t="str">
        <f>IFERROR(VLOOKUP($E455&amp;$D$92, Outliers!$A$4:$P$214,15,FALSE),"0")</f>
        <v>0</v>
      </c>
    </row>
    <row r="456" spans="4:28" ht="15.75" x14ac:dyDescent="0.25">
      <c r="D456" s="319"/>
      <c r="E456" s="104" t="s">
        <v>279</v>
      </c>
      <c r="F456" s="394" t="str">
        <f>IF(OR(ISERROR(VLOOKUP($E456&amp;$D$91&amp;$D$92,'CCG data'!$A:$AD,'CCG data'!R$3,FALSE)),ISBLANK(VLOOKUP($E456&amp;$D$91&amp;$D$92,'CCG data'!$A:$AD,'CCG data'!R$3,FALSE))),"",VLOOKUP($E456&amp;$D$91&amp;$D$92,'CCG data'!$A:$AD,'CCG data'!R$3,FALSE))</f>
        <v/>
      </c>
      <c r="G456" s="395"/>
      <c r="H456" s="395">
        <f>IF(OR(ISERROR(VLOOKUP($E456&amp;$D$91&amp;$D$92,'CCG data'!$A:$AD,'CCG data'!S$3,FALSE)),ISBLANK(VLOOKUP($E456&amp;$D$91&amp;$D$92,'CCG data'!$A:$AD,'CCG data'!S$3,FALSE))),"",VLOOKUP($E456&amp;$D$91&amp;$D$92,'CCG data'!$A:$AD,'CCG data'!S$3,FALSE))</f>
        <v>107.98382717047174</v>
      </c>
      <c r="I456" s="395"/>
      <c r="J456" s="395">
        <f>IF(OR(ISERROR(VLOOKUP($E456&amp;$D$91&amp;$D$92,'CCG data'!$A:$AD,'CCG data'!T$3,FALSE)),ISBLANK(VLOOKUP($E456&amp;$D$91&amp;$D$92,'CCG data'!$A:$AD,'CCG data'!T$3,FALSE))),"",VLOOKUP($E456&amp;$D$91&amp;$D$92,'CCG data'!$A:$AD,'CCG data'!T$3,FALSE))</f>
        <v>18.13274505092846</v>
      </c>
      <c r="K456" s="395"/>
      <c r="L456" s="395">
        <f>IF(OR(ISERROR(VLOOKUP($E456&amp;$D$91&amp;$D$92,'CCG data'!$A:$AD,'CCG data'!U$3,FALSE)),ISBLANK(VLOOKUP($E456&amp;$D$91&amp;$D$92,'CCG data'!$A:$AD,'CCG data'!U$3,FALSE))),"",VLOOKUP($E456&amp;$D$91&amp;$D$92,'CCG data'!$A:$AD,'CCG data'!U$3,FALSE))</f>
        <v>13.263952788932134</v>
      </c>
      <c r="M456" s="396"/>
      <c r="N456" s="367">
        <f>IF(OR(ISERROR(VLOOKUP($E456&amp;$D$91&amp;$D$92,'CCG data'!$A:$AD,'CCG data'!G$3,FALSE)),ISBLANK(VLOOKUP($E456&amp;$D$91&amp;$D$92,'CCG data'!$A:$AD,'CCG data'!G$3,FALSE))),"",VLOOKUP($E456&amp;$D$91&amp;$D$92,'CCG data'!$A:$AD,'CCG data'!G$3,FALSE))</f>
        <v>522</v>
      </c>
      <c r="P456" s="404" t="str">
        <f>IF(OR(ISERROR(VLOOKUP($E456&amp;$D$91&amp;$D$92,'CCG data'!$A:$AD,'CCG data'!B$3,FALSE)),ISBLANK(VLOOKUP($E456&amp;$D$91&amp;$D$92,'CCG data'!$A:$AD,'CCG data'!B$3,FALSE))),"",VLOOKUP($E456&amp;$D$91&amp;$D$92,'CCG data'!$A:$AD,'CCG data'!B$3,FALSE))</f>
        <v/>
      </c>
      <c r="Q456" s="267"/>
      <c r="R456" s="267">
        <f>IF(OR(ISERROR(VLOOKUP($E456&amp;$D$91&amp;$D$92,'CCG data'!$A:$AD,'CCG data'!C$3,FALSE)),ISBLANK(VLOOKUP($E456&amp;$D$91&amp;$D$92,'CCG data'!$A:$AD,'CCG data'!C$3,FALSE))),"",VLOOKUP($E456&amp;$D$91&amp;$D$92,'CCG data'!$A:$AD,'CCG data'!C$3,FALSE))</f>
        <v>0.7816091954022989</v>
      </c>
      <c r="S456" s="267"/>
      <c r="T456" s="267">
        <f>IF(OR(ISERROR(VLOOKUP($E456&amp;$D$91&amp;$D$92,'CCG data'!$A:$AD,'CCG data'!D$3,FALSE)),ISBLANK(VLOOKUP($E456&amp;$D$91&amp;$D$92,'CCG data'!$A:$AD,'CCG data'!D$3,FALSE))),"",VLOOKUP($E456&amp;$D$91&amp;$D$92,'CCG data'!$A:$AD,'CCG data'!D$3,FALSE))</f>
        <v>0.12260536398467432</v>
      </c>
      <c r="U456" s="267"/>
      <c r="V456" s="267">
        <f>IF(OR(ISERROR(VLOOKUP($E456&amp;$D$91&amp;$D$92,'CCG data'!$A:$AD,'CCG data'!E$3,FALSE)),ISBLANK(VLOOKUP($E456&amp;$D$91&amp;$D$92,'CCG data'!$A:$AD,'CCG data'!E$3,FALSE))),"",VLOOKUP($E456&amp;$D$91&amp;$D$92,'CCG data'!$A:$AD,'CCG data'!E$3,FALSE))</f>
        <v>9.5785440613026823E-2</v>
      </c>
      <c r="W456" s="405"/>
      <c r="Z456" s="165">
        <f>IFERROR(VLOOKUP($E456&amp;$D$92, Outliers!$A$4:$P$214,13,FALSE),"0")</f>
        <v>1</v>
      </c>
      <c r="AA456" s="165">
        <f>IFERROR(VLOOKUP($E456&amp;$D$92, Outliers!$A$4:$P$214,14,FALSE),"0")</f>
        <v>0</v>
      </c>
      <c r="AB456" s="165">
        <f>IFERROR(VLOOKUP($E456&amp;$D$92, Outliers!$A$4:$P$214,15,FALSE),"0")</f>
        <v>1</v>
      </c>
    </row>
    <row r="457" spans="4:28" x14ac:dyDescent="0.25">
      <c r="D457" s="319"/>
      <c r="E457" s="103" t="s">
        <v>27</v>
      </c>
      <c r="F457" s="95" t="str">
        <f>IF(P456="","",VLOOKUP($E456&amp;$D$91&amp;$D$92,'CCG data'!$A:$AD,'CCG data'!W$3,FALSE))</f>
        <v/>
      </c>
      <c r="G457" s="96" t="str">
        <f>IF(P456="","",VLOOKUP($E456&amp;$D$91&amp;$D$92,'CCG data'!$A:$AD,'CCG data'!X$3,FALSE))</f>
        <v/>
      </c>
      <c r="H457" s="96">
        <f>IF(R456="","",VLOOKUP($E456&amp;$D$91&amp;$D$92,'CCG data'!$A:$AD,'CCG data'!Y$3,FALSE))</f>
        <v>97.505674897373822</v>
      </c>
      <c r="I457" s="96">
        <f>IF(R456="","",VLOOKUP($E456&amp;$D$91&amp;$D$92,'CCG data'!$A:$AD,'CCG data'!Z$3,FALSE))</f>
        <v>118.46197944356966</v>
      </c>
      <c r="J457" s="96">
        <f>IF(T456="","",VLOOKUP($E456&amp;$D$91&amp;$D$92,'CCG data'!$A:$AD,'CCG data'!AA$3,FALSE))</f>
        <v>13.690222513450987</v>
      </c>
      <c r="K457" s="96">
        <f>IF(T456="","",VLOOKUP($E456&amp;$D$91&amp;$D$92,'CCG data'!$A:$AD,'CCG data'!AB$3,FALSE))</f>
        <v>22.575267588405932</v>
      </c>
      <c r="L457" s="96">
        <f>IF(V456="","",VLOOKUP($E456&amp;$D$91&amp;$D$92,'CCG data'!$A:$AD,'CCG data'!AC$3,FALSE))</f>
        <v>9.5873726516744178</v>
      </c>
      <c r="M457" s="96">
        <f>IF(V456="","",VLOOKUP($E456&amp;$D$91&amp;$D$92,'CCG data'!$A:$AD,'CCG data'!AD$3,FALSE))</f>
        <v>16.940532926189849</v>
      </c>
      <c r="N457" s="368"/>
      <c r="P457" s="152" t="str">
        <f>IF(P456="","",VLOOKUP($E456&amp;$D$91&amp;$D$92,'CCG data'!$A:$AD,'CCG data'!I$3,FALSE))</f>
        <v/>
      </c>
      <c r="Q457" s="15" t="str">
        <f>IF(P456="","",VLOOKUP($E456&amp;$D$91&amp;$D$92,'CCG data'!$A:$AD,'CCG data'!J$3,FALSE))</f>
        <v/>
      </c>
      <c r="R457" s="15">
        <f>IF(R456="","",VLOOKUP($E456&amp;$D$91&amp;$D$92,'CCG data'!$A:$AD,'CCG data'!K$3,FALSE))</f>
        <v>0.74399999999999999</v>
      </c>
      <c r="S457" s="15">
        <f>IF(R456="","",VLOOKUP($E456&amp;$D$91&amp;$D$92,'CCG data'!$A:$AD,'CCG data'!L$3,FALSE))</f>
        <v>0.81499999999999995</v>
      </c>
      <c r="T457" s="15">
        <f>IF(T456="","",VLOOKUP($E456&amp;$D$91&amp;$D$92,'CCG data'!$A:$AD,'CCG data'!M$3,FALSE))</f>
        <v>9.7000000000000003E-2</v>
      </c>
      <c r="U457" s="15">
        <f>IF(T456="","",VLOOKUP($E456&amp;$D$91&amp;$D$92,'CCG data'!$A:$AD,'CCG data'!N$3,FALSE))</f>
        <v>0.154</v>
      </c>
      <c r="V457" s="15">
        <f>IF(V456="","",VLOOKUP($E456&amp;$D$91&amp;$D$92,'CCG data'!$A:$AD,'CCG data'!O$3,FALSE))</f>
        <v>7.2999999999999995E-2</v>
      </c>
      <c r="W457" s="136">
        <f>IF(V456="","",VLOOKUP($E456&amp;$D$91&amp;$D$92,'CCG data'!$A:$AD,'CCG data'!P$3,FALSE))</f>
        <v>0.124</v>
      </c>
      <c r="Z457" s="165" t="str">
        <f>IFERROR(VLOOKUP($E457&amp;$D$92, Outliers!$A$4:$P$214,13,FALSE),"0")</f>
        <v>0</v>
      </c>
      <c r="AA457" s="165" t="str">
        <f>IFERROR(VLOOKUP($E457&amp;$D$92, Outliers!$A$4:$P$214,14,FALSE),"0")</f>
        <v>0</v>
      </c>
      <c r="AB457" s="165" t="str">
        <f>IFERROR(VLOOKUP($E457&amp;$D$92, Outliers!$A$4:$P$214,15,FALSE),"0")</f>
        <v>0</v>
      </c>
    </row>
    <row r="458" spans="4:28" ht="15.75" x14ac:dyDescent="0.25">
      <c r="D458" s="319"/>
      <c r="E458" s="104" t="s">
        <v>280</v>
      </c>
      <c r="F458" s="394" t="str">
        <f>IF(OR(ISERROR(VLOOKUP($E458&amp;$D$91&amp;$D$92,'CCG data'!$A:$AD,'CCG data'!R$3,FALSE)),ISBLANK(VLOOKUP($E458&amp;$D$91&amp;$D$92,'CCG data'!$A:$AD,'CCG data'!R$3,FALSE))),"",VLOOKUP($E458&amp;$D$91&amp;$D$92,'CCG data'!$A:$AD,'CCG data'!R$3,FALSE))</f>
        <v/>
      </c>
      <c r="G458" s="395"/>
      <c r="H458" s="395">
        <f>IF(OR(ISERROR(VLOOKUP($E458&amp;$D$91&amp;$D$92,'CCG data'!$A:$AD,'CCG data'!S$3,FALSE)),ISBLANK(VLOOKUP($E458&amp;$D$91&amp;$D$92,'CCG data'!$A:$AD,'CCG data'!S$3,FALSE))),"",VLOOKUP($E458&amp;$D$91&amp;$D$92,'CCG data'!$A:$AD,'CCG data'!S$3,FALSE))</f>
        <v>125.43772577586772</v>
      </c>
      <c r="I458" s="395"/>
      <c r="J458" s="395">
        <f>IF(OR(ISERROR(VLOOKUP($E458&amp;$D$91&amp;$D$92,'CCG data'!$A:$AD,'CCG data'!T$3,FALSE)),ISBLANK(VLOOKUP($E458&amp;$D$91&amp;$D$92,'CCG data'!$A:$AD,'CCG data'!T$3,FALSE))),"",VLOOKUP($E458&amp;$D$91&amp;$D$92,'CCG data'!$A:$AD,'CCG data'!T$3,FALSE))</f>
        <v>14.483793235456558</v>
      </c>
      <c r="K458" s="395"/>
      <c r="L458" s="395">
        <f>IF(OR(ISERROR(VLOOKUP($E458&amp;$D$91&amp;$D$92,'CCG data'!$A:$AD,'CCG data'!U$3,FALSE)),ISBLANK(VLOOKUP($E458&amp;$D$91&amp;$D$92,'CCG data'!$A:$AD,'CCG data'!U$3,FALSE))),"",VLOOKUP($E458&amp;$D$91&amp;$D$92,'CCG data'!$A:$AD,'CCG data'!U$3,FALSE))</f>
        <v>34.56454648953779</v>
      </c>
      <c r="M458" s="396"/>
      <c r="N458" s="367">
        <f>IF(OR(ISERROR(VLOOKUP($E458&amp;$D$91&amp;$D$92,'CCG data'!$A:$AD,'CCG data'!G$3,FALSE)),ISBLANK(VLOOKUP($E458&amp;$D$91&amp;$D$92,'CCG data'!$A:$AD,'CCG data'!G$3,FALSE))),"",VLOOKUP($E458&amp;$D$91&amp;$D$92,'CCG data'!$A:$AD,'CCG data'!G$3,FALSE))</f>
        <v>1342</v>
      </c>
      <c r="P458" s="404" t="str">
        <f>IF(OR(ISERROR(VLOOKUP($E458&amp;$D$91&amp;$D$92,'CCG data'!$A:$AD,'CCG data'!B$3,FALSE)),ISBLANK(VLOOKUP($E458&amp;$D$91&amp;$D$92,'CCG data'!$A:$AD,'CCG data'!B$3,FALSE))),"",VLOOKUP($E458&amp;$D$91&amp;$D$92,'CCG data'!$A:$AD,'CCG data'!B$3,FALSE))</f>
        <v/>
      </c>
      <c r="Q458" s="267"/>
      <c r="R458" s="267">
        <f>IF(OR(ISERROR(VLOOKUP($E458&amp;$D$91&amp;$D$92,'CCG data'!$A:$AD,'CCG data'!C$3,FALSE)),ISBLANK(VLOOKUP($E458&amp;$D$91&amp;$D$92,'CCG data'!$A:$AD,'CCG data'!C$3,FALSE))),"",VLOOKUP($E458&amp;$D$91&amp;$D$92,'CCG data'!$A:$AD,'CCG data'!C$3,FALSE))</f>
        <v>0.72503725782414308</v>
      </c>
      <c r="S458" s="267"/>
      <c r="T458" s="267">
        <f>IF(OR(ISERROR(VLOOKUP($E458&amp;$D$91&amp;$D$92,'CCG data'!$A:$AD,'CCG data'!D$3,FALSE)),ISBLANK(VLOOKUP($E458&amp;$D$91&amp;$D$92,'CCG data'!$A:$AD,'CCG data'!D$3,FALSE))),"",VLOOKUP($E458&amp;$D$91&amp;$D$92,'CCG data'!$A:$AD,'CCG data'!D$3,FALSE))</f>
        <v>7.6005961251862889E-2</v>
      </c>
      <c r="U458" s="267"/>
      <c r="V458" s="267">
        <f>IF(OR(ISERROR(VLOOKUP($E458&amp;$D$91&amp;$D$92,'CCG data'!$A:$AD,'CCG data'!E$3,FALSE)),ISBLANK(VLOOKUP($E458&amp;$D$91&amp;$D$92,'CCG data'!$A:$AD,'CCG data'!E$3,FALSE))),"",VLOOKUP($E458&amp;$D$91&amp;$D$92,'CCG data'!$A:$AD,'CCG data'!E$3,FALSE))</f>
        <v>0.19895678092399405</v>
      </c>
      <c r="W458" s="405"/>
      <c r="Z458" s="165">
        <f>IFERROR(VLOOKUP($E458&amp;$D$92, Outliers!$A$4:$P$214,13,FALSE),"0")</f>
        <v>0</v>
      </c>
      <c r="AA458" s="165">
        <f>IFERROR(VLOOKUP($E458&amp;$D$92, Outliers!$A$4:$P$214,14,FALSE),"0")</f>
        <v>0</v>
      </c>
      <c r="AB458" s="165">
        <f>IFERROR(VLOOKUP($E458&amp;$D$92, Outliers!$A$4:$P$214,15,FALSE),"0")</f>
        <v>0</v>
      </c>
    </row>
    <row r="459" spans="4:28" x14ac:dyDescent="0.25">
      <c r="D459" s="319"/>
      <c r="E459" s="103" t="s">
        <v>27</v>
      </c>
      <c r="F459" s="95" t="str">
        <f>IF(P458="","",VLOOKUP($E458&amp;$D$91&amp;$D$92,'CCG data'!$A:$AD,'CCG data'!W$3,FALSE))</f>
        <v/>
      </c>
      <c r="G459" s="96" t="str">
        <f>IF(P458="","",VLOOKUP($E458&amp;$D$91&amp;$D$92,'CCG data'!$A:$AD,'CCG data'!X$3,FALSE))</f>
        <v/>
      </c>
      <c r="H459" s="96">
        <f>IF(R458="","",VLOOKUP($E458&amp;$D$91&amp;$D$92,'CCG data'!$A:$AD,'CCG data'!Y$3,FALSE))</f>
        <v>117.55588199683001</v>
      </c>
      <c r="I459" s="96">
        <f>IF(R458="","",VLOOKUP($E458&amp;$D$91&amp;$D$92,'CCG data'!$A:$AD,'CCG data'!Z$3,FALSE))</f>
        <v>133.31956955490543</v>
      </c>
      <c r="J459" s="96">
        <f>IF(T458="","",VLOOKUP($E458&amp;$D$91&amp;$D$92,'CCG data'!$A:$AD,'CCG data'!AA$3,FALSE))</f>
        <v>11.672939147582937</v>
      </c>
      <c r="K459" s="96">
        <f>IF(T458="","",VLOOKUP($E458&amp;$D$91&amp;$D$92,'CCG data'!$A:$AD,'CCG data'!AB$3,FALSE))</f>
        <v>17.294647323330178</v>
      </c>
      <c r="L459" s="96">
        <f>IF(V458="","",VLOOKUP($E458&amp;$D$91&amp;$D$92,'CCG data'!$A:$AD,'CCG data'!AC$3,FALSE))</f>
        <v>30.418527339829023</v>
      </c>
      <c r="M459" s="96">
        <f>IF(V458="","",VLOOKUP($E458&amp;$D$91&amp;$D$92,'CCG data'!$A:$AD,'CCG data'!AD$3,FALSE))</f>
        <v>38.71056563924656</v>
      </c>
      <c r="N459" s="368"/>
      <c r="P459" s="152" t="str">
        <f>IF(P458="","",VLOOKUP($E458&amp;$D$91&amp;$D$92,'CCG data'!$A:$AD,'CCG data'!I$3,FALSE))</f>
        <v/>
      </c>
      <c r="Q459" s="15" t="str">
        <f>IF(P458="","",VLOOKUP($E458&amp;$D$91&amp;$D$92,'CCG data'!$A:$AD,'CCG data'!J$3,FALSE))</f>
        <v/>
      </c>
      <c r="R459" s="15">
        <f>IF(R458="","",VLOOKUP($E458&amp;$D$91&amp;$D$92,'CCG data'!$A:$AD,'CCG data'!K$3,FALSE))</f>
        <v>0.70099999999999996</v>
      </c>
      <c r="S459" s="15">
        <f>IF(R458="","",VLOOKUP($E458&amp;$D$91&amp;$D$92,'CCG data'!$A:$AD,'CCG data'!L$3,FALSE))</f>
        <v>0.748</v>
      </c>
      <c r="T459" s="15">
        <f>IF(T458="","",VLOOKUP($E458&amp;$D$91&amp;$D$92,'CCG data'!$A:$AD,'CCG data'!M$3,FALSE))</f>
        <v>6.3E-2</v>
      </c>
      <c r="U459" s="15">
        <f>IF(T458="","",VLOOKUP($E458&amp;$D$91&amp;$D$92,'CCG data'!$A:$AD,'CCG data'!N$3,FALSE))</f>
        <v>9.0999999999999998E-2</v>
      </c>
      <c r="V459" s="15">
        <f>IF(V458="","",VLOOKUP($E458&amp;$D$91&amp;$D$92,'CCG data'!$A:$AD,'CCG data'!O$3,FALSE))</f>
        <v>0.17799999999999999</v>
      </c>
      <c r="W459" s="136">
        <f>IF(V458="","",VLOOKUP($E458&amp;$D$91&amp;$D$92,'CCG data'!$A:$AD,'CCG data'!P$3,FALSE))</f>
        <v>0.221</v>
      </c>
      <c r="Z459" s="165" t="str">
        <f>IFERROR(VLOOKUP($E459&amp;$D$92, Outliers!$A$4:$P$214,13,FALSE),"0")</f>
        <v>0</v>
      </c>
      <c r="AA459" s="165" t="str">
        <f>IFERROR(VLOOKUP($E459&amp;$D$92, Outliers!$A$4:$P$214,14,FALSE),"0")</f>
        <v>0</v>
      </c>
      <c r="AB459" s="165" t="str">
        <f>IFERROR(VLOOKUP($E459&amp;$D$92, Outliers!$A$4:$P$214,15,FALSE),"0")</f>
        <v>0</v>
      </c>
    </row>
    <row r="460" spans="4:28" ht="15.75" x14ac:dyDescent="0.25">
      <c r="D460" s="319"/>
      <c r="E460" s="104" t="s">
        <v>426</v>
      </c>
      <c r="F460" s="394" t="str">
        <f>IF(OR(ISERROR(VLOOKUP($E460&amp;$D$91&amp;$D$92,'CCG data'!$A:$AD,'CCG data'!R$3,FALSE)),ISBLANK(VLOOKUP($E460&amp;$D$91&amp;$D$92,'CCG data'!$A:$AD,'CCG data'!R$3,FALSE))),"",VLOOKUP($E460&amp;$D$91&amp;$D$92,'CCG data'!$A:$AD,'CCG data'!R$3,FALSE))</f>
        <v/>
      </c>
      <c r="G460" s="395"/>
      <c r="H460" s="395">
        <f>IF(OR(ISERROR(VLOOKUP($E460&amp;$D$91&amp;$D$92,'CCG data'!$A:$AD,'CCG data'!S$3,FALSE)),ISBLANK(VLOOKUP($E460&amp;$D$91&amp;$D$92,'CCG data'!$A:$AD,'CCG data'!S$3,FALSE))),"",VLOOKUP($E460&amp;$D$91&amp;$D$92,'CCG data'!$A:$AD,'CCG data'!S$3,FALSE))</f>
        <v>146.88528976750484</v>
      </c>
      <c r="I460" s="395"/>
      <c r="J460" s="395">
        <f>IF(OR(ISERROR(VLOOKUP($E460&amp;$D$91&amp;$D$92,'CCG data'!$A:$AD,'CCG data'!T$3,FALSE)),ISBLANK(VLOOKUP($E460&amp;$D$91&amp;$D$92,'CCG data'!$A:$AD,'CCG data'!T$3,FALSE))),"",VLOOKUP($E460&amp;$D$91&amp;$D$92,'CCG data'!$A:$AD,'CCG data'!T$3,FALSE))</f>
        <v>12.243475250394372</v>
      </c>
      <c r="K460" s="395"/>
      <c r="L460" s="395">
        <f>IF(OR(ISERROR(VLOOKUP($E460&amp;$D$91&amp;$D$92,'CCG data'!$A:$AD,'CCG data'!U$3,FALSE)),ISBLANK(VLOOKUP($E460&amp;$D$91&amp;$D$92,'CCG data'!$A:$AD,'CCG data'!U$3,FALSE))),"",VLOOKUP($E460&amp;$D$91&amp;$D$92,'CCG data'!$A:$AD,'CCG data'!U$3,FALSE))</f>
        <v>28.546181589365979</v>
      </c>
      <c r="M460" s="396"/>
      <c r="N460" s="367">
        <f>IF(OR(ISERROR(VLOOKUP($E460&amp;$D$91&amp;$D$92,'CCG data'!$A:$AD,'CCG data'!G$3,FALSE)),ISBLANK(VLOOKUP($E460&amp;$D$91&amp;$D$92,'CCG data'!$A:$AD,'CCG data'!G$3,FALSE))),"",VLOOKUP($E460&amp;$D$91&amp;$D$92,'CCG data'!$A:$AD,'CCG data'!G$3,FALSE))</f>
        <v>2418</v>
      </c>
      <c r="P460" s="404" t="str">
        <f>IF(OR(ISERROR(VLOOKUP($E460&amp;$D$91&amp;$D$92,'CCG data'!$A:$AD,'CCG data'!B$3,FALSE)),ISBLANK(VLOOKUP($E460&amp;$D$91&amp;$D$92,'CCG data'!$A:$AD,'CCG data'!B$3,FALSE))),"",VLOOKUP($E460&amp;$D$91&amp;$D$92,'CCG data'!$A:$AD,'CCG data'!B$3,FALSE))</f>
        <v/>
      </c>
      <c r="Q460" s="267"/>
      <c r="R460" s="267">
        <f>IF(OR(ISERROR(VLOOKUP($E460&amp;$D$91&amp;$D$92,'CCG data'!$A:$AD,'CCG data'!C$3,FALSE)),ISBLANK(VLOOKUP($E460&amp;$D$91&amp;$D$92,'CCG data'!$A:$AD,'CCG data'!C$3,FALSE))),"",VLOOKUP($E460&amp;$D$91&amp;$D$92,'CCG data'!$A:$AD,'CCG data'!C$3,FALSE))</f>
        <v>0.78618693134822171</v>
      </c>
      <c r="S460" s="267"/>
      <c r="T460" s="267">
        <f>IF(OR(ISERROR(VLOOKUP($E460&amp;$D$91&amp;$D$92,'CCG data'!$A:$AD,'CCG data'!D$3,FALSE)),ISBLANK(VLOOKUP($E460&amp;$D$91&amp;$D$92,'CCG data'!$A:$AD,'CCG data'!D$3,FALSE))),"",VLOOKUP($E460&amp;$D$91&amp;$D$92,'CCG data'!$A:$AD,'CCG data'!D$3,FALSE))</f>
        <v>6.0794044665012405E-2</v>
      </c>
      <c r="U460" s="267"/>
      <c r="V460" s="267">
        <f>IF(OR(ISERROR(VLOOKUP($E460&amp;$D$91&amp;$D$92,'CCG data'!$A:$AD,'CCG data'!E$3,FALSE)),ISBLANK(VLOOKUP($E460&amp;$D$91&amp;$D$92,'CCG data'!$A:$AD,'CCG data'!E$3,FALSE))),"",VLOOKUP($E460&amp;$D$91&amp;$D$92,'CCG data'!$A:$AD,'CCG data'!E$3,FALSE))</f>
        <v>0.15301902398676592</v>
      </c>
      <c r="W460" s="405"/>
      <c r="Z460" s="165">
        <f>IFERROR(VLOOKUP($E460&amp;$D$92, Outliers!$A$4:$P$214,13,FALSE),"0")</f>
        <v>1</v>
      </c>
      <c r="AA460" s="165">
        <f>IFERROR(VLOOKUP($E460&amp;$D$92, Outliers!$A$4:$P$214,14,FALSE),"0")</f>
        <v>1</v>
      </c>
      <c r="AB460" s="165">
        <f>IFERROR(VLOOKUP($E460&amp;$D$92, Outliers!$A$4:$P$214,15,FALSE),"0")</f>
        <v>0</v>
      </c>
    </row>
    <row r="461" spans="4:28" x14ac:dyDescent="0.25">
      <c r="D461" s="319"/>
      <c r="E461" s="103" t="s">
        <v>27</v>
      </c>
      <c r="F461" s="95" t="str">
        <f>IF(P460="","",VLOOKUP($E460&amp;$D$91&amp;$D$92,'CCG data'!$A:$AD,'CCG data'!W$3,FALSE))</f>
        <v/>
      </c>
      <c r="G461" s="96" t="str">
        <f>IF(P460="","",VLOOKUP($E460&amp;$D$91&amp;$D$92,'CCG data'!$A:$AD,'CCG data'!X$3,FALSE))</f>
        <v/>
      </c>
      <c r="H461" s="96">
        <f>IF(R460="","",VLOOKUP($E460&amp;$D$91&amp;$D$92,'CCG data'!$A:$AD,'CCG data'!Y$3,FALSE))</f>
        <v>140.28225905541603</v>
      </c>
      <c r="I461" s="96">
        <f>IF(R460="","",VLOOKUP($E460&amp;$D$91&amp;$D$92,'CCG data'!$A:$AD,'CCG data'!Z$3,FALSE))</f>
        <v>153.48832047959365</v>
      </c>
      <c r="J461" s="96">
        <f>IF(T460="","",VLOOKUP($E460&amp;$D$91&amp;$D$92,'CCG data'!$A:$AD,'CCG data'!AA$3,FALSE))</f>
        <v>10.264218605537494</v>
      </c>
      <c r="K461" s="96">
        <f>IF(T460="","",VLOOKUP($E460&amp;$D$91&amp;$D$92,'CCG data'!$A:$AD,'CCG data'!AB$3,FALSE))</f>
        <v>14.22273189525125</v>
      </c>
      <c r="L461" s="96">
        <f>IF(V460="","",VLOOKUP($E460&amp;$D$91&amp;$D$92,'CCG data'!$A:$AD,'CCG data'!AC$3,FALSE))</f>
        <v>25.637452772942449</v>
      </c>
      <c r="M461" s="96">
        <f>IF(V460="","",VLOOKUP($E460&amp;$D$91&amp;$D$92,'CCG data'!$A:$AD,'CCG data'!AD$3,FALSE))</f>
        <v>31.454910405789509</v>
      </c>
      <c r="N461" s="368"/>
      <c r="P461" s="152" t="str">
        <f>IF(P460="","",VLOOKUP($E460&amp;$D$91&amp;$D$92,'CCG data'!$A:$AD,'CCG data'!I$3,FALSE))</f>
        <v/>
      </c>
      <c r="Q461" s="15" t="str">
        <f>IF(P460="","",VLOOKUP($E460&amp;$D$91&amp;$D$92,'CCG data'!$A:$AD,'CCG data'!J$3,FALSE))</f>
        <v/>
      </c>
      <c r="R461" s="15">
        <f>IF(R460="","",VLOOKUP($E460&amp;$D$91&amp;$D$92,'CCG data'!$A:$AD,'CCG data'!K$3,FALSE))</f>
        <v>0.76900000000000002</v>
      </c>
      <c r="S461" s="15">
        <f>IF(R460="","",VLOOKUP($E460&amp;$D$91&amp;$D$92,'CCG data'!$A:$AD,'CCG data'!L$3,FALSE))</f>
        <v>0.80200000000000005</v>
      </c>
      <c r="T461" s="15">
        <f>IF(T460="","",VLOOKUP($E460&amp;$D$91&amp;$D$92,'CCG data'!$A:$AD,'CCG data'!M$3,FALSE))</f>
        <v>5.1999999999999998E-2</v>
      </c>
      <c r="U461" s="15">
        <f>IF(T460="","",VLOOKUP($E460&amp;$D$91&amp;$D$92,'CCG data'!$A:$AD,'CCG data'!N$3,FALSE))</f>
        <v>7.0999999999999994E-2</v>
      </c>
      <c r="V461" s="15">
        <f>IF(V460="","",VLOOKUP($E460&amp;$D$91&amp;$D$92,'CCG data'!$A:$AD,'CCG data'!O$3,FALSE))</f>
        <v>0.13900000000000001</v>
      </c>
      <c r="W461" s="136">
        <f>IF(V460="","",VLOOKUP($E460&amp;$D$91&amp;$D$92,'CCG data'!$A:$AD,'CCG data'!P$3,FALSE))</f>
        <v>0.16800000000000001</v>
      </c>
      <c r="Z461" s="165" t="str">
        <f>IFERROR(VLOOKUP($E461&amp;$D$92, Outliers!$A$4:$P$214,13,FALSE),"0")</f>
        <v>0</v>
      </c>
      <c r="AA461" s="165" t="str">
        <f>IFERROR(VLOOKUP($E461&amp;$D$92, Outliers!$A$4:$P$214,14,FALSE),"0")</f>
        <v>0</v>
      </c>
      <c r="AB461" s="165" t="str">
        <f>IFERROR(VLOOKUP($E461&amp;$D$92, Outliers!$A$4:$P$214,15,FALSE),"0")</f>
        <v>0</v>
      </c>
    </row>
    <row r="462" spans="4:28" ht="15.75" x14ac:dyDescent="0.25">
      <c r="D462" s="319"/>
      <c r="E462" s="104" t="s">
        <v>281</v>
      </c>
      <c r="F462" s="394" t="str">
        <f>IF(OR(ISERROR(VLOOKUP($E462&amp;$D$91&amp;$D$92,'CCG data'!$A:$AD,'CCG data'!R$3,FALSE)),ISBLANK(VLOOKUP($E462&amp;$D$91&amp;$D$92,'CCG data'!$A:$AD,'CCG data'!R$3,FALSE))),"",VLOOKUP($E462&amp;$D$91&amp;$D$92,'CCG data'!$A:$AD,'CCG data'!R$3,FALSE))</f>
        <v/>
      </c>
      <c r="G462" s="395"/>
      <c r="H462" s="395">
        <f>IF(OR(ISERROR(VLOOKUP($E462&amp;$D$91&amp;$D$92,'CCG data'!$A:$AD,'CCG data'!S$3,FALSE)),ISBLANK(VLOOKUP($E462&amp;$D$91&amp;$D$92,'CCG data'!$A:$AD,'CCG data'!S$3,FALSE))),"",VLOOKUP($E462&amp;$D$91&amp;$D$92,'CCG data'!$A:$AD,'CCG data'!S$3,FALSE))</f>
        <v>130.2137299471554</v>
      </c>
      <c r="I462" s="395"/>
      <c r="J462" s="395">
        <f>IF(OR(ISERROR(VLOOKUP($E462&amp;$D$91&amp;$D$92,'CCG data'!$A:$AD,'CCG data'!T$3,FALSE)),ISBLANK(VLOOKUP($E462&amp;$D$91&amp;$D$92,'CCG data'!$A:$AD,'CCG data'!T$3,FALSE))),"",VLOOKUP($E462&amp;$D$91&amp;$D$92,'CCG data'!$A:$AD,'CCG data'!T$3,FALSE))</f>
        <v>24.320104673982119</v>
      </c>
      <c r="K462" s="395"/>
      <c r="L462" s="395">
        <f>IF(OR(ISERROR(VLOOKUP($E462&amp;$D$91&amp;$D$92,'CCG data'!$A:$AD,'CCG data'!U$3,FALSE)),ISBLANK(VLOOKUP($E462&amp;$D$91&amp;$D$92,'CCG data'!$A:$AD,'CCG data'!U$3,FALSE))),"",VLOOKUP($E462&amp;$D$91&amp;$D$92,'CCG data'!$A:$AD,'CCG data'!U$3,FALSE))</f>
        <v>20.558975603158054</v>
      </c>
      <c r="M462" s="396"/>
      <c r="N462" s="367">
        <f>IF(OR(ISERROR(VLOOKUP($E462&amp;$D$91&amp;$D$92,'CCG data'!$A:$AD,'CCG data'!G$3,FALSE)),ISBLANK(VLOOKUP($E462&amp;$D$91&amp;$D$92,'CCG data'!$A:$AD,'CCG data'!G$3,FALSE))),"",VLOOKUP($E462&amp;$D$91&amp;$D$92,'CCG data'!$A:$AD,'CCG data'!G$3,FALSE))</f>
        <v>660</v>
      </c>
      <c r="P462" s="404" t="str">
        <f>IF(OR(ISERROR(VLOOKUP($E462&amp;$D$91&amp;$D$92,'CCG data'!$A:$AD,'CCG data'!B$3,FALSE)),ISBLANK(VLOOKUP($E462&amp;$D$91&amp;$D$92,'CCG data'!$A:$AD,'CCG data'!B$3,FALSE))),"",VLOOKUP($E462&amp;$D$91&amp;$D$92,'CCG data'!$A:$AD,'CCG data'!B$3,FALSE))</f>
        <v/>
      </c>
      <c r="Q462" s="267"/>
      <c r="R462" s="267">
        <f>IF(OR(ISERROR(VLOOKUP($E462&amp;$D$91&amp;$D$92,'CCG data'!$A:$AD,'CCG data'!C$3,FALSE)),ISBLANK(VLOOKUP($E462&amp;$D$91&amp;$D$92,'CCG data'!$A:$AD,'CCG data'!C$3,FALSE))),"",VLOOKUP($E462&amp;$D$91&amp;$D$92,'CCG data'!$A:$AD,'CCG data'!C$3,FALSE))</f>
        <v>0.76363636363636367</v>
      </c>
      <c r="S462" s="267"/>
      <c r="T462" s="267">
        <f>IF(OR(ISERROR(VLOOKUP($E462&amp;$D$91&amp;$D$92,'CCG data'!$A:$AD,'CCG data'!D$3,FALSE)),ISBLANK(VLOOKUP($E462&amp;$D$91&amp;$D$92,'CCG data'!$A:$AD,'CCG data'!D$3,FALSE))),"",VLOOKUP($E462&amp;$D$91&amp;$D$92,'CCG data'!$A:$AD,'CCG data'!D$3,FALSE))</f>
        <v>0.11818181818181818</v>
      </c>
      <c r="U462" s="267"/>
      <c r="V462" s="267">
        <f>IF(OR(ISERROR(VLOOKUP($E462&amp;$D$91&amp;$D$92,'CCG data'!$A:$AD,'CCG data'!E$3,FALSE)),ISBLANK(VLOOKUP($E462&amp;$D$91&amp;$D$92,'CCG data'!$A:$AD,'CCG data'!E$3,FALSE))),"",VLOOKUP($E462&amp;$D$91&amp;$D$92,'CCG data'!$A:$AD,'CCG data'!E$3,FALSE))</f>
        <v>0.11818181818181818</v>
      </c>
      <c r="W462" s="405"/>
      <c r="Z462" s="165">
        <f>IFERROR(VLOOKUP($E462&amp;$D$92, Outliers!$A$4:$P$214,13,FALSE),"0")</f>
        <v>0</v>
      </c>
      <c r="AA462" s="165">
        <f>IFERROR(VLOOKUP($E462&amp;$D$92, Outliers!$A$4:$P$214,14,FALSE),"0")</f>
        <v>0</v>
      </c>
      <c r="AB462" s="165">
        <f>IFERROR(VLOOKUP($E462&amp;$D$92, Outliers!$A$4:$P$214,15,FALSE),"0")</f>
        <v>1</v>
      </c>
    </row>
    <row r="463" spans="4:28" x14ac:dyDescent="0.25">
      <c r="D463" s="319"/>
      <c r="E463" s="103" t="s">
        <v>27</v>
      </c>
      <c r="F463" s="95" t="str">
        <f>IF(P462="","",VLOOKUP($E462&amp;$D$91&amp;$D$92,'CCG data'!$A:$AD,'CCG data'!W$3,FALSE))</f>
        <v/>
      </c>
      <c r="G463" s="96" t="str">
        <f>IF(P462="","",VLOOKUP($E462&amp;$D$91&amp;$D$92,'CCG data'!$A:$AD,'CCG data'!X$3,FALSE))</f>
        <v/>
      </c>
      <c r="H463" s="96">
        <f>IF(R462="","",VLOOKUP($E462&amp;$D$91&amp;$D$92,'CCG data'!$A:$AD,'CCG data'!Y$3,FALSE))</f>
        <v>118.84537610844497</v>
      </c>
      <c r="I463" s="96">
        <f>IF(R462="","",VLOOKUP($E462&amp;$D$91&amp;$D$92,'CCG data'!$A:$AD,'CCG data'!Z$3,FALSE))</f>
        <v>141.58208378586582</v>
      </c>
      <c r="J463" s="96">
        <f>IF(T462="","",VLOOKUP($E462&amp;$D$91&amp;$D$92,'CCG data'!$A:$AD,'CCG data'!AA$3,FALSE))</f>
        <v>18.92283385987497</v>
      </c>
      <c r="K463" s="96">
        <f>IF(T462="","",VLOOKUP($E462&amp;$D$91&amp;$D$92,'CCG data'!$A:$AD,'CCG data'!AB$3,FALSE))</f>
        <v>29.717375488089267</v>
      </c>
      <c r="L463" s="96">
        <f>IF(V462="","",VLOOKUP($E462&amp;$D$91&amp;$D$92,'CCG data'!$A:$AD,'CCG data'!AC$3,FALSE))</f>
        <v>15.996398242643053</v>
      </c>
      <c r="M463" s="96">
        <f>IF(V462="","",VLOOKUP($E462&amp;$D$91&amp;$D$92,'CCG data'!$A:$AD,'CCG data'!AD$3,FALSE))</f>
        <v>25.121552963673054</v>
      </c>
      <c r="N463" s="368"/>
      <c r="P463" s="152" t="str">
        <f>IF(P462="","",VLOOKUP($E462&amp;$D$91&amp;$D$92,'CCG data'!$A:$AD,'CCG data'!I$3,FALSE))</f>
        <v/>
      </c>
      <c r="Q463" s="15" t="str">
        <f>IF(P462="","",VLOOKUP($E462&amp;$D$91&amp;$D$92,'CCG data'!$A:$AD,'CCG data'!J$3,FALSE))</f>
        <v/>
      </c>
      <c r="R463" s="15">
        <f>IF(R462="","",VLOOKUP($E462&amp;$D$91&amp;$D$92,'CCG data'!$A:$AD,'CCG data'!K$3,FALSE))</f>
        <v>0.73</v>
      </c>
      <c r="S463" s="15">
        <f>IF(R462="","",VLOOKUP($E462&amp;$D$91&amp;$D$92,'CCG data'!$A:$AD,'CCG data'!L$3,FALSE))</f>
        <v>0.79400000000000004</v>
      </c>
      <c r="T463" s="15">
        <f>IF(T462="","",VLOOKUP($E462&amp;$D$91&amp;$D$92,'CCG data'!$A:$AD,'CCG data'!M$3,FALSE))</f>
        <v>9.6000000000000002E-2</v>
      </c>
      <c r="U463" s="15">
        <f>IF(T462="","",VLOOKUP($E462&amp;$D$91&amp;$D$92,'CCG data'!$A:$AD,'CCG data'!N$3,FALSE))</f>
        <v>0.14499999999999999</v>
      </c>
      <c r="V463" s="15">
        <f>IF(V462="","",VLOOKUP($E462&amp;$D$91&amp;$D$92,'CCG data'!$A:$AD,'CCG data'!O$3,FALSE))</f>
        <v>9.6000000000000002E-2</v>
      </c>
      <c r="W463" s="136">
        <f>IF(V462="","",VLOOKUP($E462&amp;$D$91&amp;$D$92,'CCG data'!$A:$AD,'CCG data'!P$3,FALSE))</f>
        <v>0.14499999999999999</v>
      </c>
      <c r="Z463" s="165" t="str">
        <f>IFERROR(VLOOKUP($E463&amp;$D$92, Outliers!$A$4:$P$214,13,FALSE),"0")</f>
        <v>0</v>
      </c>
      <c r="AA463" s="165" t="str">
        <f>IFERROR(VLOOKUP($E463&amp;$D$92, Outliers!$A$4:$P$214,14,FALSE),"0")</f>
        <v>0</v>
      </c>
      <c r="AB463" s="165" t="str">
        <f>IFERROR(VLOOKUP($E463&amp;$D$92, Outliers!$A$4:$P$214,15,FALSE),"0")</f>
        <v>0</v>
      </c>
    </row>
    <row r="464" spans="4:28" ht="15.75" x14ac:dyDescent="0.25">
      <c r="D464" s="319"/>
      <c r="E464" s="104" t="s">
        <v>503</v>
      </c>
      <c r="F464" s="394" t="str">
        <f>IF(OR(ISERROR(VLOOKUP($E464&amp;$D$91&amp;$D$92,'CCG data'!$A:$AD,'CCG data'!R$3,FALSE)),ISBLANK(VLOOKUP($E464&amp;$D$91&amp;$D$92,'CCG data'!$A:$AD,'CCG data'!R$3,FALSE))),"",VLOOKUP($E464&amp;$D$91&amp;$D$92,'CCG data'!$A:$AD,'CCG data'!R$3,FALSE))</f>
        <v/>
      </c>
      <c r="G464" s="395"/>
      <c r="H464" s="395">
        <f>IF(OR(ISERROR(VLOOKUP($E464&amp;$D$91&amp;$D$92,'CCG data'!$A:$AD,'CCG data'!S$3,FALSE)),ISBLANK(VLOOKUP($E464&amp;$D$91&amp;$D$92,'CCG data'!$A:$AD,'CCG data'!S$3,FALSE))),"",VLOOKUP($E464&amp;$D$91&amp;$D$92,'CCG data'!$A:$AD,'CCG data'!S$3,FALSE))</f>
        <v>128.36262244919308</v>
      </c>
      <c r="I464" s="395"/>
      <c r="J464" s="395">
        <f>IF(OR(ISERROR(VLOOKUP($E464&amp;$D$91&amp;$D$92,'CCG data'!$A:$AD,'CCG data'!T$3,FALSE)),ISBLANK(VLOOKUP($E464&amp;$D$91&amp;$D$92,'CCG data'!$A:$AD,'CCG data'!T$3,FALSE))),"",VLOOKUP($E464&amp;$D$91&amp;$D$92,'CCG data'!$A:$AD,'CCG data'!T$3,FALSE))</f>
        <v>22.618611421323045</v>
      </c>
      <c r="K464" s="395"/>
      <c r="L464" s="395">
        <f>IF(OR(ISERROR(VLOOKUP($E464&amp;$D$91&amp;$D$92,'CCG data'!$A:$AD,'CCG data'!U$3,FALSE)),ISBLANK(VLOOKUP($E464&amp;$D$91&amp;$D$92,'CCG data'!$A:$AD,'CCG data'!U$3,FALSE))),"",VLOOKUP($E464&amp;$D$91&amp;$D$92,'CCG data'!$A:$AD,'CCG data'!U$3,FALSE))</f>
        <v>22.573505997493555</v>
      </c>
      <c r="M464" s="396"/>
      <c r="N464" s="367">
        <f>IF(OR(ISERROR(VLOOKUP($E464&amp;$D$91&amp;$D$92,'CCG data'!$A:$AD,'CCG data'!G$3,FALSE)),ISBLANK(VLOOKUP($E464&amp;$D$91&amp;$D$92,'CCG data'!$A:$AD,'CCG data'!G$3,FALSE))),"",VLOOKUP($E464&amp;$D$91&amp;$D$92,'CCG data'!$A:$AD,'CCG data'!G$3,FALSE))</f>
        <v>2070</v>
      </c>
      <c r="P464" s="404" t="str">
        <f>IF(OR(ISERROR(VLOOKUP($E464&amp;$D$91&amp;$D$92,'CCG data'!$A:$AD,'CCG data'!B$3,FALSE)),ISBLANK(VLOOKUP($E464&amp;$D$91&amp;$D$92,'CCG data'!$A:$AD,'CCG data'!B$3,FALSE))),"",VLOOKUP($E464&amp;$D$91&amp;$D$92,'CCG data'!$A:$AD,'CCG data'!B$3,FALSE))</f>
        <v/>
      </c>
      <c r="Q464" s="267"/>
      <c r="R464" s="267">
        <f>IF(OR(ISERROR(VLOOKUP($E464&amp;$D$91&amp;$D$92,'CCG data'!$A:$AD,'CCG data'!C$3,FALSE)),ISBLANK(VLOOKUP($E464&amp;$D$91&amp;$D$92,'CCG data'!$A:$AD,'CCG data'!C$3,FALSE))),"",VLOOKUP($E464&amp;$D$91&amp;$D$92,'CCG data'!$A:$AD,'CCG data'!C$3,FALSE))</f>
        <v>0.7483091787439613</v>
      </c>
      <c r="S464" s="267"/>
      <c r="T464" s="267">
        <f>IF(OR(ISERROR(VLOOKUP($E464&amp;$D$91&amp;$D$92,'CCG data'!$A:$AD,'CCG data'!D$3,FALSE)),ISBLANK(VLOOKUP($E464&amp;$D$91&amp;$D$92,'CCG data'!$A:$AD,'CCG data'!D$3,FALSE))),"",VLOOKUP($E464&amp;$D$91&amp;$D$92,'CCG data'!$A:$AD,'CCG data'!D$3,FALSE))</f>
        <v>0.11497584541062802</v>
      </c>
      <c r="U464" s="267"/>
      <c r="V464" s="267">
        <f>IF(OR(ISERROR(VLOOKUP($E464&amp;$D$91&amp;$D$92,'CCG data'!$A:$AD,'CCG data'!E$3,FALSE)),ISBLANK(VLOOKUP($E464&amp;$D$91&amp;$D$92,'CCG data'!$A:$AD,'CCG data'!E$3,FALSE))),"",VLOOKUP($E464&amp;$D$91&amp;$D$92,'CCG data'!$A:$AD,'CCG data'!E$3,FALSE))</f>
        <v>0.13671497584541062</v>
      </c>
      <c r="W464" s="405"/>
      <c r="Z464" s="165">
        <f>IFERROR(VLOOKUP($E464&amp;$D$92, Outliers!$A$4:$P$214,13,FALSE),"0")</f>
        <v>0</v>
      </c>
      <c r="AA464" s="165">
        <f>IFERROR(VLOOKUP($E464&amp;$D$92, Outliers!$A$4:$P$214,14,FALSE),"0")</f>
        <v>1</v>
      </c>
      <c r="AB464" s="165">
        <f>IFERROR(VLOOKUP($E464&amp;$D$92, Outliers!$A$4:$P$214,15,FALSE),"0")</f>
        <v>1</v>
      </c>
    </row>
    <row r="465" spans="4:28" x14ac:dyDescent="0.25">
      <c r="D465" s="319"/>
      <c r="E465" s="103" t="s">
        <v>27</v>
      </c>
      <c r="F465" s="95" t="str">
        <f>IF(P464="","",VLOOKUP($E464&amp;$D$91&amp;$D$92,'CCG data'!$A:$AD,'CCG data'!W$3,FALSE))</f>
        <v/>
      </c>
      <c r="G465" s="96" t="str">
        <f>IF(P464="","",VLOOKUP($E464&amp;$D$91&amp;$D$92,'CCG data'!$A:$AD,'CCG data'!X$3,FALSE))</f>
        <v/>
      </c>
      <c r="H465" s="96">
        <f>IF(R464="","",VLOOKUP($E464&amp;$D$91&amp;$D$92,'CCG data'!$A:$AD,'CCG data'!Y$3,FALSE))</f>
        <v>121.97014884180541</v>
      </c>
      <c r="I465" s="96">
        <f>IF(R464="","",VLOOKUP($E464&amp;$D$91&amp;$D$92,'CCG data'!$A:$AD,'CCG data'!Z$3,FALSE))</f>
        <v>134.75509605658075</v>
      </c>
      <c r="J465" s="96">
        <f>IF(T464="","",VLOOKUP($E464&amp;$D$91&amp;$D$92,'CCG data'!$A:$AD,'CCG data'!AA$3,FALSE))</f>
        <v>19.744963664926349</v>
      </c>
      <c r="K465" s="96">
        <f>IF(T464="","",VLOOKUP($E464&amp;$D$91&amp;$D$92,'CCG data'!$A:$AD,'CCG data'!AB$3,FALSE))</f>
        <v>25.492259177719742</v>
      </c>
      <c r="L465" s="96">
        <f>IF(V464="","",VLOOKUP($E464&amp;$D$91&amp;$D$92,'CCG data'!$A:$AD,'CCG data'!AC$3,FALSE))</f>
        <v>19.943468925196214</v>
      </c>
      <c r="M465" s="96">
        <f>IF(V464="","",VLOOKUP($E464&amp;$D$91&amp;$D$92,'CCG data'!$A:$AD,'CCG data'!AD$3,FALSE))</f>
        <v>25.203543069790896</v>
      </c>
      <c r="N465" s="368"/>
      <c r="P465" s="152" t="str">
        <f>IF(P464="","",VLOOKUP($E464&amp;$D$91&amp;$D$92,'CCG data'!$A:$AD,'CCG data'!I$3,FALSE))</f>
        <v/>
      </c>
      <c r="Q465" s="15" t="str">
        <f>IF(P464="","",VLOOKUP($E464&amp;$D$91&amp;$D$92,'CCG data'!$A:$AD,'CCG data'!J$3,FALSE))</f>
        <v/>
      </c>
      <c r="R465" s="15">
        <f>IF(R464="","",VLOOKUP($E464&amp;$D$91&amp;$D$92,'CCG data'!$A:$AD,'CCG data'!K$3,FALSE))</f>
        <v>0.72899999999999998</v>
      </c>
      <c r="S465" s="15">
        <f>IF(R464="","",VLOOKUP($E464&amp;$D$91&amp;$D$92,'CCG data'!$A:$AD,'CCG data'!L$3,FALSE))</f>
        <v>0.76700000000000002</v>
      </c>
      <c r="T465" s="15">
        <f>IF(T464="","",VLOOKUP($E464&amp;$D$91&amp;$D$92,'CCG data'!$A:$AD,'CCG data'!M$3,FALSE))</f>
        <v>0.10199999999999999</v>
      </c>
      <c r="U465" s="15">
        <f>IF(T464="","",VLOOKUP($E464&amp;$D$91&amp;$D$92,'CCG data'!$A:$AD,'CCG data'!N$3,FALSE))</f>
        <v>0.129</v>
      </c>
      <c r="V465" s="15">
        <f>IF(V464="","",VLOOKUP($E464&amp;$D$91&amp;$D$92,'CCG data'!$A:$AD,'CCG data'!O$3,FALSE))</f>
        <v>0.123</v>
      </c>
      <c r="W465" s="136">
        <f>IF(V464="","",VLOOKUP($E464&amp;$D$91&amp;$D$92,'CCG data'!$A:$AD,'CCG data'!P$3,FALSE))</f>
        <v>0.152</v>
      </c>
      <c r="Z465" s="165" t="str">
        <f>IFERROR(VLOOKUP($E465&amp;$D$92, Outliers!$A$4:$P$214,13,FALSE),"0")</f>
        <v>0</v>
      </c>
      <c r="AA465" s="165" t="str">
        <f>IFERROR(VLOOKUP($E465&amp;$D$92, Outliers!$A$4:$P$214,14,FALSE),"0")</f>
        <v>0</v>
      </c>
      <c r="AB465" s="165" t="str">
        <f>IFERROR(VLOOKUP($E465&amp;$D$92, Outliers!$A$4:$P$214,15,FALSE),"0")</f>
        <v>0</v>
      </c>
    </row>
    <row r="466" spans="4:28" ht="15.75" x14ac:dyDescent="0.25">
      <c r="D466" s="319"/>
      <c r="E466" s="104" t="s">
        <v>282</v>
      </c>
      <c r="F466" s="394" t="str">
        <f>IF(OR(ISERROR(VLOOKUP($E466&amp;$D$91&amp;$D$92,'CCG data'!$A:$AD,'CCG data'!R$3,FALSE)),ISBLANK(VLOOKUP($E466&amp;$D$91&amp;$D$92,'CCG data'!$A:$AD,'CCG data'!R$3,FALSE))),"",VLOOKUP($E466&amp;$D$91&amp;$D$92,'CCG data'!$A:$AD,'CCG data'!R$3,FALSE))</f>
        <v/>
      </c>
      <c r="G466" s="395"/>
      <c r="H466" s="395">
        <f>IF(OR(ISERROR(VLOOKUP($E466&amp;$D$91&amp;$D$92,'CCG data'!$A:$AD,'CCG data'!S$3,FALSE)),ISBLANK(VLOOKUP($E466&amp;$D$91&amp;$D$92,'CCG data'!$A:$AD,'CCG data'!S$3,FALSE))),"",VLOOKUP($E466&amp;$D$91&amp;$D$92,'CCG data'!$A:$AD,'CCG data'!S$3,FALSE))</f>
        <v>130.21004258546316</v>
      </c>
      <c r="I466" s="395"/>
      <c r="J466" s="395">
        <f>IF(OR(ISERROR(VLOOKUP($E466&amp;$D$91&amp;$D$92,'CCG data'!$A:$AD,'CCG data'!T$3,FALSE)),ISBLANK(VLOOKUP($E466&amp;$D$91&amp;$D$92,'CCG data'!$A:$AD,'CCG data'!T$3,FALSE))),"",VLOOKUP($E466&amp;$D$91&amp;$D$92,'CCG data'!$A:$AD,'CCG data'!T$3,FALSE))</f>
        <v>14.872517345653156</v>
      </c>
      <c r="K466" s="395"/>
      <c r="L466" s="395">
        <f>IF(OR(ISERROR(VLOOKUP($E466&amp;$D$91&amp;$D$92,'CCG data'!$A:$AD,'CCG data'!U$3,FALSE)),ISBLANK(VLOOKUP($E466&amp;$D$91&amp;$D$92,'CCG data'!$A:$AD,'CCG data'!U$3,FALSE))),"",VLOOKUP($E466&amp;$D$91&amp;$D$92,'CCG data'!$A:$AD,'CCG data'!U$3,FALSE))</f>
        <v>20.490408611002529</v>
      </c>
      <c r="M466" s="396"/>
      <c r="N466" s="367">
        <f>IF(OR(ISERROR(VLOOKUP($E466&amp;$D$91&amp;$D$92,'CCG data'!$A:$AD,'CCG data'!G$3,FALSE)),ISBLANK(VLOOKUP($E466&amp;$D$91&amp;$D$92,'CCG data'!$A:$AD,'CCG data'!G$3,FALSE))),"",VLOOKUP($E466&amp;$D$91&amp;$D$92,'CCG data'!$A:$AD,'CCG data'!G$3,FALSE))</f>
        <v>1545</v>
      </c>
      <c r="P466" s="404" t="str">
        <f>IF(OR(ISERROR(VLOOKUP($E466&amp;$D$91&amp;$D$92,'CCG data'!$A:$AD,'CCG data'!B$3,FALSE)),ISBLANK(VLOOKUP($E466&amp;$D$91&amp;$D$92,'CCG data'!$A:$AD,'CCG data'!B$3,FALSE))),"",VLOOKUP($E466&amp;$D$91&amp;$D$92,'CCG data'!$A:$AD,'CCG data'!B$3,FALSE))</f>
        <v/>
      </c>
      <c r="Q466" s="267"/>
      <c r="R466" s="267">
        <f>IF(OR(ISERROR(VLOOKUP($E466&amp;$D$91&amp;$D$92,'CCG data'!$A:$AD,'CCG data'!C$3,FALSE)),ISBLANK(VLOOKUP($E466&amp;$D$91&amp;$D$92,'CCG data'!$A:$AD,'CCG data'!C$3,FALSE))),"",VLOOKUP($E466&amp;$D$91&amp;$D$92,'CCG data'!$A:$AD,'CCG data'!C$3,FALSE))</f>
        <v>0.7948220064724919</v>
      </c>
      <c r="S466" s="267"/>
      <c r="T466" s="267">
        <f>IF(OR(ISERROR(VLOOKUP($E466&amp;$D$91&amp;$D$92,'CCG data'!$A:$AD,'CCG data'!D$3,FALSE)),ISBLANK(VLOOKUP($E466&amp;$D$91&amp;$D$92,'CCG data'!$A:$AD,'CCG data'!D$3,FALSE))),"",VLOOKUP($E466&amp;$D$91&amp;$D$92,'CCG data'!$A:$AD,'CCG data'!D$3,FALSE))</f>
        <v>8.0258899676375409E-2</v>
      </c>
      <c r="U466" s="267"/>
      <c r="V466" s="267">
        <f>IF(OR(ISERROR(VLOOKUP($E466&amp;$D$91&amp;$D$92,'CCG data'!$A:$AD,'CCG data'!E$3,FALSE)),ISBLANK(VLOOKUP($E466&amp;$D$91&amp;$D$92,'CCG data'!$A:$AD,'CCG data'!E$3,FALSE))),"",VLOOKUP($E466&amp;$D$91&amp;$D$92,'CCG data'!$A:$AD,'CCG data'!E$3,FALSE))</f>
        <v>0.12491909385113269</v>
      </c>
      <c r="W466" s="405"/>
      <c r="Z466" s="165">
        <f>IFERROR(VLOOKUP($E466&amp;$D$92, Outliers!$A$4:$P$214,13,FALSE),"0")</f>
        <v>0</v>
      </c>
      <c r="AA466" s="165">
        <f>IFERROR(VLOOKUP($E466&amp;$D$92, Outliers!$A$4:$P$214,14,FALSE),"0")</f>
        <v>0</v>
      </c>
      <c r="AB466" s="165">
        <f>IFERROR(VLOOKUP($E466&amp;$D$92, Outliers!$A$4:$P$214,15,FALSE),"0")</f>
        <v>1</v>
      </c>
    </row>
    <row r="467" spans="4:28" x14ac:dyDescent="0.25">
      <c r="D467" s="319"/>
      <c r="E467" s="103" t="s">
        <v>27</v>
      </c>
      <c r="F467" s="95" t="str">
        <f>IF(P466="","",VLOOKUP($E466&amp;$D$91&amp;$D$92,'CCG data'!$A:$AD,'CCG data'!W$3,FALSE))</f>
        <v/>
      </c>
      <c r="G467" s="96" t="str">
        <f>IF(P466="","",VLOOKUP($E466&amp;$D$91&amp;$D$92,'CCG data'!$A:$AD,'CCG data'!X$3,FALSE))</f>
        <v/>
      </c>
      <c r="H467" s="96">
        <f>IF(R466="","",VLOOKUP($E466&amp;$D$91&amp;$D$92,'CCG data'!$A:$AD,'CCG data'!Y$3,FALSE))</f>
        <v>122.92719252307654</v>
      </c>
      <c r="I467" s="96">
        <f>IF(R466="","",VLOOKUP($E466&amp;$D$91&amp;$D$92,'CCG data'!$A:$AD,'CCG data'!Z$3,FALSE))</f>
        <v>137.49289264784977</v>
      </c>
      <c r="J467" s="96">
        <f>IF(T466="","",VLOOKUP($E466&amp;$D$91&amp;$D$92,'CCG data'!$A:$AD,'CCG data'!AA$3,FALSE))</f>
        <v>12.254758035283963</v>
      </c>
      <c r="K467" s="96">
        <f>IF(T466="","",VLOOKUP($E466&amp;$D$91&amp;$D$92,'CCG data'!$A:$AD,'CCG data'!AB$3,FALSE))</f>
        <v>17.490276656022349</v>
      </c>
      <c r="L467" s="96">
        <f>IF(V466="","",VLOOKUP($E466&amp;$D$91&amp;$D$92,'CCG data'!$A:$AD,'CCG data'!AC$3,FALSE))</f>
        <v>17.599542114937172</v>
      </c>
      <c r="M467" s="96">
        <f>IF(V466="","",VLOOKUP($E466&amp;$D$91&amp;$D$92,'CCG data'!$A:$AD,'CCG data'!AD$3,FALSE))</f>
        <v>23.381275107067886</v>
      </c>
      <c r="N467" s="368"/>
      <c r="P467" s="152" t="str">
        <f>IF(P466="","",VLOOKUP($E466&amp;$D$91&amp;$D$92,'CCG data'!$A:$AD,'CCG data'!I$3,FALSE))</f>
        <v/>
      </c>
      <c r="Q467" s="15" t="str">
        <f>IF(P466="","",VLOOKUP($E466&amp;$D$91&amp;$D$92,'CCG data'!$A:$AD,'CCG data'!J$3,FALSE))</f>
        <v/>
      </c>
      <c r="R467" s="15">
        <f>IF(R466="","",VLOOKUP($E466&amp;$D$91&amp;$D$92,'CCG data'!$A:$AD,'CCG data'!K$3,FALSE))</f>
        <v>0.77400000000000002</v>
      </c>
      <c r="S467" s="15">
        <f>IF(R466="","",VLOOKUP($E466&amp;$D$91&amp;$D$92,'CCG data'!$A:$AD,'CCG data'!L$3,FALSE))</f>
        <v>0.81399999999999995</v>
      </c>
      <c r="T467" s="15">
        <f>IF(T466="","",VLOOKUP($E466&amp;$D$91&amp;$D$92,'CCG data'!$A:$AD,'CCG data'!M$3,FALSE))</f>
        <v>6.8000000000000005E-2</v>
      </c>
      <c r="U467" s="15">
        <f>IF(T466="","",VLOOKUP($E466&amp;$D$91&amp;$D$92,'CCG data'!$A:$AD,'CCG data'!N$3,FALSE))</f>
        <v>9.5000000000000001E-2</v>
      </c>
      <c r="V467" s="15">
        <f>IF(V466="","",VLOOKUP($E466&amp;$D$91&amp;$D$92,'CCG data'!$A:$AD,'CCG data'!O$3,FALSE))</f>
        <v>0.109</v>
      </c>
      <c r="W467" s="136">
        <f>IF(V466="","",VLOOKUP($E466&amp;$D$91&amp;$D$92,'CCG data'!$A:$AD,'CCG data'!P$3,FALSE))</f>
        <v>0.14199999999999999</v>
      </c>
      <c r="Z467" s="165" t="str">
        <f>IFERROR(VLOOKUP($E467&amp;$D$92, Outliers!$A$4:$P$214,13,FALSE),"0")</f>
        <v>0</v>
      </c>
      <c r="AA467" s="165" t="str">
        <f>IFERROR(VLOOKUP($E467&amp;$D$92, Outliers!$A$4:$P$214,14,FALSE),"0")</f>
        <v>0</v>
      </c>
      <c r="AB467" s="165" t="str">
        <f>IFERROR(VLOOKUP($E467&amp;$D$92, Outliers!$A$4:$P$214,15,FALSE),"0")</f>
        <v>0</v>
      </c>
    </row>
    <row r="468" spans="4:28" ht="15.75" x14ac:dyDescent="0.25">
      <c r="D468" s="319"/>
      <c r="E468" s="104" t="s">
        <v>283</v>
      </c>
      <c r="F468" s="394" t="str">
        <f>IF(OR(ISERROR(VLOOKUP($E468&amp;$D$91&amp;$D$92,'CCG data'!$A:$AD,'CCG data'!R$3,FALSE)),ISBLANK(VLOOKUP($E468&amp;$D$91&amp;$D$92,'CCG data'!$A:$AD,'CCG data'!R$3,FALSE))),"",VLOOKUP($E468&amp;$D$91&amp;$D$92,'CCG data'!$A:$AD,'CCG data'!R$3,FALSE))</f>
        <v/>
      </c>
      <c r="G468" s="395"/>
      <c r="H468" s="395">
        <f>IF(OR(ISERROR(VLOOKUP($E468&amp;$D$91&amp;$D$92,'CCG data'!$A:$AD,'CCG data'!S$3,FALSE)),ISBLANK(VLOOKUP($E468&amp;$D$91&amp;$D$92,'CCG data'!$A:$AD,'CCG data'!S$3,FALSE))),"",VLOOKUP($E468&amp;$D$91&amp;$D$92,'CCG data'!$A:$AD,'CCG data'!S$3,FALSE))</f>
        <v>136.86347976838505</v>
      </c>
      <c r="I468" s="395"/>
      <c r="J468" s="395">
        <f>IF(OR(ISERROR(VLOOKUP($E468&amp;$D$91&amp;$D$92,'CCG data'!$A:$AD,'CCG data'!T$3,FALSE)),ISBLANK(VLOOKUP($E468&amp;$D$91&amp;$D$92,'CCG data'!$A:$AD,'CCG data'!T$3,FALSE))),"",VLOOKUP($E468&amp;$D$91&amp;$D$92,'CCG data'!$A:$AD,'CCG data'!T$3,FALSE))</f>
        <v>29.638977678567503</v>
      </c>
      <c r="K468" s="395"/>
      <c r="L468" s="395">
        <f>IF(OR(ISERROR(VLOOKUP($E468&amp;$D$91&amp;$D$92,'CCG data'!$A:$AD,'CCG data'!U$3,FALSE)),ISBLANK(VLOOKUP($E468&amp;$D$91&amp;$D$92,'CCG data'!$A:$AD,'CCG data'!U$3,FALSE))),"",VLOOKUP($E468&amp;$D$91&amp;$D$92,'CCG data'!$A:$AD,'CCG data'!U$3,FALSE))</f>
        <v>51.117959982983301</v>
      </c>
      <c r="M468" s="396"/>
      <c r="N468" s="367">
        <f>IF(OR(ISERROR(VLOOKUP($E468&amp;$D$91&amp;$D$92,'CCG data'!$A:$AD,'CCG data'!G$3,FALSE)),ISBLANK(VLOOKUP($E468&amp;$D$91&amp;$D$92,'CCG data'!$A:$AD,'CCG data'!G$3,FALSE))),"",VLOOKUP($E468&amp;$D$91&amp;$D$92,'CCG data'!$A:$AD,'CCG data'!G$3,FALSE))</f>
        <v>1217</v>
      </c>
      <c r="P468" s="404" t="str">
        <f>IF(OR(ISERROR(VLOOKUP($E468&amp;$D$91&amp;$D$92,'CCG data'!$A:$AD,'CCG data'!B$3,FALSE)),ISBLANK(VLOOKUP($E468&amp;$D$91&amp;$D$92,'CCG data'!$A:$AD,'CCG data'!B$3,FALSE))),"",VLOOKUP($E468&amp;$D$91&amp;$D$92,'CCG data'!$A:$AD,'CCG data'!B$3,FALSE))</f>
        <v/>
      </c>
      <c r="Q468" s="267"/>
      <c r="R468" s="267">
        <f>IF(OR(ISERROR(VLOOKUP($E468&amp;$D$91&amp;$D$92,'CCG data'!$A:$AD,'CCG data'!C$3,FALSE)),ISBLANK(VLOOKUP($E468&amp;$D$91&amp;$D$92,'CCG data'!$A:$AD,'CCG data'!C$3,FALSE))),"",VLOOKUP($E468&amp;$D$91&amp;$D$92,'CCG data'!$A:$AD,'CCG data'!C$3,FALSE))</f>
        <v>0.64256368118323748</v>
      </c>
      <c r="S468" s="267"/>
      <c r="T468" s="267">
        <f>IF(OR(ISERROR(VLOOKUP($E468&amp;$D$91&amp;$D$92,'CCG data'!$A:$AD,'CCG data'!D$3,FALSE)),ISBLANK(VLOOKUP($E468&amp;$D$91&amp;$D$92,'CCG data'!$A:$AD,'CCG data'!D$3,FALSE))),"",VLOOKUP($E468&amp;$D$91&amp;$D$92,'CCG data'!$A:$AD,'CCG data'!D$3,FALSE))</f>
        <v>0.11914543960558752</v>
      </c>
      <c r="U468" s="267"/>
      <c r="V468" s="267">
        <f>IF(OR(ISERROR(VLOOKUP($E468&amp;$D$91&amp;$D$92,'CCG data'!$A:$AD,'CCG data'!E$3,FALSE)),ISBLANK(VLOOKUP($E468&amp;$D$91&amp;$D$92,'CCG data'!$A:$AD,'CCG data'!E$3,FALSE))),"",VLOOKUP($E468&amp;$D$91&amp;$D$92,'CCG data'!$A:$AD,'CCG data'!E$3,FALSE))</f>
        <v>0.23829087921117503</v>
      </c>
      <c r="W468" s="405"/>
      <c r="Z468" s="165">
        <f>IFERROR(VLOOKUP($E468&amp;$D$92, Outliers!$A$4:$P$214,13,FALSE),"0")</f>
        <v>0</v>
      </c>
      <c r="AA468" s="165">
        <f>IFERROR(VLOOKUP($E468&amp;$D$92, Outliers!$A$4:$P$214,14,FALSE),"0")</f>
        <v>1</v>
      </c>
      <c r="AB468" s="165">
        <f>IFERROR(VLOOKUP($E468&amp;$D$92, Outliers!$A$4:$P$214,15,FALSE),"0")</f>
        <v>1</v>
      </c>
    </row>
    <row r="469" spans="4:28" x14ac:dyDescent="0.25">
      <c r="D469" s="319"/>
      <c r="E469" s="103" t="s">
        <v>27</v>
      </c>
      <c r="F469" s="95" t="str">
        <f>IF(P468="","",VLOOKUP($E468&amp;$D$91&amp;$D$92,'CCG data'!$A:$AD,'CCG data'!W$3,FALSE))</f>
        <v/>
      </c>
      <c r="G469" s="96" t="str">
        <f>IF(P468="","",VLOOKUP($E468&amp;$D$91&amp;$D$92,'CCG data'!$A:$AD,'CCG data'!X$3,FALSE))</f>
        <v/>
      </c>
      <c r="H469" s="96">
        <f>IF(R468="","",VLOOKUP($E468&amp;$D$91&amp;$D$92,'CCG data'!$A:$AD,'CCG data'!Y$3,FALSE))</f>
        <v>127.27079280122057</v>
      </c>
      <c r="I469" s="96">
        <f>IF(R468="","",VLOOKUP($E468&amp;$D$91&amp;$D$92,'CCG data'!$A:$AD,'CCG data'!Z$3,FALSE))</f>
        <v>146.45616673554952</v>
      </c>
      <c r="J469" s="96">
        <f>IF(T468="","",VLOOKUP($E468&amp;$D$91&amp;$D$92,'CCG data'!$A:$AD,'CCG data'!AA$3,FALSE))</f>
        <v>24.814666756133288</v>
      </c>
      <c r="K469" s="96">
        <f>IF(T468="","",VLOOKUP($E468&amp;$D$91&amp;$D$92,'CCG data'!$A:$AD,'CCG data'!AB$3,FALSE))</f>
        <v>34.463288601001722</v>
      </c>
      <c r="L469" s="96">
        <f>IF(V468="","",VLOOKUP($E468&amp;$D$91&amp;$D$92,'CCG data'!$A:$AD,'CCG data'!AC$3,FALSE))</f>
        <v>45.234530045242451</v>
      </c>
      <c r="M469" s="96">
        <f>IF(V468="","",VLOOKUP($E468&amp;$D$91&amp;$D$92,'CCG data'!$A:$AD,'CCG data'!AD$3,FALSE))</f>
        <v>57.001389920724151</v>
      </c>
      <c r="N469" s="368"/>
      <c r="P469" s="152" t="str">
        <f>IF(P468="","",VLOOKUP($E468&amp;$D$91&amp;$D$92,'CCG data'!$A:$AD,'CCG data'!I$3,FALSE))</f>
        <v/>
      </c>
      <c r="Q469" s="15" t="str">
        <f>IF(P468="","",VLOOKUP($E468&amp;$D$91&amp;$D$92,'CCG data'!$A:$AD,'CCG data'!J$3,FALSE))</f>
        <v/>
      </c>
      <c r="R469" s="15">
        <f>IF(R468="","",VLOOKUP($E468&amp;$D$91&amp;$D$92,'CCG data'!$A:$AD,'CCG data'!K$3,FALSE))</f>
        <v>0.61499999999999999</v>
      </c>
      <c r="S469" s="15">
        <f>IF(R468="","",VLOOKUP($E468&amp;$D$91&amp;$D$92,'CCG data'!$A:$AD,'CCG data'!L$3,FALSE))</f>
        <v>0.66900000000000004</v>
      </c>
      <c r="T469" s="15">
        <f>IF(T468="","",VLOOKUP($E468&amp;$D$91&amp;$D$92,'CCG data'!$A:$AD,'CCG data'!M$3,FALSE))</f>
        <v>0.10199999999999999</v>
      </c>
      <c r="U469" s="15">
        <f>IF(T468="","",VLOOKUP($E468&amp;$D$91&amp;$D$92,'CCG data'!$A:$AD,'CCG data'!N$3,FALSE))</f>
        <v>0.13900000000000001</v>
      </c>
      <c r="V469" s="15">
        <f>IF(V468="","",VLOOKUP($E468&amp;$D$91&amp;$D$92,'CCG data'!$A:$AD,'CCG data'!O$3,FALSE))</f>
        <v>0.215</v>
      </c>
      <c r="W469" s="136">
        <f>IF(V468="","",VLOOKUP($E468&amp;$D$91&amp;$D$92,'CCG data'!$A:$AD,'CCG data'!P$3,FALSE))</f>
        <v>0.26300000000000001</v>
      </c>
      <c r="Z469" s="165" t="str">
        <f>IFERROR(VLOOKUP($E469&amp;$D$92, Outliers!$A$4:$P$214,13,FALSE),"0")</f>
        <v>0</v>
      </c>
      <c r="AA469" s="165" t="str">
        <f>IFERROR(VLOOKUP($E469&amp;$D$92, Outliers!$A$4:$P$214,14,FALSE),"0")</f>
        <v>0</v>
      </c>
      <c r="AB469" s="165" t="str">
        <f>IFERROR(VLOOKUP($E469&amp;$D$92, Outliers!$A$4:$P$214,15,FALSE),"0")</f>
        <v>0</v>
      </c>
    </row>
    <row r="470" spans="4:28" ht="15.75" x14ac:dyDescent="0.25">
      <c r="D470" s="319"/>
      <c r="E470" s="104" t="s">
        <v>284</v>
      </c>
      <c r="F470" s="394" t="str">
        <f>IF(OR(ISERROR(VLOOKUP($E470&amp;$D$91&amp;$D$92,'CCG data'!$A:$AD,'CCG data'!R$3,FALSE)),ISBLANK(VLOOKUP($E470&amp;$D$91&amp;$D$92,'CCG data'!$A:$AD,'CCG data'!R$3,FALSE))),"",VLOOKUP($E470&amp;$D$91&amp;$D$92,'CCG data'!$A:$AD,'CCG data'!R$3,FALSE))</f>
        <v/>
      </c>
      <c r="G470" s="395"/>
      <c r="H470" s="395">
        <f>IF(OR(ISERROR(VLOOKUP($E470&amp;$D$91&amp;$D$92,'CCG data'!$A:$AD,'CCG data'!S$3,FALSE)),ISBLANK(VLOOKUP($E470&amp;$D$91&amp;$D$92,'CCG data'!$A:$AD,'CCG data'!S$3,FALSE))),"",VLOOKUP($E470&amp;$D$91&amp;$D$92,'CCG data'!$A:$AD,'CCG data'!S$3,FALSE))</f>
        <v>136.49142509051606</v>
      </c>
      <c r="I470" s="395"/>
      <c r="J470" s="395">
        <f>IF(OR(ISERROR(VLOOKUP($E470&amp;$D$91&amp;$D$92,'CCG data'!$A:$AD,'CCG data'!T$3,FALSE)),ISBLANK(VLOOKUP($E470&amp;$D$91&amp;$D$92,'CCG data'!$A:$AD,'CCG data'!T$3,FALSE))),"",VLOOKUP($E470&amp;$D$91&amp;$D$92,'CCG data'!$A:$AD,'CCG data'!T$3,FALSE))</f>
        <v>20.115985710089582</v>
      </c>
      <c r="K470" s="395"/>
      <c r="L470" s="395">
        <f>IF(OR(ISERROR(VLOOKUP($E470&amp;$D$91&amp;$D$92,'CCG data'!$A:$AD,'CCG data'!U$3,FALSE)),ISBLANK(VLOOKUP($E470&amp;$D$91&amp;$D$92,'CCG data'!$A:$AD,'CCG data'!U$3,FALSE))),"",VLOOKUP($E470&amp;$D$91&amp;$D$92,'CCG data'!$A:$AD,'CCG data'!U$3,FALSE))</f>
        <v>32.439476747371998</v>
      </c>
      <c r="M470" s="396"/>
      <c r="N470" s="367">
        <f>IF(OR(ISERROR(VLOOKUP($E470&amp;$D$91&amp;$D$92,'CCG data'!$A:$AD,'CCG data'!G$3,FALSE)),ISBLANK(VLOOKUP($E470&amp;$D$91&amp;$D$92,'CCG data'!$A:$AD,'CCG data'!G$3,FALSE))),"",VLOOKUP($E470&amp;$D$91&amp;$D$92,'CCG data'!$A:$AD,'CCG data'!G$3,FALSE))</f>
        <v>1110</v>
      </c>
      <c r="P470" s="404" t="str">
        <f>IF(OR(ISERROR(VLOOKUP($E470&amp;$D$91&amp;$D$92,'CCG data'!$A:$AD,'CCG data'!B$3,FALSE)),ISBLANK(VLOOKUP($E470&amp;$D$91&amp;$D$92,'CCG data'!$A:$AD,'CCG data'!B$3,FALSE))),"",VLOOKUP($E470&amp;$D$91&amp;$D$92,'CCG data'!$A:$AD,'CCG data'!B$3,FALSE))</f>
        <v/>
      </c>
      <c r="Q470" s="267"/>
      <c r="R470" s="267">
        <f>IF(OR(ISERROR(VLOOKUP($E470&amp;$D$91&amp;$D$92,'CCG data'!$A:$AD,'CCG data'!C$3,FALSE)),ISBLANK(VLOOKUP($E470&amp;$D$91&amp;$D$92,'CCG data'!$A:$AD,'CCG data'!C$3,FALSE))),"",VLOOKUP($E470&amp;$D$91&amp;$D$92,'CCG data'!$A:$AD,'CCG data'!C$3,FALSE))</f>
        <v>0.72522522522522526</v>
      </c>
      <c r="S470" s="267"/>
      <c r="T470" s="267">
        <f>IF(OR(ISERROR(VLOOKUP($E470&amp;$D$91&amp;$D$92,'CCG data'!$A:$AD,'CCG data'!D$3,FALSE)),ISBLANK(VLOOKUP($E470&amp;$D$91&amp;$D$92,'CCG data'!$A:$AD,'CCG data'!D$3,FALSE))),"",VLOOKUP($E470&amp;$D$91&amp;$D$92,'CCG data'!$A:$AD,'CCG data'!D$3,FALSE))</f>
        <v>9.2792792792792789E-2</v>
      </c>
      <c r="U470" s="267"/>
      <c r="V470" s="267">
        <f>IF(OR(ISERROR(VLOOKUP($E470&amp;$D$91&amp;$D$92,'CCG data'!$A:$AD,'CCG data'!E$3,FALSE)),ISBLANK(VLOOKUP($E470&amp;$D$91&amp;$D$92,'CCG data'!$A:$AD,'CCG data'!E$3,FALSE))),"",VLOOKUP($E470&amp;$D$91&amp;$D$92,'CCG data'!$A:$AD,'CCG data'!E$3,FALSE))</f>
        <v>0.18198198198198198</v>
      </c>
      <c r="W470" s="405"/>
      <c r="Z470" s="165">
        <f>IFERROR(VLOOKUP($E470&amp;$D$92, Outliers!$A$4:$P$214,13,FALSE),"0")</f>
        <v>0</v>
      </c>
      <c r="AA470" s="165">
        <f>IFERROR(VLOOKUP($E470&amp;$D$92, Outliers!$A$4:$P$214,14,FALSE),"0")</f>
        <v>0</v>
      </c>
      <c r="AB470" s="165">
        <f>IFERROR(VLOOKUP($E470&amp;$D$92, Outliers!$A$4:$P$214,15,FALSE),"0")</f>
        <v>0</v>
      </c>
    </row>
    <row r="471" spans="4:28" x14ac:dyDescent="0.25">
      <c r="D471" s="319"/>
      <c r="E471" s="103" t="s">
        <v>27</v>
      </c>
      <c r="F471" s="95" t="str">
        <f>IF(P470="","",VLOOKUP($E470&amp;$D$91&amp;$D$92,'CCG data'!$A:$AD,'CCG data'!W$3,FALSE))</f>
        <v/>
      </c>
      <c r="G471" s="96" t="str">
        <f>IF(P470="","",VLOOKUP($E470&amp;$D$91&amp;$D$92,'CCG data'!$A:$AD,'CCG data'!X$3,FALSE))</f>
        <v/>
      </c>
      <c r="H471" s="96">
        <f>IF(R470="","",VLOOKUP($E470&amp;$D$91&amp;$D$92,'CCG data'!$A:$AD,'CCG data'!Y$3,FALSE))</f>
        <v>127.06247147305159</v>
      </c>
      <c r="I471" s="96">
        <f>IF(R470="","",VLOOKUP($E470&amp;$D$91&amp;$D$92,'CCG data'!$A:$AD,'CCG data'!Z$3,FALSE))</f>
        <v>145.92037870798055</v>
      </c>
      <c r="J471" s="96">
        <f>IF(T470="","",VLOOKUP($E470&amp;$D$91&amp;$D$92,'CCG data'!$A:$AD,'CCG data'!AA$3,FALSE))</f>
        <v>16.231095252949565</v>
      </c>
      <c r="K471" s="96">
        <f>IF(T470="","",VLOOKUP($E470&amp;$D$91&amp;$D$92,'CCG data'!$A:$AD,'CCG data'!AB$3,FALSE))</f>
        <v>24.000876167229599</v>
      </c>
      <c r="L471" s="96">
        <f>IF(V470="","",VLOOKUP($E470&amp;$D$91&amp;$D$92,'CCG data'!$A:$AD,'CCG data'!AC$3,FALSE))</f>
        <v>27.965906853781878</v>
      </c>
      <c r="M471" s="96">
        <f>IF(V470="","",VLOOKUP($E470&amp;$D$91&amp;$D$92,'CCG data'!$A:$AD,'CCG data'!AD$3,FALSE))</f>
        <v>36.913046640962122</v>
      </c>
      <c r="N471" s="368"/>
      <c r="P471" s="152" t="str">
        <f>IF(P470="","",VLOOKUP($E470&amp;$D$91&amp;$D$92,'CCG data'!$A:$AD,'CCG data'!I$3,FALSE))</f>
        <v/>
      </c>
      <c r="Q471" s="15" t="str">
        <f>IF(P470="","",VLOOKUP($E470&amp;$D$91&amp;$D$92,'CCG data'!$A:$AD,'CCG data'!J$3,FALSE))</f>
        <v/>
      </c>
      <c r="R471" s="15">
        <f>IF(R470="","",VLOOKUP($E470&amp;$D$91&amp;$D$92,'CCG data'!$A:$AD,'CCG data'!K$3,FALSE))</f>
        <v>0.69799999999999995</v>
      </c>
      <c r="S471" s="15">
        <f>IF(R470="","",VLOOKUP($E470&amp;$D$91&amp;$D$92,'CCG data'!$A:$AD,'CCG data'!L$3,FALSE))</f>
        <v>0.751</v>
      </c>
      <c r="T471" s="15">
        <f>IF(T470="","",VLOOKUP($E470&amp;$D$91&amp;$D$92,'CCG data'!$A:$AD,'CCG data'!M$3,FALSE))</f>
        <v>7.6999999999999999E-2</v>
      </c>
      <c r="U471" s="15">
        <f>IF(T470="","",VLOOKUP($E470&amp;$D$91&amp;$D$92,'CCG data'!$A:$AD,'CCG data'!N$3,FALSE))</f>
        <v>0.111</v>
      </c>
      <c r="V471" s="15">
        <f>IF(V470="","",VLOOKUP($E470&amp;$D$91&amp;$D$92,'CCG data'!$A:$AD,'CCG data'!O$3,FALSE))</f>
        <v>0.16</v>
      </c>
      <c r="W471" s="136">
        <f>IF(V470="","",VLOOKUP($E470&amp;$D$91&amp;$D$92,'CCG data'!$A:$AD,'CCG data'!P$3,FALSE))</f>
        <v>0.20599999999999999</v>
      </c>
      <c r="Z471" s="165" t="str">
        <f>IFERROR(VLOOKUP($E471&amp;$D$92, Outliers!$A$4:$P$214,13,FALSE),"0")</f>
        <v>0</v>
      </c>
      <c r="AA471" s="165" t="str">
        <f>IFERROR(VLOOKUP($E471&amp;$D$92, Outliers!$A$4:$P$214,14,FALSE),"0")</f>
        <v>0</v>
      </c>
      <c r="AB471" s="165" t="str">
        <f>IFERROR(VLOOKUP($E471&amp;$D$92, Outliers!$A$4:$P$214,15,FALSE),"0")</f>
        <v>0</v>
      </c>
    </row>
    <row r="472" spans="4:28" ht="15.75" x14ac:dyDescent="0.25">
      <c r="D472" s="319"/>
      <c r="E472" s="104" t="s">
        <v>285</v>
      </c>
      <c r="F472" s="394" t="str">
        <f>IF(OR(ISERROR(VLOOKUP($E472&amp;$D$91&amp;$D$92,'CCG data'!$A:$AD,'CCG data'!R$3,FALSE)),ISBLANK(VLOOKUP($E472&amp;$D$91&amp;$D$92,'CCG data'!$A:$AD,'CCG data'!R$3,FALSE))),"",VLOOKUP($E472&amp;$D$91&amp;$D$92,'CCG data'!$A:$AD,'CCG data'!R$3,FALSE))</f>
        <v/>
      </c>
      <c r="G472" s="395"/>
      <c r="H472" s="395">
        <f>IF(OR(ISERROR(VLOOKUP($E472&amp;$D$91&amp;$D$92,'CCG data'!$A:$AD,'CCG data'!S$3,FALSE)),ISBLANK(VLOOKUP($E472&amp;$D$91&amp;$D$92,'CCG data'!$A:$AD,'CCG data'!S$3,FALSE))),"",VLOOKUP($E472&amp;$D$91&amp;$D$92,'CCG data'!$A:$AD,'CCG data'!S$3,FALSE))</f>
        <v>92.452880933267124</v>
      </c>
      <c r="I472" s="395"/>
      <c r="J472" s="395">
        <f>IF(OR(ISERROR(VLOOKUP($E472&amp;$D$91&amp;$D$92,'CCG data'!$A:$AD,'CCG data'!T$3,FALSE)),ISBLANK(VLOOKUP($E472&amp;$D$91&amp;$D$92,'CCG data'!$A:$AD,'CCG data'!T$3,FALSE))),"",VLOOKUP($E472&amp;$D$91&amp;$D$92,'CCG data'!$A:$AD,'CCG data'!T$3,FALSE))</f>
        <v>22.018614755655648</v>
      </c>
      <c r="K472" s="395"/>
      <c r="L472" s="395">
        <f>IF(OR(ISERROR(VLOOKUP($E472&amp;$D$91&amp;$D$92,'CCG data'!$A:$AD,'CCG data'!U$3,FALSE)),ISBLANK(VLOOKUP($E472&amp;$D$91&amp;$D$92,'CCG data'!$A:$AD,'CCG data'!U$3,FALSE))),"",VLOOKUP($E472&amp;$D$91&amp;$D$92,'CCG data'!$A:$AD,'CCG data'!U$3,FALSE))</f>
        <v>37.355993592878463</v>
      </c>
      <c r="M472" s="396"/>
      <c r="N472" s="367">
        <f>IF(OR(ISERROR(VLOOKUP($E472&amp;$D$91&amp;$D$92,'CCG data'!$A:$AD,'CCG data'!G$3,FALSE)),ISBLANK(VLOOKUP($E472&amp;$D$91&amp;$D$92,'CCG data'!$A:$AD,'CCG data'!G$3,FALSE))),"",VLOOKUP($E472&amp;$D$91&amp;$D$92,'CCG data'!$A:$AD,'CCG data'!G$3,FALSE))</f>
        <v>1041</v>
      </c>
      <c r="P472" s="404" t="str">
        <f>IF(OR(ISERROR(VLOOKUP($E472&amp;$D$91&amp;$D$92,'CCG data'!$A:$AD,'CCG data'!B$3,FALSE)),ISBLANK(VLOOKUP($E472&amp;$D$91&amp;$D$92,'CCG data'!$A:$AD,'CCG data'!B$3,FALSE))),"",VLOOKUP($E472&amp;$D$91&amp;$D$92,'CCG data'!$A:$AD,'CCG data'!B$3,FALSE))</f>
        <v/>
      </c>
      <c r="Q472" s="267"/>
      <c r="R472" s="267">
        <f>IF(OR(ISERROR(VLOOKUP($E472&amp;$D$91&amp;$D$92,'CCG data'!$A:$AD,'CCG data'!C$3,FALSE)),ISBLANK(VLOOKUP($E472&amp;$D$91&amp;$D$92,'CCG data'!$A:$AD,'CCG data'!C$3,FALSE))),"",VLOOKUP($E472&amp;$D$91&amp;$D$92,'CCG data'!$A:$AD,'CCG data'!C$3,FALSE))</f>
        <v>0.62728146013448605</v>
      </c>
      <c r="S472" s="267"/>
      <c r="T472" s="267">
        <f>IF(OR(ISERROR(VLOOKUP($E472&amp;$D$91&amp;$D$92,'CCG data'!$A:$AD,'CCG data'!D$3,FALSE)),ISBLANK(VLOOKUP($E472&amp;$D$91&amp;$D$92,'CCG data'!$A:$AD,'CCG data'!D$3,FALSE))),"",VLOOKUP($E472&amp;$D$91&amp;$D$92,'CCG data'!$A:$AD,'CCG data'!D$3,FALSE))</f>
        <v>0.11431316042267051</v>
      </c>
      <c r="U472" s="267"/>
      <c r="V472" s="267">
        <f>IF(OR(ISERROR(VLOOKUP($E472&amp;$D$91&amp;$D$92,'CCG data'!$A:$AD,'CCG data'!E$3,FALSE)),ISBLANK(VLOOKUP($E472&amp;$D$91&amp;$D$92,'CCG data'!$A:$AD,'CCG data'!E$3,FALSE))),"",VLOOKUP($E472&amp;$D$91&amp;$D$92,'CCG data'!$A:$AD,'CCG data'!E$3,FALSE))</f>
        <v>0.25840537944284342</v>
      </c>
      <c r="W472" s="405"/>
      <c r="Z472" s="165">
        <f>IFERROR(VLOOKUP($E472&amp;$D$92, Outliers!$A$4:$P$214,13,FALSE),"0")</f>
        <v>1</v>
      </c>
      <c r="AA472" s="165">
        <f>IFERROR(VLOOKUP($E472&amp;$D$92, Outliers!$A$4:$P$214,14,FALSE),"0")</f>
        <v>0</v>
      </c>
      <c r="AB472" s="165">
        <f>IFERROR(VLOOKUP($E472&amp;$D$92, Outliers!$A$4:$P$214,15,FALSE),"0")</f>
        <v>1</v>
      </c>
    </row>
    <row r="473" spans="4:28" x14ac:dyDescent="0.25">
      <c r="D473" s="319"/>
      <c r="E473" s="103" t="s">
        <v>27</v>
      </c>
      <c r="F473" s="95" t="str">
        <f>IF(P472="","",VLOOKUP($E472&amp;$D$91&amp;$D$92,'CCG data'!$A:$AD,'CCG data'!W$3,FALSE))</f>
        <v/>
      </c>
      <c r="G473" s="96" t="str">
        <f>IF(P472="","",VLOOKUP($E472&amp;$D$91&amp;$D$92,'CCG data'!$A:$AD,'CCG data'!X$3,FALSE))</f>
        <v/>
      </c>
      <c r="H473" s="96">
        <f>IF(R472="","",VLOOKUP($E472&amp;$D$91&amp;$D$92,'CCG data'!$A:$AD,'CCG data'!Y$3,FALSE))</f>
        <v>85.361677746977733</v>
      </c>
      <c r="I473" s="96">
        <f>IF(R472="","",VLOOKUP($E472&amp;$D$91&amp;$D$92,'CCG data'!$A:$AD,'CCG data'!Z$3,FALSE))</f>
        <v>99.544084119556516</v>
      </c>
      <c r="J473" s="96">
        <f>IF(T472="","",VLOOKUP($E472&amp;$D$91&amp;$D$92,'CCG data'!$A:$AD,'CCG data'!AA$3,FALSE))</f>
        <v>18.062466269237714</v>
      </c>
      <c r="K473" s="96">
        <f>IF(T472="","",VLOOKUP($E472&amp;$D$91&amp;$D$92,'CCG data'!$A:$AD,'CCG data'!AB$3,FALSE))</f>
        <v>25.974763242073582</v>
      </c>
      <c r="L473" s="96">
        <f>IF(V472="","",VLOOKUP($E472&amp;$D$91&amp;$D$92,'CCG data'!$A:$AD,'CCG data'!AC$3,FALSE))</f>
        <v>32.891828742819669</v>
      </c>
      <c r="M473" s="96">
        <f>IF(V472="","",VLOOKUP($E472&amp;$D$91&amp;$D$92,'CCG data'!$A:$AD,'CCG data'!AD$3,FALSE))</f>
        <v>41.820158442937256</v>
      </c>
      <c r="N473" s="368"/>
      <c r="P473" s="152" t="str">
        <f>IF(P472="","",VLOOKUP($E472&amp;$D$91&amp;$D$92,'CCG data'!$A:$AD,'CCG data'!I$3,FALSE))</f>
        <v/>
      </c>
      <c r="Q473" s="15" t="str">
        <f>IF(P472="","",VLOOKUP($E472&amp;$D$91&amp;$D$92,'CCG data'!$A:$AD,'CCG data'!J$3,FALSE))</f>
        <v/>
      </c>
      <c r="R473" s="15">
        <f>IF(R472="","",VLOOKUP($E472&amp;$D$91&amp;$D$92,'CCG data'!$A:$AD,'CCG data'!K$3,FALSE))</f>
        <v>0.59699999999999998</v>
      </c>
      <c r="S473" s="15">
        <f>IF(R472="","",VLOOKUP($E472&amp;$D$91&amp;$D$92,'CCG data'!$A:$AD,'CCG data'!L$3,FALSE))</f>
        <v>0.65600000000000003</v>
      </c>
      <c r="T473" s="15">
        <f>IF(T472="","",VLOOKUP($E472&amp;$D$91&amp;$D$92,'CCG data'!$A:$AD,'CCG data'!M$3,FALSE))</f>
        <v>9.6000000000000002E-2</v>
      </c>
      <c r="U473" s="15">
        <f>IF(T472="","",VLOOKUP($E472&amp;$D$91&amp;$D$92,'CCG data'!$A:$AD,'CCG data'!N$3,FALSE))</f>
        <v>0.13500000000000001</v>
      </c>
      <c r="V473" s="15">
        <f>IF(V472="","",VLOOKUP($E472&amp;$D$91&amp;$D$92,'CCG data'!$A:$AD,'CCG data'!O$3,FALSE))</f>
        <v>0.23300000000000001</v>
      </c>
      <c r="W473" s="136">
        <f>IF(V472="","",VLOOKUP($E472&amp;$D$91&amp;$D$92,'CCG data'!$A:$AD,'CCG data'!P$3,FALSE))</f>
        <v>0.28599999999999998</v>
      </c>
      <c r="Z473" s="165" t="str">
        <f>IFERROR(VLOOKUP($E473&amp;$D$92, Outliers!$A$4:$P$214,13,FALSE),"0")</f>
        <v>0</v>
      </c>
      <c r="AA473" s="165" t="str">
        <f>IFERROR(VLOOKUP($E473&amp;$D$92, Outliers!$A$4:$P$214,14,FALSE),"0")</f>
        <v>0</v>
      </c>
      <c r="AB473" s="165" t="str">
        <f>IFERROR(VLOOKUP($E473&amp;$D$92, Outliers!$A$4:$P$214,15,FALSE),"0")</f>
        <v>0</v>
      </c>
    </row>
    <row r="474" spans="4:28" ht="15.75" x14ac:dyDescent="0.25">
      <c r="D474" s="319"/>
      <c r="E474" s="104" t="s">
        <v>286</v>
      </c>
      <c r="F474" s="394" t="str">
        <f>IF(OR(ISERROR(VLOOKUP($E474&amp;$D$91&amp;$D$92,'CCG data'!$A:$AD,'CCG data'!R$3,FALSE)),ISBLANK(VLOOKUP($E474&amp;$D$91&amp;$D$92,'CCG data'!$A:$AD,'CCG data'!R$3,FALSE))),"",VLOOKUP($E474&amp;$D$91&amp;$D$92,'CCG data'!$A:$AD,'CCG data'!R$3,FALSE))</f>
        <v/>
      </c>
      <c r="G474" s="395"/>
      <c r="H474" s="395">
        <f>IF(OR(ISERROR(VLOOKUP($E474&amp;$D$91&amp;$D$92,'CCG data'!$A:$AD,'CCG data'!S$3,FALSE)),ISBLANK(VLOOKUP($E474&amp;$D$91&amp;$D$92,'CCG data'!$A:$AD,'CCG data'!S$3,FALSE))),"",VLOOKUP($E474&amp;$D$91&amp;$D$92,'CCG data'!$A:$AD,'CCG data'!S$3,FALSE))</f>
        <v>116.13726530373091</v>
      </c>
      <c r="I474" s="395"/>
      <c r="J474" s="395">
        <f>IF(OR(ISERROR(VLOOKUP($E474&amp;$D$91&amp;$D$92,'CCG data'!$A:$AD,'CCG data'!T$3,FALSE)),ISBLANK(VLOOKUP($E474&amp;$D$91&amp;$D$92,'CCG data'!$A:$AD,'CCG data'!T$3,FALSE))),"",VLOOKUP($E474&amp;$D$91&amp;$D$92,'CCG data'!$A:$AD,'CCG data'!T$3,FALSE))</f>
        <v>10.557312485544804</v>
      </c>
      <c r="K474" s="395"/>
      <c r="L474" s="395">
        <f>IF(OR(ISERROR(VLOOKUP($E474&amp;$D$91&amp;$D$92,'CCG data'!$A:$AD,'CCG data'!U$3,FALSE)),ISBLANK(VLOOKUP($E474&amp;$D$91&amp;$D$92,'CCG data'!$A:$AD,'CCG data'!U$3,FALSE))),"",VLOOKUP($E474&amp;$D$91&amp;$D$92,'CCG data'!$A:$AD,'CCG data'!U$3,FALSE))</f>
        <v>22.778311052388172</v>
      </c>
      <c r="M474" s="396"/>
      <c r="N474" s="367">
        <f>IF(OR(ISERROR(VLOOKUP($E474&amp;$D$91&amp;$D$92,'CCG data'!$A:$AD,'CCG data'!G$3,FALSE)),ISBLANK(VLOOKUP($E474&amp;$D$91&amp;$D$92,'CCG data'!$A:$AD,'CCG data'!G$3,FALSE))),"",VLOOKUP($E474&amp;$D$91&amp;$D$92,'CCG data'!$A:$AD,'CCG data'!G$3,FALSE))</f>
        <v>1039</v>
      </c>
      <c r="P474" s="404" t="str">
        <f>IF(OR(ISERROR(VLOOKUP($E474&amp;$D$91&amp;$D$92,'CCG data'!$A:$AD,'CCG data'!B$3,FALSE)),ISBLANK(VLOOKUP($E474&amp;$D$91&amp;$D$92,'CCG data'!$A:$AD,'CCG data'!B$3,FALSE))),"",VLOOKUP($E474&amp;$D$91&amp;$D$92,'CCG data'!$A:$AD,'CCG data'!B$3,FALSE))</f>
        <v/>
      </c>
      <c r="Q474" s="267"/>
      <c r="R474" s="267">
        <f>IF(OR(ISERROR(VLOOKUP($E474&amp;$D$91&amp;$D$92,'CCG data'!$A:$AD,'CCG data'!C$3,FALSE)),ISBLANK(VLOOKUP($E474&amp;$D$91&amp;$D$92,'CCG data'!$A:$AD,'CCG data'!C$3,FALSE))),"",VLOOKUP($E474&amp;$D$91&amp;$D$92,'CCG data'!$A:$AD,'CCG data'!C$3,FALSE))</f>
        <v>0.78825794032723773</v>
      </c>
      <c r="S474" s="267"/>
      <c r="T474" s="267">
        <f>IF(OR(ISERROR(VLOOKUP($E474&amp;$D$91&amp;$D$92,'CCG data'!$A:$AD,'CCG data'!D$3,FALSE)),ISBLANK(VLOOKUP($E474&amp;$D$91&amp;$D$92,'CCG data'!$A:$AD,'CCG data'!D$3,FALSE))),"",VLOOKUP($E474&amp;$D$91&amp;$D$92,'CCG data'!$A:$AD,'CCG data'!D$3,FALSE))</f>
        <v>5.8710298363811357E-2</v>
      </c>
      <c r="U474" s="267"/>
      <c r="V474" s="267">
        <f>IF(OR(ISERROR(VLOOKUP($E474&amp;$D$91&amp;$D$92,'CCG data'!$A:$AD,'CCG data'!E$3,FALSE)),ISBLANK(VLOOKUP($E474&amp;$D$91&amp;$D$92,'CCG data'!$A:$AD,'CCG data'!E$3,FALSE))),"",VLOOKUP($E474&amp;$D$91&amp;$D$92,'CCG data'!$A:$AD,'CCG data'!E$3,FALSE))</f>
        <v>0.15303176130895091</v>
      </c>
      <c r="W474" s="405"/>
      <c r="Z474" s="165">
        <f>IFERROR(VLOOKUP($E474&amp;$D$92, Outliers!$A$4:$P$214,13,FALSE),"0")</f>
        <v>1</v>
      </c>
      <c r="AA474" s="165">
        <f>IFERROR(VLOOKUP($E474&amp;$D$92, Outliers!$A$4:$P$214,14,FALSE),"0")</f>
        <v>1</v>
      </c>
      <c r="AB474" s="165">
        <f>IFERROR(VLOOKUP($E474&amp;$D$92, Outliers!$A$4:$P$214,15,FALSE),"0")</f>
        <v>0</v>
      </c>
    </row>
    <row r="475" spans="4:28" x14ac:dyDescent="0.25">
      <c r="D475" s="319"/>
      <c r="E475" s="103" t="s">
        <v>27</v>
      </c>
      <c r="F475" s="95" t="str">
        <f>IF(P474="","",VLOOKUP($E474&amp;$D$91&amp;$D$92,'CCG data'!$A:$AD,'CCG data'!W$3,FALSE))</f>
        <v/>
      </c>
      <c r="G475" s="96" t="str">
        <f>IF(P474="","",VLOOKUP($E474&amp;$D$91&amp;$D$92,'CCG data'!$A:$AD,'CCG data'!X$3,FALSE))</f>
        <v/>
      </c>
      <c r="H475" s="96">
        <f>IF(R474="","",VLOOKUP($E474&amp;$D$91&amp;$D$92,'CCG data'!$A:$AD,'CCG data'!Y$3,FALSE))</f>
        <v>108.18326293624247</v>
      </c>
      <c r="I475" s="96">
        <f>IF(R474="","",VLOOKUP($E474&amp;$D$91&amp;$D$92,'CCG data'!$A:$AD,'CCG data'!Z$3,FALSE))</f>
        <v>124.09126767121936</v>
      </c>
      <c r="J475" s="96">
        <f>IF(T474="","",VLOOKUP($E474&amp;$D$91&amp;$D$92,'CCG data'!$A:$AD,'CCG data'!AA$3,FALSE))</f>
        <v>7.9079307973383077</v>
      </c>
      <c r="K475" s="96">
        <f>IF(T474="","",VLOOKUP($E474&amp;$D$91&amp;$D$92,'CCG data'!$A:$AD,'CCG data'!AB$3,FALSE))</f>
        <v>13.2066941737513</v>
      </c>
      <c r="L475" s="96">
        <f>IF(V474="","",VLOOKUP($E474&amp;$D$91&amp;$D$92,'CCG data'!$A:$AD,'CCG data'!AC$3,FALSE))</f>
        <v>19.23769341517297</v>
      </c>
      <c r="M475" s="96">
        <f>IF(V474="","",VLOOKUP($E474&amp;$D$91&amp;$D$92,'CCG data'!$A:$AD,'CCG data'!AD$3,FALSE))</f>
        <v>26.318928689603375</v>
      </c>
      <c r="N475" s="368"/>
      <c r="P475" s="152" t="str">
        <f>IF(P474="","",VLOOKUP($E474&amp;$D$91&amp;$D$92,'CCG data'!$A:$AD,'CCG data'!I$3,FALSE))</f>
        <v/>
      </c>
      <c r="Q475" s="15" t="str">
        <f>IF(P474="","",VLOOKUP($E474&amp;$D$91&amp;$D$92,'CCG data'!$A:$AD,'CCG data'!J$3,FALSE))</f>
        <v/>
      </c>
      <c r="R475" s="15">
        <f>IF(R474="","",VLOOKUP($E474&amp;$D$91&amp;$D$92,'CCG data'!$A:$AD,'CCG data'!K$3,FALSE))</f>
        <v>0.76200000000000001</v>
      </c>
      <c r="S475" s="15">
        <f>IF(R474="","",VLOOKUP($E474&amp;$D$91&amp;$D$92,'CCG data'!$A:$AD,'CCG data'!L$3,FALSE))</f>
        <v>0.81200000000000006</v>
      </c>
      <c r="T475" s="15">
        <f>IF(T474="","",VLOOKUP($E474&amp;$D$91&amp;$D$92,'CCG data'!$A:$AD,'CCG data'!M$3,FALSE))</f>
        <v>4.5999999999999999E-2</v>
      </c>
      <c r="U475" s="15">
        <f>IF(T474="","",VLOOKUP($E474&amp;$D$91&amp;$D$92,'CCG data'!$A:$AD,'CCG data'!N$3,FALSE))</f>
        <v>7.4999999999999997E-2</v>
      </c>
      <c r="V475" s="15">
        <f>IF(V474="","",VLOOKUP($E474&amp;$D$91&amp;$D$92,'CCG data'!$A:$AD,'CCG data'!O$3,FALSE))</f>
        <v>0.13200000000000001</v>
      </c>
      <c r="W475" s="136">
        <f>IF(V474="","",VLOOKUP($E474&amp;$D$91&amp;$D$92,'CCG data'!$A:$AD,'CCG data'!P$3,FALSE))</f>
        <v>0.17599999999999999</v>
      </c>
      <c r="Z475" s="165" t="str">
        <f>IFERROR(VLOOKUP($E475&amp;$D$92, Outliers!$A$4:$P$214,13,FALSE),"0")</f>
        <v>0</v>
      </c>
      <c r="AA475" s="165" t="str">
        <f>IFERROR(VLOOKUP($E475&amp;$D$92, Outliers!$A$4:$P$214,14,FALSE),"0")</f>
        <v>0</v>
      </c>
      <c r="AB475" s="165" t="str">
        <f>IFERROR(VLOOKUP($E475&amp;$D$92, Outliers!$A$4:$P$214,15,FALSE),"0")</f>
        <v>0</v>
      </c>
    </row>
    <row r="476" spans="4:28" ht="15.75" x14ac:dyDescent="0.25">
      <c r="D476" s="319"/>
      <c r="E476" s="104" t="s">
        <v>287</v>
      </c>
      <c r="F476" s="394" t="str">
        <f>IF(OR(ISERROR(VLOOKUP($E476&amp;$D$91&amp;$D$92,'CCG data'!$A:$AD,'CCG data'!R$3,FALSE)),ISBLANK(VLOOKUP($E476&amp;$D$91&amp;$D$92,'CCG data'!$A:$AD,'CCG data'!R$3,FALSE))),"",VLOOKUP($E476&amp;$D$91&amp;$D$92,'CCG data'!$A:$AD,'CCG data'!R$3,FALSE))</f>
        <v/>
      </c>
      <c r="G476" s="395"/>
      <c r="H476" s="395">
        <f>IF(OR(ISERROR(VLOOKUP($E476&amp;$D$91&amp;$D$92,'CCG data'!$A:$AD,'CCG data'!S$3,FALSE)),ISBLANK(VLOOKUP($E476&amp;$D$91&amp;$D$92,'CCG data'!$A:$AD,'CCG data'!S$3,FALSE))),"",VLOOKUP($E476&amp;$D$91&amp;$D$92,'CCG data'!$A:$AD,'CCG data'!S$3,FALSE))</f>
        <v>147.28951097248614</v>
      </c>
      <c r="I476" s="395"/>
      <c r="J476" s="395">
        <f>IF(OR(ISERROR(VLOOKUP($E476&amp;$D$91&amp;$D$92,'CCG data'!$A:$AD,'CCG data'!T$3,FALSE)),ISBLANK(VLOOKUP($E476&amp;$D$91&amp;$D$92,'CCG data'!$A:$AD,'CCG data'!T$3,FALSE))),"",VLOOKUP($E476&amp;$D$91&amp;$D$92,'CCG data'!$A:$AD,'CCG data'!T$3,FALSE))</f>
        <v>18.531923980750097</v>
      </c>
      <c r="K476" s="395"/>
      <c r="L476" s="395">
        <f>IF(OR(ISERROR(VLOOKUP($E476&amp;$D$91&amp;$D$92,'CCG data'!$A:$AD,'CCG data'!U$3,FALSE)),ISBLANK(VLOOKUP($E476&amp;$D$91&amp;$D$92,'CCG data'!$A:$AD,'CCG data'!U$3,FALSE))),"",VLOOKUP($E476&amp;$D$91&amp;$D$92,'CCG data'!$A:$AD,'CCG data'!U$3,FALSE))</f>
        <v>28.45331750646735</v>
      </c>
      <c r="M476" s="396"/>
      <c r="N476" s="367">
        <f>IF(OR(ISERROR(VLOOKUP($E476&amp;$D$91&amp;$D$92,'CCG data'!$A:$AD,'CCG data'!G$3,FALSE)),ISBLANK(VLOOKUP($E476&amp;$D$91&amp;$D$92,'CCG data'!$A:$AD,'CCG data'!G$3,FALSE))),"",VLOOKUP($E476&amp;$D$91&amp;$D$92,'CCG data'!$A:$AD,'CCG data'!G$3,FALSE))</f>
        <v>1771</v>
      </c>
      <c r="P476" s="404" t="str">
        <f>IF(OR(ISERROR(VLOOKUP($E476&amp;$D$91&amp;$D$92,'CCG data'!$A:$AD,'CCG data'!B$3,FALSE)),ISBLANK(VLOOKUP($E476&amp;$D$91&amp;$D$92,'CCG data'!$A:$AD,'CCG data'!B$3,FALSE))),"",VLOOKUP($E476&amp;$D$91&amp;$D$92,'CCG data'!$A:$AD,'CCG data'!B$3,FALSE))</f>
        <v/>
      </c>
      <c r="Q476" s="267"/>
      <c r="R476" s="267">
        <f>IF(OR(ISERROR(VLOOKUP($E476&amp;$D$91&amp;$D$92,'CCG data'!$A:$AD,'CCG data'!C$3,FALSE)),ISBLANK(VLOOKUP($E476&amp;$D$91&amp;$D$92,'CCG data'!$A:$AD,'CCG data'!C$3,FALSE))),"",VLOOKUP($E476&amp;$D$91&amp;$D$92,'CCG data'!$A:$AD,'CCG data'!C$3,FALSE))</f>
        <v>0.7639751552795031</v>
      </c>
      <c r="S476" s="267"/>
      <c r="T476" s="267">
        <f>IF(OR(ISERROR(VLOOKUP($E476&amp;$D$91&amp;$D$92,'CCG data'!$A:$AD,'CCG data'!D$3,FALSE)),ISBLANK(VLOOKUP($E476&amp;$D$91&amp;$D$92,'CCG data'!$A:$AD,'CCG data'!D$3,FALSE))),"",VLOOKUP($E476&amp;$D$91&amp;$D$92,'CCG data'!$A:$AD,'CCG data'!D$3,FALSE))</f>
        <v>8.7521174477696223E-2</v>
      </c>
      <c r="U476" s="267"/>
      <c r="V476" s="267">
        <f>IF(OR(ISERROR(VLOOKUP($E476&amp;$D$91&amp;$D$92,'CCG data'!$A:$AD,'CCG data'!E$3,FALSE)),ISBLANK(VLOOKUP($E476&amp;$D$91&amp;$D$92,'CCG data'!$A:$AD,'CCG data'!E$3,FALSE))),"",VLOOKUP($E476&amp;$D$91&amp;$D$92,'CCG data'!$A:$AD,'CCG data'!E$3,FALSE))</f>
        <v>0.14850367024280067</v>
      </c>
      <c r="W476" s="405"/>
      <c r="Z476" s="165">
        <f>IFERROR(VLOOKUP($E476&amp;$D$92, Outliers!$A$4:$P$214,13,FALSE),"0")</f>
        <v>1</v>
      </c>
      <c r="AA476" s="165">
        <f>IFERROR(VLOOKUP($E476&amp;$D$92, Outliers!$A$4:$P$214,14,FALSE),"0")</f>
        <v>0</v>
      </c>
      <c r="AB476" s="165">
        <f>IFERROR(VLOOKUP($E476&amp;$D$92, Outliers!$A$4:$P$214,15,FALSE),"0")</f>
        <v>0</v>
      </c>
    </row>
    <row r="477" spans="4:28" x14ac:dyDescent="0.25">
      <c r="D477" s="319"/>
      <c r="E477" s="103" t="s">
        <v>27</v>
      </c>
      <c r="F477" s="95" t="str">
        <f>IF(P476="","",VLOOKUP($E476&amp;$D$91&amp;$D$92,'CCG data'!$A:$AD,'CCG data'!W$3,FALSE))</f>
        <v/>
      </c>
      <c r="G477" s="96" t="str">
        <f>IF(P476="","",VLOOKUP($E476&amp;$D$91&amp;$D$92,'CCG data'!$A:$AD,'CCG data'!X$3,FALSE))</f>
        <v/>
      </c>
      <c r="H477" s="96">
        <f>IF(R476="","",VLOOKUP($E476&amp;$D$91&amp;$D$92,'CCG data'!$A:$AD,'CCG data'!Y$3,FALSE))</f>
        <v>139.44114956986985</v>
      </c>
      <c r="I477" s="96">
        <f>IF(R476="","",VLOOKUP($E476&amp;$D$91&amp;$D$92,'CCG data'!$A:$AD,'CCG data'!Z$3,FALSE))</f>
        <v>155.13787237510243</v>
      </c>
      <c r="J477" s="96">
        <f>IF(T476="","",VLOOKUP($E476&amp;$D$91&amp;$D$92,'CCG data'!$A:$AD,'CCG data'!AA$3,FALSE))</f>
        <v>15.614424870304415</v>
      </c>
      <c r="K477" s="96">
        <f>IF(T476="","",VLOOKUP($E476&amp;$D$91&amp;$D$92,'CCG data'!$A:$AD,'CCG data'!AB$3,FALSE))</f>
        <v>21.449423091195779</v>
      </c>
      <c r="L477" s="96">
        <f>IF(V476="","",VLOOKUP($E476&amp;$D$91&amp;$D$92,'CCG data'!$A:$AD,'CCG data'!AC$3,FALSE))</f>
        <v>25.014484335913572</v>
      </c>
      <c r="M477" s="96">
        <f>IF(V476="","",VLOOKUP($E476&amp;$D$91&amp;$D$92,'CCG data'!$A:$AD,'CCG data'!AD$3,FALSE))</f>
        <v>31.892150677021128</v>
      </c>
      <c r="N477" s="368"/>
      <c r="P477" s="152" t="str">
        <f>IF(P476="","",VLOOKUP($E476&amp;$D$91&amp;$D$92,'CCG data'!$A:$AD,'CCG data'!I$3,FALSE))</f>
        <v/>
      </c>
      <c r="Q477" s="15" t="str">
        <f>IF(P476="","",VLOOKUP($E476&amp;$D$91&amp;$D$92,'CCG data'!$A:$AD,'CCG data'!J$3,FALSE))</f>
        <v/>
      </c>
      <c r="R477" s="15">
        <f>IF(R476="","",VLOOKUP($E476&amp;$D$91&amp;$D$92,'CCG data'!$A:$AD,'CCG data'!K$3,FALSE))</f>
        <v>0.74399999999999999</v>
      </c>
      <c r="S477" s="15">
        <f>IF(R476="","",VLOOKUP($E476&amp;$D$91&amp;$D$92,'CCG data'!$A:$AD,'CCG data'!L$3,FALSE))</f>
        <v>0.78300000000000003</v>
      </c>
      <c r="T477" s="15">
        <f>IF(T476="","",VLOOKUP($E476&amp;$D$91&amp;$D$92,'CCG data'!$A:$AD,'CCG data'!M$3,FALSE))</f>
        <v>7.4999999999999997E-2</v>
      </c>
      <c r="U477" s="15">
        <f>IF(T476="","",VLOOKUP($E476&amp;$D$91&amp;$D$92,'CCG data'!$A:$AD,'CCG data'!N$3,FALSE))</f>
        <v>0.10199999999999999</v>
      </c>
      <c r="V477" s="15">
        <f>IF(V476="","",VLOOKUP($E476&amp;$D$91&amp;$D$92,'CCG data'!$A:$AD,'CCG data'!O$3,FALSE))</f>
        <v>0.13300000000000001</v>
      </c>
      <c r="W477" s="136">
        <f>IF(V476="","",VLOOKUP($E476&amp;$D$91&amp;$D$92,'CCG data'!$A:$AD,'CCG data'!P$3,FALSE))</f>
        <v>0.16600000000000001</v>
      </c>
      <c r="Z477" s="165" t="str">
        <f>IFERROR(VLOOKUP($E477&amp;$D$92, Outliers!$A$4:$P$214,13,FALSE),"0")</f>
        <v>0</v>
      </c>
      <c r="AA477" s="165" t="str">
        <f>IFERROR(VLOOKUP($E477&amp;$D$92, Outliers!$A$4:$P$214,14,FALSE),"0")</f>
        <v>0</v>
      </c>
      <c r="AB477" s="165" t="str">
        <f>IFERROR(VLOOKUP($E477&amp;$D$92, Outliers!$A$4:$P$214,15,FALSE),"0")</f>
        <v>0</v>
      </c>
    </row>
    <row r="478" spans="4:28" ht="15.75" x14ac:dyDescent="0.25">
      <c r="D478" s="319"/>
      <c r="E478" s="104" t="s">
        <v>288</v>
      </c>
      <c r="F478" s="394" t="str">
        <f>IF(OR(ISERROR(VLOOKUP($E478&amp;$D$91&amp;$D$92,'CCG data'!$A:$AD,'CCG data'!R$3,FALSE)),ISBLANK(VLOOKUP($E478&amp;$D$91&amp;$D$92,'CCG data'!$A:$AD,'CCG data'!R$3,FALSE))),"",VLOOKUP($E478&amp;$D$91&amp;$D$92,'CCG data'!$A:$AD,'CCG data'!R$3,FALSE))</f>
        <v/>
      </c>
      <c r="G478" s="395"/>
      <c r="H478" s="395">
        <f>IF(OR(ISERROR(VLOOKUP($E478&amp;$D$91&amp;$D$92,'CCG data'!$A:$AD,'CCG data'!S$3,FALSE)),ISBLANK(VLOOKUP($E478&amp;$D$91&amp;$D$92,'CCG data'!$A:$AD,'CCG data'!S$3,FALSE))),"",VLOOKUP($E478&amp;$D$91&amp;$D$92,'CCG data'!$A:$AD,'CCG data'!S$3,FALSE))</f>
        <v>157.86832621033716</v>
      </c>
      <c r="I478" s="395"/>
      <c r="J478" s="395">
        <f>IF(OR(ISERROR(VLOOKUP($E478&amp;$D$91&amp;$D$92,'CCG data'!$A:$AD,'CCG data'!T$3,FALSE)),ISBLANK(VLOOKUP($E478&amp;$D$91&amp;$D$92,'CCG data'!$A:$AD,'CCG data'!T$3,FALSE))),"",VLOOKUP($E478&amp;$D$91&amp;$D$92,'CCG data'!$A:$AD,'CCG data'!T$3,FALSE))</f>
        <v>13.277853511451397</v>
      </c>
      <c r="K478" s="395"/>
      <c r="L478" s="395">
        <f>IF(OR(ISERROR(VLOOKUP($E478&amp;$D$91&amp;$D$92,'CCG data'!$A:$AD,'CCG data'!U$3,FALSE)),ISBLANK(VLOOKUP($E478&amp;$D$91&amp;$D$92,'CCG data'!$A:$AD,'CCG data'!U$3,FALSE))),"",VLOOKUP($E478&amp;$D$91&amp;$D$92,'CCG data'!$A:$AD,'CCG data'!U$3,FALSE))</f>
        <v>36.453038679965452</v>
      </c>
      <c r="M478" s="396"/>
      <c r="N478" s="367">
        <f>IF(OR(ISERROR(VLOOKUP($E478&amp;$D$91&amp;$D$92,'CCG data'!$A:$AD,'CCG data'!G$3,FALSE)),ISBLANK(VLOOKUP($E478&amp;$D$91&amp;$D$92,'CCG data'!$A:$AD,'CCG data'!G$3,FALSE))),"",VLOOKUP($E478&amp;$D$91&amp;$D$92,'CCG data'!$A:$AD,'CCG data'!G$3,FALSE))</f>
        <v>2145</v>
      </c>
      <c r="P478" s="404" t="str">
        <f>IF(OR(ISERROR(VLOOKUP($E478&amp;$D$91&amp;$D$92,'CCG data'!$A:$AD,'CCG data'!B$3,FALSE)),ISBLANK(VLOOKUP($E478&amp;$D$91&amp;$D$92,'CCG data'!$A:$AD,'CCG data'!B$3,FALSE))),"",VLOOKUP($E478&amp;$D$91&amp;$D$92,'CCG data'!$A:$AD,'CCG data'!B$3,FALSE))</f>
        <v/>
      </c>
      <c r="Q478" s="267"/>
      <c r="R478" s="267">
        <f>IF(OR(ISERROR(VLOOKUP($E478&amp;$D$91&amp;$D$92,'CCG data'!$A:$AD,'CCG data'!C$3,FALSE)),ISBLANK(VLOOKUP($E478&amp;$D$91&amp;$D$92,'CCG data'!$A:$AD,'CCG data'!C$3,FALSE))),"",VLOOKUP($E478&amp;$D$91&amp;$D$92,'CCG data'!$A:$AD,'CCG data'!C$3,FALSE))</f>
        <v>0.76083916083916081</v>
      </c>
      <c r="S478" s="267"/>
      <c r="T478" s="267">
        <f>IF(OR(ISERROR(VLOOKUP($E478&amp;$D$91&amp;$D$92,'CCG data'!$A:$AD,'CCG data'!D$3,FALSE)),ISBLANK(VLOOKUP($E478&amp;$D$91&amp;$D$92,'CCG data'!$A:$AD,'CCG data'!D$3,FALSE))),"",VLOOKUP($E478&amp;$D$91&amp;$D$92,'CCG data'!$A:$AD,'CCG data'!D$3,FALSE))</f>
        <v>6.0139860139860141E-2</v>
      </c>
      <c r="U478" s="267"/>
      <c r="V478" s="267">
        <f>IF(OR(ISERROR(VLOOKUP($E478&amp;$D$91&amp;$D$92,'CCG data'!$A:$AD,'CCG data'!E$3,FALSE)),ISBLANK(VLOOKUP($E478&amp;$D$91&amp;$D$92,'CCG data'!$A:$AD,'CCG data'!E$3,FALSE))),"",VLOOKUP($E478&amp;$D$91&amp;$D$92,'CCG data'!$A:$AD,'CCG data'!E$3,FALSE))</f>
        <v>0.17902097902097902</v>
      </c>
      <c r="W478" s="405"/>
      <c r="Z478" s="165">
        <f>IFERROR(VLOOKUP($E478&amp;$D$92, Outliers!$A$4:$P$214,13,FALSE),"0")</f>
        <v>1</v>
      </c>
      <c r="AA478" s="165">
        <f>IFERROR(VLOOKUP($E478&amp;$D$92, Outliers!$A$4:$P$214,14,FALSE),"0")</f>
        <v>0</v>
      </c>
      <c r="AB478" s="165">
        <f>IFERROR(VLOOKUP($E478&amp;$D$92, Outliers!$A$4:$P$214,15,FALSE),"0")</f>
        <v>1</v>
      </c>
    </row>
    <row r="479" spans="4:28" x14ac:dyDescent="0.25">
      <c r="D479" s="319"/>
      <c r="E479" s="103" t="s">
        <v>27</v>
      </c>
      <c r="F479" s="95" t="str">
        <f>IF(P478="","",VLOOKUP($E478&amp;$D$91&amp;$D$92,'CCG data'!$A:$AD,'CCG data'!W$3,FALSE))</f>
        <v/>
      </c>
      <c r="G479" s="96" t="str">
        <f>IF(P478="","",VLOOKUP($E478&amp;$D$91&amp;$D$92,'CCG data'!$A:$AD,'CCG data'!X$3,FALSE))</f>
        <v/>
      </c>
      <c r="H479" s="96">
        <f>IF(R478="","",VLOOKUP($E478&amp;$D$91&amp;$D$92,'CCG data'!$A:$AD,'CCG data'!Y$3,FALSE))</f>
        <v>150.2089923800979</v>
      </c>
      <c r="I479" s="96">
        <f>IF(R478="","",VLOOKUP($E478&amp;$D$91&amp;$D$92,'CCG data'!$A:$AD,'CCG data'!Z$3,FALSE))</f>
        <v>165.52766004057642</v>
      </c>
      <c r="J479" s="96">
        <f>IF(T478="","",VLOOKUP($E478&amp;$D$91&amp;$D$92,'CCG data'!$A:$AD,'CCG data'!AA$3,FALSE))</f>
        <v>10.986515872441013</v>
      </c>
      <c r="K479" s="96">
        <f>IF(T478="","",VLOOKUP($E478&amp;$D$91&amp;$D$92,'CCG data'!$A:$AD,'CCG data'!AB$3,FALSE))</f>
        <v>15.569191150461782</v>
      </c>
      <c r="L479" s="96">
        <f>IF(V478="","",VLOOKUP($E478&amp;$D$91&amp;$D$92,'CCG data'!$A:$AD,'CCG data'!AC$3,FALSE))</f>
        <v>32.806975452754756</v>
      </c>
      <c r="M479" s="96">
        <f>IF(V478="","",VLOOKUP($E478&amp;$D$91&amp;$D$92,'CCG data'!$A:$AD,'CCG data'!AD$3,FALSE))</f>
        <v>40.099101907176149</v>
      </c>
      <c r="N479" s="368"/>
      <c r="P479" s="152" t="str">
        <f>IF(P478="","",VLOOKUP($E478&amp;$D$91&amp;$D$92,'CCG data'!$A:$AD,'CCG data'!I$3,FALSE))</f>
        <v/>
      </c>
      <c r="Q479" s="15" t="str">
        <f>IF(P478="","",VLOOKUP($E478&amp;$D$91&amp;$D$92,'CCG data'!$A:$AD,'CCG data'!J$3,FALSE))</f>
        <v/>
      </c>
      <c r="R479" s="15">
        <f>IF(R478="","",VLOOKUP($E478&amp;$D$91&amp;$D$92,'CCG data'!$A:$AD,'CCG data'!K$3,FALSE))</f>
        <v>0.74199999999999999</v>
      </c>
      <c r="S479" s="15">
        <f>IF(R478="","",VLOOKUP($E478&amp;$D$91&amp;$D$92,'CCG data'!$A:$AD,'CCG data'!L$3,FALSE))</f>
        <v>0.77800000000000002</v>
      </c>
      <c r="T479" s="15">
        <f>IF(T478="","",VLOOKUP($E478&amp;$D$91&amp;$D$92,'CCG data'!$A:$AD,'CCG data'!M$3,FALSE))</f>
        <v>5.0999999999999997E-2</v>
      </c>
      <c r="U479" s="15">
        <f>IF(T478="","",VLOOKUP($E478&amp;$D$91&amp;$D$92,'CCG data'!$A:$AD,'CCG data'!N$3,FALSE))</f>
        <v>7.0999999999999994E-2</v>
      </c>
      <c r="V479" s="15">
        <f>IF(V478="","",VLOOKUP($E478&amp;$D$91&amp;$D$92,'CCG data'!$A:$AD,'CCG data'!O$3,FALSE))</f>
        <v>0.16300000000000001</v>
      </c>
      <c r="W479" s="136">
        <f>IF(V478="","",VLOOKUP($E478&amp;$D$91&amp;$D$92,'CCG data'!$A:$AD,'CCG data'!P$3,FALSE))</f>
        <v>0.19600000000000001</v>
      </c>
      <c r="Z479" s="165" t="str">
        <f>IFERROR(VLOOKUP($E479&amp;$D$92, Outliers!$A$4:$P$214,13,FALSE),"0")</f>
        <v>0</v>
      </c>
      <c r="AA479" s="165" t="str">
        <f>IFERROR(VLOOKUP($E479&amp;$D$92, Outliers!$A$4:$P$214,14,FALSE),"0")</f>
        <v>0</v>
      </c>
      <c r="AB479" s="165" t="str">
        <f>IFERROR(VLOOKUP($E479&amp;$D$92, Outliers!$A$4:$P$214,15,FALSE),"0")</f>
        <v>0</v>
      </c>
    </row>
    <row r="480" spans="4:28" ht="15.75" x14ac:dyDescent="0.25">
      <c r="D480" s="319"/>
      <c r="E480" s="104" t="s">
        <v>289</v>
      </c>
      <c r="F480" s="394" t="str">
        <f>IF(OR(ISERROR(VLOOKUP($E480&amp;$D$91&amp;$D$92,'CCG data'!$A:$AD,'CCG data'!R$3,FALSE)),ISBLANK(VLOOKUP($E480&amp;$D$91&amp;$D$92,'CCG data'!$A:$AD,'CCG data'!R$3,FALSE))),"",VLOOKUP($E480&amp;$D$91&amp;$D$92,'CCG data'!$A:$AD,'CCG data'!R$3,FALSE))</f>
        <v/>
      </c>
      <c r="G480" s="395"/>
      <c r="H480" s="395">
        <f>IF(OR(ISERROR(VLOOKUP($E480&amp;$D$91&amp;$D$92,'CCG data'!$A:$AD,'CCG data'!S$3,FALSE)),ISBLANK(VLOOKUP($E480&amp;$D$91&amp;$D$92,'CCG data'!$A:$AD,'CCG data'!S$3,FALSE))),"",VLOOKUP($E480&amp;$D$91&amp;$D$92,'CCG data'!$A:$AD,'CCG data'!S$3,FALSE))</f>
        <v>138.43145172407313</v>
      </c>
      <c r="I480" s="395"/>
      <c r="J480" s="395">
        <f>IF(OR(ISERROR(VLOOKUP($E480&amp;$D$91&amp;$D$92,'CCG data'!$A:$AD,'CCG data'!T$3,FALSE)),ISBLANK(VLOOKUP($E480&amp;$D$91&amp;$D$92,'CCG data'!$A:$AD,'CCG data'!T$3,FALSE))),"",VLOOKUP($E480&amp;$D$91&amp;$D$92,'CCG data'!$A:$AD,'CCG data'!T$3,FALSE))</f>
        <v>17.225605448912795</v>
      </c>
      <c r="K480" s="395"/>
      <c r="L480" s="395">
        <f>IF(OR(ISERROR(VLOOKUP($E480&amp;$D$91&amp;$D$92,'CCG data'!$A:$AD,'CCG data'!U$3,FALSE)),ISBLANK(VLOOKUP($E480&amp;$D$91&amp;$D$92,'CCG data'!$A:$AD,'CCG data'!U$3,FALSE))),"",VLOOKUP($E480&amp;$D$91&amp;$D$92,'CCG data'!$A:$AD,'CCG data'!U$3,FALSE))</f>
        <v>31.914492559999953</v>
      </c>
      <c r="M480" s="396"/>
      <c r="N480" s="367">
        <f>IF(OR(ISERROR(VLOOKUP($E480&amp;$D$91&amp;$D$92,'CCG data'!$A:$AD,'CCG data'!G$3,FALSE)),ISBLANK(VLOOKUP($E480&amp;$D$91&amp;$D$92,'CCG data'!$A:$AD,'CCG data'!G$3,FALSE))),"",VLOOKUP($E480&amp;$D$91&amp;$D$92,'CCG data'!$A:$AD,'CCG data'!G$3,FALSE))</f>
        <v>4263</v>
      </c>
      <c r="P480" s="404" t="str">
        <f>IF(OR(ISERROR(VLOOKUP($E480&amp;$D$91&amp;$D$92,'CCG data'!$A:$AD,'CCG data'!B$3,FALSE)),ISBLANK(VLOOKUP($E480&amp;$D$91&amp;$D$92,'CCG data'!$A:$AD,'CCG data'!B$3,FALSE))),"",VLOOKUP($E480&amp;$D$91&amp;$D$92,'CCG data'!$A:$AD,'CCG data'!B$3,FALSE))</f>
        <v/>
      </c>
      <c r="Q480" s="267"/>
      <c r="R480" s="267">
        <f>IF(OR(ISERROR(VLOOKUP($E480&amp;$D$91&amp;$D$92,'CCG data'!$A:$AD,'CCG data'!C$3,FALSE)),ISBLANK(VLOOKUP($E480&amp;$D$91&amp;$D$92,'CCG data'!$A:$AD,'CCG data'!C$3,FALSE))),"",VLOOKUP($E480&amp;$D$91&amp;$D$92,'CCG data'!$A:$AD,'CCG data'!C$3,FALSE))</f>
        <v>0.74220032840722494</v>
      </c>
      <c r="S480" s="267"/>
      <c r="T480" s="267">
        <f>IF(OR(ISERROR(VLOOKUP($E480&amp;$D$91&amp;$D$92,'CCG data'!$A:$AD,'CCG data'!D$3,FALSE)),ISBLANK(VLOOKUP($E480&amp;$D$91&amp;$D$92,'CCG data'!$A:$AD,'CCG data'!D$3,FALSE))),"",VLOOKUP($E480&amp;$D$91&amp;$D$92,'CCG data'!$A:$AD,'CCG data'!D$3,FALSE))</f>
        <v>8.6793338024865122E-2</v>
      </c>
      <c r="U480" s="267"/>
      <c r="V480" s="267">
        <f>IF(OR(ISERROR(VLOOKUP($E480&amp;$D$91&amp;$D$92,'CCG data'!$A:$AD,'CCG data'!E$3,FALSE)),ISBLANK(VLOOKUP($E480&amp;$D$91&amp;$D$92,'CCG data'!$A:$AD,'CCG data'!E$3,FALSE))),"",VLOOKUP($E480&amp;$D$91&amp;$D$92,'CCG data'!$A:$AD,'CCG data'!E$3,FALSE))</f>
        <v>0.17100633356790992</v>
      </c>
      <c r="W480" s="405"/>
      <c r="Z480" s="165">
        <f>IFERROR(VLOOKUP($E480&amp;$D$92, Outliers!$A$4:$P$214,13,FALSE),"0")</f>
        <v>1</v>
      </c>
      <c r="AA480" s="165">
        <f>IFERROR(VLOOKUP($E480&amp;$D$92, Outliers!$A$4:$P$214,14,FALSE),"0")</f>
        <v>0</v>
      </c>
      <c r="AB480" s="165">
        <f>IFERROR(VLOOKUP($E480&amp;$D$92, Outliers!$A$4:$P$214,15,FALSE),"0")</f>
        <v>0</v>
      </c>
    </row>
    <row r="481" spans="4:28" x14ac:dyDescent="0.25">
      <c r="D481" s="319"/>
      <c r="E481" s="103" t="s">
        <v>27</v>
      </c>
      <c r="F481" s="95" t="str">
        <f>IF(P480="","",VLOOKUP($E480&amp;$D$91&amp;$D$92,'CCG data'!$A:$AD,'CCG data'!W$3,FALSE))</f>
        <v/>
      </c>
      <c r="G481" s="96" t="str">
        <f>IF(P480="","",VLOOKUP($E480&amp;$D$91&amp;$D$92,'CCG data'!$A:$AD,'CCG data'!X$3,FALSE))</f>
        <v/>
      </c>
      <c r="H481" s="96">
        <f>IF(R480="","",VLOOKUP($E480&amp;$D$91&amp;$D$92,'CCG data'!$A:$AD,'CCG data'!Y$3,FALSE))</f>
        <v>133.60783705423589</v>
      </c>
      <c r="I481" s="96">
        <f>IF(R480="","",VLOOKUP($E480&amp;$D$91&amp;$D$92,'CCG data'!$A:$AD,'CCG data'!Z$3,FALSE))</f>
        <v>143.25506639391037</v>
      </c>
      <c r="J481" s="96">
        <f>IF(T480="","",VLOOKUP($E480&amp;$D$91&amp;$D$92,'CCG data'!$A:$AD,'CCG data'!AA$3,FALSE))</f>
        <v>15.470392942023265</v>
      </c>
      <c r="K481" s="96">
        <f>IF(T480="","",VLOOKUP($E480&amp;$D$91&amp;$D$92,'CCG data'!$A:$AD,'CCG data'!AB$3,FALSE))</f>
        <v>18.980817955802326</v>
      </c>
      <c r="L481" s="96">
        <f>IF(V480="","",VLOOKUP($E480&amp;$D$91&amp;$D$92,'CCG data'!$A:$AD,'CCG data'!AC$3,FALSE))</f>
        <v>29.59773680379255</v>
      </c>
      <c r="M481" s="96">
        <f>IF(V480="","",VLOOKUP($E480&amp;$D$91&amp;$D$92,'CCG data'!$A:$AD,'CCG data'!AD$3,FALSE))</f>
        <v>34.231248316207356</v>
      </c>
      <c r="N481" s="368"/>
      <c r="P481" s="152" t="str">
        <f>IF(P480="","",VLOOKUP($E480&amp;$D$91&amp;$D$92,'CCG data'!$A:$AD,'CCG data'!I$3,FALSE))</f>
        <v/>
      </c>
      <c r="Q481" s="15" t="str">
        <f>IF(P480="","",VLOOKUP($E480&amp;$D$91&amp;$D$92,'CCG data'!$A:$AD,'CCG data'!J$3,FALSE))</f>
        <v/>
      </c>
      <c r="R481" s="15">
        <f>IF(R480="","",VLOOKUP($E480&amp;$D$91&amp;$D$92,'CCG data'!$A:$AD,'CCG data'!K$3,FALSE))</f>
        <v>0.72899999999999998</v>
      </c>
      <c r="S481" s="15">
        <f>IF(R480="","",VLOOKUP($E480&amp;$D$91&amp;$D$92,'CCG data'!$A:$AD,'CCG data'!L$3,FALSE))</f>
        <v>0.755</v>
      </c>
      <c r="T481" s="15">
        <f>IF(T480="","",VLOOKUP($E480&amp;$D$91&amp;$D$92,'CCG data'!$A:$AD,'CCG data'!M$3,FALSE))</f>
        <v>7.9000000000000001E-2</v>
      </c>
      <c r="U481" s="15">
        <f>IF(T480="","",VLOOKUP($E480&amp;$D$91&amp;$D$92,'CCG data'!$A:$AD,'CCG data'!N$3,FALSE))</f>
        <v>9.6000000000000002E-2</v>
      </c>
      <c r="V481" s="15">
        <f>IF(V480="","",VLOOKUP($E480&amp;$D$91&amp;$D$92,'CCG data'!$A:$AD,'CCG data'!O$3,FALSE))</f>
        <v>0.16</v>
      </c>
      <c r="W481" s="136">
        <f>IF(V480="","",VLOOKUP($E480&amp;$D$91&amp;$D$92,'CCG data'!$A:$AD,'CCG data'!P$3,FALSE))</f>
        <v>0.183</v>
      </c>
      <c r="Z481" s="165" t="str">
        <f>IFERROR(VLOOKUP($E481&amp;$D$92, Outliers!$A$4:$P$214,13,FALSE),"0")</f>
        <v>0</v>
      </c>
      <c r="AA481" s="165" t="str">
        <f>IFERROR(VLOOKUP($E481&amp;$D$92, Outliers!$A$4:$P$214,14,FALSE),"0")</f>
        <v>0</v>
      </c>
      <c r="AB481" s="165" t="str">
        <f>IFERROR(VLOOKUP($E481&amp;$D$92, Outliers!$A$4:$P$214,15,FALSE),"0")</f>
        <v>0</v>
      </c>
    </row>
    <row r="482" spans="4:28" ht="15.75" x14ac:dyDescent="0.25">
      <c r="D482" s="319"/>
      <c r="E482" s="104" t="s">
        <v>290</v>
      </c>
      <c r="F482" s="394" t="str">
        <f>IF(OR(ISERROR(VLOOKUP($E482&amp;$D$91&amp;$D$92,'CCG data'!$A:$AD,'CCG data'!R$3,FALSE)),ISBLANK(VLOOKUP($E482&amp;$D$91&amp;$D$92,'CCG data'!$A:$AD,'CCG data'!R$3,FALSE))),"",VLOOKUP($E482&amp;$D$91&amp;$D$92,'CCG data'!$A:$AD,'CCG data'!R$3,FALSE))</f>
        <v/>
      </c>
      <c r="G482" s="395"/>
      <c r="H482" s="395">
        <f>IF(OR(ISERROR(VLOOKUP($E482&amp;$D$91&amp;$D$92,'CCG data'!$A:$AD,'CCG data'!S$3,FALSE)),ISBLANK(VLOOKUP($E482&amp;$D$91&amp;$D$92,'CCG data'!$A:$AD,'CCG data'!S$3,FALSE))),"",VLOOKUP($E482&amp;$D$91&amp;$D$92,'CCG data'!$A:$AD,'CCG data'!S$3,FALSE))</f>
        <v>145.85721750430278</v>
      </c>
      <c r="I482" s="395"/>
      <c r="J482" s="395">
        <f>IF(OR(ISERROR(VLOOKUP($E482&amp;$D$91&amp;$D$92,'CCG data'!$A:$AD,'CCG data'!T$3,FALSE)),ISBLANK(VLOOKUP($E482&amp;$D$91&amp;$D$92,'CCG data'!$A:$AD,'CCG data'!T$3,FALSE))),"",VLOOKUP($E482&amp;$D$91&amp;$D$92,'CCG data'!$A:$AD,'CCG data'!T$3,FALSE))</f>
        <v>15.752461336357506</v>
      </c>
      <c r="K482" s="395"/>
      <c r="L482" s="395">
        <f>IF(OR(ISERROR(VLOOKUP($E482&amp;$D$91&amp;$D$92,'CCG data'!$A:$AD,'CCG data'!U$3,FALSE)),ISBLANK(VLOOKUP($E482&amp;$D$91&amp;$D$92,'CCG data'!$A:$AD,'CCG data'!U$3,FALSE))),"",VLOOKUP($E482&amp;$D$91&amp;$D$92,'CCG data'!$A:$AD,'CCG data'!U$3,FALSE))</f>
        <v>25.894651686322074</v>
      </c>
      <c r="M482" s="396"/>
      <c r="N482" s="367">
        <f>IF(OR(ISERROR(VLOOKUP($E482&amp;$D$91&amp;$D$92,'CCG data'!$A:$AD,'CCG data'!G$3,FALSE)),ISBLANK(VLOOKUP($E482&amp;$D$91&amp;$D$92,'CCG data'!$A:$AD,'CCG data'!G$3,FALSE))),"",VLOOKUP($E482&amp;$D$91&amp;$D$92,'CCG data'!$A:$AD,'CCG data'!G$3,FALSE))</f>
        <v>3162</v>
      </c>
      <c r="P482" s="404" t="str">
        <f>IF(OR(ISERROR(VLOOKUP($E482&amp;$D$91&amp;$D$92,'CCG data'!$A:$AD,'CCG data'!B$3,FALSE)),ISBLANK(VLOOKUP($E482&amp;$D$91&amp;$D$92,'CCG data'!$A:$AD,'CCG data'!B$3,FALSE))),"",VLOOKUP($E482&amp;$D$91&amp;$D$92,'CCG data'!$A:$AD,'CCG data'!B$3,FALSE))</f>
        <v/>
      </c>
      <c r="Q482" s="267"/>
      <c r="R482" s="267">
        <f>IF(OR(ISERROR(VLOOKUP($E482&amp;$D$91&amp;$D$92,'CCG data'!$A:$AD,'CCG data'!C$3,FALSE)),ISBLANK(VLOOKUP($E482&amp;$D$91&amp;$D$92,'CCG data'!$A:$AD,'CCG data'!C$3,FALSE))),"",VLOOKUP($E482&amp;$D$91&amp;$D$92,'CCG data'!$A:$AD,'CCG data'!C$3,FALSE))</f>
        <v>0.78462998102466797</v>
      </c>
      <c r="S482" s="267"/>
      <c r="T482" s="267">
        <f>IF(OR(ISERROR(VLOOKUP($E482&amp;$D$91&amp;$D$92,'CCG data'!$A:$AD,'CCG data'!D$3,FALSE)),ISBLANK(VLOOKUP($E482&amp;$D$91&amp;$D$92,'CCG data'!$A:$AD,'CCG data'!D$3,FALSE))),"",VLOOKUP($E482&amp;$D$91&amp;$D$92,'CCG data'!$A:$AD,'CCG data'!D$3,FALSE))</f>
        <v>7.4952561669829221E-2</v>
      </c>
      <c r="U482" s="267"/>
      <c r="V482" s="267">
        <f>IF(OR(ISERROR(VLOOKUP($E482&amp;$D$91&amp;$D$92,'CCG data'!$A:$AD,'CCG data'!E$3,FALSE)),ISBLANK(VLOOKUP($E482&amp;$D$91&amp;$D$92,'CCG data'!$A:$AD,'CCG data'!E$3,FALSE))),"",VLOOKUP($E482&amp;$D$91&amp;$D$92,'CCG data'!$A:$AD,'CCG data'!E$3,FALSE))</f>
        <v>0.14041745730550284</v>
      </c>
      <c r="W482" s="405"/>
      <c r="Z482" s="165">
        <f>IFERROR(VLOOKUP($E482&amp;$D$92, Outliers!$A$4:$P$214,13,FALSE),"0")</f>
        <v>1</v>
      </c>
      <c r="AA482" s="165">
        <f>IFERROR(VLOOKUP($E482&amp;$D$92, Outliers!$A$4:$P$214,14,FALSE),"0")</f>
        <v>0</v>
      </c>
      <c r="AB482" s="165">
        <f>IFERROR(VLOOKUP($E482&amp;$D$92, Outliers!$A$4:$P$214,15,FALSE),"0")</f>
        <v>0</v>
      </c>
    </row>
    <row r="483" spans="4:28" x14ac:dyDescent="0.25">
      <c r="D483" s="319"/>
      <c r="E483" s="103" t="s">
        <v>27</v>
      </c>
      <c r="F483" s="95" t="str">
        <f>IF(P482="","",VLOOKUP($E482&amp;$D$91&amp;$D$92,'CCG data'!$A:$AD,'CCG data'!W$3,FALSE))</f>
        <v/>
      </c>
      <c r="G483" s="96" t="str">
        <f>IF(P482="","",VLOOKUP($E482&amp;$D$91&amp;$D$92,'CCG data'!$A:$AD,'CCG data'!X$3,FALSE))</f>
        <v/>
      </c>
      <c r="H483" s="96">
        <f>IF(R482="","",VLOOKUP($E482&amp;$D$91&amp;$D$92,'CCG data'!$A:$AD,'CCG data'!Y$3,FALSE))</f>
        <v>140.11776305414273</v>
      </c>
      <c r="I483" s="96">
        <f>IF(R482="","",VLOOKUP($E482&amp;$D$91&amp;$D$92,'CCG data'!$A:$AD,'CCG data'!Z$3,FALSE))</f>
        <v>151.59667195446283</v>
      </c>
      <c r="J483" s="96">
        <f>IF(T482="","",VLOOKUP($E482&amp;$D$91&amp;$D$92,'CCG data'!$A:$AD,'CCG data'!AA$3,FALSE))</f>
        <v>13.746925989443231</v>
      </c>
      <c r="K483" s="96">
        <f>IF(T482="","",VLOOKUP($E482&amp;$D$91&amp;$D$92,'CCG data'!$A:$AD,'CCG data'!AB$3,FALSE))</f>
        <v>17.757996683271781</v>
      </c>
      <c r="L483" s="96">
        <f>IF(V482="","",VLOOKUP($E482&amp;$D$91&amp;$D$92,'CCG data'!$A:$AD,'CCG data'!AC$3,FALSE))</f>
        <v>23.48599634818282</v>
      </c>
      <c r="M483" s="96">
        <f>IF(V482="","",VLOOKUP($E482&amp;$D$91&amp;$D$92,'CCG data'!$A:$AD,'CCG data'!AD$3,FALSE))</f>
        <v>28.303307024461329</v>
      </c>
      <c r="N483" s="368"/>
      <c r="P483" s="152" t="str">
        <f>IF(P482="","",VLOOKUP($E482&amp;$D$91&amp;$D$92,'CCG data'!$A:$AD,'CCG data'!I$3,FALSE))</f>
        <v/>
      </c>
      <c r="Q483" s="15" t="str">
        <f>IF(P482="","",VLOOKUP($E482&amp;$D$91&amp;$D$92,'CCG data'!$A:$AD,'CCG data'!J$3,FALSE))</f>
        <v/>
      </c>
      <c r="R483" s="15">
        <f>IF(R482="","",VLOOKUP($E482&amp;$D$91&amp;$D$92,'CCG data'!$A:$AD,'CCG data'!K$3,FALSE))</f>
        <v>0.77</v>
      </c>
      <c r="S483" s="15">
        <f>IF(R482="","",VLOOKUP($E482&amp;$D$91&amp;$D$92,'CCG data'!$A:$AD,'CCG data'!L$3,FALSE))</f>
        <v>0.79900000000000004</v>
      </c>
      <c r="T483" s="15">
        <f>IF(T482="","",VLOOKUP($E482&amp;$D$91&amp;$D$92,'CCG data'!$A:$AD,'CCG data'!M$3,FALSE))</f>
        <v>6.6000000000000003E-2</v>
      </c>
      <c r="U483" s="15">
        <f>IF(T482="","",VLOOKUP($E482&amp;$D$91&amp;$D$92,'CCG data'!$A:$AD,'CCG data'!N$3,FALSE))</f>
        <v>8.5000000000000006E-2</v>
      </c>
      <c r="V483" s="15">
        <f>IF(V482="","",VLOOKUP($E482&amp;$D$91&amp;$D$92,'CCG data'!$A:$AD,'CCG data'!O$3,FALSE))</f>
        <v>0.129</v>
      </c>
      <c r="W483" s="136">
        <f>IF(V482="","",VLOOKUP($E482&amp;$D$91&amp;$D$92,'CCG data'!$A:$AD,'CCG data'!P$3,FALSE))</f>
        <v>0.153</v>
      </c>
      <c r="Z483" s="165" t="str">
        <f>IFERROR(VLOOKUP($E483&amp;$D$92, Outliers!$A$4:$P$214,13,FALSE),"0")</f>
        <v>0</v>
      </c>
      <c r="AA483" s="165" t="str">
        <f>IFERROR(VLOOKUP($E483&amp;$D$92, Outliers!$A$4:$P$214,14,FALSE),"0")</f>
        <v>0</v>
      </c>
      <c r="AB483" s="165" t="str">
        <f>IFERROR(VLOOKUP($E483&amp;$D$92, Outliers!$A$4:$P$214,15,FALSE),"0")</f>
        <v>0</v>
      </c>
    </row>
    <row r="484" spans="4:28" ht="15.75" x14ac:dyDescent="0.25">
      <c r="D484" s="319"/>
      <c r="E484" s="104" t="s">
        <v>291</v>
      </c>
      <c r="F484" s="394" t="str">
        <f>IF(OR(ISERROR(VLOOKUP($E484&amp;$D$91&amp;$D$92,'CCG data'!$A:$AD,'CCG data'!R$3,FALSE)),ISBLANK(VLOOKUP($E484&amp;$D$91&amp;$D$92,'CCG data'!$A:$AD,'CCG data'!R$3,FALSE))),"",VLOOKUP($E484&amp;$D$91&amp;$D$92,'CCG data'!$A:$AD,'CCG data'!R$3,FALSE))</f>
        <v/>
      </c>
      <c r="G484" s="395"/>
      <c r="H484" s="395">
        <f>IF(OR(ISERROR(VLOOKUP($E484&amp;$D$91&amp;$D$92,'CCG data'!$A:$AD,'CCG data'!S$3,FALSE)),ISBLANK(VLOOKUP($E484&amp;$D$91&amp;$D$92,'CCG data'!$A:$AD,'CCG data'!S$3,FALSE))),"",VLOOKUP($E484&amp;$D$91&amp;$D$92,'CCG data'!$A:$AD,'CCG data'!S$3,FALSE))</f>
        <v>98.697897103978661</v>
      </c>
      <c r="I484" s="395"/>
      <c r="J484" s="395">
        <f>IF(OR(ISERROR(VLOOKUP($E484&amp;$D$91&amp;$D$92,'CCG data'!$A:$AD,'CCG data'!T$3,FALSE)),ISBLANK(VLOOKUP($E484&amp;$D$91&amp;$D$92,'CCG data'!$A:$AD,'CCG data'!T$3,FALSE))),"",VLOOKUP($E484&amp;$D$91&amp;$D$92,'CCG data'!$A:$AD,'CCG data'!T$3,FALSE))</f>
        <v>14.839167456296991</v>
      </c>
      <c r="K484" s="395"/>
      <c r="L484" s="395">
        <f>IF(OR(ISERROR(VLOOKUP($E484&amp;$D$91&amp;$D$92,'CCG data'!$A:$AD,'CCG data'!U$3,FALSE)),ISBLANK(VLOOKUP($E484&amp;$D$91&amp;$D$92,'CCG data'!$A:$AD,'CCG data'!U$3,FALSE))),"",VLOOKUP($E484&amp;$D$91&amp;$D$92,'CCG data'!$A:$AD,'CCG data'!U$3,FALSE))</f>
        <v>24.115875460920766</v>
      </c>
      <c r="M484" s="396"/>
      <c r="N484" s="367">
        <f>IF(OR(ISERROR(VLOOKUP($E484&amp;$D$91&amp;$D$92,'CCG data'!$A:$AD,'CCG data'!G$3,FALSE)),ISBLANK(VLOOKUP($E484&amp;$D$91&amp;$D$92,'CCG data'!$A:$AD,'CCG data'!G$3,FALSE))),"",VLOOKUP($E484&amp;$D$91&amp;$D$92,'CCG data'!$A:$AD,'CCG data'!G$3,FALSE))</f>
        <v>599</v>
      </c>
      <c r="P484" s="404" t="str">
        <f>IF(OR(ISERROR(VLOOKUP($E484&amp;$D$91&amp;$D$92,'CCG data'!$A:$AD,'CCG data'!B$3,FALSE)),ISBLANK(VLOOKUP($E484&amp;$D$91&amp;$D$92,'CCG data'!$A:$AD,'CCG data'!B$3,FALSE))),"",VLOOKUP($E484&amp;$D$91&amp;$D$92,'CCG data'!$A:$AD,'CCG data'!B$3,FALSE))</f>
        <v/>
      </c>
      <c r="Q484" s="267"/>
      <c r="R484" s="267">
        <f>IF(OR(ISERROR(VLOOKUP($E484&amp;$D$91&amp;$D$92,'CCG data'!$A:$AD,'CCG data'!C$3,FALSE)),ISBLANK(VLOOKUP($E484&amp;$D$91&amp;$D$92,'CCG data'!$A:$AD,'CCG data'!C$3,FALSE))),"",VLOOKUP($E484&amp;$D$91&amp;$D$92,'CCG data'!$A:$AD,'CCG data'!C$3,FALSE))</f>
        <v>0.72954924874791316</v>
      </c>
      <c r="S484" s="267"/>
      <c r="T484" s="267">
        <f>IF(OR(ISERROR(VLOOKUP($E484&amp;$D$91&amp;$D$92,'CCG data'!$A:$AD,'CCG data'!D$3,FALSE)),ISBLANK(VLOOKUP($E484&amp;$D$91&amp;$D$92,'CCG data'!$A:$AD,'CCG data'!D$3,FALSE))),"",VLOOKUP($E484&amp;$D$91&amp;$D$92,'CCG data'!$A:$AD,'CCG data'!D$3,FALSE))</f>
        <v>9.1819699499165269E-2</v>
      </c>
      <c r="U484" s="267"/>
      <c r="V484" s="267">
        <f>IF(OR(ISERROR(VLOOKUP($E484&amp;$D$91&amp;$D$92,'CCG data'!$A:$AD,'CCG data'!E$3,FALSE)),ISBLANK(VLOOKUP($E484&amp;$D$91&amp;$D$92,'CCG data'!$A:$AD,'CCG data'!E$3,FALSE))),"",VLOOKUP($E484&amp;$D$91&amp;$D$92,'CCG data'!$A:$AD,'CCG data'!E$3,FALSE))</f>
        <v>0.17863105175292154</v>
      </c>
      <c r="W484" s="405"/>
      <c r="Z484" s="165">
        <f>IFERROR(VLOOKUP($E484&amp;$D$92, Outliers!$A$4:$P$214,13,FALSE),"0")</f>
        <v>1</v>
      </c>
      <c r="AA484" s="165">
        <f>IFERROR(VLOOKUP($E484&amp;$D$92, Outliers!$A$4:$P$214,14,FALSE),"0")</f>
        <v>0</v>
      </c>
      <c r="AB484" s="165">
        <f>IFERROR(VLOOKUP($E484&amp;$D$92, Outliers!$A$4:$P$214,15,FALSE),"0")</f>
        <v>0</v>
      </c>
    </row>
    <row r="485" spans="4:28" x14ac:dyDescent="0.25">
      <c r="D485" s="319"/>
      <c r="E485" s="103" t="s">
        <v>27</v>
      </c>
      <c r="F485" s="95" t="str">
        <f>IF(P484="","",VLOOKUP($E484&amp;$D$91&amp;$D$92,'CCG data'!$A:$AD,'CCG data'!W$3,FALSE))</f>
        <v/>
      </c>
      <c r="G485" s="96" t="str">
        <f>IF(P484="","",VLOOKUP($E484&amp;$D$91&amp;$D$92,'CCG data'!$A:$AD,'CCG data'!X$3,FALSE))</f>
        <v/>
      </c>
      <c r="H485" s="96">
        <f>IF(R484="","",VLOOKUP($E484&amp;$D$91&amp;$D$92,'CCG data'!$A:$AD,'CCG data'!Y$3,FALSE))</f>
        <v>89.444030124785485</v>
      </c>
      <c r="I485" s="96">
        <f>IF(R484="","",VLOOKUP($E484&amp;$D$91&amp;$D$92,'CCG data'!$A:$AD,'CCG data'!Z$3,FALSE))</f>
        <v>107.95176408317184</v>
      </c>
      <c r="J485" s="96">
        <f>IF(T484="","",VLOOKUP($E484&amp;$D$91&amp;$D$92,'CCG data'!$A:$AD,'CCG data'!AA$3,FALSE))</f>
        <v>10.917378110320048</v>
      </c>
      <c r="K485" s="96">
        <f>IF(T484="","",VLOOKUP($E484&amp;$D$91&amp;$D$92,'CCG data'!$A:$AD,'CCG data'!AB$3,FALSE))</f>
        <v>18.760956802273935</v>
      </c>
      <c r="L485" s="96">
        <f>IF(V484="","",VLOOKUP($E484&amp;$D$91&amp;$D$92,'CCG data'!$A:$AD,'CCG data'!AC$3,FALSE))</f>
        <v>19.546390893343574</v>
      </c>
      <c r="M485" s="96">
        <f>IF(V484="","",VLOOKUP($E484&amp;$D$91&amp;$D$92,'CCG data'!$A:$AD,'CCG data'!AD$3,FALSE))</f>
        <v>28.685360028497957</v>
      </c>
      <c r="N485" s="368"/>
      <c r="P485" s="152" t="str">
        <f>IF(P484="","",VLOOKUP($E484&amp;$D$91&amp;$D$92,'CCG data'!$A:$AD,'CCG data'!I$3,FALSE))</f>
        <v/>
      </c>
      <c r="Q485" s="15" t="str">
        <f>IF(P484="","",VLOOKUP($E484&amp;$D$91&amp;$D$92,'CCG data'!$A:$AD,'CCG data'!J$3,FALSE))</f>
        <v/>
      </c>
      <c r="R485" s="15">
        <f>IF(R484="","",VLOOKUP($E484&amp;$D$91&amp;$D$92,'CCG data'!$A:$AD,'CCG data'!K$3,FALSE))</f>
        <v>0.69299999999999995</v>
      </c>
      <c r="S485" s="15">
        <f>IF(R484="","",VLOOKUP($E484&amp;$D$91&amp;$D$92,'CCG data'!$A:$AD,'CCG data'!L$3,FALSE))</f>
        <v>0.76400000000000001</v>
      </c>
      <c r="T485" s="15">
        <f>IF(T484="","",VLOOKUP($E484&amp;$D$91&amp;$D$92,'CCG data'!$A:$AD,'CCG data'!M$3,FALSE))</f>
        <v>7.0999999999999994E-2</v>
      </c>
      <c r="U485" s="15">
        <f>IF(T484="","",VLOOKUP($E484&amp;$D$91&amp;$D$92,'CCG data'!$A:$AD,'CCG data'!N$3,FALSE))</f>
        <v>0.11799999999999999</v>
      </c>
      <c r="V485" s="15">
        <f>IF(V484="","",VLOOKUP($E484&amp;$D$91&amp;$D$92,'CCG data'!$A:$AD,'CCG data'!O$3,FALSE))</f>
        <v>0.15</v>
      </c>
      <c r="W485" s="136">
        <f>IF(V484="","",VLOOKUP($E484&amp;$D$91&amp;$D$92,'CCG data'!$A:$AD,'CCG data'!P$3,FALSE))</f>
        <v>0.21099999999999999</v>
      </c>
      <c r="Z485" s="165" t="str">
        <f>IFERROR(VLOOKUP($E485&amp;$D$92, Outliers!$A$4:$P$214,13,FALSE),"0")</f>
        <v>0</v>
      </c>
      <c r="AA485" s="165" t="str">
        <f>IFERROR(VLOOKUP($E485&amp;$D$92, Outliers!$A$4:$P$214,14,FALSE),"0")</f>
        <v>0</v>
      </c>
      <c r="AB485" s="165" t="str">
        <f>IFERROR(VLOOKUP($E485&amp;$D$92, Outliers!$A$4:$P$214,15,FALSE),"0")</f>
        <v>0</v>
      </c>
    </row>
    <row r="486" spans="4:28" ht="15.75" x14ac:dyDescent="0.25">
      <c r="D486" s="319"/>
      <c r="E486" s="104" t="s">
        <v>292</v>
      </c>
      <c r="F486" s="394" t="str">
        <f>IF(OR(ISERROR(VLOOKUP($E486&amp;$D$91&amp;$D$92,'CCG data'!$A:$AD,'CCG data'!R$3,FALSE)),ISBLANK(VLOOKUP($E486&amp;$D$91&amp;$D$92,'CCG data'!$A:$AD,'CCG data'!R$3,FALSE))),"",VLOOKUP($E486&amp;$D$91&amp;$D$92,'CCG data'!$A:$AD,'CCG data'!R$3,FALSE))</f>
        <v/>
      </c>
      <c r="G486" s="395"/>
      <c r="H486" s="395">
        <f>IF(OR(ISERROR(VLOOKUP($E486&amp;$D$91&amp;$D$92,'CCG data'!$A:$AD,'CCG data'!S$3,FALSE)),ISBLANK(VLOOKUP($E486&amp;$D$91&amp;$D$92,'CCG data'!$A:$AD,'CCG data'!S$3,FALSE))),"",VLOOKUP($E486&amp;$D$91&amp;$D$92,'CCG data'!$A:$AD,'CCG data'!S$3,FALSE))</f>
        <v>102.73154185244124</v>
      </c>
      <c r="I486" s="395"/>
      <c r="J486" s="395">
        <f>IF(OR(ISERROR(VLOOKUP($E486&amp;$D$91&amp;$D$92,'CCG data'!$A:$AD,'CCG data'!T$3,FALSE)),ISBLANK(VLOOKUP($E486&amp;$D$91&amp;$D$92,'CCG data'!$A:$AD,'CCG data'!T$3,FALSE))),"",VLOOKUP($E486&amp;$D$91&amp;$D$92,'CCG data'!$A:$AD,'CCG data'!T$3,FALSE))</f>
        <v>14.177169619345772</v>
      </c>
      <c r="K486" s="395"/>
      <c r="L486" s="395">
        <f>IF(OR(ISERROR(VLOOKUP($E486&amp;$D$91&amp;$D$92,'CCG data'!$A:$AD,'CCG data'!U$3,FALSE)),ISBLANK(VLOOKUP($E486&amp;$D$91&amp;$D$92,'CCG data'!$A:$AD,'CCG data'!U$3,FALSE))),"",VLOOKUP($E486&amp;$D$91&amp;$D$92,'CCG data'!$A:$AD,'CCG data'!U$3,FALSE))</f>
        <v>29.096821316805045</v>
      </c>
      <c r="M486" s="396"/>
      <c r="N486" s="367">
        <f>IF(OR(ISERROR(VLOOKUP($E486&amp;$D$91&amp;$D$92,'CCG data'!$A:$AD,'CCG data'!G$3,FALSE)),ISBLANK(VLOOKUP($E486&amp;$D$91&amp;$D$92,'CCG data'!$A:$AD,'CCG data'!G$3,FALSE))),"",VLOOKUP($E486&amp;$D$91&amp;$D$92,'CCG data'!$A:$AD,'CCG data'!G$3,FALSE))</f>
        <v>2000</v>
      </c>
      <c r="P486" s="404" t="str">
        <f>IF(OR(ISERROR(VLOOKUP($E486&amp;$D$91&amp;$D$92,'CCG data'!$A:$AD,'CCG data'!B$3,FALSE)),ISBLANK(VLOOKUP($E486&amp;$D$91&amp;$D$92,'CCG data'!$A:$AD,'CCG data'!B$3,FALSE))),"",VLOOKUP($E486&amp;$D$91&amp;$D$92,'CCG data'!$A:$AD,'CCG data'!B$3,FALSE))</f>
        <v/>
      </c>
      <c r="Q486" s="267"/>
      <c r="R486" s="267">
        <f>IF(OR(ISERROR(VLOOKUP($E486&amp;$D$91&amp;$D$92,'CCG data'!$A:$AD,'CCG data'!C$3,FALSE)),ISBLANK(VLOOKUP($E486&amp;$D$91&amp;$D$92,'CCG data'!$A:$AD,'CCG data'!C$3,FALSE))),"",VLOOKUP($E486&amp;$D$91&amp;$D$92,'CCG data'!$A:$AD,'CCG data'!C$3,FALSE))</f>
        <v>0.71450000000000002</v>
      </c>
      <c r="S486" s="267"/>
      <c r="T486" s="267">
        <f>IF(OR(ISERROR(VLOOKUP($E486&amp;$D$91&amp;$D$92,'CCG data'!$A:$AD,'CCG data'!D$3,FALSE)),ISBLANK(VLOOKUP($E486&amp;$D$91&amp;$D$92,'CCG data'!$A:$AD,'CCG data'!D$3,FALSE))),"",VLOOKUP($E486&amp;$D$91&amp;$D$92,'CCG data'!$A:$AD,'CCG data'!D$3,FALSE))</f>
        <v>8.3000000000000004E-2</v>
      </c>
      <c r="U486" s="267"/>
      <c r="V486" s="267">
        <f>IF(OR(ISERROR(VLOOKUP($E486&amp;$D$91&amp;$D$92,'CCG data'!$A:$AD,'CCG data'!E$3,FALSE)),ISBLANK(VLOOKUP($E486&amp;$D$91&amp;$D$92,'CCG data'!$A:$AD,'CCG data'!E$3,FALSE))),"",VLOOKUP($E486&amp;$D$91&amp;$D$92,'CCG data'!$A:$AD,'CCG data'!E$3,FALSE))</f>
        <v>0.20250000000000001</v>
      </c>
      <c r="W486" s="405"/>
      <c r="Z486" s="165">
        <f>IFERROR(VLOOKUP($E486&amp;$D$92, Outliers!$A$4:$P$214,13,FALSE),"0")</f>
        <v>1</v>
      </c>
      <c r="AA486" s="165">
        <f>IFERROR(VLOOKUP($E486&amp;$D$92, Outliers!$A$4:$P$214,14,FALSE),"0")</f>
        <v>0</v>
      </c>
      <c r="AB486" s="165">
        <f>IFERROR(VLOOKUP($E486&amp;$D$92, Outliers!$A$4:$P$214,15,FALSE),"0")</f>
        <v>0</v>
      </c>
    </row>
    <row r="487" spans="4:28" x14ac:dyDescent="0.25">
      <c r="D487" s="319"/>
      <c r="E487" s="103" t="s">
        <v>27</v>
      </c>
      <c r="F487" s="95" t="str">
        <f>IF(P486="","",VLOOKUP($E486&amp;$D$91&amp;$D$92,'CCG data'!$A:$AD,'CCG data'!W$3,FALSE))</f>
        <v/>
      </c>
      <c r="G487" s="96" t="str">
        <f>IF(P486="","",VLOOKUP($E486&amp;$D$91&amp;$D$92,'CCG data'!$A:$AD,'CCG data'!X$3,FALSE))</f>
        <v/>
      </c>
      <c r="H487" s="96">
        <f>IF(R486="","",VLOOKUP($E486&amp;$D$91&amp;$D$92,'CCG data'!$A:$AD,'CCG data'!Y$3,FALSE))</f>
        <v>97.405019384638862</v>
      </c>
      <c r="I487" s="96">
        <f>IF(R486="","",VLOOKUP($E486&amp;$D$91&amp;$D$92,'CCG data'!$A:$AD,'CCG data'!Z$3,FALSE))</f>
        <v>108.05806432024362</v>
      </c>
      <c r="J487" s="96">
        <f>IF(T486="","",VLOOKUP($E486&amp;$D$91&amp;$D$92,'CCG data'!$A:$AD,'CCG data'!AA$3,FALSE))</f>
        <v>12.02046055934149</v>
      </c>
      <c r="K487" s="96">
        <f>IF(T486="","",VLOOKUP($E486&amp;$D$91&amp;$D$92,'CCG data'!$A:$AD,'CCG data'!AB$3,FALSE))</f>
        <v>16.333878679350054</v>
      </c>
      <c r="L487" s="96">
        <f>IF(V486="","",VLOOKUP($E486&amp;$D$91&amp;$D$92,'CCG data'!$A:$AD,'CCG data'!AC$3,FALSE))</f>
        <v>26.26298927299748</v>
      </c>
      <c r="M487" s="96">
        <f>IF(V486="","",VLOOKUP($E486&amp;$D$91&amp;$D$92,'CCG data'!$A:$AD,'CCG data'!AD$3,FALSE))</f>
        <v>31.93065336061261</v>
      </c>
      <c r="N487" s="368"/>
      <c r="P487" s="152" t="str">
        <f>IF(P486="","",VLOOKUP($E486&amp;$D$91&amp;$D$92,'CCG data'!$A:$AD,'CCG data'!I$3,FALSE))</f>
        <v/>
      </c>
      <c r="Q487" s="15" t="str">
        <f>IF(P486="","",VLOOKUP($E486&amp;$D$91&amp;$D$92,'CCG data'!$A:$AD,'CCG data'!J$3,FALSE))</f>
        <v/>
      </c>
      <c r="R487" s="15">
        <f>IF(R486="","",VLOOKUP($E486&amp;$D$91&amp;$D$92,'CCG data'!$A:$AD,'CCG data'!K$3,FALSE))</f>
        <v>0.69399999999999995</v>
      </c>
      <c r="S487" s="15">
        <f>IF(R486="","",VLOOKUP($E486&amp;$D$91&amp;$D$92,'CCG data'!$A:$AD,'CCG data'!L$3,FALSE))</f>
        <v>0.73399999999999999</v>
      </c>
      <c r="T487" s="15">
        <f>IF(T486="","",VLOOKUP($E486&amp;$D$91&amp;$D$92,'CCG data'!$A:$AD,'CCG data'!M$3,FALSE))</f>
        <v>7.1999999999999995E-2</v>
      </c>
      <c r="U487" s="15">
        <f>IF(T486="","",VLOOKUP($E486&amp;$D$91&amp;$D$92,'CCG data'!$A:$AD,'CCG data'!N$3,FALSE))</f>
        <v>9.6000000000000002E-2</v>
      </c>
      <c r="V487" s="15">
        <f>IF(V486="","",VLOOKUP($E486&amp;$D$91&amp;$D$92,'CCG data'!$A:$AD,'CCG data'!O$3,FALSE))</f>
        <v>0.185</v>
      </c>
      <c r="W487" s="136">
        <f>IF(V486="","",VLOOKUP($E486&amp;$D$91&amp;$D$92,'CCG data'!$A:$AD,'CCG data'!P$3,FALSE))</f>
        <v>0.221</v>
      </c>
      <c r="Z487" s="165" t="str">
        <f>IFERROR(VLOOKUP($E487&amp;$D$92, Outliers!$A$4:$P$214,13,FALSE),"0")</f>
        <v>0</v>
      </c>
      <c r="AA487" s="165" t="str">
        <f>IFERROR(VLOOKUP($E487&amp;$D$92, Outliers!$A$4:$P$214,14,FALSE),"0")</f>
        <v>0</v>
      </c>
      <c r="AB487" s="165" t="str">
        <f>IFERROR(VLOOKUP($E487&amp;$D$92, Outliers!$A$4:$P$214,15,FALSE),"0")</f>
        <v>0</v>
      </c>
    </row>
    <row r="488" spans="4:28" ht="15.75" x14ac:dyDescent="0.25">
      <c r="D488" s="319"/>
      <c r="E488" s="104" t="s">
        <v>504</v>
      </c>
      <c r="F488" s="394" t="str">
        <f>IF(OR(ISERROR(VLOOKUP($E488&amp;$D$91&amp;$D$92,'CCG data'!$A:$AD,'CCG data'!R$3,FALSE)),ISBLANK(VLOOKUP($E488&amp;$D$91&amp;$D$92,'CCG data'!$A:$AD,'CCG data'!R$3,FALSE))),"",VLOOKUP($E488&amp;$D$91&amp;$D$92,'CCG data'!$A:$AD,'CCG data'!R$3,FALSE))</f>
        <v/>
      </c>
      <c r="G488" s="395"/>
      <c r="H488" s="395">
        <f>IF(OR(ISERROR(VLOOKUP($E488&amp;$D$91&amp;$D$92,'CCG data'!$A:$AD,'CCG data'!S$3,FALSE)),ISBLANK(VLOOKUP($E488&amp;$D$91&amp;$D$92,'CCG data'!$A:$AD,'CCG data'!S$3,FALSE))),"",VLOOKUP($E488&amp;$D$91&amp;$D$92,'CCG data'!$A:$AD,'CCG data'!S$3,FALSE))</f>
        <v>64.799745292606119</v>
      </c>
      <c r="I488" s="395"/>
      <c r="J488" s="395">
        <f>IF(OR(ISERROR(VLOOKUP($E488&amp;$D$91&amp;$D$92,'CCG data'!$A:$AD,'CCG data'!T$3,FALSE)),ISBLANK(VLOOKUP($E488&amp;$D$91&amp;$D$92,'CCG data'!$A:$AD,'CCG data'!T$3,FALSE))),"",VLOOKUP($E488&amp;$D$91&amp;$D$92,'CCG data'!$A:$AD,'CCG data'!T$3,FALSE))</f>
        <v>12.639489380367406</v>
      </c>
      <c r="K488" s="395"/>
      <c r="L488" s="395">
        <f>IF(OR(ISERROR(VLOOKUP($E488&amp;$D$91&amp;$D$92,'CCG data'!$A:$AD,'CCG data'!U$3,FALSE)),ISBLANK(VLOOKUP($E488&amp;$D$91&amp;$D$92,'CCG data'!$A:$AD,'CCG data'!U$3,FALSE))),"",VLOOKUP($E488&amp;$D$91&amp;$D$92,'CCG data'!$A:$AD,'CCG data'!U$3,FALSE))</f>
        <v>57.363176677646138</v>
      </c>
      <c r="M488" s="396"/>
      <c r="N488" s="367">
        <f>IF(OR(ISERROR(VLOOKUP($E488&amp;$D$91&amp;$D$92,'CCG data'!$A:$AD,'CCG data'!G$3,FALSE)),ISBLANK(VLOOKUP($E488&amp;$D$91&amp;$D$92,'CCG data'!$A:$AD,'CCG data'!G$3,FALSE))),"",VLOOKUP($E488&amp;$D$91&amp;$D$92,'CCG data'!$A:$AD,'CCG data'!G$3,FALSE))</f>
        <v>777</v>
      </c>
      <c r="P488" s="404" t="str">
        <f>IF(OR(ISERROR(VLOOKUP($E488&amp;$D$91&amp;$D$92,'CCG data'!$A:$AD,'CCG data'!B$3,FALSE)),ISBLANK(VLOOKUP($E488&amp;$D$91&amp;$D$92,'CCG data'!$A:$AD,'CCG data'!B$3,FALSE))),"",VLOOKUP($E488&amp;$D$91&amp;$D$92,'CCG data'!$A:$AD,'CCG data'!B$3,FALSE))</f>
        <v/>
      </c>
      <c r="Q488" s="267"/>
      <c r="R488" s="267">
        <f>IF(OR(ISERROR(VLOOKUP($E488&amp;$D$91&amp;$D$92,'CCG data'!$A:$AD,'CCG data'!C$3,FALSE)),ISBLANK(VLOOKUP($E488&amp;$D$91&amp;$D$92,'CCG data'!$A:$AD,'CCG data'!C$3,FALSE))),"",VLOOKUP($E488&amp;$D$91&amp;$D$92,'CCG data'!$A:$AD,'CCG data'!C$3,FALSE))</f>
        <v>0.48133848133848134</v>
      </c>
      <c r="S488" s="267"/>
      <c r="T488" s="267">
        <f>IF(OR(ISERROR(VLOOKUP($E488&amp;$D$91&amp;$D$92,'CCG data'!$A:$AD,'CCG data'!D$3,FALSE)),ISBLANK(VLOOKUP($E488&amp;$D$91&amp;$D$92,'CCG data'!$A:$AD,'CCG data'!D$3,FALSE))),"",VLOOKUP($E488&amp;$D$91&amp;$D$92,'CCG data'!$A:$AD,'CCG data'!D$3,FALSE))</f>
        <v>8.2368082368082365E-2</v>
      </c>
      <c r="U488" s="267"/>
      <c r="V488" s="267">
        <f>IF(OR(ISERROR(VLOOKUP($E488&amp;$D$91&amp;$D$92,'CCG data'!$A:$AD,'CCG data'!E$3,FALSE)),ISBLANK(VLOOKUP($E488&amp;$D$91&amp;$D$92,'CCG data'!$A:$AD,'CCG data'!E$3,FALSE))),"",VLOOKUP($E488&amp;$D$91&amp;$D$92,'CCG data'!$A:$AD,'CCG data'!E$3,FALSE))</f>
        <v>0.43629343629343631</v>
      </c>
      <c r="W488" s="405"/>
      <c r="Z488" s="165">
        <f>IFERROR(VLOOKUP($E488&amp;$D$92, Outliers!$A$4:$P$214,13,FALSE),"0")</f>
        <v>1</v>
      </c>
      <c r="AA488" s="165">
        <f>IFERROR(VLOOKUP($E488&amp;$D$92, Outliers!$A$4:$P$214,14,FALSE),"0")</f>
        <v>0</v>
      </c>
      <c r="AB488" s="165">
        <f>IFERROR(VLOOKUP($E488&amp;$D$92, Outliers!$A$4:$P$214,15,FALSE),"0")</f>
        <v>1</v>
      </c>
    </row>
    <row r="489" spans="4:28" x14ac:dyDescent="0.25">
      <c r="D489" s="319"/>
      <c r="E489" s="103" t="s">
        <v>27</v>
      </c>
      <c r="F489" s="95" t="str">
        <f>IF(P488="","",VLOOKUP($E488&amp;$D$91&amp;$D$92,'CCG data'!$A:$AD,'CCG data'!W$3,FALSE))</f>
        <v/>
      </c>
      <c r="G489" s="96" t="str">
        <f>IF(P488="","",VLOOKUP($E488&amp;$D$91&amp;$D$92,'CCG data'!$A:$AD,'CCG data'!X$3,FALSE))</f>
        <v/>
      </c>
      <c r="H489" s="96">
        <f>IF(R488="","",VLOOKUP($E488&amp;$D$91&amp;$D$92,'CCG data'!$A:$AD,'CCG data'!Y$3,FALSE))</f>
        <v>58.232343773904731</v>
      </c>
      <c r="I489" s="96">
        <f>IF(R488="","",VLOOKUP($E488&amp;$D$91&amp;$D$92,'CCG data'!$A:$AD,'CCG data'!Z$3,FALSE))</f>
        <v>71.367146811307506</v>
      </c>
      <c r="J489" s="96">
        <f>IF(T488="","",VLOOKUP($E488&amp;$D$91&amp;$D$92,'CCG data'!$A:$AD,'CCG data'!AA$3,FALSE))</f>
        <v>9.5428144821773913</v>
      </c>
      <c r="K489" s="96">
        <f>IF(T488="","",VLOOKUP($E488&amp;$D$91&amp;$D$92,'CCG data'!$A:$AD,'CCG data'!AB$3,FALSE))</f>
        <v>15.736164278557421</v>
      </c>
      <c r="L489" s="96">
        <f>IF(V488="","",VLOOKUP($E488&amp;$D$91&amp;$D$92,'CCG data'!$A:$AD,'CCG data'!AC$3,FALSE))</f>
        <v>51.25671809123596</v>
      </c>
      <c r="M489" s="96">
        <f>IF(V488="","",VLOOKUP($E488&amp;$D$91&amp;$D$92,'CCG data'!$A:$AD,'CCG data'!AD$3,FALSE))</f>
        <v>63.469635264056315</v>
      </c>
      <c r="N489" s="368"/>
      <c r="P489" s="152" t="str">
        <f>IF(P488="","",VLOOKUP($E488&amp;$D$91&amp;$D$92,'CCG data'!$A:$AD,'CCG data'!I$3,FALSE))</f>
        <v/>
      </c>
      <c r="Q489" s="15" t="str">
        <f>IF(P488="","",VLOOKUP($E488&amp;$D$91&amp;$D$92,'CCG data'!$A:$AD,'CCG data'!J$3,FALSE))</f>
        <v/>
      </c>
      <c r="R489" s="15">
        <f>IF(R488="","",VLOOKUP($E488&amp;$D$91&amp;$D$92,'CCG data'!$A:$AD,'CCG data'!K$3,FALSE))</f>
        <v>0.44600000000000001</v>
      </c>
      <c r="S489" s="15">
        <f>IF(R488="","",VLOOKUP($E488&amp;$D$91&amp;$D$92,'CCG data'!$A:$AD,'CCG data'!L$3,FALSE))</f>
        <v>0.51600000000000001</v>
      </c>
      <c r="T489" s="15">
        <f>IF(T488="","",VLOOKUP($E488&amp;$D$91&amp;$D$92,'CCG data'!$A:$AD,'CCG data'!M$3,FALSE))</f>
        <v>6.5000000000000002E-2</v>
      </c>
      <c r="U489" s="15">
        <f>IF(T488="","",VLOOKUP($E488&amp;$D$91&amp;$D$92,'CCG data'!$A:$AD,'CCG data'!N$3,FALSE))</f>
        <v>0.104</v>
      </c>
      <c r="V489" s="15">
        <f>IF(V488="","",VLOOKUP($E488&amp;$D$91&amp;$D$92,'CCG data'!$A:$AD,'CCG data'!O$3,FALSE))</f>
        <v>0.40200000000000002</v>
      </c>
      <c r="W489" s="136">
        <f>IF(V488="","",VLOOKUP($E488&amp;$D$91&amp;$D$92,'CCG data'!$A:$AD,'CCG data'!P$3,FALSE))</f>
        <v>0.47099999999999997</v>
      </c>
      <c r="Z489" s="165" t="str">
        <f>IFERROR(VLOOKUP($E489&amp;$D$92, Outliers!$A$4:$P$214,13,FALSE),"0")</f>
        <v>0</v>
      </c>
      <c r="AA489" s="165" t="str">
        <f>IFERROR(VLOOKUP($E489&amp;$D$92, Outliers!$A$4:$P$214,14,FALSE),"0")</f>
        <v>0</v>
      </c>
      <c r="AB489" s="165" t="str">
        <f>IFERROR(VLOOKUP($E489&amp;$D$92, Outliers!$A$4:$P$214,15,FALSE),"0")</f>
        <v>0</v>
      </c>
    </row>
    <row r="490" spans="4:28" ht="15.75" x14ac:dyDescent="0.25">
      <c r="D490" s="319"/>
      <c r="E490" s="104" t="s">
        <v>293</v>
      </c>
      <c r="F490" s="394" t="str">
        <f>IF(OR(ISERROR(VLOOKUP($E490&amp;$D$91&amp;$D$92,'CCG data'!$A:$AD,'CCG data'!R$3,FALSE)),ISBLANK(VLOOKUP($E490&amp;$D$91&amp;$D$92,'CCG data'!$A:$AD,'CCG data'!R$3,FALSE))),"",VLOOKUP($E490&amp;$D$91&amp;$D$92,'CCG data'!$A:$AD,'CCG data'!R$3,FALSE))</f>
        <v/>
      </c>
      <c r="G490" s="395"/>
      <c r="H490" s="395">
        <f>IF(OR(ISERROR(VLOOKUP($E490&amp;$D$91&amp;$D$92,'CCG data'!$A:$AD,'CCG data'!S$3,FALSE)),ISBLANK(VLOOKUP($E490&amp;$D$91&amp;$D$92,'CCG data'!$A:$AD,'CCG data'!S$3,FALSE))),"",VLOOKUP($E490&amp;$D$91&amp;$D$92,'CCG data'!$A:$AD,'CCG data'!S$3,FALSE))</f>
        <v>140.48755210614522</v>
      </c>
      <c r="I490" s="395"/>
      <c r="J490" s="395">
        <f>IF(OR(ISERROR(VLOOKUP($E490&amp;$D$91&amp;$D$92,'CCG data'!$A:$AD,'CCG data'!T$3,FALSE)),ISBLANK(VLOOKUP($E490&amp;$D$91&amp;$D$92,'CCG data'!$A:$AD,'CCG data'!T$3,FALSE))),"",VLOOKUP($E490&amp;$D$91&amp;$D$92,'CCG data'!$A:$AD,'CCG data'!T$3,FALSE))</f>
        <v>12.122405747669788</v>
      </c>
      <c r="K490" s="395"/>
      <c r="L490" s="395">
        <f>IF(OR(ISERROR(VLOOKUP($E490&amp;$D$91&amp;$D$92,'CCG data'!$A:$AD,'CCG data'!U$3,FALSE)),ISBLANK(VLOOKUP($E490&amp;$D$91&amp;$D$92,'CCG data'!$A:$AD,'CCG data'!U$3,FALSE))),"",VLOOKUP($E490&amp;$D$91&amp;$D$92,'CCG data'!$A:$AD,'CCG data'!U$3,FALSE))</f>
        <v>36.789084149390717</v>
      </c>
      <c r="M490" s="396"/>
      <c r="N490" s="367">
        <f>IF(OR(ISERROR(VLOOKUP($E490&amp;$D$91&amp;$D$92,'CCG data'!$A:$AD,'CCG data'!G$3,FALSE)),ISBLANK(VLOOKUP($E490&amp;$D$91&amp;$D$92,'CCG data'!$A:$AD,'CCG data'!G$3,FALSE))),"",VLOOKUP($E490&amp;$D$91&amp;$D$92,'CCG data'!$A:$AD,'CCG data'!G$3,FALSE))</f>
        <v>1568</v>
      </c>
      <c r="P490" s="404" t="str">
        <f>IF(OR(ISERROR(VLOOKUP($E490&amp;$D$91&amp;$D$92,'CCG data'!$A:$AD,'CCG data'!B$3,FALSE)),ISBLANK(VLOOKUP($E490&amp;$D$91&amp;$D$92,'CCG data'!$A:$AD,'CCG data'!B$3,FALSE))),"",VLOOKUP($E490&amp;$D$91&amp;$D$92,'CCG data'!$A:$AD,'CCG data'!B$3,FALSE))</f>
        <v/>
      </c>
      <c r="Q490" s="267"/>
      <c r="R490" s="267">
        <f>IF(OR(ISERROR(VLOOKUP($E490&amp;$D$91&amp;$D$92,'CCG data'!$A:$AD,'CCG data'!C$3,FALSE)),ISBLANK(VLOOKUP($E490&amp;$D$91&amp;$D$92,'CCG data'!$A:$AD,'CCG data'!C$3,FALSE))),"",VLOOKUP($E490&amp;$D$91&amp;$D$92,'CCG data'!$A:$AD,'CCG data'!C$3,FALSE))</f>
        <v>0.7455357142857143</v>
      </c>
      <c r="S490" s="267"/>
      <c r="T490" s="267">
        <f>IF(OR(ISERROR(VLOOKUP($E490&amp;$D$91&amp;$D$92,'CCG data'!$A:$AD,'CCG data'!D$3,FALSE)),ISBLANK(VLOOKUP($E490&amp;$D$91&amp;$D$92,'CCG data'!$A:$AD,'CCG data'!D$3,FALSE))),"",VLOOKUP($E490&amp;$D$91&amp;$D$92,'CCG data'!$A:$AD,'CCG data'!D$3,FALSE))</f>
        <v>6.0586734693877549E-2</v>
      </c>
      <c r="U490" s="267"/>
      <c r="V490" s="267">
        <f>IF(OR(ISERROR(VLOOKUP($E490&amp;$D$91&amp;$D$92,'CCG data'!$A:$AD,'CCG data'!E$3,FALSE)),ISBLANK(VLOOKUP($E490&amp;$D$91&amp;$D$92,'CCG data'!$A:$AD,'CCG data'!E$3,FALSE))),"",VLOOKUP($E490&amp;$D$91&amp;$D$92,'CCG data'!$A:$AD,'CCG data'!E$3,FALSE))</f>
        <v>0.19387755102040816</v>
      </c>
      <c r="W490" s="405"/>
      <c r="Z490" s="165">
        <f>IFERROR(VLOOKUP($E490&amp;$D$92, Outliers!$A$4:$P$214,13,FALSE),"0")</f>
        <v>0</v>
      </c>
      <c r="AA490" s="165">
        <f>IFERROR(VLOOKUP($E490&amp;$D$92, Outliers!$A$4:$P$214,14,FALSE),"0")</f>
        <v>1</v>
      </c>
      <c r="AB490" s="165">
        <f>IFERROR(VLOOKUP($E490&amp;$D$92, Outliers!$A$4:$P$214,15,FALSE),"0")</f>
        <v>1</v>
      </c>
    </row>
    <row r="491" spans="4:28" x14ac:dyDescent="0.25">
      <c r="D491" s="319"/>
      <c r="E491" s="103" t="s">
        <v>27</v>
      </c>
      <c r="F491" s="95" t="str">
        <f>IF(P490="","",VLOOKUP($E490&amp;$D$91&amp;$D$92,'CCG data'!$A:$AD,'CCG data'!W$3,FALSE))</f>
        <v/>
      </c>
      <c r="G491" s="96" t="str">
        <f>IF(P490="","",VLOOKUP($E490&amp;$D$91&amp;$D$92,'CCG data'!$A:$AD,'CCG data'!X$3,FALSE))</f>
        <v/>
      </c>
      <c r="H491" s="96">
        <f>IF(R490="","",VLOOKUP($E490&amp;$D$91&amp;$D$92,'CCG data'!$A:$AD,'CCG data'!Y$3,FALSE))</f>
        <v>132.43401505434386</v>
      </c>
      <c r="I491" s="96">
        <f>IF(R490="","",VLOOKUP($E490&amp;$D$91&amp;$D$92,'CCG data'!$A:$AD,'CCG data'!Z$3,FALSE))</f>
        <v>148.54108915794657</v>
      </c>
      <c r="J491" s="96">
        <f>IF(T490="","",VLOOKUP($E490&amp;$D$91&amp;$D$92,'CCG data'!$A:$AD,'CCG data'!AA$3,FALSE))</f>
        <v>9.6846898766986254</v>
      </c>
      <c r="K491" s="96">
        <f>IF(T490="","",VLOOKUP($E490&amp;$D$91&amp;$D$92,'CCG data'!$A:$AD,'CCG data'!AB$3,FALSE))</f>
        <v>14.560121618640951</v>
      </c>
      <c r="L491" s="96">
        <f>IF(V490="","",VLOOKUP($E490&amp;$D$91&amp;$D$92,'CCG data'!$A:$AD,'CCG data'!AC$3,FALSE))</f>
        <v>32.653486727497139</v>
      </c>
      <c r="M491" s="96">
        <f>IF(V490="","",VLOOKUP($E490&amp;$D$91&amp;$D$92,'CCG data'!$A:$AD,'CCG data'!AD$3,FALSE))</f>
        <v>40.924681571284296</v>
      </c>
      <c r="N491" s="368"/>
      <c r="P491" s="152" t="str">
        <f>IF(P490="","",VLOOKUP($E490&amp;$D$91&amp;$D$92,'CCG data'!$A:$AD,'CCG data'!I$3,FALSE))</f>
        <v/>
      </c>
      <c r="Q491" s="15" t="str">
        <f>IF(P490="","",VLOOKUP($E490&amp;$D$91&amp;$D$92,'CCG data'!$A:$AD,'CCG data'!J$3,FALSE))</f>
        <v/>
      </c>
      <c r="R491" s="15">
        <f>IF(R490="","",VLOOKUP($E490&amp;$D$91&amp;$D$92,'CCG data'!$A:$AD,'CCG data'!K$3,FALSE))</f>
        <v>0.72299999999999998</v>
      </c>
      <c r="S491" s="15">
        <f>IF(R490="","",VLOOKUP($E490&amp;$D$91&amp;$D$92,'CCG data'!$A:$AD,'CCG data'!L$3,FALSE))</f>
        <v>0.76600000000000001</v>
      </c>
      <c r="T491" s="15">
        <f>IF(T490="","",VLOOKUP($E490&amp;$D$91&amp;$D$92,'CCG data'!$A:$AD,'CCG data'!M$3,FALSE))</f>
        <v>0.05</v>
      </c>
      <c r="U491" s="15">
        <f>IF(T490="","",VLOOKUP($E490&amp;$D$91&amp;$D$92,'CCG data'!$A:$AD,'CCG data'!N$3,FALSE))</f>
        <v>7.3999999999999996E-2</v>
      </c>
      <c r="V491" s="15">
        <f>IF(V490="","",VLOOKUP($E490&amp;$D$91&amp;$D$92,'CCG data'!$A:$AD,'CCG data'!O$3,FALSE))</f>
        <v>0.17499999999999999</v>
      </c>
      <c r="W491" s="136">
        <f>IF(V490="","",VLOOKUP($E490&amp;$D$91&amp;$D$92,'CCG data'!$A:$AD,'CCG data'!P$3,FALSE))</f>
        <v>0.214</v>
      </c>
      <c r="Z491" s="165" t="str">
        <f>IFERROR(VLOOKUP($E491&amp;$D$92, Outliers!$A$4:$P$214,13,FALSE),"0")</f>
        <v>0</v>
      </c>
      <c r="AA491" s="165" t="str">
        <f>IFERROR(VLOOKUP($E491&amp;$D$92, Outliers!$A$4:$P$214,14,FALSE),"0")</f>
        <v>0</v>
      </c>
      <c r="AB491" s="165" t="str">
        <f>IFERROR(VLOOKUP($E491&amp;$D$92, Outliers!$A$4:$P$214,15,FALSE),"0")</f>
        <v>0</v>
      </c>
    </row>
    <row r="492" spans="4:28" ht="15.75" x14ac:dyDescent="0.25">
      <c r="D492" s="319"/>
      <c r="E492" s="104" t="s">
        <v>294</v>
      </c>
      <c r="F492" s="394" t="str">
        <f>IF(OR(ISERROR(VLOOKUP($E492&amp;$D$91&amp;$D$92,'CCG data'!$A:$AD,'CCG data'!R$3,FALSE)),ISBLANK(VLOOKUP($E492&amp;$D$91&amp;$D$92,'CCG data'!$A:$AD,'CCG data'!R$3,FALSE))),"",VLOOKUP($E492&amp;$D$91&amp;$D$92,'CCG data'!$A:$AD,'CCG data'!R$3,FALSE))</f>
        <v/>
      </c>
      <c r="G492" s="395"/>
      <c r="H492" s="395">
        <f>IF(OR(ISERROR(VLOOKUP($E492&amp;$D$91&amp;$D$92,'CCG data'!$A:$AD,'CCG data'!S$3,FALSE)),ISBLANK(VLOOKUP($E492&amp;$D$91&amp;$D$92,'CCG data'!$A:$AD,'CCG data'!S$3,FALSE))),"",VLOOKUP($E492&amp;$D$91&amp;$D$92,'CCG data'!$A:$AD,'CCG data'!S$3,FALSE))</f>
        <v>161.05137243252966</v>
      </c>
      <c r="I492" s="395"/>
      <c r="J492" s="395">
        <f>IF(OR(ISERROR(VLOOKUP($E492&amp;$D$91&amp;$D$92,'CCG data'!$A:$AD,'CCG data'!T$3,FALSE)),ISBLANK(VLOOKUP($E492&amp;$D$91&amp;$D$92,'CCG data'!$A:$AD,'CCG data'!T$3,FALSE))),"",VLOOKUP($E492&amp;$D$91&amp;$D$92,'CCG data'!$A:$AD,'CCG data'!T$3,FALSE))</f>
        <v>14.00489686211459</v>
      </c>
      <c r="K492" s="395"/>
      <c r="L492" s="395">
        <f>IF(OR(ISERROR(VLOOKUP($E492&amp;$D$91&amp;$D$92,'CCG data'!$A:$AD,'CCG data'!U$3,FALSE)),ISBLANK(VLOOKUP($E492&amp;$D$91&amp;$D$92,'CCG data'!$A:$AD,'CCG data'!U$3,FALSE))),"",VLOOKUP($E492&amp;$D$91&amp;$D$92,'CCG data'!$A:$AD,'CCG data'!U$3,FALSE))</f>
        <v>49.659255381067574</v>
      </c>
      <c r="M492" s="396"/>
      <c r="N492" s="367">
        <f>IF(OR(ISERROR(VLOOKUP($E492&amp;$D$91&amp;$D$92,'CCG data'!$A:$AD,'CCG data'!G$3,FALSE)),ISBLANK(VLOOKUP($E492&amp;$D$91&amp;$D$92,'CCG data'!$A:$AD,'CCG data'!G$3,FALSE))),"",VLOOKUP($E492&amp;$D$91&amp;$D$92,'CCG data'!$A:$AD,'CCG data'!G$3,FALSE))</f>
        <v>1974</v>
      </c>
      <c r="P492" s="404" t="str">
        <f>IF(OR(ISERROR(VLOOKUP($E492&amp;$D$91&amp;$D$92,'CCG data'!$A:$AD,'CCG data'!B$3,FALSE)),ISBLANK(VLOOKUP($E492&amp;$D$91&amp;$D$92,'CCG data'!$A:$AD,'CCG data'!B$3,FALSE))),"",VLOOKUP($E492&amp;$D$91&amp;$D$92,'CCG data'!$A:$AD,'CCG data'!B$3,FALSE))</f>
        <v/>
      </c>
      <c r="Q492" s="267"/>
      <c r="R492" s="267">
        <f>IF(OR(ISERROR(VLOOKUP($E492&amp;$D$91&amp;$D$92,'CCG data'!$A:$AD,'CCG data'!C$3,FALSE)),ISBLANK(VLOOKUP($E492&amp;$D$91&amp;$D$92,'CCG data'!$A:$AD,'CCG data'!C$3,FALSE))),"",VLOOKUP($E492&amp;$D$91&amp;$D$92,'CCG data'!$A:$AD,'CCG data'!C$3,FALSE))</f>
        <v>0.71833839918946307</v>
      </c>
      <c r="S492" s="267"/>
      <c r="T492" s="267">
        <f>IF(OR(ISERROR(VLOOKUP($E492&amp;$D$91&amp;$D$92,'CCG data'!$A:$AD,'CCG data'!D$3,FALSE)),ISBLANK(VLOOKUP($E492&amp;$D$91&amp;$D$92,'CCG data'!$A:$AD,'CCG data'!D$3,FALSE))),"",VLOOKUP($E492&amp;$D$91&amp;$D$92,'CCG data'!$A:$AD,'CCG data'!D$3,FALSE))</f>
        <v>5.7244174265450865E-2</v>
      </c>
      <c r="U492" s="267"/>
      <c r="V492" s="267">
        <f>IF(OR(ISERROR(VLOOKUP($E492&amp;$D$91&amp;$D$92,'CCG data'!$A:$AD,'CCG data'!E$3,FALSE)),ISBLANK(VLOOKUP($E492&amp;$D$91&amp;$D$92,'CCG data'!$A:$AD,'CCG data'!E$3,FALSE))),"",VLOOKUP($E492&amp;$D$91&amp;$D$92,'CCG data'!$A:$AD,'CCG data'!E$3,FALSE))</f>
        <v>0.22441742654508612</v>
      </c>
      <c r="W492" s="405"/>
      <c r="Z492" s="165">
        <f>IFERROR(VLOOKUP($E492&amp;$D$92, Outliers!$A$4:$P$214,13,FALSE),"0")</f>
        <v>1</v>
      </c>
      <c r="AA492" s="165">
        <f>IFERROR(VLOOKUP($E492&amp;$D$92, Outliers!$A$4:$P$214,14,FALSE),"0")</f>
        <v>0</v>
      </c>
      <c r="AB492" s="165">
        <f>IFERROR(VLOOKUP($E492&amp;$D$92, Outliers!$A$4:$P$214,15,FALSE),"0")</f>
        <v>1</v>
      </c>
    </row>
    <row r="493" spans="4:28" x14ac:dyDescent="0.25">
      <c r="D493" s="319"/>
      <c r="E493" s="103" t="s">
        <v>27</v>
      </c>
      <c r="F493" s="95" t="str">
        <f>IF(P492="","",VLOOKUP($E492&amp;$D$91&amp;$D$92,'CCG data'!$A:$AD,'CCG data'!W$3,FALSE))</f>
        <v/>
      </c>
      <c r="G493" s="96" t="str">
        <f>IF(P492="","",VLOOKUP($E492&amp;$D$91&amp;$D$92,'CCG data'!$A:$AD,'CCG data'!X$3,FALSE))</f>
        <v/>
      </c>
      <c r="H493" s="96">
        <f>IF(R492="","",VLOOKUP($E492&amp;$D$91&amp;$D$92,'CCG data'!$A:$AD,'CCG data'!Y$3,FALSE))</f>
        <v>152.66870211635327</v>
      </c>
      <c r="I493" s="96">
        <f>IF(R492="","",VLOOKUP($E492&amp;$D$91&amp;$D$92,'CCG data'!$A:$AD,'CCG data'!Z$3,FALSE))</f>
        <v>169.43404274870605</v>
      </c>
      <c r="J493" s="96">
        <f>IF(T492="","",VLOOKUP($E492&amp;$D$91&amp;$D$92,'CCG data'!$A:$AD,'CCG data'!AA$3,FALSE))</f>
        <v>11.422655909515363</v>
      </c>
      <c r="K493" s="96">
        <f>IF(T492="","",VLOOKUP($E492&amp;$D$91&amp;$D$92,'CCG data'!$A:$AD,'CCG data'!AB$3,FALSE))</f>
        <v>16.587137814713817</v>
      </c>
      <c r="L493" s="96">
        <f>IF(V492="","",VLOOKUP($E492&amp;$D$91&amp;$D$92,'CCG data'!$A:$AD,'CCG data'!AC$3,FALSE))</f>
        <v>45.034865827444641</v>
      </c>
      <c r="M493" s="96">
        <f>IF(V492="","",VLOOKUP($E492&amp;$D$91&amp;$D$92,'CCG data'!$A:$AD,'CCG data'!AD$3,FALSE))</f>
        <v>54.283644934690507</v>
      </c>
      <c r="N493" s="368"/>
      <c r="P493" s="152" t="str">
        <f>IF(P492="","",VLOOKUP($E492&amp;$D$91&amp;$D$92,'CCG data'!$A:$AD,'CCG data'!I$3,FALSE))</f>
        <v/>
      </c>
      <c r="Q493" s="15" t="str">
        <f>IF(P492="","",VLOOKUP($E492&amp;$D$91&amp;$D$92,'CCG data'!$A:$AD,'CCG data'!J$3,FALSE))</f>
        <v/>
      </c>
      <c r="R493" s="15">
        <f>IF(R492="","",VLOOKUP($E492&amp;$D$91&amp;$D$92,'CCG data'!$A:$AD,'CCG data'!K$3,FALSE))</f>
        <v>0.69799999999999995</v>
      </c>
      <c r="S493" s="15">
        <f>IF(R492="","",VLOOKUP($E492&amp;$D$91&amp;$D$92,'CCG data'!$A:$AD,'CCG data'!L$3,FALSE))</f>
        <v>0.73799999999999999</v>
      </c>
      <c r="T493" s="15">
        <f>IF(T492="","",VLOOKUP($E492&amp;$D$91&amp;$D$92,'CCG data'!$A:$AD,'CCG data'!M$3,FALSE))</f>
        <v>4.8000000000000001E-2</v>
      </c>
      <c r="U493" s="15">
        <f>IF(T492="","",VLOOKUP($E492&amp;$D$91&amp;$D$92,'CCG data'!$A:$AD,'CCG data'!N$3,FALSE))</f>
        <v>6.8000000000000005E-2</v>
      </c>
      <c r="V493" s="15">
        <f>IF(V492="","",VLOOKUP($E492&amp;$D$91&amp;$D$92,'CCG data'!$A:$AD,'CCG data'!O$3,FALSE))</f>
        <v>0.20699999999999999</v>
      </c>
      <c r="W493" s="136">
        <f>IF(V492="","",VLOOKUP($E492&amp;$D$91&amp;$D$92,'CCG data'!$A:$AD,'CCG data'!P$3,FALSE))</f>
        <v>0.24299999999999999</v>
      </c>
      <c r="Z493" s="165" t="str">
        <f>IFERROR(VLOOKUP($E493&amp;$D$92, Outliers!$A$4:$P$214,13,FALSE),"0")</f>
        <v>0</v>
      </c>
      <c r="AA493" s="165" t="str">
        <f>IFERROR(VLOOKUP($E493&amp;$D$92, Outliers!$A$4:$P$214,14,FALSE),"0")</f>
        <v>0</v>
      </c>
      <c r="AB493" s="165" t="str">
        <f>IFERROR(VLOOKUP($E493&amp;$D$92, Outliers!$A$4:$P$214,15,FALSE),"0")</f>
        <v>0</v>
      </c>
    </row>
    <row r="494" spans="4:28" ht="15.75" x14ac:dyDescent="0.25">
      <c r="D494" s="319"/>
      <c r="E494" s="104" t="s">
        <v>295</v>
      </c>
      <c r="F494" s="394" t="str">
        <f>IF(OR(ISERROR(VLOOKUP($E494&amp;$D$91&amp;$D$92,'CCG data'!$A:$AD,'CCG data'!R$3,FALSE)),ISBLANK(VLOOKUP($E494&amp;$D$91&amp;$D$92,'CCG data'!$A:$AD,'CCG data'!R$3,FALSE))),"",VLOOKUP($E494&amp;$D$91&amp;$D$92,'CCG data'!$A:$AD,'CCG data'!R$3,FALSE))</f>
        <v/>
      </c>
      <c r="G494" s="395"/>
      <c r="H494" s="395">
        <f>IF(OR(ISERROR(VLOOKUP($E494&amp;$D$91&amp;$D$92,'CCG data'!$A:$AD,'CCG data'!S$3,FALSE)),ISBLANK(VLOOKUP($E494&amp;$D$91&amp;$D$92,'CCG data'!$A:$AD,'CCG data'!S$3,FALSE))),"",VLOOKUP($E494&amp;$D$91&amp;$D$92,'CCG data'!$A:$AD,'CCG data'!S$3,FALSE))</f>
        <v>122.02159935008079</v>
      </c>
      <c r="I494" s="395"/>
      <c r="J494" s="395">
        <f>IF(OR(ISERROR(VLOOKUP($E494&amp;$D$91&amp;$D$92,'CCG data'!$A:$AD,'CCG data'!T$3,FALSE)),ISBLANK(VLOOKUP($E494&amp;$D$91&amp;$D$92,'CCG data'!$A:$AD,'CCG data'!T$3,FALSE))),"",VLOOKUP($E494&amp;$D$91&amp;$D$92,'CCG data'!$A:$AD,'CCG data'!T$3,FALSE))</f>
        <v>23.180705817074731</v>
      </c>
      <c r="K494" s="395"/>
      <c r="L494" s="395">
        <f>IF(OR(ISERROR(VLOOKUP($E494&amp;$D$91&amp;$D$92,'CCG data'!$A:$AD,'CCG data'!U$3,FALSE)),ISBLANK(VLOOKUP($E494&amp;$D$91&amp;$D$92,'CCG data'!$A:$AD,'CCG data'!U$3,FALSE))),"",VLOOKUP($E494&amp;$D$91&amp;$D$92,'CCG data'!$A:$AD,'CCG data'!U$3,FALSE))</f>
        <v>24.392198855993865</v>
      </c>
      <c r="M494" s="396"/>
      <c r="N494" s="367">
        <f>IF(OR(ISERROR(VLOOKUP($E494&amp;$D$91&amp;$D$92,'CCG data'!$A:$AD,'CCG data'!G$3,FALSE)),ISBLANK(VLOOKUP($E494&amp;$D$91&amp;$D$92,'CCG data'!$A:$AD,'CCG data'!G$3,FALSE))),"",VLOOKUP($E494&amp;$D$91&amp;$D$92,'CCG data'!$A:$AD,'CCG data'!G$3,FALSE))</f>
        <v>1904</v>
      </c>
      <c r="P494" s="404" t="str">
        <f>IF(OR(ISERROR(VLOOKUP($E494&amp;$D$91&amp;$D$92,'CCG data'!$A:$AD,'CCG data'!B$3,FALSE)),ISBLANK(VLOOKUP($E494&amp;$D$91&amp;$D$92,'CCG data'!$A:$AD,'CCG data'!B$3,FALSE))),"",VLOOKUP($E494&amp;$D$91&amp;$D$92,'CCG data'!$A:$AD,'CCG data'!B$3,FALSE))</f>
        <v/>
      </c>
      <c r="Q494" s="267"/>
      <c r="R494" s="267">
        <f>IF(OR(ISERROR(VLOOKUP($E494&amp;$D$91&amp;$D$92,'CCG data'!$A:$AD,'CCG data'!C$3,FALSE)),ISBLANK(VLOOKUP($E494&amp;$D$91&amp;$D$92,'CCG data'!$A:$AD,'CCG data'!C$3,FALSE))),"",VLOOKUP($E494&amp;$D$91&amp;$D$92,'CCG data'!$A:$AD,'CCG data'!C$3,FALSE))</f>
        <v>0.74264705882352944</v>
      </c>
      <c r="S494" s="267"/>
      <c r="T494" s="267">
        <f>IF(OR(ISERROR(VLOOKUP($E494&amp;$D$91&amp;$D$92,'CCG data'!$A:$AD,'CCG data'!D$3,FALSE)),ISBLANK(VLOOKUP($E494&amp;$D$91&amp;$D$92,'CCG data'!$A:$AD,'CCG data'!D$3,FALSE))),"",VLOOKUP($E494&amp;$D$91&amp;$D$92,'CCG data'!$A:$AD,'CCG data'!D$3,FALSE))</f>
        <v>0.1092436974789916</v>
      </c>
      <c r="U494" s="267"/>
      <c r="V494" s="267">
        <f>IF(OR(ISERROR(VLOOKUP($E494&amp;$D$91&amp;$D$92,'CCG data'!$A:$AD,'CCG data'!E$3,FALSE)),ISBLANK(VLOOKUP($E494&amp;$D$91&amp;$D$92,'CCG data'!$A:$AD,'CCG data'!E$3,FALSE))),"",VLOOKUP($E494&amp;$D$91&amp;$D$92,'CCG data'!$A:$AD,'CCG data'!E$3,FALSE))</f>
        <v>0.14810924369747899</v>
      </c>
      <c r="W494" s="405"/>
      <c r="Z494" s="165">
        <f>IFERROR(VLOOKUP($E494&amp;$D$92, Outliers!$A$4:$P$214,13,FALSE),"0")</f>
        <v>0</v>
      </c>
      <c r="AA494" s="165">
        <f>IFERROR(VLOOKUP($E494&amp;$D$92, Outliers!$A$4:$P$214,14,FALSE),"0")</f>
        <v>1</v>
      </c>
      <c r="AB494" s="165">
        <f>IFERROR(VLOOKUP($E494&amp;$D$92, Outliers!$A$4:$P$214,15,FALSE),"0")</f>
        <v>0</v>
      </c>
    </row>
    <row r="495" spans="4:28" x14ac:dyDescent="0.25">
      <c r="D495" s="319"/>
      <c r="E495" s="103" t="s">
        <v>27</v>
      </c>
      <c r="F495" s="95" t="str">
        <f>IF(P494="","",VLOOKUP($E494&amp;$D$91&amp;$D$92,'CCG data'!$A:$AD,'CCG data'!W$3,FALSE))</f>
        <v/>
      </c>
      <c r="G495" s="96" t="str">
        <f>IF(P494="","",VLOOKUP($E494&amp;$D$91&amp;$D$92,'CCG data'!$A:$AD,'CCG data'!X$3,FALSE))</f>
        <v/>
      </c>
      <c r="H495" s="96">
        <f>IF(R494="","",VLOOKUP($E494&amp;$D$91&amp;$D$92,'CCG data'!$A:$AD,'CCG data'!Y$3,FALSE))</f>
        <v>115.66143878617731</v>
      </c>
      <c r="I495" s="96">
        <f>IF(R494="","",VLOOKUP($E494&amp;$D$91&amp;$D$92,'CCG data'!$A:$AD,'CCG data'!Z$3,FALSE))</f>
        <v>128.38175991398427</v>
      </c>
      <c r="J495" s="96">
        <f>IF(T494="","",VLOOKUP($E494&amp;$D$91&amp;$D$92,'CCG data'!$A:$AD,'CCG data'!AA$3,FALSE))</f>
        <v>20.030412011058917</v>
      </c>
      <c r="K495" s="96">
        <f>IF(T494="","",VLOOKUP($E494&amp;$D$91&amp;$D$92,'CCG data'!$A:$AD,'CCG data'!AB$3,FALSE))</f>
        <v>26.330999623090545</v>
      </c>
      <c r="L495" s="96">
        <f>IF(V494="","",VLOOKUP($E494&amp;$D$91&amp;$D$92,'CCG data'!$A:$AD,'CCG data'!AC$3,FALSE))</f>
        <v>21.54523162010922</v>
      </c>
      <c r="M495" s="96">
        <f>IF(V494="","",VLOOKUP($E494&amp;$D$91&amp;$D$92,'CCG data'!$A:$AD,'CCG data'!AD$3,FALSE))</f>
        <v>27.239166091878509</v>
      </c>
      <c r="N495" s="368"/>
      <c r="P495" s="152" t="str">
        <f>IF(P494="","",VLOOKUP($E494&amp;$D$91&amp;$D$92,'CCG data'!$A:$AD,'CCG data'!I$3,FALSE))</f>
        <v/>
      </c>
      <c r="Q495" s="15" t="str">
        <f>IF(P494="","",VLOOKUP($E494&amp;$D$91&amp;$D$92,'CCG data'!$A:$AD,'CCG data'!J$3,FALSE))</f>
        <v/>
      </c>
      <c r="R495" s="15">
        <f>IF(R494="","",VLOOKUP($E494&amp;$D$91&amp;$D$92,'CCG data'!$A:$AD,'CCG data'!K$3,FALSE))</f>
        <v>0.72299999999999998</v>
      </c>
      <c r="S495" s="15">
        <f>IF(R494="","",VLOOKUP($E494&amp;$D$91&amp;$D$92,'CCG data'!$A:$AD,'CCG data'!L$3,FALSE))</f>
        <v>0.76200000000000001</v>
      </c>
      <c r="T495" s="15">
        <f>IF(T494="","",VLOOKUP($E494&amp;$D$91&amp;$D$92,'CCG data'!$A:$AD,'CCG data'!M$3,FALSE))</f>
        <v>9.6000000000000002E-2</v>
      </c>
      <c r="U495" s="15">
        <f>IF(T494="","",VLOOKUP($E494&amp;$D$91&amp;$D$92,'CCG data'!$A:$AD,'CCG data'!N$3,FALSE))</f>
        <v>0.124</v>
      </c>
      <c r="V495" s="15">
        <f>IF(V494="","",VLOOKUP($E494&amp;$D$91&amp;$D$92,'CCG data'!$A:$AD,'CCG data'!O$3,FALSE))</f>
        <v>0.13300000000000001</v>
      </c>
      <c r="W495" s="136">
        <f>IF(V494="","",VLOOKUP($E494&amp;$D$91&amp;$D$92,'CCG data'!$A:$AD,'CCG data'!P$3,FALSE))</f>
        <v>0.16500000000000001</v>
      </c>
      <c r="Z495" s="165" t="str">
        <f>IFERROR(VLOOKUP($E495&amp;$D$92, Outliers!$A$4:$P$214,13,FALSE),"0")</f>
        <v>0</v>
      </c>
      <c r="AA495" s="165" t="str">
        <f>IFERROR(VLOOKUP($E495&amp;$D$92, Outliers!$A$4:$P$214,14,FALSE),"0")</f>
        <v>0</v>
      </c>
      <c r="AB495" s="165" t="str">
        <f>IFERROR(VLOOKUP($E495&amp;$D$92, Outliers!$A$4:$P$214,15,FALSE),"0")</f>
        <v>0</v>
      </c>
    </row>
    <row r="496" spans="4:28" ht="15.75" x14ac:dyDescent="0.25">
      <c r="D496" s="319"/>
      <c r="E496" s="104" t="s">
        <v>296</v>
      </c>
      <c r="F496" s="394" t="str">
        <f>IF(OR(ISERROR(VLOOKUP($E496&amp;$D$91&amp;$D$92,'CCG data'!$A:$AD,'CCG data'!R$3,FALSE)),ISBLANK(VLOOKUP($E496&amp;$D$91&amp;$D$92,'CCG data'!$A:$AD,'CCG data'!R$3,FALSE))),"",VLOOKUP($E496&amp;$D$91&amp;$D$92,'CCG data'!$A:$AD,'CCG data'!R$3,FALSE))</f>
        <v/>
      </c>
      <c r="G496" s="395"/>
      <c r="H496" s="395">
        <f>IF(OR(ISERROR(VLOOKUP($E496&amp;$D$91&amp;$D$92,'CCG data'!$A:$AD,'CCG data'!S$3,FALSE)),ISBLANK(VLOOKUP($E496&amp;$D$91&amp;$D$92,'CCG data'!$A:$AD,'CCG data'!S$3,FALSE))),"",VLOOKUP($E496&amp;$D$91&amp;$D$92,'CCG data'!$A:$AD,'CCG data'!S$3,FALSE))</f>
        <v>157.02864986022695</v>
      </c>
      <c r="I496" s="395"/>
      <c r="J496" s="395">
        <f>IF(OR(ISERROR(VLOOKUP($E496&amp;$D$91&amp;$D$92,'CCG data'!$A:$AD,'CCG data'!T$3,FALSE)),ISBLANK(VLOOKUP($E496&amp;$D$91&amp;$D$92,'CCG data'!$A:$AD,'CCG data'!T$3,FALSE))),"",VLOOKUP($E496&amp;$D$91&amp;$D$92,'CCG data'!$A:$AD,'CCG data'!T$3,FALSE))</f>
        <v>16.770316324651532</v>
      </c>
      <c r="K496" s="395"/>
      <c r="L496" s="395">
        <f>IF(OR(ISERROR(VLOOKUP($E496&amp;$D$91&amp;$D$92,'CCG data'!$A:$AD,'CCG data'!U$3,FALSE)),ISBLANK(VLOOKUP($E496&amp;$D$91&amp;$D$92,'CCG data'!$A:$AD,'CCG data'!U$3,FALSE))),"",VLOOKUP($E496&amp;$D$91&amp;$D$92,'CCG data'!$A:$AD,'CCG data'!U$3,FALSE))</f>
        <v>27.656968860050668</v>
      </c>
      <c r="M496" s="396"/>
      <c r="N496" s="367">
        <f>IF(OR(ISERROR(VLOOKUP($E496&amp;$D$91&amp;$D$92,'CCG data'!$A:$AD,'CCG data'!G$3,FALSE)),ISBLANK(VLOOKUP($E496&amp;$D$91&amp;$D$92,'CCG data'!$A:$AD,'CCG data'!G$3,FALSE))),"",VLOOKUP($E496&amp;$D$91&amp;$D$92,'CCG data'!$A:$AD,'CCG data'!G$3,FALSE))</f>
        <v>3676</v>
      </c>
      <c r="P496" s="404" t="str">
        <f>IF(OR(ISERROR(VLOOKUP($E496&amp;$D$91&amp;$D$92,'CCG data'!$A:$AD,'CCG data'!B$3,FALSE)),ISBLANK(VLOOKUP($E496&amp;$D$91&amp;$D$92,'CCG data'!$A:$AD,'CCG data'!B$3,FALSE))),"",VLOOKUP($E496&amp;$D$91&amp;$D$92,'CCG data'!$A:$AD,'CCG data'!B$3,FALSE))</f>
        <v/>
      </c>
      <c r="Q496" s="267"/>
      <c r="R496" s="267">
        <f>IF(OR(ISERROR(VLOOKUP($E496&amp;$D$91&amp;$D$92,'CCG data'!$A:$AD,'CCG data'!C$3,FALSE)),ISBLANK(VLOOKUP($E496&amp;$D$91&amp;$D$92,'CCG data'!$A:$AD,'CCG data'!C$3,FALSE))),"",VLOOKUP($E496&amp;$D$91&amp;$D$92,'CCG data'!$A:$AD,'CCG data'!C$3,FALSE))</f>
        <v>0.78672470076169754</v>
      </c>
      <c r="S496" s="267"/>
      <c r="T496" s="267">
        <f>IF(OR(ISERROR(VLOOKUP($E496&amp;$D$91&amp;$D$92,'CCG data'!$A:$AD,'CCG data'!D$3,FALSE)),ISBLANK(VLOOKUP($E496&amp;$D$91&amp;$D$92,'CCG data'!$A:$AD,'CCG data'!D$3,FALSE))),"",VLOOKUP($E496&amp;$D$91&amp;$D$92,'CCG data'!$A:$AD,'CCG data'!D$3,FALSE))</f>
        <v>7.5353645266594119E-2</v>
      </c>
      <c r="U496" s="267"/>
      <c r="V496" s="267">
        <f>IF(OR(ISERROR(VLOOKUP($E496&amp;$D$91&amp;$D$92,'CCG data'!$A:$AD,'CCG data'!E$3,FALSE)),ISBLANK(VLOOKUP($E496&amp;$D$91&amp;$D$92,'CCG data'!$A:$AD,'CCG data'!E$3,FALSE))),"",VLOOKUP($E496&amp;$D$91&amp;$D$92,'CCG data'!$A:$AD,'CCG data'!E$3,FALSE))</f>
        <v>0.13792165397170839</v>
      </c>
      <c r="W496" s="405"/>
      <c r="Z496" s="165">
        <f>IFERROR(VLOOKUP($E496&amp;$D$92, Outliers!$A$4:$P$214,13,FALSE),"0")</f>
        <v>1</v>
      </c>
      <c r="AA496" s="165">
        <f>IFERROR(VLOOKUP($E496&amp;$D$92, Outliers!$A$4:$P$214,14,FALSE),"0")</f>
        <v>0</v>
      </c>
      <c r="AB496" s="165">
        <f>IFERROR(VLOOKUP($E496&amp;$D$92, Outliers!$A$4:$P$214,15,FALSE),"0")</f>
        <v>0</v>
      </c>
    </row>
    <row r="497" spans="4:28" x14ac:dyDescent="0.25">
      <c r="D497" s="319"/>
      <c r="E497" s="103" t="s">
        <v>27</v>
      </c>
      <c r="F497" s="95" t="str">
        <f>IF(P496="","",VLOOKUP($E496&amp;$D$91&amp;$D$92,'CCG data'!$A:$AD,'CCG data'!W$3,FALSE))</f>
        <v/>
      </c>
      <c r="G497" s="96" t="str">
        <f>IF(P496="","",VLOOKUP($E496&amp;$D$91&amp;$D$92,'CCG data'!$A:$AD,'CCG data'!X$3,FALSE))</f>
        <v/>
      </c>
      <c r="H497" s="96">
        <f>IF(R496="","",VLOOKUP($E496&amp;$D$91&amp;$D$92,'CCG data'!$A:$AD,'CCG data'!Y$3,FALSE))</f>
        <v>151.30549070102578</v>
      </c>
      <c r="I497" s="96">
        <f>IF(R496="","",VLOOKUP($E496&amp;$D$91&amp;$D$92,'CCG data'!$A:$AD,'CCG data'!Z$3,FALSE))</f>
        <v>162.75180901942812</v>
      </c>
      <c r="J497" s="96">
        <f>IF(T496="","",VLOOKUP($E496&amp;$D$91&amp;$D$92,'CCG data'!$A:$AD,'CCG data'!AA$3,FALSE))</f>
        <v>14.795360248194125</v>
      </c>
      <c r="K497" s="96">
        <f>IF(T496="","",VLOOKUP($E496&amp;$D$91&amp;$D$92,'CCG data'!$A:$AD,'CCG data'!AB$3,FALSE))</f>
        <v>18.745272401108938</v>
      </c>
      <c r="L497" s="96">
        <f>IF(V496="","",VLOOKUP($E496&amp;$D$91&amp;$D$92,'CCG data'!$A:$AD,'CCG data'!AC$3,FALSE))</f>
        <v>25.249522206513291</v>
      </c>
      <c r="M497" s="96">
        <f>IF(V496="","",VLOOKUP($E496&amp;$D$91&amp;$D$92,'CCG data'!$A:$AD,'CCG data'!AD$3,FALSE))</f>
        <v>30.064415513588045</v>
      </c>
      <c r="N497" s="368"/>
      <c r="P497" s="152" t="str">
        <f>IF(P496="","",VLOOKUP($E496&amp;$D$91&amp;$D$92,'CCG data'!$A:$AD,'CCG data'!I$3,FALSE))</f>
        <v/>
      </c>
      <c r="Q497" s="15" t="str">
        <f>IF(P496="","",VLOOKUP($E496&amp;$D$91&amp;$D$92,'CCG data'!$A:$AD,'CCG data'!J$3,FALSE))</f>
        <v/>
      </c>
      <c r="R497" s="15">
        <f>IF(R496="","",VLOOKUP($E496&amp;$D$91&amp;$D$92,'CCG data'!$A:$AD,'CCG data'!K$3,FALSE))</f>
        <v>0.77300000000000002</v>
      </c>
      <c r="S497" s="15">
        <f>IF(R496="","",VLOOKUP($E496&amp;$D$91&amp;$D$92,'CCG data'!$A:$AD,'CCG data'!L$3,FALSE))</f>
        <v>0.8</v>
      </c>
      <c r="T497" s="15">
        <f>IF(T496="","",VLOOKUP($E496&amp;$D$91&amp;$D$92,'CCG data'!$A:$AD,'CCG data'!M$3,FALSE))</f>
        <v>6.7000000000000004E-2</v>
      </c>
      <c r="U497" s="15">
        <f>IF(T496="","",VLOOKUP($E496&amp;$D$91&amp;$D$92,'CCG data'!$A:$AD,'CCG data'!N$3,FALSE))</f>
        <v>8.4000000000000005E-2</v>
      </c>
      <c r="V497" s="15">
        <f>IF(V496="","",VLOOKUP($E496&amp;$D$91&amp;$D$92,'CCG data'!$A:$AD,'CCG data'!O$3,FALSE))</f>
        <v>0.127</v>
      </c>
      <c r="W497" s="136">
        <f>IF(V496="","",VLOOKUP($E496&amp;$D$91&amp;$D$92,'CCG data'!$A:$AD,'CCG data'!P$3,FALSE))</f>
        <v>0.14899999999999999</v>
      </c>
      <c r="Z497" s="165" t="str">
        <f>IFERROR(VLOOKUP($E497&amp;$D$92, Outliers!$A$4:$P$214,13,FALSE),"0")</f>
        <v>0</v>
      </c>
      <c r="AA497" s="165" t="str">
        <f>IFERROR(VLOOKUP($E497&amp;$D$92, Outliers!$A$4:$P$214,14,FALSE),"0")</f>
        <v>0</v>
      </c>
      <c r="AB497" s="165" t="str">
        <f>IFERROR(VLOOKUP($E497&amp;$D$92, Outliers!$A$4:$P$214,15,FALSE),"0")</f>
        <v>0</v>
      </c>
    </row>
    <row r="498" spans="4:28" ht="15.75" x14ac:dyDescent="0.25">
      <c r="D498" s="319"/>
      <c r="E498" s="104" t="s">
        <v>427</v>
      </c>
      <c r="F498" s="394" t="str">
        <f>IF(OR(ISERROR(VLOOKUP($E498&amp;$D$91&amp;$D$92,'CCG data'!$A:$AD,'CCG data'!R$3,FALSE)),ISBLANK(VLOOKUP($E498&amp;$D$91&amp;$D$92,'CCG data'!$A:$AD,'CCG data'!R$3,FALSE))),"",VLOOKUP($E498&amp;$D$91&amp;$D$92,'CCG data'!$A:$AD,'CCG data'!R$3,FALSE))</f>
        <v/>
      </c>
      <c r="G498" s="395"/>
      <c r="H498" s="395">
        <f>IF(OR(ISERROR(VLOOKUP($E498&amp;$D$91&amp;$D$92,'CCG data'!$A:$AD,'CCG data'!S$3,FALSE)),ISBLANK(VLOOKUP($E498&amp;$D$91&amp;$D$92,'CCG data'!$A:$AD,'CCG data'!S$3,FALSE))),"",VLOOKUP($E498&amp;$D$91&amp;$D$92,'CCG data'!$A:$AD,'CCG data'!S$3,FALSE))</f>
        <v>117.93589051203951</v>
      </c>
      <c r="I498" s="395"/>
      <c r="J498" s="395">
        <f>IF(OR(ISERROR(VLOOKUP($E498&amp;$D$91&amp;$D$92,'CCG data'!$A:$AD,'CCG data'!T$3,FALSE)),ISBLANK(VLOOKUP($E498&amp;$D$91&amp;$D$92,'CCG data'!$A:$AD,'CCG data'!T$3,FALSE))),"",VLOOKUP($E498&amp;$D$91&amp;$D$92,'CCG data'!$A:$AD,'CCG data'!T$3,FALSE))</f>
        <v>19.299444614350918</v>
      </c>
      <c r="K498" s="395"/>
      <c r="L498" s="395">
        <f>IF(OR(ISERROR(VLOOKUP($E498&amp;$D$91&amp;$D$92,'CCG data'!$A:$AD,'CCG data'!U$3,FALSE)),ISBLANK(VLOOKUP($E498&amp;$D$91&amp;$D$92,'CCG data'!$A:$AD,'CCG data'!U$3,FALSE))),"",VLOOKUP($E498&amp;$D$91&amp;$D$92,'CCG data'!$A:$AD,'CCG data'!U$3,FALSE))</f>
        <v>34.654557629982534</v>
      </c>
      <c r="M498" s="396"/>
      <c r="N498" s="367">
        <f>IF(OR(ISERROR(VLOOKUP($E498&amp;$D$91&amp;$D$92,'CCG data'!$A:$AD,'CCG data'!G$3,FALSE)),ISBLANK(VLOOKUP($E498&amp;$D$91&amp;$D$92,'CCG data'!$A:$AD,'CCG data'!G$3,FALSE))),"",VLOOKUP($E498&amp;$D$91&amp;$D$92,'CCG data'!$A:$AD,'CCG data'!G$3,FALSE))</f>
        <v>811</v>
      </c>
      <c r="P498" s="404" t="str">
        <f>IF(OR(ISERROR(VLOOKUP($E498&amp;$D$91&amp;$D$92,'CCG data'!$A:$AD,'CCG data'!B$3,FALSE)),ISBLANK(VLOOKUP($E498&amp;$D$91&amp;$D$92,'CCG data'!$A:$AD,'CCG data'!B$3,FALSE))),"",VLOOKUP($E498&amp;$D$91&amp;$D$92,'CCG data'!$A:$AD,'CCG data'!B$3,FALSE))</f>
        <v/>
      </c>
      <c r="Q498" s="267"/>
      <c r="R498" s="267">
        <f>IF(OR(ISERROR(VLOOKUP($E498&amp;$D$91&amp;$D$92,'CCG data'!$A:$AD,'CCG data'!C$3,FALSE)),ISBLANK(VLOOKUP($E498&amp;$D$91&amp;$D$92,'CCG data'!$A:$AD,'CCG data'!C$3,FALSE))),"",VLOOKUP($E498&amp;$D$91&amp;$D$92,'CCG data'!$A:$AD,'CCG data'!C$3,FALSE))</f>
        <v>0.68680641183723801</v>
      </c>
      <c r="S498" s="267"/>
      <c r="T498" s="267">
        <f>IF(OR(ISERROR(VLOOKUP($E498&amp;$D$91&amp;$D$92,'CCG data'!$A:$AD,'CCG data'!D$3,FALSE)),ISBLANK(VLOOKUP($E498&amp;$D$91&amp;$D$92,'CCG data'!$A:$AD,'CCG data'!D$3,FALSE))),"",VLOOKUP($E498&amp;$D$91&amp;$D$92,'CCG data'!$A:$AD,'CCG data'!D$3,FALSE))</f>
        <v>0.10727496917385944</v>
      </c>
      <c r="U498" s="267"/>
      <c r="V498" s="267">
        <f>IF(OR(ISERROR(VLOOKUP($E498&amp;$D$91&amp;$D$92,'CCG data'!$A:$AD,'CCG data'!E$3,FALSE)),ISBLANK(VLOOKUP($E498&amp;$D$91&amp;$D$92,'CCG data'!$A:$AD,'CCG data'!E$3,FALSE))),"",VLOOKUP($E498&amp;$D$91&amp;$D$92,'CCG data'!$A:$AD,'CCG data'!E$3,FALSE))</f>
        <v>0.2059186189889026</v>
      </c>
      <c r="W498" s="405"/>
      <c r="Z498" s="165">
        <f>IFERROR(VLOOKUP($E498&amp;$D$92, Outliers!$A$4:$P$214,13,FALSE),"0")</f>
        <v>0</v>
      </c>
      <c r="AA498" s="165">
        <f>IFERROR(VLOOKUP($E498&amp;$D$92, Outliers!$A$4:$P$214,14,FALSE),"0")</f>
        <v>0</v>
      </c>
      <c r="AB498" s="165">
        <f>IFERROR(VLOOKUP($E498&amp;$D$92, Outliers!$A$4:$P$214,15,FALSE),"0")</f>
        <v>0</v>
      </c>
    </row>
    <row r="499" spans="4:28" x14ac:dyDescent="0.25">
      <c r="D499" s="319"/>
      <c r="E499" s="103" t="s">
        <v>27</v>
      </c>
      <c r="F499" s="95" t="str">
        <f>IF(P498="","",VLOOKUP($E498&amp;$D$91&amp;$D$92,'CCG data'!$A:$AD,'CCG data'!W$3,FALSE))</f>
        <v/>
      </c>
      <c r="G499" s="96" t="str">
        <f>IF(P498="","",VLOOKUP($E498&amp;$D$91&amp;$D$92,'CCG data'!$A:$AD,'CCG data'!X$3,FALSE))</f>
        <v/>
      </c>
      <c r="H499" s="96">
        <f>IF(R498="","",VLOOKUP($E498&amp;$D$91&amp;$D$92,'CCG data'!$A:$AD,'CCG data'!Y$3,FALSE))</f>
        <v>108.14156655957831</v>
      </c>
      <c r="I499" s="96">
        <f>IF(R498="","",VLOOKUP($E498&amp;$D$91&amp;$D$92,'CCG data'!$A:$AD,'CCG data'!Z$3,FALSE))</f>
        <v>127.7302144645007</v>
      </c>
      <c r="J499" s="96">
        <f>IF(T498="","",VLOOKUP($E498&amp;$D$91&amp;$D$92,'CCG data'!$A:$AD,'CCG data'!AA$3,FALSE))</f>
        <v>15.243974023006054</v>
      </c>
      <c r="K499" s="96">
        <f>IF(T498="","",VLOOKUP($E498&amp;$D$91&amp;$D$92,'CCG data'!$A:$AD,'CCG data'!AB$3,FALSE))</f>
        <v>23.354915205695782</v>
      </c>
      <c r="L499" s="96">
        <f>IF(V498="","",VLOOKUP($E498&amp;$D$91&amp;$D$92,'CCG data'!$A:$AD,'CCG data'!AC$3,FALSE))</f>
        <v>29.398523275756904</v>
      </c>
      <c r="M499" s="96">
        <f>IF(V498="","",VLOOKUP($E498&amp;$D$91&amp;$D$92,'CCG data'!$A:$AD,'CCG data'!AD$3,FALSE))</f>
        <v>39.91059198420816</v>
      </c>
      <c r="N499" s="368"/>
      <c r="P499" s="152" t="str">
        <f>IF(P498="","",VLOOKUP($E498&amp;$D$91&amp;$D$92,'CCG data'!$A:$AD,'CCG data'!I$3,FALSE))</f>
        <v/>
      </c>
      <c r="Q499" s="15" t="str">
        <f>IF(P498="","",VLOOKUP($E498&amp;$D$91&amp;$D$92,'CCG data'!$A:$AD,'CCG data'!J$3,FALSE))</f>
        <v/>
      </c>
      <c r="R499" s="15">
        <f>IF(R498="","",VLOOKUP($E498&amp;$D$91&amp;$D$92,'CCG data'!$A:$AD,'CCG data'!K$3,FALSE))</f>
        <v>0.65400000000000003</v>
      </c>
      <c r="S499" s="15">
        <f>IF(R498="","",VLOOKUP($E498&amp;$D$91&amp;$D$92,'CCG data'!$A:$AD,'CCG data'!L$3,FALSE))</f>
        <v>0.71799999999999997</v>
      </c>
      <c r="T499" s="15">
        <f>IF(T498="","",VLOOKUP($E498&amp;$D$91&amp;$D$92,'CCG data'!$A:$AD,'CCG data'!M$3,FALSE))</f>
        <v>8.7999999999999995E-2</v>
      </c>
      <c r="U499" s="15">
        <f>IF(T498="","",VLOOKUP($E498&amp;$D$91&amp;$D$92,'CCG data'!$A:$AD,'CCG data'!N$3,FALSE))</f>
        <v>0.13</v>
      </c>
      <c r="V499" s="15">
        <f>IF(V498="","",VLOOKUP($E498&amp;$D$91&amp;$D$92,'CCG data'!$A:$AD,'CCG data'!O$3,FALSE))</f>
        <v>0.18</v>
      </c>
      <c r="W499" s="136">
        <f>IF(V498="","",VLOOKUP($E498&amp;$D$91&amp;$D$92,'CCG data'!$A:$AD,'CCG data'!P$3,FALSE))</f>
        <v>0.23499999999999999</v>
      </c>
      <c r="Z499" s="165" t="str">
        <f>IFERROR(VLOOKUP($E499&amp;$D$92, Outliers!$A$4:$P$214,13,FALSE),"0")</f>
        <v>0</v>
      </c>
      <c r="AA499" s="165" t="str">
        <f>IFERROR(VLOOKUP($E499&amp;$D$92, Outliers!$A$4:$P$214,14,FALSE),"0")</f>
        <v>0</v>
      </c>
      <c r="AB499" s="165" t="str">
        <f>IFERROR(VLOOKUP($E499&amp;$D$92, Outliers!$A$4:$P$214,15,FALSE),"0")</f>
        <v>0</v>
      </c>
    </row>
    <row r="500" spans="4:28" ht="15.75" x14ac:dyDescent="0.25">
      <c r="D500" s="319"/>
      <c r="E500" s="104" t="s">
        <v>297</v>
      </c>
      <c r="F500" s="394" t="str">
        <f>IF(OR(ISERROR(VLOOKUP($E500&amp;$D$91&amp;$D$92,'CCG data'!$A:$AD,'CCG data'!R$3,FALSE)),ISBLANK(VLOOKUP($E500&amp;$D$91&amp;$D$92,'CCG data'!$A:$AD,'CCG data'!R$3,FALSE))),"",VLOOKUP($E500&amp;$D$91&amp;$D$92,'CCG data'!$A:$AD,'CCG data'!R$3,FALSE))</f>
        <v/>
      </c>
      <c r="G500" s="395"/>
      <c r="H500" s="395">
        <f>IF(OR(ISERROR(VLOOKUP($E500&amp;$D$91&amp;$D$92,'CCG data'!$A:$AD,'CCG data'!S$3,FALSE)),ISBLANK(VLOOKUP($E500&amp;$D$91&amp;$D$92,'CCG data'!$A:$AD,'CCG data'!S$3,FALSE))),"",VLOOKUP($E500&amp;$D$91&amp;$D$92,'CCG data'!$A:$AD,'CCG data'!S$3,FALSE))</f>
        <v>134.13431653661371</v>
      </c>
      <c r="I500" s="395"/>
      <c r="J500" s="395">
        <f>IF(OR(ISERROR(VLOOKUP($E500&amp;$D$91&amp;$D$92,'CCG data'!$A:$AD,'CCG data'!T$3,FALSE)),ISBLANK(VLOOKUP($E500&amp;$D$91&amp;$D$92,'CCG data'!$A:$AD,'CCG data'!T$3,FALSE))),"",VLOOKUP($E500&amp;$D$91&amp;$D$92,'CCG data'!$A:$AD,'CCG data'!T$3,FALSE))</f>
        <v>23.705093486777706</v>
      </c>
      <c r="K500" s="395"/>
      <c r="L500" s="395">
        <f>IF(OR(ISERROR(VLOOKUP($E500&amp;$D$91&amp;$D$92,'CCG data'!$A:$AD,'CCG data'!U$3,FALSE)),ISBLANK(VLOOKUP($E500&amp;$D$91&amp;$D$92,'CCG data'!$A:$AD,'CCG data'!U$3,FALSE))),"",VLOOKUP($E500&amp;$D$91&amp;$D$92,'CCG data'!$A:$AD,'CCG data'!U$3,FALSE))</f>
        <v>21.522297975923841</v>
      </c>
      <c r="M500" s="396"/>
      <c r="N500" s="367">
        <f>IF(OR(ISERROR(VLOOKUP($E500&amp;$D$91&amp;$D$92,'CCG data'!$A:$AD,'CCG data'!G$3,FALSE)),ISBLANK(VLOOKUP($E500&amp;$D$91&amp;$D$92,'CCG data'!$A:$AD,'CCG data'!G$3,FALSE))),"",VLOOKUP($E500&amp;$D$91&amp;$D$92,'CCG data'!$A:$AD,'CCG data'!G$3,FALSE))</f>
        <v>2226</v>
      </c>
      <c r="P500" s="404" t="str">
        <f>IF(OR(ISERROR(VLOOKUP($E500&amp;$D$91&amp;$D$92,'CCG data'!$A:$AD,'CCG data'!B$3,FALSE)),ISBLANK(VLOOKUP($E500&amp;$D$91&amp;$D$92,'CCG data'!$A:$AD,'CCG data'!B$3,FALSE))),"",VLOOKUP($E500&amp;$D$91&amp;$D$92,'CCG data'!$A:$AD,'CCG data'!B$3,FALSE))</f>
        <v/>
      </c>
      <c r="Q500" s="267"/>
      <c r="R500" s="267">
        <f>IF(OR(ISERROR(VLOOKUP($E500&amp;$D$91&amp;$D$92,'CCG data'!$A:$AD,'CCG data'!C$3,FALSE)),ISBLANK(VLOOKUP($E500&amp;$D$91&amp;$D$92,'CCG data'!$A:$AD,'CCG data'!C$3,FALSE))),"",VLOOKUP($E500&amp;$D$91&amp;$D$92,'CCG data'!$A:$AD,'CCG data'!C$3,FALSE))</f>
        <v>0.75920934411500451</v>
      </c>
      <c r="S500" s="267"/>
      <c r="T500" s="267">
        <f>IF(OR(ISERROR(VLOOKUP($E500&amp;$D$91&amp;$D$92,'CCG data'!$A:$AD,'CCG data'!D$3,FALSE)),ISBLANK(VLOOKUP($E500&amp;$D$91&amp;$D$92,'CCG data'!$A:$AD,'CCG data'!D$3,FALSE))),"",VLOOKUP($E500&amp;$D$91&amp;$D$92,'CCG data'!$A:$AD,'CCG data'!D$3,FALSE))</f>
        <v>0.12219227313566937</v>
      </c>
      <c r="U500" s="267"/>
      <c r="V500" s="267">
        <f>IF(OR(ISERROR(VLOOKUP($E500&amp;$D$91&amp;$D$92,'CCG data'!$A:$AD,'CCG data'!E$3,FALSE)),ISBLANK(VLOOKUP($E500&amp;$D$91&amp;$D$92,'CCG data'!$A:$AD,'CCG data'!E$3,FALSE))),"",VLOOKUP($E500&amp;$D$91&amp;$D$92,'CCG data'!$A:$AD,'CCG data'!E$3,FALSE))</f>
        <v>0.11859838274932614</v>
      </c>
      <c r="W500" s="405"/>
      <c r="Z500" s="165">
        <f>IFERROR(VLOOKUP($E500&amp;$D$92, Outliers!$A$4:$P$214,13,FALSE),"0")</f>
        <v>0</v>
      </c>
      <c r="AA500" s="165">
        <f>IFERROR(VLOOKUP($E500&amp;$D$92, Outliers!$A$4:$P$214,14,FALSE),"0")</f>
        <v>1</v>
      </c>
      <c r="AB500" s="165">
        <f>IFERROR(VLOOKUP($E500&amp;$D$92, Outliers!$A$4:$P$214,15,FALSE),"0")</f>
        <v>1</v>
      </c>
    </row>
    <row r="501" spans="4:28" x14ac:dyDescent="0.25">
      <c r="D501" s="319"/>
      <c r="E501" s="103" t="s">
        <v>27</v>
      </c>
      <c r="F501" s="95" t="str">
        <f>IF(P500="","",VLOOKUP($E500&amp;$D$91&amp;$D$92,'CCG data'!$A:$AD,'CCG data'!W$3,FALSE))</f>
        <v/>
      </c>
      <c r="G501" s="96" t="str">
        <f>IF(P500="","",VLOOKUP($E500&amp;$D$91&amp;$D$92,'CCG data'!$A:$AD,'CCG data'!X$3,FALSE))</f>
        <v/>
      </c>
      <c r="H501" s="96">
        <f>IF(R500="","",VLOOKUP($E500&amp;$D$91&amp;$D$92,'CCG data'!$A:$AD,'CCG data'!Y$3,FALSE))</f>
        <v>127.73913878903258</v>
      </c>
      <c r="I501" s="96">
        <f>IF(R500="","",VLOOKUP($E500&amp;$D$91&amp;$D$92,'CCG data'!$A:$AD,'CCG data'!Z$3,FALSE))</f>
        <v>140.52949428419484</v>
      </c>
      <c r="J501" s="96">
        <f>IF(T500="","",VLOOKUP($E500&amp;$D$91&amp;$D$92,'CCG data'!$A:$AD,'CCG data'!AA$3,FALSE))</f>
        <v>20.887921950751142</v>
      </c>
      <c r="K501" s="96">
        <f>IF(T500="","",VLOOKUP($E500&amp;$D$91&amp;$D$92,'CCG data'!$A:$AD,'CCG data'!AB$3,FALSE))</f>
        <v>26.52226502280427</v>
      </c>
      <c r="L501" s="96">
        <f>IF(V500="","",VLOOKUP($E500&amp;$D$91&amp;$D$92,'CCG data'!$A:$AD,'CCG data'!AC$3,FALSE))</f>
        <v>18.92607046370906</v>
      </c>
      <c r="M501" s="96">
        <f>IF(V500="","",VLOOKUP($E500&amp;$D$91&amp;$D$92,'CCG data'!$A:$AD,'CCG data'!AD$3,FALSE))</f>
        <v>24.118525488138623</v>
      </c>
      <c r="N501" s="368"/>
      <c r="P501" s="152" t="str">
        <f>IF(P500="","",VLOOKUP($E500&amp;$D$91&amp;$D$92,'CCG data'!$A:$AD,'CCG data'!I$3,FALSE))</f>
        <v/>
      </c>
      <c r="Q501" s="15" t="str">
        <f>IF(P500="","",VLOOKUP($E500&amp;$D$91&amp;$D$92,'CCG data'!$A:$AD,'CCG data'!J$3,FALSE))</f>
        <v/>
      </c>
      <c r="R501" s="15">
        <f>IF(R500="","",VLOOKUP($E500&amp;$D$91&amp;$D$92,'CCG data'!$A:$AD,'CCG data'!K$3,FALSE))</f>
        <v>0.74099999999999999</v>
      </c>
      <c r="S501" s="15">
        <f>IF(R500="","",VLOOKUP($E500&amp;$D$91&amp;$D$92,'CCG data'!$A:$AD,'CCG data'!L$3,FALSE))</f>
        <v>0.77700000000000002</v>
      </c>
      <c r="T501" s="15">
        <f>IF(T500="","",VLOOKUP($E500&amp;$D$91&amp;$D$92,'CCG data'!$A:$AD,'CCG data'!M$3,FALSE))</f>
        <v>0.109</v>
      </c>
      <c r="U501" s="15">
        <f>IF(T500="","",VLOOKUP($E500&amp;$D$91&amp;$D$92,'CCG data'!$A:$AD,'CCG data'!N$3,FALSE))</f>
        <v>0.13600000000000001</v>
      </c>
      <c r="V501" s="15">
        <f>IF(V500="","",VLOOKUP($E500&amp;$D$91&amp;$D$92,'CCG data'!$A:$AD,'CCG data'!O$3,FALSE))</f>
        <v>0.106</v>
      </c>
      <c r="W501" s="136">
        <f>IF(V500="","",VLOOKUP($E500&amp;$D$91&amp;$D$92,'CCG data'!$A:$AD,'CCG data'!P$3,FALSE))</f>
        <v>0.13300000000000001</v>
      </c>
      <c r="Z501" s="165" t="str">
        <f>IFERROR(VLOOKUP($E501&amp;$D$92, Outliers!$A$4:$P$214,13,FALSE),"0")</f>
        <v>0</v>
      </c>
      <c r="AA501" s="165" t="str">
        <f>IFERROR(VLOOKUP($E501&amp;$D$92, Outliers!$A$4:$P$214,14,FALSE),"0")</f>
        <v>0</v>
      </c>
      <c r="AB501" s="165" t="str">
        <f>IFERROR(VLOOKUP($E501&amp;$D$92, Outliers!$A$4:$P$214,15,FALSE),"0")</f>
        <v>0</v>
      </c>
    </row>
    <row r="502" spans="4:28" ht="15.75" x14ac:dyDescent="0.25">
      <c r="D502" s="319"/>
      <c r="E502" s="104" t="s">
        <v>298</v>
      </c>
      <c r="F502" s="394" t="str">
        <f>IF(OR(ISERROR(VLOOKUP($E502&amp;$D$91&amp;$D$92,'CCG data'!$A:$AD,'CCG data'!R$3,FALSE)),ISBLANK(VLOOKUP($E502&amp;$D$91&amp;$D$92,'CCG data'!$A:$AD,'CCG data'!R$3,FALSE))),"",VLOOKUP($E502&amp;$D$91&amp;$D$92,'CCG data'!$A:$AD,'CCG data'!R$3,FALSE))</f>
        <v/>
      </c>
      <c r="G502" s="395"/>
      <c r="H502" s="395">
        <f>IF(OR(ISERROR(VLOOKUP($E502&amp;$D$91&amp;$D$92,'CCG data'!$A:$AD,'CCG data'!S$3,FALSE)),ISBLANK(VLOOKUP($E502&amp;$D$91&amp;$D$92,'CCG data'!$A:$AD,'CCG data'!S$3,FALSE))),"",VLOOKUP($E502&amp;$D$91&amp;$D$92,'CCG data'!$A:$AD,'CCG data'!S$3,FALSE))</f>
        <v>135.48809427131283</v>
      </c>
      <c r="I502" s="395"/>
      <c r="J502" s="395">
        <f>IF(OR(ISERROR(VLOOKUP($E502&amp;$D$91&amp;$D$92,'CCG data'!$A:$AD,'CCG data'!T$3,FALSE)),ISBLANK(VLOOKUP($E502&amp;$D$91&amp;$D$92,'CCG data'!$A:$AD,'CCG data'!T$3,FALSE))),"",VLOOKUP($E502&amp;$D$91&amp;$D$92,'CCG data'!$A:$AD,'CCG data'!T$3,FALSE))</f>
        <v>13.696366934216851</v>
      </c>
      <c r="K502" s="395"/>
      <c r="L502" s="395">
        <f>IF(OR(ISERROR(VLOOKUP($E502&amp;$D$91&amp;$D$92,'CCG data'!$A:$AD,'CCG data'!U$3,FALSE)),ISBLANK(VLOOKUP($E502&amp;$D$91&amp;$D$92,'CCG data'!$A:$AD,'CCG data'!U$3,FALSE))),"",VLOOKUP($E502&amp;$D$91&amp;$D$92,'CCG data'!$A:$AD,'CCG data'!U$3,FALSE))</f>
        <v>44.736345922191006</v>
      </c>
      <c r="M502" s="396"/>
      <c r="N502" s="367">
        <f>IF(OR(ISERROR(VLOOKUP($E502&amp;$D$91&amp;$D$92,'CCG data'!$A:$AD,'CCG data'!G$3,FALSE)),ISBLANK(VLOOKUP($E502&amp;$D$91&amp;$D$92,'CCG data'!$A:$AD,'CCG data'!G$3,FALSE))),"",VLOOKUP($E502&amp;$D$91&amp;$D$92,'CCG data'!$A:$AD,'CCG data'!G$3,FALSE))</f>
        <v>1018</v>
      </c>
      <c r="P502" s="404" t="str">
        <f>IF(OR(ISERROR(VLOOKUP($E502&amp;$D$91&amp;$D$92,'CCG data'!$A:$AD,'CCG data'!B$3,FALSE)),ISBLANK(VLOOKUP($E502&amp;$D$91&amp;$D$92,'CCG data'!$A:$AD,'CCG data'!B$3,FALSE))),"",VLOOKUP($E502&amp;$D$91&amp;$D$92,'CCG data'!$A:$AD,'CCG data'!B$3,FALSE))</f>
        <v/>
      </c>
      <c r="Q502" s="267"/>
      <c r="R502" s="267">
        <f>IF(OR(ISERROR(VLOOKUP($E502&amp;$D$91&amp;$D$92,'CCG data'!$A:$AD,'CCG data'!C$3,FALSE)),ISBLANK(VLOOKUP($E502&amp;$D$91&amp;$D$92,'CCG data'!$A:$AD,'CCG data'!C$3,FALSE))),"",VLOOKUP($E502&amp;$D$91&amp;$D$92,'CCG data'!$A:$AD,'CCG data'!C$3,FALSE))</f>
        <v>0.70628683693516703</v>
      </c>
      <c r="S502" s="267"/>
      <c r="T502" s="267">
        <f>IF(OR(ISERROR(VLOOKUP($E502&amp;$D$91&amp;$D$92,'CCG data'!$A:$AD,'CCG data'!D$3,FALSE)),ISBLANK(VLOOKUP($E502&amp;$D$91&amp;$D$92,'CCG data'!$A:$AD,'CCG data'!D$3,FALSE))),"",VLOOKUP($E502&amp;$D$91&amp;$D$92,'CCG data'!$A:$AD,'CCG data'!D$3,FALSE))</f>
        <v>5.8939096267190572E-2</v>
      </c>
      <c r="U502" s="267"/>
      <c r="V502" s="267">
        <f>IF(OR(ISERROR(VLOOKUP($E502&amp;$D$91&amp;$D$92,'CCG data'!$A:$AD,'CCG data'!E$3,FALSE)),ISBLANK(VLOOKUP($E502&amp;$D$91&amp;$D$92,'CCG data'!$A:$AD,'CCG data'!E$3,FALSE))),"",VLOOKUP($E502&amp;$D$91&amp;$D$92,'CCG data'!$A:$AD,'CCG data'!E$3,FALSE))</f>
        <v>0.23477406679764243</v>
      </c>
      <c r="W502" s="405"/>
      <c r="Z502" s="165">
        <f>IFERROR(VLOOKUP($E502&amp;$D$92, Outliers!$A$4:$P$214,13,FALSE),"0")</f>
        <v>0</v>
      </c>
      <c r="AA502" s="165">
        <f>IFERROR(VLOOKUP($E502&amp;$D$92, Outliers!$A$4:$P$214,14,FALSE),"0")</f>
        <v>0</v>
      </c>
      <c r="AB502" s="165">
        <f>IFERROR(VLOOKUP($E502&amp;$D$92, Outliers!$A$4:$P$214,15,FALSE),"0")</f>
        <v>1</v>
      </c>
    </row>
    <row r="503" spans="4:28" x14ac:dyDescent="0.25">
      <c r="D503" s="319"/>
      <c r="E503" s="103" t="s">
        <v>27</v>
      </c>
      <c r="F503" s="95" t="str">
        <f>IF(P502="","",VLOOKUP($E502&amp;$D$91&amp;$D$92,'CCG data'!$A:$AD,'CCG data'!W$3,FALSE))</f>
        <v/>
      </c>
      <c r="G503" s="96" t="str">
        <f>IF(P502="","",VLOOKUP($E502&amp;$D$91&amp;$D$92,'CCG data'!$A:$AD,'CCG data'!X$3,FALSE))</f>
        <v/>
      </c>
      <c r="H503" s="96">
        <f>IF(R502="","",VLOOKUP($E502&amp;$D$91&amp;$D$92,'CCG data'!$A:$AD,'CCG data'!Y$3,FALSE))</f>
        <v>125.58450181507595</v>
      </c>
      <c r="I503" s="96">
        <f>IF(R502="","",VLOOKUP($E502&amp;$D$91&amp;$D$92,'CCG data'!$A:$AD,'CCG data'!Z$3,FALSE))</f>
        <v>145.39168672754971</v>
      </c>
      <c r="J503" s="96">
        <f>IF(T502="","",VLOOKUP($E502&amp;$D$91&amp;$D$92,'CCG data'!$A:$AD,'CCG data'!AA$3,FALSE))</f>
        <v>10.230707932952022</v>
      </c>
      <c r="K503" s="96">
        <f>IF(T502="","",VLOOKUP($E502&amp;$D$91&amp;$D$92,'CCG data'!$A:$AD,'CCG data'!AB$3,FALSE))</f>
        <v>17.16202593548168</v>
      </c>
      <c r="L503" s="96">
        <f>IF(V502="","",VLOOKUP($E502&amp;$D$91&amp;$D$92,'CCG data'!$A:$AD,'CCG data'!AC$3,FALSE))</f>
        <v>39.064588751465394</v>
      </c>
      <c r="M503" s="96">
        <f>IF(V502="","",VLOOKUP($E502&amp;$D$91&amp;$D$92,'CCG data'!$A:$AD,'CCG data'!AD$3,FALSE))</f>
        <v>50.408103092916619</v>
      </c>
      <c r="N503" s="368"/>
      <c r="P503" s="152" t="str">
        <f>IF(P502="","",VLOOKUP($E502&amp;$D$91&amp;$D$92,'CCG data'!$A:$AD,'CCG data'!I$3,FALSE))</f>
        <v/>
      </c>
      <c r="Q503" s="15" t="str">
        <f>IF(P502="","",VLOOKUP($E502&amp;$D$91&amp;$D$92,'CCG data'!$A:$AD,'CCG data'!J$3,FALSE))</f>
        <v/>
      </c>
      <c r="R503" s="15">
        <f>IF(R502="","",VLOOKUP($E502&amp;$D$91&amp;$D$92,'CCG data'!$A:$AD,'CCG data'!K$3,FALSE))</f>
        <v>0.67800000000000005</v>
      </c>
      <c r="S503" s="15">
        <f>IF(R502="","",VLOOKUP($E502&amp;$D$91&amp;$D$92,'CCG data'!$A:$AD,'CCG data'!L$3,FALSE))</f>
        <v>0.73299999999999998</v>
      </c>
      <c r="T503" s="15">
        <f>IF(T502="","",VLOOKUP($E502&amp;$D$91&amp;$D$92,'CCG data'!$A:$AD,'CCG data'!M$3,FALSE))</f>
        <v>4.5999999999999999E-2</v>
      </c>
      <c r="U503" s="15">
        <f>IF(T502="","",VLOOKUP($E502&amp;$D$91&amp;$D$92,'CCG data'!$A:$AD,'CCG data'!N$3,FALSE))</f>
        <v>7.4999999999999997E-2</v>
      </c>
      <c r="V503" s="15">
        <f>IF(V502="","",VLOOKUP($E502&amp;$D$91&amp;$D$92,'CCG data'!$A:$AD,'CCG data'!O$3,FALSE))</f>
        <v>0.21</v>
      </c>
      <c r="W503" s="136">
        <f>IF(V502="","",VLOOKUP($E502&amp;$D$91&amp;$D$92,'CCG data'!$A:$AD,'CCG data'!P$3,FALSE))</f>
        <v>0.26200000000000001</v>
      </c>
      <c r="Z503" s="165" t="str">
        <f>IFERROR(VLOOKUP($E503&amp;$D$92, Outliers!$A$4:$P$214,13,FALSE),"0")</f>
        <v>0</v>
      </c>
      <c r="AA503" s="165" t="str">
        <f>IFERROR(VLOOKUP($E503&amp;$D$92, Outliers!$A$4:$P$214,14,FALSE),"0")</f>
        <v>0</v>
      </c>
      <c r="AB503" s="165" t="str">
        <f>IFERROR(VLOOKUP($E503&amp;$D$92, Outliers!$A$4:$P$214,15,FALSE),"0")</f>
        <v>0</v>
      </c>
    </row>
    <row r="504" spans="4:28" ht="15.75" x14ac:dyDescent="0.25">
      <c r="D504" s="319"/>
      <c r="E504" s="104" t="s">
        <v>299</v>
      </c>
      <c r="F504" s="394" t="str">
        <f>IF(OR(ISERROR(VLOOKUP($E504&amp;$D$91&amp;$D$92,'CCG data'!$A:$AD,'CCG data'!R$3,FALSE)),ISBLANK(VLOOKUP($E504&amp;$D$91&amp;$D$92,'CCG data'!$A:$AD,'CCG data'!R$3,FALSE))),"",VLOOKUP($E504&amp;$D$91&amp;$D$92,'CCG data'!$A:$AD,'CCG data'!R$3,FALSE))</f>
        <v/>
      </c>
      <c r="G504" s="395"/>
      <c r="H504" s="395">
        <f>IF(OR(ISERROR(VLOOKUP($E504&amp;$D$91&amp;$D$92,'CCG data'!$A:$AD,'CCG data'!S$3,FALSE)),ISBLANK(VLOOKUP($E504&amp;$D$91&amp;$D$92,'CCG data'!$A:$AD,'CCG data'!S$3,FALSE))),"",VLOOKUP($E504&amp;$D$91&amp;$D$92,'CCG data'!$A:$AD,'CCG data'!S$3,FALSE))</f>
        <v>131.45574662746603</v>
      </c>
      <c r="I504" s="395"/>
      <c r="J504" s="395">
        <f>IF(OR(ISERROR(VLOOKUP($E504&amp;$D$91&amp;$D$92,'CCG data'!$A:$AD,'CCG data'!T$3,FALSE)),ISBLANK(VLOOKUP($E504&amp;$D$91&amp;$D$92,'CCG data'!$A:$AD,'CCG data'!T$3,FALSE))),"",VLOOKUP($E504&amp;$D$91&amp;$D$92,'CCG data'!$A:$AD,'CCG data'!T$3,FALSE))</f>
        <v>15.478192985125375</v>
      </c>
      <c r="K504" s="395"/>
      <c r="L504" s="395">
        <f>IF(OR(ISERROR(VLOOKUP($E504&amp;$D$91&amp;$D$92,'CCG data'!$A:$AD,'CCG data'!U$3,FALSE)),ISBLANK(VLOOKUP($E504&amp;$D$91&amp;$D$92,'CCG data'!$A:$AD,'CCG data'!U$3,FALSE))),"",VLOOKUP($E504&amp;$D$91&amp;$D$92,'CCG data'!$A:$AD,'CCG data'!U$3,FALSE))</f>
        <v>23.193415985597476</v>
      </c>
      <c r="M504" s="396"/>
      <c r="N504" s="367">
        <f>IF(OR(ISERROR(VLOOKUP($E504&amp;$D$91&amp;$D$92,'CCG data'!$A:$AD,'CCG data'!G$3,FALSE)),ISBLANK(VLOOKUP($E504&amp;$D$91&amp;$D$92,'CCG data'!$A:$AD,'CCG data'!G$3,FALSE))),"",VLOOKUP($E504&amp;$D$91&amp;$D$92,'CCG data'!$A:$AD,'CCG data'!G$3,FALSE))</f>
        <v>1446</v>
      </c>
      <c r="P504" s="404" t="str">
        <f>IF(OR(ISERROR(VLOOKUP($E504&amp;$D$91&amp;$D$92,'CCG data'!$A:$AD,'CCG data'!B$3,FALSE)),ISBLANK(VLOOKUP($E504&amp;$D$91&amp;$D$92,'CCG data'!$A:$AD,'CCG data'!B$3,FALSE))),"",VLOOKUP($E504&amp;$D$91&amp;$D$92,'CCG data'!$A:$AD,'CCG data'!B$3,FALSE))</f>
        <v/>
      </c>
      <c r="Q504" s="267"/>
      <c r="R504" s="267">
        <f>IF(OR(ISERROR(VLOOKUP($E504&amp;$D$91&amp;$D$92,'CCG data'!$A:$AD,'CCG data'!C$3,FALSE)),ISBLANK(VLOOKUP($E504&amp;$D$91&amp;$D$92,'CCG data'!$A:$AD,'CCG data'!C$3,FALSE))),"",VLOOKUP($E504&amp;$D$91&amp;$D$92,'CCG data'!$A:$AD,'CCG data'!C$3,FALSE))</f>
        <v>0.78077455048409405</v>
      </c>
      <c r="S504" s="267"/>
      <c r="T504" s="267">
        <f>IF(OR(ISERROR(VLOOKUP($E504&amp;$D$91&amp;$D$92,'CCG data'!$A:$AD,'CCG data'!D$3,FALSE)),ISBLANK(VLOOKUP($E504&amp;$D$91&amp;$D$92,'CCG data'!$A:$AD,'CCG data'!D$3,FALSE))),"",VLOOKUP($E504&amp;$D$91&amp;$D$92,'CCG data'!$A:$AD,'CCG data'!D$3,FALSE))</f>
        <v>8.6445366528354078E-2</v>
      </c>
      <c r="U504" s="267"/>
      <c r="V504" s="267">
        <f>IF(OR(ISERROR(VLOOKUP($E504&amp;$D$91&amp;$D$92,'CCG data'!$A:$AD,'CCG data'!E$3,FALSE)),ISBLANK(VLOOKUP($E504&amp;$D$91&amp;$D$92,'CCG data'!$A:$AD,'CCG data'!E$3,FALSE))),"",VLOOKUP($E504&amp;$D$91&amp;$D$92,'CCG data'!$A:$AD,'CCG data'!E$3,FALSE))</f>
        <v>0.13278008298755187</v>
      </c>
      <c r="W504" s="405"/>
      <c r="Z504" s="165">
        <f>IFERROR(VLOOKUP($E504&amp;$D$92, Outliers!$A$4:$P$214,13,FALSE),"0")</f>
        <v>0</v>
      </c>
      <c r="AA504" s="165">
        <f>IFERROR(VLOOKUP($E504&amp;$D$92, Outliers!$A$4:$P$214,14,FALSE),"0")</f>
        <v>0</v>
      </c>
      <c r="AB504" s="165">
        <f>IFERROR(VLOOKUP($E504&amp;$D$92, Outliers!$A$4:$P$214,15,FALSE),"0")</f>
        <v>1</v>
      </c>
    </row>
    <row r="505" spans="4:28" x14ac:dyDescent="0.25">
      <c r="D505" s="319"/>
      <c r="E505" s="103" t="s">
        <v>27</v>
      </c>
      <c r="F505" s="95" t="str">
        <f>IF(P504="","",VLOOKUP($E504&amp;$D$91&amp;$D$92,'CCG data'!$A:$AD,'CCG data'!W$3,FALSE))</f>
        <v/>
      </c>
      <c r="G505" s="96" t="str">
        <f>IF(P504="","",VLOOKUP($E504&amp;$D$91&amp;$D$92,'CCG data'!$A:$AD,'CCG data'!X$3,FALSE))</f>
        <v/>
      </c>
      <c r="H505" s="96">
        <f>IF(R504="","",VLOOKUP($E504&amp;$D$91&amp;$D$92,'CCG data'!$A:$AD,'CCG data'!Y$3,FALSE))</f>
        <v>123.7876305835531</v>
      </c>
      <c r="I505" s="96">
        <f>IF(R504="","",VLOOKUP($E504&amp;$D$91&amp;$D$92,'CCG data'!$A:$AD,'CCG data'!Z$3,FALSE))</f>
        <v>139.12386267137896</v>
      </c>
      <c r="J505" s="96">
        <f>IF(T504="","",VLOOKUP($E504&amp;$D$91&amp;$D$92,'CCG data'!$A:$AD,'CCG data'!AA$3,FALSE))</f>
        <v>12.764746117131079</v>
      </c>
      <c r="K505" s="96">
        <f>IF(T504="","",VLOOKUP($E504&amp;$D$91&amp;$D$92,'CCG data'!$A:$AD,'CCG data'!AB$3,FALSE))</f>
        <v>18.191639853119671</v>
      </c>
      <c r="L505" s="96">
        <f>IF(V504="","",VLOOKUP($E504&amp;$D$91&amp;$D$92,'CCG data'!$A:$AD,'CCG data'!AC$3,FALSE))</f>
        <v>19.912688369733115</v>
      </c>
      <c r="M505" s="96">
        <f>IF(V504="","",VLOOKUP($E504&amp;$D$91&amp;$D$92,'CCG data'!$A:$AD,'CCG data'!AD$3,FALSE))</f>
        <v>26.474143601461837</v>
      </c>
      <c r="N505" s="368"/>
      <c r="P505" s="152" t="str">
        <f>IF(P504="","",VLOOKUP($E504&amp;$D$91&amp;$D$92,'CCG data'!$A:$AD,'CCG data'!I$3,FALSE))</f>
        <v/>
      </c>
      <c r="Q505" s="15" t="str">
        <f>IF(P504="","",VLOOKUP($E504&amp;$D$91&amp;$D$92,'CCG data'!$A:$AD,'CCG data'!J$3,FALSE))</f>
        <v/>
      </c>
      <c r="R505" s="15">
        <f>IF(R504="","",VLOOKUP($E504&amp;$D$91&amp;$D$92,'CCG data'!$A:$AD,'CCG data'!K$3,FALSE))</f>
        <v>0.75900000000000001</v>
      </c>
      <c r="S505" s="15">
        <f>IF(R504="","",VLOOKUP($E504&amp;$D$91&amp;$D$92,'CCG data'!$A:$AD,'CCG data'!L$3,FALSE))</f>
        <v>0.80100000000000005</v>
      </c>
      <c r="T505" s="15">
        <f>IF(T504="","",VLOOKUP($E504&amp;$D$91&amp;$D$92,'CCG data'!$A:$AD,'CCG data'!M$3,FALSE))</f>
        <v>7.2999999999999995E-2</v>
      </c>
      <c r="U505" s="15">
        <f>IF(T504="","",VLOOKUP($E504&amp;$D$91&amp;$D$92,'CCG data'!$A:$AD,'CCG data'!N$3,FALSE))</f>
        <v>0.10199999999999999</v>
      </c>
      <c r="V505" s="15">
        <f>IF(V504="","",VLOOKUP($E504&amp;$D$91&amp;$D$92,'CCG data'!$A:$AD,'CCG data'!O$3,FALSE))</f>
        <v>0.11600000000000001</v>
      </c>
      <c r="W505" s="136">
        <f>IF(V504="","",VLOOKUP($E504&amp;$D$91&amp;$D$92,'CCG data'!$A:$AD,'CCG data'!P$3,FALSE))</f>
        <v>0.151</v>
      </c>
      <c r="Z505" s="165" t="str">
        <f>IFERROR(VLOOKUP($E505&amp;$D$92, Outliers!$A$4:$P$214,13,FALSE),"0")</f>
        <v>0</v>
      </c>
      <c r="AA505" s="165" t="str">
        <f>IFERROR(VLOOKUP($E505&amp;$D$92, Outliers!$A$4:$P$214,14,FALSE),"0")</f>
        <v>0</v>
      </c>
      <c r="AB505" s="165" t="str">
        <f>IFERROR(VLOOKUP($E505&amp;$D$92, Outliers!$A$4:$P$214,15,FALSE),"0")</f>
        <v>0</v>
      </c>
    </row>
    <row r="506" spans="4:28" ht="15.75" x14ac:dyDescent="0.25">
      <c r="D506" s="319"/>
      <c r="E506" s="104" t="s">
        <v>300</v>
      </c>
      <c r="F506" s="394" t="str">
        <f>IF(OR(ISERROR(VLOOKUP($E506&amp;$D$91&amp;$D$92,'CCG data'!$A:$AD,'CCG data'!R$3,FALSE)),ISBLANK(VLOOKUP($E506&amp;$D$91&amp;$D$92,'CCG data'!$A:$AD,'CCG data'!R$3,FALSE))),"",VLOOKUP($E506&amp;$D$91&amp;$D$92,'CCG data'!$A:$AD,'CCG data'!R$3,FALSE))</f>
        <v/>
      </c>
      <c r="G506" s="395"/>
      <c r="H506" s="395">
        <f>IF(OR(ISERROR(VLOOKUP($E506&amp;$D$91&amp;$D$92,'CCG data'!$A:$AD,'CCG data'!S$3,FALSE)),ISBLANK(VLOOKUP($E506&amp;$D$91&amp;$D$92,'CCG data'!$A:$AD,'CCG data'!S$3,FALSE))),"",VLOOKUP($E506&amp;$D$91&amp;$D$92,'CCG data'!$A:$AD,'CCG data'!S$3,FALSE))</f>
        <v>147.00846960410536</v>
      </c>
      <c r="I506" s="395"/>
      <c r="J506" s="395">
        <f>IF(OR(ISERROR(VLOOKUP($E506&amp;$D$91&amp;$D$92,'CCG data'!$A:$AD,'CCG data'!T$3,FALSE)),ISBLANK(VLOOKUP($E506&amp;$D$91&amp;$D$92,'CCG data'!$A:$AD,'CCG data'!T$3,FALSE))),"",VLOOKUP($E506&amp;$D$91&amp;$D$92,'CCG data'!$A:$AD,'CCG data'!T$3,FALSE))</f>
        <v>11.405012829938997</v>
      </c>
      <c r="K506" s="395"/>
      <c r="L506" s="395">
        <f>IF(OR(ISERROR(VLOOKUP($E506&amp;$D$91&amp;$D$92,'CCG data'!$A:$AD,'CCG data'!U$3,FALSE)),ISBLANK(VLOOKUP($E506&amp;$D$91&amp;$D$92,'CCG data'!$A:$AD,'CCG data'!U$3,FALSE))),"",VLOOKUP($E506&amp;$D$91&amp;$D$92,'CCG data'!$A:$AD,'CCG data'!U$3,FALSE))</f>
        <v>28.068783736384212</v>
      </c>
      <c r="M506" s="396"/>
      <c r="N506" s="367">
        <f>IF(OR(ISERROR(VLOOKUP($E506&amp;$D$91&amp;$D$92,'CCG data'!$A:$AD,'CCG data'!G$3,FALSE)),ISBLANK(VLOOKUP($E506&amp;$D$91&amp;$D$92,'CCG data'!$A:$AD,'CCG data'!G$3,FALSE))),"",VLOOKUP($E506&amp;$D$91&amp;$D$92,'CCG data'!$A:$AD,'CCG data'!G$3,FALSE))</f>
        <v>826</v>
      </c>
      <c r="P506" s="404" t="str">
        <f>IF(OR(ISERROR(VLOOKUP($E506&amp;$D$91&amp;$D$92,'CCG data'!$A:$AD,'CCG data'!B$3,FALSE)),ISBLANK(VLOOKUP($E506&amp;$D$91&amp;$D$92,'CCG data'!$A:$AD,'CCG data'!B$3,FALSE))),"",VLOOKUP($E506&amp;$D$91&amp;$D$92,'CCG data'!$A:$AD,'CCG data'!B$3,FALSE))</f>
        <v/>
      </c>
      <c r="Q506" s="267"/>
      <c r="R506" s="267">
        <f>IF(OR(ISERROR(VLOOKUP($E506&amp;$D$91&amp;$D$92,'CCG data'!$A:$AD,'CCG data'!C$3,FALSE)),ISBLANK(VLOOKUP($E506&amp;$D$91&amp;$D$92,'CCG data'!$A:$AD,'CCG data'!C$3,FALSE))),"",VLOOKUP($E506&amp;$D$91&amp;$D$92,'CCG data'!$A:$AD,'CCG data'!C$3,FALSE))</f>
        <v>0.79418886198547212</v>
      </c>
      <c r="S506" s="267"/>
      <c r="T506" s="267">
        <f>IF(OR(ISERROR(VLOOKUP($E506&amp;$D$91&amp;$D$92,'CCG data'!$A:$AD,'CCG data'!D$3,FALSE)),ISBLANK(VLOOKUP($E506&amp;$D$91&amp;$D$92,'CCG data'!$A:$AD,'CCG data'!D$3,FALSE))),"",VLOOKUP($E506&amp;$D$91&amp;$D$92,'CCG data'!$A:$AD,'CCG data'!D$3,FALSE))</f>
        <v>5.0847457627118647E-2</v>
      </c>
      <c r="U506" s="267"/>
      <c r="V506" s="267">
        <f>IF(OR(ISERROR(VLOOKUP($E506&amp;$D$91&amp;$D$92,'CCG data'!$A:$AD,'CCG data'!E$3,FALSE)),ISBLANK(VLOOKUP($E506&amp;$D$91&amp;$D$92,'CCG data'!$A:$AD,'CCG data'!E$3,FALSE))),"",VLOOKUP($E506&amp;$D$91&amp;$D$92,'CCG data'!$A:$AD,'CCG data'!E$3,FALSE))</f>
        <v>0.15496368038740921</v>
      </c>
      <c r="W506" s="405"/>
      <c r="Z506" s="165">
        <f>IFERROR(VLOOKUP($E506&amp;$D$92, Outliers!$A$4:$P$214,13,FALSE),"0")</f>
        <v>0</v>
      </c>
      <c r="AA506" s="165">
        <f>IFERROR(VLOOKUP($E506&amp;$D$92, Outliers!$A$4:$P$214,14,FALSE),"0")</f>
        <v>0</v>
      </c>
      <c r="AB506" s="165">
        <f>IFERROR(VLOOKUP($E506&amp;$D$92, Outliers!$A$4:$P$214,15,FALSE),"0")</f>
        <v>0</v>
      </c>
    </row>
    <row r="507" spans="4:28" ht="15.75" thickBot="1" x14ac:dyDescent="0.3">
      <c r="D507" s="320"/>
      <c r="E507" s="105" t="s">
        <v>27</v>
      </c>
      <c r="F507" s="97" t="str">
        <f>IF(P506="","",VLOOKUP($E506&amp;$D$91&amp;$D$92,'CCG data'!$A:$AD,'CCG data'!W$3,FALSE))</f>
        <v/>
      </c>
      <c r="G507" s="98" t="str">
        <f>IF(P506="","",VLOOKUP($E506&amp;$D$91&amp;$D$92,'CCG data'!$A:$AD,'CCG data'!X$3,FALSE))</f>
        <v/>
      </c>
      <c r="H507" s="98">
        <f>IF(R506="","",VLOOKUP($E506&amp;$D$91&amp;$D$92,'CCG data'!$A:$AD,'CCG data'!Y$3,FALSE))</f>
        <v>135.75862539760098</v>
      </c>
      <c r="I507" s="98">
        <f>IF(R506="","",VLOOKUP($E506&amp;$D$91&amp;$D$92,'CCG data'!$A:$AD,'CCG data'!Z$3,FALSE))</f>
        <v>158.25831381060974</v>
      </c>
      <c r="J507" s="98">
        <f>IF(T506="","",VLOOKUP($E506&amp;$D$91&amp;$D$92,'CCG data'!$A:$AD,'CCG data'!AA$3,FALSE))</f>
        <v>7.9557427253393556</v>
      </c>
      <c r="K507" s="98">
        <f>IF(T506="","",VLOOKUP($E506&amp;$D$91&amp;$D$92,'CCG data'!$A:$AD,'CCG data'!AB$3,FALSE))</f>
        <v>14.854282934538638</v>
      </c>
      <c r="L507" s="98">
        <f>IF(V506="","",VLOOKUP($E506&amp;$D$91&amp;$D$92,'CCG data'!$A:$AD,'CCG data'!AC$3,FALSE))</f>
        <v>23.206115043068504</v>
      </c>
      <c r="M507" s="98">
        <f>IF(V506="","",VLOOKUP($E506&amp;$D$91&amp;$D$92,'CCG data'!$A:$AD,'CCG data'!AD$3,FALSE))</f>
        <v>32.931452429699917</v>
      </c>
      <c r="N507" s="361"/>
      <c r="P507" s="146" t="str">
        <f>IF(P506="","",VLOOKUP($E506&amp;$D$91&amp;$D$92,'CCG data'!$A:$AD,'CCG data'!I$3,FALSE))</f>
        <v/>
      </c>
      <c r="Q507" s="3" t="str">
        <f>IF(P506="","",VLOOKUP($E506&amp;$D$91&amp;$D$92,'CCG data'!$A:$AD,'CCG data'!J$3,FALSE))</f>
        <v/>
      </c>
      <c r="R507" s="3">
        <f>IF(R506="","",VLOOKUP($E506&amp;$D$91&amp;$D$92,'CCG data'!$A:$AD,'CCG data'!K$3,FALSE))</f>
        <v>0.76500000000000001</v>
      </c>
      <c r="S507" s="3">
        <f>IF(R506="","",VLOOKUP($E506&amp;$D$91&amp;$D$92,'CCG data'!$A:$AD,'CCG data'!L$3,FALSE))</f>
        <v>0.82</v>
      </c>
      <c r="T507" s="3">
        <f>IF(T506="","",VLOOKUP($E506&amp;$D$91&amp;$D$92,'CCG data'!$A:$AD,'CCG data'!M$3,FALSE))</f>
        <v>3.7999999999999999E-2</v>
      </c>
      <c r="U507" s="3">
        <f>IF(T506="","",VLOOKUP($E506&amp;$D$91&amp;$D$92,'CCG data'!$A:$AD,'CCG data'!N$3,FALSE))</f>
        <v>6.8000000000000005E-2</v>
      </c>
      <c r="V507" s="3">
        <f>IF(V506="","",VLOOKUP($E506&amp;$D$91&amp;$D$92,'CCG data'!$A:$AD,'CCG data'!O$3,FALSE))</f>
        <v>0.13200000000000001</v>
      </c>
      <c r="W507" s="137">
        <f>IF(V506="","",VLOOKUP($E506&amp;$D$91&amp;$D$92,'CCG data'!$A:$AD,'CCG data'!P$3,FALSE))</f>
        <v>0.18099999999999999</v>
      </c>
      <c r="Z507" s="165" t="str">
        <f>IFERROR(VLOOKUP($E507&amp;$D$92, Outliers!$A$4:$P$214,13,FALSE),"0")</f>
        <v>0</v>
      </c>
      <c r="AA507" s="165" t="str">
        <f>IFERROR(VLOOKUP($E507&amp;$D$92, Outliers!$A$4:$P$214,14,FALSE),"0")</f>
        <v>0</v>
      </c>
      <c r="AB507" s="165" t="str">
        <f>IFERROR(VLOOKUP($E507&amp;$D$92, Outliers!$A$4:$P$214,15,FALSE),"0")</f>
        <v>0</v>
      </c>
    </row>
    <row r="509" spans="4:28" x14ac:dyDescent="0.25">
      <c r="D509" s="261" t="s">
        <v>445</v>
      </c>
      <c r="E509" s="261"/>
      <c r="F509" s="261"/>
      <c r="G509" s="261"/>
      <c r="H509" s="261"/>
      <c r="I509" s="261"/>
      <c r="J509" s="261"/>
      <c r="K509" s="261"/>
      <c r="L509" s="261"/>
      <c r="M509" s="261"/>
    </row>
    <row r="510" spans="4:28" x14ac:dyDescent="0.25">
      <c r="D510" s="261"/>
      <c r="E510" s="261"/>
      <c r="F510" s="261"/>
      <c r="G510" s="261"/>
      <c r="H510" s="261"/>
      <c r="I510" s="261"/>
      <c r="J510" s="261"/>
      <c r="K510" s="261"/>
      <c r="L510" s="261"/>
      <c r="M510" s="261"/>
    </row>
  </sheetData>
  <sheetProtection sheet="1" scenarios="1"/>
  <mergeCells count="1893">
    <mergeCell ref="D7:E7"/>
    <mergeCell ref="F7:N7"/>
    <mergeCell ref="D510:M510"/>
    <mergeCell ref="D509:M509"/>
    <mergeCell ref="F500:G500"/>
    <mergeCell ref="H500:I500"/>
    <mergeCell ref="J500:K500"/>
    <mergeCell ref="L500:M500"/>
    <mergeCell ref="N500:N501"/>
    <mergeCell ref="F502:G502"/>
    <mergeCell ref="H502:I502"/>
    <mergeCell ref="J502:K502"/>
    <mergeCell ref="L502:M502"/>
    <mergeCell ref="N502:N503"/>
    <mergeCell ref="F504:G504"/>
    <mergeCell ref="H504:I504"/>
    <mergeCell ref="J504:K504"/>
    <mergeCell ref="L504:M504"/>
    <mergeCell ref="N504:N505"/>
    <mergeCell ref="F506:G506"/>
    <mergeCell ref="H506:I506"/>
    <mergeCell ref="J506:K506"/>
    <mergeCell ref="L506:M506"/>
    <mergeCell ref="N506:N507"/>
    <mergeCell ref="F492:G492"/>
    <mergeCell ref="H492:I492"/>
    <mergeCell ref="J492:K492"/>
    <mergeCell ref="L492:M492"/>
    <mergeCell ref="N492:N493"/>
    <mergeCell ref="F494:G494"/>
    <mergeCell ref="H494:I494"/>
    <mergeCell ref="J494:K494"/>
    <mergeCell ref="L494:M494"/>
    <mergeCell ref="N494:N495"/>
    <mergeCell ref="F496:G496"/>
    <mergeCell ref="H496:I496"/>
    <mergeCell ref="J496:K496"/>
    <mergeCell ref="L496:M496"/>
    <mergeCell ref="N496:N497"/>
    <mergeCell ref="F498:G498"/>
    <mergeCell ref="H498:I498"/>
    <mergeCell ref="J498:K498"/>
    <mergeCell ref="L498:M498"/>
    <mergeCell ref="N498:N499"/>
    <mergeCell ref="F484:G484"/>
    <mergeCell ref="H484:I484"/>
    <mergeCell ref="J484:K484"/>
    <mergeCell ref="L484:M484"/>
    <mergeCell ref="N484:N485"/>
    <mergeCell ref="F486:G486"/>
    <mergeCell ref="H486:I486"/>
    <mergeCell ref="J486:K486"/>
    <mergeCell ref="L486:M486"/>
    <mergeCell ref="N486:N487"/>
    <mergeCell ref="F488:G488"/>
    <mergeCell ref="H488:I488"/>
    <mergeCell ref="J488:K488"/>
    <mergeCell ref="L488:M488"/>
    <mergeCell ref="N488:N489"/>
    <mergeCell ref="F490:G490"/>
    <mergeCell ref="H490:I490"/>
    <mergeCell ref="J490:K490"/>
    <mergeCell ref="L490:M490"/>
    <mergeCell ref="N490:N491"/>
    <mergeCell ref="F476:G476"/>
    <mergeCell ref="H476:I476"/>
    <mergeCell ref="J476:K476"/>
    <mergeCell ref="L476:M476"/>
    <mergeCell ref="N476:N477"/>
    <mergeCell ref="F478:G478"/>
    <mergeCell ref="H478:I478"/>
    <mergeCell ref="J478:K478"/>
    <mergeCell ref="L478:M478"/>
    <mergeCell ref="N478:N479"/>
    <mergeCell ref="F480:G480"/>
    <mergeCell ref="H480:I480"/>
    <mergeCell ref="J480:K480"/>
    <mergeCell ref="L480:M480"/>
    <mergeCell ref="N480:N481"/>
    <mergeCell ref="F482:G482"/>
    <mergeCell ref="H482:I482"/>
    <mergeCell ref="J482:K482"/>
    <mergeCell ref="L482:M482"/>
    <mergeCell ref="N482:N483"/>
    <mergeCell ref="F468:G468"/>
    <mergeCell ref="H468:I468"/>
    <mergeCell ref="J468:K468"/>
    <mergeCell ref="L468:M468"/>
    <mergeCell ref="N468:N469"/>
    <mergeCell ref="F470:G470"/>
    <mergeCell ref="H470:I470"/>
    <mergeCell ref="J470:K470"/>
    <mergeCell ref="L470:M470"/>
    <mergeCell ref="N470:N471"/>
    <mergeCell ref="F472:G472"/>
    <mergeCell ref="H472:I472"/>
    <mergeCell ref="J472:K472"/>
    <mergeCell ref="L472:M472"/>
    <mergeCell ref="N472:N473"/>
    <mergeCell ref="F474:G474"/>
    <mergeCell ref="H474:I474"/>
    <mergeCell ref="J474:K474"/>
    <mergeCell ref="L474:M474"/>
    <mergeCell ref="N474:N475"/>
    <mergeCell ref="F460:G460"/>
    <mergeCell ref="H460:I460"/>
    <mergeCell ref="J460:K460"/>
    <mergeCell ref="L460:M460"/>
    <mergeCell ref="N460:N461"/>
    <mergeCell ref="F462:G462"/>
    <mergeCell ref="H462:I462"/>
    <mergeCell ref="J462:K462"/>
    <mergeCell ref="L462:M462"/>
    <mergeCell ref="N462:N463"/>
    <mergeCell ref="F464:G464"/>
    <mergeCell ref="H464:I464"/>
    <mergeCell ref="J464:K464"/>
    <mergeCell ref="L464:M464"/>
    <mergeCell ref="N464:N465"/>
    <mergeCell ref="F466:G466"/>
    <mergeCell ref="H466:I466"/>
    <mergeCell ref="J466:K466"/>
    <mergeCell ref="L466:M466"/>
    <mergeCell ref="N466:N467"/>
    <mergeCell ref="F452:G452"/>
    <mergeCell ref="H452:I452"/>
    <mergeCell ref="J452:K452"/>
    <mergeCell ref="L452:M452"/>
    <mergeCell ref="N452:N453"/>
    <mergeCell ref="F454:G454"/>
    <mergeCell ref="H454:I454"/>
    <mergeCell ref="J454:K454"/>
    <mergeCell ref="L454:M454"/>
    <mergeCell ref="N454:N455"/>
    <mergeCell ref="F456:G456"/>
    <mergeCell ref="H456:I456"/>
    <mergeCell ref="J456:K456"/>
    <mergeCell ref="L456:M456"/>
    <mergeCell ref="N456:N457"/>
    <mergeCell ref="F458:G458"/>
    <mergeCell ref="H458:I458"/>
    <mergeCell ref="J458:K458"/>
    <mergeCell ref="L458:M458"/>
    <mergeCell ref="N458:N459"/>
    <mergeCell ref="F444:G444"/>
    <mergeCell ref="H444:I444"/>
    <mergeCell ref="J444:K444"/>
    <mergeCell ref="L444:M444"/>
    <mergeCell ref="N444:N445"/>
    <mergeCell ref="F446:G446"/>
    <mergeCell ref="H446:I446"/>
    <mergeCell ref="J446:K446"/>
    <mergeCell ref="L446:M446"/>
    <mergeCell ref="N446:N447"/>
    <mergeCell ref="F448:G448"/>
    <mergeCell ref="H448:I448"/>
    <mergeCell ref="J448:K448"/>
    <mergeCell ref="L448:M448"/>
    <mergeCell ref="N448:N449"/>
    <mergeCell ref="F450:G450"/>
    <mergeCell ref="H450:I450"/>
    <mergeCell ref="J450:K450"/>
    <mergeCell ref="L450:M450"/>
    <mergeCell ref="N450:N451"/>
    <mergeCell ref="F436:G436"/>
    <mergeCell ref="H436:I436"/>
    <mergeCell ref="J436:K436"/>
    <mergeCell ref="L436:M436"/>
    <mergeCell ref="N436:N437"/>
    <mergeCell ref="F438:G438"/>
    <mergeCell ref="H438:I438"/>
    <mergeCell ref="J438:K438"/>
    <mergeCell ref="L438:M438"/>
    <mergeCell ref="N438:N439"/>
    <mergeCell ref="F440:G440"/>
    <mergeCell ref="H440:I440"/>
    <mergeCell ref="J440:K440"/>
    <mergeCell ref="L440:M440"/>
    <mergeCell ref="N440:N441"/>
    <mergeCell ref="F442:G442"/>
    <mergeCell ref="H442:I442"/>
    <mergeCell ref="J442:K442"/>
    <mergeCell ref="L442:M442"/>
    <mergeCell ref="N442:N443"/>
    <mergeCell ref="F428:G428"/>
    <mergeCell ref="H428:I428"/>
    <mergeCell ref="J428:K428"/>
    <mergeCell ref="L428:M428"/>
    <mergeCell ref="N428:N429"/>
    <mergeCell ref="F430:G430"/>
    <mergeCell ref="H430:I430"/>
    <mergeCell ref="J430:K430"/>
    <mergeCell ref="L430:M430"/>
    <mergeCell ref="N430:N431"/>
    <mergeCell ref="F432:G432"/>
    <mergeCell ref="H432:I432"/>
    <mergeCell ref="J432:K432"/>
    <mergeCell ref="L432:M432"/>
    <mergeCell ref="N432:N433"/>
    <mergeCell ref="F434:G434"/>
    <mergeCell ref="H434:I434"/>
    <mergeCell ref="J434:K434"/>
    <mergeCell ref="L434:M434"/>
    <mergeCell ref="N434:N435"/>
    <mergeCell ref="F420:G420"/>
    <mergeCell ref="H420:I420"/>
    <mergeCell ref="J420:K420"/>
    <mergeCell ref="L420:M420"/>
    <mergeCell ref="N420:N421"/>
    <mergeCell ref="F422:G422"/>
    <mergeCell ref="H422:I422"/>
    <mergeCell ref="J422:K422"/>
    <mergeCell ref="L422:M422"/>
    <mergeCell ref="N422:N423"/>
    <mergeCell ref="F424:G424"/>
    <mergeCell ref="H424:I424"/>
    <mergeCell ref="J424:K424"/>
    <mergeCell ref="L424:M424"/>
    <mergeCell ref="N424:N425"/>
    <mergeCell ref="F426:G426"/>
    <mergeCell ref="H426:I426"/>
    <mergeCell ref="J426:K426"/>
    <mergeCell ref="L426:M426"/>
    <mergeCell ref="N426:N427"/>
    <mergeCell ref="F412:G412"/>
    <mergeCell ref="H412:I412"/>
    <mergeCell ref="J412:K412"/>
    <mergeCell ref="L412:M412"/>
    <mergeCell ref="N412:N413"/>
    <mergeCell ref="F414:G414"/>
    <mergeCell ref="H414:I414"/>
    <mergeCell ref="J414:K414"/>
    <mergeCell ref="L414:M414"/>
    <mergeCell ref="N414:N415"/>
    <mergeCell ref="F416:G416"/>
    <mergeCell ref="H416:I416"/>
    <mergeCell ref="J416:K416"/>
    <mergeCell ref="L416:M416"/>
    <mergeCell ref="N416:N417"/>
    <mergeCell ref="F418:G418"/>
    <mergeCell ref="H418:I418"/>
    <mergeCell ref="J418:K418"/>
    <mergeCell ref="L418:M418"/>
    <mergeCell ref="N418:N419"/>
    <mergeCell ref="F404:G404"/>
    <mergeCell ref="H404:I404"/>
    <mergeCell ref="J404:K404"/>
    <mergeCell ref="L404:M404"/>
    <mergeCell ref="N404:N405"/>
    <mergeCell ref="F406:G406"/>
    <mergeCell ref="H406:I406"/>
    <mergeCell ref="J406:K406"/>
    <mergeCell ref="L406:M406"/>
    <mergeCell ref="N406:N407"/>
    <mergeCell ref="F408:G408"/>
    <mergeCell ref="H408:I408"/>
    <mergeCell ref="J408:K408"/>
    <mergeCell ref="L408:M408"/>
    <mergeCell ref="N408:N409"/>
    <mergeCell ref="F410:G410"/>
    <mergeCell ref="H410:I410"/>
    <mergeCell ref="J410:K410"/>
    <mergeCell ref="L410:M410"/>
    <mergeCell ref="N410:N411"/>
    <mergeCell ref="F396:G396"/>
    <mergeCell ref="H396:I396"/>
    <mergeCell ref="J396:K396"/>
    <mergeCell ref="L396:M396"/>
    <mergeCell ref="N396:N397"/>
    <mergeCell ref="F398:G398"/>
    <mergeCell ref="H398:I398"/>
    <mergeCell ref="J398:K398"/>
    <mergeCell ref="L398:M398"/>
    <mergeCell ref="N398:N399"/>
    <mergeCell ref="F400:G400"/>
    <mergeCell ref="H400:I400"/>
    <mergeCell ref="J400:K400"/>
    <mergeCell ref="L400:M400"/>
    <mergeCell ref="N400:N401"/>
    <mergeCell ref="F402:G402"/>
    <mergeCell ref="H402:I402"/>
    <mergeCell ref="J402:K402"/>
    <mergeCell ref="L402:M402"/>
    <mergeCell ref="N402:N403"/>
    <mergeCell ref="F388:G388"/>
    <mergeCell ref="H388:I388"/>
    <mergeCell ref="J388:K388"/>
    <mergeCell ref="L388:M388"/>
    <mergeCell ref="N388:N389"/>
    <mergeCell ref="F390:G390"/>
    <mergeCell ref="H390:I390"/>
    <mergeCell ref="J390:K390"/>
    <mergeCell ref="L390:M390"/>
    <mergeCell ref="N390:N391"/>
    <mergeCell ref="F392:G392"/>
    <mergeCell ref="H392:I392"/>
    <mergeCell ref="J392:K392"/>
    <mergeCell ref="L392:M392"/>
    <mergeCell ref="N392:N393"/>
    <mergeCell ref="F394:G394"/>
    <mergeCell ref="H394:I394"/>
    <mergeCell ref="J394:K394"/>
    <mergeCell ref="L394:M394"/>
    <mergeCell ref="N394:N395"/>
    <mergeCell ref="F380:G380"/>
    <mergeCell ref="H380:I380"/>
    <mergeCell ref="J380:K380"/>
    <mergeCell ref="L380:M380"/>
    <mergeCell ref="N380:N381"/>
    <mergeCell ref="F382:G382"/>
    <mergeCell ref="H382:I382"/>
    <mergeCell ref="J382:K382"/>
    <mergeCell ref="L382:M382"/>
    <mergeCell ref="N382:N383"/>
    <mergeCell ref="F384:G384"/>
    <mergeCell ref="H384:I384"/>
    <mergeCell ref="J384:K384"/>
    <mergeCell ref="L384:M384"/>
    <mergeCell ref="N384:N385"/>
    <mergeCell ref="F386:G386"/>
    <mergeCell ref="H386:I386"/>
    <mergeCell ref="J386:K386"/>
    <mergeCell ref="L386:M386"/>
    <mergeCell ref="N386:N387"/>
    <mergeCell ref="F372:G372"/>
    <mergeCell ref="H372:I372"/>
    <mergeCell ref="J372:K372"/>
    <mergeCell ref="L372:M372"/>
    <mergeCell ref="N372:N373"/>
    <mergeCell ref="F374:G374"/>
    <mergeCell ref="H374:I374"/>
    <mergeCell ref="J374:K374"/>
    <mergeCell ref="L374:M374"/>
    <mergeCell ref="N374:N375"/>
    <mergeCell ref="F376:G376"/>
    <mergeCell ref="H376:I376"/>
    <mergeCell ref="J376:K376"/>
    <mergeCell ref="L376:M376"/>
    <mergeCell ref="N376:N377"/>
    <mergeCell ref="F378:G378"/>
    <mergeCell ref="H378:I378"/>
    <mergeCell ref="J378:K378"/>
    <mergeCell ref="L378:M378"/>
    <mergeCell ref="N378:N379"/>
    <mergeCell ref="F364:G364"/>
    <mergeCell ref="H364:I364"/>
    <mergeCell ref="J364:K364"/>
    <mergeCell ref="L364:M364"/>
    <mergeCell ref="N364:N365"/>
    <mergeCell ref="F366:G366"/>
    <mergeCell ref="H366:I366"/>
    <mergeCell ref="J366:K366"/>
    <mergeCell ref="L366:M366"/>
    <mergeCell ref="N366:N367"/>
    <mergeCell ref="F368:G368"/>
    <mergeCell ref="H368:I368"/>
    <mergeCell ref="J368:K368"/>
    <mergeCell ref="L368:M368"/>
    <mergeCell ref="N368:N369"/>
    <mergeCell ref="F370:G370"/>
    <mergeCell ref="H370:I370"/>
    <mergeCell ref="J370:K370"/>
    <mergeCell ref="L370:M370"/>
    <mergeCell ref="N370:N371"/>
    <mergeCell ref="F356:G356"/>
    <mergeCell ref="H356:I356"/>
    <mergeCell ref="J356:K356"/>
    <mergeCell ref="L356:M356"/>
    <mergeCell ref="N356:N357"/>
    <mergeCell ref="F358:G358"/>
    <mergeCell ref="H358:I358"/>
    <mergeCell ref="J358:K358"/>
    <mergeCell ref="L358:M358"/>
    <mergeCell ref="N358:N359"/>
    <mergeCell ref="F360:G360"/>
    <mergeCell ref="H360:I360"/>
    <mergeCell ref="J360:K360"/>
    <mergeCell ref="L360:M360"/>
    <mergeCell ref="N360:N361"/>
    <mergeCell ref="F362:G362"/>
    <mergeCell ref="H362:I362"/>
    <mergeCell ref="J362:K362"/>
    <mergeCell ref="L362:M362"/>
    <mergeCell ref="N362:N363"/>
    <mergeCell ref="F348:G348"/>
    <mergeCell ref="H348:I348"/>
    <mergeCell ref="J348:K348"/>
    <mergeCell ref="L348:M348"/>
    <mergeCell ref="N348:N349"/>
    <mergeCell ref="F350:G350"/>
    <mergeCell ref="H350:I350"/>
    <mergeCell ref="J350:K350"/>
    <mergeCell ref="L350:M350"/>
    <mergeCell ref="N350:N351"/>
    <mergeCell ref="F352:G352"/>
    <mergeCell ref="H352:I352"/>
    <mergeCell ref="J352:K352"/>
    <mergeCell ref="L352:M352"/>
    <mergeCell ref="N352:N353"/>
    <mergeCell ref="F354:G354"/>
    <mergeCell ref="H354:I354"/>
    <mergeCell ref="J354:K354"/>
    <mergeCell ref="L354:M354"/>
    <mergeCell ref="N354:N355"/>
    <mergeCell ref="F340:G340"/>
    <mergeCell ref="H340:I340"/>
    <mergeCell ref="J340:K340"/>
    <mergeCell ref="L340:M340"/>
    <mergeCell ref="N340:N341"/>
    <mergeCell ref="F342:G342"/>
    <mergeCell ref="H342:I342"/>
    <mergeCell ref="J342:K342"/>
    <mergeCell ref="L342:M342"/>
    <mergeCell ref="N342:N343"/>
    <mergeCell ref="F344:G344"/>
    <mergeCell ref="H344:I344"/>
    <mergeCell ref="J344:K344"/>
    <mergeCell ref="L344:M344"/>
    <mergeCell ref="N344:N345"/>
    <mergeCell ref="F346:G346"/>
    <mergeCell ref="H346:I346"/>
    <mergeCell ref="J346:K346"/>
    <mergeCell ref="L346:M346"/>
    <mergeCell ref="N346:N347"/>
    <mergeCell ref="F332:G332"/>
    <mergeCell ref="H332:I332"/>
    <mergeCell ref="J332:K332"/>
    <mergeCell ref="L332:M332"/>
    <mergeCell ref="N332:N333"/>
    <mergeCell ref="F334:G334"/>
    <mergeCell ref="H334:I334"/>
    <mergeCell ref="J334:K334"/>
    <mergeCell ref="L334:M334"/>
    <mergeCell ref="N334:N335"/>
    <mergeCell ref="F336:G336"/>
    <mergeCell ref="H336:I336"/>
    <mergeCell ref="J336:K336"/>
    <mergeCell ref="L336:M336"/>
    <mergeCell ref="N336:N337"/>
    <mergeCell ref="F338:G338"/>
    <mergeCell ref="H338:I338"/>
    <mergeCell ref="J338:K338"/>
    <mergeCell ref="L338:M338"/>
    <mergeCell ref="N338:N339"/>
    <mergeCell ref="F324:G324"/>
    <mergeCell ref="H324:I324"/>
    <mergeCell ref="J324:K324"/>
    <mergeCell ref="L324:M324"/>
    <mergeCell ref="N324:N325"/>
    <mergeCell ref="F326:G326"/>
    <mergeCell ref="H326:I326"/>
    <mergeCell ref="J326:K326"/>
    <mergeCell ref="L326:M326"/>
    <mergeCell ref="N326:N327"/>
    <mergeCell ref="F328:G328"/>
    <mergeCell ref="H328:I328"/>
    <mergeCell ref="J328:K328"/>
    <mergeCell ref="L328:M328"/>
    <mergeCell ref="N328:N329"/>
    <mergeCell ref="F330:G330"/>
    <mergeCell ref="H330:I330"/>
    <mergeCell ref="J330:K330"/>
    <mergeCell ref="L330:M330"/>
    <mergeCell ref="N330:N331"/>
    <mergeCell ref="F316:G316"/>
    <mergeCell ref="H316:I316"/>
    <mergeCell ref="J316:K316"/>
    <mergeCell ref="L316:M316"/>
    <mergeCell ref="N316:N317"/>
    <mergeCell ref="F318:G318"/>
    <mergeCell ref="H318:I318"/>
    <mergeCell ref="J318:K318"/>
    <mergeCell ref="L318:M318"/>
    <mergeCell ref="N318:N319"/>
    <mergeCell ref="F320:G320"/>
    <mergeCell ref="H320:I320"/>
    <mergeCell ref="J320:K320"/>
    <mergeCell ref="L320:M320"/>
    <mergeCell ref="N320:N321"/>
    <mergeCell ref="F322:G322"/>
    <mergeCell ref="H322:I322"/>
    <mergeCell ref="J322:K322"/>
    <mergeCell ref="L322:M322"/>
    <mergeCell ref="N322:N323"/>
    <mergeCell ref="F308:G308"/>
    <mergeCell ref="H308:I308"/>
    <mergeCell ref="J308:K308"/>
    <mergeCell ref="L308:M308"/>
    <mergeCell ref="N308:N309"/>
    <mergeCell ref="F310:G310"/>
    <mergeCell ref="H310:I310"/>
    <mergeCell ref="J310:K310"/>
    <mergeCell ref="L310:M310"/>
    <mergeCell ref="N310:N311"/>
    <mergeCell ref="F312:G312"/>
    <mergeCell ref="H312:I312"/>
    <mergeCell ref="J312:K312"/>
    <mergeCell ref="L312:M312"/>
    <mergeCell ref="N312:N313"/>
    <mergeCell ref="F314:G314"/>
    <mergeCell ref="H314:I314"/>
    <mergeCell ref="J314:K314"/>
    <mergeCell ref="L314:M314"/>
    <mergeCell ref="N314:N315"/>
    <mergeCell ref="F300:G300"/>
    <mergeCell ref="H300:I300"/>
    <mergeCell ref="J300:K300"/>
    <mergeCell ref="L300:M300"/>
    <mergeCell ref="N300:N301"/>
    <mergeCell ref="F302:G302"/>
    <mergeCell ref="H302:I302"/>
    <mergeCell ref="J302:K302"/>
    <mergeCell ref="L302:M302"/>
    <mergeCell ref="N302:N303"/>
    <mergeCell ref="F304:G304"/>
    <mergeCell ref="H304:I304"/>
    <mergeCell ref="J304:K304"/>
    <mergeCell ref="L304:M304"/>
    <mergeCell ref="N304:N305"/>
    <mergeCell ref="F306:G306"/>
    <mergeCell ref="H306:I306"/>
    <mergeCell ref="J306:K306"/>
    <mergeCell ref="L306:M306"/>
    <mergeCell ref="N306:N307"/>
    <mergeCell ref="F292:G292"/>
    <mergeCell ref="H292:I292"/>
    <mergeCell ref="J292:K292"/>
    <mergeCell ref="L292:M292"/>
    <mergeCell ref="N292:N293"/>
    <mergeCell ref="F294:G294"/>
    <mergeCell ref="H294:I294"/>
    <mergeCell ref="J294:K294"/>
    <mergeCell ref="L294:M294"/>
    <mergeCell ref="N294:N295"/>
    <mergeCell ref="F296:G296"/>
    <mergeCell ref="H296:I296"/>
    <mergeCell ref="J296:K296"/>
    <mergeCell ref="L296:M296"/>
    <mergeCell ref="N296:N297"/>
    <mergeCell ref="F298:G298"/>
    <mergeCell ref="H298:I298"/>
    <mergeCell ref="J298:K298"/>
    <mergeCell ref="L298:M298"/>
    <mergeCell ref="N298:N299"/>
    <mergeCell ref="F284:G284"/>
    <mergeCell ref="H284:I284"/>
    <mergeCell ref="J284:K284"/>
    <mergeCell ref="L284:M284"/>
    <mergeCell ref="N284:N285"/>
    <mergeCell ref="F286:G286"/>
    <mergeCell ref="H286:I286"/>
    <mergeCell ref="J286:K286"/>
    <mergeCell ref="L286:M286"/>
    <mergeCell ref="N286:N287"/>
    <mergeCell ref="F288:G288"/>
    <mergeCell ref="H288:I288"/>
    <mergeCell ref="J288:K288"/>
    <mergeCell ref="L288:M288"/>
    <mergeCell ref="N288:N289"/>
    <mergeCell ref="F290:G290"/>
    <mergeCell ref="H290:I290"/>
    <mergeCell ref="J290:K290"/>
    <mergeCell ref="L290:M290"/>
    <mergeCell ref="N290:N291"/>
    <mergeCell ref="F276:G276"/>
    <mergeCell ref="H276:I276"/>
    <mergeCell ref="J276:K276"/>
    <mergeCell ref="L276:M276"/>
    <mergeCell ref="N276:N277"/>
    <mergeCell ref="F278:G278"/>
    <mergeCell ref="H278:I278"/>
    <mergeCell ref="J278:K278"/>
    <mergeCell ref="L278:M278"/>
    <mergeCell ref="N278:N279"/>
    <mergeCell ref="F280:G280"/>
    <mergeCell ref="H280:I280"/>
    <mergeCell ref="J280:K280"/>
    <mergeCell ref="L280:M280"/>
    <mergeCell ref="N280:N281"/>
    <mergeCell ref="F282:G282"/>
    <mergeCell ref="H282:I282"/>
    <mergeCell ref="J282:K282"/>
    <mergeCell ref="L282:M282"/>
    <mergeCell ref="N282:N283"/>
    <mergeCell ref="F268:G268"/>
    <mergeCell ref="H268:I268"/>
    <mergeCell ref="J268:K268"/>
    <mergeCell ref="L268:M268"/>
    <mergeCell ref="N268:N269"/>
    <mergeCell ref="F270:G270"/>
    <mergeCell ref="H270:I270"/>
    <mergeCell ref="J270:K270"/>
    <mergeCell ref="L270:M270"/>
    <mergeCell ref="N270:N271"/>
    <mergeCell ref="F272:G272"/>
    <mergeCell ref="H272:I272"/>
    <mergeCell ref="J272:K272"/>
    <mergeCell ref="L272:M272"/>
    <mergeCell ref="N272:N273"/>
    <mergeCell ref="F274:G274"/>
    <mergeCell ref="H274:I274"/>
    <mergeCell ref="J274:K274"/>
    <mergeCell ref="L274:M274"/>
    <mergeCell ref="N274:N275"/>
    <mergeCell ref="F260:G260"/>
    <mergeCell ref="H260:I260"/>
    <mergeCell ref="J260:K260"/>
    <mergeCell ref="L260:M260"/>
    <mergeCell ref="N260:N261"/>
    <mergeCell ref="F262:G262"/>
    <mergeCell ref="H262:I262"/>
    <mergeCell ref="J262:K262"/>
    <mergeCell ref="L262:M262"/>
    <mergeCell ref="N262:N263"/>
    <mergeCell ref="F264:G264"/>
    <mergeCell ref="H264:I264"/>
    <mergeCell ref="J264:K264"/>
    <mergeCell ref="L264:M264"/>
    <mergeCell ref="N264:N265"/>
    <mergeCell ref="F266:G266"/>
    <mergeCell ref="H266:I266"/>
    <mergeCell ref="J266:K266"/>
    <mergeCell ref="L266:M266"/>
    <mergeCell ref="N266:N267"/>
    <mergeCell ref="F252:G252"/>
    <mergeCell ref="H252:I252"/>
    <mergeCell ref="J252:K252"/>
    <mergeCell ref="L252:M252"/>
    <mergeCell ref="N252:N253"/>
    <mergeCell ref="F254:G254"/>
    <mergeCell ref="H254:I254"/>
    <mergeCell ref="J254:K254"/>
    <mergeCell ref="L254:M254"/>
    <mergeCell ref="N254:N255"/>
    <mergeCell ref="F256:G256"/>
    <mergeCell ref="H256:I256"/>
    <mergeCell ref="J256:K256"/>
    <mergeCell ref="L256:M256"/>
    <mergeCell ref="N256:N257"/>
    <mergeCell ref="F258:G258"/>
    <mergeCell ref="H258:I258"/>
    <mergeCell ref="J258:K258"/>
    <mergeCell ref="L258:M258"/>
    <mergeCell ref="N258:N259"/>
    <mergeCell ref="F244:G244"/>
    <mergeCell ref="H244:I244"/>
    <mergeCell ref="J244:K244"/>
    <mergeCell ref="L244:M244"/>
    <mergeCell ref="N244:N245"/>
    <mergeCell ref="F246:G246"/>
    <mergeCell ref="H246:I246"/>
    <mergeCell ref="J246:K246"/>
    <mergeCell ref="L246:M246"/>
    <mergeCell ref="N246:N247"/>
    <mergeCell ref="F248:G248"/>
    <mergeCell ref="H248:I248"/>
    <mergeCell ref="J248:K248"/>
    <mergeCell ref="L248:M248"/>
    <mergeCell ref="N248:N249"/>
    <mergeCell ref="F250:G250"/>
    <mergeCell ref="H250:I250"/>
    <mergeCell ref="J250:K250"/>
    <mergeCell ref="L250:M250"/>
    <mergeCell ref="N250:N251"/>
    <mergeCell ref="F236:G236"/>
    <mergeCell ref="H236:I236"/>
    <mergeCell ref="J236:K236"/>
    <mergeCell ref="L236:M236"/>
    <mergeCell ref="N236:N237"/>
    <mergeCell ref="F238:G238"/>
    <mergeCell ref="H238:I238"/>
    <mergeCell ref="J238:K238"/>
    <mergeCell ref="L238:M238"/>
    <mergeCell ref="N238:N239"/>
    <mergeCell ref="F240:G240"/>
    <mergeCell ref="H240:I240"/>
    <mergeCell ref="J240:K240"/>
    <mergeCell ref="L240:M240"/>
    <mergeCell ref="N240:N241"/>
    <mergeCell ref="F242:G242"/>
    <mergeCell ref="H242:I242"/>
    <mergeCell ref="J242:K242"/>
    <mergeCell ref="L242:M242"/>
    <mergeCell ref="N242:N243"/>
    <mergeCell ref="F228:G228"/>
    <mergeCell ref="H228:I228"/>
    <mergeCell ref="J228:K228"/>
    <mergeCell ref="L228:M228"/>
    <mergeCell ref="N228:N229"/>
    <mergeCell ref="F230:G230"/>
    <mergeCell ref="H230:I230"/>
    <mergeCell ref="J230:K230"/>
    <mergeCell ref="L230:M230"/>
    <mergeCell ref="N230:N231"/>
    <mergeCell ref="F232:G232"/>
    <mergeCell ref="H232:I232"/>
    <mergeCell ref="J232:K232"/>
    <mergeCell ref="L232:M232"/>
    <mergeCell ref="N232:N233"/>
    <mergeCell ref="F234:G234"/>
    <mergeCell ref="H234:I234"/>
    <mergeCell ref="J234:K234"/>
    <mergeCell ref="L234:M234"/>
    <mergeCell ref="N234:N235"/>
    <mergeCell ref="F220:G220"/>
    <mergeCell ref="H220:I220"/>
    <mergeCell ref="J220:K220"/>
    <mergeCell ref="L220:M220"/>
    <mergeCell ref="N220:N221"/>
    <mergeCell ref="F222:G222"/>
    <mergeCell ref="H222:I222"/>
    <mergeCell ref="J222:K222"/>
    <mergeCell ref="L222:M222"/>
    <mergeCell ref="N222:N223"/>
    <mergeCell ref="F224:G224"/>
    <mergeCell ref="H224:I224"/>
    <mergeCell ref="J224:K224"/>
    <mergeCell ref="L224:M224"/>
    <mergeCell ref="N224:N225"/>
    <mergeCell ref="F226:G226"/>
    <mergeCell ref="H226:I226"/>
    <mergeCell ref="J226:K226"/>
    <mergeCell ref="L226:M226"/>
    <mergeCell ref="N226:N227"/>
    <mergeCell ref="F212:G212"/>
    <mergeCell ref="H212:I212"/>
    <mergeCell ref="J212:K212"/>
    <mergeCell ref="L212:M212"/>
    <mergeCell ref="N212:N213"/>
    <mergeCell ref="F214:G214"/>
    <mergeCell ref="H214:I214"/>
    <mergeCell ref="J214:K214"/>
    <mergeCell ref="L214:M214"/>
    <mergeCell ref="N214:N215"/>
    <mergeCell ref="F216:G216"/>
    <mergeCell ref="H216:I216"/>
    <mergeCell ref="J216:K216"/>
    <mergeCell ref="L216:M216"/>
    <mergeCell ref="N216:N217"/>
    <mergeCell ref="F218:G218"/>
    <mergeCell ref="H218:I218"/>
    <mergeCell ref="J218:K218"/>
    <mergeCell ref="L218:M218"/>
    <mergeCell ref="N218:N219"/>
    <mergeCell ref="F204:G204"/>
    <mergeCell ref="H204:I204"/>
    <mergeCell ref="J204:K204"/>
    <mergeCell ref="L204:M204"/>
    <mergeCell ref="N204:N205"/>
    <mergeCell ref="F206:G206"/>
    <mergeCell ref="H206:I206"/>
    <mergeCell ref="J206:K206"/>
    <mergeCell ref="L206:M206"/>
    <mergeCell ref="N206:N207"/>
    <mergeCell ref="F208:G208"/>
    <mergeCell ref="H208:I208"/>
    <mergeCell ref="J208:K208"/>
    <mergeCell ref="L208:M208"/>
    <mergeCell ref="N208:N209"/>
    <mergeCell ref="F210:G210"/>
    <mergeCell ref="H210:I210"/>
    <mergeCell ref="J210:K210"/>
    <mergeCell ref="L210:M210"/>
    <mergeCell ref="N210:N211"/>
    <mergeCell ref="F196:G196"/>
    <mergeCell ref="H196:I196"/>
    <mergeCell ref="J196:K196"/>
    <mergeCell ref="L196:M196"/>
    <mergeCell ref="N196:N197"/>
    <mergeCell ref="F198:G198"/>
    <mergeCell ref="H198:I198"/>
    <mergeCell ref="J198:K198"/>
    <mergeCell ref="L198:M198"/>
    <mergeCell ref="N198:N199"/>
    <mergeCell ref="F200:G200"/>
    <mergeCell ref="H200:I200"/>
    <mergeCell ref="J200:K200"/>
    <mergeCell ref="L200:M200"/>
    <mergeCell ref="N200:N201"/>
    <mergeCell ref="F202:G202"/>
    <mergeCell ref="H202:I202"/>
    <mergeCell ref="J202:K202"/>
    <mergeCell ref="L202:M202"/>
    <mergeCell ref="N202:N203"/>
    <mergeCell ref="F188:G188"/>
    <mergeCell ref="H188:I188"/>
    <mergeCell ref="J188:K188"/>
    <mergeCell ref="L188:M188"/>
    <mergeCell ref="N188:N189"/>
    <mergeCell ref="F190:G190"/>
    <mergeCell ref="H190:I190"/>
    <mergeCell ref="J190:K190"/>
    <mergeCell ref="L190:M190"/>
    <mergeCell ref="N190:N191"/>
    <mergeCell ref="F192:G192"/>
    <mergeCell ref="H192:I192"/>
    <mergeCell ref="J192:K192"/>
    <mergeCell ref="L192:M192"/>
    <mergeCell ref="N192:N193"/>
    <mergeCell ref="F194:G194"/>
    <mergeCell ref="H194:I194"/>
    <mergeCell ref="J194:K194"/>
    <mergeCell ref="L194:M194"/>
    <mergeCell ref="N194:N195"/>
    <mergeCell ref="F180:G180"/>
    <mergeCell ref="H180:I180"/>
    <mergeCell ref="J180:K180"/>
    <mergeCell ref="L180:M180"/>
    <mergeCell ref="N180:N181"/>
    <mergeCell ref="F182:G182"/>
    <mergeCell ref="H182:I182"/>
    <mergeCell ref="J182:K182"/>
    <mergeCell ref="L182:M182"/>
    <mergeCell ref="N182:N183"/>
    <mergeCell ref="F184:G184"/>
    <mergeCell ref="H184:I184"/>
    <mergeCell ref="J184:K184"/>
    <mergeCell ref="L184:M184"/>
    <mergeCell ref="N184:N185"/>
    <mergeCell ref="F186:G186"/>
    <mergeCell ref="H186:I186"/>
    <mergeCell ref="J186:K186"/>
    <mergeCell ref="L186:M186"/>
    <mergeCell ref="N186:N187"/>
    <mergeCell ref="F172:G172"/>
    <mergeCell ref="H172:I172"/>
    <mergeCell ref="J172:K172"/>
    <mergeCell ref="L172:M172"/>
    <mergeCell ref="N172:N173"/>
    <mergeCell ref="F174:G174"/>
    <mergeCell ref="H174:I174"/>
    <mergeCell ref="J174:K174"/>
    <mergeCell ref="L174:M174"/>
    <mergeCell ref="N174:N175"/>
    <mergeCell ref="F176:G176"/>
    <mergeCell ref="H176:I176"/>
    <mergeCell ref="J176:K176"/>
    <mergeCell ref="L176:M176"/>
    <mergeCell ref="N176:N177"/>
    <mergeCell ref="F178:G178"/>
    <mergeCell ref="H178:I178"/>
    <mergeCell ref="J178:K178"/>
    <mergeCell ref="L178:M178"/>
    <mergeCell ref="N178:N179"/>
    <mergeCell ref="F164:G164"/>
    <mergeCell ref="H164:I164"/>
    <mergeCell ref="J164:K164"/>
    <mergeCell ref="L164:M164"/>
    <mergeCell ref="N164:N165"/>
    <mergeCell ref="F166:G166"/>
    <mergeCell ref="H166:I166"/>
    <mergeCell ref="J166:K166"/>
    <mergeCell ref="L166:M166"/>
    <mergeCell ref="N166:N167"/>
    <mergeCell ref="F168:G168"/>
    <mergeCell ref="H168:I168"/>
    <mergeCell ref="J168:K168"/>
    <mergeCell ref="L168:M168"/>
    <mergeCell ref="N168:N169"/>
    <mergeCell ref="F170:G170"/>
    <mergeCell ref="H170:I170"/>
    <mergeCell ref="J170:K170"/>
    <mergeCell ref="L170:M170"/>
    <mergeCell ref="N170:N171"/>
    <mergeCell ref="F156:G156"/>
    <mergeCell ref="H156:I156"/>
    <mergeCell ref="J156:K156"/>
    <mergeCell ref="L156:M156"/>
    <mergeCell ref="N156:N157"/>
    <mergeCell ref="F158:G158"/>
    <mergeCell ref="H158:I158"/>
    <mergeCell ref="J158:K158"/>
    <mergeCell ref="L158:M158"/>
    <mergeCell ref="N158:N159"/>
    <mergeCell ref="F160:G160"/>
    <mergeCell ref="H160:I160"/>
    <mergeCell ref="J160:K160"/>
    <mergeCell ref="L160:M160"/>
    <mergeCell ref="N160:N161"/>
    <mergeCell ref="F162:G162"/>
    <mergeCell ref="H162:I162"/>
    <mergeCell ref="J162:K162"/>
    <mergeCell ref="L162:M162"/>
    <mergeCell ref="N162:N163"/>
    <mergeCell ref="F148:G148"/>
    <mergeCell ref="H148:I148"/>
    <mergeCell ref="J148:K148"/>
    <mergeCell ref="L148:M148"/>
    <mergeCell ref="N148:N149"/>
    <mergeCell ref="F150:G150"/>
    <mergeCell ref="H150:I150"/>
    <mergeCell ref="J150:K150"/>
    <mergeCell ref="L150:M150"/>
    <mergeCell ref="N150:N151"/>
    <mergeCell ref="F152:G152"/>
    <mergeCell ref="H152:I152"/>
    <mergeCell ref="J152:K152"/>
    <mergeCell ref="L152:M152"/>
    <mergeCell ref="N152:N153"/>
    <mergeCell ref="F154:G154"/>
    <mergeCell ref="H154:I154"/>
    <mergeCell ref="J154:K154"/>
    <mergeCell ref="L154:M154"/>
    <mergeCell ref="N154:N155"/>
    <mergeCell ref="F140:G140"/>
    <mergeCell ref="H140:I140"/>
    <mergeCell ref="J140:K140"/>
    <mergeCell ref="L140:M140"/>
    <mergeCell ref="N140:N141"/>
    <mergeCell ref="F142:G142"/>
    <mergeCell ref="H142:I142"/>
    <mergeCell ref="J142:K142"/>
    <mergeCell ref="L142:M142"/>
    <mergeCell ref="N142:N143"/>
    <mergeCell ref="F144:G144"/>
    <mergeCell ref="H144:I144"/>
    <mergeCell ref="J144:K144"/>
    <mergeCell ref="L144:M144"/>
    <mergeCell ref="N144:N145"/>
    <mergeCell ref="F146:G146"/>
    <mergeCell ref="H146:I146"/>
    <mergeCell ref="J146:K146"/>
    <mergeCell ref="L146:M146"/>
    <mergeCell ref="N146:N147"/>
    <mergeCell ref="F132:G132"/>
    <mergeCell ref="H132:I132"/>
    <mergeCell ref="J132:K132"/>
    <mergeCell ref="L132:M132"/>
    <mergeCell ref="N132:N133"/>
    <mergeCell ref="F134:G134"/>
    <mergeCell ref="H134:I134"/>
    <mergeCell ref="J134:K134"/>
    <mergeCell ref="L134:M134"/>
    <mergeCell ref="N134:N135"/>
    <mergeCell ref="F136:G136"/>
    <mergeCell ref="H136:I136"/>
    <mergeCell ref="J136:K136"/>
    <mergeCell ref="L136:M136"/>
    <mergeCell ref="N136:N137"/>
    <mergeCell ref="F138:G138"/>
    <mergeCell ref="H138:I138"/>
    <mergeCell ref="J138:K138"/>
    <mergeCell ref="L138:M138"/>
    <mergeCell ref="N138:N139"/>
    <mergeCell ref="F124:G124"/>
    <mergeCell ref="H124:I124"/>
    <mergeCell ref="J124:K124"/>
    <mergeCell ref="L124:M124"/>
    <mergeCell ref="N124:N125"/>
    <mergeCell ref="F126:G126"/>
    <mergeCell ref="H126:I126"/>
    <mergeCell ref="J126:K126"/>
    <mergeCell ref="L126:M126"/>
    <mergeCell ref="N126:N127"/>
    <mergeCell ref="F128:G128"/>
    <mergeCell ref="H128:I128"/>
    <mergeCell ref="J128:K128"/>
    <mergeCell ref="L128:M128"/>
    <mergeCell ref="N128:N129"/>
    <mergeCell ref="F130:G130"/>
    <mergeCell ref="H130:I130"/>
    <mergeCell ref="J130:K130"/>
    <mergeCell ref="L130:M130"/>
    <mergeCell ref="N130:N131"/>
    <mergeCell ref="F116:G116"/>
    <mergeCell ref="H116:I116"/>
    <mergeCell ref="J116:K116"/>
    <mergeCell ref="L116:M116"/>
    <mergeCell ref="N116:N117"/>
    <mergeCell ref="F118:G118"/>
    <mergeCell ref="H118:I118"/>
    <mergeCell ref="J118:K118"/>
    <mergeCell ref="L118:M118"/>
    <mergeCell ref="N118:N119"/>
    <mergeCell ref="F120:G120"/>
    <mergeCell ref="H120:I120"/>
    <mergeCell ref="J120:K120"/>
    <mergeCell ref="L120:M120"/>
    <mergeCell ref="N120:N121"/>
    <mergeCell ref="F122:G122"/>
    <mergeCell ref="H122:I122"/>
    <mergeCell ref="J122:K122"/>
    <mergeCell ref="L122:M122"/>
    <mergeCell ref="N122:N123"/>
    <mergeCell ref="F108:G108"/>
    <mergeCell ref="H108:I108"/>
    <mergeCell ref="J108:K108"/>
    <mergeCell ref="L108:M108"/>
    <mergeCell ref="N108:N109"/>
    <mergeCell ref="F110:G110"/>
    <mergeCell ref="H110:I110"/>
    <mergeCell ref="J110:K110"/>
    <mergeCell ref="L110:M110"/>
    <mergeCell ref="N110:N111"/>
    <mergeCell ref="F112:G112"/>
    <mergeCell ref="H112:I112"/>
    <mergeCell ref="J112:K112"/>
    <mergeCell ref="L112:M112"/>
    <mergeCell ref="N112:N113"/>
    <mergeCell ref="F114:G114"/>
    <mergeCell ref="H114:I114"/>
    <mergeCell ref="J114:K114"/>
    <mergeCell ref="L114:M114"/>
    <mergeCell ref="N114:N115"/>
    <mergeCell ref="F100:G100"/>
    <mergeCell ref="H100:I100"/>
    <mergeCell ref="J100:K100"/>
    <mergeCell ref="L100:M100"/>
    <mergeCell ref="N100:N101"/>
    <mergeCell ref="F102:G102"/>
    <mergeCell ref="H102:I102"/>
    <mergeCell ref="J102:K102"/>
    <mergeCell ref="L102:M102"/>
    <mergeCell ref="N102:N103"/>
    <mergeCell ref="F104:G104"/>
    <mergeCell ref="H104:I104"/>
    <mergeCell ref="J104:K104"/>
    <mergeCell ref="L104:M104"/>
    <mergeCell ref="N104:N105"/>
    <mergeCell ref="F106:G106"/>
    <mergeCell ref="H106:I106"/>
    <mergeCell ref="J106:K106"/>
    <mergeCell ref="L106:M106"/>
    <mergeCell ref="N106:N107"/>
    <mergeCell ref="D90:N90"/>
    <mergeCell ref="H92:I92"/>
    <mergeCell ref="J92:K92"/>
    <mergeCell ref="L92:M92"/>
    <mergeCell ref="N92:N93"/>
    <mergeCell ref="D92:D507"/>
    <mergeCell ref="N94:N95"/>
    <mergeCell ref="F96:G96"/>
    <mergeCell ref="H96:I96"/>
    <mergeCell ref="J96:K96"/>
    <mergeCell ref="D2:N4"/>
    <mergeCell ref="D6:N6"/>
    <mergeCell ref="D9:M9"/>
    <mergeCell ref="D36:M36"/>
    <mergeCell ref="D63:M63"/>
    <mergeCell ref="D91:E91"/>
    <mergeCell ref="F91:G91"/>
    <mergeCell ref="H91:I91"/>
    <mergeCell ref="J91:K91"/>
    <mergeCell ref="L91:M91"/>
    <mergeCell ref="F94:G94"/>
    <mergeCell ref="H94:I94"/>
    <mergeCell ref="J94:K94"/>
    <mergeCell ref="L94:M94"/>
    <mergeCell ref="F92:G92"/>
    <mergeCell ref="L96:M96"/>
    <mergeCell ref="N96:N97"/>
    <mergeCell ref="F98:G98"/>
    <mergeCell ref="H98:I98"/>
    <mergeCell ref="J98:K98"/>
    <mergeCell ref="L98:M98"/>
    <mergeCell ref="N98:N99"/>
    <mergeCell ref="P94:Q94"/>
    <mergeCell ref="R94:S94"/>
    <mergeCell ref="T94:U94"/>
    <mergeCell ref="V94:W94"/>
    <mergeCell ref="P96:Q96"/>
    <mergeCell ref="R96:S96"/>
    <mergeCell ref="T96:U96"/>
    <mergeCell ref="V96:W96"/>
    <mergeCell ref="P90:W90"/>
    <mergeCell ref="P91:Q91"/>
    <mergeCell ref="R91:S91"/>
    <mergeCell ref="T91:U91"/>
    <mergeCell ref="V91:W91"/>
    <mergeCell ref="P92:Q92"/>
    <mergeCell ref="R92:S92"/>
    <mergeCell ref="T92:U92"/>
    <mergeCell ref="V92:W92"/>
    <mergeCell ref="P106:Q106"/>
    <mergeCell ref="R106:S106"/>
    <mergeCell ref="T106:U106"/>
    <mergeCell ref="V106:W106"/>
    <mergeCell ref="P108:Q108"/>
    <mergeCell ref="R108:S108"/>
    <mergeCell ref="T108:U108"/>
    <mergeCell ref="V108:W108"/>
    <mergeCell ref="P102:Q102"/>
    <mergeCell ref="R102:S102"/>
    <mergeCell ref="T102:U102"/>
    <mergeCell ref="V102:W102"/>
    <mergeCell ref="P104:Q104"/>
    <mergeCell ref="R104:S104"/>
    <mergeCell ref="T104:U104"/>
    <mergeCell ref="V104:W104"/>
    <mergeCell ref="P98:Q98"/>
    <mergeCell ref="R98:S98"/>
    <mergeCell ref="T98:U98"/>
    <mergeCell ref="V98:W98"/>
    <mergeCell ref="P100:Q100"/>
    <mergeCell ref="R100:S100"/>
    <mergeCell ref="T100:U100"/>
    <mergeCell ref="V100:W100"/>
    <mergeCell ref="P118:Q118"/>
    <mergeCell ref="R118:S118"/>
    <mergeCell ref="T118:U118"/>
    <mergeCell ref="V118:W118"/>
    <mergeCell ref="P120:Q120"/>
    <mergeCell ref="R120:S120"/>
    <mergeCell ref="T120:U120"/>
    <mergeCell ref="V120:W120"/>
    <mergeCell ref="P114:Q114"/>
    <mergeCell ref="R114:S114"/>
    <mergeCell ref="T114:U114"/>
    <mergeCell ref="V114:W114"/>
    <mergeCell ref="P116:Q116"/>
    <mergeCell ref="R116:S116"/>
    <mergeCell ref="T116:U116"/>
    <mergeCell ref="V116:W116"/>
    <mergeCell ref="P110:Q110"/>
    <mergeCell ref="R110:S110"/>
    <mergeCell ref="T110:U110"/>
    <mergeCell ref="V110:W110"/>
    <mergeCell ref="P112:Q112"/>
    <mergeCell ref="R112:S112"/>
    <mergeCell ref="T112:U112"/>
    <mergeCell ref="V112:W112"/>
    <mergeCell ref="P130:Q130"/>
    <mergeCell ref="R130:S130"/>
    <mergeCell ref="T130:U130"/>
    <mergeCell ref="V130:W130"/>
    <mergeCell ref="P132:Q132"/>
    <mergeCell ref="R132:S132"/>
    <mergeCell ref="T132:U132"/>
    <mergeCell ref="V132:W132"/>
    <mergeCell ref="P126:Q126"/>
    <mergeCell ref="R126:S126"/>
    <mergeCell ref="T126:U126"/>
    <mergeCell ref="V126:W126"/>
    <mergeCell ref="P128:Q128"/>
    <mergeCell ref="R128:S128"/>
    <mergeCell ref="T128:U128"/>
    <mergeCell ref="V128:W128"/>
    <mergeCell ref="P122:Q122"/>
    <mergeCell ref="R122:S122"/>
    <mergeCell ref="T122:U122"/>
    <mergeCell ref="V122:W122"/>
    <mergeCell ref="P124:Q124"/>
    <mergeCell ref="R124:S124"/>
    <mergeCell ref="T124:U124"/>
    <mergeCell ref="V124:W124"/>
    <mergeCell ref="P142:Q142"/>
    <mergeCell ref="R142:S142"/>
    <mergeCell ref="T142:U142"/>
    <mergeCell ref="V142:W142"/>
    <mergeCell ref="P144:Q144"/>
    <mergeCell ref="R144:S144"/>
    <mergeCell ref="T144:U144"/>
    <mergeCell ref="V144:W144"/>
    <mergeCell ref="P138:Q138"/>
    <mergeCell ref="R138:S138"/>
    <mergeCell ref="T138:U138"/>
    <mergeCell ref="V138:W138"/>
    <mergeCell ref="P140:Q140"/>
    <mergeCell ref="R140:S140"/>
    <mergeCell ref="T140:U140"/>
    <mergeCell ref="V140:W140"/>
    <mergeCell ref="P134:Q134"/>
    <mergeCell ref="R134:S134"/>
    <mergeCell ref="T134:U134"/>
    <mergeCell ref="V134:W134"/>
    <mergeCell ref="P136:Q136"/>
    <mergeCell ref="R136:S136"/>
    <mergeCell ref="T136:U136"/>
    <mergeCell ref="V136:W136"/>
    <mergeCell ref="P154:Q154"/>
    <mergeCell ref="R154:S154"/>
    <mergeCell ref="T154:U154"/>
    <mergeCell ref="V154:W154"/>
    <mergeCell ref="P156:Q156"/>
    <mergeCell ref="R156:S156"/>
    <mergeCell ref="T156:U156"/>
    <mergeCell ref="V156:W156"/>
    <mergeCell ref="P150:Q150"/>
    <mergeCell ref="R150:S150"/>
    <mergeCell ref="T150:U150"/>
    <mergeCell ref="V150:W150"/>
    <mergeCell ref="P152:Q152"/>
    <mergeCell ref="R152:S152"/>
    <mergeCell ref="T152:U152"/>
    <mergeCell ref="V152:W152"/>
    <mergeCell ref="P146:Q146"/>
    <mergeCell ref="R146:S146"/>
    <mergeCell ref="T146:U146"/>
    <mergeCell ref="V146:W146"/>
    <mergeCell ref="P148:Q148"/>
    <mergeCell ref="R148:S148"/>
    <mergeCell ref="T148:U148"/>
    <mergeCell ref="V148:W148"/>
    <mergeCell ref="P166:Q166"/>
    <mergeCell ref="R166:S166"/>
    <mergeCell ref="T166:U166"/>
    <mergeCell ref="V166:W166"/>
    <mergeCell ref="P168:Q168"/>
    <mergeCell ref="R168:S168"/>
    <mergeCell ref="T168:U168"/>
    <mergeCell ref="V168:W168"/>
    <mergeCell ref="P162:Q162"/>
    <mergeCell ref="R162:S162"/>
    <mergeCell ref="T162:U162"/>
    <mergeCell ref="V162:W162"/>
    <mergeCell ref="P164:Q164"/>
    <mergeCell ref="R164:S164"/>
    <mergeCell ref="T164:U164"/>
    <mergeCell ref="V164:W164"/>
    <mergeCell ref="P158:Q158"/>
    <mergeCell ref="R158:S158"/>
    <mergeCell ref="T158:U158"/>
    <mergeCell ref="V158:W158"/>
    <mergeCell ref="P160:Q160"/>
    <mergeCell ref="R160:S160"/>
    <mergeCell ref="T160:U160"/>
    <mergeCell ref="V160:W160"/>
    <mergeCell ref="P178:Q178"/>
    <mergeCell ref="R178:S178"/>
    <mergeCell ref="T178:U178"/>
    <mergeCell ref="V178:W178"/>
    <mergeCell ref="P180:Q180"/>
    <mergeCell ref="R180:S180"/>
    <mergeCell ref="T180:U180"/>
    <mergeCell ref="V180:W180"/>
    <mergeCell ref="P174:Q174"/>
    <mergeCell ref="R174:S174"/>
    <mergeCell ref="T174:U174"/>
    <mergeCell ref="V174:W174"/>
    <mergeCell ref="P176:Q176"/>
    <mergeCell ref="R176:S176"/>
    <mergeCell ref="T176:U176"/>
    <mergeCell ref="V176:W176"/>
    <mergeCell ref="P170:Q170"/>
    <mergeCell ref="R170:S170"/>
    <mergeCell ref="T170:U170"/>
    <mergeCell ref="V170:W170"/>
    <mergeCell ref="P172:Q172"/>
    <mergeCell ref="R172:S172"/>
    <mergeCell ref="T172:U172"/>
    <mergeCell ref="V172:W172"/>
    <mergeCell ref="P190:Q190"/>
    <mergeCell ref="R190:S190"/>
    <mergeCell ref="T190:U190"/>
    <mergeCell ref="V190:W190"/>
    <mergeCell ref="P192:Q192"/>
    <mergeCell ref="R192:S192"/>
    <mergeCell ref="T192:U192"/>
    <mergeCell ref="V192:W192"/>
    <mergeCell ref="P186:Q186"/>
    <mergeCell ref="R186:S186"/>
    <mergeCell ref="T186:U186"/>
    <mergeCell ref="V186:W186"/>
    <mergeCell ref="P188:Q188"/>
    <mergeCell ref="R188:S188"/>
    <mergeCell ref="T188:U188"/>
    <mergeCell ref="V188:W188"/>
    <mergeCell ref="P182:Q182"/>
    <mergeCell ref="R182:S182"/>
    <mergeCell ref="T182:U182"/>
    <mergeCell ref="V182:W182"/>
    <mergeCell ref="P184:Q184"/>
    <mergeCell ref="R184:S184"/>
    <mergeCell ref="T184:U184"/>
    <mergeCell ref="V184:W184"/>
    <mergeCell ref="P202:Q202"/>
    <mergeCell ref="R202:S202"/>
    <mergeCell ref="T202:U202"/>
    <mergeCell ref="V202:W202"/>
    <mergeCell ref="P204:Q204"/>
    <mergeCell ref="R204:S204"/>
    <mergeCell ref="T204:U204"/>
    <mergeCell ref="V204:W204"/>
    <mergeCell ref="P198:Q198"/>
    <mergeCell ref="R198:S198"/>
    <mergeCell ref="T198:U198"/>
    <mergeCell ref="V198:W198"/>
    <mergeCell ref="P200:Q200"/>
    <mergeCell ref="R200:S200"/>
    <mergeCell ref="T200:U200"/>
    <mergeCell ref="V200:W200"/>
    <mergeCell ref="P194:Q194"/>
    <mergeCell ref="R194:S194"/>
    <mergeCell ref="T194:U194"/>
    <mergeCell ref="V194:W194"/>
    <mergeCell ref="P196:Q196"/>
    <mergeCell ref="R196:S196"/>
    <mergeCell ref="T196:U196"/>
    <mergeCell ref="V196:W196"/>
    <mergeCell ref="P214:Q214"/>
    <mergeCell ref="R214:S214"/>
    <mergeCell ref="T214:U214"/>
    <mergeCell ref="V214:W214"/>
    <mergeCell ref="P216:Q216"/>
    <mergeCell ref="R216:S216"/>
    <mergeCell ref="T216:U216"/>
    <mergeCell ref="V216:W216"/>
    <mergeCell ref="P210:Q210"/>
    <mergeCell ref="R210:S210"/>
    <mergeCell ref="T210:U210"/>
    <mergeCell ref="V210:W210"/>
    <mergeCell ref="P212:Q212"/>
    <mergeCell ref="R212:S212"/>
    <mergeCell ref="T212:U212"/>
    <mergeCell ref="V212:W212"/>
    <mergeCell ref="P206:Q206"/>
    <mergeCell ref="R206:S206"/>
    <mergeCell ref="T206:U206"/>
    <mergeCell ref="V206:W206"/>
    <mergeCell ref="P208:Q208"/>
    <mergeCell ref="R208:S208"/>
    <mergeCell ref="T208:U208"/>
    <mergeCell ref="V208:W208"/>
    <mergeCell ref="P226:Q226"/>
    <mergeCell ref="R226:S226"/>
    <mergeCell ref="T226:U226"/>
    <mergeCell ref="V226:W226"/>
    <mergeCell ref="P228:Q228"/>
    <mergeCell ref="R228:S228"/>
    <mergeCell ref="T228:U228"/>
    <mergeCell ref="V228:W228"/>
    <mergeCell ref="P222:Q222"/>
    <mergeCell ref="R222:S222"/>
    <mergeCell ref="T222:U222"/>
    <mergeCell ref="V222:W222"/>
    <mergeCell ref="P224:Q224"/>
    <mergeCell ref="R224:S224"/>
    <mergeCell ref="T224:U224"/>
    <mergeCell ref="V224:W224"/>
    <mergeCell ref="P218:Q218"/>
    <mergeCell ref="R218:S218"/>
    <mergeCell ref="T218:U218"/>
    <mergeCell ref="V218:W218"/>
    <mergeCell ref="P220:Q220"/>
    <mergeCell ref="R220:S220"/>
    <mergeCell ref="T220:U220"/>
    <mergeCell ref="V220:W220"/>
    <mergeCell ref="P238:Q238"/>
    <mergeCell ref="R238:S238"/>
    <mergeCell ref="T238:U238"/>
    <mergeCell ref="V238:W238"/>
    <mergeCell ref="P240:Q240"/>
    <mergeCell ref="R240:S240"/>
    <mergeCell ref="T240:U240"/>
    <mergeCell ref="V240:W240"/>
    <mergeCell ref="P234:Q234"/>
    <mergeCell ref="R234:S234"/>
    <mergeCell ref="T234:U234"/>
    <mergeCell ref="V234:W234"/>
    <mergeCell ref="P236:Q236"/>
    <mergeCell ref="R236:S236"/>
    <mergeCell ref="T236:U236"/>
    <mergeCell ref="V236:W236"/>
    <mergeCell ref="P230:Q230"/>
    <mergeCell ref="R230:S230"/>
    <mergeCell ref="T230:U230"/>
    <mergeCell ref="V230:W230"/>
    <mergeCell ref="P232:Q232"/>
    <mergeCell ref="R232:S232"/>
    <mergeCell ref="T232:U232"/>
    <mergeCell ref="V232:W232"/>
    <mergeCell ref="P250:Q250"/>
    <mergeCell ref="R250:S250"/>
    <mergeCell ref="T250:U250"/>
    <mergeCell ref="V250:W250"/>
    <mergeCell ref="P252:Q252"/>
    <mergeCell ref="R252:S252"/>
    <mergeCell ref="T252:U252"/>
    <mergeCell ref="V252:W252"/>
    <mergeCell ref="P246:Q246"/>
    <mergeCell ref="R246:S246"/>
    <mergeCell ref="T246:U246"/>
    <mergeCell ref="V246:W246"/>
    <mergeCell ref="P248:Q248"/>
    <mergeCell ref="R248:S248"/>
    <mergeCell ref="T248:U248"/>
    <mergeCell ref="V248:W248"/>
    <mergeCell ref="P242:Q242"/>
    <mergeCell ref="R242:S242"/>
    <mergeCell ref="T242:U242"/>
    <mergeCell ref="V242:W242"/>
    <mergeCell ref="P244:Q244"/>
    <mergeCell ref="R244:S244"/>
    <mergeCell ref="T244:U244"/>
    <mergeCell ref="V244:W244"/>
    <mergeCell ref="P262:Q262"/>
    <mergeCell ref="R262:S262"/>
    <mergeCell ref="T262:U262"/>
    <mergeCell ref="V262:W262"/>
    <mergeCell ref="P264:Q264"/>
    <mergeCell ref="R264:S264"/>
    <mergeCell ref="T264:U264"/>
    <mergeCell ref="V264:W264"/>
    <mergeCell ref="P258:Q258"/>
    <mergeCell ref="R258:S258"/>
    <mergeCell ref="T258:U258"/>
    <mergeCell ref="V258:W258"/>
    <mergeCell ref="P260:Q260"/>
    <mergeCell ref="R260:S260"/>
    <mergeCell ref="T260:U260"/>
    <mergeCell ref="V260:W260"/>
    <mergeCell ref="P254:Q254"/>
    <mergeCell ref="R254:S254"/>
    <mergeCell ref="T254:U254"/>
    <mergeCell ref="V254:W254"/>
    <mergeCell ref="P256:Q256"/>
    <mergeCell ref="R256:S256"/>
    <mergeCell ref="T256:U256"/>
    <mergeCell ref="V256:W256"/>
    <mergeCell ref="P274:Q274"/>
    <mergeCell ref="R274:S274"/>
    <mergeCell ref="T274:U274"/>
    <mergeCell ref="V274:W274"/>
    <mergeCell ref="P276:Q276"/>
    <mergeCell ref="R276:S276"/>
    <mergeCell ref="T276:U276"/>
    <mergeCell ref="V276:W276"/>
    <mergeCell ref="P270:Q270"/>
    <mergeCell ref="R270:S270"/>
    <mergeCell ref="T270:U270"/>
    <mergeCell ref="V270:W270"/>
    <mergeCell ref="P272:Q272"/>
    <mergeCell ref="R272:S272"/>
    <mergeCell ref="T272:U272"/>
    <mergeCell ref="V272:W272"/>
    <mergeCell ref="P266:Q266"/>
    <mergeCell ref="R266:S266"/>
    <mergeCell ref="T266:U266"/>
    <mergeCell ref="V266:W266"/>
    <mergeCell ref="P268:Q268"/>
    <mergeCell ref="R268:S268"/>
    <mergeCell ref="T268:U268"/>
    <mergeCell ref="V268:W268"/>
    <mergeCell ref="P286:Q286"/>
    <mergeCell ref="R286:S286"/>
    <mergeCell ref="T286:U286"/>
    <mergeCell ref="V286:W286"/>
    <mergeCell ref="P288:Q288"/>
    <mergeCell ref="R288:S288"/>
    <mergeCell ref="T288:U288"/>
    <mergeCell ref="V288:W288"/>
    <mergeCell ref="P282:Q282"/>
    <mergeCell ref="R282:S282"/>
    <mergeCell ref="T282:U282"/>
    <mergeCell ref="V282:W282"/>
    <mergeCell ref="P284:Q284"/>
    <mergeCell ref="R284:S284"/>
    <mergeCell ref="T284:U284"/>
    <mergeCell ref="V284:W284"/>
    <mergeCell ref="P278:Q278"/>
    <mergeCell ref="R278:S278"/>
    <mergeCell ref="T278:U278"/>
    <mergeCell ref="V278:W278"/>
    <mergeCell ref="P280:Q280"/>
    <mergeCell ref="R280:S280"/>
    <mergeCell ref="T280:U280"/>
    <mergeCell ref="V280:W280"/>
    <mergeCell ref="P298:Q298"/>
    <mergeCell ref="R298:S298"/>
    <mergeCell ref="T298:U298"/>
    <mergeCell ref="V298:W298"/>
    <mergeCell ref="P300:Q300"/>
    <mergeCell ref="R300:S300"/>
    <mergeCell ref="T300:U300"/>
    <mergeCell ref="V300:W300"/>
    <mergeCell ref="P294:Q294"/>
    <mergeCell ref="R294:S294"/>
    <mergeCell ref="T294:U294"/>
    <mergeCell ref="V294:W294"/>
    <mergeCell ref="P296:Q296"/>
    <mergeCell ref="R296:S296"/>
    <mergeCell ref="T296:U296"/>
    <mergeCell ref="V296:W296"/>
    <mergeCell ref="P290:Q290"/>
    <mergeCell ref="R290:S290"/>
    <mergeCell ref="T290:U290"/>
    <mergeCell ref="V290:W290"/>
    <mergeCell ref="P292:Q292"/>
    <mergeCell ref="R292:S292"/>
    <mergeCell ref="T292:U292"/>
    <mergeCell ref="V292:W292"/>
    <mergeCell ref="P310:Q310"/>
    <mergeCell ref="R310:S310"/>
    <mergeCell ref="T310:U310"/>
    <mergeCell ref="V310:W310"/>
    <mergeCell ref="P312:Q312"/>
    <mergeCell ref="R312:S312"/>
    <mergeCell ref="T312:U312"/>
    <mergeCell ref="V312:W312"/>
    <mergeCell ref="P306:Q306"/>
    <mergeCell ref="R306:S306"/>
    <mergeCell ref="T306:U306"/>
    <mergeCell ref="V306:W306"/>
    <mergeCell ref="P308:Q308"/>
    <mergeCell ref="R308:S308"/>
    <mergeCell ref="T308:U308"/>
    <mergeCell ref="V308:W308"/>
    <mergeCell ref="P302:Q302"/>
    <mergeCell ref="R302:S302"/>
    <mergeCell ref="T302:U302"/>
    <mergeCell ref="V302:W302"/>
    <mergeCell ref="P304:Q304"/>
    <mergeCell ref="R304:S304"/>
    <mergeCell ref="T304:U304"/>
    <mergeCell ref="V304:W304"/>
    <mergeCell ref="P322:Q322"/>
    <mergeCell ref="R322:S322"/>
    <mergeCell ref="T322:U322"/>
    <mergeCell ref="V322:W322"/>
    <mergeCell ref="P324:Q324"/>
    <mergeCell ref="R324:S324"/>
    <mergeCell ref="T324:U324"/>
    <mergeCell ref="V324:W324"/>
    <mergeCell ref="P318:Q318"/>
    <mergeCell ref="R318:S318"/>
    <mergeCell ref="T318:U318"/>
    <mergeCell ref="V318:W318"/>
    <mergeCell ref="P320:Q320"/>
    <mergeCell ref="R320:S320"/>
    <mergeCell ref="T320:U320"/>
    <mergeCell ref="V320:W320"/>
    <mergeCell ref="P314:Q314"/>
    <mergeCell ref="R314:S314"/>
    <mergeCell ref="T314:U314"/>
    <mergeCell ref="V314:W314"/>
    <mergeCell ref="P316:Q316"/>
    <mergeCell ref="R316:S316"/>
    <mergeCell ref="T316:U316"/>
    <mergeCell ref="V316:W316"/>
    <mergeCell ref="P334:Q334"/>
    <mergeCell ref="R334:S334"/>
    <mergeCell ref="T334:U334"/>
    <mergeCell ref="V334:W334"/>
    <mergeCell ref="P336:Q336"/>
    <mergeCell ref="R336:S336"/>
    <mergeCell ref="T336:U336"/>
    <mergeCell ref="V336:W336"/>
    <mergeCell ref="P330:Q330"/>
    <mergeCell ref="R330:S330"/>
    <mergeCell ref="T330:U330"/>
    <mergeCell ref="V330:W330"/>
    <mergeCell ref="P332:Q332"/>
    <mergeCell ref="R332:S332"/>
    <mergeCell ref="T332:U332"/>
    <mergeCell ref="V332:W332"/>
    <mergeCell ref="P326:Q326"/>
    <mergeCell ref="R326:S326"/>
    <mergeCell ref="T326:U326"/>
    <mergeCell ref="V326:W326"/>
    <mergeCell ref="P328:Q328"/>
    <mergeCell ref="R328:S328"/>
    <mergeCell ref="T328:U328"/>
    <mergeCell ref="V328:W328"/>
    <mergeCell ref="P346:Q346"/>
    <mergeCell ref="R346:S346"/>
    <mergeCell ref="T346:U346"/>
    <mergeCell ref="V346:W346"/>
    <mergeCell ref="P348:Q348"/>
    <mergeCell ref="R348:S348"/>
    <mergeCell ref="T348:U348"/>
    <mergeCell ref="V348:W348"/>
    <mergeCell ref="P342:Q342"/>
    <mergeCell ref="R342:S342"/>
    <mergeCell ref="T342:U342"/>
    <mergeCell ref="V342:W342"/>
    <mergeCell ref="P344:Q344"/>
    <mergeCell ref="R344:S344"/>
    <mergeCell ref="T344:U344"/>
    <mergeCell ref="V344:W344"/>
    <mergeCell ref="P338:Q338"/>
    <mergeCell ref="R338:S338"/>
    <mergeCell ref="T338:U338"/>
    <mergeCell ref="V338:W338"/>
    <mergeCell ref="P340:Q340"/>
    <mergeCell ref="R340:S340"/>
    <mergeCell ref="T340:U340"/>
    <mergeCell ref="V340:W340"/>
    <mergeCell ref="P358:Q358"/>
    <mergeCell ref="R358:S358"/>
    <mergeCell ref="T358:U358"/>
    <mergeCell ref="V358:W358"/>
    <mergeCell ref="P360:Q360"/>
    <mergeCell ref="R360:S360"/>
    <mergeCell ref="T360:U360"/>
    <mergeCell ref="V360:W360"/>
    <mergeCell ref="P354:Q354"/>
    <mergeCell ref="R354:S354"/>
    <mergeCell ref="T354:U354"/>
    <mergeCell ref="V354:W354"/>
    <mergeCell ref="P356:Q356"/>
    <mergeCell ref="R356:S356"/>
    <mergeCell ref="T356:U356"/>
    <mergeCell ref="V356:W356"/>
    <mergeCell ref="P350:Q350"/>
    <mergeCell ref="R350:S350"/>
    <mergeCell ref="T350:U350"/>
    <mergeCell ref="V350:W350"/>
    <mergeCell ref="P352:Q352"/>
    <mergeCell ref="R352:S352"/>
    <mergeCell ref="T352:U352"/>
    <mergeCell ref="V352:W352"/>
    <mergeCell ref="P370:Q370"/>
    <mergeCell ref="R370:S370"/>
    <mergeCell ref="T370:U370"/>
    <mergeCell ref="V370:W370"/>
    <mergeCell ref="P372:Q372"/>
    <mergeCell ref="R372:S372"/>
    <mergeCell ref="T372:U372"/>
    <mergeCell ref="V372:W372"/>
    <mergeCell ref="P366:Q366"/>
    <mergeCell ref="R366:S366"/>
    <mergeCell ref="T366:U366"/>
    <mergeCell ref="V366:W366"/>
    <mergeCell ref="P368:Q368"/>
    <mergeCell ref="R368:S368"/>
    <mergeCell ref="T368:U368"/>
    <mergeCell ref="V368:W368"/>
    <mergeCell ref="P362:Q362"/>
    <mergeCell ref="R362:S362"/>
    <mergeCell ref="T362:U362"/>
    <mergeCell ref="V362:W362"/>
    <mergeCell ref="P364:Q364"/>
    <mergeCell ref="R364:S364"/>
    <mergeCell ref="T364:U364"/>
    <mergeCell ref="V364:W364"/>
    <mergeCell ref="P382:Q382"/>
    <mergeCell ref="R382:S382"/>
    <mergeCell ref="T382:U382"/>
    <mergeCell ref="V382:W382"/>
    <mergeCell ref="P384:Q384"/>
    <mergeCell ref="R384:S384"/>
    <mergeCell ref="T384:U384"/>
    <mergeCell ref="V384:W384"/>
    <mergeCell ref="P378:Q378"/>
    <mergeCell ref="R378:S378"/>
    <mergeCell ref="T378:U378"/>
    <mergeCell ref="V378:W378"/>
    <mergeCell ref="P380:Q380"/>
    <mergeCell ref="R380:S380"/>
    <mergeCell ref="T380:U380"/>
    <mergeCell ref="V380:W380"/>
    <mergeCell ref="P374:Q374"/>
    <mergeCell ref="R374:S374"/>
    <mergeCell ref="T374:U374"/>
    <mergeCell ref="V374:W374"/>
    <mergeCell ref="P376:Q376"/>
    <mergeCell ref="R376:S376"/>
    <mergeCell ref="T376:U376"/>
    <mergeCell ref="V376:W376"/>
    <mergeCell ref="P394:Q394"/>
    <mergeCell ref="R394:S394"/>
    <mergeCell ref="T394:U394"/>
    <mergeCell ref="V394:W394"/>
    <mergeCell ref="P396:Q396"/>
    <mergeCell ref="R396:S396"/>
    <mergeCell ref="T396:U396"/>
    <mergeCell ref="V396:W396"/>
    <mergeCell ref="P390:Q390"/>
    <mergeCell ref="R390:S390"/>
    <mergeCell ref="T390:U390"/>
    <mergeCell ref="V390:W390"/>
    <mergeCell ref="P392:Q392"/>
    <mergeCell ref="R392:S392"/>
    <mergeCell ref="T392:U392"/>
    <mergeCell ref="V392:W392"/>
    <mergeCell ref="P386:Q386"/>
    <mergeCell ref="R386:S386"/>
    <mergeCell ref="T386:U386"/>
    <mergeCell ref="V386:W386"/>
    <mergeCell ref="P388:Q388"/>
    <mergeCell ref="R388:S388"/>
    <mergeCell ref="T388:U388"/>
    <mergeCell ref="V388:W388"/>
    <mergeCell ref="P406:Q406"/>
    <mergeCell ref="R406:S406"/>
    <mergeCell ref="T406:U406"/>
    <mergeCell ref="V406:W406"/>
    <mergeCell ref="P408:Q408"/>
    <mergeCell ref="R408:S408"/>
    <mergeCell ref="T408:U408"/>
    <mergeCell ref="V408:W408"/>
    <mergeCell ref="P402:Q402"/>
    <mergeCell ref="R402:S402"/>
    <mergeCell ref="T402:U402"/>
    <mergeCell ref="V402:W402"/>
    <mergeCell ref="P404:Q404"/>
    <mergeCell ref="R404:S404"/>
    <mergeCell ref="T404:U404"/>
    <mergeCell ref="V404:W404"/>
    <mergeCell ref="P398:Q398"/>
    <mergeCell ref="R398:S398"/>
    <mergeCell ref="T398:U398"/>
    <mergeCell ref="V398:W398"/>
    <mergeCell ref="P400:Q400"/>
    <mergeCell ref="R400:S400"/>
    <mergeCell ref="T400:U400"/>
    <mergeCell ref="V400:W400"/>
    <mergeCell ref="P418:Q418"/>
    <mergeCell ref="R418:S418"/>
    <mergeCell ref="T418:U418"/>
    <mergeCell ref="V418:W418"/>
    <mergeCell ref="P420:Q420"/>
    <mergeCell ref="R420:S420"/>
    <mergeCell ref="T420:U420"/>
    <mergeCell ref="V420:W420"/>
    <mergeCell ref="P414:Q414"/>
    <mergeCell ref="R414:S414"/>
    <mergeCell ref="T414:U414"/>
    <mergeCell ref="V414:W414"/>
    <mergeCell ref="P416:Q416"/>
    <mergeCell ref="R416:S416"/>
    <mergeCell ref="T416:U416"/>
    <mergeCell ref="V416:W416"/>
    <mergeCell ref="P410:Q410"/>
    <mergeCell ref="R410:S410"/>
    <mergeCell ref="T410:U410"/>
    <mergeCell ref="V410:W410"/>
    <mergeCell ref="P412:Q412"/>
    <mergeCell ref="R412:S412"/>
    <mergeCell ref="T412:U412"/>
    <mergeCell ref="V412:W412"/>
    <mergeCell ref="P430:Q430"/>
    <mergeCell ref="R430:S430"/>
    <mergeCell ref="T430:U430"/>
    <mergeCell ref="V430:W430"/>
    <mergeCell ref="P432:Q432"/>
    <mergeCell ref="R432:S432"/>
    <mergeCell ref="T432:U432"/>
    <mergeCell ref="V432:W432"/>
    <mergeCell ref="P426:Q426"/>
    <mergeCell ref="R426:S426"/>
    <mergeCell ref="T426:U426"/>
    <mergeCell ref="V426:W426"/>
    <mergeCell ref="P428:Q428"/>
    <mergeCell ref="R428:S428"/>
    <mergeCell ref="T428:U428"/>
    <mergeCell ref="V428:W428"/>
    <mergeCell ref="P422:Q422"/>
    <mergeCell ref="R422:S422"/>
    <mergeCell ref="T422:U422"/>
    <mergeCell ref="V422:W422"/>
    <mergeCell ref="P424:Q424"/>
    <mergeCell ref="R424:S424"/>
    <mergeCell ref="T424:U424"/>
    <mergeCell ref="V424:W424"/>
    <mergeCell ref="P442:Q442"/>
    <mergeCell ref="R442:S442"/>
    <mergeCell ref="T442:U442"/>
    <mergeCell ref="V442:W442"/>
    <mergeCell ref="P444:Q444"/>
    <mergeCell ref="R444:S444"/>
    <mergeCell ref="T444:U444"/>
    <mergeCell ref="V444:W444"/>
    <mergeCell ref="P438:Q438"/>
    <mergeCell ref="R438:S438"/>
    <mergeCell ref="T438:U438"/>
    <mergeCell ref="V438:W438"/>
    <mergeCell ref="P440:Q440"/>
    <mergeCell ref="R440:S440"/>
    <mergeCell ref="T440:U440"/>
    <mergeCell ref="V440:W440"/>
    <mergeCell ref="P434:Q434"/>
    <mergeCell ref="R434:S434"/>
    <mergeCell ref="T434:U434"/>
    <mergeCell ref="V434:W434"/>
    <mergeCell ref="P436:Q436"/>
    <mergeCell ref="R436:S436"/>
    <mergeCell ref="T436:U436"/>
    <mergeCell ref="V436:W436"/>
    <mergeCell ref="P454:Q454"/>
    <mergeCell ref="R454:S454"/>
    <mergeCell ref="T454:U454"/>
    <mergeCell ref="V454:W454"/>
    <mergeCell ref="P456:Q456"/>
    <mergeCell ref="R456:S456"/>
    <mergeCell ref="T456:U456"/>
    <mergeCell ref="V456:W456"/>
    <mergeCell ref="P450:Q450"/>
    <mergeCell ref="R450:S450"/>
    <mergeCell ref="T450:U450"/>
    <mergeCell ref="V450:W450"/>
    <mergeCell ref="P452:Q452"/>
    <mergeCell ref="R452:S452"/>
    <mergeCell ref="T452:U452"/>
    <mergeCell ref="V452:W452"/>
    <mergeCell ref="P446:Q446"/>
    <mergeCell ref="R446:S446"/>
    <mergeCell ref="T446:U446"/>
    <mergeCell ref="V446:W446"/>
    <mergeCell ref="P448:Q448"/>
    <mergeCell ref="R448:S448"/>
    <mergeCell ref="T448:U448"/>
    <mergeCell ref="V448:W448"/>
    <mergeCell ref="P466:Q466"/>
    <mergeCell ref="R466:S466"/>
    <mergeCell ref="T466:U466"/>
    <mergeCell ref="V466:W466"/>
    <mergeCell ref="P468:Q468"/>
    <mergeCell ref="R468:S468"/>
    <mergeCell ref="T468:U468"/>
    <mergeCell ref="V468:W468"/>
    <mergeCell ref="P462:Q462"/>
    <mergeCell ref="R462:S462"/>
    <mergeCell ref="T462:U462"/>
    <mergeCell ref="V462:W462"/>
    <mergeCell ref="P464:Q464"/>
    <mergeCell ref="R464:S464"/>
    <mergeCell ref="T464:U464"/>
    <mergeCell ref="V464:W464"/>
    <mergeCell ref="P458:Q458"/>
    <mergeCell ref="R458:S458"/>
    <mergeCell ref="T458:U458"/>
    <mergeCell ref="V458:W458"/>
    <mergeCell ref="P460:Q460"/>
    <mergeCell ref="R460:S460"/>
    <mergeCell ref="T460:U460"/>
    <mergeCell ref="V460:W460"/>
    <mergeCell ref="P478:Q478"/>
    <mergeCell ref="R478:S478"/>
    <mergeCell ref="T478:U478"/>
    <mergeCell ref="V478:W478"/>
    <mergeCell ref="P480:Q480"/>
    <mergeCell ref="R480:S480"/>
    <mergeCell ref="T480:U480"/>
    <mergeCell ref="V480:W480"/>
    <mergeCell ref="P474:Q474"/>
    <mergeCell ref="R474:S474"/>
    <mergeCell ref="T474:U474"/>
    <mergeCell ref="V474:W474"/>
    <mergeCell ref="P476:Q476"/>
    <mergeCell ref="R476:S476"/>
    <mergeCell ref="T476:U476"/>
    <mergeCell ref="V476:W476"/>
    <mergeCell ref="P470:Q470"/>
    <mergeCell ref="R470:S470"/>
    <mergeCell ref="T470:U470"/>
    <mergeCell ref="V470:W470"/>
    <mergeCell ref="P472:Q472"/>
    <mergeCell ref="R472:S472"/>
    <mergeCell ref="T472:U472"/>
    <mergeCell ref="V472:W472"/>
    <mergeCell ref="P492:Q492"/>
    <mergeCell ref="R492:S492"/>
    <mergeCell ref="T492:U492"/>
    <mergeCell ref="V492:W492"/>
    <mergeCell ref="P486:Q486"/>
    <mergeCell ref="R486:S486"/>
    <mergeCell ref="T486:U486"/>
    <mergeCell ref="V486:W486"/>
    <mergeCell ref="P488:Q488"/>
    <mergeCell ref="R488:S488"/>
    <mergeCell ref="T488:U488"/>
    <mergeCell ref="V488:W488"/>
    <mergeCell ref="P482:Q482"/>
    <mergeCell ref="R482:S482"/>
    <mergeCell ref="T482:U482"/>
    <mergeCell ref="V482:W482"/>
    <mergeCell ref="P484:Q484"/>
    <mergeCell ref="R484:S484"/>
    <mergeCell ref="T484:U484"/>
    <mergeCell ref="V484:W484"/>
    <mergeCell ref="P494:Q494"/>
    <mergeCell ref="R494:S494"/>
    <mergeCell ref="T494:U494"/>
    <mergeCell ref="V494:W494"/>
    <mergeCell ref="P496:Q496"/>
    <mergeCell ref="R496:S496"/>
    <mergeCell ref="T496:U496"/>
    <mergeCell ref="V496:W496"/>
    <mergeCell ref="P490:Q490"/>
    <mergeCell ref="R490:S490"/>
    <mergeCell ref="T490:U490"/>
    <mergeCell ref="P506:Q506"/>
    <mergeCell ref="R506:S506"/>
    <mergeCell ref="T506:U506"/>
    <mergeCell ref="V506:W506"/>
    <mergeCell ref="P502:Q502"/>
    <mergeCell ref="R502:S502"/>
    <mergeCell ref="T502:U502"/>
    <mergeCell ref="V502:W502"/>
    <mergeCell ref="P504:Q504"/>
    <mergeCell ref="R504:S504"/>
    <mergeCell ref="T504:U504"/>
    <mergeCell ref="V504:W504"/>
    <mergeCell ref="P498:Q498"/>
    <mergeCell ref="R498:S498"/>
    <mergeCell ref="T498:U498"/>
    <mergeCell ref="V498:W498"/>
    <mergeCell ref="P500:Q500"/>
    <mergeCell ref="R500:S500"/>
    <mergeCell ref="T500:U500"/>
    <mergeCell ref="V500:W500"/>
    <mergeCell ref="V490:W490"/>
  </mergeCells>
  <conditionalFormatting sqref="D92">
    <cfRule type="cellIs" dxfId="1458" priority="2893" operator="equal">
      <formula>"2006-2014"</formula>
    </cfRule>
  </conditionalFormatting>
  <conditionalFormatting sqref="H242:I242">
    <cfRule type="expression" dxfId="1457" priority="956">
      <formula>Z242=1</formula>
    </cfRule>
  </conditionalFormatting>
  <conditionalFormatting sqref="F242:G242">
    <cfRule type="expression" dxfId="1456" priority="955">
      <formula>Y242=1</formula>
    </cfRule>
  </conditionalFormatting>
  <conditionalFormatting sqref="J242:K242">
    <cfRule type="expression" dxfId="1455" priority="954">
      <formula>AA242=1</formula>
    </cfRule>
  </conditionalFormatting>
  <conditionalFormatting sqref="L242:M242">
    <cfRule type="expression" dxfId="1454" priority="953">
      <formula>AB242=1</formula>
    </cfRule>
  </conditionalFormatting>
  <conditionalFormatting sqref="H254:I254">
    <cfRule type="expression" dxfId="1453" priority="914">
      <formula>Z254=1</formula>
    </cfRule>
  </conditionalFormatting>
  <conditionalFormatting sqref="F254:G254">
    <cfRule type="expression" dxfId="1452" priority="913">
      <formula>Y254=1</formula>
    </cfRule>
  </conditionalFormatting>
  <conditionalFormatting sqref="J254:K254">
    <cfRule type="expression" dxfId="1451" priority="912">
      <formula>AA254=1</formula>
    </cfRule>
  </conditionalFormatting>
  <conditionalFormatting sqref="L254:M254">
    <cfRule type="expression" dxfId="1450" priority="911">
      <formula>AB254=1</formula>
    </cfRule>
  </conditionalFormatting>
  <conditionalFormatting sqref="H266:I266">
    <cfRule type="expression" dxfId="1449" priority="872">
      <formula>Z266=1</formula>
    </cfRule>
  </conditionalFormatting>
  <conditionalFormatting sqref="F266:G266">
    <cfRule type="expression" dxfId="1448" priority="871">
      <formula>Y266=1</formula>
    </cfRule>
  </conditionalFormatting>
  <conditionalFormatting sqref="J266:K266">
    <cfRule type="expression" dxfId="1447" priority="870">
      <formula>AA266=1</formula>
    </cfRule>
  </conditionalFormatting>
  <conditionalFormatting sqref="L266:M266">
    <cfRule type="expression" dxfId="1446" priority="869">
      <formula>AB266=1</formula>
    </cfRule>
  </conditionalFormatting>
  <conditionalFormatting sqref="P92:W93">
    <cfRule type="containsBlanks" dxfId="1445" priority="1904">
      <formula>LEN(TRIM(P92))=0</formula>
    </cfRule>
  </conditionalFormatting>
  <conditionalFormatting sqref="P92:W92">
    <cfRule type="colorScale" priority="1903">
      <colorScale>
        <cfvo type="min"/>
        <cfvo type="max"/>
        <color rgb="FFFFEF9C"/>
        <color rgb="FFFF7128"/>
      </colorScale>
    </cfRule>
  </conditionalFormatting>
  <conditionalFormatting sqref="P94:W95">
    <cfRule type="containsBlanks" dxfId="1444" priority="1902">
      <formula>LEN(TRIM(P94))=0</formula>
    </cfRule>
  </conditionalFormatting>
  <conditionalFormatting sqref="P94:W94">
    <cfRule type="colorScale" priority="1901">
      <colorScale>
        <cfvo type="min"/>
        <cfvo type="max"/>
        <color rgb="FFFFEF9C"/>
        <color rgb="FFFF7128"/>
      </colorScale>
    </cfRule>
  </conditionalFormatting>
  <conditionalFormatting sqref="P96:W97">
    <cfRule type="containsBlanks" dxfId="1443" priority="1900">
      <formula>LEN(TRIM(P96))=0</formula>
    </cfRule>
  </conditionalFormatting>
  <conditionalFormatting sqref="P96:W96">
    <cfRule type="colorScale" priority="1899">
      <colorScale>
        <cfvo type="min"/>
        <cfvo type="max"/>
        <color rgb="FFFFEF9C"/>
        <color rgb="FFFF7128"/>
      </colorScale>
    </cfRule>
  </conditionalFormatting>
  <conditionalFormatting sqref="P98:W99">
    <cfRule type="containsBlanks" dxfId="1442" priority="1898">
      <formula>LEN(TRIM(P98))=0</formula>
    </cfRule>
  </conditionalFormatting>
  <conditionalFormatting sqref="P98:W98">
    <cfRule type="colorScale" priority="1897">
      <colorScale>
        <cfvo type="min"/>
        <cfvo type="max"/>
        <color rgb="FFFFEF9C"/>
        <color rgb="FFFF7128"/>
      </colorScale>
    </cfRule>
  </conditionalFormatting>
  <conditionalFormatting sqref="P100:W101">
    <cfRule type="containsBlanks" dxfId="1441" priority="1896">
      <formula>LEN(TRIM(P100))=0</formula>
    </cfRule>
  </conditionalFormatting>
  <conditionalFormatting sqref="P100:W100">
    <cfRule type="colorScale" priority="1895">
      <colorScale>
        <cfvo type="min"/>
        <cfvo type="max"/>
        <color rgb="FFFFEF9C"/>
        <color rgb="FFFF7128"/>
      </colorScale>
    </cfRule>
  </conditionalFormatting>
  <conditionalFormatting sqref="P102:W103">
    <cfRule type="containsBlanks" dxfId="1440" priority="1894">
      <formula>LEN(TRIM(P102))=0</formula>
    </cfRule>
  </conditionalFormatting>
  <conditionalFormatting sqref="P102:W102">
    <cfRule type="colorScale" priority="1893">
      <colorScale>
        <cfvo type="min"/>
        <cfvo type="max"/>
        <color rgb="FFFFEF9C"/>
        <color rgb="FFFF7128"/>
      </colorScale>
    </cfRule>
  </conditionalFormatting>
  <conditionalFormatting sqref="P104:W105">
    <cfRule type="containsBlanks" dxfId="1439" priority="1892">
      <formula>LEN(TRIM(P104))=0</formula>
    </cfRule>
  </conditionalFormatting>
  <conditionalFormatting sqref="P104:W104">
    <cfRule type="colorScale" priority="1891">
      <colorScale>
        <cfvo type="min"/>
        <cfvo type="max"/>
        <color rgb="FFFFEF9C"/>
        <color rgb="FFFF7128"/>
      </colorScale>
    </cfRule>
  </conditionalFormatting>
  <conditionalFormatting sqref="P106:W107">
    <cfRule type="containsBlanks" dxfId="1438" priority="1890">
      <formula>LEN(TRIM(P106))=0</formula>
    </cfRule>
  </conditionalFormatting>
  <conditionalFormatting sqref="P106:W106">
    <cfRule type="colorScale" priority="1889">
      <colorScale>
        <cfvo type="min"/>
        <cfvo type="max"/>
        <color rgb="FFFFEF9C"/>
        <color rgb="FFFF7128"/>
      </colorScale>
    </cfRule>
  </conditionalFormatting>
  <conditionalFormatting sqref="P108:W109">
    <cfRule type="containsBlanks" dxfId="1437" priority="1888">
      <formula>LEN(TRIM(P108))=0</formula>
    </cfRule>
  </conditionalFormatting>
  <conditionalFormatting sqref="P108:W108">
    <cfRule type="colorScale" priority="1887">
      <colorScale>
        <cfvo type="min"/>
        <cfvo type="max"/>
        <color rgb="FFFFEF9C"/>
        <color rgb="FFFF7128"/>
      </colorScale>
    </cfRule>
  </conditionalFormatting>
  <conditionalFormatting sqref="P110:W111">
    <cfRule type="containsBlanks" dxfId="1436" priority="1886">
      <formula>LEN(TRIM(P110))=0</formula>
    </cfRule>
  </conditionalFormatting>
  <conditionalFormatting sqref="P110:W110">
    <cfRule type="colorScale" priority="1885">
      <colorScale>
        <cfvo type="min"/>
        <cfvo type="max"/>
        <color rgb="FFFFEF9C"/>
        <color rgb="FFFF7128"/>
      </colorScale>
    </cfRule>
  </conditionalFormatting>
  <conditionalFormatting sqref="P112:W113">
    <cfRule type="containsBlanks" dxfId="1435" priority="1884">
      <formula>LEN(TRIM(P112))=0</formula>
    </cfRule>
  </conditionalFormatting>
  <conditionalFormatting sqref="P112:W112">
    <cfRule type="colorScale" priority="1883">
      <colorScale>
        <cfvo type="min"/>
        <cfvo type="max"/>
        <color rgb="FFFFEF9C"/>
        <color rgb="FFFF7128"/>
      </colorScale>
    </cfRule>
  </conditionalFormatting>
  <conditionalFormatting sqref="P114:W115">
    <cfRule type="containsBlanks" dxfId="1434" priority="1882">
      <formula>LEN(TRIM(P114))=0</formula>
    </cfRule>
  </conditionalFormatting>
  <conditionalFormatting sqref="P114:W114">
    <cfRule type="colorScale" priority="1881">
      <colorScale>
        <cfvo type="min"/>
        <cfvo type="max"/>
        <color rgb="FFFFEF9C"/>
        <color rgb="FFFF7128"/>
      </colorScale>
    </cfRule>
  </conditionalFormatting>
  <conditionalFormatting sqref="P116:W117">
    <cfRule type="containsBlanks" dxfId="1433" priority="1880">
      <formula>LEN(TRIM(P116))=0</formula>
    </cfRule>
  </conditionalFormatting>
  <conditionalFormatting sqref="P116:W116">
    <cfRule type="colorScale" priority="1879">
      <colorScale>
        <cfvo type="min"/>
        <cfvo type="max"/>
        <color rgb="FFFFEF9C"/>
        <color rgb="FFFF7128"/>
      </colorScale>
    </cfRule>
  </conditionalFormatting>
  <conditionalFormatting sqref="P118:W119">
    <cfRule type="containsBlanks" dxfId="1432" priority="1878">
      <formula>LEN(TRIM(P118))=0</formula>
    </cfRule>
  </conditionalFormatting>
  <conditionalFormatting sqref="P118:W118">
    <cfRule type="colorScale" priority="1877">
      <colorScale>
        <cfvo type="min"/>
        <cfvo type="max"/>
        <color rgb="FFFFEF9C"/>
        <color rgb="FFFF7128"/>
      </colorScale>
    </cfRule>
  </conditionalFormatting>
  <conditionalFormatting sqref="P120:W121">
    <cfRule type="containsBlanks" dxfId="1431" priority="1876">
      <formula>LEN(TRIM(P120))=0</formula>
    </cfRule>
  </conditionalFormatting>
  <conditionalFormatting sqref="P120:W120">
    <cfRule type="colorScale" priority="1875">
      <colorScale>
        <cfvo type="min"/>
        <cfvo type="max"/>
        <color rgb="FFFFEF9C"/>
        <color rgb="FFFF7128"/>
      </colorScale>
    </cfRule>
  </conditionalFormatting>
  <conditionalFormatting sqref="P122:W123">
    <cfRule type="containsBlanks" dxfId="1430" priority="1874">
      <formula>LEN(TRIM(P122))=0</formula>
    </cfRule>
  </conditionalFormatting>
  <conditionalFormatting sqref="P122:W122">
    <cfRule type="colorScale" priority="1873">
      <colorScale>
        <cfvo type="min"/>
        <cfvo type="max"/>
        <color rgb="FFFFEF9C"/>
        <color rgb="FFFF7128"/>
      </colorScale>
    </cfRule>
  </conditionalFormatting>
  <conditionalFormatting sqref="P124:W125">
    <cfRule type="containsBlanks" dxfId="1429" priority="1872">
      <formula>LEN(TRIM(P124))=0</formula>
    </cfRule>
  </conditionalFormatting>
  <conditionalFormatting sqref="P124:W124">
    <cfRule type="colorScale" priority="1871">
      <colorScale>
        <cfvo type="min"/>
        <cfvo type="max"/>
        <color rgb="FFFFEF9C"/>
        <color rgb="FFFF7128"/>
      </colorScale>
    </cfRule>
  </conditionalFormatting>
  <conditionalFormatting sqref="P126:W127">
    <cfRule type="containsBlanks" dxfId="1428" priority="1870">
      <formula>LEN(TRIM(P126))=0</formula>
    </cfRule>
  </conditionalFormatting>
  <conditionalFormatting sqref="P126:W126">
    <cfRule type="colorScale" priority="1869">
      <colorScale>
        <cfvo type="min"/>
        <cfvo type="max"/>
        <color rgb="FFFFEF9C"/>
        <color rgb="FFFF7128"/>
      </colorScale>
    </cfRule>
  </conditionalFormatting>
  <conditionalFormatting sqref="P128:W129">
    <cfRule type="containsBlanks" dxfId="1427" priority="1868">
      <formula>LEN(TRIM(P128))=0</formula>
    </cfRule>
  </conditionalFormatting>
  <conditionalFormatting sqref="P128:W128">
    <cfRule type="colorScale" priority="1867">
      <colorScale>
        <cfvo type="min"/>
        <cfvo type="max"/>
        <color rgb="FFFFEF9C"/>
        <color rgb="FFFF7128"/>
      </colorScale>
    </cfRule>
  </conditionalFormatting>
  <conditionalFormatting sqref="P130:W131">
    <cfRule type="containsBlanks" dxfId="1426" priority="1866">
      <formula>LEN(TRIM(P130))=0</formula>
    </cfRule>
  </conditionalFormatting>
  <conditionalFormatting sqref="P130:W130">
    <cfRule type="colorScale" priority="1865">
      <colorScale>
        <cfvo type="min"/>
        <cfvo type="max"/>
        <color rgb="FFFFEF9C"/>
        <color rgb="FFFF7128"/>
      </colorScale>
    </cfRule>
  </conditionalFormatting>
  <conditionalFormatting sqref="P132:W133">
    <cfRule type="containsBlanks" dxfId="1425" priority="1864">
      <formula>LEN(TRIM(P132))=0</formula>
    </cfRule>
  </conditionalFormatting>
  <conditionalFormatting sqref="P132:W132">
    <cfRule type="colorScale" priority="1863">
      <colorScale>
        <cfvo type="min"/>
        <cfvo type="max"/>
        <color rgb="FFFFEF9C"/>
        <color rgb="FFFF7128"/>
      </colorScale>
    </cfRule>
  </conditionalFormatting>
  <conditionalFormatting sqref="P134:W135">
    <cfRule type="containsBlanks" dxfId="1424" priority="1862">
      <formula>LEN(TRIM(P134))=0</formula>
    </cfRule>
  </conditionalFormatting>
  <conditionalFormatting sqref="P134:W134">
    <cfRule type="colorScale" priority="1861">
      <colorScale>
        <cfvo type="min"/>
        <cfvo type="max"/>
        <color rgb="FFFFEF9C"/>
        <color rgb="FFFF7128"/>
      </colorScale>
    </cfRule>
  </conditionalFormatting>
  <conditionalFormatting sqref="P138:W139">
    <cfRule type="containsBlanks" dxfId="1423" priority="1860">
      <formula>LEN(TRIM(P138))=0</formula>
    </cfRule>
  </conditionalFormatting>
  <conditionalFormatting sqref="P138:W138">
    <cfRule type="colorScale" priority="1859">
      <colorScale>
        <cfvo type="min"/>
        <cfvo type="max"/>
        <color rgb="FFFFEF9C"/>
        <color rgb="FFFF7128"/>
      </colorScale>
    </cfRule>
  </conditionalFormatting>
  <conditionalFormatting sqref="P140:W141">
    <cfRule type="containsBlanks" dxfId="1422" priority="1858">
      <formula>LEN(TRIM(P140))=0</formula>
    </cfRule>
  </conditionalFormatting>
  <conditionalFormatting sqref="P140:W140">
    <cfRule type="colorScale" priority="1857">
      <colorScale>
        <cfvo type="min"/>
        <cfvo type="max"/>
        <color rgb="FFFFEF9C"/>
        <color rgb="FFFF7128"/>
      </colorScale>
    </cfRule>
  </conditionalFormatting>
  <conditionalFormatting sqref="P142:W143">
    <cfRule type="containsBlanks" dxfId="1421" priority="1856">
      <formula>LEN(TRIM(P142))=0</formula>
    </cfRule>
  </conditionalFormatting>
  <conditionalFormatting sqref="P142:W142">
    <cfRule type="colorScale" priority="1855">
      <colorScale>
        <cfvo type="min"/>
        <cfvo type="max"/>
        <color rgb="FFFFEF9C"/>
        <color rgb="FFFF7128"/>
      </colorScale>
    </cfRule>
  </conditionalFormatting>
  <conditionalFormatting sqref="P144:W145">
    <cfRule type="containsBlanks" dxfId="1420" priority="1854">
      <formula>LEN(TRIM(P144))=0</formula>
    </cfRule>
  </conditionalFormatting>
  <conditionalFormatting sqref="P144:W144">
    <cfRule type="colorScale" priority="1853">
      <colorScale>
        <cfvo type="min"/>
        <cfvo type="max"/>
        <color rgb="FFFFEF9C"/>
        <color rgb="FFFF7128"/>
      </colorScale>
    </cfRule>
  </conditionalFormatting>
  <conditionalFormatting sqref="P146:W147">
    <cfRule type="containsBlanks" dxfId="1419" priority="1852">
      <formula>LEN(TRIM(P146))=0</formula>
    </cfRule>
  </conditionalFormatting>
  <conditionalFormatting sqref="P146:W146">
    <cfRule type="colorScale" priority="1851">
      <colorScale>
        <cfvo type="min"/>
        <cfvo type="max"/>
        <color rgb="FFFFEF9C"/>
        <color rgb="FFFF7128"/>
      </colorScale>
    </cfRule>
  </conditionalFormatting>
  <conditionalFormatting sqref="P148:W149">
    <cfRule type="containsBlanks" dxfId="1418" priority="1850">
      <formula>LEN(TRIM(P148))=0</formula>
    </cfRule>
  </conditionalFormatting>
  <conditionalFormatting sqref="P148:W148">
    <cfRule type="colorScale" priority="1849">
      <colorScale>
        <cfvo type="min"/>
        <cfvo type="max"/>
        <color rgb="FFFFEF9C"/>
        <color rgb="FFFF7128"/>
      </colorScale>
    </cfRule>
  </conditionalFormatting>
  <conditionalFormatting sqref="P150:W151">
    <cfRule type="containsBlanks" dxfId="1417" priority="1848">
      <formula>LEN(TRIM(P150))=0</formula>
    </cfRule>
  </conditionalFormatting>
  <conditionalFormatting sqref="P150:W150">
    <cfRule type="colorScale" priority="1847">
      <colorScale>
        <cfvo type="min"/>
        <cfvo type="max"/>
        <color rgb="FFFFEF9C"/>
        <color rgb="FFFF7128"/>
      </colorScale>
    </cfRule>
  </conditionalFormatting>
  <conditionalFormatting sqref="P152:W153">
    <cfRule type="containsBlanks" dxfId="1416" priority="1846">
      <formula>LEN(TRIM(P152))=0</formula>
    </cfRule>
  </conditionalFormatting>
  <conditionalFormatting sqref="P152:W152">
    <cfRule type="colorScale" priority="1845">
      <colorScale>
        <cfvo type="min"/>
        <cfvo type="max"/>
        <color rgb="FFFFEF9C"/>
        <color rgb="FFFF7128"/>
      </colorScale>
    </cfRule>
  </conditionalFormatting>
  <conditionalFormatting sqref="P154:W155">
    <cfRule type="containsBlanks" dxfId="1415" priority="1844">
      <formula>LEN(TRIM(P154))=0</formula>
    </cfRule>
  </conditionalFormatting>
  <conditionalFormatting sqref="P154:W154">
    <cfRule type="colorScale" priority="1843">
      <colorScale>
        <cfvo type="min"/>
        <cfvo type="max"/>
        <color rgb="FFFFEF9C"/>
        <color rgb="FFFF7128"/>
      </colorScale>
    </cfRule>
  </conditionalFormatting>
  <conditionalFormatting sqref="P156:W157">
    <cfRule type="containsBlanks" dxfId="1414" priority="1842">
      <formula>LEN(TRIM(P156))=0</formula>
    </cfRule>
  </conditionalFormatting>
  <conditionalFormatting sqref="P156:W156">
    <cfRule type="colorScale" priority="1841">
      <colorScale>
        <cfvo type="min"/>
        <cfvo type="max"/>
        <color rgb="FFFFEF9C"/>
        <color rgb="FFFF7128"/>
      </colorScale>
    </cfRule>
  </conditionalFormatting>
  <conditionalFormatting sqref="P158:W159">
    <cfRule type="containsBlanks" dxfId="1413" priority="1840">
      <formula>LEN(TRIM(P158))=0</formula>
    </cfRule>
  </conditionalFormatting>
  <conditionalFormatting sqref="P158:W158">
    <cfRule type="colorScale" priority="1839">
      <colorScale>
        <cfvo type="min"/>
        <cfvo type="max"/>
        <color rgb="FFFFEF9C"/>
        <color rgb="FFFF7128"/>
      </colorScale>
    </cfRule>
  </conditionalFormatting>
  <conditionalFormatting sqref="P136:W137">
    <cfRule type="containsBlanks" dxfId="1412" priority="1838">
      <formula>LEN(TRIM(P136))=0</formula>
    </cfRule>
  </conditionalFormatting>
  <conditionalFormatting sqref="P136:W136">
    <cfRule type="colorScale" priority="1837">
      <colorScale>
        <cfvo type="min"/>
        <cfvo type="max"/>
        <color rgb="FFFFEF9C"/>
        <color rgb="FFFF7128"/>
      </colorScale>
    </cfRule>
  </conditionalFormatting>
  <conditionalFormatting sqref="P160:W161">
    <cfRule type="containsBlanks" dxfId="1411" priority="1836">
      <formula>LEN(TRIM(P160))=0</formula>
    </cfRule>
  </conditionalFormatting>
  <conditionalFormatting sqref="P160:W160">
    <cfRule type="colorScale" priority="1835">
      <colorScale>
        <cfvo type="min"/>
        <cfvo type="max"/>
        <color rgb="FFFFEF9C"/>
        <color rgb="FFFF7128"/>
      </colorScale>
    </cfRule>
  </conditionalFormatting>
  <conditionalFormatting sqref="P162:W163">
    <cfRule type="containsBlanks" dxfId="1410" priority="1834">
      <formula>LEN(TRIM(P162))=0</formula>
    </cfRule>
  </conditionalFormatting>
  <conditionalFormatting sqref="P162:W162">
    <cfRule type="colorScale" priority="1833">
      <colorScale>
        <cfvo type="min"/>
        <cfvo type="max"/>
        <color rgb="FFFFEF9C"/>
        <color rgb="FFFF7128"/>
      </colorScale>
    </cfRule>
  </conditionalFormatting>
  <conditionalFormatting sqref="P164:W165">
    <cfRule type="containsBlanks" dxfId="1409" priority="1832">
      <formula>LEN(TRIM(P164))=0</formula>
    </cfRule>
  </conditionalFormatting>
  <conditionalFormatting sqref="P164:W164">
    <cfRule type="colorScale" priority="1831">
      <colorScale>
        <cfvo type="min"/>
        <cfvo type="max"/>
        <color rgb="FFFFEF9C"/>
        <color rgb="FFFF7128"/>
      </colorScale>
    </cfRule>
  </conditionalFormatting>
  <conditionalFormatting sqref="P166:W167">
    <cfRule type="containsBlanks" dxfId="1408" priority="1830">
      <formula>LEN(TRIM(P166))=0</formula>
    </cfRule>
  </conditionalFormatting>
  <conditionalFormatting sqref="P166:W166">
    <cfRule type="colorScale" priority="1829">
      <colorScale>
        <cfvo type="min"/>
        <cfvo type="max"/>
        <color rgb="FFFFEF9C"/>
        <color rgb="FFFF7128"/>
      </colorScale>
    </cfRule>
  </conditionalFormatting>
  <conditionalFormatting sqref="P168:W169">
    <cfRule type="containsBlanks" dxfId="1407" priority="1828">
      <formula>LEN(TRIM(P168))=0</formula>
    </cfRule>
  </conditionalFormatting>
  <conditionalFormatting sqref="P168:W168">
    <cfRule type="colorScale" priority="1827">
      <colorScale>
        <cfvo type="min"/>
        <cfvo type="max"/>
        <color rgb="FFFFEF9C"/>
        <color rgb="FFFF7128"/>
      </colorScale>
    </cfRule>
  </conditionalFormatting>
  <conditionalFormatting sqref="P170:W171">
    <cfRule type="containsBlanks" dxfId="1406" priority="1826">
      <formula>LEN(TRIM(P170))=0</formula>
    </cfRule>
  </conditionalFormatting>
  <conditionalFormatting sqref="P170:W170">
    <cfRule type="colorScale" priority="1825">
      <colorScale>
        <cfvo type="min"/>
        <cfvo type="max"/>
        <color rgb="FFFFEF9C"/>
        <color rgb="FFFF7128"/>
      </colorScale>
    </cfRule>
  </conditionalFormatting>
  <conditionalFormatting sqref="P172:W173">
    <cfRule type="containsBlanks" dxfId="1405" priority="1824">
      <formula>LEN(TRIM(P172))=0</formula>
    </cfRule>
  </conditionalFormatting>
  <conditionalFormatting sqref="P172:W172">
    <cfRule type="colorScale" priority="1823">
      <colorScale>
        <cfvo type="min"/>
        <cfvo type="max"/>
        <color rgb="FFFFEF9C"/>
        <color rgb="FFFF7128"/>
      </colorScale>
    </cfRule>
  </conditionalFormatting>
  <conditionalFormatting sqref="P174:W175">
    <cfRule type="containsBlanks" dxfId="1404" priority="1822">
      <formula>LEN(TRIM(P174))=0</formula>
    </cfRule>
  </conditionalFormatting>
  <conditionalFormatting sqref="P174:W174">
    <cfRule type="colorScale" priority="1821">
      <colorScale>
        <cfvo type="min"/>
        <cfvo type="max"/>
        <color rgb="FFFFEF9C"/>
        <color rgb="FFFF7128"/>
      </colorScale>
    </cfRule>
  </conditionalFormatting>
  <conditionalFormatting sqref="P176:W177">
    <cfRule type="containsBlanks" dxfId="1403" priority="1820">
      <formula>LEN(TRIM(P176))=0</formula>
    </cfRule>
  </conditionalFormatting>
  <conditionalFormatting sqref="P176:W176">
    <cfRule type="colorScale" priority="1819">
      <colorScale>
        <cfvo type="min"/>
        <cfvo type="max"/>
        <color rgb="FFFFEF9C"/>
        <color rgb="FFFF7128"/>
      </colorScale>
    </cfRule>
  </conditionalFormatting>
  <conditionalFormatting sqref="P178:W179">
    <cfRule type="containsBlanks" dxfId="1402" priority="1818">
      <formula>LEN(TRIM(P178))=0</formula>
    </cfRule>
  </conditionalFormatting>
  <conditionalFormatting sqref="P178:W178">
    <cfRule type="colorScale" priority="1817">
      <colorScale>
        <cfvo type="min"/>
        <cfvo type="max"/>
        <color rgb="FFFFEF9C"/>
        <color rgb="FFFF7128"/>
      </colorScale>
    </cfRule>
  </conditionalFormatting>
  <conditionalFormatting sqref="P180:W181">
    <cfRule type="containsBlanks" dxfId="1401" priority="1816">
      <formula>LEN(TRIM(P180))=0</formula>
    </cfRule>
  </conditionalFormatting>
  <conditionalFormatting sqref="P180:W180">
    <cfRule type="colorScale" priority="1815">
      <colorScale>
        <cfvo type="min"/>
        <cfvo type="max"/>
        <color rgb="FFFFEF9C"/>
        <color rgb="FFFF7128"/>
      </colorScale>
    </cfRule>
  </conditionalFormatting>
  <conditionalFormatting sqref="P182:W183">
    <cfRule type="containsBlanks" dxfId="1400" priority="1814">
      <formula>LEN(TRIM(P182))=0</formula>
    </cfRule>
  </conditionalFormatting>
  <conditionalFormatting sqref="P182:W182">
    <cfRule type="colorScale" priority="1813">
      <colorScale>
        <cfvo type="min"/>
        <cfvo type="max"/>
        <color rgb="FFFFEF9C"/>
        <color rgb="FFFF7128"/>
      </colorScale>
    </cfRule>
  </conditionalFormatting>
  <conditionalFormatting sqref="P184:W185">
    <cfRule type="containsBlanks" dxfId="1399" priority="1812">
      <formula>LEN(TRIM(P184))=0</formula>
    </cfRule>
  </conditionalFormatting>
  <conditionalFormatting sqref="P184:W184">
    <cfRule type="colorScale" priority="1811">
      <colorScale>
        <cfvo type="min"/>
        <cfvo type="max"/>
        <color rgb="FFFFEF9C"/>
        <color rgb="FFFF7128"/>
      </colorScale>
    </cfRule>
  </conditionalFormatting>
  <conditionalFormatting sqref="P186:W187">
    <cfRule type="containsBlanks" dxfId="1398" priority="1810">
      <formula>LEN(TRIM(P186))=0</formula>
    </cfRule>
  </conditionalFormatting>
  <conditionalFormatting sqref="P186:W186">
    <cfRule type="colorScale" priority="1809">
      <colorScale>
        <cfvo type="min"/>
        <cfvo type="max"/>
        <color rgb="FFFFEF9C"/>
        <color rgb="FFFF7128"/>
      </colorScale>
    </cfRule>
  </conditionalFormatting>
  <conditionalFormatting sqref="P188:W189">
    <cfRule type="containsBlanks" dxfId="1397" priority="1808">
      <formula>LEN(TRIM(P188))=0</formula>
    </cfRule>
  </conditionalFormatting>
  <conditionalFormatting sqref="P188:W188">
    <cfRule type="colorScale" priority="1807">
      <colorScale>
        <cfvo type="min"/>
        <cfvo type="max"/>
        <color rgb="FFFFEF9C"/>
        <color rgb="FFFF7128"/>
      </colorScale>
    </cfRule>
  </conditionalFormatting>
  <conditionalFormatting sqref="P190:W191">
    <cfRule type="containsBlanks" dxfId="1396" priority="1806">
      <formula>LEN(TRIM(P190))=0</formula>
    </cfRule>
  </conditionalFormatting>
  <conditionalFormatting sqref="P190:W190">
    <cfRule type="colorScale" priority="1805">
      <colorScale>
        <cfvo type="min"/>
        <cfvo type="max"/>
        <color rgb="FFFFEF9C"/>
        <color rgb="FFFF7128"/>
      </colorScale>
    </cfRule>
  </conditionalFormatting>
  <conditionalFormatting sqref="P192:W193">
    <cfRule type="containsBlanks" dxfId="1395" priority="1804">
      <formula>LEN(TRIM(P192))=0</formula>
    </cfRule>
  </conditionalFormatting>
  <conditionalFormatting sqref="P192:W192">
    <cfRule type="colorScale" priority="1803">
      <colorScale>
        <cfvo type="min"/>
        <cfvo type="max"/>
        <color rgb="FFFFEF9C"/>
        <color rgb="FFFF7128"/>
      </colorScale>
    </cfRule>
  </conditionalFormatting>
  <conditionalFormatting sqref="P194:W195">
    <cfRule type="containsBlanks" dxfId="1394" priority="1802">
      <formula>LEN(TRIM(P194))=0</formula>
    </cfRule>
  </conditionalFormatting>
  <conditionalFormatting sqref="P194:W194">
    <cfRule type="colorScale" priority="1801">
      <colorScale>
        <cfvo type="min"/>
        <cfvo type="max"/>
        <color rgb="FFFFEF9C"/>
        <color rgb="FFFF7128"/>
      </colorScale>
    </cfRule>
  </conditionalFormatting>
  <conditionalFormatting sqref="P196:W197">
    <cfRule type="containsBlanks" dxfId="1393" priority="1800">
      <formula>LEN(TRIM(P196))=0</formula>
    </cfRule>
  </conditionalFormatting>
  <conditionalFormatting sqref="P196:W196">
    <cfRule type="colorScale" priority="1799">
      <colorScale>
        <cfvo type="min"/>
        <cfvo type="max"/>
        <color rgb="FFFFEF9C"/>
        <color rgb="FFFF7128"/>
      </colorScale>
    </cfRule>
  </conditionalFormatting>
  <conditionalFormatting sqref="P198:W199">
    <cfRule type="containsBlanks" dxfId="1392" priority="1798">
      <formula>LEN(TRIM(P198))=0</formula>
    </cfRule>
  </conditionalFormatting>
  <conditionalFormatting sqref="P198:W198">
    <cfRule type="colorScale" priority="1797">
      <colorScale>
        <cfvo type="min"/>
        <cfvo type="max"/>
        <color rgb="FFFFEF9C"/>
        <color rgb="FFFF7128"/>
      </colorScale>
    </cfRule>
  </conditionalFormatting>
  <conditionalFormatting sqref="P202:W203">
    <cfRule type="containsBlanks" dxfId="1391" priority="1796">
      <formula>LEN(TRIM(P202))=0</formula>
    </cfRule>
  </conditionalFormatting>
  <conditionalFormatting sqref="P202:W202">
    <cfRule type="colorScale" priority="1795">
      <colorScale>
        <cfvo type="min"/>
        <cfvo type="max"/>
        <color rgb="FFFFEF9C"/>
        <color rgb="FFFF7128"/>
      </colorScale>
    </cfRule>
  </conditionalFormatting>
  <conditionalFormatting sqref="P204:W205">
    <cfRule type="containsBlanks" dxfId="1390" priority="1794">
      <formula>LEN(TRIM(P204))=0</formula>
    </cfRule>
  </conditionalFormatting>
  <conditionalFormatting sqref="P204:W204">
    <cfRule type="colorScale" priority="1793">
      <colorScale>
        <cfvo type="min"/>
        <cfvo type="max"/>
        <color rgb="FFFFEF9C"/>
        <color rgb="FFFF7128"/>
      </colorScale>
    </cfRule>
  </conditionalFormatting>
  <conditionalFormatting sqref="P206:W207">
    <cfRule type="containsBlanks" dxfId="1389" priority="1792">
      <formula>LEN(TRIM(P206))=0</formula>
    </cfRule>
  </conditionalFormatting>
  <conditionalFormatting sqref="P206:W206">
    <cfRule type="colorScale" priority="1791">
      <colorScale>
        <cfvo type="min"/>
        <cfvo type="max"/>
        <color rgb="FFFFEF9C"/>
        <color rgb="FFFF7128"/>
      </colorScale>
    </cfRule>
  </conditionalFormatting>
  <conditionalFormatting sqref="P208:W209">
    <cfRule type="containsBlanks" dxfId="1388" priority="1790">
      <formula>LEN(TRIM(P208))=0</formula>
    </cfRule>
  </conditionalFormatting>
  <conditionalFormatting sqref="P208:W208">
    <cfRule type="colorScale" priority="1789">
      <colorScale>
        <cfvo type="min"/>
        <cfvo type="max"/>
        <color rgb="FFFFEF9C"/>
        <color rgb="FFFF7128"/>
      </colorScale>
    </cfRule>
  </conditionalFormatting>
  <conditionalFormatting sqref="P210:W211">
    <cfRule type="containsBlanks" dxfId="1387" priority="1788">
      <formula>LEN(TRIM(P210))=0</formula>
    </cfRule>
  </conditionalFormatting>
  <conditionalFormatting sqref="P210:W210">
    <cfRule type="colorScale" priority="1787">
      <colorScale>
        <cfvo type="min"/>
        <cfvo type="max"/>
        <color rgb="FFFFEF9C"/>
        <color rgb="FFFF7128"/>
      </colorScale>
    </cfRule>
  </conditionalFormatting>
  <conditionalFormatting sqref="P212:W213">
    <cfRule type="containsBlanks" dxfId="1386" priority="1786">
      <formula>LEN(TRIM(P212))=0</formula>
    </cfRule>
  </conditionalFormatting>
  <conditionalFormatting sqref="P212:W212">
    <cfRule type="colorScale" priority="1785">
      <colorScale>
        <cfvo type="min"/>
        <cfvo type="max"/>
        <color rgb="FFFFEF9C"/>
        <color rgb="FFFF7128"/>
      </colorScale>
    </cfRule>
  </conditionalFormatting>
  <conditionalFormatting sqref="P214:W215">
    <cfRule type="containsBlanks" dxfId="1385" priority="1784">
      <formula>LEN(TRIM(P214))=0</formula>
    </cfRule>
  </conditionalFormatting>
  <conditionalFormatting sqref="P214:W214">
    <cfRule type="colorScale" priority="1783">
      <colorScale>
        <cfvo type="min"/>
        <cfvo type="max"/>
        <color rgb="FFFFEF9C"/>
        <color rgb="FFFF7128"/>
      </colorScale>
    </cfRule>
  </conditionalFormatting>
  <conditionalFormatting sqref="P216:W217">
    <cfRule type="containsBlanks" dxfId="1384" priority="1782">
      <formula>LEN(TRIM(P216))=0</formula>
    </cfRule>
  </conditionalFormatting>
  <conditionalFormatting sqref="P216:W216">
    <cfRule type="colorScale" priority="1781">
      <colorScale>
        <cfvo type="min"/>
        <cfvo type="max"/>
        <color rgb="FFFFEF9C"/>
        <color rgb="FFFF7128"/>
      </colorScale>
    </cfRule>
  </conditionalFormatting>
  <conditionalFormatting sqref="P218:W219">
    <cfRule type="containsBlanks" dxfId="1383" priority="1780">
      <formula>LEN(TRIM(P218))=0</formula>
    </cfRule>
  </conditionalFormatting>
  <conditionalFormatting sqref="P218:W218">
    <cfRule type="colorScale" priority="1779">
      <colorScale>
        <cfvo type="min"/>
        <cfvo type="max"/>
        <color rgb="FFFFEF9C"/>
        <color rgb="FFFF7128"/>
      </colorScale>
    </cfRule>
  </conditionalFormatting>
  <conditionalFormatting sqref="P220:W221">
    <cfRule type="containsBlanks" dxfId="1382" priority="1778">
      <formula>LEN(TRIM(P220))=0</formula>
    </cfRule>
  </conditionalFormatting>
  <conditionalFormatting sqref="P220:W220">
    <cfRule type="colorScale" priority="1777">
      <colorScale>
        <cfvo type="min"/>
        <cfvo type="max"/>
        <color rgb="FFFFEF9C"/>
        <color rgb="FFFF7128"/>
      </colorScale>
    </cfRule>
  </conditionalFormatting>
  <conditionalFormatting sqref="P222:W223">
    <cfRule type="containsBlanks" dxfId="1381" priority="1776">
      <formula>LEN(TRIM(P222))=0</formula>
    </cfRule>
  </conditionalFormatting>
  <conditionalFormatting sqref="P222:W222">
    <cfRule type="colorScale" priority="1775">
      <colorScale>
        <cfvo type="min"/>
        <cfvo type="max"/>
        <color rgb="FFFFEF9C"/>
        <color rgb="FFFF7128"/>
      </colorScale>
    </cfRule>
  </conditionalFormatting>
  <conditionalFormatting sqref="P200:W201">
    <cfRule type="containsBlanks" dxfId="1380" priority="1774">
      <formula>LEN(TRIM(P200))=0</formula>
    </cfRule>
  </conditionalFormatting>
  <conditionalFormatting sqref="P200:W200">
    <cfRule type="colorScale" priority="1773">
      <colorScale>
        <cfvo type="min"/>
        <cfvo type="max"/>
        <color rgb="FFFFEF9C"/>
        <color rgb="FFFF7128"/>
      </colorScale>
    </cfRule>
  </conditionalFormatting>
  <conditionalFormatting sqref="P224:W225">
    <cfRule type="containsBlanks" dxfId="1379" priority="1772">
      <formula>LEN(TRIM(P224))=0</formula>
    </cfRule>
  </conditionalFormatting>
  <conditionalFormatting sqref="P224:W224">
    <cfRule type="colorScale" priority="1771">
      <colorScale>
        <cfvo type="min"/>
        <cfvo type="max"/>
        <color rgb="FFFFEF9C"/>
        <color rgb="FFFF7128"/>
      </colorScale>
    </cfRule>
  </conditionalFormatting>
  <conditionalFormatting sqref="P226:W227">
    <cfRule type="containsBlanks" dxfId="1378" priority="1770">
      <formula>LEN(TRIM(P226))=0</formula>
    </cfRule>
  </conditionalFormatting>
  <conditionalFormatting sqref="P226:W226">
    <cfRule type="colorScale" priority="1769">
      <colorScale>
        <cfvo type="min"/>
        <cfvo type="max"/>
        <color rgb="FFFFEF9C"/>
        <color rgb="FFFF7128"/>
      </colorScale>
    </cfRule>
  </conditionalFormatting>
  <conditionalFormatting sqref="P228:W229">
    <cfRule type="containsBlanks" dxfId="1377" priority="1768">
      <formula>LEN(TRIM(P228))=0</formula>
    </cfRule>
  </conditionalFormatting>
  <conditionalFormatting sqref="P228:W228">
    <cfRule type="colorScale" priority="1767">
      <colorScale>
        <cfvo type="min"/>
        <cfvo type="max"/>
        <color rgb="FFFFEF9C"/>
        <color rgb="FFFF7128"/>
      </colorScale>
    </cfRule>
  </conditionalFormatting>
  <conditionalFormatting sqref="P230:W231">
    <cfRule type="containsBlanks" dxfId="1376" priority="1766">
      <formula>LEN(TRIM(P230))=0</formula>
    </cfRule>
  </conditionalFormatting>
  <conditionalFormatting sqref="P230:W230">
    <cfRule type="colorScale" priority="1765">
      <colorScale>
        <cfvo type="min"/>
        <cfvo type="max"/>
        <color rgb="FFFFEF9C"/>
        <color rgb="FFFF7128"/>
      </colorScale>
    </cfRule>
  </conditionalFormatting>
  <conditionalFormatting sqref="P232:W233">
    <cfRule type="containsBlanks" dxfId="1375" priority="1764">
      <formula>LEN(TRIM(P232))=0</formula>
    </cfRule>
  </conditionalFormatting>
  <conditionalFormatting sqref="P232:W232">
    <cfRule type="colorScale" priority="1763">
      <colorScale>
        <cfvo type="min"/>
        <cfvo type="max"/>
        <color rgb="FFFFEF9C"/>
        <color rgb="FFFF7128"/>
      </colorScale>
    </cfRule>
  </conditionalFormatting>
  <conditionalFormatting sqref="P234:W235">
    <cfRule type="containsBlanks" dxfId="1374" priority="1762">
      <formula>LEN(TRIM(P234))=0</formula>
    </cfRule>
  </conditionalFormatting>
  <conditionalFormatting sqref="P234:W234">
    <cfRule type="colorScale" priority="1761">
      <colorScale>
        <cfvo type="min"/>
        <cfvo type="max"/>
        <color rgb="FFFFEF9C"/>
        <color rgb="FFFF7128"/>
      </colorScale>
    </cfRule>
  </conditionalFormatting>
  <conditionalFormatting sqref="P236:W237">
    <cfRule type="containsBlanks" dxfId="1373" priority="1760">
      <formula>LEN(TRIM(P236))=0</formula>
    </cfRule>
  </conditionalFormatting>
  <conditionalFormatting sqref="P236:W236">
    <cfRule type="colorScale" priority="1759">
      <colorScale>
        <cfvo type="min"/>
        <cfvo type="max"/>
        <color rgb="FFFFEF9C"/>
        <color rgb="FFFF7128"/>
      </colorScale>
    </cfRule>
  </conditionalFormatting>
  <conditionalFormatting sqref="P238:W239">
    <cfRule type="containsBlanks" dxfId="1372" priority="1758">
      <formula>LEN(TRIM(P238))=0</formula>
    </cfRule>
  </conditionalFormatting>
  <conditionalFormatting sqref="P238:W238">
    <cfRule type="colorScale" priority="1757">
      <colorScale>
        <cfvo type="min"/>
        <cfvo type="max"/>
        <color rgb="FFFFEF9C"/>
        <color rgb="FFFF7128"/>
      </colorScale>
    </cfRule>
  </conditionalFormatting>
  <conditionalFormatting sqref="P240:W241">
    <cfRule type="containsBlanks" dxfId="1371" priority="1756">
      <formula>LEN(TRIM(P240))=0</formula>
    </cfRule>
  </conditionalFormatting>
  <conditionalFormatting sqref="P240:W240">
    <cfRule type="colorScale" priority="1755">
      <colorScale>
        <cfvo type="min"/>
        <cfvo type="max"/>
        <color rgb="FFFFEF9C"/>
        <color rgb="FFFF7128"/>
      </colorScale>
    </cfRule>
  </conditionalFormatting>
  <conditionalFormatting sqref="P242:W243">
    <cfRule type="containsBlanks" dxfId="1370" priority="1754">
      <formula>LEN(TRIM(P242))=0</formula>
    </cfRule>
  </conditionalFormatting>
  <conditionalFormatting sqref="P242:W242">
    <cfRule type="colorScale" priority="1753">
      <colorScale>
        <cfvo type="min"/>
        <cfvo type="max"/>
        <color rgb="FFFFEF9C"/>
        <color rgb="FFFF7128"/>
      </colorScale>
    </cfRule>
  </conditionalFormatting>
  <conditionalFormatting sqref="P244:W245">
    <cfRule type="containsBlanks" dxfId="1369" priority="1752">
      <formula>LEN(TRIM(P244))=0</formula>
    </cfRule>
  </conditionalFormatting>
  <conditionalFormatting sqref="P244:W244">
    <cfRule type="colorScale" priority="1751">
      <colorScale>
        <cfvo type="min"/>
        <cfvo type="max"/>
        <color rgb="FFFFEF9C"/>
        <color rgb="FFFF7128"/>
      </colorScale>
    </cfRule>
  </conditionalFormatting>
  <conditionalFormatting sqref="P246:W247">
    <cfRule type="containsBlanks" dxfId="1368" priority="1750">
      <formula>LEN(TRIM(P246))=0</formula>
    </cfRule>
  </conditionalFormatting>
  <conditionalFormatting sqref="P246:W246">
    <cfRule type="colorScale" priority="1749">
      <colorScale>
        <cfvo type="min"/>
        <cfvo type="max"/>
        <color rgb="FFFFEF9C"/>
        <color rgb="FFFF7128"/>
      </colorScale>
    </cfRule>
  </conditionalFormatting>
  <conditionalFormatting sqref="P248:W249">
    <cfRule type="containsBlanks" dxfId="1367" priority="1748">
      <formula>LEN(TRIM(P248))=0</formula>
    </cfRule>
  </conditionalFormatting>
  <conditionalFormatting sqref="P248:W248">
    <cfRule type="colorScale" priority="1747">
      <colorScale>
        <cfvo type="min"/>
        <cfvo type="max"/>
        <color rgb="FFFFEF9C"/>
        <color rgb="FFFF7128"/>
      </colorScale>
    </cfRule>
  </conditionalFormatting>
  <conditionalFormatting sqref="P250:W251">
    <cfRule type="containsBlanks" dxfId="1366" priority="1746">
      <formula>LEN(TRIM(P250))=0</formula>
    </cfRule>
  </conditionalFormatting>
  <conditionalFormatting sqref="P250:W250">
    <cfRule type="colorScale" priority="1745">
      <colorScale>
        <cfvo type="min"/>
        <cfvo type="max"/>
        <color rgb="FFFFEF9C"/>
        <color rgb="FFFF7128"/>
      </colorScale>
    </cfRule>
  </conditionalFormatting>
  <conditionalFormatting sqref="P252:W253">
    <cfRule type="containsBlanks" dxfId="1365" priority="1744">
      <formula>LEN(TRIM(P252))=0</formula>
    </cfRule>
  </conditionalFormatting>
  <conditionalFormatting sqref="P252:W252">
    <cfRule type="colorScale" priority="1743">
      <colorScale>
        <cfvo type="min"/>
        <cfvo type="max"/>
        <color rgb="FFFFEF9C"/>
        <color rgb="FFFF7128"/>
      </colorScale>
    </cfRule>
  </conditionalFormatting>
  <conditionalFormatting sqref="P254:W255">
    <cfRule type="containsBlanks" dxfId="1364" priority="1742">
      <formula>LEN(TRIM(P254))=0</formula>
    </cfRule>
  </conditionalFormatting>
  <conditionalFormatting sqref="P254:W254">
    <cfRule type="colorScale" priority="1741">
      <colorScale>
        <cfvo type="min"/>
        <cfvo type="max"/>
        <color rgb="FFFFEF9C"/>
        <color rgb="FFFF7128"/>
      </colorScale>
    </cfRule>
  </conditionalFormatting>
  <conditionalFormatting sqref="P256:W257">
    <cfRule type="containsBlanks" dxfId="1363" priority="1740">
      <formula>LEN(TRIM(P256))=0</formula>
    </cfRule>
  </conditionalFormatting>
  <conditionalFormatting sqref="P256:W256">
    <cfRule type="colorScale" priority="1739">
      <colorScale>
        <cfvo type="min"/>
        <cfvo type="max"/>
        <color rgb="FFFFEF9C"/>
        <color rgb="FFFF7128"/>
      </colorScale>
    </cfRule>
  </conditionalFormatting>
  <conditionalFormatting sqref="P258:W259">
    <cfRule type="containsBlanks" dxfId="1362" priority="1738">
      <formula>LEN(TRIM(P258))=0</formula>
    </cfRule>
  </conditionalFormatting>
  <conditionalFormatting sqref="P258:W258">
    <cfRule type="colorScale" priority="1737">
      <colorScale>
        <cfvo type="min"/>
        <cfvo type="max"/>
        <color rgb="FFFFEF9C"/>
        <color rgb="FFFF7128"/>
      </colorScale>
    </cfRule>
  </conditionalFormatting>
  <conditionalFormatting sqref="P260:W261">
    <cfRule type="containsBlanks" dxfId="1361" priority="1736">
      <formula>LEN(TRIM(P260))=0</formula>
    </cfRule>
  </conditionalFormatting>
  <conditionalFormatting sqref="P260:W260">
    <cfRule type="colorScale" priority="1735">
      <colorScale>
        <cfvo type="min"/>
        <cfvo type="max"/>
        <color rgb="FFFFEF9C"/>
        <color rgb="FFFF7128"/>
      </colorScale>
    </cfRule>
  </conditionalFormatting>
  <conditionalFormatting sqref="P262:W263">
    <cfRule type="containsBlanks" dxfId="1360" priority="1734">
      <formula>LEN(TRIM(P262))=0</formula>
    </cfRule>
  </conditionalFormatting>
  <conditionalFormatting sqref="P262:W262">
    <cfRule type="colorScale" priority="1733">
      <colorScale>
        <cfvo type="min"/>
        <cfvo type="max"/>
        <color rgb="FFFFEF9C"/>
        <color rgb="FFFF7128"/>
      </colorScale>
    </cfRule>
  </conditionalFormatting>
  <conditionalFormatting sqref="P266:W267">
    <cfRule type="containsBlanks" dxfId="1359" priority="1732">
      <formula>LEN(TRIM(P266))=0</formula>
    </cfRule>
  </conditionalFormatting>
  <conditionalFormatting sqref="P266:W266">
    <cfRule type="colorScale" priority="1731">
      <colorScale>
        <cfvo type="min"/>
        <cfvo type="max"/>
        <color rgb="FFFFEF9C"/>
        <color rgb="FFFF7128"/>
      </colorScale>
    </cfRule>
  </conditionalFormatting>
  <conditionalFormatting sqref="P268:W269">
    <cfRule type="containsBlanks" dxfId="1358" priority="1730">
      <formula>LEN(TRIM(P268))=0</formula>
    </cfRule>
  </conditionalFormatting>
  <conditionalFormatting sqref="P268:W268">
    <cfRule type="colorScale" priority="1729">
      <colorScale>
        <cfvo type="min"/>
        <cfvo type="max"/>
        <color rgb="FFFFEF9C"/>
        <color rgb="FFFF7128"/>
      </colorScale>
    </cfRule>
  </conditionalFormatting>
  <conditionalFormatting sqref="P270:W271">
    <cfRule type="containsBlanks" dxfId="1357" priority="1728">
      <formula>LEN(TRIM(P270))=0</formula>
    </cfRule>
  </conditionalFormatting>
  <conditionalFormatting sqref="P270:W270">
    <cfRule type="colorScale" priority="1727">
      <colorScale>
        <cfvo type="min"/>
        <cfvo type="max"/>
        <color rgb="FFFFEF9C"/>
        <color rgb="FFFF7128"/>
      </colorScale>
    </cfRule>
  </conditionalFormatting>
  <conditionalFormatting sqref="P272:W273">
    <cfRule type="containsBlanks" dxfId="1356" priority="1726">
      <formula>LEN(TRIM(P272))=0</formula>
    </cfRule>
  </conditionalFormatting>
  <conditionalFormatting sqref="P272:W272">
    <cfRule type="colorScale" priority="1725">
      <colorScale>
        <cfvo type="min"/>
        <cfvo type="max"/>
        <color rgb="FFFFEF9C"/>
        <color rgb="FFFF7128"/>
      </colorScale>
    </cfRule>
  </conditionalFormatting>
  <conditionalFormatting sqref="P274:W275">
    <cfRule type="containsBlanks" dxfId="1355" priority="1724">
      <formula>LEN(TRIM(P274))=0</formula>
    </cfRule>
  </conditionalFormatting>
  <conditionalFormatting sqref="P274:W274">
    <cfRule type="colorScale" priority="1723">
      <colorScale>
        <cfvo type="min"/>
        <cfvo type="max"/>
        <color rgb="FFFFEF9C"/>
        <color rgb="FFFF7128"/>
      </colorScale>
    </cfRule>
  </conditionalFormatting>
  <conditionalFormatting sqref="P276:W277">
    <cfRule type="containsBlanks" dxfId="1354" priority="1722">
      <formula>LEN(TRIM(P276))=0</formula>
    </cfRule>
  </conditionalFormatting>
  <conditionalFormatting sqref="P276:W276">
    <cfRule type="colorScale" priority="1721">
      <colorScale>
        <cfvo type="min"/>
        <cfvo type="max"/>
        <color rgb="FFFFEF9C"/>
        <color rgb="FFFF7128"/>
      </colorScale>
    </cfRule>
  </conditionalFormatting>
  <conditionalFormatting sqref="P278:W279">
    <cfRule type="containsBlanks" dxfId="1353" priority="1720">
      <formula>LEN(TRIM(P278))=0</formula>
    </cfRule>
  </conditionalFormatting>
  <conditionalFormatting sqref="P278:W278">
    <cfRule type="colorScale" priority="1719">
      <colorScale>
        <cfvo type="min"/>
        <cfvo type="max"/>
        <color rgb="FFFFEF9C"/>
        <color rgb="FFFF7128"/>
      </colorScale>
    </cfRule>
  </conditionalFormatting>
  <conditionalFormatting sqref="P280:W281">
    <cfRule type="containsBlanks" dxfId="1352" priority="1718">
      <formula>LEN(TRIM(P280))=0</formula>
    </cfRule>
  </conditionalFormatting>
  <conditionalFormatting sqref="P280:W280">
    <cfRule type="colorScale" priority="1717">
      <colorScale>
        <cfvo type="min"/>
        <cfvo type="max"/>
        <color rgb="FFFFEF9C"/>
        <color rgb="FFFF7128"/>
      </colorScale>
    </cfRule>
  </conditionalFormatting>
  <conditionalFormatting sqref="P282:W283">
    <cfRule type="containsBlanks" dxfId="1351" priority="1716">
      <formula>LEN(TRIM(P282))=0</formula>
    </cfRule>
  </conditionalFormatting>
  <conditionalFormatting sqref="P282:W282">
    <cfRule type="colorScale" priority="1715">
      <colorScale>
        <cfvo type="min"/>
        <cfvo type="max"/>
        <color rgb="FFFFEF9C"/>
        <color rgb="FFFF7128"/>
      </colorScale>
    </cfRule>
  </conditionalFormatting>
  <conditionalFormatting sqref="P284:W285">
    <cfRule type="containsBlanks" dxfId="1350" priority="1714">
      <formula>LEN(TRIM(P284))=0</formula>
    </cfRule>
  </conditionalFormatting>
  <conditionalFormatting sqref="P284:W284">
    <cfRule type="colorScale" priority="1713">
      <colorScale>
        <cfvo type="min"/>
        <cfvo type="max"/>
        <color rgb="FFFFEF9C"/>
        <color rgb="FFFF7128"/>
      </colorScale>
    </cfRule>
  </conditionalFormatting>
  <conditionalFormatting sqref="P286:W287">
    <cfRule type="containsBlanks" dxfId="1349" priority="1712">
      <formula>LEN(TRIM(P286))=0</formula>
    </cfRule>
  </conditionalFormatting>
  <conditionalFormatting sqref="P286:W286">
    <cfRule type="colorScale" priority="1711">
      <colorScale>
        <cfvo type="min"/>
        <cfvo type="max"/>
        <color rgb="FFFFEF9C"/>
        <color rgb="FFFF7128"/>
      </colorScale>
    </cfRule>
  </conditionalFormatting>
  <conditionalFormatting sqref="P264:W265">
    <cfRule type="containsBlanks" dxfId="1348" priority="1710">
      <formula>LEN(TRIM(P264))=0</formula>
    </cfRule>
  </conditionalFormatting>
  <conditionalFormatting sqref="P264:W264">
    <cfRule type="colorScale" priority="1709">
      <colorScale>
        <cfvo type="min"/>
        <cfvo type="max"/>
        <color rgb="FFFFEF9C"/>
        <color rgb="FFFF7128"/>
      </colorScale>
    </cfRule>
  </conditionalFormatting>
  <conditionalFormatting sqref="P288:W289">
    <cfRule type="containsBlanks" dxfId="1347" priority="1708">
      <formula>LEN(TRIM(P288))=0</formula>
    </cfRule>
  </conditionalFormatting>
  <conditionalFormatting sqref="P288:W288">
    <cfRule type="colorScale" priority="1707">
      <colorScale>
        <cfvo type="min"/>
        <cfvo type="max"/>
        <color rgb="FFFFEF9C"/>
        <color rgb="FFFF7128"/>
      </colorScale>
    </cfRule>
  </conditionalFormatting>
  <conditionalFormatting sqref="P290:W291">
    <cfRule type="containsBlanks" dxfId="1346" priority="1706">
      <formula>LEN(TRIM(P290))=0</formula>
    </cfRule>
  </conditionalFormatting>
  <conditionalFormatting sqref="P290:W290">
    <cfRule type="colorScale" priority="1705">
      <colorScale>
        <cfvo type="min"/>
        <cfvo type="max"/>
        <color rgb="FFFFEF9C"/>
        <color rgb="FFFF7128"/>
      </colorScale>
    </cfRule>
  </conditionalFormatting>
  <conditionalFormatting sqref="P292:W293">
    <cfRule type="containsBlanks" dxfId="1345" priority="1704">
      <formula>LEN(TRIM(P292))=0</formula>
    </cfRule>
  </conditionalFormatting>
  <conditionalFormatting sqref="P292:W292">
    <cfRule type="colorScale" priority="1703">
      <colorScale>
        <cfvo type="min"/>
        <cfvo type="max"/>
        <color rgb="FFFFEF9C"/>
        <color rgb="FFFF7128"/>
      </colorScale>
    </cfRule>
  </conditionalFormatting>
  <conditionalFormatting sqref="P294:W295">
    <cfRule type="containsBlanks" dxfId="1344" priority="1702">
      <formula>LEN(TRIM(P294))=0</formula>
    </cfRule>
  </conditionalFormatting>
  <conditionalFormatting sqref="P294:W294">
    <cfRule type="colorScale" priority="1701">
      <colorScale>
        <cfvo type="min"/>
        <cfvo type="max"/>
        <color rgb="FFFFEF9C"/>
        <color rgb="FFFF7128"/>
      </colorScale>
    </cfRule>
  </conditionalFormatting>
  <conditionalFormatting sqref="P296:W297">
    <cfRule type="containsBlanks" dxfId="1343" priority="1700">
      <formula>LEN(TRIM(P296))=0</formula>
    </cfRule>
  </conditionalFormatting>
  <conditionalFormatting sqref="P296:W296">
    <cfRule type="colorScale" priority="1699">
      <colorScale>
        <cfvo type="min"/>
        <cfvo type="max"/>
        <color rgb="FFFFEF9C"/>
        <color rgb="FFFF7128"/>
      </colorScale>
    </cfRule>
  </conditionalFormatting>
  <conditionalFormatting sqref="P298:W299">
    <cfRule type="containsBlanks" dxfId="1342" priority="1698">
      <formula>LEN(TRIM(P298))=0</formula>
    </cfRule>
  </conditionalFormatting>
  <conditionalFormatting sqref="P298:W298">
    <cfRule type="colorScale" priority="1697">
      <colorScale>
        <cfvo type="min"/>
        <cfvo type="max"/>
        <color rgb="FFFFEF9C"/>
        <color rgb="FFFF7128"/>
      </colorScale>
    </cfRule>
  </conditionalFormatting>
  <conditionalFormatting sqref="P300:W301">
    <cfRule type="containsBlanks" dxfId="1341" priority="1696">
      <formula>LEN(TRIM(P300))=0</formula>
    </cfRule>
  </conditionalFormatting>
  <conditionalFormatting sqref="P300:W300">
    <cfRule type="colorScale" priority="1695">
      <colorScale>
        <cfvo type="min"/>
        <cfvo type="max"/>
        <color rgb="FFFFEF9C"/>
        <color rgb="FFFF7128"/>
      </colorScale>
    </cfRule>
  </conditionalFormatting>
  <conditionalFormatting sqref="P302:W303">
    <cfRule type="containsBlanks" dxfId="1340" priority="1694">
      <formula>LEN(TRIM(P302))=0</formula>
    </cfRule>
  </conditionalFormatting>
  <conditionalFormatting sqref="P302:W302">
    <cfRule type="colorScale" priority="1693">
      <colorScale>
        <cfvo type="min"/>
        <cfvo type="max"/>
        <color rgb="FFFFEF9C"/>
        <color rgb="FFFF7128"/>
      </colorScale>
    </cfRule>
  </conditionalFormatting>
  <conditionalFormatting sqref="P304:W305">
    <cfRule type="containsBlanks" dxfId="1339" priority="1692">
      <formula>LEN(TRIM(P304))=0</formula>
    </cfRule>
  </conditionalFormatting>
  <conditionalFormatting sqref="P304:W304">
    <cfRule type="colorScale" priority="1691">
      <colorScale>
        <cfvo type="min"/>
        <cfvo type="max"/>
        <color rgb="FFFFEF9C"/>
        <color rgb="FFFF7128"/>
      </colorScale>
    </cfRule>
  </conditionalFormatting>
  <conditionalFormatting sqref="P306:W307">
    <cfRule type="containsBlanks" dxfId="1338" priority="1690">
      <formula>LEN(TRIM(P306))=0</formula>
    </cfRule>
  </conditionalFormatting>
  <conditionalFormatting sqref="P306:W306">
    <cfRule type="colorScale" priority="1689">
      <colorScale>
        <cfvo type="min"/>
        <cfvo type="max"/>
        <color rgb="FFFFEF9C"/>
        <color rgb="FFFF7128"/>
      </colorScale>
    </cfRule>
  </conditionalFormatting>
  <conditionalFormatting sqref="P308:W309">
    <cfRule type="containsBlanks" dxfId="1337" priority="1688">
      <formula>LEN(TRIM(P308))=0</formula>
    </cfRule>
  </conditionalFormatting>
  <conditionalFormatting sqref="P308:W308">
    <cfRule type="colorScale" priority="1687">
      <colorScale>
        <cfvo type="min"/>
        <cfvo type="max"/>
        <color rgb="FFFFEF9C"/>
        <color rgb="FFFF7128"/>
      </colorScale>
    </cfRule>
  </conditionalFormatting>
  <conditionalFormatting sqref="P310:W311">
    <cfRule type="containsBlanks" dxfId="1336" priority="1686">
      <formula>LEN(TRIM(P310))=0</formula>
    </cfRule>
  </conditionalFormatting>
  <conditionalFormatting sqref="P310:W310">
    <cfRule type="colorScale" priority="1685">
      <colorScale>
        <cfvo type="min"/>
        <cfvo type="max"/>
        <color rgb="FFFFEF9C"/>
        <color rgb="FFFF7128"/>
      </colorScale>
    </cfRule>
  </conditionalFormatting>
  <conditionalFormatting sqref="P312:W313">
    <cfRule type="containsBlanks" dxfId="1335" priority="1684">
      <formula>LEN(TRIM(P312))=0</formula>
    </cfRule>
  </conditionalFormatting>
  <conditionalFormatting sqref="P312:W312">
    <cfRule type="colorScale" priority="1683">
      <colorScale>
        <cfvo type="min"/>
        <cfvo type="max"/>
        <color rgb="FFFFEF9C"/>
        <color rgb="FFFF7128"/>
      </colorScale>
    </cfRule>
  </conditionalFormatting>
  <conditionalFormatting sqref="P314:W315">
    <cfRule type="containsBlanks" dxfId="1334" priority="1682">
      <formula>LEN(TRIM(P314))=0</formula>
    </cfRule>
  </conditionalFormatting>
  <conditionalFormatting sqref="P314:W314">
    <cfRule type="colorScale" priority="1681">
      <colorScale>
        <cfvo type="min"/>
        <cfvo type="max"/>
        <color rgb="FFFFEF9C"/>
        <color rgb="FFFF7128"/>
      </colorScale>
    </cfRule>
  </conditionalFormatting>
  <conditionalFormatting sqref="P316:W317">
    <cfRule type="containsBlanks" dxfId="1333" priority="1680">
      <formula>LEN(TRIM(P316))=0</formula>
    </cfRule>
  </conditionalFormatting>
  <conditionalFormatting sqref="P316:W316">
    <cfRule type="colorScale" priority="1679">
      <colorScale>
        <cfvo type="min"/>
        <cfvo type="max"/>
        <color rgb="FFFFEF9C"/>
        <color rgb="FFFF7128"/>
      </colorScale>
    </cfRule>
  </conditionalFormatting>
  <conditionalFormatting sqref="P318:W319">
    <cfRule type="containsBlanks" dxfId="1332" priority="1678">
      <formula>LEN(TRIM(P318))=0</formula>
    </cfRule>
  </conditionalFormatting>
  <conditionalFormatting sqref="P318:W318">
    <cfRule type="colorScale" priority="1677">
      <colorScale>
        <cfvo type="min"/>
        <cfvo type="max"/>
        <color rgb="FFFFEF9C"/>
        <color rgb="FFFF7128"/>
      </colorScale>
    </cfRule>
  </conditionalFormatting>
  <conditionalFormatting sqref="P320:W321">
    <cfRule type="containsBlanks" dxfId="1331" priority="1676">
      <formula>LEN(TRIM(P320))=0</formula>
    </cfRule>
  </conditionalFormatting>
  <conditionalFormatting sqref="P320:W320">
    <cfRule type="colorScale" priority="1675">
      <colorScale>
        <cfvo type="min"/>
        <cfvo type="max"/>
        <color rgb="FFFFEF9C"/>
        <color rgb="FFFF7128"/>
      </colorScale>
    </cfRule>
  </conditionalFormatting>
  <conditionalFormatting sqref="P322:W323">
    <cfRule type="containsBlanks" dxfId="1330" priority="1674">
      <formula>LEN(TRIM(P322))=0</formula>
    </cfRule>
  </conditionalFormatting>
  <conditionalFormatting sqref="P322:W322">
    <cfRule type="colorScale" priority="1673">
      <colorScale>
        <cfvo type="min"/>
        <cfvo type="max"/>
        <color rgb="FFFFEF9C"/>
        <color rgb="FFFF7128"/>
      </colorScale>
    </cfRule>
  </conditionalFormatting>
  <conditionalFormatting sqref="P324:W325">
    <cfRule type="containsBlanks" dxfId="1329" priority="1672">
      <formula>LEN(TRIM(P324))=0</formula>
    </cfRule>
  </conditionalFormatting>
  <conditionalFormatting sqref="P324:W324">
    <cfRule type="colorScale" priority="1671">
      <colorScale>
        <cfvo type="min"/>
        <cfvo type="max"/>
        <color rgb="FFFFEF9C"/>
        <color rgb="FFFF7128"/>
      </colorScale>
    </cfRule>
  </conditionalFormatting>
  <conditionalFormatting sqref="P326:W327">
    <cfRule type="containsBlanks" dxfId="1328" priority="1670">
      <formula>LEN(TRIM(P326))=0</formula>
    </cfRule>
  </conditionalFormatting>
  <conditionalFormatting sqref="P326:W326">
    <cfRule type="colorScale" priority="1669">
      <colorScale>
        <cfvo type="min"/>
        <cfvo type="max"/>
        <color rgb="FFFFEF9C"/>
        <color rgb="FFFF7128"/>
      </colorScale>
    </cfRule>
  </conditionalFormatting>
  <conditionalFormatting sqref="P330:W331">
    <cfRule type="containsBlanks" dxfId="1327" priority="1668">
      <formula>LEN(TRIM(P330))=0</formula>
    </cfRule>
  </conditionalFormatting>
  <conditionalFormatting sqref="P330:W330">
    <cfRule type="colorScale" priority="1667">
      <colorScale>
        <cfvo type="min"/>
        <cfvo type="max"/>
        <color rgb="FFFFEF9C"/>
        <color rgb="FFFF7128"/>
      </colorScale>
    </cfRule>
  </conditionalFormatting>
  <conditionalFormatting sqref="P332:W333">
    <cfRule type="containsBlanks" dxfId="1326" priority="1666">
      <formula>LEN(TRIM(P332))=0</formula>
    </cfRule>
  </conditionalFormatting>
  <conditionalFormatting sqref="P332:W332">
    <cfRule type="colorScale" priority="1665">
      <colorScale>
        <cfvo type="min"/>
        <cfvo type="max"/>
        <color rgb="FFFFEF9C"/>
        <color rgb="FFFF7128"/>
      </colorScale>
    </cfRule>
  </conditionalFormatting>
  <conditionalFormatting sqref="P334:W335">
    <cfRule type="containsBlanks" dxfId="1325" priority="1664">
      <formula>LEN(TRIM(P334))=0</formula>
    </cfRule>
  </conditionalFormatting>
  <conditionalFormatting sqref="P334:W334">
    <cfRule type="colorScale" priority="1663">
      <colorScale>
        <cfvo type="min"/>
        <cfvo type="max"/>
        <color rgb="FFFFEF9C"/>
        <color rgb="FFFF7128"/>
      </colorScale>
    </cfRule>
  </conditionalFormatting>
  <conditionalFormatting sqref="P336:W337">
    <cfRule type="containsBlanks" dxfId="1324" priority="1662">
      <formula>LEN(TRIM(P336))=0</formula>
    </cfRule>
  </conditionalFormatting>
  <conditionalFormatting sqref="P336:W336">
    <cfRule type="colorScale" priority="1661">
      <colorScale>
        <cfvo type="min"/>
        <cfvo type="max"/>
        <color rgb="FFFFEF9C"/>
        <color rgb="FFFF7128"/>
      </colorScale>
    </cfRule>
  </conditionalFormatting>
  <conditionalFormatting sqref="P338:W339">
    <cfRule type="containsBlanks" dxfId="1323" priority="1660">
      <formula>LEN(TRIM(P338))=0</formula>
    </cfRule>
  </conditionalFormatting>
  <conditionalFormatting sqref="P338:W338">
    <cfRule type="colorScale" priority="1659">
      <colorScale>
        <cfvo type="min"/>
        <cfvo type="max"/>
        <color rgb="FFFFEF9C"/>
        <color rgb="FFFF7128"/>
      </colorScale>
    </cfRule>
  </conditionalFormatting>
  <conditionalFormatting sqref="P340:W341">
    <cfRule type="containsBlanks" dxfId="1322" priority="1658">
      <formula>LEN(TRIM(P340))=0</formula>
    </cfRule>
  </conditionalFormatting>
  <conditionalFormatting sqref="P340:W340">
    <cfRule type="colorScale" priority="1657">
      <colorScale>
        <cfvo type="min"/>
        <cfvo type="max"/>
        <color rgb="FFFFEF9C"/>
        <color rgb="FFFF7128"/>
      </colorScale>
    </cfRule>
  </conditionalFormatting>
  <conditionalFormatting sqref="P342:W343">
    <cfRule type="containsBlanks" dxfId="1321" priority="1656">
      <formula>LEN(TRIM(P342))=0</formula>
    </cfRule>
  </conditionalFormatting>
  <conditionalFormatting sqref="P342:W342">
    <cfRule type="colorScale" priority="1655">
      <colorScale>
        <cfvo type="min"/>
        <cfvo type="max"/>
        <color rgb="FFFFEF9C"/>
        <color rgb="FFFF7128"/>
      </colorScale>
    </cfRule>
  </conditionalFormatting>
  <conditionalFormatting sqref="P344:W345">
    <cfRule type="containsBlanks" dxfId="1320" priority="1654">
      <formula>LEN(TRIM(P344))=0</formula>
    </cfRule>
  </conditionalFormatting>
  <conditionalFormatting sqref="P344:W344">
    <cfRule type="colorScale" priority="1653">
      <colorScale>
        <cfvo type="min"/>
        <cfvo type="max"/>
        <color rgb="FFFFEF9C"/>
        <color rgb="FFFF7128"/>
      </colorScale>
    </cfRule>
  </conditionalFormatting>
  <conditionalFormatting sqref="P346:W347">
    <cfRule type="containsBlanks" dxfId="1319" priority="1652">
      <formula>LEN(TRIM(P346))=0</formula>
    </cfRule>
  </conditionalFormatting>
  <conditionalFormatting sqref="P346:W346">
    <cfRule type="colorScale" priority="1651">
      <colorScale>
        <cfvo type="min"/>
        <cfvo type="max"/>
        <color rgb="FFFFEF9C"/>
        <color rgb="FFFF7128"/>
      </colorScale>
    </cfRule>
  </conditionalFormatting>
  <conditionalFormatting sqref="P348:W349">
    <cfRule type="containsBlanks" dxfId="1318" priority="1650">
      <formula>LEN(TRIM(P348))=0</formula>
    </cfRule>
  </conditionalFormatting>
  <conditionalFormatting sqref="P348:W348">
    <cfRule type="colorScale" priority="1649">
      <colorScale>
        <cfvo type="min"/>
        <cfvo type="max"/>
        <color rgb="FFFFEF9C"/>
        <color rgb="FFFF7128"/>
      </colorScale>
    </cfRule>
  </conditionalFormatting>
  <conditionalFormatting sqref="P350:W351">
    <cfRule type="containsBlanks" dxfId="1317" priority="1648">
      <formula>LEN(TRIM(P350))=0</formula>
    </cfRule>
  </conditionalFormatting>
  <conditionalFormatting sqref="P350:W350">
    <cfRule type="colorScale" priority="1647">
      <colorScale>
        <cfvo type="min"/>
        <cfvo type="max"/>
        <color rgb="FFFFEF9C"/>
        <color rgb="FFFF7128"/>
      </colorScale>
    </cfRule>
  </conditionalFormatting>
  <conditionalFormatting sqref="P328:W329">
    <cfRule type="containsBlanks" dxfId="1316" priority="1646">
      <formula>LEN(TRIM(P328))=0</formula>
    </cfRule>
  </conditionalFormatting>
  <conditionalFormatting sqref="P328:W328">
    <cfRule type="colorScale" priority="1645">
      <colorScale>
        <cfvo type="min"/>
        <cfvo type="max"/>
        <color rgb="FFFFEF9C"/>
        <color rgb="FFFF7128"/>
      </colorScale>
    </cfRule>
  </conditionalFormatting>
  <conditionalFormatting sqref="P352:W353">
    <cfRule type="containsBlanks" dxfId="1315" priority="1644">
      <formula>LEN(TRIM(P352))=0</formula>
    </cfRule>
  </conditionalFormatting>
  <conditionalFormatting sqref="P352:W352">
    <cfRule type="colorScale" priority="1643">
      <colorScale>
        <cfvo type="min"/>
        <cfvo type="max"/>
        <color rgb="FFFFEF9C"/>
        <color rgb="FFFF7128"/>
      </colorScale>
    </cfRule>
  </conditionalFormatting>
  <conditionalFormatting sqref="P354:W355">
    <cfRule type="containsBlanks" dxfId="1314" priority="1642">
      <formula>LEN(TRIM(P354))=0</formula>
    </cfRule>
  </conditionalFormatting>
  <conditionalFormatting sqref="P354:W354">
    <cfRule type="colorScale" priority="1641">
      <colorScale>
        <cfvo type="min"/>
        <cfvo type="max"/>
        <color rgb="FFFFEF9C"/>
        <color rgb="FFFF7128"/>
      </colorScale>
    </cfRule>
  </conditionalFormatting>
  <conditionalFormatting sqref="P356:W357">
    <cfRule type="containsBlanks" dxfId="1313" priority="1640">
      <formula>LEN(TRIM(P356))=0</formula>
    </cfRule>
  </conditionalFormatting>
  <conditionalFormatting sqref="P356:W356">
    <cfRule type="colorScale" priority="1639">
      <colorScale>
        <cfvo type="min"/>
        <cfvo type="max"/>
        <color rgb="FFFFEF9C"/>
        <color rgb="FFFF7128"/>
      </colorScale>
    </cfRule>
  </conditionalFormatting>
  <conditionalFormatting sqref="P358:W359">
    <cfRule type="containsBlanks" dxfId="1312" priority="1638">
      <formula>LEN(TRIM(P358))=0</formula>
    </cfRule>
  </conditionalFormatting>
  <conditionalFormatting sqref="P358:W358">
    <cfRule type="colorScale" priority="1637">
      <colorScale>
        <cfvo type="min"/>
        <cfvo type="max"/>
        <color rgb="FFFFEF9C"/>
        <color rgb="FFFF7128"/>
      </colorScale>
    </cfRule>
  </conditionalFormatting>
  <conditionalFormatting sqref="P360:W361">
    <cfRule type="containsBlanks" dxfId="1311" priority="1636">
      <formula>LEN(TRIM(P360))=0</formula>
    </cfRule>
  </conditionalFormatting>
  <conditionalFormatting sqref="P360:W360">
    <cfRule type="colorScale" priority="1635">
      <colorScale>
        <cfvo type="min"/>
        <cfvo type="max"/>
        <color rgb="FFFFEF9C"/>
        <color rgb="FFFF7128"/>
      </colorScale>
    </cfRule>
  </conditionalFormatting>
  <conditionalFormatting sqref="P362:W363">
    <cfRule type="containsBlanks" dxfId="1310" priority="1634">
      <formula>LEN(TRIM(P362))=0</formula>
    </cfRule>
  </conditionalFormatting>
  <conditionalFormatting sqref="P362:W362">
    <cfRule type="colorScale" priority="1633">
      <colorScale>
        <cfvo type="min"/>
        <cfvo type="max"/>
        <color rgb="FFFFEF9C"/>
        <color rgb="FFFF7128"/>
      </colorScale>
    </cfRule>
  </conditionalFormatting>
  <conditionalFormatting sqref="P364:W365">
    <cfRule type="containsBlanks" dxfId="1309" priority="1632">
      <formula>LEN(TRIM(P364))=0</formula>
    </cfRule>
  </conditionalFormatting>
  <conditionalFormatting sqref="P364:W364">
    <cfRule type="colorScale" priority="1631">
      <colorScale>
        <cfvo type="min"/>
        <cfvo type="max"/>
        <color rgb="FFFFEF9C"/>
        <color rgb="FFFF7128"/>
      </colorScale>
    </cfRule>
  </conditionalFormatting>
  <conditionalFormatting sqref="P366:W367">
    <cfRule type="containsBlanks" dxfId="1308" priority="1630">
      <formula>LEN(TRIM(P366))=0</formula>
    </cfRule>
  </conditionalFormatting>
  <conditionalFormatting sqref="P366:W366">
    <cfRule type="colorScale" priority="1629">
      <colorScale>
        <cfvo type="min"/>
        <cfvo type="max"/>
        <color rgb="FFFFEF9C"/>
        <color rgb="FFFF7128"/>
      </colorScale>
    </cfRule>
  </conditionalFormatting>
  <conditionalFormatting sqref="P368:W369">
    <cfRule type="containsBlanks" dxfId="1307" priority="1628">
      <formula>LEN(TRIM(P368))=0</formula>
    </cfRule>
  </conditionalFormatting>
  <conditionalFormatting sqref="P368:W368">
    <cfRule type="colorScale" priority="1627">
      <colorScale>
        <cfvo type="min"/>
        <cfvo type="max"/>
        <color rgb="FFFFEF9C"/>
        <color rgb="FFFF7128"/>
      </colorScale>
    </cfRule>
  </conditionalFormatting>
  <conditionalFormatting sqref="P370:W371">
    <cfRule type="containsBlanks" dxfId="1306" priority="1626">
      <formula>LEN(TRIM(P370))=0</formula>
    </cfRule>
  </conditionalFormatting>
  <conditionalFormatting sqref="P370:W370">
    <cfRule type="colorScale" priority="1625">
      <colorScale>
        <cfvo type="min"/>
        <cfvo type="max"/>
        <color rgb="FFFFEF9C"/>
        <color rgb="FFFF7128"/>
      </colorScale>
    </cfRule>
  </conditionalFormatting>
  <conditionalFormatting sqref="P372:W373">
    <cfRule type="containsBlanks" dxfId="1305" priority="1624">
      <formula>LEN(TRIM(P372))=0</formula>
    </cfRule>
  </conditionalFormatting>
  <conditionalFormatting sqref="P372:W372">
    <cfRule type="colorScale" priority="1623">
      <colorScale>
        <cfvo type="min"/>
        <cfvo type="max"/>
        <color rgb="FFFFEF9C"/>
        <color rgb="FFFF7128"/>
      </colorScale>
    </cfRule>
  </conditionalFormatting>
  <conditionalFormatting sqref="P374:W375">
    <cfRule type="containsBlanks" dxfId="1304" priority="1622">
      <formula>LEN(TRIM(P374))=0</formula>
    </cfRule>
  </conditionalFormatting>
  <conditionalFormatting sqref="P374:W374">
    <cfRule type="colorScale" priority="1621">
      <colorScale>
        <cfvo type="min"/>
        <cfvo type="max"/>
        <color rgb="FFFFEF9C"/>
        <color rgb="FFFF7128"/>
      </colorScale>
    </cfRule>
  </conditionalFormatting>
  <conditionalFormatting sqref="P376:W377">
    <cfRule type="containsBlanks" dxfId="1303" priority="1620">
      <formula>LEN(TRIM(P376))=0</formula>
    </cfRule>
  </conditionalFormatting>
  <conditionalFormatting sqref="P376:W376">
    <cfRule type="colorScale" priority="1619">
      <colorScale>
        <cfvo type="min"/>
        <cfvo type="max"/>
        <color rgb="FFFFEF9C"/>
        <color rgb="FFFF7128"/>
      </colorScale>
    </cfRule>
  </conditionalFormatting>
  <conditionalFormatting sqref="P378:W379">
    <cfRule type="containsBlanks" dxfId="1302" priority="1618">
      <formula>LEN(TRIM(P378))=0</formula>
    </cfRule>
  </conditionalFormatting>
  <conditionalFormatting sqref="P378:W378">
    <cfRule type="colorScale" priority="1617">
      <colorScale>
        <cfvo type="min"/>
        <cfvo type="max"/>
        <color rgb="FFFFEF9C"/>
        <color rgb="FFFF7128"/>
      </colorScale>
    </cfRule>
  </conditionalFormatting>
  <conditionalFormatting sqref="P380:W381">
    <cfRule type="containsBlanks" dxfId="1301" priority="1616">
      <formula>LEN(TRIM(P380))=0</formula>
    </cfRule>
  </conditionalFormatting>
  <conditionalFormatting sqref="P380:W380">
    <cfRule type="colorScale" priority="1615">
      <colorScale>
        <cfvo type="min"/>
        <cfvo type="max"/>
        <color rgb="FFFFEF9C"/>
        <color rgb="FFFF7128"/>
      </colorScale>
    </cfRule>
  </conditionalFormatting>
  <conditionalFormatting sqref="P382:W383">
    <cfRule type="containsBlanks" dxfId="1300" priority="1614">
      <formula>LEN(TRIM(P382))=0</formula>
    </cfRule>
  </conditionalFormatting>
  <conditionalFormatting sqref="P382:W382">
    <cfRule type="colorScale" priority="1613">
      <colorScale>
        <cfvo type="min"/>
        <cfvo type="max"/>
        <color rgb="FFFFEF9C"/>
        <color rgb="FFFF7128"/>
      </colorScale>
    </cfRule>
  </conditionalFormatting>
  <conditionalFormatting sqref="P384:W385">
    <cfRule type="containsBlanks" dxfId="1299" priority="1612">
      <formula>LEN(TRIM(P384))=0</formula>
    </cfRule>
  </conditionalFormatting>
  <conditionalFormatting sqref="P384:W384">
    <cfRule type="colorScale" priority="1611">
      <colorScale>
        <cfvo type="min"/>
        <cfvo type="max"/>
        <color rgb="FFFFEF9C"/>
        <color rgb="FFFF7128"/>
      </colorScale>
    </cfRule>
  </conditionalFormatting>
  <conditionalFormatting sqref="P386:W387">
    <cfRule type="containsBlanks" dxfId="1298" priority="1610">
      <formula>LEN(TRIM(P386))=0</formula>
    </cfRule>
  </conditionalFormatting>
  <conditionalFormatting sqref="P386:W386">
    <cfRule type="colorScale" priority="1609">
      <colorScale>
        <cfvo type="min"/>
        <cfvo type="max"/>
        <color rgb="FFFFEF9C"/>
        <color rgb="FFFF7128"/>
      </colorScale>
    </cfRule>
  </conditionalFormatting>
  <conditionalFormatting sqref="P388:W389">
    <cfRule type="containsBlanks" dxfId="1297" priority="1608">
      <formula>LEN(TRIM(P388))=0</formula>
    </cfRule>
  </conditionalFormatting>
  <conditionalFormatting sqref="P388:W388">
    <cfRule type="colorScale" priority="1607">
      <colorScale>
        <cfvo type="min"/>
        <cfvo type="max"/>
        <color rgb="FFFFEF9C"/>
        <color rgb="FFFF7128"/>
      </colorScale>
    </cfRule>
  </conditionalFormatting>
  <conditionalFormatting sqref="P390:W391">
    <cfRule type="containsBlanks" dxfId="1296" priority="1606">
      <formula>LEN(TRIM(P390))=0</formula>
    </cfRule>
  </conditionalFormatting>
  <conditionalFormatting sqref="P390:W390">
    <cfRule type="colorScale" priority="1605">
      <colorScale>
        <cfvo type="min"/>
        <cfvo type="max"/>
        <color rgb="FFFFEF9C"/>
        <color rgb="FFFF7128"/>
      </colorScale>
    </cfRule>
  </conditionalFormatting>
  <conditionalFormatting sqref="P394:W395">
    <cfRule type="containsBlanks" dxfId="1295" priority="1604">
      <formula>LEN(TRIM(P394))=0</formula>
    </cfRule>
  </conditionalFormatting>
  <conditionalFormatting sqref="P394:W394">
    <cfRule type="colorScale" priority="1603">
      <colorScale>
        <cfvo type="min"/>
        <cfvo type="max"/>
        <color rgb="FFFFEF9C"/>
        <color rgb="FFFF7128"/>
      </colorScale>
    </cfRule>
  </conditionalFormatting>
  <conditionalFormatting sqref="P396:W397">
    <cfRule type="containsBlanks" dxfId="1294" priority="1602">
      <formula>LEN(TRIM(P396))=0</formula>
    </cfRule>
  </conditionalFormatting>
  <conditionalFormatting sqref="P396:W396">
    <cfRule type="colorScale" priority="1601">
      <colorScale>
        <cfvo type="min"/>
        <cfvo type="max"/>
        <color rgb="FFFFEF9C"/>
        <color rgb="FFFF7128"/>
      </colorScale>
    </cfRule>
  </conditionalFormatting>
  <conditionalFormatting sqref="P398:W399">
    <cfRule type="containsBlanks" dxfId="1293" priority="1600">
      <formula>LEN(TRIM(P398))=0</formula>
    </cfRule>
  </conditionalFormatting>
  <conditionalFormatting sqref="P398:W398">
    <cfRule type="colorScale" priority="1599">
      <colorScale>
        <cfvo type="min"/>
        <cfvo type="max"/>
        <color rgb="FFFFEF9C"/>
        <color rgb="FFFF7128"/>
      </colorScale>
    </cfRule>
  </conditionalFormatting>
  <conditionalFormatting sqref="P400:W401">
    <cfRule type="containsBlanks" dxfId="1292" priority="1598">
      <formula>LEN(TRIM(P400))=0</formula>
    </cfRule>
  </conditionalFormatting>
  <conditionalFormatting sqref="P400:W400">
    <cfRule type="colorScale" priority="1597">
      <colorScale>
        <cfvo type="min"/>
        <cfvo type="max"/>
        <color rgb="FFFFEF9C"/>
        <color rgb="FFFF7128"/>
      </colorScale>
    </cfRule>
  </conditionalFormatting>
  <conditionalFormatting sqref="P402:W403">
    <cfRule type="containsBlanks" dxfId="1291" priority="1596">
      <formula>LEN(TRIM(P402))=0</formula>
    </cfRule>
  </conditionalFormatting>
  <conditionalFormatting sqref="P402:W402">
    <cfRule type="colorScale" priority="1595">
      <colorScale>
        <cfvo type="min"/>
        <cfvo type="max"/>
        <color rgb="FFFFEF9C"/>
        <color rgb="FFFF7128"/>
      </colorScale>
    </cfRule>
  </conditionalFormatting>
  <conditionalFormatting sqref="P404:W405">
    <cfRule type="containsBlanks" dxfId="1290" priority="1594">
      <formula>LEN(TRIM(P404))=0</formula>
    </cfRule>
  </conditionalFormatting>
  <conditionalFormatting sqref="P404:W404">
    <cfRule type="colorScale" priority="1593">
      <colorScale>
        <cfvo type="min"/>
        <cfvo type="max"/>
        <color rgb="FFFFEF9C"/>
        <color rgb="FFFF7128"/>
      </colorScale>
    </cfRule>
  </conditionalFormatting>
  <conditionalFormatting sqref="P406:W407">
    <cfRule type="containsBlanks" dxfId="1289" priority="1592">
      <formula>LEN(TRIM(P406))=0</formula>
    </cfRule>
  </conditionalFormatting>
  <conditionalFormatting sqref="P406:W406">
    <cfRule type="colorScale" priority="1591">
      <colorScale>
        <cfvo type="min"/>
        <cfvo type="max"/>
        <color rgb="FFFFEF9C"/>
        <color rgb="FFFF7128"/>
      </colorScale>
    </cfRule>
  </conditionalFormatting>
  <conditionalFormatting sqref="P408:W409">
    <cfRule type="containsBlanks" dxfId="1288" priority="1590">
      <formula>LEN(TRIM(P408))=0</formula>
    </cfRule>
  </conditionalFormatting>
  <conditionalFormatting sqref="P408:W408">
    <cfRule type="colorScale" priority="1589">
      <colorScale>
        <cfvo type="min"/>
        <cfvo type="max"/>
        <color rgb="FFFFEF9C"/>
        <color rgb="FFFF7128"/>
      </colorScale>
    </cfRule>
  </conditionalFormatting>
  <conditionalFormatting sqref="P410:W411">
    <cfRule type="containsBlanks" dxfId="1287" priority="1588">
      <formula>LEN(TRIM(P410))=0</formula>
    </cfRule>
  </conditionalFormatting>
  <conditionalFormatting sqref="P410:W410">
    <cfRule type="colorScale" priority="1587">
      <colorScale>
        <cfvo type="min"/>
        <cfvo type="max"/>
        <color rgb="FFFFEF9C"/>
        <color rgb="FFFF7128"/>
      </colorScale>
    </cfRule>
  </conditionalFormatting>
  <conditionalFormatting sqref="P412:W413">
    <cfRule type="containsBlanks" dxfId="1286" priority="1586">
      <formula>LEN(TRIM(P412))=0</formula>
    </cfRule>
  </conditionalFormatting>
  <conditionalFormatting sqref="P412:W412">
    <cfRule type="colorScale" priority="1585">
      <colorScale>
        <cfvo type="min"/>
        <cfvo type="max"/>
        <color rgb="FFFFEF9C"/>
        <color rgb="FFFF7128"/>
      </colorScale>
    </cfRule>
  </conditionalFormatting>
  <conditionalFormatting sqref="P414:W415">
    <cfRule type="containsBlanks" dxfId="1285" priority="1584">
      <formula>LEN(TRIM(P414))=0</formula>
    </cfRule>
  </conditionalFormatting>
  <conditionalFormatting sqref="P414:W414">
    <cfRule type="colorScale" priority="1583">
      <colorScale>
        <cfvo type="min"/>
        <cfvo type="max"/>
        <color rgb="FFFFEF9C"/>
        <color rgb="FFFF7128"/>
      </colorScale>
    </cfRule>
  </conditionalFormatting>
  <conditionalFormatting sqref="P392:W393">
    <cfRule type="containsBlanks" dxfId="1284" priority="1582">
      <formula>LEN(TRIM(P392))=0</formula>
    </cfRule>
  </conditionalFormatting>
  <conditionalFormatting sqref="P392:W392">
    <cfRule type="colorScale" priority="1581">
      <colorScale>
        <cfvo type="min"/>
        <cfvo type="max"/>
        <color rgb="FFFFEF9C"/>
        <color rgb="FFFF7128"/>
      </colorScale>
    </cfRule>
  </conditionalFormatting>
  <conditionalFormatting sqref="P416:W417">
    <cfRule type="containsBlanks" dxfId="1283" priority="1580">
      <formula>LEN(TRIM(P416))=0</formula>
    </cfRule>
  </conditionalFormatting>
  <conditionalFormatting sqref="P416:W416">
    <cfRule type="colorScale" priority="1579">
      <colorScale>
        <cfvo type="min"/>
        <cfvo type="max"/>
        <color rgb="FFFFEF9C"/>
        <color rgb="FFFF7128"/>
      </colorScale>
    </cfRule>
  </conditionalFormatting>
  <conditionalFormatting sqref="P418:W419">
    <cfRule type="containsBlanks" dxfId="1282" priority="1578">
      <formula>LEN(TRIM(P418))=0</formula>
    </cfRule>
  </conditionalFormatting>
  <conditionalFormatting sqref="P418:W418">
    <cfRule type="colorScale" priority="1577">
      <colorScale>
        <cfvo type="min"/>
        <cfvo type="max"/>
        <color rgb="FFFFEF9C"/>
        <color rgb="FFFF7128"/>
      </colorScale>
    </cfRule>
  </conditionalFormatting>
  <conditionalFormatting sqref="P420:W421">
    <cfRule type="containsBlanks" dxfId="1281" priority="1576">
      <formula>LEN(TRIM(P420))=0</formula>
    </cfRule>
  </conditionalFormatting>
  <conditionalFormatting sqref="P420:W420">
    <cfRule type="colorScale" priority="1575">
      <colorScale>
        <cfvo type="min"/>
        <cfvo type="max"/>
        <color rgb="FFFFEF9C"/>
        <color rgb="FFFF7128"/>
      </colorScale>
    </cfRule>
  </conditionalFormatting>
  <conditionalFormatting sqref="P422:W423">
    <cfRule type="containsBlanks" dxfId="1280" priority="1574">
      <formula>LEN(TRIM(P422))=0</formula>
    </cfRule>
  </conditionalFormatting>
  <conditionalFormatting sqref="P422:W422">
    <cfRule type="colorScale" priority="1573">
      <colorScale>
        <cfvo type="min"/>
        <cfvo type="max"/>
        <color rgb="FFFFEF9C"/>
        <color rgb="FFFF7128"/>
      </colorScale>
    </cfRule>
  </conditionalFormatting>
  <conditionalFormatting sqref="P424:W425">
    <cfRule type="containsBlanks" dxfId="1279" priority="1572">
      <formula>LEN(TRIM(P424))=0</formula>
    </cfRule>
  </conditionalFormatting>
  <conditionalFormatting sqref="P424:W424">
    <cfRule type="colorScale" priority="1571">
      <colorScale>
        <cfvo type="min"/>
        <cfvo type="max"/>
        <color rgb="FFFFEF9C"/>
        <color rgb="FFFF7128"/>
      </colorScale>
    </cfRule>
  </conditionalFormatting>
  <conditionalFormatting sqref="P426:W427">
    <cfRule type="containsBlanks" dxfId="1278" priority="1570">
      <formula>LEN(TRIM(P426))=0</formula>
    </cfRule>
  </conditionalFormatting>
  <conditionalFormatting sqref="P426:W426">
    <cfRule type="colorScale" priority="1569">
      <colorScale>
        <cfvo type="min"/>
        <cfvo type="max"/>
        <color rgb="FFFFEF9C"/>
        <color rgb="FFFF7128"/>
      </colorScale>
    </cfRule>
  </conditionalFormatting>
  <conditionalFormatting sqref="P428:W429">
    <cfRule type="containsBlanks" dxfId="1277" priority="1568">
      <formula>LEN(TRIM(P428))=0</formula>
    </cfRule>
  </conditionalFormatting>
  <conditionalFormatting sqref="P428:W428">
    <cfRule type="colorScale" priority="1567">
      <colorScale>
        <cfvo type="min"/>
        <cfvo type="max"/>
        <color rgb="FFFFEF9C"/>
        <color rgb="FFFF7128"/>
      </colorScale>
    </cfRule>
  </conditionalFormatting>
  <conditionalFormatting sqref="P430:W431">
    <cfRule type="containsBlanks" dxfId="1276" priority="1566">
      <formula>LEN(TRIM(P430))=0</formula>
    </cfRule>
  </conditionalFormatting>
  <conditionalFormatting sqref="P430:W430">
    <cfRule type="colorScale" priority="1565">
      <colorScale>
        <cfvo type="min"/>
        <cfvo type="max"/>
        <color rgb="FFFFEF9C"/>
        <color rgb="FFFF7128"/>
      </colorScale>
    </cfRule>
  </conditionalFormatting>
  <conditionalFormatting sqref="P432:W433">
    <cfRule type="containsBlanks" dxfId="1275" priority="1564">
      <formula>LEN(TRIM(P432))=0</formula>
    </cfRule>
  </conditionalFormatting>
  <conditionalFormatting sqref="P432:W432">
    <cfRule type="colorScale" priority="1563">
      <colorScale>
        <cfvo type="min"/>
        <cfvo type="max"/>
        <color rgb="FFFFEF9C"/>
        <color rgb="FFFF7128"/>
      </colorScale>
    </cfRule>
  </conditionalFormatting>
  <conditionalFormatting sqref="P434:W435">
    <cfRule type="containsBlanks" dxfId="1274" priority="1562">
      <formula>LEN(TRIM(P434))=0</formula>
    </cfRule>
  </conditionalFormatting>
  <conditionalFormatting sqref="P434:W434">
    <cfRule type="colorScale" priority="1561">
      <colorScale>
        <cfvo type="min"/>
        <cfvo type="max"/>
        <color rgb="FFFFEF9C"/>
        <color rgb="FFFF7128"/>
      </colorScale>
    </cfRule>
  </conditionalFormatting>
  <conditionalFormatting sqref="P436:W437">
    <cfRule type="containsBlanks" dxfId="1273" priority="1560">
      <formula>LEN(TRIM(P436))=0</formula>
    </cfRule>
  </conditionalFormatting>
  <conditionalFormatting sqref="P436:W436">
    <cfRule type="colorScale" priority="1559">
      <colorScale>
        <cfvo type="min"/>
        <cfvo type="max"/>
        <color rgb="FFFFEF9C"/>
        <color rgb="FFFF7128"/>
      </colorScale>
    </cfRule>
  </conditionalFormatting>
  <conditionalFormatting sqref="P438:W439">
    <cfRule type="containsBlanks" dxfId="1272" priority="1558">
      <formula>LEN(TRIM(P438))=0</formula>
    </cfRule>
  </conditionalFormatting>
  <conditionalFormatting sqref="P438:W438">
    <cfRule type="colorScale" priority="1557">
      <colorScale>
        <cfvo type="min"/>
        <cfvo type="max"/>
        <color rgb="FFFFEF9C"/>
        <color rgb="FFFF7128"/>
      </colorScale>
    </cfRule>
  </conditionalFormatting>
  <conditionalFormatting sqref="P440:W441">
    <cfRule type="containsBlanks" dxfId="1271" priority="1556">
      <formula>LEN(TRIM(P440))=0</formula>
    </cfRule>
  </conditionalFormatting>
  <conditionalFormatting sqref="P440:W440">
    <cfRule type="colorScale" priority="1555">
      <colorScale>
        <cfvo type="min"/>
        <cfvo type="max"/>
        <color rgb="FFFFEF9C"/>
        <color rgb="FFFF7128"/>
      </colorScale>
    </cfRule>
  </conditionalFormatting>
  <conditionalFormatting sqref="P442:W443">
    <cfRule type="containsBlanks" dxfId="1270" priority="1554">
      <formula>LEN(TRIM(P442))=0</formula>
    </cfRule>
  </conditionalFormatting>
  <conditionalFormatting sqref="P442:W442">
    <cfRule type="colorScale" priority="1553">
      <colorScale>
        <cfvo type="min"/>
        <cfvo type="max"/>
        <color rgb="FFFFEF9C"/>
        <color rgb="FFFF7128"/>
      </colorScale>
    </cfRule>
  </conditionalFormatting>
  <conditionalFormatting sqref="P444:W445">
    <cfRule type="containsBlanks" dxfId="1269" priority="1552">
      <formula>LEN(TRIM(P444))=0</formula>
    </cfRule>
  </conditionalFormatting>
  <conditionalFormatting sqref="P444:W444">
    <cfRule type="colorScale" priority="1551">
      <colorScale>
        <cfvo type="min"/>
        <cfvo type="max"/>
        <color rgb="FFFFEF9C"/>
        <color rgb="FFFF7128"/>
      </colorScale>
    </cfRule>
  </conditionalFormatting>
  <conditionalFormatting sqref="P446:W447">
    <cfRule type="containsBlanks" dxfId="1268" priority="1550">
      <formula>LEN(TRIM(P446))=0</formula>
    </cfRule>
  </conditionalFormatting>
  <conditionalFormatting sqref="P446:W446">
    <cfRule type="colorScale" priority="1549">
      <colorScale>
        <cfvo type="min"/>
        <cfvo type="max"/>
        <color rgb="FFFFEF9C"/>
        <color rgb="FFFF7128"/>
      </colorScale>
    </cfRule>
  </conditionalFormatting>
  <conditionalFormatting sqref="P448:W449">
    <cfRule type="containsBlanks" dxfId="1267" priority="1548">
      <formula>LEN(TRIM(P448))=0</formula>
    </cfRule>
  </conditionalFormatting>
  <conditionalFormatting sqref="P448:W448">
    <cfRule type="colorScale" priority="1547">
      <colorScale>
        <cfvo type="min"/>
        <cfvo type="max"/>
        <color rgb="FFFFEF9C"/>
        <color rgb="FFFF7128"/>
      </colorScale>
    </cfRule>
  </conditionalFormatting>
  <conditionalFormatting sqref="P450:W451">
    <cfRule type="containsBlanks" dxfId="1266" priority="1546">
      <formula>LEN(TRIM(P450))=0</formula>
    </cfRule>
  </conditionalFormatting>
  <conditionalFormatting sqref="P450:W450">
    <cfRule type="colorScale" priority="1545">
      <colorScale>
        <cfvo type="min"/>
        <cfvo type="max"/>
        <color rgb="FFFFEF9C"/>
        <color rgb="FFFF7128"/>
      </colorScale>
    </cfRule>
  </conditionalFormatting>
  <conditionalFormatting sqref="P452:W453">
    <cfRule type="containsBlanks" dxfId="1265" priority="1544">
      <formula>LEN(TRIM(P452))=0</formula>
    </cfRule>
  </conditionalFormatting>
  <conditionalFormatting sqref="P452:W452">
    <cfRule type="colorScale" priority="1543">
      <colorScale>
        <cfvo type="min"/>
        <cfvo type="max"/>
        <color rgb="FFFFEF9C"/>
        <color rgb="FFFF7128"/>
      </colorScale>
    </cfRule>
  </conditionalFormatting>
  <conditionalFormatting sqref="P454:W455">
    <cfRule type="containsBlanks" dxfId="1264" priority="1542">
      <formula>LEN(TRIM(P454))=0</formula>
    </cfRule>
  </conditionalFormatting>
  <conditionalFormatting sqref="P454:W454">
    <cfRule type="colorScale" priority="1541">
      <colorScale>
        <cfvo type="min"/>
        <cfvo type="max"/>
        <color rgb="FFFFEF9C"/>
        <color rgb="FFFF7128"/>
      </colorScale>
    </cfRule>
  </conditionalFormatting>
  <conditionalFormatting sqref="P458:W459">
    <cfRule type="containsBlanks" dxfId="1263" priority="1540">
      <formula>LEN(TRIM(P458))=0</formula>
    </cfRule>
  </conditionalFormatting>
  <conditionalFormatting sqref="P458:W458">
    <cfRule type="colorScale" priority="1539">
      <colorScale>
        <cfvo type="min"/>
        <cfvo type="max"/>
        <color rgb="FFFFEF9C"/>
        <color rgb="FFFF7128"/>
      </colorScale>
    </cfRule>
  </conditionalFormatting>
  <conditionalFormatting sqref="P460:W461">
    <cfRule type="containsBlanks" dxfId="1262" priority="1538">
      <formula>LEN(TRIM(P460))=0</formula>
    </cfRule>
  </conditionalFormatting>
  <conditionalFormatting sqref="P460:W460">
    <cfRule type="colorScale" priority="1537">
      <colorScale>
        <cfvo type="min"/>
        <cfvo type="max"/>
        <color rgb="FFFFEF9C"/>
        <color rgb="FFFF7128"/>
      </colorScale>
    </cfRule>
  </conditionalFormatting>
  <conditionalFormatting sqref="P462:W463">
    <cfRule type="containsBlanks" dxfId="1261" priority="1536">
      <formula>LEN(TRIM(P462))=0</formula>
    </cfRule>
  </conditionalFormatting>
  <conditionalFormatting sqref="P462:W462">
    <cfRule type="colorScale" priority="1535">
      <colorScale>
        <cfvo type="min"/>
        <cfvo type="max"/>
        <color rgb="FFFFEF9C"/>
        <color rgb="FFFF7128"/>
      </colorScale>
    </cfRule>
  </conditionalFormatting>
  <conditionalFormatting sqref="P464:W465">
    <cfRule type="containsBlanks" dxfId="1260" priority="1534">
      <formula>LEN(TRIM(P464))=0</formula>
    </cfRule>
  </conditionalFormatting>
  <conditionalFormatting sqref="P464:W464">
    <cfRule type="colorScale" priority="1533">
      <colorScale>
        <cfvo type="min"/>
        <cfvo type="max"/>
        <color rgb="FFFFEF9C"/>
        <color rgb="FFFF7128"/>
      </colorScale>
    </cfRule>
  </conditionalFormatting>
  <conditionalFormatting sqref="P466:W467">
    <cfRule type="containsBlanks" dxfId="1259" priority="1532">
      <formula>LEN(TRIM(P466))=0</formula>
    </cfRule>
  </conditionalFormatting>
  <conditionalFormatting sqref="P466:W466">
    <cfRule type="colorScale" priority="1531">
      <colorScale>
        <cfvo type="min"/>
        <cfvo type="max"/>
        <color rgb="FFFFEF9C"/>
        <color rgb="FFFF7128"/>
      </colorScale>
    </cfRule>
  </conditionalFormatting>
  <conditionalFormatting sqref="P468:W469">
    <cfRule type="containsBlanks" dxfId="1258" priority="1530">
      <formula>LEN(TRIM(P468))=0</formula>
    </cfRule>
  </conditionalFormatting>
  <conditionalFormatting sqref="P468:W468">
    <cfRule type="colorScale" priority="1529">
      <colorScale>
        <cfvo type="min"/>
        <cfvo type="max"/>
        <color rgb="FFFFEF9C"/>
        <color rgb="FFFF7128"/>
      </colorScale>
    </cfRule>
  </conditionalFormatting>
  <conditionalFormatting sqref="P470:W471">
    <cfRule type="containsBlanks" dxfId="1257" priority="1528">
      <formula>LEN(TRIM(P470))=0</formula>
    </cfRule>
  </conditionalFormatting>
  <conditionalFormatting sqref="P470:W470">
    <cfRule type="colorScale" priority="1527">
      <colorScale>
        <cfvo type="min"/>
        <cfvo type="max"/>
        <color rgb="FFFFEF9C"/>
        <color rgb="FFFF7128"/>
      </colorScale>
    </cfRule>
  </conditionalFormatting>
  <conditionalFormatting sqref="P472:W473">
    <cfRule type="containsBlanks" dxfId="1256" priority="1526">
      <formula>LEN(TRIM(P472))=0</formula>
    </cfRule>
  </conditionalFormatting>
  <conditionalFormatting sqref="P472:W472">
    <cfRule type="colorScale" priority="1525">
      <colorScale>
        <cfvo type="min"/>
        <cfvo type="max"/>
        <color rgb="FFFFEF9C"/>
        <color rgb="FFFF7128"/>
      </colorScale>
    </cfRule>
  </conditionalFormatting>
  <conditionalFormatting sqref="P474:W475">
    <cfRule type="containsBlanks" dxfId="1255" priority="1524">
      <formula>LEN(TRIM(P474))=0</formula>
    </cfRule>
  </conditionalFormatting>
  <conditionalFormatting sqref="P474:W474">
    <cfRule type="colorScale" priority="1523">
      <colorScale>
        <cfvo type="min"/>
        <cfvo type="max"/>
        <color rgb="FFFFEF9C"/>
        <color rgb="FFFF7128"/>
      </colorScale>
    </cfRule>
  </conditionalFormatting>
  <conditionalFormatting sqref="P476:W477">
    <cfRule type="containsBlanks" dxfId="1254" priority="1522">
      <formula>LEN(TRIM(P476))=0</formula>
    </cfRule>
  </conditionalFormatting>
  <conditionalFormatting sqref="P476:W476">
    <cfRule type="colorScale" priority="1521">
      <colorScale>
        <cfvo type="min"/>
        <cfvo type="max"/>
        <color rgb="FFFFEF9C"/>
        <color rgb="FFFF7128"/>
      </colorScale>
    </cfRule>
  </conditionalFormatting>
  <conditionalFormatting sqref="P478:W479">
    <cfRule type="containsBlanks" dxfId="1253" priority="1520">
      <formula>LEN(TRIM(P478))=0</formula>
    </cfRule>
  </conditionalFormatting>
  <conditionalFormatting sqref="P478:W478">
    <cfRule type="colorScale" priority="1519">
      <colorScale>
        <cfvo type="min"/>
        <cfvo type="max"/>
        <color rgb="FFFFEF9C"/>
        <color rgb="FFFF7128"/>
      </colorScale>
    </cfRule>
  </conditionalFormatting>
  <conditionalFormatting sqref="P456:W457">
    <cfRule type="containsBlanks" dxfId="1252" priority="1518">
      <formula>LEN(TRIM(P456))=0</formula>
    </cfRule>
  </conditionalFormatting>
  <conditionalFormatting sqref="P456:W456">
    <cfRule type="colorScale" priority="1517">
      <colorScale>
        <cfvo type="min"/>
        <cfvo type="max"/>
        <color rgb="FFFFEF9C"/>
        <color rgb="FFFF7128"/>
      </colorScale>
    </cfRule>
  </conditionalFormatting>
  <conditionalFormatting sqref="P480:W481">
    <cfRule type="containsBlanks" dxfId="1251" priority="1516">
      <formula>LEN(TRIM(P480))=0</formula>
    </cfRule>
  </conditionalFormatting>
  <conditionalFormatting sqref="P480:W480">
    <cfRule type="colorScale" priority="1515">
      <colorScale>
        <cfvo type="min"/>
        <cfvo type="max"/>
        <color rgb="FFFFEF9C"/>
        <color rgb="FFFF7128"/>
      </colorScale>
    </cfRule>
  </conditionalFormatting>
  <conditionalFormatting sqref="P482:W483">
    <cfRule type="containsBlanks" dxfId="1250" priority="1514">
      <formula>LEN(TRIM(P482))=0</formula>
    </cfRule>
  </conditionalFormatting>
  <conditionalFormatting sqref="P482:W482">
    <cfRule type="colorScale" priority="1513">
      <colorScale>
        <cfvo type="min"/>
        <cfvo type="max"/>
        <color rgb="FFFFEF9C"/>
        <color rgb="FFFF7128"/>
      </colorScale>
    </cfRule>
  </conditionalFormatting>
  <conditionalFormatting sqref="P484:W485">
    <cfRule type="containsBlanks" dxfId="1249" priority="1512">
      <formula>LEN(TRIM(P484))=0</formula>
    </cfRule>
  </conditionalFormatting>
  <conditionalFormatting sqref="P484:W484">
    <cfRule type="colorScale" priority="1511">
      <colorScale>
        <cfvo type="min"/>
        <cfvo type="max"/>
        <color rgb="FFFFEF9C"/>
        <color rgb="FFFF7128"/>
      </colorScale>
    </cfRule>
  </conditionalFormatting>
  <conditionalFormatting sqref="P486:W487">
    <cfRule type="containsBlanks" dxfId="1248" priority="1510">
      <formula>LEN(TRIM(P486))=0</formula>
    </cfRule>
  </conditionalFormatting>
  <conditionalFormatting sqref="P486:W486">
    <cfRule type="colorScale" priority="1509">
      <colorScale>
        <cfvo type="min"/>
        <cfvo type="max"/>
        <color rgb="FFFFEF9C"/>
        <color rgb="FFFF7128"/>
      </colorScale>
    </cfRule>
  </conditionalFormatting>
  <conditionalFormatting sqref="P488:W489">
    <cfRule type="containsBlanks" dxfId="1247" priority="1508">
      <formula>LEN(TRIM(P488))=0</formula>
    </cfRule>
  </conditionalFormatting>
  <conditionalFormatting sqref="P488:W488">
    <cfRule type="colorScale" priority="1507">
      <colorScale>
        <cfvo type="min"/>
        <cfvo type="max"/>
        <color rgb="FFFFEF9C"/>
        <color rgb="FFFF7128"/>
      </colorScale>
    </cfRule>
  </conditionalFormatting>
  <conditionalFormatting sqref="P490:W491">
    <cfRule type="containsBlanks" dxfId="1246" priority="1506">
      <formula>LEN(TRIM(P490))=0</formula>
    </cfRule>
  </conditionalFormatting>
  <conditionalFormatting sqref="P490:W490">
    <cfRule type="colorScale" priority="1505">
      <colorScale>
        <cfvo type="min"/>
        <cfvo type="max"/>
        <color rgb="FFFFEF9C"/>
        <color rgb="FFFF7128"/>
      </colorScale>
    </cfRule>
  </conditionalFormatting>
  <conditionalFormatting sqref="P492:W493">
    <cfRule type="containsBlanks" dxfId="1245" priority="1504">
      <formula>LEN(TRIM(P492))=0</formula>
    </cfRule>
  </conditionalFormatting>
  <conditionalFormatting sqref="P492:W492">
    <cfRule type="colorScale" priority="1503">
      <colorScale>
        <cfvo type="min"/>
        <cfvo type="max"/>
        <color rgb="FFFFEF9C"/>
        <color rgb="FFFF7128"/>
      </colorScale>
    </cfRule>
  </conditionalFormatting>
  <conditionalFormatting sqref="P494:W495">
    <cfRule type="containsBlanks" dxfId="1244" priority="1502">
      <formula>LEN(TRIM(P494))=0</formula>
    </cfRule>
  </conditionalFormatting>
  <conditionalFormatting sqref="P494:W494">
    <cfRule type="colorScale" priority="1501">
      <colorScale>
        <cfvo type="min"/>
        <cfvo type="max"/>
        <color rgb="FFFFEF9C"/>
        <color rgb="FFFF7128"/>
      </colorScale>
    </cfRule>
  </conditionalFormatting>
  <conditionalFormatting sqref="P496:W497">
    <cfRule type="containsBlanks" dxfId="1243" priority="1500">
      <formula>LEN(TRIM(P496))=0</formula>
    </cfRule>
  </conditionalFormatting>
  <conditionalFormatting sqref="P496:W496">
    <cfRule type="colorScale" priority="1499">
      <colorScale>
        <cfvo type="min"/>
        <cfvo type="max"/>
        <color rgb="FFFFEF9C"/>
        <color rgb="FFFF7128"/>
      </colorScale>
    </cfRule>
  </conditionalFormatting>
  <conditionalFormatting sqref="P498:W499">
    <cfRule type="containsBlanks" dxfId="1242" priority="1498">
      <formula>LEN(TRIM(P498))=0</formula>
    </cfRule>
  </conditionalFormatting>
  <conditionalFormatting sqref="P498:W498">
    <cfRule type="colorScale" priority="1497">
      <colorScale>
        <cfvo type="min"/>
        <cfvo type="max"/>
        <color rgb="FFFFEF9C"/>
        <color rgb="FFFF7128"/>
      </colorScale>
    </cfRule>
  </conditionalFormatting>
  <conditionalFormatting sqref="P500:W501">
    <cfRule type="containsBlanks" dxfId="1241" priority="1496">
      <formula>LEN(TRIM(P500))=0</formula>
    </cfRule>
  </conditionalFormatting>
  <conditionalFormatting sqref="P500:W500">
    <cfRule type="colorScale" priority="1495">
      <colorScale>
        <cfvo type="min"/>
        <cfvo type="max"/>
        <color rgb="FFFFEF9C"/>
        <color rgb="FFFF7128"/>
      </colorScale>
    </cfRule>
  </conditionalFormatting>
  <conditionalFormatting sqref="P502:W503">
    <cfRule type="containsBlanks" dxfId="1240" priority="1494">
      <formula>LEN(TRIM(P502))=0</formula>
    </cfRule>
  </conditionalFormatting>
  <conditionalFormatting sqref="P502:W502">
    <cfRule type="colorScale" priority="1493">
      <colorScale>
        <cfvo type="min"/>
        <cfvo type="max"/>
        <color rgb="FFFFEF9C"/>
        <color rgb="FFFF7128"/>
      </colorScale>
    </cfRule>
  </conditionalFormatting>
  <conditionalFormatting sqref="P504:W505">
    <cfRule type="containsBlanks" dxfId="1239" priority="1492">
      <formula>LEN(TRIM(P504))=0</formula>
    </cfRule>
  </conditionalFormatting>
  <conditionalFormatting sqref="P504:W504">
    <cfRule type="colorScale" priority="1491">
      <colorScale>
        <cfvo type="min"/>
        <cfvo type="max"/>
        <color rgb="FFFFEF9C"/>
        <color rgb="FFFF7128"/>
      </colorScale>
    </cfRule>
  </conditionalFormatting>
  <conditionalFormatting sqref="P506:W507">
    <cfRule type="containsBlanks" dxfId="1238" priority="1490">
      <formula>LEN(TRIM(P506))=0</formula>
    </cfRule>
  </conditionalFormatting>
  <conditionalFormatting sqref="P506:W506">
    <cfRule type="colorScale" priority="1489">
      <colorScale>
        <cfvo type="min"/>
        <cfvo type="max"/>
        <color rgb="FFFFEF9C"/>
        <color rgb="FFFF7128"/>
      </colorScale>
    </cfRule>
  </conditionalFormatting>
  <conditionalFormatting sqref="F92:M93">
    <cfRule type="containsBlanks" dxfId="1237" priority="1480">
      <formula>LEN(TRIM(F92))=0</formula>
    </cfRule>
  </conditionalFormatting>
  <conditionalFormatting sqref="L92:M92">
    <cfRule type="expression" dxfId="1236" priority="1478">
      <formula>AE92=1</formula>
    </cfRule>
  </conditionalFormatting>
  <conditionalFormatting sqref="F92:M92">
    <cfRule type="colorScale" priority="1479">
      <colorScale>
        <cfvo type="min"/>
        <cfvo type="max"/>
        <color rgb="FFFFEF9C"/>
        <color rgb="FFFF7128"/>
      </colorScale>
    </cfRule>
  </conditionalFormatting>
  <conditionalFormatting sqref="F95:M95">
    <cfRule type="containsBlanks" dxfId="1235" priority="1477">
      <formula>LEN(TRIM(F95))=0</formula>
    </cfRule>
  </conditionalFormatting>
  <conditionalFormatting sqref="F94:M94">
    <cfRule type="colorScale" priority="1475">
      <colorScale>
        <cfvo type="min"/>
        <cfvo type="max"/>
        <color rgb="FFFFEF9C"/>
        <color rgb="FFFF7128"/>
      </colorScale>
    </cfRule>
    <cfRule type="containsBlanks" dxfId="1234" priority="1476">
      <formula>LEN(TRIM(F94))=0</formula>
    </cfRule>
  </conditionalFormatting>
  <conditionalFormatting sqref="H94:I94">
    <cfRule type="expression" dxfId="1233" priority="1474">
      <formula>Z94=1</formula>
    </cfRule>
  </conditionalFormatting>
  <conditionalFormatting sqref="F94:G94">
    <cfRule type="expression" dxfId="1232" priority="1473">
      <formula>Y94=1</formula>
    </cfRule>
  </conditionalFormatting>
  <conditionalFormatting sqref="J94:K94">
    <cfRule type="expression" dxfId="1231" priority="1472">
      <formula>AA94=1</formula>
    </cfRule>
  </conditionalFormatting>
  <conditionalFormatting sqref="L94:M94">
    <cfRule type="expression" dxfId="1230" priority="1471">
      <formula>AB94=1</formula>
    </cfRule>
  </conditionalFormatting>
  <conditionalFormatting sqref="F97:M97">
    <cfRule type="containsBlanks" dxfId="1229" priority="1470">
      <formula>LEN(TRIM(F97))=0</formula>
    </cfRule>
  </conditionalFormatting>
  <conditionalFormatting sqref="F96:M96">
    <cfRule type="colorScale" priority="1468">
      <colorScale>
        <cfvo type="min"/>
        <cfvo type="max"/>
        <color rgb="FFFFEF9C"/>
        <color rgb="FFFF7128"/>
      </colorScale>
    </cfRule>
    <cfRule type="containsBlanks" dxfId="1228" priority="1469">
      <formula>LEN(TRIM(F96))=0</formula>
    </cfRule>
  </conditionalFormatting>
  <conditionalFormatting sqref="H96:I96">
    <cfRule type="expression" dxfId="1227" priority="1467">
      <formula>Z96=1</formula>
    </cfRule>
  </conditionalFormatting>
  <conditionalFormatting sqref="F96:G96">
    <cfRule type="expression" dxfId="1226" priority="1466">
      <formula>Y96=1</formula>
    </cfRule>
  </conditionalFormatting>
  <conditionalFormatting sqref="J96:K96">
    <cfRule type="expression" dxfId="1225" priority="1465">
      <formula>AA96=1</formula>
    </cfRule>
  </conditionalFormatting>
  <conditionalFormatting sqref="L96:M96">
    <cfRule type="expression" dxfId="1224" priority="1464">
      <formula>AB96=1</formula>
    </cfRule>
  </conditionalFormatting>
  <conditionalFormatting sqref="F99:M99">
    <cfRule type="containsBlanks" dxfId="1223" priority="1463">
      <formula>LEN(TRIM(F99))=0</formula>
    </cfRule>
  </conditionalFormatting>
  <conditionalFormatting sqref="F98:M98">
    <cfRule type="colorScale" priority="1461">
      <colorScale>
        <cfvo type="min"/>
        <cfvo type="max"/>
        <color rgb="FFFFEF9C"/>
        <color rgb="FFFF7128"/>
      </colorScale>
    </cfRule>
    <cfRule type="containsBlanks" dxfId="1222" priority="1462">
      <formula>LEN(TRIM(F98))=0</formula>
    </cfRule>
  </conditionalFormatting>
  <conditionalFormatting sqref="H98:I98">
    <cfRule type="expression" dxfId="1221" priority="1460">
      <formula>Z98=1</formula>
    </cfRule>
  </conditionalFormatting>
  <conditionalFormatting sqref="F98:G98">
    <cfRule type="expression" dxfId="1220" priority="1459">
      <formula>Y98=1</formula>
    </cfRule>
  </conditionalFormatting>
  <conditionalFormatting sqref="J98:K98">
    <cfRule type="expression" dxfId="1219" priority="1458">
      <formula>AA98=1</formula>
    </cfRule>
  </conditionalFormatting>
  <conditionalFormatting sqref="L98:M98">
    <cfRule type="expression" dxfId="1218" priority="1457">
      <formula>AB98=1</formula>
    </cfRule>
  </conditionalFormatting>
  <conditionalFormatting sqref="F101:M101">
    <cfRule type="containsBlanks" dxfId="1217" priority="1456">
      <formula>LEN(TRIM(F101))=0</formula>
    </cfRule>
  </conditionalFormatting>
  <conditionalFormatting sqref="F100:M100">
    <cfRule type="colorScale" priority="1454">
      <colorScale>
        <cfvo type="min"/>
        <cfvo type="max"/>
        <color rgb="FFFFEF9C"/>
        <color rgb="FFFF7128"/>
      </colorScale>
    </cfRule>
    <cfRule type="containsBlanks" dxfId="1216" priority="1455">
      <formula>LEN(TRIM(F100))=0</formula>
    </cfRule>
  </conditionalFormatting>
  <conditionalFormatting sqref="H100:I100">
    <cfRule type="expression" dxfId="1215" priority="1453">
      <formula>Z100=1</formula>
    </cfRule>
  </conditionalFormatting>
  <conditionalFormatting sqref="F100:G100">
    <cfRule type="expression" dxfId="1214" priority="1452">
      <formula>Y100=1</formula>
    </cfRule>
  </conditionalFormatting>
  <conditionalFormatting sqref="J100:K100">
    <cfRule type="expression" dxfId="1213" priority="1451">
      <formula>AA100=1</formula>
    </cfRule>
  </conditionalFormatting>
  <conditionalFormatting sqref="L100:M100">
    <cfRule type="expression" dxfId="1212" priority="1450">
      <formula>AB100=1</formula>
    </cfRule>
  </conditionalFormatting>
  <conditionalFormatting sqref="F103:M103">
    <cfRule type="containsBlanks" dxfId="1211" priority="1449">
      <formula>LEN(TRIM(F103))=0</formula>
    </cfRule>
  </conditionalFormatting>
  <conditionalFormatting sqref="F102:M102">
    <cfRule type="colorScale" priority="1447">
      <colorScale>
        <cfvo type="min"/>
        <cfvo type="max"/>
        <color rgb="FFFFEF9C"/>
        <color rgb="FFFF7128"/>
      </colorScale>
    </cfRule>
    <cfRule type="containsBlanks" dxfId="1210" priority="1448">
      <formula>LEN(TRIM(F102))=0</formula>
    </cfRule>
  </conditionalFormatting>
  <conditionalFormatting sqref="H102:I102">
    <cfRule type="expression" dxfId="1209" priority="1446">
      <formula>Z102=1</formula>
    </cfRule>
  </conditionalFormatting>
  <conditionalFormatting sqref="F102:G102">
    <cfRule type="expression" dxfId="1208" priority="1445">
      <formula>Y102=1</formula>
    </cfRule>
  </conditionalFormatting>
  <conditionalFormatting sqref="J102:K102">
    <cfRule type="expression" dxfId="1207" priority="1444">
      <formula>AA102=1</formula>
    </cfRule>
  </conditionalFormatting>
  <conditionalFormatting sqref="L102:M102">
    <cfRule type="expression" dxfId="1206" priority="1443">
      <formula>AB102=1</formula>
    </cfRule>
  </conditionalFormatting>
  <conditionalFormatting sqref="F105:M105">
    <cfRule type="containsBlanks" dxfId="1205" priority="1442">
      <formula>LEN(TRIM(F105))=0</formula>
    </cfRule>
  </conditionalFormatting>
  <conditionalFormatting sqref="F104:M104">
    <cfRule type="colorScale" priority="1440">
      <colorScale>
        <cfvo type="min"/>
        <cfvo type="max"/>
        <color rgb="FFFFEF9C"/>
        <color rgb="FFFF7128"/>
      </colorScale>
    </cfRule>
    <cfRule type="containsBlanks" dxfId="1204" priority="1441">
      <formula>LEN(TRIM(F104))=0</formula>
    </cfRule>
  </conditionalFormatting>
  <conditionalFormatting sqref="H104:I104">
    <cfRule type="expression" dxfId="1203" priority="1439">
      <formula>Z104=1</formula>
    </cfRule>
  </conditionalFormatting>
  <conditionalFormatting sqref="F104:G104">
    <cfRule type="expression" dxfId="1202" priority="1438">
      <formula>Y104=1</formula>
    </cfRule>
  </conditionalFormatting>
  <conditionalFormatting sqref="J104:K104">
    <cfRule type="expression" dxfId="1201" priority="1437">
      <formula>AA104=1</formula>
    </cfRule>
  </conditionalFormatting>
  <conditionalFormatting sqref="L104:M104">
    <cfRule type="expression" dxfId="1200" priority="1436">
      <formula>AB104=1</formula>
    </cfRule>
  </conditionalFormatting>
  <conditionalFormatting sqref="F107:M107">
    <cfRule type="containsBlanks" dxfId="1199" priority="1435">
      <formula>LEN(TRIM(F107))=0</formula>
    </cfRule>
  </conditionalFormatting>
  <conditionalFormatting sqref="F106:M106">
    <cfRule type="colorScale" priority="1433">
      <colorScale>
        <cfvo type="min"/>
        <cfvo type="max"/>
        <color rgb="FFFFEF9C"/>
        <color rgb="FFFF7128"/>
      </colorScale>
    </cfRule>
    <cfRule type="containsBlanks" dxfId="1198" priority="1434">
      <formula>LEN(TRIM(F106))=0</formula>
    </cfRule>
  </conditionalFormatting>
  <conditionalFormatting sqref="H106:I106">
    <cfRule type="expression" dxfId="1197" priority="1432">
      <formula>Z106=1</formula>
    </cfRule>
  </conditionalFormatting>
  <conditionalFormatting sqref="F106:G106">
    <cfRule type="expression" dxfId="1196" priority="1431">
      <formula>Y106=1</formula>
    </cfRule>
  </conditionalFormatting>
  <conditionalFormatting sqref="J106:K106">
    <cfRule type="expression" dxfId="1195" priority="1430">
      <formula>AA106=1</formula>
    </cfRule>
  </conditionalFormatting>
  <conditionalFormatting sqref="L106:M106">
    <cfRule type="expression" dxfId="1194" priority="1429">
      <formula>AB106=1</formula>
    </cfRule>
  </conditionalFormatting>
  <conditionalFormatting sqref="F109:M109">
    <cfRule type="containsBlanks" dxfId="1193" priority="1428">
      <formula>LEN(TRIM(F109))=0</formula>
    </cfRule>
  </conditionalFormatting>
  <conditionalFormatting sqref="F108:M108">
    <cfRule type="colorScale" priority="1426">
      <colorScale>
        <cfvo type="min"/>
        <cfvo type="max"/>
        <color rgb="FFFFEF9C"/>
        <color rgb="FFFF7128"/>
      </colorScale>
    </cfRule>
    <cfRule type="containsBlanks" dxfId="1192" priority="1427">
      <formula>LEN(TRIM(F108))=0</formula>
    </cfRule>
  </conditionalFormatting>
  <conditionalFormatting sqref="H108:I108">
    <cfRule type="expression" dxfId="1191" priority="1425">
      <formula>Z108=1</formula>
    </cfRule>
  </conditionalFormatting>
  <conditionalFormatting sqref="F108:G108">
    <cfRule type="expression" dxfId="1190" priority="1424">
      <formula>Y108=1</formula>
    </cfRule>
  </conditionalFormatting>
  <conditionalFormatting sqref="J108:K108">
    <cfRule type="expression" dxfId="1189" priority="1423">
      <formula>AA108=1</formula>
    </cfRule>
  </conditionalFormatting>
  <conditionalFormatting sqref="L108:M108">
    <cfRule type="expression" dxfId="1188" priority="1422">
      <formula>AB108=1</formula>
    </cfRule>
  </conditionalFormatting>
  <conditionalFormatting sqref="F111:M111">
    <cfRule type="containsBlanks" dxfId="1187" priority="1421">
      <formula>LEN(TRIM(F111))=0</formula>
    </cfRule>
  </conditionalFormatting>
  <conditionalFormatting sqref="F110:M110">
    <cfRule type="colorScale" priority="1419">
      <colorScale>
        <cfvo type="min"/>
        <cfvo type="max"/>
        <color rgb="FFFFEF9C"/>
        <color rgb="FFFF7128"/>
      </colorScale>
    </cfRule>
    <cfRule type="containsBlanks" dxfId="1186" priority="1420">
      <formula>LEN(TRIM(F110))=0</formula>
    </cfRule>
  </conditionalFormatting>
  <conditionalFormatting sqref="H110:I110">
    <cfRule type="expression" dxfId="1185" priority="1418">
      <formula>Z110=1</formula>
    </cfRule>
  </conditionalFormatting>
  <conditionalFormatting sqref="F110:G110">
    <cfRule type="expression" dxfId="1184" priority="1417">
      <formula>Y110=1</formula>
    </cfRule>
  </conditionalFormatting>
  <conditionalFormatting sqref="J110:K110">
    <cfRule type="expression" dxfId="1183" priority="1416">
      <formula>AA110=1</formula>
    </cfRule>
  </conditionalFormatting>
  <conditionalFormatting sqref="L110:M110">
    <cfRule type="expression" dxfId="1182" priority="1415">
      <formula>AB110=1</formula>
    </cfRule>
  </conditionalFormatting>
  <conditionalFormatting sqref="F113:M113">
    <cfRule type="containsBlanks" dxfId="1181" priority="1414">
      <formula>LEN(TRIM(F113))=0</formula>
    </cfRule>
  </conditionalFormatting>
  <conditionalFormatting sqref="F112:M112">
    <cfRule type="colorScale" priority="1412">
      <colorScale>
        <cfvo type="min"/>
        <cfvo type="max"/>
        <color rgb="FFFFEF9C"/>
        <color rgb="FFFF7128"/>
      </colorScale>
    </cfRule>
    <cfRule type="containsBlanks" dxfId="1180" priority="1413">
      <formula>LEN(TRIM(F112))=0</formula>
    </cfRule>
  </conditionalFormatting>
  <conditionalFormatting sqref="H112:I112">
    <cfRule type="expression" dxfId="1179" priority="1411">
      <formula>Z112=1</formula>
    </cfRule>
  </conditionalFormatting>
  <conditionalFormatting sqref="F112:G112">
    <cfRule type="expression" dxfId="1178" priority="1410">
      <formula>Y112=1</formula>
    </cfRule>
  </conditionalFormatting>
  <conditionalFormatting sqref="J112:K112">
    <cfRule type="expression" dxfId="1177" priority="1409">
      <formula>AA112=1</formula>
    </cfRule>
  </conditionalFormatting>
  <conditionalFormatting sqref="L112:M112">
    <cfRule type="expression" dxfId="1176" priority="1408">
      <formula>AB112=1</formula>
    </cfRule>
  </conditionalFormatting>
  <conditionalFormatting sqref="F115:M115">
    <cfRule type="containsBlanks" dxfId="1175" priority="1407">
      <formula>LEN(TRIM(F115))=0</formula>
    </cfRule>
  </conditionalFormatting>
  <conditionalFormatting sqref="F114:M114">
    <cfRule type="colorScale" priority="1405">
      <colorScale>
        <cfvo type="min"/>
        <cfvo type="max"/>
        <color rgb="FFFFEF9C"/>
        <color rgb="FFFF7128"/>
      </colorScale>
    </cfRule>
    <cfRule type="containsBlanks" dxfId="1174" priority="1406">
      <formula>LEN(TRIM(F114))=0</formula>
    </cfRule>
  </conditionalFormatting>
  <conditionalFormatting sqref="H114:I114">
    <cfRule type="expression" dxfId="1173" priority="1404">
      <formula>Z114=1</formula>
    </cfRule>
  </conditionalFormatting>
  <conditionalFormatting sqref="F114:G114">
    <cfRule type="expression" dxfId="1172" priority="1403">
      <formula>Y114=1</formula>
    </cfRule>
  </conditionalFormatting>
  <conditionalFormatting sqref="J114:K114">
    <cfRule type="expression" dxfId="1171" priority="1402">
      <formula>AA114=1</formula>
    </cfRule>
  </conditionalFormatting>
  <conditionalFormatting sqref="L114:M114">
    <cfRule type="expression" dxfId="1170" priority="1401">
      <formula>AB114=1</formula>
    </cfRule>
  </conditionalFormatting>
  <conditionalFormatting sqref="F117:M117">
    <cfRule type="containsBlanks" dxfId="1169" priority="1400">
      <formula>LEN(TRIM(F117))=0</formula>
    </cfRule>
  </conditionalFormatting>
  <conditionalFormatting sqref="F116:M116">
    <cfRule type="colorScale" priority="1398">
      <colorScale>
        <cfvo type="min"/>
        <cfvo type="max"/>
        <color rgb="FFFFEF9C"/>
        <color rgb="FFFF7128"/>
      </colorScale>
    </cfRule>
    <cfRule type="containsBlanks" dxfId="1168" priority="1399">
      <formula>LEN(TRIM(F116))=0</formula>
    </cfRule>
  </conditionalFormatting>
  <conditionalFormatting sqref="H116:I116">
    <cfRule type="expression" dxfId="1167" priority="1397">
      <formula>Z116=1</formula>
    </cfRule>
  </conditionalFormatting>
  <conditionalFormatting sqref="F116:G116">
    <cfRule type="expression" dxfId="1166" priority="1396">
      <formula>Y116=1</formula>
    </cfRule>
  </conditionalFormatting>
  <conditionalFormatting sqref="J116:K116">
    <cfRule type="expression" dxfId="1165" priority="1395">
      <formula>AA116=1</formula>
    </cfRule>
  </conditionalFormatting>
  <conditionalFormatting sqref="L116:M116">
    <cfRule type="expression" dxfId="1164" priority="1394">
      <formula>AB116=1</formula>
    </cfRule>
  </conditionalFormatting>
  <conditionalFormatting sqref="F119:M119">
    <cfRule type="containsBlanks" dxfId="1163" priority="1393">
      <formula>LEN(TRIM(F119))=0</formula>
    </cfRule>
  </conditionalFormatting>
  <conditionalFormatting sqref="F118:M118">
    <cfRule type="colorScale" priority="1391">
      <colorScale>
        <cfvo type="min"/>
        <cfvo type="max"/>
        <color rgb="FFFFEF9C"/>
        <color rgb="FFFF7128"/>
      </colorScale>
    </cfRule>
    <cfRule type="containsBlanks" dxfId="1162" priority="1392">
      <formula>LEN(TRIM(F118))=0</formula>
    </cfRule>
  </conditionalFormatting>
  <conditionalFormatting sqref="H118:I118">
    <cfRule type="expression" dxfId="1161" priority="1390">
      <formula>Z118=1</formula>
    </cfRule>
  </conditionalFormatting>
  <conditionalFormatting sqref="F118:G118">
    <cfRule type="expression" dxfId="1160" priority="1389">
      <formula>Y118=1</formula>
    </cfRule>
  </conditionalFormatting>
  <conditionalFormatting sqref="J118:K118">
    <cfRule type="expression" dxfId="1159" priority="1388">
      <formula>AA118=1</formula>
    </cfRule>
  </conditionalFormatting>
  <conditionalFormatting sqref="L118:M118">
    <cfRule type="expression" dxfId="1158" priority="1387">
      <formula>AB118=1</formula>
    </cfRule>
  </conditionalFormatting>
  <conditionalFormatting sqref="F121:M121">
    <cfRule type="containsBlanks" dxfId="1157" priority="1386">
      <formula>LEN(TRIM(F121))=0</formula>
    </cfRule>
  </conditionalFormatting>
  <conditionalFormatting sqref="F120:M120">
    <cfRule type="colorScale" priority="1384">
      <colorScale>
        <cfvo type="min"/>
        <cfvo type="max"/>
        <color rgb="FFFFEF9C"/>
        <color rgb="FFFF7128"/>
      </colorScale>
    </cfRule>
    <cfRule type="containsBlanks" dxfId="1156" priority="1385">
      <formula>LEN(TRIM(F120))=0</formula>
    </cfRule>
  </conditionalFormatting>
  <conditionalFormatting sqref="H120:I120">
    <cfRule type="expression" dxfId="1155" priority="1383">
      <formula>Z120=1</formula>
    </cfRule>
  </conditionalFormatting>
  <conditionalFormatting sqref="F120:G120">
    <cfRule type="expression" dxfId="1154" priority="1382">
      <formula>Y120=1</formula>
    </cfRule>
  </conditionalFormatting>
  <conditionalFormatting sqref="J120:K120">
    <cfRule type="expression" dxfId="1153" priority="1381">
      <formula>AA120=1</formula>
    </cfRule>
  </conditionalFormatting>
  <conditionalFormatting sqref="L120:M120">
    <cfRule type="expression" dxfId="1152" priority="1380">
      <formula>AB120=1</formula>
    </cfRule>
  </conditionalFormatting>
  <conditionalFormatting sqref="F123:M123">
    <cfRule type="containsBlanks" dxfId="1151" priority="1379">
      <formula>LEN(TRIM(F123))=0</formula>
    </cfRule>
  </conditionalFormatting>
  <conditionalFormatting sqref="F122:M122">
    <cfRule type="colorScale" priority="1377">
      <colorScale>
        <cfvo type="min"/>
        <cfvo type="max"/>
        <color rgb="FFFFEF9C"/>
        <color rgb="FFFF7128"/>
      </colorScale>
    </cfRule>
    <cfRule type="containsBlanks" dxfId="1150" priority="1378">
      <formula>LEN(TRIM(F122))=0</formula>
    </cfRule>
  </conditionalFormatting>
  <conditionalFormatting sqref="H122:I122">
    <cfRule type="expression" dxfId="1149" priority="1376">
      <formula>Z122=1</formula>
    </cfRule>
  </conditionalFormatting>
  <conditionalFormatting sqref="F122:G122">
    <cfRule type="expression" dxfId="1148" priority="1375">
      <formula>Y122=1</formula>
    </cfRule>
  </conditionalFormatting>
  <conditionalFormatting sqref="J122:K122">
    <cfRule type="expression" dxfId="1147" priority="1374">
      <formula>AA122=1</formula>
    </cfRule>
  </conditionalFormatting>
  <conditionalFormatting sqref="L122:M122">
    <cfRule type="expression" dxfId="1146" priority="1373">
      <formula>AB122=1</formula>
    </cfRule>
  </conditionalFormatting>
  <conditionalFormatting sqref="F125:M125">
    <cfRule type="containsBlanks" dxfId="1145" priority="1372">
      <formula>LEN(TRIM(F125))=0</formula>
    </cfRule>
  </conditionalFormatting>
  <conditionalFormatting sqref="F124:M124">
    <cfRule type="colorScale" priority="1370">
      <colorScale>
        <cfvo type="min"/>
        <cfvo type="max"/>
        <color rgb="FFFFEF9C"/>
        <color rgb="FFFF7128"/>
      </colorScale>
    </cfRule>
    <cfRule type="containsBlanks" dxfId="1144" priority="1371">
      <formula>LEN(TRIM(F124))=0</formula>
    </cfRule>
  </conditionalFormatting>
  <conditionalFormatting sqref="H124:I124">
    <cfRule type="expression" dxfId="1143" priority="1369">
      <formula>Z124=1</formula>
    </cfRule>
  </conditionalFormatting>
  <conditionalFormatting sqref="F124:G124">
    <cfRule type="expression" dxfId="1142" priority="1368">
      <formula>Y124=1</formula>
    </cfRule>
  </conditionalFormatting>
  <conditionalFormatting sqref="J124:K124">
    <cfRule type="expression" dxfId="1141" priority="1367">
      <formula>AA124=1</formula>
    </cfRule>
  </conditionalFormatting>
  <conditionalFormatting sqref="L124:M124">
    <cfRule type="expression" dxfId="1140" priority="1366">
      <formula>AB124=1</formula>
    </cfRule>
  </conditionalFormatting>
  <conditionalFormatting sqref="F127:M127">
    <cfRule type="containsBlanks" dxfId="1139" priority="1365">
      <formula>LEN(TRIM(F127))=0</formula>
    </cfRule>
  </conditionalFormatting>
  <conditionalFormatting sqref="F126:M126">
    <cfRule type="colorScale" priority="1363">
      <colorScale>
        <cfvo type="min"/>
        <cfvo type="max"/>
        <color rgb="FFFFEF9C"/>
        <color rgb="FFFF7128"/>
      </colorScale>
    </cfRule>
    <cfRule type="containsBlanks" dxfId="1138" priority="1364">
      <formula>LEN(TRIM(F126))=0</formula>
    </cfRule>
  </conditionalFormatting>
  <conditionalFormatting sqref="H126:I126">
    <cfRule type="expression" dxfId="1137" priority="1362">
      <formula>Z126=1</formula>
    </cfRule>
  </conditionalFormatting>
  <conditionalFormatting sqref="F126:G126">
    <cfRule type="expression" dxfId="1136" priority="1361">
      <formula>Y126=1</formula>
    </cfRule>
  </conditionalFormatting>
  <conditionalFormatting sqref="J126:K126">
    <cfRule type="expression" dxfId="1135" priority="1360">
      <formula>AA126=1</formula>
    </cfRule>
  </conditionalFormatting>
  <conditionalFormatting sqref="L126:M126">
    <cfRule type="expression" dxfId="1134" priority="1359">
      <formula>AB126=1</formula>
    </cfRule>
  </conditionalFormatting>
  <conditionalFormatting sqref="F129:M129">
    <cfRule type="containsBlanks" dxfId="1133" priority="1358">
      <formula>LEN(TRIM(F129))=0</formula>
    </cfRule>
  </conditionalFormatting>
  <conditionalFormatting sqref="F128:M128">
    <cfRule type="colorScale" priority="1356">
      <colorScale>
        <cfvo type="min"/>
        <cfvo type="max"/>
        <color rgb="FFFFEF9C"/>
        <color rgb="FFFF7128"/>
      </colorScale>
    </cfRule>
    <cfRule type="containsBlanks" dxfId="1132" priority="1357">
      <formula>LEN(TRIM(F128))=0</formula>
    </cfRule>
  </conditionalFormatting>
  <conditionalFormatting sqref="H128:I128">
    <cfRule type="expression" dxfId="1131" priority="1355">
      <formula>Z128=1</formula>
    </cfRule>
  </conditionalFormatting>
  <conditionalFormatting sqref="F128:G128">
    <cfRule type="expression" dxfId="1130" priority="1354">
      <formula>Y128=1</formula>
    </cfRule>
  </conditionalFormatting>
  <conditionalFormatting sqref="J128:K128">
    <cfRule type="expression" dxfId="1129" priority="1353">
      <formula>AA128=1</formula>
    </cfRule>
  </conditionalFormatting>
  <conditionalFormatting sqref="L128:M128">
    <cfRule type="expression" dxfId="1128" priority="1352">
      <formula>AB128=1</formula>
    </cfRule>
  </conditionalFormatting>
  <conditionalFormatting sqref="F131:M131">
    <cfRule type="containsBlanks" dxfId="1127" priority="1351">
      <formula>LEN(TRIM(F131))=0</formula>
    </cfRule>
  </conditionalFormatting>
  <conditionalFormatting sqref="F130:M130">
    <cfRule type="colorScale" priority="1349">
      <colorScale>
        <cfvo type="min"/>
        <cfvo type="max"/>
        <color rgb="FFFFEF9C"/>
        <color rgb="FFFF7128"/>
      </colorScale>
    </cfRule>
    <cfRule type="containsBlanks" dxfId="1126" priority="1350">
      <formula>LEN(TRIM(F130))=0</formula>
    </cfRule>
  </conditionalFormatting>
  <conditionalFormatting sqref="H130:I130">
    <cfRule type="expression" dxfId="1125" priority="1348">
      <formula>Z130=1</formula>
    </cfRule>
  </conditionalFormatting>
  <conditionalFormatting sqref="F130:G130">
    <cfRule type="expression" dxfId="1124" priority="1347">
      <formula>Y130=1</formula>
    </cfRule>
  </conditionalFormatting>
  <conditionalFormatting sqref="J130:K130">
    <cfRule type="expression" dxfId="1123" priority="1346">
      <formula>AA130=1</formula>
    </cfRule>
  </conditionalFormatting>
  <conditionalFormatting sqref="L130:M130">
    <cfRule type="expression" dxfId="1122" priority="1345">
      <formula>AB130=1</formula>
    </cfRule>
  </conditionalFormatting>
  <conditionalFormatting sqref="F133:M133">
    <cfRule type="containsBlanks" dxfId="1121" priority="1344">
      <formula>LEN(TRIM(F133))=0</formula>
    </cfRule>
  </conditionalFormatting>
  <conditionalFormatting sqref="F132:M132">
    <cfRule type="colorScale" priority="1342">
      <colorScale>
        <cfvo type="min"/>
        <cfvo type="max"/>
        <color rgb="FFFFEF9C"/>
        <color rgb="FFFF7128"/>
      </colorScale>
    </cfRule>
    <cfRule type="containsBlanks" dxfId="1120" priority="1343">
      <formula>LEN(TRIM(F132))=0</formula>
    </cfRule>
  </conditionalFormatting>
  <conditionalFormatting sqref="H132:I132">
    <cfRule type="expression" dxfId="1119" priority="1341">
      <formula>Z132=1</formula>
    </cfRule>
  </conditionalFormatting>
  <conditionalFormatting sqref="F132:G132">
    <cfRule type="expression" dxfId="1118" priority="1340">
      <formula>Y132=1</formula>
    </cfRule>
  </conditionalFormatting>
  <conditionalFormatting sqref="J132:K132">
    <cfRule type="expression" dxfId="1117" priority="1339">
      <formula>AA132=1</formula>
    </cfRule>
  </conditionalFormatting>
  <conditionalFormatting sqref="L132:M132">
    <cfRule type="expression" dxfId="1116" priority="1338">
      <formula>AB132=1</formula>
    </cfRule>
  </conditionalFormatting>
  <conditionalFormatting sqref="F135:M135">
    <cfRule type="containsBlanks" dxfId="1115" priority="1337">
      <formula>LEN(TRIM(F135))=0</formula>
    </cfRule>
  </conditionalFormatting>
  <conditionalFormatting sqref="F134:M134">
    <cfRule type="colorScale" priority="1335">
      <colorScale>
        <cfvo type="min"/>
        <cfvo type="max"/>
        <color rgb="FFFFEF9C"/>
        <color rgb="FFFF7128"/>
      </colorScale>
    </cfRule>
    <cfRule type="containsBlanks" dxfId="1114" priority="1336">
      <formula>LEN(TRIM(F134))=0</formula>
    </cfRule>
  </conditionalFormatting>
  <conditionalFormatting sqref="H134:I134">
    <cfRule type="expression" dxfId="1113" priority="1334">
      <formula>Z134=1</formula>
    </cfRule>
  </conditionalFormatting>
  <conditionalFormatting sqref="F134:G134">
    <cfRule type="expression" dxfId="1112" priority="1333">
      <formula>Y134=1</formula>
    </cfRule>
  </conditionalFormatting>
  <conditionalFormatting sqref="J134:K134">
    <cfRule type="expression" dxfId="1111" priority="1332">
      <formula>AA134=1</formula>
    </cfRule>
  </conditionalFormatting>
  <conditionalFormatting sqref="L134:M134">
    <cfRule type="expression" dxfId="1110" priority="1331">
      <formula>AB134=1</formula>
    </cfRule>
  </conditionalFormatting>
  <conditionalFormatting sqref="F137:M137">
    <cfRule type="containsBlanks" dxfId="1109" priority="1330">
      <formula>LEN(TRIM(F137))=0</formula>
    </cfRule>
  </conditionalFormatting>
  <conditionalFormatting sqref="F136:M136">
    <cfRule type="colorScale" priority="1328">
      <colorScale>
        <cfvo type="min"/>
        <cfvo type="max"/>
        <color rgb="FFFFEF9C"/>
        <color rgb="FFFF7128"/>
      </colorScale>
    </cfRule>
    <cfRule type="containsBlanks" dxfId="1108" priority="1329">
      <formula>LEN(TRIM(F136))=0</formula>
    </cfRule>
  </conditionalFormatting>
  <conditionalFormatting sqref="H136:I136">
    <cfRule type="expression" dxfId="1107" priority="1327">
      <formula>Z136=1</formula>
    </cfRule>
  </conditionalFormatting>
  <conditionalFormatting sqref="F136:G136">
    <cfRule type="expression" dxfId="1106" priority="1326">
      <formula>Y136=1</formula>
    </cfRule>
  </conditionalFormatting>
  <conditionalFormatting sqref="J136:K136">
    <cfRule type="expression" dxfId="1105" priority="1325">
      <formula>AA136=1</formula>
    </cfRule>
  </conditionalFormatting>
  <conditionalFormatting sqref="L136:M136">
    <cfRule type="expression" dxfId="1104" priority="1324">
      <formula>AB136=1</formula>
    </cfRule>
  </conditionalFormatting>
  <conditionalFormatting sqref="F139:M139">
    <cfRule type="containsBlanks" dxfId="1103" priority="1323">
      <formula>LEN(TRIM(F139))=0</formula>
    </cfRule>
  </conditionalFormatting>
  <conditionalFormatting sqref="F138:M138">
    <cfRule type="colorScale" priority="1321">
      <colorScale>
        <cfvo type="min"/>
        <cfvo type="max"/>
        <color rgb="FFFFEF9C"/>
        <color rgb="FFFF7128"/>
      </colorScale>
    </cfRule>
    <cfRule type="containsBlanks" dxfId="1102" priority="1322">
      <formula>LEN(TRIM(F138))=0</formula>
    </cfRule>
  </conditionalFormatting>
  <conditionalFormatting sqref="H138:I138">
    <cfRule type="expression" dxfId="1101" priority="1320">
      <formula>Z138=1</formula>
    </cfRule>
  </conditionalFormatting>
  <conditionalFormatting sqref="F138:G138">
    <cfRule type="expression" dxfId="1100" priority="1319">
      <formula>Y138=1</formula>
    </cfRule>
  </conditionalFormatting>
  <conditionalFormatting sqref="J138:K138">
    <cfRule type="expression" dxfId="1099" priority="1318">
      <formula>AA138=1</formula>
    </cfRule>
  </conditionalFormatting>
  <conditionalFormatting sqref="L138:M138">
    <cfRule type="expression" dxfId="1098" priority="1317">
      <formula>AB138=1</formula>
    </cfRule>
  </conditionalFormatting>
  <conditionalFormatting sqref="F141:M141">
    <cfRule type="containsBlanks" dxfId="1097" priority="1316">
      <formula>LEN(TRIM(F141))=0</formula>
    </cfRule>
  </conditionalFormatting>
  <conditionalFormatting sqref="F140:M140">
    <cfRule type="colorScale" priority="1314">
      <colorScale>
        <cfvo type="min"/>
        <cfvo type="max"/>
        <color rgb="FFFFEF9C"/>
        <color rgb="FFFF7128"/>
      </colorScale>
    </cfRule>
    <cfRule type="containsBlanks" dxfId="1096" priority="1315">
      <formula>LEN(TRIM(F140))=0</formula>
    </cfRule>
  </conditionalFormatting>
  <conditionalFormatting sqref="H140:I140">
    <cfRule type="expression" dxfId="1095" priority="1313">
      <formula>Z140=1</formula>
    </cfRule>
  </conditionalFormatting>
  <conditionalFormatting sqref="F140:G140">
    <cfRule type="expression" dxfId="1094" priority="1312">
      <formula>Y140=1</formula>
    </cfRule>
  </conditionalFormatting>
  <conditionalFormatting sqref="J140:K140">
    <cfRule type="expression" dxfId="1093" priority="1311">
      <formula>AA140=1</formula>
    </cfRule>
  </conditionalFormatting>
  <conditionalFormatting sqref="L140:M140">
    <cfRule type="expression" dxfId="1092" priority="1310">
      <formula>AB140=1</formula>
    </cfRule>
  </conditionalFormatting>
  <conditionalFormatting sqref="F143:M143">
    <cfRule type="containsBlanks" dxfId="1091" priority="1309">
      <formula>LEN(TRIM(F143))=0</formula>
    </cfRule>
  </conditionalFormatting>
  <conditionalFormatting sqref="F142:M142">
    <cfRule type="colorScale" priority="1307">
      <colorScale>
        <cfvo type="min"/>
        <cfvo type="max"/>
        <color rgb="FFFFEF9C"/>
        <color rgb="FFFF7128"/>
      </colorScale>
    </cfRule>
    <cfRule type="containsBlanks" dxfId="1090" priority="1308">
      <formula>LEN(TRIM(F142))=0</formula>
    </cfRule>
  </conditionalFormatting>
  <conditionalFormatting sqref="H142:I142">
    <cfRule type="expression" dxfId="1089" priority="1306">
      <formula>Z142=1</formula>
    </cfRule>
  </conditionalFormatting>
  <conditionalFormatting sqref="F142:G142">
    <cfRule type="expression" dxfId="1088" priority="1305">
      <formula>Y142=1</formula>
    </cfRule>
  </conditionalFormatting>
  <conditionalFormatting sqref="J142:K142">
    <cfRule type="expression" dxfId="1087" priority="1304">
      <formula>AA142=1</formula>
    </cfRule>
  </conditionalFormatting>
  <conditionalFormatting sqref="L142:M142">
    <cfRule type="expression" dxfId="1086" priority="1303">
      <formula>AB142=1</formula>
    </cfRule>
  </conditionalFormatting>
  <conditionalFormatting sqref="F145:M145">
    <cfRule type="containsBlanks" dxfId="1085" priority="1302">
      <formula>LEN(TRIM(F145))=0</formula>
    </cfRule>
  </conditionalFormatting>
  <conditionalFormatting sqref="F144:M144">
    <cfRule type="colorScale" priority="1300">
      <colorScale>
        <cfvo type="min"/>
        <cfvo type="max"/>
        <color rgb="FFFFEF9C"/>
        <color rgb="FFFF7128"/>
      </colorScale>
    </cfRule>
    <cfRule type="containsBlanks" dxfId="1084" priority="1301">
      <formula>LEN(TRIM(F144))=0</formula>
    </cfRule>
  </conditionalFormatting>
  <conditionalFormatting sqref="H144:I144">
    <cfRule type="expression" dxfId="1083" priority="1299">
      <formula>Z144=1</formula>
    </cfRule>
  </conditionalFormatting>
  <conditionalFormatting sqref="F144:G144">
    <cfRule type="expression" dxfId="1082" priority="1298">
      <formula>Y144=1</formula>
    </cfRule>
  </conditionalFormatting>
  <conditionalFormatting sqref="J144:K144">
    <cfRule type="expression" dxfId="1081" priority="1297">
      <formula>AA144=1</formula>
    </cfRule>
  </conditionalFormatting>
  <conditionalFormatting sqref="L144:M144">
    <cfRule type="expression" dxfId="1080" priority="1296">
      <formula>AB144=1</formula>
    </cfRule>
  </conditionalFormatting>
  <conditionalFormatting sqref="F147:M147">
    <cfRule type="containsBlanks" dxfId="1079" priority="1295">
      <formula>LEN(TRIM(F147))=0</formula>
    </cfRule>
  </conditionalFormatting>
  <conditionalFormatting sqref="F146:M146">
    <cfRule type="colorScale" priority="1293">
      <colorScale>
        <cfvo type="min"/>
        <cfvo type="max"/>
        <color rgb="FFFFEF9C"/>
        <color rgb="FFFF7128"/>
      </colorScale>
    </cfRule>
    <cfRule type="containsBlanks" dxfId="1078" priority="1294">
      <formula>LEN(TRIM(F146))=0</formula>
    </cfRule>
  </conditionalFormatting>
  <conditionalFormatting sqref="H146:I146">
    <cfRule type="expression" dxfId="1077" priority="1292">
      <formula>Z146=1</formula>
    </cfRule>
  </conditionalFormatting>
  <conditionalFormatting sqref="F146:G146">
    <cfRule type="expression" dxfId="1076" priority="1291">
      <formula>Y146=1</formula>
    </cfRule>
  </conditionalFormatting>
  <conditionalFormatting sqref="J146:K146">
    <cfRule type="expression" dxfId="1075" priority="1290">
      <formula>AA146=1</formula>
    </cfRule>
  </conditionalFormatting>
  <conditionalFormatting sqref="L146:M146">
    <cfRule type="expression" dxfId="1074" priority="1289">
      <formula>AB146=1</formula>
    </cfRule>
  </conditionalFormatting>
  <conditionalFormatting sqref="F149:M149">
    <cfRule type="containsBlanks" dxfId="1073" priority="1288">
      <formula>LEN(TRIM(F149))=0</formula>
    </cfRule>
  </conditionalFormatting>
  <conditionalFormatting sqref="F148:M148">
    <cfRule type="colorScale" priority="1286">
      <colorScale>
        <cfvo type="min"/>
        <cfvo type="max"/>
        <color rgb="FFFFEF9C"/>
        <color rgb="FFFF7128"/>
      </colorScale>
    </cfRule>
    <cfRule type="containsBlanks" dxfId="1072" priority="1287">
      <formula>LEN(TRIM(F148))=0</formula>
    </cfRule>
  </conditionalFormatting>
  <conditionalFormatting sqref="H148:I148">
    <cfRule type="expression" dxfId="1071" priority="1285">
      <formula>Z148=1</formula>
    </cfRule>
  </conditionalFormatting>
  <conditionalFormatting sqref="F148:G148">
    <cfRule type="expression" dxfId="1070" priority="1284">
      <formula>Y148=1</formula>
    </cfRule>
  </conditionalFormatting>
  <conditionalFormatting sqref="J148:K148">
    <cfRule type="expression" dxfId="1069" priority="1283">
      <formula>AA148=1</formula>
    </cfRule>
  </conditionalFormatting>
  <conditionalFormatting sqref="L148:M148">
    <cfRule type="expression" dxfId="1068" priority="1282">
      <formula>AB148=1</formula>
    </cfRule>
  </conditionalFormatting>
  <conditionalFormatting sqref="F151:M151">
    <cfRule type="containsBlanks" dxfId="1067" priority="1281">
      <formula>LEN(TRIM(F151))=0</formula>
    </cfRule>
  </conditionalFormatting>
  <conditionalFormatting sqref="F150:M150">
    <cfRule type="colorScale" priority="1279">
      <colorScale>
        <cfvo type="min"/>
        <cfvo type="max"/>
        <color rgb="FFFFEF9C"/>
        <color rgb="FFFF7128"/>
      </colorScale>
    </cfRule>
    <cfRule type="containsBlanks" dxfId="1066" priority="1280">
      <formula>LEN(TRIM(F150))=0</formula>
    </cfRule>
  </conditionalFormatting>
  <conditionalFormatting sqref="H150:I150">
    <cfRule type="expression" dxfId="1065" priority="1278">
      <formula>Z150=1</formula>
    </cfRule>
  </conditionalFormatting>
  <conditionalFormatting sqref="F150:G150">
    <cfRule type="expression" dxfId="1064" priority="1277">
      <formula>Y150=1</formula>
    </cfRule>
  </conditionalFormatting>
  <conditionalFormatting sqref="J150:K150">
    <cfRule type="expression" dxfId="1063" priority="1276">
      <formula>AA150=1</formula>
    </cfRule>
  </conditionalFormatting>
  <conditionalFormatting sqref="L150:M150">
    <cfRule type="expression" dxfId="1062" priority="1275">
      <formula>AB150=1</formula>
    </cfRule>
  </conditionalFormatting>
  <conditionalFormatting sqref="F153:M153">
    <cfRule type="containsBlanks" dxfId="1061" priority="1274">
      <formula>LEN(TRIM(F153))=0</formula>
    </cfRule>
  </conditionalFormatting>
  <conditionalFormatting sqref="F152:M152">
    <cfRule type="colorScale" priority="1272">
      <colorScale>
        <cfvo type="min"/>
        <cfvo type="max"/>
        <color rgb="FFFFEF9C"/>
        <color rgb="FFFF7128"/>
      </colorScale>
    </cfRule>
    <cfRule type="containsBlanks" dxfId="1060" priority="1273">
      <formula>LEN(TRIM(F152))=0</formula>
    </cfRule>
  </conditionalFormatting>
  <conditionalFormatting sqref="H152:I152">
    <cfRule type="expression" dxfId="1059" priority="1271">
      <formula>Z152=1</formula>
    </cfRule>
  </conditionalFormatting>
  <conditionalFormatting sqref="F152:G152">
    <cfRule type="expression" dxfId="1058" priority="1270">
      <formula>Y152=1</formula>
    </cfRule>
  </conditionalFormatting>
  <conditionalFormatting sqref="J152:K152">
    <cfRule type="expression" dxfId="1057" priority="1269">
      <formula>AA152=1</formula>
    </cfRule>
  </conditionalFormatting>
  <conditionalFormatting sqref="L152:M152">
    <cfRule type="expression" dxfId="1056" priority="1268">
      <formula>AB152=1</formula>
    </cfRule>
  </conditionalFormatting>
  <conditionalFormatting sqref="F155:M155">
    <cfRule type="containsBlanks" dxfId="1055" priority="1267">
      <formula>LEN(TRIM(F155))=0</formula>
    </cfRule>
  </conditionalFormatting>
  <conditionalFormatting sqref="F154:M154">
    <cfRule type="colorScale" priority="1265">
      <colorScale>
        <cfvo type="min"/>
        <cfvo type="max"/>
        <color rgb="FFFFEF9C"/>
        <color rgb="FFFF7128"/>
      </colorScale>
    </cfRule>
    <cfRule type="containsBlanks" dxfId="1054" priority="1266">
      <formula>LEN(TRIM(F154))=0</formula>
    </cfRule>
  </conditionalFormatting>
  <conditionalFormatting sqref="H154:I154">
    <cfRule type="expression" dxfId="1053" priority="1264">
      <formula>Z154=1</formula>
    </cfRule>
  </conditionalFormatting>
  <conditionalFormatting sqref="F154:G154">
    <cfRule type="expression" dxfId="1052" priority="1263">
      <formula>Y154=1</formula>
    </cfRule>
  </conditionalFormatting>
  <conditionalFormatting sqref="J154:K154">
    <cfRule type="expression" dxfId="1051" priority="1262">
      <formula>AA154=1</formula>
    </cfRule>
  </conditionalFormatting>
  <conditionalFormatting sqref="L154:M154">
    <cfRule type="expression" dxfId="1050" priority="1261">
      <formula>AB154=1</formula>
    </cfRule>
  </conditionalFormatting>
  <conditionalFormatting sqref="F157:M157">
    <cfRule type="containsBlanks" dxfId="1049" priority="1260">
      <formula>LEN(TRIM(F157))=0</formula>
    </cfRule>
  </conditionalFormatting>
  <conditionalFormatting sqref="F156:M156">
    <cfRule type="colorScale" priority="1258">
      <colorScale>
        <cfvo type="min"/>
        <cfvo type="max"/>
        <color rgb="FFFFEF9C"/>
        <color rgb="FFFF7128"/>
      </colorScale>
    </cfRule>
    <cfRule type="containsBlanks" dxfId="1048" priority="1259">
      <formula>LEN(TRIM(F156))=0</formula>
    </cfRule>
  </conditionalFormatting>
  <conditionalFormatting sqref="H156:I156">
    <cfRule type="expression" dxfId="1047" priority="1257">
      <formula>Z156=1</formula>
    </cfRule>
  </conditionalFormatting>
  <conditionalFormatting sqref="F156:G156">
    <cfRule type="expression" dxfId="1046" priority="1256">
      <formula>Y156=1</formula>
    </cfRule>
  </conditionalFormatting>
  <conditionalFormatting sqref="J156:K156">
    <cfRule type="expression" dxfId="1045" priority="1255">
      <formula>AA156=1</formula>
    </cfRule>
  </conditionalFormatting>
  <conditionalFormatting sqref="L156:M156">
    <cfRule type="expression" dxfId="1044" priority="1254">
      <formula>AB156=1</formula>
    </cfRule>
  </conditionalFormatting>
  <conditionalFormatting sqref="F159:M159">
    <cfRule type="containsBlanks" dxfId="1043" priority="1253">
      <formula>LEN(TRIM(F159))=0</formula>
    </cfRule>
  </conditionalFormatting>
  <conditionalFormatting sqref="F158:M158">
    <cfRule type="colorScale" priority="1251">
      <colorScale>
        <cfvo type="min"/>
        <cfvo type="max"/>
        <color rgb="FFFFEF9C"/>
        <color rgb="FFFF7128"/>
      </colorScale>
    </cfRule>
    <cfRule type="containsBlanks" dxfId="1042" priority="1252">
      <formula>LEN(TRIM(F158))=0</formula>
    </cfRule>
  </conditionalFormatting>
  <conditionalFormatting sqref="H158:I158">
    <cfRule type="expression" dxfId="1041" priority="1250">
      <formula>Z158=1</formula>
    </cfRule>
  </conditionalFormatting>
  <conditionalFormatting sqref="F158:G158">
    <cfRule type="expression" dxfId="1040" priority="1249">
      <formula>Y158=1</formula>
    </cfRule>
  </conditionalFormatting>
  <conditionalFormatting sqref="J158:K158">
    <cfRule type="expression" dxfId="1039" priority="1248">
      <formula>AA158=1</formula>
    </cfRule>
  </conditionalFormatting>
  <conditionalFormatting sqref="L158:M158">
    <cfRule type="expression" dxfId="1038" priority="1247">
      <formula>AB158=1</formula>
    </cfRule>
  </conditionalFormatting>
  <conditionalFormatting sqref="F161:M161">
    <cfRule type="containsBlanks" dxfId="1037" priority="1246">
      <formula>LEN(TRIM(F161))=0</formula>
    </cfRule>
  </conditionalFormatting>
  <conditionalFormatting sqref="F160:M160">
    <cfRule type="colorScale" priority="1244">
      <colorScale>
        <cfvo type="min"/>
        <cfvo type="max"/>
        <color rgb="FFFFEF9C"/>
        <color rgb="FFFF7128"/>
      </colorScale>
    </cfRule>
    <cfRule type="containsBlanks" dxfId="1036" priority="1245">
      <formula>LEN(TRIM(F160))=0</formula>
    </cfRule>
  </conditionalFormatting>
  <conditionalFormatting sqref="H160:I160">
    <cfRule type="expression" dxfId="1035" priority="1243">
      <formula>Z160=1</formula>
    </cfRule>
  </conditionalFormatting>
  <conditionalFormatting sqref="F160:G160">
    <cfRule type="expression" dxfId="1034" priority="1242">
      <formula>Y160=1</formula>
    </cfRule>
  </conditionalFormatting>
  <conditionalFormatting sqref="J160:K160">
    <cfRule type="expression" dxfId="1033" priority="1241">
      <formula>AA160=1</formula>
    </cfRule>
  </conditionalFormatting>
  <conditionalFormatting sqref="L160:M160">
    <cfRule type="expression" dxfId="1032" priority="1240">
      <formula>AB160=1</formula>
    </cfRule>
  </conditionalFormatting>
  <conditionalFormatting sqref="F163:M163">
    <cfRule type="containsBlanks" dxfId="1031" priority="1239">
      <formula>LEN(TRIM(F163))=0</formula>
    </cfRule>
  </conditionalFormatting>
  <conditionalFormatting sqref="F162:M162">
    <cfRule type="colorScale" priority="1237">
      <colorScale>
        <cfvo type="min"/>
        <cfvo type="max"/>
        <color rgb="FFFFEF9C"/>
        <color rgb="FFFF7128"/>
      </colorScale>
    </cfRule>
    <cfRule type="containsBlanks" dxfId="1030" priority="1238">
      <formula>LEN(TRIM(F162))=0</formula>
    </cfRule>
  </conditionalFormatting>
  <conditionalFormatting sqref="H162:I162">
    <cfRule type="expression" dxfId="1029" priority="1236">
      <formula>Z162=1</formula>
    </cfRule>
  </conditionalFormatting>
  <conditionalFormatting sqref="F162:G162">
    <cfRule type="expression" dxfId="1028" priority="1235">
      <formula>Y162=1</formula>
    </cfRule>
  </conditionalFormatting>
  <conditionalFormatting sqref="J162:K162">
    <cfRule type="expression" dxfId="1027" priority="1234">
      <formula>AA162=1</formula>
    </cfRule>
  </conditionalFormatting>
  <conditionalFormatting sqref="L162:M162">
    <cfRule type="expression" dxfId="1026" priority="1233">
      <formula>AB162=1</formula>
    </cfRule>
  </conditionalFormatting>
  <conditionalFormatting sqref="F165:M165">
    <cfRule type="containsBlanks" dxfId="1025" priority="1232">
      <formula>LEN(TRIM(F165))=0</formula>
    </cfRule>
  </conditionalFormatting>
  <conditionalFormatting sqref="F164:M164">
    <cfRule type="colorScale" priority="1230">
      <colorScale>
        <cfvo type="min"/>
        <cfvo type="max"/>
        <color rgb="FFFFEF9C"/>
        <color rgb="FFFF7128"/>
      </colorScale>
    </cfRule>
    <cfRule type="containsBlanks" dxfId="1024" priority="1231">
      <formula>LEN(TRIM(F164))=0</formula>
    </cfRule>
  </conditionalFormatting>
  <conditionalFormatting sqref="H164:I164">
    <cfRule type="expression" dxfId="1023" priority="1229">
      <formula>Z164=1</formula>
    </cfRule>
  </conditionalFormatting>
  <conditionalFormatting sqref="F164:G164">
    <cfRule type="expression" dxfId="1022" priority="1228">
      <formula>Y164=1</formula>
    </cfRule>
  </conditionalFormatting>
  <conditionalFormatting sqref="J164:K164">
    <cfRule type="expression" dxfId="1021" priority="1227">
      <formula>AA164=1</formula>
    </cfRule>
  </conditionalFormatting>
  <conditionalFormatting sqref="L164:M164">
    <cfRule type="expression" dxfId="1020" priority="1226">
      <formula>AB164=1</formula>
    </cfRule>
  </conditionalFormatting>
  <conditionalFormatting sqref="F167:M167">
    <cfRule type="containsBlanks" dxfId="1019" priority="1225">
      <formula>LEN(TRIM(F167))=0</formula>
    </cfRule>
  </conditionalFormatting>
  <conditionalFormatting sqref="F166:M166">
    <cfRule type="colorScale" priority="1223">
      <colorScale>
        <cfvo type="min"/>
        <cfvo type="max"/>
        <color rgb="FFFFEF9C"/>
        <color rgb="FFFF7128"/>
      </colorScale>
    </cfRule>
    <cfRule type="containsBlanks" dxfId="1018" priority="1224">
      <formula>LEN(TRIM(F166))=0</formula>
    </cfRule>
  </conditionalFormatting>
  <conditionalFormatting sqref="H166:I166">
    <cfRule type="expression" dxfId="1017" priority="1222">
      <formula>Z166=1</formula>
    </cfRule>
  </conditionalFormatting>
  <conditionalFormatting sqref="F166:G166">
    <cfRule type="expression" dxfId="1016" priority="1221">
      <formula>Y166=1</formula>
    </cfRule>
  </conditionalFormatting>
  <conditionalFormatting sqref="J166:K166">
    <cfRule type="expression" dxfId="1015" priority="1220">
      <formula>AA166=1</formula>
    </cfRule>
  </conditionalFormatting>
  <conditionalFormatting sqref="L166:M166">
    <cfRule type="expression" dxfId="1014" priority="1219">
      <formula>AB166=1</formula>
    </cfRule>
  </conditionalFormatting>
  <conditionalFormatting sqref="F169:M169">
    <cfRule type="containsBlanks" dxfId="1013" priority="1218">
      <formula>LEN(TRIM(F169))=0</formula>
    </cfRule>
  </conditionalFormatting>
  <conditionalFormatting sqref="F168:M168">
    <cfRule type="colorScale" priority="1216">
      <colorScale>
        <cfvo type="min"/>
        <cfvo type="max"/>
        <color rgb="FFFFEF9C"/>
        <color rgb="FFFF7128"/>
      </colorScale>
    </cfRule>
    <cfRule type="containsBlanks" dxfId="1012" priority="1217">
      <formula>LEN(TRIM(F168))=0</formula>
    </cfRule>
  </conditionalFormatting>
  <conditionalFormatting sqref="H168:I168">
    <cfRule type="expression" dxfId="1011" priority="1215">
      <formula>Z168=1</formula>
    </cfRule>
  </conditionalFormatting>
  <conditionalFormatting sqref="F168:G168">
    <cfRule type="expression" dxfId="1010" priority="1214">
      <formula>Y168=1</formula>
    </cfRule>
  </conditionalFormatting>
  <conditionalFormatting sqref="J168:K168">
    <cfRule type="expression" dxfId="1009" priority="1213">
      <formula>AA168=1</formula>
    </cfRule>
  </conditionalFormatting>
  <conditionalFormatting sqref="L168:M168">
    <cfRule type="expression" dxfId="1008" priority="1212">
      <formula>AB168=1</formula>
    </cfRule>
  </conditionalFormatting>
  <conditionalFormatting sqref="F171:M171">
    <cfRule type="containsBlanks" dxfId="1007" priority="1211">
      <formula>LEN(TRIM(F171))=0</formula>
    </cfRule>
  </conditionalFormatting>
  <conditionalFormatting sqref="F170:M170">
    <cfRule type="colorScale" priority="1209">
      <colorScale>
        <cfvo type="min"/>
        <cfvo type="max"/>
        <color rgb="FFFFEF9C"/>
        <color rgb="FFFF7128"/>
      </colorScale>
    </cfRule>
    <cfRule type="containsBlanks" dxfId="1006" priority="1210">
      <formula>LEN(TRIM(F170))=0</formula>
    </cfRule>
  </conditionalFormatting>
  <conditionalFormatting sqref="H170:I170">
    <cfRule type="expression" dxfId="1005" priority="1208">
      <formula>Z170=1</formula>
    </cfRule>
  </conditionalFormatting>
  <conditionalFormatting sqref="F170:G170">
    <cfRule type="expression" dxfId="1004" priority="1207">
      <formula>Y170=1</formula>
    </cfRule>
  </conditionalFormatting>
  <conditionalFormatting sqref="J170:K170">
    <cfRule type="expression" dxfId="1003" priority="1206">
      <formula>AA170=1</formula>
    </cfRule>
  </conditionalFormatting>
  <conditionalFormatting sqref="L170:M170">
    <cfRule type="expression" dxfId="1002" priority="1205">
      <formula>AB170=1</formula>
    </cfRule>
  </conditionalFormatting>
  <conditionalFormatting sqref="F173:M173">
    <cfRule type="containsBlanks" dxfId="1001" priority="1204">
      <formula>LEN(TRIM(F173))=0</formula>
    </cfRule>
  </conditionalFormatting>
  <conditionalFormatting sqref="F172:M172">
    <cfRule type="colorScale" priority="1202">
      <colorScale>
        <cfvo type="min"/>
        <cfvo type="max"/>
        <color rgb="FFFFEF9C"/>
        <color rgb="FFFF7128"/>
      </colorScale>
    </cfRule>
    <cfRule type="containsBlanks" dxfId="1000" priority="1203">
      <formula>LEN(TRIM(F172))=0</formula>
    </cfRule>
  </conditionalFormatting>
  <conditionalFormatting sqref="H172:I172">
    <cfRule type="expression" dxfId="999" priority="1201">
      <formula>Z172=1</formula>
    </cfRule>
  </conditionalFormatting>
  <conditionalFormatting sqref="F172:G172">
    <cfRule type="expression" dxfId="998" priority="1200">
      <formula>Y172=1</formula>
    </cfRule>
  </conditionalFormatting>
  <conditionalFormatting sqref="J172:K172">
    <cfRule type="expression" dxfId="997" priority="1199">
      <formula>AA172=1</formula>
    </cfRule>
  </conditionalFormatting>
  <conditionalFormatting sqref="L172:M172">
    <cfRule type="expression" dxfId="996" priority="1198">
      <formula>AB172=1</formula>
    </cfRule>
  </conditionalFormatting>
  <conditionalFormatting sqref="F175:M175">
    <cfRule type="containsBlanks" dxfId="995" priority="1197">
      <formula>LEN(TRIM(F175))=0</formula>
    </cfRule>
  </conditionalFormatting>
  <conditionalFormatting sqref="F174:M174">
    <cfRule type="colorScale" priority="1195">
      <colorScale>
        <cfvo type="min"/>
        <cfvo type="max"/>
        <color rgb="FFFFEF9C"/>
        <color rgb="FFFF7128"/>
      </colorScale>
    </cfRule>
    <cfRule type="containsBlanks" dxfId="994" priority="1196">
      <formula>LEN(TRIM(F174))=0</formula>
    </cfRule>
  </conditionalFormatting>
  <conditionalFormatting sqref="H174:I174">
    <cfRule type="expression" dxfId="993" priority="1194">
      <formula>Z174=1</formula>
    </cfRule>
  </conditionalFormatting>
  <conditionalFormatting sqref="F174:G174">
    <cfRule type="expression" dxfId="992" priority="1193">
      <formula>Y174=1</formula>
    </cfRule>
  </conditionalFormatting>
  <conditionalFormatting sqref="J174:K174">
    <cfRule type="expression" dxfId="991" priority="1192">
      <formula>AA174=1</formula>
    </cfRule>
  </conditionalFormatting>
  <conditionalFormatting sqref="L174:M174">
    <cfRule type="expression" dxfId="990" priority="1191">
      <formula>AB174=1</formula>
    </cfRule>
  </conditionalFormatting>
  <conditionalFormatting sqref="F177:M177">
    <cfRule type="containsBlanks" dxfId="989" priority="1190">
      <formula>LEN(TRIM(F177))=0</formula>
    </cfRule>
  </conditionalFormatting>
  <conditionalFormatting sqref="F176:M176">
    <cfRule type="colorScale" priority="1188">
      <colorScale>
        <cfvo type="min"/>
        <cfvo type="max"/>
        <color rgb="FFFFEF9C"/>
        <color rgb="FFFF7128"/>
      </colorScale>
    </cfRule>
    <cfRule type="containsBlanks" dxfId="988" priority="1189">
      <formula>LEN(TRIM(F176))=0</formula>
    </cfRule>
  </conditionalFormatting>
  <conditionalFormatting sqref="H176:I176">
    <cfRule type="expression" dxfId="987" priority="1187">
      <formula>Z176=1</formula>
    </cfRule>
  </conditionalFormatting>
  <conditionalFormatting sqref="F176:G176">
    <cfRule type="expression" dxfId="986" priority="1186">
      <formula>Y176=1</formula>
    </cfRule>
  </conditionalFormatting>
  <conditionalFormatting sqref="J176:K176">
    <cfRule type="expression" dxfId="985" priority="1185">
      <formula>AA176=1</formula>
    </cfRule>
  </conditionalFormatting>
  <conditionalFormatting sqref="L176:M176">
    <cfRule type="expression" dxfId="984" priority="1184">
      <formula>AB176=1</formula>
    </cfRule>
  </conditionalFormatting>
  <conditionalFormatting sqref="F179:M179">
    <cfRule type="containsBlanks" dxfId="983" priority="1183">
      <formula>LEN(TRIM(F179))=0</formula>
    </cfRule>
  </conditionalFormatting>
  <conditionalFormatting sqref="F178:M178">
    <cfRule type="colorScale" priority="1181">
      <colorScale>
        <cfvo type="min"/>
        <cfvo type="max"/>
        <color rgb="FFFFEF9C"/>
        <color rgb="FFFF7128"/>
      </colorScale>
    </cfRule>
    <cfRule type="containsBlanks" dxfId="982" priority="1182">
      <formula>LEN(TRIM(F178))=0</formula>
    </cfRule>
  </conditionalFormatting>
  <conditionalFormatting sqref="H178:I178">
    <cfRule type="expression" dxfId="981" priority="1180">
      <formula>Z178=1</formula>
    </cfRule>
  </conditionalFormatting>
  <conditionalFormatting sqref="F178:G178">
    <cfRule type="expression" dxfId="980" priority="1179">
      <formula>Y178=1</formula>
    </cfRule>
  </conditionalFormatting>
  <conditionalFormatting sqref="J178:K178">
    <cfRule type="expression" dxfId="979" priority="1178">
      <formula>AA178=1</formula>
    </cfRule>
  </conditionalFormatting>
  <conditionalFormatting sqref="L178:M178">
    <cfRule type="expression" dxfId="978" priority="1177">
      <formula>AB178=1</formula>
    </cfRule>
  </conditionalFormatting>
  <conditionalFormatting sqref="F181:M181">
    <cfRule type="containsBlanks" dxfId="977" priority="1176">
      <formula>LEN(TRIM(F181))=0</formula>
    </cfRule>
  </conditionalFormatting>
  <conditionalFormatting sqref="F180:M180">
    <cfRule type="colorScale" priority="1174">
      <colorScale>
        <cfvo type="min"/>
        <cfvo type="max"/>
        <color rgb="FFFFEF9C"/>
        <color rgb="FFFF7128"/>
      </colorScale>
    </cfRule>
    <cfRule type="containsBlanks" dxfId="976" priority="1175">
      <formula>LEN(TRIM(F180))=0</formula>
    </cfRule>
  </conditionalFormatting>
  <conditionalFormatting sqref="H180:I180">
    <cfRule type="expression" dxfId="975" priority="1173">
      <formula>Z180=1</formula>
    </cfRule>
  </conditionalFormatting>
  <conditionalFormatting sqref="F180:G180">
    <cfRule type="expression" dxfId="974" priority="1172">
      <formula>Y180=1</formula>
    </cfRule>
  </conditionalFormatting>
  <conditionalFormatting sqref="J180:K180">
    <cfRule type="expression" dxfId="973" priority="1171">
      <formula>AA180=1</formula>
    </cfRule>
  </conditionalFormatting>
  <conditionalFormatting sqref="L180:M180">
    <cfRule type="expression" dxfId="972" priority="1170">
      <formula>AB180=1</formula>
    </cfRule>
  </conditionalFormatting>
  <conditionalFormatting sqref="F183:M183">
    <cfRule type="containsBlanks" dxfId="971" priority="1169">
      <formula>LEN(TRIM(F183))=0</formula>
    </cfRule>
  </conditionalFormatting>
  <conditionalFormatting sqref="F182:M182">
    <cfRule type="colorScale" priority="1167">
      <colorScale>
        <cfvo type="min"/>
        <cfvo type="max"/>
        <color rgb="FFFFEF9C"/>
        <color rgb="FFFF7128"/>
      </colorScale>
    </cfRule>
    <cfRule type="containsBlanks" dxfId="970" priority="1168">
      <formula>LEN(TRIM(F182))=0</formula>
    </cfRule>
  </conditionalFormatting>
  <conditionalFormatting sqref="H182:I182">
    <cfRule type="expression" dxfId="969" priority="1166">
      <formula>Z182=1</formula>
    </cfRule>
  </conditionalFormatting>
  <conditionalFormatting sqref="F182:G182">
    <cfRule type="expression" dxfId="968" priority="1165">
      <formula>Y182=1</formula>
    </cfRule>
  </conditionalFormatting>
  <conditionalFormatting sqref="J182:K182">
    <cfRule type="expression" dxfId="967" priority="1164">
      <formula>AA182=1</formula>
    </cfRule>
  </conditionalFormatting>
  <conditionalFormatting sqref="L182:M182">
    <cfRule type="expression" dxfId="966" priority="1163">
      <formula>AB182=1</formula>
    </cfRule>
  </conditionalFormatting>
  <conditionalFormatting sqref="F185:M185">
    <cfRule type="containsBlanks" dxfId="965" priority="1162">
      <formula>LEN(TRIM(F185))=0</formula>
    </cfRule>
  </conditionalFormatting>
  <conditionalFormatting sqref="F184:M184">
    <cfRule type="colorScale" priority="1160">
      <colorScale>
        <cfvo type="min"/>
        <cfvo type="max"/>
        <color rgb="FFFFEF9C"/>
        <color rgb="FFFF7128"/>
      </colorScale>
    </cfRule>
    <cfRule type="containsBlanks" dxfId="964" priority="1161">
      <formula>LEN(TRIM(F184))=0</formula>
    </cfRule>
  </conditionalFormatting>
  <conditionalFormatting sqref="H184:I184">
    <cfRule type="expression" dxfId="963" priority="1159">
      <formula>Z184=1</formula>
    </cfRule>
  </conditionalFormatting>
  <conditionalFormatting sqref="F184:G184">
    <cfRule type="expression" dxfId="962" priority="1158">
      <formula>Y184=1</formula>
    </cfRule>
  </conditionalFormatting>
  <conditionalFormatting sqref="J184:K184">
    <cfRule type="expression" dxfId="961" priority="1157">
      <formula>AA184=1</formula>
    </cfRule>
  </conditionalFormatting>
  <conditionalFormatting sqref="L184:M184">
    <cfRule type="expression" dxfId="960" priority="1156">
      <formula>AB184=1</formula>
    </cfRule>
  </conditionalFormatting>
  <conditionalFormatting sqref="F187:M187">
    <cfRule type="containsBlanks" dxfId="959" priority="1155">
      <formula>LEN(TRIM(F187))=0</formula>
    </cfRule>
  </conditionalFormatting>
  <conditionalFormatting sqref="F186:M186">
    <cfRule type="colorScale" priority="1153">
      <colorScale>
        <cfvo type="min"/>
        <cfvo type="max"/>
        <color rgb="FFFFEF9C"/>
        <color rgb="FFFF7128"/>
      </colorScale>
    </cfRule>
    <cfRule type="containsBlanks" dxfId="958" priority="1154">
      <formula>LEN(TRIM(F186))=0</formula>
    </cfRule>
  </conditionalFormatting>
  <conditionalFormatting sqref="H186:I186">
    <cfRule type="expression" dxfId="957" priority="1152">
      <formula>Z186=1</formula>
    </cfRule>
  </conditionalFormatting>
  <conditionalFormatting sqref="F186:G186">
    <cfRule type="expression" dxfId="956" priority="1151">
      <formula>Y186=1</formula>
    </cfRule>
  </conditionalFormatting>
  <conditionalFormatting sqref="J186:K186">
    <cfRule type="expression" dxfId="955" priority="1150">
      <formula>AA186=1</formula>
    </cfRule>
  </conditionalFormatting>
  <conditionalFormatting sqref="L186:M186">
    <cfRule type="expression" dxfId="954" priority="1149">
      <formula>AB186=1</formula>
    </cfRule>
  </conditionalFormatting>
  <conditionalFormatting sqref="F189:M189">
    <cfRule type="containsBlanks" dxfId="953" priority="1148">
      <formula>LEN(TRIM(F189))=0</formula>
    </cfRule>
  </conditionalFormatting>
  <conditionalFormatting sqref="F188:M188">
    <cfRule type="colorScale" priority="1146">
      <colorScale>
        <cfvo type="min"/>
        <cfvo type="max"/>
        <color rgb="FFFFEF9C"/>
        <color rgb="FFFF7128"/>
      </colorScale>
    </cfRule>
    <cfRule type="containsBlanks" dxfId="952" priority="1147">
      <formula>LEN(TRIM(F188))=0</formula>
    </cfRule>
  </conditionalFormatting>
  <conditionalFormatting sqref="H188:I188">
    <cfRule type="expression" dxfId="951" priority="1145">
      <formula>Z188=1</formula>
    </cfRule>
  </conditionalFormatting>
  <conditionalFormatting sqref="F188:G188">
    <cfRule type="expression" dxfId="950" priority="1144">
      <formula>Y188=1</formula>
    </cfRule>
  </conditionalFormatting>
  <conditionalFormatting sqref="J188:K188">
    <cfRule type="expression" dxfId="949" priority="1143">
      <formula>AA188=1</formula>
    </cfRule>
  </conditionalFormatting>
  <conditionalFormatting sqref="L188:M188">
    <cfRule type="expression" dxfId="948" priority="1142">
      <formula>AB188=1</formula>
    </cfRule>
  </conditionalFormatting>
  <conditionalFormatting sqref="F191:M191">
    <cfRule type="containsBlanks" dxfId="947" priority="1141">
      <formula>LEN(TRIM(F191))=0</formula>
    </cfRule>
  </conditionalFormatting>
  <conditionalFormatting sqref="F190:M190">
    <cfRule type="colorScale" priority="1139">
      <colorScale>
        <cfvo type="min"/>
        <cfvo type="max"/>
        <color rgb="FFFFEF9C"/>
        <color rgb="FFFF7128"/>
      </colorScale>
    </cfRule>
    <cfRule type="containsBlanks" dxfId="946" priority="1140">
      <formula>LEN(TRIM(F190))=0</formula>
    </cfRule>
  </conditionalFormatting>
  <conditionalFormatting sqref="H190:I190">
    <cfRule type="expression" dxfId="945" priority="1138">
      <formula>Z190=1</formula>
    </cfRule>
  </conditionalFormatting>
  <conditionalFormatting sqref="F190:G190">
    <cfRule type="expression" dxfId="944" priority="1137">
      <formula>Y190=1</formula>
    </cfRule>
  </conditionalFormatting>
  <conditionalFormatting sqref="J190:K190">
    <cfRule type="expression" dxfId="943" priority="1136">
      <formula>AA190=1</formula>
    </cfRule>
  </conditionalFormatting>
  <conditionalFormatting sqref="L190:M190">
    <cfRule type="expression" dxfId="942" priority="1135">
      <formula>AB190=1</formula>
    </cfRule>
  </conditionalFormatting>
  <conditionalFormatting sqref="F193:M193">
    <cfRule type="containsBlanks" dxfId="941" priority="1134">
      <formula>LEN(TRIM(F193))=0</formula>
    </cfRule>
  </conditionalFormatting>
  <conditionalFormatting sqref="F192:M192">
    <cfRule type="colorScale" priority="1132">
      <colorScale>
        <cfvo type="min"/>
        <cfvo type="max"/>
        <color rgb="FFFFEF9C"/>
        <color rgb="FFFF7128"/>
      </colorScale>
    </cfRule>
    <cfRule type="containsBlanks" dxfId="940" priority="1133">
      <formula>LEN(TRIM(F192))=0</formula>
    </cfRule>
  </conditionalFormatting>
  <conditionalFormatting sqref="H192:I192">
    <cfRule type="expression" dxfId="939" priority="1131">
      <formula>Z192=1</formula>
    </cfRule>
  </conditionalFormatting>
  <conditionalFormatting sqref="F192:G192">
    <cfRule type="expression" dxfId="938" priority="1130">
      <formula>Y192=1</formula>
    </cfRule>
  </conditionalFormatting>
  <conditionalFormatting sqref="J192:K192">
    <cfRule type="expression" dxfId="937" priority="1129">
      <formula>AA192=1</formula>
    </cfRule>
  </conditionalFormatting>
  <conditionalFormatting sqref="L192:M192">
    <cfRule type="expression" dxfId="936" priority="1128">
      <formula>AB192=1</formula>
    </cfRule>
  </conditionalFormatting>
  <conditionalFormatting sqref="F195:M195">
    <cfRule type="containsBlanks" dxfId="935" priority="1127">
      <formula>LEN(TRIM(F195))=0</formula>
    </cfRule>
  </conditionalFormatting>
  <conditionalFormatting sqref="F194:M194">
    <cfRule type="colorScale" priority="1125">
      <colorScale>
        <cfvo type="min"/>
        <cfvo type="max"/>
        <color rgb="FFFFEF9C"/>
        <color rgb="FFFF7128"/>
      </colorScale>
    </cfRule>
    <cfRule type="containsBlanks" dxfId="934" priority="1126">
      <formula>LEN(TRIM(F194))=0</formula>
    </cfRule>
  </conditionalFormatting>
  <conditionalFormatting sqref="H194:I194">
    <cfRule type="expression" dxfId="933" priority="1124">
      <formula>Z194=1</formula>
    </cfRule>
  </conditionalFormatting>
  <conditionalFormatting sqref="F194:G194">
    <cfRule type="expression" dxfId="932" priority="1123">
      <formula>Y194=1</formula>
    </cfRule>
  </conditionalFormatting>
  <conditionalFormatting sqref="J194:K194">
    <cfRule type="expression" dxfId="931" priority="1122">
      <formula>AA194=1</formula>
    </cfRule>
  </conditionalFormatting>
  <conditionalFormatting sqref="L194:M194">
    <cfRule type="expression" dxfId="930" priority="1121">
      <formula>AB194=1</formula>
    </cfRule>
  </conditionalFormatting>
  <conditionalFormatting sqref="F197:M197">
    <cfRule type="containsBlanks" dxfId="929" priority="1120">
      <formula>LEN(TRIM(F197))=0</formula>
    </cfRule>
  </conditionalFormatting>
  <conditionalFormatting sqref="F196:M196">
    <cfRule type="colorScale" priority="1118">
      <colorScale>
        <cfvo type="min"/>
        <cfvo type="max"/>
        <color rgb="FFFFEF9C"/>
        <color rgb="FFFF7128"/>
      </colorScale>
    </cfRule>
    <cfRule type="containsBlanks" dxfId="928" priority="1119">
      <formula>LEN(TRIM(F196))=0</formula>
    </cfRule>
  </conditionalFormatting>
  <conditionalFormatting sqref="H196:I196">
    <cfRule type="expression" dxfId="927" priority="1117">
      <formula>Z196=1</formula>
    </cfRule>
  </conditionalFormatting>
  <conditionalFormatting sqref="F196:G196">
    <cfRule type="expression" dxfId="926" priority="1116">
      <formula>Y196=1</formula>
    </cfRule>
  </conditionalFormatting>
  <conditionalFormatting sqref="J196:K196">
    <cfRule type="expression" dxfId="925" priority="1115">
      <formula>AA196=1</formula>
    </cfRule>
  </conditionalFormatting>
  <conditionalFormatting sqref="L196:M196">
    <cfRule type="expression" dxfId="924" priority="1114">
      <formula>AB196=1</formula>
    </cfRule>
  </conditionalFormatting>
  <conditionalFormatting sqref="F199:M199">
    <cfRule type="containsBlanks" dxfId="923" priority="1113">
      <formula>LEN(TRIM(F199))=0</formula>
    </cfRule>
  </conditionalFormatting>
  <conditionalFormatting sqref="F198:M198">
    <cfRule type="colorScale" priority="1111">
      <colorScale>
        <cfvo type="min"/>
        <cfvo type="max"/>
        <color rgb="FFFFEF9C"/>
        <color rgb="FFFF7128"/>
      </colorScale>
    </cfRule>
    <cfRule type="containsBlanks" dxfId="922" priority="1112">
      <formula>LEN(TRIM(F198))=0</formula>
    </cfRule>
  </conditionalFormatting>
  <conditionalFormatting sqref="H198:I198">
    <cfRule type="expression" dxfId="921" priority="1110">
      <formula>Z198=1</formula>
    </cfRule>
  </conditionalFormatting>
  <conditionalFormatting sqref="F198:G198">
    <cfRule type="expression" dxfId="920" priority="1109">
      <formula>Y198=1</formula>
    </cfRule>
  </conditionalFormatting>
  <conditionalFormatting sqref="J198:K198">
    <cfRule type="expression" dxfId="919" priority="1108">
      <formula>AA198=1</formula>
    </cfRule>
  </conditionalFormatting>
  <conditionalFormatting sqref="L198:M198">
    <cfRule type="expression" dxfId="918" priority="1107">
      <formula>AB198=1</formula>
    </cfRule>
  </conditionalFormatting>
  <conditionalFormatting sqref="F201:M201">
    <cfRule type="containsBlanks" dxfId="917" priority="1106">
      <formula>LEN(TRIM(F201))=0</formula>
    </cfRule>
  </conditionalFormatting>
  <conditionalFormatting sqref="F200:M200">
    <cfRule type="colorScale" priority="1104">
      <colorScale>
        <cfvo type="min"/>
        <cfvo type="max"/>
        <color rgb="FFFFEF9C"/>
        <color rgb="FFFF7128"/>
      </colorScale>
    </cfRule>
    <cfRule type="containsBlanks" dxfId="916" priority="1105">
      <formula>LEN(TRIM(F200))=0</formula>
    </cfRule>
  </conditionalFormatting>
  <conditionalFormatting sqref="H200:I200">
    <cfRule type="expression" dxfId="915" priority="1103">
      <formula>Z200=1</formula>
    </cfRule>
  </conditionalFormatting>
  <conditionalFormatting sqref="F200:G200">
    <cfRule type="expression" dxfId="914" priority="1102">
      <formula>Y200=1</formula>
    </cfRule>
  </conditionalFormatting>
  <conditionalFormatting sqref="J200:K200">
    <cfRule type="expression" dxfId="913" priority="1101">
      <formula>AA200=1</formula>
    </cfRule>
  </conditionalFormatting>
  <conditionalFormatting sqref="L200:M200">
    <cfRule type="expression" dxfId="912" priority="1100">
      <formula>AB200=1</formula>
    </cfRule>
  </conditionalFormatting>
  <conditionalFormatting sqref="F203:M203">
    <cfRule type="containsBlanks" dxfId="911" priority="1099">
      <formula>LEN(TRIM(F203))=0</formula>
    </cfRule>
  </conditionalFormatting>
  <conditionalFormatting sqref="F202:M202">
    <cfRule type="colorScale" priority="1097">
      <colorScale>
        <cfvo type="min"/>
        <cfvo type="max"/>
        <color rgb="FFFFEF9C"/>
        <color rgb="FFFF7128"/>
      </colorScale>
    </cfRule>
    <cfRule type="containsBlanks" dxfId="910" priority="1098">
      <formula>LEN(TRIM(F202))=0</formula>
    </cfRule>
  </conditionalFormatting>
  <conditionalFormatting sqref="H202:I202">
    <cfRule type="expression" dxfId="909" priority="1096">
      <formula>Z202=1</formula>
    </cfRule>
  </conditionalFormatting>
  <conditionalFormatting sqref="F202:G202">
    <cfRule type="expression" dxfId="908" priority="1095">
      <formula>Y202=1</formula>
    </cfRule>
  </conditionalFormatting>
  <conditionalFormatting sqref="J202:K202">
    <cfRule type="expression" dxfId="907" priority="1094">
      <formula>AA202=1</formula>
    </cfRule>
  </conditionalFormatting>
  <conditionalFormatting sqref="L202:M202">
    <cfRule type="expression" dxfId="906" priority="1093">
      <formula>AB202=1</formula>
    </cfRule>
  </conditionalFormatting>
  <conditionalFormatting sqref="F205:M205">
    <cfRule type="containsBlanks" dxfId="905" priority="1092">
      <formula>LEN(TRIM(F205))=0</formula>
    </cfRule>
  </conditionalFormatting>
  <conditionalFormatting sqref="F204:M204">
    <cfRule type="colorScale" priority="1090">
      <colorScale>
        <cfvo type="min"/>
        <cfvo type="max"/>
        <color rgb="FFFFEF9C"/>
        <color rgb="FFFF7128"/>
      </colorScale>
    </cfRule>
    <cfRule type="containsBlanks" dxfId="904" priority="1091">
      <formula>LEN(TRIM(F204))=0</formula>
    </cfRule>
  </conditionalFormatting>
  <conditionalFormatting sqref="H204:I204">
    <cfRule type="expression" dxfId="903" priority="1089">
      <formula>Z204=1</formula>
    </cfRule>
  </conditionalFormatting>
  <conditionalFormatting sqref="F204:G204">
    <cfRule type="expression" dxfId="902" priority="1088">
      <formula>Y204=1</formula>
    </cfRule>
  </conditionalFormatting>
  <conditionalFormatting sqref="J204:K204">
    <cfRule type="expression" dxfId="901" priority="1087">
      <formula>AA204=1</formula>
    </cfRule>
  </conditionalFormatting>
  <conditionalFormatting sqref="L204:M204">
    <cfRule type="expression" dxfId="900" priority="1086">
      <formula>AB204=1</formula>
    </cfRule>
  </conditionalFormatting>
  <conditionalFormatting sqref="F207:M207">
    <cfRule type="containsBlanks" dxfId="899" priority="1085">
      <formula>LEN(TRIM(F207))=0</formula>
    </cfRule>
  </conditionalFormatting>
  <conditionalFormatting sqref="F206:M206">
    <cfRule type="colorScale" priority="1083">
      <colorScale>
        <cfvo type="min"/>
        <cfvo type="max"/>
        <color rgb="FFFFEF9C"/>
        <color rgb="FFFF7128"/>
      </colorScale>
    </cfRule>
    <cfRule type="containsBlanks" dxfId="898" priority="1084">
      <formula>LEN(TRIM(F206))=0</formula>
    </cfRule>
  </conditionalFormatting>
  <conditionalFormatting sqref="H206:I206">
    <cfRule type="expression" dxfId="897" priority="1082">
      <formula>Z206=1</formula>
    </cfRule>
  </conditionalFormatting>
  <conditionalFormatting sqref="F206:G206">
    <cfRule type="expression" dxfId="896" priority="1081">
      <formula>Y206=1</formula>
    </cfRule>
  </conditionalFormatting>
  <conditionalFormatting sqref="J206:K206">
    <cfRule type="expression" dxfId="895" priority="1080">
      <formula>AA206=1</formula>
    </cfRule>
  </conditionalFormatting>
  <conditionalFormatting sqref="L206:M206">
    <cfRule type="expression" dxfId="894" priority="1079">
      <formula>AB206=1</formula>
    </cfRule>
  </conditionalFormatting>
  <conditionalFormatting sqref="F209:M209">
    <cfRule type="containsBlanks" dxfId="893" priority="1078">
      <formula>LEN(TRIM(F209))=0</formula>
    </cfRule>
  </conditionalFormatting>
  <conditionalFormatting sqref="F208:M208">
    <cfRule type="colorScale" priority="1076">
      <colorScale>
        <cfvo type="min"/>
        <cfvo type="max"/>
        <color rgb="FFFFEF9C"/>
        <color rgb="FFFF7128"/>
      </colorScale>
    </cfRule>
    <cfRule type="containsBlanks" dxfId="892" priority="1077">
      <formula>LEN(TRIM(F208))=0</formula>
    </cfRule>
  </conditionalFormatting>
  <conditionalFormatting sqref="H208:I208">
    <cfRule type="expression" dxfId="891" priority="1075">
      <formula>Z208=1</formula>
    </cfRule>
  </conditionalFormatting>
  <conditionalFormatting sqref="F208:G208">
    <cfRule type="expression" dxfId="890" priority="1074">
      <formula>Y208=1</formula>
    </cfRule>
  </conditionalFormatting>
  <conditionalFormatting sqref="J208:K208">
    <cfRule type="expression" dxfId="889" priority="1073">
      <formula>AA208=1</formula>
    </cfRule>
  </conditionalFormatting>
  <conditionalFormatting sqref="L208:M208">
    <cfRule type="expression" dxfId="888" priority="1072">
      <formula>AB208=1</formula>
    </cfRule>
  </conditionalFormatting>
  <conditionalFormatting sqref="F211:M211">
    <cfRule type="containsBlanks" dxfId="887" priority="1071">
      <formula>LEN(TRIM(F211))=0</formula>
    </cfRule>
  </conditionalFormatting>
  <conditionalFormatting sqref="F210:M210">
    <cfRule type="colorScale" priority="1069">
      <colorScale>
        <cfvo type="min"/>
        <cfvo type="max"/>
        <color rgb="FFFFEF9C"/>
        <color rgb="FFFF7128"/>
      </colorScale>
    </cfRule>
    <cfRule type="containsBlanks" dxfId="886" priority="1070">
      <formula>LEN(TRIM(F210))=0</formula>
    </cfRule>
  </conditionalFormatting>
  <conditionalFormatting sqref="H210:I210">
    <cfRule type="expression" dxfId="885" priority="1068">
      <formula>Z210=1</formula>
    </cfRule>
  </conditionalFormatting>
  <conditionalFormatting sqref="F210:G210">
    <cfRule type="expression" dxfId="884" priority="1067">
      <formula>Y210=1</formula>
    </cfRule>
  </conditionalFormatting>
  <conditionalFormatting sqref="J210:K210">
    <cfRule type="expression" dxfId="883" priority="1066">
      <formula>AA210=1</formula>
    </cfRule>
  </conditionalFormatting>
  <conditionalFormatting sqref="L210:M210">
    <cfRule type="expression" dxfId="882" priority="1065">
      <formula>AB210=1</formula>
    </cfRule>
  </conditionalFormatting>
  <conditionalFormatting sqref="F213:M213">
    <cfRule type="containsBlanks" dxfId="881" priority="1064">
      <formula>LEN(TRIM(F213))=0</formula>
    </cfRule>
  </conditionalFormatting>
  <conditionalFormatting sqref="F212:M212">
    <cfRule type="colorScale" priority="1062">
      <colorScale>
        <cfvo type="min"/>
        <cfvo type="max"/>
        <color rgb="FFFFEF9C"/>
        <color rgb="FFFF7128"/>
      </colorScale>
    </cfRule>
    <cfRule type="containsBlanks" dxfId="880" priority="1063">
      <formula>LEN(TRIM(F212))=0</formula>
    </cfRule>
  </conditionalFormatting>
  <conditionalFormatting sqref="H212:I212">
    <cfRule type="expression" dxfId="879" priority="1061">
      <formula>Z212=1</formula>
    </cfRule>
  </conditionalFormatting>
  <conditionalFormatting sqref="F212:G212">
    <cfRule type="expression" dxfId="878" priority="1060">
      <formula>Y212=1</formula>
    </cfRule>
  </conditionalFormatting>
  <conditionalFormatting sqref="J212:K212">
    <cfRule type="expression" dxfId="877" priority="1059">
      <formula>AA212=1</formula>
    </cfRule>
  </conditionalFormatting>
  <conditionalFormatting sqref="L212:M212">
    <cfRule type="expression" dxfId="876" priority="1058">
      <formula>AB212=1</formula>
    </cfRule>
  </conditionalFormatting>
  <conditionalFormatting sqref="F215:M215">
    <cfRule type="containsBlanks" dxfId="875" priority="1057">
      <formula>LEN(TRIM(F215))=0</formula>
    </cfRule>
  </conditionalFormatting>
  <conditionalFormatting sqref="F214:M214">
    <cfRule type="colorScale" priority="1055">
      <colorScale>
        <cfvo type="min"/>
        <cfvo type="max"/>
        <color rgb="FFFFEF9C"/>
        <color rgb="FFFF7128"/>
      </colorScale>
    </cfRule>
    <cfRule type="containsBlanks" dxfId="874" priority="1056">
      <formula>LEN(TRIM(F214))=0</formula>
    </cfRule>
  </conditionalFormatting>
  <conditionalFormatting sqref="H214:I214">
    <cfRule type="expression" dxfId="873" priority="1054">
      <formula>Z214=1</formula>
    </cfRule>
  </conditionalFormatting>
  <conditionalFormatting sqref="F214:G214">
    <cfRule type="expression" dxfId="872" priority="1053">
      <formula>Y214=1</formula>
    </cfRule>
  </conditionalFormatting>
  <conditionalFormatting sqref="J214:K214">
    <cfRule type="expression" dxfId="871" priority="1052">
      <formula>AA214=1</formula>
    </cfRule>
  </conditionalFormatting>
  <conditionalFormatting sqref="L214:M214">
    <cfRule type="expression" dxfId="870" priority="1051">
      <formula>AB214=1</formula>
    </cfRule>
  </conditionalFormatting>
  <conditionalFormatting sqref="F217:M217">
    <cfRule type="containsBlanks" dxfId="869" priority="1050">
      <formula>LEN(TRIM(F217))=0</formula>
    </cfRule>
  </conditionalFormatting>
  <conditionalFormatting sqref="F216:M216">
    <cfRule type="colorScale" priority="1048">
      <colorScale>
        <cfvo type="min"/>
        <cfvo type="max"/>
        <color rgb="FFFFEF9C"/>
        <color rgb="FFFF7128"/>
      </colorScale>
    </cfRule>
    <cfRule type="containsBlanks" dxfId="868" priority="1049">
      <formula>LEN(TRIM(F216))=0</formula>
    </cfRule>
  </conditionalFormatting>
  <conditionalFormatting sqref="H216:I216">
    <cfRule type="expression" dxfId="867" priority="1047">
      <formula>Z216=1</formula>
    </cfRule>
  </conditionalFormatting>
  <conditionalFormatting sqref="F216:G216">
    <cfRule type="expression" dxfId="866" priority="1046">
      <formula>Y216=1</formula>
    </cfRule>
  </conditionalFormatting>
  <conditionalFormatting sqref="J216:K216">
    <cfRule type="expression" dxfId="865" priority="1045">
      <formula>AA216=1</formula>
    </cfRule>
  </conditionalFormatting>
  <conditionalFormatting sqref="L216:M216">
    <cfRule type="expression" dxfId="864" priority="1044">
      <formula>AB216=1</formula>
    </cfRule>
  </conditionalFormatting>
  <conditionalFormatting sqref="F219:M219">
    <cfRule type="containsBlanks" dxfId="863" priority="1043">
      <formula>LEN(TRIM(F219))=0</formula>
    </cfRule>
  </conditionalFormatting>
  <conditionalFormatting sqref="F218:M218">
    <cfRule type="colorScale" priority="1041">
      <colorScale>
        <cfvo type="min"/>
        <cfvo type="max"/>
        <color rgb="FFFFEF9C"/>
        <color rgb="FFFF7128"/>
      </colorScale>
    </cfRule>
    <cfRule type="containsBlanks" dxfId="862" priority="1042">
      <formula>LEN(TRIM(F218))=0</formula>
    </cfRule>
  </conditionalFormatting>
  <conditionalFormatting sqref="H218:I218">
    <cfRule type="expression" dxfId="861" priority="1040">
      <formula>Z218=1</formula>
    </cfRule>
  </conditionalFormatting>
  <conditionalFormatting sqref="F218:G218">
    <cfRule type="expression" dxfId="860" priority="1039">
      <formula>Y218=1</formula>
    </cfRule>
  </conditionalFormatting>
  <conditionalFormatting sqref="J218:K218">
    <cfRule type="expression" dxfId="859" priority="1038">
      <formula>AA218=1</formula>
    </cfRule>
  </conditionalFormatting>
  <conditionalFormatting sqref="L218:M218">
    <cfRule type="expression" dxfId="858" priority="1037">
      <formula>AB218=1</formula>
    </cfRule>
  </conditionalFormatting>
  <conditionalFormatting sqref="F221:M221">
    <cfRule type="containsBlanks" dxfId="857" priority="1036">
      <formula>LEN(TRIM(F221))=0</formula>
    </cfRule>
  </conditionalFormatting>
  <conditionalFormatting sqref="F220:M220">
    <cfRule type="colorScale" priority="1034">
      <colorScale>
        <cfvo type="min"/>
        <cfvo type="max"/>
        <color rgb="FFFFEF9C"/>
        <color rgb="FFFF7128"/>
      </colorScale>
    </cfRule>
    <cfRule type="containsBlanks" dxfId="856" priority="1035">
      <formula>LEN(TRIM(F220))=0</formula>
    </cfRule>
  </conditionalFormatting>
  <conditionalFormatting sqref="H220:I220">
    <cfRule type="expression" dxfId="855" priority="1033">
      <formula>Z220=1</formula>
    </cfRule>
  </conditionalFormatting>
  <conditionalFormatting sqref="F220:G220">
    <cfRule type="expression" dxfId="854" priority="1032">
      <formula>Y220=1</formula>
    </cfRule>
  </conditionalFormatting>
  <conditionalFormatting sqref="J220:K220">
    <cfRule type="expression" dxfId="853" priority="1031">
      <formula>AA220=1</formula>
    </cfRule>
  </conditionalFormatting>
  <conditionalFormatting sqref="L220:M220">
    <cfRule type="expression" dxfId="852" priority="1030">
      <formula>AB220=1</formula>
    </cfRule>
  </conditionalFormatting>
  <conditionalFormatting sqref="F223:M223">
    <cfRule type="containsBlanks" dxfId="851" priority="1029">
      <formula>LEN(TRIM(F223))=0</formula>
    </cfRule>
  </conditionalFormatting>
  <conditionalFormatting sqref="F222:M222">
    <cfRule type="colorScale" priority="1027">
      <colorScale>
        <cfvo type="min"/>
        <cfvo type="max"/>
        <color rgb="FFFFEF9C"/>
        <color rgb="FFFF7128"/>
      </colorScale>
    </cfRule>
    <cfRule type="containsBlanks" dxfId="850" priority="1028">
      <formula>LEN(TRIM(F222))=0</formula>
    </cfRule>
  </conditionalFormatting>
  <conditionalFormatting sqref="H222:I222">
    <cfRule type="expression" dxfId="849" priority="1026">
      <formula>Z222=1</formula>
    </cfRule>
  </conditionalFormatting>
  <conditionalFormatting sqref="F222:G222">
    <cfRule type="expression" dxfId="848" priority="1025">
      <formula>Y222=1</formula>
    </cfRule>
  </conditionalFormatting>
  <conditionalFormatting sqref="J222:K222">
    <cfRule type="expression" dxfId="847" priority="1024">
      <formula>AA222=1</formula>
    </cfRule>
  </conditionalFormatting>
  <conditionalFormatting sqref="L222:M222">
    <cfRule type="expression" dxfId="846" priority="1023">
      <formula>AB222=1</formula>
    </cfRule>
  </conditionalFormatting>
  <conditionalFormatting sqref="F225:M225">
    <cfRule type="containsBlanks" dxfId="845" priority="1022">
      <formula>LEN(TRIM(F225))=0</formula>
    </cfRule>
  </conditionalFormatting>
  <conditionalFormatting sqref="F224:M224">
    <cfRule type="colorScale" priority="1020">
      <colorScale>
        <cfvo type="min"/>
        <cfvo type="max"/>
        <color rgb="FFFFEF9C"/>
        <color rgb="FFFF7128"/>
      </colorScale>
    </cfRule>
    <cfRule type="containsBlanks" dxfId="844" priority="1021">
      <formula>LEN(TRIM(F224))=0</formula>
    </cfRule>
  </conditionalFormatting>
  <conditionalFormatting sqref="H224:I224">
    <cfRule type="expression" dxfId="843" priority="1019">
      <formula>Z224=1</formula>
    </cfRule>
  </conditionalFormatting>
  <conditionalFormatting sqref="F224:G224">
    <cfRule type="expression" dxfId="842" priority="1018">
      <formula>Y224=1</formula>
    </cfRule>
  </conditionalFormatting>
  <conditionalFormatting sqref="J224:K224">
    <cfRule type="expression" dxfId="841" priority="1017">
      <formula>AA224=1</formula>
    </cfRule>
  </conditionalFormatting>
  <conditionalFormatting sqref="L224:M224">
    <cfRule type="expression" dxfId="840" priority="1016">
      <formula>AB224=1</formula>
    </cfRule>
  </conditionalFormatting>
  <conditionalFormatting sqref="F227:M227">
    <cfRule type="containsBlanks" dxfId="839" priority="1015">
      <formula>LEN(TRIM(F227))=0</formula>
    </cfRule>
  </conditionalFormatting>
  <conditionalFormatting sqref="F226:M226">
    <cfRule type="colorScale" priority="1013">
      <colorScale>
        <cfvo type="min"/>
        <cfvo type="max"/>
        <color rgb="FFFFEF9C"/>
        <color rgb="FFFF7128"/>
      </colorScale>
    </cfRule>
    <cfRule type="containsBlanks" dxfId="838" priority="1014">
      <formula>LEN(TRIM(F226))=0</formula>
    </cfRule>
  </conditionalFormatting>
  <conditionalFormatting sqref="H226:I226">
    <cfRule type="expression" dxfId="837" priority="1012">
      <formula>Z226=1</formula>
    </cfRule>
  </conditionalFormatting>
  <conditionalFormatting sqref="F226:G226">
    <cfRule type="expression" dxfId="836" priority="1011">
      <formula>Y226=1</formula>
    </cfRule>
  </conditionalFormatting>
  <conditionalFormatting sqref="J226:K226">
    <cfRule type="expression" dxfId="835" priority="1010">
      <formula>AA226=1</formula>
    </cfRule>
  </conditionalFormatting>
  <conditionalFormatting sqref="L226:M226">
    <cfRule type="expression" dxfId="834" priority="1009">
      <formula>AB226=1</formula>
    </cfRule>
  </conditionalFormatting>
  <conditionalFormatting sqref="F229:M229">
    <cfRule type="containsBlanks" dxfId="833" priority="1008">
      <formula>LEN(TRIM(F229))=0</formula>
    </cfRule>
  </conditionalFormatting>
  <conditionalFormatting sqref="F228:M228">
    <cfRule type="colorScale" priority="1006">
      <colorScale>
        <cfvo type="min"/>
        <cfvo type="max"/>
        <color rgb="FFFFEF9C"/>
        <color rgb="FFFF7128"/>
      </colorScale>
    </cfRule>
    <cfRule type="containsBlanks" dxfId="832" priority="1007">
      <formula>LEN(TRIM(F228))=0</formula>
    </cfRule>
  </conditionalFormatting>
  <conditionalFormatting sqref="H228:I228">
    <cfRule type="expression" dxfId="831" priority="1005">
      <formula>Z228=1</formula>
    </cfRule>
  </conditionalFormatting>
  <conditionalFormatting sqref="F228:G228">
    <cfRule type="expression" dxfId="830" priority="1004">
      <formula>Y228=1</formula>
    </cfRule>
  </conditionalFormatting>
  <conditionalFormatting sqref="J228:K228">
    <cfRule type="expression" dxfId="829" priority="1003">
      <formula>AA228=1</formula>
    </cfRule>
  </conditionalFormatting>
  <conditionalFormatting sqref="L228:M228">
    <cfRule type="expression" dxfId="828" priority="1002">
      <formula>AB228=1</formula>
    </cfRule>
  </conditionalFormatting>
  <conditionalFormatting sqref="F231:M231">
    <cfRule type="containsBlanks" dxfId="827" priority="1001">
      <formula>LEN(TRIM(F231))=0</formula>
    </cfRule>
  </conditionalFormatting>
  <conditionalFormatting sqref="F230:M230">
    <cfRule type="colorScale" priority="999">
      <colorScale>
        <cfvo type="min"/>
        <cfvo type="max"/>
        <color rgb="FFFFEF9C"/>
        <color rgb="FFFF7128"/>
      </colorScale>
    </cfRule>
    <cfRule type="containsBlanks" dxfId="826" priority="1000">
      <formula>LEN(TRIM(F230))=0</formula>
    </cfRule>
  </conditionalFormatting>
  <conditionalFormatting sqref="H230:I230">
    <cfRule type="expression" dxfId="825" priority="998">
      <formula>Z230=1</formula>
    </cfRule>
  </conditionalFormatting>
  <conditionalFormatting sqref="F230:G230">
    <cfRule type="expression" dxfId="824" priority="997">
      <formula>Y230=1</formula>
    </cfRule>
  </conditionalFormatting>
  <conditionalFormatting sqref="J230:K230">
    <cfRule type="expression" dxfId="823" priority="996">
      <formula>AA230=1</formula>
    </cfRule>
  </conditionalFormatting>
  <conditionalFormatting sqref="L230:M230">
    <cfRule type="expression" dxfId="822" priority="995">
      <formula>AB230=1</formula>
    </cfRule>
  </conditionalFormatting>
  <conditionalFormatting sqref="F233:M233">
    <cfRule type="containsBlanks" dxfId="821" priority="994">
      <formula>LEN(TRIM(F233))=0</formula>
    </cfRule>
  </conditionalFormatting>
  <conditionalFormatting sqref="F232:M232">
    <cfRule type="colorScale" priority="992">
      <colorScale>
        <cfvo type="min"/>
        <cfvo type="max"/>
        <color rgb="FFFFEF9C"/>
        <color rgb="FFFF7128"/>
      </colorScale>
    </cfRule>
    <cfRule type="containsBlanks" dxfId="820" priority="993">
      <formula>LEN(TRIM(F232))=0</formula>
    </cfRule>
  </conditionalFormatting>
  <conditionalFormatting sqref="H232:I232">
    <cfRule type="expression" dxfId="819" priority="991">
      <formula>Z232=1</formula>
    </cfRule>
  </conditionalFormatting>
  <conditionalFormatting sqref="F232:G232">
    <cfRule type="expression" dxfId="818" priority="990">
      <formula>Y232=1</formula>
    </cfRule>
  </conditionalFormatting>
  <conditionalFormatting sqref="J232:K232">
    <cfRule type="expression" dxfId="817" priority="989">
      <formula>AA232=1</formula>
    </cfRule>
  </conditionalFormatting>
  <conditionalFormatting sqref="L232:M232">
    <cfRule type="expression" dxfId="816" priority="988">
      <formula>AB232=1</formula>
    </cfRule>
  </conditionalFormatting>
  <conditionalFormatting sqref="F235:M235">
    <cfRule type="containsBlanks" dxfId="815" priority="987">
      <formula>LEN(TRIM(F235))=0</formula>
    </cfRule>
  </conditionalFormatting>
  <conditionalFormatting sqref="F234:M234">
    <cfRule type="colorScale" priority="985">
      <colorScale>
        <cfvo type="min"/>
        <cfvo type="max"/>
        <color rgb="FFFFEF9C"/>
        <color rgb="FFFF7128"/>
      </colorScale>
    </cfRule>
    <cfRule type="containsBlanks" dxfId="814" priority="986">
      <formula>LEN(TRIM(F234))=0</formula>
    </cfRule>
  </conditionalFormatting>
  <conditionalFormatting sqref="H234:I234">
    <cfRule type="expression" dxfId="813" priority="984">
      <formula>Z234=1</formula>
    </cfRule>
  </conditionalFormatting>
  <conditionalFormatting sqref="F234:G234">
    <cfRule type="expression" dxfId="812" priority="983">
      <formula>Y234=1</formula>
    </cfRule>
  </conditionalFormatting>
  <conditionalFormatting sqref="J234:K234">
    <cfRule type="expression" dxfId="811" priority="982">
      <formula>AA234=1</formula>
    </cfRule>
  </conditionalFormatting>
  <conditionalFormatting sqref="L234:M234">
    <cfRule type="expression" dxfId="810" priority="981">
      <formula>AB234=1</formula>
    </cfRule>
  </conditionalFormatting>
  <conditionalFormatting sqref="F237:M237">
    <cfRule type="containsBlanks" dxfId="809" priority="980">
      <formula>LEN(TRIM(F237))=0</formula>
    </cfRule>
  </conditionalFormatting>
  <conditionalFormatting sqref="F236:M236">
    <cfRule type="colorScale" priority="978">
      <colorScale>
        <cfvo type="min"/>
        <cfvo type="max"/>
        <color rgb="FFFFEF9C"/>
        <color rgb="FFFF7128"/>
      </colorScale>
    </cfRule>
    <cfRule type="containsBlanks" dxfId="808" priority="979">
      <formula>LEN(TRIM(F236))=0</formula>
    </cfRule>
  </conditionalFormatting>
  <conditionalFormatting sqref="H236:I236">
    <cfRule type="expression" dxfId="807" priority="977">
      <formula>Z236=1</formula>
    </cfRule>
  </conditionalFormatting>
  <conditionalFormatting sqref="F236:G236">
    <cfRule type="expression" dxfId="806" priority="976">
      <formula>Y236=1</formula>
    </cfRule>
  </conditionalFormatting>
  <conditionalFormatting sqref="J236:K236">
    <cfRule type="expression" dxfId="805" priority="975">
      <formula>AA236=1</formula>
    </cfRule>
  </conditionalFormatting>
  <conditionalFormatting sqref="L236:M236">
    <cfRule type="expression" dxfId="804" priority="974">
      <formula>AB236=1</formula>
    </cfRule>
  </conditionalFormatting>
  <conditionalFormatting sqref="F239:M239">
    <cfRule type="containsBlanks" dxfId="803" priority="973">
      <formula>LEN(TRIM(F239))=0</formula>
    </cfRule>
  </conditionalFormatting>
  <conditionalFormatting sqref="F238:M238">
    <cfRule type="colorScale" priority="971">
      <colorScale>
        <cfvo type="min"/>
        <cfvo type="max"/>
        <color rgb="FFFFEF9C"/>
        <color rgb="FFFF7128"/>
      </colorScale>
    </cfRule>
    <cfRule type="containsBlanks" dxfId="802" priority="972">
      <formula>LEN(TRIM(F238))=0</formula>
    </cfRule>
  </conditionalFormatting>
  <conditionalFormatting sqref="H238:I238">
    <cfRule type="expression" dxfId="801" priority="970">
      <formula>Z238=1</formula>
    </cfRule>
  </conditionalFormatting>
  <conditionalFormatting sqref="F238:G238">
    <cfRule type="expression" dxfId="800" priority="969">
      <formula>Y238=1</formula>
    </cfRule>
  </conditionalFormatting>
  <conditionalFormatting sqref="J238:K238">
    <cfRule type="expression" dxfId="799" priority="968">
      <formula>AA238=1</formula>
    </cfRule>
  </conditionalFormatting>
  <conditionalFormatting sqref="L238:M238">
    <cfRule type="expression" dxfId="798" priority="967">
      <formula>AB238=1</formula>
    </cfRule>
  </conditionalFormatting>
  <conditionalFormatting sqref="F241:M241">
    <cfRule type="containsBlanks" dxfId="797" priority="966">
      <formula>LEN(TRIM(F241))=0</formula>
    </cfRule>
  </conditionalFormatting>
  <conditionalFormatting sqref="F240:M240">
    <cfRule type="colorScale" priority="964">
      <colorScale>
        <cfvo type="min"/>
        <cfvo type="max"/>
        <color rgb="FFFFEF9C"/>
        <color rgb="FFFF7128"/>
      </colorScale>
    </cfRule>
    <cfRule type="containsBlanks" dxfId="796" priority="965">
      <formula>LEN(TRIM(F240))=0</formula>
    </cfRule>
  </conditionalFormatting>
  <conditionalFormatting sqref="H240:I240">
    <cfRule type="expression" dxfId="795" priority="963">
      <formula>Z240=1</formula>
    </cfRule>
  </conditionalFormatting>
  <conditionalFormatting sqref="F240:G240">
    <cfRule type="expression" dxfId="794" priority="962">
      <formula>Y240=1</formula>
    </cfRule>
  </conditionalFormatting>
  <conditionalFormatting sqref="J240:K240">
    <cfRule type="expression" dxfId="793" priority="961">
      <formula>AA240=1</formula>
    </cfRule>
  </conditionalFormatting>
  <conditionalFormatting sqref="L240:M240">
    <cfRule type="expression" dxfId="792" priority="960">
      <formula>AB240=1</formula>
    </cfRule>
  </conditionalFormatting>
  <conditionalFormatting sqref="F243:M243">
    <cfRule type="containsBlanks" dxfId="791" priority="959">
      <formula>LEN(TRIM(F243))=0</formula>
    </cfRule>
  </conditionalFormatting>
  <conditionalFormatting sqref="F242:M242">
    <cfRule type="colorScale" priority="957">
      <colorScale>
        <cfvo type="min"/>
        <cfvo type="max"/>
        <color rgb="FFFFEF9C"/>
        <color rgb="FFFF7128"/>
      </colorScale>
    </cfRule>
    <cfRule type="containsBlanks" dxfId="790" priority="958">
      <formula>LEN(TRIM(F242))=0</formula>
    </cfRule>
  </conditionalFormatting>
  <conditionalFormatting sqref="F245:M245">
    <cfRule type="containsBlanks" dxfId="789" priority="952">
      <formula>LEN(TRIM(F245))=0</formula>
    </cfRule>
  </conditionalFormatting>
  <conditionalFormatting sqref="F244:M244">
    <cfRule type="colorScale" priority="950">
      <colorScale>
        <cfvo type="min"/>
        <cfvo type="max"/>
        <color rgb="FFFFEF9C"/>
        <color rgb="FFFF7128"/>
      </colorScale>
    </cfRule>
    <cfRule type="containsBlanks" dxfId="788" priority="951">
      <formula>LEN(TRIM(F244))=0</formula>
    </cfRule>
  </conditionalFormatting>
  <conditionalFormatting sqref="H244:I244">
    <cfRule type="expression" dxfId="787" priority="949">
      <formula>Z244=1</formula>
    </cfRule>
  </conditionalFormatting>
  <conditionalFormatting sqref="F244:G244">
    <cfRule type="expression" dxfId="786" priority="948">
      <formula>Y244=1</formula>
    </cfRule>
  </conditionalFormatting>
  <conditionalFormatting sqref="J244:K244">
    <cfRule type="expression" dxfId="785" priority="947">
      <formula>AA244=1</formula>
    </cfRule>
  </conditionalFormatting>
  <conditionalFormatting sqref="L244:M244">
    <cfRule type="expression" dxfId="784" priority="946">
      <formula>AB244=1</formula>
    </cfRule>
  </conditionalFormatting>
  <conditionalFormatting sqref="F247:M247">
    <cfRule type="containsBlanks" dxfId="783" priority="945">
      <formula>LEN(TRIM(F247))=0</formula>
    </cfRule>
  </conditionalFormatting>
  <conditionalFormatting sqref="F246:M246">
    <cfRule type="colorScale" priority="943">
      <colorScale>
        <cfvo type="min"/>
        <cfvo type="max"/>
        <color rgb="FFFFEF9C"/>
        <color rgb="FFFF7128"/>
      </colorScale>
    </cfRule>
    <cfRule type="containsBlanks" dxfId="782" priority="944">
      <formula>LEN(TRIM(F246))=0</formula>
    </cfRule>
  </conditionalFormatting>
  <conditionalFormatting sqref="H246:I246">
    <cfRule type="expression" dxfId="781" priority="942">
      <formula>Z246=1</formula>
    </cfRule>
  </conditionalFormatting>
  <conditionalFormatting sqref="F246:G246">
    <cfRule type="expression" dxfId="780" priority="941">
      <formula>Y246=1</formula>
    </cfRule>
  </conditionalFormatting>
  <conditionalFormatting sqref="J246:K246">
    <cfRule type="expression" dxfId="779" priority="940">
      <formula>AA246=1</formula>
    </cfRule>
  </conditionalFormatting>
  <conditionalFormatting sqref="L246:M246">
    <cfRule type="expression" dxfId="778" priority="939">
      <formula>AB246=1</formula>
    </cfRule>
  </conditionalFormatting>
  <conditionalFormatting sqref="F249:M249">
    <cfRule type="containsBlanks" dxfId="777" priority="938">
      <formula>LEN(TRIM(F249))=0</formula>
    </cfRule>
  </conditionalFormatting>
  <conditionalFormatting sqref="F248:M248">
    <cfRule type="colorScale" priority="936">
      <colorScale>
        <cfvo type="min"/>
        <cfvo type="max"/>
        <color rgb="FFFFEF9C"/>
        <color rgb="FFFF7128"/>
      </colorScale>
    </cfRule>
    <cfRule type="containsBlanks" dxfId="776" priority="937">
      <formula>LEN(TRIM(F248))=0</formula>
    </cfRule>
  </conditionalFormatting>
  <conditionalFormatting sqref="H248:I248">
    <cfRule type="expression" dxfId="775" priority="935">
      <formula>Z248=1</formula>
    </cfRule>
  </conditionalFormatting>
  <conditionalFormatting sqref="F248:G248">
    <cfRule type="expression" dxfId="774" priority="934">
      <formula>Y248=1</formula>
    </cfRule>
  </conditionalFormatting>
  <conditionalFormatting sqref="J248:K248">
    <cfRule type="expression" dxfId="773" priority="933">
      <formula>AA248=1</formula>
    </cfRule>
  </conditionalFormatting>
  <conditionalFormatting sqref="L248:M248">
    <cfRule type="expression" dxfId="772" priority="932">
      <formula>AB248=1</formula>
    </cfRule>
  </conditionalFormatting>
  <conditionalFormatting sqref="F251:M251">
    <cfRule type="containsBlanks" dxfId="771" priority="931">
      <formula>LEN(TRIM(F251))=0</formula>
    </cfRule>
  </conditionalFormatting>
  <conditionalFormatting sqref="F250:M250">
    <cfRule type="colorScale" priority="929">
      <colorScale>
        <cfvo type="min"/>
        <cfvo type="max"/>
        <color rgb="FFFFEF9C"/>
        <color rgb="FFFF7128"/>
      </colorScale>
    </cfRule>
    <cfRule type="containsBlanks" dxfId="770" priority="930">
      <formula>LEN(TRIM(F250))=0</formula>
    </cfRule>
  </conditionalFormatting>
  <conditionalFormatting sqref="H250:I250">
    <cfRule type="expression" dxfId="769" priority="928">
      <formula>Z250=1</formula>
    </cfRule>
  </conditionalFormatting>
  <conditionalFormatting sqref="F250:G250">
    <cfRule type="expression" dxfId="768" priority="927">
      <formula>Y250=1</formula>
    </cfRule>
  </conditionalFormatting>
  <conditionalFormatting sqref="J250:K250">
    <cfRule type="expression" dxfId="767" priority="926">
      <formula>AA250=1</formula>
    </cfRule>
  </conditionalFormatting>
  <conditionalFormatting sqref="L250:M250">
    <cfRule type="expression" dxfId="766" priority="925">
      <formula>AB250=1</formula>
    </cfRule>
  </conditionalFormatting>
  <conditionalFormatting sqref="F253:M253">
    <cfRule type="containsBlanks" dxfId="765" priority="924">
      <formula>LEN(TRIM(F253))=0</formula>
    </cfRule>
  </conditionalFormatting>
  <conditionalFormatting sqref="F252:M252">
    <cfRule type="colorScale" priority="922">
      <colorScale>
        <cfvo type="min"/>
        <cfvo type="max"/>
        <color rgb="FFFFEF9C"/>
        <color rgb="FFFF7128"/>
      </colorScale>
    </cfRule>
    <cfRule type="containsBlanks" dxfId="764" priority="923">
      <formula>LEN(TRIM(F252))=0</formula>
    </cfRule>
  </conditionalFormatting>
  <conditionalFormatting sqref="H252:I252">
    <cfRule type="expression" dxfId="763" priority="921">
      <formula>Z252=1</formula>
    </cfRule>
  </conditionalFormatting>
  <conditionalFormatting sqref="F252:G252">
    <cfRule type="expression" dxfId="762" priority="920">
      <formula>Y252=1</formula>
    </cfRule>
  </conditionalFormatting>
  <conditionalFormatting sqref="J252:K252">
    <cfRule type="expression" dxfId="761" priority="919">
      <formula>AA252=1</formula>
    </cfRule>
  </conditionalFormatting>
  <conditionalFormatting sqref="L252:M252">
    <cfRule type="expression" dxfId="760" priority="918">
      <formula>AB252=1</formula>
    </cfRule>
  </conditionalFormatting>
  <conditionalFormatting sqref="F255:M255">
    <cfRule type="containsBlanks" dxfId="759" priority="917">
      <formula>LEN(TRIM(F255))=0</formula>
    </cfRule>
  </conditionalFormatting>
  <conditionalFormatting sqref="F254:M254">
    <cfRule type="colorScale" priority="915">
      <colorScale>
        <cfvo type="min"/>
        <cfvo type="max"/>
        <color rgb="FFFFEF9C"/>
        <color rgb="FFFF7128"/>
      </colorScale>
    </cfRule>
    <cfRule type="containsBlanks" dxfId="758" priority="916">
      <formula>LEN(TRIM(F254))=0</formula>
    </cfRule>
  </conditionalFormatting>
  <conditionalFormatting sqref="F257:M257">
    <cfRule type="containsBlanks" dxfId="757" priority="910">
      <formula>LEN(TRIM(F257))=0</formula>
    </cfRule>
  </conditionalFormatting>
  <conditionalFormatting sqref="F256:M256">
    <cfRule type="colorScale" priority="908">
      <colorScale>
        <cfvo type="min"/>
        <cfvo type="max"/>
        <color rgb="FFFFEF9C"/>
        <color rgb="FFFF7128"/>
      </colorScale>
    </cfRule>
    <cfRule type="containsBlanks" dxfId="756" priority="909">
      <formula>LEN(TRIM(F256))=0</formula>
    </cfRule>
  </conditionalFormatting>
  <conditionalFormatting sqref="H256:I256">
    <cfRule type="expression" dxfId="755" priority="907">
      <formula>Z256=1</formula>
    </cfRule>
  </conditionalFormatting>
  <conditionalFormatting sqref="F256:G256">
    <cfRule type="expression" dxfId="754" priority="906">
      <formula>Y256=1</formula>
    </cfRule>
  </conditionalFormatting>
  <conditionalFormatting sqref="J256:K256">
    <cfRule type="expression" dxfId="753" priority="905">
      <formula>AA256=1</formula>
    </cfRule>
  </conditionalFormatting>
  <conditionalFormatting sqref="L256:M256">
    <cfRule type="expression" dxfId="752" priority="904">
      <formula>AB256=1</formula>
    </cfRule>
  </conditionalFormatting>
  <conditionalFormatting sqref="F259:M259">
    <cfRule type="containsBlanks" dxfId="751" priority="903">
      <formula>LEN(TRIM(F259))=0</formula>
    </cfRule>
  </conditionalFormatting>
  <conditionalFormatting sqref="F258:M258">
    <cfRule type="colorScale" priority="901">
      <colorScale>
        <cfvo type="min"/>
        <cfvo type="max"/>
        <color rgb="FFFFEF9C"/>
        <color rgb="FFFF7128"/>
      </colorScale>
    </cfRule>
    <cfRule type="containsBlanks" dxfId="750" priority="902">
      <formula>LEN(TRIM(F258))=0</formula>
    </cfRule>
  </conditionalFormatting>
  <conditionalFormatting sqref="H258:I258">
    <cfRule type="expression" dxfId="749" priority="900">
      <formula>Z258=1</formula>
    </cfRule>
  </conditionalFormatting>
  <conditionalFormatting sqref="F258:G258">
    <cfRule type="expression" dxfId="748" priority="899">
      <formula>Y258=1</formula>
    </cfRule>
  </conditionalFormatting>
  <conditionalFormatting sqref="J258:K258">
    <cfRule type="expression" dxfId="747" priority="898">
      <formula>AA258=1</formula>
    </cfRule>
  </conditionalFormatting>
  <conditionalFormatting sqref="L258:M258">
    <cfRule type="expression" dxfId="746" priority="897">
      <formula>AB258=1</formula>
    </cfRule>
  </conditionalFormatting>
  <conditionalFormatting sqref="F261:M261">
    <cfRule type="containsBlanks" dxfId="745" priority="896">
      <formula>LEN(TRIM(F261))=0</formula>
    </cfRule>
  </conditionalFormatting>
  <conditionalFormatting sqref="F260:M260">
    <cfRule type="colorScale" priority="894">
      <colorScale>
        <cfvo type="min"/>
        <cfvo type="max"/>
        <color rgb="FFFFEF9C"/>
        <color rgb="FFFF7128"/>
      </colorScale>
    </cfRule>
    <cfRule type="containsBlanks" dxfId="744" priority="895">
      <formula>LEN(TRIM(F260))=0</formula>
    </cfRule>
  </conditionalFormatting>
  <conditionalFormatting sqref="H260:I260">
    <cfRule type="expression" dxfId="743" priority="893">
      <formula>Z260=1</formula>
    </cfRule>
  </conditionalFormatting>
  <conditionalFormatting sqref="F260:G260">
    <cfRule type="expression" dxfId="742" priority="892">
      <formula>Y260=1</formula>
    </cfRule>
  </conditionalFormatting>
  <conditionalFormatting sqref="J260:K260">
    <cfRule type="expression" dxfId="741" priority="891">
      <formula>AA260=1</formula>
    </cfRule>
  </conditionalFormatting>
  <conditionalFormatting sqref="L260:M260">
    <cfRule type="expression" dxfId="740" priority="890">
      <formula>AB260=1</formula>
    </cfRule>
  </conditionalFormatting>
  <conditionalFormatting sqref="F263:M263">
    <cfRule type="containsBlanks" dxfId="739" priority="889">
      <formula>LEN(TRIM(F263))=0</formula>
    </cfRule>
  </conditionalFormatting>
  <conditionalFormatting sqref="F262:M262">
    <cfRule type="colorScale" priority="887">
      <colorScale>
        <cfvo type="min"/>
        <cfvo type="max"/>
        <color rgb="FFFFEF9C"/>
        <color rgb="FFFF7128"/>
      </colorScale>
    </cfRule>
    <cfRule type="containsBlanks" dxfId="738" priority="888">
      <formula>LEN(TRIM(F262))=0</formula>
    </cfRule>
  </conditionalFormatting>
  <conditionalFormatting sqref="H262:I262">
    <cfRule type="expression" dxfId="737" priority="886">
      <formula>Z262=1</formula>
    </cfRule>
  </conditionalFormatting>
  <conditionalFormatting sqref="F262:G262">
    <cfRule type="expression" dxfId="736" priority="885">
      <formula>Y262=1</formula>
    </cfRule>
  </conditionalFormatting>
  <conditionalFormatting sqref="J262:K262">
    <cfRule type="expression" dxfId="735" priority="884">
      <formula>AA262=1</formula>
    </cfRule>
  </conditionalFormatting>
  <conditionalFormatting sqref="L262:M262">
    <cfRule type="expression" dxfId="734" priority="883">
      <formula>AB262=1</formula>
    </cfRule>
  </conditionalFormatting>
  <conditionalFormatting sqref="F265:M265">
    <cfRule type="containsBlanks" dxfId="733" priority="882">
      <formula>LEN(TRIM(F265))=0</formula>
    </cfRule>
  </conditionalFormatting>
  <conditionalFormatting sqref="F264:M264">
    <cfRule type="colorScale" priority="880">
      <colorScale>
        <cfvo type="min"/>
        <cfvo type="max"/>
        <color rgb="FFFFEF9C"/>
        <color rgb="FFFF7128"/>
      </colorScale>
    </cfRule>
    <cfRule type="containsBlanks" dxfId="732" priority="881">
      <formula>LEN(TRIM(F264))=0</formula>
    </cfRule>
  </conditionalFormatting>
  <conditionalFormatting sqref="H264:I264">
    <cfRule type="expression" dxfId="731" priority="879">
      <formula>Z264=1</formula>
    </cfRule>
  </conditionalFormatting>
  <conditionalFormatting sqref="F264:G264">
    <cfRule type="expression" dxfId="730" priority="878">
      <formula>Y264=1</formula>
    </cfRule>
  </conditionalFormatting>
  <conditionalFormatting sqref="J264:K264">
    <cfRule type="expression" dxfId="729" priority="877">
      <formula>AA264=1</formula>
    </cfRule>
  </conditionalFormatting>
  <conditionalFormatting sqref="L264:M264">
    <cfRule type="expression" dxfId="728" priority="876">
      <formula>AB264=1</formula>
    </cfRule>
  </conditionalFormatting>
  <conditionalFormatting sqref="F267:M267">
    <cfRule type="containsBlanks" dxfId="727" priority="875">
      <formula>LEN(TRIM(F267))=0</formula>
    </cfRule>
  </conditionalFormatting>
  <conditionalFormatting sqref="F266:M266">
    <cfRule type="colorScale" priority="873">
      <colorScale>
        <cfvo type="min"/>
        <cfvo type="max"/>
        <color rgb="FFFFEF9C"/>
        <color rgb="FFFF7128"/>
      </colorScale>
    </cfRule>
    <cfRule type="containsBlanks" dxfId="726" priority="874">
      <formula>LEN(TRIM(F266))=0</formula>
    </cfRule>
  </conditionalFormatting>
  <conditionalFormatting sqref="F269:M269">
    <cfRule type="containsBlanks" dxfId="725" priority="868">
      <formula>LEN(TRIM(F269))=0</formula>
    </cfRule>
  </conditionalFormatting>
  <conditionalFormatting sqref="F268:M268">
    <cfRule type="colorScale" priority="866">
      <colorScale>
        <cfvo type="min"/>
        <cfvo type="max"/>
        <color rgb="FFFFEF9C"/>
        <color rgb="FFFF7128"/>
      </colorScale>
    </cfRule>
    <cfRule type="containsBlanks" dxfId="724" priority="867">
      <formula>LEN(TRIM(F268))=0</formula>
    </cfRule>
  </conditionalFormatting>
  <conditionalFormatting sqref="H268:I268">
    <cfRule type="expression" dxfId="723" priority="865">
      <formula>Z268=1</formula>
    </cfRule>
  </conditionalFormatting>
  <conditionalFormatting sqref="F268:G268">
    <cfRule type="expression" dxfId="722" priority="864">
      <formula>Y268=1</formula>
    </cfRule>
  </conditionalFormatting>
  <conditionalFormatting sqref="J268:K268">
    <cfRule type="expression" dxfId="721" priority="863">
      <formula>AA268=1</formula>
    </cfRule>
  </conditionalFormatting>
  <conditionalFormatting sqref="L268:M268">
    <cfRule type="expression" dxfId="720" priority="862">
      <formula>AB268=1</formula>
    </cfRule>
  </conditionalFormatting>
  <conditionalFormatting sqref="F271:M271">
    <cfRule type="containsBlanks" dxfId="719" priority="861">
      <formula>LEN(TRIM(F271))=0</formula>
    </cfRule>
  </conditionalFormatting>
  <conditionalFormatting sqref="F270:M270">
    <cfRule type="colorScale" priority="859">
      <colorScale>
        <cfvo type="min"/>
        <cfvo type="max"/>
        <color rgb="FFFFEF9C"/>
        <color rgb="FFFF7128"/>
      </colorScale>
    </cfRule>
    <cfRule type="containsBlanks" dxfId="718" priority="860">
      <formula>LEN(TRIM(F270))=0</formula>
    </cfRule>
  </conditionalFormatting>
  <conditionalFormatting sqref="H270:I270">
    <cfRule type="expression" dxfId="717" priority="858">
      <formula>Z270=1</formula>
    </cfRule>
  </conditionalFormatting>
  <conditionalFormatting sqref="F270:G270">
    <cfRule type="expression" dxfId="716" priority="857">
      <formula>Y270=1</formula>
    </cfRule>
  </conditionalFormatting>
  <conditionalFormatting sqref="J270:K270">
    <cfRule type="expression" dxfId="715" priority="856">
      <formula>AA270=1</formula>
    </cfRule>
  </conditionalFormatting>
  <conditionalFormatting sqref="L270:M270">
    <cfRule type="expression" dxfId="714" priority="855">
      <formula>AB270=1</formula>
    </cfRule>
  </conditionalFormatting>
  <conditionalFormatting sqref="F273:M273">
    <cfRule type="containsBlanks" dxfId="713" priority="854">
      <formula>LEN(TRIM(F273))=0</formula>
    </cfRule>
  </conditionalFormatting>
  <conditionalFormatting sqref="F272:M272">
    <cfRule type="colorScale" priority="852">
      <colorScale>
        <cfvo type="min"/>
        <cfvo type="max"/>
        <color rgb="FFFFEF9C"/>
        <color rgb="FFFF7128"/>
      </colorScale>
    </cfRule>
    <cfRule type="containsBlanks" dxfId="712" priority="853">
      <formula>LEN(TRIM(F272))=0</formula>
    </cfRule>
  </conditionalFormatting>
  <conditionalFormatting sqref="H272:I272">
    <cfRule type="expression" dxfId="711" priority="851">
      <formula>Z272=1</formula>
    </cfRule>
  </conditionalFormatting>
  <conditionalFormatting sqref="F272:G272">
    <cfRule type="expression" dxfId="710" priority="850">
      <formula>Y272=1</formula>
    </cfRule>
  </conditionalFormatting>
  <conditionalFormatting sqref="J272:K272">
    <cfRule type="expression" dxfId="709" priority="849">
      <formula>AA272=1</formula>
    </cfRule>
  </conditionalFormatting>
  <conditionalFormatting sqref="L272:M272">
    <cfRule type="expression" dxfId="708" priority="848">
      <formula>AB272=1</formula>
    </cfRule>
  </conditionalFormatting>
  <conditionalFormatting sqref="F275:M275">
    <cfRule type="containsBlanks" dxfId="707" priority="847">
      <formula>LEN(TRIM(F275))=0</formula>
    </cfRule>
  </conditionalFormatting>
  <conditionalFormatting sqref="F274:M274">
    <cfRule type="colorScale" priority="845">
      <colorScale>
        <cfvo type="min"/>
        <cfvo type="max"/>
        <color rgb="FFFFEF9C"/>
        <color rgb="FFFF7128"/>
      </colorScale>
    </cfRule>
    <cfRule type="containsBlanks" dxfId="706" priority="846">
      <formula>LEN(TRIM(F274))=0</formula>
    </cfRule>
  </conditionalFormatting>
  <conditionalFormatting sqref="H274:I274">
    <cfRule type="expression" dxfId="705" priority="844">
      <formula>Z274=1</formula>
    </cfRule>
  </conditionalFormatting>
  <conditionalFormatting sqref="F274:G274">
    <cfRule type="expression" dxfId="704" priority="843">
      <formula>Y274=1</formula>
    </cfRule>
  </conditionalFormatting>
  <conditionalFormatting sqref="J274:K274">
    <cfRule type="expression" dxfId="703" priority="842">
      <formula>AA274=1</formula>
    </cfRule>
  </conditionalFormatting>
  <conditionalFormatting sqref="L274:M274">
    <cfRule type="expression" dxfId="702" priority="841">
      <formula>AB274=1</formula>
    </cfRule>
  </conditionalFormatting>
  <conditionalFormatting sqref="F277:M277">
    <cfRule type="containsBlanks" dxfId="701" priority="840">
      <formula>LEN(TRIM(F277))=0</formula>
    </cfRule>
  </conditionalFormatting>
  <conditionalFormatting sqref="F276:M276">
    <cfRule type="colorScale" priority="838">
      <colorScale>
        <cfvo type="min"/>
        <cfvo type="max"/>
        <color rgb="FFFFEF9C"/>
        <color rgb="FFFF7128"/>
      </colorScale>
    </cfRule>
    <cfRule type="containsBlanks" dxfId="700" priority="839">
      <formula>LEN(TRIM(F276))=0</formula>
    </cfRule>
  </conditionalFormatting>
  <conditionalFormatting sqref="H276:I276">
    <cfRule type="expression" dxfId="699" priority="837">
      <formula>Z276=1</formula>
    </cfRule>
  </conditionalFormatting>
  <conditionalFormatting sqref="F276:G276">
    <cfRule type="expression" dxfId="698" priority="836">
      <formula>Y276=1</formula>
    </cfRule>
  </conditionalFormatting>
  <conditionalFormatting sqref="J276:K276">
    <cfRule type="expression" dxfId="697" priority="835">
      <formula>AA276=1</formula>
    </cfRule>
  </conditionalFormatting>
  <conditionalFormatting sqref="L276:M276">
    <cfRule type="expression" dxfId="696" priority="834">
      <formula>AB276=1</formula>
    </cfRule>
  </conditionalFormatting>
  <conditionalFormatting sqref="F279:M279">
    <cfRule type="containsBlanks" dxfId="695" priority="833">
      <formula>LEN(TRIM(F279))=0</formula>
    </cfRule>
  </conditionalFormatting>
  <conditionalFormatting sqref="F278:M278">
    <cfRule type="colorScale" priority="831">
      <colorScale>
        <cfvo type="min"/>
        <cfvo type="max"/>
        <color rgb="FFFFEF9C"/>
        <color rgb="FFFF7128"/>
      </colorScale>
    </cfRule>
    <cfRule type="containsBlanks" dxfId="694" priority="832">
      <formula>LEN(TRIM(F278))=0</formula>
    </cfRule>
  </conditionalFormatting>
  <conditionalFormatting sqref="H278:I278">
    <cfRule type="expression" dxfId="693" priority="830">
      <formula>Z278=1</formula>
    </cfRule>
  </conditionalFormatting>
  <conditionalFormatting sqref="F278:G278">
    <cfRule type="expression" dxfId="692" priority="829">
      <formula>Y278=1</formula>
    </cfRule>
  </conditionalFormatting>
  <conditionalFormatting sqref="J278:K278">
    <cfRule type="expression" dxfId="691" priority="828">
      <formula>AA278=1</formula>
    </cfRule>
  </conditionalFormatting>
  <conditionalFormatting sqref="L278:M278">
    <cfRule type="expression" dxfId="690" priority="827">
      <formula>AB278=1</formula>
    </cfRule>
  </conditionalFormatting>
  <conditionalFormatting sqref="F281:M281">
    <cfRule type="containsBlanks" dxfId="689" priority="826">
      <formula>LEN(TRIM(F281))=0</formula>
    </cfRule>
  </conditionalFormatting>
  <conditionalFormatting sqref="F280:M280">
    <cfRule type="colorScale" priority="824">
      <colorScale>
        <cfvo type="min"/>
        <cfvo type="max"/>
        <color rgb="FFFFEF9C"/>
        <color rgb="FFFF7128"/>
      </colorScale>
    </cfRule>
    <cfRule type="containsBlanks" dxfId="688" priority="825">
      <formula>LEN(TRIM(F280))=0</formula>
    </cfRule>
  </conditionalFormatting>
  <conditionalFormatting sqref="H280:I280">
    <cfRule type="expression" dxfId="687" priority="823">
      <formula>Z280=1</formula>
    </cfRule>
  </conditionalFormatting>
  <conditionalFormatting sqref="F280:G280">
    <cfRule type="expression" dxfId="686" priority="822">
      <formula>Y280=1</formula>
    </cfRule>
  </conditionalFormatting>
  <conditionalFormatting sqref="J280:K280">
    <cfRule type="expression" dxfId="685" priority="821">
      <formula>AA280=1</formula>
    </cfRule>
  </conditionalFormatting>
  <conditionalFormatting sqref="L280:M280">
    <cfRule type="expression" dxfId="684" priority="820">
      <formula>AB280=1</formula>
    </cfRule>
  </conditionalFormatting>
  <conditionalFormatting sqref="F283:M283">
    <cfRule type="containsBlanks" dxfId="683" priority="819">
      <formula>LEN(TRIM(F283))=0</formula>
    </cfRule>
  </conditionalFormatting>
  <conditionalFormatting sqref="F282:M282">
    <cfRule type="colorScale" priority="817">
      <colorScale>
        <cfvo type="min"/>
        <cfvo type="max"/>
        <color rgb="FFFFEF9C"/>
        <color rgb="FFFF7128"/>
      </colorScale>
    </cfRule>
    <cfRule type="containsBlanks" dxfId="682" priority="818">
      <formula>LEN(TRIM(F282))=0</formula>
    </cfRule>
  </conditionalFormatting>
  <conditionalFormatting sqref="H282:I282">
    <cfRule type="expression" dxfId="681" priority="816">
      <formula>Z282=1</formula>
    </cfRule>
  </conditionalFormatting>
  <conditionalFormatting sqref="F282:G282">
    <cfRule type="expression" dxfId="680" priority="815">
      <formula>Y282=1</formula>
    </cfRule>
  </conditionalFormatting>
  <conditionalFormatting sqref="J282:K282">
    <cfRule type="expression" dxfId="679" priority="814">
      <formula>AA282=1</formula>
    </cfRule>
  </conditionalFormatting>
  <conditionalFormatting sqref="L282:M282">
    <cfRule type="expression" dxfId="678" priority="813">
      <formula>AB282=1</formula>
    </cfRule>
  </conditionalFormatting>
  <conditionalFormatting sqref="F285:M285">
    <cfRule type="containsBlanks" dxfId="677" priority="812">
      <formula>LEN(TRIM(F285))=0</formula>
    </cfRule>
  </conditionalFormatting>
  <conditionalFormatting sqref="F284:M284">
    <cfRule type="colorScale" priority="810">
      <colorScale>
        <cfvo type="min"/>
        <cfvo type="max"/>
        <color rgb="FFFFEF9C"/>
        <color rgb="FFFF7128"/>
      </colorScale>
    </cfRule>
    <cfRule type="containsBlanks" dxfId="676" priority="811">
      <formula>LEN(TRIM(F284))=0</formula>
    </cfRule>
  </conditionalFormatting>
  <conditionalFormatting sqref="H284:I284">
    <cfRule type="expression" dxfId="675" priority="809">
      <formula>Z284=1</formula>
    </cfRule>
  </conditionalFormatting>
  <conditionalFormatting sqref="F284:G284">
    <cfRule type="expression" dxfId="674" priority="808">
      <formula>Y284=1</formula>
    </cfRule>
  </conditionalFormatting>
  <conditionalFormatting sqref="J284:K284">
    <cfRule type="expression" dxfId="673" priority="807">
      <formula>AA284=1</formula>
    </cfRule>
  </conditionalFormatting>
  <conditionalFormatting sqref="L284:M284">
    <cfRule type="expression" dxfId="672" priority="806">
      <formula>AB284=1</formula>
    </cfRule>
  </conditionalFormatting>
  <conditionalFormatting sqref="F287:M287">
    <cfRule type="containsBlanks" dxfId="671" priority="805">
      <formula>LEN(TRIM(F287))=0</formula>
    </cfRule>
  </conditionalFormatting>
  <conditionalFormatting sqref="F286:M286">
    <cfRule type="colorScale" priority="803">
      <colorScale>
        <cfvo type="min"/>
        <cfvo type="max"/>
        <color rgb="FFFFEF9C"/>
        <color rgb="FFFF7128"/>
      </colorScale>
    </cfRule>
    <cfRule type="containsBlanks" dxfId="670" priority="804">
      <formula>LEN(TRIM(F286))=0</formula>
    </cfRule>
  </conditionalFormatting>
  <conditionalFormatting sqref="H286:I286">
    <cfRule type="expression" dxfId="669" priority="802">
      <formula>Z286=1</formula>
    </cfRule>
  </conditionalFormatting>
  <conditionalFormatting sqref="F286:G286">
    <cfRule type="expression" dxfId="668" priority="801">
      <formula>Y286=1</formula>
    </cfRule>
  </conditionalFormatting>
  <conditionalFormatting sqref="J286:K286">
    <cfRule type="expression" dxfId="667" priority="800">
      <formula>AA286=1</formula>
    </cfRule>
  </conditionalFormatting>
  <conditionalFormatting sqref="L286:M286">
    <cfRule type="expression" dxfId="666" priority="799">
      <formula>AB286=1</formula>
    </cfRule>
  </conditionalFormatting>
  <conditionalFormatting sqref="F289:M289">
    <cfRule type="containsBlanks" dxfId="665" priority="798">
      <formula>LEN(TRIM(F289))=0</formula>
    </cfRule>
  </conditionalFormatting>
  <conditionalFormatting sqref="F288:M288">
    <cfRule type="colorScale" priority="796">
      <colorScale>
        <cfvo type="min"/>
        <cfvo type="max"/>
        <color rgb="FFFFEF9C"/>
        <color rgb="FFFF7128"/>
      </colorScale>
    </cfRule>
    <cfRule type="containsBlanks" dxfId="664" priority="797">
      <formula>LEN(TRIM(F288))=0</formula>
    </cfRule>
  </conditionalFormatting>
  <conditionalFormatting sqref="H288:I288">
    <cfRule type="expression" dxfId="663" priority="795">
      <formula>Z288=1</formula>
    </cfRule>
  </conditionalFormatting>
  <conditionalFormatting sqref="F288:G288">
    <cfRule type="expression" dxfId="662" priority="794">
      <formula>Y288=1</formula>
    </cfRule>
  </conditionalFormatting>
  <conditionalFormatting sqref="J288:K288">
    <cfRule type="expression" dxfId="661" priority="793">
      <formula>AA288=1</formula>
    </cfRule>
  </conditionalFormatting>
  <conditionalFormatting sqref="L288:M288">
    <cfRule type="expression" dxfId="660" priority="792">
      <formula>AB288=1</formula>
    </cfRule>
  </conditionalFormatting>
  <conditionalFormatting sqref="F291:M291">
    <cfRule type="containsBlanks" dxfId="659" priority="791">
      <formula>LEN(TRIM(F291))=0</formula>
    </cfRule>
  </conditionalFormatting>
  <conditionalFormatting sqref="F290:M290">
    <cfRule type="colorScale" priority="789">
      <colorScale>
        <cfvo type="min"/>
        <cfvo type="max"/>
        <color rgb="FFFFEF9C"/>
        <color rgb="FFFF7128"/>
      </colorScale>
    </cfRule>
    <cfRule type="containsBlanks" dxfId="658" priority="790">
      <formula>LEN(TRIM(F290))=0</formula>
    </cfRule>
  </conditionalFormatting>
  <conditionalFormatting sqref="H290:I290">
    <cfRule type="expression" dxfId="657" priority="788">
      <formula>Z290=1</formula>
    </cfRule>
  </conditionalFormatting>
  <conditionalFormatting sqref="F290:G290">
    <cfRule type="expression" dxfId="656" priority="787">
      <formula>Y290=1</formula>
    </cfRule>
  </conditionalFormatting>
  <conditionalFormatting sqref="J290:K290">
    <cfRule type="expression" dxfId="655" priority="786">
      <formula>AA290=1</formula>
    </cfRule>
  </conditionalFormatting>
  <conditionalFormatting sqref="L290:M290">
    <cfRule type="expression" dxfId="654" priority="785">
      <formula>AB290=1</formula>
    </cfRule>
  </conditionalFormatting>
  <conditionalFormatting sqref="F293:M293">
    <cfRule type="containsBlanks" dxfId="653" priority="784">
      <formula>LEN(TRIM(F293))=0</formula>
    </cfRule>
  </conditionalFormatting>
  <conditionalFormatting sqref="F292:M292">
    <cfRule type="colorScale" priority="782">
      <colorScale>
        <cfvo type="min"/>
        <cfvo type="max"/>
        <color rgb="FFFFEF9C"/>
        <color rgb="FFFF7128"/>
      </colorScale>
    </cfRule>
    <cfRule type="containsBlanks" dxfId="652" priority="783">
      <formula>LEN(TRIM(F292))=0</formula>
    </cfRule>
  </conditionalFormatting>
  <conditionalFormatting sqref="H292:I292">
    <cfRule type="expression" dxfId="651" priority="781">
      <formula>Z292=1</formula>
    </cfRule>
  </conditionalFormatting>
  <conditionalFormatting sqref="F292:G292">
    <cfRule type="expression" dxfId="650" priority="780">
      <formula>Y292=1</formula>
    </cfRule>
  </conditionalFormatting>
  <conditionalFormatting sqref="J292:K292">
    <cfRule type="expression" dxfId="649" priority="779">
      <formula>AA292=1</formula>
    </cfRule>
  </conditionalFormatting>
  <conditionalFormatting sqref="L292:M292">
    <cfRule type="expression" dxfId="648" priority="778">
      <formula>AB292=1</formula>
    </cfRule>
  </conditionalFormatting>
  <conditionalFormatting sqref="F295:M295">
    <cfRule type="containsBlanks" dxfId="647" priority="777">
      <formula>LEN(TRIM(F295))=0</formula>
    </cfRule>
  </conditionalFormatting>
  <conditionalFormatting sqref="F294:M294">
    <cfRule type="colorScale" priority="775">
      <colorScale>
        <cfvo type="min"/>
        <cfvo type="max"/>
        <color rgb="FFFFEF9C"/>
        <color rgb="FFFF7128"/>
      </colorScale>
    </cfRule>
    <cfRule type="containsBlanks" dxfId="646" priority="776">
      <formula>LEN(TRIM(F294))=0</formula>
    </cfRule>
  </conditionalFormatting>
  <conditionalFormatting sqref="H294:I294">
    <cfRule type="expression" dxfId="645" priority="774">
      <formula>Z294=1</formula>
    </cfRule>
  </conditionalFormatting>
  <conditionalFormatting sqref="F294:G294">
    <cfRule type="expression" dxfId="644" priority="773">
      <formula>Y294=1</formula>
    </cfRule>
  </conditionalFormatting>
  <conditionalFormatting sqref="J294:K294">
    <cfRule type="expression" dxfId="643" priority="772">
      <formula>AA294=1</formula>
    </cfRule>
  </conditionalFormatting>
  <conditionalFormatting sqref="L294:M294">
    <cfRule type="expression" dxfId="642" priority="771">
      <formula>AB294=1</formula>
    </cfRule>
  </conditionalFormatting>
  <conditionalFormatting sqref="F297:M297">
    <cfRule type="containsBlanks" dxfId="641" priority="770">
      <formula>LEN(TRIM(F297))=0</formula>
    </cfRule>
  </conditionalFormatting>
  <conditionalFormatting sqref="F296:M296">
    <cfRule type="colorScale" priority="768">
      <colorScale>
        <cfvo type="min"/>
        <cfvo type="max"/>
        <color rgb="FFFFEF9C"/>
        <color rgb="FFFF7128"/>
      </colorScale>
    </cfRule>
    <cfRule type="containsBlanks" dxfId="640" priority="769">
      <formula>LEN(TRIM(F296))=0</formula>
    </cfRule>
  </conditionalFormatting>
  <conditionalFormatting sqref="H296:I296">
    <cfRule type="expression" dxfId="639" priority="767">
      <formula>Z296=1</formula>
    </cfRule>
  </conditionalFormatting>
  <conditionalFormatting sqref="F296:G296">
    <cfRule type="expression" dxfId="638" priority="766">
      <formula>Y296=1</formula>
    </cfRule>
  </conditionalFormatting>
  <conditionalFormatting sqref="J296:K296">
    <cfRule type="expression" dxfId="637" priority="765">
      <formula>AA296=1</formula>
    </cfRule>
  </conditionalFormatting>
  <conditionalFormatting sqref="L296:M296">
    <cfRule type="expression" dxfId="636" priority="764">
      <formula>AB296=1</formula>
    </cfRule>
  </conditionalFormatting>
  <conditionalFormatting sqref="F299:M299">
    <cfRule type="containsBlanks" dxfId="635" priority="763">
      <formula>LEN(TRIM(F299))=0</formula>
    </cfRule>
  </conditionalFormatting>
  <conditionalFormatting sqref="F298:M298">
    <cfRule type="colorScale" priority="761">
      <colorScale>
        <cfvo type="min"/>
        <cfvo type="max"/>
        <color rgb="FFFFEF9C"/>
        <color rgb="FFFF7128"/>
      </colorScale>
    </cfRule>
    <cfRule type="containsBlanks" dxfId="634" priority="762">
      <formula>LEN(TRIM(F298))=0</formula>
    </cfRule>
  </conditionalFormatting>
  <conditionalFormatting sqref="H298:I298">
    <cfRule type="expression" dxfId="633" priority="760">
      <formula>Z298=1</formula>
    </cfRule>
  </conditionalFormatting>
  <conditionalFormatting sqref="F298:G298">
    <cfRule type="expression" dxfId="632" priority="759">
      <formula>Y298=1</formula>
    </cfRule>
  </conditionalFormatting>
  <conditionalFormatting sqref="J298:K298">
    <cfRule type="expression" dxfId="631" priority="758">
      <formula>AA298=1</formula>
    </cfRule>
  </conditionalFormatting>
  <conditionalFormatting sqref="L298:M298">
    <cfRule type="expression" dxfId="630" priority="757">
      <formula>AB298=1</formula>
    </cfRule>
  </conditionalFormatting>
  <conditionalFormatting sqref="F301:M301">
    <cfRule type="containsBlanks" dxfId="629" priority="756">
      <formula>LEN(TRIM(F301))=0</formula>
    </cfRule>
  </conditionalFormatting>
  <conditionalFormatting sqref="F300:M300">
    <cfRule type="colorScale" priority="754">
      <colorScale>
        <cfvo type="min"/>
        <cfvo type="max"/>
        <color rgb="FFFFEF9C"/>
        <color rgb="FFFF7128"/>
      </colorScale>
    </cfRule>
    <cfRule type="containsBlanks" dxfId="628" priority="755">
      <formula>LEN(TRIM(F300))=0</formula>
    </cfRule>
  </conditionalFormatting>
  <conditionalFormatting sqref="H300:I300">
    <cfRule type="expression" dxfId="627" priority="753">
      <formula>Z300=1</formula>
    </cfRule>
  </conditionalFormatting>
  <conditionalFormatting sqref="F300:G300">
    <cfRule type="expression" dxfId="626" priority="752">
      <formula>Y300=1</formula>
    </cfRule>
  </conditionalFormatting>
  <conditionalFormatting sqref="J300:K300">
    <cfRule type="expression" dxfId="625" priority="751">
      <formula>AA300=1</formula>
    </cfRule>
  </conditionalFormatting>
  <conditionalFormatting sqref="L300:M300">
    <cfRule type="expression" dxfId="624" priority="750">
      <formula>AB300=1</formula>
    </cfRule>
  </conditionalFormatting>
  <conditionalFormatting sqref="F303:M303">
    <cfRule type="containsBlanks" dxfId="623" priority="749">
      <formula>LEN(TRIM(F303))=0</formula>
    </cfRule>
  </conditionalFormatting>
  <conditionalFormatting sqref="F302:M302">
    <cfRule type="colorScale" priority="747">
      <colorScale>
        <cfvo type="min"/>
        <cfvo type="max"/>
        <color rgb="FFFFEF9C"/>
        <color rgb="FFFF7128"/>
      </colorScale>
    </cfRule>
    <cfRule type="containsBlanks" dxfId="622" priority="748">
      <formula>LEN(TRIM(F302))=0</formula>
    </cfRule>
  </conditionalFormatting>
  <conditionalFormatting sqref="H302:I302">
    <cfRule type="expression" dxfId="621" priority="746">
      <formula>Z302=1</formula>
    </cfRule>
  </conditionalFormatting>
  <conditionalFormatting sqref="F302:G302">
    <cfRule type="expression" dxfId="620" priority="745">
      <formula>Y302=1</formula>
    </cfRule>
  </conditionalFormatting>
  <conditionalFormatting sqref="J302:K302">
    <cfRule type="expression" dxfId="619" priority="744">
      <formula>AA302=1</formula>
    </cfRule>
  </conditionalFormatting>
  <conditionalFormatting sqref="L302:M302">
    <cfRule type="expression" dxfId="618" priority="743">
      <formula>AB302=1</formula>
    </cfRule>
  </conditionalFormatting>
  <conditionalFormatting sqref="F305:M305">
    <cfRule type="containsBlanks" dxfId="617" priority="742">
      <formula>LEN(TRIM(F305))=0</formula>
    </cfRule>
  </conditionalFormatting>
  <conditionalFormatting sqref="F304:M304">
    <cfRule type="colorScale" priority="740">
      <colorScale>
        <cfvo type="min"/>
        <cfvo type="max"/>
        <color rgb="FFFFEF9C"/>
        <color rgb="FFFF7128"/>
      </colorScale>
    </cfRule>
    <cfRule type="containsBlanks" dxfId="616" priority="741">
      <formula>LEN(TRIM(F304))=0</formula>
    </cfRule>
  </conditionalFormatting>
  <conditionalFormatting sqref="H304:I304">
    <cfRule type="expression" dxfId="615" priority="739">
      <formula>Z304=1</formula>
    </cfRule>
  </conditionalFormatting>
  <conditionalFormatting sqref="F304:G304">
    <cfRule type="expression" dxfId="614" priority="738">
      <formula>Y304=1</formula>
    </cfRule>
  </conditionalFormatting>
  <conditionalFormatting sqref="J304:K304">
    <cfRule type="expression" dxfId="613" priority="737">
      <formula>AA304=1</formula>
    </cfRule>
  </conditionalFormatting>
  <conditionalFormatting sqref="L304:M304">
    <cfRule type="expression" dxfId="612" priority="736">
      <formula>AB304=1</formula>
    </cfRule>
  </conditionalFormatting>
  <conditionalFormatting sqref="F307:M307">
    <cfRule type="containsBlanks" dxfId="611" priority="735">
      <formula>LEN(TRIM(F307))=0</formula>
    </cfRule>
  </conditionalFormatting>
  <conditionalFormatting sqref="F306:M306">
    <cfRule type="colorScale" priority="733">
      <colorScale>
        <cfvo type="min"/>
        <cfvo type="max"/>
        <color rgb="FFFFEF9C"/>
        <color rgb="FFFF7128"/>
      </colorScale>
    </cfRule>
    <cfRule type="containsBlanks" dxfId="610" priority="734">
      <formula>LEN(TRIM(F306))=0</formula>
    </cfRule>
  </conditionalFormatting>
  <conditionalFormatting sqref="H306:I306">
    <cfRule type="expression" dxfId="609" priority="732">
      <formula>Z306=1</formula>
    </cfRule>
  </conditionalFormatting>
  <conditionalFormatting sqref="F306:G306">
    <cfRule type="expression" dxfId="608" priority="731">
      <formula>Y306=1</formula>
    </cfRule>
  </conditionalFormatting>
  <conditionalFormatting sqref="J306:K306">
    <cfRule type="expression" dxfId="607" priority="730">
      <formula>AA306=1</formula>
    </cfRule>
  </conditionalFormatting>
  <conditionalFormatting sqref="L306:M306">
    <cfRule type="expression" dxfId="606" priority="729">
      <formula>AB306=1</formula>
    </cfRule>
  </conditionalFormatting>
  <conditionalFormatting sqref="F309:M309">
    <cfRule type="containsBlanks" dxfId="605" priority="728">
      <formula>LEN(TRIM(F309))=0</formula>
    </cfRule>
  </conditionalFormatting>
  <conditionalFormatting sqref="F308:M308">
    <cfRule type="colorScale" priority="726">
      <colorScale>
        <cfvo type="min"/>
        <cfvo type="max"/>
        <color rgb="FFFFEF9C"/>
        <color rgb="FFFF7128"/>
      </colorScale>
    </cfRule>
    <cfRule type="containsBlanks" dxfId="604" priority="727">
      <formula>LEN(TRIM(F308))=0</formula>
    </cfRule>
  </conditionalFormatting>
  <conditionalFormatting sqref="H308:I308">
    <cfRule type="expression" dxfId="603" priority="725">
      <formula>Z308=1</formula>
    </cfRule>
  </conditionalFormatting>
  <conditionalFormatting sqref="F308:G308">
    <cfRule type="expression" dxfId="602" priority="724">
      <formula>Y308=1</formula>
    </cfRule>
  </conditionalFormatting>
  <conditionalFormatting sqref="J308:K308">
    <cfRule type="expression" dxfId="601" priority="723">
      <formula>AA308=1</formula>
    </cfRule>
  </conditionalFormatting>
  <conditionalFormatting sqref="L308:M308">
    <cfRule type="expression" dxfId="600" priority="722">
      <formula>AB308=1</formula>
    </cfRule>
  </conditionalFormatting>
  <conditionalFormatting sqref="F311:M311">
    <cfRule type="containsBlanks" dxfId="599" priority="721">
      <formula>LEN(TRIM(F311))=0</formula>
    </cfRule>
  </conditionalFormatting>
  <conditionalFormatting sqref="F310:M310">
    <cfRule type="colorScale" priority="719">
      <colorScale>
        <cfvo type="min"/>
        <cfvo type="max"/>
        <color rgb="FFFFEF9C"/>
        <color rgb="FFFF7128"/>
      </colorScale>
    </cfRule>
    <cfRule type="containsBlanks" dxfId="598" priority="720">
      <formula>LEN(TRIM(F310))=0</formula>
    </cfRule>
  </conditionalFormatting>
  <conditionalFormatting sqref="H310:I310">
    <cfRule type="expression" dxfId="597" priority="718">
      <formula>Z310=1</formula>
    </cfRule>
  </conditionalFormatting>
  <conditionalFormatting sqref="F310:G310">
    <cfRule type="expression" dxfId="596" priority="717">
      <formula>Y310=1</formula>
    </cfRule>
  </conditionalFormatting>
  <conditionalFormatting sqref="J310:K310">
    <cfRule type="expression" dxfId="595" priority="716">
      <formula>AA310=1</formula>
    </cfRule>
  </conditionalFormatting>
  <conditionalFormatting sqref="L310:M310">
    <cfRule type="expression" dxfId="594" priority="715">
      <formula>AB310=1</formula>
    </cfRule>
  </conditionalFormatting>
  <conditionalFormatting sqref="F313:M313">
    <cfRule type="containsBlanks" dxfId="593" priority="714">
      <formula>LEN(TRIM(F313))=0</formula>
    </cfRule>
  </conditionalFormatting>
  <conditionalFormatting sqref="F312:M312">
    <cfRule type="colorScale" priority="712">
      <colorScale>
        <cfvo type="min"/>
        <cfvo type="max"/>
        <color rgb="FFFFEF9C"/>
        <color rgb="FFFF7128"/>
      </colorScale>
    </cfRule>
    <cfRule type="containsBlanks" dxfId="592" priority="713">
      <formula>LEN(TRIM(F312))=0</formula>
    </cfRule>
  </conditionalFormatting>
  <conditionalFormatting sqref="H312:I312">
    <cfRule type="expression" dxfId="591" priority="711">
      <formula>Z312=1</formula>
    </cfRule>
  </conditionalFormatting>
  <conditionalFormatting sqref="F312:G312">
    <cfRule type="expression" dxfId="590" priority="710">
      <formula>Y312=1</formula>
    </cfRule>
  </conditionalFormatting>
  <conditionalFormatting sqref="J312:K312">
    <cfRule type="expression" dxfId="589" priority="709">
      <formula>AA312=1</formula>
    </cfRule>
  </conditionalFormatting>
  <conditionalFormatting sqref="L312:M312">
    <cfRule type="expression" dxfId="588" priority="708">
      <formula>AB312=1</formula>
    </cfRule>
  </conditionalFormatting>
  <conditionalFormatting sqref="F315:M315">
    <cfRule type="containsBlanks" dxfId="587" priority="707">
      <formula>LEN(TRIM(F315))=0</formula>
    </cfRule>
  </conditionalFormatting>
  <conditionalFormatting sqref="F314:M314">
    <cfRule type="colorScale" priority="705">
      <colorScale>
        <cfvo type="min"/>
        <cfvo type="max"/>
        <color rgb="FFFFEF9C"/>
        <color rgb="FFFF7128"/>
      </colorScale>
    </cfRule>
    <cfRule type="containsBlanks" dxfId="586" priority="706">
      <formula>LEN(TRIM(F314))=0</formula>
    </cfRule>
  </conditionalFormatting>
  <conditionalFormatting sqref="H314:I314">
    <cfRule type="expression" dxfId="585" priority="704">
      <formula>Z314=1</formula>
    </cfRule>
  </conditionalFormatting>
  <conditionalFormatting sqref="F314:G314">
    <cfRule type="expression" dxfId="584" priority="703">
      <formula>Y314=1</formula>
    </cfRule>
  </conditionalFormatting>
  <conditionalFormatting sqref="J314:K314">
    <cfRule type="expression" dxfId="583" priority="702">
      <formula>AA314=1</formula>
    </cfRule>
  </conditionalFormatting>
  <conditionalFormatting sqref="L314:M314">
    <cfRule type="expression" dxfId="582" priority="701">
      <formula>AB314=1</formula>
    </cfRule>
  </conditionalFormatting>
  <conditionalFormatting sqref="F317:M317">
    <cfRule type="containsBlanks" dxfId="581" priority="700">
      <formula>LEN(TRIM(F317))=0</formula>
    </cfRule>
  </conditionalFormatting>
  <conditionalFormatting sqref="F316:M316">
    <cfRule type="colorScale" priority="698">
      <colorScale>
        <cfvo type="min"/>
        <cfvo type="max"/>
        <color rgb="FFFFEF9C"/>
        <color rgb="FFFF7128"/>
      </colorScale>
    </cfRule>
    <cfRule type="containsBlanks" dxfId="580" priority="699">
      <formula>LEN(TRIM(F316))=0</formula>
    </cfRule>
  </conditionalFormatting>
  <conditionalFormatting sqref="H316:I316">
    <cfRule type="expression" dxfId="579" priority="697">
      <formula>Z316=1</formula>
    </cfRule>
  </conditionalFormatting>
  <conditionalFormatting sqref="F316:G316">
    <cfRule type="expression" dxfId="578" priority="696">
      <formula>Y316=1</formula>
    </cfRule>
  </conditionalFormatting>
  <conditionalFormatting sqref="J316:K316">
    <cfRule type="expression" dxfId="577" priority="695">
      <formula>AA316=1</formula>
    </cfRule>
  </conditionalFormatting>
  <conditionalFormatting sqref="L316:M316">
    <cfRule type="expression" dxfId="576" priority="694">
      <formula>AB316=1</formula>
    </cfRule>
  </conditionalFormatting>
  <conditionalFormatting sqref="F319:M319">
    <cfRule type="containsBlanks" dxfId="575" priority="693">
      <formula>LEN(TRIM(F319))=0</formula>
    </cfRule>
  </conditionalFormatting>
  <conditionalFormatting sqref="F318:M318">
    <cfRule type="colorScale" priority="691">
      <colorScale>
        <cfvo type="min"/>
        <cfvo type="max"/>
        <color rgb="FFFFEF9C"/>
        <color rgb="FFFF7128"/>
      </colorScale>
    </cfRule>
    <cfRule type="containsBlanks" dxfId="574" priority="692">
      <formula>LEN(TRIM(F318))=0</formula>
    </cfRule>
  </conditionalFormatting>
  <conditionalFormatting sqref="H318:I318">
    <cfRule type="expression" dxfId="573" priority="690">
      <formula>Z318=1</formula>
    </cfRule>
  </conditionalFormatting>
  <conditionalFormatting sqref="F318:G318">
    <cfRule type="expression" dxfId="572" priority="689">
      <formula>Y318=1</formula>
    </cfRule>
  </conditionalFormatting>
  <conditionalFormatting sqref="J318:K318">
    <cfRule type="expression" dxfId="571" priority="688">
      <formula>AA318=1</formula>
    </cfRule>
  </conditionalFormatting>
  <conditionalFormatting sqref="L318:M318">
    <cfRule type="expression" dxfId="570" priority="687">
      <formula>AB318=1</formula>
    </cfRule>
  </conditionalFormatting>
  <conditionalFormatting sqref="F321:M321">
    <cfRule type="containsBlanks" dxfId="569" priority="686">
      <formula>LEN(TRIM(F321))=0</formula>
    </cfRule>
  </conditionalFormatting>
  <conditionalFormatting sqref="F320:M320">
    <cfRule type="colorScale" priority="684">
      <colorScale>
        <cfvo type="min"/>
        <cfvo type="max"/>
        <color rgb="FFFFEF9C"/>
        <color rgb="FFFF7128"/>
      </colorScale>
    </cfRule>
    <cfRule type="containsBlanks" dxfId="568" priority="685">
      <formula>LEN(TRIM(F320))=0</formula>
    </cfRule>
  </conditionalFormatting>
  <conditionalFormatting sqref="H320:I320">
    <cfRule type="expression" dxfId="567" priority="683">
      <formula>Z320=1</formula>
    </cfRule>
  </conditionalFormatting>
  <conditionalFormatting sqref="F320:G320">
    <cfRule type="expression" dxfId="566" priority="682">
      <formula>Y320=1</formula>
    </cfRule>
  </conditionalFormatting>
  <conditionalFormatting sqref="J320:K320">
    <cfRule type="expression" dxfId="565" priority="681">
      <formula>AA320=1</formula>
    </cfRule>
  </conditionalFormatting>
  <conditionalFormatting sqref="L320:M320">
    <cfRule type="expression" dxfId="564" priority="680">
      <formula>AB320=1</formula>
    </cfRule>
  </conditionalFormatting>
  <conditionalFormatting sqref="F323:M323">
    <cfRule type="containsBlanks" dxfId="563" priority="679">
      <formula>LEN(TRIM(F323))=0</formula>
    </cfRule>
  </conditionalFormatting>
  <conditionalFormatting sqref="F322:M322">
    <cfRule type="colorScale" priority="677">
      <colorScale>
        <cfvo type="min"/>
        <cfvo type="max"/>
        <color rgb="FFFFEF9C"/>
        <color rgb="FFFF7128"/>
      </colorScale>
    </cfRule>
    <cfRule type="containsBlanks" dxfId="562" priority="678">
      <formula>LEN(TRIM(F322))=0</formula>
    </cfRule>
  </conditionalFormatting>
  <conditionalFormatting sqref="H322:I322">
    <cfRule type="expression" dxfId="561" priority="676">
      <formula>Z322=1</formula>
    </cfRule>
  </conditionalFormatting>
  <conditionalFormatting sqref="F322:G322">
    <cfRule type="expression" dxfId="560" priority="675">
      <formula>Y322=1</formula>
    </cfRule>
  </conditionalFormatting>
  <conditionalFormatting sqref="J322:K322">
    <cfRule type="expression" dxfId="559" priority="674">
      <formula>AA322=1</formula>
    </cfRule>
  </conditionalFormatting>
  <conditionalFormatting sqref="L322:M322">
    <cfRule type="expression" dxfId="558" priority="673">
      <formula>AB322=1</formula>
    </cfRule>
  </conditionalFormatting>
  <conditionalFormatting sqref="F325:M325">
    <cfRule type="containsBlanks" dxfId="557" priority="672">
      <formula>LEN(TRIM(F325))=0</formula>
    </cfRule>
  </conditionalFormatting>
  <conditionalFormatting sqref="F324:M324">
    <cfRule type="colorScale" priority="670">
      <colorScale>
        <cfvo type="min"/>
        <cfvo type="max"/>
        <color rgb="FFFFEF9C"/>
        <color rgb="FFFF7128"/>
      </colorScale>
    </cfRule>
    <cfRule type="containsBlanks" dxfId="556" priority="671">
      <formula>LEN(TRIM(F324))=0</formula>
    </cfRule>
  </conditionalFormatting>
  <conditionalFormatting sqref="H324:I324">
    <cfRule type="expression" dxfId="555" priority="669">
      <formula>Z324=1</formula>
    </cfRule>
  </conditionalFormatting>
  <conditionalFormatting sqref="F324:G324">
    <cfRule type="expression" dxfId="554" priority="668">
      <formula>Y324=1</formula>
    </cfRule>
  </conditionalFormatting>
  <conditionalFormatting sqref="J324:K324">
    <cfRule type="expression" dxfId="553" priority="667">
      <formula>AA324=1</formula>
    </cfRule>
  </conditionalFormatting>
  <conditionalFormatting sqref="L324:M324">
    <cfRule type="expression" dxfId="552" priority="666">
      <formula>AB324=1</formula>
    </cfRule>
  </conditionalFormatting>
  <conditionalFormatting sqref="F327:M327">
    <cfRule type="containsBlanks" dxfId="551" priority="665">
      <formula>LEN(TRIM(F327))=0</formula>
    </cfRule>
  </conditionalFormatting>
  <conditionalFormatting sqref="F326:M326">
    <cfRule type="colorScale" priority="663">
      <colorScale>
        <cfvo type="min"/>
        <cfvo type="max"/>
        <color rgb="FFFFEF9C"/>
        <color rgb="FFFF7128"/>
      </colorScale>
    </cfRule>
    <cfRule type="containsBlanks" dxfId="550" priority="664">
      <formula>LEN(TRIM(F326))=0</formula>
    </cfRule>
  </conditionalFormatting>
  <conditionalFormatting sqref="H326:I326">
    <cfRule type="expression" dxfId="549" priority="662">
      <formula>Z326=1</formula>
    </cfRule>
  </conditionalFormatting>
  <conditionalFormatting sqref="F326:G326">
    <cfRule type="expression" dxfId="548" priority="661">
      <formula>Y326=1</formula>
    </cfRule>
  </conditionalFormatting>
  <conditionalFormatting sqref="J326:K326">
    <cfRule type="expression" dxfId="547" priority="660">
      <formula>AA326=1</formula>
    </cfRule>
  </conditionalFormatting>
  <conditionalFormatting sqref="L326:M326">
    <cfRule type="expression" dxfId="546" priority="659">
      <formula>AB326=1</formula>
    </cfRule>
  </conditionalFormatting>
  <conditionalFormatting sqref="F329:M329">
    <cfRule type="containsBlanks" dxfId="545" priority="658">
      <formula>LEN(TRIM(F329))=0</formula>
    </cfRule>
  </conditionalFormatting>
  <conditionalFormatting sqref="F328:M328">
    <cfRule type="colorScale" priority="656">
      <colorScale>
        <cfvo type="min"/>
        <cfvo type="max"/>
        <color rgb="FFFFEF9C"/>
        <color rgb="FFFF7128"/>
      </colorScale>
    </cfRule>
    <cfRule type="containsBlanks" dxfId="544" priority="657">
      <formula>LEN(TRIM(F328))=0</formula>
    </cfRule>
  </conditionalFormatting>
  <conditionalFormatting sqref="H328:I328">
    <cfRule type="expression" dxfId="543" priority="655">
      <formula>Z328=1</formula>
    </cfRule>
  </conditionalFormatting>
  <conditionalFormatting sqref="F328:G328">
    <cfRule type="expression" dxfId="542" priority="654">
      <formula>Y328=1</formula>
    </cfRule>
  </conditionalFormatting>
  <conditionalFormatting sqref="J328:K328">
    <cfRule type="expression" dxfId="541" priority="653">
      <formula>AA328=1</formula>
    </cfRule>
  </conditionalFormatting>
  <conditionalFormatting sqref="L328:M328">
    <cfRule type="expression" dxfId="540" priority="652">
      <formula>AB328=1</formula>
    </cfRule>
  </conditionalFormatting>
  <conditionalFormatting sqref="F331:M331">
    <cfRule type="containsBlanks" dxfId="539" priority="651">
      <formula>LEN(TRIM(F331))=0</formula>
    </cfRule>
  </conditionalFormatting>
  <conditionalFormatting sqref="F330:M330">
    <cfRule type="colorScale" priority="649">
      <colorScale>
        <cfvo type="min"/>
        <cfvo type="max"/>
        <color rgb="FFFFEF9C"/>
        <color rgb="FFFF7128"/>
      </colorScale>
    </cfRule>
    <cfRule type="containsBlanks" dxfId="538" priority="650">
      <formula>LEN(TRIM(F330))=0</formula>
    </cfRule>
  </conditionalFormatting>
  <conditionalFormatting sqref="H330:I330">
    <cfRule type="expression" dxfId="537" priority="648">
      <formula>Z330=1</formula>
    </cfRule>
  </conditionalFormatting>
  <conditionalFormatting sqref="F330:G330">
    <cfRule type="expression" dxfId="536" priority="647">
      <formula>Y330=1</formula>
    </cfRule>
  </conditionalFormatting>
  <conditionalFormatting sqref="J330:K330">
    <cfRule type="expression" dxfId="535" priority="646">
      <formula>AA330=1</formula>
    </cfRule>
  </conditionalFormatting>
  <conditionalFormatting sqref="L330:M330">
    <cfRule type="expression" dxfId="534" priority="645">
      <formula>AB330=1</formula>
    </cfRule>
  </conditionalFormatting>
  <conditionalFormatting sqref="F333:M333">
    <cfRule type="containsBlanks" dxfId="533" priority="644">
      <formula>LEN(TRIM(F333))=0</formula>
    </cfRule>
  </conditionalFormatting>
  <conditionalFormatting sqref="F332:M332">
    <cfRule type="colorScale" priority="642">
      <colorScale>
        <cfvo type="min"/>
        <cfvo type="max"/>
        <color rgb="FFFFEF9C"/>
        <color rgb="FFFF7128"/>
      </colorScale>
    </cfRule>
    <cfRule type="containsBlanks" dxfId="532" priority="643">
      <formula>LEN(TRIM(F332))=0</formula>
    </cfRule>
  </conditionalFormatting>
  <conditionalFormatting sqref="H332:I332">
    <cfRule type="expression" dxfId="531" priority="641">
      <formula>Z332=1</formula>
    </cfRule>
  </conditionalFormatting>
  <conditionalFormatting sqref="F332:G332">
    <cfRule type="expression" dxfId="530" priority="640">
      <formula>Y332=1</formula>
    </cfRule>
  </conditionalFormatting>
  <conditionalFormatting sqref="J332:K332">
    <cfRule type="expression" dxfId="529" priority="639">
      <formula>AA332=1</formula>
    </cfRule>
  </conditionalFormatting>
  <conditionalFormatting sqref="L332:M332">
    <cfRule type="expression" dxfId="528" priority="638">
      <formula>AB332=1</formula>
    </cfRule>
  </conditionalFormatting>
  <conditionalFormatting sqref="F335:M335">
    <cfRule type="containsBlanks" dxfId="527" priority="637">
      <formula>LEN(TRIM(F335))=0</formula>
    </cfRule>
  </conditionalFormatting>
  <conditionalFormatting sqref="F334:M334">
    <cfRule type="colorScale" priority="635">
      <colorScale>
        <cfvo type="min"/>
        <cfvo type="max"/>
        <color rgb="FFFFEF9C"/>
        <color rgb="FFFF7128"/>
      </colorScale>
    </cfRule>
    <cfRule type="containsBlanks" dxfId="526" priority="636">
      <formula>LEN(TRIM(F334))=0</formula>
    </cfRule>
  </conditionalFormatting>
  <conditionalFormatting sqref="H334:I334">
    <cfRule type="expression" dxfId="525" priority="634">
      <formula>Z334=1</formula>
    </cfRule>
  </conditionalFormatting>
  <conditionalFormatting sqref="F334:G334">
    <cfRule type="expression" dxfId="524" priority="633">
      <formula>Y334=1</formula>
    </cfRule>
  </conditionalFormatting>
  <conditionalFormatting sqref="J334:K334">
    <cfRule type="expression" dxfId="523" priority="632">
      <formula>AA334=1</formula>
    </cfRule>
  </conditionalFormatting>
  <conditionalFormatting sqref="L334:M334">
    <cfRule type="expression" dxfId="522" priority="631">
      <formula>AB334=1</formula>
    </cfRule>
  </conditionalFormatting>
  <conditionalFormatting sqref="F337:M337">
    <cfRule type="containsBlanks" dxfId="521" priority="630">
      <formula>LEN(TRIM(F337))=0</formula>
    </cfRule>
  </conditionalFormatting>
  <conditionalFormatting sqref="F336:M336">
    <cfRule type="colorScale" priority="628">
      <colorScale>
        <cfvo type="min"/>
        <cfvo type="max"/>
        <color rgb="FFFFEF9C"/>
        <color rgb="FFFF7128"/>
      </colorScale>
    </cfRule>
    <cfRule type="containsBlanks" dxfId="520" priority="629">
      <formula>LEN(TRIM(F336))=0</formula>
    </cfRule>
  </conditionalFormatting>
  <conditionalFormatting sqref="H336:I336">
    <cfRule type="expression" dxfId="519" priority="627">
      <formula>Z336=1</formula>
    </cfRule>
  </conditionalFormatting>
  <conditionalFormatting sqref="F336:G336">
    <cfRule type="expression" dxfId="518" priority="626">
      <formula>Y336=1</formula>
    </cfRule>
  </conditionalFormatting>
  <conditionalFormatting sqref="J336:K336">
    <cfRule type="expression" dxfId="517" priority="625">
      <formula>AA336=1</formula>
    </cfRule>
  </conditionalFormatting>
  <conditionalFormatting sqref="L336:M336">
    <cfRule type="expression" dxfId="516" priority="624">
      <formula>AB336=1</formula>
    </cfRule>
  </conditionalFormatting>
  <conditionalFormatting sqref="F339:M339">
    <cfRule type="containsBlanks" dxfId="515" priority="623">
      <formula>LEN(TRIM(F339))=0</formula>
    </cfRule>
  </conditionalFormatting>
  <conditionalFormatting sqref="F338:M338">
    <cfRule type="colorScale" priority="621">
      <colorScale>
        <cfvo type="min"/>
        <cfvo type="max"/>
        <color rgb="FFFFEF9C"/>
        <color rgb="FFFF7128"/>
      </colorScale>
    </cfRule>
    <cfRule type="containsBlanks" dxfId="514" priority="622">
      <formula>LEN(TRIM(F338))=0</formula>
    </cfRule>
  </conditionalFormatting>
  <conditionalFormatting sqref="H338:I338">
    <cfRule type="expression" dxfId="513" priority="620">
      <formula>Z338=1</formula>
    </cfRule>
  </conditionalFormatting>
  <conditionalFormatting sqref="F338:G338">
    <cfRule type="expression" dxfId="512" priority="619">
      <formula>Y338=1</formula>
    </cfRule>
  </conditionalFormatting>
  <conditionalFormatting sqref="J338:K338">
    <cfRule type="expression" dxfId="511" priority="618">
      <formula>AA338=1</formula>
    </cfRule>
  </conditionalFormatting>
  <conditionalFormatting sqref="L338:M338">
    <cfRule type="expression" dxfId="510" priority="617">
      <formula>AB338=1</formula>
    </cfRule>
  </conditionalFormatting>
  <conditionalFormatting sqref="F341:M341">
    <cfRule type="containsBlanks" dxfId="509" priority="616">
      <formula>LEN(TRIM(F341))=0</formula>
    </cfRule>
  </conditionalFormatting>
  <conditionalFormatting sqref="F340:M340">
    <cfRule type="colorScale" priority="614">
      <colorScale>
        <cfvo type="min"/>
        <cfvo type="max"/>
        <color rgb="FFFFEF9C"/>
        <color rgb="FFFF7128"/>
      </colorScale>
    </cfRule>
    <cfRule type="containsBlanks" dxfId="508" priority="615">
      <formula>LEN(TRIM(F340))=0</formula>
    </cfRule>
  </conditionalFormatting>
  <conditionalFormatting sqref="H340:I340">
    <cfRule type="expression" dxfId="507" priority="613">
      <formula>Z340=1</formula>
    </cfRule>
  </conditionalFormatting>
  <conditionalFormatting sqref="F340:G340">
    <cfRule type="expression" dxfId="506" priority="612">
      <formula>Y340=1</formula>
    </cfRule>
  </conditionalFormatting>
  <conditionalFormatting sqref="J340:K340">
    <cfRule type="expression" dxfId="505" priority="611">
      <formula>AA340=1</formula>
    </cfRule>
  </conditionalFormatting>
  <conditionalFormatting sqref="L340:M340">
    <cfRule type="expression" dxfId="504" priority="610">
      <formula>AB340=1</formula>
    </cfRule>
  </conditionalFormatting>
  <conditionalFormatting sqref="F343:M343">
    <cfRule type="containsBlanks" dxfId="503" priority="609">
      <formula>LEN(TRIM(F343))=0</formula>
    </cfRule>
  </conditionalFormatting>
  <conditionalFormatting sqref="F342:M342">
    <cfRule type="colorScale" priority="607">
      <colorScale>
        <cfvo type="min"/>
        <cfvo type="max"/>
        <color rgb="FFFFEF9C"/>
        <color rgb="FFFF7128"/>
      </colorScale>
    </cfRule>
    <cfRule type="containsBlanks" dxfId="502" priority="608">
      <formula>LEN(TRIM(F342))=0</formula>
    </cfRule>
  </conditionalFormatting>
  <conditionalFormatting sqref="H342:I342">
    <cfRule type="expression" dxfId="501" priority="606">
      <formula>Z342=1</formula>
    </cfRule>
  </conditionalFormatting>
  <conditionalFormatting sqref="F342:G342">
    <cfRule type="expression" dxfId="500" priority="605">
      <formula>Y342=1</formula>
    </cfRule>
  </conditionalFormatting>
  <conditionalFormatting sqref="J342:K342">
    <cfRule type="expression" dxfId="499" priority="604">
      <formula>AA342=1</formula>
    </cfRule>
  </conditionalFormatting>
  <conditionalFormatting sqref="L342:M342">
    <cfRule type="expression" dxfId="498" priority="603">
      <formula>AB342=1</formula>
    </cfRule>
  </conditionalFormatting>
  <conditionalFormatting sqref="F345:M345">
    <cfRule type="containsBlanks" dxfId="497" priority="602">
      <formula>LEN(TRIM(F345))=0</formula>
    </cfRule>
  </conditionalFormatting>
  <conditionalFormatting sqref="F344:M344">
    <cfRule type="colorScale" priority="600">
      <colorScale>
        <cfvo type="min"/>
        <cfvo type="max"/>
        <color rgb="FFFFEF9C"/>
        <color rgb="FFFF7128"/>
      </colorScale>
    </cfRule>
    <cfRule type="containsBlanks" dxfId="496" priority="601">
      <formula>LEN(TRIM(F344))=0</formula>
    </cfRule>
  </conditionalFormatting>
  <conditionalFormatting sqref="H344:I344">
    <cfRule type="expression" dxfId="495" priority="599">
      <formula>Z344=1</formula>
    </cfRule>
  </conditionalFormatting>
  <conditionalFormatting sqref="F344:G344">
    <cfRule type="expression" dxfId="494" priority="598">
      <formula>Y344=1</formula>
    </cfRule>
  </conditionalFormatting>
  <conditionalFormatting sqref="J344:K344">
    <cfRule type="expression" dxfId="493" priority="597">
      <formula>AA344=1</formula>
    </cfRule>
  </conditionalFormatting>
  <conditionalFormatting sqref="L344:M344">
    <cfRule type="expression" dxfId="492" priority="596">
      <formula>AB344=1</formula>
    </cfRule>
  </conditionalFormatting>
  <conditionalFormatting sqref="F347:M347">
    <cfRule type="containsBlanks" dxfId="491" priority="595">
      <formula>LEN(TRIM(F347))=0</formula>
    </cfRule>
  </conditionalFormatting>
  <conditionalFormatting sqref="F346:M346">
    <cfRule type="colorScale" priority="593">
      <colorScale>
        <cfvo type="min"/>
        <cfvo type="max"/>
        <color rgb="FFFFEF9C"/>
        <color rgb="FFFF7128"/>
      </colorScale>
    </cfRule>
    <cfRule type="containsBlanks" dxfId="490" priority="594">
      <formula>LEN(TRIM(F346))=0</formula>
    </cfRule>
  </conditionalFormatting>
  <conditionalFormatting sqref="H346:I346">
    <cfRule type="expression" dxfId="489" priority="592">
      <formula>Z346=1</formula>
    </cfRule>
  </conditionalFormatting>
  <conditionalFormatting sqref="F346:G346">
    <cfRule type="expression" dxfId="488" priority="591">
      <formula>Y346=1</formula>
    </cfRule>
  </conditionalFormatting>
  <conditionalFormatting sqref="J346:K346">
    <cfRule type="expression" dxfId="487" priority="590">
      <formula>AA346=1</formula>
    </cfRule>
  </conditionalFormatting>
  <conditionalFormatting sqref="L346:M346">
    <cfRule type="expression" dxfId="486" priority="589">
      <formula>AB346=1</formula>
    </cfRule>
  </conditionalFormatting>
  <conditionalFormatting sqref="F349:M349">
    <cfRule type="containsBlanks" dxfId="485" priority="588">
      <formula>LEN(TRIM(F349))=0</formula>
    </cfRule>
  </conditionalFormatting>
  <conditionalFormatting sqref="F348:M348">
    <cfRule type="colorScale" priority="586">
      <colorScale>
        <cfvo type="min"/>
        <cfvo type="max"/>
        <color rgb="FFFFEF9C"/>
        <color rgb="FFFF7128"/>
      </colorScale>
    </cfRule>
    <cfRule type="containsBlanks" dxfId="484" priority="587">
      <formula>LEN(TRIM(F348))=0</formula>
    </cfRule>
  </conditionalFormatting>
  <conditionalFormatting sqref="H348:I348">
    <cfRule type="expression" dxfId="483" priority="585">
      <formula>Z348=1</formula>
    </cfRule>
  </conditionalFormatting>
  <conditionalFormatting sqref="F348:G348">
    <cfRule type="expression" dxfId="482" priority="584">
      <formula>Y348=1</formula>
    </cfRule>
  </conditionalFormatting>
  <conditionalFormatting sqref="J348:K348">
    <cfRule type="expression" dxfId="481" priority="583">
      <formula>AA348=1</formula>
    </cfRule>
  </conditionalFormatting>
  <conditionalFormatting sqref="L348:M348">
    <cfRule type="expression" dxfId="480" priority="582">
      <formula>AB348=1</formula>
    </cfRule>
  </conditionalFormatting>
  <conditionalFormatting sqref="F351:M351">
    <cfRule type="containsBlanks" dxfId="479" priority="581">
      <formula>LEN(TRIM(F351))=0</formula>
    </cfRule>
  </conditionalFormatting>
  <conditionalFormatting sqref="F350:M350">
    <cfRule type="colorScale" priority="579">
      <colorScale>
        <cfvo type="min"/>
        <cfvo type="max"/>
        <color rgb="FFFFEF9C"/>
        <color rgb="FFFF7128"/>
      </colorScale>
    </cfRule>
    <cfRule type="containsBlanks" dxfId="478" priority="580">
      <formula>LEN(TRIM(F350))=0</formula>
    </cfRule>
  </conditionalFormatting>
  <conditionalFormatting sqref="H350:I350">
    <cfRule type="expression" dxfId="477" priority="578">
      <formula>Z350=1</formula>
    </cfRule>
  </conditionalFormatting>
  <conditionalFormatting sqref="F350:G350">
    <cfRule type="expression" dxfId="476" priority="577">
      <formula>Y350=1</formula>
    </cfRule>
  </conditionalFormatting>
  <conditionalFormatting sqref="J350:K350">
    <cfRule type="expression" dxfId="475" priority="576">
      <formula>AA350=1</formula>
    </cfRule>
  </conditionalFormatting>
  <conditionalFormatting sqref="L350:M350">
    <cfRule type="expression" dxfId="474" priority="575">
      <formula>AB350=1</formula>
    </cfRule>
  </conditionalFormatting>
  <conditionalFormatting sqref="F353:M353">
    <cfRule type="containsBlanks" dxfId="473" priority="574">
      <formula>LEN(TRIM(F353))=0</formula>
    </cfRule>
  </conditionalFormatting>
  <conditionalFormatting sqref="F352:M352">
    <cfRule type="colorScale" priority="572">
      <colorScale>
        <cfvo type="min"/>
        <cfvo type="max"/>
        <color rgb="FFFFEF9C"/>
        <color rgb="FFFF7128"/>
      </colorScale>
    </cfRule>
    <cfRule type="containsBlanks" dxfId="472" priority="573">
      <formula>LEN(TRIM(F352))=0</formula>
    </cfRule>
  </conditionalFormatting>
  <conditionalFormatting sqref="H352:I352">
    <cfRule type="expression" dxfId="471" priority="571">
      <formula>Z352=1</formula>
    </cfRule>
  </conditionalFormatting>
  <conditionalFormatting sqref="F352:G352">
    <cfRule type="expression" dxfId="470" priority="570">
      <formula>Y352=1</formula>
    </cfRule>
  </conditionalFormatting>
  <conditionalFormatting sqref="J352:K352">
    <cfRule type="expression" dxfId="469" priority="569">
      <formula>AA352=1</formula>
    </cfRule>
  </conditionalFormatting>
  <conditionalFormatting sqref="L352:M352">
    <cfRule type="expression" dxfId="468" priority="568">
      <formula>AB352=1</formula>
    </cfRule>
  </conditionalFormatting>
  <conditionalFormatting sqref="F355:M355">
    <cfRule type="containsBlanks" dxfId="467" priority="567">
      <formula>LEN(TRIM(F355))=0</formula>
    </cfRule>
  </conditionalFormatting>
  <conditionalFormatting sqref="F354:M354">
    <cfRule type="colorScale" priority="565">
      <colorScale>
        <cfvo type="min"/>
        <cfvo type="max"/>
        <color rgb="FFFFEF9C"/>
        <color rgb="FFFF7128"/>
      </colorScale>
    </cfRule>
    <cfRule type="containsBlanks" dxfId="466" priority="566">
      <formula>LEN(TRIM(F354))=0</formula>
    </cfRule>
  </conditionalFormatting>
  <conditionalFormatting sqref="H354:I354">
    <cfRule type="expression" dxfId="465" priority="564">
      <formula>Z354=1</formula>
    </cfRule>
  </conditionalFormatting>
  <conditionalFormatting sqref="F354:G354">
    <cfRule type="expression" dxfId="464" priority="563">
      <formula>Y354=1</formula>
    </cfRule>
  </conditionalFormatting>
  <conditionalFormatting sqref="J354:K354">
    <cfRule type="expression" dxfId="463" priority="562">
      <formula>AA354=1</formula>
    </cfRule>
  </conditionalFormatting>
  <conditionalFormatting sqref="L354:M354">
    <cfRule type="expression" dxfId="462" priority="561">
      <formula>AB354=1</formula>
    </cfRule>
  </conditionalFormatting>
  <conditionalFormatting sqref="F357:M357">
    <cfRule type="containsBlanks" dxfId="461" priority="560">
      <formula>LEN(TRIM(F357))=0</formula>
    </cfRule>
  </conditionalFormatting>
  <conditionalFormatting sqref="F356:M356">
    <cfRule type="colorScale" priority="558">
      <colorScale>
        <cfvo type="min"/>
        <cfvo type="max"/>
        <color rgb="FFFFEF9C"/>
        <color rgb="FFFF7128"/>
      </colorScale>
    </cfRule>
    <cfRule type="containsBlanks" dxfId="460" priority="559">
      <formula>LEN(TRIM(F356))=0</formula>
    </cfRule>
  </conditionalFormatting>
  <conditionalFormatting sqref="H356:I356">
    <cfRule type="expression" dxfId="459" priority="557">
      <formula>Z356=1</formula>
    </cfRule>
  </conditionalFormatting>
  <conditionalFormatting sqref="F356:G356">
    <cfRule type="expression" dxfId="458" priority="556">
      <formula>Y356=1</formula>
    </cfRule>
  </conditionalFormatting>
  <conditionalFormatting sqref="J356:K356">
    <cfRule type="expression" dxfId="457" priority="555">
      <formula>AA356=1</formula>
    </cfRule>
  </conditionalFormatting>
  <conditionalFormatting sqref="L356:M356">
    <cfRule type="expression" dxfId="456" priority="554">
      <formula>AB356=1</formula>
    </cfRule>
  </conditionalFormatting>
  <conditionalFormatting sqref="F359:M359">
    <cfRule type="containsBlanks" dxfId="455" priority="553">
      <formula>LEN(TRIM(F359))=0</formula>
    </cfRule>
  </conditionalFormatting>
  <conditionalFormatting sqref="F358:M358">
    <cfRule type="colorScale" priority="551">
      <colorScale>
        <cfvo type="min"/>
        <cfvo type="max"/>
        <color rgb="FFFFEF9C"/>
        <color rgb="FFFF7128"/>
      </colorScale>
    </cfRule>
    <cfRule type="containsBlanks" dxfId="454" priority="552">
      <formula>LEN(TRIM(F358))=0</formula>
    </cfRule>
  </conditionalFormatting>
  <conditionalFormatting sqref="H358:I358">
    <cfRule type="expression" dxfId="453" priority="550">
      <formula>Z358=1</formula>
    </cfRule>
  </conditionalFormatting>
  <conditionalFormatting sqref="F358:G358">
    <cfRule type="expression" dxfId="452" priority="549">
      <formula>Y358=1</formula>
    </cfRule>
  </conditionalFormatting>
  <conditionalFormatting sqref="J358:K358">
    <cfRule type="expression" dxfId="451" priority="548">
      <formula>AA358=1</formula>
    </cfRule>
  </conditionalFormatting>
  <conditionalFormatting sqref="L358:M358">
    <cfRule type="expression" dxfId="450" priority="547">
      <formula>AB358=1</formula>
    </cfRule>
  </conditionalFormatting>
  <conditionalFormatting sqref="F361:M361">
    <cfRule type="containsBlanks" dxfId="449" priority="546">
      <formula>LEN(TRIM(F361))=0</formula>
    </cfRule>
  </conditionalFormatting>
  <conditionalFormatting sqref="F360:M360">
    <cfRule type="colorScale" priority="544">
      <colorScale>
        <cfvo type="min"/>
        <cfvo type="max"/>
        <color rgb="FFFFEF9C"/>
        <color rgb="FFFF7128"/>
      </colorScale>
    </cfRule>
    <cfRule type="containsBlanks" dxfId="448" priority="545">
      <formula>LEN(TRIM(F360))=0</formula>
    </cfRule>
  </conditionalFormatting>
  <conditionalFormatting sqref="H360:I360">
    <cfRule type="expression" dxfId="447" priority="543">
      <formula>Z360=1</formula>
    </cfRule>
  </conditionalFormatting>
  <conditionalFormatting sqref="F360:G360">
    <cfRule type="expression" dxfId="446" priority="542">
      <formula>Y360=1</formula>
    </cfRule>
  </conditionalFormatting>
  <conditionalFormatting sqref="J360:K360">
    <cfRule type="expression" dxfId="445" priority="541">
      <formula>AA360=1</formula>
    </cfRule>
  </conditionalFormatting>
  <conditionalFormatting sqref="L360:M360">
    <cfRule type="expression" dxfId="444" priority="540">
      <formula>AB360=1</formula>
    </cfRule>
  </conditionalFormatting>
  <conditionalFormatting sqref="F363:M363">
    <cfRule type="containsBlanks" dxfId="443" priority="539">
      <formula>LEN(TRIM(F363))=0</formula>
    </cfRule>
  </conditionalFormatting>
  <conditionalFormatting sqref="F362:M362">
    <cfRule type="colorScale" priority="537">
      <colorScale>
        <cfvo type="min"/>
        <cfvo type="max"/>
        <color rgb="FFFFEF9C"/>
        <color rgb="FFFF7128"/>
      </colorScale>
    </cfRule>
    <cfRule type="containsBlanks" dxfId="442" priority="538">
      <formula>LEN(TRIM(F362))=0</formula>
    </cfRule>
  </conditionalFormatting>
  <conditionalFormatting sqref="H362:I362">
    <cfRule type="expression" dxfId="441" priority="536">
      <formula>Z362=1</formula>
    </cfRule>
  </conditionalFormatting>
  <conditionalFormatting sqref="F362:G362">
    <cfRule type="expression" dxfId="440" priority="535">
      <formula>Y362=1</formula>
    </cfRule>
  </conditionalFormatting>
  <conditionalFormatting sqref="J362:K362">
    <cfRule type="expression" dxfId="439" priority="534">
      <formula>AA362=1</formula>
    </cfRule>
  </conditionalFormatting>
  <conditionalFormatting sqref="L362:M362">
    <cfRule type="expression" dxfId="438" priority="533">
      <formula>AB362=1</formula>
    </cfRule>
  </conditionalFormatting>
  <conditionalFormatting sqref="F365:M365">
    <cfRule type="containsBlanks" dxfId="437" priority="532">
      <formula>LEN(TRIM(F365))=0</formula>
    </cfRule>
  </conditionalFormatting>
  <conditionalFormatting sqref="F364:M364">
    <cfRule type="colorScale" priority="530">
      <colorScale>
        <cfvo type="min"/>
        <cfvo type="max"/>
        <color rgb="FFFFEF9C"/>
        <color rgb="FFFF7128"/>
      </colorScale>
    </cfRule>
    <cfRule type="containsBlanks" dxfId="436" priority="531">
      <formula>LEN(TRIM(F364))=0</formula>
    </cfRule>
  </conditionalFormatting>
  <conditionalFormatting sqref="H364:I364">
    <cfRule type="expression" dxfId="435" priority="529">
      <formula>Z364=1</formula>
    </cfRule>
  </conditionalFormatting>
  <conditionalFormatting sqref="F364:G364">
    <cfRule type="expression" dxfId="434" priority="528">
      <formula>Y364=1</formula>
    </cfRule>
  </conditionalFormatting>
  <conditionalFormatting sqref="J364:K364">
    <cfRule type="expression" dxfId="433" priority="527">
      <formula>AA364=1</formula>
    </cfRule>
  </conditionalFormatting>
  <conditionalFormatting sqref="L364:M364">
    <cfRule type="expression" dxfId="432" priority="526">
      <formula>AB364=1</formula>
    </cfRule>
  </conditionalFormatting>
  <conditionalFormatting sqref="F367:M367">
    <cfRule type="containsBlanks" dxfId="431" priority="525">
      <formula>LEN(TRIM(F367))=0</formula>
    </cfRule>
  </conditionalFormatting>
  <conditionalFormatting sqref="F366:M366">
    <cfRule type="colorScale" priority="523">
      <colorScale>
        <cfvo type="min"/>
        <cfvo type="max"/>
        <color rgb="FFFFEF9C"/>
        <color rgb="FFFF7128"/>
      </colorScale>
    </cfRule>
    <cfRule type="containsBlanks" dxfId="430" priority="524">
      <formula>LEN(TRIM(F366))=0</formula>
    </cfRule>
  </conditionalFormatting>
  <conditionalFormatting sqref="H366:I366">
    <cfRule type="expression" dxfId="429" priority="522">
      <formula>Z366=1</formula>
    </cfRule>
  </conditionalFormatting>
  <conditionalFormatting sqref="F366:G366">
    <cfRule type="expression" dxfId="428" priority="521">
      <formula>Y366=1</formula>
    </cfRule>
  </conditionalFormatting>
  <conditionalFormatting sqref="J366:K366">
    <cfRule type="expression" dxfId="427" priority="520">
      <formula>AA366=1</formula>
    </cfRule>
  </conditionalFormatting>
  <conditionalFormatting sqref="L366:M366">
    <cfRule type="expression" dxfId="426" priority="519">
      <formula>AB366=1</formula>
    </cfRule>
  </conditionalFormatting>
  <conditionalFormatting sqref="F369:M369">
    <cfRule type="containsBlanks" dxfId="425" priority="518">
      <formula>LEN(TRIM(F369))=0</formula>
    </cfRule>
  </conditionalFormatting>
  <conditionalFormatting sqref="F368:M368">
    <cfRule type="colorScale" priority="516">
      <colorScale>
        <cfvo type="min"/>
        <cfvo type="max"/>
        <color rgb="FFFFEF9C"/>
        <color rgb="FFFF7128"/>
      </colorScale>
    </cfRule>
    <cfRule type="containsBlanks" dxfId="424" priority="517">
      <formula>LEN(TRIM(F368))=0</formula>
    </cfRule>
  </conditionalFormatting>
  <conditionalFormatting sqref="H368:I368">
    <cfRule type="expression" dxfId="423" priority="515">
      <formula>Z368=1</formula>
    </cfRule>
  </conditionalFormatting>
  <conditionalFormatting sqref="F368:G368">
    <cfRule type="expression" dxfId="422" priority="514">
      <formula>Y368=1</formula>
    </cfRule>
  </conditionalFormatting>
  <conditionalFormatting sqref="J368:K368">
    <cfRule type="expression" dxfId="421" priority="513">
      <formula>AA368=1</formula>
    </cfRule>
  </conditionalFormatting>
  <conditionalFormatting sqref="L368:M368">
    <cfRule type="expression" dxfId="420" priority="512">
      <formula>AB368=1</formula>
    </cfRule>
  </conditionalFormatting>
  <conditionalFormatting sqref="F371:M371">
    <cfRule type="containsBlanks" dxfId="419" priority="511">
      <formula>LEN(TRIM(F371))=0</formula>
    </cfRule>
  </conditionalFormatting>
  <conditionalFormatting sqref="F370:M370">
    <cfRule type="colorScale" priority="509">
      <colorScale>
        <cfvo type="min"/>
        <cfvo type="max"/>
        <color rgb="FFFFEF9C"/>
        <color rgb="FFFF7128"/>
      </colorScale>
    </cfRule>
    <cfRule type="containsBlanks" dxfId="418" priority="510">
      <formula>LEN(TRIM(F370))=0</formula>
    </cfRule>
  </conditionalFormatting>
  <conditionalFormatting sqref="H370:I370">
    <cfRule type="expression" dxfId="417" priority="508">
      <formula>Z370=1</formula>
    </cfRule>
  </conditionalFormatting>
  <conditionalFormatting sqref="F370:G370">
    <cfRule type="expression" dxfId="416" priority="507">
      <formula>Y370=1</formula>
    </cfRule>
  </conditionalFormatting>
  <conditionalFormatting sqref="J370:K370">
    <cfRule type="expression" dxfId="415" priority="506">
      <formula>AA370=1</formula>
    </cfRule>
  </conditionalFormatting>
  <conditionalFormatting sqref="L370:M370">
    <cfRule type="expression" dxfId="414" priority="505">
      <formula>AB370=1</formula>
    </cfRule>
  </conditionalFormatting>
  <conditionalFormatting sqref="F373:M373">
    <cfRule type="containsBlanks" dxfId="413" priority="504">
      <formula>LEN(TRIM(F373))=0</formula>
    </cfRule>
  </conditionalFormatting>
  <conditionalFormatting sqref="F372:M372">
    <cfRule type="colorScale" priority="502">
      <colorScale>
        <cfvo type="min"/>
        <cfvo type="max"/>
        <color rgb="FFFFEF9C"/>
        <color rgb="FFFF7128"/>
      </colorScale>
    </cfRule>
    <cfRule type="containsBlanks" dxfId="412" priority="503">
      <formula>LEN(TRIM(F372))=0</formula>
    </cfRule>
  </conditionalFormatting>
  <conditionalFormatting sqref="H372:I372">
    <cfRule type="expression" dxfId="411" priority="501">
      <formula>Z372=1</formula>
    </cfRule>
  </conditionalFormatting>
  <conditionalFormatting sqref="F372:G372">
    <cfRule type="expression" dxfId="410" priority="500">
      <formula>Y372=1</formula>
    </cfRule>
  </conditionalFormatting>
  <conditionalFormatting sqref="J372:K372">
    <cfRule type="expression" dxfId="409" priority="499">
      <formula>AA372=1</formula>
    </cfRule>
  </conditionalFormatting>
  <conditionalFormatting sqref="L372:M372">
    <cfRule type="expression" dxfId="408" priority="498">
      <formula>AB372=1</formula>
    </cfRule>
  </conditionalFormatting>
  <conditionalFormatting sqref="F375:M375">
    <cfRule type="containsBlanks" dxfId="407" priority="497">
      <formula>LEN(TRIM(F375))=0</formula>
    </cfRule>
  </conditionalFormatting>
  <conditionalFormatting sqref="F374:M374">
    <cfRule type="colorScale" priority="495">
      <colorScale>
        <cfvo type="min"/>
        <cfvo type="max"/>
        <color rgb="FFFFEF9C"/>
        <color rgb="FFFF7128"/>
      </colorScale>
    </cfRule>
    <cfRule type="containsBlanks" dxfId="406" priority="496">
      <formula>LEN(TRIM(F374))=0</formula>
    </cfRule>
  </conditionalFormatting>
  <conditionalFormatting sqref="H374:I374">
    <cfRule type="expression" dxfId="405" priority="494">
      <formula>Z374=1</formula>
    </cfRule>
  </conditionalFormatting>
  <conditionalFormatting sqref="F374:G374">
    <cfRule type="expression" dxfId="404" priority="493">
      <formula>Y374=1</formula>
    </cfRule>
  </conditionalFormatting>
  <conditionalFormatting sqref="J374:K374">
    <cfRule type="expression" dxfId="403" priority="492">
      <formula>AA374=1</formula>
    </cfRule>
  </conditionalFormatting>
  <conditionalFormatting sqref="L374:M374">
    <cfRule type="expression" dxfId="402" priority="491">
      <formula>AB374=1</formula>
    </cfRule>
  </conditionalFormatting>
  <conditionalFormatting sqref="F377:M377">
    <cfRule type="containsBlanks" dxfId="401" priority="490">
      <formula>LEN(TRIM(F377))=0</formula>
    </cfRule>
  </conditionalFormatting>
  <conditionalFormatting sqref="F376:M376">
    <cfRule type="colorScale" priority="488">
      <colorScale>
        <cfvo type="min"/>
        <cfvo type="max"/>
        <color rgb="FFFFEF9C"/>
        <color rgb="FFFF7128"/>
      </colorScale>
    </cfRule>
    <cfRule type="containsBlanks" dxfId="400" priority="489">
      <formula>LEN(TRIM(F376))=0</formula>
    </cfRule>
  </conditionalFormatting>
  <conditionalFormatting sqref="H376:I376">
    <cfRule type="expression" dxfId="399" priority="487">
      <formula>Z376=1</formula>
    </cfRule>
  </conditionalFormatting>
  <conditionalFormatting sqref="F376:G376">
    <cfRule type="expression" dxfId="398" priority="486">
      <formula>Y376=1</formula>
    </cfRule>
  </conditionalFormatting>
  <conditionalFormatting sqref="J376:K376">
    <cfRule type="expression" dxfId="397" priority="485">
      <formula>AA376=1</formula>
    </cfRule>
  </conditionalFormatting>
  <conditionalFormatting sqref="L376:M376">
    <cfRule type="expression" dxfId="396" priority="484">
      <formula>AB376=1</formula>
    </cfRule>
  </conditionalFormatting>
  <conditionalFormatting sqref="F379:M379">
    <cfRule type="containsBlanks" dxfId="395" priority="483">
      <formula>LEN(TRIM(F379))=0</formula>
    </cfRule>
  </conditionalFormatting>
  <conditionalFormatting sqref="F378:M378">
    <cfRule type="colorScale" priority="481">
      <colorScale>
        <cfvo type="min"/>
        <cfvo type="max"/>
        <color rgb="FFFFEF9C"/>
        <color rgb="FFFF7128"/>
      </colorScale>
    </cfRule>
    <cfRule type="containsBlanks" dxfId="394" priority="482">
      <formula>LEN(TRIM(F378))=0</formula>
    </cfRule>
  </conditionalFormatting>
  <conditionalFormatting sqref="H378:I378">
    <cfRule type="expression" dxfId="393" priority="480">
      <formula>Z378=1</formula>
    </cfRule>
  </conditionalFormatting>
  <conditionalFormatting sqref="F378:G378">
    <cfRule type="expression" dxfId="392" priority="479">
      <formula>Y378=1</formula>
    </cfRule>
  </conditionalFormatting>
  <conditionalFormatting sqref="J378:K378">
    <cfRule type="expression" dxfId="391" priority="478">
      <formula>AA378=1</formula>
    </cfRule>
  </conditionalFormatting>
  <conditionalFormatting sqref="L378:M378">
    <cfRule type="expression" dxfId="390" priority="477">
      <formula>AB378=1</formula>
    </cfRule>
  </conditionalFormatting>
  <conditionalFormatting sqref="F381:M381">
    <cfRule type="containsBlanks" dxfId="389" priority="476">
      <formula>LEN(TRIM(F381))=0</formula>
    </cfRule>
  </conditionalFormatting>
  <conditionalFormatting sqref="F380:M380">
    <cfRule type="colorScale" priority="474">
      <colorScale>
        <cfvo type="min"/>
        <cfvo type="max"/>
        <color rgb="FFFFEF9C"/>
        <color rgb="FFFF7128"/>
      </colorScale>
    </cfRule>
    <cfRule type="containsBlanks" dxfId="388" priority="475">
      <formula>LEN(TRIM(F380))=0</formula>
    </cfRule>
  </conditionalFormatting>
  <conditionalFormatting sqref="H380:I380">
    <cfRule type="expression" dxfId="387" priority="473">
      <formula>Z380=1</formula>
    </cfRule>
  </conditionalFormatting>
  <conditionalFormatting sqref="F380:G380">
    <cfRule type="expression" dxfId="386" priority="472">
      <formula>Y380=1</formula>
    </cfRule>
  </conditionalFormatting>
  <conditionalFormatting sqref="J380:K380">
    <cfRule type="expression" dxfId="385" priority="471">
      <formula>AA380=1</formula>
    </cfRule>
  </conditionalFormatting>
  <conditionalFormatting sqref="L380:M380">
    <cfRule type="expression" dxfId="384" priority="470">
      <formula>AB380=1</formula>
    </cfRule>
  </conditionalFormatting>
  <conditionalFormatting sqref="F383:M383">
    <cfRule type="containsBlanks" dxfId="383" priority="469">
      <formula>LEN(TRIM(F383))=0</formula>
    </cfRule>
  </conditionalFormatting>
  <conditionalFormatting sqref="F382:M382">
    <cfRule type="colorScale" priority="467">
      <colorScale>
        <cfvo type="min"/>
        <cfvo type="max"/>
        <color rgb="FFFFEF9C"/>
        <color rgb="FFFF7128"/>
      </colorScale>
    </cfRule>
    <cfRule type="containsBlanks" dxfId="382" priority="468">
      <formula>LEN(TRIM(F382))=0</formula>
    </cfRule>
  </conditionalFormatting>
  <conditionalFormatting sqref="H382:I382">
    <cfRule type="expression" dxfId="381" priority="466">
      <formula>Z382=1</formula>
    </cfRule>
  </conditionalFormatting>
  <conditionalFormatting sqref="F382:G382">
    <cfRule type="expression" dxfId="380" priority="465">
      <formula>Y382=1</formula>
    </cfRule>
  </conditionalFormatting>
  <conditionalFormatting sqref="J382:K382">
    <cfRule type="expression" dxfId="379" priority="464">
      <formula>AA382=1</formula>
    </cfRule>
  </conditionalFormatting>
  <conditionalFormatting sqref="L382:M382">
    <cfRule type="expression" dxfId="378" priority="463">
      <formula>AB382=1</formula>
    </cfRule>
  </conditionalFormatting>
  <conditionalFormatting sqref="F385:M385">
    <cfRule type="containsBlanks" dxfId="377" priority="462">
      <formula>LEN(TRIM(F385))=0</formula>
    </cfRule>
  </conditionalFormatting>
  <conditionalFormatting sqref="F384:M384">
    <cfRule type="colorScale" priority="460">
      <colorScale>
        <cfvo type="min"/>
        <cfvo type="max"/>
        <color rgb="FFFFEF9C"/>
        <color rgb="FFFF7128"/>
      </colorScale>
    </cfRule>
    <cfRule type="containsBlanks" dxfId="376" priority="461">
      <formula>LEN(TRIM(F384))=0</formula>
    </cfRule>
  </conditionalFormatting>
  <conditionalFormatting sqref="H384:I384">
    <cfRule type="expression" dxfId="375" priority="459">
      <formula>Z384=1</formula>
    </cfRule>
  </conditionalFormatting>
  <conditionalFormatting sqref="F384:G384">
    <cfRule type="expression" dxfId="374" priority="458">
      <formula>Y384=1</formula>
    </cfRule>
  </conditionalFormatting>
  <conditionalFormatting sqref="J384:K384">
    <cfRule type="expression" dxfId="373" priority="457">
      <formula>AA384=1</formula>
    </cfRule>
  </conditionalFormatting>
  <conditionalFormatting sqref="L384:M384">
    <cfRule type="expression" dxfId="372" priority="456">
      <formula>AB384=1</formula>
    </cfRule>
  </conditionalFormatting>
  <conditionalFormatting sqref="F387:M387">
    <cfRule type="containsBlanks" dxfId="371" priority="455">
      <formula>LEN(TRIM(F387))=0</formula>
    </cfRule>
  </conditionalFormatting>
  <conditionalFormatting sqref="F386:M386">
    <cfRule type="colorScale" priority="453">
      <colorScale>
        <cfvo type="min"/>
        <cfvo type="max"/>
        <color rgb="FFFFEF9C"/>
        <color rgb="FFFF7128"/>
      </colorScale>
    </cfRule>
    <cfRule type="containsBlanks" dxfId="370" priority="454">
      <formula>LEN(TRIM(F386))=0</formula>
    </cfRule>
  </conditionalFormatting>
  <conditionalFormatting sqref="H386:I386">
    <cfRule type="expression" dxfId="369" priority="452">
      <formula>Z386=1</formula>
    </cfRule>
  </conditionalFormatting>
  <conditionalFormatting sqref="F386:G386">
    <cfRule type="expression" dxfId="368" priority="451">
      <formula>Y386=1</formula>
    </cfRule>
  </conditionalFormatting>
  <conditionalFormatting sqref="J386:K386">
    <cfRule type="expression" dxfId="367" priority="450">
      <formula>AA386=1</formula>
    </cfRule>
  </conditionalFormatting>
  <conditionalFormatting sqref="L386:M386">
    <cfRule type="expression" dxfId="366" priority="449">
      <formula>AB386=1</formula>
    </cfRule>
  </conditionalFormatting>
  <conditionalFormatting sqref="F389:M389">
    <cfRule type="containsBlanks" dxfId="365" priority="448">
      <formula>LEN(TRIM(F389))=0</formula>
    </cfRule>
  </conditionalFormatting>
  <conditionalFormatting sqref="F388:M388">
    <cfRule type="colorScale" priority="446">
      <colorScale>
        <cfvo type="min"/>
        <cfvo type="max"/>
        <color rgb="FFFFEF9C"/>
        <color rgb="FFFF7128"/>
      </colorScale>
    </cfRule>
    <cfRule type="containsBlanks" dxfId="364" priority="447">
      <formula>LEN(TRIM(F388))=0</formula>
    </cfRule>
  </conditionalFormatting>
  <conditionalFormatting sqref="H388:I388">
    <cfRule type="expression" dxfId="363" priority="445">
      <formula>Z388=1</formula>
    </cfRule>
  </conditionalFormatting>
  <conditionalFormatting sqref="F388:G388">
    <cfRule type="expression" dxfId="362" priority="444">
      <formula>Y388=1</formula>
    </cfRule>
  </conditionalFormatting>
  <conditionalFormatting sqref="J388:K388">
    <cfRule type="expression" dxfId="361" priority="443">
      <formula>AA388=1</formula>
    </cfRule>
  </conditionalFormatting>
  <conditionalFormatting sqref="L388:M388">
    <cfRule type="expression" dxfId="360" priority="442">
      <formula>AB388=1</formula>
    </cfRule>
  </conditionalFormatting>
  <conditionalFormatting sqref="F391:M391">
    <cfRule type="containsBlanks" dxfId="359" priority="441">
      <formula>LEN(TRIM(F391))=0</formula>
    </cfRule>
  </conditionalFormatting>
  <conditionalFormatting sqref="F390:M390">
    <cfRule type="colorScale" priority="439">
      <colorScale>
        <cfvo type="min"/>
        <cfvo type="max"/>
        <color rgb="FFFFEF9C"/>
        <color rgb="FFFF7128"/>
      </colorScale>
    </cfRule>
    <cfRule type="containsBlanks" dxfId="358" priority="440">
      <formula>LEN(TRIM(F390))=0</formula>
    </cfRule>
  </conditionalFormatting>
  <conditionalFormatting sqref="H390:I390">
    <cfRule type="expression" dxfId="357" priority="438">
      <formula>Z390=1</formula>
    </cfRule>
  </conditionalFormatting>
  <conditionalFormatting sqref="F390:G390">
    <cfRule type="expression" dxfId="356" priority="437">
      <formula>Y390=1</formula>
    </cfRule>
  </conditionalFormatting>
  <conditionalFormatting sqref="J390:K390">
    <cfRule type="expression" dxfId="355" priority="436">
      <formula>AA390=1</formula>
    </cfRule>
  </conditionalFormatting>
  <conditionalFormatting sqref="L390:M390">
    <cfRule type="expression" dxfId="354" priority="435">
      <formula>AB390=1</formula>
    </cfRule>
  </conditionalFormatting>
  <conditionalFormatting sqref="F393:M393">
    <cfRule type="containsBlanks" dxfId="353" priority="434">
      <formula>LEN(TRIM(F393))=0</formula>
    </cfRule>
  </conditionalFormatting>
  <conditionalFormatting sqref="F392:M392">
    <cfRule type="colorScale" priority="432">
      <colorScale>
        <cfvo type="min"/>
        <cfvo type="max"/>
        <color rgb="FFFFEF9C"/>
        <color rgb="FFFF7128"/>
      </colorScale>
    </cfRule>
    <cfRule type="containsBlanks" dxfId="352" priority="433">
      <formula>LEN(TRIM(F392))=0</formula>
    </cfRule>
  </conditionalFormatting>
  <conditionalFormatting sqref="H392:I392">
    <cfRule type="expression" dxfId="351" priority="431">
      <formula>Z392=1</formula>
    </cfRule>
  </conditionalFormatting>
  <conditionalFormatting sqref="F392:G392">
    <cfRule type="expression" dxfId="350" priority="430">
      <formula>Y392=1</formula>
    </cfRule>
  </conditionalFormatting>
  <conditionalFormatting sqref="J392:K392">
    <cfRule type="expression" dxfId="349" priority="429">
      <formula>AA392=1</formula>
    </cfRule>
  </conditionalFormatting>
  <conditionalFormatting sqref="L392:M392">
    <cfRule type="expression" dxfId="348" priority="428">
      <formula>AB392=1</formula>
    </cfRule>
  </conditionalFormatting>
  <conditionalFormatting sqref="F395:M395">
    <cfRule type="containsBlanks" dxfId="347" priority="427">
      <formula>LEN(TRIM(F395))=0</formula>
    </cfRule>
  </conditionalFormatting>
  <conditionalFormatting sqref="F394:M394">
    <cfRule type="colorScale" priority="425">
      <colorScale>
        <cfvo type="min"/>
        <cfvo type="max"/>
        <color rgb="FFFFEF9C"/>
        <color rgb="FFFF7128"/>
      </colorScale>
    </cfRule>
    <cfRule type="containsBlanks" dxfId="346" priority="426">
      <formula>LEN(TRIM(F394))=0</formula>
    </cfRule>
  </conditionalFormatting>
  <conditionalFormatting sqref="H394:I394">
    <cfRule type="expression" dxfId="345" priority="424">
      <formula>Z394=1</formula>
    </cfRule>
  </conditionalFormatting>
  <conditionalFormatting sqref="F394:G394">
    <cfRule type="expression" dxfId="344" priority="423">
      <formula>Y394=1</formula>
    </cfRule>
  </conditionalFormatting>
  <conditionalFormatting sqref="J394:K394">
    <cfRule type="expression" dxfId="343" priority="422">
      <formula>AA394=1</formula>
    </cfRule>
  </conditionalFormatting>
  <conditionalFormatting sqref="L394:M394">
    <cfRule type="expression" dxfId="342" priority="421">
      <formula>AB394=1</formula>
    </cfRule>
  </conditionalFormatting>
  <conditionalFormatting sqref="F397:M397">
    <cfRule type="containsBlanks" dxfId="341" priority="420">
      <formula>LEN(TRIM(F397))=0</formula>
    </cfRule>
  </conditionalFormatting>
  <conditionalFormatting sqref="F396:M396">
    <cfRule type="colorScale" priority="418">
      <colorScale>
        <cfvo type="min"/>
        <cfvo type="max"/>
        <color rgb="FFFFEF9C"/>
        <color rgb="FFFF7128"/>
      </colorScale>
    </cfRule>
    <cfRule type="containsBlanks" dxfId="340" priority="419">
      <formula>LEN(TRIM(F396))=0</formula>
    </cfRule>
  </conditionalFormatting>
  <conditionalFormatting sqref="H396:I396">
    <cfRule type="expression" dxfId="339" priority="417">
      <formula>Z396=1</formula>
    </cfRule>
  </conditionalFormatting>
  <conditionalFormatting sqref="F396:G396">
    <cfRule type="expression" dxfId="338" priority="416">
      <formula>Y396=1</formula>
    </cfRule>
  </conditionalFormatting>
  <conditionalFormatting sqref="J396:K396">
    <cfRule type="expression" dxfId="337" priority="415">
      <formula>AA396=1</formula>
    </cfRule>
  </conditionalFormatting>
  <conditionalFormatting sqref="L396:M396">
    <cfRule type="expression" dxfId="336" priority="414">
      <formula>AB396=1</formula>
    </cfRule>
  </conditionalFormatting>
  <conditionalFormatting sqref="F399:M399">
    <cfRule type="containsBlanks" dxfId="335" priority="413">
      <formula>LEN(TRIM(F399))=0</formula>
    </cfRule>
  </conditionalFormatting>
  <conditionalFormatting sqref="F398:M398">
    <cfRule type="colorScale" priority="411">
      <colorScale>
        <cfvo type="min"/>
        <cfvo type="max"/>
        <color rgb="FFFFEF9C"/>
        <color rgb="FFFF7128"/>
      </colorScale>
    </cfRule>
    <cfRule type="containsBlanks" dxfId="334" priority="412">
      <formula>LEN(TRIM(F398))=0</formula>
    </cfRule>
  </conditionalFormatting>
  <conditionalFormatting sqref="H398:I398">
    <cfRule type="expression" dxfId="333" priority="410">
      <formula>Z398=1</formula>
    </cfRule>
  </conditionalFormatting>
  <conditionalFormatting sqref="F398:G398">
    <cfRule type="expression" dxfId="332" priority="409">
      <formula>Y398=1</formula>
    </cfRule>
  </conditionalFormatting>
  <conditionalFormatting sqref="J398:K398">
    <cfRule type="expression" dxfId="331" priority="408">
      <formula>AA398=1</formula>
    </cfRule>
  </conditionalFormatting>
  <conditionalFormatting sqref="L398:M398">
    <cfRule type="expression" dxfId="330" priority="407">
      <formula>AB398=1</formula>
    </cfRule>
  </conditionalFormatting>
  <conditionalFormatting sqref="F401:M401">
    <cfRule type="containsBlanks" dxfId="329" priority="406">
      <formula>LEN(TRIM(F401))=0</formula>
    </cfRule>
  </conditionalFormatting>
  <conditionalFormatting sqref="F400:M400">
    <cfRule type="colorScale" priority="404">
      <colorScale>
        <cfvo type="min"/>
        <cfvo type="max"/>
        <color rgb="FFFFEF9C"/>
        <color rgb="FFFF7128"/>
      </colorScale>
    </cfRule>
    <cfRule type="containsBlanks" dxfId="328" priority="405">
      <formula>LEN(TRIM(F400))=0</formula>
    </cfRule>
  </conditionalFormatting>
  <conditionalFormatting sqref="H400:I400">
    <cfRule type="expression" dxfId="327" priority="403">
      <formula>Z400=1</formula>
    </cfRule>
  </conditionalFormatting>
  <conditionalFormatting sqref="F400:G400">
    <cfRule type="expression" dxfId="326" priority="402">
      <formula>Y400=1</formula>
    </cfRule>
  </conditionalFormatting>
  <conditionalFormatting sqref="J400:K400">
    <cfRule type="expression" dxfId="325" priority="401">
      <formula>AA400=1</formula>
    </cfRule>
  </conditionalFormatting>
  <conditionalFormatting sqref="L400:M400">
    <cfRule type="expression" dxfId="324" priority="400">
      <formula>AB400=1</formula>
    </cfRule>
  </conditionalFormatting>
  <conditionalFormatting sqref="F403:M403">
    <cfRule type="containsBlanks" dxfId="323" priority="399">
      <formula>LEN(TRIM(F403))=0</formula>
    </cfRule>
  </conditionalFormatting>
  <conditionalFormatting sqref="F402:M402">
    <cfRule type="colorScale" priority="397">
      <colorScale>
        <cfvo type="min"/>
        <cfvo type="max"/>
        <color rgb="FFFFEF9C"/>
        <color rgb="FFFF7128"/>
      </colorScale>
    </cfRule>
    <cfRule type="containsBlanks" dxfId="322" priority="398">
      <formula>LEN(TRIM(F402))=0</formula>
    </cfRule>
  </conditionalFormatting>
  <conditionalFormatting sqref="H402:I402">
    <cfRule type="expression" dxfId="321" priority="396">
      <formula>Z402=1</formula>
    </cfRule>
  </conditionalFormatting>
  <conditionalFormatting sqref="F402:G402">
    <cfRule type="expression" dxfId="320" priority="395">
      <formula>Y402=1</formula>
    </cfRule>
  </conditionalFormatting>
  <conditionalFormatting sqref="J402:K402">
    <cfRule type="expression" dxfId="319" priority="394">
      <formula>AA402=1</formula>
    </cfRule>
  </conditionalFormatting>
  <conditionalFormatting sqref="L402:M402">
    <cfRule type="expression" dxfId="318" priority="393">
      <formula>AB402=1</formula>
    </cfRule>
  </conditionalFormatting>
  <conditionalFormatting sqref="F405:M405">
    <cfRule type="containsBlanks" dxfId="317" priority="392">
      <formula>LEN(TRIM(F405))=0</formula>
    </cfRule>
  </conditionalFormatting>
  <conditionalFormatting sqref="F404:M404">
    <cfRule type="colorScale" priority="390">
      <colorScale>
        <cfvo type="min"/>
        <cfvo type="max"/>
        <color rgb="FFFFEF9C"/>
        <color rgb="FFFF7128"/>
      </colorScale>
    </cfRule>
    <cfRule type="containsBlanks" dxfId="316" priority="391">
      <formula>LEN(TRIM(F404))=0</formula>
    </cfRule>
  </conditionalFormatting>
  <conditionalFormatting sqref="H404:I404">
    <cfRule type="expression" dxfId="315" priority="389">
      <formula>Z404=1</formula>
    </cfRule>
  </conditionalFormatting>
  <conditionalFormatting sqref="F404:G404">
    <cfRule type="expression" dxfId="314" priority="388">
      <formula>Y404=1</formula>
    </cfRule>
  </conditionalFormatting>
  <conditionalFormatting sqref="J404:K404">
    <cfRule type="expression" dxfId="313" priority="387">
      <formula>AA404=1</formula>
    </cfRule>
  </conditionalFormatting>
  <conditionalFormatting sqref="L404:M404">
    <cfRule type="expression" dxfId="312" priority="386">
      <formula>AB404=1</formula>
    </cfRule>
  </conditionalFormatting>
  <conditionalFormatting sqref="F407:M407">
    <cfRule type="containsBlanks" dxfId="311" priority="385">
      <formula>LEN(TRIM(F407))=0</formula>
    </cfRule>
  </conditionalFormatting>
  <conditionalFormatting sqref="F406:M406">
    <cfRule type="colorScale" priority="383">
      <colorScale>
        <cfvo type="min"/>
        <cfvo type="max"/>
        <color rgb="FFFFEF9C"/>
        <color rgb="FFFF7128"/>
      </colorScale>
    </cfRule>
    <cfRule type="containsBlanks" dxfId="310" priority="384">
      <formula>LEN(TRIM(F406))=0</formula>
    </cfRule>
  </conditionalFormatting>
  <conditionalFormatting sqref="H406:I406">
    <cfRule type="expression" dxfId="309" priority="382">
      <formula>Z406=1</formula>
    </cfRule>
  </conditionalFormatting>
  <conditionalFormatting sqref="F406:G406">
    <cfRule type="expression" dxfId="308" priority="381">
      <formula>Y406=1</formula>
    </cfRule>
  </conditionalFormatting>
  <conditionalFormatting sqref="J406:K406">
    <cfRule type="expression" dxfId="307" priority="380">
      <formula>AA406=1</formula>
    </cfRule>
  </conditionalFormatting>
  <conditionalFormatting sqref="L406:M406">
    <cfRule type="expression" dxfId="306" priority="379">
      <formula>AB406=1</formula>
    </cfRule>
  </conditionalFormatting>
  <conditionalFormatting sqref="F409:M409">
    <cfRule type="containsBlanks" dxfId="305" priority="378">
      <formula>LEN(TRIM(F409))=0</formula>
    </cfRule>
  </conditionalFormatting>
  <conditionalFormatting sqref="F408:M408">
    <cfRule type="colorScale" priority="376">
      <colorScale>
        <cfvo type="min"/>
        <cfvo type="max"/>
        <color rgb="FFFFEF9C"/>
        <color rgb="FFFF7128"/>
      </colorScale>
    </cfRule>
    <cfRule type="containsBlanks" dxfId="304" priority="377">
      <formula>LEN(TRIM(F408))=0</formula>
    </cfRule>
  </conditionalFormatting>
  <conditionalFormatting sqref="H408:I408">
    <cfRule type="expression" dxfId="303" priority="375">
      <formula>Z408=1</formula>
    </cfRule>
  </conditionalFormatting>
  <conditionalFormatting sqref="F408:G408">
    <cfRule type="expression" dxfId="302" priority="374">
      <formula>Y408=1</formula>
    </cfRule>
  </conditionalFormatting>
  <conditionalFormatting sqref="J408:K408">
    <cfRule type="expression" dxfId="301" priority="373">
      <formula>AA408=1</formula>
    </cfRule>
  </conditionalFormatting>
  <conditionalFormatting sqref="L408:M408">
    <cfRule type="expression" dxfId="300" priority="372">
      <formula>AB408=1</formula>
    </cfRule>
  </conditionalFormatting>
  <conditionalFormatting sqref="F411:M411">
    <cfRule type="containsBlanks" dxfId="299" priority="371">
      <formula>LEN(TRIM(F411))=0</formula>
    </cfRule>
  </conditionalFormatting>
  <conditionalFormatting sqref="F410:M410">
    <cfRule type="colorScale" priority="369">
      <colorScale>
        <cfvo type="min"/>
        <cfvo type="max"/>
        <color rgb="FFFFEF9C"/>
        <color rgb="FFFF7128"/>
      </colorScale>
    </cfRule>
    <cfRule type="containsBlanks" dxfId="298" priority="370">
      <formula>LEN(TRIM(F410))=0</formula>
    </cfRule>
  </conditionalFormatting>
  <conditionalFormatting sqref="H410:I410">
    <cfRule type="expression" dxfId="297" priority="368">
      <formula>Z410=1</formula>
    </cfRule>
  </conditionalFormatting>
  <conditionalFormatting sqref="F410:G410">
    <cfRule type="expression" dxfId="296" priority="367">
      <formula>Y410=1</formula>
    </cfRule>
  </conditionalFormatting>
  <conditionalFormatting sqref="J410:K410">
    <cfRule type="expression" dxfId="295" priority="366">
      <formula>AA410=1</formula>
    </cfRule>
  </conditionalFormatting>
  <conditionalFormatting sqref="L410:M410">
    <cfRule type="expression" dxfId="294" priority="365">
      <formula>AB410=1</formula>
    </cfRule>
  </conditionalFormatting>
  <conditionalFormatting sqref="F413:M413">
    <cfRule type="containsBlanks" dxfId="293" priority="364">
      <formula>LEN(TRIM(F413))=0</formula>
    </cfRule>
  </conditionalFormatting>
  <conditionalFormatting sqref="F412:M412">
    <cfRule type="colorScale" priority="362">
      <colorScale>
        <cfvo type="min"/>
        <cfvo type="max"/>
        <color rgb="FFFFEF9C"/>
        <color rgb="FFFF7128"/>
      </colorScale>
    </cfRule>
    <cfRule type="containsBlanks" dxfId="292" priority="363">
      <formula>LEN(TRIM(F412))=0</formula>
    </cfRule>
  </conditionalFormatting>
  <conditionalFormatting sqref="H412:I412">
    <cfRule type="expression" dxfId="291" priority="361">
      <formula>Z412=1</formula>
    </cfRule>
  </conditionalFormatting>
  <conditionalFormatting sqref="F412:G412">
    <cfRule type="expression" dxfId="290" priority="360">
      <formula>Y412=1</formula>
    </cfRule>
  </conditionalFormatting>
  <conditionalFormatting sqref="J412:K412">
    <cfRule type="expression" dxfId="289" priority="359">
      <formula>AA412=1</formula>
    </cfRule>
  </conditionalFormatting>
  <conditionalFormatting sqref="L412:M412">
    <cfRule type="expression" dxfId="288" priority="358">
      <formula>AB412=1</formula>
    </cfRule>
  </conditionalFormatting>
  <conditionalFormatting sqref="F415:M415">
    <cfRule type="containsBlanks" dxfId="287" priority="357">
      <formula>LEN(TRIM(F415))=0</formula>
    </cfRule>
  </conditionalFormatting>
  <conditionalFormatting sqref="F414:M414">
    <cfRule type="colorScale" priority="355">
      <colorScale>
        <cfvo type="min"/>
        <cfvo type="max"/>
        <color rgb="FFFFEF9C"/>
        <color rgb="FFFF7128"/>
      </colorScale>
    </cfRule>
    <cfRule type="containsBlanks" dxfId="286" priority="356">
      <formula>LEN(TRIM(F414))=0</formula>
    </cfRule>
  </conditionalFormatting>
  <conditionalFormatting sqref="H414:I414">
    <cfRule type="expression" dxfId="285" priority="354">
      <formula>Z414=1</formula>
    </cfRule>
  </conditionalFormatting>
  <conditionalFormatting sqref="F414:G414">
    <cfRule type="expression" dxfId="284" priority="353">
      <formula>Y414=1</formula>
    </cfRule>
  </conditionalFormatting>
  <conditionalFormatting sqref="J414:K414">
    <cfRule type="expression" dxfId="283" priority="352">
      <formula>AA414=1</formula>
    </cfRule>
  </conditionalFormatting>
  <conditionalFormatting sqref="L414:M414">
    <cfRule type="expression" dxfId="282" priority="351">
      <formula>AB414=1</formula>
    </cfRule>
  </conditionalFormatting>
  <conditionalFormatting sqref="F417:M417">
    <cfRule type="containsBlanks" dxfId="281" priority="350">
      <formula>LEN(TRIM(F417))=0</formula>
    </cfRule>
  </conditionalFormatting>
  <conditionalFormatting sqref="F416:M416">
    <cfRule type="colorScale" priority="348">
      <colorScale>
        <cfvo type="min"/>
        <cfvo type="max"/>
        <color rgb="FFFFEF9C"/>
        <color rgb="FFFF7128"/>
      </colorScale>
    </cfRule>
    <cfRule type="containsBlanks" dxfId="280" priority="349">
      <formula>LEN(TRIM(F416))=0</formula>
    </cfRule>
  </conditionalFormatting>
  <conditionalFormatting sqref="H416:I416">
    <cfRule type="expression" dxfId="279" priority="347">
      <formula>Z416=1</formula>
    </cfRule>
  </conditionalFormatting>
  <conditionalFormatting sqref="F416:G416">
    <cfRule type="expression" dxfId="278" priority="346">
      <formula>Y416=1</formula>
    </cfRule>
  </conditionalFormatting>
  <conditionalFormatting sqref="J416:K416">
    <cfRule type="expression" dxfId="277" priority="345">
      <formula>AA416=1</formula>
    </cfRule>
  </conditionalFormatting>
  <conditionalFormatting sqref="L416:M416">
    <cfRule type="expression" dxfId="276" priority="344">
      <formula>AB416=1</formula>
    </cfRule>
  </conditionalFormatting>
  <conditionalFormatting sqref="F419:M419">
    <cfRule type="containsBlanks" dxfId="275" priority="343">
      <formula>LEN(TRIM(F419))=0</formula>
    </cfRule>
  </conditionalFormatting>
  <conditionalFormatting sqref="F418:M418">
    <cfRule type="colorScale" priority="341">
      <colorScale>
        <cfvo type="min"/>
        <cfvo type="max"/>
        <color rgb="FFFFEF9C"/>
        <color rgb="FFFF7128"/>
      </colorScale>
    </cfRule>
    <cfRule type="containsBlanks" dxfId="274" priority="342">
      <formula>LEN(TRIM(F418))=0</formula>
    </cfRule>
  </conditionalFormatting>
  <conditionalFormatting sqref="H418:I418">
    <cfRule type="expression" dxfId="273" priority="340">
      <formula>Z418=1</formula>
    </cfRule>
  </conditionalFormatting>
  <conditionalFormatting sqref="F418:G418">
    <cfRule type="expression" dxfId="272" priority="339">
      <formula>Y418=1</formula>
    </cfRule>
  </conditionalFormatting>
  <conditionalFormatting sqref="J418:K418">
    <cfRule type="expression" dxfId="271" priority="338">
      <formula>AA418=1</formula>
    </cfRule>
  </conditionalFormatting>
  <conditionalFormatting sqref="L418:M418">
    <cfRule type="expression" dxfId="270" priority="337">
      <formula>AB418=1</formula>
    </cfRule>
  </conditionalFormatting>
  <conditionalFormatting sqref="F421:M421">
    <cfRule type="containsBlanks" dxfId="269" priority="336">
      <formula>LEN(TRIM(F421))=0</formula>
    </cfRule>
  </conditionalFormatting>
  <conditionalFormatting sqref="F420:M420">
    <cfRule type="colorScale" priority="334">
      <colorScale>
        <cfvo type="min"/>
        <cfvo type="max"/>
        <color rgb="FFFFEF9C"/>
        <color rgb="FFFF7128"/>
      </colorScale>
    </cfRule>
    <cfRule type="containsBlanks" dxfId="268" priority="335">
      <formula>LEN(TRIM(F420))=0</formula>
    </cfRule>
  </conditionalFormatting>
  <conditionalFormatting sqref="H420:I420">
    <cfRule type="expression" dxfId="267" priority="333">
      <formula>Z420=1</formula>
    </cfRule>
  </conditionalFormatting>
  <conditionalFormatting sqref="F420:G420">
    <cfRule type="expression" dxfId="266" priority="332">
      <formula>Y420=1</formula>
    </cfRule>
  </conditionalFormatting>
  <conditionalFormatting sqref="J420:K420">
    <cfRule type="expression" dxfId="265" priority="331">
      <formula>AA420=1</formula>
    </cfRule>
  </conditionalFormatting>
  <conditionalFormatting sqref="L420:M420">
    <cfRule type="expression" dxfId="264" priority="330">
      <formula>AB420=1</formula>
    </cfRule>
  </conditionalFormatting>
  <conditionalFormatting sqref="F423:M423">
    <cfRule type="containsBlanks" dxfId="263" priority="329">
      <formula>LEN(TRIM(F423))=0</formula>
    </cfRule>
  </conditionalFormatting>
  <conditionalFormatting sqref="F422:M422">
    <cfRule type="colorScale" priority="327">
      <colorScale>
        <cfvo type="min"/>
        <cfvo type="max"/>
        <color rgb="FFFFEF9C"/>
        <color rgb="FFFF7128"/>
      </colorScale>
    </cfRule>
    <cfRule type="containsBlanks" dxfId="262" priority="328">
      <formula>LEN(TRIM(F422))=0</formula>
    </cfRule>
  </conditionalFormatting>
  <conditionalFormatting sqref="H422:I422">
    <cfRule type="expression" dxfId="261" priority="326">
      <formula>Z422=1</formula>
    </cfRule>
  </conditionalFormatting>
  <conditionalFormatting sqref="F422:G422">
    <cfRule type="expression" dxfId="260" priority="325">
      <formula>Y422=1</formula>
    </cfRule>
  </conditionalFormatting>
  <conditionalFormatting sqref="J422:K422">
    <cfRule type="expression" dxfId="259" priority="324">
      <formula>AA422=1</formula>
    </cfRule>
  </conditionalFormatting>
  <conditionalFormatting sqref="L422:M422">
    <cfRule type="expression" dxfId="258" priority="323">
      <formula>AB422=1</formula>
    </cfRule>
  </conditionalFormatting>
  <conditionalFormatting sqref="F425:M425">
    <cfRule type="containsBlanks" dxfId="257" priority="322">
      <formula>LEN(TRIM(F425))=0</formula>
    </cfRule>
  </conditionalFormatting>
  <conditionalFormatting sqref="F424:M424">
    <cfRule type="colorScale" priority="320">
      <colorScale>
        <cfvo type="min"/>
        <cfvo type="max"/>
        <color rgb="FFFFEF9C"/>
        <color rgb="FFFF7128"/>
      </colorScale>
    </cfRule>
    <cfRule type="containsBlanks" dxfId="256" priority="321">
      <formula>LEN(TRIM(F424))=0</formula>
    </cfRule>
  </conditionalFormatting>
  <conditionalFormatting sqref="H424:I424">
    <cfRule type="expression" dxfId="255" priority="319">
      <formula>Z424=1</formula>
    </cfRule>
  </conditionalFormatting>
  <conditionalFormatting sqref="F424:G424">
    <cfRule type="expression" dxfId="254" priority="318">
      <formula>Y424=1</formula>
    </cfRule>
  </conditionalFormatting>
  <conditionalFormatting sqref="J424:K424">
    <cfRule type="expression" dxfId="253" priority="317">
      <formula>AA424=1</formula>
    </cfRule>
  </conditionalFormatting>
  <conditionalFormatting sqref="L424:M424">
    <cfRule type="expression" dxfId="252" priority="316">
      <formula>AB424=1</formula>
    </cfRule>
  </conditionalFormatting>
  <conditionalFormatting sqref="F427:M427">
    <cfRule type="containsBlanks" dxfId="251" priority="315">
      <formula>LEN(TRIM(F427))=0</formula>
    </cfRule>
  </conditionalFormatting>
  <conditionalFormatting sqref="F426:M426">
    <cfRule type="colorScale" priority="313">
      <colorScale>
        <cfvo type="min"/>
        <cfvo type="max"/>
        <color rgb="FFFFEF9C"/>
        <color rgb="FFFF7128"/>
      </colorScale>
    </cfRule>
    <cfRule type="containsBlanks" dxfId="250" priority="314">
      <formula>LEN(TRIM(F426))=0</formula>
    </cfRule>
  </conditionalFormatting>
  <conditionalFormatting sqref="H426:I426">
    <cfRule type="expression" dxfId="249" priority="312">
      <formula>Z426=1</formula>
    </cfRule>
  </conditionalFormatting>
  <conditionalFormatting sqref="F426:G426">
    <cfRule type="expression" dxfId="248" priority="311">
      <formula>Y426=1</formula>
    </cfRule>
  </conditionalFormatting>
  <conditionalFormatting sqref="J426:K426">
    <cfRule type="expression" dxfId="247" priority="310">
      <formula>AA426=1</formula>
    </cfRule>
  </conditionalFormatting>
  <conditionalFormatting sqref="L426:M426">
    <cfRule type="expression" dxfId="246" priority="309">
      <formula>AB426=1</formula>
    </cfRule>
  </conditionalFormatting>
  <conditionalFormatting sqref="F429:M429">
    <cfRule type="containsBlanks" dxfId="245" priority="308">
      <formula>LEN(TRIM(F429))=0</formula>
    </cfRule>
  </conditionalFormatting>
  <conditionalFormatting sqref="F428:M428">
    <cfRule type="colorScale" priority="306">
      <colorScale>
        <cfvo type="min"/>
        <cfvo type="max"/>
        <color rgb="FFFFEF9C"/>
        <color rgb="FFFF7128"/>
      </colorScale>
    </cfRule>
    <cfRule type="containsBlanks" dxfId="244" priority="307">
      <formula>LEN(TRIM(F428))=0</formula>
    </cfRule>
  </conditionalFormatting>
  <conditionalFormatting sqref="H428:I428">
    <cfRule type="expression" dxfId="243" priority="305">
      <formula>Z428=1</formula>
    </cfRule>
  </conditionalFormatting>
  <conditionalFormatting sqref="F428:G428">
    <cfRule type="expression" dxfId="242" priority="304">
      <formula>Y428=1</formula>
    </cfRule>
  </conditionalFormatting>
  <conditionalFormatting sqref="J428:K428">
    <cfRule type="expression" dxfId="241" priority="303">
      <formula>AA428=1</formula>
    </cfRule>
  </conditionalFormatting>
  <conditionalFormatting sqref="L428:M428">
    <cfRule type="expression" dxfId="240" priority="302">
      <formula>AB428=1</formula>
    </cfRule>
  </conditionalFormatting>
  <conditionalFormatting sqref="F431:M431">
    <cfRule type="containsBlanks" dxfId="239" priority="301">
      <formula>LEN(TRIM(F431))=0</formula>
    </cfRule>
  </conditionalFormatting>
  <conditionalFormatting sqref="F430:M430">
    <cfRule type="colorScale" priority="299">
      <colorScale>
        <cfvo type="min"/>
        <cfvo type="max"/>
        <color rgb="FFFFEF9C"/>
        <color rgb="FFFF7128"/>
      </colorScale>
    </cfRule>
    <cfRule type="containsBlanks" dxfId="238" priority="300">
      <formula>LEN(TRIM(F430))=0</formula>
    </cfRule>
  </conditionalFormatting>
  <conditionalFormatting sqref="H430:I430">
    <cfRule type="expression" dxfId="237" priority="298">
      <formula>Z430=1</formula>
    </cfRule>
  </conditionalFormatting>
  <conditionalFormatting sqref="F430:G430">
    <cfRule type="expression" dxfId="236" priority="297">
      <formula>Y430=1</formula>
    </cfRule>
  </conditionalFormatting>
  <conditionalFormatting sqref="J430:K430">
    <cfRule type="expression" dxfId="235" priority="296">
      <formula>AA430=1</formula>
    </cfRule>
  </conditionalFormatting>
  <conditionalFormatting sqref="L430:M430">
    <cfRule type="expression" dxfId="234" priority="295">
      <formula>AB430=1</formula>
    </cfRule>
  </conditionalFormatting>
  <conditionalFormatting sqref="F433:M433">
    <cfRule type="containsBlanks" dxfId="233" priority="294">
      <formula>LEN(TRIM(F433))=0</formula>
    </cfRule>
  </conditionalFormatting>
  <conditionalFormatting sqref="F432:M432">
    <cfRule type="colorScale" priority="292">
      <colorScale>
        <cfvo type="min"/>
        <cfvo type="max"/>
        <color rgb="FFFFEF9C"/>
        <color rgb="FFFF7128"/>
      </colorScale>
    </cfRule>
    <cfRule type="containsBlanks" dxfId="232" priority="293">
      <formula>LEN(TRIM(F432))=0</formula>
    </cfRule>
  </conditionalFormatting>
  <conditionalFormatting sqref="H432:I432">
    <cfRule type="expression" dxfId="231" priority="291">
      <formula>Z432=1</formula>
    </cfRule>
  </conditionalFormatting>
  <conditionalFormatting sqref="F432:G432">
    <cfRule type="expression" dxfId="230" priority="290">
      <formula>Y432=1</formula>
    </cfRule>
  </conditionalFormatting>
  <conditionalFormatting sqref="J432:K432">
    <cfRule type="expression" dxfId="229" priority="289">
      <formula>AA432=1</formula>
    </cfRule>
  </conditionalFormatting>
  <conditionalFormatting sqref="L432:M432">
    <cfRule type="expression" dxfId="228" priority="288">
      <formula>AB432=1</formula>
    </cfRule>
  </conditionalFormatting>
  <conditionalFormatting sqref="F435:M435">
    <cfRule type="containsBlanks" dxfId="227" priority="287">
      <formula>LEN(TRIM(F435))=0</formula>
    </cfRule>
  </conditionalFormatting>
  <conditionalFormatting sqref="F434:M434">
    <cfRule type="colorScale" priority="285">
      <colorScale>
        <cfvo type="min"/>
        <cfvo type="max"/>
        <color rgb="FFFFEF9C"/>
        <color rgb="FFFF7128"/>
      </colorScale>
    </cfRule>
    <cfRule type="containsBlanks" dxfId="226" priority="286">
      <formula>LEN(TRIM(F434))=0</formula>
    </cfRule>
  </conditionalFormatting>
  <conditionalFormatting sqref="H434:I434">
    <cfRule type="expression" dxfId="225" priority="284">
      <formula>Z434=1</formula>
    </cfRule>
  </conditionalFormatting>
  <conditionalFormatting sqref="F434:G434">
    <cfRule type="expression" dxfId="224" priority="283">
      <formula>Y434=1</formula>
    </cfRule>
  </conditionalFormatting>
  <conditionalFormatting sqref="J434:K434">
    <cfRule type="expression" dxfId="223" priority="282">
      <formula>AA434=1</formula>
    </cfRule>
  </conditionalFormatting>
  <conditionalFormatting sqref="L434:M434">
    <cfRule type="expression" dxfId="222" priority="281">
      <formula>AB434=1</formula>
    </cfRule>
  </conditionalFormatting>
  <conditionalFormatting sqref="F437:M437">
    <cfRule type="containsBlanks" dxfId="221" priority="280">
      <formula>LEN(TRIM(F437))=0</formula>
    </cfRule>
  </conditionalFormatting>
  <conditionalFormatting sqref="F436:M436">
    <cfRule type="colorScale" priority="278">
      <colorScale>
        <cfvo type="min"/>
        <cfvo type="max"/>
        <color rgb="FFFFEF9C"/>
        <color rgb="FFFF7128"/>
      </colorScale>
    </cfRule>
    <cfRule type="containsBlanks" dxfId="220" priority="279">
      <formula>LEN(TRIM(F436))=0</formula>
    </cfRule>
  </conditionalFormatting>
  <conditionalFormatting sqref="H436:I436">
    <cfRule type="expression" dxfId="219" priority="277">
      <formula>Z436=1</formula>
    </cfRule>
  </conditionalFormatting>
  <conditionalFormatting sqref="F436:G436">
    <cfRule type="expression" dxfId="218" priority="276">
      <formula>Y436=1</formula>
    </cfRule>
  </conditionalFormatting>
  <conditionalFormatting sqref="J436:K436">
    <cfRule type="expression" dxfId="217" priority="275">
      <formula>AA436=1</formula>
    </cfRule>
  </conditionalFormatting>
  <conditionalFormatting sqref="L436:M436">
    <cfRule type="expression" dxfId="216" priority="274">
      <formula>AB436=1</formula>
    </cfRule>
  </conditionalFormatting>
  <conditionalFormatting sqref="F439:M439">
    <cfRule type="containsBlanks" dxfId="215" priority="273">
      <formula>LEN(TRIM(F439))=0</formula>
    </cfRule>
  </conditionalFormatting>
  <conditionalFormatting sqref="F438:M438">
    <cfRule type="colorScale" priority="271">
      <colorScale>
        <cfvo type="min"/>
        <cfvo type="max"/>
        <color rgb="FFFFEF9C"/>
        <color rgb="FFFF7128"/>
      </colorScale>
    </cfRule>
    <cfRule type="containsBlanks" dxfId="214" priority="272">
      <formula>LEN(TRIM(F438))=0</formula>
    </cfRule>
  </conditionalFormatting>
  <conditionalFormatting sqref="H438:I438">
    <cfRule type="expression" dxfId="213" priority="270">
      <formula>Z438=1</formula>
    </cfRule>
  </conditionalFormatting>
  <conditionalFormatting sqref="F438:G438">
    <cfRule type="expression" dxfId="212" priority="269">
      <formula>Y438=1</formula>
    </cfRule>
  </conditionalFormatting>
  <conditionalFormatting sqref="J438:K438">
    <cfRule type="expression" dxfId="211" priority="268">
      <formula>AA438=1</formula>
    </cfRule>
  </conditionalFormatting>
  <conditionalFormatting sqref="L438:M438">
    <cfRule type="expression" dxfId="210" priority="267">
      <formula>AB438=1</formula>
    </cfRule>
  </conditionalFormatting>
  <conditionalFormatting sqref="F441:M441">
    <cfRule type="containsBlanks" dxfId="209" priority="266">
      <formula>LEN(TRIM(F441))=0</formula>
    </cfRule>
  </conditionalFormatting>
  <conditionalFormatting sqref="F440:M440">
    <cfRule type="colorScale" priority="264">
      <colorScale>
        <cfvo type="min"/>
        <cfvo type="max"/>
        <color rgb="FFFFEF9C"/>
        <color rgb="FFFF7128"/>
      </colorScale>
    </cfRule>
    <cfRule type="containsBlanks" dxfId="208" priority="265">
      <formula>LEN(TRIM(F440))=0</formula>
    </cfRule>
  </conditionalFormatting>
  <conditionalFormatting sqref="H440:I440">
    <cfRule type="expression" dxfId="207" priority="263">
      <formula>Z440=1</formula>
    </cfRule>
  </conditionalFormatting>
  <conditionalFormatting sqref="F440:G440">
    <cfRule type="expression" dxfId="206" priority="262">
      <formula>Y440=1</formula>
    </cfRule>
  </conditionalFormatting>
  <conditionalFormatting sqref="J440:K440">
    <cfRule type="expression" dxfId="205" priority="261">
      <formula>AA440=1</formula>
    </cfRule>
  </conditionalFormatting>
  <conditionalFormatting sqref="L440:M440">
    <cfRule type="expression" dxfId="204" priority="260">
      <formula>AB440=1</formula>
    </cfRule>
  </conditionalFormatting>
  <conditionalFormatting sqref="F443:M443">
    <cfRule type="containsBlanks" dxfId="203" priority="259">
      <formula>LEN(TRIM(F443))=0</formula>
    </cfRule>
  </conditionalFormatting>
  <conditionalFormatting sqref="F442:M442">
    <cfRule type="colorScale" priority="257">
      <colorScale>
        <cfvo type="min"/>
        <cfvo type="max"/>
        <color rgb="FFFFEF9C"/>
        <color rgb="FFFF7128"/>
      </colorScale>
    </cfRule>
    <cfRule type="containsBlanks" dxfId="202" priority="258">
      <formula>LEN(TRIM(F442))=0</formula>
    </cfRule>
  </conditionalFormatting>
  <conditionalFormatting sqref="H442:I442">
    <cfRule type="expression" dxfId="201" priority="256">
      <formula>Z442=1</formula>
    </cfRule>
  </conditionalFormatting>
  <conditionalFormatting sqref="F442:G442">
    <cfRule type="expression" dxfId="200" priority="255">
      <formula>Y442=1</formula>
    </cfRule>
  </conditionalFormatting>
  <conditionalFormatting sqref="J442:K442">
    <cfRule type="expression" dxfId="199" priority="254">
      <formula>AA442=1</formula>
    </cfRule>
  </conditionalFormatting>
  <conditionalFormatting sqref="L442:M442">
    <cfRule type="expression" dxfId="198" priority="253">
      <formula>AB442=1</formula>
    </cfRule>
  </conditionalFormatting>
  <conditionalFormatting sqref="F445:M445">
    <cfRule type="containsBlanks" dxfId="197" priority="252">
      <formula>LEN(TRIM(F445))=0</formula>
    </cfRule>
  </conditionalFormatting>
  <conditionalFormatting sqref="F444:M444">
    <cfRule type="colorScale" priority="250">
      <colorScale>
        <cfvo type="min"/>
        <cfvo type="max"/>
        <color rgb="FFFFEF9C"/>
        <color rgb="FFFF7128"/>
      </colorScale>
    </cfRule>
    <cfRule type="containsBlanks" dxfId="196" priority="251">
      <formula>LEN(TRIM(F444))=0</formula>
    </cfRule>
  </conditionalFormatting>
  <conditionalFormatting sqref="H444:I444">
    <cfRule type="expression" dxfId="195" priority="249">
      <formula>Z444=1</formula>
    </cfRule>
  </conditionalFormatting>
  <conditionalFormatting sqref="F444:G444">
    <cfRule type="expression" dxfId="194" priority="248">
      <formula>Y444=1</formula>
    </cfRule>
  </conditionalFormatting>
  <conditionalFormatting sqref="J444:K444">
    <cfRule type="expression" dxfId="193" priority="247">
      <formula>AA444=1</formula>
    </cfRule>
  </conditionalFormatting>
  <conditionalFormatting sqref="L444:M444">
    <cfRule type="expression" dxfId="192" priority="246">
      <formula>AB444=1</formula>
    </cfRule>
  </conditionalFormatting>
  <conditionalFormatting sqref="F447:M447">
    <cfRule type="containsBlanks" dxfId="191" priority="245">
      <formula>LEN(TRIM(F447))=0</formula>
    </cfRule>
  </conditionalFormatting>
  <conditionalFormatting sqref="F446:M446">
    <cfRule type="colorScale" priority="243">
      <colorScale>
        <cfvo type="min"/>
        <cfvo type="max"/>
        <color rgb="FFFFEF9C"/>
        <color rgb="FFFF7128"/>
      </colorScale>
    </cfRule>
    <cfRule type="containsBlanks" dxfId="190" priority="244">
      <formula>LEN(TRIM(F446))=0</formula>
    </cfRule>
  </conditionalFormatting>
  <conditionalFormatting sqref="H446:I446">
    <cfRule type="expression" dxfId="189" priority="242">
      <formula>Z446=1</formula>
    </cfRule>
  </conditionalFormatting>
  <conditionalFormatting sqref="F446:G446">
    <cfRule type="expression" dxfId="188" priority="241">
      <formula>Y446=1</formula>
    </cfRule>
  </conditionalFormatting>
  <conditionalFormatting sqref="J446:K446">
    <cfRule type="expression" dxfId="187" priority="240">
      <formula>AA446=1</formula>
    </cfRule>
  </conditionalFormatting>
  <conditionalFormatting sqref="L446:M446">
    <cfRule type="expression" dxfId="186" priority="239">
      <formula>AB446=1</formula>
    </cfRule>
  </conditionalFormatting>
  <conditionalFormatting sqref="F449:M449">
    <cfRule type="containsBlanks" dxfId="185" priority="238">
      <formula>LEN(TRIM(F449))=0</formula>
    </cfRule>
  </conditionalFormatting>
  <conditionalFormatting sqref="F448:M448">
    <cfRule type="colorScale" priority="236">
      <colorScale>
        <cfvo type="min"/>
        <cfvo type="max"/>
        <color rgb="FFFFEF9C"/>
        <color rgb="FFFF7128"/>
      </colorScale>
    </cfRule>
    <cfRule type="containsBlanks" dxfId="184" priority="237">
      <formula>LEN(TRIM(F448))=0</formula>
    </cfRule>
  </conditionalFormatting>
  <conditionalFormatting sqref="H448:I448">
    <cfRule type="expression" dxfId="183" priority="235">
      <formula>Z448=1</formula>
    </cfRule>
  </conditionalFormatting>
  <conditionalFormatting sqref="F448:G448">
    <cfRule type="expression" dxfId="182" priority="234">
      <formula>Y448=1</formula>
    </cfRule>
  </conditionalFormatting>
  <conditionalFormatting sqref="J448:K448">
    <cfRule type="expression" dxfId="181" priority="233">
      <formula>AA448=1</formula>
    </cfRule>
  </conditionalFormatting>
  <conditionalFormatting sqref="L448:M448">
    <cfRule type="expression" dxfId="180" priority="232">
      <formula>AB448=1</formula>
    </cfRule>
  </conditionalFormatting>
  <conditionalFormatting sqref="F451:M451">
    <cfRule type="containsBlanks" dxfId="179" priority="231">
      <formula>LEN(TRIM(F451))=0</formula>
    </cfRule>
  </conditionalFormatting>
  <conditionalFormatting sqref="F450:M450">
    <cfRule type="colorScale" priority="229">
      <colorScale>
        <cfvo type="min"/>
        <cfvo type="max"/>
        <color rgb="FFFFEF9C"/>
        <color rgb="FFFF7128"/>
      </colorScale>
    </cfRule>
    <cfRule type="containsBlanks" dxfId="178" priority="230">
      <formula>LEN(TRIM(F450))=0</formula>
    </cfRule>
  </conditionalFormatting>
  <conditionalFormatting sqref="H450:I450">
    <cfRule type="expression" dxfId="177" priority="228">
      <formula>Z450=1</formula>
    </cfRule>
  </conditionalFormatting>
  <conditionalFormatting sqref="F450:G450">
    <cfRule type="expression" dxfId="176" priority="227">
      <formula>Y450=1</formula>
    </cfRule>
  </conditionalFormatting>
  <conditionalFormatting sqref="J450:K450">
    <cfRule type="expression" dxfId="175" priority="226">
      <formula>AA450=1</formula>
    </cfRule>
  </conditionalFormatting>
  <conditionalFormatting sqref="L450:M450">
    <cfRule type="expression" dxfId="174" priority="225">
      <formula>AB450=1</formula>
    </cfRule>
  </conditionalFormatting>
  <conditionalFormatting sqref="F453:M453">
    <cfRule type="containsBlanks" dxfId="173" priority="224">
      <formula>LEN(TRIM(F453))=0</formula>
    </cfRule>
  </conditionalFormatting>
  <conditionalFormatting sqref="F452:M452">
    <cfRule type="colorScale" priority="222">
      <colorScale>
        <cfvo type="min"/>
        <cfvo type="max"/>
        <color rgb="FFFFEF9C"/>
        <color rgb="FFFF7128"/>
      </colorScale>
    </cfRule>
    <cfRule type="containsBlanks" dxfId="172" priority="223">
      <formula>LEN(TRIM(F452))=0</formula>
    </cfRule>
  </conditionalFormatting>
  <conditionalFormatting sqref="H452:I452">
    <cfRule type="expression" dxfId="171" priority="221">
      <formula>Z452=1</formula>
    </cfRule>
  </conditionalFormatting>
  <conditionalFormatting sqref="F452:G452">
    <cfRule type="expression" dxfId="170" priority="220">
      <formula>Y452=1</formula>
    </cfRule>
  </conditionalFormatting>
  <conditionalFormatting sqref="J452:K452">
    <cfRule type="expression" dxfId="169" priority="219">
      <formula>AA452=1</formula>
    </cfRule>
  </conditionalFormatting>
  <conditionalFormatting sqref="L452:M452">
    <cfRule type="expression" dxfId="168" priority="218">
      <formula>AB452=1</formula>
    </cfRule>
  </conditionalFormatting>
  <conditionalFormatting sqref="F455:M455">
    <cfRule type="containsBlanks" dxfId="167" priority="217">
      <formula>LEN(TRIM(F455))=0</formula>
    </cfRule>
  </conditionalFormatting>
  <conditionalFormatting sqref="F454:M454">
    <cfRule type="colorScale" priority="215">
      <colorScale>
        <cfvo type="min"/>
        <cfvo type="max"/>
        <color rgb="FFFFEF9C"/>
        <color rgb="FFFF7128"/>
      </colorScale>
    </cfRule>
    <cfRule type="containsBlanks" dxfId="166" priority="216">
      <formula>LEN(TRIM(F454))=0</formula>
    </cfRule>
  </conditionalFormatting>
  <conditionalFormatting sqref="H454:I454">
    <cfRule type="expression" dxfId="165" priority="214">
      <formula>Z454=1</formula>
    </cfRule>
  </conditionalFormatting>
  <conditionalFormatting sqref="F454:G454">
    <cfRule type="expression" dxfId="164" priority="213">
      <formula>Y454=1</formula>
    </cfRule>
  </conditionalFormatting>
  <conditionalFormatting sqref="J454:K454">
    <cfRule type="expression" dxfId="163" priority="212">
      <formula>AA454=1</formula>
    </cfRule>
  </conditionalFormatting>
  <conditionalFormatting sqref="L454:M454">
    <cfRule type="expression" dxfId="162" priority="211">
      <formula>AB454=1</formula>
    </cfRule>
  </conditionalFormatting>
  <conditionalFormatting sqref="F457:M457">
    <cfRule type="containsBlanks" dxfId="161" priority="210">
      <formula>LEN(TRIM(F457))=0</formula>
    </cfRule>
  </conditionalFormatting>
  <conditionalFormatting sqref="F456:M456">
    <cfRule type="colorScale" priority="208">
      <colorScale>
        <cfvo type="min"/>
        <cfvo type="max"/>
        <color rgb="FFFFEF9C"/>
        <color rgb="FFFF7128"/>
      </colorScale>
    </cfRule>
    <cfRule type="containsBlanks" dxfId="160" priority="209">
      <formula>LEN(TRIM(F456))=0</formula>
    </cfRule>
  </conditionalFormatting>
  <conditionalFormatting sqref="H456:I456">
    <cfRule type="expression" dxfId="159" priority="207">
      <formula>Z456=1</formula>
    </cfRule>
  </conditionalFormatting>
  <conditionalFormatting sqref="F456:G456">
    <cfRule type="expression" dxfId="158" priority="206">
      <formula>Y456=1</formula>
    </cfRule>
  </conditionalFormatting>
  <conditionalFormatting sqref="J456:K456">
    <cfRule type="expression" dxfId="157" priority="205">
      <formula>AA456=1</formula>
    </cfRule>
  </conditionalFormatting>
  <conditionalFormatting sqref="L456:M456">
    <cfRule type="expression" dxfId="156" priority="204">
      <formula>AB456=1</formula>
    </cfRule>
  </conditionalFormatting>
  <conditionalFormatting sqref="F459:M459">
    <cfRule type="containsBlanks" dxfId="155" priority="203">
      <formula>LEN(TRIM(F459))=0</formula>
    </cfRule>
  </conditionalFormatting>
  <conditionalFormatting sqref="F458:M458">
    <cfRule type="colorScale" priority="201">
      <colorScale>
        <cfvo type="min"/>
        <cfvo type="max"/>
        <color rgb="FFFFEF9C"/>
        <color rgb="FFFF7128"/>
      </colorScale>
    </cfRule>
    <cfRule type="containsBlanks" dxfId="154" priority="202">
      <formula>LEN(TRIM(F458))=0</formula>
    </cfRule>
  </conditionalFormatting>
  <conditionalFormatting sqref="H458:I458">
    <cfRule type="expression" dxfId="153" priority="200">
      <formula>Z458=1</formula>
    </cfRule>
  </conditionalFormatting>
  <conditionalFormatting sqref="F458:G458">
    <cfRule type="expression" dxfId="152" priority="199">
      <formula>Y458=1</formula>
    </cfRule>
  </conditionalFormatting>
  <conditionalFormatting sqref="J458:K458">
    <cfRule type="expression" dxfId="151" priority="198">
      <formula>AA458=1</formula>
    </cfRule>
  </conditionalFormatting>
  <conditionalFormatting sqref="L458:M458">
    <cfRule type="expression" dxfId="150" priority="197">
      <formula>AB458=1</formula>
    </cfRule>
  </conditionalFormatting>
  <conditionalFormatting sqref="F461:M461">
    <cfRule type="containsBlanks" dxfId="149" priority="196">
      <formula>LEN(TRIM(F461))=0</formula>
    </cfRule>
  </conditionalFormatting>
  <conditionalFormatting sqref="F460:M460">
    <cfRule type="colorScale" priority="194">
      <colorScale>
        <cfvo type="min"/>
        <cfvo type="max"/>
        <color rgb="FFFFEF9C"/>
        <color rgb="FFFF7128"/>
      </colorScale>
    </cfRule>
    <cfRule type="containsBlanks" dxfId="148" priority="195">
      <formula>LEN(TRIM(F460))=0</formula>
    </cfRule>
  </conditionalFormatting>
  <conditionalFormatting sqref="H460:I460">
    <cfRule type="expression" dxfId="147" priority="193">
      <formula>Z460=1</formula>
    </cfRule>
  </conditionalFormatting>
  <conditionalFormatting sqref="F460:G460">
    <cfRule type="expression" dxfId="146" priority="192">
      <formula>Y460=1</formula>
    </cfRule>
  </conditionalFormatting>
  <conditionalFormatting sqref="J460:K460">
    <cfRule type="expression" dxfId="145" priority="191">
      <formula>AA460=1</formula>
    </cfRule>
  </conditionalFormatting>
  <conditionalFormatting sqref="L460:M460">
    <cfRule type="expression" dxfId="144" priority="190">
      <formula>AB460=1</formula>
    </cfRule>
  </conditionalFormatting>
  <conditionalFormatting sqref="F463:M463">
    <cfRule type="containsBlanks" dxfId="143" priority="189">
      <formula>LEN(TRIM(F463))=0</formula>
    </cfRule>
  </conditionalFormatting>
  <conditionalFormatting sqref="F462:M462">
    <cfRule type="colorScale" priority="187">
      <colorScale>
        <cfvo type="min"/>
        <cfvo type="max"/>
        <color rgb="FFFFEF9C"/>
        <color rgb="FFFF7128"/>
      </colorScale>
    </cfRule>
    <cfRule type="containsBlanks" dxfId="142" priority="188">
      <formula>LEN(TRIM(F462))=0</formula>
    </cfRule>
  </conditionalFormatting>
  <conditionalFormatting sqref="H462:I462">
    <cfRule type="expression" dxfId="141" priority="186">
      <formula>Z462=1</formula>
    </cfRule>
  </conditionalFormatting>
  <conditionalFormatting sqref="F462:G462">
    <cfRule type="expression" dxfId="140" priority="185">
      <formula>Y462=1</formula>
    </cfRule>
  </conditionalFormatting>
  <conditionalFormatting sqref="J462:K462">
    <cfRule type="expression" dxfId="139" priority="184">
      <formula>AA462=1</formula>
    </cfRule>
  </conditionalFormatting>
  <conditionalFormatting sqref="L462:M462">
    <cfRule type="expression" dxfId="138" priority="183">
      <formula>AB462=1</formula>
    </cfRule>
  </conditionalFormatting>
  <conditionalFormatting sqref="F465:M465">
    <cfRule type="containsBlanks" dxfId="137" priority="182">
      <formula>LEN(TRIM(F465))=0</formula>
    </cfRule>
  </conditionalFormatting>
  <conditionalFormatting sqref="F464:M464">
    <cfRule type="colorScale" priority="180">
      <colorScale>
        <cfvo type="min"/>
        <cfvo type="max"/>
        <color rgb="FFFFEF9C"/>
        <color rgb="FFFF7128"/>
      </colorScale>
    </cfRule>
    <cfRule type="containsBlanks" dxfId="136" priority="181">
      <formula>LEN(TRIM(F464))=0</formula>
    </cfRule>
  </conditionalFormatting>
  <conditionalFormatting sqref="H464:I464">
    <cfRule type="expression" dxfId="135" priority="179">
      <formula>Z464=1</formula>
    </cfRule>
  </conditionalFormatting>
  <conditionalFormatting sqref="F464:G464">
    <cfRule type="expression" dxfId="134" priority="178">
      <formula>Y464=1</formula>
    </cfRule>
  </conditionalFormatting>
  <conditionalFormatting sqref="J464:K464">
    <cfRule type="expression" dxfId="133" priority="177">
      <formula>AA464=1</formula>
    </cfRule>
  </conditionalFormatting>
  <conditionalFormatting sqref="L464:M464">
    <cfRule type="expression" dxfId="132" priority="176">
      <formula>AB464=1</formula>
    </cfRule>
  </conditionalFormatting>
  <conditionalFormatting sqref="F467:M467">
    <cfRule type="containsBlanks" dxfId="131" priority="175">
      <formula>LEN(TRIM(F467))=0</formula>
    </cfRule>
  </conditionalFormatting>
  <conditionalFormatting sqref="F466:M466">
    <cfRule type="colorScale" priority="173">
      <colorScale>
        <cfvo type="min"/>
        <cfvo type="max"/>
        <color rgb="FFFFEF9C"/>
        <color rgb="FFFF7128"/>
      </colorScale>
    </cfRule>
    <cfRule type="containsBlanks" dxfId="130" priority="174">
      <formula>LEN(TRIM(F466))=0</formula>
    </cfRule>
  </conditionalFormatting>
  <conditionalFormatting sqref="H466:I466">
    <cfRule type="expression" dxfId="129" priority="172">
      <formula>Z466=1</formula>
    </cfRule>
  </conditionalFormatting>
  <conditionalFormatting sqref="F466:G466">
    <cfRule type="expression" dxfId="128" priority="171">
      <formula>Y466=1</formula>
    </cfRule>
  </conditionalFormatting>
  <conditionalFormatting sqref="J466:K466">
    <cfRule type="expression" dxfId="127" priority="170">
      <formula>AA466=1</formula>
    </cfRule>
  </conditionalFormatting>
  <conditionalFormatting sqref="L466:M466">
    <cfRule type="expression" dxfId="126" priority="169">
      <formula>AB466=1</formula>
    </cfRule>
  </conditionalFormatting>
  <conditionalFormatting sqref="F469:M469">
    <cfRule type="containsBlanks" dxfId="125" priority="168">
      <formula>LEN(TRIM(F469))=0</formula>
    </cfRule>
  </conditionalFormatting>
  <conditionalFormatting sqref="F468:M468">
    <cfRule type="colorScale" priority="166">
      <colorScale>
        <cfvo type="min"/>
        <cfvo type="max"/>
        <color rgb="FFFFEF9C"/>
        <color rgb="FFFF7128"/>
      </colorScale>
    </cfRule>
    <cfRule type="containsBlanks" dxfId="124" priority="167">
      <formula>LEN(TRIM(F468))=0</formula>
    </cfRule>
  </conditionalFormatting>
  <conditionalFormatting sqref="H468:I468">
    <cfRule type="expression" dxfId="123" priority="165">
      <formula>Z468=1</formula>
    </cfRule>
  </conditionalFormatting>
  <conditionalFormatting sqref="F468:G468">
    <cfRule type="expression" dxfId="122" priority="164">
      <formula>Y468=1</formula>
    </cfRule>
  </conditionalFormatting>
  <conditionalFormatting sqref="J468:K468">
    <cfRule type="expression" dxfId="121" priority="163">
      <formula>AA468=1</formula>
    </cfRule>
  </conditionalFormatting>
  <conditionalFormatting sqref="L468:M468">
    <cfRule type="expression" dxfId="120" priority="162">
      <formula>AB468=1</formula>
    </cfRule>
  </conditionalFormatting>
  <conditionalFormatting sqref="F471:M471">
    <cfRule type="containsBlanks" dxfId="119" priority="161">
      <formula>LEN(TRIM(F471))=0</formula>
    </cfRule>
  </conditionalFormatting>
  <conditionalFormatting sqref="F470:M470">
    <cfRule type="colorScale" priority="159">
      <colorScale>
        <cfvo type="min"/>
        <cfvo type="max"/>
        <color rgb="FFFFEF9C"/>
        <color rgb="FFFF7128"/>
      </colorScale>
    </cfRule>
    <cfRule type="containsBlanks" dxfId="118" priority="160">
      <formula>LEN(TRIM(F470))=0</formula>
    </cfRule>
  </conditionalFormatting>
  <conditionalFormatting sqref="H470:I470">
    <cfRule type="expression" dxfId="117" priority="158">
      <formula>Z470=1</formula>
    </cfRule>
  </conditionalFormatting>
  <conditionalFormatting sqref="F470:G470">
    <cfRule type="expression" dxfId="116" priority="157">
      <formula>Y470=1</formula>
    </cfRule>
  </conditionalFormatting>
  <conditionalFormatting sqref="J470:K470">
    <cfRule type="expression" dxfId="115" priority="156">
      <formula>AA470=1</formula>
    </cfRule>
  </conditionalFormatting>
  <conditionalFormatting sqref="L470:M470">
    <cfRule type="expression" dxfId="114" priority="155">
      <formula>AB470=1</formula>
    </cfRule>
  </conditionalFormatting>
  <conditionalFormatting sqref="F473:M473">
    <cfRule type="containsBlanks" dxfId="113" priority="154">
      <formula>LEN(TRIM(F473))=0</formula>
    </cfRule>
  </conditionalFormatting>
  <conditionalFormatting sqref="F472:M472">
    <cfRule type="colorScale" priority="152">
      <colorScale>
        <cfvo type="min"/>
        <cfvo type="max"/>
        <color rgb="FFFFEF9C"/>
        <color rgb="FFFF7128"/>
      </colorScale>
    </cfRule>
    <cfRule type="containsBlanks" dxfId="112" priority="153">
      <formula>LEN(TRIM(F472))=0</formula>
    </cfRule>
  </conditionalFormatting>
  <conditionalFormatting sqref="H472:I472">
    <cfRule type="expression" dxfId="111" priority="151">
      <formula>Z472=1</formula>
    </cfRule>
  </conditionalFormatting>
  <conditionalFormatting sqref="F472:G472">
    <cfRule type="expression" dxfId="110" priority="150">
      <formula>Y472=1</formula>
    </cfRule>
  </conditionalFormatting>
  <conditionalFormatting sqref="J472:K472">
    <cfRule type="expression" dxfId="109" priority="149">
      <formula>AA472=1</formula>
    </cfRule>
  </conditionalFormatting>
  <conditionalFormatting sqref="L472:M472">
    <cfRule type="expression" dxfId="108" priority="148">
      <formula>AB472=1</formula>
    </cfRule>
  </conditionalFormatting>
  <conditionalFormatting sqref="F475:M475">
    <cfRule type="containsBlanks" dxfId="107" priority="147">
      <formula>LEN(TRIM(F475))=0</formula>
    </cfRule>
  </conditionalFormatting>
  <conditionalFormatting sqref="F474:M474">
    <cfRule type="colorScale" priority="145">
      <colorScale>
        <cfvo type="min"/>
        <cfvo type="max"/>
        <color rgb="FFFFEF9C"/>
        <color rgb="FFFF7128"/>
      </colorScale>
    </cfRule>
    <cfRule type="containsBlanks" dxfId="106" priority="146">
      <formula>LEN(TRIM(F474))=0</formula>
    </cfRule>
  </conditionalFormatting>
  <conditionalFormatting sqref="H474:I474">
    <cfRule type="expression" dxfId="105" priority="144">
      <formula>Z474=1</formula>
    </cfRule>
  </conditionalFormatting>
  <conditionalFormatting sqref="F474:G474">
    <cfRule type="expression" dxfId="104" priority="143">
      <formula>Y474=1</formula>
    </cfRule>
  </conditionalFormatting>
  <conditionalFormatting sqref="J474:K474">
    <cfRule type="expression" dxfId="103" priority="142">
      <formula>AA474=1</formula>
    </cfRule>
  </conditionalFormatting>
  <conditionalFormatting sqref="L474:M474">
    <cfRule type="expression" dxfId="102" priority="141">
      <formula>AB474=1</formula>
    </cfRule>
  </conditionalFormatting>
  <conditionalFormatting sqref="F477:M477">
    <cfRule type="containsBlanks" dxfId="101" priority="140">
      <formula>LEN(TRIM(F477))=0</formula>
    </cfRule>
  </conditionalFormatting>
  <conditionalFormatting sqref="F476:M476">
    <cfRule type="colorScale" priority="138">
      <colorScale>
        <cfvo type="min"/>
        <cfvo type="max"/>
        <color rgb="FFFFEF9C"/>
        <color rgb="FFFF7128"/>
      </colorScale>
    </cfRule>
    <cfRule type="containsBlanks" dxfId="100" priority="139">
      <formula>LEN(TRIM(F476))=0</formula>
    </cfRule>
  </conditionalFormatting>
  <conditionalFormatting sqref="H476:I476">
    <cfRule type="expression" dxfId="99" priority="137">
      <formula>Z476=1</formula>
    </cfRule>
  </conditionalFormatting>
  <conditionalFormatting sqref="F476:G476">
    <cfRule type="expression" dxfId="98" priority="136">
      <formula>Y476=1</formula>
    </cfRule>
  </conditionalFormatting>
  <conditionalFormatting sqref="J476:K476">
    <cfRule type="expression" dxfId="97" priority="135">
      <formula>AA476=1</formula>
    </cfRule>
  </conditionalFormatting>
  <conditionalFormatting sqref="L476:M476">
    <cfRule type="expression" dxfId="96" priority="134">
      <formula>AB476=1</formula>
    </cfRule>
  </conditionalFormatting>
  <conditionalFormatting sqref="F479:M479">
    <cfRule type="containsBlanks" dxfId="95" priority="133">
      <formula>LEN(TRIM(F479))=0</formula>
    </cfRule>
  </conditionalFormatting>
  <conditionalFormatting sqref="F478:M478">
    <cfRule type="colorScale" priority="131">
      <colorScale>
        <cfvo type="min"/>
        <cfvo type="max"/>
        <color rgb="FFFFEF9C"/>
        <color rgb="FFFF7128"/>
      </colorScale>
    </cfRule>
    <cfRule type="containsBlanks" dxfId="94" priority="132">
      <formula>LEN(TRIM(F478))=0</formula>
    </cfRule>
  </conditionalFormatting>
  <conditionalFormatting sqref="H478:I478">
    <cfRule type="expression" dxfId="93" priority="130">
      <formula>Z478=1</formula>
    </cfRule>
  </conditionalFormatting>
  <conditionalFormatting sqref="F478:G478">
    <cfRule type="expression" dxfId="92" priority="129">
      <formula>Y478=1</formula>
    </cfRule>
  </conditionalFormatting>
  <conditionalFormatting sqref="J478:K478">
    <cfRule type="expression" dxfId="91" priority="128">
      <formula>AA478=1</formula>
    </cfRule>
  </conditionalFormatting>
  <conditionalFormatting sqref="L478:M478">
    <cfRule type="expression" dxfId="90" priority="127">
      <formula>AB478=1</formula>
    </cfRule>
  </conditionalFormatting>
  <conditionalFormatting sqref="F481:M481">
    <cfRule type="containsBlanks" dxfId="89" priority="126">
      <formula>LEN(TRIM(F481))=0</formula>
    </cfRule>
  </conditionalFormatting>
  <conditionalFormatting sqref="F480:M480">
    <cfRule type="colorScale" priority="124">
      <colorScale>
        <cfvo type="min"/>
        <cfvo type="max"/>
        <color rgb="FFFFEF9C"/>
        <color rgb="FFFF7128"/>
      </colorScale>
    </cfRule>
    <cfRule type="containsBlanks" dxfId="88" priority="125">
      <formula>LEN(TRIM(F480))=0</formula>
    </cfRule>
  </conditionalFormatting>
  <conditionalFormatting sqref="H480:I480">
    <cfRule type="expression" dxfId="87" priority="123">
      <formula>Z480=1</formula>
    </cfRule>
  </conditionalFormatting>
  <conditionalFormatting sqref="F480:G480">
    <cfRule type="expression" dxfId="86" priority="122">
      <formula>Y480=1</formula>
    </cfRule>
  </conditionalFormatting>
  <conditionalFormatting sqref="J480:K480">
    <cfRule type="expression" dxfId="85" priority="121">
      <formula>AA480=1</formula>
    </cfRule>
  </conditionalFormatting>
  <conditionalFormatting sqref="L480:M480">
    <cfRule type="expression" dxfId="84" priority="120">
      <formula>AB480=1</formula>
    </cfRule>
  </conditionalFormatting>
  <conditionalFormatting sqref="F483:M483">
    <cfRule type="containsBlanks" dxfId="83" priority="119">
      <formula>LEN(TRIM(F483))=0</formula>
    </cfRule>
  </conditionalFormatting>
  <conditionalFormatting sqref="F482:M482">
    <cfRule type="colorScale" priority="117">
      <colorScale>
        <cfvo type="min"/>
        <cfvo type="max"/>
        <color rgb="FFFFEF9C"/>
        <color rgb="FFFF7128"/>
      </colorScale>
    </cfRule>
    <cfRule type="containsBlanks" dxfId="82" priority="118">
      <formula>LEN(TRIM(F482))=0</formula>
    </cfRule>
  </conditionalFormatting>
  <conditionalFormatting sqref="H482:I482">
    <cfRule type="expression" dxfId="81" priority="116">
      <formula>Z482=1</formula>
    </cfRule>
  </conditionalFormatting>
  <conditionalFormatting sqref="F482:G482">
    <cfRule type="expression" dxfId="80" priority="115">
      <formula>Y482=1</formula>
    </cfRule>
  </conditionalFormatting>
  <conditionalFormatting sqref="J482:K482">
    <cfRule type="expression" dxfId="79" priority="114">
      <formula>AA482=1</formula>
    </cfRule>
  </conditionalFormatting>
  <conditionalFormatting sqref="L482:M482">
    <cfRule type="expression" dxfId="78" priority="113">
      <formula>AB482=1</formula>
    </cfRule>
  </conditionalFormatting>
  <conditionalFormatting sqref="F485:M485">
    <cfRule type="containsBlanks" dxfId="77" priority="112">
      <formula>LEN(TRIM(F485))=0</formula>
    </cfRule>
  </conditionalFormatting>
  <conditionalFormatting sqref="F484:M484">
    <cfRule type="colorScale" priority="110">
      <colorScale>
        <cfvo type="min"/>
        <cfvo type="max"/>
        <color rgb="FFFFEF9C"/>
        <color rgb="FFFF7128"/>
      </colorScale>
    </cfRule>
    <cfRule type="containsBlanks" dxfId="76" priority="111">
      <formula>LEN(TRIM(F484))=0</formula>
    </cfRule>
  </conditionalFormatting>
  <conditionalFormatting sqref="H484:I484">
    <cfRule type="expression" dxfId="75" priority="109">
      <formula>Z484=1</formula>
    </cfRule>
  </conditionalFormatting>
  <conditionalFormatting sqref="F484:G484">
    <cfRule type="expression" dxfId="74" priority="108">
      <formula>Y484=1</formula>
    </cfRule>
  </conditionalFormatting>
  <conditionalFormatting sqref="J484:K484">
    <cfRule type="expression" dxfId="73" priority="107">
      <formula>AA484=1</formula>
    </cfRule>
  </conditionalFormatting>
  <conditionalFormatting sqref="L484:M484">
    <cfRule type="expression" dxfId="72" priority="106">
      <formula>AB484=1</formula>
    </cfRule>
  </conditionalFormatting>
  <conditionalFormatting sqref="F487:M487">
    <cfRule type="containsBlanks" dxfId="71" priority="105">
      <formula>LEN(TRIM(F487))=0</formula>
    </cfRule>
  </conditionalFormatting>
  <conditionalFormatting sqref="F486:M486">
    <cfRule type="colorScale" priority="103">
      <colorScale>
        <cfvo type="min"/>
        <cfvo type="max"/>
        <color rgb="FFFFEF9C"/>
        <color rgb="FFFF7128"/>
      </colorScale>
    </cfRule>
    <cfRule type="containsBlanks" dxfId="70" priority="104">
      <formula>LEN(TRIM(F486))=0</formula>
    </cfRule>
  </conditionalFormatting>
  <conditionalFormatting sqref="H486:I486">
    <cfRule type="expression" dxfId="69" priority="102">
      <formula>Z486=1</formula>
    </cfRule>
  </conditionalFormatting>
  <conditionalFormatting sqref="F486:G486">
    <cfRule type="expression" dxfId="68" priority="101">
      <formula>Y486=1</formula>
    </cfRule>
  </conditionalFormatting>
  <conditionalFormatting sqref="J486:K486">
    <cfRule type="expression" dxfId="67" priority="100">
      <formula>AA486=1</formula>
    </cfRule>
  </conditionalFormatting>
  <conditionalFormatting sqref="L486:M486">
    <cfRule type="expression" dxfId="66" priority="99">
      <formula>AB486=1</formula>
    </cfRule>
  </conditionalFormatting>
  <conditionalFormatting sqref="F489:M489">
    <cfRule type="containsBlanks" dxfId="65" priority="98">
      <formula>LEN(TRIM(F489))=0</formula>
    </cfRule>
  </conditionalFormatting>
  <conditionalFormatting sqref="F488:M488">
    <cfRule type="colorScale" priority="96">
      <colorScale>
        <cfvo type="min"/>
        <cfvo type="max"/>
        <color rgb="FFFFEF9C"/>
        <color rgb="FFFF7128"/>
      </colorScale>
    </cfRule>
    <cfRule type="containsBlanks" dxfId="64" priority="97">
      <formula>LEN(TRIM(F488))=0</formula>
    </cfRule>
  </conditionalFormatting>
  <conditionalFormatting sqref="H488:I488">
    <cfRule type="expression" dxfId="63" priority="95">
      <formula>Z488=1</formula>
    </cfRule>
  </conditionalFormatting>
  <conditionalFormatting sqref="F488:G488">
    <cfRule type="expression" dxfId="62" priority="94">
      <formula>Y488=1</formula>
    </cfRule>
  </conditionalFormatting>
  <conditionalFormatting sqref="J488:K488">
    <cfRule type="expression" dxfId="61" priority="93">
      <formula>AA488=1</formula>
    </cfRule>
  </conditionalFormatting>
  <conditionalFormatting sqref="L488:M488">
    <cfRule type="expression" dxfId="60" priority="92">
      <formula>AB488=1</formula>
    </cfRule>
  </conditionalFormatting>
  <conditionalFormatting sqref="F491:M491">
    <cfRule type="containsBlanks" dxfId="59" priority="91">
      <formula>LEN(TRIM(F491))=0</formula>
    </cfRule>
  </conditionalFormatting>
  <conditionalFormatting sqref="F490:M490">
    <cfRule type="colorScale" priority="89">
      <colorScale>
        <cfvo type="min"/>
        <cfvo type="max"/>
        <color rgb="FFFFEF9C"/>
        <color rgb="FFFF7128"/>
      </colorScale>
    </cfRule>
    <cfRule type="containsBlanks" dxfId="58" priority="90">
      <formula>LEN(TRIM(F490))=0</formula>
    </cfRule>
  </conditionalFormatting>
  <conditionalFormatting sqref="H490:I490">
    <cfRule type="expression" dxfId="57" priority="88">
      <formula>Z490=1</formula>
    </cfRule>
  </conditionalFormatting>
  <conditionalFormatting sqref="F490:G490">
    <cfRule type="expression" dxfId="56" priority="87">
      <formula>Y490=1</formula>
    </cfRule>
  </conditionalFormatting>
  <conditionalFormatting sqref="J490:K490">
    <cfRule type="expression" dxfId="55" priority="86">
      <formula>AA490=1</formula>
    </cfRule>
  </conditionalFormatting>
  <conditionalFormatting sqref="L490:M490">
    <cfRule type="expression" dxfId="54" priority="85">
      <formula>AB490=1</formula>
    </cfRule>
  </conditionalFormatting>
  <conditionalFormatting sqref="F493:M493">
    <cfRule type="containsBlanks" dxfId="53" priority="84">
      <formula>LEN(TRIM(F493))=0</formula>
    </cfRule>
  </conditionalFormatting>
  <conditionalFormatting sqref="F492:M492">
    <cfRule type="colorScale" priority="82">
      <colorScale>
        <cfvo type="min"/>
        <cfvo type="max"/>
        <color rgb="FFFFEF9C"/>
        <color rgb="FFFF7128"/>
      </colorScale>
    </cfRule>
    <cfRule type="containsBlanks" dxfId="52" priority="83">
      <formula>LEN(TRIM(F492))=0</formula>
    </cfRule>
  </conditionalFormatting>
  <conditionalFormatting sqref="H492:I492">
    <cfRule type="expression" dxfId="51" priority="81">
      <formula>Z492=1</formula>
    </cfRule>
  </conditionalFormatting>
  <conditionalFormatting sqref="F492:G492">
    <cfRule type="expression" dxfId="50" priority="80">
      <formula>Y492=1</formula>
    </cfRule>
  </conditionalFormatting>
  <conditionalFormatting sqref="J492:K492">
    <cfRule type="expression" dxfId="49" priority="79">
      <formula>AA492=1</formula>
    </cfRule>
  </conditionalFormatting>
  <conditionalFormatting sqref="L492:M492">
    <cfRule type="expression" dxfId="48" priority="78">
      <formula>AB492=1</formula>
    </cfRule>
  </conditionalFormatting>
  <conditionalFormatting sqref="F495:M495">
    <cfRule type="containsBlanks" dxfId="47" priority="77">
      <formula>LEN(TRIM(F495))=0</formula>
    </cfRule>
  </conditionalFormatting>
  <conditionalFormatting sqref="F494:M494">
    <cfRule type="colorScale" priority="75">
      <colorScale>
        <cfvo type="min"/>
        <cfvo type="max"/>
        <color rgb="FFFFEF9C"/>
        <color rgb="FFFF7128"/>
      </colorScale>
    </cfRule>
    <cfRule type="containsBlanks" dxfId="46" priority="76">
      <formula>LEN(TRIM(F494))=0</formula>
    </cfRule>
  </conditionalFormatting>
  <conditionalFormatting sqref="H494:I494">
    <cfRule type="expression" dxfId="45" priority="74">
      <formula>Z494=1</formula>
    </cfRule>
  </conditionalFormatting>
  <conditionalFormatting sqref="F494:G494">
    <cfRule type="expression" dxfId="44" priority="73">
      <formula>Y494=1</formula>
    </cfRule>
  </conditionalFormatting>
  <conditionalFormatting sqref="J494:K494">
    <cfRule type="expression" dxfId="43" priority="72">
      <formula>AA494=1</formula>
    </cfRule>
  </conditionalFormatting>
  <conditionalFormatting sqref="L494:M494">
    <cfRule type="expression" dxfId="42" priority="71">
      <formula>AB494=1</formula>
    </cfRule>
  </conditionalFormatting>
  <conditionalFormatting sqref="F497:M497">
    <cfRule type="containsBlanks" dxfId="41" priority="70">
      <formula>LEN(TRIM(F497))=0</formula>
    </cfRule>
  </conditionalFormatting>
  <conditionalFormatting sqref="F496:M496">
    <cfRule type="colorScale" priority="68">
      <colorScale>
        <cfvo type="min"/>
        <cfvo type="max"/>
        <color rgb="FFFFEF9C"/>
        <color rgb="FFFF7128"/>
      </colorScale>
    </cfRule>
    <cfRule type="containsBlanks" dxfId="40" priority="69">
      <formula>LEN(TRIM(F496))=0</formula>
    </cfRule>
  </conditionalFormatting>
  <conditionalFormatting sqref="H496:I496">
    <cfRule type="expression" dxfId="39" priority="67">
      <formula>Z496=1</formula>
    </cfRule>
  </conditionalFormatting>
  <conditionalFormatting sqref="F496:G496">
    <cfRule type="expression" dxfId="38" priority="66">
      <formula>Y496=1</formula>
    </cfRule>
  </conditionalFormatting>
  <conditionalFormatting sqref="J496:K496">
    <cfRule type="expression" dxfId="37" priority="65">
      <formula>AA496=1</formula>
    </cfRule>
  </conditionalFormatting>
  <conditionalFormatting sqref="L496:M496">
    <cfRule type="expression" dxfId="36" priority="64">
      <formula>AB496=1</formula>
    </cfRule>
  </conditionalFormatting>
  <conditionalFormatting sqref="F499:M499">
    <cfRule type="containsBlanks" dxfId="35" priority="63">
      <formula>LEN(TRIM(F499))=0</formula>
    </cfRule>
  </conditionalFormatting>
  <conditionalFormatting sqref="F498:M498">
    <cfRule type="colorScale" priority="61">
      <colorScale>
        <cfvo type="min"/>
        <cfvo type="max"/>
        <color rgb="FFFFEF9C"/>
        <color rgb="FFFF7128"/>
      </colorScale>
    </cfRule>
    <cfRule type="containsBlanks" dxfId="34" priority="62">
      <formula>LEN(TRIM(F498))=0</formula>
    </cfRule>
  </conditionalFormatting>
  <conditionalFormatting sqref="H498:I498">
    <cfRule type="expression" dxfId="33" priority="60">
      <formula>Z498=1</formula>
    </cfRule>
  </conditionalFormatting>
  <conditionalFormatting sqref="F498:G498">
    <cfRule type="expression" dxfId="32" priority="59">
      <formula>Y498=1</formula>
    </cfRule>
  </conditionalFormatting>
  <conditionalFormatting sqref="J498:K498">
    <cfRule type="expression" dxfId="31" priority="58">
      <formula>AA498=1</formula>
    </cfRule>
  </conditionalFormatting>
  <conditionalFormatting sqref="L498:M498">
    <cfRule type="expression" dxfId="30" priority="57">
      <formula>AB498=1</formula>
    </cfRule>
  </conditionalFormatting>
  <conditionalFormatting sqref="F501:M501">
    <cfRule type="containsBlanks" dxfId="29" priority="56">
      <formula>LEN(TRIM(F501))=0</formula>
    </cfRule>
  </conditionalFormatting>
  <conditionalFormatting sqref="F500:M500">
    <cfRule type="colorScale" priority="54">
      <colorScale>
        <cfvo type="min"/>
        <cfvo type="max"/>
        <color rgb="FFFFEF9C"/>
        <color rgb="FFFF7128"/>
      </colorScale>
    </cfRule>
    <cfRule type="containsBlanks" dxfId="28" priority="55">
      <formula>LEN(TRIM(F500))=0</formula>
    </cfRule>
  </conditionalFormatting>
  <conditionalFormatting sqref="H500:I500">
    <cfRule type="expression" dxfId="27" priority="53">
      <formula>Z500=1</formula>
    </cfRule>
  </conditionalFormatting>
  <conditionalFormatting sqref="F500:G500">
    <cfRule type="expression" dxfId="26" priority="52">
      <formula>Y500=1</formula>
    </cfRule>
  </conditionalFormatting>
  <conditionalFormatting sqref="J500:K500">
    <cfRule type="expression" dxfId="25" priority="51">
      <formula>AA500=1</formula>
    </cfRule>
  </conditionalFormatting>
  <conditionalFormatting sqref="L500:M500">
    <cfRule type="expression" dxfId="24" priority="50">
      <formula>AB500=1</formula>
    </cfRule>
  </conditionalFormatting>
  <conditionalFormatting sqref="F503:M503">
    <cfRule type="containsBlanks" dxfId="23" priority="49">
      <formula>LEN(TRIM(F503))=0</formula>
    </cfRule>
  </conditionalFormatting>
  <conditionalFormatting sqref="F502:M502">
    <cfRule type="colorScale" priority="47">
      <colorScale>
        <cfvo type="min"/>
        <cfvo type="max"/>
        <color rgb="FFFFEF9C"/>
        <color rgb="FFFF7128"/>
      </colorScale>
    </cfRule>
    <cfRule type="containsBlanks" dxfId="22" priority="48">
      <formula>LEN(TRIM(F502))=0</formula>
    </cfRule>
  </conditionalFormatting>
  <conditionalFormatting sqref="H502:I502">
    <cfRule type="expression" dxfId="21" priority="46">
      <formula>Z502=1</formula>
    </cfRule>
  </conditionalFormatting>
  <conditionalFormatting sqref="F502:G502">
    <cfRule type="expression" dxfId="20" priority="45">
      <formula>Y502=1</formula>
    </cfRule>
  </conditionalFormatting>
  <conditionalFormatting sqref="J502:K502">
    <cfRule type="expression" dxfId="19" priority="44">
      <formula>AA502=1</formula>
    </cfRule>
  </conditionalFormatting>
  <conditionalFormatting sqref="L502:M502">
    <cfRule type="expression" dxfId="18" priority="43">
      <formula>AB502=1</formula>
    </cfRule>
  </conditionalFormatting>
  <conditionalFormatting sqref="F505:M505">
    <cfRule type="containsBlanks" dxfId="17" priority="42">
      <formula>LEN(TRIM(F505))=0</formula>
    </cfRule>
  </conditionalFormatting>
  <conditionalFormatting sqref="F504:M504">
    <cfRule type="colorScale" priority="40">
      <colorScale>
        <cfvo type="min"/>
        <cfvo type="max"/>
        <color rgb="FFFFEF9C"/>
        <color rgb="FFFF7128"/>
      </colorScale>
    </cfRule>
    <cfRule type="containsBlanks" dxfId="16" priority="41">
      <formula>LEN(TRIM(F504))=0</formula>
    </cfRule>
  </conditionalFormatting>
  <conditionalFormatting sqref="H504:I504">
    <cfRule type="expression" dxfId="15" priority="39">
      <formula>Z504=1</formula>
    </cfRule>
  </conditionalFormatting>
  <conditionalFormatting sqref="F504:G504">
    <cfRule type="expression" dxfId="14" priority="38">
      <formula>Y504=1</formula>
    </cfRule>
  </conditionalFormatting>
  <conditionalFormatting sqref="J504:K504">
    <cfRule type="expression" dxfId="13" priority="37">
      <formula>AA504=1</formula>
    </cfRule>
  </conditionalFormatting>
  <conditionalFormatting sqref="L504:M504">
    <cfRule type="expression" dxfId="12" priority="36">
      <formula>AB504=1</formula>
    </cfRule>
  </conditionalFormatting>
  <conditionalFormatting sqref="F507:M507">
    <cfRule type="containsBlanks" dxfId="11" priority="35">
      <formula>LEN(TRIM(F507))=0</formula>
    </cfRule>
  </conditionalFormatting>
  <conditionalFormatting sqref="F506:M506">
    <cfRule type="colorScale" priority="33">
      <colorScale>
        <cfvo type="min"/>
        <cfvo type="max"/>
        <color rgb="FFFFEF9C"/>
        <color rgb="FFFF7128"/>
      </colorScale>
    </cfRule>
    <cfRule type="containsBlanks" dxfId="10" priority="34">
      <formula>LEN(TRIM(F506))=0</formula>
    </cfRule>
  </conditionalFormatting>
  <conditionalFormatting sqref="H506:I506">
    <cfRule type="expression" dxfId="9" priority="32">
      <formula>Z506=1</formula>
    </cfRule>
  </conditionalFormatting>
  <conditionalFormatting sqref="F506:G506">
    <cfRule type="expression" dxfId="8" priority="31">
      <formula>Y506=1</formula>
    </cfRule>
  </conditionalFormatting>
  <conditionalFormatting sqref="J506:K506">
    <cfRule type="expression" dxfId="7" priority="30">
      <formula>AA506=1</formula>
    </cfRule>
  </conditionalFormatting>
  <conditionalFormatting sqref="L506:M506">
    <cfRule type="expression" dxfId="6" priority="29">
      <formula>AB506=1</formula>
    </cfRule>
  </conditionalFormatting>
  <hyperlinks>
    <hyperlink ref="B3" location="Contents!A1" display="Back to Contents page"/>
    <hyperlink ref="F7" r:id="rId1"/>
    <hyperlink ref="D7:E7" r:id="rId2" display="Funnel plots have been created using the the Funnel compar command in STATA,"/>
  </hyperlinks>
  <pageMargins left="0.70866141732283472" right="0.70866141732283472" top="0.74803149606299213" bottom="0.74803149606299213" header="0.31496062992125984" footer="0.31496062992125984"/>
  <pageSetup paperSize="9" scale="10" orientation="portrait" r:id="rId3"/>
  <colBreaks count="1" manualBreakCount="1">
    <brk id="13" max="1048575" man="1"/>
  </colBreaks>
  <ignoredErrors>
    <ignoredError sqref="P93:W507 F92:N507" formula="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2:AD837"/>
  <sheetViews>
    <sheetView workbookViewId="0"/>
  </sheetViews>
  <sheetFormatPr defaultRowHeight="15" x14ac:dyDescent="0.25"/>
  <cols>
    <col min="1" max="1" width="80.42578125" bestFit="1" customWidth="1"/>
    <col min="2" max="2" width="9.7109375" bestFit="1" customWidth="1"/>
    <col min="4" max="4" width="23" bestFit="1" customWidth="1"/>
    <col min="5" max="5" width="6.140625" bestFit="1" customWidth="1"/>
    <col min="6" max="6" width="6.7109375" bestFit="1" customWidth="1"/>
    <col min="7" max="7" width="13.42578125" bestFit="1" customWidth="1"/>
    <col min="8" max="8" width="10.140625" customWidth="1"/>
    <col min="9" max="10" width="9.7109375" bestFit="1" customWidth="1"/>
    <col min="13" max="14" width="23" bestFit="1" customWidth="1"/>
    <col min="15" max="16" width="6.140625" bestFit="1" customWidth="1"/>
    <col min="18" max="18" width="9.7109375" bestFit="1" customWidth="1"/>
    <col min="20" max="20" width="10.7109375" bestFit="1" customWidth="1"/>
    <col min="21" max="21" width="6.140625" bestFit="1" customWidth="1"/>
    <col min="22" max="22" width="10.7109375" customWidth="1"/>
    <col min="23" max="24" width="9.7109375" bestFit="1" customWidth="1"/>
    <col min="27" max="28" width="10.7109375" bestFit="1" customWidth="1"/>
    <col min="29" max="30" width="6.140625" bestFit="1" customWidth="1"/>
  </cols>
  <sheetData>
    <row r="2" spans="1:30" x14ac:dyDescent="0.25">
      <c r="F2" s="93"/>
      <c r="G2" s="93"/>
      <c r="H2" s="93"/>
      <c r="I2" s="93"/>
      <c r="J2" s="93"/>
      <c r="K2" s="93"/>
      <c r="L2" s="93"/>
      <c r="M2" s="93"/>
      <c r="N2" s="93"/>
      <c r="O2" s="93"/>
      <c r="P2" s="93"/>
      <c r="Q2" s="93"/>
      <c r="R2" s="93"/>
      <c r="S2" s="93"/>
      <c r="T2" s="93"/>
      <c r="U2" s="93"/>
      <c r="V2" s="93"/>
      <c r="W2" s="93"/>
      <c r="X2" s="93"/>
      <c r="Y2" s="93"/>
      <c r="Z2" s="93"/>
      <c r="AA2" s="93"/>
      <c r="AB2" s="93"/>
      <c r="AC2" s="93"/>
      <c r="AD2" s="93"/>
    </row>
    <row r="3" spans="1:30" x14ac:dyDescent="0.25">
      <c r="A3">
        <v>1</v>
      </c>
      <c r="B3">
        <v>2</v>
      </c>
      <c r="C3">
        <v>3</v>
      </c>
      <c r="D3">
        <v>4</v>
      </c>
      <c r="E3">
        <v>5</v>
      </c>
      <c r="F3">
        <v>6</v>
      </c>
      <c r="G3">
        <v>7</v>
      </c>
      <c r="H3">
        <v>8</v>
      </c>
      <c r="I3">
        <v>9</v>
      </c>
      <c r="J3">
        <v>10</v>
      </c>
      <c r="K3">
        <v>11</v>
      </c>
      <c r="L3">
        <v>12</v>
      </c>
      <c r="M3">
        <v>13</v>
      </c>
      <c r="N3">
        <v>14</v>
      </c>
      <c r="O3">
        <v>15</v>
      </c>
      <c r="P3">
        <v>16</v>
      </c>
      <c r="Q3">
        <v>17</v>
      </c>
      <c r="R3">
        <v>18</v>
      </c>
      <c r="S3" s="93">
        <v>19</v>
      </c>
      <c r="T3" s="93">
        <v>20</v>
      </c>
      <c r="U3" s="93">
        <v>21</v>
      </c>
      <c r="V3" s="93">
        <v>22</v>
      </c>
      <c r="W3" s="93">
        <v>23</v>
      </c>
      <c r="X3" s="93">
        <v>24</v>
      </c>
      <c r="Y3" s="93">
        <v>25</v>
      </c>
      <c r="Z3" s="93">
        <v>26</v>
      </c>
      <c r="AA3" s="93">
        <v>27</v>
      </c>
      <c r="AB3" s="93">
        <v>28</v>
      </c>
      <c r="AC3" s="93">
        <v>29</v>
      </c>
      <c r="AD3" s="93">
        <v>30</v>
      </c>
    </row>
    <row r="4" spans="1:30" x14ac:dyDescent="0.25">
      <c r="A4" t="s">
        <v>387</v>
      </c>
      <c r="B4" t="s">
        <v>383</v>
      </c>
      <c r="C4" t="s">
        <v>149</v>
      </c>
      <c r="D4" t="s">
        <v>9</v>
      </c>
      <c r="E4" t="s">
        <v>150</v>
      </c>
      <c r="F4" t="s">
        <v>32</v>
      </c>
      <c r="G4" t="s">
        <v>384</v>
      </c>
      <c r="I4" t="s">
        <v>383</v>
      </c>
      <c r="J4" t="s">
        <v>383</v>
      </c>
      <c r="K4" t="s">
        <v>149</v>
      </c>
      <c r="L4" t="s">
        <v>149</v>
      </c>
      <c r="M4" t="s">
        <v>9</v>
      </c>
      <c r="N4" t="s">
        <v>9</v>
      </c>
      <c r="O4" t="s">
        <v>150</v>
      </c>
      <c r="P4" t="s">
        <v>150</v>
      </c>
      <c r="Q4" s="138" t="s">
        <v>385</v>
      </c>
      <c r="R4" s="93" t="s">
        <v>383</v>
      </c>
      <c r="S4" s="93" t="s">
        <v>149</v>
      </c>
      <c r="T4" s="138" t="s">
        <v>386</v>
      </c>
      <c r="U4" s="138" t="s">
        <v>150</v>
      </c>
      <c r="V4" s="138"/>
      <c r="W4" s="93" t="s">
        <v>383</v>
      </c>
      <c r="X4" s="93" t="s">
        <v>383</v>
      </c>
      <c r="Y4" s="93" t="s">
        <v>149</v>
      </c>
      <c r="Z4" s="93" t="s">
        <v>149</v>
      </c>
      <c r="AA4" s="138" t="s">
        <v>386</v>
      </c>
      <c r="AB4" s="138" t="s">
        <v>386</v>
      </c>
      <c r="AC4" s="138" t="s">
        <v>150</v>
      </c>
      <c r="AD4" s="138" t="s">
        <v>150</v>
      </c>
    </row>
    <row r="5" spans="1:30" x14ac:dyDescent="0.25">
      <c r="A5" t="s">
        <v>1458</v>
      </c>
      <c r="B5" s="188">
        <v>6.8363355000516948E-2</v>
      </c>
      <c r="C5" s="188">
        <v>0.52876710501302371</v>
      </c>
      <c r="D5" s="188">
        <v>0.24494478703570916</v>
      </c>
      <c r="E5" s="188">
        <v>0.15792475295075023</v>
      </c>
      <c r="F5" s="187">
        <v>1</v>
      </c>
      <c r="G5" s="193">
        <v>299839</v>
      </c>
      <c r="H5" s="93"/>
      <c r="I5" s="188">
        <v>6.7000000000000004E-2</v>
      </c>
      <c r="J5" s="188">
        <v>6.9000000000000006E-2</v>
      </c>
      <c r="K5" s="188">
        <v>0.52700000000000002</v>
      </c>
      <c r="L5" s="188">
        <v>0.53100000000000003</v>
      </c>
      <c r="M5" s="188">
        <v>0.24299999999999999</v>
      </c>
      <c r="N5" s="188">
        <v>0.246</v>
      </c>
      <c r="O5" s="188">
        <v>0.157</v>
      </c>
      <c r="P5" s="188">
        <v>0.159</v>
      </c>
      <c r="Q5" s="144"/>
      <c r="R5" s="145">
        <v>4.9699841200718025</v>
      </c>
      <c r="S5" s="145">
        <v>38.430056193494281</v>
      </c>
      <c r="T5" s="145">
        <v>17.617598152138761</v>
      </c>
      <c r="U5" s="145">
        <v>11.388101000035164</v>
      </c>
      <c r="V5" s="145"/>
      <c r="W5" s="145">
        <v>4.9019455264476051</v>
      </c>
      <c r="X5" s="145">
        <v>5.0380227136959999</v>
      </c>
      <c r="Y5" s="145">
        <v>38.240886824277851</v>
      </c>
      <c r="Z5" s="145">
        <v>38.61922556271071</v>
      </c>
      <c r="AA5" s="145">
        <v>17.490181963468142</v>
      </c>
      <c r="AB5" s="145">
        <v>17.74501434080938</v>
      </c>
      <c r="AC5" s="145">
        <v>11.285526781235646</v>
      </c>
      <c r="AD5" s="145">
        <v>11.490675218834681</v>
      </c>
    </row>
    <row r="6" spans="1:30" x14ac:dyDescent="0.25">
      <c r="A6" s="93" t="s">
        <v>1460</v>
      </c>
      <c r="B6" s="188">
        <v>0.29230924892429599</v>
      </c>
      <c r="C6" s="188">
        <v>0.59398031781195415</v>
      </c>
      <c r="D6" s="188">
        <v>4.3052123716610574E-2</v>
      </c>
      <c r="E6" s="188">
        <v>7.0658309547139267E-2</v>
      </c>
      <c r="F6" s="187">
        <v>1</v>
      </c>
      <c r="G6" s="193">
        <v>375568</v>
      </c>
      <c r="H6" s="93"/>
      <c r="I6" s="188">
        <v>0.29099999999999998</v>
      </c>
      <c r="J6" s="188">
        <v>0.29399999999999998</v>
      </c>
      <c r="K6" s="188">
        <v>0.59199999999999997</v>
      </c>
      <c r="L6" s="188">
        <v>0.59599999999999997</v>
      </c>
      <c r="M6" s="188">
        <v>4.2000000000000003E-2</v>
      </c>
      <c r="N6" s="188">
        <v>4.3999999999999997E-2</v>
      </c>
      <c r="O6" s="188">
        <v>7.0000000000000007E-2</v>
      </c>
      <c r="P6" s="188">
        <v>7.0999999999999994E-2</v>
      </c>
      <c r="Q6" s="144"/>
      <c r="R6" s="145">
        <v>50.473946084279824</v>
      </c>
      <c r="S6" s="145">
        <v>96.349322606117468</v>
      </c>
      <c r="T6" s="145">
        <v>6.6669809507171331</v>
      </c>
      <c r="U6" s="145">
        <v>11.477672757406966</v>
      </c>
      <c r="V6" s="145"/>
      <c r="W6" s="145">
        <v>50.17536811386185</v>
      </c>
      <c r="X6" s="145">
        <v>50.772524054697797</v>
      </c>
      <c r="Y6" s="145">
        <v>95.949493487947734</v>
      </c>
      <c r="Z6" s="145">
        <v>96.749151724287202</v>
      </c>
      <c r="AA6" s="145">
        <v>6.5642163107419691</v>
      </c>
      <c r="AB6" s="145">
        <v>6.7697455906922972</v>
      </c>
      <c r="AC6" s="145">
        <v>11.339575835844837</v>
      </c>
      <c r="AD6" s="145">
        <v>11.615769678969095</v>
      </c>
    </row>
    <row r="7" spans="1:30" x14ac:dyDescent="0.25">
      <c r="A7" s="93" t="s">
        <v>1473</v>
      </c>
      <c r="B7" s="188" t="s">
        <v>143</v>
      </c>
      <c r="C7" s="188">
        <v>0.47549905236213375</v>
      </c>
      <c r="D7" s="188">
        <v>0.36759173419311564</v>
      </c>
      <c r="E7" s="188">
        <v>0.15690921344475064</v>
      </c>
      <c r="F7" s="187">
        <v>1</v>
      </c>
      <c r="G7" s="193">
        <v>316049</v>
      </c>
      <c r="H7" s="93"/>
      <c r="I7" s="188" t="s">
        <v>143</v>
      </c>
      <c r="J7" s="188" t="s">
        <v>143</v>
      </c>
      <c r="K7" s="188">
        <v>0.47399999999999998</v>
      </c>
      <c r="L7" s="188">
        <v>0.47699999999999998</v>
      </c>
      <c r="M7" s="188">
        <v>0.36599999999999999</v>
      </c>
      <c r="N7" s="188">
        <v>0.36899999999999999</v>
      </c>
      <c r="O7" s="188">
        <v>0.156</v>
      </c>
      <c r="P7" s="188">
        <v>0.158</v>
      </c>
      <c r="Q7" s="144"/>
      <c r="R7" s="145" t="s">
        <v>143</v>
      </c>
      <c r="S7" s="145">
        <v>36.660470104630548</v>
      </c>
      <c r="T7" s="145">
        <v>28.21182263089301</v>
      </c>
      <c r="U7" s="145">
        <v>12.05093123810444</v>
      </c>
      <c r="V7" s="145"/>
      <c r="W7" s="145" t="s">
        <v>143</v>
      </c>
      <c r="X7" s="145" t="s">
        <v>143</v>
      </c>
      <c r="Y7" s="145">
        <v>36.475116061849313</v>
      </c>
      <c r="Z7" s="145">
        <v>36.845824147411783</v>
      </c>
      <c r="AA7" s="145">
        <v>28.049594136621707</v>
      </c>
      <c r="AB7" s="145">
        <v>28.374051125164314</v>
      </c>
      <c r="AC7" s="145">
        <v>11.944865468673949</v>
      </c>
      <c r="AD7" s="145">
        <v>12.15699700753493</v>
      </c>
    </row>
    <row r="8" spans="1:30" x14ac:dyDescent="0.25">
      <c r="A8" s="93" t="s">
        <v>1487</v>
      </c>
      <c r="B8" s="188" t="s">
        <v>143</v>
      </c>
      <c r="C8" s="188">
        <v>0.74752997986933589</v>
      </c>
      <c r="D8" s="188">
        <v>8.7250373590544758E-2</v>
      </c>
      <c r="E8" s="188">
        <v>0.16521964654011931</v>
      </c>
      <c r="F8" s="187">
        <v>1</v>
      </c>
      <c r="G8" s="193">
        <v>323884</v>
      </c>
      <c r="H8" s="93"/>
      <c r="I8" s="188" t="s">
        <v>143</v>
      </c>
      <c r="J8" s="188" t="s">
        <v>143</v>
      </c>
      <c r="K8" s="188">
        <v>0.746</v>
      </c>
      <c r="L8" s="188">
        <v>0.749</v>
      </c>
      <c r="M8" s="188">
        <v>8.5999999999999993E-2</v>
      </c>
      <c r="N8" s="188">
        <v>8.7999999999999995E-2</v>
      </c>
      <c r="O8" s="188">
        <v>0.16400000000000001</v>
      </c>
      <c r="P8" s="188">
        <v>0.16700000000000001</v>
      </c>
      <c r="Q8" s="144"/>
      <c r="R8" s="145" t="s">
        <v>143</v>
      </c>
      <c r="S8" s="145">
        <v>130.58292691886686</v>
      </c>
      <c r="T8" s="145">
        <v>17.046578428370708</v>
      </c>
      <c r="U8" s="145">
        <v>28.846610760674462</v>
      </c>
      <c r="V8" s="145"/>
      <c r="W8" s="145" t="s">
        <v>143</v>
      </c>
      <c r="X8" s="145" t="s">
        <v>143</v>
      </c>
      <c r="Y8" s="145">
        <v>130.06277115462669</v>
      </c>
      <c r="Z8" s="145">
        <v>131.10308268310703</v>
      </c>
      <c r="AA8" s="145">
        <v>16.847824876946994</v>
      </c>
      <c r="AB8" s="145">
        <v>17.245331979794422</v>
      </c>
      <c r="AC8" s="145">
        <v>28.602197213301142</v>
      </c>
      <c r="AD8" s="145">
        <v>29.091024308047782</v>
      </c>
    </row>
    <row r="9" spans="1:30" x14ac:dyDescent="0.25">
      <c r="A9" s="93" t="s">
        <v>4831</v>
      </c>
      <c r="B9" s="188">
        <v>6.5397755002440217E-2</v>
      </c>
      <c r="C9" s="188">
        <v>0.52855051244509521</v>
      </c>
      <c r="D9" s="188">
        <v>0.28501708150317229</v>
      </c>
      <c r="E9" s="188">
        <v>0.12103465104929234</v>
      </c>
      <c r="F9" s="187">
        <v>1</v>
      </c>
      <c r="G9" s="193">
        <v>2049</v>
      </c>
      <c r="H9" s="93"/>
      <c r="I9" s="188">
        <v>5.5E-2</v>
      </c>
      <c r="J9" s="188">
        <v>7.6999999999999999E-2</v>
      </c>
      <c r="K9" s="188">
        <v>0.50700000000000001</v>
      </c>
      <c r="L9" s="188">
        <v>0.55000000000000004</v>
      </c>
      <c r="M9" s="188">
        <v>0.26600000000000001</v>
      </c>
      <c r="N9" s="188">
        <v>0.30499999999999999</v>
      </c>
      <c r="O9" s="188">
        <v>0.108</v>
      </c>
      <c r="P9" s="188">
        <v>0.13600000000000001</v>
      </c>
      <c r="Q9" s="144"/>
      <c r="R9" s="145">
        <v>4.3896092434030161</v>
      </c>
      <c r="S9" s="145">
        <v>36.513265300038519</v>
      </c>
      <c r="T9" s="145">
        <v>19.838969186060734</v>
      </c>
      <c r="U9" s="145">
        <v>8.2729602902777888</v>
      </c>
      <c r="V9" s="145"/>
      <c r="W9" s="145">
        <v>3.6463684575038902</v>
      </c>
      <c r="X9" s="145">
        <v>5.1328500293021424</v>
      </c>
      <c r="Y9" s="145">
        <v>34.338599544357457</v>
      </c>
      <c r="Z9" s="145">
        <v>38.687931055719581</v>
      </c>
      <c r="AA9" s="145">
        <v>18.229922109286626</v>
      </c>
      <c r="AB9" s="145">
        <v>21.448016262834841</v>
      </c>
      <c r="AC9" s="145">
        <v>7.2433066228956333</v>
      </c>
      <c r="AD9" s="145">
        <v>9.3026139576599451</v>
      </c>
    </row>
    <row r="10" spans="1:30" x14ac:dyDescent="0.25">
      <c r="A10" s="93" t="s">
        <v>4832</v>
      </c>
      <c r="B10" s="188">
        <v>0.29794653235180163</v>
      </c>
      <c r="C10" s="188">
        <v>0.59473072452537779</v>
      </c>
      <c r="D10" s="188">
        <v>4.9593180937621079E-2</v>
      </c>
      <c r="E10" s="188">
        <v>5.7729562185199534E-2</v>
      </c>
      <c r="F10" s="187">
        <v>1</v>
      </c>
      <c r="G10" s="193">
        <v>2581</v>
      </c>
      <c r="H10" s="93"/>
      <c r="I10" s="188">
        <v>0.28100000000000003</v>
      </c>
      <c r="J10" s="188">
        <v>0.316</v>
      </c>
      <c r="K10" s="188">
        <v>0.57599999999999996</v>
      </c>
      <c r="L10" s="188">
        <v>0.61399999999999999</v>
      </c>
      <c r="M10" s="188">
        <v>4.2000000000000003E-2</v>
      </c>
      <c r="N10" s="188">
        <v>5.8999999999999997E-2</v>
      </c>
      <c r="O10" s="188">
        <v>4.9000000000000002E-2</v>
      </c>
      <c r="P10" s="188">
        <v>6.7000000000000004E-2</v>
      </c>
      <c r="Q10" s="144"/>
      <c r="R10" s="145">
        <v>47.493631255658421</v>
      </c>
      <c r="S10" s="145">
        <v>93.494820696088112</v>
      </c>
      <c r="T10" s="145">
        <v>7.5936577282842928</v>
      </c>
      <c r="U10" s="145">
        <v>9.0790862067495084</v>
      </c>
      <c r="V10" s="145"/>
      <c r="W10" s="145">
        <v>44.136809528724463</v>
      </c>
      <c r="X10" s="145">
        <v>50.85045298259238</v>
      </c>
      <c r="Y10" s="145">
        <v>88.817583072149986</v>
      </c>
      <c r="Z10" s="145">
        <v>98.172058320026238</v>
      </c>
      <c r="AA10" s="145">
        <v>6.2781236442328261</v>
      </c>
      <c r="AB10" s="145">
        <v>8.9091918123357594</v>
      </c>
      <c r="AC10" s="145">
        <v>7.6212622697256958</v>
      </c>
      <c r="AD10" s="145">
        <v>10.536910143773321</v>
      </c>
    </row>
    <row r="11" spans="1:30" x14ac:dyDescent="0.25">
      <c r="A11" s="93" t="s">
        <v>4833</v>
      </c>
      <c r="B11" s="188" t="s">
        <v>143</v>
      </c>
      <c r="C11" s="188">
        <v>0.49662668665667165</v>
      </c>
      <c r="D11" s="188">
        <v>0.36281859070464767</v>
      </c>
      <c r="E11" s="188">
        <v>0.14055472263868066</v>
      </c>
      <c r="F11" s="187">
        <v>0.99999999999999989</v>
      </c>
      <c r="G11" s="193">
        <v>2668</v>
      </c>
      <c r="H11" s="93"/>
      <c r="I11" s="188" t="s">
        <v>143</v>
      </c>
      <c r="J11" s="188" t="s">
        <v>143</v>
      </c>
      <c r="K11" s="188">
        <v>0.47799999999999998</v>
      </c>
      <c r="L11" s="188">
        <v>0.51600000000000001</v>
      </c>
      <c r="M11" s="188">
        <v>0.34499999999999997</v>
      </c>
      <c r="N11" s="188">
        <v>0.38100000000000001</v>
      </c>
      <c r="O11" s="188">
        <v>0.128</v>
      </c>
      <c r="P11" s="188">
        <v>0.154</v>
      </c>
      <c r="Q11" s="144"/>
      <c r="R11" s="145" t="s">
        <v>143</v>
      </c>
      <c r="S11" s="145">
        <v>44.751565040935255</v>
      </c>
      <c r="T11" s="145">
        <v>33.045906434579024</v>
      </c>
      <c r="U11" s="145">
        <v>12.64266581799083</v>
      </c>
      <c r="V11" s="145"/>
      <c r="W11" s="145" t="s">
        <v>143</v>
      </c>
      <c r="X11" s="145" t="s">
        <v>143</v>
      </c>
      <c r="Y11" s="145">
        <v>42.341901757984409</v>
      </c>
      <c r="Z11" s="145">
        <v>47.1612283238861</v>
      </c>
      <c r="AA11" s="145">
        <v>30.964120540057202</v>
      </c>
      <c r="AB11" s="145">
        <v>35.127692329100846</v>
      </c>
      <c r="AC11" s="145">
        <v>11.36305148515218</v>
      </c>
      <c r="AD11" s="145">
        <v>13.922280150829479</v>
      </c>
    </row>
    <row r="12" spans="1:30" x14ac:dyDescent="0.25">
      <c r="A12" s="93" t="s">
        <v>4834</v>
      </c>
      <c r="B12" s="188" t="s">
        <v>143</v>
      </c>
      <c r="C12" s="188">
        <v>0.72279444693237793</v>
      </c>
      <c r="D12" s="188">
        <v>0.10747872816838334</v>
      </c>
      <c r="E12" s="188">
        <v>0.16972682489923868</v>
      </c>
      <c r="F12" s="187">
        <v>1</v>
      </c>
      <c r="G12" s="193">
        <v>2233</v>
      </c>
      <c r="H12" s="93"/>
      <c r="I12" s="188" t="s">
        <v>143</v>
      </c>
      <c r="J12" s="188" t="s">
        <v>143</v>
      </c>
      <c r="K12" s="188">
        <v>0.70399999999999996</v>
      </c>
      <c r="L12" s="188">
        <v>0.74099999999999999</v>
      </c>
      <c r="M12" s="188">
        <v>9.5000000000000001E-2</v>
      </c>
      <c r="N12" s="188">
        <v>0.121</v>
      </c>
      <c r="O12" s="188">
        <v>0.155</v>
      </c>
      <c r="P12" s="188">
        <v>0.186</v>
      </c>
      <c r="Q12" s="144"/>
      <c r="R12" s="145" t="s">
        <v>143</v>
      </c>
      <c r="S12" s="145">
        <v>118.85234752689806</v>
      </c>
      <c r="T12" s="145">
        <v>20.285609438176429</v>
      </c>
      <c r="U12" s="145">
        <v>27.759148413094021</v>
      </c>
      <c r="V12" s="145"/>
      <c r="W12" s="145" t="s">
        <v>143</v>
      </c>
      <c r="X12" s="145" t="s">
        <v>143</v>
      </c>
      <c r="Y12" s="145">
        <v>113.05389547427436</v>
      </c>
      <c r="Z12" s="145">
        <v>124.65079957952176</v>
      </c>
      <c r="AA12" s="145">
        <v>17.719125739133403</v>
      </c>
      <c r="AB12" s="145">
        <v>22.852093137219455</v>
      </c>
      <c r="AC12" s="145">
        <v>24.964400727315887</v>
      </c>
      <c r="AD12" s="145">
        <v>30.553896098872155</v>
      </c>
    </row>
    <row r="13" spans="1:30" x14ac:dyDescent="0.25">
      <c r="A13" s="93" t="s">
        <v>4835</v>
      </c>
      <c r="B13" s="188">
        <v>3.5576179427687551E-2</v>
      </c>
      <c r="C13" s="188">
        <v>0.52745552977571541</v>
      </c>
      <c r="D13" s="188">
        <v>0.25831399845320957</v>
      </c>
      <c r="E13" s="188">
        <v>0.17865429234338748</v>
      </c>
      <c r="F13" s="187">
        <v>1</v>
      </c>
      <c r="G13" s="193">
        <v>1293</v>
      </c>
      <c r="H13" s="93"/>
      <c r="I13" s="188">
        <v>2.7E-2</v>
      </c>
      <c r="J13" s="188">
        <v>4.7E-2</v>
      </c>
      <c r="K13" s="188">
        <v>0.5</v>
      </c>
      <c r="L13" s="188">
        <v>0.55500000000000005</v>
      </c>
      <c r="M13" s="188">
        <v>0.23499999999999999</v>
      </c>
      <c r="N13" s="188">
        <v>0.28299999999999997</v>
      </c>
      <c r="O13" s="188">
        <v>0.159</v>
      </c>
      <c r="P13" s="188">
        <v>0.2</v>
      </c>
      <c r="Q13" s="144"/>
      <c r="R13" s="145">
        <v>2.7405977476434393</v>
      </c>
      <c r="S13" s="145">
        <v>38.923724296965311</v>
      </c>
      <c r="T13" s="145">
        <v>18.887995989739416</v>
      </c>
      <c r="U13" s="145">
        <v>12.970277178340769</v>
      </c>
      <c r="V13" s="145"/>
      <c r="W13" s="145">
        <v>1.9486027254687819</v>
      </c>
      <c r="X13" s="145">
        <v>3.5325927698180966</v>
      </c>
      <c r="Y13" s="145">
        <v>36.002410083466245</v>
      </c>
      <c r="Z13" s="145">
        <v>41.845038510464377</v>
      </c>
      <c r="AA13" s="145">
        <v>16.862325879974808</v>
      </c>
      <c r="AB13" s="145">
        <v>20.913666099504024</v>
      </c>
      <c r="AC13" s="145">
        <v>11.297649271037654</v>
      </c>
      <c r="AD13" s="145">
        <v>14.642905085643884</v>
      </c>
    </row>
    <row r="14" spans="1:30" x14ac:dyDescent="0.25">
      <c r="A14" s="93" t="s">
        <v>4836</v>
      </c>
      <c r="B14" s="188">
        <v>0.29126794258373206</v>
      </c>
      <c r="C14" s="188">
        <v>0.58014354066985641</v>
      </c>
      <c r="D14" s="188">
        <v>3.8277511961722487E-2</v>
      </c>
      <c r="E14" s="188">
        <v>9.0311004784688995E-2</v>
      </c>
      <c r="F14" s="187">
        <v>0.99999999999999989</v>
      </c>
      <c r="G14" s="193">
        <v>1672</v>
      </c>
      <c r="H14" s="93"/>
      <c r="I14" s="188">
        <v>0.27</v>
      </c>
      <c r="J14" s="188">
        <v>0.314</v>
      </c>
      <c r="K14" s="188">
        <v>0.55600000000000005</v>
      </c>
      <c r="L14" s="188">
        <v>0.60399999999999998</v>
      </c>
      <c r="M14" s="188">
        <v>0.03</v>
      </c>
      <c r="N14" s="188">
        <v>4.9000000000000002E-2</v>
      </c>
      <c r="O14" s="188">
        <v>7.6999999999999999E-2</v>
      </c>
      <c r="P14" s="188">
        <v>0.105</v>
      </c>
      <c r="Q14" s="144"/>
      <c r="R14" s="145">
        <v>53.628903265652312</v>
      </c>
      <c r="S14" s="145">
        <v>95.997044913019408</v>
      </c>
      <c r="T14" s="145">
        <v>6.11030930952621</v>
      </c>
      <c r="U14" s="145">
        <v>15.14141004886489</v>
      </c>
      <c r="V14" s="145"/>
      <c r="W14" s="145">
        <v>48.86579441722553</v>
      </c>
      <c r="X14" s="145">
        <v>58.392012114079094</v>
      </c>
      <c r="Y14" s="145">
        <v>89.955777380352714</v>
      </c>
      <c r="Z14" s="145">
        <v>102.0383124456861</v>
      </c>
      <c r="AA14" s="145">
        <v>4.6132835286922891</v>
      </c>
      <c r="AB14" s="145">
        <v>7.6073350903601309</v>
      </c>
      <c r="AC14" s="145">
        <v>12.726316718396461</v>
      </c>
      <c r="AD14" s="145">
        <v>17.556503379333318</v>
      </c>
    </row>
    <row r="15" spans="1:30" x14ac:dyDescent="0.25">
      <c r="A15" s="93" t="s">
        <v>4837</v>
      </c>
      <c r="B15" s="188" t="s">
        <v>143</v>
      </c>
      <c r="C15" s="188">
        <v>0.51445086705202314</v>
      </c>
      <c r="D15" s="188">
        <v>0.31213872832369943</v>
      </c>
      <c r="E15" s="188">
        <v>0.17341040462427745</v>
      </c>
      <c r="F15" s="187">
        <v>1</v>
      </c>
      <c r="G15" s="193">
        <v>1557</v>
      </c>
      <c r="H15" s="93"/>
      <c r="I15" s="188" t="s">
        <v>143</v>
      </c>
      <c r="J15" s="188" t="s">
        <v>143</v>
      </c>
      <c r="K15" s="188">
        <v>0.49</v>
      </c>
      <c r="L15" s="188">
        <v>0.53900000000000003</v>
      </c>
      <c r="M15" s="188">
        <v>0.28999999999999998</v>
      </c>
      <c r="N15" s="188">
        <v>0.33600000000000002</v>
      </c>
      <c r="O15" s="188">
        <v>0.155</v>
      </c>
      <c r="P15" s="188">
        <v>0.193</v>
      </c>
      <c r="Q15" s="144"/>
      <c r="R15" s="145" t="s">
        <v>143</v>
      </c>
      <c r="S15" s="145">
        <v>46.583660607393753</v>
      </c>
      <c r="T15" s="145">
        <v>27.769725835813269</v>
      </c>
      <c r="U15" s="145">
        <v>15.472699228826157</v>
      </c>
      <c r="V15" s="145"/>
      <c r="W15" s="145" t="s">
        <v>143</v>
      </c>
      <c r="X15" s="145" t="s">
        <v>143</v>
      </c>
      <c r="Y15" s="145">
        <v>43.357593283591243</v>
      </c>
      <c r="Z15" s="145">
        <v>49.809727931196264</v>
      </c>
      <c r="AA15" s="145">
        <v>25.300791560893597</v>
      </c>
      <c r="AB15" s="145">
        <v>30.23866011073294</v>
      </c>
      <c r="AC15" s="145">
        <v>13.627087792102055</v>
      </c>
      <c r="AD15" s="145">
        <v>17.318310665550257</v>
      </c>
    </row>
    <row r="16" spans="1:30" x14ac:dyDescent="0.25">
      <c r="A16" s="93" t="s">
        <v>4838</v>
      </c>
      <c r="B16" s="188" t="s">
        <v>143</v>
      </c>
      <c r="C16" s="188">
        <v>0.72503725782414308</v>
      </c>
      <c r="D16" s="188">
        <v>7.6005961251862889E-2</v>
      </c>
      <c r="E16" s="188">
        <v>0.19895678092399405</v>
      </c>
      <c r="F16" s="187">
        <v>1</v>
      </c>
      <c r="G16" s="193">
        <v>1342</v>
      </c>
      <c r="H16" s="93"/>
      <c r="I16" s="188" t="s">
        <v>143</v>
      </c>
      <c r="J16" s="188" t="s">
        <v>143</v>
      </c>
      <c r="K16" s="188">
        <v>0.70099999999999996</v>
      </c>
      <c r="L16" s="188">
        <v>0.748</v>
      </c>
      <c r="M16" s="188">
        <v>6.3E-2</v>
      </c>
      <c r="N16" s="188">
        <v>9.0999999999999998E-2</v>
      </c>
      <c r="O16" s="188">
        <v>0.17799999999999999</v>
      </c>
      <c r="P16" s="188">
        <v>0.221</v>
      </c>
      <c r="Q16" s="144"/>
      <c r="R16" s="145" t="s">
        <v>143</v>
      </c>
      <c r="S16" s="145">
        <v>125.43772577586772</v>
      </c>
      <c r="T16" s="145">
        <v>14.483793235456558</v>
      </c>
      <c r="U16" s="145">
        <v>34.56454648953779</v>
      </c>
      <c r="V16" s="145"/>
      <c r="W16" s="145" t="s">
        <v>143</v>
      </c>
      <c r="X16" s="145" t="s">
        <v>143</v>
      </c>
      <c r="Y16" s="145">
        <v>117.55588199683001</v>
      </c>
      <c r="Z16" s="145">
        <v>133.31956955490543</v>
      </c>
      <c r="AA16" s="145">
        <v>11.672939147582937</v>
      </c>
      <c r="AB16" s="145">
        <v>17.294647323330178</v>
      </c>
      <c r="AC16" s="145">
        <v>30.418527339829023</v>
      </c>
      <c r="AD16" s="145">
        <v>38.71056563924656</v>
      </c>
    </row>
    <row r="17" spans="1:30" x14ac:dyDescent="0.25">
      <c r="A17" s="93" t="s">
        <v>4839</v>
      </c>
      <c r="B17" s="188">
        <v>7.5962539021852238E-2</v>
      </c>
      <c r="C17" s="188">
        <v>0.45785639958376689</v>
      </c>
      <c r="D17" s="188">
        <v>0.29552549427679503</v>
      </c>
      <c r="E17" s="188">
        <v>0.17065556711758584</v>
      </c>
      <c r="F17" s="187">
        <v>1</v>
      </c>
      <c r="G17" s="193">
        <v>961</v>
      </c>
      <c r="H17" s="93"/>
      <c r="I17" s="188">
        <v>6.0999999999999999E-2</v>
      </c>
      <c r="J17" s="188">
        <v>9.4E-2</v>
      </c>
      <c r="K17" s="188">
        <v>0.42699999999999999</v>
      </c>
      <c r="L17" s="188">
        <v>0.48899999999999999</v>
      </c>
      <c r="M17" s="188">
        <v>0.26800000000000002</v>
      </c>
      <c r="N17" s="188">
        <v>0.32500000000000001</v>
      </c>
      <c r="O17" s="188">
        <v>0.14799999999999999</v>
      </c>
      <c r="P17" s="188">
        <v>0.19600000000000001</v>
      </c>
      <c r="Q17" s="144"/>
      <c r="R17" s="145">
        <v>4.5332912187497332</v>
      </c>
      <c r="S17" s="145">
        <v>26.222762640711352</v>
      </c>
      <c r="T17" s="145">
        <v>17.14067761624063</v>
      </c>
      <c r="U17" s="145">
        <v>9.4636276467324798</v>
      </c>
      <c r="V17" s="145"/>
      <c r="W17" s="145">
        <v>3.4933512733091705</v>
      </c>
      <c r="X17" s="145">
        <v>5.5732311641902958</v>
      </c>
      <c r="Y17" s="145">
        <v>23.772525170582</v>
      </c>
      <c r="Z17" s="145">
        <v>28.673000110840704</v>
      </c>
      <c r="AA17" s="145">
        <v>15.147137919451735</v>
      </c>
      <c r="AB17" s="145">
        <v>19.134217313029524</v>
      </c>
      <c r="AC17" s="145">
        <v>8.0152167226433164</v>
      </c>
      <c r="AD17" s="145">
        <v>10.912038570821643</v>
      </c>
    </row>
    <row r="18" spans="1:30" x14ac:dyDescent="0.25">
      <c r="A18" s="93" t="s">
        <v>4840</v>
      </c>
      <c r="B18" s="188">
        <v>0.27009413468501087</v>
      </c>
      <c r="C18" s="188">
        <v>0.58001448225923247</v>
      </c>
      <c r="D18" s="188">
        <v>4.9963794351918903E-2</v>
      </c>
      <c r="E18" s="188">
        <v>9.9927588703837805E-2</v>
      </c>
      <c r="F18" s="187">
        <v>1</v>
      </c>
      <c r="G18" s="193">
        <v>1381</v>
      </c>
      <c r="H18" s="93"/>
      <c r="I18" s="188">
        <v>0.247</v>
      </c>
      <c r="J18" s="188">
        <v>0.29399999999999998</v>
      </c>
      <c r="K18" s="188">
        <v>0.55400000000000005</v>
      </c>
      <c r="L18" s="188">
        <v>0.60599999999999998</v>
      </c>
      <c r="M18" s="188">
        <v>0.04</v>
      </c>
      <c r="N18" s="188">
        <v>6.3E-2</v>
      </c>
      <c r="O18" s="188">
        <v>8.5000000000000006E-2</v>
      </c>
      <c r="P18" s="188">
        <v>0.11700000000000001</v>
      </c>
      <c r="Q18" s="144"/>
      <c r="R18" s="145">
        <v>39.593894936318875</v>
      </c>
      <c r="S18" s="145">
        <v>77.268803252284471</v>
      </c>
      <c r="T18" s="145">
        <v>7.1322723457906836</v>
      </c>
      <c r="U18" s="145">
        <v>12.910598344304654</v>
      </c>
      <c r="V18" s="145"/>
      <c r="W18" s="145">
        <v>35.575710364734306</v>
      </c>
      <c r="X18" s="145">
        <v>43.612079507903445</v>
      </c>
      <c r="Y18" s="145">
        <v>71.917691766598537</v>
      </c>
      <c r="Z18" s="145">
        <v>82.619914737970404</v>
      </c>
      <c r="AA18" s="145">
        <v>5.449367951846102</v>
      </c>
      <c r="AB18" s="145">
        <v>8.8151767397352643</v>
      </c>
      <c r="AC18" s="145">
        <v>10.756513037612539</v>
      </c>
      <c r="AD18" s="145">
        <v>15.06468365099677</v>
      </c>
    </row>
    <row r="19" spans="1:30" x14ac:dyDescent="0.25">
      <c r="A19" s="93" t="s">
        <v>4841</v>
      </c>
      <c r="B19" s="188" t="s">
        <v>143</v>
      </c>
      <c r="C19" s="188">
        <v>0.37944284341978868</v>
      </c>
      <c r="D19" s="188">
        <v>0.39193083573487031</v>
      </c>
      <c r="E19" s="188">
        <v>0.22862632084534101</v>
      </c>
      <c r="F19" s="187">
        <v>1</v>
      </c>
      <c r="G19" s="193">
        <v>1041</v>
      </c>
      <c r="H19" s="93"/>
      <c r="I19" s="188" t="s">
        <v>143</v>
      </c>
      <c r="J19" s="188" t="s">
        <v>143</v>
      </c>
      <c r="K19" s="188">
        <v>0.35</v>
      </c>
      <c r="L19" s="188">
        <v>0.40899999999999997</v>
      </c>
      <c r="M19" s="188">
        <v>0.36299999999999999</v>
      </c>
      <c r="N19" s="188">
        <v>0.42199999999999999</v>
      </c>
      <c r="O19" s="188">
        <v>0.20399999999999999</v>
      </c>
      <c r="P19" s="188">
        <v>0.255</v>
      </c>
      <c r="Q19" s="144"/>
      <c r="R19" s="145" t="s">
        <v>143</v>
      </c>
      <c r="S19" s="145">
        <v>24.017940459440087</v>
      </c>
      <c r="T19" s="145">
        <v>25.735729689864325</v>
      </c>
      <c r="U19" s="145">
        <v>14.496592121258434</v>
      </c>
      <c r="V19" s="145"/>
      <c r="W19" s="145" t="s">
        <v>143</v>
      </c>
      <c r="X19" s="145" t="s">
        <v>143</v>
      </c>
      <c r="Y19" s="145">
        <v>21.649331937854242</v>
      </c>
      <c r="Z19" s="145">
        <v>26.386548981025932</v>
      </c>
      <c r="AA19" s="145">
        <v>23.238477076989486</v>
      </c>
      <c r="AB19" s="145">
        <v>28.232982302739163</v>
      </c>
      <c r="AC19" s="145">
        <v>12.654830102862363</v>
      </c>
      <c r="AD19" s="145">
        <v>16.338354139654506</v>
      </c>
    </row>
    <row r="20" spans="1:30" x14ac:dyDescent="0.25">
      <c r="A20" s="93" t="s">
        <v>4842</v>
      </c>
      <c r="B20" s="188" t="s">
        <v>143</v>
      </c>
      <c r="C20" s="188">
        <v>0.73212882953652791</v>
      </c>
      <c r="D20" s="188">
        <v>0.10997643362136685</v>
      </c>
      <c r="E20" s="188">
        <v>0.15789473684210525</v>
      </c>
      <c r="F20" s="187">
        <v>1</v>
      </c>
      <c r="G20" s="193">
        <v>1273</v>
      </c>
      <c r="H20" s="93"/>
      <c r="I20" s="188" t="s">
        <v>143</v>
      </c>
      <c r="J20" s="188" t="s">
        <v>143</v>
      </c>
      <c r="K20" s="188">
        <v>0.70699999999999996</v>
      </c>
      <c r="L20" s="188">
        <v>0.75600000000000001</v>
      </c>
      <c r="M20" s="188">
        <v>9.4E-2</v>
      </c>
      <c r="N20" s="188">
        <v>0.128</v>
      </c>
      <c r="O20" s="188">
        <v>0.13900000000000001</v>
      </c>
      <c r="P20" s="188">
        <v>0.17899999999999999</v>
      </c>
      <c r="Q20" s="144"/>
      <c r="R20" s="145" t="s">
        <v>143</v>
      </c>
      <c r="S20" s="145">
        <v>122.13791401047152</v>
      </c>
      <c r="T20" s="145">
        <v>22.447669628053653</v>
      </c>
      <c r="U20" s="145">
        <v>26.741629103641152</v>
      </c>
      <c r="V20" s="145"/>
      <c r="W20" s="145" t="s">
        <v>143</v>
      </c>
      <c r="X20" s="145" t="s">
        <v>143</v>
      </c>
      <c r="Y20" s="145">
        <v>114.29642363763126</v>
      </c>
      <c r="Z20" s="145">
        <v>129.97940438331176</v>
      </c>
      <c r="AA20" s="145">
        <v>18.729207903055283</v>
      </c>
      <c r="AB20" s="145">
        <v>26.166131353052023</v>
      </c>
      <c r="AC20" s="145">
        <v>23.044659297203836</v>
      </c>
      <c r="AD20" s="145">
        <v>30.438598910078468</v>
      </c>
    </row>
    <row r="21" spans="1:30" x14ac:dyDescent="0.25">
      <c r="A21" s="93" t="s">
        <v>4843</v>
      </c>
      <c r="B21" s="188">
        <v>8.0589254766031196E-2</v>
      </c>
      <c r="C21" s="188">
        <v>0.48180242634315423</v>
      </c>
      <c r="D21" s="188">
        <v>0.22010398613518198</v>
      </c>
      <c r="E21" s="188">
        <v>0.21750433275563258</v>
      </c>
      <c r="F21" s="187">
        <v>1</v>
      </c>
      <c r="G21" s="193">
        <v>1154</v>
      </c>
      <c r="H21" s="93"/>
      <c r="I21" s="188">
        <v>6.6000000000000003E-2</v>
      </c>
      <c r="J21" s="188">
        <v>9.8000000000000004E-2</v>
      </c>
      <c r="K21" s="188">
        <v>0.45300000000000001</v>
      </c>
      <c r="L21" s="188">
        <v>0.51100000000000001</v>
      </c>
      <c r="M21" s="188">
        <v>0.19700000000000001</v>
      </c>
      <c r="N21" s="188">
        <v>0.245</v>
      </c>
      <c r="O21" s="188">
        <v>0.19500000000000001</v>
      </c>
      <c r="P21" s="188">
        <v>0.24199999999999999</v>
      </c>
      <c r="Q21" s="144"/>
      <c r="R21" s="145">
        <v>5.8272064305214828</v>
      </c>
      <c r="S21" s="145">
        <v>35.58728619567988</v>
      </c>
      <c r="T21" s="145">
        <v>16.561510278336325</v>
      </c>
      <c r="U21" s="145">
        <v>15.909542399136946</v>
      </c>
      <c r="V21" s="145"/>
      <c r="W21" s="145">
        <v>4.6428702401215194</v>
      </c>
      <c r="X21" s="145">
        <v>7.0115426209214462</v>
      </c>
      <c r="Y21" s="145">
        <v>32.629181461204084</v>
      </c>
      <c r="Z21" s="145">
        <v>38.545390930155676</v>
      </c>
      <c r="AA21" s="145">
        <v>14.524753588200834</v>
      </c>
      <c r="AB21" s="145">
        <v>18.598266968471815</v>
      </c>
      <c r="AC21" s="145">
        <v>13.941307631973189</v>
      </c>
      <c r="AD21" s="145">
        <v>17.877777166300703</v>
      </c>
    </row>
    <row r="22" spans="1:30" x14ac:dyDescent="0.25">
      <c r="A22" s="93" t="s">
        <v>4844</v>
      </c>
      <c r="B22" s="188">
        <v>0.30437580437580436</v>
      </c>
      <c r="C22" s="188">
        <v>0.53796653796653793</v>
      </c>
      <c r="D22" s="188">
        <v>3.2175032175032175E-2</v>
      </c>
      <c r="E22" s="188">
        <v>0.12548262548262548</v>
      </c>
      <c r="F22" s="187">
        <v>0.99999999999999989</v>
      </c>
      <c r="G22" s="193">
        <v>1554</v>
      </c>
      <c r="H22" s="93"/>
      <c r="I22" s="188">
        <v>0.28199999999999997</v>
      </c>
      <c r="J22" s="188">
        <v>0.32800000000000001</v>
      </c>
      <c r="K22" s="188">
        <v>0.51300000000000001</v>
      </c>
      <c r="L22" s="188">
        <v>0.56299999999999994</v>
      </c>
      <c r="M22" s="188">
        <v>2.4E-2</v>
      </c>
      <c r="N22" s="188">
        <v>4.2000000000000003E-2</v>
      </c>
      <c r="O22" s="188">
        <v>0.11</v>
      </c>
      <c r="P22" s="188">
        <v>0.14299999999999999</v>
      </c>
      <c r="Q22" s="144"/>
      <c r="R22" s="145">
        <v>53.551384670746486</v>
      </c>
      <c r="S22" s="145">
        <v>91.843704721084009</v>
      </c>
      <c r="T22" s="145">
        <v>5.5962429885991378</v>
      </c>
      <c r="U22" s="145">
        <v>20.726118044102599</v>
      </c>
      <c r="V22" s="145"/>
      <c r="W22" s="145">
        <v>48.725285901382712</v>
      </c>
      <c r="X22" s="145">
        <v>58.377483440110261</v>
      </c>
      <c r="Y22" s="145">
        <v>85.617802061963374</v>
      </c>
      <c r="Z22" s="145">
        <v>98.069607380204644</v>
      </c>
      <c r="AA22" s="145">
        <v>4.0450435729679386</v>
      </c>
      <c r="AB22" s="145">
        <v>7.1474424042303371</v>
      </c>
      <c r="AC22" s="145">
        <v>17.817030887256724</v>
      </c>
      <c r="AD22" s="145">
        <v>23.635205200948473</v>
      </c>
    </row>
    <row r="23" spans="1:30" x14ac:dyDescent="0.25">
      <c r="A23" s="93" t="s">
        <v>4845</v>
      </c>
      <c r="B23" s="188" t="s">
        <v>143</v>
      </c>
      <c r="C23" s="188">
        <v>0.3995726495726496</v>
      </c>
      <c r="D23" s="188">
        <v>0.32905982905982906</v>
      </c>
      <c r="E23" s="188">
        <v>0.27136752136752135</v>
      </c>
      <c r="F23" s="187">
        <v>1</v>
      </c>
      <c r="G23" s="193">
        <v>936</v>
      </c>
      <c r="H23" s="93"/>
      <c r="I23" s="188" t="s">
        <v>143</v>
      </c>
      <c r="J23" s="188" t="s">
        <v>143</v>
      </c>
      <c r="K23" s="188">
        <v>0.36899999999999999</v>
      </c>
      <c r="L23" s="188">
        <v>0.43099999999999999</v>
      </c>
      <c r="M23" s="188">
        <v>0.3</v>
      </c>
      <c r="N23" s="188">
        <v>0.36</v>
      </c>
      <c r="O23" s="188">
        <v>0.24399999999999999</v>
      </c>
      <c r="P23" s="188">
        <v>0.30099999999999999</v>
      </c>
      <c r="Q23" s="144"/>
      <c r="R23" s="145" t="s">
        <v>143</v>
      </c>
      <c r="S23" s="145">
        <v>23.945459447166336</v>
      </c>
      <c r="T23" s="145">
        <v>20.321284143252008</v>
      </c>
      <c r="U23" s="145">
        <v>16.085248167519239</v>
      </c>
      <c r="V23" s="145"/>
      <c r="W23" s="145" t="s">
        <v>143</v>
      </c>
      <c r="X23" s="145" t="s">
        <v>143</v>
      </c>
      <c r="Y23" s="145">
        <v>21.518606594131025</v>
      </c>
      <c r="Z23" s="145">
        <v>26.372312300201646</v>
      </c>
      <c r="AA23" s="145">
        <v>18.051775392994212</v>
      </c>
      <c r="AB23" s="145">
        <v>22.590792893509803</v>
      </c>
      <c r="AC23" s="145">
        <v>14.107062828918856</v>
      </c>
      <c r="AD23" s="145">
        <v>18.063433506119623</v>
      </c>
    </row>
    <row r="24" spans="1:30" x14ac:dyDescent="0.25">
      <c r="A24" s="93" t="s">
        <v>4846</v>
      </c>
      <c r="B24" s="188" t="s">
        <v>143</v>
      </c>
      <c r="C24" s="188">
        <v>0.54314259763851047</v>
      </c>
      <c r="D24" s="188">
        <v>7.0844686648501368E-2</v>
      </c>
      <c r="E24" s="188">
        <v>0.38601271571298817</v>
      </c>
      <c r="F24" s="187">
        <v>1</v>
      </c>
      <c r="G24" s="193">
        <v>1101</v>
      </c>
      <c r="H24" s="93"/>
      <c r="I24" s="188" t="s">
        <v>143</v>
      </c>
      <c r="J24" s="188" t="s">
        <v>143</v>
      </c>
      <c r="K24" s="188">
        <v>0.51400000000000001</v>
      </c>
      <c r="L24" s="188">
        <v>0.57199999999999995</v>
      </c>
      <c r="M24" s="188">
        <v>5.7000000000000002E-2</v>
      </c>
      <c r="N24" s="188">
        <v>8.7999999999999995E-2</v>
      </c>
      <c r="O24" s="188">
        <v>0.35799999999999998</v>
      </c>
      <c r="P24" s="188">
        <v>0.41499999999999998</v>
      </c>
      <c r="Q24" s="144"/>
      <c r="R24" s="145" t="s">
        <v>143</v>
      </c>
      <c r="S24" s="145">
        <v>86.72460585740204</v>
      </c>
      <c r="T24" s="145">
        <v>13.137827704079847</v>
      </c>
      <c r="U24" s="145">
        <v>59.245118630176144</v>
      </c>
      <c r="V24" s="145"/>
      <c r="W24" s="145" t="s">
        <v>143</v>
      </c>
      <c r="X24" s="145" t="s">
        <v>143</v>
      </c>
      <c r="Y24" s="145">
        <v>79.773597444921393</v>
      </c>
      <c r="Z24" s="145">
        <v>93.675614269882686</v>
      </c>
      <c r="AA24" s="145">
        <v>10.222198228855714</v>
      </c>
      <c r="AB24" s="145">
        <v>16.05345717930398</v>
      </c>
      <c r="AC24" s="145">
        <v>53.612450294266132</v>
      </c>
      <c r="AD24" s="145">
        <v>64.877786966086163</v>
      </c>
    </row>
    <row r="25" spans="1:30" x14ac:dyDescent="0.25">
      <c r="A25" s="93" t="s">
        <v>4847</v>
      </c>
      <c r="B25" s="188">
        <v>6.7352666043030876E-2</v>
      </c>
      <c r="C25" s="188">
        <v>0.57998129092609918</v>
      </c>
      <c r="D25" s="188">
        <v>0.25912067352666041</v>
      </c>
      <c r="E25" s="188">
        <v>9.3545369504209538E-2</v>
      </c>
      <c r="F25" s="187">
        <v>1</v>
      </c>
      <c r="G25" s="193">
        <v>2138</v>
      </c>
      <c r="H25" s="93"/>
      <c r="I25" s="188">
        <v>5.7000000000000002E-2</v>
      </c>
      <c r="J25" s="188">
        <v>7.9000000000000001E-2</v>
      </c>
      <c r="K25" s="188">
        <v>0.55900000000000005</v>
      </c>
      <c r="L25" s="188">
        <v>0.60099999999999998</v>
      </c>
      <c r="M25" s="188">
        <v>0.24099999999999999</v>
      </c>
      <c r="N25" s="188">
        <v>0.27800000000000002</v>
      </c>
      <c r="O25" s="188">
        <v>8.2000000000000003E-2</v>
      </c>
      <c r="P25" s="188">
        <v>0.107</v>
      </c>
      <c r="Q25" s="144"/>
      <c r="R25" s="145">
        <v>5.1131981758199014</v>
      </c>
      <c r="S25" s="145">
        <v>42.989962953092224</v>
      </c>
      <c r="T25" s="145">
        <v>19.117295181575447</v>
      </c>
      <c r="U25" s="145">
        <v>6.9009464452588301</v>
      </c>
      <c r="V25" s="145"/>
      <c r="W25" s="145">
        <v>4.2780424737693172</v>
      </c>
      <c r="X25" s="145">
        <v>5.9483538778704856</v>
      </c>
      <c r="Y25" s="145">
        <v>40.597130448213164</v>
      </c>
      <c r="Z25" s="145">
        <v>45.382795457971284</v>
      </c>
      <c r="AA25" s="145">
        <v>17.525351736905936</v>
      </c>
      <c r="AB25" s="145">
        <v>20.709238626244957</v>
      </c>
      <c r="AC25" s="145">
        <v>5.9445240637614774</v>
      </c>
      <c r="AD25" s="145">
        <v>7.8573688267561828</v>
      </c>
    </row>
    <row r="26" spans="1:30" x14ac:dyDescent="0.25">
      <c r="A26" s="93" t="s">
        <v>4848</v>
      </c>
      <c r="B26" s="188">
        <v>0.28830567348514086</v>
      </c>
      <c r="C26" s="188">
        <v>0.62176765727518335</v>
      </c>
      <c r="D26" s="188">
        <v>4.1682747973755305E-2</v>
      </c>
      <c r="E26" s="188">
        <v>4.8243921265920496E-2</v>
      </c>
      <c r="F26" s="187">
        <v>0.99999999999999989</v>
      </c>
      <c r="G26" s="193">
        <v>2591</v>
      </c>
      <c r="H26" s="93"/>
      <c r="I26" s="188">
        <v>0.27100000000000002</v>
      </c>
      <c r="J26" s="188">
        <v>0.30599999999999999</v>
      </c>
      <c r="K26" s="188">
        <v>0.60299999999999998</v>
      </c>
      <c r="L26" s="188">
        <v>0.64</v>
      </c>
      <c r="M26" s="188">
        <v>3.5000000000000003E-2</v>
      </c>
      <c r="N26" s="188">
        <v>0.05</v>
      </c>
      <c r="O26" s="188">
        <v>4.1000000000000002E-2</v>
      </c>
      <c r="P26" s="188">
        <v>5.7000000000000002E-2</v>
      </c>
      <c r="Q26" s="144"/>
      <c r="R26" s="145">
        <v>50.135160171451567</v>
      </c>
      <c r="S26" s="145">
        <v>101.43946560272971</v>
      </c>
      <c r="T26" s="145">
        <v>6.0347126523736305</v>
      </c>
      <c r="U26" s="145">
        <v>7.8971699405843134</v>
      </c>
      <c r="V26" s="145"/>
      <c r="W26" s="145">
        <v>46.539834984404699</v>
      </c>
      <c r="X26" s="145">
        <v>53.730485358498434</v>
      </c>
      <c r="Y26" s="145">
        <v>96.485930399139477</v>
      </c>
      <c r="Z26" s="145">
        <v>106.39300080631995</v>
      </c>
      <c r="AA26" s="145">
        <v>4.8965592807591785</v>
      </c>
      <c r="AB26" s="145">
        <v>7.1728660239880826</v>
      </c>
      <c r="AC26" s="145">
        <v>6.5127350093303766</v>
      </c>
      <c r="AD26" s="145">
        <v>9.2816048718382493</v>
      </c>
    </row>
    <row r="27" spans="1:30" x14ac:dyDescent="0.25">
      <c r="A27" s="93" t="s">
        <v>4849</v>
      </c>
      <c r="B27" s="188" t="s">
        <v>143</v>
      </c>
      <c r="C27" s="188">
        <v>0.50167847817978362</v>
      </c>
      <c r="D27" s="188">
        <v>0.3793360686311078</v>
      </c>
      <c r="E27" s="188">
        <v>0.11898545318910854</v>
      </c>
      <c r="F27" s="187">
        <v>1</v>
      </c>
      <c r="G27" s="193">
        <v>2681</v>
      </c>
      <c r="H27" s="93"/>
      <c r="I27" s="188" t="s">
        <v>143</v>
      </c>
      <c r="J27" s="188" t="s">
        <v>143</v>
      </c>
      <c r="K27" s="188">
        <v>0.48299999999999998</v>
      </c>
      <c r="L27" s="188">
        <v>0.52100000000000002</v>
      </c>
      <c r="M27" s="188">
        <v>0.36099999999999999</v>
      </c>
      <c r="N27" s="188">
        <v>0.39800000000000002</v>
      </c>
      <c r="O27" s="188">
        <v>0.107</v>
      </c>
      <c r="P27" s="188">
        <v>0.13200000000000001</v>
      </c>
      <c r="Q27" s="144"/>
      <c r="R27" s="145" t="s">
        <v>143</v>
      </c>
      <c r="S27" s="145">
        <v>47.008499376241559</v>
      </c>
      <c r="T27" s="145">
        <v>35.203583864467326</v>
      </c>
      <c r="U27" s="145">
        <v>11.177851319341803</v>
      </c>
      <c r="V27" s="145"/>
      <c r="W27" s="145" t="s">
        <v>143</v>
      </c>
      <c r="X27" s="145" t="s">
        <v>143</v>
      </c>
      <c r="Y27" s="145">
        <v>44.496200426003462</v>
      </c>
      <c r="Z27" s="145">
        <v>49.520798326479657</v>
      </c>
      <c r="AA27" s="145">
        <v>33.039956460231821</v>
      </c>
      <c r="AB27" s="145">
        <v>37.367211268702832</v>
      </c>
      <c r="AC27" s="145">
        <v>9.9512058518554145</v>
      </c>
      <c r="AD27" s="145">
        <v>12.404496786828192</v>
      </c>
    </row>
    <row r="28" spans="1:30" x14ac:dyDescent="0.25">
      <c r="A28" s="93" t="s">
        <v>4850</v>
      </c>
      <c r="B28" s="188" t="s">
        <v>143</v>
      </c>
      <c r="C28" s="188">
        <v>0.75920934411500451</v>
      </c>
      <c r="D28" s="188">
        <v>0.12219227313566937</v>
      </c>
      <c r="E28" s="188">
        <v>0.11859838274932614</v>
      </c>
      <c r="F28" s="187">
        <v>1</v>
      </c>
      <c r="G28" s="193">
        <v>2226</v>
      </c>
      <c r="H28" s="93"/>
      <c r="I28" s="188" t="s">
        <v>143</v>
      </c>
      <c r="J28" s="188" t="s">
        <v>143</v>
      </c>
      <c r="K28" s="188">
        <v>0.74099999999999999</v>
      </c>
      <c r="L28" s="188">
        <v>0.77700000000000002</v>
      </c>
      <c r="M28" s="188">
        <v>0.109</v>
      </c>
      <c r="N28" s="188">
        <v>0.13600000000000001</v>
      </c>
      <c r="O28" s="188">
        <v>0.106</v>
      </c>
      <c r="P28" s="188">
        <v>0.13300000000000001</v>
      </c>
      <c r="Q28" s="144"/>
      <c r="R28" s="145" t="s">
        <v>143</v>
      </c>
      <c r="S28" s="145">
        <v>134.13431653661371</v>
      </c>
      <c r="T28" s="145">
        <v>23.705093486777706</v>
      </c>
      <c r="U28" s="145">
        <v>21.522297975923841</v>
      </c>
      <c r="V28" s="145"/>
      <c r="W28" s="145" t="s">
        <v>143</v>
      </c>
      <c r="X28" s="145" t="s">
        <v>143</v>
      </c>
      <c r="Y28" s="145">
        <v>127.73913878903258</v>
      </c>
      <c r="Z28" s="145">
        <v>140.52949428419484</v>
      </c>
      <c r="AA28" s="145">
        <v>20.887921950751142</v>
      </c>
      <c r="AB28" s="145">
        <v>26.52226502280427</v>
      </c>
      <c r="AC28" s="145">
        <v>18.92607046370906</v>
      </c>
      <c r="AD28" s="145">
        <v>24.118525488138623</v>
      </c>
    </row>
    <row r="29" spans="1:30" x14ac:dyDescent="0.25">
      <c r="A29" s="93" t="s">
        <v>4851</v>
      </c>
      <c r="B29" s="188">
        <v>6.0663507109004741E-2</v>
      </c>
      <c r="C29" s="188">
        <v>0.49857819905213269</v>
      </c>
      <c r="D29" s="188">
        <v>0.23601895734597156</v>
      </c>
      <c r="E29" s="188">
        <v>0.204739336492891</v>
      </c>
      <c r="F29" s="187">
        <v>1</v>
      </c>
      <c r="G29" s="193">
        <v>1055</v>
      </c>
      <c r="H29" s="93"/>
      <c r="I29" s="188">
        <v>4.8000000000000001E-2</v>
      </c>
      <c r="J29" s="188">
        <v>7.6999999999999999E-2</v>
      </c>
      <c r="K29" s="188">
        <v>0.46800000000000003</v>
      </c>
      <c r="L29" s="188">
        <v>0.52900000000000003</v>
      </c>
      <c r="M29" s="188">
        <v>0.21099999999999999</v>
      </c>
      <c r="N29" s="188">
        <v>0.26300000000000001</v>
      </c>
      <c r="O29" s="188">
        <v>0.18099999999999999</v>
      </c>
      <c r="P29" s="188">
        <v>0.23</v>
      </c>
      <c r="Q29" s="144"/>
      <c r="R29" s="145">
        <v>4.0296945870749568</v>
      </c>
      <c r="S29" s="145">
        <v>33.353424989683944</v>
      </c>
      <c r="T29" s="145">
        <v>15.420108040475114</v>
      </c>
      <c r="U29" s="145">
        <v>13.766002319882572</v>
      </c>
      <c r="V29" s="145"/>
      <c r="W29" s="145">
        <v>3.0424194132415923</v>
      </c>
      <c r="X29" s="145">
        <v>5.0169697609083208</v>
      </c>
      <c r="Y29" s="145">
        <v>30.50303925021672</v>
      </c>
      <c r="Z29" s="145">
        <v>36.203810729151165</v>
      </c>
      <c r="AA29" s="145">
        <v>13.504777143927626</v>
      </c>
      <c r="AB29" s="145">
        <v>17.335438937022602</v>
      </c>
      <c r="AC29" s="145">
        <v>11.930152994768786</v>
      </c>
      <c r="AD29" s="145">
        <v>15.601851644996358</v>
      </c>
    </row>
    <row r="30" spans="1:30" x14ac:dyDescent="0.25">
      <c r="A30" s="93" t="s">
        <v>4852</v>
      </c>
      <c r="B30" s="188">
        <v>0.29507089804186359</v>
      </c>
      <c r="C30" s="188">
        <v>0.57056043214044561</v>
      </c>
      <c r="D30" s="188">
        <v>4.4564483457123563E-2</v>
      </c>
      <c r="E30" s="188">
        <v>8.9804186360567181E-2</v>
      </c>
      <c r="F30" s="187">
        <v>1</v>
      </c>
      <c r="G30" s="193">
        <v>1481</v>
      </c>
      <c r="H30" s="93"/>
      <c r="I30" s="188">
        <v>0.27200000000000002</v>
      </c>
      <c r="J30" s="188">
        <v>0.31900000000000001</v>
      </c>
      <c r="K30" s="188">
        <v>0.54500000000000004</v>
      </c>
      <c r="L30" s="188">
        <v>0.59599999999999997</v>
      </c>
      <c r="M30" s="188">
        <v>3.5000000000000003E-2</v>
      </c>
      <c r="N30" s="188">
        <v>5.6000000000000001E-2</v>
      </c>
      <c r="O30" s="188">
        <v>7.5999999999999998E-2</v>
      </c>
      <c r="P30" s="188">
        <v>0.105</v>
      </c>
      <c r="Q30" s="144"/>
      <c r="R30" s="145">
        <v>52.73164628885187</v>
      </c>
      <c r="S30" s="145">
        <v>99.073400856596024</v>
      </c>
      <c r="T30" s="145">
        <v>7.2846767982717857</v>
      </c>
      <c r="U30" s="145">
        <v>15.549407497452192</v>
      </c>
      <c r="V30" s="145"/>
      <c r="W30" s="145">
        <v>47.787552699534352</v>
      </c>
      <c r="X30" s="145">
        <v>57.675739878169388</v>
      </c>
      <c r="Y30" s="145">
        <v>92.39327279826108</v>
      </c>
      <c r="Z30" s="145">
        <v>105.75352891493097</v>
      </c>
      <c r="AA30" s="145">
        <v>5.5271806106042067</v>
      </c>
      <c r="AB30" s="145">
        <v>9.0421729859393647</v>
      </c>
      <c r="AC30" s="145">
        <v>12.906730430250349</v>
      </c>
      <c r="AD30" s="145">
        <v>18.192084564654035</v>
      </c>
    </row>
    <row r="31" spans="1:30" x14ac:dyDescent="0.25">
      <c r="A31" s="93" t="s">
        <v>4853</v>
      </c>
      <c r="B31" s="188" t="s">
        <v>143</v>
      </c>
      <c r="C31" s="188">
        <v>0.49693251533742333</v>
      </c>
      <c r="D31" s="188">
        <v>0.33742331288343558</v>
      </c>
      <c r="E31" s="188">
        <v>0.16564417177914109</v>
      </c>
      <c r="F31" s="187">
        <v>1</v>
      </c>
      <c r="G31" s="193">
        <v>815</v>
      </c>
      <c r="H31" s="93"/>
      <c r="I31" s="188" t="s">
        <v>143</v>
      </c>
      <c r="J31" s="188" t="s">
        <v>143</v>
      </c>
      <c r="K31" s="188">
        <v>0.46300000000000002</v>
      </c>
      <c r="L31" s="188">
        <v>0.53100000000000003</v>
      </c>
      <c r="M31" s="188">
        <v>0.30599999999999999</v>
      </c>
      <c r="N31" s="188">
        <v>0.371</v>
      </c>
      <c r="O31" s="188">
        <v>0.14199999999999999</v>
      </c>
      <c r="P31" s="188">
        <v>0.193</v>
      </c>
      <c r="Q31" s="144"/>
      <c r="R31" s="145" t="s">
        <v>143</v>
      </c>
      <c r="S31" s="145">
        <v>25.608357708617934</v>
      </c>
      <c r="T31" s="145">
        <v>17.207285501695566</v>
      </c>
      <c r="U31" s="145">
        <v>8.5035123603872176</v>
      </c>
      <c r="V31" s="145"/>
      <c r="W31" s="145" t="s">
        <v>143</v>
      </c>
      <c r="X31" s="145" t="s">
        <v>143</v>
      </c>
      <c r="Y31" s="145">
        <v>23.114278239461115</v>
      </c>
      <c r="Z31" s="145">
        <v>28.102437177774753</v>
      </c>
      <c r="AA31" s="145">
        <v>15.173514320740889</v>
      </c>
      <c r="AB31" s="145">
        <v>19.241056682650242</v>
      </c>
      <c r="AC31" s="145">
        <v>7.0690553594571002</v>
      </c>
      <c r="AD31" s="145">
        <v>9.9379693613173359</v>
      </c>
    </row>
    <row r="32" spans="1:30" x14ac:dyDescent="0.25">
      <c r="A32" s="93" t="s">
        <v>4854</v>
      </c>
      <c r="B32" s="188" t="s">
        <v>143</v>
      </c>
      <c r="C32" s="188">
        <v>0.77357032457496133</v>
      </c>
      <c r="D32" s="188">
        <v>9.5054095826893351E-2</v>
      </c>
      <c r="E32" s="188">
        <v>0.13137557959814528</v>
      </c>
      <c r="F32" s="187">
        <v>1</v>
      </c>
      <c r="G32" s="193">
        <v>1294</v>
      </c>
      <c r="H32" s="93"/>
      <c r="I32" s="188" t="s">
        <v>143</v>
      </c>
      <c r="J32" s="188" t="s">
        <v>143</v>
      </c>
      <c r="K32" s="188">
        <v>0.75</v>
      </c>
      <c r="L32" s="188">
        <v>0.79600000000000004</v>
      </c>
      <c r="M32" s="188">
        <v>0.08</v>
      </c>
      <c r="N32" s="188">
        <v>0.112</v>
      </c>
      <c r="O32" s="188">
        <v>0.114</v>
      </c>
      <c r="P32" s="188">
        <v>0.151</v>
      </c>
      <c r="Q32" s="144"/>
      <c r="R32" s="145" t="s">
        <v>143</v>
      </c>
      <c r="S32" s="145">
        <v>138.93705234241841</v>
      </c>
      <c r="T32" s="145">
        <v>19.243186956863852</v>
      </c>
      <c r="U32" s="145">
        <v>24.058983878346552</v>
      </c>
      <c r="V32" s="145"/>
      <c r="W32" s="145" t="s">
        <v>143</v>
      </c>
      <c r="X32" s="145" t="s">
        <v>143</v>
      </c>
      <c r="Y32" s="145">
        <v>130.32994709856513</v>
      </c>
      <c r="Z32" s="145">
        <v>147.54415758627169</v>
      </c>
      <c r="AA32" s="145">
        <v>15.842391475630276</v>
      </c>
      <c r="AB32" s="145">
        <v>22.643982438097428</v>
      </c>
      <c r="AC32" s="145">
        <v>20.442313811167267</v>
      </c>
      <c r="AD32" s="145">
        <v>27.675653945525838</v>
      </c>
    </row>
    <row r="33" spans="1:30" x14ac:dyDescent="0.25">
      <c r="A33" s="93" t="s">
        <v>4855</v>
      </c>
      <c r="B33" s="188">
        <v>8.9347079037800689E-2</v>
      </c>
      <c r="C33" s="188">
        <v>0.53780068728522334</v>
      </c>
      <c r="D33" s="188">
        <v>0.24054982817869416</v>
      </c>
      <c r="E33" s="188">
        <v>0.13230240549828179</v>
      </c>
      <c r="F33" s="187">
        <v>1</v>
      </c>
      <c r="G33" s="193">
        <v>582</v>
      </c>
      <c r="H33" s="93"/>
      <c r="I33" s="188">
        <v>6.9000000000000006E-2</v>
      </c>
      <c r="J33" s="188">
        <v>0.115</v>
      </c>
      <c r="K33" s="188">
        <v>0.497</v>
      </c>
      <c r="L33" s="188">
        <v>0.57799999999999996</v>
      </c>
      <c r="M33" s="188">
        <v>0.20799999999999999</v>
      </c>
      <c r="N33" s="188">
        <v>0.27700000000000002</v>
      </c>
      <c r="O33" s="188">
        <v>0.107</v>
      </c>
      <c r="P33" s="188">
        <v>0.16200000000000001</v>
      </c>
      <c r="Q33" s="144"/>
      <c r="R33" s="145">
        <v>5.9276972456966188</v>
      </c>
      <c r="S33" s="145">
        <v>38.486561348966795</v>
      </c>
      <c r="T33" s="145">
        <v>17.65364245635395</v>
      </c>
      <c r="U33" s="145">
        <v>9.419471476045711</v>
      </c>
      <c r="V33" s="145"/>
      <c r="W33" s="145">
        <v>4.3165307812743032</v>
      </c>
      <c r="X33" s="145">
        <v>7.5388637101189344</v>
      </c>
      <c r="Y33" s="145">
        <v>34.222798780648922</v>
      </c>
      <c r="Z33" s="145">
        <v>42.750323917284668</v>
      </c>
      <c r="AA33" s="145">
        <v>14.72931245379902</v>
      </c>
      <c r="AB33" s="145">
        <v>20.577972458908881</v>
      </c>
      <c r="AC33" s="145">
        <v>7.3155126133093509</v>
      </c>
      <c r="AD33" s="145">
        <v>11.52343033878207</v>
      </c>
    </row>
    <row r="34" spans="1:30" x14ac:dyDescent="0.25">
      <c r="A34" s="93" t="s">
        <v>4856</v>
      </c>
      <c r="B34" s="188">
        <v>0.33034379671150971</v>
      </c>
      <c r="C34" s="188">
        <v>0.57997010463378174</v>
      </c>
      <c r="D34" s="188">
        <v>4.0358744394618833E-2</v>
      </c>
      <c r="E34" s="188">
        <v>4.9327354260089683E-2</v>
      </c>
      <c r="F34" s="187">
        <v>1</v>
      </c>
      <c r="G34" s="193">
        <v>669</v>
      </c>
      <c r="H34" s="93"/>
      <c r="I34" s="188">
        <v>0.29599999999999999</v>
      </c>
      <c r="J34" s="188">
        <v>0.36699999999999999</v>
      </c>
      <c r="K34" s="188">
        <v>0.54200000000000004</v>
      </c>
      <c r="L34" s="188">
        <v>0.61699999999999999</v>
      </c>
      <c r="M34" s="188">
        <v>2.8000000000000001E-2</v>
      </c>
      <c r="N34" s="188">
        <v>5.8000000000000003E-2</v>
      </c>
      <c r="O34" s="188">
        <v>3.5000000000000003E-2</v>
      </c>
      <c r="P34" s="188">
        <v>6.8000000000000005E-2</v>
      </c>
      <c r="Q34" s="144"/>
      <c r="R34" s="145">
        <v>48.85708229062444</v>
      </c>
      <c r="S34" s="145">
        <v>86.606881958917612</v>
      </c>
      <c r="T34" s="145">
        <v>5.8552361410667917</v>
      </c>
      <c r="U34" s="145">
        <v>7.2596939521582833</v>
      </c>
      <c r="V34" s="145"/>
      <c r="W34" s="145">
        <v>42.415575600639791</v>
      </c>
      <c r="X34" s="145">
        <v>55.29858898060909</v>
      </c>
      <c r="Y34" s="145">
        <v>77.989157342743241</v>
      </c>
      <c r="Z34" s="145">
        <v>95.224606575091983</v>
      </c>
      <c r="AA34" s="145">
        <v>3.646628328420483</v>
      </c>
      <c r="AB34" s="145">
        <v>8.0638439537130999</v>
      </c>
      <c r="AC34" s="145">
        <v>4.7827429601092426</v>
      </c>
      <c r="AD34" s="145">
        <v>9.736644944207324</v>
      </c>
    </row>
    <row r="35" spans="1:30" x14ac:dyDescent="0.25">
      <c r="A35" s="93" t="s">
        <v>4857</v>
      </c>
      <c r="B35" s="188" t="s">
        <v>143</v>
      </c>
      <c r="C35" s="188">
        <v>0.42177914110429449</v>
      </c>
      <c r="D35" s="188">
        <v>0.41564417177914109</v>
      </c>
      <c r="E35" s="188">
        <v>0.16257668711656442</v>
      </c>
      <c r="F35" s="187">
        <v>1</v>
      </c>
      <c r="G35" s="193">
        <v>652</v>
      </c>
      <c r="H35" s="93"/>
      <c r="I35" s="188" t="s">
        <v>143</v>
      </c>
      <c r="J35" s="188" t="s">
        <v>143</v>
      </c>
      <c r="K35" s="188">
        <v>0.38400000000000001</v>
      </c>
      <c r="L35" s="188">
        <v>0.46</v>
      </c>
      <c r="M35" s="188">
        <v>0.378</v>
      </c>
      <c r="N35" s="188">
        <v>0.45400000000000001</v>
      </c>
      <c r="O35" s="188">
        <v>0.13600000000000001</v>
      </c>
      <c r="P35" s="188">
        <v>0.193</v>
      </c>
      <c r="Q35" s="144"/>
      <c r="R35" s="145" t="s">
        <v>143</v>
      </c>
      <c r="S35" s="145">
        <v>33.148707704977319</v>
      </c>
      <c r="T35" s="145">
        <v>34.179536397806885</v>
      </c>
      <c r="U35" s="145">
        <v>12.93013697158268</v>
      </c>
      <c r="V35" s="145"/>
      <c r="W35" s="145" t="s">
        <v>143</v>
      </c>
      <c r="X35" s="145" t="s">
        <v>143</v>
      </c>
      <c r="Y35" s="145">
        <v>29.230780823969269</v>
      </c>
      <c r="Z35" s="145">
        <v>37.066634585985369</v>
      </c>
      <c r="AA35" s="145">
        <v>30.11006881099506</v>
      </c>
      <c r="AB35" s="145">
        <v>38.24900398461871</v>
      </c>
      <c r="AC35" s="145">
        <v>10.468600560769801</v>
      </c>
      <c r="AD35" s="145">
        <v>15.39167338239556</v>
      </c>
    </row>
    <row r="36" spans="1:30" x14ac:dyDescent="0.25">
      <c r="A36" s="93" t="s">
        <v>4858</v>
      </c>
      <c r="B36" s="188" t="s">
        <v>143</v>
      </c>
      <c r="C36" s="188">
        <v>0.67189542483660136</v>
      </c>
      <c r="D36" s="188">
        <v>7.9738562091503262E-2</v>
      </c>
      <c r="E36" s="188">
        <v>0.24836601307189543</v>
      </c>
      <c r="F36" s="187">
        <v>1</v>
      </c>
      <c r="G36" s="193">
        <v>765</v>
      </c>
      <c r="H36" s="93"/>
      <c r="I36" s="188" t="s">
        <v>143</v>
      </c>
      <c r="J36" s="188" t="s">
        <v>143</v>
      </c>
      <c r="K36" s="188">
        <v>0.63800000000000001</v>
      </c>
      <c r="L36" s="188">
        <v>0.70399999999999996</v>
      </c>
      <c r="M36" s="188">
        <v>6.3E-2</v>
      </c>
      <c r="N36" s="188">
        <v>0.10100000000000001</v>
      </c>
      <c r="O36" s="188">
        <v>0.219</v>
      </c>
      <c r="P36" s="188">
        <v>0.28000000000000003</v>
      </c>
      <c r="Q36" s="144"/>
      <c r="R36" s="145" t="s">
        <v>143</v>
      </c>
      <c r="S36" s="145">
        <v>131.4714792967055</v>
      </c>
      <c r="T36" s="145">
        <v>18.999831122750045</v>
      </c>
      <c r="U36" s="145">
        <v>50.308482259961522</v>
      </c>
      <c r="V36" s="145"/>
      <c r="W36" s="145" t="s">
        <v>143</v>
      </c>
      <c r="X36" s="145" t="s">
        <v>143</v>
      </c>
      <c r="Y36" s="145">
        <v>120.10552091600344</v>
      </c>
      <c r="Z36" s="145">
        <v>142.83743767740754</v>
      </c>
      <c r="AA36" s="145">
        <v>14.231780094180703</v>
      </c>
      <c r="AB36" s="145">
        <v>23.767882151319387</v>
      </c>
      <c r="AC36" s="145">
        <v>43.154950884459666</v>
      </c>
      <c r="AD36" s="145">
        <v>57.462013635463379</v>
      </c>
    </row>
    <row r="37" spans="1:30" x14ac:dyDescent="0.25">
      <c r="A37" s="93" t="s">
        <v>4859</v>
      </c>
      <c r="B37" s="188">
        <v>6.8481848184818478E-2</v>
      </c>
      <c r="C37" s="188">
        <v>0.47359735973597361</v>
      </c>
      <c r="D37" s="188">
        <v>0.22194719471947194</v>
      </c>
      <c r="E37" s="188">
        <v>0.23597359735973597</v>
      </c>
      <c r="F37" s="187">
        <v>1</v>
      </c>
      <c r="G37" s="193">
        <v>1212</v>
      </c>
      <c r="H37" s="93"/>
      <c r="I37" s="188">
        <v>5.6000000000000001E-2</v>
      </c>
      <c r="J37" s="188">
        <v>8.4000000000000005E-2</v>
      </c>
      <c r="K37" s="188">
        <v>0.44600000000000001</v>
      </c>
      <c r="L37" s="188">
        <v>0.502</v>
      </c>
      <c r="M37" s="188">
        <v>0.19900000000000001</v>
      </c>
      <c r="N37" s="188">
        <v>0.246</v>
      </c>
      <c r="O37" s="188">
        <v>0.21299999999999999</v>
      </c>
      <c r="P37" s="188">
        <v>0.26100000000000001</v>
      </c>
      <c r="Q37" s="144"/>
      <c r="R37" s="145">
        <v>4.5001428548077937</v>
      </c>
      <c r="S37" s="145">
        <v>30.89585878601056</v>
      </c>
      <c r="T37" s="145">
        <v>14.091314341966278</v>
      </c>
      <c r="U37" s="145">
        <v>15.238690900022069</v>
      </c>
      <c r="V37" s="145"/>
      <c r="W37" s="145">
        <v>3.5319913482082885</v>
      </c>
      <c r="X37" s="145">
        <v>5.468294361407299</v>
      </c>
      <c r="Y37" s="145">
        <v>28.368305055282896</v>
      </c>
      <c r="Z37" s="145">
        <v>33.423412516738225</v>
      </c>
      <c r="AA37" s="145">
        <v>12.40735564815904</v>
      </c>
      <c r="AB37" s="145">
        <v>15.775273035773516</v>
      </c>
      <c r="AC37" s="145">
        <v>13.47256884176757</v>
      </c>
      <c r="AD37" s="145">
        <v>17.00481295827657</v>
      </c>
    </row>
    <row r="38" spans="1:30" x14ac:dyDescent="0.25">
      <c r="A38" s="93" t="s">
        <v>4860</v>
      </c>
      <c r="B38" s="188">
        <v>0.28662053056516723</v>
      </c>
      <c r="C38" s="188">
        <v>0.5743944636678201</v>
      </c>
      <c r="D38" s="188">
        <v>3.8062283737024222E-2</v>
      </c>
      <c r="E38" s="188">
        <v>0.10092272202998846</v>
      </c>
      <c r="F38" s="187">
        <v>1</v>
      </c>
      <c r="G38" s="193">
        <v>1734</v>
      </c>
      <c r="H38" s="93"/>
      <c r="I38" s="188">
        <v>0.26600000000000001</v>
      </c>
      <c r="J38" s="188">
        <v>0.308</v>
      </c>
      <c r="K38" s="188">
        <v>0.55100000000000005</v>
      </c>
      <c r="L38" s="188">
        <v>0.59699999999999998</v>
      </c>
      <c r="M38" s="188">
        <v>0.03</v>
      </c>
      <c r="N38" s="188">
        <v>4.8000000000000001E-2</v>
      </c>
      <c r="O38" s="188">
        <v>8.7999999999999995E-2</v>
      </c>
      <c r="P38" s="188">
        <v>0.11600000000000001</v>
      </c>
      <c r="Q38" s="144"/>
      <c r="R38" s="145">
        <v>50.89952766393197</v>
      </c>
      <c r="S38" s="145">
        <v>94.60085463348193</v>
      </c>
      <c r="T38" s="145">
        <v>5.8079171654839499</v>
      </c>
      <c r="U38" s="145">
        <v>16.886454195680983</v>
      </c>
      <c r="V38" s="145"/>
      <c r="W38" s="145">
        <v>46.424542197393976</v>
      </c>
      <c r="X38" s="145">
        <v>55.374513130469964</v>
      </c>
      <c r="Y38" s="145">
        <v>88.725670774727249</v>
      </c>
      <c r="Z38" s="145">
        <v>100.47603849223661</v>
      </c>
      <c r="AA38" s="145">
        <v>4.4067030060515462</v>
      </c>
      <c r="AB38" s="145">
        <v>7.2091313249163536</v>
      </c>
      <c r="AC38" s="145">
        <v>14.384522129343496</v>
      </c>
      <c r="AD38" s="145">
        <v>19.388386262018468</v>
      </c>
    </row>
    <row r="39" spans="1:30" x14ac:dyDescent="0.25">
      <c r="A39" s="93" t="s">
        <v>4861</v>
      </c>
      <c r="B39" s="188" t="s">
        <v>143</v>
      </c>
      <c r="C39" s="188">
        <v>0.45128779395296753</v>
      </c>
      <c r="D39" s="188">
        <v>0.37849944008958569</v>
      </c>
      <c r="E39" s="188">
        <v>0.1702127659574468</v>
      </c>
      <c r="F39" s="187">
        <v>1</v>
      </c>
      <c r="G39" s="193">
        <v>893</v>
      </c>
      <c r="H39" s="93"/>
      <c r="I39" s="188" t="s">
        <v>143</v>
      </c>
      <c r="J39" s="188" t="s">
        <v>143</v>
      </c>
      <c r="K39" s="188">
        <v>0.41899999999999998</v>
      </c>
      <c r="L39" s="188">
        <v>0.48399999999999999</v>
      </c>
      <c r="M39" s="188">
        <v>0.34699999999999998</v>
      </c>
      <c r="N39" s="188">
        <v>0.41099999999999998</v>
      </c>
      <c r="O39" s="188">
        <v>0.14699999999999999</v>
      </c>
      <c r="P39" s="188">
        <v>0.19600000000000001</v>
      </c>
      <c r="Q39" s="144"/>
      <c r="R39" s="145" t="s">
        <v>143</v>
      </c>
      <c r="S39" s="145">
        <v>22.108826559419775</v>
      </c>
      <c r="T39" s="145">
        <v>18.083400900824536</v>
      </c>
      <c r="U39" s="145">
        <v>8.1951606637443337</v>
      </c>
      <c r="V39" s="145"/>
      <c r="W39" s="145" t="s">
        <v>143</v>
      </c>
      <c r="X39" s="145" t="s">
        <v>143</v>
      </c>
      <c r="Y39" s="145">
        <v>19.950241131049658</v>
      </c>
      <c r="Z39" s="145">
        <v>24.267411987789892</v>
      </c>
      <c r="AA39" s="145">
        <v>16.155530516853737</v>
      </c>
      <c r="AB39" s="145">
        <v>20.011271284795335</v>
      </c>
      <c r="AC39" s="145">
        <v>6.8923186666621552</v>
      </c>
      <c r="AD39" s="145">
        <v>9.4980026608265113</v>
      </c>
    </row>
    <row r="40" spans="1:30" x14ac:dyDescent="0.25">
      <c r="A40" s="93" t="s">
        <v>4862</v>
      </c>
      <c r="B40" s="188" t="s">
        <v>143</v>
      </c>
      <c r="C40" s="188">
        <v>0.75717144763175448</v>
      </c>
      <c r="D40" s="188">
        <v>7.6050700466977983E-2</v>
      </c>
      <c r="E40" s="188">
        <v>0.16677785190126751</v>
      </c>
      <c r="F40" s="187">
        <v>1</v>
      </c>
      <c r="G40" s="193">
        <v>1499</v>
      </c>
      <c r="H40" s="93"/>
      <c r="I40" s="188" t="s">
        <v>143</v>
      </c>
      <c r="J40" s="188" t="s">
        <v>143</v>
      </c>
      <c r="K40" s="188">
        <v>0.73499999999999999</v>
      </c>
      <c r="L40" s="188">
        <v>0.77800000000000002</v>
      </c>
      <c r="M40" s="188">
        <v>6.4000000000000001E-2</v>
      </c>
      <c r="N40" s="188">
        <v>9.0999999999999998E-2</v>
      </c>
      <c r="O40" s="188">
        <v>0.14899999999999999</v>
      </c>
      <c r="P40" s="188">
        <v>0.186</v>
      </c>
      <c r="Q40" s="144"/>
      <c r="R40" s="145" t="s">
        <v>143</v>
      </c>
      <c r="S40" s="145">
        <v>139.80831947215557</v>
      </c>
      <c r="T40" s="145">
        <v>14.827810825627559</v>
      </c>
      <c r="U40" s="145">
        <v>30.33494558440081</v>
      </c>
      <c r="V40" s="145"/>
      <c r="W40" s="145" t="s">
        <v>143</v>
      </c>
      <c r="X40" s="145" t="s">
        <v>143</v>
      </c>
      <c r="Y40" s="145">
        <v>131.67456317417569</v>
      </c>
      <c r="Z40" s="145">
        <v>147.94207577013546</v>
      </c>
      <c r="AA40" s="145">
        <v>12.105857447351916</v>
      </c>
      <c r="AB40" s="145">
        <v>17.549764203903202</v>
      </c>
      <c r="AC40" s="145">
        <v>26.574586771237026</v>
      </c>
      <c r="AD40" s="145">
        <v>34.095304397564597</v>
      </c>
    </row>
    <row r="41" spans="1:30" x14ac:dyDescent="0.25">
      <c r="A41" s="93" t="s">
        <v>4863</v>
      </c>
      <c r="B41" s="188">
        <v>7.1190211345939933E-2</v>
      </c>
      <c r="C41" s="188">
        <v>0.54393770856507229</v>
      </c>
      <c r="D41" s="188">
        <v>0.24582869855394884</v>
      </c>
      <c r="E41" s="188">
        <v>0.13904338153503892</v>
      </c>
      <c r="F41" s="187">
        <v>1</v>
      </c>
      <c r="G41" s="193">
        <v>1798</v>
      </c>
      <c r="H41" s="93"/>
      <c r="I41" s="188">
        <v>0.06</v>
      </c>
      <c r="J41" s="188">
        <v>8.4000000000000005E-2</v>
      </c>
      <c r="K41" s="188">
        <v>0.52100000000000002</v>
      </c>
      <c r="L41" s="188">
        <v>0.56699999999999995</v>
      </c>
      <c r="M41" s="188">
        <v>0.22600000000000001</v>
      </c>
      <c r="N41" s="188">
        <v>0.26600000000000001</v>
      </c>
      <c r="O41" s="188">
        <v>0.124</v>
      </c>
      <c r="P41" s="188">
        <v>0.156</v>
      </c>
      <c r="Q41" s="144"/>
      <c r="R41" s="145">
        <v>5.672137543424852</v>
      </c>
      <c r="S41" s="145">
        <v>43.757553377229328</v>
      </c>
      <c r="T41" s="145">
        <v>19.933020682962887</v>
      </c>
      <c r="U41" s="145">
        <v>11.09753374456734</v>
      </c>
      <c r="V41" s="145"/>
      <c r="W41" s="145">
        <v>4.6894898478341149</v>
      </c>
      <c r="X41" s="145">
        <v>6.654785239015589</v>
      </c>
      <c r="Y41" s="145">
        <v>41.015097334814179</v>
      </c>
      <c r="Z41" s="145">
        <v>46.500009419644478</v>
      </c>
      <c r="AA41" s="145">
        <v>18.074711153073597</v>
      </c>
      <c r="AB41" s="145">
        <v>21.791330212852177</v>
      </c>
      <c r="AC41" s="145">
        <v>9.721869209265666</v>
      </c>
      <c r="AD41" s="145">
        <v>12.473198279869013</v>
      </c>
    </row>
    <row r="42" spans="1:30" x14ac:dyDescent="0.25">
      <c r="A42" s="93" t="s">
        <v>4864</v>
      </c>
      <c r="B42" s="188">
        <v>0.27761044176706828</v>
      </c>
      <c r="C42" s="188">
        <v>0.63905622489959835</v>
      </c>
      <c r="D42" s="188">
        <v>5.3212851405622492E-2</v>
      </c>
      <c r="E42" s="188">
        <v>3.0120481927710843E-2</v>
      </c>
      <c r="F42" s="187">
        <v>1</v>
      </c>
      <c r="G42" s="193">
        <v>1992</v>
      </c>
      <c r="H42" s="93"/>
      <c r="I42" s="188">
        <v>0.25800000000000001</v>
      </c>
      <c r="J42" s="188">
        <v>0.29799999999999999</v>
      </c>
      <c r="K42" s="188">
        <v>0.61799999999999999</v>
      </c>
      <c r="L42" s="188">
        <v>0.66</v>
      </c>
      <c r="M42" s="188">
        <v>4.3999999999999997E-2</v>
      </c>
      <c r="N42" s="188">
        <v>6.4000000000000001E-2</v>
      </c>
      <c r="O42" s="188">
        <v>2.3E-2</v>
      </c>
      <c r="P42" s="188">
        <v>3.9E-2</v>
      </c>
      <c r="Q42" s="144"/>
      <c r="R42" s="145">
        <v>46.268782493704222</v>
      </c>
      <c r="S42" s="145">
        <v>103.2585757200154</v>
      </c>
      <c r="T42" s="145">
        <v>8.3512850172570872</v>
      </c>
      <c r="U42" s="145">
        <v>4.8357380573186468</v>
      </c>
      <c r="V42" s="145"/>
      <c r="W42" s="145">
        <v>42.412386904790601</v>
      </c>
      <c r="X42" s="145">
        <v>50.125178082617843</v>
      </c>
      <c r="Y42" s="145">
        <v>97.586160679220299</v>
      </c>
      <c r="Z42" s="145">
        <v>108.9309907608105</v>
      </c>
      <c r="AA42" s="145">
        <v>6.761433943580629</v>
      </c>
      <c r="AB42" s="145">
        <v>9.9411360909335453</v>
      </c>
      <c r="AC42" s="145">
        <v>3.6121275037610339</v>
      </c>
      <c r="AD42" s="145">
        <v>6.0593486108762598</v>
      </c>
    </row>
    <row r="43" spans="1:30" x14ac:dyDescent="0.25">
      <c r="A43" s="93" t="s">
        <v>4865</v>
      </c>
      <c r="B43" s="188" t="s">
        <v>143</v>
      </c>
      <c r="C43" s="188">
        <v>0.53004622496147924</v>
      </c>
      <c r="D43" s="188">
        <v>0.37673343605546994</v>
      </c>
      <c r="E43" s="188">
        <v>9.3220338983050849E-2</v>
      </c>
      <c r="F43" s="187">
        <v>1</v>
      </c>
      <c r="G43" s="193">
        <v>2596</v>
      </c>
      <c r="H43" s="93"/>
      <c r="I43" s="188" t="s">
        <v>143</v>
      </c>
      <c r="J43" s="188" t="s">
        <v>143</v>
      </c>
      <c r="K43" s="188">
        <v>0.51100000000000001</v>
      </c>
      <c r="L43" s="188">
        <v>0.54900000000000004</v>
      </c>
      <c r="M43" s="188">
        <v>0.35799999999999998</v>
      </c>
      <c r="N43" s="188">
        <v>0.39600000000000002</v>
      </c>
      <c r="O43" s="188">
        <v>8.3000000000000004E-2</v>
      </c>
      <c r="P43" s="188">
        <v>0.105</v>
      </c>
      <c r="Q43" s="144"/>
      <c r="R43" s="145" t="s">
        <v>143</v>
      </c>
      <c r="S43" s="145">
        <v>61.477718449703779</v>
      </c>
      <c r="T43" s="145">
        <v>43.993982069425783</v>
      </c>
      <c r="U43" s="145">
        <v>10.76770997165475</v>
      </c>
      <c r="V43" s="145"/>
      <c r="W43" s="145" t="s">
        <v>143</v>
      </c>
      <c r="X43" s="145" t="s">
        <v>143</v>
      </c>
      <c r="Y43" s="145">
        <v>58.229355143084419</v>
      </c>
      <c r="Z43" s="145">
        <v>64.72608175632314</v>
      </c>
      <c r="AA43" s="145">
        <v>41.236708121404149</v>
      </c>
      <c r="AB43" s="145">
        <v>46.751256017447417</v>
      </c>
      <c r="AC43" s="145">
        <v>9.411047730921851</v>
      </c>
      <c r="AD43" s="145">
        <v>12.124372212387648</v>
      </c>
    </row>
    <row r="44" spans="1:30" x14ac:dyDescent="0.25">
      <c r="A44" s="93" t="s">
        <v>4866</v>
      </c>
      <c r="B44" s="188" t="s">
        <v>143</v>
      </c>
      <c r="C44" s="188">
        <v>0.86003470213996525</v>
      </c>
      <c r="D44" s="188">
        <v>7.2296124927703875E-2</v>
      </c>
      <c r="E44" s="188">
        <v>6.7669172932330823E-2</v>
      </c>
      <c r="F44" s="187">
        <v>1</v>
      </c>
      <c r="G44" s="193">
        <v>1729</v>
      </c>
      <c r="H44" s="93"/>
      <c r="I44" s="188" t="s">
        <v>143</v>
      </c>
      <c r="J44" s="188" t="s">
        <v>143</v>
      </c>
      <c r="K44" s="188">
        <v>0.84299999999999997</v>
      </c>
      <c r="L44" s="188">
        <v>0.876</v>
      </c>
      <c r="M44" s="188">
        <v>6.0999999999999999E-2</v>
      </c>
      <c r="N44" s="188">
        <v>8.5000000000000006E-2</v>
      </c>
      <c r="O44" s="188">
        <v>5.7000000000000002E-2</v>
      </c>
      <c r="P44" s="188">
        <v>0.08</v>
      </c>
      <c r="Q44" s="144"/>
      <c r="R44" s="145" t="s">
        <v>143</v>
      </c>
      <c r="S44" s="145">
        <v>146.51456488927676</v>
      </c>
      <c r="T44" s="145">
        <v>14.449650698683209</v>
      </c>
      <c r="U44" s="145">
        <v>12.114836646302052</v>
      </c>
      <c r="V44" s="145"/>
      <c r="W44" s="145" t="s">
        <v>143</v>
      </c>
      <c r="X44" s="145" t="s">
        <v>143</v>
      </c>
      <c r="Y44" s="145">
        <v>139.06756432450632</v>
      </c>
      <c r="Z44" s="145">
        <v>153.96156545404719</v>
      </c>
      <c r="AA44" s="145">
        <v>11.916515243553983</v>
      </c>
      <c r="AB44" s="145">
        <v>16.982786153812434</v>
      </c>
      <c r="AC44" s="145">
        <v>9.9196032397548741</v>
      </c>
      <c r="AD44" s="145">
        <v>14.31007005284923</v>
      </c>
    </row>
    <row r="45" spans="1:30" x14ac:dyDescent="0.25">
      <c r="A45" s="93" t="s">
        <v>4867</v>
      </c>
      <c r="B45" s="188">
        <v>8.5324232081911269E-2</v>
      </c>
      <c r="C45" s="188">
        <v>0.49032992036405004</v>
      </c>
      <c r="D45" s="188">
        <v>0.21843003412969283</v>
      </c>
      <c r="E45" s="188">
        <v>0.20591581342434584</v>
      </c>
      <c r="F45" s="187">
        <v>1</v>
      </c>
      <c r="G45" s="193">
        <v>879</v>
      </c>
      <c r="H45" s="93"/>
      <c r="I45" s="188">
        <v>6.9000000000000006E-2</v>
      </c>
      <c r="J45" s="188">
        <v>0.106</v>
      </c>
      <c r="K45" s="188">
        <v>0.45700000000000002</v>
      </c>
      <c r="L45" s="188">
        <v>0.52300000000000002</v>
      </c>
      <c r="M45" s="188">
        <v>0.192</v>
      </c>
      <c r="N45" s="188">
        <v>0.247</v>
      </c>
      <c r="O45" s="188">
        <v>0.18</v>
      </c>
      <c r="P45" s="188">
        <v>0.23400000000000001</v>
      </c>
      <c r="Q45" s="144"/>
      <c r="R45" s="145">
        <v>4.8380282078990628</v>
      </c>
      <c r="S45" s="145">
        <v>26.269307506126346</v>
      </c>
      <c r="T45" s="145">
        <v>11.563164864734732</v>
      </c>
      <c r="U45" s="145">
        <v>10.858198994581587</v>
      </c>
      <c r="V45" s="145"/>
      <c r="W45" s="145">
        <v>3.7430793477334725</v>
      </c>
      <c r="X45" s="145">
        <v>5.9329770680646536</v>
      </c>
      <c r="Y45" s="145">
        <v>23.789225390159075</v>
      </c>
      <c r="Z45" s="145">
        <v>28.749389622093616</v>
      </c>
      <c r="AA45" s="145">
        <v>9.9275457596367698</v>
      </c>
      <c r="AB45" s="145">
        <v>13.198783969832695</v>
      </c>
      <c r="AC45" s="145">
        <v>9.2763151872955518</v>
      </c>
      <c r="AD45" s="145">
        <v>12.440082801867621</v>
      </c>
    </row>
    <row r="46" spans="1:30" x14ac:dyDescent="0.25">
      <c r="A46" s="93" t="s">
        <v>4868</v>
      </c>
      <c r="B46" s="188">
        <v>0.27864214992927866</v>
      </c>
      <c r="C46" s="188">
        <v>0.55516265912305518</v>
      </c>
      <c r="D46" s="188">
        <v>3.6067892503536071E-2</v>
      </c>
      <c r="E46" s="188">
        <v>0.13012729844413012</v>
      </c>
      <c r="F46" s="187">
        <v>1</v>
      </c>
      <c r="G46" s="193">
        <v>1414</v>
      </c>
      <c r="H46" s="93"/>
      <c r="I46" s="188">
        <v>0.25600000000000001</v>
      </c>
      <c r="J46" s="188">
        <v>0.30299999999999999</v>
      </c>
      <c r="K46" s="188">
        <v>0.52900000000000003</v>
      </c>
      <c r="L46" s="188">
        <v>0.58099999999999996</v>
      </c>
      <c r="M46" s="188">
        <v>2.8000000000000001E-2</v>
      </c>
      <c r="N46" s="188">
        <v>4.7E-2</v>
      </c>
      <c r="O46" s="188">
        <v>0.114</v>
      </c>
      <c r="P46" s="188">
        <v>0.14899999999999999</v>
      </c>
      <c r="Q46" s="144"/>
      <c r="R46" s="145">
        <v>44.599952962972147</v>
      </c>
      <c r="S46" s="145">
        <v>82.958869441167167</v>
      </c>
      <c r="T46" s="145">
        <v>5.376943348006078</v>
      </c>
      <c r="U46" s="145">
        <v>19.613102640006378</v>
      </c>
      <c r="V46" s="145"/>
      <c r="W46" s="145">
        <v>40.196003150156642</v>
      </c>
      <c r="X46" s="145">
        <v>49.003902775787651</v>
      </c>
      <c r="Y46" s="145">
        <v>77.155448562095231</v>
      </c>
      <c r="Z46" s="145">
        <v>88.762290320239103</v>
      </c>
      <c r="AA46" s="145">
        <v>3.9012149181067572</v>
      </c>
      <c r="AB46" s="145">
        <v>6.8526717779053987</v>
      </c>
      <c r="AC46" s="145">
        <v>16.779144304887247</v>
      </c>
      <c r="AD46" s="145">
        <v>22.44706097512551</v>
      </c>
    </row>
    <row r="47" spans="1:30" x14ac:dyDescent="0.25">
      <c r="A47" s="93" t="s">
        <v>4869</v>
      </c>
      <c r="B47" s="188" t="s">
        <v>143</v>
      </c>
      <c r="C47" s="188">
        <v>0.43917274939172751</v>
      </c>
      <c r="D47" s="188">
        <v>0.34184914841849151</v>
      </c>
      <c r="E47" s="188">
        <v>0.21897810218978103</v>
      </c>
      <c r="F47" s="187">
        <v>1</v>
      </c>
      <c r="G47" s="193">
        <v>822</v>
      </c>
      <c r="H47" s="93"/>
      <c r="I47" s="188" t="s">
        <v>143</v>
      </c>
      <c r="J47" s="188" t="s">
        <v>143</v>
      </c>
      <c r="K47" s="188">
        <v>0.40600000000000003</v>
      </c>
      <c r="L47" s="188">
        <v>0.47299999999999998</v>
      </c>
      <c r="M47" s="188">
        <v>0.31</v>
      </c>
      <c r="N47" s="188">
        <v>0.375</v>
      </c>
      <c r="O47" s="188">
        <v>0.192</v>
      </c>
      <c r="P47" s="188">
        <v>0.249</v>
      </c>
      <c r="Q47" s="144"/>
      <c r="R47" s="145" t="s">
        <v>143</v>
      </c>
      <c r="S47" s="145">
        <v>22.498254176041417</v>
      </c>
      <c r="T47" s="145">
        <v>17.449697941226248</v>
      </c>
      <c r="U47" s="145">
        <v>11.010449354212081</v>
      </c>
      <c r="V47" s="145"/>
      <c r="W47" s="145" t="s">
        <v>143</v>
      </c>
      <c r="X47" s="145" t="s">
        <v>143</v>
      </c>
      <c r="Y47" s="145">
        <v>20.177381639986617</v>
      </c>
      <c r="Z47" s="145">
        <v>24.819126712096217</v>
      </c>
      <c r="AA47" s="145">
        <v>15.409412996037956</v>
      </c>
      <c r="AB47" s="145">
        <v>19.489982886414541</v>
      </c>
      <c r="AC47" s="145">
        <v>9.401935290581406</v>
      </c>
      <c r="AD47" s="145">
        <v>12.618963417842757</v>
      </c>
    </row>
    <row r="48" spans="1:30" x14ac:dyDescent="0.25">
      <c r="A48" s="93" t="s">
        <v>4870</v>
      </c>
      <c r="B48" s="188" t="s">
        <v>143</v>
      </c>
      <c r="C48" s="188">
        <v>0.71752951861943692</v>
      </c>
      <c r="D48" s="188">
        <v>9.1734786557674836E-2</v>
      </c>
      <c r="E48" s="188">
        <v>0.1907356948228883</v>
      </c>
      <c r="F48" s="187">
        <v>1</v>
      </c>
      <c r="G48" s="193">
        <v>1101</v>
      </c>
      <c r="H48" s="93"/>
      <c r="I48" s="188" t="s">
        <v>143</v>
      </c>
      <c r="J48" s="188" t="s">
        <v>143</v>
      </c>
      <c r="K48" s="188">
        <v>0.69</v>
      </c>
      <c r="L48" s="188">
        <v>0.74299999999999999</v>
      </c>
      <c r="M48" s="188">
        <v>7.5999999999999998E-2</v>
      </c>
      <c r="N48" s="188">
        <v>0.11</v>
      </c>
      <c r="O48" s="188">
        <v>0.16900000000000001</v>
      </c>
      <c r="P48" s="188">
        <v>0.215</v>
      </c>
      <c r="Q48" s="144"/>
      <c r="R48" s="145" t="s">
        <v>143</v>
      </c>
      <c r="S48" s="145">
        <v>108.87198838723515</v>
      </c>
      <c r="T48" s="145">
        <v>15.199351714155771</v>
      </c>
      <c r="U48" s="145">
        <v>28.575651334284974</v>
      </c>
      <c r="V48" s="145"/>
      <c r="W48" s="145" t="s">
        <v>143</v>
      </c>
      <c r="X48" s="145" t="s">
        <v>143</v>
      </c>
      <c r="Y48" s="145">
        <v>101.27994501554967</v>
      </c>
      <c r="Z48" s="145">
        <v>116.46403175892063</v>
      </c>
      <c r="AA48" s="145">
        <v>12.235063350513052</v>
      </c>
      <c r="AB48" s="145">
        <v>18.16364007779849</v>
      </c>
      <c r="AC48" s="145">
        <v>24.710713061258147</v>
      </c>
      <c r="AD48" s="145">
        <v>32.4405896073118</v>
      </c>
    </row>
    <row r="49" spans="1:30" x14ac:dyDescent="0.25">
      <c r="A49" s="93" t="s">
        <v>4871</v>
      </c>
      <c r="B49" s="188">
        <v>6.339285714285714E-2</v>
      </c>
      <c r="C49" s="188">
        <v>0.58125000000000004</v>
      </c>
      <c r="D49" s="188">
        <v>0.22232142857142856</v>
      </c>
      <c r="E49" s="188">
        <v>0.13303571428571428</v>
      </c>
      <c r="F49" s="187">
        <v>1</v>
      </c>
      <c r="G49" s="193">
        <v>2240</v>
      </c>
      <c r="H49" s="93"/>
      <c r="I49" s="188">
        <v>5.3999999999999999E-2</v>
      </c>
      <c r="J49" s="188">
        <v>7.3999999999999996E-2</v>
      </c>
      <c r="K49" s="188">
        <v>0.56100000000000005</v>
      </c>
      <c r="L49" s="188">
        <v>0.60199999999999998</v>
      </c>
      <c r="M49" s="188">
        <v>0.20599999999999999</v>
      </c>
      <c r="N49" s="188">
        <v>0.24</v>
      </c>
      <c r="O49" s="188">
        <v>0.12</v>
      </c>
      <c r="P49" s="188">
        <v>0.14799999999999999</v>
      </c>
      <c r="Q49" s="144"/>
      <c r="R49" s="145">
        <v>4.7596315302075292</v>
      </c>
      <c r="S49" s="145">
        <v>43.808465729369921</v>
      </c>
      <c r="T49" s="145">
        <v>16.270784459642108</v>
      </c>
      <c r="U49" s="145">
        <v>9.9854418553232467</v>
      </c>
      <c r="V49" s="145"/>
      <c r="W49" s="145">
        <v>3.9767694959153137</v>
      </c>
      <c r="X49" s="145">
        <v>5.5424935644997451</v>
      </c>
      <c r="Y49" s="145">
        <v>41.428840182501681</v>
      </c>
      <c r="Z49" s="145">
        <v>46.188091276238161</v>
      </c>
      <c r="AA49" s="145">
        <v>14.841726339674297</v>
      </c>
      <c r="AB49" s="145">
        <v>17.699842579609918</v>
      </c>
      <c r="AC49" s="145">
        <v>8.8516972685795157</v>
      </c>
      <c r="AD49" s="145">
        <v>11.119186442066978</v>
      </c>
    </row>
    <row r="50" spans="1:30" x14ac:dyDescent="0.25">
      <c r="A50" s="93" t="s">
        <v>4872</v>
      </c>
      <c r="B50" s="188">
        <v>0.32919736331911592</v>
      </c>
      <c r="C50" s="188">
        <v>0.58666149670414891</v>
      </c>
      <c r="D50" s="188">
        <v>2.7530050407134549E-2</v>
      </c>
      <c r="E50" s="188">
        <v>5.661108956960062E-2</v>
      </c>
      <c r="F50" s="187">
        <v>1</v>
      </c>
      <c r="G50" s="193">
        <v>2579</v>
      </c>
      <c r="H50" s="93"/>
      <c r="I50" s="188">
        <v>0.311</v>
      </c>
      <c r="J50" s="188">
        <v>0.34799999999999998</v>
      </c>
      <c r="K50" s="188">
        <v>0.56799999999999995</v>
      </c>
      <c r="L50" s="188">
        <v>0.60599999999999998</v>
      </c>
      <c r="M50" s="188">
        <v>2.1999999999999999E-2</v>
      </c>
      <c r="N50" s="188">
        <v>3.5000000000000003E-2</v>
      </c>
      <c r="O50" s="188">
        <v>4.8000000000000001E-2</v>
      </c>
      <c r="P50" s="188">
        <v>6.6000000000000003E-2</v>
      </c>
      <c r="Q50" s="144"/>
      <c r="R50" s="145">
        <v>56.887947553856975</v>
      </c>
      <c r="S50" s="145">
        <v>96.602733947860685</v>
      </c>
      <c r="T50" s="145">
        <v>3.967654506954267</v>
      </c>
      <c r="U50" s="145">
        <v>9.4671692089163599</v>
      </c>
      <c r="V50" s="145"/>
      <c r="W50" s="145">
        <v>53.061264514666398</v>
      </c>
      <c r="X50" s="145">
        <v>60.714630593047552</v>
      </c>
      <c r="Y50" s="145">
        <v>91.735009061052011</v>
      </c>
      <c r="Z50" s="145">
        <v>101.47045883466936</v>
      </c>
      <c r="AA50" s="145">
        <v>3.0447415463531811</v>
      </c>
      <c r="AB50" s="145">
        <v>4.8905674675553534</v>
      </c>
      <c r="AC50" s="145">
        <v>7.9314925517202965</v>
      </c>
      <c r="AD50" s="145">
        <v>11.002845866112423</v>
      </c>
    </row>
    <row r="51" spans="1:30" x14ac:dyDescent="0.25">
      <c r="A51" s="93" t="s">
        <v>4873</v>
      </c>
      <c r="B51" s="188" t="s">
        <v>143</v>
      </c>
      <c r="C51" s="188">
        <v>0.49166666666666664</v>
      </c>
      <c r="D51" s="188">
        <v>0.40147058823529413</v>
      </c>
      <c r="E51" s="188">
        <v>0.10686274509803921</v>
      </c>
      <c r="F51" s="187">
        <v>0.99999999999999989</v>
      </c>
      <c r="G51" s="193">
        <v>2040</v>
      </c>
      <c r="H51" s="93"/>
      <c r="I51" s="188" t="s">
        <v>143</v>
      </c>
      <c r="J51" s="188" t="s">
        <v>143</v>
      </c>
      <c r="K51" s="188">
        <v>0.47</v>
      </c>
      <c r="L51" s="188">
        <v>0.51300000000000001</v>
      </c>
      <c r="M51" s="188">
        <v>0.38</v>
      </c>
      <c r="N51" s="188">
        <v>0.42299999999999999</v>
      </c>
      <c r="O51" s="188">
        <v>9.4E-2</v>
      </c>
      <c r="P51" s="188">
        <v>0.121</v>
      </c>
      <c r="Q51" s="144"/>
      <c r="R51" s="145" t="s">
        <v>143</v>
      </c>
      <c r="S51" s="145">
        <v>33.855329535970114</v>
      </c>
      <c r="T51" s="145">
        <v>27.268853128556255</v>
      </c>
      <c r="U51" s="145">
        <v>7.303906227801984</v>
      </c>
      <c r="V51" s="145"/>
      <c r="W51" s="145" t="s">
        <v>143</v>
      </c>
      <c r="X51" s="145" t="s">
        <v>143</v>
      </c>
      <c r="Y51" s="145">
        <v>31.760094969732631</v>
      </c>
      <c r="Z51" s="145">
        <v>35.950564102207593</v>
      </c>
      <c r="AA51" s="145">
        <v>25.401265478924699</v>
      </c>
      <c r="AB51" s="145">
        <v>29.136440778187811</v>
      </c>
      <c r="AC51" s="145">
        <v>6.3343276457837048</v>
      </c>
      <c r="AD51" s="145">
        <v>8.2734848098202622</v>
      </c>
    </row>
    <row r="52" spans="1:30" x14ac:dyDescent="0.25">
      <c r="A52" s="93" t="s">
        <v>4874</v>
      </c>
      <c r="B52" s="188" t="s">
        <v>143</v>
      </c>
      <c r="C52" s="188">
        <v>0.7214592274678111</v>
      </c>
      <c r="D52" s="188">
        <v>6.652360515021459E-2</v>
      </c>
      <c r="E52" s="188">
        <v>0.21201716738197424</v>
      </c>
      <c r="F52" s="187">
        <v>1</v>
      </c>
      <c r="G52" s="193">
        <v>2330</v>
      </c>
      <c r="H52" s="93"/>
      <c r="I52" s="188" t="s">
        <v>143</v>
      </c>
      <c r="J52" s="188" t="s">
        <v>143</v>
      </c>
      <c r="K52" s="188">
        <v>0.70299999999999996</v>
      </c>
      <c r="L52" s="188">
        <v>0.73899999999999999</v>
      </c>
      <c r="M52" s="188">
        <v>5.7000000000000002E-2</v>
      </c>
      <c r="N52" s="188">
        <v>7.6999999999999999E-2</v>
      </c>
      <c r="O52" s="188">
        <v>0.19600000000000001</v>
      </c>
      <c r="P52" s="188">
        <v>0.22900000000000001</v>
      </c>
      <c r="Q52" s="144"/>
      <c r="R52" s="145" t="s">
        <v>143</v>
      </c>
      <c r="S52" s="145">
        <v>126.00561012881312</v>
      </c>
      <c r="T52" s="145">
        <v>12.430763236638384</v>
      </c>
      <c r="U52" s="145">
        <v>37.044441272156455</v>
      </c>
      <c r="V52" s="145"/>
      <c r="W52" s="145" t="s">
        <v>143</v>
      </c>
      <c r="X52" s="145" t="s">
        <v>143</v>
      </c>
      <c r="Y52" s="145">
        <v>119.98192730314302</v>
      </c>
      <c r="Z52" s="145">
        <v>132.0292929544832</v>
      </c>
      <c r="AA52" s="145">
        <v>10.473775892921392</v>
      </c>
      <c r="AB52" s="145">
        <v>14.387750580355377</v>
      </c>
      <c r="AC52" s="145">
        <v>33.777693182854556</v>
      </c>
      <c r="AD52" s="145">
        <v>40.311189361458354</v>
      </c>
    </row>
    <row r="53" spans="1:30" x14ac:dyDescent="0.25">
      <c r="A53" s="93" t="s">
        <v>4875</v>
      </c>
      <c r="B53" s="188">
        <v>3.9362232187344297E-2</v>
      </c>
      <c r="C53" s="188">
        <v>0.50722471350274045</v>
      </c>
      <c r="D53" s="188">
        <v>0.30144494270054806</v>
      </c>
      <c r="E53" s="188">
        <v>0.15196811160936721</v>
      </c>
      <c r="F53" s="187">
        <v>1</v>
      </c>
      <c r="G53" s="193">
        <v>2007</v>
      </c>
      <c r="H53" s="93"/>
      <c r="I53" s="188">
        <v>3.2000000000000001E-2</v>
      </c>
      <c r="J53" s="188">
        <v>4.9000000000000002E-2</v>
      </c>
      <c r="K53" s="188">
        <v>0.48499999999999999</v>
      </c>
      <c r="L53" s="188">
        <v>0.52900000000000003</v>
      </c>
      <c r="M53" s="188">
        <v>0.28199999999999997</v>
      </c>
      <c r="N53" s="188">
        <v>0.32200000000000001</v>
      </c>
      <c r="O53" s="188">
        <v>0.13700000000000001</v>
      </c>
      <c r="P53" s="188">
        <v>0.16800000000000001</v>
      </c>
      <c r="Q53" s="144"/>
      <c r="R53" s="145">
        <v>3.4163394814239498</v>
      </c>
      <c r="S53" s="145">
        <v>41.554646676822529</v>
      </c>
      <c r="T53" s="145">
        <v>24.517342482328267</v>
      </c>
      <c r="U53" s="145">
        <v>12.138072088637088</v>
      </c>
      <c r="V53" s="145"/>
      <c r="W53" s="145">
        <v>2.6629777670867791</v>
      </c>
      <c r="X53" s="145">
        <v>4.169701195761121</v>
      </c>
      <c r="Y53" s="145">
        <v>39.001934932916711</v>
      </c>
      <c r="Z53" s="145">
        <v>44.107358420728346</v>
      </c>
      <c r="AA53" s="145">
        <v>22.563669917609474</v>
      </c>
      <c r="AB53" s="145">
        <v>26.471015047047061</v>
      </c>
      <c r="AC53" s="145">
        <v>10.775825076128978</v>
      </c>
      <c r="AD53" s="145">
        <v>13.500319101145198</v>
      </c>
    </row>
    <row r="54" spans="1:30" x14ac:dyDescent="0.25">
      <c r="A54" s="93" t="s">
        <v>4876</v>
      </c>
      <c r="B54" s="188">
        <v>0.25031658927817646</v>
      </c>
      <c r="C54" s="188">
        <v>0.6496411988180667</v>
      </c>
      <c r="D54" s="188">
        <v>5.1920641620937104E-2</v>
      </c>
      <c r="E54" s="188">
        <v>4.8121570282819756E-2</v>
      </c>
      <c r="F54" s="187">
        <v>1</v>
      </c>
      <c r="G54" s="193">
        <v>2369</v>
      </c>
      <c r="H54" s="93"/>
      <c r="I54" s="188">
        <v>0.23300000000000001</v>
      </c>
      <c r="J54" s="188">
        <v>0.26800000000000002</v>
      </c>
      <c r="K54" s="188">
        <v>0.63</v>
      </c>
      <c r="L54" s="188">
        <v>0.66900000000000004</v>
      </c>
      <c r="M54" s="188">
        <v>4.3999999999999997E-2</v>
      </c>
      <c r="N54" s="188">
        <v>6.2E-2</v>
      </c>
      <c r="O54" s="188">
        <v>0.04</v>
      </c>
      <c r="P54" s="188">
        <v>5.7000000000000002E-2</v>
      </c>
      <c r="Q54" s="144"/>
      <c r="R54" s="145">
        <v>45.430520841311285</v>
      </c>
      <c r="S54" s="145">
        <v>103.18273058323462</v>
      </c>
      <c r="T54" s="145">
        <v>8.5819439663576205</v>
      </c>
      <c r="U54" s="145">
        <v>7.658407944386858</v>
      </c>
      <c r="V54" s="145"/>
      <c r="W54" s="145">
        <v>41.773929382253485</v>
      </c>
      <c r="X54" s="145">
        <v>49.087112300369085</v>
      </c>
      <c r="Y54" s="145">
        <v>98.027551244938877</v>
      </c>
      <c r="Z54" s="145">
        <v>108.33790992153035</v>
      </c>
      <c r="AA54" s="145">
        <v>7.0652806233047389</v>
      </c>
      <c r="AB54" s="145">
        <v>10.098607309410502</v>
      </c>
      <c r="AC54" s="145">
        <v>6.2525477252634758</v>
      </c>
      <c r="AD54" s="145">
        <v>9.0642681635102402</v>
      </c>
    </row>
    <row r="55" spans="1:30" x14ac:dyDescent="0.25">
      <c r="A55" s="93" t="s">
        <v>4877</v>
      </c>
      <c r="B55" s="188" t="s">
        <v>143</v>
      </c>
      <c r="C55" s="188">
        <v>0.46711884399882042</v>
      </c>
      <c r="D55" s="188">
        <v>0.39457387201415511</v>
      </c>
      <c r="E55" s="188">
        <v>0.13830728398702447</v>
      </c>
      <c r="F55" s="187">
        <v>1</v>
      </c>
      <c r="G55" s="193">
        <v>3391</v>
      </c>
      <c r="H55" s="93"/>
      <c r="I55" s="188" t="s">
        <v>143</v>
      </c>
      <c r="J55" s="188" t="s">
        <v>143</v>
      </c>
      <c r="K55" s="188">
        <v>0.45</v>
      </c>
      <c r="L55" s="188">
        <v>0.48399999999999999</v>
      </c>
      <c r="M55" s="188">
        <v>0.378</v>
      </c>
      <c r="N55" s="188">
        <v>0.41099999999999998</v>
      </c>
      <c r="O55" s="188">
        <v>0.127</v>
      </c>
      <c r="P55" s="188">
        <v>0.15</v>
      </c>
      <c r="Q55" s="144"/>
      <c r="R55" s="145" t="s">
        <v>143</v>
      </c>
      <c r="S55" s="145">
        <v>66.575739511820359</v>
      </c>
      <c r="T55" s="145">
        <v>56.264155389749043</v>
      </c>
      <c r="U55" s="145">
        <v>19.454218934601791</v>
      </c>
      <c r="V55" s="145"/>
      <c r="W55" s="145" t="s">
        <v>143</v>
      </c>
      <c r="X55" s="145" t="s">
        <v>143</v>
      </c>
      <c r="Y55" s="145">
        <v>63.297093858197272</v>
      </c>
      <c r="Z55" s="145">
        <v>69.854385165443446</v>
      </c>
      <c r="AA55" s="145">
        <v>53.249346282898443</v>
      </c>
      <c r="AB55" s="145">
        <v>59.278964496599642</v>
      </c>
      <c r="AC55" s="145">
        <v>17.693526699067014</v>
      </c>
      <c r="AD55" s="145">
        <v>21.214911170136567</v>
      </c>
    </row>
    <row r="56" spans="1:30" x14ac:dyDescent="0.25">
      <c r="A56" s="93" t="s">
        <v>4878</v>
      </c>
      <c r="B56" s="188" t="s">
        <v>143</v>
      </c>
      <c r="C56" s="188">
        <v>0.73959571938168844</v>
      </c>
      <c r="D56" s="188">
        <v>0.13317479191438764</v>
      </c>
      <c r="E56" s="188">
        <v>0.12722948870392389</v>
      </c>
      <c r="F56" s="187">
        <v>1</v>
      </c>
      <c r="G56" s="193">
        <v>1682</v>
      </c>
      <c r="H56" s="93"/>
      <c r="I56" s="188" t="s">
        <v>143</v>
      </c>
      <c r="J56" s="188" t="s">
        <v>143</v>
      </c>
      <c r="K56" s="188">
        <v>0.71799999999999997</v>
      </c>
      <c r="L56" s="188">
        <v>0.76</v>
      </c>
      <c r="M56" s="188">
        <v>0.11799999999999999</v>
      </c>
      <c r="N56" s="188">
        <v>0.15</v>
      </c>
      <c r="O56" s="188">
        <v>0.112</v>
      </c>
      <c r="P56" s="188">
        <v>0.14399999999999999</v>
      </c>
      <c r="Q56" s="144"/>
      <c r="R56" s="145" t="s">
        <v>143</v>
      </c>
      <c r="S56" s="145">
        <v>117.16159191681299</v>
      </c>
      <c r="T56" s="145">
        <v>23.803255621585507</v>
      </c>
      <c r="U56" s="145">
        <v>20.586803921087434</v>
      </c>
      <c r="V56" s="145"/>
      <c r="W56" s="145" t="s">
        <v>143</v>
      </c>
      <c r="X56" s="145" t="s">
        <v>143</v>
      </c>
      <c r="Y56" s="145">
        <v>110.65084003489642</v>
      </c>
      <c r="Z56" s="145">
        <v>123.67234379872957</v>
      </c>
      <c r="AA56" s="145">
        <v>20.686028668683427</v>
      </c>
      <c r="AB56" s="145">
        <v>26.920482574487586</v>
      </c>
      <c r="AC56" s="145">
        <v>17.828525430284614</v>
      </c>
      <c r="AD56" s="145">
        <v>23.345082411890253</v>
      </c>
    </row>
    <row r="57" spans="1:30" x14ac:dyDescent="0.25">
      <c r="A57" s="93" t="s">
        <v>4879</v>
      </c>
      <c r="B57" s="188">
        <v>8.0968280467445738E-2</v>
      </c>
      <c r="C57" s="188">
        <v>0.56594323873121866</v>
      </c>
      <c r="D57" s="188">
        <v>0.24540901502504173</v>
      </c>
      <c r="E57" s="188">
        <v>0.10767946577629382</v>
      </c>
      <c r="F57" s="187">
        <v>1</v>
      </c>
      <c r="G57" s="193">
        <v>1198</v>
      </c>
      <c r="H57" s="93"/>
      <c r="I57" s="188">
        <v>6.7000000000000004E-2</v>
      </c>
      <c r="J57" s="188">
        <v>9.8000000000000004E-2</v>
      </c>
      <c r="K57" s="188">
        <v>0.53800000000000003</v>
      </c>
      <c r="L57" s="188">
        <v>0.59399999999999997</v>
      </c>
      <c r="M57" s="188">
        <v>0.222</v>
      </c>
      <c r="N57" s="188">
        <v>0.27100000000000002</v>
      </c>
      <c r="O57" s="188">
        <v>9.0999999999999998E-2</v>
      </c>
      <c r="P57" s="188">
        <v>0.127</v>
      </c>
      <c r="Q57" s="144"/>
      <c r="R57" s="145">
        <v>5.260548459822644</v>
      </c>
      <c r="S57" s="145">
        <v>37.181262593841048</v>
      </c>
      <c r="T57" s="145">
        <v>16.656047676722469</v>
      </c>
      <c r="U57" s="145">
        <v>7.0001240698893579</v>
      </c>
      <c r="V57" s="145"/>
      <c r="W57" s="145">
        <v>4.2136580296072683</v>
      </c>
      <c r="X57" s="145">
        <v>6.3074388900380196</v>
      </c>
      <c r="Y57" s="145">
        <v>34.38250453060197</v>
      </c>
      <c r="Z57" s="145">
        <v>39.980020657080125</v>
      </c>
      <c r="AA57" s="145">
        <v>14.752102839548638</v>
      </c>
      <c r="AB57" s="145">
        <v>18.559992513896301</v>
      </c>
      <c r="AC57" s="145">
        <v>5.7921240158710816</v>
      </c>
      <c r="AD57" s="145">
        <v>8.2081241239076341</v>
      </c>
    </row>
    <row r="58" spans="1:30" x14ac:dyDescent="0.25">
      <c r="A58" s="93" t="s">
        <v>4880</v>
      </c>
      <c r="B58" s="188">
        <v>0.27818061964403429</v>
      </c>
      <c r="C58" s="188">
        <v>0.62030323005932764</v>
      </c>
      <c r="D58" s="188">
        <v>4.0210942649967038E-2</v>
      </c>
      <c r="E58" s="188">
        <v>6.1305207646671064E-2</v>
      </c>
      <c r="F58" s="187">
        <v>1</v>
      </c>
      <c r="G58" s="193">
        <v>1517</v>
      </c>
      <c r="H58" s="93"/>
      <c r="I58" s="188">
        <v>0.25600000000000001</v>
      </c>
      <c r="J58" s="188">
        <v>0.30099999999999999</v>
      </c>
      <c r="K58" s="188">
        <v>0.59599999999999997</v>
      </c>
      <c r="L58" s="188">
        <v>0.64400000000000002</v>
      </c>
      <c r="M58" s="188">
        <v>3.1E-2</v>
      </c>
      <c r="N58" s="188">
        <v>5.0999999999999997E-2</v>
      </c>
      <c r="O58" s="188">
        <v>0.05</v>
      </c>
      <c r="P58" s="188">
        <v>7.4999999999999997E-2</v>
      </c>
      <c r="Q58" s="144"/>
      <c r="R58" s="145">
        <v>42.902524392762409</v>
      </c>
      <c r="S58" s="145">
        <v>92.21360976763907</v>
      </c>
      <c r="T58" s="145">
        <v>5.9307935899059103</v>
      </c>
      <c r="U58" s="145">
        <v>9.0602052808293436</v>
      </c>
      <c r="V58" s="145"/>
      <c r="W58" s="145">
        <v>38.809138459633267</v>
      </c>
      <c r="X58" s="145">
        <v>46.99591032589155</v>
      </c>
      <c r="Y58" s="145">
        <v>86.321697346376766</v>
      </c>
      <c r="Z58" s="145">
        <v>98.105522188901375</v>
      </c>
      <c r="AA58" s="145">
        <v>4.4424473886218685</v>
      </c>
      <c r="AB58" s="145">
        <v>7.4191397911899521</v>
      </c>
      <c r="AC58" s="145">
        <v>7.2187862175992823</v>
      </c>
      <c r="AD58" s="145">
        <v>10.901624344059405</v>
      </c>
    </row>
    <row r="59" spans="1:30" x14ac:dyDescent="0.25">
      <c r="A59" s="93" t="s">
        <v>4881</v>
      </c>
      <c r="B59" s="188" t="s">
        <v>143</v>
      </c>
      <c r="C59" s="188">
        <v>0.50283286118980175</v>
      </c>
      <c r="D59" s="188">
        <v>0.40297450424929177</v>
      </c>
      <c r="E59" s="188">
        <v>9.4192634560906513E-2</v>
      </c>
      <c r="F59" s="187">
        <v>1</v>
      </c>
      <c r="G59" s="193">
        <v>1412</v>
      </c>
      <c r="H59" s="93"/>
      <c r="I59" s="188" t="s">
        <v>143</v>
      </c>
      <c r="J59" s="188" t="s">
        <v>143</v>
      </c>
      <c r="K59" s="188">
        <v>0.47699999999999998</v>
      </c>
      <c r="L59" s="188">
        <v>0.52900000000000003</v>
      </c>
      <c r="M59" s="188">
        <v>0.378</v>
      </c>
      <c r="N59" s="188">
        <v>0.42899999999999999</v>
      </c>
      <c r="O59" s="188">
        <v>0.08</v>
      </c>
      <c r="P59" s="188">
        <v>0.111</v>
      </c>
      <c r="Q59" s="144"/>
      <c r="R59" s="145" t="s">
        <v>143</v>
      </c>
      <c r="S59" s="145">
        <v>39.397614765472781</v>
      </c>
      <c r="T59" s="145">
        <v>32.005330424705463</v>
      </c>
      <c r="U59" s="145">
        <v>7.5231260619909186</v>
      </c>
      <c r="V59" s="145"/>
      <c r="W59" s="145" t="s">
        <v>143</v>
      </c>
      <c r="X59" s="145" t="s">
        <v>143</v>
      </c>
      <c r="Y59" s="145">
        <v>36.499625140728341</v>
      </c>
      <c r="Z59" s="145">
        <v>42.295604390217221</v>
      </c>
      <c r="AA59" s="145">
        <v>29.375533256451153</v>
      </c>
      <c r="AB59" s="145">
        <v>34.635127592959776</v>
      </c>
      <c r="AC59" s="145">
        <v>6.2445440503644631</v>
      </c>
      <c r="AD59" s="145">
        <v>8.8017080736173732</v>
      </c>
    </row>
    <row r="60" spans="1:30" x14ac:dyDescent="0.25">
      <c r="A60" s="93" t="s">
        <v>4882</v>
      </c>
      <c r="B60" s="188" t="s">
        <v>143</v>
      </c>
      <c r="C60" s="188">
        <v>0.76622516556291387</v>
      </c>
      <c r="D60" s="188">
        <v>0.10529801324503311</v>
      </c>
      <c r="E60" s="188">
        <v>0.12847682119205298</v>
      </c>
      <c r="F60" s="187">
        <v>0.99999999999999989</v>
      </c>
      <c r="G60" s="193">
        <v>1510</v>
      </c>
      <c r="H60" s="93"/>
      <c r="I60" s="188" t="s">
        <v>143</v>
      </c>
      <c r="J60" s="188" t="s">
        <v>143</v>
      </c>
      <c r="K60" s="188">
        <v>0.74399999999999999</v>
      </c>
      <c r="L60" s="188">
        <v>0.78700000000000003</v>
      </c>
      <c r="M60" s="188">
        <v>9.0999999999999998E-2</v>
      </c>
      <c r="N60" s="188">
        <v>0.122</v>
      </c>
      <c r="O60" s="188">
        <v>0.113</v>
      </c>
      <c r="P60" s="188">
        <v>0.14599999999999999</v>
      </c>
      <c r="Q60" s="144"/>
      <c r="R60" s="145" t="s">
        <v>143</v>
      </c>
      <c r="S60" s="145">
        <v>142.03221420822348</v>
      </c>
      <c r="T60" s="145">
        <v>22.773296359590688</v>
      </c>
      <c r="U60" s="145">
        <v>23.660016695502502</v>
      </c>
      <c r="V60" s="145"/>
      <c r="W60" s="145" t="s">
        <v>143</v>
      </c>
      <c r="X60" s="145" t="s">
        <v>143</v>
      </c>
      <c r="Y60" s="145">
        <v>133.84801391473172</v>
      </c>
      <c r="Z60" s="145">
        <v>150.21641450171524</v>
      </c>
      <c r="AA60" s="145">
        <v>19.233458196750171</v>
      </c>
      <c r="AB60" s="145">
        <v>26.313134522431206</v>
      </c>
      <c r="AC60" s="145">
        <v>20.330583899667189</v>
      </c>
      <c r="AD60" s="145">
        <v>26.989449491337815</v>
      </c>
    </row>
    <row r="61" spans="1:30" x14ac:dyDescent="0.25">
      <c r="A61" s="93" t="s">
        <v>4883</v>
      </c>
      <c r="B61" s="188">
        <v>7.2772898368883315E-2</v>
      </c>
      <c r="C61" s="188">
        <v>0.4604767879548306</v>
      </c>
      <c r="D61" s="188">
        <v>0.19573400250941028</v>
      </c>
      <c r="E61" s="188">
        <v>0.2710163111668758</v>
      </c>
      <c r="F61" s="187">
        <v>1</v>
      </c>
      <c r="G61" s="193">
        <v>797</v>
      </c>
      <c r="H61" s="93"/>
      <c r="I61" s="188">
        <v>5.7000000000000002E-2</v>
      </c>
      <c r="J61" s="188">
        <v>9.2999999999999999E-2</v>
      </c>
      <c r="K61" s="188">
        <v>0.42599999999999999</v>
      </c>
      <c r="L61" s="188">
        <v>0.495</v>
      </c>
      <c r="M61" s="188">
        <v>0.17</v>
      </c>
      <c r="N61" s="188">
        <v>0.22500000000000001</v>
      </c>
      <c r="O61" s="188">
        <v>0.24099999999999999</v>
      </c>
      <c r="P61" s="188">
        <v>0.30299999999999999</v>
      </c>
      <c r="Q61" s="144"/>
      <c r="R61" s="145">
        <v>5.6777146657774793</v>
      </c>
      <c r="S61" s="145">
        <v>34.800054734002394</v>
      </c>
      <c r="T61" s="145">
        <v>14.363225251689155</v>
      </c>
      <c r="U61" s="145">
        <v>20.238556399676575</v>
      </c>
      <c r="V61" s="145"/>
      <c r="W61" s="145">
        <v>4.2164945650426766</v>
      </c>
      <c r="X61" s="145">
        <v>7.138934766512282</v>
      </c>
      <c r="Y61" s="145">
        <v>31.239620515873721</v>
      </c>
      <c r="Z61" s="145">
        <v>38.360488952131064</v>
      </c>
      <c r="AA61" s="145">
        <v>12.109267644294354</v>
      </c>
      <c r="AB61" s="145">
        <v>16.617182859083954</v>
      </c>
      <c r="AC61" s="145">
        <v>17.539520089479261</v>
      </c>
      <c r="AD61" s="145">
        <v>22.93759270987389</v>
      </c>
    </row>
    <row r="62" spans="1:30" x14ac:dyDescent="0.25">
      <c r="A62" s="93" t="s">
        <v>4884</v>
      </c>
      <c r="B62" s="188">
        <v>0.31671283471837486</v>
      </c>
      <c r="C62" s="188">
        <v>0.52539242843951983</v>
      </c>
      <c r="D62" s="188">
        <v>3.0470914127423823E-2</v>
      </c>
      <c r="E62" s="188">
        <v>0.12742382271468145</v>
      </c>
      <c r="F62" s="187">
        <v>1</v>
      </c>
      <c r="G62" s="193">
        <v>1083</v>
      </c>
      <c r="H62" s="93"/>
      <c r="I62" s="188">
        <v>0.28999999999999998</v>
      </c>
      <c r="J62" s="188">
        <v>0.34499999999999997</v>
      </c>
      <c r="K62" s="188">
        <v>0.496</v>
      </c>
      <c r="L62" s="188">
        <v>0.55500000000000005</v>
      </c>
      <c r="M62" s="188">
        <v>2.1999999999999999E-2</v>
      </c>
      <c r="N62" s="188">
        <v>4.2000000000000003E-2</v>
      </c>
      <c r="O62" s="188">
        <v>0.109</v>
      </c>
      <c r="P62" s="188">
        <v>0.14899999999999999</v>
      </c>
      <c r="Q62" s="144"/>
      <c r="R62" s="145">
        <v>63.097455140876342</v>
      </c>
      <c r="S62" s="145">
        <v>95.533759670757632</v>
      </c>
      <c r="T62" s="145">
        <v>5.1552245479643641</v>
      </c>
      <c r="U62" s="145">
        <v>23.34713190207432</v>
      </c>
      <c r="V62" s="145"/>
      <c r="W62" s="145">
        <v>56.41984815432383</v>
      </c>
      <c r="X62" s="145">
        <v>69.775062127428853</v>
      </c>
      <c r="Y62" s="145">
        <v>87.683991918917329</v>
      </c>
      <c r="Z62" s="145">
        <v>103.38352742259794</v>
      </c>
      <c r="AA62" s="145">
        <v>3.3963021137039435</v>
      </c>
      <c r="AB62" s="145">
        <v>6.9141469822247847</v>
      </c>
      <c r="AC62" s="145">
        <v>19.451749794873489</v>
      </c>
      <c r="AD62" s="145">
        <v>27.242514009275151</v>
      </c>
    </row>
    <row r="63" spans="1:30" x14ac:dyDescent="0.25">
      <c r="A63" s="93" t="s">
        <v>4885</v>
      </c>
      <c r="B63" s="188" t="s">
        <v>143</v>
      </c>
      <c r="C63" s="188">
        <v>0.37372262773722625</v>
      </c>
      <c r="D63" s="188">
        <v>0.3605839416058394</v>
      </c>
      <c r="E63" s="188">
        <v>0.26569343065693429</v>
      </c>
      <c r="F63" s="187">
        <v>1</v>
      </c>
      <c r="G63" s="193">
        <v>685</v>
      </c>
      <c r="H63" s="93"/>
      <c r="I63" s="188" t="s">
        <v>143</v>
      </c>
      <c r="J63" s="188" t="s">
        <v>143</v>
      </c>
      <c r="K63" s="188">
        <v>0.33800000000000002</v>
      </c>
      <c r="L63" s="188">
        <v>0.41099999999999998</v>
      </c>
      <c r="M63" s="188">
        <v>0.32500000000000001</v>
      </c>
      <c r="N63" s="188">
        <v>0.39700000000000002</v>
      </c>
      <c r="O63" s="188">
        <v>0.23400000000000001</v>
      </c>
      <c r="P63" s="188">
        <v>0.3</v>
      </c>
      <c r="Q63" s="144"/>
      <c r="R63" s="145" t="s">
        <v>143</v>
      </c>
      <c r="S63" s="145">
        <v>24.416962039178234</v>
      </c>
      <c r="T63" s="145">
        <v>23.531834648384191</v>
      </c>
      <c r="U63" s="145">
        <v>17.480467271435579</v>
      </c>
      <c r="V63" s="145"/>
      <c r="W63" s="145" t="s">
        <v>143</v>
      </c>
      <c r="X63" s="145" t="s">
        <v>143</v>
      </c>
      <c r="Y63" s="145">
        <v>21.425884189378898</v>
      </c>
      <c r="Z63" s="145">
        <v>27.408039888977569</v>
      </c>
      <c r="AA63" s="145">
        <v>20.597136873384255</v>
      </c>
      <c r="AB63" s="145">
        <v>26.466532423384127</v>
      </c>
      <c r="AC63" s="145">
        <v>14.94081992514138</v>
      </c>
      <c r="AD63" s="145">
        <v>20.020114617729778</v>
      </c>
    </row>
    <row r="64" spans="1:30" x14ac:dyDescent="0.25">
      <c r="A64" s="93" t="s">
        <v>4886</v>
      </c>
      <c r="B64" s="188" t="s">
        <v>143</v>
      </c>
      <c r="C64" s="188">
        <v>0.68680641183723801</v>
      </c>
      <c r="D64" s="188">
        <v>0.10727496917385944</v>
      </c>
      <c r="E64" s="188">
        <v>0.2059186189889026</v>
      </c>
      <c r="F64" s="187">
        <v>1</v>
      </c>
      <c r="G64" s="193">
        <v>811</v>
      </c>
      <c r="H64" s="93"/>
      <c r="I64" s="188" t="s">
        <v>143</v>
      </c>
      <c r="J64" s="188" t="s">
        <v>143</v>
      </c>
      <c r="K64" s="188">
        <v>0.65400000000000003</v>
      </c>
      <c r="L64" s="188">
        <v>0.71799999999999997</v>
      </c>
      <c r="M64" s="188">
        <v>8.7999999999999995E-2</v>
      </c>
      <c r="N64" s="188">
        <v>0.13</v>
      </c>
      <c r="O64" s="188">
        <v>0.18</v>
      </c>
      <c r="P64" s="188">
        <v>0.23499999999999999</v>
      </c>
      <c r="Q64" s="144"/>
      <c r="R64" s="145" t="s">
        <v>143</v>
      </c>
      <c r="S64" s="145">
        <v>117.93589051203951</v>
      </c>
      <c r="T64" s="145">
        <v>19.299444614350918</v>
      </c>
      <c r="U64" s="145">
        <v>34.654557629982534</v>
      </c>
      <c r="V64" s="145"/>
      <c r="W64" s="145" t="s">
        <v>143</v>
      </c>
      <c r="X64" s="145" t="s">
        <v>143</v>
      </c>
      <c r="Y64" s="145">
        <v>108.14156655957831</v>
      </c>
      <c r="Z64" s="145">
        <v>127.7302144645007</v>
      </c>
      <c r="AA64" s="145">
        <v>15.243974023006054</v>
      </c>
      <c r="AB64" s="145">
        <v>23.354915205695782</v>
      </c>
      <c r="AC64" s="145">
        <v>29.398523275756904</v>
      </c>
      <c r="AD64" s="145">
        <v>39.91059198420816</v>
      </c>
    </row>
    <row r="65" spans="1:30" x14ac:dyDescent="0.25">
      <c r="A65" s="93" t="s">
        <v>4887</v>
      </c>
      <c r="B65" s="188">
        <v>4.3926247288503251E-2</v>
      </c>
      <c r="C65" s="188">
        <v>0.52819956616052066</v>
      </c>
      <c r="D65" s="188">
        <v>0.25488069414316705</v>
      </c>
      <c r="E65" s="188">
        <v>0.17299349240780912</v>
      </c>
      <c r="F65" s="187">
        <v>1</v>
      </c>
      <c r="G65" s="193">
        <v>1844</v>
      </c>
      <c r="H65" s="93"/>
      <c r="I65" s="188">
        <v>3.5000000000000003E-2</v>
      </c>
      <c r="J65" s="188">
        <v>5.3999999999999999E-2</v>
      </c>
      <c r="K65" s="188">
        <v>0.505</v>
      </c>
      <c r="L65" s="188">
        <v>0.55100000000000005</v>
      </c>
      <c r="M65" s="188">
        <v>0.23599999999999999</v>
      </c>
      <c r="N65" s="188">
        <v>0.27500000000000002</v>
      </c>
      <c r="O65" s="188">
        <v>0.156</v>
      </c>
      <c r="P65" s="188">
        <v>0.191</v>
      </c>
      <c r="Q65" s="144"/>
      <c r="R65" s="145">
        <v>3.3646558086559102</v>
      </c>
      <c r="S65" s="145">
        <v>40.24122344135754</v>
      </c>
      <c r="T65" s="145">
        <v>19.387756049147384</v>
      </c>
      <c r="U65" s="145">
        <v>13.183323479915902</v>
      </c>
      <c r="V65" s="145"/>
      <c r="W65" s="145">
        <v>2.6319085436597343</v>
      </c>
      <c r="X65" s="145">
        <v>4.0974030736520861</v>
      </c>
      <c r="Y65" s="145">
        <v>37.713975980457306</v>
      </c>
      <c r="Z65" s="145">
        <v>42.768470902257775</v>
      </c>
      <c r="AA65" s="145">
        <v>17.634946668266437</v>
      </c>
      <c r="AB65" s="145">
        <v>21.140565430028332</v>
      </c>
      <c r="AC65" s="145">
        <v>11.736599639076879</v>
      </c>
      <c r="AD65" s="145">
        <v>14.630047320754926</v>
      </c>
    </row>
    <row r="66" spans="1:30" x14ac:dyDescent="0.25">
      <c r="A66" s="93" t="s">
        <v>4888</v>
      </c>
      <c r="B66" s="188">
        <v>0.21864647420728822</v>
      </c>
      <c r="C66" s="188">
        <v>0.62896355892096545</v>
      </c>
      <c r="D66" s="188">
        <v>5.4898248935163277E-2</v>
      </c>
      <c r="E66" s="188">
        <v>9.7491717936583053E-2</v>
      </c>
      <c r="F66" s="187">
        <v>1</v>
      </c>
      <c r="G66" s="193">
        <v>2113</v>
      </c>
      <c r="H66" s="93"/>
      <c r="I66" s="188">
        <v>0.20200000000000001</v>
      </c>
      <c r="J66" s="188">
        <v>0.23699999999999999</v>
      </c>
      <c r="K66" s="188">
        <v>0.60799999999999998</v>
      </c>
      <c r="L66" s="188">
        <v>0.64900000000000002</v>
      </c>
      <c r="M66" s="188">
        <v>4.5999999999999999E-2</v>
      </c>
      <c r="N66" s="188">
        <v>6.5000000000000002E-2</v>
      </c>
      <c r="O66" s="188">
        <v>8.5999999999999993E-2</v>
      </c>
      <c r="P66" s="188">
        <v>0.111</v>
      </c>
      <c r="Q66" s="144"/>
      <c r="R66" s="145">
        <v>36.87885134836425</v>
      </c>
      <c r="S66" s="145">
        <v>99.065230238017264</v>
      </c>
      <c r="T66" s="145">
        <v>7.8203461728865236</v>
      </c>
      <c r="U66" s="145">
        <v>15.376637906343047</v>
      </c>
      <c r="V66" s="145"/>
      <c r="W66" s="145">
        <v>33.515962838390294</v>
      </c>
      <c r="X66" s="145">
        <v>40.241739858338207</v>
      </c>
      <c r="Y66" s="145">
        <v>93.739062567848009</v>
      </c>
      <c r="Z66" s="145">
        <v>104.39139790818652</v>
      </c>
      <c r="AA66" s="145">
        <v>6.3971883821954627</v>
      </c>
      <c r="AB66" s="145">
        <v>9.2435039635775844</v>
      </c>
      <c r="AC66" s="145">
        <v>13.276809295824247</v>
      </c>
      <c r="AD66" s="145">
        <v>17.476466516861848</v>
      </c>
    </row>
    <row r="67" spans="1:30" x14ac:dyDescent="0.25">
      <c r="A67" s="93" t="s">
        <v>4889</v>
      </c>
      <c r="B67" s="188" t="s">
        <v>143</v>
      </c>
      <c r="C67" s="188">
        <v>0.33750625938908363</v>
      </c>
      <c r="D67" s="188">
        <v>0.37155733600400603</v>
      </c>
      <c r="E67" s="188">
        <v>0.29093640460691039</v>
      </c>
      <c r="F67" s="187">
        <v>1</v>
      </c>
      <c r="G67" s="193">
        <v>1997</v>
      </c>
      <c r="H67" s="93"/>
      <c r="I67" s="188" t="s">
        <v>143</v>
      </c>
      <c r="J67" s="188" t="s">
        <v>143</v>
      </c>
      <c r="K67" s="188">
        <v>0.317</v>
      </c>
      <c r="L67" s="188">
        <v>0.35899999999999999</v>
      </c>
      <c r="M67" s="188">
        <v>0.35099999999999998</v>
      </c>
      <c r="N67" s="188">
        <v>0.39300000000000002</v>
      </c>
      <c r="O67" s="188">
        <v>0.27100000000000002</v>
      </c>
      <c r="P67" s="188">
        <v>0.311</v>
      </c>
      <c r="Q67" s="144"/>
      <c r="R67" s="145" t="s">
        <v>143</v>
      </c>
      <c r="S67" s="145">
        <v>27.915405321889548</v>
      </c>
      <c r="T67" s="145">
        <v>30.534863841424666</v>
      </c>
      <c r="U67" s="145">
        <v>24.133236258206622</v>
      </c>
      <c r="V67" s="145"/>
      <c r="W67" s="145" t="s">
        <v>143</v>
      </c>
      <c r="X67" s="145" t="s">
        <v>143</v>
      </c>
      <c r="Y67" s="145">
        <v>25.807893297705302</v>
      </c>
      <c r="Z67" s="145">
        <v>30.022917346073793</v>
      </c>
      <c r="AA67" s="145">
        <v>28.337762412770651</v>
      </c>
      <c r="AB67" s="145">
        <v>32.731965270078682</v>
      </c>
      <c r="AC67" s="145">
        <v>22.170854176564127</v>
      </c>
      <c r="AD67" s="145">
        <v>26.095618339849118</v>
      </c>
    </row>
    <row r="68" spans="1:30" x14ac:dyDescent="0.25">
      <c r="A68" s="93" t="s">
        <v>4890</v>
      </c>
      <c r="B68" s="188" t="s">
        <v>143</v>
      </c>
      <c r="C68" s="188">
        <v>0.73385300668151443</v>
      </c>
      <c r="D68" s="188">
        <v>0.10579064587973273</v>
      </c>
      <c r="E68" s="188">
        <v>0.16035634743875279</v>
      </c>
      <c r="F68" s="187">
        <v>1</v>
      </c>
      <c r="G68" s="193">
        <v>1796</v>
      </c>
      <c r="H68" s="93"/>
      <c r="I68" s="188" t="s">
        <v>143</v>
      </c>
      <c r="J68" s="188" t="s">
        <v>143</v>
      </c>
      <c r="K68" s="188">
        <v>0.71299999999999997</v>
      </c>
      <c r="L68" s="188">
        <v>0.754</v>
      </c>
      <c r="M68" s="188">
        <v>9.1999999999999998E-2</v>
      </c>
      <c r="N68" s="188">
        <v>0.121</v>
      </c>
      <c r="O68" s="188">
        <v>0.14399999999999999</v>
      </c>
      <c r="P68" s="188">
        <v>0.17799999999999999</v>
      </c>
      <c r="Q68" s="144"/>
      <c r="R68" s="145" t="s">
        <v>143</v>
      </c>
      <c r="S68" s="145">
        <v>122.04986455997826</v>
      </c>
      <c r="T68" s="145">
        <v>20.377685742400814</v>
      </c>
      <c r="U68" s="145">
        <v>26.062196867951585</v>
      </c>
      <c r="V68" s="145"/>
      <c r="W68" s="145" t="s">
        <v>143</v>
      </c>
      <c r="X68" s="145" t="s">
        <v>143</v>
      </c>
      <c r="Y68" s="145">
        <v>115.46061937273998</v>
      </c>
      <c r="Z68" s="145">
        <v>128.63910974721654</v>
      </c>
      <c r="AA68" s="145">
        <v>17.480114442890645</v>
      </c>
      <c r="AB68" s="145">
        <v>23.275257041910983</v>
      </c>
      <c r="AC68" s="145">
        <v>23.052166698753513</v>
      </c>
      <c r="AD68" s="145">
        <v>29.072227037149656</v>
      </c>
    </row>
    <row r="69" spans="1:30" x14ac:dyDescent="0.25">
      <c r="A69" s="93" t="s">
        <v>4891</v>
      </c>
      <c r="B69" s="188">
        <v>6.2851123595505612E-2</v>
      </c>
      <c r="C69" s="188">
        <v>0.538623595505618</v>
      </c>
      <c r="D69" s="188">
        <v>0.2521067415730337</v>
      </c>
      <c r="E69" s="188">
        <v>0.1464185393258427</v>
      </c>
      <c r="F69" s="187">
        <v>1</v>
      </c>
      <c r="G69" s="193">
        <v>2848</v>
      </c>
      <c r="H69" s="93"/>
      <c r="I69" s="188">
        <v>5.5E-2</v>
      </c>
      <c r="J69" s="188">
        <v>7.1999999999999995E-2</v>
      </c>
      <c r="K69" s="188">
        <v>0.52</v>
      </c>
      <c r="L69" s="188">
        <v>0.55700000000000005</v>
      </c>
      <c r="M69" s="188">
        <v>0.23699999999999999</v>
      </c>
      <c r="N69" s="188">
        <v>0.26800000000000002</v>
      </c>
      <c r="O69" s="188">
        <v>0.13400000000000001</v>
      </c>
      <c r="P69" s="188">
        <v>0.16</v>
      </c>
      <c r="Q69" s="144"/>
      <c r="R69" s="145">
        <v>5.1455102225333214</v>
      </c>
      <c r="S69" s="145">
        <v>42.65777770107649</v>
      </c>
      <c r="T69" s="145">
        <v>19.891570917894608</v>
      </c>
      <c r="U69" s="145">
        <v>11.570413894290924</v>
      </c>
      <c r="V69" s="145"/>
      <c r="W69" s="145">
        <v>4.3917069800880171</v>
      </c>
      <c r="X69" s="145">
        <v>5.8993134649786256</v>
      </c>
      <c r="Y69" s="145">
        <v>40.523054263842532</v>
      </c>
      <c r="Z69" s="145">
        <v>44.792501138310449</v>
      </c>
      <c r="AA69" s="145">
        <v>18.436571124317968</v>
      </c>
      <c r="AB69" s="145">
        <v>21.346570711471248</v>
      </c>
      <c r="AC69" s="145">
        <v>10.459866906248095</v>
      </c>
      <c r="AD69" s="145">
        <v>12.680960882333753</v>
      </c>
    </row>
    <row r="70" spans="1:30" x14ac:dyDescent="0.25">
      <c r="A70" s="93" t="s">
        <v>4892</v>
      </c>
      <c r="B70" s="188">
        <v>0.30400254129606097</v>
      </c>
      <c r="C70" s="188">
        <v>0.60673443456162646</v>
      </c>
      <c r="D70" s="188">
        <v>4.6060991105463786E-2</v>
      </c>
      <c r="E70" s="188">
        <v>4.3202033036848796E-2</v>
      </c>
      <c r="F70" s="187">
        <v>1</v>
      </c>
      <c r="G70" s="193">
        <v>3148</v>
      </c>
      <c r="H70" s="93"/>
      <c r="I70" s="188">
        <v>0.28799999999999998</v>
      </c>
      <c r="J70" s="188">
        <v>0.32</v>
      </c>
      <c r="K70" s="188">
        <v>0.59</v>
      </c>
      <c r="L70" s="188">
        <v>0.624</v>
      </c>
      <c r="M70" s="188">
        <v>3.9E-2</v>
      </c>
      <c r="N70" s="188">
        <v>5.3999999999999999E-2</v>
      </c>
      <c r="O70" s="188">
        <v>3.6999999999999998E-2</v>
      </c>
      <c r="P70" s="188">
        <v>5.0999999999999997E-2</v>
      </c>
      <c r="Q70" s="144"/>
      <c r="R70" s="145">
        <v>51.641219238498479</v>
      </c>
      <c r="S70" s="145">
        <v>95.317224417340753</v>
      </c>
      <c r="T70" s="145">
        <v>6.9068373219252628</v>
      </c>
      <c r="U70" s="145">
        <v>6.7670385534405639</v>
      </c>
      <c r="V70" s="145"/>
      <c r="W70" s="145">
        <v>48.369345094128427</v>
      </c>
      <c r="X70" s="145">
        <v>54.913093382868531</v>
      </c>
      <c r="Y70" s="145">
        <v>91.042473883825579</v>
      </c>
      <c r="Z70" s="145">
        <v>99.591974950855928</v>
      </c>
      <c r="AA70" s="145">
        <v>5.7826173473700955</v>
      </c>
      <c r="AB70" s="145">
        <v>8.0310572964804301</v>
      </c>
      <c r="AC70" s="145">
        <v>5.629711766671095</v>
      </c>
      <c r="AD70" s="145">
        <v>7.9043653402100329</v>
      </c>
    </row>
    <row r="71" spans="1:30" x14ac:dyDescent="0.25">
      <c r="A71" s="93" t="s">
        <v>4893</v>
      </c>
      <c r="B71" s="188" t="s">
        <v>143</v>
      </c>
      <c r="C71" s="188">
        <v>0.49955908289241624</v>
      </c>
      <c r="D71" s="188">
        <v>0.37037037037037035</v>
      </c>
      <c r="E71" s="188">
        <v>0.13007054673721341</v>
      </c>
      <c r="F71" s="187">
        <v>1</v>
      </c>
      <c r="G71" s="193">
        <v>4536</v>
      </c>
      <c r="H71" s="93"/>
      <c r="I71" s="188" t="s">
        <v>143</v>
      </c>
      <c r="J71" s="188" t="s">
        <v>143</v>
      </c>
      <c r="K71" s="188">
        <v>0.48499999999999999</v>
      </c>
      <c r="L71" s="188">
        <v>0.51400000000000001</v>
      </c>
      <c r="M71" s="188">
        <v>0.35599999999999998</v>
      </c>
      <c r="N71" s="188">
        <v>0.38500000000000001</v>
      </c>
      <c r="O71" s="188">
        <v>0.121</v>
      </c>
      <c r="P71" s="188">
        <v>0.14000000000000001</v>
      </c>
      <c r="Q71" s="144"/>
      <c r="R71" s="145" t="s">
        <v>143</v>
      </c>
      <c r="S71" s="145">
        <v>63.75989506094961</v>
      </c>
      <c r="T71" s="145">
        <v>46.983151017754061</v>
      </c>
      <c r="U71" s="145">
        <v>16.628893881620417</v>
      </c>
      <c r="V71" s="145"/>
      <c r="W71" s="145" t="s">
        <v>143</v>
      </c>
      <c r="X71" s="145" t="s">
        <v>143</v>
      </c>
      <c r="Y71" s="145">
        <v>61.134626653995873</v>
      </c>
      <c r="Z71" s="145">
        <v>66.385163467903354</v>
      </c>
      <c r="AA71" s="145">
        <v>44.736458852980732</v>
      </c>
      <c r="AB71" s="145">
        <v>49.229843182527389</v>
      </c>
      <c r="AC71" s="145">
        <v>15.287076456615679</v>
      </c>
      <c r="AD71" s="145">
        <v>17.970711306625155</v>
      </c>
    </row>
    <row r="72" spans="1:30" x14ac:dyDescent="0.25">
      <c r="A72" s="93" t="s">
        <v>4894</v>
      </c>
      <c r="B72" s="188" t="s">
        <v>143</v>
      </c>
      <c r="C72" s="188">
        <v>0.74110835401157982</v>
      </c>
      <c r="D72" s="188">
        <v>8.0645161290322578E-2</v>
      </c>
      <c r="E72" s="188">
        <v>0.17824648469809759</v>
      </c>
      <c r="F72" s="187">
        <v>1</v>
      </c>
      <c r="G72" s="193">
        <v>2418</v>
      </c>
      <c r="H72" s="93"/>
      <c r="I72" s="188" t="s">
        <v>143</v>
      </c>
      <c r="J72" s="188" t="s">
        <v>143</v>
      </c>
      <c r="K72" s="188">
        <v>0.72299999999999998</v>
      </c>
      <c r="L72" s="188">
        <v>0.75800000000000001</v>
      </c>
      <c r="M72" s="188">
        <v>7.0000000000000007E-2</v>
      </c>
      <c r="N72" s="188">
        <v>9.1999999999999998E-2</v>
      </c>
      <c r="O72" s="188">
        <v>0.16400000000000001</v>
      </c>
      <c r="P72" s="188">
        <v>0.19400000000000001</v>
      </c>
      <c r="Q72" s="144"/>
      <c r="R72" s="145" t="s">
        <v>143</v>
      </c>
      <c r="S72" s="145">
        <v>112.5365859182902</v>
      </c>
      <c r="T72" s="145">
        <v>13.567640588577007</v>
      </c>
      <c r="U72" s="145">
        <v>27.065027707088156</v>
      </c>
      <c r="V72" s="145"/>
      <c r="W72" s="145" t="s">
        <v>143</v>
      </c>
      <c r="X72" s="145" t="s">
        <v>143</v>
      </c>
      <c r="Y72" s="145">
        <v>107.32606907290933</v>
      </c>
      <c r="Z72" s="145">
        <v>117.74710276367107</v>
      </c>
      <c r="AA72" s="145">
        <v>11.663306699281186</v>
      </c>
      <c r="AB72" s="145">
        <v>15.471974477872827</v>
      </c>
      <c r="AC72" s="145">
        <v>24.509821744051106</v>
      </c>
      <c r="AD72" s="145">
        <v>29.620233670125206</v>
      </c>
    </row>
    <row r="73" spans="1:30" x14ac:dyDescent="0.25">
      <c r="A73" s="93" t="s">
        <v>4895</v>
      </c>
      <c r="B73" s="188">
        <v>6.0584958217270196E-2</v>
      </c>
      <c r="C73" s="188">
        <v>0.58774373259052926</v>
      </c>
      <c r="D73" s="188">
        <v>0.21378830083565459</v>
      </c>
      <c r="E73" s="188">
        <v>0.13788300835654596</v>
      </c>
      <c r="F73" s="187">
        <v>1</v>
      </c>
      <c r="G73" s="193">
        <v>1436</v>
      </c>
      <c r="H73" s="93"/>
      <c r="I73" s="188">
        <v>4.9000000000000002E-2</v>
      </c>
      <c r="J73" s="188">
        <v>7.3999999999999996E-2</v>
      </c>
      <c r="K73" s="188">
        <v>0.56200000000000006</v>
      </c>
      <c r="L73" s="188">
        <v>0.61299999999999999</v>
      </c>
      <c r="M73" s="188">
        <v>0.193</v>
      </c>
      <c r="N73" s="188">
        <v>0.23599999999999999</v>
      </c>
      <c r="O73" s="188">
        <v>0.121</v>
      </c>
      <c r="P73" s="188">
        <v>0.157</v>
      </c>
      <c r="Q73" s="144"/>
      <c r="R73" s="145">
        <v>4.3411956629762365</v>
      </c>
      <c r="S73" s="145">
        <v>42.942249509294363</v>
      </c>
      <c r="T73" s="145">
        <v>15.284260413304661</v>
      </c>
      <c r="U73" s="145">
        <v>10.13984587983537</v>
      </c>
      <c r="V73" s="145"/>
      <c r="W73" s="145">
        <v>3.428962606830019</v>
      </c>
      <c r="X73" s="145">
        <v>5.2534287191224545</v>
      </c>
      <c r="Y73" s="145">
        <v>40.045108463956296</v>
      </c>
      <c r="Z73" s="145">
        <v>45.839390554632431</v>
      </c>
      <c r="AA73" s="145">
        <v>13.574515531967894</v>
      </c>
      <c r="AB73" s="145">
        <v>16.994005294641429</v>
      </c>
      <c r="AC73" s="145">
        <v>8.7274552416953313</v>
      </c>
      <c r="AD73" s="145">
        <v>11.552236517975409</v>
      </c>
    </row>
    <row r="74" spans="1:30" x14ac:dyDescent="0.25">
      <c r="A74" s="93" t="s">
        <v>4896</v>
      </c>
      <c r="B74" s="188">
        <v>0.30072666294019007</v>
      </c>
      <c r="C74" s="188">
        <v>0.58971492453884855</v>
      </c>
      <c r="D74" s="188">
        <v>3.8010061486864172E-2</v>
      </c>
      <c r="E74" s="188">
        <v>7.1548351034097263E-2</v>
      </c>
      <c r="F74" s="187">
        <v>1</v>
      </c>
      <c r="G74" s="193">
        <v>1789</v>
      </c>
      <c r="H74" s="93"/>
      <c r="I74" s="188">
        <v>0.28000000000000003</v>
      </c>
      <c r="J74" s="188">
        <v>0.32200000000000001</v>
      </c>
      <c r="K74" s="188">
        <v>0.56699999999999995</v>
      </c>
      <c r="L74" s="188">
        <v>0.61199999999999999</v>
      </c>
      <c r="M74" s="188">
        <v>0.03</v>
      </c>
      <c r="N74" s="188">
        <v>4.8000000000000001E-2</v>
      </c>
      <c r="O74" s="188">
        <v>6.0999999999999999E-2</v>
      </c>
      <c r="P74" s="188">
        <v>8.4000000000000005E-2</v>
      </c>
      <c r="Q74" s="144"/>
      <c r="R74" s="145">
        <v>54.557150044575032</v>
      </c>
      <c r="S74" s="145">
        <v>101.6469906153896</v>
      </c>
      <c r="T74" s="145">
        <v>5.4465153894937783</v>
      </c>
      <c r="U74" s="145">
        <v>12.349259430514808</v>
      </c>
      <c r="V74" s="145"/>
      <c r="W74" s="145">
        <v>49.946983560313988</v>
      </c>
      <c r="X74" s="145">
        <v>59.167316528836075</v>
      </c>
      <c r="Y74" s="145">
        <v>95.513264683295517</v>
      </c>
      <c r="Z74" s="145">
        <v>107.78071654748368</v>
      </c>
      <c r="AA74" s="145">
        <v>4.1519608555181158</v>
      </c>
      <c r="AB74" s="145">
        <v>6.7410699234694409</v>
      </c>
      <c r="AC74" s="145">
        <v>10.209859384457317</v>
      </c>
      <c r="AD74" s="145">
        <v>14.488659476572298</v>
      </c>
    </row>
    <row r="75" spans="1:30" x14ac:dyDescent="0.25">
      <c r="A75" s="93" t="s">
        <v>4897</v>
      </c>
      <c r="B75" s="188" t="s">
        <v>143</v>
      </c>
      <c r="C75" s="188">
        <v>0.52659110723626856</v>
      </c>
      <c r="D75" s="188">
        <v>0.33653007846556232</v>
      </c>
      <c r="E75" s="188">
        <v>0.13687881429816914</v>
      </c>
      <c r="F75" s="187">
        <v>1</v>
      </c>
      <c r="G75" s="193">
        <v>1147</v>
      </c>
      <c r="H75" s="93"/>
      <c r="I75" s="188" t="s">
        <v>143</v>
      </c>
      <c r="J75" s="188" t="s">
        <v>143</v>
      </c>
      <c r="K75" s="188">
        <v>0.498</v>
      </c>
      <c r="L75" s="188">
        <v>0.55500000000000005</v>
      </c>
      <c r="M75" s="188">
        <v>0.31</v>
      </c>
      <c r="N75" s="188">
        <v>0.36399999999999999</v>
      </c>
      <c r="O75" s="188">
        <v>0.11799999999999999</v>
      </c>
      <c r="P75" s="188">
        <v>0.158</v>
      </c>
      <c r="Q75" s="144"/>
      <c r="R75" s="145" t="s">
        <v>143</v>
      </c>
      <c r="S75" s="145">
        <v>31.009988064466967</v>
      </c>
      <c r="T75" s="145">
        <v>19.41895775696986</v>
      </c>
      <c r="U75" s="145">
        <v>8.0173812426826974</v>
      </c>
      <c r="V75" s="145"/>
      <c r="W75" s="145" t="s">
        <v>143</v>
      </c>
      <c r="X75" s="145" t="s">
        <v>143</v>
      </c>
      <c r="Y75" s="145">
        <v>28.536902165904493</v>
      </c>
      <c r="Z75" s="145">
        <v>33.48307396302944</v>
      </c>
      <c r="AA75" s="145">
        <v>17.481695862737691</v>
      </c>
      <c r="AB75" s="145">
        <v>21.356219651202029</v>
      </c>
      <c r="AC75" s="145">
        <v>6.7632621464405869</v>
      </c>
      <c r="AD75" s="145">
        <v>9.2715003389248078</v>
      </c>
    </row>
    <row r="76" spans="1:30" x14ac:dyDescent="0.25">
      <c r="A76" s="93" t="s">
        <v>4898</v>
      </c>
      <c r="B76" s="188" t="s">
        <v>143</v>
      </c>
      <c r="C76" s="188">
        <v>0.73155985489721886</v>
      </c>
      <c r="D76" s="188">
        <v>8.1015719467956465E-2</v>
      </c>
      <c r="E76" s="188">
        <v>0.18742442563482467</v>
      </c>
      <c r="F76" s="187">
        <v>1</v>
      </c>
      <c r="G76" s="193">
        <v>1654</v>
      </c>
      <c r="H76" s="93"/>
      <c r="I76" s="188" t="s">
        <v>143</v>
      </c>
      <c r="J76" s="188" t="s">
        <v>143</v>
      </c>
      <c r="K76" s="188">
        <v>0.71</v>
      </c>
      <c r="L76" s="188">
        <v>0.752</v>
      </c>
      <c r="M76" s="188">
        <v>6.9000000000000006E-2</v>
      </c>
      <c r="N76" s="188">
        <v>9.5000000000000001E-2</v>
      </c>
      <c r="O76" s="188">
        <v>0.16900000000000001</v>
      </c>
      <c r="P76" s="188">
        <v>0.20699999999999999</v>
      </c>
      <c r="Q76" s="144"/>
      <c r="R76" s="145" t="s">
        <v>143</v>
      </c>
      <c r="S76" s="145">
        <v>137.62397299131086</v>
      </c>
      <c r="T76" s="145">
        <v>16.495345794674744</v>
      </c>
      <c r="U76" s="145">
        <v>35.179440005575422</v>
      </c>
      <c r="V76" s="145"/>
      <c r="W76" s="145" t="s">
        <v>143</v>
      </c>
      <c r="X76" s="145" t="s">
        <v>143</v>
      </c>
      <c r="Y76" s="145">
        <v>129.86940733698071</v>
      </c>
      <c r="Z76" s="145">
        <v>145.37853864564102</v>
      </c>
      <c r="AA76" s="145">
        <v>13.702383348065851</v>
      </c>
      <c r="AB76" s="145">
        <v>19.288308241283637</v>
      </c>
      <c r="AC76" s="145">
        <v>31.263246467998588</v>
      </c>
      <c r="AD76" s="145">
        <v>39.095633543152253</v>
      </c>
    </row>
    <row r="77" spans="1:30" x14ac:dyDescent="0.25">
      <c r="A77" s="93" t="s">
        <v>4899</v>
      </c>
      <c r="B77" s="188">
        <v>5.5865921787709494E-2</v>
      </c>
      <c r="C77" s="188">
        <v>0.5027932960893855</v>
      </c>
      <c r="D77" s="188">
        <v>0.24581005586592178</v>
      </c>
      <c r="E77" s="188">
        <v>0.19553072625698323</v>
      </c>
      <c r="F77" s="187">
        <v>1</v>
      </c>
      <c r="G77" s="193">
        <v>179</v>
      </c>
      <c r="H77" s="93"/>
      <c r="I77" s="188">
        <v>3.1E-2</v>
      </c>
      <c r="J77" s="188">
        <v>0.1</v>
      </c>
      <c r="K77" s="188">
        <v>0.43</v>
      </c>
      <c r="L77" s="188">
        <v>0.57499999999999996</v>
      </c>
      <c r="M77" s="188">
        <v>0.189</v>
      </c>
      <c r="N77" s="188">
        <v>0.314</v>
      </c>
      <c r="O77" s="188">
        <v>0.14399999999999999</v>
      </c>
      <c r="P77" s="188">
        <v>0.26</v>
      </c>
      <c r="Q77" s="144"/>
      <c r="R77" s="145">
        <v>3.4925475259846173</v>
      </c>
      <c r="S77" s="145">
        <v>29.64216328468261</v>
      </c>
      <c r="T77" s="145">
        <v>14.567923779322619</v>
      </c>
      <c r="U77" s="145">
        <v>10.998021258172756</v>
      </c>
      <c r="V77" s="145"/>
      <c r="W77" s="145">
        <v>1.3278441423591079</v>
      </c>
      <c r="X77" s="145">
        <v>5.6572509096101271</v>
      </c>
      <c r="Y77" s="145">
        <v>23.518028902073887</v>
      </c>
      <c r="Z77" s="145">
        <v>35.766297667291333</v>
      </c>
      <c r="AA77" s="145">
        <v>10.263377378640879</v>
      </c>
      <c r="AB77" s="145">
        <v>18.87247018000436</v>
      </c>
      <c r="AC77" s="145">
        <v>7.35437166987652</v>
      </c>
      <c r="AD77" s="145">
        <v>14.64167084646899</v>
      </c>
    </row>
    <row r="78" spans="1:30" x14ac:dyDescent="0.25">
      <c r="A78" s="93" t="s">
        <v>4900</v>
      </c>
      <c r="B78" s="188">
        <v>0.21888412017167383</v>
      </c>
      <c r="C78" s="188">
        <v>0.69098712446351929</v>
      </c>
      <c r="D78" s="188">
        <v>6.0085836909871244E-2</v>
      </c>
      <c r="E78" s="188">
        <v>3.0042918454935622E-2</v>
      </c>
      <c r="F78" s="187">
        <v>1</v>
      </c>
      <c r="G78" s="193">
        <v>233</v>
      </c>
      <c r="H78" s="93"/>
      <c r="I78" s="188">
        <v>0.17100000000000001</v>
      </c>
      <c r="J78" s="188">
        <v>0.27600000000000002</v>
      </c>
      <c r="K78" s="188">
        <v>0.629</v>
      </c>
      <c r="L78" s="188">
        <v>0.747</v>
      </c>
      <c r="M78" s="188">
        <v>3.5999999999999997E-2</v>
      </c>
      <c r="N78" s="188">
        <v>9.8000000000000004E-2</v>
      </c>
      <c r="O78" s="188">
        <v>1.4999999999999999E-2</v>
      </c>
      <c r="P78" s="188">
        <v>6.0999999999999999E-2</v>
      </c>
      <c r="Q78" s="144"/>
      <c r="R78" s="145">
        <v>32.762615055297374</v>
      </c>
      <c r="S78" s="145">
        <v>85.550568531048015</v>
      </c>
      <c r="T78" s="145">
        <v>8.1689699672528793</v>
      </c>
      <c r="U78" s="145">
        <v>3.753306980812138</v>
      </c>
      <c r="V78" s="145"/>
      <c r="W78" s="145">
        <v>23.770754932225984</v>
      </c>
      <c r="X78" s="145">
        <v>41.754475178368764</v>
      </c>
      <c r="Y78" s="145">
        <v>72.335603040525925</v>
      </c>
      <c r="Z78" s="145">
        <v>98.765534021570105</v>
      </c>
      <c r="AA78" s="145">
        <v>3.8898018124100089</v>
      </c>
      <c r="AB78" s="145">
        <v>12.448138122095749</v>
      </c>
      <c r="AC78" s="145">
        <v>0.9728182585248919</v>
      </c>
      <c r="AD78" s="145">
        <v>6.5337957030993845</v>
      </c>
    </row>
    <row r="79" spans="1:30" x14ac:dyDescent="0.25">
      <c r="A79" s="93" t="s">
        <v>4901</v>
      </c>
      <c r="B79" s="188" t="s">
        <v>143</v>
      </c>
      <c r="C79" s="188">
        <v>0.45400593471810091</v>
      </c>
      <c r="D79" s="188">
        <v>0.35905044510385759</v>
      </c>
      <c r="E79" s="188">
        <v>0.18694362017804153</v>
      </c>
      <c r="F79" s="187">
        <v>1</v>
      </c>
      <c r="G79" s="193">
        <v>337</v>
      </c>
      <c r="H79" s="93"/>
      <c r="I79" s="188" t="s">
        <v>143</v>
      </c>
      <c r="J79" s="188" t="s">
        <v>143</v>
      </c>
      <c r="K79" s="188">
        <v>0.40200000000000002</v>
      </c>
      <c r="L79" s="188">
        <v>0.50700000000000001</v>
      </c>
      <c r="M79" s="188">
        <v>0.31</v>
      </c>
      <c r="N79" s="188">
        <v>0.41199999999999998</v>
      </c>
      <c r="O79" s="188">
        <v>0.14899999999999999</v>
      </c>
      <c r="P79" s="188">
        <v>0.23200000000000001</v>
      </c>
      <c r="Q79" s="144"/>
      <c r="R79" s="145" t="s">
        <v>143</v>
      </c>
      <c r="S79" s="145">
        <v>52.540421523590396</v>
      </c>
      <c r="T79" s="145">
        <v>42.532212693849047</v>
      </c>
      <c r="U79" s="145">
        <v>20.999582346731625</v>
      </c>
      <c r="V79" s="145"/>
      <c r="W79" s="145" t="s">
        <v>143</v>
      </c>
      <c r="X79" s="145" t="s">
        <v>143</v>
      </c>
      <c r="Y79" s="145">
        <v>44.215044527311413</v>
      </c>
      <c r="Z79" s="145">
        <v>60.865798519869379</v>
      </c>
      <c r="AA79" s="145">
        <v>34.953745704763215</v>
      </c>
      <c r="AB79" s="145">
        <v>50.11067968293488</v>
      </c>
      <c r="AC79" s="145">
        <v>15.814012911002049</v>
      </c>
      <c r="AD79" s="145">
        <v>26.185151782461201</v>
      </c>
    </row>
    <row r="80" spans="1:30" x14ac:dyDescent="0.25">
      <c r="A80" s="93" t="s">
        <v>4902</v>
      </c>
      <c r="B80" s="188" t="s">
        <v>143</v>
      </c>
      <c r="C80" s="188">
        <v>0.73571428571428577</v>
      </c>
      <c r="D80" s="188">
        <v>7.857142857142857E-2</v>
      </c>
      <c r="E80" s="188">
        <v>0.18571428571428572</v>
      </c>
      <c r="F80" s="187">
        <v>1</v>
      </c>
      <c r="G80" s="193">
        <v>140</v>
      </c>
      <c r="H80" s="93"/>
      <c r="I80" s="188" t="s">
        <v>143</v>
      </c>
      <c r="J80" s="188" t="s">
        <v>143</v>
      </c>
      <c r="K80" s="188">
        <v>0.65700000000000003</v>
      </c>
      <c r="L80" s="188">
        <v>0.80200000000000005</v>
      </c>
      <c r="M80" s="188">
        <v>4.3999999999999997E-2</v>
      </c>
      <c r="N80" s="188">
        <v>0.13500000000000001</v>
      </c>
      <c r="O80" s="188">
        <v>0.13</v>
      </c>
      <c r="P80" s="188">
        <v>0.25800000000000001</v>
      </c>
      <c r="Q80" s="144"/>
      <c r="R80" s="145" t="s">
        <v>143</v>
      </c>
      <c r="S80" s="145">
        <v>77.071234829255857</v>
      </c>
      <c r="T80" s="145">
        <v>9.1872789349085533</v>
      </c>
      <c r="U80" s="145">
        <v>18.007427222798725</v>
      </c>
      <c r="V80" s="145"/>
      <c r="W80" s="145" t="s">
        <v>143</v>
      </c>
      <c r="X80" s="145" t="s">
        <v>143</v>
      </c>
      <c r="Y80" s="145">
        <v>62.186888169673743</v>
      </c>
      <c r="Z80" s="145">
        <v>91.955581488837979</v>
      </c>
      <c r="AA80" s="145">
        <v>3.7579440385450793</v>
      </c>
      <c r="AB80" s="145">
        <v>14.616613831272026</v>
      </c>
      <c r="AC80" s="145">
        <v>11.085595042592605</v>
      </c>
      <c r="AD80" s="145">
        <v>24.929259403004846</v>
      </c>
    </row>
    <row r="81" spans="1:30" x14ac:dyDescent="0.25">
      <c r="A81" s="93" t="s">
        <v>4903</v>
      </c>
      <c r="B81" s="188">
        <v>8.2397003745318345E-2</v>
      </c>
      <c r="C81" s="188">
        <v>0.42509363295880148</v>
      </c>
      <c r="D81" s="188">
        <v>0.20411985018726592</v>
      </c>
      <c r="E81" s="188">
        <v>0.28838951310861421</v>
      </c>
      <c r="F81" s="187">
        <v>1</v>
      </c>
      <c r="G81" s="193">
        <v>534</v>
      </c>
      <c r="H81" s="93"/>
      <c r="I81" s="188">
        <v>6.2E-2</v>
      </c>
      <c r="J81" s="188">
        <v>0.109</v>
      </c>
      <c r="K81" s="188">
        <v>0.38400000000000001</v>
      </c>
      <c r="L81" s="188">
        <v>0.46700000000000003</v>
      </c>
      <c r="M81" s="188">
        <v>0.17199999999999999</v>
      </c>
      <c r="N81" s="188">
        <v>0.24</v>
      </c>
      <c r="O81" s="188">
        <v>0.252</v>
      </c>
      <c r="P81" s="188">
        <v>0.32800000000000001</v>
      </c>
      <c r="Q81" s="144"/>
      <c r="R81" s="145">
        <v>5.5339443023596449</v>
      </c>
      <c r="S81" s="145">
        <v>30.03926176601561</v>
      </c>
      <c r="T81" s="145">
        <v>14.392769145936816</v>
      </c>
      <c r="U81" s="145">
        <v>19.956819607162416</v>
      </c>
      <c r="V81" s="145"/>
      <c r="W81" s="145">
        <v>3.8987682546851925</v>
      </c>
      <c r="X81" s="145">
        <v>7.1691203500340972</v>
      </c>
      <c r="Y81" s="145">
        <v>26.131461139733382</v>
      </c>
      <c r="Z81" s="145">
        <v>33.947062392297838</v>
      </c>
      <c r="AA81" s="145">
        <v>11.690757715337556</v>
      </c>
      <c r="AB81" s="145">
        <v>17.094780576536074</v>
      </c>
      <c r="AC81" s="145">
        <v>16.804813555603182</v>
      </c>
      <c r="AD81" s="145">
        <v>23.108825658721649</v>
      </c>
    </row>
    <row r="82" spans="1:30" x14ac:dyDescent="0.25">
      <c r="A82" s="93" t="s">
        <v>4904</v>
      </c>
      <c r="B82" s="188">
        <v>0.28275862068965518</v>
      </c>
      <c r="C82" s="188">
        <v>0.57517241379310347</v>
      </c>
      <c r="D82" s="188">
        <v>2.8965517241379312E-2</v>
      </c>
      <c r="E82" s="188">
        <v>0.11310344827586206</v>
      </c>
      <c r="F82" s="187">
        <v>1</v>
      </c>
      <c r="G82" s="193">
        <v>725</v>
      </c>
      <c r="H82" s="93"/>
      <c r="I82" s="188">
        <v>0.251</v>
      </c>
      <c r="J82" s="188">
        <v>0.317</v>
      </c>
      <c r="K82" s="188">
        <v>0.53900000000000003</v>
      </c>
      <c r="L82" s="188">
        <v>0.61099999999999999</v>
      </c>
      <c r="M82" s="188">
        <v>1.9E-2</v>
      </c>
      <c r="N82" s="188">
        <v>4.3999999999999997E-2</v>
      </c>
      <c r="O82" s="188">
        <v>9.1999999999999998E-2</v>
      </c>
      <c r="P82" s="188">
        <v>0.13800000000000001</v>
      </c>
      <c r="Q82" s="144"/>
      <c r="R82" s="145">
        <v>49.560448819933171</v>
      </c>
      <c r="S82" s="145">
        <v>95.450627499586858</v>
      </c>
      <c r="T82" s="145">
        <v>5.00759057873627</v>
      </c>
      <c r="U82" s="145">
        <v>18.624774418225861</v>
      </c>
      <c r="V82" s="145"/>
      <c r="W82" s="145">
        <v>42.776003110088496</v>
      </c>
      <c r="X82" s="145">
        <v>56.344894529777847</v>
      </c>
      <c r="Y82" s="145">
        <v>86.289122315336897</v>
      </c>
      <c r="Z82" s="145">
        <v>104.61213268383682</v>
      </c>
      <c r="AA82" s="145">
        <v>2.8658087102716463</v>
      </c>
      <c r="AB82" s="145">
        <v>7.1493724472008937</v>
      </c>
      <c r="AC82" s="145">
        <v>14.593520385089152</v>
      </c>
      <c r="AD82" s="145">
        <v>22.656028451362573</v>
      </c>
    </row>
    <row r="83" spans="1:30" x14ac:dyDescent="0.25">
      <c r="A83" s="93" t="s">
        <v>4905</v>
      </c>
      <c r="B83" s="188" t="s">
        <v>143</v>
      </c>
      <c r="C83" s="188">
        <v>0.53253012048192772</v>
      </c>
      <c r="D83" s="188">
        <v>0.3253012048192771</v>
      </c>
      <c r="E83" s="188">
        <v>0.14216867469879518</v>
      </c>
      <c r="F83" s="187">
        <v>1</v>
      </c>
      <c r="G83" s="193">
        <v>415</v>
      </c>
      <c r="H83" s="93"/>
      <c r="I83" s="188" t="s">
        <v>143</v>
      </c>
      <c r="J83" s="188" t="s">
        <v>143</v>
      </c>
      <c r="K83" s="188">
        <v>0.48399999999999999</v>
      </c>
      <c r="L83" s="188">
        <v>0.57999999999999996</v>
      </c>
      <c r="M83" s="188">
        <v>0.28199999999999997</v>
      </c>
      <c r="N83" s="188">
        <v>0.372</v>
      </c>
      <c r="O83" s="188">
        <v>0.112</v>
      </c>
      <c r="P83" s="188">
        <v>0.17899999999999999</v>
      </c>
      <c r="Q83" s="144"/>
      <c r="R83" s="145" t="s">
        <v>143</v>
      </c>
      <c r="S83" s="145">
        <v>29.056680259987019</v>
      </c>
      <c r="T83" s="145">
        <v>18.030922216902923</v>
      </c>
      <c r="U83" s="145">
        <v>7.7823228566713514</v>
      </c>
      <c r="V83" s="145"/>
      <c r="W83" s="145" t="s">
        <v>143</v>
      </c>
      <c r="X83" s="145" t="s">
        <v>143</v>
      </c>
      <c r="Y83" s="145">
        <v>25.225735154217396</v>
      </c>
      <c r="Z83" s="145">
        <v>32.887625365756641</v>
      </c>
      <c r="AA83" s="145">
        <v>14.989287006522042</v>
      </c>
      <c r="AB83" s="145">
        <v>21.072557427283805</v>
      </c>
      <c r="AC83" s="145">
        <v>5.7965054669533647</v>
      </c>
      <c r="AD83" s="145">
        <v>9.7681402463893381</v>
      </c>
    </row>
    <row r="84" spans="1:30" x14ac:dyDescent="0.25">
      <c r="A84" s="93" t="s">
        <v>4906</v>
      </c>
      <c r="B84" s="188" t="s">
        <v>143</v>
      </c>
      <c r="C84" s="188">
        <v>0.71639344262295079</v>
      </c>
      <c r="D84" s="188">
        <v>6.8852459016393447E-2</v>
      </c>
      <c r="E84" s="188">
        <v>0.21475409836065573</v>
      </c>
      <c r="F84" s="187">
        <v>1</v>
      </c>
      <c r="G84" s="193">
        <v>610</v>
      </c>
      <c r="H84" s="93"/>
      <c r="I84" s="188" t="s">
        <v>143</v>
      </c>
      <c r="J84" s="188" t="s">
        <v>143</v>
      </c>
      <c r="K84" s="188">
        <v>0.67900000000000005</v>
      </c>
      <c r="L84" s="188">
        <v>0.751</v>
      </c>
      <c r="M84" s="188">
        <v>5.0999999999999997E-2</v>
      </c>
      <c r="N84" s="188">
        <v>9.1999999999999998E-2</v>
      </c>
      <c r="O84" s="188">
        <v>0.184</v>
      </c>
      <c r="P84" s="188">
        <v>0.249</v>
      </c>
      <c r="Q84" s="144"/>
      <c r="R84" s="145" t="s">
        <v>143</v>
      </c>
      <c r="S84" s="145">
        <v>125.65886549114003</v>
      </c>
      <c r="T84" s="145">
        <v>13.599934465230355</v>
      </c>
      <c r="U84" s="145">
        <v>37.465317252162947</v>
      </c>
      <c r="V84" s="145"/>
      <c r="W84" s="145" t="s">
        <v>143</v>
      </c>
      <c r="X84" s="145" t="s">
        <v>143</v>
      </c>
      <c r="Y84" s="145">
        <v>113.87715118788299</v>
      </c>
      <c r="Z84" s="145">
        <v>137.44057979439708</v>
      </c>
      <c r="AA84" s="145">
        <v>9.4868441886204433</v>
      </c>
      <c r="AB84" s="145">
        <v>17.713024741840265</v>
      </c>
      <c r="AC84" s="145">
        <v>31.04953171737067</v>
      </c>
      <c r="AD84" s="145">
        <v>43.881102786955225</v>
      </c>
    </row>
    <row r="85" spans="1:30" x14ac:dyDescent="0.25">
      <c r="A85" s="93" t="s">
        <v>4907</v>
      </c>
      <c r="B85" s="188">
        <v>5.560382276281494E-2</v>
      </c>
      <c r="C85" s="188">
        <v>0.53866203301476978</v>
      </c>
      <c r="D85" s="188">
        <v>0.22762814943527368</v>
      </c>
      <c r="E85" s="188">
        <v>0.17810599478714162</v>
      </c>
      <c r="F85" s="187">
        <v>1</v>
      </c>
      <c r="G85" s="193">
        <v>1151</v>
      </c>
      <c r="H85" s="93"/>
      <c r="I85" s="188">
        <v>4.3999999999999997E-2</v>
      </c>
      <c r="J85" s="188">
        <v>7.0000000000000007E-2</v>
      </c>
      <c r="K85" s="188">
        <v>0.51</v>
      </c>
      <c r="L85" s="188">
        <v>0.56699999999999995</v>
      </c>
      <c r="M85" s="188">
        <v>0.20399999999999999</v>
      </c>
      <c r="N85" s="188">
        <v>0.253</v>
      </c>
      <c r="O85" s="188">
        <v>0.157</v>
      </c>
      <c r="P85" s="188">
        <v>0.20100000000000001</v>
      </c>
      <c r="Q85" s="144"/>
      <c r="R85" s="145">
        <v>4.3604244304569697</v>
      </c>
      <c r="S85" s="145">
        <v>41.676383912851605</v>
      </c>
      <c r="T85" s="145">
        <v>16.599322992805558</v>
      </c>
      <c r="U85" s="145">
        <v>13.626037795667079</v>
      </c>
      <c r="V85" s="145"/>
      <c r="W85" s="145">
        <v>3.2921204449950121</v>
      </c>
      <c r="X85" s="145">
        <v>5.4287284159189273</v>
      </c>
      <c r="Y85" s="145">
        <v>38.395806755330376</v>
      </c>
      <c r="Z85" s="145">
        <v>44.956961070372834</v>
      </c>
      <c r="AA85" s="145">
        <v>14.589324178191074</v>
      </c>
      <c r="AB85" s="145">
        <v>18.609321807420041</v>
      </c>
      <c r="AC85" s="145">
        <v>11.760737624539217</v>
      </c>
      <c r="AD85" s="145">
        <v>15.491337966794941</v>
      </c>
    </row>
    <row r="86" spans="1:30" x14ac:dyDescent="0.25">
      <c r="A86" s="93" t="s">
        <v>4908</v>
      </c>
      <c r="B86" s="188">
        <v>0.26021505376344084</v>
      </c>
      <c r="C86" s="188">
        <v>0.61146953405017923</v>
      </c>
      <c r="D86" s="188">
        <v>5.3046594982078851E-2</v>
      </c>
      <c r="E86" s="188">
        <v>7.5268817204301078E-2</v>
      </c>
      <c r="F86" s="187">
        <v>1</v>
      </c>
      <c r="G86" s="193">
        <v>1395</v>
      </c>
      <c r="H86" s="93"/>
      <c r="I86" s="188">
        <v>0.23799999999999999</v>
      </c>
      <c r="J86" s="188">
        <v>0.28399999999999997</v>
      </c>
      <c r="K86" s="188">
        <v>0.58599999999999997</v>
      </c>
      <c r="L86" s="188">
        <v>0.63700000000000001</v>
      </c>
      <c r="M86" s="188">
        <v>4.2000000000000003E-2</v>
      </c>
      <c r="N86" s="188">
        <v>6.6000000000000003E-2</v>
      </c>
      <c r="O86" s="188">
        <v>6.3E-2</v>
      </c>
      <c r="P86" s="188">
        <v>0.09</v>
      </c>
      <c r="Q86" s="144"/>
      <c r="R86" s="145">
        <v>48.375594455114211</v>
      </c>
      <c r="S86" s="145">
        <v>105.79205365860862</v>
      </c>
      <c r="T86" s="145">
        <v>8.0021224276742213</v>
      </c>
      <c r="U86" s="145">
        <v>12.576387324066578</v>
      </c>
      <c r="V86" s="145"/>
      <c r="W86" s="145">
        <v>43.399036413068579</v>
      </c>
      <c r="X86" s="145">
        <v>53.352152497159842</v>
      </c>
      <c r="Y86" s="145">
        <v>98.692441841516725</v>
      </c>
      <c r="Z86" s="145">
        <v>112.89166547570052</v>
      </c>
      <c r="AA86" s="145">
        <v>6.1788758668482906</v>
      </c>
      <c r="AB86" s="145">
        <v>9.8253689885001521</v>
      </c>
      <c r="AC86" s="145">
        <v>10.170821051897404</v>
      </c>
      <c r="AD86" s="145">
        <v>14.981953596235753</v>
      </c>
    </row>
    <row r="87" spans="1:30" x14ac:dyDescent="0.25">
      <c r="A87" s="93" t="s">
        <v>4909</v>
      </c>
      <c r="B87" s="188" t="s">
        <v>143</v>
      </c>
      <c r="C87" s="188">
        <v>0.49156626506024098</v>
      </c>
      <c r="D87" s="188">
        <v>0.37590361445783133</v>
      </c>
      <c r="E87" s="188">
        <v>0.13253012048192772</v>
      </c>
      <c r="F87" s="187">
        <v>1</v>
      </c>
      <c r="G87" s="193">
        <v>830</v>
      </c>
      <c r="H87" s="93"/>
      <c r="I87" s="188" t="s">
        <v>143</v>
      </c>
      <c r="J87" s="188" t="s">
        <v>143</v>
      </c>
      <c r="K87" s="188">
        <v>0.45800000000000002</v>
      </c>
      <c r="L87" s="188">
        <v>0.52600000000000002</v>
      </c>
      <c r="M87" s="188">
        <v>0.34399999999999997</v>
      </c>
      <c r="N87" s="188">
        <v>0.40899999999999997</v>
      </c>
      <c r="O87" s="188">
        <v>0.111</v>
      </c>
      <c r="P87" s="188">
        <v>0.157</v>
      </c>
      <c r="Q87" s="144"/>
      <c r="R87" s="145" t="s">
        <v>143</v>
      </c>
      <c r="S87" s="145">
        <v>27.5704568775128</v>
      </c>
      <c r="T87" s="145">
        <v>20.314365782299724</v>
      </c>
      <c r="U87" s="145">
        <v>7.4840280486194857</v>
      </c>
      <c r="V87" s="145"/>
      <c r="W87" s="145" t="s">
        <v>143</v>
      </c>
      <c r="X87" s="145" t="s">
        <v>143</v>
      </c>
      <c r="Y87" s="145">
        <v>24.895172504183464</v>
      </c>
      <c r="Z87" s="145">
        <v>30.245741250842137</v>
      </c>
      <c r="AA87" s="145">
        <v>18.060219778125667</v>
      </c>
      <c r="AB87" s="145">
        <v>22.568511786473781</v>
      </c>
      <c r="AC87" s="145">
        <v>6.0854228594197046</v>
      </c>
      <c r="AD87" s="145">
        <v>8.8826332378192667</v>
      </c>
    </row>
    <row r="88" spans="1:30" x14ac:dyDescent="0.25">
      <c r="A88" s="93" t="s">
        <v>4910</v>
      </c>
      <c r="B88" s="188" t="s">
        <v>143</v>
      </c>
      <c r="C88" s="188">
        <v>0.73934030571198717</v>
      </c>
      <c r="D88" s="188">
        <v>0.1166532582461786</v>
      </c>
      <c r="E88" s="188">
        <v>0.14400643604183427</v>
      </c>
      <c r="F88" s="187">
        <v>1</v>
      </c>
      <c r="G88" s="193">
        <v>1243</v>
      </c>
      <c r="H88" s="93"/>
      <c r="I88" s="188" t="s">
        <v>143</v>
      </c>
      <c r="J88" s="188" t="s">
        <v>143</v>
      </c>
      <c r="K88" s="188">
        <v>0.71399999999999997</v>
      </c>
      <c r="L88" s="188">
        <v>0.76300000000000001</v>
      </c>
      <c r="M88" s="188">
        <v>0.1</v>
      </c>
      <c r="N88" s="188">
        <v>0.13600000000000001</v>
      </c>
      <c r="O88" s="188">
        <v>0.126</v>
      </c>
      <c r="P88" s="188">
        <v>0.16500000000000001</v>
      </c>
      <c r="Q88" s="144"/>
      <c r="R88" s="145" t="s">
        <v>143</v>
      </c>
      <c r="S88" s="145">
        <v>137.84634974473431</v>
      </c>
      <c r="T88" s="145">
        <v>22.777318672230937</v>
      </c>
      <c r="U88" s="145">
        <v>27.051075655270775</v>
      </c>
      <c r="V88" s="145"/>
      <c r="W88" s="145" t="s">
        <v>143</v>
      </c>
      <c r="X88" s="145" t="s">
        <v>143</v>
      </c>
      <c r="Y88" s="145">
        <v>128.93397199188351</v>
      </c>
      <c r="Z88" s="145">
        <v>146.75872749758511</v>
      </c>
      <c r="AA88" s="145">
        <v>19.069874088753679</v>
      </c>
      <c r="AB88" s="145">
        <v>26.484763255708195</v>
      </c>
      <c r="AC88" s="145">
        <v>23.088166699949134</v>
      </c>
      <c r="AD88" s="145">
        <v>31.013984610592416</v>
      </c>
    </row>
    <row r="89" spans="1:30" x14ac:dyDescent="0.25">
      <c r="A89" s="93" t="s">
        <v>4911</v>
      </c>
      <c r="B89" s="188">
        <v>4.71976401179941E-2</v>
      </c>
      <c r="C89" s="188">
        <v>0.48721730580137662</v>
      </c>
      <c r="D89" s="188">
        <v>0.27482792527040317</v>
      </c>
      <c r="E89" s="188">
        <v>0.19075712881022616</v>
      </c>
      <c r="F89" s="187">
        <v>1</v>
      </c>
      <c r="G89" s="193">
        <v>2034</v>
      </c>
      <c r="H89" s="93"/>
      <c r="I89" s="188">
        <v>3.9E-2</v>
      </c>
      <c r="J89" s="188">
        <v>5.7000000000000002E-2</v>
      </c>
      <c r="K89" s="188">
        <v>0.46600000000000003</v>
      </c>
      <c r="L89" s="188">
        <v>0.50900000000000001</v>
      </c>
      <c r="M89" s="188">
        <v>0.25600000000000001</v>
      </c>
      <c r="N89" s="188">
        <v>0.29499999999999998</v>
      </c>
      <c r="O89" s="188">
        <v>0.17399999999999999</v>
      </c>
      <c r="P89" s="188">
        <v>0.20799999999999999</v>
      </c>
      <c r="Q89" s="144"/>
      <c r="R89" s="145">
        <v>3.7027746573480727</v>
      </c>
      <c r="S89" s="145">
        <v>36.088164800469613</v>
      </c>
      <c r="T89" s="145">
        <v>19.496912207986824</v>
      </c>
      <c r="U89" s="145">
        <v>13.812564036695465</v>
      </c>
      <c r="V89" s="145"/>
      <c r="W89" s="145">
        <v>2.9620654596687919</v>
      </c>
      <c r="X89" s="145">
        <v>4.4434838550273534</v>
      </c>
      <c r="Y89" s="145">
        <v>33.841263262755874</v>
      </c>
      <c r="Z89" s="145">
        <v>38.335066338183353</v>
      </c>
      <c r="AA89" s="145">
        <v>17.880634423951726</v>
      </c>
      <c r="AB89" s="145">
        <v>21.113189992021923</v>
      </c>
      <c r="AC89" s="145">
        <v>12.438159712013979</v>
      </c>
      <c r="AD89" s="145">
        <v>15.18696836137695</v>
      </c>
    </row>
    <row r="90" spans="1:30" x14ac:dyDescent="0.25">
      <c r="A90" s="93" t="s">
        <v>4912</v>
      </c>
      <c r="B90" s="188">
        <v>0.27168696936138798</v>
      </c>
      <c r="C90" s="188">
        <v>0.60760428202288663</v>
      </c>
      <c r="D90" s="188">
        <v>5.4263565891472867E-2</v>
      </c>
      <c r="E90" s="188">
        <v>6.6445182724252497E-2</v>
      </c>
      <c r="F90" s="187">
        <v>0.99999999999999989</v>
      </c>
      <c r="G90" s="193">
        <v>2709</v>
      </c>
      <c r="H90" s="93"/>
      <c r="I90" s="188">
        <v>0.255</v>
      </c>
      <c r="J90" s="188">
        <v>0.28899999999999998</v>
      </c>
      <c r="K90" s="188">
        <v>0.58899999999999997</v>
      </c>
      <c r="L90" s="188">
        <v>0.626</v>
      </c>
      <c r="M90" s="188">
        <v>4.5999999999999999E-2</v>
      </c>
      <c r="N90" s="188">
        <v>6.3E-2</v>
      </c>
      <c r="O90" s="188">
        <v>5.8000000000000003E-2</v>
      </c>
      <c r="P90" s="188">
        <v>7.5999999999999998E-2</v>
      </c>
      <c r="Q90" s="144"/>
      <c r="R90" s="145">
        <v>53.193840714125194</v>
      </c>
      <c r="S90" s="145">
        <v>103.77038355547438</v>
      </c>
      <c r="T90" s="145">
        <v>8.6311215961976426</v>
      </c>
      <c r="U90" s="145">
        <v>11.410847352620571</v>
      </c>
      <c r="V90" s="145"/>
      <c r="W90" s="145">
        <v>49.350768788286707</v>
      </c>
      <c r="X90" s="145">
        <v>57.036912639963681</v>
      </c>
      <c r="Y90" s="145">
        <v>98.757188785809603</v>
      </c>
      <c r="Z90" s="145">
        <v>108.78357832513916</v>
      </c>
      <c r="AA90" s="145">
        <v>7.2358310906451742</v>
      </c>
      <c r="AB90" s="145">
        <v>10.026412101750111</v>
      </c>
      <c r="AC90" s="145">
        <v>9.7438392356801415</v>
      </c>
      <c r="AD90" s="145">
        <v>13.077855469561001</v>
      </c>
    </row>
    <row r="91" spans="1:30" x14ac:dyDescent="0.25">
      <c r="A91" s="93" t="s">
        <v>4913</v>
      </c>
      <c r="B91" s="188" t="s">
        <v>143</v>
      </c>
      <c r="C91" s="188">
        <v>0.4824486301369863</v>
      </c>
      <c r="D91" s="188">
        <v>0.3728595890410959</v>
      </c>
      <c r="E91" s="188">
        <v>0.1446917808219178</v>
      </c>
      <c r="F91" s="187">
        <v>1</v>
      </c>
      <c r="G91" s="193">
        <v>2336</v>
      </c>
      <c r="H91" s="93"/>
      <c r="I91" s="188" t="s">
        <v>143</v>
      </c>
      <c r="J91" s="188" t="s">
        <v>143</v>
      </c>
      <c r="K91" s="188">
        <v>0.46200000000000002</v>
      </c>
      <c r="L91" s="188">
        <v>0.503</v>
      </c>
      <c r="M91" s="188">
        <v>0.35299999999999998</v>
      </c>
      <c r="N91" s="188">
        <v>0.39300000000000002</v>
      </c>
      <c r="O91" s="188">
        <v>0.13100000000000001</v>
      </c>
      <c r="P91" s="188">
        <v>0.16</v>
      </c>
      <c r="Q91" s="144"/>
      <c r="R91" s="145" t="s">
        <v>143</v>
      </c>
      <c r="S91" s="145">
        <v>42.265981777661835</v>
      </c>
      <c r="T91" s="145">
        <v>31.615116768268734</v>
      </c>
      <c r="U91" s="145">
        <v>12.537129286113416</v>
      </c>
      <c r="V91" s="145"/>
      <c r="W91" s="145" t="s">
        <v>143</v>
      </c>
      <c r="X91" s="145" t="s">
        <v>143</v>
      </c>
      <c r="Y91" s="145">
        <v>39.798323178685308</v>
      </c>
      <c r="Z91" s="145">
        <v>44.733640376638363</v>
      </c>
      <c r="AA91" s="145">
        <v>29.515491532249747</v>
      </c>
      <c r="AB91" s="145">
        <v>33.714742004287721</v>
      </c>
      <c r="AC91" s="145">
        <v>11.200546616555448</v>
      </c>
      <c r="AD91" s="145">
        <v>13.873711955671384</v>
      </c>
    </row>
    <row r="92" spans="1:30" x14ac:dyDescent="0.25">
      <c r="A92" s="93" t="s">
        <v>4914</v>
      </c>
      <c r="B92" s="188" t="s">
        <v>143</v>
      </c>
      <c r="C92" s="188">
        <v>0.62781092244148695</v>
      </c>
      <c r="D92" s="188">
        <v>0.10647085819183112</v>
      </c>
      <c r="E92" s="188">
        <v>0.26571821936668194</v>
      </c>
      <c r="F92" s="187">
        <v>1</v>
      </c>
      <c r="G92" s="193">
        <v>2179</v>
      </c>
      <c r="H92" s="93"/>
      <c r="I92" s="188" t="s">
        <v>143</v>
      </c>
      <c r="J92" s="188" t="s">
        <v>143</v>
      </c>
      <c r="K92" s="188">
        <v>0.60699999999999998</v>
      </c>
      <c r="L92" s="188">
        <v>0.64800000000000002</v>
      </c>
      <c r="M92" s="188">
        <v>9.4E-2</v>
      </c>
      <c r="N92" s="188">
        <v>0.12</v>
      </c>
      <c r="O92" s="188">
        <v>0.248</v>
      </c>
      <c r="P92" s="188">
        <v>0.28499999999999998</v>
      </c>
      <c r="Q92" s="144"/>
      <c r="R92" s="145" t="s">
        <v>143</v>
      </c>
      <c r="S92" s="145">
        <v>113.56413617297505</v>
      </c>
      <c r="T92" s="145">
        <v>20.951168052088349</v>
      </c>
      <c r="U92" s="145">
        <v>46.975339309050767</v>
      </c>
      <c r="V92" s="145"/>
      <c r="W92" s="145" t="s">
        <v>143</v>
      </c>
      <c r="X92" s="145" t="s">
        <v>143</v>
      </c>
      <c r="Y92" s="145">
        <v>107.54610789021569</v>
      </c>
      <c r="Z92" s="145">
        <v>119.58216445573441</v>
      </c>
      <c r="AA92" s="145">
        <v>18.255165373747332</v>
      </c>
      <c r="AB92" s="145">
        <v>23.647170730429366</v>
      </c>
      <c r="AC92" s="145">
        <v>43.148971490741502</v>
      </c>
      <c r="AD92" s="145">
        <v>50.801707127360032</v>
      </c>
    </row>
    <row r="93" spans="1:30" x14ac:dyDescent="0.25">
      <c r="A93" s="93" t="s">
        <v>4915</v>
      </c>
      <c r="B93" s="188">
        <v>8.0565195835399103E-2</v>
      </c>
      <c r="C93" s="188">
        <v>0.51189885969261284</v>
      </c>
      <c r="D93" s="188">
        <v>0.24938026772434307</v>
      </c>
      <c r="E93" s="188">
        <v>0.15815567674764502</v>
      </c>
      <c r="F93" s="187">
        <v>1</v>
      </c>
      <c r="G93" s="193">
        <v>4034</v>
      </c>
      <c r="H93" s="93"/>
      <c r="I93" s="188">
        <v>7.2999999999999995E-2</v>
      </c>
      <c r="J93" s="188">
        <v>8.8999999999999996E-2</v>
      </c>
      <c r="K93" s="188">
        <v>0.496</v>
      </c>
      <c r="L93" s="188">
        <v>0.52700000000000002</v>
      </c>
      <c r="M93" s="188">
        <v>0.23599999999999999</v>
      </c>
      <c r="N93" s="188">
        <v>0.26300000000000001</v>
      </c>
      <c r="O93" s="188">
        <v>0.14699999999999999</v>
      </c>
      <c r="P93" s="188">
        <v>0.17</v>
      </c>
      <c r="Q93" s="144"/>
      <c r="R93" s="145">
        <v>6.2885695658011862</v>
      </c>
      <c r="S93" s="145">
        <v>39.405337063516846</v>
      </c>
      <c r="T93" s="145">
        <v>18.773077400881281</v>
      </c>
      <c r="U93" s="145">
        <v>12.135173647332035</v>
      </c>
      <c r="V93" s="145"/>
      <c r="W93" s="145">
        <v>5.6048684944645055</v>
      </c>
      <c r="X93" s="145">
        <v>6.9722706371378669</v>
      </c>
      <c r="Y93" s="145">
        <v>37.705719970755176</v>
      </c>
      <c r="Z93" s="145">
        <v>41.104954156278517</v>
      </c>
      <c r="AA93" s="145">
        <v>17.612985080791464</v>
      </c>
      <c r="AB93" s="145">
        <v>19.933169720971097</v>
      </c>
      <c r="AC93" s="145">
        <v>11.193518841500438</v>
      </c>
      <c r="AD93" s="145">
        <v>13.076828453163632</v>
      </c>
    </row>
    <row r="94" spans="1:30" x14ac:dyDescent="0.25">
      <c r="A94" s="93" t="s">
        <v>4916</v>
      </c>
      <c r="B94" s="188">
        <v>0.30656784023059502</v>
      </c>
      <c r="C94" s="188">
        <v>0.555692814494544</v>
      </c>
      <c r="D94" s="188">
        <v>3.6030471484455429E-2</v>
      </c>
      <c r="E94" s="188">
        <v>0.10170887379040559</v>
      </c>
      <c r="F94" s="187">
        <v>1</v>
      </c>
      <c r="G94" s="193">
        <v>4857</v>
      </c>
      <c r="H94" s="93"/>
      <c r="I94" s="188">
        <v>0.29399999999999998</v>
      </c>
      <c r="J94" s="188">
        <v>0.32</v>
      </c>
      <c r="K94" s="188">
        <v>0.54200000000000004</v>
      </c>
      <c r="L94" s="188">
        <v>0.56999999999999995</v>
      </c>
      <c r="M94" s="188">
        <v>3.1E-2</v>
      </c>
      <c r="N94" s="188">
        <v>4.2000000000000003E-2</v>
      </c>
      <c r="O94" s="188">
        <v>9.4E-2</v>
      </c>
      <c r="P94" s="188">
        <v>0.111</v>
      </c>
      <c r="Q94" s="144"/>
      <c r="R94" s="145">
        <v>54.827533722483238</v>
      </c>
      <c r="S94" s="145">
        <v>93.922989195349459</v>
      </c>
      <c r="T94" s="145">
        <v>5.6255033799303629</v>
      </c>
      <c r="U94" s="145">
        <v>17.35791936656528</v>
      </c>
      <c r="V94" s="145"/>
      <c r="W94" s="145">
        <v>52.042647650365417</v>
      </c>
      <c r="X94" s="145">
        <v>57.61241979460106</v>
      </c>
      <c r="Y94" s="145">
        <v>90.37953735091817</v>
      </c>
      <c r="Z94" s="145">
        <v>97.466441039780747</v>
      </c>
      <c r="AA94" s="145">
        <v>4.7920171351308163</v>
      </c>
      <c r="AB94" s="145">
        <v>6.4589896247299095</v>
      </c>
      <c r="AC94" s="145">
        <v>15.827218727611287</v>
      </c>
      <c r="AD94" s="145">
        <v>18.888620005519272</v>
      </c>
    </row>
    <row r="95" spans="1:30" x14ac:dyDescent="0.25">
      <c r="A95" s="93" t="s">
        <v>4917</v>
      </c>
      <c r="B95" s="188" t="s">
        <v>143</v>
      </c>
      <c r="C95" s="188">
        <v>0.47592245153220764</v>
      </c>
      <c r="D95" s="188">
        <v>0.38180112570356473</v>
      </c>
      <c r="E95" s="188">
        <v>0.14227642276422764</v>
      </c>
      <c r="F95" s="187">
        <v>1</v>
      </c>
      <c r="G95" s="193">
        <v>3198</v>
      </c>
      <c r="H95" s="93"/>
      <c r="I95" s="188" t="s">
        <v>143</v>
      </c>
      <c r="J95" s="188" t="s">
        <v>143</v>
      </c>
      <c r="K95" s="188">
        <v>0.45900000000000002</v>
      </c>
      <c r="L95" s="188">
        <v>0.49299999999999999</v>
      </c>
      <c r="M95" s="188">
        <v>0.36499999999999999</v>
      </c>
      <c r="N95" s="188">
        <v>0.39900000000000002</v>
      </c>
      <c r="O95" s="188">
        <v>0.13100000000000001</v>
      </c>
      <c r="P95" s="188">
        <v>0.155</v>
      </c>
      <c r="Q95" s="144"/>
      <c r="R95" s="145" t="s">
        <v>143</v>
      </c>
      <c r="S95" s="145">
        <v>29.113403988522432</v>
      </c>
      <c r="T95" s="145">
        <v>23.206778093817608</v>
      </c>
      <c r="U95" s="145">
        <v>8.8004225726132397</v>
      </c>
      <c r="V95" s="145"/>
      <c r="W95" s="145" t="s">
        <v>143</v>
      </c>
      <c r="X95" s="145" t="s">
        <v>143</v>
      </c>
      <c r="Y95" s="145">
        <v>27.65074955470833</v>
      </c>
      <c r="Z95" s="145">
        <v>30.576058422336533</v>
      </c>
      <c r="AA95" s="145">
        <v>21.905071547662306</v>
      </c>
      <c r="AB95" s="145">
        <v>24.508484639972909</v>
      </c>
      <c r="AC95" s="145">
        <v>7.9917850320915731</v>
      </c>
      <c r="AD95" s="145">
        <v>9.6090601131349072</v>
      </c>
    </row>
    <row r="96" spans="1:30" x14ac:dyDescent="0.25">
      <c r="A96" s="93" t="s">
        <v>4918</v>
      </c>
      <c r="B96" s="188" t="s">
        <v>143</v>
      </c>
      <c r="C96" s="188">
        <v>0.69842878864673086</v>
      </c>
      <c r="D96" s="188">
        <v>9.8580841358337556E-2</v>
      </c>
      <c r="E96" s="188">
        <v>0.20299036999493159</v>
      </c>
      <c r="F96" s="187">
        <v>1</v>
      </c>
      <c r="G96" s="193">
        <v>3946</v>
      </c>
      <c r="H96" s="93"/>
      <c r="I96" s="188" t="s">
        <v>143</v>
      </c>
      <c r="J96" s="188" t="s">
        <v>143</v>
      </c>
      <c r="K96" s="188">
        <v>0.68400000000000005</v>
      </c>
      <c r="L96" s="188">
        <v>0.71299999999999997</v>
      </c>
      <c r="M96" s="188">
        <v>0.09</v>
      </c>
      <c r="N96" s="188">
        <v>0.108</v>
      </c>
      <c r="O96" s="188">
        <v>0.191</v>
      </c>
      <c r="P96" s="188">
        <v>0.216</v>
      </c>
      <c r="Q96" s="144"/>
      <c r="R96" s="145" t="s">
        <v>143</v>
      </c>
      <c r="S96" s="145">
        <v>117.12206574470464</v>
      </c>
      <c r="T96" s="145">
        <v>18.088567142832652</v>
      </c>
      <c r="U96" s="145">
        <v>34.421408200654561</v>
      </c>
      <c r="V96" s="145"/>
      <c r="W96" s="145" t="s">
        <v>143</v>
      </c>
      <c r="X96" s="145" t="s">
        <v>143</v>
      </c>
      <c r="Y96" s="145">
        <v>112.74931030816781</v>
      </c>
      <c r="Z96" s="145">
        <v>121.49482118124148</v>
      </c>
      <c r="AA96" s="145">
        <v>16.290998692819198</v>
      </c>
      <c r="AB96" s="145">
        <v>19.886135592846106</v>
      </c>
      <c r="AC96" s="145">
        <v>32.037615712312103</v>
      </c>
      <c r="AD96" s="145">
        <v>36.805200688997019</v>
      </c>
    </row>
    <row r="97" spans="1:30" x14ac:dyDescent="0.25">
      <c r="A97" s="93" t="s">
        <v>4919</v>
      </c>
      <c r="B97" s="188">
        <v>3.8651315789473686E-2</v>
      </c>
      <c r="C97" s="188">
        <v>0.52302631578947367</v>
      </c>
      <c r="D97" s="188">
        <v>0.25411184210526316</v>
      </c>
      <c r="E97" s="188">
        <v>0.18421052631578946</v>
      </c>
      <c r="F97" s="187">
        <v>1</v>
      </c>
      <c r="G97" s="193">
        <v>1216</v>
      </c>
      <c r="H97" s="93"/>
      <c r="I97" s="188">
        <v>2.9000000000000001E-2</v>
      </c>
      <c r="J97" s="188">
        <v>5.0999999999999997E-2</v>
      </c>
      <c r="K97" s="188">
        <v>0.495</v>
      </c>
      <c r="L97" s="188">
        <v>0.55100000000000005</v>
      </c>
      <c r="M97" s="188">
        <v>0.23</v>
      </c>
      <c r="N97" s="188">
        <v>0.27900000000000003</v>
      </c>
      <c r="O97" s="188">
        <v>0.16300000000000001</v>
      </c>
      <c r="P97" s="188">
        <v>0.20699999999999999</v>
      </c>
      <c r="Q97" s="144"/>
      <c r="R97" s="145">
        <v>2.6932642951460366</v>
      </c>
      <c r="S97" s="145">
        <v>35.875862358888646</v>
      </c>
      <c r="T97" s="145">
        <v>17.121757023997258</v>
      </c>
      <c r="U97" s="145">
        <v>12.522938265816977</v>
      </c>
      <c r="V97" s="145"/>
      <c r="W97" s="145">
        <v>1.92327246706044</v>
      </c>
      <c r="X97" s="145">
        <v>3.4632561232316332</v>
      </c>
      <c r="Y97" s="145">
        <v>33.087624224681839</v>
      </c>
      <c r="Z97" s="145">
        <v>38.664100493095454</v>
      </c>
      <c r="AA97" s="145">
        <v>15.212672481289353</v>
      </c>
      <c r="AB97" s="145">
        <v>19.030841566705163</v>
      </c>
      <c r="AC97" s="145">
        <v>10.882959209492693</v>
      </c>
      <c r="AD97" s="145">
        <v>14.162917322141261</v>
      </c>
    </row>
    <row r="98" spans="1:30" x14ac:dyDescent="0.25">
      <c r="A98" s="93" t="s">
        <v>4920</v>
      </c>
      <c r="B98" s="188">
        <v>0.27795128044971895</v>
      </c>
      <c r="C98" s="188">
        <v>0.58026233603997501</v>
      </c>
      <c r="D98" s="188">
        <v>4.0599625234228609E-2</v>
      </c>
      <c r="E98" s="188">
        <v>0.10118675827607745</v>
      </c>
      <c r="F98" s="187">
        <v>1</v>
      </c>
      <c r="G98" s="193">
        <v>1601</v>
      </c>
      <c r="H98" s="93"/>
      <c r="I98" s="188">
        <v>0.25700000000000001</v>
      </c>
      <c r="J98" s="188">
        <v>0.3</v>
      </c>
      <c r="K98" s="188">
        <v>0.55600000000000005</v>
      </c>
      <c r="L98" s="188">
        <v>0.60399999999999998</v>
      </c>
      <c r="M98" s="188">
        <v>3.2000000000000001E-2</v>
      </c>
      <c r="N98" s="188">
        <v>5.0999999999999997E-2</v>
      </c>
      <c r="O98" s="188">
        <v>8.6999999999999994E-2</v>
      </c>
      <c r="P98" s="188">
        <v>0.11700000000000001</v>
      </c>
      <c r="Q98" s="144"/>
      <c r="R98" s="145">
        <v>48.229968123306854</v>
      </c>
      <c r="S98" s="145">
        <v>90.542016208437786</v>
      </c>
      <c r="T98" s="145">
        <v>6.0133641517988661</v>
      </c>
      <c r="U98" s="145">
        <v>15.935727885387244</v>
      </c>
      <c r="V98" s="145"/>
      <c r="W98" s="145">
        <v>43.748781398363946</v>
      </c>
      <c r="X98" s="145">
        <v>52.711154848249762</v>
      </c>
      <c r="Y98" s="145">
        <v>84.719665311887297</v>
      </c>
      <c r="Z98" s="145">
        <v>96.364367104988276</v>
      </c>
      <c r="AA98" s="145">
        <v>4.5514667397478652</v>
      </c>
      <c r="AB98" s="145">
        <v>7.475261563849867</v>
      </c>
      <c r="AC98" s="145">
        <v>13.481750990746608</v>
      </c>
      <c r="AD98" s="145">
        <v>18.389704780027881</v>
      </c>
    </row>
    <row r="99" spans="1:30" x14ac:dyDescent="0.25">
      <c r="A99" s="93" t="s">
        <v>4921</v>
      </c>
      <c r="B99" s="188" t="s">
        <v>143</v>
      </c>
      <c r="C99" s="188">
        <v>0.44559944559944559</v>
      </c>
      <c r="D99" s="188">
        <v>0.35412335412335411</v>
      </c>
      <c r="E99" s="188">
        <v>0.20027720027720028</v>
      </c>
      <c r="F99" s="187">
        <v>1</v>
      </c>
      <c r="G99" s="193">
        <v>1443</v>
      </c>
      <c r="H99" s="93"/>
      <c r="I99" s="188" t="s">
        <v>143</v>
      </c>
      <c r="J99" s="188" t="s">
        <v>143</v>
      </c>
      <c r="K99" s="188">
        <v>0.42</v>
      </c>
      <c r="L99" s="188">
        <v>0.47099999999999997</v>
      </c>
      <c r="M99" s="188">
        <v>0.33</v>
      </c>
      <c r="N99" s="188">
        <v>0.379</v>
      </c>
      <c r="O99" s="188">
        <v>0.18</v>
      </c>
      <c r="P99" s="188">
        <v>0.222</v>
      </c>
      <c r="Q99" s="144"/>
      <c r="R99" s="145" t="s">
        <v>143</v>
      </c>
      <c r="S99" s="145">
        <v>36.557428766471816</v>
      </c>
      <c r="T99" s="145">
        <v>28.618679835060696</v>
      </c>
      <c r="U99" s="145">
        <v>16.359149210684915</v>
      </c>
      <c r="V99" s="145"/>
      <c r="W99" s="145" t="s">
        <v>143</v>
      </c>
      <c r="X99" s="145" t="s">
        <v>143</v>
      </c>
      <c r="Y99" s="145">
        <v>33.73172762325845</v>
      </c>
      <c r="Z99" s="145">
        <v>39.383129909685181</v>
      </c>
      <c r="AA99" s="145">
        <v>26.137288751156628</v>
      </c>
      <c r="AB99" s="145">
        <v>31.100070918964764</v>
      </c>
      <c r="AC99" s="145">
        <v>14.473035536982419</v>
      </c>
      <c r="AD99" s="145">
        <v>18.245262884387412</v>
      </c>
    </row>
    <row r="100" spans="1:30" x14ac:dyDescent="0.25">
      <c r="A100" s="93" t="s">
        <v>4922</v>
      </c>
      <c r="B100" s="188" t="s">
        <v>143</v>
      </c>
      <c r="C100" s="188">
        <v>0.67035830618892511</v>
      </c>
      <c r="D100" s="188">
        <v>7.8175895765472306E-2</v>
      </c>
      <c r="E100" s="188">
        <v>0.2514657980456026</v>
      </c>
      <c r="F100" s="187">
        <v>1</v>
      </c>
      <c r="G100" s="193">
        <v>1535</v>
      </c>
      <c r="H100" s="93"/>
      <c r="I100" s="188" t="s">
        <v>143</v>
      </c>
      <c r="J100" s="188" t="s">
        <v>143</v>
      </c>
      <c r="K100" s="188">
        <v>0.64600000000000002</v>
      </c>
      <c r="L100" s="188">
        <v>0.69299999999999995</v>
      </c>
      <c r="M100" s="188">
        <v>6.6000000000000003E-2</v>
      </c>
      <c r="N100" s="188">
        <v>9.2999999999999999E-2</v>
      </c>
      <c r="O100" s="188">
        <v>0.23</v>
      </c>
      <c r="P100" s="188">
        <v>0.27400000000000002</v>
      </c>
      <c r="Q100" s="144"/>
      <c r="R100" s="145" t="s">
        <v>143</v>
      </c>
      <c r="S100" s="145">
        <v>132.71849157428028</v>
      </c>
      <c r="T100" s="145">
        <v>17.065961518309681</v>
      </c>
      <c r="U100" s="145">
        <v>49.854563746083642</v>
      </c>
      <c r="V100" s="145"/>
      <c r="W100" s="145" t="s">
        <v>143</v>
      </c>
      <c r="X100" s="145" t="s">
        <v>143</v>
      </c>
      <c r="Y100" s="145">
        <v>124.60925779082031</v>
      </c>
      <c r="Z100" s="145">
        <v>140.82772535774026</v>
      </c>
      <c r="AA100" s="145">
        <v>14.012473569205861</v>
      </c>
      <c r="AB100" s="145">
        <v>20.119449467413503</v>
      </c>
      <c r="AC100" s="145">
        <v>44.881004000623491</v>
      </c>
      <c r="AD100" s="145">
        <v>54.828123491543792</v>
      </c>
    </row>
    <row r="101" spans="1:30" x14ac:dyDescent="0.25">
      <c r="A101" s="93" t="s">
        <v>4923</v>
      </c>
      <c r="B101" s="188">
        <v>7.2164948453608241E-2</v>
      </c>
      <c r="C101" s="188">
        <v>0.49091801669121254</v>
      </c>
      <c r="D101" s="188">
        <v>0.25380461462935688</v>
      </c>
      <c r="E101" s="188">
        <v>0.18311242022582228</v>
      </c>
      <c r="F101" s="187">
        <v>1</v>
      </c>
      <c r="G101" s="193">
        <v>2037</v>
      </c>
      <c r="H101" s="93"/>
      <c r="I101" s="188">
        <v>6.2E-2</v>
      </c>
      <c r="J101" s="188">
        <v>8.4000000000000005E-2</v>
      </c>
      <c r="K101" s="188">
        <v>0.46899999999999997</v>
      </c>
      <c r="L101" s="188">
        <v>0.51300000000000001</v>
      </c>
      <c r="M101" s="188">
        <v>0.23499999999999999</v>
      </c>
      <c r="N101" s="188">
        <v>0.27300000000000002</v>
      </c>
      <c r="O101" s="188">
        <v>0.16700000000000001</v>
      </c>
      <c r="P101" s="188">
        <v>0.2</v>
      </c>
      <c r="Q101" s="144"/>
      <c r="R101" s="145">
        <v>5.9276222903940026</v>
      </c>
      <c r="S101" s="145">
        <v>37.643286203422583</v>
      </c>
      <c r="T101" s="145">
        <v>18.99930513740447</v>
      </c>
      <c r="U101" s="145">
        <v>13.833787892643699</v>
      </c>
      <c r="V101" s="145"/>
      <c r="W101" s="145">
        <v>4.9693742793902498</v>
      </c>
      <c r="X101" s="145">
        <v>6.8858703013977554</v>
      </c>
      <c r="Y101" s="145">
        <v>35.31013115230099</v>
      </c>
      <c r="Z101" s="145">
        <v>39.976441254544177</v>
      </c>
      <c r="AA101" s="145">
        <v>17.361551707722295</v>
      </c>
      <c r="AB101" s="145">
        <v>20.637058567086644</v>
      </c>
      <c r="AC101" s="145">
        <v>12.429866576839894</v>
      </c>
      <c r="AD101" s="145">
        <v>15.237709208447503</v>
      </c>
    </row>
    <row r="102" spans="1:30" x14ac:dyDescent="0.25">
      <c r="A102" s="93" t="s">
        <v>4924</v>
      </c>
      <c r="B102" s="188">
        <v>0.28779304769603881</v>
      </c>
      <c r="C102" s="188">
        <v>0.5460792239288601</v>
      </c>
      <c r="D102" s="188">
        <v>4.3249797898140666E-2</v>
      </c>
      <c r="E102" s="188">
        <v>0.12287793047696038</v>
      </c>
      <c r="F102" s="187">
        <v>1</v>
      </c>
      <c r="G102" s="193">
        <v>2474</v>
      </c>
      <c r="H102" s="93"/>
      <c r="I102" s="188">
        <v>0.27</v>
      </c>
      <c r="J102" s="188">
        <v>0.30599999999999999</v>
      </c>
      <c r="K102" s="188">
        <v>0.52600000000000002</v>
      </c>
      <c r="L102" s="188">
        <v>0.56599999999999995</v>
      </c>
      <c r="M102" s="188">
        <v>3.5999999999999997E-2</v>
      </c>
      <c r="N102" s="188">
        <v>5.1999999999999998E-2</v>
      </c>
      <c r="O102" s="188">
        <v>0.111</v>
      </c>
      <c r="P102" s="188">
        <v>0.13600000000000001</v>
      </c>
      <c r="Q102" s="144"/>
      <c r="R102" s="145">
        <v>52.856448017215648</v>
      </c>
      <c r="S102" s="145">
        <v>90.068921187630608</v>
      </c>
      <c r="T102" s="145">
        <v>6.6624427989187449</v>
      </c>
      <c r="U102" s="145">
        <v>20.526104106426949</v>
      </c>
      <c r="V102" s="145"/>
      <c r="W102" s="145">
        <v>48.973924907062418</v>
      </c>
      <c r="X102" s="145">
        <v>56.738971127368877</v>
      </c>
      <c r="Y102" s="145">
        <v>85.266023251183384</v>
      </c>
      <c r="Z102" s="145">
        <v>94.871819124077831</v>
      </c>
      <c r="AA102" s="145">
        <v>5.4000407931794676</v>
      </c>
      <c r="AB102" s="145">
        <v>7.9248448046580222</v>
      </c>
      <c r="AC102" s="145">
        <v>18.218688600257998</v>
      </c>
      <c r="AD102" s="145">
        <v>22.8335196125959</v>
      </c>
    </row>
    <row r="103" spans="1:30" x14ac:dyDescent="0.25">
      <c r="A103" s="93" t="s">
        <v>4925</v>
      </c>
      <c r="B103" s="188" t="s">
        <v>143</v>
      </c>
      <c r="C103" s="188">
        <v>0.47427557658190422</v>
      </c>
      <c r="D103" s="188">
        <v>0.34654050857480778</v>
      </c>
      <c r="E103" s="188">
        <v>0.17918391484328799</v>
      </c>
      <c r="F103" s="187">
        <v>1</v>
      </c>
      <c r="G103" s="193">
        <v>1691</v>
      </c>
      <c r="H103" s="93"/>
      <c r="I103" s="188" t="s">
        <v>143</v>
      </c>
      <c r="J103" s="188" t="s">
        <v>143</v>
      </c>
      <c r="K103" s="188">
        <v>0.45100000000000001</v>
      </c>
      <c r="L103" s="188">
        <v>0.498</v>
      </c>
      <c r="M103" s="188">
        <v>0.32400000000000001</v>
      </c>
      <c r="N103" s="188">
        <v>0.37</v>
      </c>
      <c r="O103" s="188">
        <v>0.16200000000000001</v>
      </c>
      <c r="P103" s="188">
        <v>0.19800000000000001</v>
      </c>
      <c r="Q103" s="144"/>
      <c r="R103" s="145" t="s">
        <v>143</v>
      </c>
      <c r="S103" s="145">
        <v>30.85849138136442</v>
      </c>
      <c r="T103" s="145">
        <v>21.939499156139703</v>
      </c>
      <c r="U103" s="145">
        <v>11.475952281489006</v>
      </c>
      <c r="V103" s="145"/>
      <c r="W103" s="145" t="s">
        <v>143</v>
      </c>
      <c r="X103" s="145" t="s">
        <v>143</v>
      </c>
      <c r="Y103" s="145">
        <v>28.722775006118425</v>
      </c>
      <c r="Z103" s="145">
        <v>32.994207756610415</v>
      </c>
      <c r="AA103" s="145">
        <v>20.16312693754524</v>
      </c>
      <c r="AB103" s="145">
        <v>23.715871374734167</v>
      </c>
      <c r="AC103" s="145">
        <v>10.183770865332876</v>
      </c>
      <c r="AD103" s="145">
        <v>12.768133697645135</v>
      </c>
    </row>
    <row r="104" spans="1:30" x14ac:dyDescent="0.25">
      <c r="A104" s="93" t="s">
        <v>4926</v>
      </c>
      <c r="B104" s="188" t="s">
        <v>143</v>
      </c>
      <c r="C104" s="188">
        <v>0.69749139203148058</v>
      </c>
      <c r="D104" s="188">
        <v>0.11854402361042794</v>
      </c>
      <c r="E104" s="188">
        <v>0.18396458435809149</v>
      </c>
      <c r="F104" s="187">
        <v>1</v>
      </c>
      <c r="G104" s="193">
        <v>2033</v>
      </c>
      <c r="H104" s="93"/>
      <c r="I104" s="188" t="s">
        <v>143</v>
      </c>
      <c r="J104" s="188" t="s">
        <v>143</v>
      </c>
      <c r="K104" s="188">
        <v>0.67700000000000005</v>
      </c>
      <c r="L104" s="188">
        <v>0.71699999999999997</v>
      </c>
      <c r="M104" s="188">
        <v>0.105</v>
      </c>
      <c r="N104" s="188">
        <v>0.13300000000000001</v>
      </c>
      <c r="O104" s="188">
        <v>0.16800000000000001</v>
      </c>
      <c r="P104" s="188">
        <v>0.20100000000000001</v>
      </c>
      <c r="Q104" s="144"/>
      <c r="R104" s="145" t="s">
        <v>143</v>
      </c>
      <c r="S104" s="145">
        <v>120.44501535350996</v>
      </c>
      <c r="T104" s="145">
        <v>22.130570676511045</v>
      </c>
      <c r="U104" s="145">
        <v>31.878645514161388</v>
      </c>
      <c r="V104" s="145"/>
      <c r="W104" s="145" t="s">
        <v>143</v>
      </c>
      <c r="X104" s="145" t="s">
        <v>143</v>
      </c>
      <c r="Y104" s="145">
        <v>114.17589240419603</v>
      </c>
      <c r="Z104" s="145">
        <v>126.71413830282388</v>
      </c>
      <c r="AA104" s="145">
        <v>19.336482142038971</v>
      </c>
      <c r="AB104" s="145">
        <v>24.924659210983119</v>
      </c>
      <c r="AC104" s="145">
        <v>28.647770701020182</v>
      </c>
      <c r="AD104" s="145">
        <v>35.109520327302597</v>
      </c>
    </row>
    <row r="105" spans="1:30" x14ac:dyDescent="0.25">
      <c r="A105" s="93" t="s">
        <v>4927</v>
      </c>
      <c r="B105" s="188">
        <v>7.7004219409282704E-2</v>
      </c>
      <c r="C105" s="188">
        <v>0.54430379746835444</v>
      </c>
      <c r="D105" s="188">
        <v>0.27953586497890293</v>
      </c>
      <c r="E105" s="188">
        <v>9.9156118143459912E-2</v>
      </c>
      <c r="F105" s="187">
        <v>1</v>
      </c>
      <c r="G105" s="193">
        <v>948</v>
      </c>
      <c r="H105" s="93"/>
      <c r="I105" s="188">
        <v>6.2E-2</v>
      </c>
      <c r="J105" s="188">
        <v>9.6000000000000002E-2</v>
      </c>
      <c r="K105" s="188">
        <v>0.51200000000000001</v>
      </c>
      <c r="L105" s="188">
        <v>0.57599999999999996</v>
      </c>
      <c r="M105" s="188">
        <v>0.252</v>
      </c>
      <c r="N105" s="188">
        <v>0.309</v>
      </c>
      <c r="O105" s="188">
        <v>8.2000000000000003E-2</v>
      </c>
      <c r="P105" s="188">
        <v>0.12</v>
      </c>
      <c r="Q105" s="144"/>
      <c r="R105" s="145">
        <v>5.7971492728598761</v>
      </c>
      <c r="S105" s="145">
        <v>40.433940055691757</v>
      </c>
      <c r="T105" s="145">
        <v>20.7033169492578</v>
      </c>
      <c r="U105" s="145">
        <v>7.3017970857447594</v>
      </c>
      <c r="V105" s="145"/>
      <c r="W105" s="145">
        <v>4.4672794701889176</v>
      </c>
      <c r="X105" s="145">
        <v>7.1270190755308347</v>
      </c>
      <c r="Y105" s="145">
        <v>36.945130337193483</v>
      </c>
      <c r="Z105" s="145">
        <v>43.922749774190031</v>
      </c>
      <c r="AA105" s="145">
        <v>18.21059943443565</v>
      </c>
      <c r="AB105" s="145">
        <v>23.196034464079951</v>
      </c>
      <c r="AC105" s="145">
        <v>5.8256762703236529</v>
      </c>
      <c r="AD105" s="145">
        <v>8.7779179011658659</v>
      </c>
    </row>
    <row r="106" spans="1:30" x14ac:dyDescent="0.25">
      <c r="A106" s="93" t="s">
        <v>4928</v>
      </c>
      <c r="B106" s="188">
        <v>0.2951388888888889</v>
      </c>
      <c r="C106" s="188">
        <v>0.60590277777777779</v>
      </c>
      <c r="D106" s="188">
        <v>6.5972222222222224E-2</v>
      </c>
      <c r="E106" s="188">
        <v>3.2986111111111112E-2</v>
      </c>
      <c r="F106" s="187">
        <v>1</v>
      </c>
      <c r="G106" s="193">
        <v>1152</v>
      </c>
      <c r="H106" s="93"/>
      <c r="I106" s="188">
        <v>0.27</v>
      </c>
      <c r="J106" s="188">
        <v>0.32200000000000001</v>
      </c>
      <c r="K106" s="188">
        <v>0.57699999999999996</v>
      </c>
      <c r="L106" s="188">
        <v>0.63400000000000001</v>
      </c>
      <c r="M106" s="188">
        <v>5.2999999999999999E-2</v>
      </c>
      <c r="N106" s="188">
        <v>8.2000000000000003E-2</v>
      </c>
      <c r="O106" s="188">
        <v>2.4E-2</v>
      </c>
      <c r="P106" s="188">
        <v>4.4999999999999998E-2</v>
      </c>
      <c r="Q106" s="144"/>
      <c r="R106" s="145">
        <v>53.333490318331691</v>
      </c>
      <c r="S106" s="145">
        <v>102.23323857100597</v>
      </c>
      <c r="T106" s="145">
        <v>10.149339344599772</v>
      </c>
      <c r="U106" s="145">
        <v>5.1270005856346144</v>
      </c>
      <c r="V106" s="145"/>
      <c r="W106" s="145">
        <v>47.664357667138638</v>
      </c>
      <c r="X106" s="145">
        <v>59.002622969524744</v>
      </c>
      <c r="Y106" s="145">
        <v>94.648851682806921</v>
      </c>
      <c r="Z106" s="145">
        <v>109.81762545920502</v>
      </c>
      <c r="AA106" s="145">
        <v>7.8674895732379042</v>
      </c>
      <c r="AB106" s="145">
        <v>12.43118911596164</v>
      </c>
      <c r="AC106" s="145">
        <v>3.4968503162004123</v>
      </c>
      <c r="AD106" s="145">
        <v>6.7571508550688169</v>
      </c>
    </row>
    <row r="107" spans="1:30" x14ac:dyDescent="0.25">
      <c r="A107" s="93" t="s">
        <v>4929</v>
      </c>
      <c r="B107" s="188" t="s">
        <v>143</v>
      </c>
      <c r="C107" s="188">
        <v>0.46965317919075145</v>
      </c>
      <c r="D107" s="188">
        <v>0.4111271676300578</v>
      </c>
      <c r="E107" s="188">
        <v>0.11921965317919075</v>
      </c>
      <c r="F107" s="187">
        <v>1</v>
      </c>
      <c r="G107" s="193">
        <v>1384</v>
      </c>
      <c r="H107" s="93"/>
      <c r="I107" s="188" t="s">
        <v>143</v>
      </c>
      <c r="J107" s="188" t="s">
        <v>143</v>
      </c>
      <c r="K107" s="188">
        <v>0.443</v>
      </c>
      <c r="L107" s="188">
        <v>0.496</v>
      </c>
      <c r="M107" s="188">
        <v>0.38500000000000001</v>
      </c>
      <c r="N107" s="188">
        <v>0.437</v>
      </c>
      <c r="O107" s="188">
        <v>0.10299999999999999</v>
      </c>
      <c r="P107" s="188">
        <v>0.13700000000000001</v>
      </c>
      <c r="Q107" s="144"/>
      <c r="R107" s="145" t="s">
        <v>143</v>
      </c>
      <c r="S107" s="145">
        <v>51.306102647164494</v>
      </c>
      <c r="T107" s="145">
        <v>44.540888389581411</v>
      </c>
      <c r="U107" s="145">
        <v>12.916683245638945</v>
      </c>
      <c r="V107" s="145"/>
      <c r="W107" s="145" t="s">
        <v>143</v>
      </c>
      <c r="X107" s="145" t="s">
        <v>143</v>
      </c>
      <c r="Y107" s="145">
        <v>47.36181645957987</v>
      </c>
      <c r="Z107" s="145">
        <v>55.250388834749117</v>
      </c>
      <c r="AA107" s="145">
        <v>40.881076083190251</v>
      </c>
      <c r="AB107" s="145">
        <v>48.200700695972571</v>
      </c>
      <c r="AC107" s="145">
        <v>10.94578088895439</v>
      </c>
      <c r="AD107" s="145">
        <v>14.887585602323499</v>
      </c>
    </row>
    <row r="108" spans="1:30" x14ac:dyDescent="0.25">
      <c r="A108" s="93" t="s">
        <v>4930</v>
      </c>
      <c r="B108" s="188" t="s">
        <v>143</v>
      </c>
      <c r="C108" s="188">
        <v>0.74511930585683295</v>
      </c>
      <c r="D108" s="188">
        <v>0.16268980477223427</v>
      </c>
      <c r="E108" s="188">
        <v>9.2190889370932755E-2</v>
      </c>
      <c r="F108" s="187">
        <v>1</v>
      </c>
      <c r="G108" s="193">
        <v>922</v>
      </c>
      <c r="H108" s="93"/>
      <c r="I108" s="188" t="s">
        <v>143</v>
      </c>
      <c r="J108" s="188" t="s">
        <v>143</v>
      </c>
      <c r="K108" s="188">
        <v>0.71599999999999997</v>
      </c>
      <c r="L108" s="188">
        <v>0.77200000000000002</v>
      </c>
      <c r="M108" s="188">
        <v>0.14000000000000001</v>
      </c>
      <c r="N108" s="188">
        <v>0.188</v>
      </c>
      <c r="O108" s="188">
        <v>7.4999999999999997E-2</v>
      </c>
      <c r="P108" s="188">
        <v>0.113</v>
      </c>
      <c r="Q108" s="144"/>
      <c r="R108" s="145" t="s">
        <v>143</v>
      </c>
      <c r="S108" s="145">
        <v>120.72365987351215</v>
      </c>
      <c r="T108" s="145">
        <v>27.512729614252322</v>
      </c>
      <c r="U108" s="145">
        <v>15.497675653985555</v>
      </c>
      <c r="V108" s="145"/>
      <c r="W108" s="145" t="s">
        <v>143</v>
      </c>
      <c r="X108" s="145" t="s">
        <v>143</v>
      </c>
      <c r="Y108" s="145">
        <v>111.69610585274097</v>
      </c>
      <c r="Z108" s="145">
        <v>129.75121389428332</v>
      </c>
      <c r="AA108" s="145">
        <v>23.109775880495224</v>
      </c>
      <c r="AB108" s="145">
        <v>31.91568334800942</v>
      </c>
      <c r="AC108" s="145">
        <v>12.20299613673631</v>
      </c>
      <c r="AD108" s="145">
        <v>18.792355171234799</v>
      </c>
    </row>
    <row r="109" spans="1:30" x14ac:dyDescent="0.25">
      <c r="A109" s="93" t="s">
        <v>4931</v>
      </c>
      <c r="B109" s="188">
        <v>7.0496083550913843E-2</v>
      </c>
      <c r="C109" s="188">
        <v>0.49869451697127937</v>
      </c>
      <c r="D109" s="188">
        <v>0.27763272410791995</v>
      </c>
      <c r="E109" s="188">
        <v>0.15317667536988686</v>
      </c>
      <c r="F109" s="187">
        <v>1</v>
      </c>
      <c r="G109" s="193">
        <v>1149</v>
      </c>
      <c r="H109" s="93"/>
      <c r="I109" s="188">
        <v>5.7000000000000002E-2</v>
      </c>
      <c r="J109" s="188">
        <v>8.6999999999999994E-2</v>
      </c>
      <c r="K109" s="188">
        <v>0.47</v>
      </c>
      <c r="L109" s="188">
        <v>0.52800000000000002</v>
      </c>
      <c r="M109" s="188">
        <v>0.253</v>
      </c>
      <c r="N109" s="188">
        <v>0.30399999999999999</v>
      </c>
      <c r="O109" s="188">
        <v>0.13400000000000001</v>
      </c>
      <c r="P109" s="188">
        <v>0.17499999999999999</v>
      </c>
      <c r="Q109" s="144"/>
      <c r="R109" s="145">
        <v>5.8807395431241867</v>
      </c>
      <c r="S109" s="145">
        <v>40.366620731112469</v>
      </c>
      <c r="T109" s="145">
        <v>22.762888358592182</v>
      </c>
      <c r="U109" s="145">
        <v>12.523467846270496</v>
      </c>
      <c r="V109" s="145"/>
      <c r="W109" s="145">
        <v>4.6000451537326974</v>
      </c>
      <c r="X109" s="145">
        <v>7.1614339325156759</v>
      </c>
      <c r="Y109" s="145">
        <v>37.061394775364604</v>
      </c>
      <c r="Z109" s="145">
        <v>43.671846686860334</v>
      </c>
      <c r="AA109" s="145">
        <v>20.264913297530988</v>
      </c>
      <c r="AB109" s="145">
        <v>25.260863419653376</v>
      </c>
      <c r="AC109" s="145">
        <v>10.673243708008847</v>
      </c>
      <c r="AD109" s="145">
        <v>14.373691984532144</v>
      </c>
    </row>
    <row r="110" spans="1:30" x14ac:dyDescent="0.25">
      <c r="A110" s="93" t="s">
        <v>4932</v>
      </c>
      <c r="B110" s="188">
        <v>0.28925619834710742</v>
      </c>
      <c r="C110" s="188">
        <v>0.62479338842975207</v>
      </c>
      <c r="D110" s="188">
        <v>5.0413223140495865E-2</v>
      </c>
      <c r="E110" s="188">
        <v>3.553719008264463E-2</v>
      </c>
      <c r="F110" s="187">
        <v>1</v>
      </c>
      <c r="G110" s="193">
        <v>1210</v>
      </c>
      <c r="H110" s="93"/>
      <c r="I110" s="188">
        <v>0.26400000000000001</v>
      </c>
      <c r="J110" s="188">
        <v>0.315</v>
      </c>
      <c r="K110" s="188">
        <v>0.59699999999999998</v>
      </c>
      <c r="L110" s="188">
        <v>0.65200000000000002</v>
      </c>
      <c r="M110" s="188">
        <v>3.9E-2</v>
      </c>
      <c r="N110" s="188">
        <v>6.4000000000000001E-2</v>
      </c>
      <c r="O110" s="188">
        <v>2.5999999999999999E-2</v>
      </c>
      <c r="P110" s="188">
        <v>4.8000000000000001E-2</v>
      </c>
      <c r="Q110" s="144"/>
      <c r="R110" s="145">
        <v>46.558085160879031</v>
      </c>
      <c r="S110" s="145">
        <v>96.702462757148709</v>
      </c>
      <c r="T110" s="145">
        <v>7.4501618153337699</v>
      </c>
      <c r="U110" s="145">
        <v>5.391979786030614</v>
      </c>
      <c r="V110" s="145"/>
      <c r="W110" s="145">
        <v>41.680361869703944</v>
      </c>
      <c r="X110" s="145">
        <v>51.435808452054118</v>
      </c>
      <c r="Y110" s="145">
        <v>89.809075005342095</v>
      </c>
      <c r="Z110" s="145">
        <v>103.59585050895532</v>
      </c>
      <c r="AA110" s="145">
        <v>5.5805266866259187</v>
      </c>
      <c r="AB110" s="145">
        <v>9.3197969440416202</v>
      </c>
      <c r="AC110" s="145">
        <v>3.780332137111948</v>
      </c>
      <c r="AD110" s="145">
        <v>7.00362743494928</v>
      </c>
    </row>
    <row r="111" spans="1:30" x14ac:dyDescent="0.25">
      <c r="A111" s="93" t="s">
        <v>4933</v>
      </c>
      <c r="B111" s="188" t="s">
        <v>143</v>
      </c>
      <c r="C111" s="188">
        <v>0.44159021406727827</v>
      </c>
      <c r="D111" s="188">
        <v>0.38654434250764524</v>
      </c>
      <c r="E111" s="188">
        <v>0.17186544342507645</v>
      </c>
      <c r="F111" s="187">
        <v>1</v>
      </c>
      <c r="G111" s="193">
        <v>1635</v>
      </c>
      <c r="H111" s="93"/>
      <c r="I111" s="188" t="s">
        <v>143</v>
      </c>
      <c r="J111" s="188" t="s">
        <v>143</v>
      </c>
      <c r="K111" s="188">
        <v>0.41799999999999998</v>
      </c>
      <c r="L111" s="188">
        <v>0.46600000000000003</v>
      </c>
      <c r="M111" s="188">
        <v>0.36299999999999999</v>
      </c>
      <c r="N111" s="188">
        <v>0.41</v>
      </c>
      <c r="O111" s="188">
        <v>0.154</v>
      </c>
      <c r="P111" s="188">
        <v>0.191</v>
      </c>
      <c r="Q111" s="144"/>
      <c r="R111" s="145" t="s">
        <v>143</v>
      </c>
      <c r="S111" s="145">
        <v>51.417204374561649</v>
      </c>
      <c r="T111" s="145">
        <v>45.497258525403716</v>
      </c>
      <c r="U111" s="145">
        <v>20.041767002733394</v>
      </c>
      <c r="V111" s="145"/>
      <c r="W111" s="145" t="s">
        <v>143</v>
      </c>
      <c r="X111" s="145" t="s">
        <v>143</v>
      </c>
      <c r="Y111" s="145">
        <v>47.666645974009121</v>
      </c>
      <c r="Z111" s="145">
        <v>55.167762775114177</v>
      </c>
      <c r="AA111" s="145">
        <v>41.950082333272412</v>
      </c>
      <c r="AB111" s="145">
        <v>49.044434717535019</v>
      </c>
      <c r="AC111" s="145">
        <v>17.698407499985755</v>
      </c>
      <c r="AD111" s="145">
        <v>22.385126505481033</v>
      </c>
    </row>
    <row r="112" spans="1:30" x14ac:dyDescent="0.25">
      <c r="A112" s="93" t="s">
        <v>4934</v>
      </c>
      <c r="B112" s="188" t="s">
        <v>143</v>
      </c>
      <c r="C112" s="188">
        <v>0.72736124634858812</v>
      </c>
      <c r="D112" s="188">
        <v>0.12950340798442064</v>
      </c>
      <c r="E112" s="188">
        <v>0.14313534566699124</v>
      </c>
      <c r="F112" s="187">
        <v>1</v>
      </c>
      <c r="G112" s="193">
        <v>1027</v>
      </c>
      <c r="H112" s="93"/>
      <c r="I112" s="188" t="s">
        <v>143</v>
      </c>
      <c r="J112" s="188" t="s">
        <v>143</v>
      </c>
      <c r="K112" s="188">
        <v>0.69899999999999995</v>
      </c>
      <c r="L112" s="188">
        <v>0.754</v>
      </c>
      <c r="M112" s="188">
        <v>0.11</v>
      </c>
      <c r="N112" s="188">
        <v>0.151</v>
      </c>
      <c r="O112" s="188">
        <v>0.123</v>
      </c>
      <c r="P112" s="188">
        <v>0.16600000000000001</v>
      </c>
      <c r="Q112" s="144"/>
      <c r="R112" s="145" t="s">
        <v>143</v>
      </c>
      <c r="S112" s="145">
        <v>124.6545151594965</v>
      </c>
      <c r="T112" s="145">
        <v>26.087725941218679</v>
      </c>
      <c r="U112" s="145">
        <v>23.910951868037817</v>
      </c>
      <c r="V112" s="145"/>
      <c r="W112" s="145" t="s">
        <v>143</v>
      </c>
      <c r="X112" s="145" t="s">
        <v>143</v>
      </c>
      <c r="Y112" s="145">
        <v>115.71520956040406</v>
      </c>
      <c r="Z112" s="145">
        <v>133.59382075858895</v>
      </c>
      <c r="AA112" s="145">
        <v>21.654024201033309</v>
      </c>
      <c r="AB112" s="145">
        <v>30.521427681404049</v>
      </c>
      <c r="AC112" s="145">
        <v>20.045553408712109</v>
      </c>
      <c r="AD112" s="145">
        <v>27.776350327363524</v>
      </c>
    </row>
    <row r="113" spans="1:30" x14ac:dyDescent="0.25">
      <c r="A113" s="93" t="s">
        <v>4935</v>
      </c>
      <c r="B113" s="188">
        <v>7.3694029850746273E-2</v>
      </c>
      <c r="C113" s="188">
        <v>0.52891791044776115</v>
      </c>
      <c r="D113" s="188">
        <v>0.2042910447761194</v>
      </c>
      <c r="E113" s="188">
        <v>0.19309701492537312</v>
      </c>
      <c r="F113" s="187">
        <v>0.99999999999999989</v>
      </c>
      <c r="G113" s="193">
        <v>1072</v>
      </c>
      <c r="H113" s="93"/>
      <c r="I113" s="188">
        <v>0.06</v>
      </c>
      <c r="J113" s="188">
        <v>9.0999999999999998E-2</v>
      </c>
      <c r="K113" s="188">
        <v>0.499</v>
      </c>
      <c r="L113" s="188">
        <v>0.55900000000000005</v>
      </c>
      <c r="M113" s="188">
        <v>0.18099999999999999</v>
      </c>
      <c r="N113" s="188">
        <v>0.22900000000000001</v>
      </c>
      <c r="O113" s="188">
        <v>0.17100000000000001</v>
      </c>
      <c r="P113" s="188">
        <v>0.218</v>
      </c>
      <c r="Q113" s="144"/>
      <c r="R113" s="145">
        <v>5.3159540759166699</v>
      </c>
      <c r="S113" s="145">
        <v>38.350383808303803</v>
      </c>
      <c r="T113" s="145">
        <v>14.709738930211905</v>
      </c>
      <c r="U113" s="145">
        <v>13.625316485692508</v>
      </c>
      <c r="V113" s="145"/>
      <c r="W113" s="145">
        <v>4.1436946158289931</v>
      </c>
      <c r="X113" s="145">
        <v>6.4882135360043467</v>
      </c>
      <c r="Y113" s="145">
        <v>35.193676929705802</v>
      </c>
      <c r="Z113" s="145">
        <v>41.507090686901805</v>
      </c>
      <c r="AA113" s="145">
        <v>12.761514527570025</v>
      </c>
      <c r="AB113" s="145">
        <v>16.657963332853786</v>
      </c>
      <c r="AC113" s="145">
        <v>11.769147561899677</v>
      </c>
      <c r="AD113" s="145">
        <v>15.481485409485339</v>
      </c>
    </row>
    <row r="114" spans="1:30" x14ac:dyDescent="0.25">
      <c r="A114" s="93" t="s">
        <v>4936</v>
      </c>
      <c r="B114" s="188">
        <v>0.29971181556195964</v>
      </c>
      <c r="C114" s="188">
        <v>0.51440922190201732</v>
      </c>
      <c r="D114" s="188">
        <v>3.9625360230547552E-2</v>
      </c>
      <c r="E114" s="188">
        <v>0.14625360230547552</v>
      </c>
      <c r="F114" s="187">
        <v>1</v>
      </c>
      <c r="G114" s="193">
        <v>1388</v>
      </c>
      <c r="H114" s="93"/>
      <c r="I114" s="188">
        <v>0.27600000000000002</v>
      </c>
      <c r="J114" s="188">
        <v>0.32400000000000001</v>
      </c>
      <c r="K114" s="188">
        <v>0.48799999999999999</v>
      </c>
      <c r="L114" s="188">
        <v>0.54100000000000004</v>
      </c>
      <c r="M114" s="188">
        <v>3.1E-2</v>
      </c>
      <c r="N114" s="188">
        <v>5.0999999999999997E-2</v>
      </c>
      <c r="O114" s="188">
        <v>0.129</v>
      </c>
      <c r="P114" s="188">
        <v>0.16600000000000001</v>
      </c>
      <c r="Q114" s="144"/>
      <c r="R114" s="145">
        <v>51.551092739474917</v>
      </c>
      <c r="S114" s="145">
        <v>82.337030278435918</v>
      </c>
      <c r="T114" s="145">
        <v>6.3571634766478891</v>
      </c>
      <c r="U114" s="145">
        <v>23.015500910569362</v>
      </c>
      <c r="V114" s="145"/>
      <c r="W114" s="145">
        <v>46.597192215069114</v>
      </c>
      <c r="X114" s="145">
        <v>56.504993263880721</v>
      </c>
      <c r="Y114" s="145">
        <v>76.297513886434771</v>
      </c>
      <c r="Z114" s="145">
        <v>88.376546670437065</v>
      </c>
      <c r="AA114" s="145">
        <v>4.6770519699358468</v>
      </c>
      <c r="AB114" s="145">
        <v>8.0372749833599322</v>
      </c>
      <c r="AC114" s="145">
        <v>19.849372799519454</v>
      </c>
      <c r="AD114" s="145">
        <v>26.181629021619269</v>
      </c>
    </row>
    <row r="115" spans="1:30" x14ac:dyDescent="0.25">
      <c r="A115" s="93" t="s">
        <v>4937</v>
      </c>
      <c r="B115" s="188" t="s">
        <v>143</v>
      </c>
      <c r="C115" s="188">
        <v>0.28710725893824485</v>
      </c>
      <c r="D115" s="188">
        <v>0.33694474539544961</v>
      </c>
      <c r="E115" s="188">
        <v>0.37594799566630555</v>
      </c>
      <c r="F115" s="187">
        <v>1</v>
      </c>
      <c r="G115" s="193">
        <v>923</v>
      </c>
      <c r="H115" s="93"/>
      <c r="I115" s="188" t="s">
        <v>143</v>
      </c>
      <c r="J115" s="188" t="s">
        <v>143</v>
      </c>
      <c r="K115" s="188">
        <v>0.25900000000000001</v>
      </c>
      <c r="L115" s="188">
        <v>0.317</v>
      </c>
      <c r="M115" s="188">
        <v>0.307</v>
      </c>
      <c r="N115" s="188">
        <v>0.36799999999999999</v>
      </c>
      <c r="O115" s="188">
        <v>0.34499999999999997</v>
      </c>
      <c r="P115" s="188">
        <v>0.40799999999999997</v>
      </c>
      <c r="Q115" s="144"/>
      <c r="R115" s="145" t="s">
        <v>143</v>
      </c>
      <c r="S115" s="145">
        <v>18.12268849233584</v>
      </c>
      <c r="T115" s="145">
        <v>21.245811236217843</v>
      </c>
      <c r="U115" s="145">
        <v>23.78158062539072</v>
      </c>
      <c r="V115" s="145"/>
      <c r="W115" s="145" t="s">
        <v>143</v>
      </c>
      <c r="X115" s="145" t="s">
        <v>143</v>
      </c>
      <c r="Y115" s="145">
        <v>15.94068339956587</v>
      </c>
      <c r="Z115" s="145">
        <v>20.304693585105809</v>
      </c>
      <c r="AA115" s="145">
        <v>18.884521956583203</v>
      </c>
      <c r="AB115" s="145">
        <v>23.607100515852483</v>
      </c>
      <c r="AC115" s="145">
        <v>21.279322833639132</v>
      </c>
      <c r="AD115" s="145">
        <v>26.283838417142309</v>
      </c>
    </row>
    <row r="116" spans="1:30" x14ac:dyDescent="0.25">
      <c r="A116" s="93" t="s">
        <v>4938</v>
      </c>
      <c r="B116" s="188" t="s">
        <v>143</v>
      </c>
      <c r="C116" s="188">
        <v>0.69271758436944941</v>
      </c>
      <c r="D116" s="188">
        <v>5.9502664298401418E-2</v>
      </c>
      <c r="E116" s="188">
        <v>0.24777975133214919</v>
      </c>
      <c r="F116" s="187">
        <v>1</v>
      </c>
      <c r="G116" s="193">
        <v>1126</v>
      </c>
      <c r="H116" s="93"/>
      <c r="I116" s="188" t="s">
        <v>143</v>
      </c>
      <c r="J116" s="188" t="s">
        <v>143</v>
      </c>
      <c r="K116" s="188">
        <v>0.66500000000000004</v>
      </c>
      <c r="L116" s="188">
        <v>0.71899999999999997</v>
      </c>
      <c r="M116" s="188">
        <v>4.7E-2</v>
      </c>
      <c r="N116" s="188">
        <v>7.4999999999999997E-2</v>
      </c>
      <c r="O116" s="188">
        <v>0.223</v>
      </c>
      <c r="P116" s="188">
        <v>0.27400000000000002</v>
      </c>
      <c r="Q116" s="144"/>
      <c r="R116" s="145" t="s">
        <v>143</v>
      </c>
      <c r="S116" s="145">
        <v>115.90550548042891</v>
      </c>
      <c r="T116" s="145">
        <v>11.623760389125801</v>
      </c>
      <c r="U116" s="145">
        <v>40.074051194012952</v>
      </c>
      <c r="V116" s="145"/>
      <c r="W116" s="145" t="s">
        <v>143</v>
      </c>
      <c r="X116" s="145" t="s">
        <v>143</v>
      </c>
      <c r="Y116" s="145">
        <v>107.77134314758469</v>
      </c>
      <c r="Z116" s="145">
        <v>124.03966781327314</v>
      </c>
      <c r="AA116" s="145">
        <v>8.8404264269079569</v>
      </c>
      <c r="AB116" s="145">
        <v>14.407094351343645</v>
      </c>
      <c r="AC116" s="145">
        <v>35.371676642830025</v>
      </c>
      <c r="AD116" s="145">
        <v>44.77642574519588</v>
      </c>
    </row>
    <row r="117" spans="1:30" x14ac:dyDescent="0.25">
      <c r="A117" s="93" t="s">
        <v>4939</v>
      </c>
      <c r="B117" s="188">
        <v>5.0299953853253344E-2</v>
      </c>
      <c r="C117" s="188">
        <v>0.57268112598061838</v>
      </c>
      <c r="D117" s="188">
        <v>0.22796492847254268</v>
      </c>
      <c r="E117" s="188">
        <v>0.1490539916935856</v>
      </c>
      <c r="F117" s="187">
        <v>1</v>
      </c>
      <c r="G117" s="193">
        <v>2167</v>
      </c>
      <c r="H117" s="93"/>
      <c r="I117" s="188">
        <v>4.2000000000000003E-2</v>
      </c>
      <c r="J117" s="188">
        <v>0.06</v>
      </c>
      <c r="K117" s="188">
        <v>0.55200000000000005</v>
      </c>
      <c r="L117" s="188">
        <v>0.59299999999999997</v>
      </c>
      <c r="M117" s="188">
        <v>0.21099999999999999</v>
      </c>
      <c r="N117" s="188">
        <v>0.246</v>
      </c>
      <c r="O117" s="188">
        <v>0.13500000000000001</v>
      </c>
      <c r="P117" s="188">
        <v>0.16500000000000001</v>
      </c>
      <c r="Q117" s="144"/>
      <c r="R117" s="145">
        <v>3.6284552202587319</v>
      </c>
      <c r="S117" s="145">
        <v>43.222197704910194</v>
      </c>
      <c r="T117" s="145">
        <v>17.013920151793606</v>
      </c>
      <c r="U117" s="145">
        <v>11.164314203873097</v>
      </c>
      <c r="V117" s="145"/>
      <c r="W117" s="145">
        <v>2.9472709824552359</v>
      </c>
      <c r="X117" s="145">
        <v>4.3096394580622279</v>
      </c>
      <c r="Y117" s="145">
        <v>40.817408431094989</v>
      </c>
      <c r="Z117" s="145">
        <v>45.626986978725398</v>
      </c>
      <c r="AA117" s="145">
        <v>15.513554935347965</v>
      </c>
      <c r="AB117" s="145">
        <v>18.514285368239246</v>
      </c>
      <c r="AC117" s="145">
        <v>9.9467640475429615</v>
      </c>
      <c r="AD117" s="145">
        <v>12.381864360203233</v>
      </c>
    </row>
    <row r="118" spans="1:30" x14ac:dyDescent="0.25">
      <c r="A118" s="93" t="s">
        <v>4940</v>
      </c>
      <c r="B118" s="188">
        <v>0.31996885947839626</v>
      </c>
      <c r="C118" s="188">
        <v>0.60101206695212139</v>
      </c>
      <c r="D118" s="188">
        <v>3.8147138964577658E-2</v>
      </c>
      <c r="E118" s="188">
        <v>4.0871934604904632E-2</v>
      </c>
      <c r="F118" s="187">
        <v>1</v>
      </c>
      <c r="G118" s="193">
        <v>2569</v>
      </c>
      <c r="H118" s="93"/>
      <c r="I118" s="188">
        <v>0.30199999999999999</v>
      </c>
      <c r="J118" s="188">
        <v>0.33800000000000002</v>
      </c>
      <c r="K118" s="188">
        <v>0.58199999999999996</v>
      </c>
      <c r="L118" s="188">
        <v>0.62</v>
      </c>
      <c r="M118" s="188">
        <v>3.1E-2</v>
      </c>
      <c r="N118" s="188">
        <v>4.5999999999999999E-2</v>
      </c>
      <c r="O118" s="188">
        <v>3.4000000000000002E-2</v>
      </c>
      <c r="P118" s="188">
        <v>4.9000000000000002E-2</v>
      </c>
      <c r="Q118" s="144"/>
      <c r="R118" s="145">
        <v>54.046337914736078</v>
      </c>
      <c r="S118" s="145">
        <v>96.834696267509429</v>
      </c>
      <c r="T118" s="145">
        <v>5.7283365197649481</v>
      </c>
      <c r="U118" s="145">
        <v>6.5932058872267705</v>
      </c>
      <c r="V118" s="145"/>
      <c r="W118" s="145">
        <v>50.351576199652797</v>
      </c>
      <c r="X118" s="145">
        <v>57.74109962981936</v>
      </c>
      <c r="Y118" s="145">
        <v>92.004515125288734</v>
      </c>
      <c r="Z118" s="145">
        <v>101.66487740973012</v>
      </c>
      <c r="AA118" s="145">
        <v>4.5941837523125324</v>
      </c>
      <c r="AB118" s="145">
        <v>6.8624892872173637</v>
      </c>
      <c r="AC118" s="145">
        <v>5.332081106390147</v>
      </c>
      <c r="AD118" s="145">
        <v>7.854330668063394</v>
      </c>
    </row>
    <row r="119" spans="1:30" x14ac:dyDescent="0.25">
      <c r="A119" s="93" t="s">
        <v>4941</v>
      </c>
      <c r="B119" s="188" t="s">
        <v>143</v>
      </c>
      <c r="C119" s="188">
        <v>0.51843817787418656</v>
      </c>
      <c r="D119" s="188">
        <v>0.37689804772234275</v>
      </c>
      <c r="E119" s="188">
        <v>0.10466377440347072</v>
      </c>
      <c r="F119" s="187">
        <v>1</v>
      </c>
      <c r="G119" s="193">
        <v>1844</v>
      </c>
      <c r="H119" s="93"/>
      <c r="I119" s="188" t="s">
        <v>143</v>
      </c>
      <c r="J119" s="188" t="s">
        <v>143</v>
      </c>
      <c r="K119" s="188">
        <v>0.496</v>
      </c>
      <c r="L119" s="188">
        <v>0.54100000000000004</v>
      </c>
      <c r="M119" s="188">
        <v>0.35499999999999998</v>
      </c>
      <c r="N119" s="188">
        <v>0.39900000000000002</v>
      </c>
      <c r="O119" s="188">
        <v>9.1999999999999998E-2</v>
      </c>
      <c r="P119" s="188">
        <v>0.11899999999999999</v>
      </c>
      <c r="Q119" s="144"/>
      <c r="R119" s="145" t="s">
        <v>143</v>
      </c>
      <c r="S119" s="145">
        <v>32.988853026918669</v>
      </c>
      <c r="T119" s="145">
        <v>24.002765276216355</v>
      </c>
      <c r="U119" s="145">
        <v>6.7434844524086195</v>
      </c>
      <c r="V119" s="145"/>
      <c r="W119" s="145" t="s">
        <v>143</v>
      </c>
      <c r="X119" s="145" t="s">
        <v>143</v>
      </c>
      <c r="Y119" s="145">
        <v>30.897658944652019</v>
      </c>
      <c r="Z119" s="145">
        <v>35.080047109185323</v>
      </c>
      <c r="AA119" s="145">
        <v>22.218230781382061</v>
      </c>
      <c r="AB119" s="145">
        <v>25.787299771050648</v>
      </c>
      <c r="AC119" s="145">
        <v>5.7920874529491782</v>
      </c>
      <c r="AD119" s="145">
        <v>7.6948814518680608</v>
      </c>
    </row>
    <row r="120" spans="1:30" x14ac:dyDescent="0.25">
      <c r="A120" s="93" t="s">
        <v>4942</v>
      </c>
      <c r="B120" s="188" t="s">
        <v>143</v>
      </c>
      <c r="C120" s="188">
        <v>0.78618693134822171</v>
      </c>
      <c r="D120" s="188">
        <v>6.0794044665012405E-2</v>
      </c>
      <c r="E120" s="188">
        <v>0.15301902398676592</v>
      </c>
      <c r="F120" s="187">
        <v>1</v>
      </c>
      <c r="G120" s="193">
        <v>2418</v>
      </c>
      <c r="H120" s="93"/>
      <c r="I120" s="188" t="s">
        <v>143</v>
      </c>
      <c r="J120" s="188" t="s">
        <v>143</v>
      </c>
      <c r="K120" s="188">
        <v>0.76900000000000002</v>
      </c>
      <c r="L120" s="188">
        <v>0.80200000000000005</v>
      </c>
      <c r="M120" s="188">
        <v>5.1999999999999998E-2</v>
      </c>
      <c r="N120" s="188">
        <v>7.0999999999999994E-2</v>
      </c>
      <c r="O120" s="188">
        <v>0.13900000000000001</v>
      </c>
      <c r="P120" s="188">
        <v>0.16800000000000001</v>
      </c>
      <c r="Q120" s="144"/>
      <c r="R120" s="145" t="s">
        <v>143</v>
      </c>
      <c r="S120" s="145">
        <v>146.88528976750484</v>
      </c>
      <c r="T120" s="145">
        <v>12.243475250394372</v>
      </c>
      <c r="U120" s="145">
        <v>28.546181589365979</v>
      </c>
      <c r="V120" s="145"/>
      <c r="W120" s="145" t="s">
        <v>143</v>
      </c>
      <c r="X120" s="145" t="s">
        <v>143</v>
      </c>
      <c r="Y120" s="145">
        <v>140.28225905541603</v>
      </c>
      <c r="Z120" s="145">
        <v>153.48832047959365</v>
      </c>
      <c r="AA120" s="145">
        <v>10.264218605537494</v>
      </c>
      <c r="AB120" s="145">
        <v>14.22273189525125</v>
      </c>
      <c r="AC120" s="145">
        <v>25.637452772942449</v>
      </c>
      <c r="AD120" s="145">
        <v>31.454910405789509</v>
      </c>
    </row>
    <row r="121" spans="1:30" x14ac:dyDescent="0.25">
      <c r="A121" s="93" t="s">
        <v>4943</v>
      </c>
      <c r="B121" s="188">
        <v>4.8797250859106529E-2</v>
      </c>
      <c r="C121" s="188">
        <v>0.61374570446735399</v>
      </c>
      <c r="D121" s="188">
        <v>0.21305841924398625</v>
      </c>
      <c r="E121" s="188">
        <v>0.12439862542955327</v>
      </c>
      <c r="F121" s="187">
        <v>1</v>
      </c>
      <c r="G121" s="193">
        <v>1455</v>
      </c>
      <c r="H121" s="93"/>
      <c r="I121" s="188">
        <v>3.9E-2</v>
      </c>
      <c r="J121" s="188">
        <v>6.0999999999999999E-2</v>
      </c>
      <c r="K121" s="188">
        <v>0.58799999999999997</v>
      </c>
      <c r="L121" s="188">
        <v>0.63800000000000001</v>
      </c>
      <c r="M121" s="188">
        <v>0.193</v>
      </c>
      <c r="N121" s="188">
        <v>0.23499999999999999</v>
      </c>
      <c r="O121" s="188">
        <v>0.108</v>
      </c>
      <c r="P121" s="188">
        <v>0.14199999999999999</v>
      </c>
      <c r="Q121" s="144"/>
      <c r="R121" s="145">
        <v>3.8413784658973964</v>
      </c>
      <c r="S121" s="145">
        <v>43.439068897626555</v>
      </c>
      <c r="T121" s="145">
        <v>14.134872330166592</v>
      </c>
      <c r="U121" s="145">
        <v>8.8922678990180284</v>
      </c>
      <c r="V121" s="145"/>
      <c r="W121" s="145">
        <v>2.9478384748178534</v>
      </c>
      <c r="X121" s="145">
        <v>4.7349184569769394</v>
      </c>
      <c r="Y121" s="145">
        <v>40.589948187305026</v>
      </c>
      <c r="Z121" s="145">
        <v>46.288189607948084</v>
      </c>
      <c r="AA121" s="145">
        <v>12.56137099913065</v>
      </c>
      <c r="AB121" s="145">
        <v>15.708373661202534</v>
      </c>
      <c r="AC121" s="145">
        <v>7.5967920464824976</v>
      </c>
      <c r="AD121" s="145">
        <v>10.18774375155356</v>
      </c>
    </row>
    <row r="122" spans="1:30" x14ac:dyDescent="0.25">
      <c r="A122" s="93" t="s">
        <v>4944</v>
      </c>
      <c r="B122" s="188">
        <v>0.28969696969696968</v>
      </c>
      <c r="C122" s="188">
        <v>0.5884848484848485</v>
      </c>
      <c r="D122" s="188">
        <v>5.5757575757575756E-2</v>
      </c>
      <c r="E122" s="188">
        <v>6.6060606060606056E-2</v>
      </c>
      <c r="F122" s="187">
        <v>1</v>
      </c>
      <c r="G122" s="193">
        <v>1650</v>
      </c>
      <c r="H122" s="93"/>
      <c r="I122" s="188">
        <v>0.26800000000000002</v>
      </c>
      <c r="J122" s="188">
        <v>0.312</v>
      </c>
      <c r="K122" s="188">
        <v>0.56499999999999995</v>
      </c>
      <c r="L122" s="188">
        <v>0.61199999999999999</v>
      </c>
      <c r="M122" s="188">
        <v>4.5999999999999999E-2</v>
      </c>
      <c r="N122" s="188">
        <v>6.8000000000000005E-2</v>
      </c>
      <c r="O122" s="188">
        <v>5.5E-2</v>
      </c>
      <c r="P122" s="188">
        <v>7.9000000000000001E-2</v>
      </c>
      <c r="Q122" s="144"/>
      <c r="R122" s="145">
        <v>52.995306759940796</v>
      </c>
      <c r="S122" s="145">
        <v>93.435682111009257</v>
      </c>
      <c r="T122" s="145">
        <v>7.1069162709886067</v>
      </c>
      <c r="U122" s="145">
        <v>10.600494121034584</v>
      </c>
      <c r="V122" s="145"/>
      <c r="W122" s="145">
        <v>48.244366894279111</v>
      </c>
      <c r="X122" s="145">
        <v>57.746246625602481</v>
      </c>
      <c r="Y122" s="145">
        <v>87.558634394313216</v>
      </c>
      <c r="Z122" s="145">
        <v>99.312729827705297</v>
      </c>
      <c r="AA122" s="145">
        <v>5.6546596786306838</v>
      </c>
      <c r="AB122" s="145">
        <v>8.5591728633465287</v>
      </c>
      <c r="AC122" s="145">
        <v>8.6104214675645796</v>
      </c>
      <c r="AD122" s="145">
        <v>12.590566774504589</v>
      </c>
    </row>
    <row r="123" spans="1:30" x14ac:dyDescent="0.25">
      <c r="A123" s="93" t="s">
        <v>4945</v>
      </c>
      <c r="B123" s="188" t="s">
        <v>143</v>
      </c>
      <c r="C123" s="188">
        <v>0.53859060402684567</v>
      </c>
      <c r="D123" s="188">
        <v>0.33640939597315433</v>
      </c>
      <c r="E123" s="188">
        <v>0.125</v>
      </c>
      <c r="F123" s="187">
        <v>1</v>
      </c>
      <c r="G123" s="193">
        <v>1192</v>
      </c>
      <c r="H123" s="93"/>
      <c r="I123" s="188" t="s">
        <v>143</v>
      </c>
      <c r="J123" s="188" t="s">
        <v>143</v>
      </c>
      <c r="K123" s="188">
        <v>0.51</v>
      </c>
      <c r="L123" s="188">
        <v>0.56699999999999995</v>
      </c>
      <c r="M123" s="188">
        <v>0.31</v>
      </c>
      <c r="N123" s="188">
        <v>0.36399999999999999</v>
      </c>
      <c r="O123" s="188">
        <v>0.107</v>
      </c>
      <c r="P123" s="188">
        <v>0.14499999999999999</v>
      </c>
      <c r="Q123" s="144"/>
      <c r="R123" s="145" t="s">
        <v>143</v>
      </c>
      <c r="S123" s="145">
        <v>32.174500931782958</v>
      </c>
      <c r="T123" s="145">
        <v>18.762087614558475</v>
      </c>
      <c r="U123" s="145">
        <v>7.5781676005008061</v>
      </c>
      <c r="V123" s="145"/>
      <c r="W123" s="145" t="s">
        <v>143</v>
      </c>
      <c r="X123" s="145" t="s">
        <v>143</v>
      </c>
      <c r="Y123" s="145">
        <v>29.685641455963982</v>
      </c>
      <c r="Z123" s="145">
        <v>34.663360407601935</v>
      </c>
      <c r="AA123" s="145">
        <v>16.925697083605886</v>
      </c>
      <c r="AB123" s="145">
        <v>20.598478145511063</v>
      </c>
      <c r="AC123" s="145">
        <v>6.361345348215611</v>
      </c>
      <c r="AD123" s="145">
        <v>8.7949898527860011</v>
      </c>
    </row>
    <row r="124" spans="1:30" x14ac:dyDescent="0.25">
      <c r="A124" s="93" t="s">
        <v>4946</v>
      </c>
      <c r="B124" s="188" t="s">
        <v>143</v>
      </c>
      <c r="C124" s="188">
        <v>0.75449964002879766</v>
      </c>
      <c r="D124" s="188">
        <v>0.10439164866810655</v>
      </c>
      <c r="E124" s="188">
        <v>0.14110871130309574</v>
      </c>
      <c r="F124" s="187">
        <v>1</v>
      </c>
      <c r="G124" s="193">
        <v>1389</v>
      </c>
      <c r="H124" s="93"/>
      <c r="I124" s="188" t="s">
        <v>143</v>
      </c>
      <c r="J124" s="188" t="s">
        <v>143</v>
      </c>
      <c r="K124" s="188">
        <v>0.73099999999999998</v>
      </c>
      <c r="L124" s="188">
        <v>0.77600000000000002</v>
      </c>
      <c r="M124" s="188">
        <v>8.8999999999999996E-2</v>
      </c>
      <c r="N124" s="188">
        <v>0.122</v>
      </c>
      <c r="O124" s="188">
        <v>0.124</v>
      </c>
      <c r="P124" s="188">
        <v>0.16</v>
      </c>
      <c r="Q124" s="144"/>
      <c r="R124" s="145" t="s">
        <v>143</v>
      </c>
      <c r="S124" s="145">
        <v>120.01553440666828</v>
      </c>
      <c r="T124" s="145">
        <v>15.533065206738893</v>
      </c>
      <c r="U124" s="145">
        <v>22.260839369841658</v>
      </c>
      <c r="V124" s="145"/>
      <c r="W124" s="145" t="s">
        <v>143</v>
      </c>
      <c r="X124" s="145" t="s">
        <v>143</v>
      </c>
      <c r="Y124" s="145">
        <v>112.74924161878528</v>
      </c>
      <c r="Z124" s="145">
        <v>127.28182719455128</v>
      </c>
      <c r="AA124" s="145">
        <v>13.004761533500488</v>
      </c>
      <c r="AB124" s="145">
        <v>18.061368879977298</v>
      </c>
      <c r="AC124" s="145">
        <v>19.144321858063826</v>
      </c>
      <c r="AD124" s="145">
        <v>25.377356881619491</v>
      </c>
    </row>
    <row r="125" spans="1:30" x14ac:dyDescent="0.25">
      <c r="A125" s="93" t="s">
        <v>4947</v>
      </c>
      <c r="B125" s="188">
        <v>6.3009636767976274E-2</v>
      </c>
      <c r="C125" s="188">
        <v>0.60192735359525573</v>
      </c>
      <c r="D125" s="188">
        <v>0.21793921423276502</v>
      </c>
      <c r="E125" s="188">
        <v>0.11712379540400296</v>
      </c>
      <c r="F125" s="187">
        <v>1</v>
      </c>
      <c r="G125" s="193">
        <v>1349</v>
      </c>
      <c r="H125" s="93"/>
      <c r="I125" s="188">
        <v>5.0999999999999997E-2</v>
      </c>
      <c r="J125" s="188">
        <v>7.6999999999999999E-2</v>
      </c>
      <c r="K125" s="188">
        <v>0.57599999999999996</v>
      </c>
      <c r="L125" s="188">
        <v>0.628</v>
      </c>
      <c r="M125" s="188">
        <v>0.19700000000000001</v>
      </c>
      <c r="N125" s="188">
        <v>0.24099999999999999</v>
      </c>
      <c r="O125" s="188">
        <v>0.10100000000000001</v>
      </c>
      <c r="P125" s="188">
        <v>0.13500000000000001</v>
      </c>
      <c r="Q125" s="144"/>
      <c r="R125" s="145">
        <v>5.0828352552568514</v>
      </c>
      <c r="S125" s="145">
        <v>45.819785302520458</v>
      </c>
      <c r="T125" s="145">
        <v>16.369852277297209</v>
      </c>
      <c r="U125" s="145">
        <v>9.1926568834643891</v>
      </c>
      <c r="V125" s="145"/>
      <c r="W125" s="145">
        <v>4.0022659118959698</v>
      </c>
      <c r="X125" s="145">
        <v>6.163404598617733</v>
      </c>
      <c r="Y125" s="145">
        <v>42.668185195004213</v>
      </c>
      <c r="Z125" s="145">
        <v>48.971385410036703</v>
      </c>
      <c r="AA125" s="145">
        <v>14.498622299238493</v>
      </c>
      <c r="AB125" s="145">
        <v>18.241082255355927</v>
      </c>
      <c r="AC125" s="145">
        <v>7.7592529951290103</v>
      </c>
      <c r="AD125" s="145">
        <v>10.626060771799768</v>
      </c>
    </row>
    <row r="126" spans="1:30" x14ac:dyDescent="0.25">
      <c r="A126" s="93" t="s">
        <v>4948</v>
      </c>
      <c r="B126" s="188">
        <v>0.27861347285807719</v>
      </c>
      <c r="C126" s="188">
        <v>0.62589928057553956</v>
      </c>
      <c r="D126" s="188">
        <v>3.858731196860693E-2</v>
      </c>
      <c r="E126" s="188">
        <v>5.6899934597776328E-2</v>
      </c>
      <c r="F126" s="187">
        <v>1</v>
      </c>
      <c r="G126" s="193">
        <v>1529</v>
      </c>
      <c r="H126" s="93"/>
      <c r="I126" s="188">
        <v>0.25700000000000001</v>
      </c>
      <c r="J126" s="188">
        <v>0.30199999999999999</v>
      </c>
      <c r="K126" s="188">
        <v>0.60099999999999998</v>
      </c>
      <c r="L126" s="188">
        <v>0.65</v>
      </c>
      <c r="M126" s="188">
        <v>0.03</v>
      </c>
      <c r="N126" s="188">
        <v>4.9000000000000002E-2</v>
      </c>
      <c r="O126" s="188">
        <v>4.5999999999999999E-2</v>
      </c>
      <c r="P126" s="188">
        <v>7.0000000000000007E-2</v>
      </c>
      <c r="Q126" s="144"/>
      <c r="R126" s="145">
        <v>48.528908010208745</v>
      </c>
      <c r="S126" s="145">
        <v>92.468772255208933</v>
      </c>
      <c r="T126" s="145">
        <v>5.7251233949802938</v>
      </c>
      <c r="U126" s="145">
        <v>8.6711488202454738</v>
      </c>
      <c r="V126" s="145"/>
      <c r="W126" s="145">
        <v>43.92049078971543</v>
      </c>
      <c r="X126" s="145">
        <v>53.137325230702061</v>
      </c>
      <c r="Y126" s="145">
        <v>86.61015409001439</v>
      </c>
      <c r="Z126" s="145">
        <v>98.327390420403475</v>
      </c>
      <c r="AA126" s="145">
        <v>4.2642421381345832</v>
      </c>
      <c r="AB126" s="145">
        <v>7.1860046518260043</v>
      </c>
      <c r="AC126" s="145">
        <v>6.8490451412861653</v>
      </c>
      <c r="AD126" s="145">
        <v>10.493252499204782</v>
      </c>
    </row>
    <row r="127" spans="1:30" x14ac:dyDescent="0.25">
      <c r="A127" s="93" t="s">
        <v>4949</v>
      </c>
      <c r="B127" s="188" t="s">
        <v>143</v>
      </c>
      <c r="C127" s="188">
        <v>0.55672385168788041</v>
      </c>
      <c r="D127" s="188">
        <v>0.35860542335362477</v>
      </c>
      <c r="E127" s="188">
        <v>8.4670724958494745E-2</v>
      </c>
      <c r="F127" s="187">
        <v>0.99999999999999989</v>
      </c>
      <c r="G127" s="193">
        <v>1807</v>
      </c>
      <c r="H127" s="93"/>
      <c r="I127" s="188" t="s">
        <v>143</v>
      </c>
      <c r="J127" s="188" t="s">
        <v>143</v>
      </c>
      <c r="K127" s="188">
        <v>0.53400000000000003</v>
      </c>
      <c r="L127" s="188">
        <v>0.57899999999999996</v>
      </c>
      <c r="M127" s="188">
        <v>0.33700000000000002</v>
      </c>
      <c r="N127" s="188">
        <v>0.38100000000000001</v>
      </c>
      <c r="O127" s="188">
        <v>7.2999999999999995E-2</v>
      </c>
      <c r="P127" s="188">
        <v>9.8000000000000004E-2</v>
      </c>
      <c r="Q127" s="144"/>
      <c r="R127" s="145" t="s">
        <v>143</v>
      </c>
      <c r="S127" s="145">
        <v>58.470792761561796</v>
      </c>
      <c r="T127" s="145">
        <v>37.038111104838848</v>
      </c>
      <c r="U127" s="145">
        <v>9.0334927259518114</v>
      </c>
      <c r="V127" s="145"/>
      <c r="W127" s="145" t="s">
        <v>143</v>
      </c>
      <c r="X127" s="145" t="s">
        <v>143</v>
      </c>
      <c r="Y127" s="145">
        <v>54.857558970224702</v>
      </c>
      <c r="Z127" s="145">
        <v>62.084026552898891</v>
      </c>
      <c r="AA127" s="145">
        <v>34.186322045496532</v>
      </c>
      <c r="AB127" s="145">
        <v>39.889900164181164</v>
      </c>
      <c r="AC127" s="145">
        <v>7.6020761069792169</v>
      </c>
      <c r="AD127" s="145">
        <v>10.464909344924406</v>
      </c>
    </row>
    <row r="128" spans="1:30" x14ac:dyDescent="0.25">
      <c r="A128" s="93" t="s">
        <v>4950</v>
      </c>
      <c r="B128" s="188" t="s">
        <v>143</v>
      </c>
      <c r="C128" s="188">
        <v>0.78046875000000004</v>
      </c>
      <c r="D128" s="188">
        <v>8.8281250000000006E-2</v>
      </c>
      <c r="E128" s="188">
        <v>0.13125000000000001</v>
      </c>
      <c r="F128" s="187">
        <v>1</v>
      </c>
      <c r="G128" s="193">
        <v>1280</v>
      </c>
      <c r="H128" s="93"/>
      <c r="I128" s="188" t="s">
        <v>143</v>
      </c>
      <c r="J128" s="188" t="s">
        <v>143</v>
      </c>
      <c r="K128" s="188">
        <v>0.75700000000000001</v>
      </c>
      <c r="L128" s="188">
        <v>0.80200000000000005</v>
      </c>
      <c r="M128" s="188">
        <v>7.3999999999999996E-2</v>
      </c>
      <c r="N128" s="188">
        <v>0.105</v>
      </c>
      <c r="O128" s="188">
        <v>0.114</v>
      </c>
      <c r="P128" s="188">
        <v>0.151</v>
      </c>
      <c r="Q128" s="144"/>
      <c r="R128" s="145" t="s">
        <v>143</v>
      </c>
      <c r="S128" s="145">
        <v>129.33946288798111</v>
      </c>
      <c r="T128" s="145">
        <v>15.519233744367819</v>
      </c>
      <c r="U128" s="145">
        <v>22.149020110658341</v>
      </c>
      <c r="V128" s="145"/>
      <c r="W128" s="145" t="s">
        <v>143</v>
      </c>
      <c r="X128" s="145" t="s">
        <v>143</v>
      </c>
      <c r="Y128" s="145">
        <v>121.318908644039</v>
      </c>
      <c r="Z128" s="145">
        <v>137.36001713192323</v>
      </c>
      <c r="AA128" s="145">
        <v>12.657777403616475</v>
      </c>
      <c r="AB128" s="145">
        <v>18.380690085119163</v>
      </c>
      <c r="AC128" s="145">
        <v>18.799705469235061</v>
      </c>
      <c r="AD128" s="145">
        <v>25.498334752081622</v>
      </c>
    </row>
    <row r="129" spans="1:30" x14ac:dyDescent="0.25">
      <c r="A129" s="93" t="s">
        <v>4951</v>
      </c>
      <c r="B129" s="188">
        <v>8.1862745098039216E-2</v>
      </c>
      <c r="C129" s="188">
        <v>0.48970588235294116</v>
      </c>
      <c r="D129" s="188">
        <v>0.24264705882352941</v>
      </c>
      <c r="E129" s="188">
        <v>0.1857843137254902</v>
      </c>
      <c r="F129" s="187">
        <v>1</v>
      </c>
      <c r="G129" s="193">
        <v>2040</v>
      </c>
      <c r="H129" s="93"/>
      <c r="I129" s="188">
        <v>7.0999999999999994E-2</v>
      </c>
      <c r="J129" s="188">
        <v>9.5000000000000001E-2</v>
      </c>
      <c r="K129" s="188">
        <v>0.46800000000000003</v>
      </c>
      <c r="L129" s="188">
        <v>0.51100000000000001</v>
      </c>
      <c r="M129" s="188">
        <v>0.22500000000000001</v>
      </c>
      <c r="N129" s="188">
        <v>0.26200000000000001</v>
      </c>
      <c r="O129" s="188">
        <v>0.17</v>
      </c>
      <c r="P129" s="188">
        <v>0.20300000000000001</v>
      </c>
      <c r="Q129" s="144"/>
      <c r="R129" s="145">
        <v>5.2115993732647352</v>
      </c>
      <c r="S129" s="145">
        <v>33.000129956962517</v>
      </c>
      <c r="T129" s="145">
        <v>16.412345273952379</v>
      </c>
      <c r="U129" s="145">
        <v>12.510038291687938</v>
      </c>
      <c r="V129" s="145"/>
      <c r="W129" s="145">
        <v>4.4211594652209856</v>
      </c>
      <c r="X129" s="145">
        <v>6.0020392813084849</v>
      </c>
      <c r="Y129" s="145">
        <v>30.953737259273712</v>
      </c>
      <c r="Z129" s="145">
        <v>35.046522654651326</v>
      </c>
      <c r="AA129" s="145">
        <v>14.96649235290305</v>
      </c>
      <c r="AB129" s="145">
        <v>17.858198195001709</v>
      </c>
      <c r="AC129" s="145">
        <v>11.250547184669724</v>
      </c>
      <c r="AD129" s="145">
        <v>13.769529398706151</v>
      </c>
    </row>
    <row r="130" spans="1:30" x14ac:dyDescent="0.25">
      <c r="A130" s="93" t="s">
        <v>4952</v>
      </c>
      <c r="B130" s="188">
        <v>0.33523537803138376</v>
      </c>
      <c r="C130" s="188">
        <v>0.57310984308131241</v>
      </c>
      <c r="D130" s="188">
        <v>3.6733238231098433E-2</v>
      </c>
      <c r="E130" s="188">
        <v>5.4921540656205421E-2</v>
      </c>
      <c r="F130" s="187">
        <v>1</v>
      </c>
      <c r="G130" s="193">
        <v>2804</v>
      </c>
      <c r="H130" s="93"/>
      <c r="I130" s="188">
        <v>0.318</v>
      </c>
      <c r="J130" s="188">
        <v>0.35299999999999998</v>
      </c>
      <c r="K130" s="188">
        <v>0.55500000000000005</v>
      </c>
      <c r="L130" s="188">
        <v>0.59099999999999997</v>
      </c>
      <c r="M130" s="188">
        <v>0.03</v>
      </c>
      <c r="N130" s="188">
        <v>4.3999999999999997E-2</v>
      </c>
      <c r="O130" s="188">
        <v>4.7E-2</v>
      </c>
      <c r="P130" s="188">
        <v>6.4000000000000001E-2</v>
      </c>
      <c r="Q130" s="144"/>
      <c r="R130" s="145">
        <v>57.445329767964992</v>
      </c>
      <c r="S130" s="145">
        <v>96.500069677161221</v>
      </c>
      <c r="T130" s="145">
        <v>6.09107511167353</v>
      </c>
      <c r="U130" s="145">
        <v>9.1093182946856626</v>
      </c>
      <c r="V130" s="145"/>
      <c r="W130" s="145">
        <v>53.772956043166289</v>
      </c>
      <c r="X130" s="145">
        <v>61.117703492763695</v>
      </c>
      <c r="Y130" s="145">
        <v>91.781876047524875</v>
      </c>
      <c r="Z130" s="145">
        <v>101.21826330679757</v>
      </c>
      <c r="AA130" s="145">
        <v>4.9147390416396952</v>
      </c>
      <c r="AB130" s="145">
        <v>7.2674111817073648</v>
      </c>
      <c r="AC130" s="145">
        <v>7.670580712464715</v>
      </c>
      <c r="AD130" s="145">
        <v>10.548055876906609</v>
      </c>
    </row>
    <row r="131" spans="1:30" x14ac:dyDescent="0.25">
      <c r="A131" s="93" t="s">
        <v>4953</v>
      </c>
      <c r="B131" s="188" t="s">
        <v>143</v>
      </c>
      <c r="C131" s="188">
        <v>0.48438274665344572</v>
      </c>
      <c r="D131" s="188">
        <v>0.36341100644521568</v>
      </c>
      <c r="E131" s="188">
        <v>0.15220624690133863</v>
      </c>
      <c r="F131" s="187">
        <v>1</v>
      </c>
      <c r="G131" s="193">
        <v>2017</v>
      </c>
      <c r="H131" s="93"/>
      <c r="I131" s="188" t="s">
        <v>143</v>
      </c>
      <c r="J131" s="188" t="s">
        <v>143</v>
      </c>
      <c r="K131" s="188">
        <v>0.46300000000000002</v>
      </c>
      <c r="L131" s="188">
        <v>0.50600000000000001</v>
      </c>
      <c r="M131" s="188">
        <v>0.34300000000000003</v>
      </c>
      <c r="N131" s="188">
        <v>0.38500000000000001</v>
      </c>
      <c r="O131" s="188">
        <v>0.13700000000000001</v>
      </c>
      <c r="P131" s="188">
        <v>0.16900000000000001</v>
      </c>
      <c r="Q131" s="144"/>
      <c r="R131" s="145" t="s">
        <v>143</v>
      </c>
      <c r="S131" s="145">
        <v>32.481962378435256</v>
      </c>
      <c r="T131" s="145">
        <v>24.755780319118113</v>
      </c>
      <c r="U131" s="145">
        <v>10.236995617154987</v>
      </c>
      <c r="V131" s="145"/>
      <c r="W131" s="145" t="s">
        <v>143</v>
      </c>
      <c r="X131" s="145" t="s">
        <v>143</v>
      </c>
      <c r="Y131" s="145">
        <v>30.445149892968434</v>
      </c>
      <c r="Z131" s="145">
        <v>34.518774863902081</v>
      </c>
      <c r="AA131" s="145">
        <v>22.963604125066475</v>
      </c>
      <c r="AB131" s="145">
        <v>26.547956513169751</v>
      </c>
      <c r="AC131" s="145">
        <v>9.0918534654639611</v>
      </c>
      <c r="AD131" s="145">
        <v>11.382137768846013</v>
      </c>
    </row>
    <row r="132" spans="1:30" x14ac:dyDescent="0.25">
      <c r="A132" s="93" t="s">
        <v>4954</v>
      </c>
      <c r="B132" s="188" t="s">
        <v>143</v>
      </c>
      <c r="C132" s="188">
        <v>0.71450000000000002</v>
      </c>
      <c r="D132" s="188">
        <v>8.3000000000000004E-2</v>
      </c>
      <c r="E132" s="188">
        <v>0.20250000000000001</v>
      </c>
      <c r="F132" s="187">
        <v>1</v>
      </c>
      <c r="G132" s="193">
        <v>2000</v>
      </c>
      <c r="H132" s="93"/>
      <c r="I132" s="188" t="s">
        <v>143</v>
      </c>
      <c r="J132" s="188" t="s">
        <v>143</v>
      </c>
      <c r="K132" s="188">
        <v>0.69399999999999995</v>
      </c>
      <c r="L132" s="188">
        <v>0.73399999999999999</v>
      </c>
      <c r="M132" s="188">
        <v>7.1999999999999995E-2</v>
      </c>
      <c r="N132" s="188">
        <v>9.6000000000000002E-2</v>
      </c>
      <c r="O132" s="188">
        <v>0.185</v>
      </c>
      <c r="P132" s="188">
        <v>0.221</v>
      </c>
      <c r="Q132" s="144"/>
      <c r="R132" s="145" t="s">
        <v>143</v>
      </c>
      <c r="S132" s="145">
        <v>102.73154185244124</v>
      </c>
      <c r="T132" s="145">
        <v>14.177169619345772</v>
      </c>
      <c r="U132" s="145">
        <v>29.096821316805045</v>
      </c>
      <c r="V132" s="145"/>
      <c r="W132" s="145" t="s">
        <v>143</v>
      </c>
      <c r="X132" s="145" t="s">
        <v>143</v>
      </c>
      <c r="Y132" s="145">
        <v>97.405019384638862</v>
      </c>
      <c r="Z132" s="145">
        <v>108.05806432024362</v>
      </c>
      <c r="AA132" s="145">
        <v>12.02046055934149</v>
      </c>
      <c r="AB132" s="145">
        <v>16.333878679350054</v>
      </c>
      <c r="AC132" s="145">
        <v>26.26298927299748</v>
      </c>
      <c r="AD132" s="145">
        <v>31.93065336061261</v>
      </c>
    </row>
    <row r="133" spans="1:30" x14ac:dyDescent="0.25">
      <c r="A133" s="93" t="s">
        <v>4955</v>
      </c>
      <c r="B133" s="188">
        <v>8.604240282685513E-2</v>
      </c>
      <c r="C133" s="188">
        <v>0.45971731448763253</v>
      </c>
      <c r="D133" s="188">
        <v>0.22332155477031801</v>
      </c>
      <c r="E133" s="188">
        <v>0.23091872791519436</v>
      </c>
      <c r="F133" s="187">
        <v>1</v>
      </c>
      <c r="G133" s="193">
        <v>5660</v>
      </c>
      <c r="H133" s="93"/>
      <c r="I133" s="188">
        <v>7.9000000000000001E-2</v>
      </c>
      <c r="J133" s="188">
        <v>9.4E-2</v>
      </c>
      <c r="K133" s="188">
        <v>0.44700000000000001</v>
      </c>
      <c r="L133" s="188">
        <v>0.47299999999999998</v>
      </c>
      <c r="M133" s="188">
        <v>0.21299999999999999</v>
      </c>
      <c r="N133" s="188">
        <v>0.23400000000000001</v>
      </c>
      <c r="O133" s="188">
        <v>0.22</v>
      </c>
      <c r="P133" s="188">
        <v>0.24199999999999999</v>
      </c>
      <c r="Q133" s="144"/>
      <c r="R133" s="145">
        <v>6.8004834612512948</v>
      </c>
      <c r="S133" s="145">
        <v>33.990187770077661</v>
      </c>
      <c r="T133" s="145">
        <v>15.82249264599487</v>
      </c>
      <c r="U133" s="145">
        <v>17.265722649266195</v>
      </c>
      <c r="V133" s="145"/>
      <c r="W133" s="145">
        <v>6.196491192615591</v>
      </c>
      <c r="X133" s="145">
        <v>7.4044757298869985</v>
      </c>
      <c r="Y133" s="145">
        <v>32.684149241439926</v>
      </c>
      <c r="Z133" s="145">
        <v>35.296226298715396</v>
      </c>
      <c r="AA133" s="145">
        <v>14.950209589108379</v>
      </c>
      <c r="AB133" s="145">
        <v>16.694775702881362</v>
      </c>
      <c r="AC133" s="145">
        <v>16.329664048950487</v>
      </c>
      <c r="AD133" s="145">
        <v>18.201781249581902</v>
      </c>
    </row>
    <row r="134" spans="1:30" x14ac:dyDescent="0.25">
      <c r="A134" s="93" t="s">
        <v>4956</v>
      </c>
      <c r="B134" s="188">
        <v>0.30355835407819592</v>
      </c>
      <c r="C134" s="188">
        <v>0.59013032654854303</v>
      </c>
      <c r="D134" s="188">
        <v>4.7737589691023576E-2</v>
      </c>
      <c r="E134" s="188">
        <v>5.8573729682237514E-2</v>
      </c>
      <c r="F134" s="187">
        <v>1.0000000000000002</v>
      </c>
      <c r="G134" s="193">
        <v>6829</v>
      </c>
      <c r="H134" s="93"/>
      <c r="I134" s="188">
        <v>0.29299999999999998</v>
      </c>
      <c r="J134" s="188">
        <v>0.315</v>
      </c>
      <c r="K134" s="188">
        <v>0.57799999999999996</v>
      </c>
      <c r="L134" s="188">
        <v>0.60199999999999998</v>
      </c>
      <c r="M134" s="188">
        <v>4.2999999999999997E-2</v>
      </c>
      <c r="N134" s="188">
        <v>5.2999999999999999E-2</v>
      </c>
      <c r="O134" s="188">
        <v>5.2999999999999999E-2</v>
      </c>
      <c r="P134" s="188">
        <v>6.4000000000000001E-2</v>
      </c>
      <c r="Q134" s="144"/>
      <c r="R134" s="145">
        <v>57.846948898265602</v>
      </c>
      <c r="S134" s="145">
        <v>103.63501858578238</v>
      </c>
      <c r="T134" s="145">
        <v>6.8506278454119567</v>
      </c>
      <c r="U134" s="145">
        <v>10.45779623983046</v>
      </c>
      <c r="V134" s="145"/>
      <c r="W134" s="145">
        <v>55.356733710155439</v>
      </c>
      <c r="X134" s="145">
        <v>60.337164086375765</v>
      </c>
      <c r="Y134" s="145">
        <v>100.43531256935235</v>
      </c>
      <c r="Z134" s="145">
        <v>106.8347246022124</v>
      </c>
      <c r="AA134" s="145">
        <v>6.1069623239053596</v>
      </c>
      <c r="AB134" s="145">
        <v>7.5942933669185537</v>
      </c>
      <c r="AC134" s="145">
        <v>9.4329322083270739</v>
      </c>
      <c r="AD134" s="145">
        <v>11.482660271333845</v>
      </c>
    </row>
    <row r="135" spans="1:30" x14ac:dyDescent="0.25">
      <c r="A135" s="93" t="s">
        <v>4957</v>
      </c>
      <c r="B135" s="188" t="s">
        <v>143</v>
      </c>
      <c r="C135" s="188">
        <v>0.49007337073802332</v>
      </c>
      <c r="D135" s="188">
        <v>0.36577470867501077</v>
      </c>
      <c r="E135" s="188">
        <v>0.14415192058696591</v>
      </c>
      <c r="F135" s="187">
        <v>1</v>
      </c>
      <c r="G135" s="193">
        <v>4634</v>
      </c>
      <c r="H135" s="93"/>
      <c r="I135" s="188" t="s">
        <v>143</v>
      </c>
      <c r="J135" s="188" t="s">
        <v>143</v>
      </c>
      <c r="K135" s="188">
        <v>0.47599999999999998</v>
      </c>
      <c r="L135" s="188">
        <v>0.504</v>
      </c>
      <c r="M135" s="188">
        <v>0.35199999999999998</v>
      </c>
      <c r="N135" s="188">
        <v>0.38</v>
      </c>
      <c r="O135" s="188">
        <v>0.13400000000000001</v>
      </c>
      <c r="P135" s="188">
        <v>0.155</v>
      </c>
      <c r="Q135" s="144"/>
      <c r="R135" s="145" t="s">
        <v>143</v>
      </c>
      <c r="S135" s="145">
        <v>30.248531650425843</v>
      </c>
      <c r="T135" s="145">
        <v>21.476967051419468</v>
      </c>
      <c r="U135" s="145">
        <v>8.884013864868205</v>
      </c>
      <c r="V135" s="145"/>
      <c r="W135" s="145" t="s">
        <v>143</v>
      </c>
      <c r="X135" s="145" t="s">
        <v>143</v>
      </c>
      <c r="Y135" s="145">
        <v>29.004441642911978</v>
      </c>
      <c r="Z135" s="145">
        <v>31.492621657939708</v>
      </c>
      <c r="AA135" s="145">
        <v>20.454512126982532</v>
      </c>
      <c r="AB135" s="145">
        <v>22.499421975856404</v>
      </c>
      <c r="AC135" s="145">
        <v>8.2102975448427458</v>
      </c>
      <c r="AD135" s="145">
        <v>9.5577301848936642</v>
      </c>
    </row>
    <row r="136" spans="1:30" x14ac:dyDescent="0.25">
      <c r="A136" s="93" t="s">
        <v>4958</v>
      </c>
      <c r="B136" s="188" t="s">
        <v>143</v>
      </c>
      <c r="C136" s="188">
        <v>0.75152722443559095</v>
      </c>
      <c r="D136" s="188">
        <v>9.2297476759628155E-2</v>
      </c>
      <c r="E136" s="188">
        <v>0.15617529880478087</v>
      </c>
      <c r="F136" s="187">
        <v>1</v>
      </c>
      <c r="G136" s="193">
        <v>7530</v>
      </c>
      <c r="H136" s="93"/>
      <c r="I136" s="188" t="s">
        <v>143</v>
      </c>
      <c r="J136" s="188" t="s">
        <v>143</v>
      </c>
      <c r="K136" s="188">
        <v>0.74199999999999999</v>
      </c>
      <c r="L136" s="188">
        <v>0.76100000000000001</v>
      </c>
      <c r="M136" s="188">
        <v>8.5999999999999993E-2</v>
      </c>
      <c r="N136" s="188">
        <v>9.9000000000000005E-2</v>
      </c>
      <c r="O136" s="188">
        <v>0.14799999999999999</v>
      </c>
      <c r="P136" s="188">
        <v>0.16500000000000001</v>
      </c>
      <c r="Q136" s="144"/>
      <c r="R136" s="145" t="s">
        <v>143</v>
      </c>
      <c r="S136" s="145">
        <v>166.07343797730914</v>
      </c>
      <c r="T136" s="145">
        <v>20.482859707068361</v>
      </c>
      <c r="U136" s="145">
        <v>34.572642235862773</v>
      </c>
      <c r="V136" s="145"/>
      <c r="W136" s="145" t="s">
        <v>143</v>
      </c>
      <c r="X136" s="145" t="s">
        <v>143</v>
      </c>
      <c r="Y136" s="145">
        <v>161.74644290398643</v>
      </c>
      <c r="Z136" s="145">
        <v>170.40043305063185</v>
      </c>
      <c r="AA136" s="145">
        <v>18.960019764275035</v>
      </c>
      <c r="AB136" s="145">
        <v>22.005699649861686</v>
      </c>
      <c r="AC136" s="145">
        <v>32.596651143317409</v>
      </c>
      <c r="AD136" s="145">
        <v>36.548633328408137</v>
      </c>
    </row>
    <row r="137" spans="1:30" x14ac:dyDescent="0.25">
      <c r="A137" s="93" t="s">
        <v>4959</v>
      </c>
      <c r="B137" s="188">
        <v>6.0311284046692608E-2</v>
      </c>
      <c r="C137" s="188">
        <v>0.56264591439688716</v>
      </c>
      <c r="D137" s="188">
        <v>0.24474708171206225</v>
      </c>
      <c r="E137" s="188">
        <v>0.13229571984435798</v>
      </c>
      <c r="F137" s="187">
        <v>1</v>
      </c>
      <c r="G137" s="193">
        <v>2570</v>
      </c>
      <c r="H137" s="93"/>
      <c r="I137" s="188">
        <v>5.1999999999999998E-2</v>
      </c>
      <c r="J137" s="188">
        <v>7.0000000000000007E-2</v>
      </c>
      <c r="K137" s="188">
        <v>0.54300000000000004</v>
      </c>
      <c r="L137" s="188">
        <v>0.58199999999999996</v>
      </c>
      <c r="M137" s="188">
        <v>0.22900000000000001</v>
      </c>
      <c r="N137" s="188">
        <v>0.26200000000000001</v>
      </c>
      <c r="O137" s="188">
        <v>0.12</v>
      </c>
      <c r="P137" s="188">
        <v>0.14599999999999999</v>
      </c>
      <c r="Q137" s="144"/>
      <c r="R137" s="145">
        <v>4.2064732110520309</v>
      </c>
      <c r="S137" s="145">
        <v>38.982258344259748</v>
      </c>
      <c r="T137" s="145">
        <v>16.763012219769504</v>
      </c>
      <c r="U137" s="145">
        <v>9.0275887682503768</v>
      </c>
      <c r="V137" s="145"/>
      <c r="W137" s="145">
        <v>3.5442439754850308</v>
      </c>
      <c r="X137" s="145">
        <v>4.8687024466190314</v>
      </c>
      <c r="Y137" s="145">
        <v>36.972985474549937</v>
      </c>
      <c r="Z137" s="145">
        <v>40.991531213969559</v>
      </c>
      <c r="AA137" s="145">
        <v>15.452977486885111</v>
      </c>
      <c r="AB137" s="145">
        <v>18.073046952653897</v>
      </c>
      <c r="AC137" s="145">
        <v>8.0679928756477715</v>
      </c>
      <c r="AD137" s="145">
        <v>9.9871846608529822</v>
      </c>
    </row>
    <row r="138" spans="1:30" x14ac:dyDescent="0.25">
      <c r="A138" s="93" t="s">
        <v>4960</v>
      </c>
      <c r="B138" s="188">
        <v>0.30028901734104047</v>
      </c>
      <c r="C138" s="188">
        <v>0.56069364161849711</v>
      </c>
      <c r="D138" s="188">
        <v>3.8439306358381505E-2</v>
      </c>
      <c r="E138" s="188">
        <v>0.10057803468208093</v>
      </c>
      <c r="F138" s="187">
        <v>1</v>
      </c>
      <c r="G138" s="193">
        <v>3460</v>
      </c>
      <c r="H138" s="93"/>
      <c r="I138" s="188">
        <v>0.28499999999999998</v>
      </c>
      <c r="J138" s="188">
        <v>0.316</v>
      </c>
      <c r="K138" s="188">
        <v>0.54400000000000004</v>
      </c>
      <c r="L138" s="188">
        <v>0.57699999999999996</v>
      </c>
      <c r="M138" s="188">
        <v>3.3000000000000002E-2</v>
      </c>
      <c r="N138" s="188">
        <v>4.4999999999999998E-2</v>
      </c>
      <c r="O138" s="188">
        <v>9.0999999999999998E-2</v>
      </c>
      <c r="P138" s="188">
        <v>0.111</v>
      </c>
      <c r="Q138" s="144"/>
      <c r="R138" s="145">
        <v>52.71478653999128</v>
      </c>
      <c r="S138" s="145">
        <v>92.326866743710909</v>
      </c>
      <c r="T138" s="145">
        <v>5.9921725996208366</v>
      </c>
      <c r="U138" s="145">
        <v>16.621908810258649</v>
      </c>
      <c r="V138" s="145"/>
      <c r="W138" s="145">
        <v>49.509397483803767</v>
      </c>
      <c r="X138" s="145">
        <v>55.920175596178794</v>
      </c>
      <c r="Y138" s="145">
        <v>88.2183666261067</v>
      </c>
      <c r="Z138" s="145">
        <v>96.435366861315117</v>
      </c>
      <c r="AA138" s="145">
        <v>4.9737815699737009</v>
      </c>
      <c r="AB138" s="145">
        <v>7.0105636292679723</v>
      </c>
      <c r="AC138" s="145">
        <v>14.87549424499456</v>
      </c>
      <c r="AD138" s="145">
        <v>18.368323375522738</v>
      </c>
    </row>
    <row r="139" spans="1:30" x14ac:dyDescent="0.25">
      <c r="A139" s="93" t="s">
        <v>4961</v>
      </c>
      <c r="B139" s="188" t="s">
        <v>143</v>
      </c>
      <c r="C139" s="188">
        <v>0.5</v>
      </c>
      <c r="D139" s="188">
        <v>0.35733573357335735</v>
      </c>
      <c r="E139" s="188">
        <v>0.14266426642664268</v>
      </c>
      <c r="F139" s="187">
        <v>1</v>
      </c>
      <c r="G139" s="193">
        <v>2222</v>
      </c>
      <c r="H139" s="93"/>
      <c r="I139" s="188" t="s">
        <v>143</v>
      </c>
      <c r="J139" s="188" t="s">
        <v>143</v>
      </c>
      <c r="K139" s="188">
        <v>0.47899999999999998</v>
      </c>
      <c r="L139" s="188">
        <v>0.52100000000000002</v>
      </c>
      <c r="M139" s="188">
        <v>0.33800000000000002</v>
      </c>
      <c r="N139" s="188">
        <v>0.377</v>
      </c>
      <c r="O139" s="188">
        <v>0.129</v>
      </c>
      <c r="P139" s="188">
        <v>0.158</v>
      </c>
      <c r="Q139" s="144"/>
      <c r="R139" s="145" t="s">
        <v>143</v>
      </c>
      <c r="S139" s="145">
        <v>30.173396705070981</v>
      </c>
      <c r="T139" s="145">
        <v>21.403733779377085</v>
      </c>
      <c r="U139" s="145">
        <v>8.5307299536003267</v>
      </c>
      <c r="V139" s="145"/>
      <c r="W139" s="145" t="s">
        <v>143</v>
      </c>
      <c r="X139" s="145" t="s">
        <v>143</v>
      </c>
      <c r="Y139" s="145">
        <v>28.399112262372707</v>
      </c>
      <c r="Z139" s="145">
        <v>31.947681147769256</v>
      </c>
      <c r="AA139" s="145">
        <v>19.914937205468966</v>
      </c>
      <c r="AB139" s="145">
        <v>22.892530353285203</v>
      </c>
      <c r="AC139" s="145">
        <v>7.5916282367522498</v>
      </c>
      <c r="AD139" s="145">
        <v>9.4698316704484036</v>
      </c>
    </row>
    <row r="140" spans="1:30" x14ac:dyDescent="0.25">
      <c r="A140" s="93" t="s">
        <v>4962</v>
      </c>
      <c r="B140" s="188" t="s">
        <v>143</v>
      </c>
      <c r="C140" s="188">
        <v>0.78462998102466797</v>
      </c>
      <c r="D140" s="188">
        <v>7.4952561669829221E-2</v>
      </c>
      <c r="E140" s="188">
        <v>0.14041745730550284</v>
      </c>
      <c r="F140" s="187">
        <v>1</v>
      </c>
      <c r="G140" s="193">
        <v>3162</v>
      </c>
      <c r="H140" s="93"/>
      <c r="I140" s="188" t="s">
        <v>143</v>
      </c>
      <c r="J140" s="188" t="s">
        <v>143</v>
      </c>
      <c r="K140" s="188">
        <v>0.77</v>
      </c>
      <c r="L140" s="188">
        <v>0.79900000000000004</v>
      </c>
      <c r="M140" s="188">
        <v>6.6000000000000003E-2</v>
      </c>
      <c r="N140" s="188">
        <v>8.5000000000000006E-2</v>
      </c>
      <c r="O140" s="188">
        <v>0.129</v>
      </c>
      <c r="P140" s="188">
        <v>0.153</v>
      </c>
      <c r="Q140" s="144"/>
      <c r="R140" s="145" t="s">
        <v>143</v>
      </c>
      <c r="S140" s="145">
        <v>145.85721750430278</v>
      </c>
      <c r="T140" s="145">
        <v>15.752461336357506</v>
      </c>
      <c r="U140" s="145">
        <v>25.894651686322074</v>
      </c>
      <c r="V140" s="145"/>
      <c r="W140" s="145" t="s">
        <v>143</v>
      </c>
      <c r="X140" s="145" t="s">
        <v>143</v>
      </c>
      <c r="Y140" s="145">
        <v>140.11776305414273</v>
      </c>
      <c r="Z140" s="145">
        <v>151.59667195446283</v>
      </c>
      <c r="AA140" s="145">
        <v>13.746925989443231</v>
      </c>
      <c r="AB140" s="145">
        <v>17.757996683271781</v>
      </c>
      <c r="AC140" s="145">
        <v>23.48599634818282</v>
      </c>
      <c r="AD140" s="145">
        <v>28.303307024461329</v>
      </c>
    </row>
    <row r="141" spans="1:30" x14ac:dyDescent="0.25">
      <c r="A141" s="93" t="s">
        <v>4963</v>
      </c>
      <c r="B141" s="188">
        <v>4.2424242424242427E-2</v>
      </c>
      <c r="C141" s="188">
        <v>0.54632034632034632</v>
      </c>
      <c r="D141" s="188">
        <v>0.29956709956709959</v>
      </c>
      <c r="E141" s="188">
        <v>0.11168831168831168</v>
      </c>
      <c r="F141" s="187">
        <v>1</v>
      </c>
      <c r="G141" s="193">
        <v>1155</v>
      </c>
      <c r="H141" s="93"/>
      <c r="I141" s="188">
        <v>3.2000000000000001E-2</v>
      </c>
      <c r="J141" s="188">
        <v>5.6000000000000001E-2</v>
      </c>
      <c r="K141" s="188">
        <v>0.51800000000000002</v>
      </c>
      <c r="L141" s="188">
        <v>0.57499999999999996</v>
      </c>
      <c r="M141" s="188">
        <v>0.27400000000000002</v>
      </c>
      <c r="N141" s="188">
        <v>0.32700000000000001</v>
      </c>
      <c r="O141" s="188">
        <v>9.5000000000000001E-2</v>
      </c>
      <c r="P141" s="188">
        <v>0.13100000000000001</v>
      </c>
      <c r="Q141" s="144"/>
      <c r="R141" s="145">
        <v>3.0103690356991288</v>
      </c>
      <c r="S141" s="145">
        <v>39.786545123481694</v>
      </c>
      <c r="T141" s="145">
        <v>21.866514577642459</v>
      </c>
      <c r="U141" s="145">
        <v>8.100251071250069</v>
      </c>
      <c r="V141" s="145"/>
      <c r="W141" s="145">
        <v>2.167465705703373</v>
      </c>
      <c r="X141" s="145">
        <v>3.8532723656948846</v>
      </c>
      <c r="Y141" s="145">
        <v>36.682145511890631</v>
      </c>
      <c r="Z141" s="145">
        <v>42.890944735072758</v>
      </c>
      <c r="AA141" s="145">
        <v>19.562434408920428</v>
      </c>
      <c r="AB141" s="145">
        <v>24.17059474636449</v>
      </c>
      <c r="AC141" s="145">
        <v>6.7024038854092121</v>
      </c>
      <c r="AD141" s="145">
        <v>9.4980982570909251</v>
      </c>
    </row>
    <row r="142" spans="1:30" x14ac:dyDescent="0.25">
      <c r="A142" s="93" t="s">
        <v>4964</v>
      </c>
      <c r="B142" s="188">
        <v>0.31092436974789917</v>
      </c>
      <c r="C142" s="188">
        <v>0.60224089635854339</v>
      </c>
      <c r="D142" s="188">
        <v>4.2717086834733894E-2</v>
      </c>
      <c r="E142" s="188">
        <v>4.4117647058823532E-2</v>
      </c>
      <c r="F142" s="187">
        <v>0.99999999999999989</v>
      </c>
      <c r="G142" s="193">
        <v>1428</v>
      </c>
      <c r="H142" s="93"/>
      <c r="I142" s="188">
        <v>0.28699999999999998</v>
      </c>
      <c r="J142" s="188">
        <v>0.33500000000000002</v>
      </c>
      <c r="K142" s="188">
        <v>0.57699999999999996</v>
      </c>
      <c r="L142" s="188">
        <v>0.627</v>
      </c>
      <c r="M142" s="188">
        <v>3.3000000000000002E-2</v>
      </c>
      <c r="N142" s="188">
        <v>5.3999999999999999E-2</v>
      </c>
      <c r="O142" s="188">
        <v>3.5000000000000003E-2</v>
      </c>
      <c r="P142" s="188">
        <v>5.6000000000000001E-2</v>
      </c>
      <c r="Q142" s="144"/>
      <c r="R142" s="145">
        <v>52.743035253457123</v>
      </c>
      <c r="S142" s="145">
        <v>93.967243819325802</v>
      </c>
      <c r="T142" s="145">
        <v>6.7015429718497845</v>
      </c>
      <c r="U142" s="145">
        <v>6.9930121364730624</v>
      </c>
      <c r="V142" s="145"/>
      <c r="W142" s="145">
        <v>47.8370108376118</v>
      </c>
      <c r="X142" s="145">
        <v>57.649059669302446</v>
      </c>
      <c r="Y142" s="145">
        <v>87.686901238044442</v>
      </c>
      <c r="Z142" s="145">
        <v>100.24758640060716</v>
      </c>
      <c r="AA142" s="145">
        <v>5.0197754522601121</v>
      </c>
      <c r="AB142" s="145">
        <v>8.3833104914394578</v>
      </c>
      <c r="AC142" s="145">
        <v>5.2661801738257372</v>
      </c>
      <c r="AD142" s="145">
        <v>8.7198440991203867</v>
      </c>
    </row>
    <row r="143" spans="1:30" x14ac:dyDescent="0.25">
      <c r="A143" s="93" t="s">
        <v>4965</v>
      </c>
      <c r="B143" s="188" t="s">
        <v>143</v>
      </c>
      <c r="C143" s="188">
        <v>0.43374060150375937</v>
      </c>
      <c r="D143" s="188">
        <v>0.40413533834586468</v>
      </c>
      <c r="E143" s="188">
        <v>0.16212406015037595</v>
      </c>
      <c r="F143" s="187">
        <v>1</v>
      </c>
      <c r="G143" s="193">
        <v>2128</v>
      </c>
      <c r="H143" s="93"/>
      <c r="I143" s="188" t="s">
        <v>143</v>
      </c>
      <c r="J143" s="188" t="s">
        <v>143</v>
      </c>
      <c r="K143" s="188">
        <v>0.41299999999999998</v>
      </c>
      <c r="L143" s="188">
        <v>0.45500000000000002</v>
      </c>
      <c r="M143" s="188">
        <v>0.38300000000000001</v>
      </c>
      <c r="N143" s="188">
        <v>0.42499999999999999</v>
      </c>
      <c r="O143" s="188">
        <v>0.14699999999999999</v>
      </c>
      <c r="P143" s="188">
        <v>0.17799999999999999</v>
      </c>
      <c r="Q143" s="144"/>
      <c r="R143" s="145" t="s">
        <v>143</v>
      </c>
      <c r="S143" s="145">
        <v>58.373224753184338</v>
      </c>
      <c r="T143" s="145">
        <v>55.075555548491032</v>
      </c>
      <c r="U143" s="145">
        <v>21.787548549800295</v>
      </c>
      <c r="V143" s="145"/>
      <c r="W143" s="145" t="s">
        <v>143</v>
      </c>
      <c r="X143" s="145" t="s">
        <v>143</v>
      </c>
      <c r="Y143" s="145">
        <v>54.607323683942951</v>
      </c>
      <c r="Z143" s="145">
        <v>62.139125822425726</v>
      </c>
      <c r="AA143" s="145">
        <v>51.394556270019308</v>
      </c>
      <c r="AB143" s="145">
        <v>58.756554826962756</v>
      </c>
      <c r="AC143" s="145">
        <v>19.488464271232779</v>
      </c>
      <c r="AD143" s="145">
        <v>24.086632828367811</v>
      </c>
    </row>
    <row r="144" spans="1:30" x14ac:dyDescent="0.25">
      <c r="A144" s="93" t="s">
        <v>4966</v>
      </c>
      <c r="B144" s="188" t="s">
        <v>143</v>
      </c>
      <c r="C144" s="188">
        <v>0.70628183361629882</v>
      </c>
      <c r="D144" s="188">
        <v>0.12903225806451613</v>
      </c>
      <c r="E144" s="188">
        <v>0.16468590831918506</v>
      </c>
      <c r="F144" s="187">
        <v>1</v>
      </c>
      <c r="G144" s="193">
        <v>1178</v>
      </c>
      <c r="H144" s="93"/>
      <c r="I144" s="188" t="s">
        <v>143</v>
      </c>
      <c r="J144" s="188" t="s">
        <v>143</v>
      </c>
      <c r="K144" s="188">
        <v>0.68</v>
      </c>
      <c r="L144" s="188">
        <v>0.73199999999999998</v>
      </c>
      <c r="M144" s="188">
        <v>0.111</v>
      </c>
      <c r="N144" s="188">
        <v>0.14899999999999999</v>
      </c>
      <c r="O144" s="188">
        <v>0.14499999999999999</v>
      </c>
      <c r="P144" s="188">
        <v>0.187</v>
      </c>
      <c r="Q144" s="144"/>
      <c r="R144" s="145" t="s">
        <v>143</v>
      </c>
      <c r="S144" s="145">
        <v>116.46560283287532</v>
      </c>
      <c r="T144" s="145">
        <v>23.44946155314463</v>
      </c>
      <c r="U144" s="145">
        <v>26.297644455305242</v>
      </c>
      <c r="V144" s="145"/>
      <c r="W144" s="145" t="s">
        <v>143</v>
      </c>
      <c r="X144" s="145" t="s">
        <v>143</v>
      </c>
      <c r="Y144" s="145">
        <v>108.55167497162684</v>
      </c>
      <c r="Z144" s="145">
        <v>124.3795306941238</v>
      </c>
      <c r="AA144" s="145">
        <v>19.721536674800376</v>
      </c>
      <c r="AB144" s="145">
        <v>27.177386431488884</v>
      </c>
      <c r="AC144" s="145">
        <v>22.597045211038719</v>
      </c>
      <c r="AD144" s="145">
        <v>29.998243699571766</v>
      </c>
    </row>
    <row r="145" spans="1:30" x14ac:dyDescent="0.25">
      <c r="A145" s="93" t="s">
        <v>4967</v>
      </c>
      <c r="B145" s="188">
        <v>7.5962539021852238E-2</v>
      </c>
      <c r="C145" s="188">
        <v>0.52237252861602501</v>
      </c>
      <c r="D145" s="188">
        <v>0.28303850156087407</v>
      </c>
      <c r="E145" s="188">
        <v>0.1186264308012487</v>
      </c>
      <c r="F145" s="187">
        <v>1</v>
      </c>
      <c r="G145" s="193">
        <v>961</v>
      </c>
      <c r="H145" s="93"/>
      <c r="I145" s="188">
        <v>6.0999999999999999E-2</v>
      </c>
      <c r="J145" s="188">
        <v>9.4E-2</v>
      </c>
      <c r="K145" s="188">
        <v>0.49099999999999999</v>
      </c>
      <c r="L145" s="188">
        <v>0.55400000000000005</v>
      </c>
      <c r="M145" s="188">
        <v>0.255</v>
      </c>
      <c r="N145" s="188">
        <v>0.312</v>
      </c>
      <c r="O145" s="188">
        <v>0.1</v>
      </c>
      <c r="P145" s="188">
        <v>0.14099999999999999</v>
      </c>
      <c r="Q145" s="144"/>
      <c r="R145" s="145">
        <v>5.8359054009242541</v>
      </c>
      <c r="S145" s="145">
        <v>37.69080153685767</v>
      </c>
      <c r="T145" s="145">
        <v>20.098649843595215</v>
      </c>
      <c r="U145" s="145">
        <v>8.3004351242201135</v>
      </c>
      <c r="V145" s="145"/>
      <c r="W145" s="145">
        <v>4.4971449173418065</v>
      </c>
      <c r="X145" s="145">
        <v>7.1746658845067017</v>
      </c>
      <c r="Y145" s="145">
        <v>34.393644850049263</v>
      </c>
      <c r="Z145" s="145">
        <v>40.987958223666077</v>
      </c>
      <c r="AA145" s="145">
        <v>17.710076928515861</v>
      </c>
      <c r="AB145" s="145">
        <v>22.487222758674569</v>
      </c>
      <c r="AC145" s="145">
        <v>6.7767174498295306</v>
      </c>
      <c r="AD145" s="145">
        <v>9.8241527986106973</v>
      </c>
    </row>
    <row r="146" spans="1:30" x14ac:dyDescent="0.25">
      <c r="A146" s="93" t="s">
        <v>4968</v>
      </c>
      <c r="B146" s="188">
        <v>0.29380260137719971</v>
      </c>
      <c r="C146" s="188">
        <v>0.61361897475133897</v>
      </c>
      <c r="D146" s="188">
        <v>3.978576893649579E-2</v>
      </c>
      <c r="E146" s="188">
        <v>5.2792654934965572E-2</v>
      </c>
      <c r="F146" s="187">
        <v>1</v>
      </c>
      <c r="G146" s="193">
        <v>1307</v>
      </c>
      <c r="H146" s="93"/>
      <c r="I146" s="188">
        <v>0.27</v>
      </c>
      <c r="J146" s="188">
        <v>0.31900000000000001</v>
      </c>
      <c r="K146" s="188">
        <v>0.58699999999999997</v>
      </c>
      <c r="L146" s="188">
        <v>0.64</v>
      </c>
      <c r="M146" s="188">
        <v>0.03</v>
      </c>
      <c r="N146" s="188">
        <v>5.1999999999999998E-2</v>
      </c>
      <c r="O146" s="188">
        <v>4.2000000000000003E-2</v>
      </c>
      <c r="P146" s="188">
        <v>6.6000000000000003E-2</v>
      </c>
      <c r="Q146" s="144"/>
      <c r="R146" s="145">
        <v>53.677031831396604</v>
      </c>
      <c r="S146" s="145">
        <v>99.176103409155559</v>
      </c>
      <c r="T146" s="145">
        <v>6.256788735228298</v>
      </c>
      <c r="U146" s="145">
        <v>8.736354489005306</v>
      </c>
      <c r="V146" s="145"/>
      <c r="W146" s="145">
        <v>48.308210493222809</v>
      </c>
      <c r="X146" s="145">
        <v>59.0458531695704</v>
      </c>
      <c r="Y146" s="145">
        <v>92.312124692038566</v>
      </c>
      <c r="Z146" s="145">
        <v>106.04008212627255</v>
      </c>
      <c r="AA146" s="145">
        <v>4.5561741850345374</v>
      </c>
      <c r="AB146" s="145">
        <v>7.9574032854220587</v>
      </c>
      <c r="AC146" s="145">
        <v>6.6749568524888634</v>
      </c>
      <c r="AD146" s="145">
        <v>10.797752125521749</v>
      </c>
    </row>
    <row r="147" spans="1:30" x14ac:dyDescent="0.25">
      <c r="A147" s="93" t="s">
        <v>4969</v>
      </c>
      <c r="B147" s="188" t="s">
        <v>143</v>
      </c>
      <c r="C147" s="188">
        <v>0.49294354838709675</v>
      </c>
      <c r="D147" s="188">
        <v>0.40625</v>
      </c>
      <c r="E147" s="188">
        <v>0.10080645161290322</v>
      </c>
      <c r="F147" s="187">
        <v>1</v>
      </c>
      <c r="G147" s="193">
        <v>992</v>
      </c>
      <c r="H147" s="93"/>
      <c r="I147" s="188" t="s">
        <v>143</v>
      </c>
      <c r="J147" s="188" t="s">
        <v>143</v>
      </c>
      <c r="K147" s="188">
        <v>0.46200000000000002</v>
      </c>
      <c r="L147" s="188">
        <v>0.52400000000000002</v>
      </c>
      <c r="M147" s="188">
        <v>0.376</v>
      </c>
      <c r="N147" s="188">
        <v>0.437</v>
      </c>
      <c r="O147" s="188">
        <v>8.4000000000000005E-2</v>
      </c>
      <c r="P147" s="188">
        <v>0.121</v>
      </c>
      <c r="Q147" s="144"/>
      <c r="R147" s="145" t="s">
        <v>143</v>
      </c>
      <c r="S147" s="145">
        <v>37.009437036716072</v>
      </c>
      <c r="T147" s="145">
        <v>29.966225057325801</v>
      </c>
      <c r="U147" s="145">
        <v>7.5334712143449778</v>
      </c>
      <c r="V147" s="145"/>
      <c r="W147" s="145" t="s">
        <v>143</v>
      </c>
      <c r="X147" s="145" t="s">
        <v>143</v>
      </c>
      <c r="Y147" s="145">
        <v>33.729132831216496</v>
      </c>
      <c r="Z147" s="145">
        <v>40.289741242215648</v>
      </c>
      <c r="AA147" s="145">
        <v>27.040486028248154</v>
      </c>
      <c r="AB147" s="145">
        <v>32.891964086403448</v>
      </c>
      <c r="AC147" s="145">
        <v>6.0569108563333618</v>
      </c>
      <c r="AD147" s="145">
        <v>9.0100315723565938</v>
      </c>
    </row>
    <row r="148" spans="1:30" x14ac:dyDescent="0.25">
      <c r="A148" s="93" t="s">
        <v>4970</v>
      </c>
      <c r="B148" s="188" t="s">
        <v>143</v>
      </c>
      <c r="C148" s="188">
        <v>0.71270718232044195</v>
      </c>
      <c r="D148" s="188">
        <v>0.13370165745856355</v>
      </c>
      <c r="E148" s="188">
        <v>0.15359116022099448</v>
      </c>
      <c r="F148" s="187">
        <v>1</v>
      </c>
      <c r="G148" s="193">
        <v>905</v>
      </c>
      <c r="H148" s="93"/>
      <c r="I148" s="188" t="s">
        <v>143</v>
      </c>
      <c r="J148" s="188" t="s">
        <v>143</v>
      </c>
      <c r="K148" s="188">
        <v>0.68200000000000005</v>
      </c>
      <c r="L148" s="188">
        <v>0.74099999999999999</v>
      </c>
      <c r="M148" s="188">
        <v>0.113</v>
      </c>
      <c r="N148" s="188">
        <v>0.157</v>
      </c>
      <c r="O148" s="188">
        <v>0.13200000000000001</v>
      </c>
      <c r="P148" s="188">
        <v>0.17899999999999999</v>
      </c>
      <c r="Q148" s="144"/>
      <c r="R148" s="145" t="s">
        <v>143</v>
      </c>
      <c r="S148" s="145">
        <v>111.11776194145591</v>
      </c>
      <c r="T148" s="145">
        <v>22.682988609550566</v>
      </c>
      <c r="U148" s="145">
        <v>23.556259783079014</v>
      </c>
      <c r="V148" s="145"/>
      <c r="W148" s="145" t="s">
        <v>143</v>
      </c>
      <c r="X148" s="145" t="s">
        <v>143</v>
      </c>
      <c r="Y148" s="145">
        <v>102.54225703813647</v>
      </c>
      <c r="Z148" s="145">
        <v>119.69326684477535</v>
      </c>
      <c r="AA148" s="145">
        <v>18.641292457303376</v>
      </c>
      <c r="AB148" s="145">
        <v>26.724684761797757</v>
      </c>
      <c r="AC148" s="145">
        <v>19.640148663635081</v>
      </c>
      <c r="AD148" s="145">
        <v>27.472370902522947</v>
      </c>
    </row>
    <row r="149" spans="1:30" x14ac:dyDescent="0.25">
      <c r="A149" s="93" t="s">
        <v>4971</v>
      </c>
      <c r="B149" s="188">
        <v>4.1615667074663402E-2</v>
      </c>
      <c r="C149" s="188">
        <v>0.46266829865361075</v>
      </c>
      <c r="D149" s="188">
        <v>0.27050183598531213</v>
      </c>
      <c r="E149" s="188">
        <v>0.2252141982864137</v>
      </c>
      <c r="F149" s="187">
        <v>1</v>
      </c>
      <c r="G149" s="193">
        <v>817</v>
      </c>
      <c r="H149" s="93"/>
      <c r="I149" s="188">
        <v>0.03</v>
      </c>
      <c r="J149" s="188">
        <v>5.8000000000000003E-2</v>
      </c>
      <c r="K149" s="188">
        <v>0.42899999999999999</v>
      </c>
      <c r="L149" s="188">
        <v>0.497</v>
      </c>
      <c r="M149" s="188">
        <v>0.24099999999999999</v>
      </c>
      <c r="N149" s="188">
        <v>0.30199999999999999</v>
      </c>
      <c r="O149" s="188">
        <v>0.19800000000000001</v>
      </c>
      <c r="P149" s="188">
        <v>0.255</v>
      </c>
      <c r="Q149" s="144"/>
      <c r="R149" s="145">
        <v>2.6655145293772144</v>
      </c>
      <c r="S149" s="145">
        <v>29.021712767093785</v>
      </c>
      <c r="T149" s="145">
        <v>16.846790072637731</v>
      </c>
      <c r="U149" s="145">
        <v>13.368798209080117</v>
      </c>
      <c r="V149" s="145"/>
      <c r="W149" s="145">
        <v>1.7695358672658292</v>
      </c>
      <c r="X149" s="145">
        <v>3.5614931914885997</v>
      </c>
      <c r="Y149" s="145">
        <v>26.095989732714997</v>
      </c>
      <c r="Z149" s="145">
        <v>31.947435801472572</v>
      </c>
      <c r="AA149" s="145">
        <v>14.625644112423741</v>
      </c>
      <c r="AB149" s="145">
        <v>19.067936032851719</v>
      </c>
      <c r="AC149" s="145">
        <v>11.437098884880996</v>
      </c>
      <c r="AD149" s="145">
        <v>15.300497533279238</v>
      </c>
    </row>
    <row r="150" spans="1:30" x14ac:dyDescent="0.25">
      <c r="A150" s="93" t="s">
        <v>4972</v>
      </c>
      <c r="B150" s="188">
        <v>0.2336</v>
      </c>
      <c r="C150" s="188">
        <v>0.62</v>
      </c>
      <c r="D150" s="188">
        <v>6.9599999999999995E-2</v>
      </c>
      <c r="E150" s="188">
        <v>7.6799999999999993E-2</v>
      </c>
      <c r="F150" s="187">
        <v>1</v>
      </c>
      <c r="G150" s="193">
        <v>1250</v>
      </c>
      <c r="H150" s="93"/>
      <c r="I150" s="188">
        <v>0.21099999999999999</v>
      </c>
      <c r="J150" s="188">
        <v>0.25800000000000001</v>
      </c>
      <c r="K150" s="188">
        <v>0.59299999999999997</v>
      </c>
      <c r="L150" s="188">
        <v>0.64700000000000002</v>
      </c>
      <c r="M150" s="188">
        <v>5.7000000000000002E-2</v>
      </c>
      <c r="N150" s="188">
        <v>8.5000000000000006E-2</v>
      </c>
      <c r="O150" s="188">
        <v>6.3E-2</v>
      </c>
      <c r="P150" s="188">
        <v>9.2999999999999999E-2</v>
      </c>
      <c r="Q150" s="144"/>
      <c r="R150" s="145">
        <v>38.496830741693813</v>
      </c>
      <c r="S150" s="145">
        <v>90.089369832107167</v>
      </c>
      <c r="T150" s="145">
        <v>11.040921509754483</v>
      </c>
      <c r="U150" s="145">
        <v>11.478222231300338</v>
      </c>
      <c r="V150" s="145"/>
      <c r="W150" s="145">
        <v>34.081231772939162</v>
      </c>
      <c r="X150" s="145">
        <v>42.912429710448464</v>
      </c>
      <c r="Y150" s="145">
        <v>83.746602668692972</v>
      </c>
      <c r="Z150" s="145">
        <v>96.432136995521361</v>
      </c>
      <c r="AA150" s="145">
        <v>8.7208478817879538</v>
      </c>
      <c r="AB150" s="145">
        <v>13.360995137721012</v>
      </c>
      <c r="AC150" s="145">
        <v>9.1820995755889285</v>
      </c>
      <c r="AD150" s="145">
        <v>13.774344887011747</v>
      </c>
    </row>
    <row r="151" spans="1:30" x14ac:dyDescent="0.25">
      <c r="A151" s="93" t="s">
        <v>4973</v>
      </c>
      <c r="B151" s="188" t="s">
        <v>143</v>
      </c>
      <c r="C151" s="188">
        <v>0.39978213507625271</v>
      </c>
      <c r="D151" s="188">
        <v>0.42701525054466233</v>
      </c>
      <c r="E151" s="188">
        <v>0.17320261437908496</v>
      </c>
      <c r="F151" s="187">
        <v>1</v>
      </c>
      <c r="G151" s="193">
        <v>918</v>
      </c>
      <c r="H151" s="93"/>
      <c r="I151" s="188" t="s">
        <v>143</v>
      </c>
      <c r="J151" s="188" t="s">
        <v>143</v>
      </c>
      <c r="K151" s="188">
        <v>0.36899999999999999</v>
      </c>
      <c r="L151" s="188">
        <v>0.432</v>
      </c>
      <c r="M151" s="188">
        <v>0.39500000000000002</v>
      </c>
      <c r="N151" s="188">
        <v>0.45900000000000002</v>
      </c>
      <c r="O151" s="188">
        <v>0.15</v>
      </c>
      <c r="P151" s="188">
        <v>0.19900000000000001</v>
      </c>
      <c r="Q151" s="144"/>
      <c r="R151" s="145" t="s">
        <v>143</v>
      </c>
      <c r="S151" s="145">
        <v>28.461768897157935</v>
      </c>
      <c r="T151" s="145">
        <v>30.838054793985265</v>
      </c>
      <c r="U151" s="145">
        <v>12.204927766754777</v>
      </c>
      <c r="V151" s="145"/>
      <c r="W151" s="145" t="s">
        <v>143</v>
      </c>
      <c r="X151" s="145" t="s">
        <v>143</v>
      </c>
      <c r="Y151" s="145">
        <v>25.549812100983761</v>
      </c>
      <c r="Z151" s="145">
        <v>31.373725693332108</v>
      </c>
      <c r="AA151" s="145">
        <v>27.785243121105161</v>
      </c>
      <c r="AB151" s="145">
        <v>33.890866466865369</v>
      </c>
      <c r="AC151" s="145">
        <v>10.307816852230721</v>
      </c>
      <c r="AD151" s="145">
        <v>14.102038681278833</v>
      </c>
    </row>
    <row r="152" spans="1:30" x14ac:dyDescent="0.25">
      <c r="A152" s="93" t="s">
        <v>4974</v>
      </c>
      <c r="B152" s="188" t="s">
        <v>143</v>
      </c>
      <c r="C152" s="188">
        <v>0.64256368118323748</v>
      </c>
      <c r="D152" s="188">
        <v>0.11914543960558752</v>
      </c>
      <c r="E152" s="188">
        <v>0.23829087921117503</v>
      </c>
      <c r="F152" s="187">
        <v>1</v>
      </c>
      <c r="G152" s="193">
        <v>1217</v>
      </c>
      <c r="H152" s="93"/>
      <c r="I152" s="188" t="s">
        <v>143</v>
      </c>
      <c r="J152" s="188" t="s">
        <v>143</v>
      </c>
      <c r="K152" s="188">
        <v>0.61499999999999999</v>
      </c>
      <c r="L152" s="188">
        <v>0.66900000000000004</v>
      </c>
      <c r="M152" s="188">
        <v>0.10199999999999999</v>
      </c>
      <c r="N152" s="188">
        <v>0.13900000000000001</v>
      </c>
      <c r="O152" s="188">
        <v>0.215</v>
      </c>
      <c r="P152" s="188">
        <v>0.26300000000000001</v>
      </c>
      <c r="Q152" s="144"/>
      <c r="R152" s="145" t="s">
        <v>143</v>
      </c>
      <c r="S152" s="145">
        <v>136.86347976838505</v>
      </c>
      <c r="T152" s="145">
        <v>29.638977678567503</v>
      </c>
      <c r="U152" s="145">
        <v>51.117959982983301</v>
      </c>
      <c r="V152" s="145"/>
      <c r="W152" s="145" t="s">
        <v>143</v>
      </c>
      <c r="X152" s="145" t="s">
        <v>143</v>
      </c>
      <c r="Y152" s="145">
        <v>127.27079280122057</v>
      </c>
      <c r="Z152" s="145">
        <v>146.45616673554952</v>
      </c>
      <c r="AA152" s="145">
        <v>24.814666756133288</v>
      </c>
      <c r="AB152" s="145">
        <v>34.463288601001722</v>
      </c>
      <c r="AC152" s="145">
        <v>45.234530045242451</v>
      </c>
      <c r="AD152" s="145">
        <v>57.001389920724151</v>
      </c>
    </row>
    <row r="153" spans="1:30" x14ac:dyDescent="0.25">
      <c r="A153" s="93" t="s">
        <v>4975</v>
      </c>
      <c r="B153" s="188">
        <v>6.4496314496314502E-2</v>
      </c>
      <c r="C153" s="188">
        <v>0.55221130221130221</v>
      </c>
      <c r="D153" s="188">
        <v>0.23832923832923833</v>
      </c>
      <c r="E153" s="188">
        <v>0.14496314496314497</v>
      </c>
      <c r="F153" s="187">
        <v>1</v>
      </c>
      <c r="G153" s="193">
        <v>1628</v>
      </c>
      <c r="H153" s="93"/>
      <c r="I153" s="188">
        <v>5.3999999999999999E-2</v>
      </c>
      <c r="J153" s="188">
        <v>7.6999999999999999E-2</v>
      </c>
      <c r="K153" s="188">
        <v>0.52800000000000002</v>
      </c>
      <c r="L153" s="188">
        <v>0.57599999999999996</v>
      </c>
      <c r="M153" s="188">
        <v>0.218</v>
      </c>
      <c r="N153" s="188">
        <v>0.26</v>
      </c>
      <c r="O153" s="188">
        <v>0.129</v>
      </c>
      <c r="P153" s="188">
        <v>0.16300000000000001</v>
      </c>
      <c r="Q153" s="144"/>
      <c r="R153" s="145">
        <v>5.0293592554871935</v>
      </c>
      <c r="S153" s="145">
        <v>44.178264438956532</v>
      </c>
      <c r="T153" s="145">
        <v>18.943911686459355</v>
      </c>
      <c r="U153" s="145">
        <v>11.519533767173618</v>
      </c>
      <c r="V153" s="145"/>
      <c r="W153" s="145">
        <v>4.0673614508815845</v>
      </c>
      <c r="X153" s="145">
        <v>5.9913570600928026</v>
      </c>
      <c r="Y153" s="145">
        <v>41.290346317407483</v>
      </c>
      <c r="Z153" s="145">
        <v>47.066182560505581</v>
      </c>
      <c r="AA153" s="145">
        <v>17.058918134278663</v>
      </c>
      <c r="AB153" s="145">
        <v>20.828905238640047</v>
      </c>
      <c r="AC153" s="145">
        <v>10.049812522141561</v>
      </c>
      <c r="AD153" s="145">
        <v>12.989255012205675</v>
      </c>
    </row>
    <row r="154" spans="1:30" x14ac:dyDescent="0.25">
      <c r="A154" s="93" t="s">
        <v>4976</v>
      </c>
      <c r="B154" s="188">
        <v>0.31050228310502281</v>
      </c>
      <c r="C154" s="188">
        <v>0.59056316590563163</v>
      </c>
      <c r="D154" s="188">
        <v>4.4140030441400302E-2</v>
      </c>
      <c r="E154" s="188">
        <v>5.4794520547945202E-2</v>
      </c>
      <c r="F154" s="187">
        <v>1</v>
      </c>
      <c r="G154" s="193">
        <v>1971</v>
      </c>
      <c r="H154" s="93"/>
      <c r="I154" s="188">
        <v>0.28999999999999998</v>
      </c>
      <c r="J154" s="188">
        <v>0.33100000000000002</v>
      </c>
      <c r="K154" s="188">
        <v>0.56899999999999995</v>
      </c>
      <c r="L154" s="188">
        <v>0.61199999999999999</v>
      </c>
      <c r="M154" s="188">
        <v>3.5999999999999997E-2</v>
      </c>
      <c r="N154" s="188">
        <v>5.3999999999999999E-2</v>
      </c>
      <c r="O154" s="188">
        <v>4.5999999999999999E-2</v>
      </c>
      <c r="P154" s="188">
        <v>6.6000000000000003E-2</v>
      </c>
      <c r="Q154" s="144"/>
      <c r="R154" s="145">
        <v>57.614967455889101</v>
      </c>
      <c r="S154" s="145">
        <v>105.38239017230998</v>
      </c>
      <c r="T154" s="145">
        <v>7.1260457128925463</v>
      </c>
      <c r="U154" s="145">
        <v>9.7291572135899926</v>
      </c>
      <c r="V154" s="145"/>
      <c r="W154" s="145">
        <v>53.0502312890575</v>
      </c>
      <c r="X154" s="145">
        <v>62.179703622720702</v>
      </c>
      <c r="Y154" s="145">
        <v>99.328317557282588</v>
      </c>
      <c r="Z154" s="145">
        <v>111.43646278733738</v>
      </c>
      <c r="AA154" s="145">
        <v>5.6286208180991775</v>
      </c>
      <c r="AB154" s="145">
        <v>8.6234706076859151</v>
      </c>
      <c r="AC154" s="145">
        <v>7.8942275784135649</v>
      </c>
      <c r="AD154" s="145">
        <v>11.56408684876642</v>
      </c>
    </row>
    <row r="155" spans="1:30" x14ac:dyDescent="0.25">
      <c r="A155" s="93" t="s">
        <v>4977</v>
      </c>
      <c r="B155" s="188" t="s">
        <v>143</v>
      </c>
      <c r="C155" s="188">
        <v>0.50624219725343322</v>
      </c>
      <c r="D155" s="188">
        <v>0.3651685393258427</v>
      </c>
      <c r="E155" s="188">
        <v>0.1285892634207241</v>
      </c>
      <c r="F155" s="187">
        <v>1</v>
      </c>
      <c r="G155" s="193">
        <v>1602</v>
      </c>
      <c r="H155" s="93"/>
      <c r="I155" s="188" t="s">
        <v>143</v>
      </c>
      <c r="J155" s="188" t="s">
        <v>143</v>
      </c>
      <c r="K155" s="188">
        <v>0.48199999999999998</v>
      </c>
      <c r="L155" s="188">
        <v>0.53100000000000003</v>
      </c>
      <c r="M155" s="188">
        <v>0.34200000000000003</v>
      </c>
      <c r="N155" s="188">
        <v>0.38900000000000001</v>
      </c>
      <c r="O155" s="188">
        <v>0.113</v>
      </c>
      <c r="P155" s="188">
        <v>0.14599999999999999</v>
      </c>
      <c r="Q155" s="144"/>
      <c r="R155" s="145" t="s">
        <v>143</v>
      </c>
      <c r="S155" s="145">
        <v>39.985732892492486</v>
      </c>
      <c r="T155" s="145">
        <v>28.696503674690408</v>
      </c>
      <c r="U155" s="145">
        <v>10.037030940529165</v>
      </c>
      <c r="V155" s="145"/>
      <c r="W155" s="145" t="s">
        <v>143</v>
      </c>
      <c r="X155" s="145" t="s">
        <v>143</v>
      </c>
      <c r="Y155" s="145">
        <v>37.233718474959936</v>
      </c>
      <c r="Z155" s="145">
        <v>42.737747310025036</v>
      </c>
      <c r="AA155" s="145">
        <v>26.371053039630475</v>
      </c>
      <c r="AB155" s="145">
        <v>31.021954309750342</v>
      </c>
      <c r="AC155" s="145">
        <v>8.6663772994694739</v>
      </c>
      <c r="AD155" s="145">
        <v>11.407684581588857</v>
      </c>
    </row>
    <row r="156" spans="1:30" x14ac:dyDescent="0.25">
      <c r="A156" s="93" t="s">
        <v>4978</v>
      </c>
      <c r="B156" s="188" t="s">
        <v>143</v>
      </c>
      <c r="C156" s="188">
        <v>0.7639751552795031</v>
      </c>
      <c r="D156" s="188">
        <v>8.7521174477696223E-2</v>
      </c>
      <c r="E156" s="188">
        <v>0.14850367024280067</v>
      </c>
      <c r="F156" s="187">
        <v>1</v>
      </c>
      <c r="G156" s="193">
        <v>1771</v>
      </c>
      <c r="H156" s="93"/>
      <c r="I156" s="188" t="s">
        <v>143</v>
      </c>
      <c r="J156" s="188" t="s">
        <v>143</v>
      </c>
      <c r="K156" s="188">
        <v>0.74399999999999999</v>
      </c>
      <c r="L156" s="188">
        <v>0.78300000000000003</v>
      </c>
      <c r="M156" s="188">
        <v>7.4999999999999997E-2</v>
      </c>
      <c r="N156" s="188">
        <v>0.10199999999999999</v>
      </c>
      <c r="O156" s="188">
        <v>0.13300000000000001</v>
      </c>
      <c r="P156" s="188">
        <v>0.16600000000000001</v>
      </c>
      <c r="Q156" s="144"/>
      <c r="R156" s="145" t="s">
        <v>143</v>
      </c>
      <c r="S156" s="145">
        <v>147.28951097248614</v>
      </c>
      <c r="T156" s="145">
        <v>18.531923980750097</v>
      </c>
      <c r="U156" s="145">
        <v>28.45331750646735</v>
      </c>
      <c r="V156" s="145"/>
      <c r="W156" s="145" t="s">
        <v>143</v>
      </c>
      <c r="X156" s="145" t="s">
        <v>143</v>
      </c>
      <c r="Y156" s="145">
        <v>139.44114956986985</v>
      </c>
      <c r="Z156" s="145">
        <v>155.13787237510243</v>
      </c>
      <c r="AA156" s="145">
        <v>15.614424870304415</v>
      </c>
      <c r="AB156" s="145">
        <v>21.449423091195779</v>
      </c>
      <c r="AC156" s="145">
        <v>25.014484335913572</v>
      </c>
      <c r="AD156" s="145">
        <v>31.892150677021128</v>
      </c>
    </row>
    <row r="157" spans="1:30" x14ac:dyDescent="0.25">
      <c r="A157" s="93" t="s">
        <v>4979</v>
      </c>
      <c r="B157" s="188">
        <v>7.9763663220088626E-2</v>
      </c>
      <c r="C157" s="188">
        <v>0.53988183161004433</v>
      </c>
      <c r="D157" s="188">
        <v>0.30576070901033975</v>
      </c>
      <c r="E157" s="188">
        <v>7.4593796159527326E-2</v>
      </c>
      <c r="F157" s="187">
        <v>1</v>
      </c>
      <c r="G157" s="193">
        <v>1354</v>
      </c>
      <c r="H157" s="93"/>
      <c r="I157" s="188">
        <v>6.6000000000000003E-2</v>
      </c>
      <c r="J157" s="188">
        <v>9.5000000000000001E-2</v>
      </c>
      <c r="K157" s="188">
        <v>0.51300000000000001</v>
      </c>
      <c r="L157" s="188">
        <v>0.56599999999999995</v>
      </c>
      <c r="M157" s="188">
        <v>0.28199999999999997</v>
      </c>
      <c r="N157" s="188">
        <v>0.33100000000000002</v>
      </c>
      <c r="O157" s="188">
        <v>6.2E-2</v>
      </c>
      <c r="P157" s="188">
        <v>0.09</v>
      </c>
      <c r="Q157" s="144"/>
      <c r="R157" s="145">
        <v>6.2867125353538738</v>
      </c>
      <c r="S157" s="145">
        <v>41.209515732593189</v>
      </c>
      <c r="T157" s="145">
        <v>23.310955213709139</v>
      </c>
      <c r="U157" s="145">
        <v>5.6903085613190258</v>
      </c>
      <c r="V157" s="145"/>
      <c r="W157" s="145">
        <v>5.1010317116497852</v>
      </c>
      <c r="X157" s="145">
        <v>7.4723933590579623</v>
      </c>
      <c r="Y157" s="145">
        <v>38.222105295961242</v>
      </c>
      <c r="Z157" s="145">
        <v>44.196926169225137</v>
      </c>
      <c r="AA157" s="145">
        <v>21.06544016049747</v>
      </c>
      <c r="AB157" s="145">
        <v>25.556470266920808</v>
      </c>
      <c r="AC157" s="145">
        <v>4.5805431074316107</v>
      </c>
      <c r="AD157" s="145">
        <v>6.8000740152064409</v>
      </c>
    </row>
    <row r="158" spans="1:30" x14ac:dyDescent="0.25">
      <c r="A158" s="93" t="s">
        <v>4980</v>
      </c>
      <c r="B158" s="188">
        <v>0.29535036018336608</v>
      </c>
      <c r="C158" s="188">
        <v>0.62082514734774064</v>
      </c>
      <c r="D158" s="188">
        <v>5.1080550098231828E-2</v>
      </c>
      <c r="E158" s="188">
        <v>3.274394237066143E-2</v>
      </c>
      <c r="F158" s="187">
        <v>1</v>
      </c>
      <c r="G158" s="193">
        <v>1527</v>
      </c>
      <c r="H158" s="93"/>
      <c r="I158" s="188">
        <v>0.27300000000000002</v>
      </c>
      <c r="J158" s="188">
        <v>0.31900000000000001</v>
      </c>
      <c r="K158" s="188">
        <v>0.59599999999999997</v>
      </c>
      <c r="L158" s="188">
        <v>0.64500000000000002</v>
      </c>
      <c r="M158" s="188">
        <v>4.1000000000000002E-2</v>
      </c>
      <c r="N158" s="188">
        <v>6.3E-2</v>
      </c>
      <c r="O158" s="188">
        <v>2.5000000000000001E-2</v>
      </c>
      <c r="P158" s="188">
        <v>4.2999999999999997E-2</v>
      </c>
      <c r="Q158" s="144"/>
      <c r="R158" s="145">
        <v>48.109056911700982</v>
      </c>
      <c r="S158" s="145">
        <v>93.93237623430521</v>
      </c>
      <c r="T158" s="145">
        <v>7.7200244004329903</v>
      </c>
      <c r="U158" s="145">
        <v>4.9710087867902031</v>
      </c>
      <c r="V158" s="145"/>
      <c r="W158" s="145">
        <v>43.668937563712809</v>
      </c>
      <c r="X158" s="145">
        <v>52.549176259689155</v>
      </c>
      <c r="Y158" s="145">
        <v>87.95284399692882</v>
      </c>
      <c r="Z158" s="145">
        <v>99.911908471681599</v>
      </c>
      <c r="AA158" s="145">
        <v>6.0067479594303403</v>
      </c>
      <c r="AB158" s="145">
        <v>9.4333008414356403</v>
      </c>
      <c r="AC158" s="145">
        <v>3.5931154499791154</v>
      </c>
      <c r="AD158" s="145">
        <v>6.3489021236012908</v>
      </c>
    </row>
    <row r="159" spans="1:30" x14ac:dyDescent="0.25">
      <c r="A159" s="93" t="s">
        <v>4981</v>
      </c>
      <c r="B159" s="188" t="s">
        <v>143</v>
      </c>
      <c r="C159" s="188">
        <v>0.52050064738886492</v>
      </c>
      <c r="D159" s="188">
        <v>0.40483383685800606</v>
      </c>
      <c r="E159" s="188">
        <v>7.4665515753129047E-2</v>
      </c>
      <c r="F159" s="187">
        <v>1</v>
      </c>
      <c r="G159" s="193">
        <v>2317</v>
      </c>
      <c r="H159" s="93"/>
      <c r="I159" s="188" t="s">
        <v>143</v>
      </c>
      <c r="J159" s="188" t="s">
        <v>143</v>
      </c>
      <c r="K159" s="188">
        <v>0.5</v>
      </c>
      <c r="L159" s="188">
        <v>0.54100000000000004</v>
      </c>
      <c r="M159" s="188">
        <v>0.38500000000000001</v>
      </c>
      <c r="N159" s="188">
        <v>0.42499999999999999</v>
      </c>
      <c r="O159" s="188">
        <v>6.5000000000000002E-2</v>
      </c>
      <c r="P159" s="188">
        <v>8.5999999999999993E-2</v>
      </c>
      <c r="Q159" s="144"/>
      <c r="R159" s="145" t="s">
        <v>143</v>
      </c>
      <c r="S159" s="145">
        <v>68.574801500062406</v>
      </c>
      <c r="T159" s="145">
        <v>53.910603630236814</v>
      </c>
      <c r="U159" s="145">
        <v>9.8299331633959834</v>
      </c>
      <c r="V159" s="145"/>
      <c r="W159" s="145" t="s">
        <v>143</v>
      </c>
      <c r="X159" s="145" t="s">
        <v>143</v>
      </c>
      <c r="Y159" s="145">
        <v>64.70448058737675</v>
      </c>
      <c r="Z159" s="145">
        <v>72.445122412748063</v>
      </c>
      <c r="AA159" s="145">
        <v>50.46052616273478</v>
      </c>
      <c r="AB159" s="145">
        <v>57.360681097738848</v>
      </c>
      <c r="AC159" s="145">
        <v>8.3651154443301632</v>
      </c>
      <c r="AD159" s="145">
        <v>11.294750882461804</v>
      </c>
    </row>
    <row r="160" spans="1:30" x14ac:dyDescent="0.25">
      <c r="A160" s="93" t="s">
        <v>4982</v>
      </c>
      <c r="B160" s="188" t="s">
        <v>143</v>
      </c>
      <c r="C160" s="188">
        <v>0.84077809798270897</v>
      </c>
      <c r="D160" s="188">
        <v>8.861671469740634E-2</v>
      </c>
      <c r="E160" s="188">
        <v>7.060518731988473E-2</v>
      </c>
      <c r="F160" s="187">
        <v>1</v>
      </c>
      <c r="G160" s="193">
        <v>1388</v>
      </c>
      <c r="H160" s="93"/>
      <c r="I160" s="188" t="s">
        <v>143</v>
      </c>
      <c r="J160" s="188" t="s">
        <v>143</v>
      </c>
      <c r="K160" s="188">
        <v>0.82099999999999995</v>
      </c>
      <c r="L160" s="188">
        <v>0.85899999999999999</v>
      </c>
      <c r="M160" s="188">
        <v>7.4999999999999997E-2</v>
      </c>
      <c r="N160" s="188">
        <v>0.105</v>
      </c>
      <c r="O160" s="188">
        <v>5.8000000000000003E-2</v>
      </c>
      <c r="P160" s="188">
        <v>8.5000000000000006E-2</v>
      </c>
      <c r="Q160" s="144"/>
      <c r="R160" s="145" t="s">
        <v>143</v>
      </c>
      <c r="S160" s="145">
        <v>145.11453431924159</v>
      </c>
      <c r="T160" s="145">
        <v>16.842909562761214</v>
      </c>
      <c r="U160" s="145">
        <v>12.401800230917924</v>
      </c>
      <c r="V160" s="145"/>
      <c r="W160" s="145" t="s">
        <v>143</v>
      </c>
      <c r="X160" s="145" t="s">
        <v>143</v>
      </c>
      <c r="Y160" s="145">
        <v>136.78862731345325</v>
      </c>
      <c r="Z160" s="145">
        <v>153.44044132502992</v>
      </c>
      <c r="AA160" s="145">
        <v>13.86630850077168</v>
      </c>
      <c r="AB160" s="145">
        <v>19.819510624750748</v>
      </c>
      <c r="AC160" s="145">
        <v>9.946369059101098</v>
      </c>
      <c r="AD160" s="145">
        <v>14.857231402734751</v>
      </c>
    </row>
    <row r="161" spans="1:30" x14ac:dyDescent="0.25">
      <c r="A161" s="93" t="s">
        <v>4983</v>
      </c>
      <c r="B161" s="188">
        <v>6.9801616458486412E-2</v>
      </c>
      <c r="C161" s="188">
        <v>0.50698016164584869</v>
      </c>
      <c r="D161" s="188">
        <v>0.24173401910360029</v>
      </c>
      <c r="E161" s="188">
        <v>0.18148420279206465</v>
      </c>
      <c r="F161" s="187">
        <v>1</v>
      </c>
      <c r="G161" s="193">
        <v>1361</v>
      </c>
      <c r="H161" s="93"/>
      <c r="I161" s="188">
        <v>5.7000000000000002E-2</v>
      </c>
      <c r="J161" s="188">
        <v>8.5000000000000006E-2</v>
      </c>
      <c r="K161" s="188">
        <v>0.48</v>
      </c>
      <c r="L161" s="188">
        <v>0.53300000000000003</v>
      </c>
      <c r="M161" s="188">
        <v>0.22</v>
      </c>
      <c r="N161" s="188">
        <v>0.26500000000000001</v>
      </c>
      <c r="O161" s="188">
        <v>0.16200000000000001</v>
      </c>
      <c r="P161" s="188">
        <v>0.20300000000000001</v>
      </c>
      <c r="Q161" s="144"/>
      <c r="R161" s="145">
        <v>4.9348719448296592</v>
      </c>
      <c r="S161" s="145">
        <v>36.331132334193782</v>
      </c>
      <c r="T161" s="145">
        <v>16.988348450457369</v>
      </c>
      <c r="U161" s="145">
        <v>13.113620150353478</v>
      </c>
      <c r="V161" s="145"/>
      <c r="W161" s="145">
        <v>3.9425098748309706</v>
      </c>
      <c r="X161" s="145">
        <v>5.9272340148283478</v>
      </c>
      <c r="Y161" s="145">
        <v>33.620251296503255</v>
      </c>
      <c r="Z161" s="145">
        <v>39.042013371884309</v>
      </c>
      <c r="AA161" s="145">
        <v>15.15261643279748</v>
      </c>
      <c r="AB161" s="145">
        <v>18.824080468117259</v>
      </c>
      <c r="AC161" s="145">
        <v>11.478196799285557</v>
      </c>
      <c r="AD161" s="145">
        <v>14.749043501421399</v>
      </c>
    </row>
    <row r="162" spans="1:30" x14ac:dyDescent="0.25">
      <c r="A162" s="93" t="s">
        <v>4984</v>
      </c>
      <c r="B162" s="188">
        <v>0.30412034009156313</v>
      </c>
      <c r="C162" s="188">
        <v>0.59843034663178551</v>
      </c>
      <c r="D162" s="188">
        <v>4.9051667756703728E-2</v>
      </c>
      <c r="E162" s="188">
        <v>4.8397645519947678E-2</v>
      </c>
      <c r="F162" s="187">
        <v>1</v>
      </c>
      <c r="G162" s="193">
        <v>1529</v>
      </c>
      <c r="H162" s="93"/>
      <c r="I162" s="188">
        <v>0.28199999999999997</v>
      </c>
      <c r="J162" s="188">
        <v>0.32800000000000001</v>
      </c>
      <c r="K162" s="188">
        <v>0.57399999999999995</v>
      </c>
      <c r="L162" s="188">
        <v>0.623</v>
      </c>
      <c r="M162" s="188">
        <v>3.9E-2</v>
      </c>
      <c r="N162" s="188">
        <v>6.0999999999999999E-2</v>
      </c>
      <c r="O162" s="188">
        <v>3.9E-2</v>
      </c>
      <c r="P162" s="188">
        <v>0.06</v>
      </c>
      <c r="Q162" s="144"/>
      <c r="R162" s="145">
        <v>48.365317066234979</v>
      </c>
      <c r="S162" s="145">
        <v>92.466438486123451</v>
      </c>
      <c r="T162" s="145">
        <v>6.5486901853285051</v>
      </c>
      <c r="U162" s="145">
        <v>7.2672364751879792</v>
      </c>
      <c r="V162" s="145"/>
      <c r="W162" s="145">
        <v>43.969256835275274</v>
      </c>
      <c r="X162" s="145">
        <v>52.761377297194684</v>
      </c>
      <c r="Y162" s="145">
        <v>86.475020006110427</v>
      </c>
      <c r="Z162" s="145">
        <v>98.457856966136475</v>
      </c>
      <c r="AA162" s="145">
        <v>5.0665820731236675</v>
      </c>
      <c r="AB162" s="145">
        <v>8.0307982975333427</v>
      </c>
      <c r="AC162" s="145">
        <v>5.6114302775382043</v>
      </c>
      <c r="AD162" s="145">
        <v>8.9230426728377541</v>
      </c>
    </row>
    <row r="163" spans="1:30" x14ac:dyDescent="0.25">
      <c r="A163" s="93" t="s">
        <v>4985</v>
      </c>
      <c r="B163" s="188" t="s">
        <v>143</v>
      </c>
      <c r="C163" s="188">
        <v>0.46181556195965417</v>
      </c>
      <c r="D163" s="188">
        <v>0.37391930835734871</v>
      </c>
      <c r="E163" s="188">
        <v>0.16426512968299711</v>
      </c>
      <c r="F163" s="187">
        <v>1</v>
      </c>
      <c r="G163" s="193">
        <v>1388</v>
      </c>
      <c r="H163" s="93"/>
      <c r="I163" s="188" t="s">
        <v>143</v>
      </c>
      <c r="J163" s="188" t="s">
        <v>143</v>
      </c>
      <c r="K163" s="188">
        <v>0.436</v>
      </c>
      <c r="L163" s="188">
        <v>0.48799999999999999</v>
      </c>
      <c r="M163" s="188">
        <v>0.34899999999999998</v>
      </c>
      <c r="N163" s="188">
        <v>0.4</v>
      </c>
      <c r="O163" s="188">
        <v>0.14599999999999999</v>
      </c>
      <c r="P163" s="188">
        <v>0.185</v>
      </c>
      <c r="Q163" s="144"/>
      <c r="R163" s="145" t="s">
        <v>143</v>
      </c>
      <c r="S163" s="145">
        <v>33.862955749521397</v>
      </c>
      <c r="T163" s="145">
        <v>27.094118552394804</v>
      </c>
      <c r="U163" s="145">
        <v>12.060264682692878</v>
      </c>
      <c r="V163" s="145"/>
      <c r="W163" s="145" t="s">
        <v>143</v>
      </c>
      <c r="X163" s="145" t="s">
        <v>143</v>
      </c>
      <c r="Y163" s="145">
        <v>31.241443329089609</v>
      </c>
      <c r="Z163" s="145">
        <v>36.484468169953182</v>
      </c>
      <c r="AA163" s="145">
        <v>24.763090933725671</v>
      </c>
      <c r="AB163" s="145">
        <v>29.425146171063936</v>
      </c>
      <c r="AC163" s="145">
        <v>10.494792023607319</v>
      </c>
      <c r="AD163" s="145">
        <v>13.625737341778438</v>
      </c>
    </row>
    <row r="164" spans="1:30" x14ac:dyDescent="0.25">
      <c r="A164" s="93" t="s">
        <v>4986</v>
      </c>
      <c r="B164" s="188" t="s">
        <v>143</v>
      </c>
      <c r="C164" s="188">
        <v>0.76135105204872644</v>
      </c>
      <c r="D164" s="188">
        <v>9.0808416389811741E-2</v>
      </c>
      <c r="E164" s="188">
        <v>0.14784053156146179</v>
      </c>
      <c r="F164" s="187">
        <v>1</v>
      </c>
      <c r="G164" s="193">
        <v>1806</v>
      </c>
      <c r="H164" s="93"/>
      <c r="I164" s="188" t="s">
        <v>143</v>
      </c>
      <c r="J164" s="188" t="s">
        <v>143</v>
      </c>
      <c r="K164" s="188">
        <v>0.74099999999999999</v>
      </c>
      <c r="L164" s="188">
        <v>0.78</v>
      </c>
      <c r="M164" s="188">
        <v>7.8E-2</v>
      </c>
      <c r="N164" s="188">
        <v>0.105</v>
      </c>
      <c r="O164" s="188">
        <v>0.13200000000000001</v>
      </c>
      <c r="P164" s="188">
        <v>0.16500000000000001</v>
      </c>
      <c r="Q164" s="144"/>
      <c r="R164" s="145" t="s">
        <v>143</v>
      </c>
      <c r="S164" s="145">
        <v>158.01981125403591</v>
      </c>
      <c r="T164" s="145">
        <v>21.572176672435003</v>
      </c>
      <c r="U164" s="145">
        <v>31.395801047265703</v>
      </c>
      <c r="V164" s="145"/>
      <c r="W164" s="145" t="s">
        <v>143</v>
      </c>
      <c r="X164" s="145" t="s">
        <v>143</v>
      </c>
      <c r="Y164" s="145">
        <v>149.66731554894315</v>
      </c>
      <c r="Z164" s="145">
        <v>166.37230695912868</v>
      </c>
      <c r="AA164" s="145">
        <v>18.270548849036391</v>
      </c>
      <c r="AB164" s="145">
        <v>24.873804495833614</v>
      </c>
      <c r="AC164" s="145">
        <v>27.629873078217706</v>
      </c>
      <c r="AD164" s="145">
        <v>35.1617290163137</v>
      </c>
    </row>
    <row r="165" spans="1:30" x14ac:dyDescent="0.25">
      <c r="A165" s="93" t="s">
        <v>4987</v>
      </c>
      <c r="B165" s="188">
        <v>3.4462616822429903E-2</v>
      </c>
      <c r="C165" s="188">
        <v>0.57943925233644855</v>
      </c>
      <c r="D165" s="188">
        <v>0.25175233644859812</v>
      </c>
      <c r="E165" s="188">
        <v>0.13434579439252337</v>
      </c>
      <c r="F165" s="187">
        <v>0.99999999999999989</v>
      </c>
      <c r="G165" s="193">
        <v>1712</v>
      </c>
      <c r="H165" s="93"/>
      <c r="I165" s="188">
        <v>2.7E-2</v>
      </c>
      <c r="J165" s="188">
        <v>4.3999999999999997E-2</v>
      </c>
      <c r="K165" s="188">
        <v>0.55600000000000005</v>
      </c>
      <c r="L165" s="188">
        <v>0.60299999999999998</v>
      </c>
      <c r="M165" s="188">
        <v>0.23200000000000001</v>
      </c>
      <c r="N165" s="188">
        <v>0.27300000000000002</v>
      </c>
      <c r="O165" s="188">
        <v>0.11899999999999999</v>
      </c>
      <c r="P165" s="188">
        <v>0.151</v>
      </c>
      <c r="Q165" s="144"/>
      <c r="R165" s="145">
        <v>2.4707969040657214</v>
      </c>
      <c r="S165" s="145">
        <v>39.568531478948096</v>
      </c>
      <c r="T165" s="145">
        <v>16.568758312044512</v>
      </c>
      <c r="U165" s="145">
        <v>9.2058774624472193</v>
      </c>
      <c r="V165" s="145"/>
      <c r="W165" s="145">
        <v>1.840323002003311</v>
      </c>
      <c r="X165" s="145">
        <v>3.1012708061281318</v>
      </c>
      <c r="Y165" s="145">
        <v>37.106179302659747</v>
      </c>
      <c r="Z165" s="145">
        <v>42.030883655236444</v>
      </c>
      <c r="AA165" s="145">
        <v>15.004503861716787</v>
      </c>
      <c r="AB165" s="145">
        <v>18.133012762372235</v>
      </c>
      <c r="AC165" s="145">
        <v>8.0161229979616557</v>
      </c>
      <c r="AD165" s="145">
        <v>10.395631926932783</v>
      </c>
    </row>
    <row r="166" spans="1:30" x14ac:dyDescent="0.25">
      <c r="A166" s="93" t="s">
        <v>4988</v>
      </c>
      <c r="B166" s="188">
        <v>0.29347349978098991</v>
      </c>
      <c r="C166" s="188">
        <v>0.57074025405168638</v>
      </c>
      <c r="D166" s="188">
        <v>3.8545773105562856E-2</v>
      </c>
      <c r="E166" s="188">
        <v>9.724047306176084E-2</v>
      </c>
      <c r="F166" s="187">
        <v>1</v>
      </c>
      <c r="G166" s="193">
        <v>2283</v>
      </c>
      <c r="H166" s="93"/>
      <c r="I166" s="188">
        <v>0.27500000000000002</v>
      </c>
      <c r="J166" s="188">
        <v>0.312</v>
      </c>
      <c r="K166" s="188">
        <v>0.55000000000000004</v>
      </c>
      <c r="L166" s="188">
        <v>0.59099999999999997</v>
      </c>
      <c r="M166" s="188">
        <v>3.1E-2</v>
      </c>
      <c r="N166" s="188">
        <v>4.7E-2</v>
      </c>
      <c r="O166" s="188">
        <v>8.5999999999999993E-2</v>
      </c>
      <c r="P166" s="188">
        <v>0.11</v>
      </c>
      <c r="Q166" s="144"/>
      <c r="R166" s="145">
        <v>51.683689684021516</v>
      </c>
      <c r="S166" s="145">
        <v>89.059298194677567</v>
      </c>
      <c r="T166" s="145">
        <v>5.4033499903289863</v>
      </c>
      <c r="U166" s="145">
        <v>15.460420498561017</v>
      </c>
      <c r="V166" s="145"/>
      <c r="W166" s="145">
        <v>47.770128028191763</v>
      </c>
      <c r="X166" s="145">
        <v>55.597251339851269</v>
      </c>
      <c r="Y166" s="145">
        <v>84.223556083704807</v>
      </c>
      <c r="Z166" s="145">
        <v>93.895040305650326</v>
      </c>
      <c r="AA166" s="145">
        <v>4.2743918634439302</v>
      </c>
      <c r="AB166" s="145">
        <v>6.5323081172140425</v>
      </c>
      <c r="AC166" s="145">
        <v>13.426654951143224</v>
      </c>
      <c r="AD166" s="145">
        <v>17.494186045978811</v>
      </c>
    </row>
    <row r="167" spans="1:30" x14ac:dyDescent="0.25">
      <c r="A167" s="93" t="s">
        <v>4989</v>
      </c>
      <c r="B167" s="188" t="s">
        <v>143</v>
      </c>
      <c r="C167" s="188">
        <v>0.49451258876694643</v>
      </c>
      <c r="D167" s="188">
        <v>0.38411878631375079</v>
      </c>
      <c r="E167" s="188">
        <v>0.12136862491930278</v>
      </c>
      <c r="F167" s="187">
        <v>1</v>
      </c>
      <c r="G167" s="193">
        <v>1549</v>
      </c>
      <c r="H167" s="93"/>
      <c r="I167" s="188" t="s">
        <v>143</v>
      </c>
      <c r="J167" s="188" t="s">
        <v>143</v>
      </c>
      <c r="K167" s="188">
        <v>0.47</v>
      </c>
      <c r="L167" s="188">
        <v>0.51900000000000002</v>
      </c>
      <c r="M167" s="188">
        <v>0.36</v>
      </c>
      <c r="N167" s="188">
        <v>0.40899999999999997</v>
      </c>
      <c r="O167" s="188">
        <v>0.106</v>
      </c>
      <c r="P167" s="188">
        <v>0.13900000000000001</v>
      </c>
      <c r="Q167" s="144"/>
      <c r="R167" s="145" t="s">
        <v>143</v>
      </c>
      <c r="S167" s="145">
        <v>30.883380959375437</v>
      </c>
      <c r="T167" s="145">
        <v>23.188676031019341</v>
      </c>
      <c r="U167" s="145">
        <v>7.5819931830000797</v>
      </c>
      <c r="V167" s="145"/>
      <c r="W167" s="145" t="s">
        <v>143</v>
      </c>
      <c r="X167" s="145" t="s">
        <v>143</v>
      </c>
      <c r="Y167" s="145">
        <v>28.696291612329809</v>
      </c>
      <c r="Z167" s="145">
        <v>33.070470306421065</v>
      </c>
      <c r="AA167" s="145">
        <v>21.325415684194997</v>
      </c>
      <c r="AB167" s="145">
        <v>25.051936377843685</v>
      </c>
      <c r="AC167" s="145">
        <v>6.498164759248187</v>
      </c>
      <c r="AD167" s="145">
        <v>8.6658216067519724</v>
      </c>
    </row>
    <row r="168" spans="1:30" x14ac:dyDescent="0.25">
      <c r="A168" s="93" t="s">
        <v>4990</v>
      </c>
      <c r="B168" s="188" t="s">
        <v>143</v>
      </c>
      <c r="C168" s="188">
        <v>0.73623041940373923</v>
      </c>
      <c r="D168" s="188">
        <v>0.11571500757958565</v>
      </c>
      <c r="E168" s="188">
        <v>0.1480545730166751</v>
      </c>
      <c r="F168" s="187">
        <v>1</v>
      </c>
      <c r="G168" s="193">
        <v>1979</v>
      </c>
      <c r="H168" s="93"/>
      <c r="I168" s="188" t="s">
        <v>143</v>
      </c>
      <c r="J168" s="188" t="s">
        <v>143</v>
      </c>
      <c r="K168" s="188">
        <v>0.71599999999999997</v>
      </c>
      <c r="L168" s="188">
        <v>0.755</v>
      </c>
      <c r="M168" s="188">
        <v>0.10199999999999999</v>
      </c>
      <c r="N168" s="188">
        <v>0.13100000000000001</v>
      </c>
      <c r="O168" s="188">
        <v>0.13300000000000001</v>
      </c>
      <c r="P168" s="188">
        <v>0.16400000000000001</v>
      </c>
      <c r="Q168" s="144"/>
      <c r="R168" s="145" t="s">
        <v>143</v>
      </c>
      <c r="S168" s="145">
        <v>136.15469984583157</v>
      </c>
      <c r="T168" s="145">
        <v>22.748137350508003</v>
      </c>
      <c r="U168" s="145">
        <v>26.915774277003816</v>
      </c>
      <c r="V168" s="145"/>
      <c r="W168" s="145" t="s">
        <v>143</v>
      </c>
      <c r="X168" s="145" t="s">
        <v>143</v>
      </c>
      <c r="Y168" s="145">
        <v>129.16338384020608</v>
      </c>
      <c r="Z168" s="145">
        <v>143.14601585145707</v>
      </c>
      <c r="AA168" s="145">
        <v>19.801788462271123</v>
      </c>
      <c r="AB168" s="145">
        <v>25.694486238744883</v>
      </c>
      <c r="AC168" s="145">
        <v>23.833799084151583</v>
      </c>
      <c r="AD168" s="145">
        <v>29.99774946985605</v>
      </c>
    </row>
    <row r="169" spans="1:30" x14ac:dyDescent="0.25">
      <c r="A169" s="93" t="s">
        <v>4991</v>
      </c>
      <c r="B169" s="188">
        <v>3.6275695284159616E-2</v>
      </c>
      <c r="C169" s="188">
        <v>0.54776299879081014</v>
      </c>
      <c r="D169" s="188">
        <v>0.3059250302297461</v>
      </c>
      <c r="E169" s="188">
        <v>0.11003627569528417</v>
      </c>
      <c r="F169" s="187">
        <v>1</v>
      </c>
      <c r="G169" s="193">
        <v>827</v>
      </c>
      <c r="H169" s="93"/>
      <c r="I169" s="188">
        <v>2.5999999999999999E-2</v>
      </c>
      <c r="J169" s="188">
        <v>5.0999999999999997E-2</v>
      </c>
      <c r="K169" s="188">
        <v>0.51400000000000001</v>
      </c>
      <c r="L169" s="188">
        <v>0.58099999999999996</v>
      </c>
      <c r="M169" s="188">
        <v>0.27500000000000002</v>
      </c>
      <c r="N169" s="188">
        <v>0.33800000000000002</v>
      </c>
      <c r="O169" s="188">
        <v>0.09</v>
      </c>
      <c r="P169" s="188">
        <v>0.13300000000000001</v>
      </c>
      <c r="Q169" s="144"/>
      <c r="R169" s="145">
        <v>2.6149525419016415</v>
      </c>
      <c r="S169" s="145">
        <v>36.106733242036142</v>
      </c>
      <c r="T169" s="145">
        <v>20.07201342391059</v>
      </c>
      <c r="U169" s="145">
        <v>6.9804412653643801</v>
      </c>
      <c r="V169" s="145"/>
      <c r="W169" s="145">
        <v>1.67920379248504</v>
      </c>
      <c r="X169" s="145">
        <v>3.550701291318243</v>
      </c>
      <c r="Y169" s="145">
        <v>32.781706306967216</v>
      </c>
      <c r="Z169" s="145">
        <v>39.431760177105069</v>
      </c>
      <c r="AA169" s="145">
        <v>17.59865674660475</v>
      </c>
      <c r="AB169" s="145">
        <v>22.545370101216431</v>
      </c>
      <c r="AC169" s="145">
        <v>5.5462130818709294</v>
      </c>
      <c r="AD169" s="145">
        <v>8.4146694488578309</v>
      </c>
    </row>
    <row r="170" spans="1:30" x14ac:dyDescent="0.25">
      <c r="A170" s="93" t="s">
        <v>4992</v>
      </c>
      <c r="B170" s="188">
        <v>0.22819885900570497</v>
      </c>
      <c r="C170" s="188">
        <v>0.64710676446617765</v>
      </c>
      <c r="D170" s="188">
        <v>4.8899755501222497E-2</v>
      </c>
      <c r="E170" s="188">
        <v>7.5794621026894868E-2</v>
      </c>
      <c r="F170" s="187">
        <v>0.99999999999999989</v>
      </c>
      <c r="G170" s="193">
        <v>1227</v>
      </c>
      <c r="H170" s="93"/>
      <c r="I170" s="188">
        <v>0.20599999999999999</v>
      </c>
      <c r="J170" s="188">
        <v>0.253</v>
      </c>
      <c r="K170" s="188">
        <v>0.62</v>
      </c>
      <c r="L170" s="188">
        <v>0.67300000000000004</v>
      </c>
      <c r="M170" s="188">
        <v>3.7999999999999999E-2</v>
      </c>
      <c r="N170" s="188">
        <v>6.2E-2</v>
      </c>
      <c r="O170" s="188">
        <v>6.2E-2</v>
      </c>
      <c r="P170" s="188">
        <v>9.1999999999999998E-2</v>
      </c>
      <c r="Q170" s="144"/>
      <c r="R170" s="145">
        <v>37.878182648025039</v>
      </c>
      <c r="S170" s="145">
        <v>89.673261974648995</v>
      </c>
      <c r="T170" s="145">
        <v>8.3940559272305642</v>
      </c>
      <c r="U170" s="145">
        <v>9.5545427922820796</v>
      </c>
      <c r="V170" s="145"/>
      <c r="W170" s="145">
        <v>33.441420066114752</v>
      </c>
      <c r="X170" s="145">
        <v>42.314945229935326</v>
      </c>
      <c r="Y170" s="145">
        <v>83.435787402448071</v>
      </c>
      <c r="Z170" s="145">
        <v>95.910736546849918</v>
      </c>
      <c r="AA170" s="145">
        <v>6.2700667247617856</v>
      </c>
      <c r="AB170" s="145">
        <v>10.518045129699342</v>
      </c>
      <c r="AC170" s="145">
        <v>7.6126533214791507</v>
      </c>
      <c r="AD170" s="145">
        <v>11.496432263085008</v>
      </c>
    </row>
    <row r="171" spans="1:30" x14ac:dyDescent="0.25">
      <c r="A171" s="93" t="s">
        <v>4993</v>
      </c>
      <c r="B171" s="188" t="s">
        <v>143</v>
      </c>
      <c r="C171" s="188">
        <v>0.4537264537264537</v>
      </c>
      <c r="D171" s="188">
        <v>0.43734643734643736</v>
      </c>
      <c r="E171" s="188">
        <v>0.10892710892710893</v>
      </c>
      <c r="F171" s="187">
        <v>1</v>
      </c>
      <c r="G171" s="193">
        <v>1221</v>
      </c>
      <c r="H171" s="93"/>
      <c r="I171" s="188" t="s">
        <v>143</v>
      </c>
      <c r="J171" s="188" t="s">
        <v>143</v>
      </c>
      <c r="K171" s="188">
        <v>0.42599999999999999</v>
      </c>
      <c r="L171" s="188">
        <v>0.48199999999999998</v>
      </c>
      <c r="M171" s="188">
        <v>0.41</v>
      </c>
      <c r="N171" s="188">
        <v>0.46500000000000002</v>
      </c>
      <c r="O171" s="188">
        <v>9.2999999999999999E-2</v>
      </c>
      <c r="P171" s="188">
        <v>0.128</v>
      </c>
      <c r="Q171" s="144"/>
      <c r="R171" s="145" t="s">
        <v>143</v>
      </c>
      <c r="S171" s="145">
        <v>46.31915838262789</v>
      </c>
      <c r="T171" s="145">
        <v>45.104502534042474</v>
      </c>
      <c r="U171" s="145">
        <v>10.966096048664182</v>
      </c>
      <c r="V171" s="145"/>
      <c r="W171" s="145" t="s">
        <v>143</v>
      </c>
      <c r="X171" s="145" t="s">
        <v>143</v>
      </c>
      <c r="Y171" s="145">
        <v>42.462049944981402</v>
      </c>
      <c r="Z171" s="145">
        <v>50.176266820274378</v>
      </c>
      <c r="AA171" s="145">
        <v>41.278851607225967</v>
      </c>
      <c r="AB171" s="145">
        <v>48.930153460858982</v>
      </c>
      <c r="AC171" s="145">
        <v>9.102369051395252</v>
      </c>
      <c r="AD171" s="145">
        <v>12.829823045933113</v>
      </c>
    </row>
    <row r="172" spans="1:30" x14ac:dyDescent="0.25">
      <c r="A172" s="93" t="s">
        <v>4994</v>
      </c>
      <c r="B172" s="188" t="s">
        <v>143</v>
      </c>
      <c r="C172" s="188">
        <v>0.79526842584167423</v>
      </c>
      <c r="D172" s="188">
        <v>0.11737943585077343</v>
      </c>
      <c r="E172" s="188">
        <v>8.7352138307552327E-2</v>
      </c>
      <c r="F172" s="187">
        <v>0.99999999999999989</v>
      </c>
      <c r="G172" s="193">
        <v>1099</v>
      </c>
      <c r="H172" s="93"/>
      <c r="I172" s="188" t="s">
        <v>143</v>
      </c>
      <c r="J172" s="188" t="s">
        <v>143</v>
      </c>
      <c r="K172" s="188">
        <v>0.77</v>
      </c>
      <c r="L172" s="188">
        <v>0.81799999999999995</v>
      </c>
      <c r="M172" s="188">
        <v>0.1</v>
      </c>
      <c r="N172" s="188">
        <v>0.13800000000000001</v>
      </c>
      <c r="O172" s="188">
        <v>7.1999999999999995E-2</v>
      </c>
      <c r="P172" s="188">
        <v>0.106</v>
      </c>
      <c r="Q172" s="144"/>
      <c r="R172" s="145" t="s">
        <v>143</v>
      </c>
      <c r="S172" s="145">
        <v>157.18105185723877</v>
      </c>
      <c r="T172" s="145">
        <v>28.234314942570442</v>
      </c>
      <c r="U172" s="145">
        <v>17.834473176887737</v>
      </c>
      <c r="V172" s="145"/>
      <c r="W172" s="145" t="s">
        <v>143</v>
      </c>
      <c r="X172" s="145" t="s">
        <v>143</v>
      </c>
      <c r="Y172" s="145">
        <v>146.76026421551336</v>
      </c>
      <c r="Z172" s="145">
        <v>167.60183949896418</v>
      </c>
      <c r="AA172" s="145">
        <v>23.361965019159271</v>
      </c>
      <c r="AB172" s="145">
        <v>33.106664865981614</v>
      </c>
      <c r="AC172" s="145">
        <v>14.266835515851598</v>
      </c>
      <c r="AD172" s="145">
        <v>21.402110837923878</v>
      </c>
    </row>
    <row r="173" spans="1:30" x14ac:dyDescent="0.25">
      <c r="A173" s="93" t="s">
        <v>4995</v>
      </c>
      <c r="B173" s="188">
        <v>5.6179775280898875E-2</v>
      </c>
      <c r="C173" s="188">
        <v>0.45760980592441269</v>
      </c>
      <c r="D173" s="188">
        <v>0.26762002042900918</v>
      </c>
      <c r="E173" s="188">
        <v>0.21859039836567926</v>
      </c>
      <c r="F173" s="187">
        <v>1</v>
      </c>
      <c r="G173" s="193">
        <v>979</v>
      </c>
      <c r="H173" s="93"/>
      <c r="I173" s="188">
        <v>4.2999999999999997E-2</v>
      </c>
      <c r="J173" s="188">
        <v>7.1999999999999995E-2</v>
      </c>
      <c r="K173" s="188">
        <v>0.42699999999999999</v>
      </c>
      <c r="L173" s="188">
        <v>0.48899999999999999</v>
      </c>
      <c r="M173" s="188">
        <v>0.24099999999999999</v>
      </c>
      <c r="N173" s="188">
        <v>0.29599999999999999</v>
      </c>
      <c r="O173" s="188">
        <v>0.19400000000000001</v>
      </c>
      <c r="P173" s="188">
        <v>0.246</v>
      </c>
      <c r="Q173" s="144"/>
      <c r="R173" s="145">
        <v>3.9877945449177572</v>
      </c>
      <c r="S173" s="145">
        <v>30.506181218218188</v>
      </c>
      <c r="T173" s="145">
        <v>17.177759006335918</v>
      </c>
      <c r="U173" s="145">
        <v>14.887264842156913</v>
      </c>
      <c r="V173" s="145"/>
      <c r="W173" s="145">
        <v>2.9338748957013916</v>
      </c>
      <c r="X173" s="145">
        <v>5.0417141941341228</v>
      </c>
      <c r="Y173" s="145">
        <v>27.681269304839571</v>
      </c>
      <c r="Z173" s="145">
        <v>33.331093131596802</v>
      </c>
      <c r="AA173" s="145">
        <v>15.097717835052414</v>
      </c>
      <c r="AB173" s="145">
        <v>19.257800177619423</v>
      </c>
      <c r="AC173" s="145">
        <v>12.892626793511361</v>
      </c>
      <c r="AD173" s="145">
        <v>16.881902890802465</v>
      </c>
    </row>
    <row r="174" spans="1:30" x14ac:dyDescent="0.25">
      <c r="A174" s="93" t="s">
        <v>4996</v>
      </c>
      <c r="B174" s="188">
        <v>0.21646341463414634</v>
      </c>
      <c r="C174" s="188">
        <v>0.63719512195121952</v>
      </c>
      <c r="D174" s="188">
        <v>5.1067073170731704E-2</v>
      </c>
      <c r="E174" s="188">
        <v>9.527439024390244E-2</v>
      </c>
      <c r="F174" s="187">
        <v>1</v>
      </c>
      <c r="G174" s="193">
        <v>1312</v>
      </c>
      <c r="H174" s="93"/>
      <c r="I174" s="188">
        <v>0.19500000000000001</v>
      </c>
      <c r="J174" s="188">
        <v>0.24</v>
      </c>
      <c r="K174" s="188">
        <v>0.61099999999999999</v>
      </c>
      <c r="L174" s="188">
        <v>0.66300000000000003</v>
      </c>
      <c r="M174" s="188">
        <v>0.04</v>
      </c>
      <c r="N174" s="188">
        <v>6.4000000000000001E-2</v>
      </c>
      <c r="O174" s="188">
        <v>8.1000000000000003E-2</v>
      </c>
      <c r="P174" s="188">
        <v>0.112</v>
      </c>
      <c r="Q174" s="144"/>
      <c r="R174" s="145">
        <v>39.836281173713715</v>
      </c>
      <c r="S174" s="145">
        <v>102.56453665018401</v>
      </c>
      <c r="T174" s="145">
        <v>6.9368120742877561</v>
      </c>
      <c r="U174" s="145">
        <v>16.23191631394187</v>
      </c>
      <c r="V174" s="145"/>
      <c r="W174" s="145">
        <v>35.203138326607295</v>
      </c>
      <c r="X174" s="145">
        <v>44.469424020820135</v>
      </c>
      <c r="Y174" s="145">
        <v>95.611890049079875</v>
      </c>
      <c r="Z174" s="145">
        <v>109.51718325128815</v>
      </c>
      <c r="AA174" s="145">
        <v>5.2757777799168615</v>
      </c>
      <c r="AB174" s="145">
        <v>8.5978463686586508</v>
      </c>
      <c r="AC174" s="145">
        <v>13.386335920549822</v>
      </c>
      <c r="AD174" s="145">
        <v>19.077496707333918</v>
      </c>
    </row>
    <row r="175" spans="1:30" x14ac:dyDescent="0.25">
      <c r="A175" s="93" t="s">
        <v>4997</v>
      </c>
      <c r="B175" s="188" t="s">
        <v>143</v>
      </c>
      <c r="C175" s="188">
        <v>0.48196114708603144</v>
      </c>
      <c r="D175" s="188">
        <v>0.39037927844588344</v>
      </c>
      <c r="E175" s="188">
        <v>0.1276595744680851</v>
      </c>
      <c r="F175" s="187">
        <v>1</v>
      </c>
      <c r="G175" s="193">
        <v>1081</v>
      </c>
      <c r="H175" s="93"/>
      <c r="I175" s="188" t="s">
        <v>143</v>
      </c>
      <c r="J175" s="188" t="s">
        <v>143</v>
      </c>
      <c r="K175" s="188">
        <v>0.45200000000000001</v>
      </c>
      <c r="L175" s="188">
        <v>0.51200000000000001</v>
      </c>
      <c r="M175" s="188">
        <v>0.36199999999999999</v>
      </c>
      <c r="N175" s="188">
        <v>0.42</v>
      </c>
      <c r="O175" s="188">
        <v>0.109</v>
      </c>
      <c r="P175" s="188">
        <v>0.14899999999999999</v>
      </c>
      <c r="Q175" s="144"/>
      <c r="R175" s="145" t="s">
        <v>143</v>
      </c>
      <c r="S175" s="145">
        <v>36.342071199078404</v>
      </c>
      <c r="T175" s="145">
        <v>28.668115671328735</v>
      </c>
      <c r="U175" s="145">
        <v>9.5688655932211368</v>
      </c>
      <c r="V175" s="145"/>
      <c r="W175" s="145" t="s">
        <v>143</v>
      </c>
      <c r="X175" s="145" t="s">
        <v>143</v>
      </c>
      <c r="Y175" s="145">
        <v>33.221408107066999</v>
      </c>
      <c r="Z175" s="145">
        <v>39.462734291089809</v>
      </c>
      <c r="AA175" s="145">
        <v>25.932853281078039</v>
      </c>
      <c r="AB175" s="145">
        <v>31.403378061579431</v>
      </c>
      <c r="AC175" s="145">
        <v>7.9723359648974297</v>
      </c>
      <c r="AD175" s="145">
        <v>11.165395221544845</v>
      </c>
    </row>
    <row r="176" spans="1:30" x14ac:dyDescent="0.25">
      <c r="A176" s="93" t="s">
        <v>4998</v>
      </c>
      <c r="B176" s="188" t="s">
        <v>143</v>
      </c>
      <c r="C176" s="188">
        <v>0.7186897880539499</v>
      </c>
      <c r="D176" s="188">
        <v>9.4412331406551059E-2</v>
      </c>
      <c r="E176" s="188">
        <v>0.18689788053949905</v>
      </c>
      <c r="F176" s="187">
        <v>1</v>
      </c>
      <c r="G176" s="193">
        <v>1038</v>
      </c>
      <c r="H176" s="93"/>
      <c r="I176" s="188" t="s">
        <v>143</v>
      </c>
      <c r="J176" s="188" t="s">
        <v>143</v>
      </c>
      <c r="K176" s="188">
        <v>0.69099999999999995</v>
      </c>
      <c r="L176" s="188">
        <v>0.745</v>
      </c>
      <c r="M176" s="188">
        <v>7.8E-2</v>
      </c>
      <c r="N176" s="188">
        <v>0.114</v>
      </c>
      <c r="O176" s="188">
        <v>0.16400000000000001</v>
      </c>
      <c r="P176" s="188">
        <v>0.21199999999999999</v>
      </c>
      <c r="Q176" s="144"/>
      <c r="R176" s="145" t="s">
        <v>143</v>
      </c>
      <c r="S176" s="145">
        <v>119.20923877053509</v>
      </c>
      <c r="T176" s="145">
        <v>16.291917854545204</v>
      </c>
      <c r="U176" s="145">
        <v>30.770438849403476</v>
      </c>
      <c r="V176" s="145"/>
      <c r="W176" s="145" t="s">
        <v>143</v>
      </c>
      <c r="X176" s="145" t="s">
        <v>143</v>
      </c>
      <c r="Y176" s="145">
        <v>110.654700523708</v>
      </c>
      <c r="Z176" s="145">
        <v>127.76377701736219</v>
      </c>
      <c r="AA176" s="145">
        <v>13.066282688369935</v>
      </c>
      <c r="AB176" s="145">
        <v>19.517553020720474</v>
      </c>
      <c r="AC176" s="145">
        <v>26.440428876632701</v>
      </c>
      <c r="AD176" s="145">
        <v>35.100448822174251</v>
      </c>
    </row>
    <row r="177" spans="1:30" x14ac:dyDescent="0.25">
      <c r="A177" s="93" t="s">
        <v>4999</v>
      </c>
      <c r="B177" s="188">
        <v>6.0317460317460318E-2</v>
      </c>
      <c r="C177" s="188">
        <v>0.55827664399092969</v>
      </c>
      <c r="D177" s="188">
        <v>0.20181405895691609</v>
      </c>
      <c r="E177" s="188">
        <v>0.17959183673469387</v>
      </c>
      <c r="F177" s="187">
        <v>1</v>
      </c>
      <c r="G177" s="193">
        <v>2205</v>
      </c>
      <c r="H177" s="93"/>
      <c r="I177" s="188">
        <v>5.0999999999999997E-2</v>
      </c>
      <c r="J177" s="188">
        <v>7.0999999999999994E-2</v>
      </c>
      <c r="K177" s="188">
        <v>0.53700000000000003</v>
      </c>
      <c r="L177" s="188">
        <v>0.57899999999999996</v>
      </c>
      <c r="M177" s="188">
        <v>0.186</v>
      </c>
      <c r="N177" s="188">
        <v>0.219</v>
      </c>
      <c r="O177" s="188">
        <v>0.16400000000000001</v>
      </c>
      <c r="P177" s="188">
        <v>0.19600000000000001</v>
      </c>
      <c r="Q177" s="144"/>
      <c r="R177" s="145">
        <v>4.9019684194777211</v>
      </c>
      <c r="S177" s="145">
        <v>45.952105591875188</v>
      </c>
      <c r="T177" s="145">
        <v>16.401419944006872</v>
      </c>
      <c r="U177" s="145">
        <v>14.744233340878482</v>
      </c>
      <c r="V177" s="145"/>
      <c r="W177" s="145">
        <v>4.068861464860702</v>
      </c>
      <c r="X177" s="145">
        <v>5.7350753740947402</v>
      </c>
      <c r="Y177" s="145">
        <v>43.385066625654972</v>
      </c>
      <c r="Z177" s="145">
        <v>48.519144558095405</v>
      </c>
      <c r="AA177" s="145">
        <v>14.877516276158913</v>
      </c>
      <c r="AB177" s="145">
        <v>17.925323611854832</v>
      </c>
      <c r="AC177" s="145">
        <v>13.292019158548804</v>
      </c>
      <c r="AD177" s="145">
        <v>16.19644752320816</v>
      </c>
    </row>
    <row r="178" spans="1:30" x14ac:dyDescent="0.25">
      <c r="A178" s="93" t="s">
        <v>5000</v>
      </c>
      <c r="B178" s="188">
        <v>0.30064516129032259</v>
      </c>
      <c r="C178" s="188">
        <v>0.60258064516129028</v>
      </c>
      <c r="D178" s="188">
        <v>3.1397849462365589E-2</v>
      </c>
      <c r="E178" s="188">
        <v>6.5376344086021512E-2</v>
      </c>
      <c r="F178" s="187">
        <v>1</v>
      </c>
      <c r="G178" s="193">
        <v>2325</v>
      </c>
      <c r="H178" s="93"/>
      <c r="I178" s="188">
        <v>0.28199999999999997</v>
      </c>
      <c r="J178" s="188">
        <v>0.32</v>
      </c>
      <c r="K178" s="188">
        <v>0.58299999999999996</v>
      </c>
      <c r="L178" s="188">
        <v>0.622</v>
      </c>
      <c r="M178" s="188">
        <v>2.5000000000000001E-2</v>
      </c>
      <c r="N178" s="188">
        <v>3.9E-2</v>
      </c>
      <c r="O178" s="188">
        <v>5.6000000000000001E-2</v>
      </c>
      <c r="P178" s="188">
        <v>7.5999999999999998E-2</v>
      </c>
      <c r="Q178" s="144"/>
      <c r="R178" s="145">
        <v>50.894576968214842</v>
      </c>
      <c r="S178" s="145">
        <v>98.336426368425819</v>
      </c>
      <c r="T178" s="145">
        <v>4.6989707032256831</v>
      </c>
      <c r="U178" s="145">
        <v>10.919648982241013</v>
      </c>
      <c r="V178" s="145"/>
      <c r="W178" s="145">
        <v>47.121557966736894</v>
      </c>
      <c r="X178" s="145">
        <v>54.66759596969279</v>
      </c>
      <c r="Y178" s="145">
        <v>93.187088063990601</v>
      </c>
      <c r="Z178" s="145">
        <v>103.48576467286104</v>
      </c>
      <c r="AA178" s="145">
        <v>3.6210237766024602</v>
      </c>
      <c r="AB178" s="145">
        <v>5.7769176298489064</v>
      </c>
      <c r="AC178" s="145">
        <v>9.183676025615755</v>
      </c>
      <c r="AD178" s="145">
        <v>12.65562193886627</v>
      </c>
    </row>
    <row r="179" spans="1:30" x14ac:dyDescent="0.25">
      <c r="A179" s="93" t="s">
        <v>5001</v>
      </c>
      <c r="B179" s="188" t="s">
        <v>143</v>
      </c>
      <c r="C179" s="188">
        <v>0.52960745176314039</v>
      </c>
      <c r="D179" s="188">
        <v>0.32734530938123751</v>
      </c>
      <c r="E179" s="188">
        <v>0.14304723885562209</v>
      </c>
      <c r="F179" s="187">
        <v>1</v>
      </c>
      <c r="G179" s="193">
        <v>1503</v>
      </c>
      <c r="H179" s="93"/>
      <c r="I179" s="188" t="s">
        <v>143</v>
      </c>
      <c r="J179" s="188" t="s">
        <v>143</v>
      </c>
      <c r="K179" s="188">
        <v>0.504</v>
      </c>
      <c r="L179" s="188">
        <v>0.55500000000000005</v>
      </c>
      <c r="M179" s="188">
        <v>0.30399999999999999</v>
      </c>
      <c r="N179" s="188">
        <v>0.35099999999999998</v>
      </c>
      <c r="O179" s="188">
        <v>0.126</v>
      </c>
      <c r="P179" s="188">
        <v>0.16200000000000001</v>
      </c>
      <c r="Q179" s="144"/>
      <c r="R179" s="145" t="s">
        <v>143</v>
      </c>
      <c r="S179" s="145">
        <v>29.771488263471586</v>
      </c>
      <c r="T179" s="145">
        <v>18.253195413003958</v>
      </c>
      <c r="U179" s="145">
        <v>8.0958487940892621</v>
      </c>
      <c r="V179" s="145"/>
      <c r="W179" s="145" t="s">
        <v>143</v>
      </c>
      <c r="X179" s="145" t="s">
        <v>143</v>
      </c>
      <c r="Y179" s="145">
        <v>27.703252312911662</v>
      </c>
      <c r="Z179" s="145">
        <v>31.839724214031509</v>
      </c>
      <c r="AA179" s="145">
        <v>16.640276913127419</v>
      </c>
      <c r="AB179" s="145">
        <v>19.866113912880497</v>
      </c>
      <c r="AC179" s="145">
        <v>7.0136694761368261</v>
      </c>
      <c r="AD179" s="145">
        <v>9.178028112041698</v>
      </c>
    </row>
    <row r="180" spans="1:30" x14ac:dyDescent="0.25">
      <c r="A180" s="93" t="s">
        <v>5002</v>
      </c>
      <c r="B180" s="188" t="s">
        <v>143</v>
      </c>
      <c r="C180" s="188">
        <v>0.761608623548922</v>
      </c>
      <c r="D180" s="188">
        <v>5.0995024875621887E-2</v>
      </c>
      <c r="E180" s="188">
        <v>0.18739635157545606</v>
      </c>
      <c r="F180" s="187">
        <v>1</v>
      </c>
      <c r="G180" s="193">
        <v>2412</v>
      </c>
      <c r="H180" s="93"/>
      <c r="I180" s="188" t="s">
        <v>143</v>
      </c>
      <c r="J180" s="188" t="s">
        <v>143</v>
      </c>
      <c r="K180" s="188">
        <v>0.74399999999999999</v>
      </c>
      <c r="L180" s="188">
        <v>0.77800000000000002</v>
      </c>
      <c r="M180" s="188">
        <v>4.2999999999999997E-2</v>
      </c>
      <c r="N180" s="188">
        <v>6.0999999999999999E-2</v>
      </c>
      <c r="O180" s="188">
        <v>0.17199999999999999</v>
      </c>
      <c r="P180" s="188">
        <v>0.20300000000000001</v>
      </c>
      <c r="Q180" s="144"/>
      <c r="R180" s="145" t="s">
        <v>143</v>
      </c>
      <c r="S180" s="145">
        <v>148.3914871586511</v>
      </c>
      <c r="T180" s="145">
        <v>11.332859091519264</v>
      </c>
      <c r="U180" s="145">
        <v>35.876543196056154</v>
      </c>
      <c r="V180" s="145"/>
      <c r="W180" s="145" t="s">
        <v>143</v>
      </c>
      <c r="X180" s="145" t="s">
        <v>143</v>
      </c>
      <c r="Y180" s="145">
        <v>141.60553989109036</v>
      </c>
      <c r="Z180" s="145">
        <v>155.17743442621185</v>
      </c>
      <c r="AA180" s="145">
        <v>9.3300340878288814</v>
      </c>
      <c r="AB180" s="145">
        <v>13.335684095209647</v>
      </c>
      <c r="AC180" s="145">
        <v>32.569061534796589</v>
      </c>
      <c r="AD180" s="145">
        <v>39.18402485731572</v>
      </c>
    </row>
    <row r="181" spans="1:30" x14ac:dyDescent="0.25">
      <c r="A181" s="93" t="s">
        <v>5003</v>
      </c>
      <c r="B181" s="188">
        <v>5.772005772005772E-2</v>
      </c>
      <c r="C181" s="188">
        <v>0.53751803751803751</v>
      </c>
      <c r="D181" s="188">
        <v>0.28932178932178931</v>
      </c>
      <c r="E181" s="188">
        <v>0.11544011544011544</v>
      </c>
      <c r="F181" s="187">
        <v>1</v>
      </c>
      <c r="G181" s="193">
        <v>1386</v>
      </c>
      <c r="H181" s="93"/>
      <c r="I181" s="188">
        <v>4.7E-2</v>
      </c>
      <c r="J181" s="188">
        <v>7.0999999999999994E-2</v>
      </c>
      <c r="K181" s="188">
        <v>0.51100000000000001</v>
      </c>
      <c r="L181" s="188">
        <v>0.56399999999999995</v>
      </c>
      <c r="M181" s="188">
        <v>0.26600000000000001</v>
      </c>
      <c r="N181" s="188">
        <v>0.314</v>
      </c>
      <c r="O181" s="188">
        <v>0.1</v>
      </c>
      <c r="P181" s="188">
        <v>0.13300000000000001</v>
      </c>
      <c r="Q181" s="144"/>
      <c r="R181" s="145">
        <v>4.310428633193693</v>
      </c>
      <c r="S181" s="145">
        <v>39.273454222384842</v>
      </c>
      <c r="T181" s="145">
        <v>20.228337899907544</v>
      </c>
      <c r="U181" s="145">
        <v>8.2825144676359006</v>
      </c>
      <c r="V181" s="145"/>
      <c r="W181" s="145">
        <v>3.3658643124673979</v>
      </c>
      <c r="X181" s="145">
        <v>5.254992953919988</v>
      </c>
      <c r="Y181" s="145">
        <v>36.453272877386937</v>
      </c>
      <c r="Z181" s="145">
        <v>42.093635567382748</v>
      </c>
      <c r="AA181" s="145">
        <v>18.248434120571432</v>
      </c>
      <c r="AB181" s="145">
        <v>22.208241679243656</v>
      </c>
      <c r="AC181" s="145">
        <v>6.999125554555607</v>
      </c>
      <c r="AD181" s="145">
        <v>9.5659033807161951</v>
      </c>
    </row>
    <row r="182" spans="1:30" x14ac:dyDescent="0.25">
      <c r="A182" s="93" t="s">
        <v>5004</v>
      </c>
      <c r="B182" s="188">
        <v>0.26583072100313482</v>
      </c>
      <c r="C182" s="188">
        <v>0.6344827586206897</v>
      </c>
      <c r="D182" s="188">
        <v>4.9529780564263326E-2</v>
      </c>
      <c r="E182" s="188">
        <v>5.0156739811912224E-2</v>
      </c>
      <c r="F182" s="187">
        <v>1.0000000000000002</v>
      </c>
      <c r="G182" s="193">
        <v>1595</v>
      </c>
      <c r="H182" s="93"/>
      <c r="I182" s="188">
        <v>0.245</v>
      </c>
      <c r="J182" s="188">
        <v>0.28799999999999998</v>
      </c>
      <c r="K182" s="188">
        <v>0.61099999999999999</v>
      </c>
      <c r="L182" s="188">
        <v>0.65800000000000003</v>
      </c>
      <c r="M182" s="188">
        <v>0.04</v>
      </c>
      <c r="N182" s="188">
        <v>6.0999999999999999E-2</v>
      </c>
      <c r="O182" s="188">
        <v>0.04</v>
      </c>
      <c r="P182" s="188">
        <v>6.2E-2</v>
      </c>
      <c r="Q182" s="144"/>
      <c r="R182" s="145">
        <v>46.423992019372449</v>
      </c>
      <c r="S182" s="145">
        <v>102.14861021276332</v>
      </c>
      <c r="T182" s="145">
        <v>6.5678492552795662</v>
      </c>
      <c r="U182" s="145">
        <v>8.197531815560934</v>
      </c>
      <c r="V182" s="145"/>
      <c r="W182" s="145">
        <v>42.005077241357363</v>
      </c>
      <c r="X182" s="145">
        <v>50.842906797387535</v>
      </c>
      <c r="Y182" s="145">
        <v>95.855022673451415</v>
      </c>
      <c r="Z182" s="145">
        <v>108.44219775207522</v>
      </c>
      <c r="AA182" s="145">
        <v>5.1195253397642428</v>
      </c>
      <c r="AB182" s="145">
        <v>8.0161731707948896</v>
      </c>
      <c r="AC182" s="145">
        <v>6.4011684536044058</v>
      </c>
      <c r="AD182" s="145">
        <v>9.9938951775174623</v>
      </c>
    </row>
    <row r="183" spans="1:30" x14ac:dyDescent="0.25">
      <c r="A183" s="93" t="s">
        <v>5005</v>
      </c>
      <c r="B183" s="188" t="s">
        <v>143</v>
      </c>
      <c r="C183" s="188">
        <v>0.4817351598173516</v>
      </c>
      <c r="D183" s="188">
        <v>0.3980213089802131</v>
      </c>
      <c r="E183" s="188">
        <v>0.12024353120243531</v>
      </c>
      <c r="F183" s="187">
        <v>1</v>
      </c>
      <c r="G183" s="193">
        <v>1314</v>
      </c>
      <c r="H183" s="93"/>
      <c r="I183" s="188" t="s">
        <v>143</v>
      </c>
      <c r="J183" s="188" t="s">
        <v>143</v>
      </c>
      <c r="K183" s="188">
        <v>0.45500000000000002</v>
      </c>
      <c r="L183" s="188">
        <v>0.50900000000000001</v>
      </c>
      <c r="M183" s="188">
        <v>0.372</v>
      </c>
      <c r="N183" s="188">
        <v>0.42499999999999999</v>
      </c>
      <c r="O183" s="188">
        <v>0.104</v>
      </c>
      <c r="P183" s="188">
        <v>0.13900000000000001</v>
      </c>
      <c r="Q183" s="144"/>
      <c r="R183" s="145" t="s">
        <v>143</v>
      </c>
      <c r="S183" s="145">
        <v>33.690857608501283</v>
      </c>
      <c r="T183" s="145">
        <v>27.088983535085084</v>
      </c>
      <c r="U183" s="145">
        <v>8.4702631302089664</v>
      </c>
      <c r="V183" s="145"/>
      <c r="W183" s="145" t="s">
        <v>143</v>
      </c>
      <c r="X183" s="145" t="s">
        <v>143</v>
      </c>
      <c r="Y183" s="145">
        <v>31.066238523228048</v>
      </c>
      <c r="Z183" s="145">
        <v>36.315476693774514</v>
      </c>
      <c r="AA183" s="145">
        <v>24.767327185271014</v>
      </c>
      <c r="AB183" s="145">
        <v>29.410639884899155</v>
      </c>
      <c r="AC183" s="145">
        <v>7.1495015419128851</v>
      </c>
      <c r="AD183" s="145">
        <v>9.7910247185050476</v>
      </c>
    </row>
    <row r="184" spans="1:30" x14ac:dyDescent="0.25">
      <c r="A184" s="93" t="s">
        <v>5006</v>
      </c>
      <c r="B184" s="188" t="s">
        <v>143</v>
      </c>
      <c r="C184" s="188">
        <v>0.79302670623145399</v>
      </c>
      <c r="D184" s="188">
        <v>9.866468842729971E-2</v>
      </c>
      <c r="E184" s="188">
        <v>0.1083086053412463</v>
      </c>
      <c r="F184" s="187">
        <v>1</v>
      </c>
      <c r="G184" s="193">
        <v>1348</v>
      </c>
      <c r="H184" s="93"/>
      <c r="I184" s="188" t="s">
        <v>143</v>
      </c>
      <c r="J184" s="188" t="s">
        <v>143</v>
      </c>
      <c r="K184" s="188">
        <v>0.77100000000000002</v>
      </c>
      <c r="L184" s="188">
        <v>0.81399999999999995</v>
      </c>
      <c r="M184" s="188">
        <v>8.4000000000000005E-2</v>
      </c>
      <c r="N184" s="188">
        <v>0.11600000000000001</v>
      </c>
      <c r="O184" s="188">
        <v>9.2999999999999999E-2</v>
      </c>
      <c r="P184" s="188">
        <v>0.126</v>
      </c>
      <c r="Q184" s="144"/>
      <c r="R184" s="145" t="s">
        <v>143</v>
      </c>
      <c r="S184" s="145">
        <v>127.88557310049327</v>
      </c>
      <c r="T184" s="145">
        <v>16.196741602967336</v>
      </c>
      <c r="U184" s="145">
        <v>17.488681608496318</v>
      </c>
      <c r="V184" s="145"/>
      <c r="W184" s="145" t="s">
        <v>143</v>
      </c>
      <c r="X184" s="145" t="s">
        <v>143</v>
      </c>
      <c r="Y184" s="145">
        <v>120.21922080352965</v>
      </c>
      <c r="Z184" s="145">
        <v>135.5519253974569</v>
      </c>
      <c r="AA184" s="145">
        <v>13.444047803890481</v>
      </c>
      <c r="AB184" s="145">
        <v>18.949435402044191</v>
      </c>
      <c r="AC184" s="145">
        <v>14.651829375411955</v>
      </c>
      <c r="AD184" s="145">
        <v>20.325533841580679</v>
      </c>
    </row>
    <row r="185" spans="1:30" x14ac:dyDescent="0.25">
      <c r="A185" s="93" t="s">
        <v>5007</v>
      </c>
      <c r="B185" s="188">
        <v>9.0322580645161285E-2</v>
      </c>
      <c r="C185" s="188">
        <v>0.50829493087557609</v>
      </c>
      <c r="D185" s="188">
        <v>0.23548387096774193</v>
      </c>
      <c r="E185" s="188">
        <v>0.16589861751152074</v>
      </c>
      <c r="F185" s="187">
        <v>1</v>
      </c>
      <c r="G185" s="193">
        <v>2170</v>
      </c>
      <c r="H185" s="93"/>
      <c r="I185" s="188">
        <v>7.9000000000000001E-2</v>
      </c>
      <c r="J185" s="188">
        <v>0.10299999999999999</v>
      </c>
      <c r="K185" s="188">
        <v>0.48699999999999999</v>
      </c>
      <c r="L185" s="188">
        <v>0.52900000000000003</v>
      </c>
      <c r="M185" s="188">
        <v>0.218</v>
      </c>
      <c r="N185" s="188">
        <v>0.254</v>
      </c>
      <c r="O185" s="188">
        <v>0.151</v>
      </c>
      <c r="P185" s="188">
        <v>0.182</v>
      </c>
      <c r="Q185" s="144"/>
      <c r="R185" s="145">
        <v>6.7209794099985603</v>
      </c>
      <c r="S185" s="145">
        <v>37.546220740613748</v>
      </c>
      <c r="T185" s="145">
        <v>16.813959876451687</v>
      </c>
      <c r="U185" s="145">
        <v>11.998015730956963</v>
      </c>
      <c r="V185" s="145"/>
      <c r="W185" s="145">
        <v>5.780042292598762</v>
      </c>
      <c r="X185" s="145">
        <v>7.6619165273983585</v>
      </c>
      <c r="Y185" s="145">
        <v>35.330400402577048</v>
      </c>
      <c r="Z185" s="145">
        <v>39.762041078650448</v>
      </c>
      <c r="AA185" s="145">
        <v>15.356100521547608</v>
      </c>
      <c r="AB185" s="145">
        <v>18.271819231355767</v>
      </c>
      <c r="AC185" s="145">
        <v>10.758607865286733</v>
      </c>
      <c r="AD185" s="145">
        <v>13.237423596627194</v>
      </c>
    </row>
    <row r="186" spans="1:30" x14ac:dyDescent="0.25">
      <c r="A186" s="93" t="s">
        <v>5008</v>
      </c>
      <c r="B186" s="188">
        <v>0.25892857142857145</v>
      </c>
      <c r="C186" s="188">
        <v>0.6389751552795031</v>
      </c>
      <c r="D186" s="188">
        <v>4.5807453416149072E-2</v>
      </c>
      <c r="E186" s="188">
        <v>5.62888198757764E-2</v>
      </c>
      <c r="F186" s="187">
        <v>1</v>
      </c>
      <c r="G186" s="193">
        <v>2576</v>
      </c>
      <c r="H186" s="93"/>
      <c r="I186" s="188">
        <v>0.24199999999999999</v>
      </c>
      <c r="J186" s="188">
        <v>0.27600000000000002</v>
      </c>
      <c r="K186" s="188">
        <v>0.62</v>
      </c>
      <c r="L186" s="188">
        <v>0.65700000000000003</v>
      </c>
      <c r="M186" s="188">
        <v>3.7999999999999999E-2</v>
      </c>
      <c r="N186" s="188">
        <v>5.5E-2</v>
      </c>
      <c r="O186" s="188">
        <v>4.8000000000000001E-2</v>
      </c>
      <c r="P186" s="188">
        <v>6.6000000000000003E-2</v>
      </c>
      <c r="Q186" s="144"/>
      <c r="R186" s="145">
        <v>45.934748087086092</v>
      </c>
      <c r="S186" s="145">
        <v>107.84934426769678</v>
      </c>
      <c r="T186" s="145">
        <v>6.2966462836349137</v>
      </c>
      <c r="U186" s="145">
        <v>9.2900653099877619</v>
      </c>
      <c r="V186" s="145"/>
      <c r="W186" s="145">
        <v>42.448691011114086</v>
      </c>
      <c r="X186" s="145">
        <v>49.420805163058098</v>
      </c>
      <c r="Y186" s="145">
        <v>102.63909303733915</v>
      </c>
      <c r="Z186" s="145">
        <v>113.05959549805441</v>
      </c>
      <c r="AA186" s="145">
        <v>5.1605258653016843</v>
      </c>
      <c r="AB186" s="145">
        <v>7.4327667019681432</v>
      </c>
      <c r="AC186" s="145">
        <v>7.7779293641683482</v>
      </c>
      <c r="AD186" s="145">
        <v>10.802201255807176</v>
      </c>
    </row>
    <row r="187" spans="1:30" x14ac:dyDescent="0.25">
      <c r="A187" s="93" t="s">
        <v>5009</v>
      </c>
      <c r="B187" s="188" t="s">
        <v>143</v>
      </c>
      <c r="C187" s="188">
        <v>0.48190875721027793</v>
      </c>
      <c r="D187" s="188">
        <v>0.37231253277399057</v>
      </c>
      <c r="E187" s="188">
        <v>0.14577871001573151</v>
      </c>
      <c r="F187" s="187">
        <v>1</v>
      </c>
      <c r="G187" s="193">
        <v>1907</v>
      </c>
      <c r="H187" s="93"/>
      <c r="I187" s="188" t="s">
        <v>143</v>
      </c>
      <c r="J187" s="188" t="s">
        <v>143</v>
      </c>
      <c r="K187" s="188">
        <v>0.46</v>
      </c>
      <c r="L187" s="188">
        <v>0.504</v>
      </c>
      <c r="M187" s="188">
        <v>0.35099999999999998</v>
      </c>
      <c r="N187" s="188">
        <v>0.39400000000000002</v>
      </c>
      <c r="O187" s="188">
        <v>0.13100000000000001</v>
      </c>
      <c r="P187" s="188">
        <v>0.16200000000000001</v>
      </c>
      <c r="Q187" s="144"/>
      <c r="R187" s="145" t="s">
        <v>143</v>
      </c>
      <c r="S187" s="145">
        <v>31.065407682016591</v>
      </c>
      <c r="T187" s="145">
        <v>23.232936873584279</v>
      </c>
      <c r="U187" s="145">
        <v>9.5212830926244312</v>
      </c>
      <c r="V187" s="145"/>
      <c r="W187" s="145" t="s">
        <v>143</v>
      </c>
      <c r="X187" s="145" t="s">
        <v>143</v>
      </c>
      <c r="Y187" s="145">
        <v>29.056891324339002</v>
      </c>
      <c r="Z187" s="145">
        <v>33.073924039694184</v>
      </c>
      <c r="AA187" s="145">
        <v>21.523980369166779</v>
      </c>
      <c r="AB187" s="145">
        <v>24.94189337800178</v>
      </c>
      <c r="AC187" s="145">
        <v>8.4020278135388082</v>
      </c>
      <c r="AD187" s="145">
        <v>10.640538371710054</v>
      </c>
    </row>
    <row r="188" spans="1:30" x14ac:dyDescent="0.25">
      <c r="A188" s="93" t="s">
        <v>5010</v>
      </c>
      <c r="B188" s="188" t="s">
        <v>143</v>
      </c>
      <c r="C188" s="188">
        <v>0.71645975170204246</v>
      </c>
      <c r="D188" s="188">
        <v>0.10492591109331198</v>
      </c>
      <c r="E188" s="188">
        <v>0.17861433720464556</v>
      </c>
      <c r="F188" s="187">
        <v>1</v>
      </c>
      <c r="G188" s="193">
        <v>2497</v>
      </c>
      <c r="H188" s="93"/>
      <c r="I188" s="188" t="s">
        <v>143</v>
      </c>
      <c r="J188" s="188" t="s">
        <v>143</v>
      </c>
      <c r="K188" s="188">
        <v>0.69799999999999995</v>
      </c>
      <c r="L188" s="188">
        <v>0.73399999999999999</v>
      </c>
      <c r="M188" s="188">
        <v>9.4E-2</v>
      </c>
      <c r="N188" s="188">
        <v>0.11799999999999999</v>
      </c>
      <c r="O188" s="188">
        <v>0.16400000000000001</v>
      </c>
      <c r="P188" s="188">
        <v>0.19400000000000001</v>
      </c>
      <c r="Q188" s="144"/>
      <c r="R188" s="145" t="s">
        <v>143</v>
      </c>
      <c r="S188" s="145">
        <v>134.78525737480723</v>
      </c>
      <c r="T188" s="145">
        <v>20.663202070661335</v>
      </c>
      <c r="U188" s="145">
        <v>33.835234229444985</v>
      </c>
      <c r="V188" s="145"/>
      <c r="W188" s="145" t="s">
        <v>143</v>
      </c>
      <c r="X188" s="145" t="s">
        <v>143</v>
      </c>
      <c r="Y188" s="145">
        <v>128.53938230312244</v>
      </c>
      <c r="Z188" s="145">
        <v>141.03113244649202</v>
      </c>
      <c r="AA188" s="145">
        <v>18.161111371771387</v>
      </c>
      <c r="AB188" s="145">
        <v>23.165292769551282</v>
      </c>
      <c r="AC188" s="145">
        <v>30.695030469272734</v>
      </c>
      <c r="AD188" s="145">
        <v>36.975437989617234</v>
      </c>
    </row>
    <row r="189" spans="1:30" x14ac:dyDescent="0.25">
      <c r="A189" s="93" t="s">
        <v>5011</v>
      </c>
      <c r="B189" s="188">
        <v>7.7087794432548179E-2</v>
      </c>
      <c r="C189" s="188">
        <v>0.54710920770877947</v>
      </c>
      <c r="D189" s="188">
        <v>0.20342612419700215</v>
      </c>
      <c r="E189" s="188">
        <v>0.17237687366167023</v>
      </c>
      <c r="F189" s="187">
        <v>1</v>
      </c>
      <c r="G189" s="193">
        <v>934</v>
      </c>
      <c r="H189" s="93"/>
      <c r="I189" s="188">
        <v>6.2E-2</v>
      </c>
      <c r="J189" s="188">
        <v>9.6000000000000002E-2</v>
      </c>
      <c r="K189" s="188">
        <v>0.51500000000000001</v>
      </c>
      <c r="L189" s="188">
        <v>0.57899999999999996</v>
      </c>
      <c r="M189" s="188">
        <v>0.17899999999999999</v>
      </c>
      <c r="N189" s="188">
        <v>0.23</v>
      </c>
      <c r="O189" s="188">
        <v>0.15</v>
      </c>
      <c r="P189" s="188">
        <v>0.19800000000000001</v>
      </c>
      <c r="Q189" s="144"/>
      <c r="R189" s="145">
        <v>5.1549651749024248</v>
      </c>
      <c r="S189" s="145">
        <v>38.808754447687875</v>
      </c>
      <c r="T189" s="145">
        <v>14.945478480575384</v>
      </c>
      <c r="U189" s="145">
        <v>11.968675251201537</v>
      </c>
      <c r="V189" s="145"/>
      <c r="W189" s="145">
        <v>3.9642289697974507</v>
      </c>
      <c r="X189" s="145">
        <v>6.3457013800073989</v>
      </c>
      <c r="Y189" s="145">
        <v>35.443829936182688</v>
      </c>
      <c r="Z189" s="145">
        <v>42.173678959193062</v>
      </c>
      <c r="AA189" s="145">
        <v>12.820330902474593</v>
      </c>
      <c r="AB189" s="145">
        <v>17.070626058676172</v>
      </c>
      <c r="AC189" s="145">
        <v>10.119878298385348</v>
      </c>
      <c r="AD189" s="145">
        <v>13.817472204017726</v>
      </c>
    </row>
    <row r="190" spans="1:30" x14ac:dyDescent="0.25">
      <c r="A190" s="93" t="s">
        <v>5012</v>
      </c>
      <c r="B190" s="188">
        <v>0.27888792354474368</v>
      </c>
      <c r="C190" s="188">
        <v>0.61772371850564722</v>
      </c>
      <c r="D190" s="188">
        <v>4.6915725456125108E-2</v>
      </c>
      <c r="E190" s="188">
        <v>5.6472632493483929E-2</v>
      </c>
      <c r="F190" s="187">
        <v>0.99999999999999989</v>
      </c>
      <c r="G190" s="193">
        <v>1151</v>
      </c>
      <c r="H190" s="93"/>
      <c r="I190" s="188">
        <v>0.254</v>
      </c>
      <c r="J190" s="188">
        <v>0.30499999999999999</v>
      </c>
      <c r="K190" s="188">
        <v>0.58899999999999997</v>
      </c>
      <c r="L190" s="188">
        <v>0.64500000000000002</v>
      </c>
      <c r="M190" s="188">
        <v>3.5999999999999997E-2</v>
      </c>
      <c r="N190" s="188">
        <v>6.0999999999999999E-2</v>
      </c>
      <c r="O190" s="188">
        <v>4.4999999999999998E-2</v>
      </c>
      <c r="P190" s="188">
        <v>7.0999999999999994E-2</v>
      </c>
      <c r="Q190" s="144"/>
      <c r="R190" s="145">
        <v>43.341631898260303</v>
      </c>
      <c r="S190" s="145">
        <v>96.953151460693817</v>
      </c>
      <c r="T190" s="145">
        <v>7.5199766227300833</v>
      </c>
      <c r="U190" s="145">
        <v>8.5787282679859054</v>
      </c>
      <c r="V190" s="145"/>
      <c r="W190" s="145">
        <v>38.600207670936172</v>
      </c>
      <c r="X190" s="145">
        <v>48.083056125584434</v>
      </c>
      <c r="Y190" s="145">
        <v>89.826538039908925</v>
      </c>
      <c r="Z190" s="145">
        <v>104.07976488147871</v>
      </c>
      <c r="AA190" s="145">
        <v>5.514231790365673</v>
      </c>
      <c r="AB190" s="145">
        <v>9.5257214550944944</v>
      </c>
      <c r="AC190" s="145">
        <v>6.4931701116740648</v>
      </c>
      <c r="AD190" s="145">
        <v>10.664286424297746</v>
      </c>
    </row>
    <row r="191" spans="1:30" x14ac:dyDescent="0.25">
      <c r="A191" s="93" t="s">
        <v>5013</v>
      </c>
      <c r="B191" s="188" t="s">
        <v>143</v>
      </c>
      <c r="C191" s="188">
        <v>0.47602131438721135</v>
      </c>
      <c r="D191" s="188">
        <v>0.3339253996447602</v>
      </c>
      <c r="E191" s="188">
        <v>0.19005328596802842</v>
      </c>
      <c r="F191" s="187">
        <v>1</v>
      </c>
      <c r="G191" s="193">
        <v>1126</v>
      </c>
      <c r="H191" s="93"/>
      <c r="I191" s="188" t="s">
        <v>143</v>
      </c>
      <c r="J191" s="188" t="s">
        <v>143</v>
      </c>
      <c r="K191" s="188">
        <v>0.44700000000000001</v>
      </c>
      <c r="L191" s="188">
        <v>0.505</v>
      </c>
      <c r="M191" s="188">
        <v>0.307</v>
      </c>
      <c r="N191" s="188">
        <v>0.36199999999999999</v>
      </c>
      <c r="O191" s="188">
        <v>0.16800000000000001</v>
      </c>
      <c r="P191" s="188">
        <v>0.214</v>
      </c>
      <c r="Q191" s="144"/>
      <c r="R191" s="145" t="s">
        <v>143</v>
      </c>
      <c r="S191" s="145">
        <v>40.849601777788067</v>
      </c>
      <c r="T191" s="145">
        <v>29.353353514880059</v>
      </c>
      <c r="U191" s="145">
        <v>16.12736167108865</v>
      </c>
      <c r="V191" s="145"/>
      <c r="W191" s="145" t="s">
        <v>143</v>
      </c>
      <c r="X191" s="145" t="s">
        <v>143</v>
      </c>
      <c r="Y191" s="145">
        <v>37.39131102279454</v>
      </c>
      <c r="Z191" s="145">
        <v>44.307892532781594</v>
      </c>
      <c r="AA191" s="145">
        <v>26.386337613389191</v>
      </c>
      <c r="AB191" s="145">
        <v>32.320369416370923</v>
      </c>
      <c r="AC191" s="145">
        <v>13.966571925323592</v>
      </c>
      <c r="AD191" s="145">
        <v>18.288151416853708</v>
      </c>
    </row>
    <row r="192" spans="1:30" x14ac:dyDescent="0.25">
      <c r="A192" s="93" t="s">
        <v>5014</v>
      </c>
      <c r="B192" s="188" t="s">
        <v>143</v>
      </c>
      <c r="C192" s="188">
        <v>0.77871148459383754</v>
      </c>
      <c r="D192" s="188">
        <v>5.8823529411764705E-2</v>
      </c>
      <c r="E192" s="188">
        <v>0.16246498599439776</v>
      </c>
      <c r="F192" s="187">
        <v>1</v>
      </c>
      <c r="G192" s="193">
        <v>1071</v>
      </c>
      <c r="H192" s="93"/>
      <c r="I192" s="188" t="s">
        <v>143</v>
      </c>
      <c r="J192" s="188" t="s">
        <v>143</v>
      </c>
      <c r="K192" s="188">
        <v>0.753</v>
      </c>
      <c r="L192" s="188">
        <v>0.80300000000000005</v>
      </c>
      <c r="M192" s="188">
        <v>4.5999999999999999E-2</v>
      </c>
      <c r="N192" s="188">
        <v>7.4999999999999997E-2</v>
      </c>
      <c r="O192" s="188">
        <v>0.14199999999999999</v>
      </c>
      <c r="P192" s="188">
        <v>0.186</v>
      </c>
      <c r="Q192" s="144"/>
      <c r="R192" s="145" t="s">
        <v>143</v>
      </c>
      <c r="S192" s="145">
        <v>134.60420338845498</v>
      </c>
      <c r="T192" s="145">
        <v>12.715524895223695</v>
      </c>
      <c r="U192" s="145">
        <v>28.401542941985046</v>
      </c>
      <c r="V192" s="145"/>
      <c r="W192" s="145" t="s">
        <v>143</v>
      </c>
      <c r="X192" s="145" t="s">
        <v>143</v>
      </c>
      <c r="Y192" s="145">
        <v>125.4687171405068</v>
      </c>
      <c r="Z192" s="145">
        <v>143.73968963640314</v>
      </c>
      <c r="AA192" s="145">
        <v>9.5755940067318583</v>
      </c>
      <c r="AB192" s="145">
        <v>15.855455783715531</v>
      </c>
      <c r="AC192" s="145">
        <v>24.181436730752594</v>
      </c>
      <c r="AD192" s="145">
        <v>32.621649153217497</v>
      </c>
    </row>
    <row r="193" spans="1:30" x14ac:dyDescent="0.25">
      <c r="A193" s="93" t="s">
        <v>5015</v>
      </c>
      <c r="B193" s="188">
        <v>7.0921985815602842E-2</v>
      </c>
      <c r="C193" s="188">
        <v>0.54521276595744683</v>
      </c>
      <c r="D193" s="188">
        <v>0.22872340425531915</v>
      </c>
      <c r="E193" s="188">
        <v>0.15514184397163119</v>
      </c>
      <c r="F193" s="187">
        <v>1</v>
      </c>
      <c r="G193" s="193">
        <v>1128</v>
      </c>
      <c r="H193" s="93"/>
      <c r="I193" s="188">
        <v>5.7000000000000002E-2</v>
      </c>
      <c r="J193" s="188">
        <v>8.6999999999999994E-2</v>
      </c>
      <c r="K193" s="188">
        <v>0.51600000000000001</v>
      </c>
      <c r="L193" s="188">
        <v>0.57399999999999995</v>
      </c>
      <c r="M193" s="188">
        <v>0.20499999999999999</v>
      </c>
      <c r="N193" s="188">
        <v>0.254</v>
      </c>
      <c r="O193" s="188">
        <v>0.13500000000000001</v>
      </c>
      <c r="P193" s="188">
        <v>0.17699999999999999</v>
      </c>
      <c r="Q193" s="144"/>
      <c r="R193" s="145">
        <v>5.3931322706754186</v>
      </c>
      <c r="S193" s="145">
        <v>43.218413560149095</v>
      </c>
      <c r="T193" s="145">
        <v>18.346950633653162</v>
      </c>
      <c r="U193" s="145">
        <v>12.078081083781193</v>
      </c>
      <c r="V193" s="145"/>
      <c r="W193" s="145">
        <v>4.2113100545253719</v>
      </c>
      <c r="X193" s="145">
        <v>6.5749544868254652</v>
      </c>
      <c r="Y193" s="145">
        <v>39.802653670320296</v>
      </c>
      <c r="Z193" s="145">
        <v>46.634173449977894</v>
      </c>
      <c r="AA193" s="145">
        <v>16.108177374984496</v>
      </c>
      <c r="AB193" s="145">
        <v>20.585723892321827</v>
      </c>
      <c r="AC193" s="145">
        <v>10.288567547477916</v>
      </c>
      <c r="AD193" s="145">
        <v>13.86759462008447</v>
      </c>
    </row>
    <row r="194" spans="1:30" x14ac:dyDescent="0.25">
      <c r="A194" s="93" t="s">
        <v>5016</v>
      </c>
      <c r="B194" s="188">
        <v>0.31137254901960787</v>
      </c>
      <c r="C194" s="188">
        <v>0.57019607843137254</v>
      </c>
      <c r="D194" s="188">
        <v>5.8823529411764705E-2</v>
      </c>
      <c r="E194" s="188">
        <v>5.9607843137254903E-2</v>
      </c>
      <c r="F194" s="187">
        <v>1</v>
      </c>
      <c r="G194" s="193">
        <v>1275</v>
      </c>
      <c r="H194" s="93"/>
      <c r="I194" s="188">
        <v>0.28699999999999998</v>
      </c>
      <c r="J194" s="188">
        <v>0.33700000000000002</v>
      </c>
      <c r="K194" s="188">
        <v>0.54300000000000004</v>
      </c>
      <c r="L194" s="188">
        <v>0.59699999999999998</v>
      </c>
      <c r="M194" s="188">
        <v>4.7E-2</v>
      </c>
      <c r="N194" s="188">
        <v>7.2999999999999995E-2</v>
      </c>
      <c r="O194" s="188">
        <v>4.8000000000000001E-2</v>
      </c>
      <c r="P194" s="188">
        <v>7.3999999999999996E-2</v>
      </c>
      <c r="Q194" s="144"/>
      <c r="R194" s="145">
        <v>50.387926695508767</v>
      </c>
      <c r="S194" s="145">
        <v>89.082258803327647</v>
      </c>
      <c r="T194" s="145">
        <v>9.2469958609905181</v>
      </c>
      <c r="U194" s="145">
        <v>9.3447640497637625</v>
      </c>
      <c r="V194" s="145"/>
      <c r="W194" s="145">
        <v>45.431287499686739</v>
      </c>
      <c r="X194" s="145">
        <v>55.344565891330795</v>
      </c>
      <c r="Y194" s="145">
        <v>82.606657727225439</v>
      </c>
      <c r="Z194" s="145">
        <v>95.557859879429856</v>
      </c>
      <c r="AA194" s="145">
        <v>7.1542036855715319</v>
      </c>
      <c r="AB194" s="145">
        <v>11.339788036409505</v>
      </c>
      <c r="AC194" s="145">
        <v>7.2438048654864424</v>
      </c>
      <c r="AD194" s="145">
        <v>11.445723234041083</v>
      </c>
    </row>
    <row r="195" spans="1:30" x14ac:dyDescent="0.25">
      <c r="A195" s="93" t="s">
        <v>5017</v>
      </c>
      <c r="B195" s="188" t="s">
        <v>143</v>
      </c>
      <c r="C195" s="188">
        <v>0.51276440554339897</v>
      </c>
      <c r="D195" s="188">
        <v>0.34792122538293219</v>
      </c>
      <c r="E195" s="188">
        <v>0.13931436907366884</v>
      </c>
      <c r="F195" s="187">
        <v>1</v>
      </c>
      <c r="G195" s="193">
        <v>1371</v>
      </c>
      <c r="H195" s="93"/>
      <c r="I195" s="188" t="s">
        <v>143</v>
      </c>
      <c r="J195" s="188" t="s">
        <v>143</v>
      </c>
      <c r="K195" s="188">
        <v>0.48599999999999999</v>
      </c>
      <c r="L195" s="188">
        <v>0.53900000000000003</v>
      </c>
      <c r="M195" s="188">
        <v>0.32300000000000001</v>
      </c>
      <c r="N195" s="188">
        <v>0.374</v>
      </c>
      <c r="O195" s="188">
        <v>0.122</v>
      </c>
      <c r="P195" s="188">
        <v>0.159</v>
      </c>
      <c r="Q195" s="144"/>
      <c r="R195" s="145" t="s">
        <v>143</v>
      </c>
      <c r="S195" s="145">
        <v>49.256038848494867</v>
      </c>
      <c r="T195" s="145">
        <v>34.204006684599094</v>
      </c>
      <c r="U195" s="145">
        <v>13.381547715484434</v>
      </c>
      <c r="V195" s="145"/>
      <c r="W195" s="145" t="s">
        <v>143</v>
      </c>
      <c r="X195" s="145" t="s">
        <v>143</v>
      </c>
      <c r="Y195" s="145">
        <v>45.614894536572592</v>
      </c>
      <c r="Z195" s="145">
        <v>52.897183160417143</v>
      </c>
      <c r="AA195" s="145">
        <v>31.13446267489827</v>
      </c>
      <c r="AB195" s="145">
        <v>37.273550694299914</v>
      </c>
      <c r="AC195" s="145">
        <v>11.483768286623496</v>
      </c>
      <c r="AD195" s="145">
        <v>15.279327144345372</v>
      </c>
    </row>
    <row r="196" spans="1:30" x14ac:dyDescent="0.25">
      <c r="A196" s="93" t="s">
        <v>5018</v>
      </c>
      <c r="B196" s="188" t="s">
        <v>143</v>
      </c>
      <c r="C196" s="188">
        <v>0.75425790754257904</v>
      </c>
      <c r="D196" s="188">
        <v>8.7591240875912413E-2</v>
      </c>
      <c r="E196" s="188">
        <v>0.15815085158150852</v>
      </c>
      <c r="F196" s="187">
        <v>1</v>
      </c>
      <c r="G196" s="193">
        <v>1233</v>
      </c>
      <c r="H196" s="93"/>
      <c r="I196" s="188" t="s">
        <v>143</v>
      </c>
      <c r="J196" s="188" t="s">
        <v>143</v>
      </c>
      <c r="K196" s="188">
        <v>0.72899999999999998</v>
      </c>
      <c r="L196" s="188">
        <v>0.77700000000000002</v>
      </c>
      <c r="M196" s="188">
        <v>7.2999999999999995E-2</v>
      </c>
      <c r="N196" s="188">
        <v>0.105</v>
      </c>
      <c r="O196" s="188">
        <v>0.13900000000000001</v>
      </c>
      <c r="P196" s="188">
        <v>0.18</v>
      </c>
      <c r="Q196" s="144"/>
      <c r="R196" s="145" t="s">
        <v>143</v>
      </c>
      <c r="S196" s="145">
        <v>147.15870583187561</v>
      </c>
      <c r="T196" s="145">
        <v>19.889901028676075</v>
      </c>
      <c r="U196" s="145">
        <v>30.026700703758785</v>
      </c>
      <c r="V196" s="145"/>
      <c r="W196" s="145" t="s">
        <v>143</v>
      </c>
      <c r="X196" s="145" t="s">
        <v>143</v>
      </c>
      <c r="Y196" s="145">
        <v>137.70067866985829</v>
      </c>
      <c r="Z196" s="145">
        <v>156.61673299389292</v>
      </c>
      <c r="AA196" s="145">
        <v>16.138644055742766</v>
      </c>
      <c r="AB196" s="145">
        <v>23.641158001609384</v>
      </c>
      <c r="AC196" s="145">
        <v>25.812197573269557</v>
      </c>
      <c r="AD196" s="145">
        <v>34.241203834248012</v>
      </c>
    </row>
    <row r="197" spans="1:30" x14ac:dyDescent="0.25">
      <c r="A197" s="93" t="s">
        <v>5019</v>
      </c>
      <c r="B197" s="188">
        <v>9.5458044649730567E-2</v>
      </c>
      <c r="C197" s="188">
        <v>0.51963048498845266</v>
      </c>
      <c r="D197" s="188">
        <v>0.25481139337952269</v>
      </c>
      <c r="E197" s="188">
        <v>0.13010007698229406</v>
      </c>
      <c r="F197" s="187">
        <v>0.99999999999999989</v>
      </c>
      <c r="G197" s="193">
        <v>1299</v>
      </c>
      <c r="H197" s="93"/>
      <c r="I197" s="188">
        <v>8.1000000000000003E-2</v>
      </c>
      <c r="J197" s="188">
        <v>0.113</v>
      </c>
      <c r="K197" s="188">
        <v>0.49199999999999999</v>
      </c>
      <c r="L197" s="188">
        <v>0.54700000000000004</v>
      </c>
      <c r="M197" s="188">
        <v>0.23200000000000001</v>
      </c>
      <c r="N197" s="188">
        <v>0.27900000000000003</v>
      </c>
      <c r="O197" s="188">
        <v>0.113</v>
      </c>
      <c r="P197" s="188">
        <v>0.14899999999999999</v>
      </c>
      <c r="Q197" s="144"/>
      <c r="R197" s="145">
        <v>7.0105131420593754</v>
      </c>
      <c r="S197" s="145">
        <v>37.087030415846378</v>
      </c>
      <c r="T197" s="145">
        <v>17.782090006391687</v>
      </c>
      <c r="U197" s="145">
        <v>9.5137665690182303</v>
      </c>
      <c r="V197" s="145"/>
      <c r="W197" s="145">
        <v>5.776570318421971</v>
      </c>
      <c r="X197" s="145">
        <v>8.2444559656967797</v>
      </c>
      <c r="Y197" s="145">
        <v>34.289168701959433</v>
      </c>
      <c r="Z197" s="145">
        <v>39.884892129733323</v>
      </c>
      <c r="AA197" s="145">
        <v>15.866401566057464</v>
      </c>
      <c r="AB197" s="145">
        <v>19.697778446725913</v>
      </c>
      <c r="AC197" s="145">
        <v>8.0793833016893277</v>
      </c>
      <c r="AD197" s="145">
        <v>10.948149836347133</v>
      </c>
    </row>
    <row r="198" spans="1:30" x14ac:dyDescent="0.25">
      <c r="A198" s="93" t="s">
        <v>5020</v>
      </c>
      <c r="B198" s="188">
        <v>0.2797657774886142</v>
      </c>
      <c r="C198" s="188">
        <v>0.62264150943396224</v>
      </c>
      <c r="D198" s="188">
        <v>5.0748210800260249E-2</v>
      </c>
      <c r="E198" s="188">
        <v>4.6844502277163302E-2</v>
      </c>
      <c r="F198" s="187">
        <v>1</v>
      </c>
      <c r="G198" s="193">
        <v>1537</v>
      </c>
      <c r="H198" s="93"/>
      <c r="I198" s="188">
        <v>0.25800000000000001</v>
      </c>
      <c r="J198" s="188">
        <v>0.30299999999999999</v>
      </c>
      <c r="K198" s="188">
        <v>0.59799999999999998</v>
      </c>
      <c r="L198" s="188">
        <v>0.64700000000000002</v>
      </c>
      <c r="M198" s="188">
        <v>4.1000000000000002E-2</v>
      </c>
      <c r="N198" s="188">
        <v>6.3E-2</v>
      </c>
      <c r="O198" s="188">
        <v>3.6999999999999998E-2</v>
      </c>
      <c r="P198" s="188">
        <v>5.8999999999999997E-2</v>
      </c>
      <c r="Q198" s="144"/>
      <c r="R198" s="145">
        <v>49.339293716969962</v>
      </c>
      <c r="S198" s="145">
        <v>102.81299901275823</v>
      </c>
      <c r="T198" s="145">
        <v>7.5372095484383301</v>
      </c>
      <c r="U198" s="145">
        <v>7.9341778390769848</v>
      </c>
      <c r="V198" s="145"/>
      <c r="W198" s="145">
        <v>44.675763748760531</v>
      </c>
      <c r="X198" s="145">
        <v>54.002823685179393</v>
      </c>
      <c r="Y198" s="145">
        <v>96.298993376651794</v>
      </c>
      <c r="Z198" s="145">
        <v>109.32700464886466</v>
      </c>
      <c r="AA198" s="145">
        <v>5.864504530884842</v>
      </c>
      <c r="AB198" s="145">
        <v>9.2099145659918182</v>
      </c>
      <c r="AC198" s="145">
        <v>6.101476261047539</v>
      </c>
      <c r="AD198" s="145">
        <v>9.7668794171064306</v>
      </c>
    </row>
    <row r="199" spans="1:30" x14ac:dyDescent="0.25">
      <c r="A199" s="93" t="s">
        <v>5021</v>
      </c>
      <c r="B199" s="188" t="s">
        <v>143</v>
      </c>
      <c r="C199" s="188">
        <v>0.51517290049400144</v>
      </c>
      <c r="D199" s="188">
        <v>0.37896965419901202</v>
      </c>
      <c r="E199" s="188">
        <v>0.1058574453069866</v>
      </c>
      <c r="F199" s="187">
        <v>1</v>
      </c>
      <c r="G199" s="193">
        <v>1417</v>
      </c>
      <c r="H199" s="93"/>
      <c r="I199" s="188" t="s">
        <v>143</v>
      </c>
      <c r="J199" s="188" t="s">
        <v>143</v>
      </c>
      <c r="K199" s="188">
        <v>0.48899999999999999</v>
      </c>
      <c r="L199" s="188">
        <v>0.54100000000000004</v>
      </c>
      <c r="M199" s="188">
        <v>0.35399999999999998</v>
      </c>
      <c r="N199" s="188">
        <v>0.40500000000000003</v>
      </c>
      <c r="O199" s="188">
        <v>9.0999999999999998E-2</v>
      </c>
      <c r="P199" s="188">
        <v>0.123</v>
      </c>
      <c r="Q199" s="144"/>
      <c r="R199" s="145" t="s">
        <v>143</v>
      </c>
      <c r="S199" s="145">
        <v>40.352981027022821</v>
      </c>
      <c r="T199" s="145">
        <v>28.964654671446862</v>
      </c>
      <c r="U199" s="145">
        <v>8.2783178399303274</v>
      </c>
      <c r="V199" s="145"/>
      <c r="W199" s="145" t="s">
        <v>143</v>
      </c>
      <c r="X199" s="145" t="s">
        <v>143</v>
      </c>
      <c r="Y199" s="145">
        <v>37.425660591728558</v>
      </c>
      <c r="Z199" s="145">
        <v>43.280301462317084</v>
      </c>
      <c r="AA199" s="145">
        <v>26.514817141144579</v>
      </c>
      <c r="AB199" s="145">
        <v>31.414492201749145</v>
      </c>
      <c r="AC199" s="145">
        <v>6.9535110703516496</v>
      </c>
      <c r="AD199" s="145">
        <v>9.6031246095090061</v>
      </c>
    </row>
    <row r="200" spans="1:30" x14ac:dyDescent="0.25">
      <c r="A200" s="93" t="s">
        <v>5022</v>
      </c>
      <c r="B200" s="188" t="s">
        <v>143</v>
      </c>
      <c r="C200" s="188">
        <v>0.74822695035460995</v>
      </c>
      <c r="D200" s="188">
        <v>0.14326241134751774</v>
      </c>
      <c r="E200" s="188">
        <v>0.10851063829787234</v>
      </c>
      <c r="F200" s="187">
        <v>1</v>
      </c>
      <c r="G200" s="193">
        <v>1410</v>
      </c>
      <c r="H200" s="93"/>
      <c r="I200" s="188" t="s">
        <v>143</v>
      </c>
      <c r="J200" s="188" t="s">
        <v>143</v>
      </c>
      <c r="K200" s="188">
        <v>0.72499999999999998</v>
      </c>
      <c r="L200" s="188">
        <v>0.77</v>
      </c>
      <c r="M200" s="188">
        <v>0.126</v>
      </c>
      <c r="N200" s="188">
        <v>0.16300000000000001</v>
      </c>
      <c r="O200" s="188">
        <v>9.2999999999999999E-2</v>
      </c>
      <c r="P200" s="188">
        <v>0.126</v>
      </c>
      <c r="Q200" s="144"/>
      <c r="R200" s="145" t="s">
        <v>143</v>
      </c>
      <c r="S200" s="145">
        <v>130.79509667864082</v>
      </c>
      <c r="T200" s="145">
        <v>25.876578392613851</v>
      </c>
      <c r="U200" s="145">
        <v>19.179431783400876</v>
      </c>
      <c r="V200" s="145"/>
      <c r="W200" s="145" t="s">
        <v>143</v>
      </c>
      <c r="X200" s="145" t="s">
        <v>143</v>
      </c>
      <c r="Y200" s="145">
        <v>122.90247465971537</v>
      </c>
      <c r="Z200" s="145">
        <v>138.68771869756625</v>
      </c>
      <c r="AA200" s="145">
        <v>22.308065776093301</v>
      </c>
      <c r="AB200" s="145">
        <v>29.445091009134401</v>
      </c>
      <c r="AC200" s="145">
        <v>16.140324072787365</v>
      </c>
      <c r="AD200" s="145">
        <v>22.218539494014387</v>
      </c>
    </row>
    <row r="201" spans="1:30" x14ac:dyDescent="0.25">
      <c r="A201" s="93" t="s">
        <v>5023</v>
      </c>
      <c r="B201" s="188">
        <v>8.0260303687635579E-2</v>
      </c>
      <c r="C201" s="188">
        <v>0.4793926247288503</v>
      </c>
      <c r="D201" s="188">
        <v>0.23427331887201736</v>
      </c>
      <c r="E201" s="188">
        <v>0.20607375271149675</v>
      </c>
      <c r="F201" s="187">
        <v>0.99999999999999989</v>
      </c>
      <c r="G201" s="193">
        <v>922</v>
      </c>
      <c r="H201" s="93"/>
      <c r="I201" s="188">
        <v>6.4000000000000001E-2</v>
      </c>
      <c r="J201" s="188">
        <v>0.1</v>
      </c>
      <c r="K201" s="188">
        <v>0.44700000000000001</v>
      </c>
      <c r="L201" s="188">
        <v>0.51200000000000001</v>
      </c>
      <c r="M201" s="188">
        <v>0.20799999999999999</v>
      </c>
      <c r="N201" s="188">
        <v>0.26300000000000001</v>
      </c>
      <c r="O201" s="188">
        <v>0.18099999999999999</v>
      </c>
      <c r="P201" s="188">
        <v>0.23300000000000001</v>
      </c>
      <c r="Q201" s="144"/>
      <c r="R201" s="145">
        <v>6.2807845333029935</v>
      </c>
      <c r="S201" s="145">
        <v>35.817949525938097</v>
      </c>
      <c r="T201" s="145">
        <v>16.841368985085808</v>
      </c>
      <c r="U201" s="145">
        <v>15.60484983289534</v>
      </c>
      <c r="V201" s="145"/>
      <c r="W201" s="145">
        <v>4.8497368452508525</v>
      </c>
      <c r="X201" s="145">
        <v>7.7118322213551345</v>
      </c>
      <c r="Y201" s="145">
        <v>32.47872472886381</v>
      </c>
      <c r="Z201" s="145">
        <v>39.157174323012384</v>
      </c>
      <c r="AA201" s="145">
        <v>14.595385353323222</v>
      </c>
      <c r="AB201" s="145">
        <v>19.087352616848392</v>
      </c>
      <c r="AC201" s="145">
        <v>13.385944036596785</v>
      </c>
      <c r="AD201" s="145">
        <v>17.823755629193897</v>
      </c>
    </row>
    <row r="202" spans="1:30" x14ac:dyDescent="0.25">
      <c r="A202" s="93" t="s">
        <v>5024</v>
      </c>
      <c r="B202" s="188">
        <v>0.30143540669856461</v>
      </c>
      <c r="C202" s="188">
        <v>0.59904306220095693</v>
      </c>
      <c r="D202" s="188">
        <v>3.9234449760765552E-2</v>
      </c>
      <c r="E202" s="188">
        <v>6.0287081339712917E-2</v>
      </c>
      <c r="F202" s="187">
        <v>1</v>
      </c>
      <c r="G202" s="193">
        <v>1045</v>
      </c>
      <c r="H202" s="93"/>
      <c r="I202" s="188">
        <v>0.27400000000000002</v>
      </c>
      <c r="J202" s="188">
        <v>0.33</v>
      </c>
      <c r="K202" s="188">
        <v>0.56899999999999995</v>
      </c>
      <c r="L202" s="188">
        <v>0.628</v>
      </c>
      <c r="M202" s="188">
        <v>2.9000000000000001E-2</v>
      </c>
      <c r="N202" s="188">
        <v>5.2999999999999999E-2</v>
      </c>
      <c r="O202" s="188">
        <v>4.7E-2</v>
      </c>
      <c r="P202" s="188">
        <v>7.5999999999999998E-2</v>
      </c>
      <c r="Q202" s="144"/>
      <c r="R202" s="145">
        <v>52.763001083751483</v>
      </c>
      <c r="S202" s="145">
        <v>96.431998329421916</v>
      </c>
      <c r="T202" s="145">
        <v>5.423222939664873</v>
      </c>
      <c r="U202" s="145">
        <v>10.389788764312831</v>
      </c>
      <c r="V202" s="145"/>
      <c r="W202" s="145">
        <v>46.936198768949573</v>
      </c>
      <c r="X202" s="145">
        <v>58.589803398553393</v>
      </c>
      <c r="Y202" s="145">
        <v>88.877770627136158</v>
      </c>
      <c r="Z202" s="145">
        <v>103.98622603170767</v>
      </c>
      <c r="AA202" s="145">
        <v>3.7631712886906987</v>
      </c>
      <c r="AB202" s="145">
        <v>7.0832745906390473</v>
      </c>
      <c r="AC202" s="145">
        <v>7.8241676881254474</v>
      </c>
      <c r="AD202" s="145">
        <v>12.955409840500215</v>
      </c>
    </row>
    <row r="203" spans="1:30" x14ac:dyDescent="0.25">
      <c r="A203" s="93" t="s">
        <v>5025</v>
      </c>
      <c r="B203" s="188" t="s">
        <v>143</v>
      </c>
      <c r="C203" s="188">
        <v>0.47754654983570644</v>
      </c>
      <c r="D203" s="188">
        <v>0.36801752464403065</v>
      </c>
      <c r="E203" s="188">
        <v>0.15443592552026286</v>
      </c>
      <c r="F203" s="187">
        <v>0.99999999999999989</v>
      </c>
      <c r="G203" s="193">
        <v>913</v>
      </c>
      <c r="H203" s="93"/>
      <c r="I203" s="188" t="s">
        <v>143</v>
      </c>
      <c r="J203" s="188" t="s">
        <v>143</v>
      </c>
      <c r="K203" s="188">
        <v>0.44500000000000001</v>
      </c>
      <c r="L203" s="188">
        <v>0.51</v>
      </c>
      <c r="M203" s="188">
        <v>0.33700000000000002</v>
      </c>
      <c r="N203" s="188">
        <v>0.4</v>
      </c>
      <c r="O203" s="188">
        <v>0.13200000000000001</v>
      </c>
      <c r="P203" s="188">
        <v>0.17899999999999999</v>
      </c>
      <c r="Q203" s="144"/>
      <c r="R203" s="145" t="s">
        <v>143</v>
      </c>
      <c r="S203" s="145">
        <v>35.094688023784862</v>
      </c>
      <c r="T203" s="145">
        <v>26.078423000480459</v>
      </c>
      <c r="U203" s="145">
        <v>11.529273435369292</v>
      </c>
      <c r="V203" s="145"/>
      <c r="W203" s="145" t="s">
        <v>143</v>
      </c>
      <c r="X203" s="145" t="s">
        <v>143</v>
      </c>
      <c r="Y203" s="145">
        <v>31.800455787024788</v>
      </c>
      <c r="Z203" s="145">
        <v>38.388920260544936</v>
      </c>
      <c r="AA203" s="145">
        <v>23.289941561035612</v>
      </c>
      <c r="AB203" s="145">
        <v>28.866904439925307</v>
      </c>
      <c r="AC203" s="145">
        <v>9.6262310800381954</v>
      </c>
      <c r="AD203" s="145">
        <v>13.43231579070039</v>
      </c>
    </row>
    <row r="204" spans="1:30" x14ac:dyDescent="0.25">
      <c r="A204" s="93" t="s">
        <v>5026</v>
      </c>
      <c r="B204" s="188" t="s">
        <v>143</v>
      </c>
      <c r="C204" s="188">
        <v>0.7195402298850575</v>
      </c>
      <c r="D204" s="188">
        <v>8.6206896551724144E-2</v>
      </c>
      <c r="E204" s="188">
        <v>0.19425287356321838</v>
      </c>
      <c r="F204" s="187">
        <v>1</v>
      </c>
      <c r="G204" s="193">
        <v>870</v>
      </c>
      <c r="H204" s="93"/>
      <c r="I204" s="188" t="s">
        <v>143</v>
      </c>
      <c r="J204" s="188" t="s">
        <v>143</v>
      </c>
      <c r="K204" s="188">
        <v>0.68899999999999995</v>
      </c>
      <c r="L204" s="188">
        <v>0.748</v>
      </c>
      <c r="M204" s="188">
        <v>6.9000000000000006E-2</v>
      </c>
      <c r="N204" s="188">
        <v>0.107</v>
      </c>
      <c r="O204" s="188">
        <v>0.16900000000000001</v>
      </c>
      <c r="P204" s="188">
        <v>0.222</v>
      </c>
      <c r="Q204" s="144"/>
      <c r="R204" s="145" t="s">
        <v>143</v>
      </c>
      <c r="S204" s="145">
        <v>116.75536853660044</v>
      </c>
      <c r="T204" s="145">
        <v>14.686885377233814</v>
      </c>
      <c r="U204" s="145">
        <v>31.647280400967247</v>
      </c>
      <c r="V204" s="145"/>
      <c r="W204" s="145" t="s">
        <v>143</v>
      </c>
      <c r="X204" s="145" t="s">
        <v>143</v>
      </c>
      <c r="Y204" s="145">
        <v>107.60906176426978</v>
      </c>
      <c r="Z204" s="145">
        <v>125.9016753089311</v>
      </c>
      <c r="AA204" s="145">
        <v>11.362930304601392</v>
      </c>
      <c r="AB204" s="145">
        <v>18.010840449866237</v>
      </c>
      <c r="AC204" s="145">
        <v>26.875844278975261</v>
      </c>
      <c r="AD204" s="145">
        <v>36.41871652295923</v>
      </c>
    </row>
    <row r="205" spans="1:30" x14ac:dyDescent="0.25">
      <c r="A205" s="93" t="s">
        <v>5027</v>
      </c>
      <c r="B205" s="188">
        <v>7.5726842461122379E-2</v>
      </c>
      <c r="C205" s="188">
        <v>0.49560513860716698</v>
      </c>
      <c r="D205" s="188">
        <v>0.28938471940500338</v>
      </c>
      <c r="E205" s="188">
        <v>0.13928329952670723</v>
      </c>
      <c r="F205" s="187">
        <v>1</v>
      </c>
      <c r="G205" s="193">
        <v>1479</v>
      </c>
      <c r="H205" s="93"/>
      <c r="I205" s="188">
        <v>6.3E-2</v>
      </c>
      <c r="J205" s="188">
        <v>0.09</v>
      </c>
      <c r="K205" s="188">
        <v>0.47</v>
      </c>
      <c r="L205" s="188">
        <v>0.52100000000000002</v>
      </c>
      <c r="M205" s="188">
        <v>0.26700000000000002</v>
      </c>
      <c r="N205" s="188">
        <v>0.313</v>
      </c>
      <c r="O205" s="188">
        <v>0.123</v>
      </c>
      <c r="P205" s="188">
        <v>0.158</v>
      </c>
      <c r="Q205" s="144"/>
      <c r="R205" s="145">
        <v>6.19432371208433</v>
      </c>
      <c r="S205" s="145">
        <v>38.271650620815151</v>
      </c>
      <c r="T205" s="145">
        <v>22.080344960796758</v>
      </c>
      <c r="U205" s="145">
        <v>10.738029038271458</v>
      </c>
      <c r="V205" s="145"/>
      <c r="W205" s="145">
        <v>5.0471189063159381</v>
      </c>
      <c r="X205" s="145">
        <v>7.3415285178527219</v>
      </c>
      <c r="Y205" s="145">
        <v>35.501003108778661</v>
      </c>
      <c r="Z205" s="145">
        <v>41.042298132851641</v>
      </c>
      <c r="AA205" s="145">
        <v>19.988449194693615</v>
      </c>
      <c r="AB205" s="145">
        <v>24.172240726899901</v>
      </c>
      <c r="AC205" s="145">
        <v>9.2716473277518432</v>
      </c>
      <c r="AD205" s="145">
        <v>12.204410748791073</v>
      </c>
    </row>
    <row r="206" spans="1:30" x14ac:dyDescent="0.25">
      <c r="A206" s="93" t="s">
        <v>5028</v>
      </c>
      <c r="B206" s="188">
        <v>0.24338624338624337</v>
      </c>
      <c r="C206" s="188">
        <v>0.64079952968841858</v>
      </c>
      <c r="D206" s="188">
        <v>6.4079952968841863E-2</v>
      </c>
      <c r="E206" s="188">
        <v>5.1734273956496178E-2</v>
      </c>
      <c r="F206" s="187">
        <v>1</v>
      </c>
      <c r="G206" s="193">
        <v>1701</v>
      </c>
      <c r="H206" s="93"/>
      <c r="I206" s="188">
        <v>0.224</v>
      </c>
      <c r="J206" s="188">
        <v>0.26400000000000001</v>
      </c>
      <c r="K206" s="188">
        <v>0.61799999999999999</v>
      </c>
      <c r="L206" s="188">
        <v>0.66300000000000003</v>
      </c>
      <c r="M206" s="188">
        <v>5.2999999999999999E-2</v>
      </c>
      <c r="N206" s="188">
        <v>7.6999999999999999E-2</v>
      </c>
      <c r="O206" s="188">
        <v>4.2000000000000003E-2</v>
      </c>
      <c r="P206" s="188">
        <v>6.3E-2</v>
      </c>
      <c r="Q206" s="144"/>
      <c r="R206" s="145">
        <v>43.377537729430586</v>
      </c>
      <c r="S206" s="145">
        <v>102.07966342795272</v>
      </c>
      <c r="T206" s="145">
        <v>9.600781698129488</v>
      </c>
      <c r="U206" s="145">
        <v>8.1318974156614114</v>
      </c>
      <c r="V206" s="145"/>
      <c r="W206" s="145">
        <v>39.199033972303987</v>
      </c>
      <c r="X206" s="145">
        <v>47.556041486557184</v>
      </c>
      <c r="Y206" s="145">
        <v>96.019531876040674</v>
      </c>
      <c r="Z206" s="145">
        <v>108.13979497986477</v>
      </c>
      <c r="AA206" s="145">
        <v>7.7983890085783258</v>
      </c>
      <c r="AB206" s="145">
        <v>11.40317438768065</v>
      </c>
      <c r="AC206" s="145">
        <v>6.432845588399049</v>
      </c>
      <c r="AD206" s="145">
        <v>9.8309492429237739</v>
      </c>
    </row>
    <row r="207" spans="1:30" x14ac:dyDescent="0.25">
      <c r="A207" s="93" t="s">
        <v>5029</v>
      </c>
      <c r="B207" s="188" t="s">
        <v>143</v>
      </c>
      <c r="C207" s="188">
        <v>0.4709636247606892</v>
      </c>
      <c r="D207" s="188">
        <v>0.36439055520102104</v>
      </c>
      <c r="E207" s="188">
        <v>0.16464582003828973</v>
      </c>
      <c r="F207" s="187">
        <v>1</v>
      </c>
      <c r="G207" s="193">
        <v>1567</v>
      </c>
      <c r="H207" s="93"/>
      <c r="I207" s="188" t="s">
        <v>143</v>
      </c>
      <c r="J207" s="188" t="s">
        <v>143</v>
      </c>
      <c r="K207" s="188">
        <v>0.44600000000000001</v>
      </c>
      <c r="L207" s="188">
        <v>0.496</v>
      </c>
      <c r="M207" s="188">
        <v>0.34100000000000003</v>
      </c>
      <c r="N207" s="188">
        <v>0.38900000000000001</v>
      </c>
      <c r="O207" s="188">
        <v>0.14699999999999999</v>
      </c>
      <c r="P207" s="188">
        <v>0.184</v>
      </c>
      <c r="Q207" s="144"/>
      <c r="R207" s="145" t="s">
        <v>143</v>
      </c>
      <c r="S207" s="145">
        <v>38.61767260138739</v>
      </c>
      <c r="T207" s="145">
        <v>29.649523105657032</v>
      </c>
      <c r="U207" s="145">
        <v>13.469934790056836</v>
      </c>
      <c r="V207" s="145"/>
      <c r="W207" s="145" t="s">
        <v>143</v>
      </c>
      <c r="X207" s="145" t="s">
        <v>143</v>
      </c>
      <c r="Y207" s="145">
        <v>35.831461702418459</v>
      </c>
      <c r="Z207" s="145">
        <v>41.403883500356322</v>
      </c>
      <c r="AA207" s="145">
        <v>27.217567013807955</v>
      </c>
      <c r="AB207" s="145">
        <v>32.081479197506106</v>
      </c>
      <c r="AC207" s="145">
        <v>11.826275829713005</v>
      </c>
      <c r="AD207" s="145">
        <v>15.113593750400668</v>
      </c>
    </row>
    <row r="208" spans="1:30" x14ac:dyDescent="0.25">
      <c r="A208" s="93" t="s">
        <v>5030</v>
      </c>
      <c r="B208" s="188" t="s">
        <v>143</v>
      </c>
      <c r="C208" s="188">
        <v>0.78077455048409405</v>
      </c>
      <c r="D208" s="188">
        <v>8.6445366528354078E-2</v>
      </c>
      <c r="E208" s="188">
        <v>0.13278008298755187</v>
      </c>
      <c r="F208" s="187">
        <v>1</v>
      </c>
      <c r="G208" s="193">
        <v>1446</v>
      </c>
      <c r="H208" s="93"/>
      <c r="I208" s="188" t="s">
        <v>143</v>
      </c>
      <c r="J208" s="188" t="s">
        <v>143</v>
      </c>
      <c r="K208" s="188">
        <v>0.75900000000000001</v>
      </c>
      <c r="L208" s="188">
        <v>0.80100000000000005</v>
      </c>
      <c r="M208" s="188">
        <v>7.2999999999999995E-2</v>
      </c>
      <c r="N208" s="188">
        <v>0.10199999999999999</v>
      </c>
      <c r="O208" s="188">
        <v>0.11600000000000001</v>
      </c>
      <c r="P208" s="188">
        <v>0.151</v>
      </c>
      <c r="Q208" s="144"/>
      <c r="R208" s="145" t="s">
        <v>143</v>
      </c>
      <c r="S208" s="145">
        <v>131.45574662746603</v>
      </c>
      <c r="T208" s="145">
        <v>15.478192985125375</v>
      </c>
      <c r="U208" s="145">
        <v>23.193415985597476</v>
      </c>
      <c r="V208" s="145"/>
      <c r="W208" s="145" t="s">
        <v>143</v>
      </c>
      <c r="X208" s="145" t="s">
        <v>143</v>
      </c>
      <c r="Y208" s="145">
        <v>123.7876305835531</v>
      </c>
      <c r="Z208" s="145">
        <v>139.12386267137896</v>
      </c>
      <c r="AA208" s="145">
        <v>12.764746117131079</v>
      </c>
      <c r="AB208" s="145">
        <v>18.191639853119671</v>
      </c>
      <c r="AC208" s="145">
        <v>19.912688369733115</v>
      </c>
      <c r="AD208" s="145">
        <v>26.474143601461837</v>
      </c>
    </row>
    <row r="209" spans="1:30" x14ac:dyDescent="0.25">
      <c r="A209" s="93" t="s">
        <v>5031</v>
      </c>
      <c r="B209" s="188">
        <v>8.7435709037472442E-2</v>
      </c>
      <c r="C209" s="188">
        <v>0.52681851579720795</v>
      </c>
      <c r="D209" s="188">
        <v>0.22556943423952977</v>
      </c>
      <c r="E209" s="188">
        <v>0.16017634092578986</v>
      </c>
      <c r="F209" s="187">
        <v>1</v>
      </c>
      <c r="G209" s="193">
        <v>1361</v>
      </c>
      <c r="H209" s="93"/>
      <c r="I209" s="188">
        <v>7.3999999999999996E-2</v>
      </c>
      <c r="J209" s="188">
        <v>0.104</v>
      </c>
      <c r="K209" s="188">
        <v>0.5</v>
      </c>
      <c r="L209" s="188">
        <v>0.55300000000000005</v>
      </c>
      <c r="M209" s="188">
        <v>0.20399999999999999</v>
      </c>
      <c r="N209" s="188">
        <v>0.249</v>
      </c>
      <c r="O209" s="188">
        <v>0.14199999999999999</v>
      </c>
      <c r="P209" s="188">
        <v>0.18099999999999999</v>
      </c>
      <c r="Q209" s="144"/>
      <c r="R209" s="145">
        <v>6.1359087914314845</v>
      </c>
      <c r="S209" s="145">
        <v>35.79533255172818</v>
      </c>
      <c r="T209" s="145">
        <v>15.228322058376328</v>
      </c>
      <c r="U209" s="145">
        <v>10.724236187510915</v>
      </c>
      <c r="V209" s="145"/>
      <c r="W209" s="145">
        <v>5.0334522314980283</v>
      </c>
      <c r="X209" s="145">
        <v>7.2383653513649406</v>
      </c>
      <c r="Y209" s="145">
        <v>33.175202218088906</v>
      </c>
      <c r="Z209" s="145">
        <v>38.415462885367454</v>
      </c>
      <c r="AA209" s="145">
        <v>13.524834615307615</v>
      </c>
      <c r="AB209" s="145">
        <v>16.931809501445041</v>
      </c>
      <c r="AC209" s="145">
        <v>9.3006158134792116</v>
      </c>
      <c r="AD209" s="145">
        <v>12.147856561542618</v>
      </c>
    </row>
    <row r="210" spans="1:30" x14ac:dyDescent="0.25">
      <c r="A210" s="93" t="s">
        <v>5032</v>
      </c>
      <c r="B210" s="188">
        <v>0.2635524798154556</v>
      </c>
      <c r="C210" s="188">
        <v>0.61303344867358711</v>
      </c>
      <c r="D210" s="188">
        <v>3.9215686274509803E-2</v>
      </c>
      <c r="E210" s="188">
        <v>8.4198385236447515E-2</v>
      </c>
      <c r="F210" s="187">
        <v>1</v>
      </c>
      <c r="G210" s="193">
        <v>1734</v>
      </c>
      <c r="H210" s="93"/>
      <c r="I210" s="188">
        <v>0.24299999999999999</v>
      </c>
      <c r="J210" s="188">
        <v>0.28499999999999998</v>
      </c>
      <c r="K210" s="188">
        <v>0.59</v>
      </c>
      <c r="L210" s="188">
        <v>0.63600000000000001</v>
      </c>
      <c r="M210" s="188">
        <v>3.1E-2</v>
      </c>
      <c r="N210" s="188">
        <v>4.9000000000000002E-2</v>
      </c>
      <c r="O210" s="188">
        <v>7.1999999999999995E-2</v>
      </c>
      <c r="P210" s="188">
        <v>9.8000000000000004E-2</v>
      </c>
      <c r="Q210" s="144"/>
      <c r="R210" s="145">
        <v>43.400535849821338</v>
      </c>
      <c r="S210" s="145">
        <v>93.77109742805554</v>
      </c>
      <c r="T210" s="145">
        <v>5.6777732792362876</v>
      </c>
      <c r="U210" s="145">
        <v>13.0375541041315</v>
      </c>
      <c r="V210" s="145"/>
      <c r="W210" s="145">
        <v>39.421360634077807</v>
      </c>
      <c r="X210" s="145">
        <v>47.379711065564869</v>
      </c>
      <c r="Y210" s="145">
        <v>88.133962399219484</v>
      </c>
      <c r="Z210" s="145">
        <v>99.408232456891596</v>
      </c>
      <c r="AA210" s="145">
        <v>4.3282522339640082</v>
      </c>
      <c r="AB210" s="145">
        <v>7.0272943245085671</v>
      </c>
      <c r="AC210" s="145">
        <v>10.922722620419465</v>
      </c>
      <c r="AD210" s="145">
        <v>15.152385587843535</v>
      </c>
    </row>
    <row r="211" spans="1:30" x14ac:dyDescent="0.25">
      <c r="A211" s="93" t="s">
        <v>5033</v>
      </c>
      <c r="B211" s="188" t="s">
        <v>143</v>
      </c>
      <c r="C211" s="188">
        <v>0.47284576393917449</v>
      </c>
      <c r="D211" s="188">
        <v>0.39608979000724115</v>
      </c>
      <c r="E211" s="188">
        <v>0.13106444605358436</v>
      </c>
      <c r="F211" s="187">
        <v>1</v>
      </c>
      <c r="G211" s="193">
        <v>1381</v>
      </c>
      <c r="H211" s="93"/>
      <c r="I211" s="188" t="s">
        <v>143</v>
      </c>
      <c r="J211" s="188" t="s">
        <v>143</v>
      </c>
      <c r="K211" s="188">
        <v>0.44700000000000001</v>
      </c>
      <c r="L211" s="188">
        <v>0.499</v>
      </c>
      <c r="M211" s="188">
        <v>0.371</v>
      </c>
      <c r="N211" s="188">
        <v>0.42199999999999999</v>
      </c>
      <c r="O211" s="188">
        <v>0.114</v>
      </c>
      <c r="P211" s="188">
        <v>0.15</v>
      </c>
      <c r="Q211" s="144"/>
      <c r="R211" s="145" t="s">
        <v>143</v>
      </c>
      <c r="S211" s="145">
        <v>32.865490442894817</v>
      </c>
      <c r="T211" s="145">
        <v>27.283437246448678</v>
      </c>
      <c r="U211" s="145">
        <v>9.053419810936953</v>
      </c>
      <c r="V211" s="145"/>
      <c r="W211" s="145" t="s">
        <v>143</v>
      </c>
      <c r="X211" s="145" t="s">
        <v>143</v>
      </c>
      <c r="Y211" s="145">
        <v>30.344683430771095</v>
      </c>
      <c r="Z211" s="145">
        <v>35.386297455018543</v>
      </c>
      <c r="AA211" s="145">
        <v>24.996988390940523</v>
      </c>
      <c r="AB211" s="145">
        <v>29.569886101956833</v>
      </c>
      <c r="AC211" s="145">
        <v>7.7344664369353904</v>
      </c>
      <c r="AD211" s="145">
        <v>10.372373184938516</v>
      </c>
    </row>
    <row r="212" spans="1:30" x14ac:dyDescent="0.25">
      <c r="A212" s="93" t="s">
        <v>5034</v>
      </c>
      <c r="B212" s="188" t="s">
        <v>143</v>
      </c>
      <c r="C212" s="188">
        <v>0.74514200298953659</v>
      </c>
      <c r="D212" s="188">
        <v>7.6980568011958142E-2</v>
      </c>
      <c r="E212" s="188">
        <v>0.17787742899850523</v>
      </c>
      <c r="F212" s="187">
        <v>1</v>
      </c>
      <c r="G212" s="193">
        <v>1338</v>
      </c>
      <c r="H212" s="93"/>
      <c r="I212" s="188" t="s">
        <v>143</v>
      </c>
      <c r="J212" s="188" t="s">
        <v>143</v>
      </c>
      <c r="K212" s="188">
        <v>0.72099999999999997</v>
      </c>
      <c r="L212" s="188">
        <v>0.76800000000000002</v>
      </c>
      <c r="M212" s="188">
        <v>6.4000000000000001E-2</v>
      </c>
      <c r="N212" s="188">
        <v>9.2999999999999999E-2</v>
      </c>
      <c r="O212" s="188">
        <v>0.158</v>
      </c>
      <c r="P212" s="188">
        <v>0.19900000000000001</v>
      </c>
      <c r="Q212" s="144"/>
      <c r="R212" s="145" t="s">
        <v>143</v>
      </c>
      <c r="S212" s="145">
        <v>112.86018759590857</v>
      </c>
      <c r="T212" s="145">
        <v>12.862255834546332</v>
      </c>
      <c r="U212" s="145">
        <v>26.834868721458093</v>
      </c>
      <c r="V212" s="145"/>
      <c r="W212" s="145" t="s">
        <v>143</v>
      </c>
      <c r="X212" s="145" t="s">
        <v>143</v>
      </c>
      <c r="Y212" s="145">
        <v>105.85452430860585</v>
      </c>
      <c r="Z212" s="145">
        <v>119.86585088321129</v>
      </c>
      <c r="AA212" s="145">
        <v>10.378238612170803</v>
      </c>
      <c r="AB212" s="145">
        <v>15.346273056921861</v>
      </c>
      <c r="AC212" s="145">
        <v>23.425554203506696</v>
      </c>
      <c r="AD212" s="145">
        <v>30.244183239409491</v>
      </c>
    </row>
    <row r="213" spans="1:30" x14ac:dyDescent="0.25">
      <c r="A213" s="93" t="s">
        <v>5035</v>
      </c>
      <c r="B213" s="188">
        <v>6.0305343511450379E-2</v>
      </c>
      <c r="C213" s="188">
        <v>0.62061068702290079</v>
      </c>
      <c r="D213" s="188">
        <v>0.19923664122137405</v>
      </c>
      <c r="E213" s="188">
        <v>0.11984732824427481</v>
      </c>
      <c r="F213" s="187">
        <v>1</v>
      </c>
      <c r="G213" s="193">
        <v>1310</v>
      </c>
      <c r="H213" s="93"/>
      <c r="I213" s="188">
        <v>4.9000000000000002E-2</v>
      </c>
      <c r="J213" s="188">
        <v>7.4999999999999997E-2</v>
      </c>
      <c r="K213" s="188">
        <v>0.59399999999999997</v>
      </c>
      <c r="L213" s="188">
        <v>0.64600000000000002</v>
      </c>
      <c r="M213" s="188">
        <v>0.17799999999999999</v>
      </c>
      <c r="N213" s="188">
        <v>0.222</v>
      </c>
      <c r="O213" s="188">
        <v>0.10299999999999999</v>
      </c>
      <c r="P213" s="188">
        <v>0.13900000000000001</v>
      </c>
      <c r="Q213" s="144"/>
      <c r="R213" s="145">
        <v>4.305720850045228</v>
      </c>
      <c r="S213" s="145">
        <v>45.257625670976502</v>
      </c>
      <c r="T213" s="145">
        <v>14.313463497416514</v>
      </c>
      <c r="U213" s="145">
        <v>8.6708216411224264</v>
      </c>
      <c r="V213" s="145"/>
      <c r="W213" s="145">
        <v>3.3562352211476711</v>
      </c>
      <c r="X213" s="145">
        <v>5.2552064789427853</v>
      </c>
      <c r="Y213" s="145">
        <v>42.146607379437249</v>
      </c>
      <c r="Z213" s="145">
        <v>48.368643962515755</v>
      </c>
      <c r="AA213" s="145">
        <v>12.576940446919917</v>
      </c>
      <c r="AB213" s="145">
        <v>16.049986547913111</v>
      </c>
      <c r="AC213" s="145">
        <v>7.3144881113722118</v>
      </c>
      <c r="AD213" s="145">
        <v>10.027155170872641</v>
      </c>
    </row>
    <row r="214" spans="1:30" x14ac:dyDescent="0.25">
      <c r="A214" s="93" t="s">
        <v>5036</v>
      </c>
      <c r="B214" s="188">
        <v>0.31648768161718255</v>
      </c>
      <c r="C214" s="188">
        <v>0.59444093493367023</v>
      </c>
      <c r="D214" s="188">
        <v>2.7163613392293114E-2</v>
      </c>
      <c r="E214" s="188">
        <v>6.1907770056854078E-2</v>
      </c>
      <c r="F214" s="187">
        <v>1</v>
      </c>
      <c r="G214" s="193">
        <v>1583</v>
      </c>
      <c r="H214" s="93"/>
      <c r="I214" s="188">
        <v>0.29399999999999998</v>
      </c>
      <c r="J214" s="188">
        <v>0.34</v>
      </c>
      <c r="K214" s="188">
        <v>0.56999999999999995</v>
      </c>
      <c r="L214" s="188">
        <v>0.61799999999999999</v>
      </c>
      <c r="M214" s="188">
        <v>0.02</v>
      </c>
      <c r="N214" s="188">
        <v>3.5999999999999997E-2</v>
      </c>
      <c r="O214" s="188">
        <v>5.0999999999999997E-2</v>
      </c>
      <c r="P214" s="188">
        <v>7.4999999999999997E-2</v>
      </c>
      <c r="Q214" s="144"/>
      <c r="R214" s="145">
        <v>54.349094254519933</v>
      </c>
      <c r="S214" s="145">
        <v>100.30805485044147</v>
      </c>
      <c r="T214" s="145">
        <v>3.9532295584575046</v>
      </c>
      <c r="U214" s="145">
        <v>10.419574414788972</v>
      </c>
      <c r="V214" s="145"/>
      <c r="W214" s="145">
        <v>49.589942873370923</v>
      </c>
      <c r="X214" s="145">
        <v>59.108245635668943</v>
      </c>
      <c r="Y214" s="145">
        <v>93.898954547186875</v>
      </c>
      <c r="Z214" s="145">
        <v>106.71715515369605</v>
      </c>
      <c r="AA214" s="145">
        <v>2.7716203209692321</v>
      </c>
      <c r="AB214" s="145">
        <v>5.1348387959457771</v>
      </c>
      <c r="AC214" s="145">
        <v>8.356603931571934</v>
      </c>
      <c r="AD214" s="145">
        <v>12.48254489800601</v>
      </c>
    </row>
    <row r="215" spans="1:30" x14ac:dyDescent="0.25">
      <c r="A215" s="93" t="s">
        <v>5037</v>
      </c>
      <c r="B215" s="188" t="s">
        <v>143</v>
      </c>
      <c r="C215" s="188">
        <v>0.50297619047619047</v>
      </c>
      <c r="D215" s="188">
        <v>0.2906746031746032</v>
      </c>
      <c r="E215" s="188">
        <v>0.20634920634920634</v>
      </c>
      <c r="F215" s="187">
        <v>1</v>
      </c>
      <c r="G215" s="193">
        <v>1008</v>
      </c>
      <c r="H215" s="93"/>
      <c r="I215" s="188" t="s">
        <v>143</v>
      </c>
      <c r="J215" s="188" t="s">
        <v>143</v>
      </c>
      <c r="K215" s="188">
        <v>0.47199999999999998</v>
      </c>
      <c r="L215" s="188">
        <v>0.53400000000000003</v>
      </c>
      <c r="M215" s="188">
        <v>0.26300000000000001</v>
      </c>
      <c r="N215" s="188">
        <v>0.31900000000000001</v>
      </c>
      <c r="O215" s="188">
        <v>0.183</v>
      </c>
      <c r="P215" s="188">
        <v>0.23200000000000001</v>
      </c>
      <c r="Q215" s="144"/>
      <c r="R215" s="145" t="s">
        <v>143</v>
      </c>
      <c r="S215" s="145">
        <v>28.207716347641377</v>
      </c>
      <c r="T215" s="145">
        <v>16.007147656861015</v>
      </c>
      <c r="U215" s="145">
        <v>11.548696538820654</v>
      </c>
      <c r="V215" s="145"/>
      <c r="W215" s="145" t="s">
        <v>143</v>
      </c>
      <c r="X215" s="145" t="s">
        <v>143</v>
      </c>
      <c r="Y215" s="145">
        <v>25.752328967025278</v>
      </c>
      <c r="Z215" s="145">
        <v>30.663103728257475</v>
      </c>
      <c r="AA215" s="145">
        <v>14.174258456682299</v>
      </c>
      <c r="AB215" s="145">
        <v>17.840036857039731</v>
      </c>
      <c r="AC215" s="145">
        <v>9.9792108009444398</v>
      </c>
      <c r="AD215" s="145">
        <v>13.118182276696867</v>
      </c>
    </row>
    <row r="216" spans="1:30" x14ac:dyDescent="0.25">
      <c r="A216" s="93" t="s">
        <v>5038</v>
      </c>
      <c r="B216" s="188" t="s">
        <v>143</v>
      </c>
      <c r="C216" s="188">
        <v>0.81799865681665551</v>
      </c>
      <c r="D216" s="188">
        <v>4.5668233713901947E-2</v>
      </c>
      <c r="E216" s="188">
        <v>0.13633310946944258</v>
      </c>
      <c r="F216" s="187">
        <v>1</v>
      </c>
      <c r="G216" s="193">
        <v>1489</v>
      </c>
      <c r="H216" s="93"/>
      <c r="I216" s="188" t="s">
        <v>143</v>
      </c>
      <c r="J216" s="188" t="s">
        <v>143</v>
      </c>
      <c r="K216" s="188">
        <v>0.79800000000000004</v>
      </c>
      <c r="L216" s="188">
        <v>0.83699999999999997</v>
      </c>
      <c r="M216" s="188">
        <v>3.5999999999999997E-2</v>
      </c>
      <c r="N216" s="188">
        <v>5.7000000000000002E-2</v>
      </c>
      <c r="O216" s="188">
        <v>0.12</v>
      </c>
      <c r="P216" s="188">
        <v>0.155</v>
      </c>
      <c r="Q216" s="144"/>
      <c r="R216" s="145" t="s">
        <v>143</v>
      </c>
      <c r="S216" s="145">
        <v>147.8481673869145</v>
      </c>
      <c r="T216" s="145">
        <v>9.338716112966317</v>
      </c>
      <c r="U216" s="145">
        <v>24.816646254019169</v>
      </c>
      <c r="V216" s="145"/>
      <c r="W216" s="145" t="s">
        <v>143</v>
      </c>
      <c r="X216" s="145" t="s">
        <v>143</v>
      </c>
      <c r="Y216" s="145">
        <v>139.54491243966902</v>
      </c>
      <c r="Z216" s="145">
        <v>156.15142233415997</v>
      </c>
      <c r="AA216" s="145">
        <v>7.1190441904610609</v>
      </c>
      <c r="AB216" s="145">
        <v>11.558388035471573</v>
      </c>
      <c r="AC216" s="145">
        <v>21.402743526803324</v>
      </c>
      <c r="AD216" s="145">
        <v>28.230548981235014</v>
      </c>
    </row>
    <row r="217" spans="1:30" x14ac:dyDescent="0.25">
      <c r="A217" s="93" t="s">
        <v>5039</v>
      </c>
      <c r="B217" s="188">
        <v>7.6666666666666661E-2</v>
      </c>
      <c r="C217" s="188">
        <v>0.59333333333333338</v>
      </c>
      <c r="D217" s="188">
        <v>0.23444444444444446</v>
      </c>
      <c r="E217" s="188">
        <v>9.555555555555556E-2</v>
      </c>
      <c r="F217" s="187">
        <v>1</v>
      </c>
      <c r="G217" s="193">
        <v>900</v>
      </c>
      <c r="H217" s="93"/>
      <c r="I217" s="188">
        <v>6.0999999999999999E-2</v>
      </c>
      <c r="J217" s="188">
        <v>9.6000000000000002E-2</v>
      </c>
      <c r="K217" s="188">
        <v>0.56100000000000005</v>
      </c>
      <c r="L217" s="188">
        <v>0.625</v>
      </c>
      <c r="M217" s="188">
        <v>0.20799999999999999</v>
      </c>
      <c r="N217" s="188">
        <v>0.26300000000000001</v>
      </c>
      <c r="O217" s="188">
        <v>7.8E-2</v>
      </c>
      <c r="P217" s="188">
        <v>0.11700000000000001</v>
      </c>
      <c r="Q217" s="144"/>
      <c r="R217" s="145">
        <v>5.166754501246591</v>
      </c>
      <c r="S217" s="145">
        <v>39.837262208913124</v>
      </c>
      <c r="T217" s="145">
        <v>15.752769241871498</v>
      </c>
      <c r="U217" s="145">
        <v>6.4641366821814117</v>
      </c>
      <c r="V217" s="145"/>
      <c r="W217" s="145">
        <v>3.9476263705446657</v>
      </c>
      <c r="X217" s="145">
        <v>6.3858826319485162</v>
      </c>
      <c r="Y217" s="145">
        <v>36.458365413048128</v>
      </c>
      <c r="Z217" s="145">
        <v>43.21615900477812</v>
      </c>
      <c r="AA217" s="145">
        <v>13.627217140159306</v>
      </c>
      <c r="AB217" s="145">
        <v>17.878321343583689</v>
      </c>
      <c r="AC217" s="145">
        <v>5.0979269439622499</v>
      </c>
      <c r="AD217" s="145">
        <v>7.8303464204005735</v>
      </c>
    </row>
    <row r="218" spans="1:30" x14ac:dyDescent="0.25">
      <c r="A218" s="93" t="s">
        <v>5040</v>
      </c>
      <c r="B218" s="188">
        <v>0.30877192982456142</v>
      </c>
      <c r="C218" s="188">
        <v>0.60701754385964912</v>
      </c>
      <c r="D218" s="188">
        <v>4.3859649122807015E-2</v>
      </c>
      <c r="E218" s="188">
        <v>4.0350877192982457E-2</v>
      </c>
      <c r="F218" s="187">
        <v>1</v>
      </c>
      <c r="G218" s="193">
        <v>1140</v>
      </c>
      <c r="H218" s="93"/>
      <c r="I218" s="188">
        <v>0.28299999999999997</v>
      </c>
      <c r="J218" s="188">
        <v>0.33600000000000002</v>
      </c>
      <c r="K218" s="188">
        <v>0.57799999999999996</v>
      </c>
      <c r="L218" s="188">
        <v>0.63500000000000001</v>
      </c>
      <c r="M218" s="188">
        <v>3.3000000000000002E-2</v>
      </c>
      <c r="N218" s="188">
        <v>5.7000000000000002E-2</v>
      </c>
      <c r="O218" s="188">
        <v>0.03</v>
      </c>
      <c r="P218" s="188">
        <v>5.2999999999999999E-2</v>
      </c>
      <c r="Q218" s="144"/>
      <c r="R218" s="145">
        <v>50.766562907062756</v>
      </c>
      <c r="S218" s="145">
        <v>94.441221431208106</v>
      </c>
      <c r="T218" s="145">
        <v>6.3319056365464688</v>
      </c>
      <c r="U218" s="145">
        <v>6.3551813366354848</v>
      </c>
      <c r="V218" s="145"/>
      <c r="W218" s="145">
        <v>45.463063793500766</v>
      </c>
      <c r="X218" s="145">
        <v>56.070062020624746</v>
      </c>
      <c r="Y218" s="145">
        <v>87.404592989125206</v>
      </c>
      <c r="Z218" s="145">
        <v>101.47784987329101</v>
      </c>
      <c r="AA218" s="145">
        <v>4.5767909384798191</v>
      </c>
      <c r="AB218" s="145">
        <v>8.0870203346131184</v>
      </c>
      <c r="AC218" s="145">
        <v>4.5186214153699309</v>
      </c>
      <c r="AD218" s="145">
        <v>8.1917412579010396</v>
      </c>
    </row>
    <row r="219" spans="1:30" x14ac:dyDescent="0.25">
      <c r="A219" s="93" t="s">
        <v>5041</v>
      </c>
      <c r="B219" s="188" t="s">
        <v>143</v>
      </c>
      <c r="C219" s="188">
        <v>0.50730519480519476</v>
      </c>
      <c r="D219" s="188">
        <v>0.38879870129870131</v>
      </c>
      <c r="E219" s="188">
        <v>0.1038961038961039</v>
      </c>
      <c r="F219" s="187">
        <v>1</v>
      </c>
      <c r="G219" s="193">
        <v>1232</v>
      </c>
      <c r="H219" s="93"/>
      <c r="I219" s="188" t="s">
        <v>143</v>
      </c>
      <c r="J219" s="188" t="s">
        <v>143</v>
      </c>
      <c r="K219" s="188">
        <v>0.47899999999999998</v>
      </c>
      <c r="L219" s="188">
        <v>0.53500000000000003</v>
      </c>
      <c r="M219" s="188">
        <v>0.36199999999999999</v>
      </c>
      <c r="N219" s="188">
        <v>0.41599999999999998</v>
      </c>
      <c r="O219" s="188">
        <v>8.7999999999999995E-2</v>
      </c>
      <c r="P219" s="188">
        <v>0.122</v>
      </c>
      <c r="Q219" s="144"/>
      <c r="R219" s="145" t="s">
        <v>143</v>
      </c>
      <c r="S219" s="145">
        <v>46.768387560524189</v>
      </c>
      <c r="T219" s="145">
        <v>35.85110737001601</v>
      </c>
      <c r="U219" s="145">
        <v>9.5337021307116334</v>
      </c>
      <c r="V219" s="145"/>
      <c r="W219" s="145" t="s">
        <v>143</v>
      </c>
      <c r="X219" s="145" t="s">
        <v>143</v>
      </c>
      <c r="Y219" s="145">
        <v>43.101745975779096</v>
      </c>
      <c r="Z219" s="145">
        <v>50.435029145269283</v>
      </c>
      <c r="AA219" s="145">
        <v>32.640472712928016</v>
      </c>
      <c r="AB219" s="145">
        <v>39.061742027104003</v>
      </c>
      <c r="AC219" s="145">
        <v>7.88207250123412</v>
      </c>
      <c r="AD219" s="145">
        <v>11.185331760189147</v>
      </c>
    </row>
    <row r="220" spans="1:30" x14ac:dyDescent="0.25">
      <c r="A220" s="93" t="s">
        <v>5042</v>
      </c>
      <c r="B220" s="188" t="s">
        <v>143</v>
      </c>
      <c r="C220" s="188">
        <v>0.80482456140350878</v>
      </c>
      <c r="D220" s="188">
        <v>0.10964912280701754</v>
      </c>
      <c r="E220" s="188">
        <v>8.5526315789473686E-2</v>
      </c>
      <c r="F220" s="187">
        <v>1</v>
      </c>
      <c r="G220" s="193">
        <v>912</v>
      </c>
      <c r="H220" s="93"/>
      <c r="I220" s="188" t="s">
        <v>143</v>
      </c>
      <c r="J220" s="188" t="s">
        <v>143</v>
      </c>
      <c r="K220" s="188">
        <v>0.77800000000000002</v>
      </c>
      <c r="L220" s="188">
        <v>0.82899999999999996</v>
      </c>
      <c r="M220" s="188">
        <v>9.0999999999999998E-2</v>
      </c>
      <c r="N220" s="188">
        <v>0.13200000000000001</v>
      </c>
      <c r="O220" s="188">
        <v>6.9000000000000006E-2</v>
      </c>
      <c r="P220" s="188">
        <v>0.105</v>
      </c>
      <c r="Q220" s="144"/>
      <c r="R220" s="145" t="s">
        <v>143</v>
      </c>
      <c r="S220" s="145">
        <v>122.4713173929854</v>
      </c>
      <c r="T220" s="145">
        <v>19.395844906085436</v>
      </c>
      <c r="U220" s="145">
        <v>12.760193152959692</v>
      </c>
      <c r="V220" s="145"/>
      <c r="W220" s="145" t="s">
        <v>143</v>
      </c>
      <c r="X220" s="145" t="s">
        <v>143</v>
      </c>
      <c r="Y220" s="145">
        <v>113.61113972023908</v>
      </c>
      <c r="Z220" s="145">
        <v>131.3314950657317</v>
      </c>
      <c r="AA220" s="145">
        <v>15.594259304492692</v>
      </c>
      <c r="AB220" s="145">
        <v>23.197430507678181</v>
      </c>
      <c r="AC220" s="145">
        <v>9.9283707159239984</v>
      </c>
      <c r="AD220" s="145">
        <v>15.592015589995386</v>
      </c>
    </row>
    <row r="221" spans="1:30" x14ac:dyDescent="0.25">
      <c r="A221" s="93" t="s">
        <v>5043</v>
      </c>
      <c r="B221" s="188">
        <v>5.4378531073446326E-2</v>
      </c>
      <c r="C221" s="188">
        <v>0.57627118644067798</v>
      </c>
      <c r="D221" s="188">
        <v>0.24929378531073446</v>
      </c>
      <c r="E221" s="188">
        <v>0.12005649717514125</v>
      </c>
      <c r="F221" s="187">
        <v>1</v>
      </c>
      <c r="G221" s="193">
        <v>1416</v>
      </c>
      <c r="H221" s="93"/>
      <c r="I221" s="188">
        <v>4.3999999999999997E-2</v>
      </c>
      <c r="J221" s="188">
        <v>6.7000000000000004E-2</v>
      </c>
      <c r="K221" s="188">
        <v>0.55000000000000004</v>
      </c>
      <c r="L221" s="188">
        <v>0.60199999999999998</v>
      </c>
      <c r="M221" s="188">
        <v>0.22700000000000001</v>
      </c>
      <c r="N221" s="188">
        <v>0.27200000000000002</v>
      </c>
      <c r="O221" s="188">
        <v>0.104</v>
      </c>
      <c r="P221" s="188">
        <v>0.13800000000000001</v>
      </c>
      <c r="Q221" s="144"/>
      <c r="R221" s="145">
        <v>3.8446988420913044</v>
      </c>
      <c r="S221" s="145">
        <v>43.112005772000551</v>
      </c>
      <c r="T221" s="145">
        <v>18.528696485924559</v>
      </c>
      <c r="U221" s="145">
        <v>9.0127542259530298</v>
      </c>
      <c r="V221" s="145"/>
      <c r="W221" s="145">
        <v>2.9859364132287864</v>
      </c>
      <c r="X221" s="145">
        <v>4.7034612709538219</v>
      </c>
      <c r="Y221" s="145">
        <v>40.153930501813932</v>
      </c>
      <c r="Z221" s="145">
        <v>46.070081042187169</v>
      </c>
      <c r="AA221" s="145">
        <v>16.595777793487738</v>
      </c>
      <c r="AB221" s="145">
        <v>20.461615178361381</v>
      </c>
      <c r="AC221" s="145">
        <v>7.6579107048521671</v>
      </c>
      <c r="AD221" s="145">
        <v>10.367597747053892</v>
      </c>
    </row>
    <row r="222" spans="1:30" x14ac:dyDescent="0.25">
      <c r="A222" s="93" t="s">
        <v>5044</v>
      </c>
      <c r="B222" s="188">
        <v>0.32558139534883723</v>
      </c>
      <c r="C222" s="188">
        <v>0.58650028360748718</v>
      </c>
      <c r="D222" s="188">
        <v>3.5734543391945546E-2</v>
      </c>
      <c r="E222" s="188">
        <v>5.2183777651730004E-2</v>
      </c>
      <c r="F222" s="187">
        <v>1</v>
      </c>
      <c r="G222" s="193">
        <v>1763</v>
      </c>
      <c r="H222" s="93"/>
      <c r="I222" s="188">
        <v>0.30399999999999999</v>
      </c>
      <c r="J222" s="188">
        <v>0.34799999999999998</v>
      </c>
      <c r="K222" s="188">
        <v>0.56299999999999994</v>
      </c>
      <c r="L222" s="188">
        <v>0.60899999999999999</v>
      </c>
      <c r="M222" s="188">
        <v>2.8000000000000001E-2</v>
      </c>
      <c r="N222" s="188">
        <v>4.4999999999999998E-2</v>
      </c>
      <c r="O222" s="188">
        <v>4.2999999999999997E-2</v>
      </c>
      <c r="P222" s="188">
        <v>6.4000000000000001E-2</v>
      </c>
      <c r="Q222" s="144"/>
      <c r="R222" s="145">
        <v>57.597127253726363</v>
      </c>
      <c r="S222" s="145">
        <v>100.48750139903053</v>
      </c>
      <c r="T222" s="145">
        <v>5.8715576314578204</v>
      </c>
      <c r="U222" s="145">
        <v>8.8623386283638865</v>
      </c>
      <c r="V222" s="145"/>
      <c r="W222" s="145">
        <v>52.885174273954533</v>
      </c>
      <c r="X222" s="145">
        <v>62.309080233498193</v>
      </c>
      <c r="Y222" s="145">
        <v>94.362476624249922</v>
      </c>
      <c r="Z222" s="145">
        <v>106.61252617381115</v>
      </c>
      <c r="AA222" s="145">
        <v>4.4216540433252103</v>
      </c>
      <c r="AB222" s="145">
        <v>7.3214612195904305</v>
      </c>
      <c r="AC222" s="145">
        <v>7.0513717890205845</v>
      </c>
      <c r="AD222" s="145">
        <v>10.673305467707188</v>
      </c>
    </row>
    <row r="223" spans="1:30" x14ac:dyDescent="0.25">
      <c r="A223" s="93" t="s">
        <v>5045</v>
      </c>
      <c r="B223" s="188" t="s">
        <v>143</v>
      </c>
      <c r="C223" s="188">
        <v>0.49636098981077148</v>
      </c>
      <c r="D223" s="188">
        <v>0.39737991266375544</v>
      </c>
      <c r="E223" s="188">
        <v>0.10625909752547306</v>
      </c>
      <c r="F223" s="187">
        <v>0.99999999999999989</v>
      </c>
      <c r="G223" s="193">
        <v>1374</v>
      </c>
      <c r="H223" s="93"/>
      <c r="I223" s="188" t="s">
        <v>143</v>
      </c>
      <c r="J223" s="188" t="s">
        <v>143</v>
      </c>
      <c r="K223" s="188">
        <v>0.47</v>
      </c>
      <c r="L223" s="188">
        <v>0.52300000000000002</v>
      </c>
      <c r="M223" s="188">
        <v>0.372</v>
      </c>
      <c r="N223" s="188">
        <v>0.42399999999999999</v>
      </c>
      <c r="O223" s="188">
        <v>9.0999999999999998E-2</v>
      </c>
      <c r="P223" s="188">
        <v>0.124</v>
      </c>
      <c r="Q223" s="144"/>
      <c r="R223" s="145" t="s">
        <v>143</v>
      </c>
      <c r="S223" s="145">
        <v>35.981054087851028</v>
      </c>
      <c r="T223" s="145">
        <v>28.575353363178252</v>
      </c>
      <c r="U223" s="145">
        <v>7.6620885266862446</v>
      </c>
      <c r="V223" s="145"/>
      <c r="W223" s="145" t="s">
        <v>143</v>
      </c>
      <c r="X223" s="145" t="s">
        <v>143</v>
      </c>
      <c r="Y223" s="145">
        <v>33.280593979728408</v>
      </c>
      <c r="Z223" s="145">
        <v>38.681514195973648</v>
      </c>
      <c r="AA223" s="145">
        <v>26.17844539257834</v>
      </c>
      <c r="AB223" s="145">
        <v>30.972261333778164</v>
      </c>
      <c r="AC223" s="145">
        <v>6.4192153682853217</v>
      </c>
      <c r="AD223" s="145">
        <v>8.9049616850871676</v>
      </c>
    </row>
    <row r="224" spans="1:30" x14ac:dyDescent="0.25">
      <c r="A224" s="93" t="s">
        <v>5046</v>
      </c>
      <c r="B224" s="188" t="s">
        <v>143</v>
      </c>
      <c r="C224" s="188">
        <v>0.75965130759651311</v>
      </c>
      <c r="D224" s="188">
        <v>6.7247820672478212E-2</v>
      </c>
      <c r="E224" s="188">
        <v>0.17310087173100872</v>
      </c>
      <c r="F224" s="187">
        <v>1</v>
      </c>
      <c r="G224" s="193">
        <v>1606</v>
      </c>
      <c r="H224" s="93"/>
      <c r="I224" s="188" t="s">
        <v>143</v>
      </c>
      <c r="J224" s="188" t="s">
        <v>143</v>
      </c>
      <c r="K224" s="188">
        <v>0.73799999999999999</v>
      </c>
      <c r="L224" s="188">
        <v>0.78</v>
      </c>
      <c r="M224" s="188">
        <v>5.6000000000000001E-2</v>
      </c>
      <c r="N224" s="188">
        <v>8.1000000000000003E-2</v>
      </c>
      <c r="O224" s="188">
        <v>0.155</v>
      </c>
      <c r="P224" s="188">
        <v>0.192</v>
      </c>
      <c r="Q224" s="144"/>
      <c r="R224" s="145" t="s">
        <v>143</v>
      </c>
      <c r="S224" s="145">
        <v>138.70253310356733</v>
      </c>
      <c r="T224" s="145">
        <v>13.903272423974713</v>
      </c>
      <c r="U224" s="145">
        <v>31.722530585915493</v>
      </c>
      <c r="V224" s="145"/>
      <c r="W224" s="145" t="s">
        <v>143</v>
      </c>
      <c r="X224" s="145" t="s">
        <v>143</v>
      </c>
      <c r="Y224" s="145">
        <v>130.91929084038608</v>
      </c>
      <c r="Z224" s="145">
        <v>146.48577536674858</v>
      </c>
      <c r="AA224" s="145">
        <v>11.281100118952535</v>
      </c>
      <c r="AB224" s="145">
        <v>16.525444728996888</v>
      </c>
      <c r="AC224" s="145">
        <v>27.993452322110365</v>
      </c>
      <c r="AD224" s="145">
        <v>35.451608849720621</v>
      </c>
    </row>
    <row r="225" spans="1:30" x14ac:dyDescent="0.25">
      <c r="A225" s="93" t="s">
        <v>5047</v>
      </c>
      <c r="B225" s="188">
        <v>9.2081031307550645E-2</v>
      </c>
      <c r="C225" s="188">
        <v>0.4567219152854512</v>
      </c>
      <c r="D225" s="188">
        <v>0.21915285451197053</v>
      </c>
      <c r="E225" s="188">
        <v>0.23204419889502761</v>
      </c>
      <c r="F225" s="187">
        <v>1</v>
      </c>
      <c r="G225" s="193">
        <v>543</v>
      </c>
      <c r="H225" s="93"/>
      <c r="I225" s="188">
        <v>7.0999999999999994E-2</v>
      </c>
      <c r="J225" s="188">
        <v>0.11899999999999999</v>
      </c>
      <c r="K225" s="188">
        <v>0.41499999999999998</v>
      </c>
      <c r="L225" s="188">
        <v>0.499</v>
      </c>
      <c r="M225" s="188">
        <v>0.186</v>
      </c>
      <c r="N225" s="188">
        <v>0.25600000000000001</v>
      </c>
      <c r="O225" s="188">
        <v>0.19800000000000001</v>
      </c>
      <c r="P225" s="188">
        <v>0.26900000000000002</v>
      </c>
      <c r="Q225" s="144"/>
      <c r="R225" s="145">
        <v>6.5467640457272864</v>
      </c>
      <c r="S225" s="145">
        <v>32.138662378054562</v>
      </c>
      <c r="T225" s="145">
        <v>15.492101240469138</v>
      </c>
      <c r="U225" s="145">
        <v>16.136604901990225</v>
      </c>
      <c r="V225" s="145"/>
      <c r="W225" s="145">
        <v>4.7320936351149667</v>
      </c>
      <c r="X225" s="145">
        <v>8.361434456339607</v>
      </c>
      <c r="Y225" s="145">
        <v>28.138680458497973</v>
      </c>
      <c r="Z225" s="145">
        <v>36.138644297611151</v>
      </c>
      <c r="AA225" s="145">
        <v>12.708590399571536</v>
      </c>
      <c r="AB225" s="145">
        <v>18.275612081366738</v>
      </c>
      <c r="AC225" s="145">
        <v>13.318981378637623</v>
      </c>
      <c r="AD225" s="145">
        <v>18.954228425342826</v>
      </c>
    </row>
    <row r="226" spans="1:30" x14ac:dyDescent="0.25">
      <c r="A226" s="93" t="s">
        <v>5048</v>
      </c>
      <c r="B226" s="188">
        <v>0.33617539585870887</v>
      </c>
      <c r="C226" s="188">
        <v>0.52131546894031666</v>
      </c>
      <c r="D226" s="188">
        <v>3.4104750304506701E-2</v>
      </c>
      <c r="E226" s="188">
        <v>0.10840438489646773</v>
      </c>
      <c r="F226" s="187">
        <v>1</v>
      </c>
      <c r="G226" s="193">
        <v>821</v>
      </c>
      <c r="H226" s="93"/>
      <c r="I226" s="188">
        <v>0.30499999999999999</v>
      </c>
      <c r="J226" s="188">
        <v>0.36899999999999999</v>
      </c>
      <c r="K226" s="188">
        <v>0.48699999999999999</v>
      </c>
      <c r="L226" s="188">
        <v>0.55500000000000005</v>
      </c>
      <c r="M226" s="188">
        <v>2.4E-2</v>
      </c>
      <c r="N226" s="188">
        <v>4.9000000000000002E-2</v>
      </c>
      <c r="O226" s="188">
        <v>8.8999999999999996E-2</v>
      </c>
      <c r="P226" s="188">
        <v>0.13200000000000001</v>
      </c>
      <c r="Q226" s="144"/>
      <c r="R226" s="145">
        <v>65.881432766443055</v>
      </c>
      <c r="S226" s="145">
        <v>96.165197687259308</v>
      </c>
      <c r="T226" s="145">
        <v>6.2994536714070808</v>
      </c>
      <c r="U226" s="145">
        <v>19.510342507459701</v>
      </c>
      <c r="V226" s="145"/>
      <c r="W226" s="145">
        <v>58.108864130064077</v>
      </c>
      <c r="X226" s="145">
        <v>73.654001402822033</v>
      </c>
      <c r="Y226" s="145">
        <v>87.054489940364107</v>
      </c>
      <c r="Z226" s="145">
        <v>105.27590543415451</v>
      </c>
      <c r="AA226" s="145">
        <v>3.9661033779908501</v>
      </c>
      <c r="AB226" s="145">
        <v>8.6328039648233119</v>
      </c>
      <c r="AC226" s="145">
        <v>15.45688185502307</v>
      </c>
      <c r="AD226" s="145">
        <v>23.563803159896331</v>
      </c>
    </row>
    <row r="227" spans="1:30" x14ac:dyDescent="0.25">
      <c r="A227" s="93" t="s">
        <v>5049</v>
      </c>
      <c r="B227" s="188" t="s">
        <v>143</v>
      </c>
      <c r="C227" s="188">
        <v>0.53265306122448974</v>
      </c>
      <c r="D227" s="188">
        <v>0.29795918367346941</v>
      </c>
      <c r="E227" s="188">
        <v>0.16938775510204082</v>
      </c>
      <c r="F227" s="187">
        <v>1</v>
      </c>
      <c r="G227" s="193">
        <v>490</v>
      </c>
      <c r="H227" s="93"/>
      <c r="I227" s="188" t="s">
        <v>143</v>
      </c>
      <c r="J227" s="188" t="s">
        <v>143</v>
      </c>
      <c r="K227" s="188">
        <v>0.48799999999999999</v>
      </c>
      <c r="L227" s="188">
        <v>0.57599999999999996</v>
      </c>
      <c r="M227" s="188">
        <v>0.25900000000000001</v>
      </c>
      <c r="N227" s="188">
        <v>0.34</v>
      </c>
      <c r="O227" s="188">
        <v>0.13900000000000001</v>
      </c>
      <c r="P227" s="188">
        <v>0.20499999999999999</v>
      </c>
      <c r="Q227" s="144"/>
      <c r="R227" s="145" t="s">
        <v>143</v>
      </c>
      <c r="S227" s="145">
        <v>33.606132288596761</v>
      </c>
      <c r="T227" s="145">
        <v>19.371981495910585</v>
      </c>
      <c r="U227" s="145">
        <v>10.846892981662188</v>
      </c>
      <c r="V227" s="145"/>
      <c r="W227" s="145" t="s">
        <v>143</v>
      </c>
      <c r="X227" s="145" t="s">
        <v>143</v>
      </c>
      <c r="Y227" s="145">
        <v>29.529004249829665</v>
      </c>
      <c r="Z227" s="145">
        <v>37.683260327363854</v>
      </c>
      <c r="AA227" s="145">
        <v>16.22963776776789</v>
      </c>
      <c r="AB227" s="145">
        <v>22.51432522405328</v>
      </c>
      <c r="AC227" s="145">
        <v>8.5133146662759369</v>
      </c>
      <c r="AD227" s="145">
        <v>13.18047129704844</v>
      </c>
    </row>
    <row r="228" spans="1:30" x14ac:dyDescent="0.25">
      <c r="A228" s="93" t="s">
        <v>5050</v>
      </c>
      <c r="B228" s="188" t="s">
        <v>143</v>
      </c>
      <c r="C228" s="188">
        <v>0.66874027993779162</v>
      </c>
      <c r="D228" s="188">
        <v>7.1539657853810265E-2</v>
      </c>
      <c r="E228" s="188">
        <v>0.25972006220839816</v>
      </c>
      <c r="F228" s="187">
        <v>1</v>
      </c>
      <c r="G228" s="193">
        <v>643</v>
      </c>
      <c r="H228" s="93"/>
      <c r="I228" s="188" t="s">
        <v>143</v>
      </c>
      <c r="J228" s="188" t="s">
        <v>143</v>
      </c>
      <c r="K228" s="188">
        <v>0.63100000000000001</v>
      </c>
      <c r="L228" s="188">
        <v>0.70399999999999996</v>
      </c>
      <c r="M228" s="188">
        <v>5.3999999999999999E-2</v>
      </c>
      <c r="N228" s="188">
        <v>9.4E-2</v>
      </c>
      <c r="O228" s="188">
        <v>0.22700000000000001</v>
      </c>
      <c r="P228" s="188">
        <v>0.29499999999999998</v>
      </c>
      <c r="Q228" s="144"/>
      <c r="R228" s="145" t="s">
        <v>143</v>
      </c>
      <c r="S228" s="145">
        <v>122.74490183354328</v>
      </c>
      <c r="T228" s="145">
        <v>14.886612032212891</v>
      </c>
      <c r="U228" s="145">
        <v>47.470142029175491</v>
      </c>
      <c r="V228" s="145"/>
      <c r="W228" s="145" t="s">
        <v>143</v>
      </c>
      <c r="X228" s="145" t="s">
        <v>143</v>
      </c>
      <c r="Y228" s="145">
        <v>111.14310365156462</v>
      </c>
      <c r="Z228" s="145">
        <v>134.34670001552195</v>
      </c>
      <c r="AA228" s="145">
        <v>10.584586083057836</v>
      </c>
      <c r="AB228" s="145">
        <v>19.188637981367947</v>
      </c>
      <c r="AC228" s="145">
        <v>40.270376273416744</v>
      </c>
      <c r="AD228" s="145">
        <v>54.669907784934239</v>
      </c>
    </row>
    <row r="229" spans="1:30" x14ac:dyDescent="0.25">
      <c r="A229" s="93" t="s">
        <v>5051</v>
      </c>
      <c r="B229" s="188">
        <v>3.3288948069241014E-2</v>
      </c>
      <c r="C229" s="188">
        <v>0.42876165113182424</v>
      </c>
      <c r="D229" s="188">
        <v>0.24766977363515313</v>
      </c>
      <c r="E229" s="188">
        <v>0.29027962716378164</v>
      </c>
      <c r="F229" s="187">
        <v>1</v>
      </c>
      <c r="G229" s="193">
        <v>751</v>
      </c>
      <c r="H229" s="93"/>
      <c r="I229" s="188">
        <v>2.3E-2</v>
      </c>
      <c r="J229" s="188">
        <v>4.9000000000000002E-2</v>
      </c>
      <c r="K229" s="188">
        <v>0.39400000000000002</v>
      </c>
      <c r="L229" s="188">
        <v>0.46400000000000002</v>
      </c>
      <c r="M229" s="188">
        <v>0.218</v>
      </c>
      <c r="N229" s="188">
        <v>0.28000000000000003</v>
      </c>
      <c r="O229" s="188">
        <v>0.25900000000000001</v>
      </c>
      <c r="P229" s="188">
        <v>0.32400000000000001</v>
      </c>
      <c r="Q229" s="144"/>
      <c r="R229" s="145">
        <v>1.9445569677942105</v>
      </c>
      <c r="S229" s="145">
        <v>25.354531167439852</v>
      </c>
      <c r="T229" s="145">
        <v>14.723771563827098</v>
      </c>
      <c r="U229" s="145">
        <v>16.457867979186346</v>
      </c>
      <c r="V229" s="145"/>
      <c r="W229" s="145">
        <v>1.1822906364188799</v>
      </c>
      <c r="X229" s="145">
        <v>2.7068232991695411</v>
      </c>
      <c r="Y229" s="145">
        <v>22.585143716743168</v>
      </c>
      <c r="Z229" s="145">
        <v>28.123918618136535</v>
      </c>
      <c r="AA229" s="145">
        <v>12.607756914199788</v>
      </c>
      <c r="AB229" s="145">
        <v>16.839786213454406</v>
      </c>
      <c r="AC229" s="145">
        <v>14.273119736175886</v>
      </c>
      <c r="AD229" s="145">
        <v>18.642616222196807</v>
      </c>
    </row>
    <row r="230" spans="1:30" x14ac:dyDescent="0.25">
      <c r="A230" s="93" t="s">
        <v>5052</v>
      </c>
      <c r="B230" s="188">
        <v>0.1953931691818904</v>
      </c>
      <c r="C230" s="188">
        <v>0.47021445591739475</v>
      </c>
      <c r="D230" s="188">
        <v>4.5274027005559971E-2</v>
      </c>
      <c r="E230" s="188">
        <v>0.28911834789515489</v>
      </c>
      <c r="F230" s="187">
        <v>1</v>
      </c>
      <c r="G230" s="193">
        <v>1259</v>
      </c>
      <c r="H230" s="93"/>
      <c r="I230" s="188">
        <v>0.17399999999999999</v>
      </c>
      <c r="J230" s="188">
        <v>0.218</v>
      </c>
      <c r="K230" s="188">
        <v>0.443</v>
      </c>
      <c r="L230" s="188">
        <v>0.498</v>
      </c>
      <c r="M230" s="188">
        <v>3.5000000000000003E-2</v>
      </c>
      <c r="N230" s="188">
        <v>5.8000000000000003E-2</v>
      </c>
      <c r="O230" s="188">
        <v>0.26500000000000001</v>
      </c>
      <c r="P230" s="188">
        <v>0.315</v>
      </c>
      <c r="Q230" s="144"/>
      <c r="R230" s="145">
        <v>32.241070764621206</v>
      </c>
      <c r="S230" s="145">
        <v>74.667573124151914</v>
      </c>
      <c r="T230" s="145">
        <v>7.9261512843618913</v>
      </c>
      <c r="U230" s="145">
        <v>44.180323839849123</v>
      </c>
      <c r="V230" s="145"/>
      <c r="W230" s="145">
        <v>28.212064203566271</v>
      </c>
      <c r="X230" s="145">
        <v>36.270077325676141</v>
      </c>
      <c r="Y230" s="145">
        <v>68.652689155133857</v>
      </c>
      <c r="Z230" s="145">
        <v>80.682457093169972</v>
      </c>
      <c r="AA230" s="145">
        <v>5.8684562911084157</v>
      </c>
      <c r="AB230" s="145">
        <v>9.9838462776153669</v>
      </c>
      <c r="AC230" s="145">
        <v>39.641594610696906</v>
      </c>
      <c r="AD230" s="145">
        <v>48.71905306900134</v>
      </c>
    </row>
    <row r="231" spans="1:30" x14ac:dyDescent="0.25">
      <c r="A231" s="93" t="s">
        <v>5053</v>
      </c>
      <c r="B231" s="188" t="s">
        <v>143</v>
      </c>
      <c r="C231" s="188">
        <v>0.32142857142857145</v>
      </c>
      <c r="D231" s="188">
        <v>0.31092436974789917</v>
      </c>
      <c r="E231" s="188">
        <v>0.36764705882352944</v>
      </c>
      <c r="F231" s="187">
        <v>1</v>
      </c>
      <c r="G231" s="193">
        <v>952</v>
      </c>
      <c r="H231" s="93"/>
      <c r="I231" s="188" t="s">
        <v>143</v>
      </c>
      <c r="J231" s="188" t="s">
        <v>143</v>
      </c>
      <c r="K231" s="188">
        <v>0.29299999999999998</v>
      </c>
      <c r="L231" s="188">
        <v>0.35199999999999998</v>
      </c>
      <c r="M231" s="188">
        <v>0.28199999999999997</v>
      </c>
      <c r="N231" s="188">
        <v>0.34100000000000003</v>
      </c>
      <c r="O231" s="188">
        <v>0.33800000000000002</v>
      </c>
      <c r="P231" s="188">
        <v>0.39900000000000002</v>
      </c>
      <c r="Q231" s="144"/>
      <c r="R231" s="145" t="s">
        <v>143</v>
      </c>
      <c r="S231" s="145">
        <v>24.646015512612024</v>
      </c>
      <c r="T231" s="145">
        <v>24.018366513173731</v>
      </c>
      <c r="U231" s="145">
        <v>27.434567156403535</v>
      </c>
      <c r="V231" s="145"/>
      <c r="W231" s="145" t="s">
        <v>143</v>
      </c>
      <c r="X231" s="145" t="s">
        <v>143</v>
      </c>
      <c r="Y231" s="145">
        <v>21.884534409934009</v>
      </c>
      <c r="Z231" s="145">
        <v>27.407496615290039</v>
      </c>
      <c r="AA231" s="145">
        <v>21.282129687406467</v>
      </c>
      <c r="AB231" s="145">
        <v>26.754603338940996</v>
      </c>
      <c r="AC231" s="145">
        <v>24.560346132499848</v>
      </c>
      <c r="AD231" s="145">
        <v>30.308788180307221</v>
      </c>
    </row>
    <row r="232" spans="1:30" x14ac:dyDescent="0.25">
      <c r="A232" s="93" t="s">
        <v>5054</v>
      </c>
      <c r="B232" s="188" t="s">
        <v>143</v>
      </c>
      <c r="C232" s="188">
        <v>0.48133848133848134</v>
      </c>
      <c r="D232" s="188">
        <v>8.2368082368082365E-2</v>
      </c>
      <c r="E232" s="188">
        <v>0.43629343629343631</v>
      </c>
      <c r="F232" s="187">
        <v>1</v>
      </c>
      <c r="G232" s="193">
        <v>777</v>
      </c>
      <c r="H232" s="93"/>
      <c r="I232" s="188" t="s">
        <v>143</v>
      </c>
      <c r="J232" s="188" t="s">
        <v>143</v>
      </c>
      <c r="K232" s="188">
        <v>0.44600000000000001</v>
      </c>
      <c r="L232" s="188">
        <v>0.51600000000000001</v>
      </c>
      <c r="M232" s="188">
        <v>6.5000000000000002E-2</v>
      </c>
      <c r="N232" s="188">
        <v>0.104</v>
      </c>
      <c r="O232" s="188">
        <v>0.40200000000000002</v>
      </c>
      <c r="P232" s="188">
        <v>0.47099999999999997</v>
      </c>
      <c r="Q232" s="144"/>
      <c r="R232" s="145" t="s">
        <v>143</v>
      </c>
      <c r="S232" s="145">
        <v>64.799745292606119</v>
      </c>
      <c r="T232" s="145">
        <v>12.639489380367406</v>
      </c>
      <c r="U232" s="145">
        <v>57.363176677646138</v>
      </c>
      <c r="V232" s="145"/>
      <c r="W232" s="145" t="s">
        <v>143</v>
      </c>
      <c r="X232" s="145" t="s">
        <v>143</v>
      </c>
      <c r="Y232" s="145">
        <v>58.232343773904731</v>
      </c>
      <c r="Z232" s="145">
        <v>71.367146811307506</v>
      </c>
      <c r="AA232" s="145">
        <v>9.5428144821773913</v>
      </c>
      <c r="AB232" s="145">
        <v>15.736164278557421</v>
      </c>
      <c r="AC232" s="145">
        <v>51.25671809123596</v>
      </c>
      <c r="AD232" s="145">
        <v>63.469635264056315</v>
      </c>
    </row>
    <row r="233" spans="1:30" x14ac:dyDescent="0.25">
      <c r="A233" s="93" t="s">
        <v>5055</v>
      </c>
      <c r="B233" s="188">
        <v>6.2449310624493104E-2</v>
      </c>
      <c r="C233" s="188">
        <v>0.50202757502027573</v>
      </c>
      <c r="D233" s="188">
        <v>0.24979724249797242</v>
      </c>
      <c r="E233" s="188">
        <v>0.18572587185725872</v>
      </c>
      <c r="F233" s="187">
        <v>1</v>
      </c>
      <c r="G233" s="193">
        <v>1233</v>
      </c>
      <c r="H233" s="93"/>
      <c r="I233" s="188">
        <v>0.05</v>
      </c>
      <c r="J233" s="188">
        <v>7.6999999999999999E-2</v>
      </c>
      <c r="K233" s="188">
        <v>0.47399999999999998</v>
      </c>
      <c r="L233" s="188">
        <v>0.53</v>
      </c>
      <c r="M233" s="188">
        <v>0.22600000000000001</v>
      </c>
      <c r="N233" s="188">
        <v>0.27500000000000002</v>
      </c>
      <c r="O233" s="188">
        <v>0.16500000000000001</v>
      </c>
      <c r="P233" s="188">
        <v>0.20799999999999999</v>
      </c>
      <c r="Q233" s="144"/>
      <c r="R233" s="145">
        <v>4.0812335512520796</v>
      </c>
      <c r="S233" s="145">
        <v>32.74410954311648</v>
      </c>
      <c r="T233" s="145">
        <v>16.353170657353193</v>
      </c>
      <c r="U233" s="145">
        <v>12.108776590795831</v>
      </c>
      <c r="V233" s="145"/>
      <c r="W233" s="145">
        <v>3.1696380840445593</v>
      </c>
      <c r="X233" s="145">
        <v>4.9928290184596005</v>
      </c>
      <c r="Y233" s="145">
        <v>30.164559655560758</v>
      </c>
      <c r="Z233" s="145">
        <v>35.323659430672201</v>
      </c>
      <c r="AA233" s="145">
        <v>14.526826237399483</v>
      </c>
      <c r="AB233" s="145">
        <v>18.179515077306903</v>
      </c>
      <c r="AC233" s="145">
        <v>10.540442450005031</v>
      </c>
      <c r="AD233" s="145">
        <v>13.67711073158663</v>
      </c>
    </row>
    <row r="234" spans="1:30" x14ac:dyDescent="0.25">
      <c r="A234" s="93" t="s">
        <v>5056</v>
      </c>
      <c r="B234" s="188">
        <v>0.30883190883190881</v>
      </c>
      <c r="C234" s="188">
        <v>0.58347578347578344</v>
      </c>
      <c r="D234" s="188">
        <v>3.5897435897435895E-2</v>
      </c>
      <c r="E234" s="188">
        <v>7.179487179487179E-2</v>
      </c>
      <c r="F234" s="187">
        <v>0.99999999999999989</v>
      </c>
      <c r="G234" s="193">
        <v>1755</v>
      </c>
      <c r="H234" s="93"/>
      <c r="I234" s="188">
        <v>0.28799999999999998</v>
      </c>
      <c r="J234" s="188">
        <v>0.33100000000000002</v>
      </c>
      <c r="K234" s="188">
        <v>0.56000000000000005</v>
      </c>
      <c r="L234" s="188">
        <v>0.60599999999999998</v>
      </c>
      <c r="M234" s="188">
        <v>2.8000000000000001E-2</v>
      </c>
      <c r="N234" s="188">
        <v>4.5999999999999999E-2</v>
      </c>
      <c r="O234" s="188">
        <v>6.0999999999999999E-2</v>
      </c>
      <c r="P234" s="188">
        <v>8.5000000000000006E-2</v>
      </c>
      <c r="Q234" s="144"/>
      <c r="R234" s="145">
        <v>53.377182708788567</v>
      </c>
      <c r="S234" s="145">
        <v>96.15894596604474</v>
      </c>
      <c r="T234" s="145">
        <v>5.809041471669131</v>
      </c>
      <c r="U234" s="145">
        <v>11.78728146379987</v>
      </c>
      <c r="V234" s="145"/>
      <c r="W234" s="145">
        <v>48.883399928607382</v>
      </c>
      <c r="X234" s="145">
        <v>57.870965488969752</v>
      </c>
      <c r="Y234" s="145">
        <v>90.269210525624501</v>
      </c>
      <c r="Z234" s="145">
        <v>102.04868140646498</v>
      </c>
      <c r="AA234" s="145">
        <v>4.3745754232973937</v>
      </c>
      <c r="AB234" s="145">
        <v>7.2435075200408683</v>
      </c>
      <c r="AC234" s="145">
        <v>9.7290962550460538</v>
      </c>
      <c r="AD234" s="145">
        <v>13.845466672553686</v>
      </c>
    </row>
    <row r="235" spans="1:30" x14ac:dyDescent="0.25">
      <c r="A235" s="93" t="s">
        <v>5057</v>
      </c>
      <c r="B235" s="188" t="s">
        <v>143</v>
      </c>
      <c r="C235" s="188">
        <v>0.49005681818181818</v>
      </c>
      <c r="D235" s="188">
        <v>0.34303977272727271</v>
      </c>
      <c r="E235" s="188">
        <v>0.16690340909090909</v>
      </c>
      <c r="F235" s="187">
        <v>0.99999999999999989</v>
      </c>
      <c r="G235" s="193">
        <v>1408</v>
      </c>
      <c r="H235" s="93"/>
      <c r="I235" s="188" t="s">
        <v>143</v>
      </c>
      <c r="J235" s="188" t="s">
        <v>143</v>
      </c>
      <c r="K235" s="188">
        <v>0.46400000000000002</v>
      </c>
      <c r="L235" s="188">
        <v>0.51600000000000001</v>
      </c>
      <c r="M235" s="188">
        <v>0.31900000000000001</v>
      </c>
      <c r="N235" s="188">
        <v>0.36799999999999999</v>
      </c>
      <c r="O235" s="188">
        <v>0.14799999999999999</v>
      </c>
      <c r="P235" s="188">
        <v>0.187</v>
      </c>
      <c r="Q235" s="144"/>
      <c r="R235" s="145" t="s">
        <v>143</v>
      </c>
      <c r="S235" s="145">
        <v>36.638922234328781</v>
      </c>
      <c r="T235" s="145">
        <v>25.778882078994947</v>
      </c>
      <c r="U235" s="145">
        <v>12.394702246930613</v>
      </c>
      <c r="V235" s="145"/>
      <c r="W235" s="145" t="s">
        <v>143</v>
      </c>
      <c r="X235" s="145" t="s">
        <v>143</v>
      </c>
      <c r="Y235" s="145">
        <v>33.905075168599453</v>
      </c>
      <c r="Z235" s="145">
        <v>39.37276930005811</v>
      </c>
      <c r="AA235" s="145">
        <v>23.479841769541267</v>
      </c>
      <c r="AB235" s="145">
        <v>28.077922388448627</v>
      </c>
      <c r="AC235" s="145">
        <v>10.809961449299575</v>
      </c>
      <c r="AD235" s="145">
        <v>13.979443044561652</v>
      </c>
    </row>
    <row r="236" spans="1:30" x14ac:dyDescent="0.25">
      <c r="A236" s="93" t="s">
        <v>5058</v>
      </c>
      <c r="B236" s="188" t="s">
        <v>143</v>
      </c>
      <c r="C236" s="188">
        <v>0.73611111111111116</v>
      </c>
      <c r="D236" s="188">
        <v>9.7222222222222224E-2</v>
      </c>
      <c r="E236" s="188">
        <v>0.16666666666666666</v>
      </c>
      <c r="F236" s="187">
        <v>1</v>
      </c>
      <c r="G236" s="193">
        <v>1584</v>
      </c>
      <c r="H236" s="93"/>
      <c r="I236" s="188" t="s">
        <v>143</v>
      </c>
      <c r="J236" s="188" t="s">
        <v>143</v>
      </c>
      <c r="K236" s="188">
        <v>0.71399999999999997</v>
      </c>
      <c r="L236" s="188">
        <v>0.75700000000000001</v>
      </c>
      <c r="M236" s="188">
        <v>8.4000000000000005E-2</v>
      </c>
      <c r="N236" s="188">
        <v>0.113</v>
      </c>
      <c r="O236" s="188">
        <v>0.14899999999999999</v>
      </c>
      <c r="P236" s="188">
        <v>0.186</v>
      </c>
      <c r="Q236" s="144"/>
      <c r="R236" s="145" t="s">
        <v>143</v>
      </c>
      <c r="S236" s="145">
        <v>134.69364634138881</v>
      </c>
      <c r="T236" s="145">
        <v>21.270826088107903</v>
      </c>
      <c r="U236" s="145">
        <v>30.915423812172136</v>
      </c>
      <c r="V236" s="145"/>
      <c r="W236" s="145" t="s">
        <v>143</v>
      </c>
      <c r="X236" s="145" t="s">
        <v>143</v>
      </c>
      <c r="Y236" s="145">
        <v>126.96232176558796</v>
      </c>
      <c r="Z236" s="145">
        <v>142.42497091718968</v>
      </c>
      <c r="AA236" s="145">
        <v>17.911284143492754</v>
      </c>
      <c r="AB236" s="145">
        <v>24.630368032723052</v>
      </c>
      <c r="AC236" s="145">
        <v>27.186106713099868</v>
      </c>
      <c r="AD236" s="145">
        <v>34.644740911244405</v>
      </c>
    </row>
    <row r="237" spans="1:30" x14ac:dyDescent="0.25">
      <c r="A237" s="93" t="s">
        <v>5059</v>
      </c>
      <c r="B237" s="188">
        <v>5.9988839285714288E-2</v>
      </c>
      <c r="C237" s="188">
        <v>0.5697544642857143</v>
      </c>
      <c r="D237" s="188">
        <v>0.22433035714285715</v>
      </c>
      <c r="E237" s="188">
        <v>0.14592633928571427</v>
      </c>
      <c r="F237" s="187">
        <v>1</v>
      </c>
      <c r="G237" s="193">
        <v>3584</v>
      </c>
      <c r="H237" s="93"/>
      <c r="I237" s="188">
        <v>5.2999999999999999E-2</v>
      </c>
      <c r="J237" s="188">
        <v>6.8000000000000005E-2</v>
      </c>
      <c r="K237" s="188">
        <v>0.55300000000000005</v>
      </c>
      <c r="L237" s="188">
        <v>0.58599999999999997</v>
      </c>
      <c r="M237" s="188">
        <v>0.21099999999999999</v>
      </c>
      <c r="N237" s="188">
        <v>0.23799999999999999</v>
      </c>
      <c r="O237" s="188">
        <v>0.13500000000000001</v>
      </c>
      <c r="P237" s="188">
        <v>0.158</v>
      </c>
      <c r="Q237" s="144"/>
      <c r="R237" s="145">
        <v>4.406286966843882</v>
      </c>
      <c r="S237" s="145">
        <v>39.197951808568916</v>
      </c>
      <c r="T237" s="145">
        <v>14.880325906668375</v>
      </c>
      <c r="U237" s="145">
        <v>10.205551388707091</v>
      </c>
      <c r="V237" s="145"/>
      <c r="W237" s="145">
        <v>3.8172946640277523</v>
      </c>
      <c r="X237" s="145">
        <v>4.9952792696600117</v>
      </c>
      <c r="Y237" s="145">
        <v>37.497784828973387</v>
      </c>
      <c r="Z237" s="145">
        <v>40.898118788164446</v>
      </c>
      <c r="AA237" s="145">
        <v>13.85174018786844</v>
      </c>
      <c r="AB237" s="145">
        <v>15.90891162546831</v>
      </c>
      <c r="AC237" s="145">
        <v>9.3308864846416473</v>
      </c>
      <c r="AD237" s="145">
        <v>11.080216292772535</v>
      </c>
    </row>
    <row r="238" spans="1:30" x14ac:dyDescent="0.25">
      <c r="A238" s="93" t="s">
        <v>5060</v>
      </c>
      <c r="B238" s="188">
        <v>0.27352876350011018</v>
      </c>
      <c r="C238" s="188">
        <v>0.607229446770994</v>
      </c>
      <c r="D238" s="188">
        <v>3.4383954154727794E-2</v>
      </c>
      <c r="E238" s="188">
        <v>8.4857835574167956E-2</v>
      </c>
      <c r="F238" s="187">
        <v>1</v>
      </c>
      <c r="G238" s="193">
        <v>4537</v>
      </c>
      <c r="H238" s="93"/>
      <c r="I238" s="188">
        <v>0.26100000000000001</v>
      </c>
      <c r="J238" s="188">
        <v>0.28699999999999998</v>
      </c>
      <c r="K238" s="188">
        <v>0.59299999999999997</v>
      </c>
      <c r="L238" s="188">
        <v>0.621</v>
      </c>
      <c r="M238" s="188">
        <v>2.9000000000000001E-2</v>
      </c>
      <c r="N238" s="188">
        <v>0.04</v>
      </c>
      <c r="O238" s="188">
        <v>7.6999999999999999E-2</v>
      </c>
      <c r="P238" s="188">
        <v>9.2999999999999999E-2</v>
      </c>
      <c r="Q238" s="144"/>
      <c r="R238" s="145">
        <v>50.640526543647425</v>
      </c>
      <c r="S238" s="145">
        <v>102.86502579409196</v>
      </c>
      <c r="T238" s="145">
        <v>4.8387825326390157</v>
      </c>
      <c r="U238" s="145">
        <v>14.641681059776245</v>
      </c>
      <c r="V238" s="145"/>
      <c r="W238" s="145">
        <v>47.822997553475716</v>
      </c>
      <c r="X238" s="145">
        <v>53.458055533819135</v>
      </c>
      <c r="Y238" s="145">
        <v>99.023860386438443</v>
      </c>
      <c r="Z238" s="145">
        <v>106.70619120174548</v>
      </c>
      <c r="AA238" s="145">
        <v>4.0794537252955418</v>
      </c>
      <c r="AB238" s="145">
        <v>5.5981113399824896</v>
      </c>
      <c r="AC238" s="145">
        <v>13.179111100288319</v>
      </c>
      <c r="AD238" s="145">
        <v>16.104251019264172</v>
      </c>
    </row>
    <row r="239" spans="1:30" x14ac:dyDescent="0.25">
      <c r="A239" s="93" t="s">
        <v>5061</v>
      </c>
      <c r="B239" s="188" t="s">
        <v>143</v>
      </c>
      <c r="C239" s="188">
        <v>0.54629926305671261</v>
      </c>
      <c r="D239" s="188">
        <v>0.31848766421018904</v>
      </c>
      <c r="E239" s="188">
        <v>0.13521307273309838</v>
      </c>
      <c r="F239" s="187">
        <v>1</v>
      </c>
      <c r="G239" s="193">
        <v>3121</v>
      </c>
      <c r="H239" s="93"/>
      <c r="I239" s="188" t="s">
        <v>143</v>
      </c>
      <c r="J239" s="188" t="s">
        <v>143</v>
      </c>
      <c r="K239" s="188">
        <v>0.52900000000000003</v>
      </c>
      <c r="L239" s="188">
        <v>0.56399999999999995</v>
      </c>
      <c r="M239" s="188">
        <v>0.30199999999999999</v>
      </c>
      <c r="N239" s="188">
        <v>0.33500000000000002</v>
      </c>
      <c r="O239" s="188">
        <v>0.124</v>
      </c>
      <c r="P239" s="188">
        <v>0.14799999999999999</v>
      </c>
      <c r="Q239" s="144"/>
      <c r="R239" s="145" t="s">
        <v>143</v>
      </c>
      <c r="S239" s="145">
        <v>33.342675178298698</v>
      </c>
      <c r="T239" s="145">
        <v>18.767188805853291</v>
      </c>
      <c r="U239" s="145">
        <v>8.1941783575330476</v>
      </c>
      <c r="V239" s="145"/>
      <c r="W239" s="145" t="s">
        <v>143</v>
      </c>
      <c r="X239" s="145" t="s">
        <v>143</v>
      </c>
      <c r="Y239" s="145">
        <v>31.759990779795839</v>
      </c>
      <c r="Z239" s="145">
        <v>34.925359576801554</v>
      </c>
      <c r="AA239" s="145">
        <v>17.600481003113817</v>
      </c>
      <c r="AB239" s="145">
        <v>19.933896608592764</v>
      </c>
      <c r="AC239" s="145">
        <v>7.4123610892714282</v>
      </c>
      <c r="AD239" s="145">
        <v>8.9759956257946669</v>
      </c>
    </row>
    <row r="240" spans="1:30" x14ac:dyDescent="0.25">
      <c r="A240" s="93" t="s">
        <v>5062</v>
      </c>
      <c r="B240" s="188" t="s">
        <v>143</v>
      </c>
      <c r="C240" s="188">
        <v>0.80199750312109863</v>
      </c>
      <c r="D240" s="188">
        <v>6.3420724094881392E-2</v>
      </c>
      <c r="E240" s="188">
        <v>0.13458177278401998</v>
      </c>
      <c r="F240" s="187">
        <v>1</v>
      </c>
      <c r="G240" s="193">
        <v>4005</v>
      </c>
      <c r="H240" s="93"/>
      <c r="I240" s="188" t="s">
        <v>143</v>
      </c>
      <c r="J240" s="188" t="s">
        <v>143</v>
      </c>
      <c r="K240" s="188">
        <v>0.78900000000000003</v>
      </c>
      <c r="L240" s="188">
        <v>0.81399999999999995</v>
      </c>
      <c r="M240" s="188">
        <v>5.6000000000000001E-2</v>
      </c>
      <c r="N240" s="188">
        <v>7.0999999999999994E-2</v>
      </c>
      <c r="O240" s="188">
        <v>0.124</v>
      </c>
      <c r="P240" s="188">
        <v>0.14599999999999999</v>
      </c>
      <c r="Q240" s="144"/>
      <c r="R240" s="145" t="s">
        <v>143</v>
      </c>
      <c r="S240" s="145">
        <v>142.48265810829986</v>
      </c>
      <c r="T240" s="145">
        <v>11.221510068364685</v>
      </c>
      <c r="U240" s="145">
        <v>23.803207765452132</v>
      </c>
      <c r="V240" s="145"/>
      <c r="W240" s="145" t="s">
        <v>143</v>
      </c>
      <c r="X240" s="145" t="s">
        <v>143</v>
      </c>
      <c r="Y240" s="145">
        <v>137.55511636982445</v>
      </c>
      <c r="Z240" s="145">
        <v>147.41019984677527</v>
      </c>
      <c r="AA240" s="145">
        <v>9.8414737479415884</v>
      </c>
      <c r="AB240" s="145">
        <v>12.601546388787781</v>
      </c>
      <c r="AC240" s="145">
        <v>21.793665355437039</v>
      </c>
      <c r="AD240" s="145">
        <v>25.812750175467226</v>
      </c>
    </row>
    <row r="241" spans="1:30" x14ac:dyDescent="0.25">
      <c r="A241" s="93" t="s">
        <v>5063</v>
      </c>
      <c r="B241" s="188">
        <v>4.0704070407040702E-2</v>
      </c>
      <c r="C241" s="188">
        <v>0.47524752475247523</v>
      </c>
      <c r="D241" s="188">
        <v>0.27722772277227725</v>
      </c>
      <c r="E241" s="188">
        <v>0.20682068206820681</v>
      </c>
      <c r="F241" s="187">
        <v>1</v>
      </c>
      <c r="G241" s="193">
        <v>909</v>
      </c>
      <c r="H241" s="93"/>
      <c r="I241" s="188">
        <v>0.03</v>
      </c>
      <c r="J241" s="188">
        <v>5.6000000000000001E-2</v>
      </c>
      <c r="K241" s="188">
        <v>0.443</v>
      </c>
      <c r="L241" s="188">
        <v>0.50800000000000001</v>
      </c>
      <c r="M241" s="188">
        <v>0.249</v>
      </c>
      <c r="N241" s="188">
        <v>0.307</v>
      </c>
      <c r="O241" s="188">
        <v>0.182</v>
      </c>
      <c r="P241" s="188">
        <v>0.23400000000000001</v>
      </c>
      <c r="Q241" s="144"/>
      <c r="R241" s="145">
        <v>2.9002089988654767</v>
      </c>
      <c r="S241" s="145">
        <v>31.369929850848372</v>
      </c>
      <c r="T241" s="145">
        <v>18.489396054369553</v>
      </c>
      <c r="U241" s="145">
        <v>13.419897729614098</v>
      </c>
      <c r="V241" s="145"/>
      <c r="W241" s="145">
        <v>1.9656978109862344</v>
      </c>
      <c r="X241" s="145">
        <v>3.8347201867447192</v>
      </c>
      <c r="Y241" s="145">
        <v>28.411728401686698</v>
      </c>
      <c r="Z241" s="145">
        <v>34.328131300010043</v>
      </c>
      <c r="AA241" s="145">
        <v>16.206540007959653</v>
      </c>
      <c r="AB241" s="145">
        <v>20.772252100779454</v>
      </c>
      <c r="AC241" s="145">
        <v>11.501554326745978</v>
      </c>
      <c r="AD241" s="145">
        <v>15.338241132482217</v>
      </c>
    </row>
    <row r="242" spans="1:30" x14ac:dyDescent="0.25">
      <c r="A242" s="93" t="s">
        <v>5064</v>
      </c>
      <c r="B242" s="188">
        <v>0.25180433039294309</v>
      </c>
      <c r="C242" s="188">
        <v>0.5605453087409783</v>
      </c>
      <c r="D242" s="188">
        <v>5.1323175621491579E-2</v>
      </c>
      <c r="E242" s="188">
        <v>0.13632718524458701</v>
      </c>
      <c r="F242" s="187">
        <v>0.99999999999999989</v>
      </c>
      <c r="G242" s="193">
        <v>1247</v>
      </c>
      <c r="H242" s="93"/>
      <c r="I242" s="188">
        <v>0.22900000000000001</v>
      </c>
      <c r="J242" s="188">
        <v>0.27700000000000002</v>
      </c>
      <c r="K242" s="188">
        <v>0.53300000000000003</v>
      </c>
      <c r="L242" s="188">
        <v>0.58799999999999997</v>
      </c>
      <c r="M242" s="188">
        <v>0.04</v>
      </c>
      <c r="N242" s="188">
        <v>6.5000000000000002E-2</v>
      </c>
      <c r="O242" s="188">
        <v>0.11799999999999999</v>
      </c>
      <c r="P242" s="188">
        <v>0.156</v>
      </c>
      <c r="Q242" s="144"/>
      <c r="R242" s="145">
        <v>42.536843088736738</v>
      </c>
      <c r="S242" s="145">
        <v>82.151692350360037</v>
      </c>
      <c r="T242" s="145">
        <v>7.9260972165381176</v>
      </c>
      <c r="U242" s="145">
        <v>19.422282111126304</v>
      </c>
      <c r="V242" s="145"/>
      <c r="W242" s="145">
        <v>37.831876946503485</v>
      </c>
      <c r="X242" s="145">
        <v>47.241809230969992</v>
      </c>
      <c r="Y242" s="145">
        <v>76.061458091510445</v>
      </c>
      <c r="Z242" s="145">
        <v>88.241926609209628</v>
      </c>
      <c r="AA242" s="145">
        <v>5.9842033984862786</v>
      </c>
      <c r="AB242" s="145">
        <v>9.8679910345899557</v>
      </c>
      <c r="AC242" s="145">
        <v>16.502624876107213</v>
      </c>
      <c r="AD242" s="145">
        <v>22.341939346145395</v>
      </c>
    </row>
    <row r="243" spans="1:30" x14ac:dyDescent="0.25">
      <c r="A243" s="93" t="s">
        <v>5065</v>
      </c>
      <c r="B243" s="188" t="s">
        <v>143</v>
      </c>
      <c r="C243" s="188">
        <v>0.42182410423452771</v>
      </c>
      <c r="D243" s="188">
        <v>0.33794788273615634</v>
      </c>
      <c r="E243" s="188">
        <v>0.24022801302931596</v>
      </c>
      <c r="F243" s="187">
        <v>1</v>
      </c>
      <c r="G243" s="193">
        <v>1228</v>
      </c>
      <c r="H243" s="93"/>
      <c r="I243" s="188" t="s">
        <v>143</v>
      </c>
      <c r="J243" s="188" t="s">
        <v>143</v>
      </c>
      <c r="K243" s="188">
        <v>0.39400000000000002</v>
      </c>
      <c r="L243" s="188">
        <v>0.45</v>
      </c>
      <c r="M243" s="188">
        <v>0.312</v>
      </c>
      <c r="N243" s="188">
        <v>0.36499999999999999</v>
      </c>
      <c r="O243" s="188">
        <v>0.217</v>
      </c>
      <c r="P243" s="188">
        <v>0.26500000000000001</v>
      </c>
      <c r="Q243" s="144"/>
      <c r="R243" s="145" t="s">
        <v>143</v>
      </c>
      <c r="S243" s="145">
        <v>39.616094836260338</v>
      </c>
      <c r="T243" s="145">
        <v>31.565112875135643</v>
      </c>
      <c r="U243" s="145">
        <v>22.31849698010069</v>
      </c>
      <c r="V243" s="145"/>
      <c r="W243" s="145" t="s">
        <v>143</v>
      </c>
      <c r="X243" s="145" t="s">
        <v>143</v>
      </c>
      <c r="Y243" s="145">
        <v>36.204457534997019</v>
      </c>
      <c r="Z243" s="145">
        <v>43.027732137523657</v>
      </c>
      <c r="AA243" s="145">
        <v>28.528150792344022</v>
      </c>
      <c r="AB243" s="145">
        <v>34.602074957927265</v>
      </c>
      <c r="AC243" s="145">
        <v>19.771608040328267</v>
      </c>
      <c r="AD243" s="145">
        <v>24.865385919873113</v>
      </c>
    </row>
    <row r="244" spans="1:30" x14ac:dyDescent="0.25">
      <c r="A244" s="93" t="s">
        <v>5066</v>
      </c>
      <c r="B244" s="188" t="s">
        <v>143</v>
      </c>
      <c r="C244" s="188">
        <v>0.66836734693877553</v>
      </c>
      <c r="D244" s="188">
        <v>8.5034013605442174E-2</v>
      </c>
      <c r="E244" s="188">
        <v>0.24659863945578231</v>
      </c>
      <c r="F244" s="187">
        <v>1</v>
      </c>
      <c r="G244" s="193">
        <v>1176</v>
      </c>
      <c r="H244" s="93"/>
      <c r="I244" s="188" t="s">
        <v>143</v>
      </c>
      <c r="J244" s="188" t="s">
        <v>143</v>
      </c>
      <c r="K244" s="188">
        <v>0.64100000000000001</v>
      </c>
      <c r="L244" s="188">
        <v>0.69499999999999995</v>
      </c>
      <c r="M244" s="188">
        <v>7.0000000000000007E-2</v>
      </c>
      <c r="N244" s="188">
        <v>0.10199999999999999</v>
      </c>
      <c r="O244" s="188">
        <v>0.223</v>
      </c>
      <c r="P244" s="188">
        <v>0.27200000000000002</v>
      </c>
      <c r="Q244" s="144"/>
      <c r="R244" s="145" t="s">
        <v>143</v>
      </c>
      <c r="S244" s="145">
        <v>133.68602155652786</v>
      </c>
      <c r="T244" s="145">
        <v>20.129927107475325</v>
      </c>
      <c r="U244" s="145">
        <v>48.999341019585174</v>
      </c>
      <c r="V244" s="145"/>
      <c r="W244" s="145" t="s">
        <v>143</v>
      </c>
      <c r="X244" s="145" t="s">
        <v>143</v>
      </c>
      <c r="Y244" s="145">
        <v>124.3399135107193</v>
      </c>
      <c r="Z244" s="145">
        <v>143.03212960233643</v>
      </c>
      <c r="AA244" s="145">
        <v>16.18446139441016</v>
      </c>
      <c r="AB244" s="145">
        <v>24.07539282054049</v>
      </c>
      <c r="AC244" s="145">
        <v>43.359753876824236</v>
      </c>
      <c r="AD244" s="145">
        <v>54.638928162346112</v>
      </c>
    </row>
    <row r="245" spans="1:30" x14ac:dyDescent="0.25">
      <c r="A245" s="93" t="s">
        <v>5067</v>
      </c>
      <c r="B245" s="188">
        <v>3.6613272311212815E-2</v>
      </c>
      <c r="C245" s="188">
        <v>0.53203661327231122</v>
      </c>
      <c r="D245" s="188">
        <v>0.32837528604118993</v>
      </c>
      <c r="E245" s="188">
        <v>0.10297482837528604</v>
      </c>
      <c r="F245" s="187">
        <v>1</v>
      </c>
      <c r="G245" s="193">
        <v>874</v>
      </c>
      <c r="H245" s="93"/>
      <c r="I245" s="188">
        <v>2.5999999999999999E-2</v>
      </c>
      <c r="J245" s="188">
        <v>5.0999999999999997E-2</v>
      </c>
      <c r="K245" s="188">
        <v>0.499</v>
      </c>
      <c r="L245" s="188">
        <v>0.56499999999999995</v>
      </c>
      <c r="M245" s="188">
        <v>0.29799999999999999</v>
      </c>
      <c r="N245" s="188">
        <v>0.36</v>
      </c>
      <c r="O245" s="188">
        <v>8.5000000000000006E-2</v>
      </c>
      <c r="P245" s="188">
        <v>0.125</v>
      </c>
      <c r="Q245" s="144"/>
      <c r="R245" s="145">
        <v>2.6365990407787581</v>
      </c>
      <c r="S245" s="145">
        <v>37.044838607833377</v>
      </c>
      <c r="T245" s="145">
        <v>22.253918808053591</v>
      </c>
      <c r="U245" s="145">
        <v>6.8995586362123689</v>
      </c>
      <c r="V245" s="145"/>
      <c r="W245" s="145">
        <v>1.723064080886501</v>
      </c>
      <c r="X245" s="145">
        <v>3.5501340006710151</v>
      </c>
      <c r="Y245" s="145">
        <v>33.677728628109762</v>
      </c>
      <c r="Z245" s="145">
        <v>40.411948587556992</v>
      </c>
      <c r="AA245" s="145">
        <v>19.67924851426358</v>
      </c>
      <c r="AB245" s="145">
        <v>24.828589101843601</v>
      </c>
      <c r="AC245" s="145">
        <v>5.4740950537117117</v>
      </c>
      <c r="AD245" s="145">
        <v>8.3250222187130269</v>
      </c>
    </row>
    <row r="246" spans="1:30" x14ac:dyDescent="0.25">
      <c r="A246" s="93" t="s">
        <v>5068</v>
      </c>
      <c r="B246" s="188">
        <v>0.23401053423626786</v>
      </c>
      <c r="C246" s="188">
        <v>0.64484574868322042</v>
      </c>
      <c r="D246" s="188">
        <v>4.6651617757712566E-2</v>
      </c>
      <c r="E246" s="188">
        <v>7.4492099322799099E-2</v>
      </c>
      <c r="F246" s="187">
        <v>0.99999999999999989</v>
      </c>
      <c r="G246" s="193">
        <v>1329</v>
      </c>
      <c r="H246" s="93"/>
      <c r="I246" s="188">
        <v>0.21199999999999999</v>
      </c>
      <c r="J246" s="188">
        <v>0.25800000000000001</v>
      </c>
      <c r="K246" s="188">
        <v>0.61899999999999999</v>
      </c>
      <c r="L246" s="188">
        <v>0.67</v>
      </c>
      <c r="M246" s="188">
        <v>3.6999999999999998E-2</v>
      </c>
      <c r="N246" s="188">
        <v>5.8999999999999997E-2</v>
      </c>
      <c r="O246" s="188">
        <v>6.2E-2</v>
      </c>
      <c r="P246" s="188">
        <v>0.09</v>
      </c>
      <c r="Q246" s="144"/>
      <c r="R246" s="145">
        <v>42.591245230126837</v>
      </c>
      <c r="S246" s="145">
        <v>96.218952599731495</v>
      </c>
      <c r="T246" s="145">
        <v>8.5802906584944729</v>
      </c>
      <c r="U246" s="145">
        <v>10.550583058197624</v>
      </c>
      <c r="V246" s="145"/>
      <c r="W246" s="145">
        <v>37.857594457745599</v>
      </c>
      <c r="X246" s="145">
        <v>47.324896002508076</v>
      </c>
      <c r="Y246" s="145">
        <v>89.776870052876944</v>
      </c>
      <c r="Z246" s="145">
        <v>102.66103514658604</v>
      </c>
      <c r="AA246" s="145">
        <v>6.4444825719728742</v>
      </c>
      <c r="AB246" s="145">
        <v>10.716098745016073</v>
      </c>
      <c r="AC246" s="145">
        <v>8.4722510086793523</v>
      </c>
      <c r="AD246" s="145">
        <v>12.628915107715896</v>
      </c>
    </row>
    <row r="247" spans="1:30" x14ac:dyDescent="0.25">
      <c r="A247" s="93" t="s">
        <v>5069</v>
      </c>
      <c r="B247" s="188" t="s">
        <v>143</v>
      </c>
      <c r="C247" s="188">
        <v>0.4239036973344798</v>
      </c>
      <c r="D247" s="188">
        <v>0.43250214961306965</v>
      </c>
      <c r="E247" s="188">
        <v>0.14359415305245055</v>
      </c>
      <c r="F247" s="187">
        <v>1</v>
      </c>
      <c r="G247" s="193">
        <v>1163</v>
      </c>
      <c r="H247" s="93"/>
      <c r="I247" s="188" t="s">
        <v>143</v>
      </c>
      <c r="J247" s="188" t="s">
        <v>143</v>
      </c>
      <c r="K247" s="188">
        <v>0.39600000000000002</v>
      </c>
      <c r="L247" s="188">
        <v>0.45300000000000001</v>
      </c>
      <c r="M247" s="188">
        <v>0.40400000000000003</v>
      </c>
      <c r="N247" s="188">
        <v>0.46100000000000002</v>
      </c>
      <c r="O247" s="188">
        <v>0.125</v>
      </c>
      <c r="P247" s="188">
        <v>0.16500000000000001</v>
      </c>
      <c r="Q247" s="144"/>
      <c r="R247" s="145" t="s">
        <v>143</v>
      </c>
      <c r="S247" s="145">
        <v>39.975865863690046</v>
      </c>
      <c r="T247" s="145">
        <v>41.834117499194498</v>
      </c>
      <c r="U247" s="145">
        <v>13.384803177453511</v>
      </c>
      <c r="V247" s="145"/>
      <c r="W247" s="145" t="s">
        <v>143</v>
      </c>
      <c r="X247" s="145" t="s">
        <v>143</v>
      </c>
      <c r="Y247" s="145">
        <v>36.447037862452987</v>
      </c>
      <c r="Z247" s="145">
        <v>43.504693864927106</v>
      </c>
      <c r="AA247" s="145">
        <v>38.178146932327877</v>
      </c>
      <c r="AB247" s="145">
        <v>45.490088066061119</v>
      </c>
      <c r="AC247" s="145">
        <v>11.3547387317779</v>
      </c>
      <c r="AD247" s="145">
        <v>15.414867623129123</v>
      </c>
    </row>
    <row r="248" spans="1:30" x14ac:dyDescent="0.25">
      <c r="A248" s="93" t="s">
        <v>5070</v>
      </c>
      <c r="B248" s="188" t="s">
        <v>143</v>
      </c>
      <c r="C248" s="188">
        <v>0.83898305084745761</v>
      </c>
      <c r="D248" s="188">
        <v>7.980225988700565E-2</v>
      </c>
      <c r="E248" s="188">
        <v>8.1214689265536724E-2</v>
      </c>
      <c r="F248" s="187">
        <v>1</v>
      </c>
      <c r="G248" s="193">
        <v>1416</v>
      </c>
      <c r="H248" s="93"/>
      <c r="I248" s="188" t="s">
        <v>143</v>
      </c>
      <c r="J248" s="188" t="s">
        <v>143</v>
      </c>
      <c r="K248" s="188">
        <v>0.81899999999999995</v>
      </c>
      <c r="L248" s="188">
        <v>0.85699999999999998</v>
      </c>
      <c r="M248" s="188">
        <v>6.7000000000000004E-2</v>
      </c>
      <c r="N248" s="188">
        <v>9.5000000000000001E-2</v>
      </c>
      <c r="O248" s="188">
        <v>6.8000000000000005E-2</v>
      </c>
      <c r="P248" s="188">
        <v>9.7000000000000003E-2</v>
      </c>
      <c r="Q248" s="144"/>
      <c r="R248" s="145" t="s">
        <v>143</v>
      </c>
      <c r="S248" s="145">
        <v>205.59741358548439</v>
      </c>
      <c r="T248" s="145">
        <v>23.557868991603698</v>
      </c>
      <c r="U248" s="145">
        <v>20.041069214915609</v>
      </c>
      <c r="V248" s="145"/>
      <c r="W248" s="145" t="s">
        <v>143</v>
      </c>
      <c r="X248" s="145" t="s">
        <v>143</v>
      </c>
      <c r="Y248" s="145">
        <v>193.90604108182941</v>
      </c>
      <c r="Z248" s="145">
        <v>217.28878608913936</v>
      </c>
      <c r="AA248" s="145">
        <v>19.2142387124942</v>
      </c>
      <c r="AB248" s="145">
        <v>27.901499270713195</v>
      </c>
      <c r="AC248" s="145">
        <v>16.378144107499203</v>
      </c>
      <c r="AD248" s="145">
        <v>23.703994322332015</v>
      </c>
    </row>
    <row r="249" spans="1:30" x14ac:dyDescent="0.25">
      <c r="A249" s="93" t="s">
        <v>5071</v>
      </c>
      <c r="B249" s="188">
        <v>8.1570996978851965E-2</v>
      </c>
      <c r="C249" s="188">
        <v>0.62235649546827798</v>
      </c>
      <c r="D249" s="188">
        <v>0.19234642497482377</v>
      </c>
      <c r="E249" s="188">
        <v>0.10372608257804633</v>
      </c>
      <c r="F249" s="187">
        <v>1</v>
      </c>
      <c r="G249" s="193">
        <v>993</v>
      </c>
      <c r="H249" s="93"/>
      <c r="I249" s="188">
        <v>6.6000000000000003E-2</v>
      </c>
      <c r="J249" s="188">
        <v>0.1</v>
      </c>
      <c r="K249" s="188">
        <v>0.59199999999999997</v>
      </c>
      <c r="L249" s="188">
        <v>0.65200000000000002</v>
      </c>
      <c r="M249" s="188">
        <v>0.16900000000000001</v>
      </c>
      <c r="N249" s="188">
        <v>0.218</v>
      </c>
      <c r="O249" s="188">
        <v>8.5999999999999993E-2</v>
      </c>
      <c r="P249" s="188">
        <v>0.124</v>
      </c>
      <c r="Q249" s="144"/>
      <c r="R249" s="145">
        <v>6.3251452389926826</v>
      </c>
      <c r="S249" s="145">
        <v>50.702283159638725</v>
      </c>
      <c r="T249" s="145">
        <v>15.658701076042735</v>
      </c>
      <c r="U249" s="145">
        <v>8.2010136242403302</v>
      </c>
      <c r="V249" s="145"/>
      <c r="W249" s="145">
        <v>4.9476691647231652</v>
      </c>
      <c r="X249" s="145">
        <v>7.7026213132621999</v>
      </c>
      <c r="Y249" s="145">
        <v>46.704775080262145</v>
      </c>
      <c r="Z249" s="145">
        <v>54.699791239015305</v>
      </c>
      <c r="AA249" s="145">
        <v>13.437974339746766</v>
      </c>
      <c r="AB249" s="145">
        <v>17.879427812338704</v>
      </c>
      <c r="AC249" s="145">
        <v>6.6171966526610317</v>
      </c>
      <c r="AD249" s="145">
        <v>9.7848305958196278</v>
      </c>
    </row>
    <row r="250" spans="1:30" x14ac:dyDescent="0.25">
      <c r="A250" s="93" t="s">
        <v>5072</v>
      </c>
      <c r="B250" s="188">
        <v>0.29671280276816608</v>
      </c>
      <c r="C250" s="188">
        <v>0.59256055363321802</v>
      </c>
      <c r="D250" s="188">
        <v>4.6712802768166091E-2</v>
      </c>
      <c r="E250" s="188">
        <v>6.4013840830449822E-2</v>
      </c>
      <c r="F250" s="187">
        <v>1.0000000000000002</v>
      </c>
      <c r="G250" s="193">
        <v>1156</v>
      </c>
      <c r="H250" s="93"/>
      <c r="I250" s="188">
        <v>0.27100000000000002</v>
      </c>
      <c r="J250" s="188">
        <v>0.32400000000000001</v>
      </c>
      <c r="K250" s="188">
        <v>0.56399999999999995</v>
      </c>
      <c r="L250" s="188">
        <v>0.621</v>
      </c>
      <c r="M250" s="188">
        <v>3.5999999999999997E-2</v>
      </c>
      <c r="N250" s="188">
        <v>0.06</v>
      </c>
      <c r="O250" s="188">
        <v>5.0999999999999997E-2</v>
      </c>
      <c r="P250" s="188">
        <v>0.08</v>
      </c>
      <c r="Q250" s="144"/>
      <c r="R250" s="145">
        <v>52.432923448540905</v>
      </c>
      <c r="S250" s="145">
        <v>100.08128565116419</v>
      </c>
      <c r="T250" s="145">
        <v>7.5331188118266965</v>
      </c>
      <c r="U250" s="145">
        <v>10.922253584540888</v>
      </c>
      <c r="V250" s="145"/>
      <c r="W250" s="145">
        <v>46.883944410263851</v>
      </c>
      <c r="X250" s="145">
        <v>57.981902486817958</v>
      </c>
      <c r="Y250" s="145">
        <v>92.586423296567972</v>
      </c>
      <c r="Z250" s="145">
        <v>107.57614800576042</v>
      </c>
      <c r="AA250" s="145">
        <v>5.5238686656576119</v>
      </c>
      <c r="AB250" s="145">
        <v>9.5423689579957802</v>
      </c>
      <c r="AC250" s="145">
        <v>8.4336686541712638</v>
      </c>
      <c r="AD250" s="145">
        <v>13.410838514910512</v>
      </c>
    </row>
    <row r="251" spans="1:30" x14ac:dyDescent="0.25">
      <c r="A251" s="93" t="s">
        <v>5073</v>
      </c>
      <c r="B251" s="188" t="s">
        <v>143</v>
      </c>
      <c r="C251" s="188">
        <v>0.56045081967213117</v>
      </c>
      <c r="D251" s="188">
        <v>0.33811475409836067</v>
      </c>
      <c r="E251" s="188">
        <v>0.1014344262295082</v>
      </c>
      <c r="F251" s="187">
        <v>1</v>
      </c>
      <c r="G251" s="193">
        <v>976</v>
      </c>
      <c r="H251" s="93"/>
      <c r="I251" s="188" t="s">
        <v>143</v>
      </c>
      <c r="J251" s="188" t="s">
        <v>143</v>
      </c>
      <c r="K251" s="188">
        <v>0.52900000000000003</v>
      </c>
      <c r="L251" s="188">
        <v>0.59099999999999997</v>
      </c>
      <c r="M251" s="188">
        <v>0.309</v>
      </c>
      <c r="N251" s="188">
        <v>0.36799999999999999</v>
      </c>
      <c r="O251" s="188">
        <v>8.4000000000000005E-2</v>
      </c>
      <c r="P251" s="188">
        <v>0.122</v>
      </c>
      <c r="Q251" s="144"/>
      <c r="R251" s="145" t="s">
        <v>143</v>
      </c>
      <c r="S251" s="145">
        <v>44.839832851646612</v>
      </c>
      <c r="T251" s="145">
        <v>27.243532893492215</v>
      </c>
      <c r="U251" s="145">
        <v>8.0599793348203832</v>
      </c>
      <c r="V251" s="145"/>
      <c r="W251" s="145" t="s">
        <v>143</v>
      </c>
      <c r="X251" s="145" t="s">
        <v>143</v>
      </c>
      <c r="Y251" s="145">
        <v>41.082095746210264</v>
      </c>
      <c r="Z251" s="145">
        <v>48.59756995708296</v>
      </c>
      <c r="AA251" s="145">
        <v>24.304106923615436</v>
      </c>
      <c r="AB251" s="145">
        <v>30.182958863368995</v>
      </c>
      <c r="AC251" s="145">
        <v>6.4722648665667375</v>
      </c>
      <c r="AD251" s="145">
        <v>9.6476938030740289</v>
      </c>
    </row>
    <row r="252" spans="1:30" x14ac:dyDescent="0.25">
      <c r="A252" s="93" t="s">
        <v>5074</v>
      </c>
      <c r="B252" s="188" t="s">
        <v>143</v>
      </c>
      <c r="C252" s="188">
        <v>0.77713178294573648</v>
      </c>
      <c r="D252" s="188">
        <v>6.9767441860465115E-2</v>
      </c>
      <c r="E252" s="188">
        <v>0.15310077519379844</v>
      </c>
      <c r="F252" s="187">
        <v>1</v>
      </c>
      <c r="G252" s="193">
        <v>1032</v>
      </c>
      <c r="H252" s="93"/>
      <c r="I252" s="188" t="s">
        <v>143</v>
      </c>
      <c r="J252" s="188" t="s">
        <v>143</v>
      </c>
      <c r="K252" s="188">
        <v>0.751</v>
      </c>
      <c r="L252" s="188">
        <v>0.80100000000000005</v>
      </c>
      <c r="M252" s="188">
        <v>5.6000000000000001E-2</v>
      </c>
      <c r="N252" s="188">
        <v>8.6999999999999994E-2</v>
      </c>
      <c r="O252" s="188">
        <v>0.13200000000000001</v>
      </c>
      <c r="P252" s="188">
        <v>0.17599999999999999</v>
      </c>
      <c r="Q252" s="144"/>
      <c r="R252" s="145" t="s">
        <v>143</v>
      </c>
      <c r="S252" s="145">
        <v>142.32189292311276</v>
      </c>
      <c r="T252" s="145">
        <v>15.920015826457787</v>
      </c>
      <c r="U252" s="145">
        <v>28.163714597572799</v>
      </c>
      <c r="V252" s="145"/>
      <c r="W252" s="145" t="s">
        <v>143</v>
      </c>
      <c r="X252" s="145" t="s">
        <v>143</v>
      </c>
      <c r="Y252" s="145">
        <v>132.47179385263578</v>
      </c>
      <c r="Z252" s="145">
        <v>152.17199199358973</v>
      </c>
      <c r="AA252" s="145">
        <v>12.242679784945869</v>
      </c>
      <c r="AB252" s="145">
        <v>19.597351867969703</v>
      </c>
      <c r="AC252" s="145">
        <v>23.772168331253905</v>
      </c>
      <c r="AD252" s="145">
        <v>32.555260863891696</v>
      </c>
    </row>
    <row r="253" spans="1:30" x14ac:dyDescent="0.25">
      <c r="A253" s="93" t="s">
        <v>5075</v>
      </c>
      <c r="B253" s="188">
        <v>6.5756302521008406E-2</v>
      </c>
      <c r="C253" s="188">
        <v>0.57983193277310929</v>
      </c>
      <c r="D253" s="188">
        <v>0.23340336134453782</v>
      </c>
      <c r="E253" s="188">
        <v>0.12100840336134454</v>
      </c>
      <c r="F253" s="187">
        <v>1</v>
      </c>
      <c r="G253" s="193">
        <v>4760</v>
      </c>
      <c r="H253" s="93"/>
      <c r="I253" s="188">
        <v>5.8999999999999997E-2</v>
      </c>
      <c r="J253" s="188">
        <v>7.2999999999999995E-2</v>
      </c>
      <c r="K253" s="188">
        <v>0.56599999999999995</v>
      </c>
      <c r="L253" s="188">
        <v>0.59399999999999997</v>
      </c>
      <c r="M253" s="188">
        <v>0.222</v>
      </c>
      <c r="N253" s="188">
        <v>0.246</v>
      </c>
      <c r="O253" s="188">
        <v>0.112</v>
      </c>
      <c r="P253" s="188">
        <v>0.13100000000000001</v>
      </c>
      <c r="Q253" s="144"/>
      <c r="R253" s="145">
        <v>4.899681749583511</v>
      </c>
      <c r="S253" s="145">
        <v>44.097359383663751</v>
      </c>
      <c r="T253" s="145">
        <v>17.541722432580016</v>
      </c>
      <c r="U253" s="145">
        <v>8.9950063212783409</v>
      </c>
      <c r="V253" s="145"/>
      <c r="W253" s="145">
        <v>4.3568668316405947</v>
      </c>
      <c r="X253" s="145">
        <v>5.4424966675264272</v>
      </c>
      <c r="Y253" s="145">
        <v>42.45217675811579</v>
      </c>
      <c r="Z253" s="145">
        <v>45.742542009211711</v>
      </c>
      <c r="AA253" s="145">
        <v>16.510217577012089</v>
      </c>
      <c r="AB253" s="145">
        <v>18.573227288147944</v>
      </c>
      <c r="AC253" s="145">
        <v>8.2604141383739424</v>
      </c>
      <c r="AD253" s="145">
        <v>9.7295985041827393</v>
      </c>
    </row>
    <row r="254" spans="1:30" x14ac:dyDescent="0.25">
      <c r="A254" s="93" t="s">
        <v>5076</v>
      </c>
      <c r="B254" s="188">
        <v>0.29686962504299963</v>
      </c>
      <c r="C254" s="188">
        <v>0.60835913312693501</v>
      </c>
      <c r="D254" s="188">
        <v>3.543171654626763E-2</v>
      </c>
      <c r="E254" s="188">
        <v>5.9339525283797732E-2</v>
      </c>
      <c r="F254" s="187">
        <v>1</v>
      </c>
      <c r="G254" s="193">
        <v>5814</v>
      </c>
      <c r="H254" s="93"/>
      <c r="I254" s="188">
        <v>0.28499999999999998</v>
      </c>
      <c r="J254" s="188">
        <v>0.309</v>
      </c>
      <c r="K254" s="188">
        <v>0.59599999999999997</v>
      </c>
      <c r="L254" s="188">
        <v>0.621</v>
      </c>
      <c r="M254" s="188">
        <v>3.1E-2</v>
      </c>
      <c r="N254" s="188">
        <v>0.04</v>
      </c>
      <c r="O254" s="188">
        <v>5.3999999999999999E-2</v>
      </c>
      <c r="P254" s="188">
        <v>6.6000000000000003E-2</v>
      </c>
      <c r="Q254" s="144"/>
      <c r="R254" s="145">
        <v>51.437273203478419</v>
      </c>
      <c r="S254" s="145">
        <v>100.00466833404313</v>
      </c>
      <c r="T254" s="145">
        <v>5.6056616293647892</v>
      </c>
      <c r="U254" s="145">
        <v>9.6619477093332975</v>
      </c>
      <c r="V254" s="145"/>
      <c r="W254" s="145">
        <v>49.010587042978109</v>
      </c>
      <c r="X254" s="145">
        <v>53.863959363978729</v>
      </c>
      <c r="Y254" s="145">
        <v>96.708883770597907</v>
      </c>
      <c r="Z254" s="145">
        <v>103.30045289748836</v>
      </c>
      <c r="AA254" s="145">
        <v>4.8401543226360557</v>
      </c>
      <c r="AB254" s="145">
        <v>6.3711689360935226</v>
      </c>
      <c r="AC254" s="145">
        <v>8.6423914234071688</v>
      </c>
      <c r="AD254" s="145">
        <v>10.681503995259426</v>
      </c>
    </row>
    <row r="255" spans="1:30" x14ac:dyDescent="0.25">
      <c r="A255" s="93" t="s">
        <v>5077</v>
      </c>
      <c r="B255" s="188" t="s">
        <v>143</v>
      </c>
      <c r="C255" s="188">
        <v>0.56076346943706212</v>
      </c>
      <c r="D255" s="188">
        <v>0.30949504711282916</v>
      </c>
      <c r="E255" s="188">
        <v>0.12974148345010872</v>
      </c>
      <c r="F255" s="187">
        <v>1</v>
      </c>
      <c r="G255" s="193">
        <v>4139</v>
      </c>
      <c r="H255" s="93"/>
      <c r="I255" s="188" t="s">
        <v>143</v>
      </c>
      <c r="J255" s="188" t="s">
        <v>143</v>
      </c>
      <c r="K255" s="188">
        <v>0.54600000000000004</v>
      </c>
      <c r="L255" s="188">
        <v>0.57599999999999996</v>
      </c>
      <c r="M255" s="188">
        <v>0.29599999999999999</v>
      </c>
      <c r="N255" s="188">
        <v>0.32400000000000001</v>
      </c>
      <c r="O255" s="188">
        <v>0.12</v>
      </c>
      <c r="P255" s="188">
        <v>0.14000000000000001</v>
      </c>
      <c r="Q255" s="144"/>
      <c r="R255" s="145" t="s">
        <v>143</v>
      </c>
      <c r="S255" s="145">
        <v>37.206898414196296</v>
      </c>
      <c r="T255" s="145">
        <v>20.443097769808297</v>
      </c>
      <c r="U255" s="145">
        <v>8.5501673837800993</v>
      </c>
      <c r="V255" s="145"/>
      <c r="W255" s="145" t="s">
        <v>143</v>
      </c>
      <c r="X255" s="145" t="s">
        <v>143</v>
      </c>
      <c r="Y255" s="145">
        <v>35.693190890108234</v>
      </c>
      <c r="Z255" s="145">
        <v>38.720605938284358</v>
      </c>
      <c r="AA255" s="145">
        <v>19.323587164302879</v>
      </c>
      <c r="AB255" s="145">
        <v>21.562608375313715</v>
      </c>
      <c r="AC255" s="145">
        <v>7.8269921488341812</v>
      </c>
      <c r="AD255" s="145">
        <v>9.2733426187260175</v>
      </c>
    </row>
    <row r="256" spans="1:30" x14ac:dyDescent="0.25">
      <c r="A256" s="93" t="s">
        <v>5078</v>
      </c>
      <c r="B256" s="188" t="s">
        <v>143</v>
      </c>
      <c r="C256" s="188">
        <v>0.80666302566903336</v>
      </c>
      <c r="D256" s="188">
        <v>5.3704715091935189E-2</v>
      </c>
      <c r="E256" s="188">
        <v>0.1396322592390315</v>
      </c>
      <c r="F256" s="187">
        <v>1</v>
      </c>
      <c r="G256" s="193">
        <v>5493</v>
      </c>
      <c r="H256" s="93"/>
      <c r="I256" s="188" t="s">
        <v>143</v>
      </c>
      <c r="J256" s="188" t="s">
        <v>143</v>
      </c>
      <c r="K256" s="188">
        <v>0.79600000000000004</v>
      </c>
      <c r="L256" s="188">
        <v>0.81699999999999995</v>
      </c>
      <c r="M256" s="188">
        <v>4.8000000000000001E-2</v>
      </c>
      <c r="N256" s="188">
        <v>0.06</v>
      </c>
      <c r="O256" s="188">
        <v>0.13100000000000001</v>
      </c>
      <c r="P256" s="188">
        <v>0.14899999999999999</v>
      </c>
      <c r="Q256" s="144"/>
      <c r="R256" s="145" t="s">
        <v>143</v>
      </c>
      <c r="S256" s="145">
        <v>155.19080930740014</v>
      </c>
      <c r="T256" s="145">
        <v>11.809793856913956</v>
      </c>
      <c r="U256" s="145">
        <v>26.215440923207602</v>
      </c>
      <c r="V256" s="145"/>
      <c r="W256" s="145" t="s">
        <v>143</v>
      </c>
      <c r="X256" s="145" t="s">
        <v>143</v>
      </c>
      <c r="Y256" s="145">
        <v>150.62128287035324</v>
      </c>
      <c r="Z256" s="145">
        <v>159.76033574444705</v>
      </c>
      <c r="AA256" s="145">
        <v>10.462112004413566</v>
      </c>
      <c r="AB256" s="145">
        <v>13.157475709414346</v>
      </c>
      <c r="AC256" s="145">
        <v>24.360134893673681</v>
      </c>
      <c r="AD256" s="145">
        <v>28.070746952741523</v>
      </c>
    </row>
    <row r="257" spans="1:30" x14ac:dyDescent="0.25">
      <c r="A257" s="93" t="s">
        <v>5079</v>
      </c>
      <c r="B257" s="188">
        <v>6.2449310624493104E-2</v>
      </c>
      <c r="C257" s="188">
        <v>0.50527169505271696</v>
      </c>
      <c r="D257" s="188">
        <v>0.26682887266828875</v>
      </c>
      <c r="E257" s="188">
        <v>0.16545012165450121</v>
      </c>
      <c r="F257" s="187">
        <v>1</v>
      </c>
      <c r="G257" s="193">
        <v>1233</v>
      </c>
      <c r="H257" s="93"/>
      <c r="I257" s="188">
        <v>0.05</v>
      </c>
      <c r="J257" s="188">
        <v>7.6999999999999999E-2</v>
      </c>
      <c r="K257" s="188">
        <v>0.47699999999999998</v>
      </c>
      <c r="L257" s="188">
        <v>0.53300000000000003</v>
      </c>
      <c r="M257" s="188">
        <v>0.24299999999999999</v>
      </c>
      <c r="N257" s="188">
        <v>0.29199999999999998</v>
      </c>
      <c r="O257" s="188">
        <v>0.14599999999999999</v>
      </c>
      <c r="P257" s="188">
        <v>0.187</v>
      </c>
      <c r="Q257" s="144"/>
      <c r="R257" s="145">
        <v>4.1302736693285</v>
      </c>
      <c r="S257" s="145">
        <v>32.452560650961175</v>
      </c>
      <c r="T257" s="145">
        <v>17.02889267899743</v>
      </c>
      <c r="U257" s="145">
        <v>10.474038319222478</v>
      </c>
      <c r="V257" s="145"/>
      <c r="W257" s="145">
        <v>3.2077244674747298</v>
      </c>
      <c r="X257" s="145">
        <v>5.0528228711822702</v>
      </c>
      <c r="Y257" s="145">
        <v>29.904199250553066</v>
      </c>
      <c r="Z257" s="145">
        <v>35.00092205136928</v>
      </c>
      <c r="AA257" s="145">
        <v>15.188779521011901</v>
      </c>
      <c r="AB257" s="145">
        <v>18.869005836982957</v>
      </c>
      <c r="AC257" s="145">
        <v>9.0367127679626407</v>
      </c>
      <c r="AD257" s="145">
        <v>11.911363870482315</v>
      </c>
    </row>
    <row r="258" spans="1:30" x14ac:dyDescent="0.25">
      <c r="A258" s="93" t="s">
        <v>5080</v>
      </c>
      <c r="B258" s="188">
        <v>0.26126126126126126</v>
      </c>
      <c r="C258" s="188">
        <v>0.57207207207207211</v>
      </c>
      <c r="D258" s="188">
        <v>6.0810810810810814E-2</v>
      </c>
      <c r="E258" s="188">
        <v>0.10585585585585586</v>
      </c>
      <c r="F258" s="187">
        <v>1</v>
      </c>
      <c r="G258" s="193">
        <v>1776</v>
      </c>
      <c r="H258" s="93"/>
      <c r="I258" s="188">
        <v>0.24099999999999999</v>
      </c>
      <c r="J258" s="188">
        <v>0.28199999999999997</v>
      </c>
      <c r="K258" s="188">
        <v>0.54900000000000004</v>
      </c>
      <c r="L258" s="188">
        <v>0.59499999999999997</v>
      </c>
      <c r="M258" s="188">
        <v>5.0999999999999997E-2</v>
      </c>
      <c r="N258" s="188">
        <v>7.2999999999999995E-2</v>
      </c>
      <c r="O258" s="188">
        <v>9.1999999999999998E-2</v>
      </c>
      <c r="P258" s="188">
        <v>0.121</v>
      </c>
      <c r="Q258" s="144"/>
      <c r="R258" s="145">
        <v>44.026850374664313</v>
      </c>
      <c r="S258" s="145">
        <v>85.945676063618166</v>
      </c>
      <c r="T258" s="145">
        <v>9.4105822111700625</v>
      </c>
      <c r="U258" s="145">
        <v>16.012829279483672</v>
      </c>
      <c r="V258" s="145"/>
      <c r="W258" s="145">
        <v>40.020815748759375</v>
      </c>
      <c r="X258" s="145">
        <v>48.032885000569252</v>
      </c>
      <c r="Y258" s="145">
        <v>80.660818953099351</v>
      </c>
      <c r="Z258" s="145">
        <v>91.23053317413698</v>
      </c>
      <c r="AA258" s="145">
        <v>7.635736168039017</v>
      </c>
      <c r="AB258" s="145">
        <v>11.185428254301108</v>
      </c>
      <c r="AC258" s="145">
        <v>13.723832296908732</v>
      </c>
      <c r="AD258" s="145">
        <v>18.301826262058611</v>
      </c>
    </row>
    <row r="259" spans="1:30" x14ac:dyDescent="0.25">
      <c r="A259" s="93" t="s">
        <v>5081</v>
      </c>
      <c r="B259" s="188" t="s">
        <v>143</v>
      </c>
      <c r="C259" s="188">
        <v>0.38595166163141992</v>
      </c>
      <c r="D259" s="188">
        <v>0.38670694864048338</v>
      </c>
      <c r="E259" s="188">
        <v>0.22734138972809667</v>
      </c>
      <c r="F259" s="187">
        <v>1</v>
      </c>
      <c r="G259" s="193">
        <v>1324</v>
      </c>
      <c r="H259" s="93"/>
      <c r="I259" s="188" t="s">
        <v>143</v>
      </c>
      <c r="J259" s="188" t="s">
        <v>143</v>
      </c>
      <c r="K259" s="188">
        <v>0.36</v>
      </c>
      <c r="L259" s="188">
        <v>0.41199999999999998</v>
      </c>
      <c r="M259" s="188">
        <v>0.36099999999999999</v>
      </c>
      <c r="N259" s="188">
        <v>0.41299999999999998</v>
      </c>
      <c r="O259" s="188">
        <v>0.20599999999999999</v>
      </c>
      <c r="P259" s="188">
        <v>0.251</v>
      </c>
      <c r="Q259" s="144"/>
      <c r="R259" s="145" t="s">
        <v>143</v>
      </c>
      <c r="S259" s="145">
        <v>27.166172549849641</v>
      </c>
      <c r="T259" s="145">
        <v>27.25924363797369</v>
      </c>
      <c r="U259" s="145">
        <v>15.944666472159421</v>
      </c>
      <c r="V259" s="145"/>
      <c r="W259" s="145" t="s">
        <v>143</v>
      </c>
      <c r="X259" s="145" t="s">
        <v>143</v>
      </c>
      <c r="Y259" s="145">
        <v>24.810721538918919</v>
      </c>
      <c r="Z259" s="145">
        <v>29.521623560780363</v>
      </c>
      <c r="AA259" s="145">
        <v>24.898032124736329</v>
      </c>
      <c r="AB259" s="145">
        <v>29.620455151211051</v>
      </c>
      <c r="AC259" s="145">
        <v>14.143357290423056</v>
      </c>
      <c r="AD259" s="145">
        <v>17.745975653895787</v>
      </c>
    </row>
    <row r="260" spans="1:30" x14ac:dyDescent="0.25">
      <c r="A260" s="93" t="s">
        <v>5082</v>
      </c>
      <c r="B260" s="188" t="s">
        <v>143</v>
      </c>
      <c r="C260" s="188">
        <v>0.6612798965740142</v>
      </c>
      <c r="D260" s="188">
        <v>8.0801551389786688E-2</v>
      </c>
      <c r="E260" s="188">
        <v>0.25791855203619912</v>
      </c>
      <c r="F260" s="187">
        <v>1</v>
      </c>
      <c r="G260" s="193">
        <v>1547</v>
      </c>
      <c r="H260" s="93"/>
      <c r="I260" s="188" t="s">
        <v>143</v>
      </c>
      <c r="J260" s="188" t="s">
        <v>143</v>
      </c>
      <c r="K260" s="188">
        <v>0.63700000000000001</v>
      </c>
      <c r="L260" s="188">
        <v>0.68400000000000005</v>
      </c>
      <c r="M260" s="188">
        <v>6.8000000000000005E-2</v>
      </c>
      <c r="N260" s="188">
        <v>9.5000000000000001E-2</v>
      </c>
      <c r="O260" s="188">
        <v>0.23699999999999999</v>
      </c>
      <c r="P260" s="188">
        <v>0.28000000000000003</v>
      </c>
      <c r="Q260" s="144"/>
      <c r="R260" s="145" t="s">
        <v>143</v>
      </c>
      <c r="S260" s="145">
        <v>121.66975095359425</v>
      </c>
      <c r="T260" s="145">
        <v>16.518725152662064</v>
      </c>
      <c r="U260" s="145">
        <v>47.166251612408168</v>
      </c>
      <c r="V260" s="145"/>
      <c r="W260" s="145" t="s">
        <v>143</v>
      </c>
      <c r="X260" s="145" t="s">
        <v>143</v>
      </c>
      <c r="Y260" s="145">
        <v>114.21383723556804</v>
      </c>
      <c r="Z260" s="145">
        <v>129.12566467162046</v>
      </c>
      <c r="AA260" s="145">
        <v>13.622864952971808</v>
      </c>
      <c r="AB260" s="145">
        <v>19.414585352352322</v>
      </c>
      <c r="AC260" s="145">
        <v>42.538170232451961</v>
      </c>
      <c r="AD260" s="145">
        <v>51.794332992364374</v>
      </c>
    </row>
    <row r="261" spans="1:30" x14ac:dyDescent="0.25">
      <c r="A261" s="93" t="s">
        <v>5083</v>
      </c>
      <c r="B261" s="188">
        <v>9.0016366612111293E-2</v>
      </c>
      <c r="C261" s="188">
        <v>0.43535188216039278</v>
      </c>
      <c r="D261" s="188">
        <v>0.22585924713584288</v>
      </c>
      <c r="E261" s="188">
        <v>0.24877250409165302</v>
      </c>
      <c r="F261" s="187">
        <v>1</v>
      </c>
      <c r="G261" s="193">
        <v>611</v>
      </c>
      <c r="H261" s="93"/>
      <c r="I261" s="188">
        <v>7.0000000000000007E-2</v>
      </c>
      <c r="J261" s="188">
        <v>0.115</v>
      </c>
      <c r="K261" s="188">
        <v>0.39700000000000002</v>
      </c>
      <c r="L261" s="188">
        <v>0.47499999999999998</v>
      </c>
      <c r="M261" s="188">
        <v>0.19400000000000001</v>
      </c>
      <c r="N261" s="188">
        <v>0.26100000000000001</v>
      </c>
      <c r="O261" s="188">
        <v>0.216</v>
      </c>
      <c r="P261" s="188">
        <v>0.28499999999999998</v>
      </c>
      <c r="Q261" s="144"/>
      <c r="R261" s="145">
        <v>6.6785928876595717</v>
      </c>
      <c r="S261" s="145">
        <v>31.193204027284974</v>
      </c>
      <c r="T261" s="145">
        <v>16.055170018258018</v>
      </c>
      <c r="U261" s="145">
        <v>16.703498586091737</v>
      </c>
      <c r="V261" s="145"/>
      <c r="W261" s="145">
        <v>4.9135319763868086</v>
      </c>
      <c r="X261" s="145">
        <v>8.4436537989323348</v>
      </c>
      <c r="Y261" s="145">
        <v>27.444551046597955</v>
      </c>
      <c r="Z261" s="145">
        <v>34.941857007971997</v>
      </c>
      <c r="AA261" s="145">
        <v>13.376424625483116</v>
      </c>
      <c r="AB261" s="145">
        <v>18.733915411032921</v>
      </c>
      <c r="AC261" s="145">
        <v>14.048026613170082</v>
      </c>
      <c r="AD261" s="145">
        <v>19.358970559013393</v>
      </c>
    </row>
    <row r="262" spans="1:30" x14ac:dyDescent="0.25">
      <c r="A262" s="93" t="s">
        <v>5084</v>
      </c>
      <c r="B262" s="188">
        <v>0.28619528619528617</v>
      </c>
      <c r="C262" s="188">
        <v>0.5544332210998878</v>
      </c>
      <c r="D262" s="188">
        <v>3.8159371492704826E-2</v>
      </c>
      <c r="E262" s="188">
        <v>0.12121212121212122</v>
      </c>
      <c r="F262" s="187">
        <v>1</v>
      </c>
      <c r="G262" s="193">
        <v>891</v>
      </c>
      <c r="H262" s="93"/>
      <c r="I262" s="188">
        <v>0.25700000000000001</v>
      </c>
      <c r="J262" s="188">
        <v>0.317</v>
      </c>
      <c r="K262" s="188">
        <v>0.52200000000000002</v>
      </c>
      <c r="L262" s="188">
        <v>0.58699999999999997</v>
      </c>
      <c r="M262" s="188">
        <v>2.7E-2</v>
      </c>
      <c r="N262" s="188">
        <v>5.2999999999999999E-2</v>
      </c>
      <c r="O262" s="188">
        <v>0.10100000000000001</v>
      </c>
      <c r="P262" s="188">
        <v>0.14399999999999999</v>
      </c>
      <c r="Q262" s="144"/>
      <c r="R262" s="145">
        <v>51.848742475226594</v>
      </c>
      <c r="S262" s="145">
        <v>93.433665396106562</v>
      </c>
      <c r="T262" s="145">
        <v>6.6643658120818587</v>
      </c>
      <c r="U262" s="145">
        <v>19.264157999189145</v>
      </c>
      <c r="V262" s="145"/>
      <c r="W262" s="145">
        <v>45.484829843186361</v>
      </c>
      <c r="X262" s="145">
        <v>58.212655107266826</v>
      </c>
      <c r="Y262" s="145">
        <v>85.194257878341716</v>
      </c>
      <c r="Z262" s="145">
        <v>101.67307291387141</v>
      </c>
      <c r="AA262" s="145">
        <v>4.424224369099333</v>
      </c>
      <c r="AB262" s="145">
        <v>8.9045072550643845</v>
      </c>
      <c r="AC262" s="145">
        <v>15.630916842384989</v>
      </c>
      <c r="AD262" s="145">
        <v>22.897399155993302</v>
      </c>
    </row>
    <row r="263" spans="1:30" x14ac:dyDescent="0.25">
      <c r="A263" s="93" t="s">
        <v>5085</v>
      </c>
      <c r="B263" s="188" t="s">
        <v>143</v>
      </c>
      <c r="C263" s="188">
        <v>0.36148648648648651</v>
      </c>
      <c r="D263" s="188">
        <v>0.375</v>
      </c>
      <c r="E263" s="188">
        <v>0.26351351351351349</v>
      </c>
      <c r="F263" s="187">
        <v>1</v>
      </c>
      <c r="G263" s="193">
        <v>592</v>
      </c>
      <c r="H263" s="93"/>
      <c r="I263" s="188" t="s">
        <v>143</v>
      </c>
      <c r="J263" s="188" t="s">
        <v>143</v>
      </c>
      <c r="K263" s="188">
        <v>0.32400000000000001</v>
      </c>
      <c r="L263" s="188">
        <v>0.40100000000000002</v>
      </c>
      <c r="M263" s="188">
        <v>0.33700000000000002</v>
      </c>
      <c r="N263" s="188">
        <v>0.41499999999999998</v>
      </c>
      <c r="O263" s="188">
        <v>0.23</v>
      </c>
      <c r="P263" s="188">
        <v>0.3</v>
      </c>
      <c r="Q263" s="144"/>
      <c r="R263" s="145" t="s">
        <v>143</v>
      </c>
      <c r="S263" s="145">
        <v>24.806082082345839</v>
      </c>
      <c r="T263" s="145">
        <v>25.693166876514685</v>
      </c>
      <c r="U263" s="145">
        <v>17.917556953812671</v>
      </c>
      <c r="V263" s="145"/>
      <c r="W263" s="145" t="s">
        <v>143</v>
      </c>
      <c r="X263" s="145" t="s">
        <v>143</v>
      </c>
      <c r="Y263" s="145">
        <v>21.482492713588226</v>
      </c>
      <c r="Z263" s="145">
        <v>28.129671451103452</v>
      </c>
      <c r="AA263" s="145">
        <v>22.313318469262427</v>
      </c>
      <c r="AB263" s="145">
        <v>29.073015283766942</v>
      </c>
      <c r="AC263" s="145">
        <v>15.105833744415378</v>
      </c>
      <c r="AD263" s="145">
        <v>20.729280163209964</v>
      </c>
    </row>
    <row r="264" spans="1:30" x14ac:dyDescent="0.25">
      <c r="A264" s="93" t="s">
        <v>5086</v>
      </c>
      <c r="B264" s="188" t="s">
        <v>143</v>
      </c>
      <c r="C264" s="188">
        <v>0.66567607726597322</v>
      </c>
      <c r="D264" s="188">
        <v>9.658246656760773E-2</v>
      </c>
      <c r="E264" s="188">
        <v>0.23774145616641901</v>
      </c>
      <c r="F264" s="187">
        <v>1</v>
      </c>
      <c r="G264" s="193">
        <v>673</v>
      </c>
      <c r="H264" s="93"/>
      <c r="I264" s="188" t="s">
        <v>143</v>
      </c>
      <c r="J264" s="188" t="s">
        <v>143</v>
      </c>
      <c r="K264" s="188">
        <v>0.629</v>
      </c>
      <c r="L264" s="188">
        <v>0.7</v>
      </c>
      <c r="M264" s="188">
        <v>7.6999999999999999E-2</v>
      </c>
      <c r="N264" s="188">
        <v>0.121</v>
      </c>
      <c r="O264" s="188">
        <v>0.20699999999999999</v>
      </c>
      <c r="P264" s="188">
        <v>0.27100000000000002</v>
      </c>
      <c r="Q264" s="144"/>
      <c r="R264" s="145" t="s">
        <v>143</v>
      </c>
      <c r="S264" s="145">
        <v>114.62477764346964</v>
      </c>
      <c r="T264" s="145">
        <v>18.60951548778516</v>
      </c>
      <c r="U264" s="145">
        <v>39.658934131699866</v>
      </c>
      <c r="V264" s="145"/>
      <c r="W264" s="145" t="s">
        <v>143</v>
      </c>
      <c r="X264" s="145" t="s">
        <v>143</v>
      </c>
      <c r="Y264" s="145">
        <v>104.01037469289525</v>
      </c>
      <c r="Z264" s="145">
        <v>125.23918059404403</v>
      </c>
      <c r="AA264" s="145">
        <v>14.085391911637215</v>
      </c>
      <c r="AB264" s="145">
        <v>23.133639063933103</v>
      </c>
      <c r="AC264" s="145">
        <v>33.513718621592446</v>
      </c>
      <c r="AD264" s="145">
        <v>45.804149641807285</v>
      </c>
    </row>
    <row r="265" spans="1:30" x14ac:dyDescent="0.25">
      <c r="A265" s="93" t="s">
        <v>5087</v>
      </c>
      <c r="B265" s="188">
        <v>8.0910683012259191E-2</v>
      </c>
      <c r="C265" s="188">
        <v>0.47460595446584941</v>
      </c>
      <c r="D265" s="188">
        <v>0.25113835376532401</v>
      </c>
      <c r="E265" s="188">
        <v>0.19334500875656743</v>
      </c>
      <c r="F265" s="187">
        <v>1</v>
      </c>
      <c r="G265" s="193">
        <v>2855</v>
      </c>
      <c r="H265" s="93"/>
      <c r="I265" s="188">
        <v>7.0999999999999994E-2</v>
      </c>
      <c r="J265" s="188">
        <v>9.0999999999999998E-2</v>
      </c>
      <c r="K265" s="188">
        <v>0.45600000000000002</v>
      </c>
      <c r="L265" s="188">
        <v>0.49299999999999999</v>
      </c>
      <c r="M265" s="188">
        <v>0.23599999999999999</v>
      </c>
      <c r="N265" s="188">
        <v>0.26700000000000002</v>
      </c>
      <c r="O265" s="188">
        <v>0.17899999999999999</v>
      </c>
      <c r="P265" s="188">
        <v>0.20799999999999999</v>
      </c>
      <c r="Q265" s="144"/>
      <c r="R265" s="145">
        <v>5.7719370989514909</v>
      </c>
      <c r="S265" s="145">
        <v>32.111099949822112</v>
      </c>
      <c r="T265" s="145">
        <v>16.591062202932047</v>
      </c>
      <c r="U265" s="145">
        <v>12.879028646949488</v>
      </c>
      <c r="V265" s="145"/>
      <c r="W265" s="145">
        <v>5.0275965626500554</v>
      </c>
      <c r="X265" s="145">
        <v>6.5162776352529264</v>
      </c>
      <c r="Y265" s="145">
        <v>30.401314542615101</v>
      </c>
      <c r="Z265" s="145">
        <v>33.82088535702912</v>
      </c>
      <c r="AA265" s="145">
        <v>15.376637241734151</v>
      </c>
      <c r="AB265" s="145">
        <v>17.805487164129943</v>
      </c>
      <c r="AC265" s="145">
        <v>11.804619636886102</v>
      </c>
      <c r="AD265" s="145">
        <v>13.953437657012874</v>
      </c>
    </row>
    <row r="266" spans="1:30" x14ac:dyDescent="0.25">
      <c r="A266" s="93" t="s">
        <v>5088</v>
      </c>
      <c r="B266" s="188">
        <v>0.27442827442827444</v>
      </c>
      <c r="C266" s="188">
        <v>0.6104469854469855</v>
      </c>
      <c r="D266" s="188">
        <v>3.0405405405405407E-2</v>
      </c>
      <c r="E266" s="188">
        <v>8.4719334719334724E-2</v>
      </c>
      <c r="F266" s="187">
        <v>1</v>
      </c>
      <c r="G266" s="193">
        <v>3848</v>
      </c>
      <c r="H266" s="93"/>
      <c r="I266" s="188">
        <v>0.26100000000000001</v>
      </c>
      <c r="J266" s="188">
        <v>0.28899999999999998</v>
      </c>
      <c r="K266" s="188">
        <v>0.59499999999999997</v>
      </c>
      <c r="L266" s="188">
        <v>0.626</v>
      </c>
      <c r="M266" s="188">
        <v>2.5000000000000001E-2</v>
      </c>
      <c r="N266" s="188">
        <v>3.5999999999999997E-2</v>
      </c>
      <c r="O266" s="188">
        <v>7.5999999999999998E-2</v>
      </c>
      <c r="P266" s="188">
        <v>9.4E-2</v>
      </c>
      <c r="Q266" s="144"/>
      <c r="R266" s="145">
        <v>47.849006550056835</v>
      </c>
      <c r="S266" s="145">
        <v>96.072948669742814</v>
      </c>
      <c r="T266" s="145">
        <v>4.5658085559262638</v>
      </c>
      <c r="U266" s="145">
        <v>13.268746014579834</v>
      </c>
      <c r="V266" s="145"/>
      <c r="W266" s="145">
        <v>44.963001826574924</v>
      </c>
      <c r="X266" s="145">
        <v>50.735011273538746</v>
      </c>
      <c r="Y266" s="145">
        <v>92.187728065512474</v>
      </c>
      <c r="Z266" s="145">
        <v>99.958169273973155</v>
      </c>
      <c r="AA266" s="145">
        <v>3.7384746213058819</v>
      </c>
      <c r="AB266" s="145">
        <v>5.3931424905466461</v>
      </c>
      <c r="AC266" s="145">
        <v>11.828365782674576</v>
      </c>
      <c r="AD266" s="145">
        <v>14.709126246485093</v>
      </c>
    </row>
    <row r="267" spans="1:30" x14ac:dyDescent="0.25">
      <c r="A267" s="93" t="s">
        <v>5089</v>
      </c>
      <c r="B267" s="188" t="s">
        <v>143</v>
      </c>
      <c r="C267" s="188">
        <v>0.46553672316384181</v>
      </c>
      <c r="D267" s="188">
        <v>0.38154425612052728</v>
      </c>
      <c r="E267" s="188">
        <v>0.15291902071563088</v>
      </c>
      <c r="F267" s="187">
        <v>1</v>
      </c>
      <c r="G267" s="193">
        <v>2655</v>
      </c>
      <c r="H267" s="93"/>
      <c r="I267" s="188" t="s">
        <v>143</v>
      </c>
      <c r="J267" s="188" t="s">
        <v>143</v>
      </c>
      <c r="K267" s="188">
        <v>0.44700000000000001</v>
      </c>
      <c r="L267" s="188">
        <v>0.48499999999999999</v>
      </c>
      <c r="M267" s="188">
        <v>0.36299999999999999</v>
      </c>
      <c r="N267" s="188">
        <v>0.4</v>
      </c>
      <c r="O267" s="188">
        <v>0.14000000000000001</v>
      </c>
      <c r="P267" s="188">
        <v>0.16700000000000001</v>
      </c>
      <c r="Q267" s="144"/>
      <c r="R267" s="145" t="s">
        <v>143</v>
      </c>
      <c r="S267" s="145">
        <v>29.617125091815243</v>
      </c>
      <c r="T267" s="145">
        <v>23.681736205736456</v>
      </c>
      <c r="U267" s="145">
        <v>9.6598347897943935</v>
      </c>
      <c r="V267" s="145"/>
      <c r="W267" s="145" t="s">
        <v>143</v>
      </c>
      <c r="X267" s="145" t="s">
        <v>143</v>
      </c>
      <c r="Y267" s="145">
        <v>27.965962899962381</v>
      </c>
      <c r="Z267" s="145">
        <v>31.268287283668105</v>
      </c>
      <c r="AA267" s="145">
        <v>22.223375722645031</v>
      </c>
      <c r="AB267" s="145">
        <v>25.140096688827882</v>
      </c>
      <c r="AC267" s="145">
        <v>8.7201920697106683</v>
      </c>
      <c r="AD267" s="145">
        <v>10.599477509878119</v>
      </c>
    </row>
    <row r="268" spans="1:30" x14ac:dyDescent="0.25">
      <c r="A268" s="93" t="s">
        <v>5090</v>
      </c>
      <c r="B268" s="188" t="s">
        <v>143</v>
      </c>
      <c r="C268" s="188">
        <v>0.73961766644693472</v>
      </c>
      <c r="D268" s="188">
        <v>7.6796308503625579E-2</v>
      </c>
      <c r="E268" s="188">
        <v>0.18358602504943969</v>
      </c>
      <c r="F268" s="187">
        <v>1</v>
      </c>
      <c r="G268" s="193">
        <v>3034</v>
      </c>
      <c r="H268" s="93"/>
      <c r="I268" s="188" t="s">
        <v>143</v>
      </c>
      <c r="J268" s="188" t="s">
        <v>143</v>
      </c>
      <c r="K268" s="188">
        <v>0.72399999999999998</v>
      </c>
      <c r="L268" s="188">
        <v>0.755</v>
      </c>
      <c r="M268" s="188">
        <v>6.8000000000000005E-2</v>
      </c>
      <c r="N268" s="188">
        <v>8.6999999999999994E-2</v>
      </c>
      <c r="O268" s="188">
        <v>0.17</v>
      </c>
      <c r="P268" s="188">
        <v>0.19800000000000001</v>
      </c>
      <c r="Q268" s="144"/>
      <c r="R268" s="145" t="s">
        <v>143</v>
      </c>
      <c r="S268" s="145">
        <v>121.85264083793957</v>
      </c>
      <c r="T268" s="145">
        <v>13.285369711071358</v>
      </c>
      <c r="U268" s="145">
        <v>29.741990884773156</v>
      </c>
      <c r="V268" s="145"/>
      <c r="W268" s="145" t="s">
        <v>143</v>
      </c>
      <c r="X268" s="145" t="s">
        <v>143</v>
      </c>
      <c r="Y268" s="145">
        <v>116.81091075997574</v>
      </c>
      <c r="Z268" s="145">
        <v>126.89437091590341</v>
      </c>
      <c r="AA268" s="145">
        <v>11.579476835251359</v>
      </c>
      <c r="AB268" s="145">
        <v>14.991262586891356</v>
      </c>
      <c r="AC268" s="145">
        <v>27.271982031218279</v>
      </c>
      <c r="AD268" s="145">
        <v>32.211999738328032</v>
      </c>
    </row>
    <row r="269" spans="1:30" x14ac:dyDescent="0.25">
      <c r="A269" s="93" t="s">
        <v>5091</v>
      </c>
      <c r="B269" s="188">
        <v>6.1840120663650078E-2</v>
      </c>
      <c r="C269" s="188">
        <v>0.52941176470588236</v>
      </c>
      <c r="D269" s="188">
        <v>0.2933634992458522</v>
      </c>
      <c r="E269" s="188">
        <v>0.11538461538461539</v>
      </c>
      <c r="F269" s="187">
        <v>1</v>
      </c>
      <c r="G269" s="193">
        <v>1326</v>
      </c>
      <c r="H269" s="93"/>
      <c r="I269" s="188">
        <v>0.05</v>
      </c>
      <c r="J269" s="188">
        <v>7.5999999999999998E-2</v>
      </c>
      <c r="K269" s="188">
        <v>0.502</v>
      </c>
      <c r="L269" s="188">
        <v>0.55600000000000005</v>
      </c>
      <c r="M269" s="188">
        <v>0.26900000000000002</v>
      </c>
      <c r="N269" s="188">
        <v>0.318</v>
      </c>
      <c r="O269" s="188">
        <v>9.9000000000000005E-2</v>
      </c>
      <c r="P269" s="188">
        <v>0.13400000000000001</v>
      </c>
      <c r="Q269" s="144"/>
      <c r="R269" s="145">
        <v>5.0554258203198845</v>
      </c>
      <c r="S269" s="145">
        <v>43.304472525436204</v>
      </c>
      <c r="T269" s="145">
        <v>23.817552541140348</v>
      </c>
      <c r="U269" s="145">
        <v>9.1820768823957817</v>
      </c>
      <c r="V269" s="145"/>
      <c r="W269" s="145">
        <v>3.9612001792595133</v>
      </c>
      <c r="X269" s="145">
        <v>6.1496514613802553</v>
      </c>
      <c r="Y269" s="145">
        <v>40.101005423971465</v>
      </c>
      <c r="Z269" s="145">
        <v>46.507939626900942</v>
      </c>
      <c r="AA269" s="145">
        <v>21.450660754387851</v>
      </c>
      <c r="AB269" s="145">
        <v>26.184444327892844</v>
      </c>
      <c r="AC269" s="145">
        <v>7.7271161219374793</v>
      </c>
      <c r="AD269" s="145">
        <v>10.637037642854084</v>
      </c>
    </row>
    <row r="270" spans="1:30" x14ac:dyDescent="0.25">
      <c r="A270" s="93" t="s">
        <v>5092</v>
      </c>
      <c r="B270" s="188">
        <v>0.29539473684210527</v>
      </c>
      <c r="C270" s="188">
        <v>0.60723684210526319</v>
      </c>
      <c r="D270" s="188">
        <v>4.5394736842105265E-2</v>
      </c>
      <c r="E270" s="188">
        <v>5.1973684210526318E-2</v>
      </c>
      <c r="F270" s="187">
        <v>1</v>
      </c>
      <c r="G270" s="193">
        <v>1520</v>
      </c>
      <c r="H270" s="93"/>
      <c r="I270" s="188">
        <v>0.27300000000000002</v>
      </c>
      <c r="J270" s="188">
        <v>0.31900000000000001</v>
      </c>
      <c r="K270" s="188">
        <v>0.58199999999999996</v>
      </c>
      <c r="L270" s="188">
        <v>0.63100000000000001</v>
      </c>
      <c r="M270" s="188">
        <v>3.5999999999999997E-2</v>
      </c>
      <c r="N270" s="188">
        <v>5.7000000000000002E-2</v>
      </c>
      <c r="O270" s="188">
        <v>4.2000000000000003E-2</v>
      </c>
      <c r="P270" s="188">
        <v>6.4000000000000001E-2</v>
      </c>
      <c r="Q270" s="144"/>
      <c r="R270" s="145">
        <v>53.728554763842155</v>
      </c>
      <c r="S270" s="145">
        <v>100.61951045881105</v>
      </c>
      <c r="T270" s="145">
        <v>7.1651334865708325</v>
      </c>
      <c r="U270" s="145">
        <v>8.4116147981866565</v>
      </c>
      <c r="V270" s="145"/>
      <c r="W270" s="145">
        <v>48.75876451568864</v>
      </c>
      <c r="X270" s="145">
        <v>58.69834501199567</v>
      </c>
      <c r="Y270" s="145">
        <v>94.128124662916491</v>
      </c>
      <c r="Z270" s="145">
        <v>107.11089625470561</v>
      </c>
      <c r="AA270" s="145">
        <v>5.4744753003525188</v>
      </c>
      <c r="AB270" s="145">
        <v>8.8557916727891453</v>
      </c>
      <c r="AC270" s="145">
        <v>6.556708814995396</v>
      </c>
      <c r="AD270" s="145">
        <v>10.266520781377917</v>
      </c>
    </row>
    <row r="271" spans="1:30" x14ac:dyDescent="0.25">
      <c r="A271" s="93" t="s">
        <v>5093</v>
      </c>
      <c r="B271" s="188" t="s">
        <v>143</v>
      </c>
      <c r="C271" s="188">
        <v>0.46329606222654351</v>
      </c>
      <c r="D271" s="188">
        <v>0.42780748663101603</v>
      </c>
      <c r="E271" s="188">
        <v>0.10889645114244045</v>
      </c>
      <c r="F271" s="187">
        <v>1</v>
      </c>
      <c r="G271" s="193">
        <v>2057</v>
      </c>
      <c r="H271" s="93"/>
      <c r="I271" s="188" t="s">
        <v>143</v>
      </c>
      <c r="J271" s="188" t="s">
        <v>143</v>
      </c>
      <c r="K271" s="188">
        <v>0.442</v>
      </c>
      <c r="L271" s="188">
        <v>0.48499999999999999</v>
      </c>
      <c r="M271" s="188">
        <v>0.40699999999999997</v>
      </c>
      <c r="N271" s="188">
        <v>0.44900000000000001</v>
      </c>
      <c r="O271" s="188">
        <v>9.6000000000000002E-2</v>
      </c>
      <c r="P271" s="188">
        <v>0.123</v>
      </c>
      <c r="Q271" s="144"/>
      <c r="R271" s="145" t="s">
        <v>143</v>
      </c>
      <c r="S271" s="145">
        <v>59.57170614402105</v>
      </c>
      <c r="T271" s="145">
        <v>54.772700937567755</v>
      </c>
      <c r="U271" s="145">
        <v>13.979118356570128</v>
      </c>
      <c r="V271" s="145"/>
      <c r="W271" s="145" t="s">
        <v>143</v>
      </c>
      <c r="X271" s="145" t="s">
        <v>143</v>
      </c>
      <c r="Y271" s="145">
        <v>55.789461125251947</v>
      </c>
      <c r="Z271" s="145">
        <v>63.353951162790153</v>
      </c>
      <c r="AA271" s="145">
        <v>51.153781688560606</v>
      </c>
      <c r="AB271" s="145">
        <v>58.391620186574904</v>
      </c>
      <c r="AC271" s="145">
        <v>12.148440855489454</v>
      </c>
      <c r="AD271" s="145">
        <v>15.809795857650801</v>
      </c>
    </row>
    <row r="272" spans="1:30" x14ac:dyDescent="0.25">
      <c r="A272" s="93" t="s">
        <v>5094</v>
      </c>
      <c r="B272" s="188" t="s">
        <v>143</v>
      </c>
      <c r="C272" s="188">
        <v>0.77519379844961245</v>
      </c>
      <c r="D272" s="188">
        <v>0.12661498708010335</v>
      </c>
      <c r="E272" s="188">
        <v>9.8191214470284241E-2</v>
      </c>
      <c r="F272" s="187">
        <v>1</v>
      </c>
      <c r="G272" s="193">
        <v>1161</v>
      </c>
      <c r="H272" s="93"/>
      <c r="I272" s="188" t="s">
        <v>143</v>
      </c>
      <c r="J272" s="188" t="s">
        <v>143</v>
      </c>
      <c r="K272" s="188">
        <v>0.75</v>
      </c>
      <c r="L272" s="188">
        <v>0.79800000000000004</v>
      </c>
      <c r="M272" s="188">
        <v>0.109</v>
      </c>
      <c r="N272" s="188">
        <v>0.14699999999999999</v>
      </c>
      <c r="O272" s="188">
        <v>8.2000000000000003E-2</v>
      </c>
      <c r="P272" s="188">
        <v>0.11700000000000001</v>
      </c>
      <c r="Q272" s="144"/>
      <c r="R272" s="145" t="s">
        <v>143</v>
      </c>
      <c r="S272" s="145">
        <v>123.4247941838517</v>
      </c>
      <c r="T272" s="145">
        <v>23.199768240556494</v>
      </c>
      <c r="U272" s="145">
        <v>15.258289607615634</v>
      </c>
      <c r="V272" s="145"/>
      <c r="W272" s="145" t="s">
        <v>143</v>
      </c>
      <c r="X272" s="145" t="s">
        <v>143</v>
      </c>
      <c r="Y272" s="145">
        <v>115.36104096384005</v>
      </c>
      <c r="Z272" s="145">
        <v>131.48854740386335</v>
      </c>
      <c r="AA272" s="145">
        <v>19.449338357686273</v>
      </c>
      <c r="AB272" s="145">
        <v>26.950198123426716</v>
      </c>
      <c r="AC272" s="145">
        <v>12.45731288673818</v>
      </c>
      <c r="AD272" s="145">
        <v>18.059266328493088</v>
      </c>
    </row>
    <row r="273" spans="1:30" x14ac:dyDescent="0.25">
      <c r="A273" s="93" t="s">
        <v>5095</v>
      </c>
      <c r="B273" s="188">
        <v>9.0859030837004404E-2</v>
      </c>
      <c r="C273" s="188">
        <v>0.53248898678414092</v>
      </c>
      <c r="D273" s="188">
        <v>0.24834801762114536</v>
      </c>
      <c r="E273" s="188">
        <v>0.12830396475770925</v>
      </c>
      <c r="F273" s="187">
        <v>0.99999999999999989</v>
      </c>
      <c r="G273" s="193">
        <v>1816</v>
      </c>
      <c r="H273" s="93"/>
      <c r="I273" s="188">
        <v>7.8E-2</v>
      </c>
      <c r="J273" s="188">
        <v>0.105</v>
      </c>
      <c r="K273" s="188">
        <v>0.50900000000000001</v>
      </c>
      <c r="L273" s="188">
        <v>0.55500000000000005</v>
      </c>
      <c r="M273" s="188">
        <v>0.22900000000000001</v>
      </c>
      <c r="N273" s="188">
        <v>0.26900000000000002</v>
      </c>
      <c r="O273" s="188">
        <v>0.114</v>
      </c>
      <c r="P273" s="188">
        <v>0.14399999999999999</v>
      </c>
      <c r="Q273" s="144"/>
      <c r="R273" s="145">
        <v>7.1579818895258471</v>
      </c>
      <c r="S273" s="145">
        <v>42.685023920247026</v>
      </c>
      <c r="T273" s="145">
        <v>20.49178905933308</v>
      </c>
      <c r="U273" s="145">
        <v>10.124644895034539</v>
      </c>
      <c r="V273" s="145"/>
      <c r="W273" s="145">
        <v>6.0657755462345051</v>
      </c>
      <c r="X273" s="145">
        <v>8.2501882328171892</v>
      </c>
      <c r="Y273" s="145">
        <v>39.994614571295344</v>
      </c>
      <c r="Z273" s="145">
        <v>45.375433269198709</v>
      </c>
      <c r="AA273" s="145">
        <v>18.600544563640049</v>
      </c>
      <c r="AB273" s="145">
        <v>22.38303355502611</v>
      </c>
      <c r="AC273" s="145">
        <v>8.8246013153475165</v>
      </c>
      <c r="AD273" s="145">
        <v>11.424688474721561</v>
      </c>
    </row>
    <row r="274" spans="1:30" x14ac:dyDescent="0.25">
      <c r="A274" s="93" t="s">
        <v>5096</v>
      </c>
      <c r="B274" s="188">
        <v>0.32234609791565683</v>
      </c>
      <c r="C274" s="188">
        <v>0.58022297624818231</v>
      </c>
      <c r="D274" s="188">
        <v>4.9927290353853612E-2</v>
      </c>
      <c r="E274" s="188">
        <v>4.7503635482307321E-2</v>
      </c>
      <c r="F274" s="187">
        <v>1</v>
      </c>
      <c r="G274" s="193">
        <v>2063</v>
      </c>
      <c r="H274" s="93"/>
      <c r="I274" s="188">
        <v>0.30299999999999999</v>
      </c>
      <c r="J274" s="188">
        <v>0.34300000000000003</v>
      </c>
      <c r="K274" s="188">
        <v>0.55900000000000005</v>
      </c>
      <c r="L274" s="188">
        <v>0.60099999999999998</v>
      </c>
      <c r="M274" s="188">
        <v>4.1000000000000002E-2</v>
      </c>
      <c r="N274" s="188">
        <v>0.06</v>
      </c>
      <c r="O274" s="188">
        <v>3.9E-2</v>
      </c>
      <c r="P274" s="188">
        <v>5.8000000000000003E-2</v>
      </c>
      <c r="Q274" s="144"/>
      <c r="R274" s="145">
        <v>52.748758813893268</v>
      </c>
      <c r="S274" s="145">
        <v>93.834626589103479</v>
      </c>
      <c r="T274" s="145">
        <v>8.0858991141298375</v>
      </c>
      <c r="U274" s="145">
        <v>7.6718891958788307</v>
      </c>
      <c r="V274" s="145"/>
      <c r="W274" s="145">
        <v>48.739560917797256</v>
      </c>
      <c r="X274" s="145">
        <v>56.75795670998928</v>
      </c>
      <c r="Y274" s="145">
        <v>88.518783829240476</v>
      </c>
      <c r="Z274" s="145">
        <v>99.150469348966482</v>
      </c>
      <c r="AA274" s="145">
        <v>6.524313579192607</v>
      </c>
      <c r="AB274" s="145">
        <v>9.6474846490670689</v>
      </c>
      <c r="AC274" s="145">
        <v>6.1529326309018657</v>
      </c>
      <c r="AD274" s="145">
        <v>9.1908457608557956</v>
      </c>
    </row>
    <row r="275" spans="1:30" x14ac:dyDescent="0.25">
      <c r="A275" s="93" t="s">
        <v>5097</v>
      </c>
      <c r="B275" s="188" t="s">
        <v>143</v>
      </c>
      <c r="C275" s="188">
        <v>0.45541635961680177</v>
      </c>
      <c r="D275" s="188">
        <v>0.41193809874723653</v>
      </c>
      <c r="E275" s="188">
        <v>0.13264554163596168</v>
      </c>
      <c r="F275" s="187">
        <v>0.99999999999999989</v>
      </c>
      <c r="G275" s="193">
        <v>2714</v>
      </c>
      <c r="H275" s="93"/>
      <c r="I275" s="188" t="s">
        <v>143</v>
      </c>
      <c r="J275" s="188" t="s">
        <v>143</v>
      </c>
      <c r="K275" s="188">
        <v>0.437</v>
      </c>
      <c r="L275" s="188">
        <v>0.47399999999999998</v>
      </c>
      <c r="M275" s="188">
        <v>0.39400000000000002</v>
      </c>
      <c r="N275" s="188">
        <v>0.43099999999999999</v>
      </c>
      <c r="O275" s="188">
        <v>0.12</v>
      </c>
      <c r="P275" s="188">
        <v>0.14599999999999999</v>
      </c>
      <c r="Q275" s="144"/>
      <c r="R275" s="145" t="s">
        <v>143</v>
      </c>
      <c r="S275" s="145">
        <v>54.44381007637093</v>
      </c>
      <c r="T275" s="145">
        <v>50.188303345563014</v>
      </c>
      <c r="U275" s="145">
        <v>16.026857072119341</v>
      </c>
      <c r="V275" s="145"/>
      <c r="W275" s="145" t="s">
        <v>143</v>
      </c>
      <c r="X275" s="145" t="s">
        <v>143</v>
      </c>
      <c r="Y275" s="145">
        <v>51.408553936558611</v>
      </c>
      <c r="Z275" s="145">
        <v>57.479066216183249</v>
      </c>
      <c r="AA275" s="145">
        <v>47.246337111674194</v>
      </c>
      <c r="AB275" s="145">
        <v>53.130269579451834</v>
      </c>
      <c r="AC275" s="145">
        <v>14.371265584111438</v>
      </c>
      <c r="AD275" s="145">
        <v>17.682448560127245</v>
      </c>
    </row>
    <row r="276" spans="1:30" x14ac:dyDescent="0.25">
      <c r="A276" s="93" t="s">
        <v>5098</v>
      </c>
      <c r="B276" s="188" t="s">
        <v>143</v>
      </c>
      <c r="C276" s="188">
        <v>0.69096005606166788</v>
      </c>
      <c r="D276" s="188">
        <v>0.11142256482130343</v>
      </c>
      <c r="E276" s="188">
        <v>0.19761737911702873</v>
      </c>
      <c r="F276" s="187">
        <v>1</v>
      </c>
      <c r="G276" s="193">
        <v>1427</v>
      </c>
      <c r="H276" s="93"/>
      <c r="I276" s="188" t="s">
        <v>143</v>
      </c>
      <c r="J276" s="188" t="s">
        <v>143</v>
      </c>
      <c r="K276" s="188">
        <v>0.66600000000000004</v>
      </c>
      <c r="L276" s="188">
        <v>0.71399999999999997</v>
      </c>
      <c r="M276" s="188">
        <v>9.6000000000000002E-2</v>
      </c>
      <c r="N276" s="188">
        <v>0.129</v>
      </c>
      <c r="O276" s="188">
        <v>0.17799999999999999</v>
      </c>
      <c r="P276" s="188">
        <v>0.219</v>
      </c>
      <c r="Q276" s="144"/>
      <c r="R276" s="145" t="s">
        <v>143</v>
      </c>
      <c r="S276" s="145">
        <v>98.064056227075369</v>
      </c>
      <c r="T276" s="145">
        <v>18.501083947086734</v>
      </c>
      <c r="U276" s="145">
        <v>27.923421828331641</v>
      </c>
      <c r="V276" s="145"/>
      <c r="W276" s="145" t="s">
        <v>143</v>
      </c>
      <c r="X276" s="145" t="s">
        <v>143</v>
      </c>
      <c r="Y276" s="145">
        <v>91.942984524119169</v>
      </c>
      <c r="Z276" s="145">
        <v>104.18512793003157</v>
      </c>
      <c r="AA276" s="145">
        <v>15.625310410585374</v>
      </c>
      <c r="AB276" s="145">
        <v>21.376857483588093</v>
      </c>
      <c r="AC276" s="145">
        <v>24.664303307349609</v>
      </c>
      <c r="AD276" s="145">
        <v>31.182540349313673</v>
      </c>
    </row>
    <row r="277" spans="1:30" x14ac:dyDescent="0.25">
      <c r="A277" s="93" t="s">
        <v>5099</v>
      </c>
      <c r="B277" s="188">
        <v>8.9629629629629629E-2</v>
      </c>
      <c r="C277" s="188">
        <v>0.54</v>
      </c>
      <c r="D277" s="188">
        <v>0.21481481481481482</v>
      </c>
      <c r="E277" s="188">
        <v>0.15555555555555556</v>
      </c>
      <c r="F277" s="187">
        <v>1</v>
      </c>
      <c r="G277" s="193">
        <v>1350</v>
      </c>
      <c r="H277" s="93"/>
      <c r="I277" s="188">
        <v>7.5999999999999998E-2</v>
      </c>
      <c r="J277" s="188">
        <v>0.106</v>
      </c>
      <c r="K277" s="188">
        <v>0.51300000000000001</v>
      </c>
      <c r="L277" s="188">
        <v>0.56599999999999995</v>
      </c>
      <c r="M277" s="188">
        <v>0.19400000000000001</v>
      </c>
      <c r="N277" s="188">
        <v>0.23799999999999999</v>
      </c>
      <c r="O277" s="188">
        <v>0.13700000000000001</v>
      </c>
      <c r="P277" s="188">
        <v>0.17599999999999999</v>
      </c>
      <c r="Q277" s="144"/>
      <c r="R277" s="145">
        <v>6.6622654276270943</v>
      </c>
      <c r="S277" s="145">
        <v>40.577302206736277</v>
      </c>
      <c r="T277" s="145">
        <v>15.828099450510738</v>
      </c>
      <c r="U277" s="145">
        <v>11.785654903883584</v>
      </c>
      <c r="V277" s="145"/>
      <c r="W277" s="145">
        <v>5.4751708605226304</v>
      </c>
      <c r="X277" s="145">
        <v>7.8493599947315582</v>
      </c>
      <c r="Y277" s="145">
        <v>37.63169063913616</v>
      </c>
      <c r="Z277" s="145">
        <v>43.522913774336395</v>
      </c>
      <c r="AA277" s="145">
        <v>14.006361763880161</v>
      </c>
      <c r="AB277" s="145">
        <v>17.649837137141315</v>
      </c>
      <c r="AC277" s="145">
        <v>10.191611493364565</v>
      </c>
      <c r="AD277" s="145">
        <v>13.379698314402603</v>
      </c>
    </row>
    <row r="278" spans="1:30" x14ac:dyDescent="0.25">
      <c r="A278" s="93" t="s">
        <v>5100</v>
      </c>
      <c r="B278" s="188">
        <v>0.35365853658536583</v>
      </c>
      <c r="C278" s="188">
        <v>0.56482670089858789</v>
      </c>
      <c r="D278" s="188">
        <v>3.6585365853658534E-2</v>
      </c>
      <c r="E278" s="188">
        <v>4.4929396662387676E-2</v>
      </c>
      <c r="F278" s="187">
        <v>1</v>
      </c>
      <c r="G278" s="193">
        <v>1558</v>
      </c>
      <c r="H278" s="93"/>
      <c r="I278" s="188">
        <v>0.33</v>
      </c>
      <c r="J278" s="188">
        <v>0.378</v>
      </c>
      <c r="K278" s="188">
        <v>0.54</v>
      </c>
      <c r="L278" s="188">
        <v>0.58899999999999997</v>
      </c>
      <c r="M278" s="188">
        <v>2.8000000000000001E-2</v>
      </c>
      <c r="N278" s="188">
        <v>4.7E-2</v>
      </c>
      <c r="O278" s="188">
        <v>3.5999999999999997E-2</v>
      </c>
      <c r="P278" s="188">
        <v>5.6000000000000001E-2</v>
      </c>
      <c r="Q278" s="144"/>
      <c r="R278" s="145">
        <v>62.360793610339073</v>
      </c>
      <c r="S278" s="145">
        <v>98.27270410563321</v>
      </c>
      <c r="T278" s="145">
        <v>5.6196227470891342</v>
      </c>
      <c r="U278" s="145">
        <v>7.5750937755695631</v>
      </c>
      <c r="V278" s="145"/>
      <c r="W278" s="145">
        <v>57.153741723022875</v>
      </c>
      <c r="X278" s="145">
        <v>67.56784549765527</v>
      </c>
      <c r="Y278" s="145">
        <v>91.779670633626154</v>
      </c>
      <c r="Z278" s="145">
        <v>104.76573757764027</v>
      </c>
      <c r="AA278" s="145">
        <v>4.1607218031375464</v>
      </c>
      <c r="AB278" s="145">
        <v>7.0785236910407221</v>
      </c>
      <c r="AC278" s="145">
        <v>5.8005158909750438</v>
      </c>
      <c r="AD278" s="145">
        <v>9.3496716601640824</v>
      </c>
    </row>
    <row r="279" spans="1:30" x14ac:dyDescent="0.25">
      <c r="A279" s="93" t="s">
        <v>5101</v>
      </c>
      <c r="B279" s="188" t="s">
        <v>143</v>
      </c>
      <c r="C279" s="188">
        <v>0.49363867684478374</v>
      </c>
      <c r="D279" s="188">
        <v>0.32739609838846478</v>
      </c>
      <c r="E279" s="188">
        <v>0.17896522476675147</v>
      </c>
      <c r="F279" s="187">
        <v>1</v>
      </c>
      <c r="G279" s="193">
        <v>1179</v>
      </c>
      <c r="H279" s="93"/>
      <c r="I279" s="188" t="s">
        <v>143</v>
      </c>
      <c r="J279" s="188" t="s">
        <v>143</v>
      </c>
      <c r="K279" s="188">
        <v>0.46500000000000002</v>
      </c>
      <c r="L279" s="188">
        <v>0.52200000000000002</v>
      </c>
      <c r="M279" s="188">
        <v>0.30099999999999999</v>
      </c>
      <c r="N279" s="188">
        <v>0.35499999999999998</v>
      </c>
      <c r="O279" s="188">
        <v>0.158</v>
      </c>
      <c r="P279" s="188">
        <v>0.20200000000000001</v>
      </c>
      <c r="Q279" s="144"/>
      <c r="R279" s="145" t="s">
        <v>143</v>
      </c>
      <c r="S279" s="145">
        <v>32.187175933311877</v>
      </c>
      <c r="T279" s="145">
        <v>21.332418538891066</v>
      </c>
      <c r="U279" s="145">
        <v>11.724617997830929</v>
      </c>
      <c r="V279" s="145"/>
      <c r="W279" s="145" t="s">
        <v>143</v>
      </c>
      <c r="X279" s="145" t="s">
        <v>143</v>
      </c>
      <c r="Y279" s="145">
        <v>29.572141252581073</v>
      </c>
      <c r="Z279" s="145">
        <v>34.802210614042679</v>
      </c>
      <c r="AA279" s="145">
        <v>19.20426716926503</v>
      </c>
      <c r="AB279" s="145">
        <v>23.460569908517101</v>
      </c>
      <c r="AC279" s="145">
        <v>10.142592257187161</v>
      </c>
      <c r="AD279" s="145">
        <v>13.306643738474698</v>
      </c>
    </row>
    <row r="280" spans="1:30" x14ac:dyDescent="0.25">
      <c r="A280" s="93" t="s">
        <v>5102</v>
      </c>
      <c r="B280" s="188" t="s">
        <v>143</v>
      </c>
      <c r="C280" s="188">
        <v>0.7455357142857143</v>
      </c>
      <c r="D280" s="188">
        <v>6.0586734693877549E-2</v>
      </c>
      <c r="E280" s="188">
        <v>0.19387755102040816</v>
      </c>
      <c r="F280" s="187">
        <v>1</v>
      </c>
      <c r="G280" s="193">
        <v>1568</v>
      </c>
      <c r="H280" s="93"/>
      <c r="I280" s="188" t="s">
        <v>143</v>
      </c>
      <c r="J280" s="188" t="s">
        <v>143</v>
      </c>
      <c r="K280" s="188">
        <v>0.72299999999999998</v>
      </c>
      <c r="L280" s="188">
        <v>0.76600000000000001</v>
      </c>
      <c r="M280" s="188">
        <v>0.05</v>
      </c>
      <c r="N280" s="188">
        <v>7.3999999999999996E-2</v>
      </c>
      <c r="O280" s="188">
        <v>0.17499999999999999</v>
      </c>
      <c r="P280" s="188">
        <v>0.214</v>
      </c>
      <c r="Q280" s="144"/>
      <c r="R280" s="145" t="s">
        <v>143</v>
      </c>
      <c r="S280" s="145">
        <v>140.48755210614522</v>
      </c>
      <c r="T280" s="145">
        <v>12.122405747669788</v>
      </c>
      <c r="U280" s="145">
        <v>36.789084149390717</v>
      </c>
      <c r="V280" s="145"/>
      <c r="W280" s="145" t="s">
        <v>143</v>
      </c>
      <c r="X280" s="145" t="s">
        <v>143</v>
      </c>
      <c r="Y280" s="145">
        <v>132.43401505434386</v>
      </c>
      <c r="Z280" s="145">
        <v>148.54108915794657</v>
      </c>
      <c r="AA280" s="145">
        <v>9.6846898766986254</v>
      </c>
      <c r="AB280" s="145">
        <v>14.560121618640951</v>
      </c>
      <c r="AC280" s="145">
        <v>32.653486727497139</v>
      </c>
      <c r="AD280" s="145">
        <v>40.924681571284296</v>
      </c>
    </row>
    <row r="281" spans="1:30" x14ac:dyDescent="0.25">
      <c r="A281" s="93" t="s">
        <v>5103</v>
      </c>
      <c r="B281" s="188">
        <v>4.7251687560270011E-2</v>
      </c>
      <c r="C281" s="188">
        <v>0.55159112825458056</v>
      </c>
      <c r="D281" s="188">
        <v>0.25072324011571839</v>
      </c>
      <c r="E281" s="188">
        <v>0.15043394406943106</v>
      </c>
      <c r="F281" s="187">
        <v>1</v>
      </c>
      <c r="G281" s="193">
        <v>1037</v>
      </c>
      <c r="H281" s="93"/>
      <c r="I281" s="188">
        <v>3.5999999999999997E-2</v>
      </c>
      <c r="J281" s="188">
        <v>6.2E-2</v>
      </c>
      <c r="K281" s="188">
        <v>0.52100000000000002</v>
      </c>
      <c r="L281" s="188">
        <v>0.58199999999999996</v>
      </c>
      <c r="M281" s="188">
        <v>0.22500000000000001</v>
      </c>
      <c r="N281" s="188">
        <v>0.27800000000000002</v>
      </c>
      <c r="O281" s="188">
        <v>0.13</v>
      </c>
      <c r="P281" s="188">
        <v>0.17299999999999999</v>
      </c>
      <c r="Q281" s="144"/>
      <c r="R281" s="145">
        <v>3.0414583521500518</v>
      </c>
      <c r="S281" s="145">
        <v>33.807637732443581</v>
      </c>
      <c r="T281" s="145">
        <v>15.039138787160111</v>
      </c>
      <c r="U281" s="145">
        <v>8.979457944836005</v>
      </c>
      <c r="V281" s="145"/>
      <c r="W281" s="145">
        <v>2.1898500135480372</v>
      </c>
      <c r="X281" s="145">
        <v>3.8930666907520664</v>
      </c>
      <c r="Y281" s="145">
        <v>31.037043773208502</v>
      </c>
      <c r="Z281" s="145">
        <v>36.57823169167866</v>
      </c>
      <c r="AA281" s="145">
        <v>13.211070711002749</v>
      </c>
      <c r="AB281" s="145">
        <v>16.86720686331747</v>
      </c>
      <c r="AC281" s="145">
        <v>7.5703512024165338</v>
      </c>
      <c r="AD281" s="145">
        <v>10.388564687255476</v>
      </c>
    </row>
    <row r="282" spans="1:30" x14ac:dyDescent="0.25">
      <c r="A282" s="93" t="s">
        <v>5104</v>
      </c>
      <c r="B282" s="188">
        <v>0.27647058823529413</v>
      </c>
      <c r="C282" s="188">
        <v>0.56993464052287579</v>
      </c>
      <c r="D282" s="188">
        <v>5.1633986928104572E-2</v>
      </c>
      <c r="E282" s="188">
        <v>0.10196078431372549</v>
      </c>
      <c r="F282" s="187">
        <v>1</v>
      </c>
      <c r="G282" s="193">
        <v>1530</v>
      </c>
      <c r="H282" s="93"/>
      <c r="I282" s="188">
        <v>0.255</v>
      </c>
      <c r="J282" s="188">
        <v>0.29899999999999999</v>
      </c>
      <c r="K282" s="188">
        <v>0.54500000000000004</v>
      </c>
      <c r="L282" s="188">
        <v>0.59499999999999997</v>
      </c>
      <c r="M282" s="188">
        <v>4.2000000000000003E-2</v>
      </c>
      <c r="N282" s="188">
        <v>6.4000000000000001E-2</v>
      </c>
      <c r="O282" s="188">
        <v>8.7999999999999995E-2</v>
      </c>
      <c r="P282" s="188">
        <v>0.11799999999999999</v>
      </c>
      <c r="Q282" s="144"/>
      <c r="R282" s="145">
        <v>46.320928653060349</v>
      </c>
      <c r="S282" s="145">
        <v>85.481480249060169</v>
      </c>
      <c r="T282" s="145">
        <v>7.6242500417201864</v>
      </c>
      <c r="U282" s="145">
        <v>14.808830095121147</v>
      </c>
      <c r="V282" s="145"/>
      <c r="W282" s="145">
        <v>41.906615435146904</v>
      </c>
      <c r="X282" s="145">
        <v>50.735241870973795</v>
      </c>
      <c r="Y282" s="145">
        <v>79.807734596821064</v>
      </c>
      <c r="Z282" s="145">
        <v>91.155225901299275</v>
      </c>
      <c r="AA282" s="145">
        <v>5.9429715525076601</v>
      </c>
      <c r="AB282" s="145">
        <v>9.3055285309327136</v>
      </c>
      <c r="AC282" s="145">
        <v>12.484945684439085</v>
      </c>
      <c r="AD282" s="145">
        <v>17.132714505803211</v>
      </c>
    </row>
    <row r="283" spans="1:30" x14ac:dyDescent="0.25">
      <c r="A283" s="93" t="s">
        <v>5105</v>
      </c>
      <c r="B283" s="188" t="s">
        <v>143</v>
      </c>
      <c r="C283" s="188">
        <v>0.41562500000000002</v>
      </c>
      <c r="D283" s="188">
        <v>0.41041666666666665</v>
      </c>
      <c r="E283" s="188">
        <v>0.17395833333333333</v>
      </c>
      <c r="F283" s="187">
        <v>1</v>
      </c>
      <c r="G283" s="193">
        <v>960</v>
      </c>
      <c r="H283" s="93"/>
      <c r="I283" s="188" t="s">
        <v>143</v>
      </c>
      <c r="J283" s="188" t="s">
        <v>143</v>
      </c>
      <c r="K283" s="188">
        <v>0.38500000000000001</v>
      </c>
      <c r="L283" s="188">
        <v>0.44700000000000001</v>
      </c>
      <c r="M283" s="188">
        <v>0.38</v>
      </c>
      <c r="N283" s="188">
        <v>0.442</v>
      </c>
      <c r="O283" s="188">
        <v>0.151</v>
      </c>
      <c r="P283" s="188">
        <v>0.19900000000000001</v>
      </c>
      <c r="Q283" s="144"/>
      <c r="R283" s="145" t="s">
        <v>143</v>
      </c>
      <c r="S283" s="145">
        <v>24.382522770731196</v>
      </c>
      <c r="T283" s="145">
        <v>23.611410874944568</v>
      </c>
      <c r="U283" s="145">
        <v>10.023822802174623</v>
      </c>
      <c r="V283" s="145"/>
      <c r="W283" s="145" t="s">
        <v>143</v>
      </c>
      <c r="X283" s="145" t="s">
        <v>143</v>
      </c>
      <c r="Y283" s="145">
        <v>21.990043068106427</v>
      </c>
      <c r="Z283" s="145">
        <v>26.775002473355965</v>
      </c>
      <c r="AA283" s="145">
        <v>21.279940512423078</v>
      </c>
      <c r="AB283" s="145">
        <v>25.942881237466057</v>
      </c>
      <c r="AC283" s="145">
        <v>8.5035160774015033</v>
      </c>
      <c r="AD283" s="145">
        <v>11.544129526947742</v>
      </c>
    </row>
    <row r="284" spans="1:30" x14ac:dyDescent="0.25">
      <c r="A284" s="93" t="s">
        <v>5106</v>
      </c>
      <c r="B284" s="188" t="s">
        <v>143</v>
      </c>
      <c r="C284" s="188">
        <v>0.69514106583072099</v>
      </c>
      <c r="D284" s="188">
        <v>0.10031347962382445</v>
      </c>
      <c r="E284" s="188">
        <v>0.20454545454545456</v>
      </c>
      <c r="F284" s="187">
        <v>1</v>
      </c>
      <c r="G284" s="193">
        <v>1276</v>
      </c>
      <c r="H284" s="93"/>
      <c r="I284" s="188" t="s">
        <v>143</v>
      </c>
      <c r="J284" s="188" t="s">
        <v>143</v>
      </c>
      <c r="K284" s="188">
        <v>0.66900000000000004</v>
      </c>
      <c r="L284" s="188">
        <v>0.72</v>
      </c>
      <c r="M284" s="188">
        <v>8.5000000000000006E-2</v>
      </c>
      <c r="N284" s="188">
        <v>0.11799999999999999</v>
      </c>
      <c r="O284" s="188">
        <v>0.183</v>
      </c>
      <c r="P284" s="188">
        <v>0.22800000000000001</v>
      </c>
      <c r="Q284" s="144"/>
      <c r="R284" s="145" t="s">
        <v>143</v>
      </c>
      <c r="S284" s="145">
        <v>120.61772513369681</v>
      </c>
      <c r="T284" s="145">
        <v>18.994958925105383</v>
      </c>
      <c r="U284" s="145">
        <v>35.192187048052403</v>
      </c>
      <c r="V284" s="145"/>
      <c r="W284" s="145" t="s">
        <v>143</v>
      </c>
      <c r="X284" s="145" t="s">
        <v>143</v>
      </c>
      <c r="Y284" s="145">
        <v>112.6798293129545</v>
      </c>
      <c r="Z284" s="145">
        <v>128.55562095443912</v>
      </c>
      <c r="AA284" s="145">
        <v>15.704250180351405</v>
      </c>
      <c r="AB284" s="145">
        <v>22.285667669859361</v>
      </c>
      <c r="AC284" s="145">
        <v>30.922637332334673</v>
      </c>
      <c r="AD284" s="145">
        <v>39.461736763770134</v>
      </c>
    </row>
    <row r="285" spans="1:30" x14ac:dyDescent="0.25">
      <c r="A285" s="93" t="s">
        <v>5107</v>
      </c>
      <c r="B285" s="188">
        <v>6.2181933842239183E-2</v>
      </c>
      <c r="C285" s="188">
        <v>0.54055343511450382</v>
      </c>
      <c r="D285" s="188">
        <v>0.22757633587786261</v>
      </c>
      <c r="E285" s="188">
        <v>0.16968829516539441</v>
      </c>
      <c r="F285" s="187">
        <v>1</v>
      </c>
      <c r="G285" s="193">
        <v>6288</v>
      </c>
      <c r="H285" s="93"/>
      <c r="I285" s="188">
        <v>5.6000000000000001E-2</v>
      </c>
      <c r="J285" s="188">
        <v>6.8000000000000005E-2</v>
      </c>
      <c r="K285" s="188">
        <v>0.52800000000000002</v>
      </c>
      <c r="L285" s="188">
        <v>0.55300000000000005</v>
      </c>
      <c r="M285" s="188">
        <v>0.217</v>
      </c>
      <c r="N285" s="188">
        <v>0.23799999999999999</v>
      </c>
      <c r="O285" s="188">
        <v>0.161</v>
      </c>
      <c r="P285" s="188">
        <v>0.17899999999999999</v>
      </c>
      <c r="Q285" s="144"/>
      <c r="R285" s="145">
        <v>4.7651080741146776</v>
      </c>
      <c r="S285" s="145">
        <v>41.844185154809651</v>
      </c>
      <c r="T285" s="145">
        <v>17.120013599628574</v>
      </c>
      <c r="U285" s="145">
        <v>13.005234118566181</v>
      </c>
      <c r="V285" s="145"/>
      <c r="W285" s="145">
        <v>4.292783602200652</v>
      </c>
      <c r="X285" s="145">
        <v>5.2374325460287032</v>
      </c>
      <c r="Y285" s="145">
        <v>40.437439429328428</v>
      </c>
      <c r="Z285" s="145">
        <v>43.250930880290873</v>
      </c>
      <c r="AA285" s="145">
        <v>16.232979409358734</v>
      </c>
      <c r="AB285" s="145">
        <v>18.007047789898415</v>
      </c>
      <c r="AC285" s="145">
        <v>12.224879443849698</v>
      </c>
      <c r="AD285" s="145">
        <v>13.785588793282663</v>
      </c>
    </row>
    <row r="286" spans="1:30" x14ac:dyDescent="0.25">
      <c r="A286" s="93" t="s">
        <v>5108</v>
      </c>
      <c r="B286" s="188">
        <v>0.27860490763716572</v>
      </c>
      <c r="C286" s="188">
        <v>0.61138682106424047</v>
      </c>
      <c r="D286" s="188">
        <v>4.6594982078853049E-2</v>
      </c>
      <c r="E286" s="188">
        <v>6.3413289219740834E-2</v>
      </c>
      <c r="F286" s="187">
        <v>1</v>
      </c>
      <c r="G286" s="193">
        <v>7254</v>
      </c>
      <c r="H286" s="93"/>
      <c r="I286" s="188">
        <v>0.26800000000000002</v>
      </c>
      <c r="J286" s="188">
        <v>0.28899999999999998</v>
      </c>
      <c r="K286" s="188">
        <v>0.6</v>
      </c>
      <c r="L286" s="188">
        <v>0.623</v>
      </c>
      <c r="M286" s="188">
        <v>4.2000000000000003E-2</v>
      </c>
      <c r="N286" s="188">
        <v>5.1999999999999998E-2</v>
      </c>
      <c r="O286" s="188">
        <v>5.8000000000000003E-2</v>
      </c>
      <c r="P286" s="188">
        <v>6.9000000000000006E-2</v>
      </c>
      <c r="Q286" s="144"/>
      <c r="R286" s="145">
        <v>49.251851820160788</v>
      </c>
      <c r="S286" s="145">
        <v>103.28621289994305</v>
      </c>
      <c r="T286" s="145">
        <v>6.809905313647354</v>
      </c>
      <c r="U286" s="145">
        <v>10.660308993378068</v>
      </c>
      <c r="V286" s="145"/>
      <c r="W286" s="145">
        <v>47.104538200072319</v>
      </c>
      <c r="X286" s="145">
        <v>51.399165440249256</v>
      </c>
      <c r="Y286" s="145">
        <v>100.24636668640663</v>
      </c>
      <c r="Z286" s="145">
        <v>106.32605911347947</v>
      </c>
      <c r="AA286" s="145">
        <v>6.0839016794953569</v>
      </c>
      <c r="AB286" s="145">
        <v>7.5359089477993511</v>
      </c>
      <c r="AC286" s="145">
        <v>9.686111632800122</v>
      </c>
      <c r="AD286" s="145">
        <v>11.634506353956015</v>
      </c>
    </row>
    <row r="287" spans="1:30" x14ac:dyDescent="0.25">
      <c r="A287" s="93" t="s">
        <v>5109</v>
      </c>
      <c r="B287" s="188" t="s">
        <v>143</v>
      </c>
      <c r="C287" s="188">
        <v>0.52672479150871876</v>
      </c>
      <c r="D287" s="188">
        <v>0.3447687642153146</v>
      </c>
      <c r="E287" s="188">
        <v>0.12850644427596664</v>
      </c>
      <c r="F287" s="187">
        <v>1</v>
      </c>
      <c r="G287" s="193">
        <v>5276</v>
      </c>
      <c r="H287" s="93"/>
      <c r="I287" s="188" t="s">
        <v>143</v>
      </c>
      <c r="J287" s="188" t="s">
        <v>143</v>
      </c>
      <c r="K287" s="188">
        <v>0.51300000000000001</v>
      </c>
      <c r="L287" s="188">
        <v>0.54</v>
      </c>
      <c r="M287" s="188">
        <v>0.33200000000000002</v>
      </c>
      <c r="N287" s="188">
        <v>0.35799999999999998</v>
      </c>
      <c r="O287" s="188">
        <v>0.12</v>
      </c>
      <c r="P287" s="188">
        <v>0.13800000000000001</v>
      </c>
      <c r="Q287" s="144"/>
      <c r="R287" s="145" t="s">
        <v>143</v>
      </c>
      <c r="S287" s="145">
        <v>34.474293283127899</v>
      </c>
      <c r="T287" s="145">
        <v>21.895968625675039</v>
      </c>
      <c r="U287" s="145">
        <v>8.2913309549439269</v>
      </c>
      <c r="V287" s="145"/>
      <c r="W287" s="145" t="s">
        <v>143</v>
      </c>
      <c r="X287" s="145" t="s">
        <v>143</v>
      </c>
      <c r="Y287" s="145">
        <v>33.192531938619787</v>
      </c>
      <c r="Z287" s="145">
        <v>35.756054627636011</v>
      </c>
      <c r="AA287" s="145">
        <v>20.889723281491662</v>
      </c>
      <c r="AB287" s="145">
        <v>22.902213969858416</v>
      </c>
      <c r="AC287" s="145">
        <v>7.6672147268689557</v>
      </c>
      <c r="AD287" s="145">
        <v>8.9154471830188982</v>
      </c>
    </row>
    <row r="288" spans="1:30" x14ac:dyDescent="0.25">
      <c r="A288" s="93" t="s">
        <v>5110</v>
      </c>
      <c r="B288" s="188" t="s">
        <v>143</v>
      </c>
      <c r="C288" s="188">
        <v>0.75627240143369179</v>
      </c>
      <c r="D288" s="188">
        <v>8.6917562724014338E-2</v>
      </c>
      <c r="E288" s="188">
        <v>0.15681003584229392</v>
      </c>
      <c r="F288" s="187">
        <v>1</v>
      </c>
      <c r="G288" s="193">
        <v>6696</v>
      </c>
      <c r="H288" s="93"/>
      <c r="I288" s="188" t="s">
        <v>143</v>
      </c>
      <c r="J288" s="188" t="s">
        <v>143</v>
      </c>
      <c r="K288" s="188">
        <v>0.746</v>
      </c>
      <c r="L288" s="188">
        <v>0.76600000000000001</v>
      </c>
      <c r="M288" s="188">
        <v>0.08</v>
      </c>
      <c r="N288" s="188">
        <v>9.4E-2</v>
      </c>
      <c r="O288" s="188">
        <v>0.14799999999999999</v>
      </c>
      <c r="P288" s="188">
        <v>0.16600000000000001</v>
      </c>
      <c r="Q288" s="144"/>
      <c r="R288" s="145" t="s">
        <v>143</v>
      </c>
      <c r="S288" s="145">
        <v>138.49808828991766</v>
      </c>
      <c r="T288" s="145">
        <v>17.279468194656292</v>
      </c>
      <c r="U288" s="145">
        <v>28.885560692684081</v>
      </c>
      <c r="V288" s="145"/>
      <c r="W288" s="145" t="s">
        <v>143</v>
      </c>
      <c r="X288" s="145" t="s">
        <v>143</v>
      </c>
      <c r="Y288" s="145">
        <v>134.68345318040093</v>
      </c>
      <c r="Z288" s="145">
        <v>142.31272339943439</v>
      </c>
      <c r="AA288" s="145">
        <v>15.875604473053871</v>
      </c>
      <c r="AB288" s="145">
        <v>18.683331916258716</v>
      </c>
      <c r="AC288" s="145">
        <v>27.138362290761606</v>
      </c>
      <c r="AD288" s="145">
        <v>30.632759094606556</v>
      </c>
    </row>
    <row r="289" spans="1:30" x14ac:dyDescent="0.25">
      <c r="A289" s="93" t="s">
        <v>5111</v>
      </c>
      <c r="B289" s="188">
        <v>4.9382716049382713E-2</v>
      </c>
      <c r="C289" s="188">
        <v>0.60030864197530864</v>
      </c>
      <c r="D289" s="188">
        <v>0.21141975308641975</v>
      </c>
      <c r="E289" s="188">
        <v>0.1388888888888889</v>
      </c>
      <c r="F289" s="187">
        <v>1</v>
      </c>
      <c r="G289" s="193">
        <v>648</v>
      </c>
      <c r="H289" s="93"/>
      <c r="I289" s="188">
        <v>3.5000000000000003E-2</v>
      </c>
      <c r="J289" s="188">
        <v>6.9000000000000006E-2</v>
      </c>
      <c r="K289" s="188">
        <v>0.56200000000000006</v>
      </c>
      <c r="L289" s="188">
        <v>0.63700000000000001</v>
      </c>
      <c r="M289" s="188">
        <v>0.182</v>
      </c>
      <c r="N289" s="188">
        <v>0.245</v>
      </c>
      <c r="O289" s="188">
        <v>0.114</v>
      </c>
      <c r="P289" s="188">
        <v>0.16800000000000001</v>
      </c>
      <c r="Q289" s="144"/>
      <c r="R289" s="145">
        <v>3.6435971106349596</v>
      </c>
      <c r="S289" s="145">
        <v>44.584804543210296</v>
      </c>
      <c r="T289" s="145">
        <v>15.657582869137611</v>
      </c>
      <c r="U289" s="145">
        <v>10.345020804722719</v>
      </c>
      <c r="V289" s="145"/>
      <c r="W289" s="145">
        <v>2.3811551204625312</v>
      </c>
      <c r="X289" s="145">
        <v>4.906039100807388</v>
      </c>
      <c r="Y289" s="145">
        <v>40.154147467718978</v>
      </c>
      <c r="Z289" s="145">
        <v>49.015461618701615</v>
      </c>
      <c r="AA289" s="145">
        <v>13.035656407323444</v>
      </c>
      <c r="AB289" s="145">
        <v>18.279509330951779</v>
      </c>
      <c r="AC289" s="145">
        <v>8.2077173633189364</v>
      </c>
      <c r="AD289" s="145">
        <v>12.482324246126501</v>
      </c>
    </row>
    <row r="290" spans="1:30" x14ac:dyDescent="0.25">
      <c r="A290" s="93" t="s">
        <v>5112</v>
      </c>
      <c r="B290" s="188">
        <v>0.29973118279569894</v>
      </c>
      <c r="C290" s="188">
        <v>0.60080645161290325</v>
      </c>
      <c r="D290" s="188">
        <v>4.4354838709677422E-2</v>
      </c>
      <c r="E290" s="188">
        <v>5.510752688172043E-2</v>
      </c>
      <c r="F290" s="187">
        <v>1</v>
      </c>
      <c r="G290" s="193">
        <v>744</v>
      </c>
      <c r="H290" s="93"/>
      <c r="I290" s="188">
        <v>0.26800000000000002</v>
      </c>
      <c r="J290" s="188">
        <v>0.33400000000000002</v>
      </c>
      <c r="K290" s="188">
        <v>0.56499999999999995</v>
      </c>
      <c r="L290" s="188">
        <v>0.63500000000000001</v>
      </c>
      <c r="M290" s="188">
        <v>3.2000000000000001E-2</v>
      </c>
      <c r="N290" s="188">
        <v>6.2E-2</v>
      </c>
      <c r="O290" s="188">
        <v>4.1000000000000002E-2</v>
      </c>
      <c r="P290" s="188">
        <v>7.3999999999999996E-2</v>
      </c>
      <c r="Q290" s="144"/>
      <c r="R290" s="145">
        <v>48.737800426842718</v>
      </c>
      <c r="S290" s="145">
        <v>92.524325241803638</v>
      </c>
      <c r="T290" s="145">
        <v>6.4506696270534229</v>
      </c>
      <c r="U290" s="145">
        <v>8.6123487446599825</v>
      </c>
      <c r="V290" s="145"/>
      <c r="W290" s="145">
        <v>42.340900375882555</v>
      </c>
      <c r="X290" s="145">
        <v>55.13470047780288</v>
      </c>
      <c r="Y290" s="145">
        <v>83.946874427461324</v>
      </c>
      <c r="Z290" s="145">
        <v>101.10177605614595</v>
      </c>
      <c r="AA290" s="145">
        <v>4.2497514289301552</v>
      </c>
      <c r="AB290" s="145">
        <v>8.6515878251766907</v>
      </c>
      <c r="AC290" s="145">
        <v>5.9761038564456621</v>
      </c>
      <c r="AD290" s="145">
        <v>11.248593632874304</v>
      </c>
    </row>
    <row r="291" spans="1:30" x14ac:dyDescent="0.25">
      <c r="A291" s="93" t="s">
        <v>5113</v>
      </c>
      <c r="B291" s="188" t="s">
        <v>143</v>
      </c>
      <c r="C291" s="188">
        <v>0.52456839309428949</v>
      </c>
      <c r="D291" s="188">
        <v>0.35989375830013282</v>
      </c>
      <c r="E291" s="188">
        <v>0.11553784860557768</v>
      </c>
      <c r="F291" s="187">
        <v>1</v>
      </c>
      <c r="G291" s="193">
        <v>753</v>
      </c>
      <c r="H291" s="93"/>
      <c r="I291" s="188" t="s">
        <v>143</v>
      </c>
      <c r="J291" s="188" t="s">
        <v>143</v>
      </c>
      <c r="K291" s="188">
        <v>0.48899999999999999</v>
      </c>
      <c r="L291" s="188">
        <v>0.56000000000000005</v>
      </c>
      <c r="M291" s="188">
        <v>0.32600000000000001</v>
      </c>
      <c r="N291" s="188">
        <v>0.39500000000000002</v>
      </c>
      <c r="O291" s="188">
        <v>9.5000000000000001E-2</v>
      </c>
      <c r="P291" s="188">
        <v>0.14000000000000001</v>
      </c>
      <c r="Q291" s="144"/>
      <c r="R291" s="145" t="s">
        <v>143</v>
      </c>
      <c r="S291" s="145">
        <v>45.614710596649012</v>
      </c>
      <c r="T291" s="145">
        <v>31.178879975870284</v>
      </c>
      <c r="U291" s="145">
        <v>10.08362513475701</v>
      </c>
      <c r="V291" s="145"/>
      <c r="W291" s="145" t="s">
        <v>143</v>
      </c>
      <c r="X291" s="145" t="s">
        <v>143</v>
      </c>
      <c r="Y291" s="145">
        <v>41.116265261115288</v>
      </c>
      <c r="Z291" s="145">
        <v>50.113155932182735</v>
      </c>
      <c r="AA291" s="145">
        <v>27.466675106320277</v>
      </c>
      <c r="AB291" s="145">
        <v>34.891084845420295</v>
      </c>
      <c r="AC291" s="145">
        <v>7.964712077655637</v>
      </c>
      <c r="AD291" s="145">
        <v>12.202538191858384</v>
      </c>
    </row>
    <row r="292" spans="1:30" x14ac:dyDescent="0.25">
      <c r="A292" s="93" t="s">
        <v>5114</v>
      </c>
      <c r="B292" s="188" t="s">
        <v>143</v>
      </c>
      <c r="C292" s="188">
        <v>0.77594728171334426</v>
      </c>
      <c r="D292" s="188">
        <v>7.57825370675453E-2</v>
      </c>
      <c r="E292" s="188">
        <v>0.14827018121911037</v>
      </c>
      <c r="F292" s="187">
        <v>1</v>
      </c>
      <c r="G292" s="193">
        <v>607</v>
      </c>
      <c r="H292" s="93"/>
      <c r="I292" s="188" t="s">
        <v>143</v>
      </c>
      <c r="J292" s="188" t="s">
        <v>143</v>
      </c>
      <c r="K292" s="188">
        <v>0.74099999999999999</v>
      </c>
      <c r="L292" s="188">
        <v>0.80700000000000005</v>
      </c>
      <c r="M292" s="188">
        <v>5.7000000000000002E-2</v>
      </c>
      <c r="N292" s="188">
        <v>0.1</v>
      </c>
      <c r="O292" s="188">
        <v>0.122</v>
      </c>
      <c r="P292" s="188">
        <v>0.17899999999999999</v>
      </c>
      <c r="Q292" s="144"/>
      <c r="R292" s="145" t="s">
        <v>143</v>
      </c>
      <c r="S292" s="145">
        <v>122.41544301340159</v>
      </c>
      <c r="T292" s="145">
        <v>13.181810571954594</v>
      </c>
      <c r="U292" s="145">
        <v>22.927747690331834</v>
      </c>
      <c r="V292" s="145"/>
      <c r="W292" s="145" t="s">
        <v>143</v>
      </c>
      <c r="X292" s="145" t="s">
        <v>143</v>
      </c>
      <c r="Y292" s="145">
        <v>111.35985550795525</v>
      </c>
      <c r="Z292" s="145">
        <v>133.47103051884793</v>
      </c>
      <c r="AA292" s="145">
        <v>9.3724487766257081</v>
      </c>
      <c r="AB292" s="145">
        <v>16.991172367283479</v>
      </c>
      <c r="AC292" s="145">
        <v>18.190825941483084</v>
      </c>
      <c r="AD292" s="145">
        <v>27.664669439180585</v>
      </c>
    </row>
    <row r="293" spans="1:30" x14ac:dyDescent="0.25">
      <c r="A293" s="93" t="s">
        <v>5115</v>
      </c>
      <c r="B293" s="188">
        <v>4.9295774647887321E-2</v>
      </c>
      <c r="C293" s="188">
        <v>0.67303822937625757</v>
      </c>
      <c r="D293" s="188">
        <v>0.16096579476861167</v>
      </c>
      <c r="E293" s="188">
        <v>0.11670020120724346</v>
      </c>
      <c r="F293" s="187">
        <v>1.0000000000000002</v>
      </c>
      <c r="G293" s="193">
        <v>994</v>
      </c>
      <c r="H293" s="93"/>
      <c r="I293" s="188">
        <v>3.6999999999999998E-2</v>
      </c>
      <c r="J293" s="188">
        <v>6.5000000000000002E-2</v>
      </c>
      <c r="K293" s="188">
        <v>0.64300000000000002</v>
      </c>
      <c r="L293" s="188">
        <v>0.70099999999999996</v>
      </c>
      <c r="M293" s="188">
        <v>0.13900000000000001</v>
      </c>
      <c r="N293" s="188">
        <v>0.185</v>
      </c>
      <c r="O293" s="188">
        <v>9.8000000000000004E-2</v>
      </c>
      <c r="P293" s="188">
        <v>0.13800000000000001</v>
      </c>
      <c r="Q293" s="144"/>
      <c r="R293" s="145">
        <v>3.3524034294483847</v>
      </c>
      <c r="S293" s="145">
        <v>46.526202771553173</v>
      </c>
      <c r="T293" s="145">
        <v>10.737526807555042</v>
      </c>
      <c r="U293" s="145">
        <v>8.0471084567824427</v>
      </c>
      <c r="V293" s="145"/>
      <c r="W293" s="145">
        <v>2.4137304692028367</v>
      </c>
      <c r="X293" s="145">
        <v>4.2910763896939326</v>
      </c>
      <c r="Y293" s="145">
        <v>43.000541203523703</v>
      </c>
      <c r="Z293" s="145">
        <v>50.051864339582643</v>
      </c>
      <c r="AA293" s="145">
        <v>9.0737297912545127</v>
      </c>
      <c r="AB293" s="145">
        <v>12.401323823855572</v>
      </c>
      <c r="AC293" s="145">
        <v>6.5826841410774062</v>
      </c>
      <c r="AD293" s="145">
        <v>9.5115327724874792</v>
      </c>
    </row>
    <row r="294" spans="1:30" x14ac:dyDescent="0.25">
      <c r="A294" s="93" t="s">
        <v>5116</v>
      </c>
      <c r="B294" s="188">
        <v>0.28278999241849884</v>
      </c>
      <c r="C294" s="188">
        <v>0.63229719484457925</v>
      </c>
      <c r="D294" s="188">
        <v>3.4116755117513269E-2</v>
      </c>
      <c r="E294" s="188">
        <v>5.0796057619408641E-2</v>
      </c>
      <c r="F294" s="187">
        <v>1</v>
      </c>
      <c r="G294" s="193">
        <v>1319</v>
      </c>
      <c r="H294" s="93"/>
      <c r="I294" s="188">
        <v>0.25900000000000001</v>
      </c>
      <c r="J294" s="188">
        <v>0.308</v>
      </c>
      <c r="K294" s="188">
        <v>0.60599999999999998</v>
      </c>
      <c r="L294" s="188">
        <v>0.65800000000000003</v>
      </c>
      <c r="M294" s="188">
        <v>2.5999999999999999E-2</v>
      </c>
      <c r="N294" s="188">
        <v>4.4999999999999998E-2</v>
      </c>
      <c r="O294" s="188">
        <v>0.04</v>
      </c>
      <c r="P294" s="188">
        <v>6.4000000000000001E-2</v>
      </c>
      <c r="Q294" s="144"/>
      <c r="R294" s="145">
        <v>50.452515838513705</v>
      </c>
      <c r="S294" s="145">
        <v>104.64735721026635</v>
      </c>
      <c r="T294" s="145">
        <v>5.2083755831363456</v>
      </c>
      <c r="U294" s="145">
        <v>8.3931629179737968</v>
      </c>
      <c r="V294" s="145"/>
      <c r="W294" s="145">
        <v>45.332344633685274</v>
      </c>
      <c r="X294" s="145">
        <v>55.572687043342135</v>
      </c>
      <c r="Y294" s="145">
        <v>97.545019626353238</v>
      </c>
      <c r="Z294" s="145">
        <v>111.74969479417946</v>
      </c>
      <c r="AA294" s="145">
        <v>3.686594753920597</v>
      </c>
      <c r="AB294" s="145">
        <v>6.7301564123520947</v>
      </c>
      <c r="AC294" s="145">
        <v>6.3834023398154205</v>
      </c>
      <c r="AD294" s="145">
        <v>10.402923496132173</v>
      </c>
    </row>
    <row r="295" spans="1:30" x14ac:dyDescent="0.25">
      <c r="A295" s="93" t="s">
        <v>5117</v>
      </c>
      <c r="B295" s="188" t="s">
        <v>143</v>
      </c>
      <c r="C295" s="188">
        <v>0.64043715846994531</v>
      </c>
      <c r="D295" s="188">
        <v>0.26557377049180325</v>
      </c>
      <c r="E295" s="188">
        <v>9.3989071038251368E-2</v>
      </c>
      <c r="F295" s="187">
        <v>1</v>
      </c>
      <c r="G295" s="193">
        <v>915</v>
      </c>
      <c r="H295" s="93"/>
      <c r="I295" s="188" t="s">
        <v>143</v>
      </c>
      <c r="J295" s="188" t="s">
        <v>143</v>
      </c>
      <c r="K295" s="188">
        <v>0.60899999999999999</v>
      </c>
      <c r="L295" s="188">
        <v>0.67100000000000004</v>
      </c>
      <c r="M295" s="188">
        <v>0.23799999999999999</v>
      </c>
      <c r="N295" s="188">
        <v>0.29499999999999998</v>
      </c>
      <c r="O295" s="188">
        <v>7.6999999999999999E-2</v>
      </c>
      <c r="P295" s="188">
        <v>0.115</v>
      </c>
      <c r="Q295" s="144"/>
      <c r="R295" s="145" t="s">
        <v>143</v>
      </c>
      <c r="S295" s="145">
        <v>40.574479280721519</v>
      </c>
      <c r="T295" s="145">
        <v>16.429483105432382</v>
      </c>
      <c r="U295" s="145">
        <v>5.9017485051504295</v>
      </c>
      <c r="V295" s="145"/>
      <c r="W295" s="145" t="s">
        <v>143</v>
      </c>
      <c r="X295" s="145" t="s">
        <v>143</v>
      </c>
      <c r="Y295" s="145">
        <v>37.28929135253491</v>
      </c>
      <c r="Z295" s="145">
        <v>43.859667208908128</v>
      </c>
      <c r="AA295" s="145">
        <v>14.36373751349984</v>
      </c>
      <c r="AB295" s="145">
        <v>18.495228697364922</v>
      </c>
      <c r="AC295" s="145">
        <v>4.6544007653535786</v>
      </c>
      <c r="AD295" s="145">
        <v>7.1490962449472804</v>
      </c>
    </row>
    <row r="296" spans="1:30" x14ac:dyDescent="0.25">
      <c r="A296" s="93" t="s">
        <v>5118</v>
      </c>
      <c r="B296" s="188" t="s">
        <v>143</v>
      </c>
      <c r="C296" s="188">
        <v>0.8214285714285714</v>
      </c>
      <c r="D296" s="188">
        <v>8.5884353741496597E-2</v>
      </c>
      <c r="E296" s="188">
        <v>9.2687074829931979E-2</v>
      </c>
      <c r="F296" s="187">
        <v>1</v>
      </c>
      <c r="G296" s="193">
        <v>1176</v>
      </c>
      <c r="H296" s="93"/>
      <c r="I296" s="188" t="s">
        <v>143</v>
      </c>
      <c r="J296" s="188" t="s">
        <v>143</v>
      </c>
      <c r="K296" s="188">
        <v>0.79900000000000004</v>
      </c>
      <c r="L296" s="188">
        <v>0.84199999999999997</v>
      </c>
      <c r="M296" s="188">
        <v>7.0999999999999994E-2</v>
      </c>
      <c r="N296" s="188">
        <v>0.10299999999999999</v>
      </c>
      <c r="O296" s="188">
        <v>7.6999999999999999E-2</v>
      </c>
      <c r="P296" s="188">
        <v>0.111</v>
      </c>
      <c r="Q296" s="144"/>
      <c r="R296" s="145" t="s">
        <v>143</v>
      </c>
      <c r="S296" s="145">
        <v>151.15200401849478</v>
      </c>
      <c r="T296" s="145">
        <v>16.09671637105096</v>
      </c>
      <c r="U296" s="145">
        <v>17.008928853554274</v>
      </c>
      <c r="V296" s="145"/>
      <c r="W296" s="145" t="s">
        <v>143</v>
      </c>
      <c r="X296" s="145" t="s">
        <v>143</v>
      </c>
      <c r="Y296" s="145">
        <v>141.62006143420723</v>
      </c>
      <c r="Z296" s="145">
        <v>160.68394660278233</v>
      </c>
      <c r="AA296" s="145">
        <v>12.957417410877254</v>
      </c>
      <c r="AB296" s="145">
        <v>19.236015331224664</v>
      </c>
      <c r="AC296" s="145">
        <v>13.815775422233687</v>
      </c>
      <c r="AD296" s="145">
        <v>20.202082284874859</v>
      </c>
    </row>
    <row r="297" spans="1:30" x14ac:dyDescent="0.25">
      <c r="A297" s="93" t="s">
        <v>5119</v>
      </c>
      <c r="B297" s="188">
        <v>5.5555555555555552E-2</v>
      </c>
      <c r="C297" s="188">
        <v>0.58486238532110091</v>
      </c>
      <c r="D297" s="188">
        <v>0.22298674821610601</v>
      </c>
      <c r="E297" s="188">
        <v>0.1365953109072375</v>
      </c>
      <c r="F297" s="187">
        <v>1</v>
      </c>
      <c r="G297" s="193">
        <v>3924</v>
      </c>
      <c r="H297" s="93"/>
      <c r="I297" s="188">
        <v>4.9000000000000002E-2</v>
      </c>
      <c r="J297" s="188">
        <v>6.3E-2</v>
      </c>
      <c r="K297" s="188">
        <v>0.56899999999999995</v>
      </c>
      <c r="L297" s="188">
        <v>0.6</v>
      </c>
      <c r="M297" s="188">
        <v>0.21</v>
      </c>
      <c r="N297" s="188">
        <v>0.23599999999999999</v>
      </c>
      <c r="O297" s="188">
        <v>0.126</v>
      </c>
      <c r="P297" s="188">
        <v>0.14799999999999999</v>
      </c>
      <c r="Q297" s="144"/>
      <c r="R297" s="145">
        <v>3.850123711591225</v>
      </c>
      <c r="S297" s="145">
        <v>43.177581819360491</v>
      </c>
      <c r="T297" s="145">
        <v>16.326830263233958</v>
      </c>
      <c r="U297" s="145">
        <v>10.108650701508175</v>
      </c>
      <c r="V297" s="145"/>
      <c r="W297" s="145">
        <v>3.3390276798992944</v>
      </c>
      <c r="X297" s="145">
        <v>4.3612197432831561</v>
      </c>
      <c r="Y297" s="145">
        <v>41.411043582407956</v>
      </c>
      <c r="Z297" s="145">
        <v>44.944120056313025</v>
      </c>
      <c r="AA297" s="145">
        <v>15.245012962278883</v>
      </c>
      <c r="AB297" s="145">
        <v>17.408647564189032</v>
      </c>
      <c r="AC297" s="145">
        <v>9.2528613732143246</v>
      </c>
      <c r="AD297" s="145">
        <v>10.964440029802025</v>
      </c>
    </row>
    <row r="298" spans="1:30" x14ac:dyDescent="0.25">
      <c r="A298" s="93" t="s">
        <v>5120</v>
      </c>
      <c r="B298" s="188">
        <v>0.32537822288514812</v>
      </c>
      <c r="C298" s="188">
        <v>0.5731941189004901</v>
      </c>
      <c r="D298" s="188">
        <v>4.3042829746430852E-2</v>
      </c>
      <c r="E298" s="188">
        <v>5.8384828467930958E-2</v>
      </c>
      <c r="F298" s="187">
        <v>0.99999999999999989</v>
      </c>
      <c r="G298" s="193">
        <v>4693</v>
      </c>
      <c r="H298" s="93"/>
      <c r="I298" s="188">
        <v>0.312</v>
      </c>
      <c r="J298" s="188">
        <v>0.33900000000000002</v>
      </c>
      <c r="K298" s="188">
        <v>0.55900000000000005</v>
      </c>
      <c r="L298" s="188">
        <v>0.58699999999999997</v>
      </c>
      <c r="M298" s="188">
        <v>3.7999999999999999E-2</v>
      </c>
      <c r="N298" s="188">
        <v>4.9000000000000002E-2</v>
      </c>
      <c r="O298" s="188">
        <v>5.1999999999999998E-2</v>
      </c>
      <c r="P298" s="188">
        <v>6.5000000000000002E-2</v>
      </c>
      <c r="Q298" s="144"/>
      <c r="R298" s="145">
        <v>54.944435468832417</v>
      </c>
      <c r="S298" s="145">
        <v>97.308716055080239</v>
      </c>
      <c r="T298" s="145">
        <v>6.3686792934584222</v>
      </c>
      <c r="U298" s="145">
        <v>9.4901030132187767</v>
      </c>
      <c r="V298" s="145"/>
      <c r="W298" s="145">
        <v>52.188555688854905</v>
      </c>
      <c r="X298" s="145">
        <v>57.700315248809929</v>
      </c>
      <c r="Y298" s="145">
        <v>93.631393939470144</v>
      </c>
      <c r="Z298" s="145">
        <v>100.98603817069034</v>
      </c>
      <c r="AA298" s="145">
        <v>5.4904058191042306</v>
      </c>
      <c r="AB298" s="145">
        <v>7.2469527678126138</v>
      </c>
      <c r="AC298" s="145">
        <v>8.3663995571588856</v>
      </c>
      <c r="AD298" s="145">
        <v>10.613806469278668</v>
      </c>
    </row>
    <row r="299" spans="1:30" x14ac:dyDescent="0.25">
      <c r="A299" s="93" t="s">
        <v>5121</v>
      </c>
      <c r="B299" s="188" t="s">
        <v>143</v>
      </c>
      <c r="C299" s="188">
        <v>0.50683403068340305</v>
      </c>
      <c r="D299" s="188">
        <v>0.33612273361227335</v>
      </c>
      <c r="E299" s="188">
        <v>0.15704323570432357</v>
      </c>
      <c r="F299" s="187">
        <v>0.99999999999999989</v>
      </c>
      <c r="G299" s="193">
        <v>3585</v>
      </c>
      <c r="H299" s="93"/>
      <c r="I299" s="188" t="s">
        <v>143</v>
      </c>
      <c r="J299" s="188" t="s">
        <v>143</v>
      </c>
      <c r="K299" s="188">
        <v>0.49</v>
      </c>
      <c r="L299" s="188">
        <v>0.52300000000000002</v>
      </c>
      <c r="M299" s="188">
        <v>0.32100000000000001</v>
      </c>
      <c r="N299" s="188">
        <v>0.35199999999999998</v>
      </c>
      <c r="O299" s="188">
        <v>0.14599999999999999</v>
      </c>
      <c r="P299" s="188">
        <v>0.16900000000000001</v>
      </c>
      <c r="Q299" s="144"/>
      <c r="R299" s="145" t="s">
        <v>143</v>
      </c>
      <c r="S299" s="145">
        <v>34.123203445516566</v>
      </c>
      <c r="T299" s="145">
        <v>22.361533098736309</v>
      </c>
      <c r="U299" s="145">
        <v>10.510702323401501</v>
      </c>
      <c r="V299" s="145"/>
      <c r="W299" s="145" t="s">
        <v>143</v>
      </c>
      <c r="X299" s="145" t="s">
        <v>143</v>
      </c>
      <c r="Y299" s="145">
        <v>32.554183721293576</v>
      </c>
      <c r="Z299" s="145">
        <v>35.692223169739556</v>
      </c>
      <c r="AA299" s="145">
        <v>21.098937929927924</v>
      </c>
      <c r="AB299" s="145">
        <v>23.624128267544695</v>
      </c>
      <c r="AC299" s="145">
        <v>9.6424746775231576</v>
      </c>
      <c r="AD299" s="145">
        <v>11.378929969279845</v>
      </c>
    </row>
    <row r="300" spans="1:30" x14ac:dyDescent="0.25">
      <c r="A300" s="93" t="s">
        <v>5122</v>
      </c>
      <c r="B300" s="188" t="s">
        <v>143</v>
      </c>
      <c r="C300" s="188">
        <v>0.73684210526315785</v>
      </c>
      <c r="D300" s="188">
        <v>8.771929824561403E-2</v>
      </c>
      <c r="E300" s="188">
        <v>0.17543859649122806</v>
      </c>
      <c r="F300" s="187">
        <v>0.99999999999999989</v>
      </c>
      <c r="G300" s="193">
        <v>3990</v>
      </c>
      <c r="H300" s="93"/>
      <c r="I300" s="188" t="s">
        <v>143</v>
      </c>
      <c r="J300" s="188" t="s">
        <v>143</v>
      </c>
      <c r="K300" s="188">
        <v>0.72299999999999998</v>
      </c>
      <c r="L300" s="188">
        <v>0.75</v>
      </c>
      <c r="M300" s="188">
        <v>7.9000000000000001E-2</v>
      </c>
      <c r="N300" s="188">
        <v>9.7000000000000003E-2</v>
      </c>
      <c r="O300" s="188">
        <v>0.16400000000000001</v>
      </c>
      <c r="P300" s="188">
        <v>0.188</v>
      </c>
      <c r="Q300" s="144"/>
      <c r="R300" s="145" t="s">
        <v>143</v>
      </c>
      <c r="S300" s="145">
        <v>119.74140891288661</v>
      </c>
      <c r="T300" s="145">
        <v>16.378039358647975</v>
      </c>
      <c r="U300" s="145">
        <v>29.484264922933555</v>
      </c>
      <c r="V300" s="145"/>
      <c r="W300" s="145" t="s">
        <v>143</v>
      </c>
      <c r="X300" s="145" t="s">
        <v>143</v>
      </c>
      <c r="Y300" s="145">
        <v>115.41301507555707</v>
      </c>
      <c r="Z300" s="145">
        <v>124.06980275021616</v>
      </c>
      <c r="AA300" s="145">
        <v>14.662171024127508</v>
      </c>
      <c r="AB300" s="145">
        <v>18.093907693168443</v>
      </c>
      <c r="AC300" s="145">
        <v>27.300040010815994</v>
      </c>
      <c r="AD300" s="145">
        <v>31.668489835051115</v>
      </c>
    </row>
    <row r="301" spans="1:30" x14ac:dyDescent="0.25">
      <c r="A301" s="93" t="s">
        <v>5123</v>
      </c>
      <c r="B301" s="188">
        <v>8.5413929040735873E-2</v>
      </c>
      <c r="C301" s="188">
        <v>0.52562417871222078</v>
      </c>
      <c r="D301" s="188">
        <v>0.2137538326763031</v>
      </c>
      <c r="E301" s="188">
        <v>0.17520805957074026</v>
      </c>
      <c r="F301" s="187">
        <v>1</v>
      </c>
      <c r="G301" s="193">
        <v>2283</v>
      </c>
      <c r="H301" s="93"/>
      <c r="I301" s="188">
        <v>7.4999999999999997E-2</v>
      </c>
      <c r="J301" s="188">
        <v>9.8000000000000004E-2</v>
      </c>
      <c r="K301" s="188">
        <v>0.505</v>
      </c>
      <c r="L301" s="188">
        <v>0.54600000000000004</v>
      </c>
      <c r="M301" s="188">
        <v>0.19700000000000001</v>
      </c>
      <c r="N301" s="188">
        <v>0.23100000000000001</v>
      </c>
      <c r="O301" s="188">
        <v>0.16</v>
      </c>
      <c r="P301" s="188">
        <v>0.191</v>
      </c>
      <c r="Q301" s="144"/>
      <c r="R301" s="145">
        <v>6.4350299381631135</v>
      </c>
      <c r="S301" s="145">
        <v>40.780257790289284</v>
      </c>
      <c r="T301" s="145">
        <v>16.685723379090938</v>
      </c>
      <c r="U301" s="145">
        <v>13.638163575406381</v>
      </c>
      <c r="V301" s="145"/>
      <c r="W301" s="145">
        <v>5.5318186900560127</v>
      </c>
      <c r="X301" s="145">
        <v>7.3382411862702144</v>
      </c>
      <c r="Y301" s="145">
        <v>38.472897494630388</v>
      </c>
      <c r="Z301" s="145">
        <v>43.087618085948179</v>
      </c>
      <c r="AA301" s="145">
        <v>15.205282052993548</v>
      </c>
      <c r="AB301" s="145">
        <v>18.166164705188326</v>
      </c>
      <c r="AC301" s="145">
        <v>12.301623545016556</v>
      </c>
      <c r="AD301" s="145">
        <v>14.974703605796206</v>
      </c>
    </row>
    <row r="302" spans="1:30" x14ac:dyDescent="0.25">
      <c r="A302" s="93" t="s">
        <v>5124</v>
      </c>
      <c r="B302" s="188">
        <v>0.29469164715066354</v>
      </c>
      <c r="C302" s="188">
        <v>0.62646370023419207</v>
      </c>
      <c r="D302" s="188">
        <v>3.2786885245901641E-2</v>
      </c>
      <c r="E302" s="188">
        <v>4.6057767369242782E-2</v>
      </c>
      <c r="F302" s="187">
        <v>1</v>
      </c>
      <c r="G302" s="193">
        <v>2562</v>
      </c>
      <c r="H302" s="93"/>
      <c r="I302" s="188">
        <v>0.27700000000000002</v>
      </c>
      <c r="J302" s="188">
        <v>0.313</v>
      </c>
      <c r="K302" s="188">
        <v>0.60799999999999998</v>
      </c>
      <c r="L302" s="188">
        <v>0.64500000000000002</v>
      </c>
      <c r="M302" s="188">
        <v>2.7E-2</v>
      </c>
      <c r="N302" s="188">
        <v>0.04</v>
      </c>
      <c r="O302" s="188">
        <v>3.9E-2</v>
      </c>
      <c r="P302" s="188">
        <v>5.5E-2</v>
      </c>
      <c r="Q302" s="144"/>
      <c r="R302" s="145">
        <v>48.956815435281428</v>
      </c>
      <c r="S302" s="145">
        <v>102.32417787251183</v>
      </c>
      <c r="T302" s="145">
        <v>4.9885662166000726</v>
      </c>
      <c r="U302" s="145">
        <v>7.3974922903595868</v>
      </c>
      <c r="V302" s="145"/>
      <c r="W302" s="145">
        <v>45.464642393611271</v>
      </c>
      <c r="X302" s="145">
        <v>52.448988476951584</v>
      </c>
      <c r="Y302" s="145">
        <v>97.318109037918632</v>
      </c>
      <c r="Z302" s="145">
        <v>107.33024670710502</v>
      </c>
      <c r="AA302" s="145">
        <v>3.9217437094128385</v>
      </c>
      <c r="AB302" s="145">
        <v>6.0553887237873063</v>
      </c>
      <c r="AC302" s="145">
        <v>6.0627433371932877</v>
      </c>
      <c r="AD302" s="145">
        <v>8.7322412435258858</v>
      </c>
    </row>
    <row r="303" spans="1:30" x14ac:dyDescent="0.25">
      <c r="A303" s="93" t="s">
        <v>5125</v>
      </c>
      <c r="B303" s="188" t="s">
        <v>143</v>
      </c>
      <c r="C303" s="188">
        <v>0.573541842772612</v>
      </c>
      <c r="D303" s="188">
        <v>0.32628909551986474</v>
      </c>
      <c r="E303" s="188">
        <v>0.10016906170752325</v>
      </c>
      <c r="F303" s="187">
        <v>1</v>
      </c>
      <c r="G303" s="193">
        <v>2366</v>
      </c>
      <c r="H303" s="93"/>
      <c r="I303" s="188" t="s">
        <v>143</v>
      </c>
      <c r="J303" s="188" t="s">
        <v>143</v>
      </c>
      <c r="K303" s="188">
        <v>0.55400000000000005</v>
      </c>
      <c r="L303" s="188">
        <v>0.59299999999999997</v>
      </c>
      <c r="M303" s="188">
        <v>0.308</v>
      </c>
      <c r="N303" s="188">
        <v>0.34499999999999997</v>
      </c>
      <c r="O303" s="188">
        <v>8.8999999999999996E-2</v>
      </c>
      <c r="P303" s="188">
        <v>0.113</v>
      </c>
      <c r="Q303" s="144"/>
      <c r="R303" s="145" t="s">
        <v>143</v>
      </c>
      <c r="S303" s="145">
        <v>45.874744308179352</v>
      </c>
      <c r="T303" s="145">
        <v>26.265894514890725</v>
      </c>
      <c r="U303" s="145">
        <v>7.9891982261939978</v>
      </c>
      <c r="V303" s="145"/>
      <c r="W303" s="145" t="s">
        <v>143</v>
      </c>
      <c r="X303" s="145" t="s">
        <v>143</v>
      </c>
      <c r="Y303" s="145">
        <v>43.433901541082903</v>
      </c>
      <c r="Z303" s="145">
        <v>48.315587075275801</v>
      </c>
      <c r="AA303" s="145">
        <v>24.413047266117161</v>
      </c>
      <c r="AB303" s="145">
        <v>28.118741763664289</v>
      </c>
      <c r="AC303" s="145">
        <v>6.9720480111253309</v>
      </c>
      <c r="AD303" s="145">
        <v>9.0063484412626647</v>
      </c>
    </row>
    <row r="304" spans="1:30" x14ac:dyDescent="0.25">
      <c r="A304" s="93" t="s">
        <v>5126</v>
      </c>
      <c r="B304" s="188" t="s">
        <v>143</v>
      </c>
      <c r="C304" s="188">
        <v>0.87083708370837087</v>
      </c>
      <c r="D304" s="188">
        <v>5.8955895589558958E-2</v>
      </c>
      <c r="E304" s="188">
        <v>7.0207020702070203E-2</v>
      </c>
      <c r="F304" s="187">
        <v>1</v>
      </c>
      <c r="G304" s="193">
        <v>2222</v>
      </c>
      <c r="H304" s="93"/>
      <c r="I304" s="188" t="s">
        <v>143</v>
      </c>
      <c r="J304" s="188" t="s">
        <v>143</v>
      </c>
      <c r="K304" s="188">
        <v>0.85599999999999998</v>
      </c>
      <c r="L304" s="188">
        <v>0.88400000000000001</v>
      </c>
      <c r="M304" s="188">
        <v>0.05</v>
      </c>
      <c r="N304" s="188">
        <v>7.0000000000000007E-2</v>
      </c>
      <c r="O304" s="188">
        <v>0.06</v>
      </c>
      <c r="P304" s="188">
        <v>8.2000000000000003E-2</v>
      </c>
      <c r="Q304" s="144"/>
      <c r="R304" s="145" t="s">
        <v>143</v>
      </c>
      <c r="S304" s="145">
        <v>143.23958839107857</v>
      </c>
      <c r="T304" s="145">
        <v>11.281810616870237</v>
      </c>
      <c r="U304" s="145">
        <v>12.070073502486139</v>
      </c>
      <c r="V304" s="145"/>
      <c r="W304" s="145" t="s">
        <v>143</v>
      </c>
      <c r="X304" s="145" t="s">
        <v>143</v>
      </c>
      <c r="Y304" s="145">
        <v>136.85726727765322</v>
      </c>
      <c r="Z304" s="145">
        <v>149.62190950450392</v>
      </c>
      <c r="AA304" s="145">
        <v>9.3498457311917829</v>
      </c>
      <c r="AB304" s="145">
        <v>13.213775502548691</v>
      </c>
      <c r="AC304" s="145">
        <v>10.175970087966228</v>
      </c>
      <c r="AD304" s="145">
        <v>13.96417691700605</v>
      </c>
    </row>
    <row r="305" spans="1:30" x14ac:dyDescent="0.25">
      <c r="A305" s="93" t="s">
        <v>5127</v>
      </c>
      <c r="B305" s="188">
        <v>9.6093399191737761E-2</v>
      </c>
      <c r="C305" s="188">
        <v>0.57700942972608893</v>
      </c>
      <c r="D305" s="188">
        <v>0.22586439155814997</v>
      </c>
      <c r="E305" s="188">
        <v>0.10103277952402336</v>
      </c>
      <c r="F305" s="187">
        <v>1</v>
      </c>
      <c r="G305" s="193">
        <v>2227</v>
      </c>
      <c r="H305" s="93"/>
      <c r="I305" s="188">
        <v>8.5000000000000006E-2</v>
      </c>
      <c r="J305" s="188">
        <v>0.109</v>
      </c>
      <c r="K305" s="188">
        <v>0.55600000000000005</v>
      </c>
      <c r="L305" s="188">
        <v>0.59699999999999998</v>
      </c>
      <c r="M305" s="188">
        <v>0.20899999999999999</v>
      </c>
      <c r="N305" s="188">
        <v>0.24399999999999999</v>
      </c>
      <c r="O305" s="188">
        <v>8.8999999999999996E-2</v>
      </c>
      <c r="P305" s="188">
        <v>0.114</v>
      </c>
      <c r="Q305" s="144"/>
      <c r="R305" s="145">
        <v>6.6366146972905327</v>
      </c>
      <c r="S305" s="145">
        <v>41.357898630399326</v>
      </c>
      <c r="T305" s="145">
        <v>16.402256635521656</v>
      </c>
      <c r="U305" s="145">
        <v>7.288981684946787</v>
      </c>
      <c r="V305" s="145"/>
      <c r="W305" s="145">
        <v>5.7474222009005729</v>
      </c>
      <c r="X305" s="145">
        <v>7.5258071936804924</v>
      </c>
      <c r="Y305" s="145">
        <v>39.096573693703967</v>
      </c>
      <c r="Z305" s="145">
        <v>43.619223567094686</v>
      </c>
      <c r="AA305" s="145">
        <v>14.968829302177895</v>
      </c>
      <c r="AB305" s="145">
        <v>17.835683968865418</v>
      </c>
      <c r="AC305" s="145">
        <v>6.3365547447804067</v>
      </c>
      <c r="AD305" s="145">
        <v>8.2414086251131664</v>
      </c>
    </row>
    <row r="306" spans="1:30" x14ac:dyDescent="0.25">
      <c r="A306" s="93" t="s">
        <v>5128</v>
      </c>
      <c r="B306" s="188">
        <v>0.2866171003717472</v>
      </c>
      <c r="C306" s="188">
        <v>0.63308550185873602</v>
      </c>
      <c r="D306" s="188">
        <v>2.9368029739776952E-2</v>
      </c>
      <c r="E306" s="188">
        <v>5.0929368029739776E-2</v>
      </c>
      <c r="F306" s="187">
        <v>1</v>
      </c>
      <c r="G306" s="193">
        <v>2690</v>
      </c>
      <c r="H306" s="93"/>
      <c r="I306" s="188">
        <v>0.27</v>
      </c>
      <c r="J306" s="188">
        <v>0.30399999999999999</v>
      </c>
      <c r="K306" s="188">
        <v>0.61499999999999999</v>
      </c>
      <c r="L306" s="188">
        <v>0.65100000000000002</v>
      </c>
      <c r="M306" s="188">
        <v>2.4E-2</v>
      </c>
      <c r="N306" s="188">
        <v>3.5999999999999997E-2</v>
      </c>
      <c r="O306" s="188">
        <v>4.2999999999999997E-2</v>
      </c>
      <c r="P306" s="188">
        <v>0.06</v>
      </c>
      <c r="Q306" s="144"/>
      <c r="R306" s="145">
        <v>47.293705544550576</v>
      </c>
      <c r="S306" s="145">
        <v>105.75647091697893</v>
      </c>
      <c r="T306" s="145">
        <v>4.5226632767820014</v>
      </c>
      <c r="U306" s="145">
        <v>8.6293878233024017</v>
      </c>
      <c r="V306" s="145"/>
      <c r="W306" s="145">
        <v>43.955352790454569</v>
      </c>
      <c r="X306" s="145">
        <v>50.632058298646584</v>
      </c>
      <c r="Y306" s="145">
        <v>100.73355743790212</v>
      </c>
      <c r="Z306" s="145">
        <v>110.77938439605573</v>
      </c>
      <c r="AA306" s="145">
        <v>3.5253381051787058</v>
      </c>
      <c r="AB306" s="145">
        <v>5.5199884483852966</v>
      </c>
      <c r="AC306" s="145">
        <v>7.1843614439261509</v>
      </c>
      <c r="AD306" s="145">
        <v>10.074414202678653</v>
      </c>
    </row>
    <row r="307" spans="1:30" x14ac:dyDescent="0.25">
      <c r="A307" s="93" t="s">
        <v>5129</v>
      </c>
      <c r="B307" s="188" t="s">
        <v>143</v>
      </c>
      <c r="C307" s="188">
        <v>0.56130674586338569</v>
      </c>
      <c r="D307" s="188">
        <v>0.35044548154433602</v>
      </c>
      <c r="E307" s="188">
        <v>8.8247772592278326E-2</v>
      </c>
      <c r="F307" s="187">
        <v>1</v>
      </c>
      <c r="G307" s="193">
        <v>2357</v>
      </c>
      <c r="H307" s="93"/>
      <c r="I307" s="188" t="s">
        <v>143</v>
      </c>
      <c r="J307" s="188" t="s">
        <v>143</v>
      </c>
      <c r="K307" s="188">
        <v>0.54100000000000004</v>
      </c>
      <c r="L307" s="188">
        <v>0.58099999999999996</v>
      </c>
      <c r="M307" s="188">
        <v>0.33100000000000002</v>
      </c>
      <c r="N307" s="188">
        <v>0.37</v>
      </c>
      <c r="O307" s="188">
        <v>7.6999999999999999E-2</v>
      </c>
      <c r="P307" s="188">
        <v>0.1</v>
      </c>
      <c r="Q307" s="144"/>
      <c r="R307" s="145" t="s">
        <v>143</v>
      </c>
      <c r="S307" s="145">
        <v>42.435455151687677</v>
      </c>
      <c r="T307" s="145">
        <v>26.585773470127634</v>
      </c>
      <c r="U307" s="145">
        <v>6.6126513135936529</v>
      </c>
      <c r="V307" s="145"/>
      <c r="W307" s="145" t="s">
        <v>143</v>
      </c>
      <c r="X307" s="145" t="s">
        <v>143</v>
      </c>
      <c r="Y307" s="145">
        <v>40.148777149219967</v>
      </c>
      <c r="Z307" s="145">
        <v>44.722133154155387</v>
      </c>
      <c r="AA307" s="145">
        <v>24.772700231655545</v>
      </c>
      <c r="AB307" s="145">
        <v>28.398846708599724</v>
      </c>
      <c r="AC307" s="145">
        <v>5.7139817631948953</v>
      </c>
      <c r="AD307" s="145">
        <v>7.5113208639924105</v>
      </c>
    </row>
    <row r="308" spans="1:30" x14ac:dyDescent="0.25">
      <c r="A308" s="93" t="s">
        <v>5130</v>
      </c>
      <c r="B308" s="188" t="s">
        <v>143</v>
      </c>
      <c r="C308" s="188">
        <v>0.83303539506614233</v>
      </c>
      <c r="D308" s="188">
        <v>7.1147658205219885E-2</v>
      </c>
      <c r="E308" s="188">
        <v>9.5816946728637831E-2</v>
      </c>
      <c r="F308" s="187">
        <v>1</v>
      </c>
      <c r="G308" s="193">
        <v>2797</v>
      </c>
      <c r="H308" s="93"/>
      <c r="I308" s="188" t="s">
        <v>143</v>
      </c>
      <c r="J308" s="188" t="s">
        <v>143</v>
      </c>
      <c r="K308" s="188">
        <v>0.81899999999999995</v>
      </c>
      <c r="L308" s="188">
        <v>0.84599999999999997</v>
      </c>
      <c r="M308" s="188">
        <v>6.2E-2</v>
      </c>
      <c r="N308" s="188">
        <v>8.1000000000000003E-2</v>
      </c>
      <c r="O308" s="188">
        <v>8.5000000000000006E-2</v>
      </c>
      <c r="P308" s="188">
        <v>0.107</v>
      </c>
      <c r="Q308" s="144"/>
      <c r="R308" s="145" t="s">
        <v>143</v>
      </c>
      <c r="S308" s="145">
        <v>161.17020962707747</v>
      </c>
      <c r="T308" s="145">
        <v>15.813311804787251</v>
      </c>
      <c r="U308" s="145">
        <v>18.614487864045483</v>
      </c>
      <c r="V308" s="145"/>
      <c r="W308" s="145" t="s">
        <v>143</v>
      </c>
      <c r="X308" s="145" t="s">
        <v>143</v>
      </c>
      <c r="Y308" s="145">
        <v>154.62591442153422</v>
      </c>
      <c r="Z308" s="145">
        <v>167.71450483262072</v>
      </c>
      <c r="AA308" s="145">
        <v>13.616198937426626</v>
      </c>
      <c r="AB308" s="145">
        <v>18.010424672147877</v>
      </c>
      <c r="AC308" s="145">
        <v>16.385848657504411</v>
      </c>
      <c r="AD308" s="145">
        <v>20.843127070586554</v>
      </c>
    </row>
    <row r="309" spans="1:30" x14ac:dyDescent="0.25">
      <c r="A309" s="93" t="s">
        <v>5131</v>
      </c>
      <c r="B309" s="188">
        <v>0.10921985815602837</v>
      </c>
      <c r="C309" s="188">
        <v>0.5617021276595745</v>
      </c>
      <c r="D309" s="188">
        <v>0.22553191489361701</v>
      </c>
      <c r="E309" s="188">
        <v>0.10354609929078014</v>
      </c>
      <c r="F309" s="187">
        <v>1</v>
      </c>
      <c r="G309" s="193">
        <v>1410</v>
      </c>
      <c r="H309" s="93"/>
      <c r="I309" s="188">
        <v>9.4E-2</v>
      </c>
      <c r="J309" s="188">
        <v>0.127</v>
      </c>
      <c r="K309" s="188">
        <v>0.53600000000000003</v>
      </c>
      <c r="L309" s="188">
        <v>0.58699999999999997</v>
      </c>
      <c r="M309" s="188">
        <v>0.20399999999999999</v>
      </c>
      <c r="N309" s="188">
        <v>0.248</v>
      </c>
      <c r="O309" s="188">
        <v>8.8999999999999996E-2</v>
      </c>
      <c r="P309" s="188">
        <v>0.121</v>
      </c>
      <c r="Q309" s="144"/>
      <c r="R309" s="145">
        <v>7.8694131156464744</v>
      </c>
      <c r="S309" s="145">
        <v>40.547541108671453</v>
      </c>
      <c r="T309" s="145">
        <v>16.307080402269023</v>
      </c>
      <c r="U309" s="145">
        <v>7.6907243886184542</v>
      </c>
      <c r="V309" s="145"/>
      <c r="W309" s="145">
        <v>6.6265077704563478</v>
      </c>
      <c r="X309" s="145">
        <v>9.112318460836601</v>
      </c>
      <c r="Y309" s="145">
        <v>37.7235846038012</v>
      </c>
      <c r="Z309" s="145">
        <v>43.371497613541706</v>
      </c>
      <c r="AA309" s="145">
        <v>14.514747307859041</v>
      </c>
      <c r="AB309" s="145">
        <v>18.099413496679006</v>
      </c>
      <c r="AC309" s="145">
        <v>6.4432061854573126</v>
      </c>
      <c r="AD309" s="145">
        <v>8.9382425917795967</v>
      </c>
    </row>
    <row r="310" spans="1:30" x14ac:dyDescent="0.25">
      <c r="A310" s="93" t="s">
        <v>5132</v>
      </c>
      <c r="B310" s="188">
        <v>0.30557256582976117</v>
      </c>
      <c r="C310" s="188">
        <v>0.61053276178811999</v>
      </c>
      <c r="D310" s="188">
        <v>3.9804041641151255E-2</v>
      </c>
      <c r="E310" s="188">
        <v>4.4090630740967543E-2</v>
      </c>
      <c r="F310" s="187">
        <v>1</v>
      </c>
      <c r="G310" s="193">
        <v>1633</v>
      </c>
      <c r="H310" s="93"/>
      <c r="I310" s="188">
        <v>0.28399999999999997</v>
      </c>
      <c r="J310" s="188">
        <v>0.32800000000000001</v>
      </c>
      <c r="K310" s="188">
        <v>0.58699999999999997</v>
      </c>
      <c r="L310" s="188">
        <v>0.63400000000000001</v>
      </c>
      <c r="M310" s="188">
        <v>3.1E-2</v>
      </c>
      <c r="N310" s="188">
        <v>0.05</v>
      </c>
      <c r="O310" s="188">
        <v>3.5000000000000003E-2</v>
      </c>
      <c r="P310" s="188">
        <v>5.5E-2</v>
      </c>
      <c r="Q310" s="144"/>
      <c r="R310" s="145">
        <v>52.951793971423271</v>
      </c>
      <c r="S310" s="145">
        <v>105.67062135522816</v>
      </c>
      <c r="T310" s="145">
        <v>5.5803921135900882</v>
      </c>
      <c r="U310" s="145">
        <v>7.2289070369233794</v>
      </c>
      <c r="V310" s="145"/>
      <c r="W310" s="145">
        <v>48.305716182923824</v>
      </c>
      <c r="X310" s="145">
        <v>57.597871759922718</v>
      </c>
      <c r="Y310" s="145">
        <v>99.111241928841082</v>
      </c>
      <c r="Z310" s="145">
        <v>112.23000078161525</v>
      </c>
      <c r="AA310" s="145">
        <v>4.2237537023528855</v>
      </c>
      <c r="AB310" s="145">
        <v>6.937030524827291</v>
      </c>
      <c r="AC310" s="145">
        <v>5.5591147027073262</v>
      </c>
      <c r="AD310" s="145">
        <v>8.8986993711394327</v>
      </c>
    </row>
    <row r="311" spans="1:30" x14ac:dyDescent="0.25">
      <c r="A311" s="93" t="s">
        <v>5133</v>
      </c>
      <c r="B311" s="188" t="s">
        <v>143</v>
      </c>
      <c r="C311" s="188">
        <v>0.32482394366197181</v>
      </c>
      <c r="D311" s="188">
        <v>0.32834507042253519</v>
      </c>
      <c r="E311" s="188">
        <v>0.34683098591549294</v>
      </c>
      <c r="F311" s="187">
        <v>1</v>
      </c>
      <c r="G311" s="193">
        <v>1136</v>
      </c>
      <c r="H311" s="93"/>
      <c r="I311" s="188" t="s">
        <v>143</v>
      </c>
      <c r="J311" s="188" t="s">
        <v>143</v>
      </c>
      <c r="K311" s="188">
        <v>0.29799999999999999</v>
      </c>
      <c r="L311" s="188">
        <v>0.35299999999999998</v>
      </c>
      <c r="M311" s="188">
        <v>0.30199999999999999</v>
      </c>
      <c r="N311" s="188">
        <v>0.35599999999999998</v>
      </c>
      <c r="O311" s="188">
        <v>0.32</v>
      </c>
      <c r="P311" s="188">
        <v>0.375</v>
      </c>
      <c r="Q311" s="144"/>
      <c r="R311" s="145" t="s">
        <v>143</v>
      </c>
      <c r="S311" s="145">
        <v>18.963525568200161</v>
      </c>
      <c r="T311" s="145">
        <v>18.721537714166203</v>
      </c>
      <c r="U311" s="145">
        <v>20.170276309961189</v>
      </c>
      <c r="V311" s="145"/>
      <c r="W311" s="145" t="s">
        <v>143</v>
      </c>
      <c r="X311" s="145" t="s">
        <v>143</v>
      </c>
      <c r="Y311" s="145">
        <v>17.028610218784525</v>
      </c>
      <c r="Z311" s="145">
        <v>20.898440917615797</v>
      </c>
      <c r="AA311" s="145">
        <v>16.821583336846352</v>
      </c>
      <c r="AB311" s="145">
        <v>20.621492091486054</v>
      </c>
      <c r="AC311" s="145">
        <v>18.1785951830004</v>
      </c>
      <c r="AD311" s="145">
        <v>22.161957436921977</v>
      </c>
    </row>
    <row r="312" spans="1:30" x14ac:dyDescent="0.25">
      <c r="A312" s="93" t="s">
        <v>5134</v>
      </c>
      <c r="B312" s="188" t="s">
        <v>143</v>
      </c>
      <c r="C312" s="188">
        <v>0.84997147746719903</v>
      </c>
      <c r="D312" s="188">
        <v>6.1608670849971479E-2</v>
      </c>
      <c r="E312" s="188">
        <v>8.841985168282944E-2</v>
      </c>
      <c r="F312" s="187">
        <v>0.99999999999999989</v>
      </c>
      <c r="G312" s="193">
        <v>1753</v>
      </c>
      <c r="H312" s="93"/>
      <c r="I312" s="188" t="s">
        <v>143</v>
      </c>
      <c r="J312" s="188" t="s">
        <v>143</v>
      </c>
      <c r="K312" s="188">
        <v>0.83199999999999996</v>
      </c>
      <c r="L312" s="188">
        <v>0.86599999999999999</v>
      </c>
      <c r="M312" s="188">
        <v>5.0999999999999997E-2</v>
      </c>
      <c r="N312" s="188">
        <v>7.3999999999999996E-2</v>
      </c>
      <c r="O312" s="188">
        <v>7.5999999999999998E-2</v>
      </c>
      <c r="P312" s="188">
        <v>0.10299999999999999</v>
      </c>
      <c r="Q312" s="144"/>
      <c r="R312" s="145" t="s">
        <v>143</v>
      </c>
      <c r="S312" s="145">
        <v>164.51823489931269</v>
      </c>
      <c r="T312" s="145">
        <v>12.570470574762322</v>
      </c>
      <c r="U312" s="145">
        <v>17.256690364384259</v>
      </c>
      <c r="V312" s="145"/>
      <c r="W312" s="145" t="s">
        <v>143</v>
      </c>
      <c r="X312" s="145" t="s">
        <v>143</v>
      </c>
      <c r="Y312" s="145">
        <v>156.16457137318233</v>
      </c>
      <c r="Z312" s="145">
        <v>172.87189842544305</v>
      </c>
      <c r="AA312" s="145">
        <v>10.199666148503752</v>
      </c>
      <c r="AB312" s="145">
        <v>14.941275001020891</v>
      </c>
      <c r="AC312" s="145">
        <v>14.539952542686706</v>
      </c>
      <c r="AD312" s="145">
        <v>19.973428186081811</v>
      </c>
    </row>
    <row r="313" spans="1:30" x14ac:dyDescent="0.25">
      <c r="A313" s="93" t="s">
        <v>5135</v>
      </c>
      <c r="B313" s="188">
        <v>8.0679405520169847E-2</v>
      </c>
      <c r="C313" s="188">
        <v>0.53290870488322717</v>
      </c>
      <c r="D313" s="188">
        <v>0.24203821656050956</v>
      </c>
      <c r="E313" s="188">
        <v>0.14437367303609341</v>
      </c>
      <c r="F313" s="187">
        <v>1</v>
      </c>
      <c r="G313" s="193">
        <v>1413</v>
      </c>
      <c r="H313" s="93"/>
      <c r="I313" s="188">
        <v>6.8000000000000005E-2</v>
      </c>
      <c r="J313" s="188">
        <v>9.6000000000000002E-2</v>
      </c>
      <c r="K313" s="188">
        <v>0.50700000000000001</v>
      </c>
      <c r="L313" s="188">
        <v>0.55900000000000005</v>
      </c>
      <c r="M313" s="188">
        <v>0.22</v>
      </c>
      <c r="N313" s="188">
        <v>0.26500000000000001</v>
      </c>
      <c r="O313" s="188">
        <v>0.127</v>
      </c>
      <c r="P313" s="188">
        <v>0.16400000000000001</v>
      </c>
      <c r="Q313" s="144"/>
      <c r="R313" s="145">
        <v>5.9314648417932592</v>
      </c>
      <c r="S313" s="145">
        <v>38.601821927406235</v>
      </c>
      <c r="T313" s="145">
        <v>17.336448692230576</v>
      </c>
      <c r="U313" s="145">
        <v>10.526462475507472</v>
      </c>
      <c r="V313" s="145"/>
      <c r="W313" s="145">
        <v>4.842620982500291</v>
      </c>
      <c r="X313" s="145">
        <v>7.0203087010862273</v>
      </c>
      <c r="Y313" s="145">
        <v>35.844633885737522</v>
      </c>
      <c r="Z313" s="145">
        <v>41.359009969074947</v>
      </c>
      <c r="AA313" s="145">
        <v>15.499051040677303</v>
      </c>
      <c r="AB313" s="145">
        <v>19.17384634378385</v>
      </c>
      <c r="AC313" s="145">
        <v>9.0819428910547852</v>
      </c>
      <c r="AD313" s="145">
        <v>11.970982059960159</v>
      </c>
    </row>
    <row r="314" spans="1:30" x14ac:dyDescent="0.25">
      <c r="A314" s="93" t="s">
        <v>5136</v>
      </c>
      <c r="B314" s="188">
        <v>0.29927007299270075</v>
      </c>
      <c r="C314" s="188">
        <v>0.58113419427288038</v>
      </c>
      <c r="D314" s="188">
        <v>3.7057832678270633E-2</v>
      </c>
      <c r="E314" s="188">
        <v>8.2537900056148236E-2</v>
      </c>
      <c r="F314" s="187">
        <v>1</v>
      </c>
      <c r="G314" s="193">
        <v>1781</v>
      </c>
      <c r="H314" s="93"/>
      <c r="I314" s="188">
        <v>0.27800000000000002</v>
      </c>
      <c r="J314" s="188">
        <v>0.32100000000000001</v>
      </c>
      <c r="K314" s="188">
        <v>0.55800000000000005</v>
      </c>
      <c r="L314" s="188">
        <v>0.60399999999999998</v>
      </c>
      <c r="M314" s="188">
        <v>2.9000000000000001E-2</v>
      </c>
      <c r="N314" s="188">
        <v>4.7E-2</v>
      </c>
      <c r="O314" s="188">
        <v>7.0999999999999994E-2</v>
      </c>
      <c r="P314" s="188">
        <v>9.6000000000000002E-2</v>
      </c>
      <c r="Q314" s="144"/>
      <c r="R314" s="145">
        <v>53.217755318221556</v>
      </c>
      <c r="S314" s="145">
        <v>99.470122579667105</v>
      </c>
      <c r="T314" s="145">
        <v>5.7618275289849361</v>
      </c>
      <c r="U314" s="145">
        <v>14.189969259310065</v>
      </c>
      <c r="V314" s="145"/>
      <c r="W314" s="145">
        <v>48.699726265746307</v>
      </c>
      <c r="X314" s="145">
        <v>57.735784370696805</v>
      </c>
      <c r="Y314" s="145">
        <v>93.410039897656631</v>
      </c>
      <c r="Z314" s="145">
        <v>105.53020526167758</v>
      </c>
      <c r="AA314" s="145">
        <v>4.3717329240202361</v>
      </c>
      <c r="AB314" s="145">
        <v>7.1519221339496362</v>
      </c>
      <c r="AC314" s="145">
        <v>11.896046139246614</v>
      </c>
      <c r="AD314" s="145">
        <v>16.483892379373515</v>
      </c>
    </row>
    <row r="315" spans="1:30" x14ac:dyDescent="0.25">
      <c r="A315" s="93" t="s">
        <v>5137</v>
      </c>
      <c r="B315" s="188" t="s">
        <v>143</v>
      </c>
      <c r="C315" s="188">
        <v>0.31114808652246256</v>
      </c>
      <c r="D315" s="188">
        <v>0.36106489184692181</v>
      </c>
      <c r="E315" s="188">
        <v>0.32778702163061563</v>
      </c>
      <c r="F315" s="187">
        <v>1</v>
      </c>
      <c r="G315" s="193">
        <v>1202</v>
      </c>
      <c r="H315" s="93"/>
      <c r="I315" s="188" t="s">
        <v>143</v>
      </c>
      <c r="J315" s="188" t="s">
        <v>143</v>
      </c>
      <c r="K315" s="188">
        <v>0.28599999999999998</v>
      </c>
      <c r="L315" s="188">
        <v>0.33800000000000002</v>
      </c>
      <c r="M315" s="188">
        <v>0.33400000000000002</v>
      </c>
      <c r="N315" s="188">
        <v>0.38900000000000001</v>
      </c>
      <c r="O315" s="188">
        <v>0.30199999999999999</v>
      </c>
      <c r="P315" s="188">
        <v>0.35499999999999998</v>
      </c>
      <c r="Q315" s="144"/>
      <c r="R315" s="145" t="s">
        <v>143</v>
      </c>
      <c r="S315" s="145">
        <v>19.320988290840617</v>
      </c>
      <c r="T315" s="145">
        <v>21.942794010972772</v>
      </c>
      <c r="U315" s="145">
        <v>20.258732141316315</v>
      </c>
      <c r="V315" s="145"/>
      <c r="W315" s="145" t="s">
        <v>143</v>
      </c>
      <c r="X315" s="145" t="s">
        <v>143</v>
      </c>
      <c r="Y315" s="145">
        <v>17.362821830909226</v>
      </c>
      <c r="Z315" s="145">
        <v>21.279154750772008</v>
      </c>
      <c r="AA315" s="145">
        <v>19.878349887151462</v>
      </c>
      <c r="AB315" s="145">
        <v>24.007238134794083</v>
      </c>
      <c r="AC315" s="145">
        <v>18.25831658716314</v>
      </c>
      <c r="AD315" s="145">
        <v>22.25914769546949</v>
      </c>
    </row>
    <row r="316" spans="1:30" x14ac:dyDescent="0.25">
      <c r="A316" s="93" t="s">
        <v>5138</v>
      </c>
      <c r="B316" s="188" t="s">
        <v>143</v>
      </c>
      <c r="C316" s="188">
        <v>0.75384615384615383</v>
      </c>
      <c r="D316" s="188">
        <v>0.12076923076923077</v>
      </c>
      <c r="E316" s="188">
        <v>0.12538461538461537</v>
      </c>
      <c r="F316" s="187">
        <v>1</v>
      </c>
      <c r="G316" s="193">
        <v>1300</v>
      </c>
      <c r="H316" s="93"/>
      <c r="I316" s="188" t="s">
        <v>143</v>
      </c>
      <c r="J316" s="188" t="s">
        <v>143</v>
      </c>
      <c r="K316" s="188">
        <v>0.73</v>
      </c>
      <c r="L316" s="188">
        <v>0.77600000000000002</v>
      </c>
      <c r="M316" s="188">
        <v>0.104</v>
      </c>
      <c r="N316" s="188">
        <v>0.14000000000000001</v>
      </c>
      <c r="O316" s="188">
        <v>0.108</v>
      </c>
      <c r="P316" s="188">
        <v>0.14399999999999999</v>
      </c>
      <c r="Q316" s="144"/>
      <c r="R316" s="145" t="s">
        <v>143</v>
      </c>
      <c r="S316" s="145">
        <v>111.90539998253448</v>
      </c>
      <c r="T316" s="145">
        <v>19.306324015566808</v>
      </c>
      <c r="U316" s="145">
        <v>18.633001686499039</v>
      </c>
      <c r="V316" s="145"/>
      <c r="W316" s="145" t="s">
        <v>143</v>
      </c>
      <c r="X316" s="145" t="s">
        <v>143</v>
      </c>
      <c r="Y316" s="145">
        <v>104.89901370304746</v>
      </c>
      <c r="Z316" s="145">
        <v>118.91178626202149</v>
      </c>
      <c r="AA316" s="145">
        <v>16.286331714682003</v>
      </c>
      <c r="AB316" s="145">
        <v>22.326316316451614</v>
      </c>
      <c r="AC316" s="145">
        <v>15.772481002522692</v>
      </c>
      <c r="AD316" s="145">
        <v>21.493522370475386</v>
      </c>
    </row>
    <row r="317" spans="1:30" x14ac:dyDescent="0.25">
      <c r="A317" s="93" t="s">
        <v>5139</v>
      </c>
      <c r="B317" s="188">
        <v>8.6294416243654817E-2</v>
      </c>
      <c r="C317" s="188">
        <v>0.49407783417935702</v>
      </c>
      <c r="D317" s="188">
        <v>0.20304568527918782</v>
      </c>
      <c r="E317" s="188">
        <v>0.21658206429780033</v>
      </c>
      <c r="F317" s="187">
        <v>1</v>
      </c>
      <c r="G317" s="193">
        <v>591</v>
      </c>
      <c r="H317" s="93"/>
      <c r="I317" s="188">
        <v>6.6000000000000003E-2</v>
      </c>
      <c r="J317" s="188">
        <v>0.112</v>
      </c>
      <c r="K317" s="188">
        <v>0.45400000000000001</v>
      </c>
      <c r="L317" s="188">
        <v>0.53400000000000003</v>
      </c>
      <c r="M317" s="188">
        <v>0.17299999999999999</v>
      </c>
      <c r="N317" s="188">
        <v>0.23699999999999999</v>
      </c>
      <c r="O317" s="188">
        <v>0.185</v>
      </c>
      <c r="P317" s="188">
        <v>0.252</v>
      </c>
      <c r="Q317" s="144"/>
      <c r="R317" s="145">
        <v>4.8952573741023473</v>
      </c>
      <c r="S317" s="145">
        <v>30.284235822447258</v>
      </c>
      <c r="T317" s="145">
        <v>12.759281967414255</v>
      </c>
      <c r="U317" s="145">
        <v>13.185090411652141</v>
      </c>
      <c r="V317" s="145"/>
      <c r="W317" s="145">
        <v>3.5517300183015807</v>
      </c>
      <c r="X317" s="145">
        <v>6.2387847299031138</v>
      </c>
      <c r="Y317" s="145">
        <v>26.810624153882223</v>
      </c>
      <c r="Z317" s="145">
        <v>33.757847491012292</v>
      </c>
      <c r="AA317" s="145">
        <v>10.476356760714506</v>
      </c>
      <c r="AB317" s="145">
        <v>15.042207174114004</v>
      </c>
      <c r="AC317" s="145">
        <v>10.900890035696086</v>
      </c>
      <c r="AD317" s="145">
        <v>15.469290787608195</v>
      </c>
    </row>
    <row r="318" spans="1:30" x14ac:dyDescent="0.25">
      <c r="A318" s="93" t="s">
        <v>5140</v>
      </c>
      <c r="B318" s="188">
        <v>0.34518518518518521</v>
      </c>
      <c r="C318" s="188">
        <v>0.56740740740740736</v>
      </c>
      <c r="D318" s="188">
        <v>3.8518518518518521E-2</v>
      </c>
      <c r="E318" s="188">
        <v>4.8888888888888891E-2</v>
      </c>
      <c r="F318" s="187">
        <v>1</v>
      </c>
      <c r="G318" s="193">
        <v>675</v>
      </c>
      <c r="H318" s="93"/>
      <c r="I318" s="188">
        <v>0.31</v>
      </c>
      <c r="J318" s="188">
        <v>0.38200000000000001</v>
      </c>
      <c r="K318" s="188">
        <v>0.53</v>
      </c>
      <c r="L318" s="188">
        <v>0.60399999999999998</v>
      </c>
      <c r="M318" s="188">
        <v>2.5999999999999999E-2</v>
      </c>
      <c r="N318" s="188">
        <v>5.6000000000000001E-2</v>
      </c>
      <c r="O318" s="188">
        <v>3.5000000000000003E-2</v>
      </c>
      <c r="P318" s="188">
        <v>6.8000000000000005E-2</v>
      </c>
      <c r="Q318" s="144"/>
      <c r="R318" s="145">
        <v>43.427908387269554</v>
      </c>
      <c r="S318" s="145">
        <v>72.464569959146857</v>
      </c>
      <c r="T318" s="145">
        <v>4.8994823218610053</v>
      </c>
      <c r="U318" s="145">
        <v>6.1679060555121463</v>
      </c>
      <c r="V318" s="145"/>
      <c r="W318" s="145">
        <v>37.851596915269688</v>
      </c>
      <c r="X318" s="145">
        <v>49.004219859269419</v>
      </c>
      <c r="Y318" s="145">
        <v>65.207147512889591</v>
      </c>
      <c r="Z318" s="145">
        <v>79.721992405404123</v>
      </c>
      <c r="AA318" s="145">
        <v>3.0161819490641815</v>
      </c>
      <c r="AB318" s="145">
        <v>6.7827826946578291</v>
      </c>
      <c r="AC318" s="145">
        <v>4.0634645840470691</v>
      </c>
      <c r="AD318" s="145">
        <v>8.2723475269772244</v>
      </c>
    </row>
    <row r="319" spans="1:30" x14ac:dyDescent="0.25">
      <c r="A319" s="93" t="s">
        <v>5141</v>
      </c>
      <c r="B319" s="188" t="s">
        <v>143</v>
      </c>
      <c r="C319" s="188">
        <v>0.46801872074882994</v>
      </c>
      <c r="D319" s="188">
        <v>0.38221528861154447</v>
      </c>
      <c r="E319" s="188">
        <v>0.14976599063962559</v>
      </c>
      <c r="F319" s="187">
        <v>1</v>
      </c>
      <c r="G319" s="193">
        <v>641</v>
      </c>
      <c r="H319" s="93"/>
      <c r="I319" s="188" t="s">
        <v>143</v>
      </c>
      <c r="J319" s="188" t="s">
        <v>143</v>
      </c>
      <c r="K319" s="188">
        <v>0.43</v>
      </c>
      <c r="L319" s="188">
        <v>0.50700000000000001</v>
      </c>
      <c r="M319" s="188">
        <v>0.34499999999999997</v>
      </c>
      <c r="N319" s="188">
        <v>0.42</v>
      </c>
      <c r="O319" s="188">
        <v>0.124</v>
      </c>
      <c r="P319" s="188">
        <v>0.17899999999999999</v>
      </c>
      <c r="Q319" s="144"/>
      <c r="R319" s="145" t="s">
        <v>143</v>
      </c>
      <c r="S319" s="145">
        <v>30.77772207145938</v>
      </c>
      <c r="T319" s="145">
        <v>25.810323554649351</v>
      </c>
      <c r="U319" s="145">
        <v>9.8980646551403382</v>
      </c>
      <c r="V319" s="145"/>
      <c r="W319" s="145" t="s">
        <v>143</v>
      </c>
      <c r="X319" s="145" t="s">
        <v>143</v>
      </c>
      <c r="Y319" s="145">
        <v>27.294894951351271</v>
      </c>
      <c r="Z319" s="145">
        <v>34.260549191567492</v>
      </c>
      <c r="AA319" s="145">
        <v>22.578359827239595</v>
      </c>
      <c r="AB319" s="145">
        <v>29.042287282059107</v>
      </c>
      <c r="AC319" s="145">
        <v>7.9180393477030417</v>
      </c>
      <c r="AD319" s="145">
        <v>11.878089962577635</v>
      </c>
    </row>
    <row r="320" spans="1:30" x14ac:dyDescent="0.25">
      <c r="A320" s="93" t="s">
        <v>5142</v>
      </c>
      <c r="B320" s="188" t="s">
        <v>143</v>
      </c>
      <c r="C320" s="188">
        <v>0.72954924874791316</v>
      </c>
      <c r="D320" s="188">
        <v>9.1819699499165269E-2</v>
      </c>
      <c r="E320" s="188">
        <v>0.17863105175292154</v>
      </c>
      <c r="F320" s="187">
        <v>1</v>
      </c>
      <c r="G320" s="193">
        <v>599</v>
      </c>
      <c r="H320" s="93"/>
      <c r="I320" s="188" t="s">
        <v>143</v>
      </c>
      <c r="J320" s="188" t="s">
        <v>143</v>
      </c>
      <c r="K320" s="188">
        <v>0.69299999999999995</v>
      </c>
      <c r="L320" s="188">
        <v>0.76400000000000001</v>
      </c>
      <c r="M320" s="188">
        <v>7.0999999999999994E-2</v>
      </c>
      <c r="N320" s="188">
        <v>0.11799999999999999</v>
      </c>
      <c r="O320" s="188">
        <v>0.15</v>
      </c>
      <c r="P320" s="188">
        <v>0.21099999999999999</v>
      </c>
      <c r="Q320" s="144"/>
      <c r="R320" s="145" t="s">
        <v>143</v>
      </c>
      <c r="S320" s="145">
        <v>98.697897103978661</v>
      </c>
      <c r="T320" s="145">
        <v>14.839167456296991</v>
      </c>
      <c r="U320" s="145">
        <v>24.115875460920766</v>
      </c>
      <c r="V320" s="145"/>
      <c r="W320" s="145" t="s">
        <v>143</v>
      </c>
      <c r="X320" s="145" t="s">
        <v>143</v>
      </c>
      <c r="Y320" s="145">
        <v>89.444030124785485</v>
      </c>
      <c r="Z320" s="145">
        <v>107.95176408317184</v>
      </c>
      <c r="AA320" s="145">
        <v>10.917378110320048</v>
      </c>
      <c r="AB320" s="145">
        <v>18.760956802273935</v>
      </c>
      <c r="AC320" s="145">
        <v>19.546390893343574</v>
      </c>
      <c r="AD320" s="145">
        <v>28.685360028497957</v>
      </c>
    </row>
    <row r="321" spans="1:30" x14ac:dyDescent="0.25">
      <c r="A321" s="93" t="s">
        <v>5143</v>
      </c>
      <c r="B321" s="188">
        <v>7.7654516640253565E-2</v>
      </c>
      <c r="C321" s="188">
        <v>0.50765979926043314</v>
      </c>
      <c r="D321" s="188">
        <v>0.26307448494453251</v>
      </c>
      <c r="E321" s="188">
        <v>0.15161119915478077</v>
      </c>
      <c r="F321" s="187">
        <v>1</v>
      </c>
      <c r="G321" s="193">
        <v>1893</v>
      </c>
      <c r="H321" s="93"/>
      <c r="I321" s="188">
        <v>6.6000000000000003E-2</v>
      </c>
      <c r="J321" s="188">
        <v>9.0999999999999998E-2</v>
      </c>
      <c r="K321" s="188">
        <v>0.48499999999999999</v>
      </c>
      <c r="L321" s="188">
        <v>0.53</v>
      </c>
      <c r="M321" s="188">
        <v>0.24399999999999999</v>
      </c>
      <c r="N321" s="188">
        <v>0.28299999999999997</v>
      </c>
      <c r="O321" s="188">
        <v>0.13600000000000001</v>
      </c>
      <c r="P321" s="188">
        <v>0.16800000000000001</v>
      </c>
      <c r="Q321" s="144"/>
      <c r="R321" s="145">
        <v>5.5090711031347643</v>
      </c>
      <c r="S321" s="145">
        <v>39.415202330762533</v>
      </c>
      <c r="T321" s="145">
        <v>20.908502192168477</v>
      </c>
      <c r="U321" s="145">
        <v>11.713866384260154</v>
      </c>
      <c r="V321" s="145"/>
      <c r="W321" s="145">
        <v>4.6184852715084634</v>
      </c>
      <c r="X321" s="145">
        <v>6.3996569347610652</v>
      </c>
      <c r="Y321" s="145">
        <v>36.923144376946581</v>
      </c>
      <c r="Z321" s="145">
        <v>41.907260284578484</v>
      </c>
      <c r="AA321" s="145">
        <v>19.072114714465982</v>
      </c>
      <c r="AB321" s="145">
        <v>22.744889669870972</v>
      </c>
      <c r="AC321" s="145">
        <v>10.35862895101916</v>
      </c>
      <c r="AD321" s="145">
        <v>13.069103817501148</v>
      </c>
    </row>
    <row r="322" spans="1:30" x14ac:dyDescent="0.25">
      <c r="A322" s="93" t="s">
        <v>5144</v>
      </c>
      <c r="B322" s="188">
        <v>0.29056603773584905</v>
      </c>
      <c r="C322" s="188">
        <v>0.61509433962264148</v>
      </c>
      <c r="D322" s="188">
        <v>4.716981132075472E-2</v>
      </c>
      <c r="E322" s="188">
        <v>4.716981132075472E-2</v>
      </c>
      <c r="F322" s="187">
        <v>1</v>
      </c>
      <c r="G322" s="193">
        <v>2120</v>
      </c>
      <c r="H322" s="93"/>
      <c r="I322" s="188">
        <v>0.27200000000000002</v>
      </c>
      <c r="J322" s="188">
        <v>0.31</v>
      </c>
      <c r="K322" s="188">
        <v>0.59399999999999997</v>
      </c>
      <c r="L322" s="188">
        <v>0.63600000000000001</v>
      </c>
      <c r="M322" s="188">
        <v>3.9E-2</v>
      </c>
      <c r="N322" s="188">
        <v>5.7000000000000002E-2</v>
      </c>
      <c r="O322" s="188">
        <v>3.9E-2</v>
      </c>
      <c r="P322" s="188">
        <v>5.7000000000000002E-2</v>
      </c>
      <c r="Q322" s="144"/>
      <c r="R322" s="145">
        <v>44.609739894428614</v>
      </c>
      <c r="S322" s="145">
        <v>95.146415562459524</v>
      </c>
      <c r="T322" s="145">
        <v>7.47620609546476</v>
      </c>
      <c r="U322" s="145">
        <v>7.2433826972801212</v>
      </c>
      <c r="V322" s="145"/>
      <c r="W322" s="145">
        <v>41.086879717467902</v>
      </c>
      <c r="X322" s="145">
        <v>48.132600071389327</v>
      </c>
      <c r="Y322" s="145">
        <v>89.982136437581374</v>
      </c>
      <c r="Z322" s="145">
        <v>100.31069468733767</v>
      </c>
      <c r="AA322" s="145">
        <v>6.0108697007536671</v>
      </c>
      <c r="AB322" s="145">
        <v>8.941542490175852</v>
      </c>
      <c r="AC322" s="145">
        <v>5.8236796886132174</v>
      </c>
      <c r="AD322" s="145">
        <v>8.6630857059470241</v>
      </c>
    </row>
    <row r="323" spans="1:30" x14ac:dyDescent="0.25">
      <c r="A323" s="93" t="s">
        <v>5145</v>
      </c>
      <c r="B323" s="188" t="s">
        <v>143</v>
      </c>
      <c r="C323" s="188">
        <v>0.39068994181213634</v>
      </c>
      <c r="D323" s="188">
        <v>0.43391521197007482</v>
      </c>
      <c r="E323" s="188">
        <v>0.17539484621778886</v>
      </c>
      <c r="F323" s="187">
        <v>1</v>
      </c>
      <c r="G323" s="193">
        <v>2406</v>
      </c>
      <c r="H323" s="93"/>
      <c r="I323" s="188" t="s">
        <v>143</v>
      </c>
      <c r="J323" s="188" t="s">
        <v>143</v>
      </c>
      <c r="K323" s="188">
        <v>0.371</v>
      </c>
      <c r="L323" s="188">
        <v>0.41</v>
      </c>
      <c r="M323" s="188">
        <v>0.41399999999999998</v>
      </c>
      <c r="N323" s="188">
        <v>0.45400000000000001</v>
      </c>
      <c r="O323" s="188">
        <v>0.161</v>
      </c>
      <c r="P323" s="188">
        <v>0.191</v>
      </c>
      <c r="Q323" s="144"/>
      <c r="R323" s="145" t="s">
        <v>143</v>
      </c>
      <c r="S323" s="145">
        <v>38.495064364254581</v>
      </c>
      <c r="T323" s="145">
        <v>44.102358156714779</v>
      </c>
      <c r="U323" s="145">
        <v>17.041094476219037</v>
      </c>
      <c r="V323" s="145"/>
      <c r="W323" s="145" t="s">
        <v>143</v>
      </c>
      <c r="X323" s="145" t="s">
        <v>143</v>
      </c>
      <c r="Y323" s="145">
        <v>36.034146070691946</v>
      </c>
      <c r="Z323" s="145">
        <v>40.955982657817216</v>
      </c>
      <c r="AA323" s="145">
        <v>41.427088068024688</v>
      </c>
      <c r="AB323" s="145">
        <v>46.77762824540487</v>
      </c>
      <c r="AC323" s="145">
        <v>15.415181376666149</v>
      </c>
      <c r="AD323" s="145">
        <v>18.667007575771926</v>
      </c>
    </row>
    <row r="324" spans="1:30" x14ac:dyDescent="0.25">
      <c r="A324" s="93" t="s">
        <v>5146</v>
      </c>
      <c r="B324" s="188" t="s">
        <v>143</v>
      </c>
      <c r="C324" s="188">
        <v>0.74264705882352944</v>
      </c>
      <c r="D324" s="188">
        <v>0.1092436974789916</v>
      </c>
      <c r="E324" s="188">
        <v>0.14810924369747899</v>
      </c>
      <c r="F324" s="187">
        <v>1</v>
      </c>
      <c r="G324" s="193">
        <v>1904</v>
      </c>
      <c r="H324" s="93"/>
      <c r="I324" s="188" t="s">
        <v>143</v>
      </c>
      <c r="J324" s="188" t="s">
        <v>143</v>
      </c>
      <c r="K324" s="188">
        <v>0.72299999999999998</v>
      </c>
      <c r="L324" s="188">
        <v>0.76200000000000001</v>
      </c>
      <c r="M324" s="188">
        <v>9.6000000000000002E-2</v>
      </c>
      <c r="N324" s="188">
        <v>0.124</v>
      </c>
      <c r="O324" s="188">
        <v>0.13300000000000001</v>
      </c>
      <c r="P324" s="188">
        <v>0.16500000000000001</v>
      </c>
      <c r="Q324" s="144"/>
      <c r="R324" s="145" t="s">
        <v>143</v>
      </c>
      <c r="S324" s="145">
        <v>122.02159935008079</v>
      </c>
      <c r="T324" s="145">
        <v>23.180705817074731</v>
      </c>
      <c r="U324" s="145">
        <v>24.392198855993865</v>
      </c>
      <c r="V324" s="145"/>
      <c r="W324" s="145" t="s">
        <v>143</v>
      </c>
      <c r="X324" s="145" t="s">
        <v>143</v>
      </c>
      <c r="Y324" s="145">
        <v>115.66143878617731</v>
      </c>
      <c r="Z324" s="145">
        <v>128.38175991398427</v>
      </c>
      <c r="AA324" s="145">
        <v>20.030412011058917</v>
      </c>
      <c r="AB324" s="145">
        <v>26.330999623090545</v>
      </c>
      <c r="AC324" s="145">
        <v>21.54523162010922</v>
      </c>
      <c r="AD324" s="145">
        <v>27.239166091878509</v>
      </c>
    </row>
    <row r="325" spans="1:30" x14ac:dyDescent="0.25">
      <c r="A325" s="93" t="s">
        <v>5147</v>
      </c>
      <c r="B325" s="188">
        <v>7.4773711137347501E-2</v>
      </c>
      <c r="C325" s="188">
        <v>0.53482880755608031</v>
      </c>
      <c r="D325" s="188">
        <v>0.23455332546241636</v>
      </c>
      <c r="E325" s="188">
        <v>0.15584415584415584</v>
      </c>
      <c r="F325" s="187">
        <v>1</v>
      </c>
      <c r="G325" s="193">
        <v>2541</v>
      </c>
      <c r="H325" s="93"/>
      <c r="I325" s="188">
        <v>6.5000000000000002E-2</v>
      </c>
      <c r="J325" s="188">
        <v>8.5999999999999993E-2</v>
      </c>
      <c r="K325" s="188">
        <v>0.51500000000000001</v>
      </c>
      <c r="L325" s="188">
        <v>0.55400000000000005</v>
      </c>
      <c r="M325" s="188">
        <v>0.218</v>
      </c>
      <c r="N325" s="188">
        <v>0.251</v>
      </c>
      <c r="O325" s="188">
        <v>0.14199999999999999</v>
      </c>
      <c r="P325" s="188">
        <v>0.17</v>
      </c>
      <c r="Q325" s="144"/>
      <c r="R325" s="145">
        <v>5.6584074768405008</v>
      </c>
      <c r="S325" s="145">
        <v>41.341376258980105</v>
      </c>
      <c r="T325" s="145">
        <v>17.957108432122826</v>
      </c>
      <c r="U325" s="145">
        <v>12.08923358316992</v>
      </c>
      <c r="V325" s="145"/>
      <c r="W325" s="145">
        <v>4.8538195902135319</v>
      </c>
      <c r="X325" s="145">
        <v>6.4629953634674697</v>
      </c>
      <c r="Y325" s="145">
        <v>39.143358114187535</v>
      </c>
      <c r="Z325" s="145">
        <v>43.539394403772675</v>
      </c>
      <c r="AA325" s="145">
        <v>16.515426862196797</v>
      </c>
      <c r="AB325" s="145">
        <v>19.398790002048855</v>
      </c>
      <c r="AC325" s="145">
        <v>10.898520166128355</v>
      </c>
      <c r="AD325" s="145">
        <v>13.279947000211484</v>
      </c>
    </row>
    <row r="326" spans="1:30" x14ac:dyDescent="0.25">
      <c r="A326" s="93" t="s">
        <v>5148</v>
      </c>
      <c r="B326" s="188">
        <v>0.31961591220850483</v>
      </c>
      <c r="C326" s="188">
        <v>0.59533607681755829</v>
      </c>
      <c r="D326" s="188">
        <v>3.60082304526749E-2</v>
      </c>
      <c r="E326" s="188">
        <v>4.9039780521262004E-2</v>
      </c>
      <c r="F326" s="187">
        <v>1</v>
      </c>
      <c r="G326" s="193">
        <v>2916</v>
      </c>
      <c r="H326" s="93"/>
      <c r="I326" s="188">
        <v>0.30299999999999999</v>
      </c>
      <c r="J326" s="188">
        <v>0.33700000000000002</v>
      </c>
      <c r="K326" s="188">
        <v>0.57699999999999996</v>
      </c>
      <c r="L326" s="188">
        <v>0.61299999999999999</v>
      </c>
      <c r="M326" s="188">
        <v>0.03</v>
      </c>
      <c r="N326" s="188">
        <v>4.2999999999999997E-2</v>
      </c>
      <c r="O326" s="188">
        <v>4.2000000000000003E-2</v>
      </c>
      <c r="P326" s="188">
        <v>5.7000000000000002E-2</v>
      </c>
      <c r="Q326" s="144"/>
      <c r="R326" s="145">
        <v>55.624995220599303</v>
      </c>
      <c r="S326" s="145">
        <v>100.47397683628861</v>
      </c>
      <c r="T326" s="145">
        <v>5.525316762041407</v>
      </c>
      <c r="U326" s="145">
        <v>8.3066489996800073</v>
      </c>
      <c r="V326" s="145"/>
      <c r="W326" s="145">
        <v>52.053762912880195</v>
      </c>
      <c r="X326" s="145">
        <v>59.19622752831841</v>
      </c>
      <c r="Y326" s="145">
        <v>95.747529717181763</v>
      </c>
      <c r="Z326" s="145">
        <v>105.20042395539546</v>
      </c>
      <c r="AA326" s="145">
        <v>4.4684539839379749</v>
      </c>
      <c r="AB326" s="145">
        <v>6.5821795401448391</v>
      </c>
      <c r="AC326" s="145">
        <v>6.9451607039205108</v>
      </c>
      <c r="AD326" s="145">
        <v>9.6681372954395037</v>
      </c>
    </row>
    <row r="327" spans="1:30" x14ac:dyDescent="0.25">
      <c r="A327" s="93" t="s">
        <v>5149</v>
      </c>
      <c r="B327" s="188" t="s">
        <v>143</v>
      </c>
      <c r="C327" s="188">
        <v>0.50699448919033485</v>
      </c>
      <c r="D327" s="188">
        <v>0.35481136074607883</v>
      </c>
      <c r="E327" s="188">
        <v>0.13819415006358626</v>
      </c>
      <c r="F327" s="187">
        <v>0.99999999999999989</v>
      </c>
      <c r="G327" s="193">
        <v>2359</v>
      </c>
      <c r="H327" s="93"/>
      <c r="I327" s="188" t="s">
        <v>143</v>
      </c>
      <c r="J327" s="188" t="s">
        <v>143</v>
      </c>
      <c r="K327" s="188">
        <v>0.48699999999999999</v>
      </c>
      <c r="L327" s="188">
        <v>0.52700000000000002</v>
      </c>
      <c r="M327" s="188">
        <v>0.33600000000000002</v>
      </c>
      <c r="N327" s="188">
        <v>0.374</v>
      </c>
      <c r="O327" s="188">
        <v>0.125</v>
      </c>
      <c r="P327" s="188">
        <v>0.153</v>
      </c>
      <c r="Q327" s="144"/>
      <c r="R327" s="145" t="s">
        <v>143</v>
      </c>
      <c r="S327" s="145">
        <v>36.43219641289793</v>
      </c>
      <c r="T327" s="145">
        <v>25.276226885025117</v>
      </c>
      <c r="U327" s="145">
        <v>9.8990885148362775</v>
      </c>
      <c r="V327" s="145"/>
      <c r="W327" s="145" t="s">
        <v>143</v>
      </c>
      <c r="X327" s="145" t="s">
        <v>143</v>
      </c>
      <c r="Y327" s="145">
        <v>34.367406660287166</v>
      </c>
      <c r="Z327" s="145">
        <v>38.496986165508694</v>
      </c>
      <c r="AA327" s="145">
        <v>23.563825433110374</v>
      </c>
      <c r="AB327" s="145">
        <v>26.988628336939861</v>
      </c>
      <c r="AC327" s="145">
        <v>8.8244992963085256</v>
      </c>
      <c r="AD327" s="145">
        <v>10.973677733364029</v>
      </c>
    </row>
    <row r="328" spans="1:30" x14ac:dyDescent="0.25">
      <c r="A328" s="93" t="s">
        <v>5150</v>
      </c>
      <c r="B328" s="188" t="s">
        <v>143</v>
      </c>
      <c r="C328" s="188">
        <v>0.76222315085666525</v>
      </c>
      <c r="D328" s="188">
        <v>8.5248641872127037E-2</v>
      </c>
      <c r="E328" s="188">
        <v>0.15252820727120769</v>
      </c>
      <c r="F328" s="187">
        <v>1</v>
      </c>
      <c r="G328" s="193">
        <v>2393</v>
      </c>
      <c r="H328" s="93"/>
      <c r="I328" s="188" t="s">
        <v>143</v>
      </c>
      <c r="J328" s="188" t="s">
        <v>143</v>
      </c>
      <c r="K328" s="188">
        <v>0.745</v>
      </c>
      <c r="L328" s="188">
        <v>0.77900000000000003</v>
      </c>
      <c r="M328" s="188">
        <v>7.4999999999999997E-2</v>
      </c>
      <c r="N328" s="188">
        <v>9.7000000000000003E-2</v>
      </c>
      <c r="O328" s="188">
        <v>0.13900000000000001</v>
      </c>
      <c r="P328" s="188">
        <v>0.16700000000000001</v>
      </c>
      <c r="Q328" s="144"/>
      <c r="R328" s="145" t="s">
        <v>143</v>
      </c>
      <c r="S328" s="145">
        <v>121.44332643074836</v>
      </c>
      <c r="T328" s="145">
        <v>15.297225255690801</v>
      </c>
      <c r="U328" s="145">
        <v>24.679596360409821</v>
      </c>
      <c r="V328" s="145"/>
      <c r="W328" s="145" t="s">
        <v>143</v>
      </c>
      <c r="X328" s="145" t="s">
        <v>143</v>
      </c>
      <c r="Y328" s="145">
        <v>115.86996370487853</v>
      </c>
      <c r="Z328" s="145">
        <v>127.01668915661818</v>
      </c>
      <c r="AA328" s="145">
        <v>13.198026068780258</v>
      </c>
      <c r="AB328" s="145">
        <v>17.396424442601344</v>
      </c>
      <c r="AC328" s="145">
        <v>22.147689697967682</v>
      </c>
      <c r="AD328" s="145">
        <v>27.211503022851961</v>
      </c>
    </row>
    <row r="329" spans="1:30" x14ac:dyDescent="0.25">
      <c r="A329" s="93" t="s">
        <v>5151</v>
      </c>
      <c r="B329" s="188">
        <v>7.7122153209109728E-2</v>
      </c>
      <c r="C329" s="188">
        <v>0.50621118012422361</v>
      </c>
      <c r="D329" s="188">
        <v>0.23654244306418221</v>
      </c>
      <c r="E329" s="188">
        <v>0.18012422360248448</v>
      </c>
      <c r="F329" s="187">
        <v>1</v>
      </c>
      <c r="G329" s="193">
        <v>1932</v>
      </c>
      <c r="H329" s="93"/>
      <c r="I329" s="188">
        <v>6.6000000000000003E-2</v>
      </c>
      <c r="J329" s="188">
        <v>0.09</v>
      </c>
      <c r="K329" s="188">
        <v>0.48399999999999999</v>
      </c>
      <c r="L329" s="188">
        <v>0.52800000000000002</v>
      </c>
      <c r="M329" s="188">
        <v>0.218</v>
      </c>
      <c r="N329" s="188">
        <v>0.25600000000000001</v>
      </c>
      <c r="O329" s="188">
        <v>0.16400000000000001</v>
      </c>
      <c r="P329" s="188">
        <v>0.19800000000000001</v>
      </c>
      <c r="Q329" s="144"/>
      <c r="R329" s="145">
        <v>5.4477517926882388</v>
      </c>
      <c r="S329" s="145">
        <v>36.536227244841093</v>
      </c>
      <c r="T329" s="145">
        <v>17.210478488283645</v>
      </c>
      <c r="U329" s="145">
        <v>13.010964219089717</v>
      </c>
      <c r="V329" s="145"/>
      <c r="W329" s="145">
        <v>4.5730092486157723</v>
      </c>
      <c r="X329" s="145">
        <v>6.3224943367607054</v>
      </c>
      <c r="Y329" s="145">
        <v>34.24635979473797</v>
      </c>
      <c r="Z329" s="145">
        <v>38.826094694944217</v>
      </c>
      <c r="AA329" s="145">
        <v>15.632536923491941</v>
      </c>
      <c r="AB329" s="145">
        <v>18.788420053075349</v>
      </c>
      <c r="AC329" s="145">
        <v>11.643940871787729</v>
      </c>
      <c r="AD329" s="145">
        <v>14.377987566391704</v>
      </c>
    </row>
    <row r="330" spans="1:30" x14ac:dyDescent="0.25">
      <c r="A330" s="93" t="s">
        <v>5152</v>
      </c>
      <c r="B330" s="188">
        <v>0.28445512820512819</v>
      </c>
      <c r="C330" s="188">
        <v>0.62980769230769229</v>
      </c>
      <c r="D330" s="188">
        <v>4.0865384615384616E-2</v>
      </c>
      <c r="E330" s="188">
        <v>4.4871794871794872E-2</v>
      </c>
      <c r="F330" s="187">
        <v>0.99999999999999989</v>
      </c>
      <c r="G330" s="193">
        <v>2496</v>
      </c>
      <c r="H330" s="93"/>
      <c r="I330" s="188">
        <v>0.26700000000000002</v>
      </c>
      <c r="J330" s="188">
        <v>0.30199999999999999</v>
      </c>
      <c r="K330" s="188">
        <v>0.61099999999999999</v>
      </c>
      <c r="L330" s="188">
        <v>0.64900000000000002</v>
      </c>
      <c r="M330" s="188">
        <v>3.4000000000000002E-2</v>
      </c>
      <c r="N330" s="188">
        <v>4.9000000000000002E-2</v>
      </c>
      <c r="O330" s="188">
        <v>3.6999999999999998E-2</v>
      </c>
      <c r="P330" s="188">
        <v>5.3999999999999999E-2</v>
      </c>
      <c r="Q330" s="144"/>
      <c r="R330" s="145">
        <v>51.932036633080287</v>
      </c>
      <c r="S330" s="145">
        <v>108.32877405088273</v>
      </c>
      <c r="T330" s="145">
        <v>6.5987955652927486</v>
      </c>
      <c r="U330" s="145">
        <v>7.8432006895347595</v>
      </c>
      <c r="V330" s="145"/>
      <c r="W330" s="145">
        <v>48.112046406504227</v>
      </c>
      <c r="X330" s="145">
        <v>55.752026859656347</v>
      </c>
      <c r="Y330" s="145">
        <v>102.97359952891033</v>
      </c>
      <c r="Z330" s="145">
        <v>113.68394857285513</v>
      </c>
      <c r="AA330" s="145">
        <v>5.3181744470390706</v>
      </c>
      <c r="AB330" s="145">
        <v>7.8794166835464265</v>
      </c>
      <c r="AC330" s="145">
        <v>6.3906195940252095</v>
      </c>
      <c r="AD330" s="145">
        <v>9.2957817850443103</v>
      </c>
    </row>
    <row r="331" spans="1:30" x14ac:dyDescent="0.25">
      <c r="A331" s="93" t="s">
        <v>5153</v>
      </c>
      <c r="B331" s="188" t="s">
        <v>143</v>
      </c>
      <c r="C331" s="188">
        <v>0.50600436681222705</v>
      </c>
      <c r="D331" s="188">
        <v>0.35971615720524019</v>
      </c>
      <c r="E331" s="188">
        <v>0.13427947598253276</v>
      </c>
      <c r="F331" s="187">
        <v>1</v>
      </c>
      <c r="G331" s="193">
        <v>1832</v>
      </c>
      <c r="H331" s="93"/>
      <c r="I331" s="188" t="s">
        <v>143</v>
      </c>
      <c r="J331" s="188" t="s">
        <v>143</v>
      </c>
      <c r="K331" s="188">
        <v>0.48299999999999998</v>
      </c>
      <c r="L331" s="188">
        <v>0.52900000000000003</v>
      </c>
      <c r="M331" s="188">
        <v>0.33800000000000002</v>
      </c>
      <c r="N331" s="188">
        <v>0.38200000000000001</v>
      </c>
      <c r="O331" s="188">
        <v>0.11899999999999999</v>
      </c>
      <c r="P331" s="188">
        <v>0.151</v>
      </c>
      <c r="Q331" s="144"/>
      <c r="R331" s="145" t="s">
        <v>143</v>
      </c>
      <c r="S331" s="145">
        <v>34.49677202304153</v>
      </c>
      <c r="T331" s="145">
        <v>24.649171071354385</v>
      </c>
      <c r="U331" s="145">
        <v>9.235420830672151</v>
      </c>
      <c r="V331" s="145"/>
      <c r="W331" s="145" t="s">
        <v>143</v>
      </c>
      <c r="X331" s="145" t="s">
        <v>143</v>
      </c>
      <c r="Y331" s="145">
        <v>32.276047630579363</v>
      </c>
      <c r="Z331" s="145">
        <v>36.717496415503696</v>
      </c>
      <c r="AA331" s="145">
        <v>22.767188128192558</v>
      </c>
      <c r="AB331" s="145">
        <v>26.531154014516211</v>
      </c>
      <c r="AC331" s="145">
        <v>8.0813161363047303</v>
      </c>
      <c r="AD331" s="145">
        <v>10.389525525039572</v>
      </c>
    </row>
    <row r="332" spans="1:30" x14ac:dyDescent="0.25">
      <c r="A332" s="93" t="s">
        <v>5154</v>
      </c>
      <c r="B332" s="188" t="s">
        <v>143</v>
      </c>
      <c r="C332" s="188">
        <v>0.79806138933764137</v>
      </c>
      <c r="D332" s="188">
        <v>6.7043618739903069E-2</v>
      </c>
      <c r="E332" s="188">
        <v>0.13489499192245558</v>
      </c>
      <c r="F332" s="187">
        <v>1</v>
      </c>
      <c r="G332" s="193">
        <v>2476</v>
      </c>
      <c r="H332" s="93"/>
      <c r="I332" s="188" t="s">
        <v>143</v>
      </c>
      <c r="J332" s="188" t="s">
        <v>143</v>
      </c>
      <c r="K332" s="188">
        <v>0.78200000000000003</v>
      </c>
      <c r="L332" s="188">
        <v>0.81299999999999994</v>
      </c>
      <c r="M332" s="188">
        <v>5.8000000000000003E-2</v>
      </c>
      <c r="N332" s="188">
        <v>7.8E-2</v>
      </c>
      <c r="O332" s="188">
        <v>0.122</v>
      </c>
      <c r="P332" s="188">
        <v>0.14899999999999999</v>
      </c>
      <c r="Q332" s="144"/>
      <c r="R332" s="145" t="s">
        <v>143</v>
      </c>
      <c r="S332" s="145">
        <v>162.04652591636938</v>
      </c>
      <c r="T332" s="145">
        <v>16.312527774842181</v>
      </c>
      <c r="U332" s="145">
        <v>27.924559825349448</v>
      </c>
      <c r="V332" s="145"/>
      <c r="W332" s="145" t="s">
        <v>143</v>
      </c>
      <c r="X332" s="145" t="s">
        <v>143</v>
      </c>
      <c r="Y332" s="145">
        <v>154.90152438933603</v>
      </c>
      <c r="Z332" s="145">
        <v>169.19152744340272</v>
      </c>
      <c r="AA332" s="145">
        <v>13.83097628126577</v>
      </c>
      <c r="AB332" s="145">
        <v>18.794079268418592</v>
      </c>
      <c r="AC332" s="145">
        <v>24.929750519096288</v>
      </c>
      <c r="AD332" s="145">
        <v>30.919369131602608</v>
      </c>
    </row>
    <row r="333" spans="1:30" x14ac:dyDescent="0.25">
      <c r="A333" s="93" t="s">
        <v>5155</v>
      </c>
      <c r="B333" s="188">
        <v>7.5050709939148072E-2</v>
      </c>
      <c r="C333" s="188">
        <v>0.49492900608519269</v>
      </c>
      <c r="D333" s="188">
        <v>0.25693035835023664</v>
      </c>
      <c r="E333" s="188">
        <v>0.17308992562542258</v>
      </c>
      <c r="F333" s="187">
        <v>1</v>
      </c>
      <c r="G333" s="193">
        <v>1479</v>
      </c>
      <c r="H333" s="93"/>
      <c r="I333" s="188">
        <v>6.3E-2</v>
      </c>
      <c r="J333" s="188">
        <v>0.09</v>
      </c>
      <c r="K333" s="188">
        <v>0.46899999999999997</v>
      </c>
      <c r="L333" s="188">
        <v>0.52</v>
      </c>
      <c r="M333" s="188">
        <v>0.23499999999999999</v>
      </c>
      <c r="N333" s="188">
        <v>0.28000000000000003</v>
      </c>
      <c r="O333" s="188">
        <v>0.155</v>
      </c>
      <c r="P333" s="188">
        <v>0.193</v>
      </c>
      <c r="Q333" s="144"/>
      <c r="R333" s="145">
        <v>5.1921226288827222</v>
      </c>
      <c r="S333" s="145">
        <v>35.815510854722341</v>
      </c>
      <c r="T333" s="145">
        <v>18.896853699191421</v>
      </c>
      <c r="U333" s="145">
        <v>12.598524187544392</v>
      </c>
      <c r="V333" s="145"/>
      <c r="W333" s="145">
        <v>4.2262062660889441</v>
      </c>
      <c r="X333" s="145">
        <v>6.1580389916765004</v>
      </c>
      <c r="Y333" s="145">
        <v>33.220903284238659</v>
      </c>
      <c r="Z333" s="145">
        <v>38.410118425206022</v>
      </c>
      <c r="AA333" s="145">
        <v>16.996852943038135</v>
      </c>
      <c r="AB333" s="145">
        <v>20.796854455344707</v>
      </c>
      <c r="AC333" s="145">
        <v>11.055204974570204</v>
      </c>
      <c r="AD333" s="145">
        <v>14.14184340051858</v>
      </c>
    </row>
    <row r="334" spans="1:30" x14ac:dyDescent="0.25">
      <c r="A334" s="93" t="s">
        <v>5156</v>
      </c>
      <c r="B334" s="188">
        <v>0.32343049327354262</v>
      </c>
      <c r="C334" s="188">
        <v>0.58352017937219736</v>
      </c>
      <c r="D334" s="188">
        <v>4.0919282511210762E-2</v>
      </c>
      <c r="E334" s="188">
        <v>5.2130044843049325E-2</v>
      </c>
      <c r="F334" s="187">
        <v>1</v>
      </c>
      <c r="G334" s="193">
        <v>1784</v>
      </c>
      <c r="H334" s="93"/>
      <c r="I334" s="188">
        <v>0.30199999999999999</v>
      </c>
      <c r="J334" s="188">
        <v>0.34499999999999997</v>
      </c>
      <c r="K334" s="188">
        <v>0.56000000000000005</v>
      </c>
      <c r="L334" s="188">
        <v>0.60599999999999998</v>
      </c>
      <c r="M334" s="188">
        <v>3.3000000000000002E-2</v>
      </c>
      <c r="N334" s="188">
        <v>5.0999999999999997E-2</v>
      </c>
      <c r="O334" s="188">
        <v>4.2999999999999997E-2</v>
      </c>
      <c r="P334" s="188">
        <v>6.3E-2</v>
      </c>
      <c r="Q334" s="144"/>
      <c r="R334" s="145">
        <v>51.361098651190041</v>
      </c>
      <c r="S334" s="145">
        <v>89.577892515654028</v>
      </c>
      <c r="T334" s="145">
        <v>6.3640264422512463</v>
      </c>
      <c r="U334" s="145">
        <v>8.0304053887032616</v>
      </c>
      <c r="V334" s="145"/>
      <c r="W334" s="145">
        <v>47.170245244014396</v>
      </c>
      <c r="X334" s="145">
        <v>55.551952058365686</v>
      </c>
      <c r="Y334" s="145">
        <v>84.136230710238721</v>
      </c>
      <c r="Z334" s="145">
        <v>95.019554321069336</v>
      </c>
      <c r="AA334" s="145">
        <v>4.9041146492995598</v>
      </c>
      <c r="AB334" s="145">
        <v>7.8239382352029327</v>
      </c>
      <c r="AC334" s="145">
        <v>6.3982854631743766</v>
      </c>
      <c r="AD334" s="145">
        <v>9.6625253142321466</v>
      </c>
    </row>
    <row r="335" spans="1:30" x14ac:dyDescent="0.25">
      <c r="A335" s="93" t="s">
        <v>5157</v>
      </c>
      <c r="B335" s="188" t="s">
        <v>143</v>
      </c>
      <c r="C335" s="188">
        <v>0.48092423428264375</v>
      </c>
      <c r="D335" s="188">
        <v>0.32724341751746372</v>
      </c>
      <c r="E335" s="188">
        <v>0.19183234819989253</v>
      </c>
      <c r="F335" s="187">
        <v>1</v>
      </c>
      <c r="G335" s="193">
        <v>1861</v>
      </c>
      <c r="H335" s="93"/>
      <c r="I335" s="188" t="s">
        <v>143</v>
      </c>
      <c r="J335" s="188" t="s">
        <v>143</v>
      </c>
      <c r="K335" s="188">
        <v>0.45800000000000002</v>
      </c>
      <c r="L335" s="188">
        <v>0.504</v>
      </c>
      <c r="M335" s="188">
        <v>0.30599999999999999</v>
      </c>
      <c r="N335" s="188">
        <v>0.34899999999999998</v>
      </c>
      <c r="O335" s="188">
        <v>0.17499999999999999</v>
      </c>
      <c r="P335" s="188">
        <v>0.21</v>
      </c>
      <c r="Q335" s="144"/>
      <c r="R335" s="145" t="s">
        <v>143</v>
      </c>
      <c r="S335" s="145">
        <v>43.872151303034748</v>
      </c>
      <c r="T335" s="145">
        <v>30.37276374520151</v>
      </c>
      <c r="U335" s="145">
        <v>17.503189307643385</v>
      </c>
      <c r="V335" s="145"/>
      <c r="W335" s="145" t="s">
        <v>143</v>
      </c>
      <c r="X335" s="145" t="s">
        <v>143</v>
      </c>
      <c r="Y335" s="145">
        <v>40.997842105621672</v>
      </c>
      <c r="Z335" s="145">
        <v>46.746460500447824</v>
      </c>
      <c r="AA335" s="145">
        <v>27.960461411201802</v>
      </c>
      <c r="AB335" s="145">
        <v>32.785066079201222</v>
      </c>
      <c r="AC335" s="145">
        <v>15.687509961959837</v>
      </c>
      <c r="AD335" s="145">
        <v>19.318868653326934</v>
      </c>
    </row>
    <row r="336" spans="1:30" x14ac:dyDescent="0.25">
      <c r="A336" s="93" t="s">
        <v>5158</v>
      </c>
      <c r="B336" s="188" t="s">
        <v>143</v>
      </c>
      <c r="C336" s="188">
        <v>0.74269422665716323</v>
      </c>
      <c r="D336" s="188">
        <v>9.0520313613684955E-2</v>
      </c>
      <c r="E336" s="188">
        <v>0.16678545972915182</v>
      </c>
      <c r="F336" s="187">
        <v>1</v>
      </c>
      <c r="G336" s="193">
        <v>1403</v>
      </c>
      <c r="H336" s="93"/>
      <c r="I336" s="188" t="s">
        <v>143</v>
      </c>
      <c r="J336" s="188" t="s">
        <v>143</v>
      </c>
      <c r="K336" s="188">
        <v>0.71899999999999997</v>
      </c>
      <c r="L336" s="188">
        <v>0.76500000000000001</v>
      </c>
      <c r="M336" s="188">
        <v>7.6999999999999999E-2</v>
      </c>
      <c r="N336" s="188">
        <v>0.107</v>
      </c>
      <c r="O336" s="188">
        <v>0.14799999999999999</v>
      </c>
      <c r="P336" s="188">
        <v>0.187</v>
      </c>
      <c r="Q336" s="144"/>
      <c r="R336" s="145" t="s">
        <v>143</v>
      </c>
      <c r="S336" s="145">
        <v>113.83963541961694</v>
      </c>
      <c r="T336" s="145">
        <v>15.948981117248779</v>
      </c>
      <c r="U336" s="145">
        <v>25.624198890118684</v>
      </c>
      <c r="V336" s="145"/>
      <c r="W336" s="145" t="s">
        <v>143</v>
      </c>
      <c r="X336" s="145" t="s">
        <v>143</v>
      </c>
      <c r="Y336" s="145">
        <v>106.92744477164064</v>
      </c>
      <c r="Z336" s="145">
        <v>120.75182606759324</v>
      </c>
      <c r="AA336" s="145">
        <v>13.175104403511483</v>
      </c>
      <c r="AB336" s="145">
        <v>18.722857830986076</v>
      </c>
      <c r="AC336" s="145">
        <v>22.340990573255098</v>
      </c>
      <c r="AD336" s="145">
        <v>28.907407206982271</v>
      </c>
    </row>
    <row r="337" spans="1:30" x14ac:dyDescent="0.25">
      <c r="A337" s="93" t="s">
        <v>5159</v>
      </c>
      <c r="B337" s="188">
        <v>6.1260210035005834E-2</v>
      </c>
      <c r="C337" s="188">
        <v>0.55600933488914817</v>
      </c>
      <c r="D337" s="188">
        <v>0.22287047841306884</v>
      </c>
      <c r="E337" s="188">
        <v>0.15985997666277713</v>
      </c>
      <c r="F337" s="187">
        <v>1</v>
      </c>
      <c r="G337" s="193">
        <v>1714</v>
      </c>
      <c r="H337" s="93"/>
      <c r="I337" s="188">
        <v>5.0999999999999997E-2</v>
      </c>
      <c r="J337" s="188">
        <v>7.3999999999999996E-2</v>
      </c>
      <c r="K337" s="188">
        <v>0.53200000000000003</v>
      </c>
      <c r="L337" s="188">
        <v>0.57899999999999996</v>
      </c>
      <c r="M337" s="188">
        <v>0.20399999999999999</v>
      </c>
      <c r="N337" s="188">
        <v>0.24299999999999999</v>
      </c>
      <c r="O337" s="188">
        <v>0.14299999999999999</v>
      </c>
      <c r="P337" s="188">
        <v>0.17799999999999999</v>
      </c>
      <c r="Q337" s="144"/>
      <c r="R337" s="145">
        <v>4.6714779249526694</v>
      </c>
      <c r="S337" s="145">
        <v>41.124850923804452</v>
      </c>
      <c r="T337" s="145">
        <v>16.187379910865953</v>
      </c>
      <c r="U337" s="145">
        <v>11.581562846489343</v>
      </c>
      <c r="V337" s="145"/>
      <c r="W337" s="145">
        <v>3.7779343779958703</v>
      </c>
      <c r="X337" s="145">
        <v>5.5650214719094686</v>
      </c>
      <c r="Y337" s="145">
        <v>38.513808322839893</v>
      </c>
      <c r="Z337" s="145">
        <v>43.735893524769011</v>
      </c>
      <c r="AA337" s="145">
        <v>14.564071834274252</v>
      </c>
      <c r="AB337" s="145">
        <v>17.810687987457655</v>
      </c>
      <c r="AC337" s="145">
        <v>10.210213960281537</v>
      </c>
      <c r="AD337" s="145">
        <v>12.952911732697148</v>
      </c>
    </row>
    <row r="338" spans="1:30" x14ac:dyDescent="0.25">
      <c r="A338" s="93" t="s">
        <v>5160</v>
      </c>
      <c r="B338" s="188">
        <v>0.29318181818181815</v>
      </c>
      <c r="C338" s="188">
        <v>0.55500000000000005</v>
      </c>
      <c r="D338" s="188">
        <v>4.6363636363636364E-2</v>
      </c>
      <c r="E338" s="188">
        <v>0.10545454545454545</v>
      </c>
      <c r="F338" s="187">
        <v>1</v>
      </c>
      <c r="G338" s="193">
        <v>2200</v>
      </c>
      <c r="H338" s="93"/>
      <c r="I338" s="188">
        <v>0.27500000000000002</v>
      </c>
      <c r="J338" s="188">
        <v>0.313</v>
      </c>
      <c r="K338" s="188">
        <v>0.53400000000000003</v>
      </c>
      <c r="L338" s="188">
        <v>0.57599999999999996</v>
      </c>
      <c r="M338" s="188">
        <v>3.7999999999999999E-2</v>
      </c>
      <c r="N338" s="188">
        <v>5.6000000000000001E-2</v>
      </c>
      <c r="O338" s="188">
        <v>9.2999999999999999E-2</v>
      </c>
      <c r="P338" s="188">
        <v>0.11899999999999999</v>
      </c>
      <c r="Q338" s="144"/>
      <c r="R338" s="145">
        <v>52.550538480145192</v>
      </c>
      <c r="S338" s="145">
        <v>92.214637458487957</v>
      </c>
      <c r="T338" s="145">
        <v>7.2666055599733959</v>
      </c>
      <c r="U338" s="145">
        <v>17.850717210656576</v>
      </c>
      <c r="V338" s="145"/>
      <c r="W338" s="145">
        <v>48.494954633469156</v>
      </c>
      <c r="X338" s="145">
        <v>56.606122326821229</v>
      </c>
      <c r="Y338" s="145">
        <v>87.042166004424715</v>
      </c>
      <c r="Z338" s="145">
        <v>97.387108912551199</v>
      </c>
      <c r="AA338" s="145">
        <v>5.8563832783396892</v>
      </c>
      <c r="AB338" s="145">
        <v>8.6768278416071034</v>
      </c>
      <c r="AC338" s="145">
        <v>15.553681489755984</v>
      </c>
      <c r="AD338" s="145">
        <v>20.147752931557168</v>
      </c>
    </row>
    <row r="339" spans="1:30" x14ac:dyDescent="0.25">
      <c r="A339" s="93" t="s">
        <v>5161</v>
      </c>
      <c r="B339" s="188" t="s">
        <v>143</v>
      </c>
      <c r="C339" s="188">
        <v>0.47902735562310028</v>
      </c>
      <c r="D339" s="188">
        <v>0.36778115501519759</v>
      </c>
      <c r="E339" s="188">
        <v>0.15319148936170213</v>
      </c>
      <c r="F339" s="187">
        <v>1</v>
      </c>
      <c r="G339" s="193">
        <v>1645</v>
      </c>
      <c r="H339" s="93"/>
      <c r="I339" s="188" t="s">
        <v>143</v>
      </c>
      <c r="J339" s="188" t="s">
        <v>143</v>
      </c>
      <c r="K339" s="188">
        <v>0.45500000000000002</v>
      </c>
      <c r="L339" s="188">
        <v>0.503</v>
      </c>
      <c r="M339" s="188">
        <v>0.34499999999999997</v>
      </c>
      <c r="N339" s="188">
        <v>0.39100000000000001</v>
      </c>
      <c r="O339" s="188">
        <v>0.13700000000000001</v>
      </c>
      <c r="P339" s="188">
        <v>0.17100000000000001</v>
      </c>
      <c r="Q339" s="144"/>
      <c r="R339" s="145" t="s">
        <v>143</v>
      </c>
      <c r="S339" s="145">
        <v>34.227557274664164</v>
      </c>
      <c r="T339" s="145">
        <v>25.969682577289589</v>
      </c>
      <c r="U339" s="145">
        <v>10.760535489779954</v>
      </c>
      <c r="V339" s="145"/>
      <c r="W339" s="145" t="s">
        <v>143</v>
      </c>
      <c r="X339" s="145" t="s">
        <v>143</v>
      </c>
      <c r="Y339" s="145">
        <v>31.837717040234367</v>
      </c>
      <c r="Z339" s="145">
        <v>36.617397509093962</v>
      </c>
      <c r="AA339" s="145">
        <v>23.900279810563291</v>
      </c>
      <c r="AB339" s="145">
        <v>28.039085344015888</v>
      </c>
      <c r="AC339" s="145">
        <v>9.4319494487206441</v>
      </c>
      <c r="AD339" s="145">
        <v>12.089121530839265</v>
      </c>
    </row>
    <row r="340" spans="1:30" x14ac:dyDescent="0.25">
      <c r="A340" s="93" t="s">
        <v>5162</v>
      </c>
      <c r="B340" s="188" t="s">
        <v>143</v>
      </c>
      <c r="C340" s="188">
        <v>0.76083916083916081</v>
      </c>
      <c r="D340" s="188">
        <v>6.0139860139860141E-2</v>
      </c>
      <c r="E340" s="188">
        <v>0.17902097902097902</v>
      </c>
      <c r="F340" s="187">
        <v>1</v>
      </c>
      <c r="G340" s="193">
        <v>2145</v>
      </c>
      <c r="H340" s="93"/>
      <c r="I340" s="188" t="s">
        <v>143</v>
      </c>
      <c r="J340" s="188" t="s">
        <v>143</v>
      </c>
      <c r="K340" s="188">
        <v>0.74199999999999999</v>
      </c>
      <c r="L340" s="188">
        <v>0.77800000000000002</v>
      </c>
      <c r="M340" s="188">
        <v>5.0999999999999997E-2</v>
      </c>
      <c r="N340" s="188">
        <v>7.0999999999999994E-2</v>
      </c>
      <c r="O340" s="188">
        <v>0.16300000000000001</v>
      </c>
      <c r="P340" s="188">
        <v>0.19600000000000001</v>
      </c>
      <c r="Q340" s="144"/>
      <c r="R340" s="145" t="s">
        <v>143</v>
      </c>
      <c r="S340" s="145">
        <v>157.86832621033716</v>
      </c>
      <c r="T340" s="145">
        <v>13.277853511451397</v>
      </c>
      <c r="U340" s="145">
        <v>36.453038679965452</v>
      </c>
      <c r="V340" s="145"/>
      <c r="W340" s="145" t="s">
        <v>143</v>
      </c>
      <c r="X340" s="145" t="s">
        <v>143</v>
      </c>
      <c r="Y340" s="145">
        <v>150.2089923800979</v>
      </c>
      <c r="Z340" s="145">
        <v>165.52766004057642</v>
      </c>
      <c r="AA340" s="145">
        <v>10.986515872441013</v>
      </c>
      <c r="AB340" s="145">
        <v>15.569191150461782</v>
      </c>
      <c r="AC340" s="145">
        <v>32.806975452754756</v>
      </c>
      <c r="AD340" s="145">
        <v>40.099101907176149</v>
      </c>
    </row>
    <row r="341" spans="1:30" x14ac:dyDescent="0.25">
      <c r="A341" s="93" t="s">
        <v>5163</v>
      </c>
      <c r="B341" s="188">
        <v>5.5027369634111208E-2</v>
      </c>
      <c r="C341" s="188">
        <v>0.57360991068856237</v>
      </c>
      <c r="D341" s="188">
        <v>0.26764621146643619</v>
      </c>
      <c r="E341" s="188">
        <v>0.10371650821089023</v>
      </c>
      <c r="F341" s="187">
        <v>1</v>
      </c>
      <c r="G341" s="193">
        <v>3471</v>
      </c>
      <c r="H341" s="93"/>
      <c r="I341" s="188">
        <v>4.8000000000000001E-2</v>
      </c>
      <c r="J341" s="188">
        <v>6.3E-2</v>
      </c>
      <c r="K341" s="188">
        <v>0.55700000000000005</v>
      </c>
      <c r="L341" s="188">
        <v>0.59</v>
      </c>
      <c r="M341" s="188">
        <v>0.253</v>
      </c>
      <c r="N341" s="188">
        <v>0.28299999999999997</v>
      </c>
      <c r="O341" s="188">
        <v>9.4E-2</v>
      </c>
      <c r="P341" s="188">
        <v>0.114</v>
      </c>
      <c r="Q341" s="144"/>
      <c r="R341" s="145">
        <v>4.2635334842987103</v>
      </c>
      <c r="S341" s="145">
        <v>42.036417571793208</v>
      </c>
      <c r="T341" s="145">
        <v>19.033118560809079</v>
      </c>
      <c r="U341" s="145">
        <v>7.4837219004360787</v>
      </c>
      <c r="V341" s="145"/>
      <c r="W341" s="145">
        <v>3.6588765109204275</v>
      </c>
      <c r="X341" s="145">
        <v>4.8681904576769925</v>
      </c>
      <c r="Y341" s="145">
        <v>40.189931063150311</v>
      </c>
      <c r="Z341" s="145">
        <v>43.882904080436106</v>
      </c>
      <c r="AA341" s="145">
        <v>17.809184087541283</v>
      </c>
      <c r="AB341" s="145">
        <v>20.257053034076876</v>
      </c>
      <c r="AC341" s="145">
        <v>6.7106454188011249</v>
      </c>
      <c r="AD341" s="145">
        <v>8.2567983820710324</v>
      </c>
    </row>
    <row r="342" spans="1:30" x14ac:dyDescent="0.25">
      <c r="A342" s="93" t="s">
        <v>5164</v>
      </c>
      <c r="B342" s="188">
        <v>0.27294512341241312</v>
      </c>
      <c r="C342" s="188">
        <v>0.63383656841600766</v>
      </c>
      <c r="D342" s="188">
        <v>4.28947999041457E-2</v>
      </c>
      <c r="E342" s="188">
        <v>5.0323508267433502E-2</v>
      </c>
      <c r="F342" s="187">
        <v>1</v>
      </c>
      <c r="G342" s="193">
        <v>4173</v>
      </c>
      <c r="H342" s="93"/>
      <c r="I342" s="188">
        <v>0.26</v>
      </c>
      <c r="J342" s="188">
        <v>0.28699999999999998</v>
      </c>
      <c r="K342" s="188">
        <v>0.61899999999999999</v>
      </c>
      <c r="L342" s="188">
        <v>0.64800000000000002</v>
      </c>
      <c r="M342" s="188">
        <v>3.6999999999999998E-2</v>
      </c>
      <c r="N342" s="188">
        <v>4.9000000000000002E-2</v>
      </c>
      <c r="O342" s="188">
        <v>4.3999999999999997E-2</v>
      </c>
      <c r="P342" s="188">
        <v>5.7000000000000002E-2</v>
      </c>
      <c r="Q342" s="144"/>
      <c r="R342" s="145">
        <v>47.354498031925601</v>
      </c>
      <c r="S342" s="145">
        <v>96.71097695086408</v>
      </c>
      <c r="T342" s="145">
        <v>6.2229990426658288</v>
      </c>
      <c r="U342" s="145">
        <v>7.7233294044837351</v>
      </c>
      <c r="V342" s="145"/>
      <c r="W342" s="145">
        <v>44.604353954675034</v>
      </c>
      <c r="X342" s="145">
        <v>50.104642109176169</v>
      </c>
      <c r="Y342" s="145">
        <v>93.025285259387616</v>
      </c>
      <c r="Z342" s="145">
        <v>100.39666864234054</v>
      </c>
      <c r="AA342" s="145">
        <v>5.3113466208024009</v>
      </c>
      <c r="AB342" s="145">
        <v>7.1346514645292567</v>
      </c>
      <c r="AC342" s="145">
        <v>6.6787270938876322</v>
      </c>
      <c r="AD342" s="145">
        <v>8.7679317150798379</v>
      </c>
    </row>
    <row r="343" spans="1:30" x14ac:dyDescent="0.25">
      <c r="A343" s="93" t="s">
        <v>5165</v>
      </c>
      <c r="B343" s="188" t="s">
        <v>143</v>
      </c>
      <c r="C343" s="188">
        <v>0.43970270918245025</v>
      </c>
      <c r="D343" s="188">
        <v>0.36969551666267081</v>
      </c>
      <c r="E343" s="188">
        <v>0.19060177415487892</v>
      </c>
      <c r="F343" s="187">
        <v>1</v>
      </c>
      <c r="G343" s="193">
        <v>4171</v>
      </c>
      <c r="H343" s="93"/>
      <c r="I343" s="188" t="s">
        <v>143</v>
      </c>
      <c r="J343" s="188" t="s">
        <v>143</v>
      </c>
      <c r="K343" s="188">
        <v>0.42499999999999999</v>
      </c>
      <c r="L343" s="188">
        <v>0.45500000000000002</v>
      </c>
      <c r="M343" s="188">
        <v>0.35499999999999998</v>
      </c>
      <c r="N343" s="188">
        <v>0.38400000000000001</v>
      </c>
      <c r="O343" s="188">
        <v>0.17899999999999999</v>
      </c>
      <c r="P343" s="188">
        <v>0.20300000000000001</v>
      </c>
      <c r="Q343" s="144"/>
      <c r="R343" s="145" t="s">
        <v>143</v>
      </c>
      <c r="S343" s="145">
        <v>39.444131622045084</v>
      </c>
      <c r="T343" s="145">
        <v>32.52051723622008</v>
      </c>
      <c r="U343" s="145">
        <v>17.017136667278521</v>
      </c>
      <c r="V343" s="145"/>
      <c r="W343" s="145" t="s">
        <v>143</v>
      </c>
      <c r="X343" s="145" t="s">
        <v>143</v>
      </c>
      <c r="Y343" s="145">
        <v>37.638875589098731</v>
      </c>
      <c r="Z343" s="145">
        <v>41.249387654991438</v>
      </c>
      <c r="AA343" s="145">
        <v>30.897319871682367</v>
      </c>
      <c r="AB343" s="145">
        <v>34.143714600757797</v>
      </c>
      <c r="AC343" s="145">
        <v>15.834206809413635</v>
      </c>
      <c r="AD343" s="145">
        <v>18.200066525143409</v>
      </c>
    </row>
    <row r="344" spans="1:30" x14ac:dyDescent="0.25">
      <c r="A344" s="93" t="s">
        <v>5166</v>
      </c>
      <c r="B344" s="188" t="s">
        <v>143</v>
      </c>
      <c r="C344" s="188">
        <v>0.77313509356575238</v>
      </c>
      <c r="D344" s="188">
        <v>7.9723147910792103E-2</v>
      </c>
      <c r="E344" s="188">
        <v>0.14714175852345551</v>
      </c>
      <c r="F344" s="187">
        <v>1</v>
      </c>
      <c r="G344" s="193">
        <v>3901</v>
      </c>
      <c r="H344" s="93"/>
      <c r="I344" s="188" t="s">
        <v>143</v>
      </c>
      <c r="J344" s="188" t="s">
        <v>143</v>
      </c>
      <c r="K344" s="188">
        <v>0.76</v>
      </c>
      <c r="L344" s="188">
        <v>0.78600000000000003</v>
      </c>
      <c r="M344" s="188">
        <v>7.1999999999999995E-2</v>
      </c>
      <c r="N344" s="188">
        <v>8.8999999999999996E-2</v>
      </c>
      <c r="O344" s="188">
        <v>0.13600000000000001</v>
      </c>
      <c r="P344" s="188">
        <v>0.159</v>
      </c>
      <c r="Q344" s="144"/>
      <c r="R344" s="145" t="s">
        <v>143</v>
      </c>
      <c r="S344" s="145">
        <v>143.9781838388414</v>
      </c>
      <c r="T344" s="145">
        <v>16.044373810059337</v>
      </c>
      <c r="U344" s="145">
        <v>27.566547338816921</v>
      </c>
      <c r="V344" s="145"/>
      <c r="W344" s="145" t="s">
        <v>143</v>
      </c>
      <c r="X344" s="145" t="s">
        <v>143</v>
      </c>
      <c r="Y344" s="145">
        <v>138.83967516723047</v>
      </c>
      <c r="Z344" s="145">
        <v>149.11669251045234</v>
      </c>
      <c r="AA344" s="145">
        <v>14.261179586269922</v>
      </c>
      <c r="AB344" s="145">
        <v>17.827568033848753</v>
      </c>
      <c r="AC344" s="145">
        <v>25.311360646901552</v>
      </c>
      <c r="AD344" s="145">
        <v>29.821734030732291</v>
      </c>
    </row>
    <row r="345" spans="1:30" x14ac:dyDescent="0.25">
      <c r="A345" s="93" t="s">
        <v>5167</v>
      </c>
      <c r="B345" s="188">
        <v>4.3055555555555555E-2</v>
      </c>
      <c r="C345" s="188">
        <v>0.48194444444444445</v>
      </c>
      <c r="D345" s="188">
        <v>0.28472222222222221</v>
      </c>
      <c r="E345" s="188">
        <v>0.19027777777777777</v>
      </c>
      <c r="F345" s="187">
        <v>1</v>
      </c>
      <c r="G345" s="193">
        <v>720</v>
      </c>
      <c r="H345" s="93"/>
      <c r="I345" s="188">
        <v>0.03</v>
      </c>
      <c r="J345" s="188">
        <v>0.06</v>
      </c>
      <c r="K345" s="188">
        <v>0.44600000000000001</v>
      </c>
      <c r="L345" s="188">
        <v>0.51800000000000002</v>
      </c>
      <c r="M345" s="188">
        <v>0.253</v>
      </c>
      <c r="N345" s="188">
        <v>0.31900000000000001</v>
      </c>
      <c r="O345" s="188">
        <v>0.16300000000000001</v>
      </c>
      <c r="P345" s="188">
        <v>0.221</v>
      </c>
      <c r="Q345" s="144"/>
      <c r="R345" s="145">
        <v>2.5479111534330552</v>
      </c>
      <c r="S345" s="145">
        <v>29.426435079482928</v>
      </c>
      <c r="T345" s="145">
        <v>16.279170450671437</v>
      </c>
      <c r="U345" s="145">
        <v>11.045071908730616</v>
      </c>
      <c r="V345" s="145"/>
      <c r="W345" s="145">
        <v>1.6509791830235798</v>
      </c>
      <c r="X345" s="145">
        <v>3.4448431238425306</v>
      </c>
      <c r="Y345" s="145">
        <v>26.33023522544574</v>
      </c>
      <c r="Z345" s="145">
        <v>32.522634933520116</v>
      </c>
      <c r="AA345" s="145">
        <v>14.050676747453254</v>
      </c>
      <c r="AB345" s="145">
        <v>18.507664153889621</v>
      </c>
      <c r="AC345" s="145">
        <v>9.1955293227403843</v>
      </c>
      <c r="AD345" s="145">
        <v>12.894614494720848</v>
      </c>
    </row>
    <row r="346" spans="1:30" x14ac:dyDescent="0.25">
      <c r="A346" s="93" t="s">
        <v>5168</v>
      </c>
      <c r="B346" s="188">
        <v>0.19982993197278912</v>
      </c>
      <c r="C346" s="188">
        <v>0.57227891156462585</v>
      </c>
      <c r="D346" s="188">
        <v>6.6326530612244902E-2</v>
      </c>
      <c r="E346" s="188">
        <v>0.16156462585034015</v>
      </c>
      <c r="F346" s="187">
        <v>1</v>
      </c>
      <c r="G346" s="193">
        <v>1176</v>
      </c>
      <c r="H346" s="93"/>
      <c r="I346" s="188">
        <v>0.17799999999999999</v>
      </c>
      <c r="J346" s="188">
        <v>0.224</v>
      </c>
      <c r="K346" s="188">
        <v>0.54400000000000004</v>
      </c>
      <c r="L346" s="188">
        <v>0.6</v>
      </c>
      <c r="M346" s="188">
        <v>5.2999999999999999E-2</v>
      </c>
      <c r="N346" s="188">
        <v>8.2000000000000003E-2</v>
      </c>
      <c r="O346" s="188">
        <v>0.14199999999999999</v>
      </c>
      <c r="P346" s="188">
        <v>0.184</v>
      </c>
      <c r="Q346" s="144"/>
      <c r="R346" s="145">
        <v>35.612038564380391</v>
      </c>
      <c r="S346" s="145">
        <v>93.307469681611849</v>
      </c>
      <c r="T346" s="145">
        <v>11.501740301942842</v>
      </c>
      <c r="U346" s="145">
        <v>25.570224734137181</v>
      </c>
      <c r="V346" s="145"/>
      <c r="W346" s="145">
        <v>31.058814995515792</v>
      </c>
      <c r="X346" s="145">
        <v>40.165262133244987</v>
      </c>
      <c r="Y346" s="145">
        <v>86.257861952856672</v>
      </c>
      <c r="Z346" s="145">
        <v>100.35707741036703</v>
      </c>
      <c r="AA346" s="145">
        <v>8.9492016482121421</v>
      </c>
      <c r="AB346" s="145">
        <v>14.054278955673542</v>
      </c>
      <c r="AC346" s="145">
        <v>21.934308946237127</v>
      </c>
      <c r="AD346" s="145">
        <v>29.206140522037234</v>
      </c>
    </row>
    <row r="347" spans="1:30" x14ac:dyDescent="0.25">
      <c r="A347" s="93" t="s">
        <v>5169</v>
      </c>
      <c r="B347" s="188" t="s">
        <v>143</v>
      </c>
      <c r="C347" s="188">
        <v>0.40990516332982085</v>
      </c>
      <c r="D347" s="188">
        <v>0.39199157007376184</v>
      </c>
      <c r="E347" s="188">
        <v>0.19810326659641728</v>
      </c>
      <c r="F347" s="187">
        <v>1</v>
      </c>
      <c r="G347" s="193">
        <v>949</v>
      </c>
      <c r="H347" s="93"/>
      <c r="I347" s="188" t="s">
        <v>143</v>
      </c>
      <c r="J347" s="188" t="s">
        <v>143</v>
      </c>
      <c r="K347" s="188">
        <v>0.379</v>
      </c>
      <c r="L347" s="188">
        <v>0.441</v>
      </c>
      <c r="M347" s="188">
        <v>0.36099999999999999</v>
      </c>
      <c r="N347" s="188">
        <v>0.42299999999999999</v>
      </c>
      <c r="O347" s="188">
        <v>0.17399999999999999</v>
      </c>
      <c r="P347" s="188">
        <v>0.22500000000000001</v>
      </c>
      <c r="Q347" s="144"/>
      <c r="R347" s="145" t="s">
        <v>143</v>
      </c>
      <c r="S347" s="145">
        <v>33.243132261560902</v>
      </c>
      <c r="T347" s="145">
        <v>32.554148557983567</v>
      </c>
      <c r="U347" s="145">
        <v>15.614992124701658</v>
      </c>
      <c r="V347" s="145"/>
      <c r="W347" s="145" t="s">
        <v>143</v>
      </c>
      <c r="X347" s="145" t="s">
        <v>143</v>
      </c>
      <c r="Y347" s="145">
        <v>29.939564584743334</v>
      </c>
      <c r="Z347" s="145">
        <v>36.546699938378474</v>
      </c>
      <c r="AA347" s="145">
        <v>29.245954765248271</v>
      </c>
      <c r="AB347" s="145">
        <v>35.862342350718862</v>
      </c>
      <c r="AC347" s="145">
        <v>13.382865045062546</v>
      </c>
      <c r="AD347" s="145">
        <v>17.847119204340771</v>
      </c>
    </row>
    <row r="348" spans="1:30" x14ac:dyDescent="0.25">
      <c r="A348" s="93" t="s">
        <v>5170</v>
      </c>
      <c r="B348" s="188" t="s">
        <v>143</v>
      </c>
      <c r="C348" s="188">
        <v>0.59815546772068506</v>
      </c>
      <c r="D348" s="188">
        <v>0.13306982872200263</v>
      </c>
      <c r="E348" s="188">
        <v>0.26877470355731226</v>
      </c>
      <c r="F348" s="187">
        <v>1</v>
      </c>
      <c r="G348" s="193">
        <v>759</v>
      </c>
      <c r="H348" s="93"/>
      <c r="I348" s="188" t="s">
        <v>143</v>
      </c>
      <c r="J348" s="188" t="s">
        <v>143</v>
      </c>
      <c r="K348" s="188">
        <v>0.56299999999999994</v>
      </c>
      <c r="L348" s="188">
        <v>0.63200000000000001</v>
      </c>
      <c r="M348" s="188">
        <v>0.111</v>
      </c>
      <c r="N348" s="188">
        <v>0.159</v>
      </c>
      <c r="O348" s="188">
        <v>0.23799999999999999</v>
      </c>
      <c r="P348" s="188">
        <v>0.30099999999999999</v>
      </c>
      <c r="Q348" s="144"/>
      <c r="R348" s="145" t="s">
        <v>143</v>
      </c>
      <c r="S348" s="145">
        <v>85.873504985833847</v>
      </c>
      <c r="T348" s="145">
        <v>21.594169852980617</v>
      </c>
      <c r="U348" s="145">
        <v>38.042848129661678</v>
      </c>
      <c r="V348" s="145"/>
      <c r="W348" s="145" t="s">
        <v>143</v>
      </c>
      <c r="X348" s="145" t="s">
        <v>143</v>
      </c>
      <c r="Y348" s="145">
        <v>77.974228150727299</v>
      </c>
      <c r="Z348" s="145">
        <v>93.772781820940395</v>
      </c>
      <c r="AA348" s="145">
        <v>17.382717442276906</v>
      </c>
      <c r="AB348" s="145">
        <v>25.805622263684327</v>
      </c>
      <c r="AC348" s="145">
        <v>32.822325157246269</v>
      </c>
      <c r="AD348" s="145">
        <v>43.263371102077087</v>
      </c>
    </row>
    <row r="349" spans="1:30" x14ac:dyDescent="0.25">
      <c r="A349" s="93" t="s">
        <v>5171</v>
      </c>
      <c r="B349" s="188">
        <v>8.0152671755725186E-2</v>
      </c>
      <c r="C349" s="188">
        <v>0.59160305343511455</v>
      </c>
      <c r="D349" s="188">
        <v>0.22137404580152673</v>
      </c>
      <c r="E349" s="188">
        <v>0.10687022900763359</v>
      </c>
      <c r="F349" s="187">
        <v>1</v>
      </c>
      <c r="G349" s="193">
        <v>786</v>
      </c>
      <c r="H349" s="93"/>
      <c r="I349" s="188">
        <v>6.3E-2</v>
      </c>
      <c r="J349" s="188">
        <v>0.10100000000000001</v>
      </c>
      <c r="K349" s="188">
        <v>0.55700000000000005</v>
      </c>
      <c r="L349" s="188">
        <v>0.625</v>
      </c>
      <c r="M349" s="188">
        <v>0.19400000000000001</v>
      </c>
      <c r="N349" s="188">
        <v>0.252</v>
      </c>
      <c r="O349" s="188">
        <v>8.6999999999999994E-2</v>
      </c>
      <c r="P349" s="188">
        <v>0.13</v>
      </c>
      <c r="Q349" s="144"/>
      <c r="R349" s="145">
        <v>5.5765970774976275</v>
      </c>
      <c r="S349" s="145">
        <v>44.956935047853207</v>
      </c>
      <c r="T349" s="145">
        <v>17.00561363746349</v>
      </c>
      <c r="U349" s="145">
        <v>8.0696995127572269</v>
      </c>
      <c r="V349" s="145"/>
      <c r="W349" s="145">
        <v>4.1995301014512521</v>
      </c>
      <c r="X349" s="145">
        <v>6.9536640535440029</v>
      </c>
      <c r="Y349" s="145">
        <v>40.870672282346007</v>
      </c>
      <c r="Z349" s="145">
        <v>49.043197813360408</v>
      </c>
      <c r="AA349" s="145">
        <v>14.478796841493212</v>
      </c>
      <c r="AB349" s="145">
        <v>19.53243043343377</v>
      </c>
      <c r="AC349" s="145">
        <v>6.3439657662951747</v>
      </c>
      <c r="AD349" s="145">
        <v>9.7954332592192781</v>
      </c>
    </row>
    <row r="350" spans="1:30" x14ac:dyDescent="0.25">
      <c r="A350" s="93" t="s">
        <v>5172</v>
      </c>
      <c r="B350" s="188">
        <v>0.31137088204038255</v>
      </c>
      <c r="C350" s="188">
        <v>0.57066950053134968</v>
      </c>
      <c r="D350" s="188">
        <v>3.9319872476089264E-2</v>
      </c>
      <c r="E350" s="188">
        <v>7.8639744952178528E-2</v>
      </c>
      <c r="F350" s="187">
        <v>1</v>
      </c>
      <c r="G350" s="193">
        <v>941</v>
      </c>
      <c r="H350" s="93"/>
      <c r="I350" s="188">
        <v>0.28299999999999997</v>
      </c>
      <c r="J350" s="188">
        <v>0.34200000000000003</v>
      </c>
      <c r="K350" s="188">
        <v>0.53900000000000003</v>
      </c>
      <c r="L350" s="188">
        <v>0.60199999999999998</v>
      </c>
      <c r="M350" s="188">
        <v>2.9000000000000001E-2</v>
      </c>
      <c r="N350" s="188">
        <v>5.3999999999999999E-2</v>
      </c>
      <c r="O350" s="188">
        <v>6.3E-2</v>
      </c>
      <c r="P350" s="188">
        <v>9.8000000000000004E-2</v>
      </c>
      <c r="Q350" s="144"/>
      <c r="R350" s="145">
        <v>53.060419044519506</v>
      </c>
      <c r="S350" s="145">
        <v>95.56884060247593</v>
      </c>
      <c r="T350" s="145">
        <v>6.0755019581034881</v>
      </c>
      <c r="U350" s="145">
        <v>13.013798586724366</v>
      </c>
      <c r="V350" s="145"/>
      <c r="W350" s="145">
        <v>46.984766398061176</v>
      </c>
      <c r="X350" s="145">
        <v>59.136071690977836</v>
      </c>
      <c r="Y350" s="145">
        <v>87.485604841815402</v>
      </c>
      <c r="Z350" s="145">
        <v>103.65207636313646</v>
      </c>
      <c r="AA350" s="145">
        <v>4.1178414743069878</v>
      </c>
      <c r="AB350" s="145">
        <v>8.0331624418999894</v>
      </c>
      <c r="AC350" s="145">
        <v>10.04866480740742</v>
      </c>
      <c r="AD350" s="145">
        <v>15.978932366041313</v>
      </c>
    </row>
    <row r="351" spans="1:30" x14ac:dyDescent="0.25">
      <c r="A351" s="93" t="s">
        <v>5173</v>
      </c>
      <c r="B351" s="188" t="s">
        <v>143</v>
      </c>
      <c r="C351" s="188">
        <v>0.54139290407358742</v>
      </c>
      <c r="D351" s="188">
        <v>0.36793692509855452</v>
      </c>
      <c r="E351" s="188">
        <v>9.0670170827858082E-2</v>
      </c>
      <c r="F351" s="187">
        <v>1</v>
      </c>
      <c r="G351" s="193">
        <v>761</v>
      </c>
      <c r="H351" s="93"/>
      <c r="I351" s="188" t="s">
        <v>143</v>
      </c>
      <c r="J351" s="188" t="s">
        <v>143</v>
      </c>
      <c r="K351" s="188">
        <v>0.50600000000000001</v>
      </c>
      <c r="L351" s="188">
        <v>0.57599999999999996</v>
      </c>
      <c r="M351" s="188">
        <v>0.33400000000000002</v>
      </c>
      <c r="N351" s="188">
        <v>0.40300000000000002</v>
      </c>
      <c r="O351" s="188">
        <v>7.1999999999999995E-2</v>
      </c>
      <c r="P351" s="188">
        <v>0.113</v>
      </c>
      <c r="Q351" s="144"/>
      <c r="R351" s="145" t="s">
        <v>143</v>
      </c>
      <c r="S351" s="145">
        <v>39.768059023399985</v>
      </c>
      <c r="T351" s="145">
        <v>27.274747951316449</v>
      </c>
      <c r="U351" s="145">
        <v>6.6778433382316686</v>
      </c>
      <c r="V351" s="145"/>
      <c r="W351" s="145" t="s">
        <v>143</v>
      </c>
      <c r="X351" s="145" t="s">
        <v>143</v>
      </c>
      <c r="Y351" s="145">
        <v>35.927965000030859</v>
      </c>
      <c r="Z351" s="145">
        <v>43.608153046769111</v>
      </c>
      <c r="AA351" s="145">
        <v>24.079991163064239</v>
      </c>
      <c r="AB351" s="145">
        <v>30.469504739568659</v>
      </c>
      <c r="AC351" s="145">
        <v>5.1021643188212336</v>
      </c>
      <c r="AD351" s="145">
        <v>8.2535223576421028</v>
      </c>
    </row>
    <row r="352" spans="1:30" x14ac:dyDescent="0.25">
      <c r="A352" s="93" t="s">
        <v>5174</v>
      </c>
      <c r="B352" s="188" t="s">
        <v>143</v>
      </c>
      <c r="C352" s="188">
        <v>0.68641114982578399</v>
      </c>
      <c r="D352" s="188">
        <v>0.1091753774680604</v>
      </c>
      <c r="E352" s="188">
        <v>0.20441347270615565</v>
      </c>
      <c r="F352" s="187">
        <v>1</v>
      </c>
      <c r="G352" s="193">
        <v>861</v>
      </c>
      <c r="H352" s="93"/>
      <c r="I352" s="188" t="s">
        <v>143</v>
      </c>
      <c r="J352" s="188" t="s">
        <v>143</v>
      </c>
      <c r="K352" s="188">
        <v>0.65500000000000003</v>
      </c>
      <c r="L352" s="188">
        <v>0.71699999999999997</v>
      </c>
      <c r="M352" s="188">
        <v>0.09</v>
      </c>
      <c r="N352" s="188">
        <v>0.13200000000000001</v>
      </c>
      <c r="O352" s="188">
        <v>0.17899999999999999</v>
      </c>
      <c r="P352" s="188">
        <v>0.23300000000000001</v>
      </c>
      <c r="Q352" s="144"/>
      <c r="R352" s="145" t="s">
        <v>143</v>
      </c>
      <c r="S352" s="145">
        <v>125.8444209246634</v>
      </c>
      <c r="T352" s="145">
        <v>23.320838254699524</v>
      </c>
      <c r="U352" s="145">
        <v>37.746320663540708</v>
      </c>
      <c r="V352" s="145"/>
      <c r="W352" s="145" t="s">
        <v>143</v>
      </c>
      <c r="X352" s="145" t="s">
        <v>143</v>
      </c>
      <c r="Y352" s="145">
        <v>115.69838729221379</v>
      </c>
      <c r="Z352" s="145">
        <v>135.990454557113</v>
      </c>
      <c r="AA352" s="145">
        <v>18.606331075632987</v>
      </c>
      <c r="AB352" s="145">
        <v>28.035345433766061</v>
      </c>
      <c r="AC352" s="145">
        <v>32.169658154438196</v>
      </c>
      <c r="AD352" s="145">
        <v>43.32298317264322</v>
      </c>
    </row>
    <row r="353" spans="1:30" x14ac:dyDescent="0.25">
      <c r="A353" s="93" t="s">
        <v>5175</v>
      </c>
      <c r="B353" s="188">
        <v>5.0451407328730748E-2</v>
      </c>
      <c r="C353" s="188">
        <v>0.56664896441848112</v>
      </c>
      <c r="D353" s="188">
        <v>0.26606479022835899</v>
      </c>
      <c r="E353" s="188">
        <v>0.11683483802442911</v>
      </c>
      <c r="F353" s="187">
        <v>1</v>
      </c>
      <c r="G353" s="193">
        <v>1883</v>
      </c>
      <c r="H353" s="93"/>
      <c r="I353" s="188">
        <v>4.1000000000000002E-2</v>
      </c>
      <c r="J353" s="188">
        <v>6.0999999999999999E-2</v>
      </c>
      <c r="K353" s="188">
        <v>0.54400000000000004</v>
      </c>
      <c r="L353" s="188">
        <v>0.58899999999999997</v>
      </c>
      <c r="M353" s="188">
        <v>0.247</v>
      </c>
      <c r="N353" s="188">
        <v>0.28599999999999998</v>
      </c>
      <c r="O353" s="188">
        <v>0.10299999999999999</v>
      </c>
      <c r="P353" s="188">
        <v>0.13200000000000001</v>
      </c>
      <c r="Q353" s="144"/>
      <c r="R353" s="145">
        <v>3.4393140030209235</v>
      </c>
      <c r="S353" s="145">
        <v>40.718461969396898</v>
      </c>
      <c r="T353" s="145">
        <v>19.379907878787765</v>
      </c>
      <c r="U353" s="145">
        <v>8.3165837357338663</v>
      </c>
      <c r="V353" s="145"/>
      <c r="W353" s="145">
        <v>2.7476963072488543</v>
      </c>
      <c r="X353" s="145">
        <v>4.1309316987929927</v>
      </c>
      <c r="Y353" s="145">
        <v>38.275227049102568</v>
      </c>
      <c r="Z353" s="145">
        <v>43.161696889691228</v>
      </c>
      <c r="AA353" s="145">
        <v>17.682880235310471</v>
      </c>
      <c r="AB353" s="145">
        <v>21.07693552226506</v>
      </c>
      <c r="AC353" s="145">
        <v>7.2176039720178879</v>
      </c>
      <c r="AD353" s="145">
        <v>9.4155634994498456</v>
      </c>
    </row>
    <row r="354" spans="1:30" x14ac:dyDescent="0.25">
      <c r="A354" s="93" t="s">
        <v>5176</v>
      </c>
      <c r="B354" s="188">
        <v>0.31576596694953102</v>
      </c>
      <c r="C354" s="188">
        <v>0.56945064761054043</v>
      </c>
      <c r="D354" s="188">
        <v>7.6820008932559178E-2</v>
      </c>
      <c r="E354" s="188">
        <v>3.7963376507369362E-2</v>
      </c>
      <c r="F354" s="187">
        <v>1</v>
      </c>
      <c r="G354" s="193">
        <v>2239</v>
      </c>
      <c r="H354" s="93"/>
      <c r="I354" s="188">
        <v>0.29699999999999999</v>
      </c>
      <c r="J354" s="188">
        <v>0.33500000000000002</v>
      </c>
      <c r="K354" s="188">
        <v>0.54900000000000004</v>
      </c>
      <c r="L354" s="188">
        <v>0.59</v>
      </c>
      <c r="M354" s="188">
        <v>6.6000000000000003E-2</v>
      </c>
      <c r="N354" s="188">
        <v>8.8999999999999996E-2</v>
      </c>
      <c r="O354" s="188">
        <v>3.1E-2</v>
      </c>
      <c r="P354" s="188">
        <v>4.7E-2</v>
      </c>
      <c r="Q354" s="144"/>
      <c r="R354" s="145">
        <v>49.19621337755477</v>
      </c>
      <c r="S354" s="145">
        <v>85.857491908388212</v>
      </c>
      <c r="T354" s="145">
        <v>11.613851434605863</v>
      </c>
      <c r="U354" s="145">
        <v>5.7345205785460429</v>
      </c>
      <c r="V354" s="145"/>
      <c r="W354" s="145">
        <v>45.569793880832954</v>
      </c>
      <c r="X354" s="145">
        <v>52.822632874276586</v>
      </c>
      <c r="Y354" s="145">
        <v>81.144690097818867</v>
      </c>
      <c r="Z354" s="145">
        <v>90.570293718957558</v>
      </c>
      <c r="AA354" s="145">
        <v>9.8781776095698515</v>
      </c>
      <c r="AB354" s="145">
        <v>13.349525259641874</v>
      </c>
      <c r="AC354" s="145">
        <v>4.5154082475610346</v>
      </c>
      <c r="AD354" s="145">
        <v>6.9536329095310512</v>
      </c>
    </row>
    <row r="355" spans="1:30" x14ac:dyDescent="0.25">
      <c r="A355" s="93" t="s">
        <v>5177</v>
      </c>
      <c r="B355" s="188" t="s">
        <v>143</v>
      </c>
      <c r="C355" s="188">
        <v>0.52208258527827645</v>
      </c>
      <c r="D355" s="188">
        <v>0.39533213644524234</v>
      </c>
      <c r="E355" s="188">
        <v>8.2585278276481155E-2</v>
      </c>
      <c r="F355" s="187">
        <v>1</v>
      </c>
      <c r="G355" s="193">
        <v>2785</v>
      </c>
      <c r="H355" s="93"/>
      <c r="I355" s="188" t="s">
        <v>143</v>
      </c>
      <c r="J355" s="188" t="s">
        <v>143</v>
      </c>
      <c r="K355" s="188">
        <v>0.504</v>
      </c>
      <c r="L355" s="188">
        <v>0.54100000000000004</v>
      </c>
      <c r="M355" s="188">
        <v>0.377</v>
      </c>
      <c r="N355" s="188">
        <v>0.41399999999999998</v>
      </c>
      <c r="O355" s="188">
        <v>7.2999999999999995E-2</v>
      </c>
      <c r="P355" s="188">
        <v>9.2999999999999999E-2</v>
      </c>
      <c r="Q355" s="144"/>
      <c r="R355" s="145" t="s">
        <v>143</v>
      </c>
      <c r="S355" s="145">
        <v>55.420728469801752</v>
      </c>
      <c r="T355" s="145">
        <v>42.313326220206228</v>
      </c>
      <c r="U355" s="145">
        <v>8.7083535916362926</v>
      </c>
      <c r="V355" s="145"/>
      <c r="W355" s="145" t="s">
        <v>143</v>
      </c>
      <c r="X355" s="145" t="s">
        <v>143</v>
      </c>
      <c r="Y355" s="145">
        <v>52.572032520060041</v>
      </c>
      <c r="Z355" s="145">
        <v>58.269424419543462</v>
      </c>
      <c r="AA355" s="145">
        <v>39.813904278088025</v>
      </c>
      <c r="AB355" s="145">
        <v>44.812748162324432</v>
      </c>
      <c r="AC355" s="145">
        <v>7.5828984021410886</v>
      </c>
      <c r="AD355" s="145">
        <v>9.8338087811314967</v>
      </c>
    </row>
    <row r="356" spans="1:30" x14ac:dyDescent="0.25">
      <c r="A356" s="93" t="s">
        <v>5178</v>
      </c>
      <c r="B356" s="188" t="s">
        <v>143</v>
      </c>
      <c r="C356" s="188">
        <v>0.7483091787439613</v>
      </c>
      <c r="D356" s="188">
        <v>0.11497584541062802</v>
      </c>
      <c r="E356" s="188">
        <v>0.13671497584541062</v>
      </c>
      <c r="F356" s="187">
        <v>0.99999999999999989</v>
      </c>
      <c r="G356" s="193">
        <v>2070</v>
      </c>
      <c r="H356" s="93"/>
      <c r="I356" s="188" t="s">
        <v>143</v>
      </c>
      <c r="J356" s="188" t="s">
        <v>143</v>
      </c>
      <c r="K356" s="188">
        <v>0.72899999999999998</v>
      </c>
      <c r="L356" s="188">
        <v>0.76700000000000002</v>
      </c>
      <c r="M356" s="188">
        <v>0.10199999999999999</v>
      </c>
      <c r="N356" s="188">
        <v>0.129</v>
      </c>
      <c r="O356" s="188">
        <v>0.123</v>
      </c>
      <c r="P356" s="188">
        <v>0.152</v>
      </c>
      <c r="Q356" s="144"/>
      <c r="R356" s="145" t="s">
        <v>143</v>
      </c>
      <c r="S356" s="145">
        <v>128.36262244919308</v>
      </c>
      <c r="T356" s="145">
        <v>22.618611421323045</v>
      </c>
      <c r="U356" s="145">
        <v>22.573505997493555</v>
      </c>
      <c r="V356" s="145"/>
      <c r="W356" s="145" t="s">
        <v>143</v>
      </c>
      <c r="X356" s="145" t="s">
        <v>143</v>
      </c>
      <c r="Y356" s="145">
        <v>121.97014884180541</v>
      </c>
      <c r="Z356" s="145">
        <v>134.75509605658075</v>
      </c>
      <c r="AA356" s="145">
        <v>19.744963664926349</v>
      </c>
      <c r="AB356" s="145">
        <v>25.492259177719742</v>
      </c>
      <c r="AC356" s="145">
        <v>19.943468925196214</v>
      </c>
      <c r="AD356" s="145">
        <v>25.203543069790896</v>
      </c>
    </row>
    <row r="357" spans="1:30" x14ac:dyDescent="0.25">
      <c r="A357" s="93" t="s">
        <v>5179</v>
      </c>
      <c r="B357" s="188">
        <v>6.9617993573723669E-2</v>
      </c>
      <c r="C357" s="188">
        <v>0.55872902534808999</v>
      </c>
      <c r="D357" s="188">
        <v>0.22813280971081756</v>
      </c>
      <c r="E357" s="188">
        <v>0.1435201713673688</v>
      </c>
      <c r="F357" s="187">
        <v>1</v>
      </c>
      <c r="G357" s="193">
        <v>2801</v>
      </c>
      <c r="H357" s="93"/>
      <c r="I357" s="188">
        <v>6.0999999999999999E-2</v>
      </c>
      <c r="J357" s="188">
        <v>0.08</v>
      </c>
      <c r="K357" s="188">
        <v>0.54</v>
      </c>
      <c r="L357" s="188">
        <v>0.57699999999999996</v>
      </c>
      <c r="M357" s="188">
        <v>0.21299999999999999</v>
      </c>
      <c r="N357" s="188">
        <v>0.24399999999999999</v>
      </c>
      <c r="O357" s="188">
        <v>0.13100000000000001</v>
      </c>
      <c r="P357" s="188">
        <v>0.157</v>
      </c>
      <c r="Q357" s="144"/>
      <c r="R357" s="145">
        <v>5.4608244947624582</v>
      </c>
      <c r="S357" s="145">
        <v>43.87330522763768</v>
      </c>
      <c r="T357" s="145">
        <v>17.686835937798676</v>
      </c>
      <c r="U357" s="145">
        <v>11.248024237006007</v>
      </c>
      <c r="V357" s="145"/>
      <c r="W357" s="145">
        <v>4.6943512762996775</v>
      </c>
      <c r="X357" s="145">
        <v>6.227297713225239</v>
      </c>
      <c r="Y357" s="145">
        <v>41.699606986577002</v>
      </c>
      <c r="Z357" s="145">
        <v>46.047003468698357</v>
      </c>
      <c r="AA357" s="145">
        <v>16.315462322277739</v>
      </c>
      <c r="AB357" s="145">
        <v>19.058209553319614</v>
      </c>
      <c r="AC357" s="145">
        <v>10.148463336466522</v>
      </c>
      <c r="AD357" s="145">
        <v>12.347585137545492</v>
      </c>
    </row>
    <row r="358" spans="1:30" x14ac:dyDescent="0.25">
      <c r="A358" s="93" t="s">
        <v>5180</v>
      </c>
      <c r="B358" s="188">
        <v>0.31571861326152811</v>
      </c>
      <c r="C358" s="188">
        <v>0.58667115449343654</v>
      </c>
      <c r="D358" s="188">
        <v>3.399528778189162E-2</v>
      </c>
      <c r="E358" s="188">
        <v>6.3614944463143724E-2</v>
      </c>
      <c r="F358" s="187">
        <v>1</v>
      </c>
      <c r="G358" s="193">
        <v>2971</v>
      </c>
      <c r="H358" s="93"/>
      <c r="I358" s="188">
        <v>0.29899999999999999</v>
      </c>
      <c r="J358" s="188">
        <v>0.33300000000000002</v>
      </c>
      <c r="K358" s="188">
        <v>0.56899999999999995</v>
      </c>
      <c r="L358" s="188">
        <v>0.60399999999999998</v>
      </c>
      <c r="M358" s="188">
        <v>2.8000000000000001E-2</v>
      </c>
      <c r="N358" s="188">
        <v>4.1000000000000002E-2</v>
      </c>
      <c r="O358" s="188">
        <v>5.5E-2</v>
      </c>
      <c r="P358" s="188">
        <v>7.2999999999999995E-2</v>
      </c>
      <c r="Q358" s="144"/>
      <c r="R358" s="145">
        <v>51.652179626551607</v>
      </c>
      <c r="S358" s="145">
        <v>92.411191206961803</v>
      </c>
      <c r="T358" s="145">
        <v>4.910537326667141</v>
      </c>
      <c r="U358" s="145">
        <v>10.131645907823406</v>
      </c>
      <c r="V358" s="145"/>
      <c r="W358" s="145">
        <v>48.346632868084519</v>
      </c>
      <c r="X358" s="145">
        <v>54.957726385018695</v>
      </c>
      <c r="Y358" s="145">
        <v>88.072767683183315</v>
      </c>
      <c r="Z358" s="145">
        <v>96.749614730740291</v>
      </c>
      <c r="AA358" s="145">
        <v>3.9528485429333049</v>
      </c>
      <c r="AB358" s="145">
        <v>5.8682261104009772</v>
      </c>
      <c r="AC358" s="145">
        <v>8.6871870633361521</v>
      </c>
      <c r="AD358" s="145">
        <v>11.576104752310661</v>
      </c>
    </row>
    <row r="359" spans="1:30" x14ac:dyDescent="0.25">
      <c r="A359" s="93" t="s">
        <v>5181</v>
      </c>
      <c r="B359" s="188" t="s">
        <v>143</v>
      </c>
      <c r="C359" s="188">
        <v>0.52087475149105367</v>
      </c>
      <c r="D359" s="188">
        <v>0.34592445328031807</v>
      </c>
      <c r="E359" s="188">
        <v>0.13320079522862824</v>
      </c>
      <c r="F359" s="187">
        <v>1</v>
      </c>
      <c r="G359" s="193">
        <v>2012</v>
      </c>
      <c r="H359" s="93"/>
      <c r="I359" s="188" t="s">
        <v>143</v>
      </c>
      <c r="J359" s="188" t="s">
        <v>143</v>
      </c>
      <c r="K359" s="188">
        <v>0.499</v>
      </c>
      <c r="L359" s="188">
        <v>0.54300000000000004</v>
      </c>
      <c r="M359" s="188">
        <v>0.32500000000000001</v>
      </c>
      <c r="N359" s="188">
        <v>0.36699999999999999</v>
      </c>
      <c r="O359" s="188">
        <v>0.11899999999999999</v>
      </c>
      <c r="P359" s="188">
        <v>0.14899999999999999</v>
      </c>
      <c r="Q359" s="144"/>
      <c r="R359" s="145" t="s">
        <v>143</v>
      </c>
      <c r="S359" s="145">
        <v>29.704836999830302</v>
      </c>
      <c r="T359" s="145">
        <v>19.338816065791335</v>
      </c>
      <c r="U359" s="145">
        <v>7.5201559782698419</v>
      </c>
      <c r="V359" s="145"/>
      <c r="W359" s="145" t="s">
        <v>143</v>
      </c>
      <c r="X359" s="145" t="s">
        <v>143</v>
      </c>
      <c r="Y359" s="145">
        <v>27.906369460405553</v>
      </c>
      <c r="Z359" s="145">
        <v>31.503304539255051</v>
      </c>
      <c r="AA359" s="145">
        <v>17.902065640579686</v>
      </c>
      <c r="AB359" s="145">
        <v>20.775566491002984</v>
      </c>
      <c r="AC359" s="145">
        <v>6.619797366478628</v>
      </c>
      <c r="AD359" s="145">
        <v>8.4205145900610567</v>
      </c>
    </row>
    <row r="360" spans="1:30" x14ac:dyDescent="0.25">
      <c r="A360" s="93" t="s">
        <v>5182</v>
      </c>
      <c r="B360" s="188" t="s">
        <v>143</v>
      </c>
      <c r="C360" s="188">
        <v>0.75532994923857866</v>
      </c>
      <c r="D360" s="188">
        <v>6.4297800338409469E-2</v>
      </c>
      <c r="E360" s="188">
        <v>0.18037225042301183</v>
      </c>
      <c r="F360" s="187">
        <v>1</v>
      </c>
      <c r="G360" s="193">
        <v>2955</v>
      </c>
      <c r="H360" s="93"/>
      <c r="I360" s="188" t="s">
        <v>143</v>
      </c>
      <c r="J360" s="188" t="s">
        <v>143</v>
      </c>
      <c r="K360" s="188">
        <v>0.74</v>
      </c>
      <c r="L360" s="188">
        <v>0.77</v>
      </c>
      <c r="M360" s="188">
        <v>5.6000000000000001E-2</v>
      </c>
      <c r="N360" s="188">
        <v>7.3999999999999996E-2</v>
      </c>
      <c r="O360" s="188">
        <v>0.16700000000000001</v>
      </c>
      <c r="P360" s="188">
        <v>0.19500000000000001</v>
      </c>
      <c r="Q360" s="144"/>
      <c r="R360" s="145" t="s">
        <v>143</v>
      </c>
      <c r="S360" s="145">
        <v>137.14780664049667</v>
      </c>
      <c r="T360" s="145">
        <v>12.430500436046071</v>
      </c>
      <c r="U360" s="145">
        <v>32.515111377623086</v>
      </c>
      <c r="V360" s="145"/>
      <c r="W360" s="145" t="s">
        <v>143</v>
      </c>
      <c r="X360" s="145" t="s">
        <v>143</v>
      </c>
      <c r="Y360" s="145">
        <v>131.45799561252406</v>
      </c>
      <c r="Z360" s="145">
        <v>142.83761766846928</v>
      </c>
      <c r="AA360" s="145">
        <v>10.662965998752691</v>
      </c>
      <c r="AB360" s="145">
        <v>14.19803487333945</v>
      </c>
      <c r="AC360" s="145">
        <v>29.754675185413561</v>
      </c>
      <c r="AD360" s="145">
        <v>35.275547569832611</v>
      </c>
    </row>
    <row r="361" spans="1:30" x14ac:dyDescent="0.25">
      <c r="A361" s="93" t="s">
        <v>5183</v>
      </c>
      <c r="B361" s="188">
        <v>7.4747474747474743E-2</v>
      </c>
      <c r="C361" s="188">
        <v>0.56868686868686869</v>
      </c>
      <c r="D361" s="188">
        <v>0.27777777777777779</v>
      </c>
      <c r="E361" s="188">
        <v>7.8787878787878782E-2</v>
      </c>
      <c r="F361" s="187">
        <v>1</v>
      </c>
      <c r="G361" s="193">
        <v>990</v>
      </c>
      <c r="H361" s="93"/>
      <c r="I361" s="188">
        <v>0.06</v>
      </c>
      <c r="J361" s="188">
        <v>9.2999999999999999E-2</v>
      </c>
      <c r="K361" s="188">
        <v>0.53800000000000003</v>
      </c>
      <c r="L361" s="188">
        <v>0.59899999999999998</v>
      </c>
      <c r="M361" s="188">
        <v>0.251</v>
      </c>
      <c r="N361" s="188">
        <v>0.30599999999999999</v>
      </c>
      <c r="O361" s="188">
        <v>6.4000000000000001E-2</v>
      </c>
      <c r="P361" s="188">
        <v>9.7000000000000003E-2</v>
      </c>
      <c r="Q361" s="144"/>
      <c r="R361" s="145">
        <v>5.0769287972929371</v>
      </c>
      <c r="S361" s="145">
        <v>39.390699792140033</v>
      </c>
      <c r="T361" s="145">
        <v>19.47543295744897</v>
      </c>
      <c r="U361" s="145">
        <v>5.510697334390068</v>
      </c>
      <c r="V361" s="145"/>
      <c r="W361" s="145">
        <v>3.9201740671715646</v>
      </c>
      <c r="X361" s="145">
        <v>6.2336835274143096</v>
      </c>
      <c r="Y361" s="145">
        <v>36.136864463373684</v>
      </c>
      <c r="Z361" s="145">
        <v>42.644535120906383</v>
      </c>
      <c r="AA361" s="145">
        <v>17.173583878373034</v>
      </c>
      <c r="AB361" s="145">
        <v>21.777282036524905</v>
      </c>
      <c r="AC361" s="145">
        <v>4.2877286717551319</v>
      </c>
      <c r="AD361" s="145">
        <v>6.7336659970250041</v>
      </c>
    </row>
    <row r="362" spans="1:30" x14ac:dyDescent="0.25">
      <c r="A362" s="93" t="s">
        <v>5184</v>
      </c>
      <c r="B362" s="188">
        <v>0.29632721202003337</v>
      </c>
      <c r="C362" s="188">
        <v>0.61602671118530883</v>
      </c>
      <c r="D362" s="188">
        <v>5.1752921535893157E-2</v>
      </c>
      <c r="E362" s="188">
        <v>3.589315525876461E-2</v>
      </c>
      <c r="F362" s="187">
        <v>0.99999999999999989</v>
      </c>
      <c r="G362" s="193">
        <v>1198</v>
      </c>
      <c r="H362" s="93"/>
      <c r="I362" s="188">
        <v>0.27100000000000002</v>
      </c>
      <c r="J362" s="188">
        <v>0.32300000000000001</v>
      </c>
      <c r="K362" s="188">
        <v>0.58799999999999997</v>
      </c>
      <c r="L362" s="188">
        <v>0.64300000000000002</v>
      </c>
      <c r="M362" s="188">
        <v>4.1000000000000002E-2</v>
      </c>
      <c r="N362" s="188">
        <v>6.6000000000000003E-2</v>
      </c>
      <c r="O362" s="188">
        <v>2.7E-2</v>
      </c>
      <c r="P362" s="188">
        <v>4.8000000000000001E-2</v>
      </c>
      <c r="Q362" s="144"/>
      <c r="R362" s="145">
        <v>46.525543667862536</v>
      </c>
      <c r="S362" s="145">
        <v>95.936102015808032</v>
      </c>
      <c r="T362" s="145">
        <v>7.6132426315383448</v>
      </c>
      <c r="U362" s="145">
        <v>5.5389816768845916</v>
      </c>
      <c r="V362" s="145"/>
      <c r="W362" s="145">
        <v>41.685677512651147</v>
      </c>
      <c r="X362" s="145">
        <v>51.365409823073925</v>
      </c>
      <c r="Y362" s="145">
        <v>89.014446850306513</v>
      </c>
      <c r="Z362" s="145">
        <v>102.85775718130955</v>
      </c>
      <c r="AA362" s="145">
        <v>5.7181523806046215</v>
      </c>
      <c r="AB362" s="145">
        <v>9.5083328824720681</v>
      </c>
      <c r="AC362" s="145">
        <v>3.8833955747107405</v>
      </c>
      <c r="AD362" s="145">
        <v>7.1945677790584428</v>
      </c>
    </row>
    <row r="363" spans="1:30" x14ac:dyDescent="0.25">
      <c r="A363" s="93" t="s">
        <v>5185</v>
      </c>
      <c r="B363" s="188" t="s">
        <v>143</v>
      </c>
      <c r="C363" s="188">
        <v>0.51729559748427678</v>
      </c>
      <c r="D363" s="188">
        <v>0.41430817610062892</v>
      </c>
      <c r="E363" s="188">
        <v>6.8396226415094338E-2</v>
      </c>
      <c r="F363" s="187">
        <v>1</v>
      </c>
      <c r="G363" s="193">
        <v>1272</v>
      </c>
      <c r="H363" s="93"/>
      <c r="I363" s="188" t="s">
        <v>143</v>
      </c>
      <c r="J363" s="188" t="s">
        <v>143</v>
      </c>
      <c r="K363" s="188">
        <v>0.49</v>
      </c>
      <c r="L363" s="188">
        <v>0.54500000000000004</v>
      </c>
      <c r="M363" s="188">
        <v>0.38800000000000001</v>
      </c>
      <c r="N363" s="188">
        <v>0.442</v>
      </c>
      <c r="O363" s="188">
        <v>5.6000000000000001E-2</v>
      </c>
      <c r="P363" s="188">
        <v>8.4000000000000005E-2</v>
      </c>
      <c r="Q363" s="144"/>
      <c r="R363" s="145" t="s">
        <v>143</v>
      </c>
      <c r="S363" s="145">
        <v>45.937001285231183</v>
      </c>
      <c r="T363" s="145">
        <v>37.32682877142895</v>
      </c>
      <c r="U363" s="145">
        <v>6.0570099992253095</v>
      </c>
      <c r="V363" s="145"/>
      <c r="W363" s="145" t="s">
        <v>143</v>
      </c>
      <c r="X363" s="145" t="s">
        <v>143</v>
      </c>
      <c r="Y363" s="145">
        <v>42.427012199067121</v>
      </c>
      <c r="Z363" s="145">
        <v>49.446990371395245</v>
      </c>
      <c r="AA363" s="145">
        <v>34.139903659799728</v>
      </c>
      <c r="AB363" s="145">
        <v>40.513753883058172</v>
      </c>
      <c r="AC363" s="145">
        <v>4.7842259158390759</v>
      </c>
      <c r="AD363" s="145">
        <v>7.3297940826115431</v>
      </c>
    </row>
    <row r="364" spans="1:30" x14ac:dyDescent="0.25">
      <c r="A364" s="93" t="s">
        <v>5186</v>
      </c>
      <c r="B364" s="188" t="s">
        <v>143</v>
      </c>
      <c r="C364" s="188">
        <v>0.78368121442125238</v>
      </c>
      <c r="D364" s="188">
        <v>0.1110056925996205</v>
      </c>
      <c r="E364" s="188">
        <v>0.10531309297912714</v>
      </c>
      <c r="F364" s="187">
        <v>1</v>
      </c>
      <c r="G364" s="193">
        <v>1054</v>
      </c>
      <c r="H364" s="93"/>
      <c r="I364" s="188" t="s">
        <v>143</v>
      </c>
      <c r="J364" s="188" t="s">
        <v>143</v>
      </c>
      <c r="K364" s="188">
        <v>0.75800000000000001</v>
      </c>
      <c r="L364" s="188">
        <v>0.80700000000000005</v>
      </c>
      <c r="M364" s="188">
        <v>9.2999999999999999E-2</v>
      </c>
      <c r="N364" s="188">
        <v>0.13100000000000001</v>
      </c>
      <c r="O364" s="188">
        <v>8.7999999999999995E-2</v>
      </c>
      <c r="P364" s="188">
        <v>0.125</v>
      </c>
      <c r="Q364" s="144"/>
      <c r="R364" s="145" t="s">
        <v>143</v>
      </c>
      <c r="S364" s="145">
        <v>126.22891115191739</v>
      </c>
      <c r="T364" s="145">
        <v>21.194415525237897</v>
      </c>
      <c r="U364" s="145">
        <v>16.724459623520634</v>
      </c>
      <c r="V364" s="145"/>
      <c r="W364" s="145" t="s">
        <v>143</v>
      </c>
      <c r="X364" s="145" t="s">
        <v>143</v>
      </c>
      <c r="Y364" s="145">
        <v>117.62046269025548</v>
      </c>
      <c r="Z364" s="145">
        <v>134.83735961357931</v>
      </c>
      <c r="AA364" s="145">
        <v>17.353943684666586</v>
      </c>
      <c r="AB364" s="145">
        <v>25.034887365809208</v>
      </c>
      <c r="AC364" s="145">
        <v>13.613125326564964</v>
      </c>
      <c r="AD364" s="145">
        <v>19.835793920476306</v>
      </c>
    </row>
    <row r="365" spans="1:30" x14ac:dyDescent="0.25">
      <c r="A365" s="93" t="s">
        <v>5187</v>
      </c>
      <c r="B365" s="188">
        <v>8.7706146926536735E-2</v>
      </c>
      <c r="C365" s="188">
        <v>0.5284857571214393</v>
      </c>
      <c r="D365" s="188">
        <v>0.21514242878560719</v>
      </c>
      <c r="E365" s="188">
        <v>0.16866566716641679</v>
      </c>
      <c r="F365" s="187">
        <v>1</v>
      </c>
      <c r="G365" s="193">
        <v>1334</v>
      </c>
      <c r="H365" s="93"/>
      <c r="I365" s="188">
        <v>7.3999999999999996E-2</v>
      </c>
      <c r="J365" s="188">
        <v>0.104</v>
      </c>
      <c r="K365" s="188">
        <v>0.502</v>
      </c>
      <c r="L365" s="188">
        <v>0.55500000000000005</v>
      </c>
      <c r="M365" s="188">
        <v>0.19400000000000001</v>
      </c>
      <c r="N365" s="188">
        <v>0.23799999999999999</v>
      </c>
      <c r="O365" s="188">
        <v>0.15</v>
      </c>
      <c r="P365" s="188">
        <v>0.19</v>
      </c>
      <c r="Q365" s="144"/>
      <c r="R365" s="145">
        <v>6.9921006484132802</v>
      </c>
      <c r="S365" s="145">
        <v>41.406350907631222</v>
      </c>
      <c r="T365" s="145">
        <v>16.790063005791215</v>
      </c>
      <c r="U365" s="145">
        <v>13.1770850922831</v>
      </c>
      <c r="V365" s="145"/>
      <c r="W365" s="145">
        <v>5.7251175785241566</v>
      </c>
      <c r="X365" s="145">
        <v>8.2590837183024028</v>
      </c>
      <c r="Y365" s="145">
        <v>38.349822255921666</v>
      </c>
      <c r="Z365" s="145">
        <v>44.462879559340777</v>
      </c>
      <c r="AA365" s="145">
        <v>14.847534284232793</v>
      </c>
      <c r="AB365" s="145">
        <v>18.732591727349636</v>
      </c>
      <c r="AC365" s="145">
        <v>11.455279306891441</v>
      </c>
      <c r="AD365" s="145">
        <v>14.898890877674759</v>
      </c>
    </row>
    <row r="366" spans="1:30" x14ac:dyDescent="0.25">
      <c r="A366" s="93" t="s">
        <v>5188</v>
      </c>
      <c r="B366" s="188">
        <v>0.31245836109260494</v>
      </c>
      <c r="C366" s="188">
        <v>0.620253164556962</v>
      </c>
      <c r="D366" s="188">
        <v>3.3311125916055964E-2</v>
      </c>
      <c r="E366" s="188">
        <v>3.397734843437708E-2</v>
      </c>
      <c r="F366" s="187">
        <v>1</v>
      </c>
      <c r="G366" s="193">
        <v>1501</v>
      </c>
      <c r="H366" s="93"/>
      <c r="I366" s="188">
        <v>0.28999999999999998</v>
      </c>
      <c r="J366" s="188">
        <v>0.33600000000000002</v>
      </c>
      <c r="K366" s="188">
        <v>0.59499999999999997</v>
      </c>
      <c r="L366" s="188">
        <v>0.64400000000000002</v>
      </c>
      <c r="M366" s="188">
        <v>2.5000000000000001E-2</v>
      </c>
      <c r="N366" s="188">
        <v>4.3999999999999997E-2</v>
      </c>
      <c r="O366" s="188">
        <v>2.5999999999999999E-2</v>
      </c>
      <c r="P366" s="188">
        <v>4.3999999999999997E-2</v>
      </c>
      <c r="Q366" s="144"/>
      <c r="R366" s="145">
        <v>51.853704979229057</v>
      </c>
      <c r="S366" s="145">
        <v>96.203584629150541</v>
      </c>
      <c r="T366" s="145">
        <v>4.8870237370246885</v>
      </c>
      <c r="U366" s="145">
        <v>5.2712582215127419</v>
      </c>
      <c r="V366" s="145"/>
      <c r="W366" s="145">
        <v>47.16071699304711</v>
      </c>
      <c r="X366" s="145">
        <v>56.546692965411005</v>
      </c>
      <c r="Y366" s="145">
        <v>90.023812157921469</v>
      </c>
      <c r="Z366" s="145">
        <v>102.38335710037961</v>
      </c>
      <c r="AA366" s="145">
        <v>3.5324098683109346</v>
      </c>
      <c r="AB366" s="145">
        <v>6.2416376057384424</v>
      </c>
      <c r="AC366" s="145">
        <v>3.8245355920635147</v>
      </c>
      <c r="AD366" s="145">
        <v>6.7179808509619692</v>
      </c>
    </row>
    <row r="367" spans="1:30" x14ac:dyDescent="0.25">
      <c r="A367" s="93" t="s">
        <v>5189</v>
      </c>
      <c r="B367" s="188" t="s">
        <v>143</v>
      </c>
      <c r="C367" s="188">
        <v>0.44420010995052228</v>
      </c>
      <c r="D367" s="188">
        <v>0.38537658053875756</v>
      </c>
      <c r="E367" s="188">
        <v>0.17042330951072018</v>
      </c>
      <c r="F367" s="187">
        <v>1</v>
      </c>
      <c r="G367" s="193">
        <v>1819</v>
      </c>
      <c r="H367" s="93"/>
      <c r="I367" s="188" t="s">
        <v>143</v>
      </c>
      <c r="J367" s="188" t="s">
        <v>143</v>
      </c>
      <c r="K367" s="188">
        <v>0.42199999999999999</v>
      </c>
      <c r="L367" s="188">
        <v>0.46700000000000003</v>
      </c>
      <c r="M367" s="188">
        <v>0.36299999999999999</v>
      </c>
      <c r="N367" s="188">
        <v>0.40799999999999997</v>
      </c>
      <c r="O367" s="188">
        <v>0.154</v>
      </c>
      <c r="P367" s="188">
        <v>0.188</v>
      </c>
      <c r="Q367" s="144"/>
      <c r="R367" s="145" t="s">
        <v>143</v>
      </c>
      <c r="S367" s="145">
        <v>48.080764628086001</v>
      </c>
      <c r="T367" s="145">
        <v>41.14858933490855</v>
      </c>
      <c r="U367" s="145">
        <v>18.415776483575957</v>
      </c>
      <c r="V367" s="145"/>
      <c r="W367" s="145" t="s">
        <v>143</v>
      </c>
      <c r="X367" s="145" t="s">
        <v>143</v>
      </c>
      <c r="Y367" s="145">
        <v>44.765472849860515</v>
      </c>
      <c r="Z367" s="145">
        <v>51.396056406311487</v>
      </c>
      <c r="AA367" s="145">
        <v>38.102434226384048</v>
      </c>
      <c r="AB367" s="145">
        <v>44.194744443433052</v>
      </c>
      <c r="AC367" s="145">
        <v>16.365722678199589</v>
      </c>
      <c r="AD367" s="145">
        <v>20.465830288952326</v>
      </c>
    </row>
    <row r="368" spans="1:30" x14ac:dyDescent="0.25">
      <c r="A368" s="93" t="s">
        <v>5190</v>
      </c>
      <c r="B368" s="188" t="s">
        <v>143</v>
      </c>
      <c r="C368" s="188">
        <v>0.76114965312190286</v>
      </c>
      <c r="D368" s="188">
        <v>9.3161546085232902E-2</v>
      </c>
      <c r="E368" s="188">
        <v>0.14568880079286423</v>
      </c>
      <c r="F368" s="187">
        <v>1</v>
      </c>
      <c r="G368" s="193">
        <v>1009</v>
      </c>
      <c r="H368" s="93"/>
      <c r="I368" s="188" t="s">
        <v>143</v>
      </c>
      <c r="J368" s="188" t="s">
        <v>143</v>
      </c>
      <c r="K368" s="188">
        <v>0.73399999999999999</v>
      </c>
      <c r="L368" s="188">
        <v>0.78600000000000003</v>
      </c>
      <c r="M368" s="188">
        <v>7.6999999999999999E-2</v>
      </c>
      <c r="N368" s="188">
        <v>0.113</v>
      </c>
      <c r="O368" s="188">
        <v>0.125</v>
      </c>
      <c r="P368" s="188">
        <v>0.16900000000000001</v>
      </c>
      <c r="Q368" s="144"/>
      <c r="R368" s="145" t="s">
        <v>143</v>
      </c>
      <c r="S368" s="145">
        <v>105.44810942334112</v>
      </c>
      <c r="T368" s="145">
        <v>13.483037753617197</v>
      </c>
      <c r="U368" s="145">
        <v>20.092092482455786</v>
      </c>
      <c r="V368" s="145"/>
      <c r="W368" s="145" t="s">
        <v>143</v>
      </c>
      <c r="X368" s="145" t="s">
        <v>143</v>
      </c>
      <c r="Y368" s="145">
        <v>97.990248864105993</v>
      </c>
      <c r="Z368" s="145">
        <v>112.90596998257625</v>
      </c>
      <c r="AA368" s="145">
        <v>10.757326199391915</v>
      </c>
      <c r="AB368" s="145">
        <v>16.208749307842478</v>
      </c>
      <c r="AC368" s="145">
        <v>16.844043481523748</v>
      </c>
      <c r="AD368" s="145">
        <v>23.340141483387825</v>
      </c>
    </row>
    <row r="369" spans="1:30" x14ac:dyDescent="0.25">
      <c r="A369" s="93" t="s">
        <v>5191</v>
      </c>
      <c r="B369" s="188">
        <v>9.2869718309859156E-2</v>
      </c>
      <c r="C369" s="188">
        <v>0.44234154929577463</v>
      </c>
      <c r="D369" s="188">
        <v>0.20378521126760563</v>
      </c>
      <c r="E369" s="188">
        <v>0.26100352112676056</v>
      </c>
      <c r="F369" s="187">
        <v>1</v>
      </c>
      <c r="G369" s="193">
        <v>2272</v>
      </c>
      <c r="H369" s="93"/>
      <c r="I369" s="188">
        <v>8.2000000000000003E-2</v>
      </c>
      <c r="J369" s="188">
        <v>0.106</v>
      </c>
      <c r="K369" s="188">
        <v>0.42199999999999999</v>
      </c>
      <c r="L369" s="188">
        <v>0.46300000000000002</v>
      </c>
      <c r="M369" s="188">
        <v>0.188</v>
      </c>
      <c r="N369" s="188">
        <v>0.221</v>
      </c>
      <c r="O369" s="188">
        <v>0.24299999999999999</v>
      </c>
      <c r="P369" s="188">
        <v>0.27900000000000003</v>
      </c>
      <c r="Q369" s="144"/>
      <c r="R369" s="145">
        <v>6.8534588079009016</v>
      </c>
      <c r="S369" s="145">
        <v>33.699234459413745</v>
      </c>
      <c r="T369" s="145">
        <v>15.716673082608629</v>
      </c>
      <c r="U369" s="145">
        <v>19.943640385534458</v>
      </c>
      <c r="V369" s="145"/>
      <c r="W369" s="145">
        <v>5.9287081466386908</v>
      </c>
      <c r="X369" s="145">
        <v>7.7782094691631123</v>
      </c>
      <c r="Y369" s="145">
        <v>31.615736518165139</v>
      </c>
      <c r="Z369" s="145">
        <v>35.782732400662347</v>
      </c>
      <c r="AA369" s="145">
        <v>14.285058229787216</v>
      </c>
      <c r="AB369" s="145">
        <v>17.148287935430044</v>
      </c>
      <c r="AC369" s="145">
        <v>18.338425570784811</v>
      </c>
      <c r="AD369" s="145">
        <v>21.548855200284105</v>
      </c>
    </row>
    <row r="370" spans="1:30" x14ac:dyDescent="0.25">
      <c r="A370" s="93" t="s">
        <v>5192</v>
      </c>
      <c r="B370" s="188">
        <v>0.33435582822085891</v>
      </c>
      <c r="C370" s="188">
        <v>0.58167177914110424</v>
      </c>
      <c r="D370" s="188">
        <v>3.2975460122699383E-2</v>
      </c>
      <c r="E370" s="188">
        <v>5.099693251533742E-2</v>
      </c>
      <c r="F370" s="187">
        <v>0.99999999999999989</v>
      </c>
      <c r="G370" s="193">
        <v>2608</v>
      </c>
      <c r="H370" s="93"/>
      <c r="I370" s="188">
        <v>0.317</v>
      </c>
      <c r="J370" s="188">
        <v>0.35299999999999998</v>
      </c>
      <c r="K370" s="188">
        <v>0.56299999999999994</v>
      </c>
      <c r="L370" s="188">
        <v>0.6</v>
      </c>
      <c r="M370" s="188">
        <v>2.7E-2</v>
      </c>
      <c r="N370" s="188">
        <v>4.1000000000000002E-2</v>
      </c>
      <c r="O370" s="188">
        <v>4.2999999999999997E-2</v>
      </c>
      <c r="P370" s="188">
        <v>0.06</v>
      </c>
      <c r="Q370" s="144"/>
      <c r="R370" s="145">
        <v>53.670745202716262</v>
      </c>
      <c r="S370" s="145">
        <v>95.40613438389569</v>
      </c>
      <c r="T370" s="145">
        <v>5.0780942936959992</v>
      </c>
      <c r="U370" s="145">
        <v>8.1772276252062781</v>
      </c>
      <c r="V370" s="145"/>
      <c r="W370" s="145">
        <v>50.108404490329121</v>
      </c>
      <c r="X370" s="145">
        <v>57.233085915103402</v>
      </c>
      <c r="Y370" s="145">
        <v>90.605047330777623</v>
      </c>
      <c r="Z370" s="145">
        <v>100.20722143701376</v>
      </c>
      <c r="AA370" s="145">
        <v>4.0048277127515197</v>
      </c>
      <c r="AB370" s="145">
        <v>6.1513608746404786</v>
      </c>
      <c r="AC370" s="145">
        <v>6.787478728216934</v>
      </c>
      <c r="AD370" s="145">
        <v>9.5669765221956222</v>
      </c>
    </row>
    <row r="371" spans="1:30" x14ac:dyDescent="0.25">
      <c r="A371" s="93" t="s">
        <v>5193</v>
      </c>
      <c r="B371" s="188" t="s">
        <v>143</v>
      </c>
      <c r="C371" s="188">
        <v>0.45534351145038165</v>
      </c>
      <c r="D371" s="188">
        <v>0.33702290076335878</v>
      </c>
      <c r="E371" s="188">
        <v>0.20763358778625954</v>
      </c>
      <c r="F371" s="187">
        <v>0.99999999999999989</v>
      </c>
      <c r="G371" s="193">
        <v>2620</v>
      </c>
      <c r="H371" s="93"/>
      <c r="I371" s="188" t="s">
        <v>143</v>
      </c>
      <c r="J371" s="188" t="s">
        <v>143</v>
      </c>
      <c r="K371" s="188">
        <v>0.436</v>
      </c>
      <c r="L371" s="188">
        <v>0.47399999999999998</v>
      </c>
      <c r="M371" s="188">
        <v>0.31900000000000001</v>
      </c>
      <c r="N371" s="188">
        <v>0.35499999999999998</v>
      </c>
      <c r="O371" s="188">
        <v>0.193</v>
      </c>
      <c r="P371" s="188">
        <v>0.224</v>
      </c>
      <c r="Q371" s="144"/>
      <c r="R371" s="145" t="s">
        <v>143</v>
      </c>
      <c r="S371" s="145">
        <v>40.068369821936912</v>
      </c>
      <c r="T371" s="145">
        <v>29.934045304769416</v>
      </c>
      <c r="U371" s="145">
        <v>18.19555662620629</v>
      </c>
      <c r="V371" s="145"/>
      <c r="W371" s="145" t="s">
        <v>143</v>
      </c>
      <c r="X371" s="145" t="s">
        <v>143</v>
      </c>
      <c r="Y371" s="145">
        <v>37.794646988749115</v>
      </c>
      <c r="Z371" s="145">
        <v>42.342092655124709</v>
      </c>
      <c r="AA371" s="145">
        <v>27.959618077988765</v>
      </c>
      <c r="AB371" s="145">
        <v>31.908472531550068</v>
      </c>
      <c r="AC371" s="145">
        <v>16.666505639741647</v>
      </c>
      <c r="AD371" s="145">
        <v>19.724607612670933</v>
      </c>
    </row>
    <row r="372" spans="1:30" x14ac:dyDescent="0.25">
      <c r="A372" s="93" t="s">
        <v>5194</v>
      </c>
      <c r="B372" s="188" t="s">
        <v>143</v>
      </c>
      <c r="C372" s="188">
        <v>0.7405329593267882</v>
      </c>
      <c r="D372" s="188">
        <v>6.9658719027582985E-2</v>
      </c>
      <c r="E372" s="188">
        <v>0.1898083216456288</v>
      </c>
      <c r="F372" s="187">
        <v>1</v>
      </c>
      <c r="G372" s="193">
        <v>2139</v>
      </c>
      <c r="H372" s="93"/>
      <c r="I372" s="188" t="s">
        <v>143</v>
      </c>
      <c r="J372" s="188" t="s">
        <v>143</v>
      </c>
      <c r="K372" s="188">
        <v>0.72199999999999998</v>
      </c>
      <c r="L372" s="188">
        <v>0.75900000000000001</v>
      </c>
      <c r="M372" s="188">
        <v>0.06</v>
      </c>
      <c r="N372" s="188">
        <v>8.1000000000000003E-2</v>
      </c>
      <c r="O372" s="188">
        <v>0.17399999999999999</v>
      </c>
      <c r="P372" s="188">
        <v>0.20699999999999999</v>
      </c>
      <c r="Q372" s="144"/>
      <c r="R372" s="145" t="s">
        <v>143</v>
      </c>
      <c r="S372" s="145">
        <v>116.73922280089285</v>
      </c>
      <c r="T372" s="145">
        <v>12.631682009535954</v>
      </c>
      <c r="U372" s="145">
        <v>29.64747433731474</v>
      </c>
      <c r="V372" s="145"/>
      <c r="W372" s="145" t="s">
        <v>143</v>
      </c>
      <c r="X372" s="145" t="s">
        <v>143</v>
      </c>
      <c r="Y372" s="145">
        <v>110.99018346238833</v>
      </c>
      <c r="Z372" s="145">
        <v>122.48826213939736</v>
      </c>
      <c r="AA372" s="145">
        <v>10.603419695572596</v>
      </c>
      <c r="AB372" s="145">
        <v>14.659944323499312</v>
      </c>
      <c r="AC372" s="145">
        <v>26.763570623002892</v>
      </c>
      <c r="AD372" s="145">
        <v>32.531378051626589</v>
      </c>
    </row>
    <row r="373" spans="1:30" x14ac:dyDescent="0.25">
      <c r="A373" s="93" t="s">
        <v>5195</v>
      </c>
      <c r="B373" s="188">
        <v>5.0531914893617018E-2</v>
      </c>
      <c r="C373" s="188">
        <v>0.40691489361702127</v>
      </c>
      <c r="D373" s="188">
        <v>0.28989361702127658</v>
      </c>
      <c r="E373" s="188">
        <v>0.25265957446808512</v>
      </c>
      <c r="F373" s="187">
        <v>1</v>
      </c>
      <c r="G373" s="193">
        <v>376</v>
      </c>
      <c r="H373" s="93"/>
      <c r="I373" s="188">
        <v>3.3000000000000002E-2</v>
      </c>
      <c r="J373" s="188">
        <v>7.8E-2</v>
      </c>
      <c r="K373" s="188">
        <v>0.35799999999999998</v>
      </c>
      <c r="L373" s="188">
        <v>0.45700000000000002</v>
      </c>
      <c r="M373" s="188">
        <v>0.246</v>
      </c>
      <c r="N373" s="188">
        <v>0.33800000000000002</v>
      </c>
      <c r="O373" s="188">
        <v>0.21099999999999999</v>
      </c>
      <c r="P373" s="188">
        <v>0.29899999999999999</v>
      </c>
      <c r="Q373" s="144"/>
      <c r="R373" s="145">
        <v>4.2498829202103012</v>
      </c>
      <c r="S373" s="145">
        <v>30.219361364799223</v>
      </c>
      <c r="T373" s="145">
        <v>20.576300635328419</v>
      </c>
      <c r="U373" s="145">
        <v>18.07773332513646</v>
      </c>
      <c r="V373" s="145"/>
      <c r="W373" s="145">
        <v>2.338902502562437</v>
      </c>
      <c r="X373" s="145">
        <v>6.1608633378581654</v>
      </c>
      <c r="Y373" s="145">
        <v>25.430903856216432</v>
      </c>
      <c r="Z373" s="145">
        <v>35.007818873382014</v>
      </c>
      <c r="AA373" s="145">
        <v>16.713430401506894</v>
      </c>
      <c r="AB373" s="145">
        <v>24.439170869149944</v>
      </c>
      <c r="AC373" s="145">
        <v>14.442450168050218</v>
      </c>
      <c r="AD373" s="145">
        <v>21.713016482222702</v>
      </c>
    </row>
    <row r="374" spans="1:30" x14ac:dyDescent="0.25">
      <c r="A374" s="93" t="s">
        <v>5196</v>
      </c>
      <c r="B374" s="188">
        <v>0.25771324863883849</v>
      </c>
      <c r="C374" s="188">
        <v>0.6225045372050817</v>
      </c>
      <c r="D374" s="188">
        <v>4.3557168784029036E-2</v>
      </c>
      <c r="E374" s="188">
        <v>7.6225045372050812E-2</v>
      </c>
      <c r="F374" s="187">
        <v>1</v>
      </c>
      <c r="G374" s="193">
        <v>551</v>
      </c>
      <c r="H374" s="93"/>
      <c r="I374" s="188">
        <v>0.223</v>
      </c>
      <c r="J374" s="188">
        <v>0.29599999999999999</v>
      </c>
      <c r="K374" s="188">
        <v>0.58099999999999996</v>
      </c>
      <c r="L374" s="188">
        <v>0.66200000000000003</v>
      </c>
      <c r="M374" s="188">
        <v>2.9000000000000001E-2</v>
      </c>
      <c r="N374" s="188">
        <v>6.4000000000000001E-2</v>
      </c>
      <c r="O374" s="188">
        <v>5.7000000000000002E-2</v>
      </c>
      <c r="P374" s="188">
        <v>0.10100000000000001</v>
      </c>
      <c r="Q374" s="144"/>
      <c r="R374" s="145">
        <v>54.003146350677696</v>
      </c>
      <c r="S374" s="145">
        <v>108.97027612971551</v>
      </c>
      <c r="T374" s="145">
        <v>7.9416000707160102</v>
      </c>
      <c r="U374" s="145">
        <v>13.659056830806357</v>
      </c>
      <c r="V374" s="145"/>
      <c r="W374" s="145">
        <v>45.120733344133804</v>
      </c>
      <c r="X374" s="145">
        <v>62.885559357221588</v>
      </c>
      <c r="Y374" s="145">
        <v>97.437946092224905</v>
      </c>
      <c r="Z374" s="145">
        <v>120.50260616720612</v>
      </c>
      <c r="AA374" s="145">
        <v>4.7642983113468551</v>
      </c>
      <c r="AB374" s="145">
        <v>11.118901830085164</v>
      </c>
      <c r="AC374" s="145">
        <v>9.5280859072269664</v>
      </c>
      <c r="AD374" s="145">
        <v>17.790027754385747</v>
      </c>
    </row>
    <row r="375" spans="1:30" x14ac:dyDescent="0.25">
      <c r="A375" s="93" t="s">
        <v>5197</v>
      </c>
      <c r="B375" s="188" t="s">
        <v>143</v>
      </c>
      <c r="C375" s="188">
        <v>0.46112600536193027</v>
      </c>
      <c r="D375" s="188">
        <v>0.39678284182305629</v>
      </c>
      <c r="E375" s="188">
        <v>0.14209115281501342</v>
      </c>
      <c r="F375" s="187">
        <v>0.99999999999999989</v>
      </c>
      <c r="G375" s="193">
        <v>373</v>
      </c>
      <c r="H375" s="93"/>
      <c r="I375" s="188" t="s">
        <v>143</v>
      </c>
      <c r="J375" s="188" t="s">
        <v>143</v>
      </c>
      <c r="K375" s="188">
        <v>0.41099999999999998</v>
      </c>
      <c r="L375" s="188">
        <v>0.51200000000000001</v>
      </c>
      <c r="M375" s="188">
        <v>0.34799999999999998</v>
      </c>
      <c r="N375" s="188">
        <v>0.44700000000000001</v>
      </c>
      <c r="O375" s="188">
        <v>0.11</v>
      </c>
      <c r="P375" s="188">
        <v>0.18099999999999999</v>
      </c>
      <c r="Q375" s="144"/>
      <c r="R375" s="145" t="s">
        <v>143</v>
      </c>
      <c r="S375" s="145">
        <v>35.021648401442768</v>
      </c>
      <c r="T375" s="145">
        <v>29.579288576481627</v>
      </c>
      <c r="U375" s="145">
        <v>10.539383637087923</v>
      </c>
      <c r="V375" s="145"/>
      <c r="W375" s="145" t="s">
        <v>143</v>
      </c>
      <c r="X375" s="145" t="s">
        <v>143</v>
      </c>
      <c r="Y375" s="145">
        <v>29.787712115769821</v>
      </c>
      <c r="Z375" s="145">
        <v>40.255584687115714</v>
      </c>
      <c r="AA375" s="145">
        <v>24.813739591038853</v>
      </c>
      <c r="AB375" s="145">
        <v>34.3448375619244</v>
      </c>
      <c r="AC375" s="145">
        <v>7.7019001041664374</v>
      </c>
      <c r="AD375" s="145">
        <v>13.376867170009408</v>
      </c>
    </row>
    <row r="376" spans="1:30" x14ac:dyDescent="0.25">
      <c r="A376" s="93" t="s">
        <v>5198</v>
      </c>
      <c r="B376" s="188" t="s">
        <v>143</v>
      </c>
      <c r="C376" s="188">
        <v>0.69066666666666665</v>
      </c>
      <c r="D376" s="188">
        <v>9.0666666666666673E-2</v>
      </c>
      <c r="E376" s="188">
        <v>0.21866666666666668</v>
      </c>
      <c r="F376" s="187">
        <v>1</v>
      </c>
      <c r="G376" s="193">
        <v>375</v>
      </c>
      <c r="H376" s="93"/>
      <c r="I376" s="188" t="s">
        <v>143</v>
      </c>
      <c r="J376" s="188" t="s">
        <v>143</v>
      </c>
      <c r="K376" s="188">
        <v>0.64200000000000002</v>
      </c>
      <c r="L376" s="188">
        <v>0.73499999999999999</v>
      </c>
      <c r="M376" s="188">
        <v>6.6000000000000003E-2</v>
      </c>
      <c r="N376" s="188">
        <v>0.124</v>
      </c>
      <c r="O376" s="188">
        <v>0.18</v>
      </c>
      <c r="P376" s="188">
        <v>0.26300000000000001</v>
      </c>
      <c r="Q376" s="144"/>
      <c r="R376" s="145" t="s">
        <v>143</v>
      </c>
      <c r="S376" s="145">
        <v>113.97668535918633</v>
      </c>
      <c r="T376" s="145">
        <v>17.021678045469596</v>
      </c>
      <c r="U376" s="145">
        <v>37.225546810829997</v>
      </c>
      <c r="V376" s="145"/>
      <c r="W376" s="145" t="s">
        <v>143</v>
      </c>
      <c r="X376" s="145" t="s">
        <v>143</v>
      </c>
      <c r="Y376" s="145">
        <v>100.09563876218525</v>
      </c>
      <c r="Z376" s="145">
        <v>127.85773195618742</v>
      </c>
      <c r="AA376" s="145">
        <v>11.300058390432888</v>
      </c>
      <c r="AB376" s="145">
        <v>22.743297700506304</v>
      </c>
      <c r="AC376" s="145">
        <v>29.168233881980434</v>
      </c>
      <c r="AD376" s="145">
        <v>45.282859739679559</v>
      </c>
    </row>
    <row r="377" spans="1:30" x14ac:dyDescent="0.25">
      <c r="A377" s="93" t="s">
        <v>5199</v>
      </c>
      <c r="B377" s="188">
        <v>7.8274760383386585E-2</v>
      </c>
      <c r="C377" s="188">
        <v>0.47603833865814699</v>
      </c>
      <c r="D377" s="188">
        <v>0.25718849840255592</v>
      </c>
      <c r="E377" s="188">
        <v>0.18849840255591055</v>
      </c>
      <c r="F377" s="187">
        <v>1</v>
      </c>
      <c r="G377" s="193">
        <v>626</v>
      </c>
      <c r="H377" s="93"/>
      <c r="I377" s="188">
        <v>0.06</v>
      </c>
      <c r="J377" s="188">
        <v>0.10199999999999999</v>
      </c>
      <c r="K377" s="188">
        <v>0.437</v>
      </c>
      <c r="L377" s="188">
        <v>0.51500000000000001</v>
      </c>
      <c r="M377" s="188">
        <v>0.22500000000000001</v>
      </c>
      <c r="N377" s="188">
        <v>0.29299999999999998</v>
      </c>
      <c r="O377" s="188">
        <v>0.16</v>
      </c>
      <c r="P377" s="188">
        <v>0.221</v>
      </c>
      <c r="Q377" s="144"/>
      <c r="R377" s="145">
        <v>4.8346090735275453</v>
      </c>
      <c r="S377" s="145">
        <v>31.6765464042997</v>
      </c>
      <c r="T377" s="145">
        <v>17.063537503729403</v>
      </c>
      <c r="U377" s="145">
        <v>12.571275388568333</v>
      </c>
      <c r="V377" s="145"/>
      <c r="W377" s="145">
        <v>3.4809185329398327</v>
      </c>
      <c r="X377" s="145">
        <v>6.188299614115258</v>
      </c>
      <c r="Y377" s="145">
        <v>28.079999197581344</v>
      </c>
      <c r="Z377" s="145">
        <v>35.273093611018055</v>
      </c>
      <c r="AA377" s="145">
        <v>14.427739014837103</v>
      </c>
      <c r="AB377" s="145">
        <v>19.699335992621705</v>
      </c>
      <c r="AC377" s="145">
        <v>10.303007169252458</v>
      </c>
      <c r="AD377" s="145">
        <v>14.839543607884208</v>
      </c>
    </row>
    <row r="378" spans="1:30" x14ac:dyDescent="0.25">
      <c r="A378" s="93" t="s">
        <v>5200</v>
      </c>
      <c r="B378" s="188">
        <v>0.31762065095398428</v>
      </c>
      <c r="C378" s="188">
        <v>0.58361391694725029</v>
      </c>
      <c r="D378" s="188">
        <v>3.7037037037037035E-2</v>
      </c>
      <c r="E378" s="188">
        <v>6.1728395061728392E-2</v>
      </c>
      <c r="F378" s="187">
        <v>1</v>
      </c>
      <c r="G378" s="193">
        <v>891</v>
      </c>
      <c r="H378" s="93"/>
      <c r="I378" s="188">
        <v>0.28799999999999998</v>
      </c>
      <c r="J378" s="188">
        <v>0.34899999999999998</v>
      </c>
      <c r="K378" s="188">
        <v>0.55100000000000005</v>
      </c>
      <c r="L378" s="188">
        <v>0.61599999999999999</v>
      </c>
      <c r="M378" s="188">
        <v>2.5999999999999999E-2</v>
      </c>
      <c r="N378" s="188">
        <v>5.1999999999999998E-2</v>
      </c>
      <c r="O378" s="188">
        <v>4.8000000000000001E-2</v>
      </c>
      <c r="P378" s="188">
        <v>7.9000000000000001E-2</v>
      </c>
      <c r="Q378" s="144"/>
      <c r="R378" s="145">
        <v>55.642817815724094</v>
      </c>
      <c r="S378" s="145">
        <v>98.640613992579134</v>
      </c>
      <c r="T378" s="145">
        <v>6.2074471042523349</v>
      </c>
      <c r="U378" s="145">
        <v>10.379252895744521</v>
      </c>
      <c r="V378" s="145"/>
      <c r="W378" s="145">
        <v>49.159878316707392</v>
      </c>
      <c r="X378" s="145">
        <v>62.125757314740795</v>
      </c>
      <c r="Y378" s="145">
        <v>90.162286922486189</v>
      </c>
      <c r="Z378" s="145">
        <v>107.11894106267208</v>
      </c>
      <c r="AA378" s="145">
        <v>4.0895145351529631</v>
      </c>
      <c r="AB378" s="145">
        <v>8.3253796733517067</v>
      </c>
      <c r="AC378" s="145">
        <v>7.6361580728299137</v>
      </c>
      <c r="AD378" s="145">
        <v>13.122347718659128</v>
      </c>
    </row>
    <row r="379" spans="1:30" x14ac:dyDescent="0.25">
      <c r="A379" s="93" t="s">
        <v>5201</v>
      </c>
      <c r="B379" s="188" t="s">
        <v>143</v>
      </c>
      <c r="C379" s="188">
        <v>0.46003262642740622</v>
      </c>
      <c r="D379" s="188">
        <v>0.36378466557911909</v>
      </c>
      <c r="E379" s="188">
        <v>0.17618270799347471</v>
      </c>
      <c r="F379" s="187">
        <v>1</v>
      </c>
      <c r="G379" s="193">
        <v>613</v>
      </c>
      <c r="H379" s="93"/>
      <c r="I379" s="188" t="s">
        <v>143</v>
      </c>
      <c r="J379" s="188" t="s">
        <v>143</v>
      </c>
      <c r="K379" s="188">
        <v>0.42099999999999999</v>
      </c>
      <c r="L379" s="188">
        <v>0.5</v>
      </c>
      <c r="M379" s="188">
        <v>0.32700000000000001</v>
      </c>
      <c r="N379" s="188">
        <v>0.40300000000000002</v>
      </c>
      <c r="O379" s="188">
        <v>0.14799999999999999</v>
      </c>
      <c r="P379" s="188">
        <v>0.20799999999999999</v>
      </c>
      <c r="Q379" s="144"/>
      <c r="R379" s="145" t="s">
        <v>143</v>
      </c>
      <c r="S379" s="145">
        <v>29.950830872581719</v>
      </c>
      <c r="T379" s="145">
        <v>23.684798128715116</v>
      </c>
      <c r="U379" s="145">
        <v>11.289081522526514</v>
      </c>
      <c r="V379" s="145"/>
      <c r="W379" s="145" t="s">
        <v>143</v>
      </c>
      <c r="X379" s="145" t="s">
        <v>143</v>
      </c>
      <c r="Y379" s="145">
        <v>26.455080666330449</v>
      </c>
      <c r="Z379" s="145">
        <v>33.446581078832985</v>
      </c>
      <c r="AA379" s="145">
        <v>20.576137396600622</v>
      </c>
      <c r="AB379" s="145">
        <v>26.79345886082961</v>
      </c>
      <c r="AC379" s="145">
        <v>9.1599484655879717</v>
      </c>
      <c r="AD379" s="145">
        <v>13.418214579465056</v>
      </c>
    </row>
    <row r="380" spans="1:30" x14ac:dyDescent="0.25">
      <c r="A380" s="93" t="s">
        <v>5202</v>
      </c>
      <c r="B380" s="188" t="s">
        <v>143</v>
      </c>
      <c r="C380" s="188">
        <v>0.70879801734820325</v>
      </c>
      <c r="D380" s="188">
        <v>9.541511771995044E-2</v>
      </c>
      <c r="E380" s="188">
        <v>0.19578686493184635</v>
      </c>
      <c r="F380" s="187">
        <v>1</v>
      </c>
      <c r="G380" s="193">
        <v>807</v>
      </c>
      <c r="H380" s="93"/>
      <c r="I380" s="188" t="s">
        <v>143</v>
      </c>
      <c r="J380" s="188" t="s">
        <v>143</v>
      </c>
      <c r="K380" s="188">
        <v>0.67700000000000005</v>
      </c>
      <c r="L380" s="188">
        <v>0.73899999999999999</v>
      </c>
      <c r="M380" s="188">
        <v>7.6999999999999999E-2</v>
      </c>
      <c r="N380" s="188">
        <v>0.11799999999999999</v>
      </c>
      <c r="O380" s="188">
        <v>0.17</v>
      </c>
      <c r="P380" s="188">
        <v>0.22500000000000001</v>
      </c>
      <c r="Q380" s="144"/>
      <c r="R380" s="145" t="s">
        <v>143</v>
      </c>
      <c r="S380" s="145">
        <v>132.74118171772196</v>
      </c>
      <c r="T380" s="145">
        <v>20.173745869757859</v>
      </c>
      <c r="U380" s="145">
        <v>38.044558958363012</v>
      </c>
      <c r="V380" s="145"/>
      <c r="W380" s="145" t="s">
        <v>143</v>
      </c>
      <c r="X380" s="145" t="s">
        <v>143</v>
      </c>
      <c r="Y380" s="145">
        <v>121.86281396190822</v>
      </c>
      <c r="Z380" s="145">
        <v>143.6195494735357</v>
      </c>
      <c r="AA380" s="145">
        <v>15.667682920768883</v>
      </c>
      <c r="AB380" s="145">
        <v>24.679808818746835</v>
      </c>
      <c r="AC380" s="145">
        <v>32.112300261857584</v>
      </c>
      <c r="AD380" s="145">
        <v>43.976817654868441</v>
      </c>
    </row>
    <row r="381" spans="1:30" x14ac:dyDescent="0.25">
      <c r="A381" s="93" t="s">
        <v>5203</v>
      </c>
      <c r="B381" s="188">
        <v>4.0960451977401127E-2</v>
      </c>
      <c r="C381" s="188">
        <v>0.5</v>
      </c>
      <c r="D381" s="188">
        <v>0.34322033898305082</v>
      </c>
      <c r="E381" s="188">
        <v>0.11581920903954802</v>
      </c>
      <c r="F381" s="187">
        <v>1</v>
      </c>
      <c r="G381" s="193">
        <v>708</v>
      </c>
      <c r="H381" s="93"/>
      <c r="I381" s="188">
        <v>2.9000000000000001E-2</v>
      </c>
      <c r="J381" s="188">
        <v>5.8000000000000003E-2</v>
      </c>
      <c r="K381" s="188">
        <v>0.46300000000000002</v>
      </c>
      <c r="L381" s="188">
        <v>0.53700000000000003</v>
      </c>
      <c r="M381" s="188">
        <v>0.309</v>
      </c>
      <c r="N381" s="188">
        <v>0.379</v>
      </c>
      <c r="O381" s="188">
        <v>9.4E-2</v>
      </c>
      <c r="P381" s="188">
        <v>0.14099999999999999</v>
      </c>
      <c r="Q381" s="144"/>
      <c r="R381" s="145">
        <v>3.2517004342260072</v>
      </c>
      <c r="S381" s="145">
        <v>35.327844173106534</v>
      </c>
      <c r="T381" s="145">
        <v>23.023013381310122</v>
      </c>
      <c r="U381" s="145">
        <v>7.8786558721461306</v>
      </c>
      <c r="V381" s="145"/>
      <c r="W381" s="145">
        <v>2.06820223512924</v>
      </c>
      <c r="X381" s="145">
        <v>4.4351986333227744</v>
      </c>
      <c r="Y381" s="145">
        <v>31.647642855854464</v>
      </c>
      <c r="Z381" s="145">
        <v>39.008045490358604</v>
      </c>
      <c r="AA381" s="145">
        <v>20.128236467134425</v>
      </c>
      <c r="AB381" s="145">
        <v>25.917790295485819</v>
      </c>
      <c r="AC381" s="145">
        <v>6.1733539690420205</v>
      </c>
      <c r="AD381" s="145">
        <v>9.5839577752502407</v>
      </c>
    </row>
    <row r="382" spans="1:30" x14ac:dyDescent="0.25">
      <c r="A382" s="93" t="s">
        <v>5204</v>
      </c>
      <c r="B382" s="188">
        <v>0.23991507430997877</v>
      </c>
      <c r="C382" s="188">
        <v>0.63694267515923564</v>
      </c>
      <c r="D382" s="188">
        <v>5.8386411889596604E-2</v>
      </c>
      <c r="E382" s="188">
        <v>6.4755838641188959E-2</v>
      </c>
      <c r="F382" s="187">
        <v>1</v>
      </c>
      <c r="G382" s="193">
        <v>942</v>
      </c>
      <c r="H382" s="93"/>
      <c r="I382" s="188">
        <v>0.214</v>
      </c>
      <c r="J382" s="188">
        <v>0.26800000000000002</v>
      </c>
      <c r="K382" s="188">
        <v>0.60599999999999998</v>
      </c>
      <c r="L382" s="188">
        <v>0.66700000000000004</v>
      </c>
      <c r="M382" s="188">
        <v>4.4999999999999998E-2</v>
      </c>
      <c r="N382" s="188">
        <v>7.4999999999999997E-2</v>
      </c>
      <c r="O382" s="188">
        <v>5.0999999999999997E-2</v>
      </c>
      <c r="P382" s="188">
        <v>8.2000000000000003E-2</v>
      </c>
      <c r="Q382" s="144"/>
      <c r="R382" s="145">
        <v>44.034395910351073</v>
      </c>
      <c r="S382" s="145">
        <v>92.974332792300999</v>
      </c>
      <c r="T382" s="145">
        <v>8.6816772544354492</v>
      </c>
      <c r="U382" s="145">
        <v>9.7532003272907488</v>
      </c>
      <c r="V382" s="145"/>
      <c r="W382" s="145">
        <v>38.293311998212481</v>
      </c>
      <c r="X382" s="145">
        <v>49.775479822489665</v>
      </c>
      <c r="Y382" s="145">
        <v>85.53483675808387</v>
      </c>
      <c r="Z382" s="145">
        <v>100.41382882651813</v>
      </c>
      <c r="AA382" s="145">
        <v>6.3872284949663198</v>
      </c>
      <c r="AB382" s="145">
        <v>10.97612601390458</v>
      </c>
      <c r="AC382" s="145">
        <v>7.3056124223278065</v>
      </c>
      <c r="AD382" s="145">
        <v>12.200788232253691</v>
      </c>
    </row>
    <row r="383" spans="1:30" x14ac:dyDescent="0.25">
      <c r="A383" s="93" t="s">
        <v>5205</v>
      </c>
      <c r="B383" s="188" t="s">
        <v>143</v>
      </c>
      <c r="C383" s="188">
        <v>0.40740740740740738</v>
      </c>
      <c r="D383" s="188">
        <v>0.43703703703703706</v>
      </c>
      <c r="E383" s="188">
        <v>0.15555555555555556</v>
      </c>
      <c r="F383" s="187">
        <v>1</v>
      </c>
      <c r="G383" s="193">
        <v>1080</v>
      </c>
      <c r="H383" s="93"/>
      <c r="I383" s="188" t="s">
        <v>143</v>
      </c>
      <c r="J383" s="188" t="s">
        <v>143</v>
      </c>
      <c r="K383" s="188">
        <v>0.378</v>
      </c>
      <c r="L383" s="188">
        <v>0.437</v>
      </c>
      <c r="M383" s="188">
        <v>0.40799999999999997</v>
      </c>
      <c r="N383" s="188">
        <v>0.46700000000000003</v>
      </c>
      <c r="O383" s="188">
        <v>0.13500000000000001</v>
      </c>
      <c r="P383" s="188">
        <v>0.17799999999999999</v>
      </c>
      <c r="Q383" s="144"/>
      <c r="R383" s="145" t="s">
        <v>143</v>
      </c>
      <c r="S383" s="145">
        <v>45.719128650665901</v>
      </c>
      <c r="T383" s="145">
        <v>47.817753314432096</v>
      </c>
      <c r="U383" s="145">
        <v>17.666436220128944</v>
      </c>
      <c r="V383" s="145"/>
      <c r="W383" s="145" t="s">
        <v>143</v>
      </c>
      <c r="X383" s="145" t="s">
        <v>143</v>
      </c>
      <c r="Y383" s="145">
        <v>41.447163730096911</v>
      </c>
      <c r="Z383" s="145">
        <v>49.991093571234892</v>
      </c>
      <c r="AA383" s="145">
        <v>43.503811935785514</v>
      </c>
      <c r="AB383" s="145">
        <v>52.131694693078678</v>
      </c>
      <c r="AC383" s="145">
        <v>14.994965735284563</v>
      </c>
      <c r="AD383" s="145">
        <v>20.337906704973324</v>
      </c>
    </row>
    <row r="384" spans="1:30" x14ac:dyDescent="0.25">
      <c r="A384" s="93" t="s">
        <v>5206</v>
      </c>
      <c r="B384" s="188" t="s">
        <v>143</v>
      </c>
      <c r="C384" s="188">
        <v>0.75224646983311938</v>
      </c>
      <c r="D384" s="188">
        <v>9.2426187419768935E-2</v>
      </c>
      <c r="E384" s="188">
        <v>0.15532734274711169</v>
      </c>
      <c r="F384" s="187">
        <v>1</v>
      </c>
      <c r="G384" s="193">
        <v>779</v>
      </c>
      <c r="H384" s="93"/>
      <c r="I384" s="188" t="s">
        <v>143</v>
      </c>
      <c r="J384" s="188" t="s">
        <v>143</v>
      </c>
      <c r="K384" s="188">
        <v>0.72099999999999997</v>
      </c>
      <c r="L384" s="188">
        <v>0.78100000000000003</v>
      </c>
      <c r="M384" s="188">
        <v>7.3999999999999996E-2</v>
      </c>
      <c r="N384" s="188">
        <v>0.115</v>
      </c>
      <c r="O384" s="188">
        <v>0.13200000000000001</v>
      </c>
      <c r="P384" s="188">
        <v>0.182</v>
      </c>
      <c r="Q384" s="144"/>
      <c r="R384" s="145" t="s">
        <v>143</v>
      </c>
      <c r="S384" s="145">
        <v>140.49448318284436</v>
      </c>
      <c r="T384" s="145">
        <v>18.524661830179717</v>
      </c>
      <c r="U384" s="145">
        <v>28.053823663153047</v>
      </c>
      <c r="V384" s="145"/>
      <c r="W384" s="145" t="s">
        <v>143</v>
      </c>
      <c r="X384" s="145" t="s">
        <v>143</v>
      </c>
      <c r="Y384" s="145">
        <v>129.11908691624589</v>
      </c>
      <c r="Z384" s="145">
        <v>151.86987944944283</v>
      </c>
      <c r="AA384" s="145">
        <v>14.245683257072542</v>
      </c>
      <c r="AB384" s="145">
        <v>22.803640403286892</v>
      </c>
      <c r="AC384" s="145">
        <v>23.055142355900323</v>
      </c>
      <c r="AD384" s="145">
        <v>33.052504970405771</v>
      </c>
    </row>
    <row r="385" spans="1:30" x14ac:dyDescent="0.25">
      <c r="A385" s="93" t="s">
        <v>5207</v>
      </c>
      <c r="B385" s="188">
        <v>4.9844236760124609E-2</v>
      </c>
      <c r="C385" s="188">
        <v>0.41666666666666669</v>
      </c>
      <c r="D385" s="188">
        <v>0.29205607476635514</v>
      </c>
      <c r="E385" s="188">
        <v>0.24143302180685358</v>
      </c>
      <c r="F385" s="187">
        <v>1</v>
      </c>
      <c r="G385" s="193">
        <v>1284</v>
      </c>
      <c r="H385" s="93"/>
      <c r="I385" s="188">
        <v>3.9E-2</v>
      </c>
      <c r="J385" s="188">
        <v>6.3E-2</v>
      </c>
      <c r="K385" s="188">
        <v>0.39</v>
      </c>
      <c r="L385" s="188">
        <v>0.44400000000000001</v>
      </c>
      <c r="M385" s="188">
        <v>0.26800000000000002</v>
      </c>
      <c r="N385" s="188">
        <v>0.318</v>
      </c>
      <c r="O385" s="188">
        <v>0.219</v>
      </c>
      <c r="P385" s="188">
        <v>0.26600000000000001</v>
      </c>
      <c r="Q385" s="144"/>
      <c r="R385" s="145">
        <v>3.8741751683709453</v>
      </c>
      <c r="S385" s="145">
        <v>30.013318590038548</v>
      </c>
      <c r="T385" s="145">
        <v>20.390915834269464</v>
      </c>
      <c r="U385" s="145">
        <v>17.480866349738463</v>
      </c>
      <c r="V385" s="145"/>
      <c r="W385" s="145">
        <v>2.9250022521200636</v>
      </c>
      <c r="X385" s="145">
        <v>4.8233480846218271</v>
      </c>
      <c r="Y385" s="145">
        <v>27.470044313970291</v>
      </c>
      <c r="Z385" s="145">
        <v>32.556592866106804</v>
      </c>
      <c r="AA385" s="145">
        <v>18.327070397169681</v>
      </c>
      <c r="AB385" s="145">
        <v>22.454761271369247</v>
      </c>
      <c r="AC385" s="145">
        <v>15.534887226158315</v>
      </c>
      <c r="AD385" s="145">
        <v>19.426845473318611</v>
      </c>
    </row>
    <row r="386" spans="1:30" x14ac:dyDescent="0.25">
      <c r="A386" s="93" t="s">
        <v>5208</v>
      </c>
      <c r="B386" s="188">
        <v>0.25520195838433291</v>
      </c>
      <c r="C386" s="188">
        <v>0.61321909424724608</v>
      </c>
      <c r="D386" s="188">
        <v>5.7527539779681759E-2</v>
      </c>
      <c r="E386" s="188">
        <v>7.4051407588739293E-2</v>
      </c>
      <c r="F386" s="187">
        <v>1</v>
      </c>
      <c r="G386" s="193">
        <v>1634</v>
      </c>
      <c r="H386" s="93"/>
      <c r="I386" s="188">
        <v>0.23499999999999999</v>
      </c>
      <c r="J386" s="188">
        <v>0.27700000000000002</v>
      </c>
      <c r="K386" s="188">
        <v>0.58899999999999997</v>
      </c>
      <c r="L386" s="188">
        <v>0.63700000000000001</v>
      </c>
      <c r="M386" s="188">
        <v>4.7E-2</v>
      </c>
      <c r="N386" s="188">
        <v>7.0000000000000007E-2</v>
      </c>
      <c r="O386" s="188">
        <v>6.2E-2</v>
      </c>
      <c r="P386" s="188">
        <v>8.7999999999999995E-2</v>
      </c>
      <c r="Q386" s="144"/>
      <c r="R386" s="145">
        <v>47.375820698804162</v>
      </c>
      <c r="S386" s="145">
        <v>94.621915786625522</v>
      </c>
      <c r="T386" s="145">
        <v>8.447768527863154</v>
      </c>
      <c r="U386" s="145">
        <v>11.726848879740736</v>
      </c>
      <c r="V386" s="145"/>
      <c r="W386" s="145">
        <v>42.828613013427031</v>
      </c>
      <c r="X386" s="145">
        <v>51.923028384181293</v>
      </c>
      <c r="Y386" s="145">
        <v>88.763044630366139</v>
      </c>
      <c r="Z386" s="145">
        <v>100.4807869428849</v>
      </c>
      <c r="AA386" s="145">
        <v>6.7399797710127265</v>
      </c>
      <c r="AB386" s="145">
        <v>10.155557284713581</v>
      </c>
      <c r="AC386" s="145">
        <v>9.637337624805113</v>
      </c>
      <c r="AD386" s="145">
        <v>13.816360134676358</v>
      </c>
    </row>
    <row r="387" spans="1:30" x14ac:dyDescent="0.25">
      <c r="A387" s="93" t="s">
        <v>5209</v>
      </c>
      <c r="B387" s="188" t="s">
        <v>143</v>
      </c>
      <c r="C387" s="188">
        <v>0.4843283582089552</v>
      </c>
      <c r="D387" s="188">
        <v>0.36791044776119403</v>
      </c>
      <c r="E387" s="188">
        <v>0.14776119402985075</v>
      </c>
      <c r="F387" s="187">
        <v>1</v>
      </c>
      <c r="G387" s="193">
        <v>1340</v>
      </c>
      <c r="H387" s="93"/>
      <c r="I387" s="188" t="s">
        <v>143</v>
      </c>
      <c r="J387" s="188" t="s">
        <v>143</v>
      </c>
      <c r="K387" s="188">
        <v>0.45800000000000002</v>
      </c>
      <c r="L387" s="188">
        <v>0.51100000000000001</v>
      </c>
      <c r="M387" s="188">
        <v>0.34300000000000003</v>
      </c>
      <c r="N387" s="188">
        <v>0.39400000000000002</v>
      </c>
      <c r="O387" s="188">
        <v>0.13</v>
      </c>
      <c r="P387" s="188">
        <v>0.16800000000000001</v>
      </c>
      <c r="Q387" s="144"/>
      <c r="R387" s="145" t="s">
        <v>143</v>
      </c>
      <c r="S387" s="145">
        <v>37.495052343566634</v>
      </c>
      <c r="T387" s="145">
        <v>27.647643063678785</v>
      </c>
      <c r="U387" s="145">
        <v>11.021592493125796</v>
      </c>
      <c r="V387" s="145"/>
      <c r="W387" s="145" t="s">
        <v>143</v>
      </c>
      <c r="X387" s="145" t="s">
        <v>143</v>
      </c>
      <c r="Y387" s="145">
        <v>34.610305630550748</v>
      </c>
      <c r="Z387" s="145">
        <v>40.37979905658252</v>
      </c>
      <c r="AA387" s="145">
        <v>25.207076114009933</v>
      </c>
      <c r="AB387" s="145">
        <v>30.088210013347638</v>
      </c>
      <c r="AC387" s="145">
        <v>9.4863823687152919</v>
      </c>
      <c r="AD387" s="145">
        <v>12.556802617536301</v>
      </c>
    </row>
    <row r="388" spans="1:30" x14ac:dyDescent="0.25">
      <c r="A388" s="93" t="s">
        <v>5210</v>
      </c>
      <c r="B388" s="188" t="s">
        <v>143</v>
      </c>
      <c r="C388" s="188">
        <v>0.76420454545454541</v>
      </c>
      <c r="D388" s="188">
        <v>0.10014204545454546</v>
      </c>
      <c r="E388" s="188">
        <v>0.13565340909090909</v>
      </c>
      <c r="F388" s="187">
        <v>0.99999999999999989</v>
      </c>
      <c r="G388" s="193">
        <v>1408</v>
      </c>
      <c r="H388" s="93"/>
      <c r="I388" s="188" t="s">
        <v>143</v>
      </c>
      <c r="J388" s="188" t="s">
        <v>143</v>
      </c>
      <c r="K388" s="188">
        <v>0.74099999999999999</v>
      </c>
      <c r="L388" s="188">
        <v>0.78600000000000003</v>
      </c>
      <c r="M388" s="188">
        <v>8.5999999999999993E-2</v>
      </c>
      <c r="N388" s="188">
        <v>0.11700000000000001</v>
      </c>
      <c r="O388" s="188">
        <v>0.11899999999999999</v>
      </c>
      <c r="P388" s="188">
        <v>0.155</v>
      </c>
      <c r="Q388" s="144"/>
      <c r="R388" s="145" t="s">
        <v>143</v>
      </c>
      <c r="S388" s="145">
        <v>139.62774951451064</v>
      </c>
      <c r="T388" s="145">
        <v>19.380799788674487</v>
      </c>
      <c r="U388" s="145">
        <v>24.441303307954009</v>
      </c>
      <c r="V388" s="145"/>
      <c r="W388" s="145" t="s">
        <v>143</v>
      </c>
      <c r="X388" s="145" t="s">
        <v>143</v>
      </c>
      <c r="Y388" s="145">
        <v>131.28476045807284</v>
      </c>
      <c r="Z388" s="145">
        <v>147.97073857094844</v>
      </c>
      <c r="AA388" s="145">
        <v>16.181770545002276</v>
      </c>
      <c r="AB388" s="145">
        <v>22.579829032346698</v>
      </c>
      <c r="AC388" s="145">
        <v>20.975022454752512</v>
      </c>
      <c r="AD388" s="145">
        <v>27.907584161155505</v>
      </c>
    </row>
    <row r="389" spans="1:30" x14ac:dyDescent="0.25">
      <c r="A389" s="93" t="s">
        <v>5211</v>
      </c>
      <c r="B389" s="188">
        <v>5.5855855855855854E-2</v>
      </c>
      <c r="C389" s="188">
        <v>0.52387387387387385</v>
      </c>
      <c r="D389" s="188">
        <v>0.2072072072072072</v>
      </c>
      <c r="E389" s="188">
        <v>0.21306306306306305</v>
      </c>
      <c r="F389" s="187">
        <v>1</v>
      </c>
      <c r="G389" s="193">
        <v>2220</v>
      </c>
      <c r="H389" s="93"/>
      <c r="I389" s="188">
        <v>4.7E-2</v>
      </c>
      <c r="J389" s="188">
        <v>6.6000000000000003E-2</v>
      </c>
      <c r="K389" s="188">
        <v>0.503</v>
      </c>
      <c r="L389" s="188">
        <v>0.54500000000000004</v>
      </c>
      <c r="M389" s="188">
        <v>0.191</v>
      </c>
      <c r="N389" s="188">
        <v>0.22500000000000001</v>
      </c>
      <c r="O389" s="188">
        <v>0.19700000000000001</v>
      </c>
      <c r="P389" s="188">
        <v>0.23100000000000001</v>
      </c>
      <c r="Q389" s="144"/>
      <c r="R389" s="145">
        <v>4.0920361562852641</v>
      </c>
      <c r="S389" s="145">
        <v>40.072879151600382</v>
      </c>
      <c r="T389" s="145">
        <v>15.828588207521612</v>
      </c>
      <c r="U389" s="145">
        <v>16.357598131301625</v>
      </c>
      <c r="V389" s="145"/>
      <c r="W389" s="145">
        <v>3.3717837943262481</v>
      </c>
      <c r="X389" s="145">
        <v>4.8122885182442801</v>
      </c>
      <c r="Y389" s="145">
        <v>37.769758122872048</v>
      </c>
      <c r="Z389" s="145">
        <v>42.376000180328717</v>
      </c>
      <c r="AA389" s="145">
        <v>14.382085215626969</v>
      </c>
      <c r="AB389" s="145">
        <v>17.275091199416256</v>
      </c>
      <c r="AC389" s="145">
        <v>14.883436731057825</v>
      </c>
      <c r="AD389" s="145">
        <v>17.831759531545426</v>
      </c>
    </row>
    <row r="390" spans="1:30" x14ac:dyDescent="0.25">
      <c r="A390" s="93" t="s">
        <v>5212</v>
      </c>
      <c r="B390" s="188">
        <v>0.30401529636711283</v>
      </c>
      <c r="C390" s="188">
        <v>0.59196940726577441</v>
      </c>
      <c r="D390" s="188">
        <v>2.8680688336520075E-2</v>
      </c>
      <c r="E390" s="188">
        <v>7.5334608030592734E-2</v>
      </c>
      <c r="F390" s="187">
        <v>1</v>
      </c>
      <c r="G390" s="193">
        <v>2615</v>
      </c>
      <c r="H390" s="93"/>
      <c r="I390" s="188">
        <v>0.28699999999999998</v>
      </c>
      <c r="J390" s="188">
        <v>0.32200000000000001</v>
      </c>
      <c r="K390" s="188">
        <v>0.57299999999999995</v>
      </c>
      <c r="L390" s="188">
        <v>0.61099999999999999</v>
      </c>
      <c r="M390" s="188">
        <v>2.3E-2</v>
      </c>
      <c r="N390" s="188">
        <v>3.5999999999999997E-2</v>
      </c>
      <c r="O390" s="188">
        <v>6.6000000000000003E-2</v>
      </c>
      <c r="P390" s="188">
        <v>8.5999999999999993E-2</v>
      </c>
      <c r="Q390" s="144"/>
      <c r="R390" s="145">
        <v>52.820483374603462</v>
      </c>
      <c r="S390" s="145">
        <v>101.8430345911033</v>
      </c>
      <c r="T390" s="145">
        <v>4.5132150636146893</v>
      </c>
      <c r="U390" s="145">
        <v>12.957767523787812</v>
      </c>
      <c r="V390" s="145"/>
      <c r="W390" s="145">
        <v>49.148718370164154</v>
      </c>
      <c r="X390" s="145">
        <v>56.492248379042771</v>
      </c>
      <c r="Y390" s="145">
        <v>96.769601647767402</v>
      </c>
      <c r="Z390" s="145">
        <v>106.91646753443921</v>
      </c>
      <c r="AA390" s="145">
        <v>3.4917783383143526</v>
      </c>
      <c r="AB390" s="145">
        <v>5.534651788915026</v>
      </c>
      <c r="AC390" s="145">
        <v>11.148290211209728</v>
      </c>
      <c r="AD390" s="145">
        <v>14.767244836365895</v>
      </c>
    </row>
    <row r="391" spans="1:30" x14ac:dyDescent="0.25">
      <c r="A391" s="93" t="s">
        <v>5213</v>
      </c>
      <c r="B391" s="188" t="s">
        <v>143</v>
      </c>
      <c r="C391" s="188">
        <v>0.4191090269636577</v>
      </c>
      <c r="D391" s="188">
        <v>0.31008206330597887</v>
      </c>
      <c r="E391" s="188">
        <v>0.27080890973036342</v>
      </c>
      <c r="F391" s="187">
        <v>1</v>
      </c>
      <c r="G391" s="193">
        <v>1706</v>
      </c>
      <c r="H391" s="93"/>
      <c r="I391" s="188" t="s">
        <v>143</v>
      </c>
      <c r="J391" s="188" t="s">
        <v>143</v>
      </c>
      <c r="K391" s="188">
        <v>0.39600000000000002</v>
      </c>
      <c r="L391" s="188">
        <v>0.443</v>
      </c>
      <c r="M391" s="188">
        <v>0.28899999999999998</v>
      </c>
      <c r="N391" s="188">
        <v>0.33200000000000002</v>
      </c>
      <c r="O391" s="188">
        <v>0.25</v>
      </c>
      <c r="P391" s="188">
        <v>0.29199999999999998</v>
      </c>
      <c r="Q391" s="144"/>
      <c r="R391" s="145" t="s">
        <v>143</v>
      </c>
      <c r="S391" s="145">
        <v>24.518024250335682</v>
      </c>
      <c r="T391" s="145">
        <v>18.012839287629404</v>
      </c>
      <c r="U391" s="145">
        <v>15.886489562820902</v>
      </c>
      <c r="V391" s="145"/>
      <c r="W391" s="145" t="s">
        <v>143</v>
      </c>
      <c r="X391" s="145" t="s">
        <v>143</v>
      </c>
      <c r="Y391" s="145">
        <v>22.720856897189314</v>
      </c>
      <c r="Z391" s="145">
        <v>26.315191603482049</v>
      </c>
      <c r="AA391" s="145">
        <v>16.477832113553159</v>
      </c>
      <c r="AB391" s="145">
        <v>19.54784646170565</v>
      </c>
      <c r="AC391" s="145">
        <v>14.437841048528137</v>
      </c>
      <c r="AD391" s="145">
        <v>17.335138077113669</v>
      </c>
    </row>
    <row r="392" spans="1:30" x14ac:dyDescent="0.25">
      <c r="A392" s="93" t="s">
        <v>5214</v>
      </c>
      <c r="B392" s="188" t="s">
        <v>143</v>
      </c>
      <c r="C392" s="188">
        <v>0.78035800677310108</v>
      </c>
      <c r="D392" s="188">
        <v>4.9346879535558781E-2</v>
      </c>
      <c r="E392" s="188">
        <v>0.17029511369134009</v>
      </c>
      <c r="F392" s="187">
        <v>1</v>
      </c>
      <c r="G392" s="193">
        <v>2067</v>
      </c>
      <c r="H392" s="93"/>
      <c r="I392" s="188" t="s">
        <v>143</v>
      </c>
      <c r="J392" s="188" t="s">
        <v>143</v>
      </c>
      <c r="K392" s="188">
        <v>0.76200000000000001</v>
      </c>
      <c r="L392" s="188">
        <v>0.79800000000000004</v>
      </c>
      <c r="M392" s="188">
        <v>4.1000000000000002E-2</v>
      </c>
      <c r="N392" s="188">
        <v>0.06</v>
      </c>
      <c r="O392" s="188">
        <v>0.155</v>
      </c>
      <c r="P392" s="188">
        <v>0.187</v>
      </c>
      <c r="Q392" s="144"/>
      <c r="R392" s="145" t="s">
        <v>143</v>
      </c>
      <c r="S392" s="145">
        <v>121.99922995469194</v>
      </c>
      <c r="T392" s="145">
        <v>8.6319163338332103</v>
      </c>
      <c r="U392" s="145">
        <v>26.733104276991096</v>
      </c>
      <c r="V392" s="145"/>
      <c r="W392" s="145" t="s">
        <v>143</v>
      </c>
      <c r="X392" s="145" t="s">
        <v>143</v>
      </c>
      <c r="Y392" s="145">
        <v>116.04540616397253</v>
      </c>
      <c r="Z392" s="145">
        <v>127.95305374541135</v>
      </c>
      <c r="AA392" s="145">
        <v>6.9567296670046757</v>
      </c>
      <c r="AB392" s="145">
        <v>10.307103000661744</v>
      </c>
      <c r="AC392" s="145">
        <v>23.940340955681865</v>
      </c>
      <c r="AD392" s="145">
        <v>29.525867598300326</v>
      </c>
    </row>
    <row r="393" spans="1:30" x14ac:dyDescent="0.25">
      <c r="A393" s="93" t="s">
        <v>5215</v>
      </c>
      <c r="B393" s="188">
        <v>9.1436865021770689E-2</v>
      </c>
      <c r="C393" s="188">
        <v>0.53265602322206096</v>
      </c>
      <c r="D393" s="188">
        <v>0.26415094339622641</v>
      </c>
      <c r="E393" s="188">
        <v>0.11175616835994194</v>
      </c>
      <c r="F393" s="187">
        <v>1</v>
      </c>
      <c r="G393" s="193">
        <v>689</v>
      </c>
      <c r="H393" s="93"/>
      <c r="I393" s="188">
        <v>7.1999999999999995E-2</v>
      </c>
      <c r="J393" s="188">
        <v>0.115</v>
      </c>
      <c r="K393" s="188">
        <v>0.495</v>
      </c>
      <c r="L393" s="188">
        <v>0.56999999999999995</v>
      </c>
      <c r="M393" s="188">
        <v>0.23300000000000001</v>
      </c>
      <c r="N393" s="188">
        <v>0.29799999999999999</v>
      </c>
      <c r="O393" s="188">
        <v>0.09</v>
      </c>
      <c r="P393" s="188">
        <v>0.13700000000000001</v>
      </c>
      <c r="Q393" s="144"/>
      <c r="R393" s="145">
        <v>6.3137782487608636</v>
      </c>
      <c r="S393" s="145">
        <v>38.465955162980045</v>
      </c>
      <c r="T393" s="145">
        <v>19.111697669196278</v>
      </c>
      <c r="U393" s="145">
        <v>8.1525755453256554</v>
      </c>
      <c r="V393" s="145"/>
      <c r="W393" s="145">
        <v>4.7546741213473833</v>
      </c>
      <c r="X393" s="145">
        <v>7.8728823761743438</v>
      </c>
      <c r="Y393" s="145">
        <v>34.530458393158554</v>
      </c>
      <c r="Z393" s="145">
        <v>42.401451932801535</v>
      </c>
      <c r="AA393" s="145">
        <v>16.335057233041319</v>
      </c>
      <c r="AB393" s="145">
        <v>21.888338105351238</v>
      </c>
      <c r="AC393" s="145">
        <v>6.3315940161245798</v>
      </c>
      <c r="AD393" s="145">
        <v>9.973557074526731</v>
      </c>
    </row>
    <row r="394" spans="1:30" x14ac:dyDescent="0.25">
      <c r="A394" s="93" t="s">
        <v>5216</v>
      </c>
      <c r="B394" s="188">
        <v>0.28978622327790976</v>
      </c>
      <c r="C394" s="188">
        <v>0.57838479809976251</v>
      </c>
      <c r="D394" s="188">
        <v>6.6508313539192399E-2</v>
      </c>
      <c r="E394" s="188">
        <v>6.5320665083135387E-2</v>
      </c>
      <c r="F394" s="187">
        <v>1</v>
      </c>
      <c r="G394" s="193">
        <v>842</v>
      </c>
      <c r="H394" s="93"/>
      <c r="I394" s="188">
        <v>0.26</v>
      </c>
      <c r="J394" s="188">
        <v>0.32100000000000001</v>
      </c>
      <c r="K394" s="188">
        <v>0.54500000000000004</v>
      </c>
      <c r="L394" s="188">
        <v>0.61099999999999999</v>
      </c>
      <c r="M394" s="188">
        <v>5.1999999999999998E-2</v>
      </c>
      <c r="N394" s="188">
        <v>8.5000000000000006E-2</v>
      </c>
      <c r="O394" s="188">
        <v>5.0999999999999997E-2</v>
      </c>
      <c r="P394" s="188">
        <v>8.4000000000000005E-2</v>
      </c>
      <c r="Q394" s="144"/>
      <c r="R394" s="145">
        <v>48.554921534302643</v>
      </c>
      <c r="S394" s="145">
        <v>93.401635224028823</v>
      </c>
      <c r="T394" s="145">
        <v>10.127934515600268</v>
      </c>
      <c r="U394" s="145">
        <v>10.645788778552498</v>
      </c>
      <c r="V394" s="145"/>
      <c r="W394" s="145">
        <v>42.462437288836725</v>
      </c>
      <c r="X394" s="145">
        <v>54.647405779768562</v>
      </c>
      <c r="Y394" s="145">
        <v>85.106068316956978</v>
      </c>
      <c r="Z394" s="145">
        <v>101.69720213110067</v>
      </c>
      <c r="AA394" s="145">
        <v>7.4752662460861732</v>
      </c>
      <c r="AB394" s="145">
        <v>12.780602785114363</v>
      </c>
      <c r="AC394" s="145">
        <v>7.8322521610698725</v>
      </c>
      <c r="AD394" s="145">
        <v>13.459325396035124</v>
      </c>
    </row>
    <row r="395" spans="1:30" x14ac:dyDescent="0.25">
      <c r="A395" s="93" t="s">
        <v>5217</v>
      </c>
      <c r="B395" s="188" t="s">
        <v>143</v>
      </c>
      <c r="C395" s="188">
        <v>0.49451887941534711</v>
      </c>
      <c r="D395" s="188">
        <v>0.37880633373934225</v>
      </c>
      <c r="E395" s="188">
        <v>0.12667478684531058</v>
      </c>
      <c r="F395" s="187">
        <v>1</v>
      </c>
      <c r="G395" s="193">
        <v>821</v>
      </c>
      <c r="H395" s="93"/>
      <c r="I395" s="188" t="s">
        <v>143</v>
      </c>
      <c r="J395" s="188" t="s">
        <v>143</v>
      </c>
      <c r="K395" s="188">
        <v>0.46</v>
      </c>
      <c r="L395" s="188">
        <v>0.52900000000000003</v>
      </c>
      <c r="M395" s="188">
        <v>0.34599999999999997</v>
      </c>
      <c r="N395" s="188">
        <v>0.41199999999999998</v>
      </c>
      <c r="O395" s="188">
        <v>0.106</v>
      </c>
      <c r="P395" s="188">
        <v>0.151</v>
      </c>
      <c r="Q395" s="144"/>
      <c r="R395" s="145" t="s">
        <v>143</v>
      </c>
      <c r="S395" s="145">
        <v>42.050539280070318</v>
      </c>
      <c r="T395" s="145">
        <v>32.536389222624045</v>
      </c>
      <c r="U395" s="145">
        <v>10.762747616143452</v>
      </c>
      <c r="V395" s="145"/>
      <c r="W395" s="145" t="s">
        <v>143</v>
      </c>
      <c r="X395" s="145" t="s">
        <v>143</v>
      </c>
      <c r="Y395" s="145">
        <v>37.960150161629315</v>
      </c>
      <c r="Z395" s="145">
        <v>46.140928398511321</v>
      </c>
      <c r="AA395" s="145">
        <v>28.920249259070502</v>
      </c>
      <c r="AB395" s="145">
        <v>36.152529186177588</v>
      </c>
      <c r="AC395" s="145">
        <v>8.6942141195166087</v>
      </c>
      <c r="AD395" s="145">
        <v>12.831281112770295</v>
      </c>
    </row>
    <row r="396" spans="1:30" x14ac:dyDescent="0.25">
      <c r="A396" s="93" t="s">
        <v>5218</v>
      </c>
      <c r="B396" s="188" t="s">
        <v>143</v>
      </c>
      <c r="C396" s="188">
        <v>0.70691823899371065</v>
      </c>
      <c r="D396" s="188">
        <v>0.11069182389937107</v>
      </c>
      <c r="E396" s="188">
        <v>0.18238993710691823</v>
      </c>
      <c r="F396" s="187">
        <v>0.99999999999999989</v>
      </c>
      <c r="G396" s="193">
        <v>795</v>
      </c>
      <c r="H396" s="93"/>
      <c r="I396" s="188" t="s">
        <v>143</v>
      </c>
      <c r="J396" s="188" t="s">
        <v>143</v>
      </c>
      <c r="K396" s="188">
        <v>0.67400000000000004</v>
      </c>
      <c r="L396" s="188">
        <v>0.73799999999999999</v>
      </c>
      <c r="M396" s="188">
        <v>9.0999999999999998E-2</v>
      </c>
      <c r="N396" s="188">
        <v>0.13400000000000001</v>
      </c>
      <c r="O396" s="188">
        <v>0.157</v>
      </c>
      <c r="P396" s="188">
        <v>0.21099999999999999</v>
      </c>
      <c r="Q396" s="144"/>
      <c r="R396" s="145" t="s">
        <v>143</v>
      </c>
      <c r="S396" s="145">
        <v>127.01987104388402</v>
      </c>
      <c r="T396" s="145">
        <v>23.317402908783521</v>
      </c>
      <c r="U396" s="145">
        <v>33.275203329383196</v>
      </c>
      <c r="V396" s="145"/>
      <c r="W396" s="145" t="s">
        <v>143</v>
      </c>
      <c r="X396" s="145" t="s">
        <v>143</v>
      </c>
      <c r="Y396" s="145">
        <v>116.51817168861419</v>
      </c>
      <c r="Z396" s="145">
        <v>137.52157039915386</v>
      </c>
      <c r="AA396" s="145">
        <v>18.445541645152581</v>
      </c>
      <c r="AB396" s="145">
        <v>28.189264172414461</v>
      </c>
      <c r="AC396" s="145">
        <v>27.859027083053185</v>
      </c>
      <c r="AD396" s="145">
        <v>38.691379575713206</v>
      </c>
    </row>
    <row r="397" spans="1:30" x14ac:dyDescent="0.25">
      <c r="A397" s="93" t="s">
        <v>5219</v>
      </c>
      <c r="B397" s="188">
        <v>5.7052297939778132E-2</v>
      </c>
      <c r="C397" s="188">
        <v>0.51188589540412044</v>
      </c>
      <c r="D397" s="188">
        <v>0.23692551505546752</v>
      </c>
      <c r="E397" s="188">
        <v>0.19413629160063392</v>
      </c>
      <c r="F397" s="187">
        <v>1</v>
      </c>
      <c r="G397" s="193">
        <v>1262</v>
      </c>
      <c r="H397" s="93"/>
      <c r="I397" s="188">
        <v>4.5999999999999999E-2</v>
      </c>
      <c r="J397" s="188">
        <v>7.0999999999999994E-2</v>
      </c>
      <c r="K397" s="188">
        <v>0.48399999999999999</v>
      </c>
      <c r="L397" s="188">
        <v>0.53900000000000003</v>
      </c>
      <c r="M397" s="188">
        <v>0.214</v>
      </c>
      <c r="N397" s="188">
        <v>0.26100000000000001</v>
      </c>
      <c r="O397" s="188">
        <v>0.17299999999999999</v>
      </c>
      <c r="P397" s="188">
        <v>0.217</v>
      </c>
      <c r="Q397" s="144"/>
      <c r="R397" s="145">
        <v>4.1060114283589382</v>
      </c>
      <c r="S397" s="145">
        <v>36.982289680988856</v>
      </c>
      <c r="T397" s="145">
        <v>16.416047869407013</v>
      </c>
      <c r="U397" s="145">
        <v>14.037379331079062</v>
      </c>
      <c r="V397" s="145"/>
      <c r="W397" s="145">
        <v>3.1575711769823962</v>
      </c>
      <c r="X397" s="145">
        <v>5.0544516797354806</v>
      </c>
      <c r="Y397" s="145">
        <v>34.130394177552944</v>
      </c>
      <c r="Z397" s="145">
        <v>39.834185184424769</v>
      </c>
      <c r="AA397" s="145">
        <v>14.555293330483885</v>
      </c>
      <c r="AB397" s="145">
        <v>18.276802408330141</v>
      </c>
      <c r="AC397" s="145">
        <v>12.279621404105438</v>
      </c>
      <c r="AD397" s="145">
        <v>15.795137258052687</v>
      </c>
    </row>
    <row r="398" spans="1:30" x14ac:dyDescent="0.25">
      <c r="A398" s="93" t="s">
        <v>5220</v>
      </c>
      <c r="B398" s="188">
        <v>0.31590106007067137</v>
      </c>
      <c r="C398" s="188">
        <v>0.58939929328621909</v>
      </c>
      <c r="D398" s="188">
        <v>4.3816254416961131E-2</v>
      </c>
      <c r="E398" s="188">
        <v>5.0883392226148412E-2</v>
      </c>
      <c r="F398" s="187">
        <v>1</v>
      </c>
      <c r="G398" s="193">
        <v>1415</v>
      </c>
      <c r="H398" s="93"/>
      <c r="I398" s="188">
        <v>0.29199999999999998</v>
      </c>
      <c r="J398" s="188">
        <v>0.34100000000000003</v>
      </c>
      <c r="K398" s="188">
        <v>0.56399999999999995</v>
      </c>
      <c r="L398" s="188">
        <v>0.61499999999999999</v>
      </c>
      <c r="M398" s="188">
        <v>3.4000000000000002E-2</v>
      </c>
      <c r="N398" s="188">
        <v>5.6000000000000001E-2</v>
      </c>
      <c r="O398" s="188">
        <v>4.1000000000000002E-2</v>
      </c>
      <c r="P398" s="188">
        <v>6.4000000000000001E-2</v>
      </c>
      <c r="Q398" s="144"/>
      <c r="R398" s="145">
        <v>50.688695409931171</v>
      </c>
      <c r="S398" s="145">
        <v>89.170281263262382</v>
      </c>
      <c r="T398" s="145">
        <v>5.8686708538255221</v>
      </c>
      <c r="U398" s="145">
        <v>7.6940324717334114</v>
      </c>
      <c r="V398" s="145"/>
      <c r="W398" s="145">
        <v>45.989609082248066</v>
      </c>
      <c r="X398" s="145">
        <v>55.387781737614276</v>
      </c>
      <c r="Y398" s="145">
        <v>83.118361206536477</v>
      </c>
      <c r="Z398" s="145">
        <v>95.222201319988287</v>
      </c>
      <c r="AA398" s="145">
        <v>4.4078398440595326</v>
      </c>
      <c r="AB398" s="145">
        <v>7.3295018635915117</v>
      </c>
      <c r="AC398" s="145">
        <v>5.9168016434922297</v>
      </c>
      <c r="AD398" s="145">
        <v>9.4712632999745932</v>
      </c>
    </row>
    <row r="399" spans="1:30" x14ac:dyDescent="0.25">
      <c r="A399" s="93" t="s">
        <v>5221</v>
      </c>
      <c r="B399" s="188" t="s">
        <v>143</v>
      </c>
      <c r="C399" s="188">
        <v>0.44163763066202089</v>
      </c>
      <c r="D399" s="188">
        <v>0.36759581881533099</v>
      </c>
      <c r="E399" s="188">
        <v>0.19076655052264807</v>
      </c>
      <c r="F399" s="187">
        <v>1</v>
      </c>
      <c r="G399" s="193">
        <v>1148</v>
      </c>
      <c r="H399" s="93"/>
      <c r="I399" s="188" t="s">
        <v>143</v>
      </c>
      <c r="J399" s="188" t="s">
        <v>143</v>
      </c>
      <c r="K399" s="188">
        <v>0.41299999999999998</v>
      </c>
      <c r="L399" s="188">
        <v>0.47099999999999997</v>
      </c>
      <c r="M399" s="188">
        <v>0.34</v>
      </c>
      <c r="N399" s="188">
        <v>0.39600000000000002</v>
      </c>
      <c r="O399" s="188">
        <v>0.16900000000000001</v>
      </c>
      <c r="P399" s="188">
        <v>0.215</v>
      </c>
      <c r="Q399" s="144"/>
      <c r="R399" s="145" t="s">
        <v>143</v>
      </c>
      <c r="S399" s="145">
        <v>29.110353051860681</v>
      </c>
      <c r="T399" s="145">
        <v>23.396911773175805</v>
      </c>
      <c r="U399" s="145">
        <v>12.539847961738174</v>
      </c>
      <c r="V399" s="145"/>
      <c r="W399" s="145" t="s">
        <v>143</v>
      </c>
      <c r="X399" s="145" t="s">
        <v>143</v>
      </c>
      <c r="Y399" s="145">
        <v>26.576394164586393</v>
      </c>
      <c r="Z399" s="145">
        <v>31.644311939134969</v>
      </c>
      <c r="AA399" s="145">
        <v>21.164581837198003</v>
      </c>
      <c r="AB399" s="145">
        <v>25.629241709153607</v>
      </c>
      <c r="AC399" s="145">
        <v>10.879013740248327</v>
      </c>
      <c r="AD399" s="145">
        <v>14.20068218322802</v>
      </c>
    </row>
    <row r="400" spans="1:30" x14ac:dyDescent="0.25">
      <c r="A400" s="93" t="s">
        <v>5222</v>
      </c>
      <c r="B400" s="188" t="s">
        <v>143</v>
      </c>
      <c r="C400" s="188">
        <v>0.77261306532663321</v>
      </c>
      <c r="D400" s="188">
        <v>9.4221105527638196E-2</v>
      </c>
      <c r="E400" s="188">
        <v>0.13316582914572864</v>
      </c>
      <c r="F400" s="187">
        <v>1</v>
      </c>
      <c r="G400" s="193">
        <v>1592</v>
      </c>
      <c r="H400" s="93"/>
      <c r="I400" s="188" t="s">
        <v>143</v>
      </c>
      <c r="J400" s="188" t="s">
        <v>143</v>
      </c>
      <c r="K400" s="188">
        <v>0.751</v>
      </c>
      <c r="L400" s="188">
        <v>0.79300000000000004</v>
      </c>
      <c r="M400" s="188">
        <v>8.1000000000000003E-2</v>
      </c>
      <c r="N400" s="188">
        <v>0.11</v>
      </c>
      <c r="O400" s="188">
        <v>0.11700000000000001</v>
      </c>
      <c r="P400" s="188">
        <v>0.151</v>
      </c>
      <c r="Q400" s="144"/>
      <c r="R400" s="145" t="s">
        <v>143</v>
      </c>
      <c r="S400" s="145">
        <v>156.83812729441527</v>
      </c>
      <c r="T400" s="145">
        <v>20.884082266972193</v>
      </c>
      <c r="U400" s="145">
        <v>27.56508154691571</v>
      </c>
      <c r="V400" s="145"/>
      <c r="W400" s="145" t="s">
        <v>143</v>
      </c>
      <c r="X400" s="145" t="s">
        <v>143</v>
      </c>
      <c r="Y400" s="145">
        <v>148.07306183882142</v>
      </c>
      <c r="Z400" s="145">
        <v>165.60319275000913</v>
      </c>
      <c r="AA400" s="145">
        <v>17.541933040680149</v>
      </c>
      <c r="AB400" s="145">
        <v>24.226231493264237</v>
      </c>
      <c r="AC400" s="145">
        <v>23.854453503271287</v>
      </c>
      <c r="AD400" s="145">
        <v>31.275709590560133</v>
      </c>
    </row>
    <row r="401" spans="1:30" x14ac:dyDescent="0.25">
      <c r="A401" s="93" t="s">
        <v>5223</v>
      </c>
      <c r="B401" s="188">
        <v>7.9975201487910721E-2</v>
      </c>
      <c r="C401" s="188">
        <v>0.56416615003099813</v>
      </c>
      <c r="D401" s="188">
        <v>0.23496590204587725</v>
      </c>
      <c r="E401" s="188">
        <v>0.12089274643521389</v>
      </c>
      <c r="F401" s="187">
        <v>1</v>
      </c>
      <c r="G401" s="193">
        <v>1613</v>
      </c>
      <c r="H401" s="93"/>
      <c r="I401" s="188">
        <v>6.8000000000000005E-2</v>
      </c>
      <c r="J401" s="188">
        <v>9.4E-2</v>
      </c>
      <c r="K401" s="188">
        <v>0.54</v>
      </c>
      <c r="L401" s="188">
        <v>0.58799999999999997</v>
      </c>
      <c r="M401" s="188">
        <v>0.215</v>
      </c>
      <c r="N401" s="188">
        <v>0.25600000000000001</v>
      </c>
      <c r="O401" s="188">
        <v>0.106</v>
      </c>
      <c r="P401" s="188">
        <v>0.13800000000000001</v>
      </c>
      <c r="Q401" s="144"/>
      <c r="R401" s="145">
        <v>5.9323824089412884</v>
      </c>
      <c r="S401" s="145">
        <v>43.075595690343235</v>
      </c>
      <c r="T401" s="145">
        <v>18.338424398597308</v>
      </c>
      <c r="U401" s="145">
        <v>9.2286030909630945</v>
      </c>
      <c r="V401" s="145"/>
      <c r="W401" s="145">
        <v>4.9086408010912699</v>
      </c>
      <c r="X401" s="145">
        <v>6.956124016791307</v>
      </c>
      <c r="Y401" s="145">
        <v>40.276829188814993</v>
      </c>
      <c r="Z401" s="145">
        <v>45.874362191871477</v>
      </c>
      <c r="AA401" s="145">
        <v>16.492140485773032</v>
      </c>
      <c r="AB401" s="145">
        <v>20.184708311421584</v>
      </c>
      <c r="AC401" s="145">
        <v>7.9332900627142831</v>
      </c>
      <c r="AD401" s="145">
        <v>10.523916119211906</v>
      </c>
    </row>
    <row r="402" spans="1:30" x14ac:dyDescent="0.25">
      <c r="A402" s="93" t="s">
        <v>5224</v>
      </c>
      <c r="B402" s="188">
        <v>0.29848320693391117</v>
      </c>
      <c r="C402" s="188">
        <v>0.59913326110509213</v>
      </c>
      <c r="D402" s="188">
        <v>5.254604550379198E-2</v>
      </c>
      <c r="E402" s="188">
        <v>4.9837486457204767E-2</v>
      </c>
      <c r="F402" s="187">
        <v>1</v>
      </c>
      <c r="G402" s="193">
        <v>1846</v>
      </c>
      <c r="H402" s="93"/>
      <c r="I402" s="188">
        <v>0.27800000000000002</v>
      </c>
      <c r="J402" s="188">
        <v>0.32</v>
      </c>
      <c r="K402" s="188">
        <v>0.57699999999999996</v>
      </c>
      <c r="L402" s="188">
        <v>0.621</v>
      </c>
      <c r="M402" s="188">
        <v>4.2999999999999997E-2</v>
      </c>
      <c r="N402" s="188">
        <v>6.4000000000000001E-2</v>
      </c>
      <c r="O402" s="188">
        <v>4.1000000000000002E-2</v>
      </c>
      <c r="P402" s="188">
        <v>6.0999999999999999E-2</v>
      </c>
      <c r="Q402" s="144"/>
      <c r="R402" s="145">
        <v>48.272165560300181</v>
      </c>
      <c r="S402" s="145">
        <v>94.705027403615674</v>
      </c>
      <c r="T402" s="145">
        <v>8.167977945940935</v>
      </c>
      <c r="U402" s="145">
        <v>7.8336413940895078</v>
      </c>
      <c r="V402" s="145"/>
      <c r="W402" s="145">
        <v>44.241497311332807</v>
      </c>
      <c r="X402" s="145">
        <v>52.302833809267554</v>
      </c>
      <c r="Y402" s="145">
        <v>89.123519527025536</v>
      </c>
      <c r="Z402" s="145">
        <v>100.28653528020581</v>
      </c>
      <c r="AA402" s="145">
        <v>6.5424862294167427</v>
      </c>
      <c r="AB402" s="145">
        <v>9.7934696624651281</v>
      </c>
      <c r="AC402" s="145">
        <v>6.2328827917721243</v>
      </c>
      <c r="AD402" s="145">
        <v>9.4343999964068921</v>
      </c>
    </row>
    <row r="403" spans="1:30" x14ac:dyDescent="0.25">
      <c r="A403" s="93" t="s">
        <v>5225</v>
      </c>
      <c r="B403" s="188" t="s">
        <v>143</v>
      </c>
      <c r="C403" s="188">
        <v>0.49490538573508008</v>
      </c>
      <c r="D403" s="188">
        <v>0.36244541484716158</v>
      </c>
      <c r="E403" s="188">
        <v>0.14264919941775836</v>
      </c>
      <c r="F403" s="187">
        <v>1</v>
      </c>
      <c r="G403" s="193">
        <v>2061</v>
      </c>
      <c r="H403" s="93"/>
      <c r="I403" s="188" t="s">
        <v>143</v>
      </c>
      <c r="J403" s="188" t="s">
        <v>143</v>
      </c>
      <c r="K403" s="188">
        <v>0.47299999999999998</v>
      </c>
      <c r="L403" s="188">
        <v>0.51600000000000001</v>
      </c>
      <c r="M403" s="188">
        <v>0.34200000000000003</v>
      </c>
      <c r="N403" s="188">
        <v>0.38300000000000001</v>
      </c>
      <c r="O403" s="188">
        <v>0.128</v>
      </c>
      <c r="P403" s="188">
        <v>0.158</v>
      </c>
      <c r="Q403" s="144"/>
      <c r="R403" s="145" t="s">
        <v>143</v>
      </c>
      <c r="S403" s="145">
        <v>47.907045534524286</v>
      </c>
      <c r="T403" s="145">
        <v>35.780698370500509</v>
      </c>
      <c r="U403" s="145">
        <v>13.89214519181149</v>
      </c>
      <c r="V403" s="145"/>
      <c r="W403" s="145" t="s">
        <v>143</v>
      </c>
      <c r="X403" s="145" t="s">
        <v>143</v>
      </c>
      <c r="Y403" s="145">
        <v>44.966991082995825</v>
      </c>
      <c r="Z403" s="145">
        <v>50.847099986052747</v>
      </c>
      <c r="AA403" s="145">
        <v>33.214769676513001</v>
      </c>
      <c r="AB403" s="145">
        <v>38.346627064488018</v>
      </c>
      <c r="AC403" s="145">
        <v>12.304140724690303</v>
      </c>
      <c r="AD403" s="145">
        <v>15.480149658932678</v>
      </c>
    </row>
    <row r="404" spans="1:30" x14ac:dyDescent="0.25">
      <c r="A404" s="93" t="s">
        <v>5226</v>
      </c>
      <c r="B404" s="188" t="s">
        <v>143</v>
      </c>
      <c r="C404" s="188">
        <v>0.63157894736842102</v>
      </c>
      <c r="D404" s="188">
        <v>0.11746758199847444</v>
      </c>
      <c r="E404" s="188">
        <v>0.25095347063310453</v>
      </c>
      <c r="F404" s="187">
        <v>1</v>
      </c>
      <c r="G404" s="193">
        <v>1311</v>
      </c>
      <c r="H404" s="93"/>
      <c r="I404" s="188" t="s">
        <v>143</v>
      </c>
      <c r="J404" s="188" t="s">
        <v>143</v>
      </c>
      <c r="K404" s="188">
        <v>0.60499999999999998</v>
      </c>
      <c r="L404" s="188">
        <v>0.65700000000000003</v>
      </c>
      <c r="M404" s="188">
        <v>0.10100000000000001</v>
      </c>
      <c r="N404" s="188">
        <v>0.13600000000000001</v>
      </c>
      <c r="O404" s="188">
        <v>0.22800000000000001</v>
      </c>
      <c r="P404" s="188">
        <v>0.27500000000000002</v>
      </c>
      <c r="Q404" s="144"/>
      <c r="R404" s="145" t="s">
        <v>143</v>
      </c>
      <c r="S404" s="145">
        <v>88.87357381956906</v>
      </c>
      <c r="T404" s="145">
        <v>18.973679943938194</v>
      </c>
      <c r="U404" s="145">
        <v>34.631868419839321</v>
      </c>
      <c r="V404" s="145"/>
      <c r="W404" s="145" t="s">
        <v>143</v>
      </c>
      <c r="X404" s="145" t="s">
        <v>143</v>
      </c>
      <c r="Y404" s="145">
        <v>82.819976237321484</v>
      </c>
      <c r="Z404" s="145">
        <v>94.927171401816636</v>
      </c>
      <c r="AA404" s="145">
        <v>15.97695224980313</v>
      </c>
      <c r="AB404" s="145">
        <v>21.970407638073258</v>
      </c>
      <c r="AC404" s="145">
        <v>30.889607665353097</v>
      </c>
      <c r="AD404" s="145">
        <v>38.374129174325546</v>
      </c>
    </row>
    <row r="405" spans="1:30" x14ac:dyDescent="0.25">
      <c r="A405" s="93" t="s">
        <v>5227</v>
      </c>
      <c r="B405" s="188">
        <v>5.082379223680536E-2</v>
      </c>
      <c r="C405" s="188">
        <v>0.47779949734710975</v>
      </c>
      <c r="D405" s="188">
        <v>0.23512985199664899</v>
      </c>
      <c r="E405" s="188">
        <v>0.23624685841943591</v>
      </c>
      <c r="F405" s="187">
        <v>1</v>
      </c>
      <c r="G405" s="193">
        <v>3581</v>
      </c>
      <c r="H405" s="93"/>
      <c r="I405" s="188">
        <v>4.3999999999999997E-2</v>
      </c>
      <c r="J405" s="188">
        <v>5.8999999999999997E-2</v>
      </c>
      <c r="K405" s="188">
        <v>0.46100000000000002</v>
      </c>
      <c r="L405" s="188">
        <v>0.49399999999999999</v>
      </c>
      <c r="M405" s="188">
        <v>0.222</v>
      </c>
      <c r="N405" s="188">
        <v>0.249</v>
      </c>
      <c r="O405" s="188">
        <v>0.223</v>
      </c>
      <c r="P405" s="188">
        <v>0.25</v>
      </c>
      <c r="Q405" s="144"/>
      <c r="R405" s="145">
        <v>3.7898488686480905</v>
      </c>
      <c r="S405" s="145">
        <v>35.540862654874175</v>
      </c>
      <c r="T405" s="145">
        <v>17.149436133757696</v>
      </c>
      <c r="U405" s="145">
        <v>17.27850315893534</v>
      </c>
      <c r="V405" s="145"/>
      <c r="W405" s="145">
        <v>3.2392411833577786</v>
      </c>
      <c r="X405" s="145">
        <v>4.3404565539384024</v>
      </c>
      <c r="Y405" s="145">
        <v>33.856796951160717</v>
      </c>
      <c r="Z405" s="145">
        <v>37.224928358587633</v>
      </c>
      <c r="AA405" s="145">
        <v>15.991059280622768</v>
      </c>
      <c r="AB405" s="145">
        <v>18.307812986892625</v>
      </c>
      <c r="AC405" s="145">
        <v>16.114170695172536</v>
      </c>
      <c r="AD405" s="145">
        <v>18.442835622698144</v>
      </c>
    </row>
    <row r="406" spans="1:30" x14ac:dyDescent="0.25">
      <c r="A406" s="93" t="s">
        <v>5228</v>
      </c>
      <c r="B406" s="188">
        <v>0.30713696369636961</v>
      </c>
      <c r="C406" s="188">
        <v>0.58188943894389444</v>
      </c>
      <c r="D406" s="188">
        <v>3.3209570957095709E-2</v>
      </c>
      <c r="E406" s="188">
        <v>7.7764026402640268E-2</v>
      </c>
      <c r="F406" s="187">
        <v>1.0000000000000002</v>
      </c>
      <c r="G406" s="193">
        <v>4848</v>
      </c>
      <c r="H406" s="93"/>
      <c r="I406" s="188">
        <v>0.29399999999999998</v>
      </c>
      <c r="J406" s="188">
        <v>0.32</v>
      </c>
      <c r="K406" s="188">
        <v>0.56799999999999995</v>
      </c>
      <c r="L406" s="188">
        <v>0.59599999999999997</v>
      </c>
      <c r="M406" s="188">
        <v>2.9000000000000001E-2</v>
      </c>
      <c r="N406" s="188">
        <v>3.9E-2</v>
      </c>
      <c r="O406" s="188">
        <v>7.0999999999999994E-2</v>
      </c>
      <c r="P406" s="188">
        <v>8.5999999999999993E-2</v>
      </c>
      <c r="Q406" s="144"/>
      <c r="R406" s="145">
        <v>58.767372925753385</v>
      </c>
      <c r="S406" s="145">
        <v>104.22148154138306</v>
      </c>
      <c r="T406" s="145">
        <v>5.6067079758274412</v>
      </c>
      <c r="U406" s="145">
        <v>13.69858464941111</v>
      </c>
      <c r="V406" s="145"/>
      <c r="W406" s="145">
        <v>55.782368362457262</v>
      </c>
      <c r="X406" s="145">
        <v>61.752377489049508</v>
      </c>
      <c r="Y406" s="145">
        <v>100.37545948268756</v>
      </c>
      <c r="Z406" s="145">
        <v>108.06750360007855</v>
      </c>
      <c r="AA406" s="145">
        <v>4.7406418153307408</v>
      </c>
      <c r="AB406" s="145">
        <v>6.4727741363241416</v>
      </c>
      <c r="AC406" s="145">
        <v>12.315779162880801</v>
      </c>
      <c r="AD406" s="145">
        <v>15.081390135941419</v>
      </c>
    </row>
    <row r="407" spans="1:30" x14ac:dyDescent="0.25">
      <c r="A407" s="93" t="s">
        <v>5229</v>
      </c>
      <c r="B407" s="188" t="s">
        <v>143</v>
      </c>
      <c r="C407" s="188">
        <v>0.48566666666666669</v>
      </c>
      <c r="D407" s="188">
        <v>0.32466666666666666</v>
      </c>
      <c r="E407" s="188">
        <v>0.18966666666666668</v>
      </c>
      <c r="F407" s="187">
        <v>1</v>
      </c>
      <c r="G407" s="193">
        <v>3000</v>
      </c>
      <c r="H407" s="93"/>
      <c r="I407" s="188" t="s">
        <v>143</v>
      </c>
      <c r="J407" s="188" t="s">
        <v>143</v>
      </c>
      <c r="K407" s="188">
        <v>0.46800000000000003</v>
      </c>
      <c r="L407" s="188">
        <v>0.504</v>
      </c>
      <c r="M407" s="188">
        <v>0.308</v>
      </c>
      <c r="N407" s="188">
        <v>0.34200000000000003</v>
      </c>
      <c r="O407" s="188">
        <v>0.17599999999999999</v>
      </c>
      <c r="P407" s="188">
        <v>0.20399999999999999</v>
      </c>
      <c r="Q407" s="144"/>
      <c r="R407" s="145" t="s">
        <v>143</v>
      </c>
      <c r="S407" s="145">
        <v>30.531339755488617</v>
      </c>
      <c r="T407" s="145">
        <v>20.174150379748596</v>
      </c>
      <c r="U407" s="145">
        <v>11.893993162657797</v>
      </c>
      <c r="V407" s="145"/>
      <c r="W407" s="145" t="s">
        <v>143</v>
      </c>
      <c r="X407" s="145" t="s">
        <v>143</v>
      </c>
      <c r="Y407" s="145">
        <v>28.96360654798691</v>
      </c>
      <c r="Z407" s="145">
        <v>32.09907296299032</v>
      </c>
      <c r="AA407" s="145">
        <v>18.907164290288907</v>
      </c>
      <c r="AB407" s="145">
        <v>21.441136469208285</v>
      </c>
      <c r="AC407" s="145">
        <v>10.916693783981518</v>
      </c>
      <c r="AD407" s="145">
        <v>12.871292541334075</v>
      </c>
    </row>
    <row r="408" spans="1:30" x14ac:dyDescent="0.25">
      <c r="A408" s="93" t="s">
        <v>5230</v>
      </c>
      <c r="B408" s="188" t="s">
        <v>143</v>
      </c>
      <c r="C408" s="188">
        <v>0.75318003913894327</v>
      </c>
      <c r="D408" s="188">
        <v>7.5342465753424653E-2</v>
      </c>
      <c r="E408" s="188">
        <v>0.17147749510763211</v>
      </c>
      <c r="F408" s="187">
        <v>1</v>
      </c>
      <c r="G408" s="193">
        <v>4088</v>
      </c>
      <c r="H408" s="93"/>
      <c r="I408" s="188" t="s">
        <v>143</v>
      </c>
      <c r="J408" s="188" t="s">
        <v>143</v>
      </c>
      <c r="K408" s="188">
        <v>0.74</v>
      </c>
      <c r="L408" s="188">
        <v>0.76600000000000001</v>
      </c>
      <c r="M408" s="188">
        <v>6.8000000000000005E-2</v>
      </c>
      <c r="N408" s="188">
        <v>8.4000000000000005E-2</v>
      </c>
      <c r="O408" s="188">
        <v>0.16</v>
      </c>
      <c r="P408" s="188">
        <v>0.183</v>
      </c>
      <c r="Q408" s="144"/>
      <c r="R408" s="145" t="s">
        <v>143</v>
      </c>
      <c r="S408" s="145">
        <v>141.25738262597116</v>
      </c>
      <c r="T408" s="145">
        <v>15.594778325687916</v>
      </c>
      <c r="U408" s="145">
        <v>31.837811585524285</v>
      </c>
      <c r="V408" s="145"/>
      <c r="W408" s="145" t="s">
        <v>143</v>
      </c>
      <c r="X408" s="145" t="s">
        <v>143</v>
      </c>
      <c r="Y408" s="145">
        <v>136.26782110517058</v>
      </c>
      <c r="Z408" s="145">
        <v>146.24694414677174</v>
      </c>
      <c r="AA408" s="145">
        <v>13.853132196487367</v>
      </c>
      <c r="AB408" s="145">
        <v>17.336424454888466</v>
      </c>
      <c r="AC408" s="145">
        <v>29.480916392443888</v>
      </c>
      <c r="AD408" s="145">
        <v>34.194706778604683</v>
      </c>
    </row>
    <row r="409" spans="1:30" x14ac:dyDescent="0.25">
      <c r="A409" s="93" t="s">
        <v>5231</v>
      </c>
      <c r="B409" s="188">
        <v>8.8212334113973459E-2</v>
      </c>
      <c r="C409" s="188">
        <v>0.51053864168618268</v>
      </c>
      <c r="D409" s="188">
        <v>0.27166276346604218</v>
      </c>
      <c r="E409" s="188">
        <v>0.12958626073380172</v>
      </c>
      <c r="F409" s="187">
        <v>1</v>
      </c>
      <c r="G409" s="193">
        <v>1281</v>
      </c>
      <c r="H409" s="93"/>
      <c r="I409" s="188">
        <v>7.3999999999999996E-2</v>
      </c>
      <c r="J409" s="188">
        <v>0.105</v>
      </c>
      <c r="K409" s="188">
        <v>0.48299999999999998</v>
      </c>
      <c r="L409" s="188">
        <v>0.53800000000000003</v>
      </c>
      <c r="M409" s="188">
        <v>0.248</v>
      </c>
      <c r="N409" s="188">
        <v>0.29699999999999999</v>
      </c>
      <c r="O409" s="188">
        <v>0.112</v>
      </c>
      <c r="P409" s="188">
        <v>0.14899999999999999</v>
      </c>
      <c r="Q409" s="144"/>
      <c r="R409" s="145">
        <v>6.6171232233252448</v>
      </c>
      <c r="S409" s="145">
        <v>37.865102818621175</v>
      </c>
      <c r="T409" s="145">
        <v>20.023018692648897</v>
      </c>
      <c r="U409" s="145">
        <v>9.592851634277368</v>
      </c>
      <c r="V409" s="145"/>
      <c r="W409" s="145">
        <v>5.3970495059750778</v>
      </c>
      <c r="X409" s="145">
        <v>7.8371969406754118</v>
      </c>
      <c r="Y409" s="145">
        <v>34.963043149945314</v>
      </c>
      <c r="Z409" s="145">
        <v>40.767162487297036</v>
      </c>
      <c r="AA409" s="145">
        <v>17.919259618732223</v>
      </c>
      <c r="AB409" s="145">
        <v>22.126777766565571</v>
      </c>
      <c r="AC409" s="145">
        <v>8.133534253839791</v>
      </c>
      <c r="AD409" s="145">
        <v>11.052169014714945</v>
      </c>
    </row>
    <row r="410" spans="1:30" x14ac:dyDescent="0.25">
      <c r="A410" s="93" t="s">
        <v>5232</v>
      </c>
      <c r="B410" s="188">
        <v>0.29942857142857143</v>
      </c>
      <c r="C410" s="188">
        <v>0.57714285714285718</v>
      </c>
      <c r="D410" s="188">
        <v>4.5714285714285714E-2</v>
      </c>
      <c r="E410" s="188">
        <v>7.7714285714285708E-2</v>
      </c>
      <c r="F410" s="187">
        <v>1</v>
      </c>
      <c r="G410" s="193">
        <v>1750</v>
      </c>
      <c r="H410" s="93"/>
      <c r="I410" s="188">
        <v>0.27800000000000002</v>
      </c>
      <c r="J410" s="188">
        <v>0.32100000000000001</v>
      </c>
      <c r="K410" s="188">
        <v>0.55400000000000005</v>
      </c>
      <c r="L410" s="188">
        <v>0.6</v>
      </c>
      <c r="M410" s="188">
        <v>3.6999999999999998E-2</v>
      </c>
      <c r="N410" s="188">
        <v>5.7000000000000002E-2</v>
      </c>
      <c r="O410" s="188">
        <v>6.6000000000000003E-2</v>
      </c>
      <c r="P410" s="188">
        <v>9.0999999999999998E-2</v>
      </c>
      <c r="Q410" s="144"/>
      <c r="R410" s="145">
        <v>58.478465616736614</v>
      </c>
      <c r="S410" s="145">
        <v>108.01838215979573</v>
      </c>
      <c r="T410" s="145">
        <v>8.0176168303152995</v>
      </c>
      <c r="U410" s="145">
        <v>14.601133606455676</v>
      </c>
      <c r="V410" s="145"/>
      <c r="W410" s="145">
        <v>53.471364098344345</v>
      </c>
      <c r="X410" s="145">
        <v>63.485567135128882</v>
      </c>
      <c r="Y410" s="145">
        <v>101.35655972386219</v>
      </c>
      <c r="Z410" s="145">
        <v>114.68020459572928</v>
      </c>
      <c r="AA410" s="145">
        <v>6.2606790778024219</v>
      </c>
      <c r="AB410" s="145">
        <v>9.774554582828177</v>
      </c>
      <c r="AC410" s="145">
        <v>12.147141326571468</v>
      </c>
      <c r="AD410" s="145">
        <v>17.055125886339884</v>
      </c>
    </row>
    <row r="411" spans="1:30" x14ac:dyDescent="0.25">
      <c r="A411" s="93" t="s">
        <v>5233</v>
      </c>
      <c r="B411" s="188" t="s">
        <v>143</v>
      </c>
      <c r="C411" s="188">
        <v>0.34323144104803494</v>
      </c>
      <c r="D411" s="188">
        <v>0.3737991266375546</v>
      </c>
      <c r="E411" s="188">
        <v>0.28296943231441046</v>
      </c>
      <c r="F411" s="187">
        <v>1</v>
      </c>
      <c r="G411" s="193">
        <v>1145</v>
      </c>
      <c r="H411" s="93"/>
      <c r="I411" s="188" t="s">
        <v>143</v>
      </c>
      <c r="J411" s="188" t="s">
        <v>143</v>
      </c>
      <c r="K411" s="188">
        <v>0.316</v>
      </c>
      <c r="L411" s="188">
        <v>0.371</v>
      </c>
      <c r="M411" s="188">
        <v>0.34599999999999997</v>
      </c>
      <c r="N411" s="188">
        <v>0.40200000000000002</v>
      </c>
      <c r="O411" s="188">
        <v>0.25800000000000001</v>
      </c>
      <c r="P411" s="188">
        <v>0.31</v>
      </c>
      <c r="Q411" s="144"/>
      <c r="R411" s="145" t="s">
        <v>143</v>
      </c>
      <c r="S411" s="145">
        <v>22.934750720375408</v>
      </c>
      <c r="T411" s="145">
        <v>24.617061126508762</v>
      </c>
      <c r="U411" s="145">
        <v>18.806934273400387</v>
      </c>
      <c r="V411" s="145"/>
      <c r="W411" s="145" t="s">
        <v>143</v>
      </c>
      <c r="X411" s="145" t="s">
        <v>143</v>
      </c>
      <c r="Y411" s="145">
        <v>20.667216654719809</v>
      </c>
      <c r="Z411" s="145">
        <v>25.202284786031008</v>
      </c>
      <c r="AA411" s="145">
        <v>22.284836424590534</v>
      </c>
      <c r="AB411" s="145">
        <v>26.949285828426991</v>
      </c>
      <c r="AC411" s="145">
        <v>16.759068096963457</v>
      </c>
      <c r="AD411" s="145">
        <v>20.854800449837317</v>
      </c>
    </row>
    <row r="412" spans="1:30" x14ac:dyDescent="0.25">
      <c r="A412" s="93" t="s">
        <v>5234</v>
      </c>
      <c r="B412" s="188" t="s">
        <v>143</v>
      </c>
      <c r="C412" s="188">
        <v>0.78035217794253942</v>
      </c>
      <c r="D412" s="188">
        <v>0.1278962001853568</v>
      </c>
      <c r="E412" s="188">
        <v>9.1751621872103797E-2</v>
      </c>
      <c r="F412" s="187">
        <v>1</v>
      </c>
      <c r="G412" s="193">
        <v>1079</v>
      </c>
      <c r="H412" s="93"/>
      <c r="I412" s="188" t="s">
        <v>143</v>
      </c>
      <c r="J412" s="188" t="s">
        <v>143</v>
      </c>
      <c r="K412" s="188">
        <v>0.755</v>
      </c>
      <c r="L412" s="188">
        <v>0.80400000000000005</v>
      </c>
      <c r="M412" s="188">
        <v>0.109</v>
      </c>
      <c r="N412" s="188">
        <v>0.14899999999999999</v>
      </c>
      <c r="O412" s="188">
        <v>7.5999999999999998E-2</v>
      </c>
      <c r="P412" s="188">
        <v>0.11</v>
      </c>
      <c r="Q412" s="144"/>
      <c r="R412" s="145" t="s">
        <v>143</v>
      </c>
      <c r="S412" s="145">
        <v>108.74295175978799</v>
      </c>
      <c r="T412" s="145">
        <v>19.842802228272859</v>
      </c>
      <c r="U412" s="145">
        <v>12.523985488303655</v>
      </c>
      <c r="V412" s="145"/>
      <c r="W412" s="145" t="s">
        <v>143</v>
      </c>
      <c r="X412" s="145" t="s">
        <v>143</v>
      </c>
      <c r="Y412" s="145">
        <v>101.39779374539992</v>
      </c>
      <c r="Z412" s="145">
        <v>116.08810977417605</v>
      </c>
      <c r="AA412" s="145">
        <v>16.532104491140039</v>
      </c>
      <c r="AB412" s="145">
        <v>23.153499965405679</v>
      </c>
      <c r="AC412" s="145">
        <v>10.05691800165711</v>
      </c>
      <c r="AD412" s="145">
        <v>14.9910529749502</v>
      </c>
    </row>
    <row r="413" spans="1:30" x14ac:dyDescent="0.25">
      <c r="A413" s="93" t="s">
        <v>5235</v>
      </c>
      <c r="B413" s="188">
        <v>8.2298136645962736E-2</v>
      </c>
      <c r="C413" s="188">
        <v>0.48550724637681159</v>
      </c>
      <c r="D413" s="188">
        <v>0.24792960662525879</v>
      </c>
      <c r="E413" s="188">
        <v>0.18426501035196688</v>
      </c>
      <c r="F413" s="187">
        <v>0.99999999999999989</v>
      </c>
      <c r="G413" s="193">
        <v>1932</v>
      </c>
      <c r="H413" s="93"/>
      <c r="I413" s="188">
        <v>7.0999999999999994E-2</v>
      </c>
      <c r="J413" s="188">
        <v>9.5000000000000001E-2</v>
      </c>
      <c r="K413" s="188">
        <v>0.46300000000000002</v>
      </c>
      <c r="L413" s="188">
        <v>0.50800000000000001</v>
      </c>
      <c r="M413" s="188">
        <v>0.22900000000000001</v>
      </c>
      <c r="N413" s="188">
        <v>0.26800000000000002</v>
      </c>
      <c r="O413" s="188">
        <v>0.16800000000000001</v>
      </c>
      <c r="P413" s="188">
        <v>0.20200000000000001</v>
      </c>
      <c r="Q413" s="144"/>
      <c r="R413" s="145">
        <v>5.4938193554507686</v>
      </c>
      <c r="S413" s="145">
        <v>33.356785109237073</v>
      </c>
      <c r="T413" s="145">
        <v>17.100654470999423</v>
      </c>
      <c r="U413" s="145">
        <v>12.726746700093226</v>
      </c>
      <c r="V413" s="145"/>
      <c r="W413" s="145">
        <v>4.6398704537588724</v>
      </c>
      <c r="X413" s="145">
        <v>6.3477682571426648</v>
      </c>
      <c r="Y413" s="145">
        <v>31.222075331490505</v>
      </c>
      <c r="Z413" s="145">
        <v>35.491494886983645</v>
      </c>
      <c r="AA413" s="145">
        <v>15.569210732405276</v>
      </c>
      <c r="AB413" s="145">
        <v>18.632098209593572</v>
      </c>
      <c r="AC413" s="145">
        <v>11.404694896988504</v>
      </c>
      <c r="AD413" s="145">
        <v>14.048798503197949</v>
      </c>
    </row>
    <row r="414" spans="1:30" x14ac:dyDescent="0.25">
      <c r="A414" s="93" t="s">
        <v>5236</v>
      </c>
      <c r="B414" s="188">
        <v>0.35051928783382791</v>
      </c>
      <c r="C414" s="188">
        <v>0.56973293768545996</v>
      </c>
      <c r="D414" s="188">
        <v>2.4480712166172106E-2</v>
      </c>
      <c r="E414" s="188">
        <v>5.5267062314540059E-2</v>
      </c>
      <c r="F414" s="187">
        <v>1</v>
      </c>
      <c r="G414" s="193">
        <v>2696</v>
      </c>
      <c r="H414" s="93"/>
      <c r="I414" s="188">
        <v>0.33300000000000002</v>
      </c>
      <c r="J414" s="188">
        <v>0.36899999999999999</v>
      </c>
      <c r="K414" s="188">
        <v>0.55100000000000005</v>
      </c>
      <c r="L414" s="188">
        <v>0.58799999999999997</v>
      </c>
      <c r="M414" s="188">
        <v>1.9E-2</v>
      </c>
      <c r="N414" s="188">
        <v>3.1E-2</v>
      </c>
      <c r="O414" s="188">
        <v>4.7E-2</v>
      </c>
      <c r="P414" s="188">
        <v>6.5000000000000002E-2</v>
      </c>
      <c r="Q414" s="144"/>
      <c r="R414" s="145">
        <v>65.045944564691069</v>
      </c>
      <c r="S414" s="145">
        <v>101.00770291244665</v>
      </c>
      <c r="T414" s="145">
        <v>4.1500553678081022</v>
      </c>
      <c r="U414" s="145">
        <v>9.9324944262955075</v>
      </c>
      <c r="V414" s="145"/>
      <c r="W414" s="145">
        <v>60.898692884372771</v>
      </c>
      <c r="X414" s="145">
        <v>69.193196245009375</v>
      </c>
      <c r="Y414" s="145">
        <v>95.956265712829861</v>
      </c>
      <c r="Z414" s="145">
        <v>106.05914011206343</v>
      </c>
      <c r="AA414" s="145">
        <v>3.1488158221823488</v>
      </c>
      <c r="AB414" s="145">
        <v>5.1512949134338557</v>
      </c>
      <c r="AC414" s="145">
        <v>8.337639195353356</v>
      </c>
      <c r="AD414" s="145">
        <v>11.527349657237659</v>
      </c>
    </row>
    <row r="415" spans="1:30" x14ac:dyDescent="0.25">
      <c r="A415" s="93" t="s">
        <v>5237</v>
      </c>
      <c r="B415" s="188" t="s">
        <v>143</v>
      </c>
      <c r="C415" s="188">
        <v>0.49130173965206958</v>
      </c>
      <c r="D415" s="188">
        <v>0.35512897420515899</v>
      </c>
      <c r="E415" s="188">
        <v>0.15356928614277143</v>
      </c>
      <c r="F415" s="187">
        <v>1</v>
      </c>
      <c r="G415" s="193">
        <v>1667</v>
      </c>
      <c r="H415" s="93"/>
      <c r="I415" s="188" t="s">
        <v>143</v>
      </c>
      <c r="J415" s="188" t="s">
        <v>143</v>
      </c>
      <c r="K415" s="188">
        <v>0.46700000000000003</v>
      </c>
      <c r="L415" s="188">
        <v>0.51500000000000001</v>
      </c>
      <c r="M415" s="188">
        <v>0.33300000000000002</v>
      </c>
      <c r="N415" s="188">
        <v>0.378</v>
      </c>
      <c r="O415" s="188">
        <v>0.13700000000000001</v>
      </c>
      <c r="P415" s="188">
        <v>0.17199999999999999</v>
      </c>
      <c r="Q415" s="144"/>
      <c r="R415" s="145" t="s">
        <v>143</v>
      </c>
      <c r="S415" s="145">
        <v>29.393779767980323</v>
      </c>
      <c r="T415" s="145">
        <v>21.190284620574712</v>
      </c>
      <c r="U415" s="145">
        <v>9.1169193205632482</v>
      </c>
      <c r="V415" s="145"/>
      <c r="W415" s="145" t="s">
        <v>143</v>
      </c>
      <c r="X415" s="145" t="s">
        <v>143</v>
      </c>
      <c r="Y415" s="145">
        <v>27.380660264498793</v>
      </c>
      <c r="Z415" s="145">
        <v>31.406899271461853</v>
      </c>
      <c r="AA415" s="145">
        <v>19.483290567730673</v>
      </c>
      <c r="AB415" s="145">
        <v>22.89727867341875</v>
      </c>
      <c r="AC415" s="145">
        <v>8.0000967037942505</v>
      </c>
      <c r="AD415" s="145">
        <v>10.233741937332246</v>
      </c>
    </row>
    <row r="416" spans="1:30" x14ac:dyDescent="0.25">
      <c r="A416" s="93" t="s">
        <v>5238</v>
      </c>
      <c r="B416" s="188" t="s">
        <v>143</v>
      </c>
      <c r="C416" s="188">
        <v>0.67720207253886011</v>
      </c>
      <c r="D416" s="188">
        <v>8.4455958549222804E-2</v>
      </c>
      <c r="E416" s="188">
        <v>0.23834196891191708</v>
      </c>
      <c r="F416" s="187">
        <v>1</v>
      </c>
      <c r="G416" s="193">
        <v>1930</v>
      </c>
      <c r="H416" s="93"/>
      <c r="I416" s="188" t="s">
        <v>143</v>
      </c>
      <c r="J416" s="188" t="s">
        <v>143</v>
      </c>
      <c r="K416" s="188">
        <v>0.65600000000000003</v>
      </c>
      <c r="L416" s="188">
        <v>0.69799999999999995</v>
      </c>
      <c r="M416" s="188">
        <v>7.2999999999999995E-2</v>
      </c>
      <c r="N416" s="188">
        <v>9.8000000000000004E-2</v>
      </c>
      <c r="O416" s="188">
        <v>0.22</v>
      </c>
      <c r="P416" s="188">
        <v>0.25800000000000001</v>
      </c>
      <c r="Q416" s="144"/>
      <c r="R416" s="145" t="s">
        <v>143</v>
      </c>
      <c r="S416" s="145">
        <v>102.41722578380892</v>
      </c>
      <c r="T416" s="145">
        <v>14.588642881999922</v>
      </c>
      <c r="U416" s="145">
        <v>35.30856755865203</v>
      </c>
      <c r="V416" s="145"/>
      <c r="W416" s="145" t="s">
        <v>143</v>
      </c>
      <c r="X416" s="145" t="s">
        <v>143</v>
      </c>
      <c r="Y416" s="145">
        <v>96.864691032563826</v>
      </c>
      <c r="Z416" s="145">
        <v>107.96976053505401</v>
      </c>
      <c r="AA416" s="145">
        <v>12.349008312260024</v>
      </c>
      <c r="AB416" s="145">
        <v>16.828277451739822</v>
      </c>
      <c r="AC416" s="145">
        <v>32.081877474640976</v>
      </c>
      <c r="AD416" s="145">
        <v>38.535257642663083</v>
      </c>
    </row>
    <row r="417" spans="1:30" x14ac:dyDescent="0.25">
      <c r="A417" s="93" t="s">
        <v>5239</v>
      </c>
      <c r="B417" s="188">
        <v>0.10111396743787489</v>
      </c>
      <c r="C417" s="188">
        <v>0.54327335047129388</v>
      </c>
      <c r="D417" s="188">
        <v>0.22536418166238217</v>
      </c>
      <c r="E417" s="188">
        <v>0.13024850042844902</v>
      </c>
      <c r="F417" s="187">
        <v>1</v>
      </c>
      <c r="G417" s="193">
        <v>1167</v>
      </c>
      <c r="H417" s="93"/>
      <c r="I417" s="188">
        <v>8.5000000000000006E-2</v>
      </c>
      <c r="J417" s="188">
        <v>0.12</v>
      </c>
      <c r="K417" s="188">
        <v>0.51500000000000001</v>
      </c>
      <c r="L417" s="188">
        <v>0.57199999999999995</v>
      </c>
      <c r="M417" s="188">
        <v>0.20200000000000001</v>
      </c>
      <c r="N417" s="188">
        <v>0.25</v>
      </c>
      <c r="O417" s="188">
        <v>0.112</v>
      </c>
      <c r="P417" s="188">
        <v>0.151</v>
      </c>
      <c r="Q417" s="144"/>
      <c r="R417" s="145">
        <v>8.2422477572174042</v>
      </c>
      <c r="S417" s="145">
        <v>40.519908381067282</v>
      </c>
      <c r="T417" s="145">
        <v>16.055483222558799</v>
      </c>
      <c r="U417" s="145">
        <v>9.759740489664825</v>
      </c>
      <c r="V417" s="145"/>
      <c r="W417" s="145">
        <v>6.7550773575915546</v>
      </c>
      <c r="X417" s="145">
        <v>9.7294181568432538</v>
      </c>
      <c r="Y417" s="145">
        <v>37.365776144380057</v>
      </c>
      <c r="Z417" s="145">
        <v>43.674040617754507</v>
      </c>
      <c r="AA417" s="145">
        <v>14.115037147599164</v>
      </c>
      <c r="AB417" s="145">
        <v>17.995929297518433</v>
      </c>
      <c r="AC417" s="145">
        <v>8.2081662970059703</v>
      </c>
      <c r="AD417" s="145">
        <v>11.31131468232368</v>
      </c>
    </row>
    <row r="418" spans="1:30" x14ac:dyDescent="0.25">
      <c r="A418" s="93" t="s">
        <v>5240</v>
      </c>
      <c r="B418" s="188">
        <v>0.31868131868131866</v>
      </c>
      <c r="C418" s="188">
        <v>0.59733124018838302</v>
      </c>
      <c r="D418" s="188">
        <v>4.2386185243328101E-2</v>
      </c>
      <c r="E418" s="188">
        <v>4.1601255886970175E-2</v>
      </c>
      <c r="F418" s="187">
        <v>0.99999999999999989</v>
      </c>
      <c r="G418" s="193">
        <v>1274</v>
      </c>
      <c r="H418" s="93"/>
      <c r="I418" s="188">
        <v>0.29399999999999998</v>
      </c>
      <c r="J418" s="188">
        <v>0.34499999999999997</v>
      </c>
      <c r="K418" s="188">
        <v>0.56999999999999995</v>
      </c>
      <c r="L418" s="188">
        <v>0.624</v>
      </c>
      <c r="M418" s="188">
        <v>3.3000000000000002E-2</v>
      </c>
      <c r="N418" s="188">
        <v>5.5E-2</v>
      </c>
      <c r="O418" s="188">
        <v>3.2000000000000001E-2</v>
      </c>
      <c r="P418" s="188">
        <v>5.3999999999999999E-2</v>
      </c>
      <c r="Q418" s="144"/>
      <c r="R418" s="145">
        <v>54.251129759906043</v>
      </c>
      <c r="S418" s="145">
        <v>90.549022807277936</v>
      </c>
      <c r="T418" s="145">
        <v>5.7096897599127105</v>
      </c>
      <c r="U418" s="145">
        <v>6.6237312319094963</v>
      </c>
      <c r="V418" s="145"/>
      <c r="W418" s="145">
        <v>48.97395056952589</v>
      </c>
      <c r="X418" s="145">
        <v>59.528308950286196</v>
      </c>
      <c r="Y418" s="145">
        <v>84.115519762993131</v>
      </c>
      <c r="Z418" s="145">
        <v>96.982525851562741</v>
      </c>
      <c r="AA418" s="145">
        <v>4.1867886519846298</v>
      </c>
      <c r="AB418" s="145">
        <v>7.2325908678407913</v>
      </c>
      <c r="AC418" s="145">
        <v>4.8404458952886156</v>
      </c>
      <c r="AD418" s="145">
        <v>8.407016568530377</v>
      </c>
    </row>
    <row r="419" spans="1:30" x14ac:dyDescent="0.25">
      <c r="A419" s="93" t="s">
        <v>5241</v>
      </c>
      <c r="B419" s="188" t="s">
        <v>143</v>
      </c>
      <c r="C419" s="188">
        <v>0.29279700654817586</v>
      </c>
      <c r="D419" s="188">
        <v>0.33115060804490176</v>
      </c>
      <c r="E419" s="188">
        <v>0.37605238540692237</v>
      </c>
      <c r="F419" s="187">
        <v>1</v>
      </c>
      <c r="G419" s="193">
        <v>1069</v>
      </c>
      <c r="H419" s="93"/>
      <c r="I419" s="188" t="s">
        <v>143</v>
      </c>
      <c r="J419" s="188" t="s">
        <v>143</v>
      </c>
      <c r="K419" s="188">
        <v>0.26600000000000001</v>
      </c>
      <c r="L419" s="188">
        <v>0.32100000000000001</v>
      </c>
      <c r="M419" s="188">
        <v>0.30399999999999999</v>
      </c>
      <c r="N419" s="188">
        <v>0.36</v>
      </c>
      <c r="O419" s="188">
        <v>0.34799999999999998</v>
      </c>
      <c r="P419" s="188">
        <v>0.40500000000000003</v>
      </c>
      <c r="Q419" s="144"/>
      <c r="R419" s="145" t="s">
        <v>143</v>
      </c>
      <c r="S419" s="145">
        <v>20.348027876599936</v>
      </c>
      <c r="T419" s="145">
        <v>22.484686708154165</v>
      </c>
      <c r="U419" s="145">
        <v>26.177223380330911</v>
      </c>
      <c r="V419" s="145"/>
      <c r="W419" s="145" t="s">
        <v>143</v>
      </c>
      <c r="X419" s="145" t="s">
        <v>143</v>
      </c>
      <c r="Y419" s="145">
        <v>18.093756344969204</v>
      </c>
      <c r="Z419" s="145">
        <v>22.602299408230667</v>
      </c>
      <c r="AA419" s="145">
        <v>20.142393381794289</v>
      </c>
      <c r="AB419" s="145">
        <v>24.82698003451404</v>
      </c>
      <c r="AC419" s="145">
        <v>23.618244958235913</v>
      </c>
      <c r="AD419" s="145">
        <v>28.73620180242591</v>
      </c>
    </row>
    <row r="420" spans="1:30" x14ac:dyDescent="0.25">
      <c r="A420" s="93" t="s">
        <v>5242</v>
      </c>
      <c r="B420" s="188" t="s">
        <v>143</v>
      </c>
      <c r="C420" s="188">
        <v>0.87459016393442623</v>
      </c>
      <c r="D420" s="188">
        <v>6.4754098360655737E-2</v>
      </c>
      <c r="E420" s="188">
        <v>6.0655737704918035E-2</v>
      </c>
      <c r="F420" s="187">
        <v>1</v>
      </c>
      <c r="G420" s="193">
        <v>1220</v>
      </c>
      <c r="H420" s="93"/>
      <c r="I420" s="188" t="s">
        <v>143</v>
      </c>
      <c r="J420" s="188" t="s">
        <v>143</v>
      </c>
      <c r="K420" s="188">
        <v>0.85499999999999998</v>
      </c>
      <c r="L420" s="188">
        <v>0.89200000000000002</v>
      </c>
      <c r="M420" s="188">
        <v>5.1999999999999998E-2</v>
      </c>
      <c r="N420" s="188">
        <v>0.08</v>
      </c>
      <c r="O420" s="188">
        <v>4.9000000000000002E-2</v>
      </c>
      <c r="P420" s="188">
        <v>7.4999999999999997E-2</v>
      </c>
      <c r="Q420" s="144"/>
      <c r="R420" s="145" t="s">
        <v>143</v>
      </c>
      <c r="S420" s="145">
        <v>156.85774945155794</v>
      </c>
      <c r="T420" s="145">
        <v>11.880059950916841</v>
      </c>
      <c r="U420" s="145">
        <v>10.959915375684799</v>
      </c>
      <c r="V420" s="145"/>
      <c r="W420" s="145" t="s">
        <v>143</v>
      </c>
      <c r="X420" s="145" t="s">
        <v>143</v>
      </c>
      <c r="Y420" s="145">
        <v>147.44579446988743</v>
      </c>
      <c r="Z420" s="145">
        <v>166.26970443322844</v>
      </c>
      <c r="AA420" s="145">
        <v>9.2603020551585811</v>
      </c>
      <c r="AB420" s="145">
        <v>14.499817846675102</v>
      </c>
      <c r="AC420" s="145">
        <v>8.4627493805041425</v>
      </c>
      <c r="AD420" s="145">
        <v>13.457081370865456</v>
      </c>
    </row>
    <row r="421" spans="1:30" x14ac:dyDescent="0.25">
      <c r="A421" s="93" t="s">
        <v>5243</v>
      </c>
      <c r="B421" s="188">
        <v>7.1157495256166978E-2</v>
      </c>
      <c r="C421" s="188">
        <v>0.57210626185958258</v>
      </c>
      <c r="D421" s="188">
        <v>0.23149905123339659</v>
      </c>
      <c r="E421" s="188">
        <v>0.1252371916508539</v>
      </c>
      <c r="F421" s="187">
        <v>1</v>
      </c>
      <c r="G421" s="193">
        <v>1054</v>
      </c>
      <c r="H421" s="93"/>
      <c r="I421" s="188">
        <v>5.7000000000000002E-2</v>
      </c>
      <c r="J421" s="188">
        <v>8.7999999999999995E-2</v>
      </c>
      <c r="K421" s="188">
        <v>0.54200000000000004</v>
      </c>
      <c r="L421" s="188">
        <v>0.60199999999999998</v>
      </c>
      <c r="M421" s="188">
        <v>0.20699999999999999</v>
      </c>
      <c r="N421" s="188">
        <v>0.25800000000000001</v>
      </c>
      <c r="O421" s="188">
        <v>0.107</v>
      </c>
      <c r="P421" s="188">
        <v>0.14699999999999999</v>
      </c>
      <c r="Q421" s="144"/>
      <c r="R421" s="145">
        <v>4.9843629737182633</v>
      </c>
      <c r="S421" s="145">
        <v>42.05533203368649</v>
      </c>
      <c r="T421" s="145">
        <v>17.058893398323235</v>
      </c>
      <c r="U421" s="145">
        <v>9.2511794951566557</v>
      </c>
      <c r="V421" s="145"/>
      <c r="W421" s="145">
        <v>3.856295438309167</v>
      </c>
      <c r="X421" s="145">
        <v>6.1124305091273596</v>
      </c>
      <c r="Y421" s="145">
        <v>38.698586023126559</v>
      </c>
      <c r="Z421" s="145">
        <v>45.412078044246421</v>
      </c>
      <c r="AA421" s="145">
        <v>14.918409262210634</v>
      </c>
      <c r="AB421" s="145">
        <v>19.199377534435836</v>
      </c>
      <c r="AC421" s="145">
        <v>7.6729643266412149</v>
      </c>
      <c r="AD421" s="145">
        <v>10.829394663672097</v>
      </c>
    </row>
    <row r="422" spans="1:30" x14ac:dyDescent="0.25">
      <c r="A422" s="93" t="s">
        <v>5244</v>
      </c>
      <c r="B422" s="188">
        <v>0.32772364924712133</v>
      </c>
      <c r="C422" s="188">
        <v>0.60673162090345434</v>
      </c>
      <c r="D422" s="188">
        <v>3.2772364924712132E-2</v>
      </c>
      <c r="E422" s="188">
        <v>3.2772364924712132E-2</v>
      </c>
      <c r="F422" s="187">
        <v>1</v>
      </c>
      <c r="G422" s="193">
        <v>1129</v>
      </c>
      <c r="H422" s="93"/>
      <c r="I422" s="188">
        <v>0.30099999999999999</v>
      </c>
      <c r="J422" s="188">
        <v>0.35599999999999998</v>
      </c>
      <c r="K422" s="188">
        <v>0.57799999999999996</v>
      </c>
      <c r="L422" s="188">
        <v>0.63500000000000001</v>
      </c>
      <c r="M422" s="188">
        <v>2.4E-2</v>
      </c>
      <c r="N422" s="188">
        <v>4.4999999999999998E-2</v>
      </c>
      <c r="O422" s="188">
        <v>2.4E-2</v>
      </c>
      <c r="P422" s="188">
        <v>4.4999999999999998E-2</v>
      </c>
      <c r="Q422" s="144"/>
      <c r="R422" s="145">
        <v>48.637939670786892</v>
      </c>
      <c r="S422" s="145">
        <v>90.988328361474004</v>
      </c>
      <c r="T422" s="145">
        <v>4.5030619462218198</v>
      </c>
      <c r="U422" s="145">
        <v>4.8444503597574124</v>
      </c>
      <c r="V422" s="145"/>
      <c r="W422" s="145">
        <v>43.681950154325989</v>
      </c>
      <c r="X422" s="145">
        <v>53.593929187247795</v>
      </c>
      <c r="Y422" s="145">
        <v>84.174417124152498</v>
      </c>
      <c r="Z422" s="145">
        <v>97.802239598795509</v>
      </c>
      <c r="AA422" s="145">
        <v>3.0520762517067892</v>
      </c>
      <c r="AB422" s="145">
        <v>5.9540476407368503</v>
      </c>
      <c r="AC422" s="145">
        <v>3.2834618026948355</v>
      </c>
      <c r="AD422" s="145">
        <v>6.405438916819989</v>
      </c>
    </row>
    <row r="423" spans="1:30" x14ac:dyDescent="0.25">
      <c r="A423" s="93" t="s">
        <v>5245</v>
      </c>
      <c r="B423" s="188" t="s">
        <v>143</v>
      </c>
      <c r="C423" s="188">
        <v>0.56418554476806904</v>
      </c>
      <c r="D423" s="188">
        <v>0.31499460625674219</v>
      </c>
      <c r="E423" s="188">
        <v>0.12081984897518878</v>
      </c>
      <c r="F423" s="187">
        <v>1</v>
      </c>
      <c r="G423" s="193">
        <v>927</v>
      </c>
      <c r="H423" s="93"/>
      <c r="I423" s="188" t="s">
        <v>143</v>
      </c>
      <c r="J423" s="188" t="s">
        <v>143</v>
      </c>
      <c r="K423" s="188">
        <v>0.53200000000000003</v>
      </c>
      <c r="L423" s="188">
        <v>0.59599999999999997</v>
      </c>
      <c r="M423" s="188">
        <v>0.28599999999999998</v>
      </c>
      <c r="N423" s="188">
        <v>0.34599999999999997</v>
      </c>
      <c r="O423" s="188">
        <v>0.10100000000000001</v>
      </c>
      <c r="P423" s="188">
        <v>0.14299999999999999</v>
      </c>
      <c r="Q423" s="144"/>
      <c r="R423" s="145" t="s">
        <v>143</v>
      </c>
      <c r="S423" s="145">
        <v>36.325898232034973</v>
      </c>
      <c r="T423" s="145">
        <v>20.181638307197581</v>
      </c>
      <c r="U423" s="145">
        <v>7.766424388331389</v>
      </c>
      <c r="V423" s="145"/>
      <c r="W423" s="145" t="s">
        <v>143</v>
      </c>
      <c r="X423" s="145" t="s">
        <v>143</v>
      </c>
      <c r="Y423" s="145">
        <v>33.212593807604534</v>
      </c>
      <c r="Z423" s="145">
        <v>39.439202656465412</v>
      </c>
      <c r="AA423" s="145">
        <v>17.866797849421236</v>
      </c>
      <c r="AB423" s="145">
        <v>22.496478764973926</v>
      </c>
      <c r="AC423" s="145">
        <v>6.3280624627915643</v>
      </c>
      <c r="AD423" s="145">
        <v>9.2047863138712138</v>
      </c>
    </row>
    <row r="424" spans="1:30" x14ac:dyDescent="0.25">
      <c r="A424" s="93" t="s">
        <v>5246</v>
      </c>
      <c r="B424" s="188" t="s">
        <v>143</v>
      </c>
      <c r="C424" s="188">
        <v>0.83440514469453375</v>
      </c>
      <c r="D424" s="188">
        <v>5.7877813504823149E-2</v>
      </c>
      <c r="E424" s="188">
        <v>0.10771704180064309</v>
      </c>
      <c r="F424" s="187">
        <v>1</v>
      </c>
      <c r="G424" s="193">
        <v>1244</v>
      </c>
      <c r="H424" s="93"/>
      <c r="I424" s="188" t="s">
        <v>143</v>
      </c>
      <c r="J424" s="188" t="s">
        <v>143</v>
      </c>
      <c r="K424" s="188">
        <v>0.81299999999999994</v>
      </c>
      <c r="L424" s="188">
        <v>0.85399999999999998</v>
      </c>
      <c r="M424" s="188">
        <v>4.5999999999999999E-2</v>
      </c>
      <c r="N424" s="188">
        <v>7.1999999999999995E-2</v>
      </c>
      <c r="O424" s="188">
        <v>9.1999999999999998E-2</v>
      </c>
      <c r="P424" s="188">
        <v>0.126</v>
      </c>
      <c r="Q424" s="144"/>
      <c r="R424" s="145" t="s">
        <v>143</v>
      </c>
      <c r="S424" s="145">
        <v>157.16296577537599</v>
      </c>
      <c r="T424" s="145">
        <v>12.142580020433243</v>
      </c>
      <c r="U424" s="145">
        <v>20.372267650276886</v>
      </c>
      <c r="V424" s="145"/>
      <c r="W424" s="145" t="s">
        <v>143</v>
      </c>
      <c r="X424" s="145" t="s">
        <v>143</v>
      </c>
      <c r="Y424" s="145">
        <v>147.60187128502065</v>
      </c>
      <c r="Z424" s="145">
        <v>166.72406026573134</v>
      </c>
      <c r="AA424" s="145">
        <v>9.3377871337406901</v>
      </c>
      <c r="AB424" s="145">
        <v>14.947372907125796</v>
      </c>
      <c r="AC424" s="145">
        <v>16.922871729285799</v>
      </c>
      <c r="AD424" s="145">
        <v>23.821663571267973</v>
      </c>
    </row>
    <row r="425" spans="1:30" x14ac:dyDescent="0.25">
      <c r="A425" s="93" t="s">
        <v>5247</v>
      </c>
      <c r="B425" s="188">
        <v>5.832793259883344E-2</v>
      </c>
      <c r="C425" s="188">
        <v>0.59559300064808818</v>
      </c>
      <c r="D425" s="188">
        <v>0.26312378483473753</v>
      </c>
      <c r="E425" s="188">
        <v>8.2955281918340895E-2</v>
      </c>
      <c r="F425" s="187">
        <v>1</v>
      </c>
      <c r="G425" s="193">
        <v>1543</v>
      </c>
      <c r="H425" s="93"/>
      <c r="I425" s="188">
        <v>4.8000000000000001E-2</v>
      </c>
      <c r="J425" s="188">
        <v>7.0999999999999994E-2</v>
      </c>
      <c r="K425" s="188">
        <v>0.57099999999999995</v>
      </c>
      <c r="L425" s="188">
        <v>0.62</v>
      </c>
      <c r="M425" s="188">
        <v>0.24199999999999999</v>
      </c>
      <c r="N425" s="188">
        <v>0.28599999999999998</v>
      </c>
      <c r="O425" s="188">
        <v>7.0000000000000007E-2</v>
      </c>
      <c r="P425" s="188">
        <v>9.8000000000000004E-2</v>
      </c>
      <c r="Q425" s="144"/>
      <c r="R425" s="145">
        <v>4.4227304400995857</v>
      </c>
      <c r="S425" s="145">
        <v>46.766726745691109</v>
      </c>
      <c r="T425" s="145">
        <v>20.837770764919391</v>
      </c>
      <c r="U425" s="145">
        <v>6.5081704746533422</v>
      </c>
      <c r="V425" s="145"/>
      <c r="W425" s="145">
        <v>3.5089848644782449</v>
      </c>
      <c r="X425" s="145">
        <v>5.3364760157209261</v>
      </c>
      <c r="Y425" s="145">
        <v>43.743050487351368</v>
      </c>
      <c r="Z425" s="145">
        <v>49.79040300403085</v>
      </c>
      <c r="AA425" s="145">
        <v>18.810814815039556</v>
      </c>
      <c r="AB425" s="145">
        <v>22.864726714799225</v>
      </c>
      <c r="AC425" s="145">
        <v>5.3806874630957067</v>
      </c>
      <c r="AD425" s="145">
        <v>7.6356534862109777</v>
      </c>
    </row>
    <row r="426" spans="1:30" x14ac:dyDescent="0.25">
      <c r="A426" s="93" t="s">
        <v>5248</v>
      </c>
      <c r="B426" s="188">
        <v>0.28490672696438668</v>
      </c>
      <c r="C426" s="188">
        <v>0.63595251554550591</v>
      </c>
      <c r="D426" s="188">
        <v>4.8049745618993785E-2</v>
      </c>
      <c r="E426" s="188">
        <v>3.1091011871113624E-2</v>
      </c>
      <c r="F426" s="187">
        <v>1</v>
      </c>
      <c r="G426" s="193">
        <v>1769</v>
      </c>
      <c r="H426" s="93"/>
      <c r="I426" s="188">
        <v>0.26400000000000001</v>
      </c>
      <c r="J426" s="188">
        <v>0.30599999999999999</v>
      </c>
      <c r="K426" s="188">
        <v>0.61299999999999999</v>
      </c>
      <c r="L426" s="188">
        <v>0.65800000000000003</v>
      </c>
      <c r="M426" s="188">
        <v>3.9E-2</v>
      </c>
      <c r="N426" s="188">
        <v>5.8999999999999997E-2</v>
      </c>
      <c r="O426" s="188">
        <v>2.4E-2</v>
      </c>
      <c r="P426" s="188">
        <v>0.04</v>
      </c>
      <c r="Q426" s="144"/>
      <c r="R426" s="145">
        <v>48.529558278141501</v>
      </c>
      <c r="S426" s="145">
        <v>103.48873918119452</v>
      </c>
      <c r="T426" s="145">
        <v>7.6462746584308547</v>
      </c>
      <c r="U426" s="145">
        <v>4.9857142062039577</v>
      </c>
      <c r="V426" s="145"/>
      <c r="W426" s="145">
        <v>44.292668739948191</v>
      </c>
      <c r="X426" s="145">
        <v>52.766447816334811</v>
      </c>
      <c r="Y426" s="145">
        <v>97.44128055184521</v>
      </c>
      <c r="Z426" s="145">
        <v>109.53619781054383</v>
      </c>
      <c r="AA426" s="145">
        <v>6.0207389934154723</v>
      </c>
      <c r="AB426" s="145">
        <v>9.2718103234462372</v>
      </c>
      <c r="AC426" s="145">
        <v>3.6680580160192915</v>
      </c>
      <c r="AD426" s="145">
        <v>6.3033703963886243</v>
      </c>
    </row>
    <row r="427" spans="1:30" x14ac:dyDescent="0.25">
      <c r="A427" s="93" t="s">
        <v>5249</v>
      </c>
      <c r="B427" s="188" t="s">
        <v>143</v>
      </c>
      <c r="C427" s="188">
        <v>0.54341317365269459</v>
      </c>
      <c r="D427" s="188">
        <v>0.32934131736526945</v>
      </c>
      <c r="E427" s="188">
        <v>0.12724550898203593</v>
      </c>
      <c r="F427" s="187">
        <v>1</v>
      </c>
      <c r="G427" s="193">
        <v>2004</v>
      </c>
      <c r="H427" s="93"/>
      <c r="I427" s="188" t="s">
        <v>143</v>
      </c>
      <c r="J427" s="188" t="s">
        <v>143</v>
      </c>
      <c r="K427" s="188">
        <v>0.52200000000000002</v>
      </c>
      <c r="L427" s="188">
        <v>0.56499999999999995</v>
      </c>
      <c r="M427" s="188">
        <v>0.309</v>
      </c>
      <c r="N427" s="188">
        <v>0.35</v>
      </c>
      <c r="O427" s="188">
        <v>0.113</v>
      </c>
      <c r="P427" s="188">
        <v>0.14299999999999999</v>
      </c>
      <c r="Q427" s="144"/>
      <c r="R427" s="145" t="s">
        <v>143</v>
      </c>
      <c r="S427" s="145">
        <v>55.285189211158936</v>
      </c>
      <c r="T427" s="145">
        <v>34.060187558442863</v>
      </c>
      <c r="U427" s="145">
        <v>13.044305944916045</v>
      </c>
      <c r="V427" s="145"/>
      <c r="W427" s="145" t="s">
        <v>143</v>
      </c>
      <c r="X427" s="145" t="s">
        <v>143</v>
      </c>
      <c r="Y427" s="145">
        <v>52.001584033768893</v>
      </c>
      <c r="Z427" s="145">
        <v>58.56879438854898</v>
      </c>
      <c r="AA427" s="145">
        <v>31.461637193328123</v>
      </c>
      <c r="AB427" s="145">
        <v>36.658737923557602</v>
      </c>
      <c r="AC427" s="145">
        <v>11.443248341277688</v>
      </c>
      <c r="AD427" s="145">
        <v>14.645363548554403</v>
      </c>
    </row>
    <row r="428" spans="1:30" x14ac:dyDescent="0.25">
      <c r="A428" s="93" t="s">
        <v>5250</v>
      </c>
      <c r="B428" s="188" t="s">
        <v>143</v>
      </c>
      <c r="C428" s="188">
        <v>0.86415094339622645</v>
      </c>
      <c r="D428" s="188">
        <v>7.3207547169811316E-2</v>
      </c>
      <c r="E428" s="188">
        <v>6.2641509433962267E-2</v>
      </c>
      <c r="F428" s="187">
        <v>1</v>
      </c>
      <c r="G428" s="193">
        <v>1325</v>
      </c>
      <c r="H428" s="93"/>
      <c r="I428" s="188" t="s">
        <v>143</v>
      </c>
      <c r="J428" s="188" t="s">
        <v>143</v>
      </c>
      <c r="K428" s="188">
        <v>0.84499999999999997</v>
      </c>
      <c r="L428" s="188">
        <v>0.88200000000000001</v>
      </c>
      <c r="M428" s="188">
        <v>0.06</v>
      </c>
      <c r="N428" s="188">
        <v>8.8999999999999996E-2</v>
      </c>
      <c r="O428" s="188">
        <v>5.0999999999999997E-2</v>
      </c>
      <c r="P428" s="188">
        <v>7.6999999999999999E-2</v>
      </c>
      <c r="Q428" s="144"/>
      <c r="R428" s="145" t="s">
        <v>143</v>
      </c>
      <c r="S428" s="145">
        <v>131.22006774064175</v>
      </c>
      <c r="T428" s="145">
        <v>13.059347826374202</v>
      </c>
      <c r="U428" s="145">
        <v>10.022940639702824</v>
      </c>
      <c r="V428" s="145"/>
      <c r="W428" s="145" t="s">
        <v>143</v>
      </c>
      <c r="X428" s="145" t="s">
        <v>143</v>
      </c>
      <c r="Y428" s="145">
        <v>123.6193678387819</v>
      </c>
      <c r="Z428" s="145">
        <v>138.82076764250161</v>
      </c>
      <c r="AA428" s="145">
        <v>10.4604351143818</v>
      </c>
      <c r="AB428" s="145">
        <v>15.658260538366603</v>
      </c>
      <c r="AC428" s="145">
        <v>7.8666257417171792</v>
      </c>
      <c r="AD428" s="145">
        <v>12.179255537688469</v>
      </c>
    </row>
    <row r="429" spans="1:30" x14ac:dyDescent="0.25">
      <c r="A429" s="93" t="s">
        <v>5251</v>
      </c>
      <c r="B429" s="188">
        <v>3.6818851251840944E-2</v>
      </c>
      <c r="C429" s="188">
        <v>0.53460972017673047</v>
      </c>
      <c r="D429" s="188">
        <v>0.27540500736377027</v>
      </c>
      <c r="E429" s="188">
        <v>0.15316642120765833</v>
      </c>
      <c r="F429" s="187">
        <v>1</v>
      </c>
      <c r="G429" s="193">
        <v>679</v>
      </c>
      <c r="H429" s="93"/>
      <c r="I429" s="188">
        <v>2.5000000000000001E-2</v>
      </c>
      <c r="J429" s="188">
        <v>5.3999999999999999E-2</v>
      </c>
      <c r="K429" s="188">
        <v>0.497</v>
      </c>
      <c r="L429" s="188">
        <v>0.57199999999999995</v>
      </c>
      <c r="M429" s="188">
        <v>0.24299999999999999</v>
      </c>
      <c r="N429" s="188">
        <v>0.31</v>
      </c>
      <c r="O429" s="188">
        <v>0.128</v>
      </c>
      <c r="P429" s="188">
        <v>0.182</v>
      </c>
      <c r="Q429" s="144"/>
      <c r="R429" s="145">
        <v>2.4854507826775016</v>
      </c>
      <c r="S429" s="145">
        <v>36.446913465663393</v>
      </c>
      <c r="T429" s="145">
        <v>19.283826666070429</v>
      </c>
      <c r="U429" s="145">
        <v>9.2967711703948339</v>
      </c>
      <c r="V429" s="145"/>
      <c r="W429" s="145">
        <v>1.5111540758679212</v>
      </c>
      <c r="X429" s="145">
        <v>3.4597474894870821</v>
      </c>
      <c r="Y429" s="145">
        <v>32.697498448477731</v>
      </c>
      <c r="Z429" s="145">
        <v>40.196328482849054</v>
      </c>
      <c r="AA429" s="145">
        <v>16.519887454251663</v>
      </c>
      <c r="AB429" s="145">
        <v>22.047765877889194</v>
      </c>
      <c r="AC429" s="145">
        <v>7.5099892758169453</v>
      </c>
      <c r="AD429" s="145">
        <v>11.083553064972723</v>
      </c>
    </row>
    <row r="430" spans="1:30" x14ac:dyDescent="0.25">
      <c r="A430" s="93" t="s">
        <v>5252</v>
      </c>
      <c r="B430" s="188">
        <v>0.21435692921236291</v>
      </c>
      <c r="C430" s="188">
        <v>0.65802592223330014</v>
      </c>
      <c r="D430" s="188">
        <v>5.3838484546360914E-2</v>
      </c>
      <c r="E430" s="188">
        <v>7.3778664007976072E-2</v>
      </c>
      <c r="F430" s="187">
        <v>1</v>
      </c>
      <c r="G430" s="193">
        <v>1003</v>
      </c>
      <c r="H430" s="93"/>
      <c r="I430" s="188">
        <v>0.19</v>
      </c>
      <c r="J430" s="188">
        <v>0.24099999999999999</v>
      </c>
      <c r="K430" s="188">
        <v>0.628</v>
      </c>
      <c r="L430" s="188">
        <v>0.68700000000000006</v>
      </c>
      <c r="M430" s="188">
        <v>4.1000000000000002E-2</v>
      </c>
      <c r="N430" s="188">
        <v>7.0000000000000007E-2</v>
      </c>
      <c r="O430" s="188">
        <v>5.8999999999999997E-2</v>
      </c>
      <c r="P430" s="188">
        <v>9.1999999999999998E-2</v>
      </c>
      <c r="Q430" s="144"/>
      <c r="R430" s="145">
        <v>35.822114121743901</v>
      </c>
      <c r="S430" s="145">
        <v>93.447683461405774</v>
      </c>
      <c r="T430" s="145">
        <v>10.36507375611103</v>
      </c>
      <c r="U430" s="145">
        <v>9.6977795203841595</v>
      </c>
      <c r="V430" s="145"/>
      <c r="W430" s="145">
        <v>31.03374022620055</v>
      </c>
      <c r="X430" s="145">
        <v>40.610488017287253</v>
      </c>
      <c r="Y430" s="145">
        <v>86.318289016319397</v>
      </c>
      <c r="Z430" s="145">
        <v>100.57707790649215</v>
      </c>
      <c r="AA430" s="145">
        <v>7.6004783103544336</v>
      </c>
      <c r="AB430" s="145">
        <v>13.129669201867628</v>
      </c>
      <c r="AC430" s="145">
        <v>7.4881853385906192</v>
      </c>
      <c r="AD430" s="145">
        <v>11.907373702177701</v>
      </c>
    </row>
    <row r="431" spans="1:30" x14ac:dyDescent="0.25">
      <c r="A431" s="93" t="s">
        <v>5253</v>
      </c>
      <c r="B431" s="188" t="s">
        <v>143</v>
      </c>
      <c r="C431" s="188">
        <v>0.451505016722408</v>
      </c>
      <c r="D431" s="188">
        <v>0.37123745819397991</v>
      </c>
      <c r="E431" s="188">
        <v>0.17725752508361203</v>
      </c>
      <c r="F431" s="187">
        <v>0.99999999999999989</v>
      </c>
      <c r="G431" s="193">
        <v>897</v>
      </c>
      <c r="H431" s="93"/>
      <c r="I431" s="188" t="s">
        <v>143</v>
      </c>
      <c r="J431" s="188" t="s">
        <v>143</v>
      </c>
      <c r="K431" s="188">
        <v>0.41899999999999998</v>
      </c>
      <c r="L431" s="188">
        <v>0.48399999999999999</v>
      </c>
      <c r="M431" s="188">
        <v>0.34</v>
      </c>
      <c r="N431" s="188">
        <v>0.40300000000000002</v>
      </c>
      <c r="O431" s="188">
        <v>0.154</v>
      </c>
      <c r="P431" s="188">
        <v>0.20399999999999999</v>
      </c>
      <c r="Q431" s="144"/>
      <c r="R431" s="145" t="s">
        <v>143</v>
      </c>
      <c r="S431" s="145">
        <v>41.189878936364821</v>
      </c>
      <c r="T431" s="145">
        <v>35.72224802371079</v>
      </c>
      <c r="U431" s="145">
        <v>15.708137418024378</v>
      </c>
      <c r="V431" s="145"/>
      <c r="W431" s="145" t="s">
        <v>143</v>
      </c>
      <c r="X431" s="145" t="s">
        <v>143</v>
      </c>
      <c r="Y431" s="145">
        <v>37.17826551854418</v>
      </c>
      <c r="Z431" s="145">
        <v>45.201492354185461</v>
      </c>
      <c r="AA431" s="145">
        <v>31.885416442789804</v>
      </c>
      <c r="AB431" s="145">
        <v>39.559079604631776</v>
      </c>
      <c r="AC431" s="145">
        <v>13.266494213568</v>
      </c>
      <c r="AD431" s="145">
        <v>18.149780622480755</v>
      </c>
    </row>
    <row r="432" spans="1:30" x14ac:dyDescent="0.25">
      <c r="A432" s="93" t="s">
        <v>5254</v>
      </c>
      <c r="B432" s="188" t="s">
        <v>143</v>
      </c>
      <c r="C432" s="188">
        <v>0.78311965811965811</v>
      </c>
      <c r="D432" s="188">
        <v>8.8675213675213679E-2</v>
      </c>
      <c r="E432" s="188">
        <v>0.12820512820512819</v>
      </c>
      <c r="F432" s="187">
        <v>1</v>
      </c>
      <c r="G432" s="193">
        <v>936</v>
      </c>
      <c r="H432" s="93"/>
      <c r="I432" s="188" t="s">
        <v>143</v>
      </c>
      <c r="J432" s="188" t="s">
        <v>143</v>
      </c>
      <c r="K432" s="188">
        <v>0.75600000000000001</v>
      </c>
      <c r="L432" s="188">
        <v>0.80800000000000005</v>
      </c>
      <c r="M432" s="188">
        <v>7.1999999999999995E-2</v>
      </c>
      <c r="N432" s="188">
        <v>0.109</v>
      </c>
      <c r="O432" s="188">
        <v>0.108</v>
      </c>
      <c r="P432" s="188">
        <v>0.151</v>
      </c>
      <c r="Q432" s="144"/>
      <c r="R432" s="145" t="s">
        <v>143</v>
      </c>
      <c r="S432" s="145">
        <v>157.80347170214441</v>
      </c>
      <c r="T432" s="145">
        <v>21.082931309523342</v>
      </c>
      <c r="U432" s="145">
        <v>26.691827689029861</v>
      </c>
      <c r="V432" s="145"/>
      <c r="W432" s="145" t="s">
        <v>143</v>
      </c>
      <c r="X432" s="145" t="s">
        <v>143</v>
      </c>
      <c r="Y432" s="145">
        <v>146.37940743603531</v>
      </c>
      <c r="Z432" s="145">
        <v>169.22753596825351</v>
      </c>
      <c r="AA432" s="145">
        <v>16.547192696460868</v>
      </c>
      <c r="AB432" s="145">
        <v>25.618669922585816</v>
      </c>
      <c r="AC432" s="145">
        <v>21.916053754431132</v>
      </c>
      <c r="AD432" s="145">
        <v>31.467601623628589</v>
      </c>
    </row>
    <row r="433" spans="1:30" x14ac:dyDescent="0.25">
      <c r="A433" s="93" t="s">
        <v>5255</v>
      </c>
      <c r="B433" s="188">
        <v>5.6654676258992807E-2</v>
      </c>
      <c r="C433" s="188">
        <v>0.56564748201438853</v>
      </c>
      <c r="D433" s="188">
        <v>0.21582733812949639</v>
      </c>
      <c r="E433" s="188">
        <v>0.16187050359712229</v>
      </c>
      <c r="F433" s="187">
        <v>1</v>
      </c>
      <c r="G433" s="193">
        <v>1112</v>
      </c>
      <c r="H433" s="93"/>
      <c r="I433" s="188">
        <v>4.4999999999999998E-2</v>
      </c>
      <c r="J433" s="188">
        <v>7.1999999999999995E-2</v>
      </c>
      <c r="K433" s="188">
        <v>0.53600000000000003</v>
      </c>
      <c r="L433" s="188">
        <v>0.59499999999999997</v>
      </c>
      <c r="M433" s="188">
        <v>0.193</v>
      </c>
      <c r="N433" s="188">
        <v>0.24099999999999999</v>
      </c>
      <c r="O433" s="188">
        <v>0.14099999999999999</v>
      </c>
      <c r="P433" s="188">
        <v>0.185</v>
      </c>
      <c r="Q433" s="144"/>
      <c r="R433" s="145">
        <v>4.1652081458393084</v>
      </c>
      <c r="S433" s="145">
        <v>41.353367756217651</v>
      </c>
      <c r="T433" s="145">
        <v>16.089110780864981</v>
      </c>
      <c r="U433" s="145">
        <v>11.874675958899235</v>
      </c>
      <c r="V433" s="145"/>
      <c r="W433" s="145">
        <v>3.1366650206529241</v>
      </c>
      <c r="X433" s="145">
        <v>5.1937512710256932</v>
      </c>
      <c r="Y433" s="145">
        <v>38.121588922429289</v>
      </c>
      <c r="Z433" s="145">
        <v>44.585146590006012</v>
      </c>
      <c r="AA433" s="145">
        <v>14.053557415952156</v>
      </c>
      <c r="AB433" s="145">
        <v>18.124664145777807</v>
      </c>
      <c r="AC433" s="145">
        <v>10.139907225446997</v>
      </c>
      <c r="AD433" s="145">
        <v>13.609444692351474</v>
      </c>
    </row>
    <row r="434" spans="1:30" x14ac:dyDescent="0.25">
      <c r="A434" s="93" t="s">
        <v>5256</v>
      </c>
      <c r="B434" s="188">
        <v>0.28134328358208954</v>
      </c>
      <c r="C434" s="188">
        <v>0.62238805970149258</v>
      </c>
      <c r="D434" s="188">
        <v>3.5820895522388062E-2</v>
      </c>
      <c r="E434" s="188">
        <v>6.044776119402985E-2</v>
      </c>
      <c r="F434" s="187">
        <v>1</v>
      </c>
      <c r="G434" s="193">
        <v>1340</v>
      </c>
      <c r="H434" s="93"/>
      <c r="I434" s="188">
        <v>0.25800000000000001</v>
      </c>
      <c r="J434" s="188">
        <v>0.30599999999999999</v>
      </c>
      <c r="K434" s="188">
        <v>0.59599999999999997</v>
      </c>
      <c r="L434" s="188">
        <v>0.64800000000000002</v>
      </c>
      <c r="M434" s="188">
        <v>2.7E-2</v>
      </c>
      <c r="N434" s="188">
        <v>4.7E-2</v>
      </c>
      <c r="O434" s="188">
        <v>4.9000000000000002E-2</v>
      </c>
      <c r="P434" s="188">
        <v>7.4999999999999997E-2</v>
      </c>
      <c r="Q434" s="144"/>
      <c r="R434" s="145">
        <v>47.656357858005777</v>
      </c>
      <c r="S434" s="145">
        <v>99.960184875542097</v>
      </c>
      <c r="T434" s="145">
        <v>5.5719014581321984</v>
      </c>
      <c r="U434" s="145">
        <v>9.5584719065619357</v>
      </c>
      <c r="V434" s="145"/>
      <c r="W434" s="145">
        <v>42.845680346374294</v>
      </c>
      <c r="X434" s="145">
        <v>52.467035369637259</v>
      </c>
      <c r="Y434" s="145">
        <v>93.175962159721649</v>
      </c>
      <c r="Z434" s="145">
        <v>106.74440759136255</v>
      </c>
      <c r="AA434" s="145">
        <v>3.9956014428243587</v>
      </c>
      <c r="AB434" s="145">
        <v>7.1482014734400376</v>
      </c>
      <c r="AC434" s="145">
        <v>7.4768491357995588</v>
      </c>
      <c r="AD434" s="145">
        <v>11.640094677324313</v>
      </c>
    </row>
    <row r="435" spans="1:30" x14ac:dyDescent="0.25">
      <c r="A435" s="93" t="s">
        <v>5257</v>
      </c>
      <c r="B435" s="188" t="s">
        <v>143</v>
      </c>
      <c r="C435" s="188">
        <v>0.47017815646785438</v>
      </c>
      <c r="D435" s="188">
        <v>0.36638264910921764</v>
      </c>
      <c r="E435" s="188">
        <v>0.16343919442292795</v>
      </c>
      <c r="F435" s="187">
        <v>1</v>
      </c>
      <c r="G435" s="193">
        <v>1291</v>
      </c>
      <c r="H435" s="93"/>
      <c r="I435" s="188" t="s">
        <v>143</v>
      </c>
      <c r="J435" s="188" t="s">
        <v>143</v>
      </c>
      <c r="K435" s="188">
        <v>0.443</v>
      </c>
      <c r="L435" s="188">
        <v>0.497</v>
      </c>
      <c r="M435" s="188">
        <v>0.34100000000000003</v>
      </c>
      <c r="N435" s="188">
        <v>0.39300000000000002</v>
      </c>
      <c r="O435" s="188">
        <v>0.14399999999999999</v>
      </c>
      <c r="P435" s="188">
        <v>0.185</v>
      </c>
      <c r="Q435" s="144"/>
      <c r="R435" s="145" t="s">
        <v>143</v>
      </c>
      <c r="S435" s="145">
        <v>40.427854740843337</v>
      </c>
      <c r="T435" s="145">
        <v>31.739486314407202</v>
      </c>
      <c r="U435" s="145">
        <v>14.175858228381665</v>
      </c>
      <c r="V435" s="145"/>
      <c r="W435" s="145" t="s">
        <v>143</v>
      </c>
      <c r="X435" s="145" t="s">
        <v>143</v>
      </c>
      <c r="Y435" s="145">
        <v>37.211659370729102</v>
      </c>
      <c r="Z435" s="145">
        <v>43.644050110957572</v>
      </c>
      <c r="AA435" s="145">
        <v>28.879095368701638</v>
      </c>
      <c r="AB435" s="145">
        <v>34.59987726011277</v>
      </c>
      <c r="AC435" s="145">
        <v>12.263081827720638</v>
      </c>
      <c r="AD435" s="145">
        <v>16.088634629042694</v>
      </c>
    </row>
    <row r="436" spans="1:30" x14ac:dyDescent="0.25">
      <c r="A436" s="93" t="s">
        <v>5258</v>
      </c>
      <c r="B436" s="188" t="s">
        <v>143</v>
      </c>
      <c r="C436" s="188">
        <v>0.77552897884084637</v>
      </c>
      <c r="D436" s="188">
        <v>5.4277828886844529E-2</v>
      </c>
      <c r="E436" s="188">
        <v>0.17019319227230911</v>
      </c>
      <c r="F436" s="187">
        <v>1</v>
      </c>
      <c r="G436" s="193">
        <v>1087</v>
      </c>
      <c r="H436" s="93"/>
      <c r="I436" s="188" t="s">
        <v>143</v>
      </c>
      <c r="J436" s="188" t="s">
        <v>143</v>
      </c>
      <c r="K436" s="188">
        <v>0.75</v>
      </c>
      <c r="L436" s="188">
        <v>0.79900000000000004</v>
      </c>
      <c r="M436" s="188">
        <v>4.2000000000000003E-2</v>
      </c>
      <c r="N436" s="188">
        <v>6.9000000000000006E-2</v>
      </c>
      <c r="O436" s="188">
        <v>0.14899999999999999</v>
      </c>
      <c r="P436" s="188">
        <v>0.19400000000000001</v>
      </c>
      <c r="Q436" s="144"/>
      <c r="R436" s="145" t="s">
        <v>143</v>
      </c>
      <c r="S436" s="145">
        <v>122.82203937303386</v>
      </c>
      <c r="T436" s="145">
        <v>10.093339106636057</v>
      </c>
      <c r="U436" s="145">
        <v>26.961377649833981</v>
      </c>
      <c r="V436" s="145"/>
      <c r="W436" s="145" t="s">
        <v>143</v>
      </c>
      <c r="X436" s="145" t="s">
        <v>143</v>
      </c>
      <c r="Y436" s="145">
        <v>114.53081652090323</v>
      </c>
      <c r="Z436" s="145">
        <v>131.11326222516448</v>
      </c>
      <c r="AA436" s="145">
        <v>7.5178190867879611</v>
      </c>
      <c r="AB436" s="145">
        <v>12.668859126484152</v>
      </c>
      <c r="AC436" s="145">
        <v>23.076187430163561</v>
      </c>
      <c r="AD436" s="145">
        <v>30.846567869504401</v>
      </c>
    </row>
    <row r="437" spans="1:30" x14ac:dyDescent="0.25">
      <c r="A437" s="93" t="s">
        <v>5259</v>
      </c>
      <c r="B437" s="188">
        <v>4.4061302681992334E-2</v>
      </c>
      <c r="C437" s="188">
        <v>0.50478927203065138</v>
      </c>
      <c r="D437" s="188">
        <v>0.21839080459770116</v>
      </c>
      <c r="E437" s="188">
        <v>0.23275862068965517</v>
      </c>
      <c r="F437" s="187">
        <v>1.0000000000000002</v>
      </c>
      <c r="G437" s="193">
        <v>1044</v>
      </c>
      <c r="H437" s="93"/>
      <c r="I437" s="188">
        <v>3.3000000000000002E-2</v>
      </c>
      <c r="J437" s="188">
        <v>5.8000000000000003E-2</v>
      </c>
      <c r="K437" s="188">
        <v>0.47399999999999998</v>
      </c>
      <c r="L437" s="188">
        <v>0.53500000000000003</v>
      </c>
      <c r="M437" s="188">
        <v>0.19400000000000001</v>
      </c>
      <c r="N437" s="188">
        <v>0.24399999999999999</v>
      </c>
      <c r="O437" s="188">
        <v>0.20799999999999999</v>
      </c>
      <c r="P437" s="188">
        <v>0.25900000000000001</v>
      </c>
      <c r="Q437" s="144"/>
      <c r="R437" s="145">
        <v>2.9754990655658538</v>
      </c>
      <c r="S437" s="145">
        <v>36.358009721293428</v>
      </c>
      <c r="T437" s="145">
        <v>15.432073976971381</v>
      </c>
      <c r="U437" s="145">
        <v>16.253742149787236</v>
      </c>
      <c r="V437" s="145"/>
      <c r="W437" s="145">
        <v>2.1156207961482218</v>
      </c>
      <c r="X437" s="145">
        <v>3.8353773349834857</v>
      </c>
      <c r="Y437" s="145">
        <v>33.25380135419153</v>
      </c>
      <c r="Z437" s="145">
        <v>39.462218088395325</v>
      </c>
      <c r="AA437" s="145">
        <v>13.428926407697618</v>
      </c>
      <c r="AB437" s="145">
        <v>17.435221546245145</v>
      </c>
      <c r="AC437" s="145">
        <v>14.210093181474335</v>
      </c>
      <c r="AD437" s="145">
        <v>18.297391118100137</v>
      </c>
    </row>
    <row r="438" spans="1:30" x14ac:dyDescent="0.25">
      <c r="A438" s="93" t="s">
        <v>5260</v>
      </c>
      <c r="B438" s="188">
        <v>0.30994550408719346</v>
      </c>
      <c r="C438" s="188">
        <v>0.55381471389645776</v>
      </c>
      <c r="D438" s="188">
        <v>3.8828337874659398E-2</v>
      </c>
      <c r="E438" s="188">
        <v>9.7411444141689368E-2</v>
      </c>
      <c r="F438" s="187">
        <v>1</v>
      </c>
      <c r="G438" s="193">
        <v>1468</v>
      </c>
      <c r="H438" s="93"/>
      <c r="I438" s="188">
        <v>0.28699999999999998</v>
      </c>
      <c r="J438" s="188">
        <v>0.33400000000000002</v>
      </c>
      <c r="K438" s="188">
        <v>0.52800000000000002</v>
      </c>
      <c r="L438" s="188">
        <v>0.57899999999999996</v>
      </c>
      <c r="M438" s="188">
        <v>0.03</v>
      </c>
      <c r="N438" s="188">
        <v>0.05</v>
      </c>
      <c r="O438" s="188">
        <v>8.3000000000000004E-2</v>
      </c>
      <c r="P438" s="188">
        <v>0.114</v>
      </c>
      <c r="Q438" s="144"/>
      <c r="R438" s="145">
        <v>55.577225182290931</v>
      </c>
      <c r="S438" s="145">
        <v>95.072819711277759</v>
      </c>
      <c r="T438" s="145">
        <v>6.6447362619181121</v>
      </c>
      <c r="U438" s="145">
        <v>16.236293833257889</v>
      </c>
      <c r="V438" s="145"/>
      <c r="W438" s="145">
        <v>50.470444194263749</v>
      </c>
      <c r="X438" s="145">
        <v>60.684006170318114</v>
      </c>
      <c r="Y438" s="145">
        <v>88.537494961802963</v>
      </c>
      <c r="Z438" s="145">
        <v>101.60814446075256</v>
      </c>
      <c r="AA438" s="145">
        <v>4.9197072980356147</v>
      </c>
      <c r="AB438" s="145">
        <v>8.3697652258006094</v>
      </c>
      <c r="AC438" s="145">
        <v>13.575109519180785</v>
      </c>
      <c r="AD438" s="145">
        <v>18.897478147334994</v>
      </c>
    </row>
    <row r="439" spans="1:30" x14ac:dyDescent="0.25">
      <c r="A439" s="93" t="s">
        <v>5261</v>
      </c>
      <c r="B439" s="188" t="s">
        <v>143</v>
      </c>
      <c r="C439" s="188">
        <v>0.53532934131736531</v>
      </c>
      <c r="D439" s="188">
        <v>0.31017964071856285</v>
      </c>
      <c r="E439" s="188">
        <v>0.15449101796407186</v>
      </c>
      <c r="F439" s="187">
        <v>1</v>
      </c>
      <c r="G439" s="193">
        <v>835</v>
      </c>
      <c r="H439" s="93"/>
      <c r="I439" s="188" t="s">
        <v>143</v>
      </c>
      <c r="J439" s="188" t="s">
        <v>143</v>
      </c>
      <c r="K439" s="188">
        <v>0.501</v>
      </c>
      <c r="L439" s="188">
        <v>0.56899999999999995</v>
      </c>
      <c r="M439" s="188">
        <v>0.28000000000000003</v>
      </c>
      <c r="N439" s="188">
        <v>0.34200000000000003</v>
      </c>
      <c r="O439" s="188">
        <v>0.13200000000000001</v>
      </c>
      <c r="P439" s="188">
        <v>0.18099999999999999</v>
      </c>
      <c r="Q439" s="144"/>
      <c r="R439" s="145" t="s">
        <v>143</v>
      </c>
      <c r="S439" s="145">
        <v>30.952809904252586</v>
      </c>
      <c r="T439" s="145">
        <v>18.077183163820688</v>
      </c>
      <c r="U439" s="145">
        <v>8.7786495918809297</v>
      </c>
      <c r="V439" s="145"/>
      <c r="W439" s="145" t="s">
        <v>143</v>
      </c>
      <c r="X439" s="145" t="s">
        <v>143</v>
      </c>
      <c r="Y439" s="145">
        <v>28.083335267981909</v>
      </c>
      <c r="Z439" s="145">
        <v>33.822284540523263</v>
      </c>
      <c r="AA439" s="145">
        <v>15.875590609617726</v>
      </c>
      <c r="AB439" s="145">
        <v>20.278775718023653</v>
      </c>
      <c r="AC439" s="145">
        <v>7.2637322739415495</v>
      </c>
      <c r="AD439" s="145">
        <v>10.29356690982031</v>
      </c>
    </row>
    <row r="440" spans="1:30" x14ac:dyDescent="0.25">
      <c r="A440" s="93" t="s">
        <v>5262</v>
      </c>
      <c r="B440" s="188" t="s">
        <v>143</v>
      </c>
      <c r="C440" s="188">
        <v>0.76657824933687002</v>
      </c>
      <c r="D440" s="188">
        <v>6.5428824049513709E-2</v>
      </c>
      <c r="E440" s="188">
        <v>0.16799292661361626</v>
      </c>
      <c r="F440" s="187">
        <v>1</v>
      </c>
      <c r="G440" s="193">
        <v>1131</v>
      </c>
      <c r="H440" s="93"/>
      <c r="I440" s="188" t="s">
        <v>143</v>
      </c>
      <c r="J440" s="188" t="s">
        <v>143</v>
      </c>
      <c r="K440" s="188">
        <v>0.74099999999999999</v>
      </c>
      <c r="L440" s="188">
        <v>0.79</v>
      </c>
      <c r="M440" s="188">
        <v>5.1999999999999998E-2</v>
      </c>
      <c r="N440" s="188">
        <v>8.1000000000000003E-2</v>
      </c>
      <c r="O440" s="188">
        <v>0.14699999999999999</v>
      </c>
      <c r="P440" s="188">
        <v>0.191</v>
      </c>
      <c r="Q440" s="144"/>
      <c r="R440" s="145" t="s">
        <v>143</v>
      </c>
      <c r="S440" s="145">
        <v>128.72484000345406</v>
      </c>
      <c r="T440" s="145">
        <v>13.139632485522871</v>
      </c>
      <c r="U440" s="145">
        <v>28.109148226016401</v>
      </c>
      <c r="V440" s="145"/>
      <c r="W440" s="145" t="s">
        <v>143</v>
      </c>
      <c r="X440" s="145" t="s">
        <v>143</v>
      </c>
      <c r="Y440" s="145">
        <v>120.15625946147313</v>
      </c>
      <c r="Z440" s="145">
        <v>137.293420545435</v>
      </c>
      <c r="AA440" s="145">
        <v>10.145828034731785</v>
      </c>
      <c r="AB440" s="145">
        <v>16.133436936313956</v>
      </c>
      <c r="AC440" s="145">
        <v>24.112214414052215</v>
      </c>
      <c r="AD440" s="145">
        <v>32.106082037980585</v>
      </c>
    </row>
    <row r="441" spans="1:30" x14ac:dyDescent="0.25">
      <c r="A441" s="93" t="s">
        <v>5263</v>
      </c>
      <c r="B441" s="188">
        <v>6.8349106203995799E-2</v>
      </c>
      <c r="C441" s="188">
        <v>0.48159831756046267</v>
      </c>
      <c r="D441" s="188">
        <v>0.24290220820189273</v>
      </c>
      <c r="E441" s="188">
        <v>0.20715036803364878</v>
      </c>
      <c r="F441" s="187">
        <v>1</v>
      </c>
      <c r="G441" s="193">
        <v>951</v>
      </c>
      <c r="H441" s="93"/>
      <c r="I441" s="188">
        <v>5.3999999999999999E-2</v>
      </c>
      <c r="J441" s="188">
        <v>8.5999999999999993E-2</v>
      </c>
      <c r="K441" s="188">
        <v>0.45</v>
      </c>
      <c r="L441" s="188">
        <v>0.51300000000000001</v>
      </c>
      <c r="M441" s="188">
        <v>0.217</v>
      </c>
      <c r="N441" s="188">
        <v>0.27100000000000002</v>
      </c>
      <c r="O441" s="188">
        <v>0.183</v>
      </c>
      <c r="P441" s="188">
        <v>0.23400000000000001</v>
      </c>
      <c r="Q441" s="144"/>
      <c r="R441" s="145">
        <v>5.0513472307836311</v>
      </c>
      <c r="S441" s="145">
        <v>34.985492328579511</v>
      </c>
      <c r="T441" s="145">
        <v>17.032199095457553</v>
      </c>
      <c r="U441" s="145">
        <v>15.111495489856507</v>
      </c>
      <c r="V441" s="145"/>
      <c r="W441" s="145">
        <v>3.8233239051307963</v>
      </c>
      <c r="X441" s="145">
        <v>6.2793705564364659</v>
      </c>
      <c r="Y441" s="145">
        <v>31.781353519834177</v>
      </c>
      <c r="Z441" s="145">
        <v>38.189631137324845</v>
      </c>
      <c r="AA441" s="145">
        <v>14.83575169976284</v>
      </c>
      <c r="AB441" s="145">
        <v>19.228646491152269</v>
      </c>
      <c r="AC441" s="145">
        <v>13.001262519723067</v>
      </c>
      <c r="AD441" s="145">
        <v>17.221728459989947</v>
      </c>
    </row>
    <row r="442" spans="1:30" x14ac:dyDescent="0.25">
      <c r="A442" s="93" t="s">
        <v>5264</v>
      </c>
      <c r="B442" s="188">
        <v>0.30314585319351761</v>
      </c>
      <c r="C442" s="188">
        <v>0.58055290753098188</v>
      </c>
      <c r="D442" s="188">
        <v>4.8617731172545281E-2</v>
      </c>
      <c r="E442" s="188">
        <v>6.7683508102955189E-2</v>
      </c>
      <c r="F442" s="187">
        <v>1</v>
      </c>
      <c r="G442" s="193">
        <v>1049</v>
      </c>
      <c r="H442" s="93"/>
      <c r="I442" s="188">
        <v>0.27600000000000002</v>
      </c>
      <c r="J442" s="188">
        <v>0.33200000000000002</v>
      </c>
      <c r="K442" s="188">
        <v>0.55000000000000004</v>
      </c>
      <c r="L442" s="188">
        <v>0.61</v>
      </c>
      <c r="M442" s="188">
        <v>3.6999999999999998E-2</v>
      </c>
      <c r="N442" s="188">
        <v>6.3E-2</v>
      </c>
      <c r="O442" s="188">
        <v>5.3999999999999999E-2</v>
      </c>
      <c r="P442" s="188">
        <v>8.5000000000000006E-2</v>
      </c>
      <c r="Q442" s="144"/>
      <c r="R442" s="145">
        <v>49.065936319566383</v>
      </c>
      <c r="S442" s="145">
        <v>88.019397501625576</v>
      </c>
      <c r="T442" s="145">
        <v>6.5419928822133189</v>
      </c>
      <c r="U442" s="145">
        <v>9.8383955328391757</v>
      </c>
      <c r="V442" s="145"/>
      <c r="W442" s="145">
        <v>43.673033402282982</v>
      </c>
      <c r="X442" s="145">
        <v>54.458839236849784</v>
      </c>
      <c r="Y442" s="145">
        <v>81.028614581386236</v>
      </c>
      <c r="Z442" s="145">
        <v>95.010180421864916</v>
      </c>
      <c r="AA442" s="145">
        <v>4.7465109030213224</v>
      </c>
      <c r="AB442" s="145">
        <v>8.3374748614053154</v>
      </c>
      <c r="AC442" s="145">
        <v>7.5498941694109201</v>
      </c>
      <c r="AD442" s="145">
        <v>12.126896896267432</v>
      </c>
    </row>
    <row r="443" spans="1:30" x14ac:dyDescent="0.25">
      <c r="A443" s="93" t="s">
        <v>5265</v>
      </c>
      <c r="B443" s="188" t="s">
        <v>143</v>
      </c>
      <c r="C443" s="188">
        <v>0.39096437880104257</v>
      </c>
      <c r="D443" s="188">
        <v>0.40573414422241527</v>
      </c>
      <c r="E443" s="188">
        <v>0.20330147697654213</v>
      </c>
      <c r="F443" s="187">
        <v>0.99999999999999989</v>
      </c>
      <c r="G443" s="193">
        <v>1151</v>
      </c>
      <c r="H443" s="93"/>
      <c r="I443" s="188" t="s">
        <v>143</v>
      </c>
      <c r="J443" s="188" t="s">
        <v>143</v>
      </c>
      <c r="K443" s="188">
        <v>0.36299999999999999</v>
      </c>
      <c r="L443" s="188">
        <v>0.41899999999999998</v>
      </c>
      <c r="M443" s="188">
        <v>0.378</v>
      </c>
      <c r="N443" s="188">
        <v>0.434</v>
      </c>
      <c r="O443" s="188">
        <v>0.18099999999999999</v>
      </c>
      <c r="P443" s="188">
        <v>0.22800000000000001</v>
      </c>
      <c r="Q443" s="144"/>
      <c r="R443" s="145" t="s">
        <v>143</v>
      </c>
      <c r="S443" s="145">
        <v>34.719158199510034</v>
      </c>
      <c r="T443" s="145">
        <v>34.669733382658137</v>
      </c>
      <c r="U443" s="145">
        <v>17.859721823603891</v>
      </c>
      <c r="V443" s="145"/>
      <c r="W443" s="145" t="s">
        <v>143</v>
      </c>
      <c r="X443" s="145" t="s">
        <v>143</v>
      </c>
      <c r="Y443" s="145">
        <v>31.511271645381658</v>
      </c>
      <c r="Z443" s="145">
        <v>37.927044753638413</v>
      </c>
      <c r="AA443" s="145">
        <v>31.525258479037337</v>
      </c>
      <c r="AB443" s="145">
        <v>37.814208286278934</v>
      </c>
      <c r="AC443" s="145">
        <v>15.571369806060884</v>
      </c>
      <c r="AD443" s="145">
        <v>20.148073841146896</v>
      </c>
    </row>
    <row r="444" spans="1:30" x14ac:dyDescent="0.25">
      <c r="A444" s="93" t="s">
        <v>5266</v>
      </c>
      <c r="B444" s="188" t="s">
        <v>143</v>
      </c>
      <c r="C444" s="188">
        <v>0.76929260450160775</v>
      </c>
      <c r="D444" s="188">
        <v>0.10852090032154341</v>
      </c>
      <c r="E444" s="188">
        <v>0.12218649517684887</v>
      </c>
      <c r="F444" s="187">
        <v>1</v>
      </c>
      <c r="G444" s="193">
        <v>1244</v>
      </c>
      <c r="H444" s="93"/>
      <c r="I444" s="188" t="s">
        <v>143</v>
      </c>
      <c r="J444" s="188" t="s">
        <v>143</v>
      </c>
      <c r="K444" s="188">
        <v>0.745</v>
      </c>
      <c r="L444" s="188">
        <v>0.79200000000000004</v>
      </c>
      <c r="M444" s="188">
        <v>9.1999999999999998E-2</v>
      </c>
      <c r="N444" s="188">
        <v>0.127</v>
      </c>
      <c r="O444" s="188">
        <v>0.105</v>
      </c>
      <c r="P444" s="188">
        <v>0.14199999999999999</v>
      </c>
      <c r="Q444" s="144"/>
      <c r="R444" s="145" t="s">
        <v>143</v>
      </c>
      <c r="S444" s="145">
        <v>164.90459241345647</v>
      </c>
      <c r="T444" s="145">
        <v>24.485403796915477</v>
      </c>
      <c r="U444" s="145">
        <v>26.585070472094259</v>
      </c>
      <c r="V444" s="145"/>
      <c r="W444" s="145" t="s">
        <v>143</v>
      </c>
      <c r="X444" s="145" t="s">
        <v>143</v>
      </c>
      <c r="Y444" s="145">
        <v>154.45659989581975</v>
      </c>
      <c r="Z444" s="145">
        <v>175.35258493109319</v>
      </c>
      <c r="AA444" s="145">
        <v>20.354962467670802</v>
      </c>
      <c r="AB444" s="145">
        <v>28.615845126160153</v>
      </c>
      <c r="AC444" s="145">
        <v>22.358655917506546</v>
      </c>
      <c r="AD444" s="145">
        <v>30.811485026681972</v>
      </c>
    </row>
    <row r="445" spans="1:30" x14ac:dyDescent="0.25">
      <c r="A445" s="93" t="s">
        <v>5267</v>
      </c>
      <c r="B445" s="188">
        <v>5.4012345679012343E-2</v>
      </c>
      <c r="C445" s="188">
        <v>0.50462962962962965</v>
      </c>
      <c r="D445" s="188">
        <v>0.25154320987654322</v>
      </c>
      <c r="E445" s="188">
        <v>0.18981481481481483</v>
      </c>
      <c r="F445" s="187">
        <v>1</v>
      </c>
      <c r="G445" s="193">
        <v>648</v>
      </c>
      <c r="H445" s="93"/>
      <c r="I445" s="188">
        <v>3.9E-2</v>
      </c>
      <c r="J445" s="188">
        <v>7.3999999999999996E-2</v>
      </c>
      <c r="K445" s="188">
        <v>0.46600000000000003</v>
      </c>
      <c r="L445" s="188">
        <v>0.54300000000000004</v>
      </c>
      <c r="M445" s="188">
        <v>0.22</v>
      </c>
      <c r="N445" s="188">
        <v>0.28599999999999998</v>
      </c>
      <c r="O445" s="188">
        <v>0.161</v>
      </c>
      <c r="P445" s="188">
        <v>0.222</v>
      </c>
      <c r="Q445" s="144"/>
      <c r="R445" s="145">
        <v>4.1635805180471195</v>
      </c>
      <c r="S445" s="145">
        <v>37.272969697734219</v>
      </c>
      <c r="T445" s="145">
        <v>19.475877938170761</v>
      </c>
      <c r="U445" s="145">
        <v>13.205820825579266</v>
      </c>
      <c r="V445" s="145"/>
      <c r="W445" s="145">
        <v>2.784184344472064</v>
      </c>
      <c r="X445" s="145">
        <v>5.542976691622175</v>
      </c>
      <c r="Y445" s="145">
        <v>33.233017826835628</v>
      </c>
      <c r="Z445" s="145">
        <v>41.31292156863281</v>
      </c>
      <c r="AA445" s="145">
        <v>16.485959694289377</v>
      </c>
      <c r="AB445" s="145">
        <v>22.465796182052145</v>
      </c>
      <c r="AC445" s="145">
        <v>10.871992448279675</v>
      </c>
      <c r="AD445" s="145">
        <v>15.539649202878858</v>
      </c>
    </row>
    <row r="446" spans="1:30" x14ac:dyDescent="0.25">
      <c r="A446" s="93" t="s">
        <v>5268</v>
      </c>
      <c r="B446" s="188">
        <v>0.2213393870601589</v>
      </c>
      <c r="C446" s="188">
        <v>0.57207718501702609</v>
      </c>
      <c r="D446" s="188">
        <v>4.0862656072644721E-2</v>
      </c>
      <c r="E446" s="188">
        <v>0.16572077185017026</v>
      </c>
      <c r="F446" s="187">
        <v>1</v>
      </c>
      <c r="G446" s="193">
        <v>881</v>
      </c>
      <c r="H446" s="93"/>
      <c r="I446" s="188">
        <v>0.19500000000000001</v>
      </c>
      <c r="J446" s="188">
        <v>0.25</v>
      </c>
      <c r="K446" s="188">
        <v>0.53900000000000003</v>
      </c>
      <c r="L446" s="188">
        <v>0.60399999999999998</v>
      </c>
      <c r="M446" s="188">
        <v>0.03</v>
      </c>
      <c r="N446" s="188">
        <v>5.6000000000000001E-2</v>
      </c>
      <c r="O446" s="188">
        <v>0.14299999999999999</v>
      </c>
      <c r="P446" s="188">
        <v>0.192</v>
      </c>
      <c r="Q446" s="144"/>
      <c r="R446" s="145">
        <v>39.009626495096619</v>
      </c>
      <c r="S446" s="145">
        <v>88.172660145164045</v>
      </c>
      <c r="T446" s="145">
        <v>6.8156458429803184</v>
      </c>
      <c r="U446" s="145">
        <v>24.269882716855587</v>
      </c>
      <c r="V446" s="145"/>
      <c r="W446" s="145">
        <v>33.534293237379778</v>
      </c>
      <c r="X446" s="145">
        <v>44.484959752813459</v>
      </c>
      <c r="Y446" s="145">
        <v>80.474716158478614</v>
      </c>
      <c r="Z446" s="145">
        <v>95.870604131849475</v>
      </c>
      <c r="AA446" s="145">
        <v>4.589201534273414</v>
      </c>
      <c r="AB446" s="145">
        <v>9.0420901516872227</v>
      </c>
      <c r="AC446" s="145">
        <v>20.333046737832518</v>
      </c>
      <c r="AD446" s="145">
        <v>28.206718695878656</v>
      </c>
    </row>
    <row r="447" spans="1:30" x14ac:dyDescent="0.25">
      <c r="A447" s="93" t="s">
        <v>5269</v>
      </c>
      <c r="B447" s="188" t="s">
        <v>143</v>
      </c>
      <c r="C447" s="188">
        <v>0.32576769025367158</v>
      </c>
      <c r="D447" s="188">
        <v>0.39652870493991987</v>
      </c>
      <c r="E447" s="188">
        <v>0.27770360480640854</v>
      </c>
      <c r="F447" s="187">
        <v>1</v>
      </c>
      <c r="G447" s="193">
        <v>749</v>
      </c>
      <c r="H447" s="93"/>
      <c r="I447" s="188" t="s">
        <v>143</v>
      </c>
      <c r="J447" s="188" t="s">
        <v>143</v>
      </c>
      <c r="K447" s="188">
        <v>0.29299999999999998</v>
      </c>
      <c r="L447" s="188">
        <v>0.36</v>
      </c>
      <c r="M447" s="188">
        <v>0.36199999999999999</v>
      </c>
      <c r="N447" s="188">
        <v>0.432</v>
      </c>
      <c r="O447" s="188">
        <v>0.247</v>
      </c>
      <c r="P447" s="188">
        <v>0.311</v>
      </c>
      <c r="Q447" s="144"/>
      <c r="R447" s="145" t="s">
        <v>143</v>
      </c>
      <c r="S447" s="145">
        <v>28.722014252049245</v>
      </c>
      <c r="T447" s="145">
        <v>36.018400325041569</v>
      </c>
      <c r="U447" s="145">
        <v>23.956577652385114</v>
      </c>
      <c r="V447" s="145"/>
      <c r="W447" s="145" t="s">
        <v>143</v>
      </c>
      <c r="X447" s="145" t="s">
        <v>143</v>
      </c>
      <c r="Y447" s="145">
        <v>25.1180867036331</v>
      </c>
      <c r="Z447" s="145">
        <v>32.325941800465394</v>
      </c>
      <c r="AA447" s="145">
        <v>31.92200117446821</v>
      </c>
      <c r="AB447" s="145">
        <v>40.11479947561493</v>
      </c>
      <c r="AC447" s="145">
        <v>20.700841662842688</v>
      </c>
      <c r="AD447" s="145">
        <v>27.21231364192754</v>
      </c>
    </row>
    <row r="448" spans="1:30" x14ac:dyDescent="0.25">
      <c r="A448" s="93" t="s">
        <v>5270</v>
      </c>
      <c r="B448" s="188" t="s">
        <v>143</v>
      </c>
      <c r="C448" s="188">
        <v>0.62553191489361704</v>
      </c>
      <c r="D448" s="188">
        <v>9.2198581560283682E-2</v>
      </c>
      <c r="E448" s="188">
        <v>0.28226950354609931</v>
      </c>
      <c r="F448" s="187">
        <v>1</v>
      </c>
      <c r="G448" s="193">
        <v>705</v>
      </c>
      <c r="H448" s="93"/>
      <c r="I448" s="188" t="s">
        <v>143</v>
      </c>
      <c r="J448" s="188" t="s">
        <v>143</v>
      </c>
      <c r="K448" s="188">
        <v>0.58899999999999997</v>
      </c>
      <c r="L448" s="188">
        <v>0.66</v>
      </c>
      <c r="M448" s="188">
        <v>7.2999999999999995E-2</v>
      </c>
      <c r="N448" s="188">
        <v>0.11600000000000001</v>
      </c>
      <c r="O448" s="188">
        <v>0.25</v>
      </c>
      <c r="P448" s="188">
        <v>0.317</v>
      </c>
      <c r="Q448" s="144"/>
      <c r="R448" s="145" t="s">
        <v>143</v>
      </c>
      <c r="S448" s="145">
        <v>120.61115064772162</v>
      </c>
      <c r="T448" s="145">
        <v>19.926975627592277</v>
      </c>
      <c r="U448" s="145">
        <v>51.845619038983351</v>
      </c>
      <c r="V448" s="145"/>
      <c r="W448" s="145" t="s">
        <v>143</v>
      </c>
      <c r="X448" s="145" t="s">
        <v>143</v>
      </c>
      <c r="Y448" s="145">
        <v>109.35410992060093</v>
      </c>
      <c r="Z448" s="145">
        <v>131.8681913748423</v>
      </c>
      <c r="AA448" s="145">
        <v>15.08256684664957</v>
      </c>
      <c r="AB448" s="145">
        <v>24.771384408534985</v>
      </c>
      <c r="AC448" s="145">
        <v>44.642151598826857</v>
      </c>
      <c r="AD448" s="145">
        <v>59.049086479139845</v>
      </c>
    </row>
    <row r="449" spans="1:30" x14ac:dyDescent="0.25">
      <c r="A449" s="93" t="s">
        <v>5271</v>
      </c>
      <c r="B449" s="188">
        <v>5.9050064184852376E-2</v>
      </c>
      <c r="C449" s="188">
        <v>0.53979460847240046</v>
      </c>
      <c r="D449" s="188">
        <v>0.23684210526315788</v>
      </c>
      <c r="E449" s="188">
        <v>0.16431322207958921</v>
      </c>
      <c r="F449" s="187">
        <v>0.99999999999999989</v>
      </c>
      <c r="G449" s="193">
        <v>1558</v>
      </c>
      <c r="H449" s="93"/>
      <c r="I449" s="188">
        <v>4.8000000000000001E-2</v>
      </c>
      <c r="J449" s="188">
        <v>7.1999999999999995E-2</v>
      </c>
      <c r="K449" s="188">
        <v>0.51500000000000001</v>
      </c>
      <c r="L449" s="188">
        <v>0.56399999999999995</v>
      </c>
      <c r="M449" s="188">
        <v>0.216</v>
      </c>
      <c r="N449" s="188">
        <v>0.25900000000000001</v>
      </c>
      <c r="O449" s="188">
        <v>0.14699999999999999</v>
      </c>
      <c r="P449" s="188">
        <v>0.184</v>
      </c>
      <c r="Q449" s="144"/>
      <c r="R449" s="145">
        <v>4.3166867471877044</v>
      </c>
      <c r="S449" s="145">
        <v>37.789426227555168</v>
      </c>
      <c r="T449" s="145">
        <v>16.40651334170774</v>
      </c>
      <c r="U449" s="145">
        <v>11.330117732532623</v>
      </c>
      <c r="V449" s="145"/>
      <c r="W449" s="145">
        <v>3.4345971675850757</v>
      </c>
      <c r="X449" s="145">
        <v>5.1987763267903331</v>
      </c>
      <c r="Y449" s="145">
        <v>35.235382248037645</v>
      </c>
      <c r="Z449" s="145">
        <v>40.343470207072691</v>
      </c>
      <c r="AA449" s="145">
        <v>14.732498961781673</v>
      </c>
      <c r="AB449" s="145">
        <v>18.080527721633807</v>
      </c>
      <c r="AC449" s="145">
        <v>9.9421783102973755</v>
      </c>
      <c r="AD449" s="145">
        <v>12.71805715476787</v>
      </c>
    </row>
    <row r="450" spans="1:30" x14ac:dyDescent="0.25">
      <c r="A450" s="93" t="s">
        <v>5272</v>
      </c>
      <c r="B450" s="188">
        <v>0.28214107053526766</v>
      </c>
      <c r="C450" s="188">
        <v>0.59679839919959976</v>
      </c>
      <c r="D450" s="188">
        <v>5.0525262631315661E-2</v>
      </c>
      <c r="E450" s="188">
        <v>7.0535267633816914E-2</v>
      </c>
      <c r="F450" s="187">
        <v>0.99999999999999989</v>
      </c>
      <c r="G450" s="193">
        <v>1999</v>
      </c>
      <c r="H450" s="93"/>
      <c r="I450" s="188">
        <v>0.26300000000000001</v>
      </c>
      <c r="J450" s="188">
        <v>0.30199999999999999</v>
      </c>
      <c r="K450" s="188">
        <v>0.57499999999999996</v>
      </c>
      <c r="L450" s="188">
        <v>0.61799999999999999</v>
      </c>
      <c r="M450" s="188">
        <v>4.2000000000000003E-2</v>
      </c>
      <c r="N450" s="188">
        <v>6.0999999999999999E-2</v>
      </c>
      <c r="O450" s="188">
        <v>0.06</v>
      </c>
      <c r="P450" s="188">
        <v>8.3000000000000004E-2</v>
      </c>
      <c r="Q450" s="144"/>
      <c r="R450" s="145">
        <v>46.702094614721382</v>
      </c>
      <c r="S450" s="145">
        <v>90.576678063835445</v>
      </c>
      <c r="T450" s="145">
        <v>7.7750899039055614</v>
      </c>
      <c r="U450" s="145">
        <v>10.89893252633307</v>
      </c>
      <c r="V450" s="145"/>
      <c r="W450" s="145">
        <v>42.847729262354825</v>
      </c>
      <c r="X450" s="145">
        <v>50.556459967087939</v>
      </c>
      <c r="Y450" s="145">
        <v>85.436806839144651</v>
      </c>
      <c r="Z450" s="145">
        <v>95.716549288526238</v>
      </c>
      <c r="AA450" s="145">
        <v>6.2587351960295621</v>
      </c>
      <c r="AB450" s="145">
        <v>9.2914446117815608</v>
      </c>
      <c r="AC450" s="145">
        <v>9.0999353612664198</v>
      </c>
      <c r="AD450" s="145">
        <v>12.69792969139972</v>
      </c>
    </row>
    <row r="451" spans="1:30" x14ac:dyDescent="0.25">
      <c r="A451" s="93" t="s">
        <v>5273</v>
      </c>
      <c r="B451" s="188" t="s">
        <v>143</v>
      </c>
      <c r="C451" s="188">
        <v>0.51776649746192893</v>
      </c>
      <c r="D451" s="188">
        <v>0.34610059990770653</v>
      </c>
      <c r="E451" s="188">
        <v>0.13613290263036457</v>
      </c>
      <c r="F451" s="187">
        <v>1</v>
      </c>
      <c r="G451" s="193">
        <v>2167</v>
      </c>
      <c r="H451" s="93"/>
      <c r="I451" s="188" t="s">
        <v>143</v>
      </c>
      <c r="J451" s="188" t="s">
        <v>143</v>
      </c>
      <c r="K451" s="188">
        <v>0.497</v>
      </c>
      <c r="L451" s="188">
        <v>0.53900000000000003</v>
      </c>
      <c r="M451" s="188">
        <v>0.32600000000000001</v>
      </c>
      <c r="N451" s="188">
        <v>0.36599999999999999</v>
      </c>
      <c r="O451" s="188">
        <v>0.122</v>
      </c>
      <c r="P451" s="188">
        <v>0.151</v>
      </c>
      <c r="Q451" s="144"/>
      <c r="R451" s="145" t="s">
        <v>143</v>
      </c>
      <c r="S451" s="145">
        <v>50.883058190600416</v>
      </c>
      <c r="T451" s="145">
        <v>34.436403157336642</v>
      </c>
      <c r="U451" s="145">
        <v>13.420571179206066</v>
      </c>
      <c r="V451" s="145"/>
      <c r="W451" s="145" t="s">
        <v>143</v>
      </c>
      <c r="X451" s="145" t="s">
        <v>143</v>
      </c>
      <c r="Y451" s="145">
        <v>47.905687914094699</v>
      </c>
      <c r="Z451" s="145">
        <v>53.860428467106132</v>
      </c>
      <c r="AA451" s="145">
        <v>31.971821435677562</v>
      </c>
      <c r="AB451" s="145">
        <v>36.900984878995722</v>
      </c>
      <c r="AC451" s="145">
        <v>11.889074486923239</v>
      </c>
      <c r="AD451" s="145">
        <v>14.952067871488893</v>
      </c>
    </row>
    <row r="452" spans="1:30" x14ac:dyDescent="0.25">
      <c r="A452" s="93" t="s">
        <v>5274</v>
      </c>
      <c r="B452" s="188" t="s">
        <v>143</v>
      </c>
      <c r="C452" s="188">
        <v>0.73816355810616929</v>
      </c>
      <c r="D452" s="188">
        <v>6.9583931133428978E-2</v>
      </c>
      <c r="E452" s="188">
        <v>0.19225251076040173</v>
      </c>
      <c r="F452" s="187">
        <v>1</v>
      </c>
      <c r="G452" s="193">
        <v>1394</v>
      </c>
      <c r="H452" s="93"/>
      <c r="I452" s="188" t="s">
        <v>143</v>
      </c>
      <c r="J452" s="188" t="s">
        <v>143</v>
      </c>
      <c r="K452" s="188">
        <v>0.71399999999999997</v>
      </c>
      <c r="L452" s="188">
        <v>0.76100000000000001</v>
      </c>
      <c r="M452" s="188">
        <v>5.7000000000000002E-2</v>
      </c>
      <c r="N452" s="188">
        <v>8.4000000000000005E-2</v>
      </c>
      <c r="O452" s="188">
        <v>0.17199999999999999</v>
      </c>
      <c r="P452" s="188">
        <v>0.214</v>
      </c>
      <c r="Q452" s="144"/>
      <c r="R452" s="145" t="s">
        <v>143</v>
      </c>
      <c r="S452" s="145">
        <v>107.4455280845342</v>
      </c>
      <c r="T452" s="145">
        <v>11.824942976977205</v>
      </c>
      <c r="U452" s="145">
        <v>27.282154041944221</v>
      </c>
      <c r="V452" s="145"/>
      <c r="W452" s="145" t="s">
        <v>143</v>
      </c>
      <c r="X452" s="145" t="s">
        <v>143</v>
      </c>
      <c r="Y452" s="145">
        <v>100.88049787744245</v>
      </c>
      <c r="Z452" s="145">
        <v>114.01055829162596</v>
      </c>
      <c r="AA452" s="145">
        <v>9.4716865180760905</v>
      </c>
      <c r="AB452" s="145">
        <v>14.178199435878319</v>
      </c>
      <c r="AC452" s="145">
        <v>24.015769353799719</v>
      </c>
      <c r="AD452" s="145">
        <v>30.548538730088723</v>
      </c>
    </row>
    <row r="453" spans="1:30" x14ac:dyDescent="0.25">
      <c r="A453" s="93" t="s">
        <v>5275</v>
      </c>
      <c r="B453" s="188">
        <v>6.1659192825112105E-2</v>
      </c>
      <c r="C453" s="188">
        <v>0.49551569506726456</v>
      </c>
      <c r="D453" s="188">
        <v>0.25672645739910316</v>
      </c>
      <c r="E453" s="188">
        <v>0.18609865470852019</v>
      </c>
      <c r="F453" s="187">
        <v>1</v>
      </c>
      <c r="G453" s="193">
        <v>892</v>
      </c>
      <c r="H453" s="93"/>
      <c r="I453" s="188">
        <v>4.8000000000000001E-2</v>
      </c>
      <c r="J453" s="188">
        <v>7.9000000000000001E-2</v>
      </c>
      <c r="K453" s="188">
        <v>0.46300000000000002</v>
      </c>
      <c r="L453" s="188">
        <v>0.52800000000000002</v>
      </c>
      <c r="M453" s="188">
        <v>0.22900000000000001</v>
      </c>
      <c r="N453" s="188">
        <v>0.28599999999999998</v>
      </c>
      <c r="O453" s="188">
        <v>0.16200000000000001</v>
      </c>
      <c r="P453" s="188">
        <v>0.21299999999999999</v>
      </c>
      <c r="Q453" s="144"/>
      <c r="R453" s="145">
        <v>5.0224458159499417</v>
      </c>
      <c r="S453" s="145">
        <v>39.018013414523402</v>
      </c>
      <c r="T453" s="145">
        <v>20.661915437103726</v>
      </c>
      <c r="U453" s="145">
        <v>14.469090506777732</v>
      </c>
      <c r="V453" s="145"/>
      <c r="W453" s="145">
        <v>3.6950819628396676</v>
      </c>
      <c r="X453" s="145">
        <v>6.3498096690602157</v>
      </c>
      <c r="Y453" s="145">
        <v>35.380454044130005</v>
      </c>
      <c r="Z453" s="145">
        <v>42.655572784916799</v>
      </c>
      <c r="AA453" s="145">
        <v>17.985774940897539</v>
      </c>
      <c r="AB453" s="145">
        <v>23.338055933309914</v>
      </c>
      <c r="AC453" s="145">
        <v>12.267972834925436</v>
      </c>
      <c r="AD453" s="145">
        <v>16.67020817863003</v>
      </c>
    </row>
    <row r="454" spans="1:30" x14ac:dyDescent="0.25">
      <c r="A454" s="93" t="s">
        <v>5276</v>
      </c>
      <c r="B454" s="188">
        <v>0.26985645933014352</v>
      </c>
      <c r="C454" s="188">
        <v>0.64019138755980864</v>
      </c>
      <c r="D454" s="188">
        <v>4.8803827751196169E-2</v>
      </c>
      <c r="E454" s="188">
        <v>4.1148325358851677E-2</v>
      </c>
      <c r="F454" s="187">
        <v>1</v>
      </c>
      <c r="G454" s="193">
        <v>1045</v>
      </c>
      <c r="H454" s="93"/>
      <c r="I454" s="188">
        <v>0.24399999999999999</v>
      </c>
      <c r="J454" s="188">
        <v>0.29799999999999999</v>
      </c>
      <c r="K454" s="188">
        <v>0.61099999999999999</v>
      </c>
      <c r="L454" s="188">
        <v>0.66900000000000004</v>
      </c>
      <c r="M454" s="188">
        <v>3.6999999999999998E-2</v>
      </c>
      <c r="N454" s="188">
        <v>6.4000000000000001E-2</v>
      </c>
      <c r="O454" s="188">
        <v>3.1E-2</v>
      </c>
      <c r="P454" s="188">
        <v>5.5E-2</v>
      </c>
      <c r="Q454" s="144"/>
      <c r="R454" s="145">
        <v>45.201060804040395</v>
      </c>
      <c r="S454" s="145">
        <v>101.24273352412251</v>
      </c>
      <c r="T454" s="145">
        <v>7.9212021128380625</v>
      </c>
      <c r="U454" s="145">
        <v>6.5749935861018773</v>
      </c>
      <c r="V454" s="145"/>
      <c r="W454" s="145">
        <v>39.92536016318936</v>
      </c>
      <c r="X454" s="145">
        <v>50.47676144489143</v>
      </c>
      <c r="Y454" s="145">
        <v>93.570763894860391</v>
      </c>
      <c r="Z454" s="145">
        <v>108.91470315338464</v>
      </c>
      <c r="AA454" s="145">
        <v>5.7471894070451874</v>
      </c>
      <c r="AB454" s="145">
        <v>10.095214818630938</v>
      </c>
      <c r="AC454" s="145">
        <v>4.6097464273217774</v>
      </c>
      <c r="AD454" s="145">
        <v>8.5402407448819773</v>
      </c>
    </row>
    <row r="455" spans="1:30" x14ac:dyDescent="0.25">
      <c r="A455" s="93" t="s">
        <v>5277</v>
      </c>
      <c r="B455" s="188" t="s">
        <v>143</v>
      </c>
      <c r="C455" s="188">
        <v>0.4710851202079272</v>
      </c>
      <c r="D455" s="188">
        <v>0.35152696556205326</v>
      </c>
      <c r="E455" s="188">
        <v>0.17738791423001948</v>
      </c>
      <c r="F455" s="187">
        <v>1</v>
      </c>
      <c r="G455" s="193">
        <v>1539</v>
      </c>
      <c r="H455" s="93"/>
      <c r="I455" s="188" t="s">
        <v>143</v>
      </c>
      <c r="J455" s="188" t="s">
        <v>143</v>
      </c>
      <c r="K455" s="188">
        <v>0.44600000000000001</v>
      </c>
      <c r="L455" s="188">
        <v>0.496</v>
      </c>
      <c r="M455" s="188">
        <v>0.32800000000000001</v>
      </c>
      <c r="N455" s="188">
        <v>0.376</v>
      </c>
      <c r="O455" s="188">
        <v>0.159</v>
      </c>
      <c r="P455" s="188">
        <v>0.19700000000000001</v>
      </c>
      <c r="Q455" s="144"/>
      <c r="R455" s="145" t="s">
        <v>143</v>
      </c>
      <c r="S455" s="145">
        <v>64.781202509957666</v>
      </c>
      <c r="T455" s="145">
        <v>49.151205322756937</v>
      </c>
      <c r="U455" s="145">
        <v>24.249360977290216</v>
      </c>
      <c r="V455" s="145"/>
      <c r="W455" s="145" t="s">
        <v>143</v>
      </c>
      <c r="X455" s="145" t="s">
        <v>143</v>
      </c>
      <c r="Y455" s="145">
        <v>60.06561212537742</v>
      </c>
      <c r="Z455" s="145">
        <v>69.496792894537919</v>
      </c>
      <c r="AA455" s="145">
        <v>45.009381600494521</v>
      </c>
      <c r="AB455" s="145">
        <v>53.293029045019352</v>
      </c>
      <c r="AC455" s="145">
        <v>21.372790318326437</v>
      </c>
      <c r="AD455" s="145">
        <v>27.125931636253995</v>
      </c>
    </row>
    <row r="456" spans="1:30" x14ac:dyDescent="0.25">
      <c r="A456" s="93" t="s">
        <v>5278</v>
      </c>
      <c r="B456" s="188" t="s">
        <v>143</v>
      </c>
      <c r="C456" s="188">
        <v>0.73092926490984744</v>
      </c>
      <c r="D456" s="188">
        <v>9.8474341192787793E-2</v>
      </c>
      <c r="E456" s="188">
        <v>0.17059639389736478</v>
      </c>
      <c r="F456" s="187">
        <v>1</v>
      </c>
      <c r="G456" s="193">
        <v>721</v>
      </c>
      <c r="H456" s="93"/>
      <c r="I456" s="188" t="s">
        <v>143</v>
      </c>
      <c r="J456" s="188" t="s">
        <v>143</v>
      </c>
      <c r="K456" s="188">
        <v>0.69699999999999995</v>
      </c>
      <c r="L456" s="188">
        <v>0.76200000000000001</v>
      </c>
      <c r="M456" s="188">
        <v>7.9000000000000001E-2</v>
      </c>
      <c r="N456" s="188">
        <v>0.122</v>
      </c>
      <c r="O456" s="188">
        <v>0.14499999999999999</v>
      </c>
      <c r="P456" s="188">
        <v>0.2</v>
      </c>
      <c r="Q456" s="144"/>
      <c r="R456" s="145" t="s">
        <v>143</v>
      </c>
      <c r="S456" s="145">
        <v>105.86284108289577</v>
      </c>
      <c r="T456" s="145">
        <v>17.1533654703514</v>
      </c>
      <c r="U456" s="145">
        <v>25.971338699688548</v>
      </c>
      <c r="V456" s="145"/>
      <c r="W456" s="145" t="s">
        <v>143</v>
      </c>
      <c r="X456" s="145" t="s">
        <v>143</v>
      </c>
      <c r="Y456" s="145">
        <v>96.824383819316694</v>
      </c>
      <c r="Z456" s="145">
        <v>114.90129834647485</v>
      </c>
      <c r="AA456" s="145">
        <v>13.163334765115671</v>
      </c>
      <c r="AB456" s="145">
        <v>21.143396175587128</v>
      </c>
      <c r="AC456" s="145">
        <v>21.381495474162776</v>
      </c>
      <c r="AD456" s="145">
        <v>30.561181925214321</v>
      </c>
    </row>
    <row r="457" spans="1:30" x14ac:dyDescent="0.25">
      <c r="A457" s="93" t="s">
        <v>5279</v>
      </c>
      <c r="B457" s="188">
        <v>5.9593975114603799E-2</v>
      </c>
      <c r="C457" s="188">
        <v>0.49836280288146695</v>
      </c>
      <c r="D457" s="188">
        <v>0.2868369351669941</v>
      </c>
      <c r="E457" s="188">
        <v>0.15520628683693516</v>
      </c>
      <c r="F457" s="187">
        <v>1</v>
      </c>
      <c r="G457" s="193">
        <v>1527</v>
      </c>
      <c r="H457" s="93"/>
      <c r="I457" s="188">
        <v>4.9000000000000002E-2</v>
      </c>
      <c r="J457" s="188">
        <v>7.2999999999999995E-2</v>
      </c>
      <c r="K457" s="188">
        <v>0.47299999999999998</v>
      </c>
      <c r="L457" s="188">
        <v>0.52300000000000002</v>
      </c>
      <c r="M457" s="188">
        <v>0.26500000000000001</v>
      </c>
      <c r="N457" s="188">
        <v>0.31</v>
      </c>
      <c r="O457" s="188">
        <v>0.13800000000000001</v>
      </c>
      <c r="P457" s="188">
        <v>0.17399999999999999</v>
      </c>
      <c r="Q457" s="144"/>
      <c r="R457" s="145">
        <v>4.1372561266423782</v>
      </c>
      <c r="S457" s="145">
        <v>33.504290016223372</v>
      </c>
      <c r="T457" s="145">
        <v>19.313200476468477</v>
      </c>
      <c r="U457" s="145">
        <v>10.519773960159531</v>
      </c>
      <c r="V457" s="145"/>
      <c r="W457" s="145">
        <v>3.2871996454563419</v>
      </c>
      <c r="X457" s="145">
        <v>4.9873126078284145</v>
      </c>
      <c r="Y457" s="145">
        <v>31.123812070318369</v>
      </c>
      <c r="Z457" s="145">
        <v>35.884767962128372</v>
      </c>
      <c r="AA457" s="145">
        <v>17.504472464011627</v>
      </c>
      <c r="AB457" s="145">
        <v>21.121928488925327</v>
      </c>
      <c r="AC457" s="145">
        <v>9.1804417714841318</v>
      </c>
      <c r="AD457" s="145">
        <v>11.859106148834931</v>
      </c>
    </row>
    <row r="458" spans="1:30" x14ac:dyDescent="0.25">
      <c r="A458" s="93" t="s">
        <v>5280</v>
      </c>
      <c r="B458" s="188">
        <v>0.28459409594095941</v>
      </c>
      <c r="C458" s="188">
        <v>0.58948339483394829</v>
      </c>
      <c r="D458" s="188">
        <v>5.350553505535055E-2</v>
      </c>
      <c r="E458" s="188">
        <v>7.2416974169741702E-2</v>
      </c>
      <c r="F458" s="187">
        <v>0.99999999999999989</v>
      </c>
      <c r="G458" s="193">
        <v>2168</v>
      </c>
      <c r="H458" s="93"/>
      <c r="I458" s="188">
        <v>0.26600000000000001</v>
      </c>
      <c r="J458" s="188">
        <v>0.30399999999999999</v>
      </c>
      <c r="K458" s="188">
        <v>0.56899999999999995</v>
      </c>
      <c r="L458" s="188">
        <v>0.61</v>
      </c>
      <c r="M458" s="188">
        <v>4.4999999999999998E-2</v>
      </c>
      <c r="N458" s="188">
        <v>6.4000000000000001E-2</v>
      </c>
      <c r="O458" s="188">
        <v>6.2E-2</v>
      </c>
      <c r="P458" s="188">
        <v>8.4000000000000005E-2</v>
      </c>
      <c r="Q458" s="144"/>
      <c r="R458" s="145">
        <v>48.25357537050499</v>
      </c>
      <c r="S458" s="145">
        <v>91.45097203966499</v>
      </c>
      <c r="T458" s="145">
        <v>8.6173469070030979</v>
      </c>
      <c r="U458" s="145">
        <v>11.113462886604497</v>
      </c>
      <c r="V458" s="145"/>
      <c r="W458" s="145">
        <v>44.446048407654182</v>
      </c>
      <c r="X458" s="145">
        <v>52.061102333355798</v>
      </c>
      <c r="Y458" s="145">
        <v>86.437033911990142</v>
      </c>
      <c r="Z458" s="145">
        <v>96.464910167339838</v>
      </c>
      <c r="AA458" s="145">
        <v>7.0491497818798834</v>
      </c>
      <c r="AB458" s="145">
        <v>10.185544032126312</v>
      </c>
      <c r="AC458" s="145">
        <v>9.375039128324417</v>
      </c>
      <c r="AD458" s="145">
        <v>12.851886644884576</v>
      </c>
    </row>
    <row r="459" spans="1:30" x14ac:dyDescent="0.25">
      <c r="A459" s="93" t="s">
        <v>5281</v>
      </c>
      <c r="B459" s="188" t="s">
        <v>143</v>
      </c>
      <c r="C459" s="188">
        <v>0.42194955691888208</v>
      </c>
      <c r="D459" s="188">
        <v>0.42808452624403542</v>
      </c>
      <c r="E459" s="188">
        <v>0.14996591683708249</v>
      </c>
      <c r="F459" s="187">
        <v>1</v>
      </c>
      <c r="G459" s="193">
        <v>1467</v>
      </c>
      <c r="H459" s="93"/>
      <c r="I459" s="188" t="s">
        <v>143</v>
      </c>
      <c r="J459" s="188" t="s">
        <v>143</v>
      </c>
      <c r="K459" s="188">
        <v>0.39700000000000002</v>
      </c>
      <c r="L459" s="188">
        <v>0.44700000000000001</v>
      </c>
      <c r="M459" s="188">
        <v>0.40300000000000002</v>
      </c>
      <c r="N459" s="188">
        <v>0.45400000000000001</v>
      </c>
      <c r="O459" s="188">
        <v>0.13300000000000001</v>
      </c>
      <c r="P459" s="188">
        <v>0.16900000000000001</v>
      </c>
      <c r="Q459" s="144"/>
      <c r="R459" s="145" t="s">
        <v>143</v>
      </c>
      <c r="S459" s="145">
        <v>28.10014747278063</v>
      </c>
      <c r="T459" s="145">
        <v>28.404220417072494</v>
      </c>
      <c r="U459" s="145">
        <v>9.7065938020108682</v>
      </c>
      <c r="V459" s="145"/>
      <c r="W459" s="145" t="s">
        <v>143</v>
      </c>
      <c r="X459" s="145" t="s">
        <v>143</v>
      </c>
      <c r="Y459" s="145">
        <v>25.886444511694961</v>
      </c>
      <c r="Z459" s="145">
        <v>30.3138504338663</v>
      </c>
      <c r="AA459" s="145">
        <v>26.182654910789978</v>
      </c>
      <c r="AB459" s="145">
        <v>30.625785923355011</v>
      </c>
      <c r="AC459" s="145">
        <v>8.4239336975756203</v>
      </c>
      <c r="AD459" s="145">
        <v>10.989253906446116</v>
      </c>
    </row>
    <row r="460" spans="1:30" x14ac:dyDescent="0.25">
      <c r="A460" s="93" t="s">
        <v>5282</v>
      </c>
      <c r="B460" s="188" t="s">
        <v>143</v>
      </c>
      <c r="C460" s="188">
        <v>0.70180722891566261</v>
      </c>
      <c r="D460" s="188">
        <v>0.13554216867469879</v>
      </c>
      <c r="E460" s="188">
        <v>0.16265060240963855</v>
      </c>
      <c r="F460" s="187">
        <v>1</v>
      </c>
      <c r="G460" s="193">
        <v>1992</v>
      </c>
      <c r="H460" s="93"/>
      <c r="I460" s="188" t="s">
        <v>143</v>
      </c>
      <c r="J460" s="188" t="s">
        <v>143</v>
      </c>
      <c r="K460" s="188">
        <v>0.68100000000000005</v>
      </c>
      <c r="L460" s="188">
        <v>0.72099999999999997</v>
      </c>
      <c r="M460" s="188">
        <v>0.121</v>
      </c>
      <c r="N460" s="188">
        <v>0.151</v>
      </c>
      <c r="O460" s="188">
        <v>0.14699999999999999</v>
      </c>
      <c r="P460" s="188">
        <v>0.18</v>
      </c>
      <c r="Q460" s="144"/>
      <c r="R460" s="145" t="s">
        <v>143</v>
      </c>
      <c r="S460" s="145">
        <v>139.83425997119977</v>
      </c>
      <c r="T460" s="145">
        <v>29.608274468863268</v>
      </c>
      <c r="U460" s="145">
        <v>31.848343536286617</v>
      </c>
      <c r="V460" s="145"/>
      <c r="W460" s="145" t="s">
        <v>143</v>
      </c>
      <c r="X460" s="145" t="s">
        <v>143</v>
      </c>
      <c r="Y460" s="145">
        <v>132.50405575532434</v>
      </c>
      <c r="Z460" s="145">
        <v>147.1644641870752</v>
      </c>
      <c r="AA460" s="145">
        <v>26.076546153509337</v>
      </c>
      <c r="AB460" s="145">
        <v>33.140002784217202</v>
      </c>
      <c r="AC460" s="145">
        <v>28.38041279566874</v>
      </c>
      <c r="AD460" s="145">
        <v>35.316274276904494</v>
      </c>
    </row>
    <row r="461" spans="1:30" x14ac:dyDescent="0.25">
      <c r="A461" s="93" t="s">
        <v>5283</v>
      </c>
      <c r="B461" s="188">
        <v>6.0063224446786093E-2</v>
      </c>
      <c r="C461" s="188">
        <v>0.51633298208640677</v>
      </c>
      <c r="D461" s="188">
        <v>0.30874604847207587</v>
      </c>
      <c r="E461" s="188">
        <v>0.1148577449947313</v>
      </c>
      <c r="F461" s="187">
        <v>1</v>
      </c>
      <c r="G461" s="193">
        <v>949</v>
      </c>
      <c r="H461" s="93"/>
      <c r="I461" s="188">
        <v>4.7E-2</v>
      </c>
      <c r="J461" s="188">
        <v>7.6999999999999999E-2</v>
      </c>
      <c r="K461" s="188">
        <v>0.48499999999999999</v>
      </c>
      <c r="L461" s="188">
        <v>0.54800000000000004</v>
      </c>
      <c r="M461" s="188">
        <v>0.28000000000000003</v>
      </c>
      <c r="N461" s="188">
        <v>0.33900000000000002</v>
      </c>
      <c r="O461" s="188">
        <v>9.6000000000000002E-2</v>
      </c>
      <c r="P461" s="188">
        <v>0.13700000000000001</v>
      </c>
      <c r="Q461" s="144"/>
      <c r="R461" s="145">
        <v>3.5623193829736759</v>
      </c>
      <c r="S461" s="145">
        <v>33.056573668200322</v>
      </c>
      <c r="T461" s="145">
        <v>19.77314821465496</v>
      </c>
      <c r="U461" s="145">
        <v>7.2480704441751334</v>
      </c>
      <c r="V461" s="145"/>
      <c r="W461" s="145">
        <v>2.6375115543397474</v>
      </c>
      <c r="X461" s="145">
        <v>4.4871272116076044</v>
      </c>
      <c r="Y461" s="145">
        <v>30.129619864085836</v>
      </c>
      <c r="Z461" s="145">
        <v>35.983527472314805</v>
      </c>
      <c r="AA461" s="145">
        <v>17.509035295034327</v>
      </c>
      <c r="AB461" s="145">
        <v>22.037261134275592</v>
      </c>
      <c r="AC461" s="145">
        <v>5.8873615360162974</v>
      </c>
      <c r="AD461" s="145">
        <v>8.6087793523339684</v>
      </c>
    </row>
    <row r="462" spans="1:30" x14ac:dyDescent="0.25">
      <c r="A462" s="93" t="s">
        <v>5284</v>
      </c>
      <c r="B462" s="188">
        <v>0.31259842519685038</v>
      </c>
      <c r="C462" s="188">
        <v>0.58818897637795275</v>
      </c>
      <c r="D462" s="188">
        <v>4.8818897637795275E-2</v>
      </c>
      <c r="E462" s="188">
        <v>5.0393700787401574E-2</v>
      </c>
      <c r="F462" s="187">
        <v>1</v>
      </c>
      <c r="G462" s="193">
        <v>1270</v>
      </c>
      <c r="H462" s="93"/>
      <c r="I462" s="188">
        <v>0.28799999999999998</v>
      </c>
      <c r="J462" s="188">
        <v>0.33900000000000002</v>
      </c>
      <c r="K462" s="188">
        <v>0.56100000000000005</v>
      </c>
      <c r="L462" s="188">
        <v>0.61499999999999999</v>
      </c>
      <c r="M462" s="188">
        <v>3.7999999999999999E-2</v>
      </c>
      <c r="N462" s="188">
        <v>6.2E-2</v>
      </c>
      <c r="O462" s="188">
        <v>0.04</v>
      </c>
      <c r="P462" s="188">
        <v>6.4000000000000001E-2</v>
      </c>
      <c r="Q462" s="144"/>
      <c r="R462" s="145">
        <v>50.280904446159447</v>
      </c>
      <c r="S462" s="145">
        <v>90.942862950155686</v>
      </c>
      <c r="T462" s="145">
        <v>7.2365208044803495</v>
      </c>
      <c r="U462" s="145">
        <v>7.8024852588642721</v>
      </c>
      <c r="V462" s="145"/>
      <c r="W462" s="145">
        <v>45.334792984077197</v>
      </c>
      <c r="X462" s="145">
        <v>55.227015908241697</v>
      </c>
      <c r="Y462" s="145">
        <v>84.421109262151475</v>
      </c>
      <c r="Z462" s="145">
        <v>97.464616638159896</v>
      </c>
      <c r="AA462" s="145">
        <v>5.43520424451164</v>
      </c>
      <c r="AB462" s="145">
        <v>9.0378373644490591</v>
      </c>
      <c r="AC462" s="145">
        <v>5.8908763704425251</v>
      </c>
      <c r="AD462" s="145">
        <v>9.7140941472860192</v>
      </c>
    </row>
    <row r="463" spans="1:30" x14ac:dyDescent="0.25">
      <c r="A463" s="93" t="s">
        <v>5285</v>
      </c>
      <c r="B463" s="188" t="s">
        <v>143</v>
      </c>
      <c r="C463" s="188">
        <v>0.50246791707798621</v>
      </c>
      <c r="D463" s="188">
        <v>0.39190523198420535</v>
      </c>
      <c r="E463" s="188">
        <v>0.10562685093780849</v>
      </c>
      <c r="F463" s="187">
        <v>1</v>
      </c>
      <c r="G463" s="193">
        <v>1013</v>
      </c>
      <c r="H463" s="93"/>
      <c r="I463" s="188" t="s">
        <v>143</v>
      </c>
      <c r="J463" s="188" t="s">
        <v>143</v>
      </c>
      <c r="K463" s="188">
        <v>0.47199999999999998</v>
      </c>
      <c r="L463" s="188">
        <v>0.53300000000000003</v>
      </c>
      <c r="M463" s="188">
        <v>0.36199999999999999</v>
      </c>
      <c r="N463" s="188">
        <v>0.42199999999999999</v>
      </c>
      <c r="O463" s="188">
        <v>8.7999999999999995E-2</v>
      </c>
      <c r="P463" s="188">
        <v>0.126</v>
      </c>
      <c r="Q463" s="144"/>
      <c r="R463" s="145" t="s">
        <v>143</v>
      </c>
      <c r="S463" s="145">
        <v>34.33051267379809</v>
      </c>
      <c r="T463" s="145">
        <v>26.896915776424738</v>
      </c>
      <c r="U463" s="145">
        <v>7.225803515404067</v>
      </c>
      <c r="V463" s="145"/>
      <c r="W463" s="145" t="s">
        <v>143</v>
      </c>
      <c r="X463" s="145" t="s">
        <v>143</v>
      </c>
      <c r="Y463" s="145">
        <v>31.348033160425551</v>
      </c>
      <c r="Z463" s="145">
        <v>37.312992187170629</v>
      </c>
      <c r="AA463" s="145">
        <v>24.251077463017136</v>
      </c>
      <c r="AB463" s="145">
        <v>29.542754089832339</v>
      </c>
      <c r="AC463" s="145">
        <v>5.8566557228850211</v>
      </c>
      <c r="AD463" s="145">
        <v>8.5949513079231128</v>
      </c>
    </row>
    <row r="464" spans="1:30" x14ac:dyDescent="0.25">
      <c r="A464" s="93" t="s">
        <v>5286</v>
      </c>
      <c r="B464" s="188" t="s">
        <v>143</v>
      </c>
      <c r="C464" s="188">
        <v>0.76371308016877637</v>
      </c>
      <c r="D464" s="188">
        <v>0.12151898734177215</v>
      </c>
      <c r="E464" s="188">
        <v>0.11476793248945148</v>
      </c>
      <c r="F464" s="187">
        <v>1</v>
      </c>
      <c r="G464" s="193">
        <v>1185</v>
      </c>
      <c r="H464" s="93"/>
      <c r="I464" s="188" t="s">
        <v>143</v>
      </c>
      <c r="J464" s="188" t="s">
        <v>143</v>
      </c>
      <c r="K464" s="188">
        <v>0.73899999999999999</v>
      </c>
      <c r="L464" s="188">
        <v>0.78700000000000003</v>
      </c>
      <c r="M464" s="188">
        <v>0.104</v>
      </c>
      <c r="N464" s="188">
        <v>0.14099999999999999</v>
      </c>
      <c r="O464" s="188">
        <v>9.8000000000000004E-2</v>
      </c>
      <c r="P464" s="188">
        <v>0.13400000000000001</v>
      </c>
      <c r="Q464" s="144"/>
      <c r="R464" s="145" t="s">
        <v>143</v>
      </c>
      <c r="S464" s="145">
        <v>132.89988481652733</v>
      </c>
      <c r="T464" s="145">
        <v>24.277022786382702</v>
      </c>
      <c r="U464" s="145">
        <v>19.831597190083521</v>
      </c>
      <c r="V464" s="145"/>
      <c r="W464" s="145" t="s">
        <v>143</v>
      </c>
      <c r="X464" s="145" t="s">
        <v>143</v>
      </c>
      <c r="Y464" s="145">
        <v>124.24111117755503</v>
      </c>
      <c r="Z464" s="145">
        <v>141.55865845549963</v>
      </c>
      <c r="AA464" s="145">
        <v>20.311775731273528</v>
      </c>
      <c r="AB464" s="145">
        <v>28.242269841491876</v>
      </c>
      <c r="AC464" s="145">
        <v>16.498528148052351</v>
      </c>
      <c r="AD464" s="145">
        <v>23.164666232114691</v>
      </c>
    </row>
    <row r="465" spans="1:30" x14ac:dyDescent="0.25">
      <c r="A465" s="93" t="s">
        <v>5287</v>
      </c>
      <c r="B465" s="188">
        <v>0.10973451327433628</v>
      </c>
      <c r="C465" s="188">
        <v>0.54690265486725664</v>
      </c>
      <c r="D465" s="188">
        <v>0.24955752212389382</v>
      </c>
      <c r="E465" s="188">
        <v>9.3805309734513273E-2</v>
      </c>
      <c r="F465" s="187">
        <v>1</v>
      </c>
      <c r="G465" s="193">
        <v>565</v>
      </c>
      <c r="H465" s="93"/>
      <c r="I465" s="188">
        <v>8.6999999999999994E-2</v>
      </c>
      <c r="J465" s="188">
        <v>0.13800000000000001</v>
      </c>
      <c r="K465" s="188">
        <v>0.50600000000000001</v>
      </c>
      <c r="L465" s="188">
        <v>0.58699999999999997</v>
      </c>
      <c r="M465" s="188">
        <v>0.216</v>
      </c>
      <c r="N465" s="188">
        <v>0.28699999999999998</v>
      </c>
      <c r="O465" s="188">
        <v>7.1999999999999995E-2</v>
      </c>
      <c r="P465" s="188">
        <v>0.121</v>
      </c>
      <c r="Q465" s="144"/>
      <c r="R465" s="145">
        <v>7.9154792223912551</v>
      </c>
      <c r="S465" s="145">
        <v>40.711243858583821</v>
      </c>
      <c r="T465" s="145">
        <v>18.242959385264776</v>
      </c>
      <c r="U465" s="145">
        <v>6.970749678052294</v>
      </c>
      <c r="V465" s="145"/>
      <c r="W465" s="145">
        <v>5.9451561640295809</v>
      </c>
      <c r="X465" s="145">
        <v>9.8858022807529302</v>
      </c>
      <c r="Y465" s="145">
        <v>36.171919637599771</v>
      </c>
      <c r="Z465" s="145">
        <v>45.25056807956787</v>
      </c>
      <c r="AA465" s="145">
        <v>15.231744099985889</v>
      </c>
      <c r="AB465" s="145">
        <v>21.254174670543662</v>
      </c>
      <c r="AC465" s="145">
        <v>5.0940377084843789</v>
      </c>
      <c r="AD465" s="145">
        <v>8.847461647620209</v>
      </c>
    </row>
    <row r="466" spans="1:30" x14ac:dyDescent="0.25">
      <c r="A466" s="93" t="s">
        <v>5288</v>
      </c>
      <c r="B466" s="188">
        <v>0.33192090395480228</v>
      </c>
      <c r="C466" s="188">
        <v>0.57062146892655363</v>
      </c>
      <c r="D466" s="188">
        <v>5.6497175141242938E-2</v>
      </c>
      <c r="E466" s="188">
        <v>4.0960451977401127E-2</v>
      </c>
      <c r="F466" s="187">
        <v>1</v>
      </c>
      <c r="G466" s="193">
        <v>708</v>
      </c>
      <c r="H466" s="93"/>
      <c r="I466" s="188">
        <v>0.29799999999999999</v>
      </c>
      <c r="J466" s="188">
        <v>0.36699999999999999</v>
      </c>
      <c r="K466" s="188">
        <v>0.53400000000000003</v>
      </c>
      <c r="L466" s="188">
        <v>0.60699999999999998</v>
      </c>
      <c r="M466" s="188">
        <v>4.2000000000000003E-2</v>
      </c>
      <c r="N466" s="188">
        <v>7.5999999999999998E-2</v>
      </c>
      <c r="O466" s="188">
        <v>2.9000000000000001E-2</v>
      </c>
      <c r="P466" s="188">
        <v>5.8000000000000003E-2</v>
      </c>
      <c r="Q466" s="144"/>
      <c r="R466" s="145">
        <v>58.658076271476169</v>
      </c>
      <c r="S466" s="145">
        <v>95.756950951862478</v>
      </c>
      <c r="T466" s="145">
        <v>8.8284269427572575</v>
      </c>
      <c r="U466" s="145">
        <v>6.6776989049178832</v>
      </c>
      <c r="V466" s="145"/>
      <c r="W466" s="145">
        <v>51.158271538290165</v>
      </c>
      <c r="X466" s="145">
        <v>66.157881004662173</v>
      </c>
      <c r="Y466" s="145">
        <v>86.419341664877209</v>
      </c>
      <c r="Z466" s="145">
        <v>105.09456023884775</v>
      </c>
      <c r="AA466" s="145">
        <v>6.0924690877972871</v>
      </c>
      <c r="AB466" s="145">
        <v>11.564384797717228</v>
      </c>
      <c r="AC466" s="145">
        <v>4.2472644943871032</v>
      </c>
      <c r="AD466" s="145">
        <v>9.1081333154486632</v>
      </c>
    </row>
    <row r="467" spans="1:30" x14ac:dyDescent="0.25">
      <c r="A467" s="93" t="s">
        <v>5289</v>
      </c>
      <c r="B467" s="188" t="s">
        <v>143</v>
      </c>
      <c r="C467" s="188">
        <v>0.55359999999999998</v>
      </c>
      <c r="D467" s="188">
        <v>0.33760000000000001</v>
      </c>
      <c r="E467" s="188">
        <v>0.10879999999999999</v>
      </c>
      <c r="F467" s="187">
        <v>1</v>
      </c>
      <c r="G467" s="193">
        <v>625</v>
      </c>
      <c r="H467" s="93"/>
      <c r="I467" s="188" t="s">
        <v>143</v>
      </c>
      <c r="J467" s="188" t="s">
        <v>143</v>
      </c>
      <c r="K467" s="188">
        <v>0.51400000000000001</v>
      </c>
      <c r="L467" s="188">
        <v>0.59199999999999997</v>
      </c>
      <c r="M467" s="188">
        <v>0.30199999999999999</v>
      </c>
      <c r="N467" s="188">
        <v>0.376</v>
      </c>
      <c r="O467" s="188">
        <v>8.6999999999999994E-2</v>
      </c>
      <c r="P467" s="188">
        <v>0.13600000000000001</v>
      </c>
      <c r="Q467" s="144"/>
      <c r="R467" s="145" t="s">
        <v>143</v>
      </c>
      <c r="S467" s="145">
        <v>45.68739380608227</v>
      </c>
      <c r="T467" s="145">
        <v>27.778524375852772</v>
      </c>
      <c r="U467" s="145">
        <v>9.0037302002257498</v>
      </c>
      <c r="V467" s="145"/>
      <c r="W467" s="145" t="s">
        <v>143</v>
      </c>
      <c r="X467" s="145" t="s">
        <v>143</v>
      </c>
      <c r="Y467" s="145">
        <v>40.873301571336306</v>
      </c>
      <c r="Z467" s="145">
        <v>50.501486040828233</v>
      </c>
      <c r="AA467" s="145">
        <v>24.030313508101724</v>
      </c>
      <c r="AB467" s="145">
        <v>31.52673524360382</v>
      </c>
      <c r="AC467" s="145">
        <v>6.8636793750908955</v>
      </c>
      <c r="AD467" s="145">
        <v>11.143781025360603</v>
      </c>
    </row>
    <row r="468" spans="1:30" x14ac:dyDescent="0.25">
      <c r="A468" s="93" t="s">
        <v>5290</v>
      </c>
      <c r="B468" s="188" t="s">
        <v>143</v>
      </c>
      <c r="C468" s="188">
        <v>0.70175438596491224</v>
      </c>
      <c r="D468" s="188">
        <v>0.1118421052631579</v>
      </c>
      <c r="E468" s="188">
        <v>0.18640350877192982</v>
      </c>
      <c r="F468" s="187">
        <v>0.99999999999999989</v>
      </c>
      <c r="G468" s="193">
        <v>456</v>
      </c>
      <c r="H468" s="93"/>
      <c r="I468" s="188" t="s">
        <v>143</v>
      </c>
      <c r="J468" s="188" t="s">
        <v>143</v>
      </c>
      <c r="K468" s="188">
        <v>0.65800000000000003</v>
      </c>
      <c r="L468" s="188">
        <v>0.74199999999999999</v>
      </c>
      <c r="M468" s="188">
        <v>8.5999999999999993E-2</v>
      </c>
      <c r="N468" s="188">
        <v>0.14399999999999999</v>
      </c>
      <c r="O468" s="188">
        <v>0.153</v>
      </c>
      <c r="P468" s="188">
        <v>0.22500000000000001</v>
      </c>
      <c r="Q468" s="144"/>
      <c r="R468" s="145" t="s">
        <v>143</v>
      </c>
      <c r="S468" s="145">
        <v>92.94471390514677</v>
      </c>
      <c r="T468" s="145">
        <v>16.954537323818307</v>
      </c>
      <c r="U468" s="145">
        <v>24.673677304262199</v>
      </c>
      <c r="V468" s="145"/>
      <c r="W468" s="145" t="s">
        <v>143</v>
      </c>
      <c r="X468" s="145" t="s">
        <v>143</v>
      </c>
      <c r="Y468" s="145">
        <v>82.761009681529046</v>
      </c>
      <c r="Z468" s="145">
        <v>103.12841812876449</v>
      </c>
      <c r="AA468" s="145">
        <v>12.301281537921652</v>
      </c>
      <c r="AB468" s="145">
        <v>21.607793109714962</v>
      </c>
      <c r="AC468" s="145">
        <v>19.428254632852482</v>
      </c>
      <c r="AD468" s="145">
        <v>29.919099975671916</v>
      </c>
    </row>
    <row r="469" spans="1:30" x14ac:dyDescent="0.25">
      <c r="A469" s="93" t="s">
        <v>5291</v>
      </c>
      <c r="B469" s="188">
        <v>7.1548821548821542E-2</v>
      </c>
      <c r="C469" s="188">
        <v>0.49663299663299665</v>
      </c>
      <c r="D469" s="188">
        <v>0.28114478114478114</v>
      </c>
      <c r="E469" s="188">
        <v>0.15067340067340068</v>
      </c>
      <c r="F469" s="187">
        <v>1</v>
      </c>
      <c r="G469" s="193">
        <v>1188</v>
      </c>
      <c r="H469" s="93"/>
      <c r="I469" s="188">
        <v>5.8000000000000003E-2</v>
      </c>
      <c r="J469" s="188">
        <v>8.7999999999999995E-2</v>
      </c>
      <c r="K469" s="188">
        <v>0.46800000000000003</v>
      </c>
      <c r="L469" s="188">
        <v>0.52500000000000002</v>
      </c>
      <c r="M469" s="188">
        <v>0.25600000000000001</v>
      </c>
      <c r="N469" s="188">
        <v>0.307</v>
      </c>
      <c r="O469" s="188">
        <v>0.13100000000000001</v>
      </c>
      <c r="P469" s="188">
        <v>0.17199999999999999</v>
      </c>
      <c r="Q469" s="144"/>
      <c r="R469" s="145">
        <v>4.6639932571748925</v>
      </c>
      <c r="S469" s="145">
        <v>31.580067656176464</v>
      </c>
      <c r="T469" s="145">
        <v>18.097566510591676</v>
      </c>
      <c r="U469" s="145">
        <v>9.2685962056678424</v>
      </c>
      <c r="V469" s="145"/>
      <c r="W469" s="145">
        <v>3.6724663084836591</v>
      </c>
      <c r="X469" s="145">
        <v>5.655520205866126</v>
      </c>
      <c r="Y469" s="145">
        <v>29.031811267895463</v>
      </c>
      <c r="Z469" s="145">
        <v>34.128324044457464</v>
      </c>
      <c r="AA469" s="145">
        <v>16.156667139377426</v>
      </c>
      <c r="AB469" s="145">
        <v>20.038465881805926</v>
      </c>
      <c r="AC469" s="145">
        <v>7.91077208899378</v>
      </c>
      <c r="AD469" s="145">
        <v>10.626420322341906</v>
      </c>
    </row>
    <row r="470" spans="1:30" x14ac:dyDescent="0.25">
      <c r="A470" s="93" t="s">
        <v>5292</v>
      </c>
      <c r="B470" s="188">
        <v>0.24122310305775765</v>
      </c>
      <c r="C470" s="188">
        <v>0.60305775764439407</v>
      </c>
      <c r="D470" s="188">
        <v>5.8323895809739526E-2</v>
      </c>
      <c r="E470" s="188">
        <v>9.7395243488108726E-2</v>
      </c>
      <c r="F470" s="187">
        <v>0.99999999999999989</v>
      </c>
      <c r="G470" s="193">
        <v>1766</v>
      </c>
      <c r="H470" s="93"/>
      <c r="I470" s="188">
        <v>0.222</v>
      </c>
      <c r="J470" s="188">
        <v>0.26200000000000001</v>
      </c>
      <c r="K470" s="188">
        <v>0.57999999999999996</v>
      </c>
      <c r="L470" s="188">
        <v>0.626</v>
      </c>
      <c r="M470" s="188">
        <v>4.8000000000000001E-2</v>
      </c>
      <c r="N470" s="188">
        <v>7.0000000000000007E-2</v>
      </c>
      <c r="O470" s="188">
        <v>8.4000000000000005E-2</v>
      </c>
      <c r="P470" s="188">
        <v>0.112</v>
      </c>
      <c r="Q470" s="144"/>
      <c r="R470" s="145">
        <v>40.628082866569265</v>
      </c>
      <c r="S470" s="145">
        <v>93.627244867711568</v>
      </c>
      <c r="T470" s="145">
        <v>9.9795228415301107</v>
      </c>
      <c r="U470" s="145">
        <v>14.597694121394248</v>
      </c>
      <c r="V470" s="145"/>
      <c r="W470" s="145">
        <v>36.769946254912142</v>
      </c>
      <c r="X470" s="145">
        <v>44.486219478226388</v>
      </c>
      <c r="Y470" s="145">
        <v>88.004045114759748</v>
      </c>
      <c r="Z470" s="145">
        <v>99.250444620663387</v>
      </c>
      <c r="AA470" s="145">
        <v>8.0522320981077993</v>
      </c>
      <c r="AB470" s="145">
        <v>11.906813584952422</v>
      </c>
      <c r="AC470" s="145">
        <v>12.416089187402264</v>
      </c>
      <c r="AD470" s="145">
        <v>16.779299055386232</v>
      </c>
    </row>
    <row r="471" spans="1:30" x14ac:dyDescent="0.25">
      <c r="A471" s="93" t="s">
        <v>5293</v>
      </c>
      <c r="B471" s="188" t="s">
        <v>143</v>
      </c>
      <c r="C471" s="188">
        <v>0.35538592027141647</v>
      </c>
      <c r="D471" s="188">
        <v>0.4393553859202714</v>
      </c>
      <c r="E471" s="188">
        <v>0.20525869380831213</v>
      </c>
      <c r="F471" s="187">
        <v>1</v>
      </c>
      <c r="G471" s="193">
        <v>1179</v>
      </c>
      <c r="H471" s="93"/>
      <c r="I471" s="188" t="s">
        <v>143</v>
      </c>
      <c r="J471" s="188" t="s">
        <v>143</v>
      </c>
      <c r="K471" s="188">
        <v>0.32900000000000001</v>
      </c>
      <c r="L471" s="188">
        <v>0.38300000000000001</v>
      </c>
      <c r="M471" s="188">
        <v>0.41099999999999998</v>
      </c>
      <c r="N471" s="188">
        <v>0.46800000000000003</v>
      </c>
      <c r="O471" s="188">
        <v>0.183</v>
      </c>
      <c r="P471" s="188">
        <v>0.22900000000000001</v>
      </c>
      <c r="Q471" s="144"/>
      <c r="R471" s="145" t="s">
        <v>143</v>
      </c>
      <c r="S471" s="145">
        <v>23.201711353111953</v>
      </c>
      <c r="T471" s="145">
        <v>29.096774943454253</v>
      </c>
      <c r="U471" s="145">
        <v>12.883193303606378</v>
      </c>
      <c r="V471" s="145"/>
      <c r="W471" s="145" t="s">
        <v>143</v>
      </c>
      <c r="X471" s="145" t="s">
        <v>143</v>
      </c>
      <c r="Y471" s="145">
        <v>20.980094918891819</v>
      </c>
      <c r="Z471" s="145">
        <v>25.423327787332088</v>
      </c>
      <c r="AA471" s="145">
        <v>26.591034709495265</v>
      </c>
      <c r="AB471" s="145">
        <v>31.602515177413242</v>
      </c>
      <c r="AC471" s="145">
        <v>11.259993761542589</v>
      </c>
      <c r="AD471" s="145">
        <v>14.506392845670167</v>
      </c>
    </row>
    <row r="472" spans="1:30" x14ac:dyDescent="0.25">
      <c r="A472" s="93" t="s">
        <v>5294</v>
      </c>
      <c r="B472" s="188" t="s">
        <v>143</v>
      </c>
      <c r="C472" s="188">
        <v>0.71639690358902186</v>
      </c>
      <c r="D472" s="188">
        <v>0.10063335679099226</v>
      </c>
      <c r="E472" s="188">
        <v>0.18296973961998592</v>
      </c>
      <c r="F472" s="187">
        <v>1</v>
      </c>
      <c r="G472" s="193">
        <v>1421</v>
      </c>
      <c r="H472" s="93"/>
      <c r="I472" s="188" t="s">
        <v>143</v>
      </c>
      <c r="J472" s="188" t="s">
        <v>143</v>
      </c>
      <c r="K472" s="188">
        <v>0.69199999999999995</v>
      </c>
      <c r="L472" s="188">
        <v>0.73899999999999999</v>
      </c>
      <c r="M472" s="188">
        <v>8.5999999999999993E-2</v>
      </c>
      <c r="N472" s="188">
        <v>0.11700000000000001</v>
      </c>
      <c r="O472" s="188">
        <v>0.16400000000000001</v>
      </c>
      <c r="P472" s="188">
        <v>0.20399999999999999</v>
      </c>
      <c r="Q472" s="144"/>
      <c r="R472" s="145" t="s">
        <v>143</v>
      </c>
      <c r="S472" s="145">
        <v>124.10856227990092</v>
      </c>
      <c r="T472" s="145">
        <v>20.565204147308695</v>
      </c>
      <c r="U472" s="145">
        <v>31.632458918443682</v>
      </c>
      <c r="V472" s="145"/>
      <c r="W472" s="145" t="s">
        <v>143</v>
      </c>
      <c r="X472" s="145" t="s">
        <v>143</v>
      </c>
      <c r="Y472" s="145">
        <v>116.48454403435835</v>
      </c>
      <c r="Z472" s="145">
        <v>131.7325805254435</v>
      </c>
      <c r="AA472" s="145">
        <v>17.194496567447786</v>
      </c>
      <c r="AB472" s="145">
        <v>23.935911727169604</v>
      </c>
      <c r="AC472" s="145">
        <v>27.787405745017544</v>
      </c>
      <c r="AD472" s="145">
        <v>35.477512091869819</v>
      </c>
    </row>
    <row r="473" spans="1:30" x14ac:dyDescent="0.25">
      <c r="A473" s="93" t="s">
        <v>5295</v>
      </c>
      <c r="B473" s="188">
        <v>4.8728813559322036E-2</v>
      </c>
      <c r="C473" s="188">
        <v>0.53919491525423724</v>
      </c>
      <c r="D473" s="188">
        <v>0.24364406779661016</v>
      </c>
      <c r="E473" s="188">
        <v>0.1684322033898305</v>
      </c>
      <c r="F473" s="187">
        <v>1</v>
      </c>
      <c r="G473" s="193">
        <v>944</v>
      </c>
      <c r="H473" s="93"/>
      <c r="I473" s="188">
        <v>3.6999999999999998E-2</v>
      </c>
      <c r="J473" s="188">
        <v>6.4000000000000001E-2</v>
      </c>
      <c r="K473" s="188">
        <v>0.50700000000000001</v>
      </c>
      <c r="L473" s="188">
        <v>0.57099999999999995</v>
      </c>
      <c r="M473" s="188">
        <v>0.217</v>
      </c>
      <c r="N473" s="188">
        <v>0.27200000000000002</v>
      </c>
      <c r="O473" s="188">
        <v>0.14599999999999999</v>
      </c>
      <c r="P473" s="188">
        <v>0.19400000000000001</v>
      </c>
      <c r="Q473" s="144"/>
      <c r="R473" s="145">
        <v>3.5368874820432685</v>
      </c>
      <c r="S473" s="145">
        <v>37.385783851690917</v>
      </c>
      <c r="T473" s="145">
        <v>16.754468420672204</v>
      </c>
      <c r="U473" s="145">
        <v>11.370160306246776</v>
      </c>
      <c r="V473" s="145"/>
      <c r="W473" s="145">
        <v>2.5147756883009018</v>
      </c>
      <c r="X473" s="145">
        <v>4.5589992757856352</v>
      </c>
      <c r="Y473" s="145">
        <v>34.137876210796776</v>
      </c>
      <c r="Z473" s="145">
        <v>40.633691492585058</v>
      </c>
      <c r="AA473" s="145">
        <v>14.589144834203555</v>
      </c>
      <c r="AB473" s="145">
        <v>18.919792007140853</v>
      </c>
      <c r="AC473" s="145">
        <v>9.6028040687420297</v>
      </c>
      <c r="AD473" s="145">
        <v>13.137516543751522</v>
      </c>
    </row>
    <row r="474" spans="1:30" x14ac:dyDescent="0.25">
      <c r="A474" s="93" t="s">
        <v>5296</v>
      </c>
      <c r="B474" s="188">
        <v>0.22005772005772006</v>
      </c>
      <c r="C474" s="188">
        <v>0.63419913419913421</v>
      </c>
      <c r="D474" s="188">
        <v>3.896103896103896E-2</v>
      </c>
      <c r="E474" s="188">
        <v>0.10678210678210678</v>
      </c>
      <c r="F474" s="187">
        <v>1</v>
      </c>
      <c r="G474" s="193">
        <v>1386</v>
      </c>
      <c r="H474" s="93"/>
      <c r="I474" s="188">
        <v>0.19900000000000001</v>
      </c>
      <c r="J474" s="188">
        <v>0.24299999999999999</v>
      </c>
      <c r="K474" s="188">
        <v>0.60899999999999999</v>
      </c>
      <c r="L474" s="188">
        <v>0.65900000000000003</v>
      </c>
      <c r="M474" s="188">
        <v>0.03</v>
      </c>
      <c r="N474" s="188">
        <v>0.05</v>
      </c>
      <c r="O474" s="188">
        <v>9.1999999999999998E-2</v>
      </c>
      <c r="P474" s="188">
        <v>0.124</v>
      </c>
      <c r="Q474" s="144"/>
      <c r="R474" s="145">
        <v>38.127354891234532</v>
      </c>
      <c r="S474" s="145">
        <v>92.537261352592466</v>
      </c>
      <c r="T474" s="145">
        <v>6.3752071654520961</v>
      </c>
      <c r="U474" s="145">
        <v>14.940878050293412</v>
      </c>
      <c r="V474" s="145"/>
      <c r="W474" s="145">
        <v>33.848349550341666</v>
      </c>
      <c r="X474" s="145">
        <v>42.406360232127398</v>
      </c>
      <c r="Y474" s="145">
        <v>86.419700807979126</v>
      </c>
      <c r="Z474" s="145">
        <v>98.654821897205807</v>
      </c>
      <c r="AA474" s="145">
        <v>4.6747977800415548</v>
      </c>
      <c r="AB474" s="145">
        <v>8.0756165508626374</v>
      </c>
      <c r="AC474" s="145">
        <v>12.533738133790756</v>
      </c>
      <c r="AD474" s="145">
        <v>17.348017966796068</v>
      </c>
    </row>
    <row r="475" spans="1:30" x14ac:dyDescent="0.25">
      <c r="A475" s="93" t="s">
        <v>5297</v>
      </c>
      <c r="B475" s="188" t="s">
        <v>143</v>
      </c>
      <c r="C475" s="188">
        <v>0.40828402366863903</v>
      </c>
      <c r="D475" s="188">
        <v>0.3981403212172443</v>
      </c>
      <c r="E475" s="188">
        <v>0.19357565511411665</v>
      </c>
      <c r="F475" s="187">
        <v>1</v>
      </c>
      <c r="G475" s="193">
        <v>1183</v>
      </c>
      <c r="H475" s="93"/>
      <c r="I475" s="188" t="s">
        <v>143</v>
      </c>
      <c r="J475" s="188" t="s">
        <v>143</v>
      </c>
      <c r="K475" s="188">
        <v>0.38100000000000001</v>
      </c>
      <c r="L475" s="188">
        <v>0.437</v>
      </c>
      <c r="M475" s="188">
        <v>0.371</v>
      </c>
      <c r="N475" s="188">
        <v>0.42599999999999999</v>
      </c>
      <c r="O475" s="188">
        <v>0.17199999999999999</v>
      </c>
      <c r="P475" s="188">
        <v>0.217</v>
      </c>
      <c r="Q475" s="144"/>
      <c r="R475" s="145" t="s">
        <v>143</v>
      </c>
      <c r="S475" s="145">
        <v>36.970590965109011</v>
      </c>
      <c r="T475" s="145">
        <v>35.844171980711501</v>
      </c>
      <c r="U475" s="145">
        <v>16.814754281145465</v>
      </c>
      <c r="V475" s="145"/>
      <c r="W475" s="145" t="s">
        <v>143</v>
      </c>
      <c r="X475" s="145" t="s">
        <v>143</v>
      </c>
      <c r="Y475" s="145">
        <v>33.673439496994476</v>
      </c>
      <c r="Z475" s="145">
        <v>40.267742433223546</v>
      </c>
      <c r="AA475" s="145">
        <v>32.607011944868304</v>
      </c>
      <c r="AB475" s="145">
        <v>39.081332016554697</v>
      </c>
      <c r="AC475" s="145">
        <v>14.636899812497161</v>
      </c>
      <c r="AD475" s="145">
        <v>18.992608749793767</v>
      </c>
    </row>
    <row r="476" spans="1:30" x14ac:dyDescent="0.25">
      <c r="A476" s="93" t="s">
        <v>5298</v>
      </c>
      <c r="B476" s="188" t="s">
        <v>143</v>
      </c>
      <c r="C476" s="188">
        <v>0.8125</v>
      </c>
      <c r="D476" s="188">
        <v>7.407407407407407E-2</v>
      </c>
      <c r="E476" s="188">
        <v>0.11342592592592593</v>
      </c>
      <c r="F476" s="187">
        <v>1</v>
      </c>
      <c r="G476" s="193">
        <v>1296</v>
      </c>
      <c r="H476" s="93"/>
      <c r="I476" s="188" t="s">
        <v>143</v>
      </c>
      <c r="J476" s="188" t="s">
        <v>143</v>
      </c>
      <c r="K476" s="188">
        <v>0.79</v>
      </c>
      <c r="L476" s="188">
        <v>0.83299999999999996</v>
      </c>
      <c r="M476" s="188">
        <v>6.0999999999999999E-2</v>
      </c>
      <c r="N476" s="188">
        <v>0.09</v>
      </c>
      <c r="O476" s="188">
        <v>9.7000000000000003E-2</v>
      </c>
      <c r="P476" s="188">
        <v>0.13200000000000001</v>
      </c>
      <c r="Q476" s="144"/>
      <c r="R476" s="145" t="s">
        <v>143</v>
      </c>
      <c r="S476" s="145">
        <v>176.01022470854815</v>
      </c>
      <c r="T476" s="145">
        <v>19.581675813985139</v>
      </c>
      <c r="U476" s="145">
        <v>24.808031403059722</v>
      </c>
      <c r="V476" s="145"/>
      <c r="W476" s="145" t="s">
        <v>143</v>
      </c>
      <c r="X476" s="145" t="s">
        <v>143</v>
      </c>
      <c r="Y476" s="145">
        <v>165.37908603523607</v>
      </c>
      <c r="Z476" s="145">
        <v>186.64136338186023</v>
      </c>
      <c r="AA476" s="145">
        <v>15.664524833001405</v>
      </c>
      <c r="AB476" s="145">
        <v>23.498826794968874</v>
      </c>
      <c r="AC476" s="145">
        <v>20.797612792645779</v>
      </c>
      <c r="AD476" s="145">
        <v>28.818450013473665</v>
      </c>
    </row>
    <row r="477" spans="1:30" x14ac:dyDescent="0.25">
      <c r="A477" s="93" t="s">
        <v>5299</v>
      </c>
      <c r="B477" s="188">
        <v>8.1414033208355649E-2</v>
      </c>
      <c r="C477" s="188">
        <v>0.54472415640064276</v>
      </c>
      <c r="D477" s="188">
        <v>0.24263524370648099</v>
      </c>
      <c r="E477" s="188">
        <v>0.13122656668452062</v>
      </c>
      <c r="F477" s="187">
        <v>0.99999999999999989</v>
      </c>
      <c r="G477" s="193">
        <v>1867</v>
      </c>
      <c r="H477" s="93"/>
      <c r="I477" s="188">
        <v>7.0000000000000007E-2</v>
      </c>
      <c r="J477" s="188">
        <v>9.5000000000000001E-2</v>
      </c>
      <c r="K477" s="188">
        <v>0.52200000000000002</v>
      </c>
      <c r="L477" s="188">
        <v>0.56699999999999995</v>
      </c>
      <c r="M477" s="188">
        <v>0.224</v>
      </c>
      <c r="N477" s="188">
        <v>0.26300000000000001</v>
      </c>
      <c r="O477" s="188">
        <v>0.11700000000000001</v>
      </c>
      <c r="P477" s="188">
        <v>0.14699999999999999</v>
      </c>
      <c r="Q477" s="144"/>
      <c r="R477" s="145">
        <v>6.2130082369354112</v>
      </c>
      <c r="S477" s="145">
        <v>41.415892715986203</v>
      </c>
      <c r="T477" s="145">
        <v>18.719507449483231</v>
      </c>
      <c r="U477" s="145">
        <v>10.008043721529736</v>
      </c>
      <c r="V477" s="145"/>
      <c r="W477" s="145">
        <v>5.2252828717564714</v>
      </c>
      <c r="X477" s="145">
        <v>7.2007336021143509</v>
      </c>
      <c r="Y477" s="145">
        <v>38.870454138022794</v>
      </c>
      <c r="Z477" s="145">
        <v>43.961331293949613</v>
      </c>
      <c r="AA477" s="145">
        <v>16.995649850305831</v>
      </c>
      <c r="AB477" s="145">
        <v>20.443365048660631</v>
      </c>
      <c r="AC477" s="145">
        <v>8.7548384208744299</v>
      </c>
      <c r="AD477" s="145">
        <v>11.261249022185043</v>
      </c>
    </row>
    <row r="478" spans="1:30" x14ac:dyDescent="0.25">
      <c r="A478" s="93" t="s">
        <v>5300</v>
      </c>
      <c r="B478" s="188">
        <v>0.28220035778175312</v>
      </c>
      <c r="C478" s="188">
        <v>0.62969588550983902</v>
      </c>
      <c r="D478" s="188">
        <v>3.8908765652951698E-2</v>
      </c>
      <c r="E478" s="188">
        <v>4.9194991055456175E-2</v>
      </c>
      <c r="F478" s="187">
        <v>1</v>
      </c>
      <c r="G478" s="193">
        <v>2236</v>
      </c>
      <c r="H478" s="93"/>
      <c r="I478" s="188">
        <v>0.26400000000000001</v>
      </c>
      <c r="J478" s="188">
        <v>0.30099999999999999</v>
      </c>
      <c r="K478" s="188">
        <v>0.60899999999999999</v>
      </c>
      <c r="L478" s="188">
        <v>0.64900000000000002</v>
      </c>
      <c r="M478" s="188">
        <v>3.2000000000000001E-2</v>
      </c>
      <c r="N478" s="188">
        <v>4.8000000000000001E-2</v>
      </c>
      <c r="O478" s="188">
        <v>4.1000000000000002E-2</v>
      </c>
      <c r="P478" s="188">
        <v>5.8999999999999997E-2</v>
      </c>
      <c r="Q478" s="144"/>
      <c r="R478" s="145">
        <v>48.295206050052727</v>
      </c>
      <c r="S478" s="145">
        <v>104.55925540309993</v>
      </c>
      <c r="T478" s="145">
        <v>6.1681094065076998</v>
      </c>
      <c r="U478" s="145">
        <v>8.0388658770722241</v>
      </c>
      <c r="V478" s="145"/>
      <c r="W478" s="145">
        <v>44.526906529745595</v>
      </c>
      <c r="X478" s="145">
        <v>52.063505570359858</v>
      </c>
      <c r="Y478" s="145">
        <v>99.09768890548014</v>
      </c>
      <c r="Z478" s="145">
        <v>110.02082190071971</v>
      </c>
      <c r="AA478" s="145">
        <v>4.871979553958008</v>
      </c>
      <c r="AB478" s="145">
        <v>7.4642392590573916</v>
      </c>
      <c r="AC478" s="145">
        <v>6.5365733338169649</v>
      </c>
      <c r="AD478" s="145">
        <v>9.5411584203274842</v>
      </c>
    </row>
    <row r="479" spans="1:30" x14ac:dyDescent="0.25">
      <c r="A479" s="93" t="s">
        <v>5301</v>
      </c>
      <c r="B479" s="188" t="s">
        <v>143</v>
      </c>
      <c r="C479" s="188">
        <v>0.47095036552520197</v>
      </c>
      <c r="D479" s="188">
        <v>0.38630242400923431</v>
      </c>
      <c r="E479" s="188">
        <v>0.14274721046556368</v>
      </c>
      <c r="F479" s="187">
        <v>1</v>
      </c>
      <c r="G479" s="193">
        <v>2599</v>
      </c>
      <c r="H479" s="93"/>
      <c r="I479" s="188" t="s">
        <v>143</v>
      </c>
      <c r="J479" s="188" t="s">
        <v>143</v>
      </c>
      <c r="K479" s="188">
        <v>0.45200000000000001</v>
      </c>
      <c r="L479" s="188">
        <v>0.49</v>
      </c>
      <c r="M479" s="188">
        <v>0.36799999999999999</v>
      </c>
      <c r="N479" s="188">
        <v>0.40500000000000003</v>
      </c>
      <c r="O479" s="188">
        <v>0.13</v>
      </c>
      <c r="P479" s="188">
        <v>0.157</v>
      </c>
      <c r="Q479" s="144"/>
      <c r="R479" s="145" t="s">
        <v>143</v>
      </c>
      <c r="S479" s="145">
        <v>50.189445089734555</v>
      </c>
      <c r="T479" s="145">
        <v>41.681648170075881</v>
      </c>
      <c r="U479" s="145">
        <v>15.225062281349588</v>
      </c>
      <c r="V479" s="145"/>
      <c r="W479" s="145" t="s">
        <v>143</v>
      </c>
      <c r="X479" s="145" t="s">
        <v>143</v>
      </c>
      <c r="Y479" s="145">
        <v>47.377688274555368</v>
      </c>
      <c r="Z479" s="145">
        <v>53.001201904913742</v>
      </c>
      <c r="AA479" s="145">
        <v>39.103344312465197</v>
      </c>
      <c r="AB479" s="145">
        <v>44.259952027686566</v>
      </c>
      <c r="AC479" s="145">
        <v>13.675788417455692</v>
      </c>
      <c r="AD479" s="145">
        <v>16.774336145243485</v>
      </c>
    </row>
    <row r="480" spans="1:30" x14ac:dyDescent="0.25">
      <c r="A480" s="93" t="s">
        <v>5302</v>
      </c>
      <c r="B480" s="188" t="s">
        <v>143</v>
      </c>
      <c r="C480" s="188">
        <v>0.71794871794871795</v>
      </c>
      <c r="D480" s="188">
        <v>0.11225071225071225</v>
      </c>
      <c r="E480" s="188">
        <v>0.16980056980056979</v>
      </c>
      <c r="F480" s="187">
        <v>1</v>
      </c>
      <c r="G480" s="193">
        <v>1755</v>
      </c>
      <c r="H480" s="93"/>
      <c r="I480" s="188" t="s">
        <v>143</v>
      </c>
      <c r="J480" s="188" t="s">
        <v>143</v>
      </c>
      <c r="K480" s="188">
        <v>0.69599999999999995</v>
      </c>
      <c r="L480" s="188">
        <v>0.73899999999999999</v>
      </c>
      <c r="M480" s="188">
        <v>9.8000000000000004E-2</v>
      </c>
      <c r="N480" s="188">
        <v>0.128</v>
      </c>
      <c r="O480" s="188">
        <v>0.153</v>
      </c>
      <c r="P480" s="188">
        <v>0.188</v>
      </c>
      <c r="Q480" s="144"/>
      <c r="R480" s="145" t="s">
        <v>143</v>
      </c>
      <c r="S480" s="145">
        <v>114.17880794161215</v>
      </c>
      <c r="T480" s="145">
        <v>19.89917640318901</v>
      </c>
      <c r="U480" s="145">
        <v>27.93697282591237</v>
      </c>
      <c r="V480" s="145"/>
      <c r="W480" s="145" t="s">
        <v>143</v>
      </c>
      <c r="X480" s="145" t="s">
        <v>143</v>
      </c>
      <c r="Y480" s="145">
        <v>107.87422585994216</v>
      </c>
      <c r="Z480" s="145">
        <v>120.48339002328214</v>
      </c>
      <c r="AA480" s="145">
        <v>17.120371475993181</v>
      </c>
      <c r="AB480" s="145">
        <v>22.677981330384839</v>
      </c>
      <c r="AC480" s="145">
        <v>24.765015873952379</v>
      </c>
      <c r="AD480" s="145">
        <v>31.108929777872362</v>
      </c>
    </row>
    <row r="481" spans="1:30" x14ac:dyDescent="0.25">
      <c r="A481" s="93" t="s">
        <v>5303</v>
      </c>
      <c r="B481" s="188">
        <v>9.1620111731843576E-2</v>
      </c>
      <c r="C481" s="188">
        <v>0.49832402234636869</v>
      </c>
      <c r="D481" s="188">
        <v>0.20782122905027933</v>
      </c>
      <c r="E481" s="188">
        <v>0.20223463687150839</v>
      </c>
      <c r="F481" s="187">
        <v>1</v>
      </c>
      <c r="G481" s="193">
        <v>895</v>
      </c>
      <c r="H481" s="93"/>
      <c r="I481" s="188">
        <v>7.3999999999999996E-2</v>
      </c>
      <c r="J481" s="188">
        <v>0.112</v>
      </c>
      <c r="K481" s="188">
        <v>0.46600000000000003</v>
      </c>
      <c r="L481" s="188">
        <v>0.53100000000000003</v>
      </c>
      <c r="M481" s="188">
        <v>0.183</v>
      </c>
      <c r="N481" s="188">
        <v>0.23599999999999999</v>
      </c>
      <c r="O481" s="188">
        <v>0.17699999999999999</v>
      </c>
      <c r="P481" s="188">
        <v>0.23</v>
      </c>
      <c r="Q481" s="144"/>
      <c r="R481" s="145">
        <v>6.7603467241510176</v>
      </c>
      <c r="S481" s="145">
        <v>35.153275378065949</v>
      </c>
      <c r="T481" s="145">
        <v>14.761653874694041</v>
      </c>
      <c r="U481" s="145">
        <v>13.745023790643211</v>
      </c>
      <c r="V481" s="145"/>
      <c r="W481" s="145">
        <v>5.2970981292865682</v>
      </c>
      <c r="X481" s="145">
        <v>8.223595319015466</v>
      </c>
      <c r="Y481" s="145">
        <v>31.89074594569961</v>
      </c>
      <c r="Z481" s="145">
        <v>38.415804810432292</v>
      </c>
      <c r="AA481" s="145">
        <v>12.64019500009973</v>
      </c>
      <c r="AB481" s="145">
        <v>16.883112749288351</v>
      </c>
      <c r="AC481" s="145">
        <v>11.742571028815036</v>
      </c>
      <c r="AD481" s="145">
        <v>15.747476552471387</v>
      </c>
    </row>
    <row r="482" spans="1:30" x14ac:dyDescent="0.25">
      <c r="A482" s="93" t="s">
        <v>5304</v>
      </c>
      <c r="B482" s="188">
        <v>0.26202440775305097</v>
      </c>
      <c r="C482" s="188">
        <v>0.5714285714285714</v>
      </c>
      <c r="D482" s="188">
        <v>4.1636755204594401E-2</v>
      </c>
      <c r="E482" s="188">
        <v>0.1249102656137832</v>
      </c>
      <c r="F482" s="187">
        <v>0.99999999999999989</v>
      </c>
      <c r="G482" s="193">
        <v>1393</v>
      </c>
      <c r="H482" s="93"/>
      <c r="I482" s="188">
        <v>0.24</v>
      </c>
      <c r="J482" s="188">
        <v>0.28599999999999998</v>
      </c>
      <c r="K482" s="188">
        <v>0.54500000000000004</v>
      </c>
      <c r="L482" s="188">
        <v>0.59699999999999998</v>
      </c>
      <c r="M482" s="188">
        <v>3.2000000000000001E-2</v>
      </c>
      <c r="N482" s="188">
        <v>5.2999999999999999E-2</v>
      </c>
      <c r="O482" s="188">
        <v>0.109</v>
      </c>
      <c r="P482" s="188">
        <v>0.14299999999999999</v>
      </c>
      <c r="Q482" s="144"/>
      <c r="R482" s="145">
        <v>52.039131177728422</v>
      </c>
      <c r="S482" s="145">
        <v>102.60468098833047</v>
      </c>
      <c r="T482" s="145">
        <v>7.2986921961461331</v>
      </c>
      <c r="U482" s="145">
        <v>21.657938059767012</v>
      </c>
      <c r="V482" s="145"/>
      <c r="W482" s="145">
        <v>46.700380048558692</v>
      </c>
      <c r="X482" s="145">
        <v>57.377882306898151</v>
      </c>
      <c r="Y482" s="145">
        <v>95.476697058277125</v>
      </c>
      <c r="Z482" s="145">
        <v>109.73266491838382</v>
      </c>
      <c r="AA482" s="145">
        <v>5.4202963319847282</v>
      </c>
      <c r="AB482" s="145">
        <v>9.177088060307538</v>
      </c>
      <c r="AC482" s="145">
        <v>18.439845327438775</v>
      </c>
      <c r="AD482" s="145">
        <v>24.87603079209525</v>
      </c>
    </row>
    <row r="483" spans="1:30" x14ac:dyDescent="0.25">
      <c r="A483" s="93" t="s">
        <v>5305</v>
      </c>
      <c r="B483" s="188" t="s">
        <v>143</v>
      </c>
      <c r="C483" s="188">
        <v>0.39136302294197028</v>
      </c>
      <c r="D483" s="188">
        <v>0.38056680161943318</v>
      </c>
      <c r="E483" s="188">
        <v>0.22807017543859648</v>
      </c>
      <c r="F483" s="187">
        <v>1</v>
      </c>
      <c r="G483" s="193">
        <v>741</v>
      </c>
      <c r="H483" s="93"/>
      <c r="I483" s="188" t="s">
        <v>143</v>
      </c>
      <c r="J483" s="188" t="s">
        <v>143</v>
      </c>
      <c r="K483" s="188">
        <v>0.35699999999999998</v>
      </c>
      <c r="L483" s="188">
        <v>0.42699999999999999</v>
      </c>
      <c r="M483" s="188">
        <v>0.34599999999999997</v>
      </c>
      <c r="N483" s="188">
        <v>0.41599999999999998</v>
      </c>
      <c r="O483" s="188">
        <v>0.19900000000000001</v>
      </c>
      <c r="P483" s="188">
        <v>0.26</v>
      </c>
      <c r="Q483" s="144"/>
      <c r="R483" s="145" t="s">
        <v>143</v>
      </c>
      <c r="S483" s="145">
        <v>23.540990340900237</v>
      </c>
      <c r="T483" s="145">
        <v>22.719895710497301</v>
      </c>
      <c r="U483" s="145">
        <v>13.563881836527806</v>
      </c>
      <c r="V483" s="145"/>
      <c r="W483" s="145" t="s">
        <v>143</v>
      </c>
      <c r="X483" s="145" t="s">
        <v>143</v>
      </c>
      <c r="Y483" s="145">
        <v>20.831536219847155</v>
      </c>
      <c r="Z483" s="145">
        <v>26.250444461953318</v>
      </c>
      <c r="AA483" s="145">
        <v>20.068113512739124</v>
      </c>
      <c r="AB483" s="145">
        <v>25.371677908255478</v>
      </c>
      <c r="AC483" s="145">
        <v>11.518865805789767</v>
      </c>
      <c r="AD483" s="145">
        <v>15.608897867265844</v>
      </c>
    </row>
    <row r="484" spans="1:30" x14ac:dyDescent="0.25">
      <c r="A484" s="93" t="s">
        <v>5306</v>
      </c>
      <c r="B484" s="188" t="s">
        <v>143</v>
      </c>
      <c r="C484" s="188">
        <v>0.65547877591312931</v>
      </c>
      <c r="D484" s="188">
        <v>8.6870681145113524E-2</v>
      </c>
      <c r="E484" s="188">
        <v>0.25765054294175715</v>
      </c>
      <c r="F484" s="187">
        <v>1</v>
      </c>
      <c r="G484" s="193">
        <v>1013</v>
      </c>
      <c r="H484" s="93"/>
      <c r="I484" s="188" t="s">
        <v>143</v>
      </c>
      <c r="J484" s="188" t="s">
        <v>143</v>
      </c>
      <c r="K484" s="188">
        <v>0.626</v>
      </c>
      <c r="L484" s="188">
        <v>0.68400000000000005</v>
      </c>
      <c r="M484" s="188">
        <v>7.0999999999999994E-2</v>
      </c>
      <c r="N484" s="188">
        <v>0.106</v>
      </c>
      <c r="O484" s="188">
        <v>0.23200000000000001</v>
      </c>
      <c r="P484" s="188">
        <v>0.28499999999999998</v>
      </c>
      <c r="Q484" s="144"/>
      <c r="R484" s="145" t="s">
        <v>143</v>
      </c>
      <c r="S484" s="145">
        <v>123.43112340127186</v>
      </c>
      <c r="T484" s="145">
        <v>17.48339960131559</v>
      </c>
      <c r="U484" s="145">
        <v>46.075878104003777</v>
      </c>
      <c r="V484" s="145"/>
      <c r="W484" s="145" t="s">
        <v>143</v>
      </c>
      <c r="X484" s="145" t="s">
        <v>143</v>
      </c>
      <c r="Y484" s="145">
        <v>114.04261253226267</v>
      </c>
      <c r="Z484" s="145">
        <v>132.81963427028106</v>
      </c>
      <c r="AA484" s="145">
        <v>13.83047574837035</v>
      </c>
      <c r="AB484" s="145">
        <v>21.136323454260829</v>
      </c>
      <c r="AC484" s="145">
        <v>40.485908603336412</v>
      </c>
      <c r="AD484" s="145">
        <v>51.665847604671143</v>
      </c>
    </row>
    <row r="485" spans="1:30" x14ac:dyDescent="0.25">
      <c r="A485" s="93" t="s">
        <v>5307</v>
      </c>
      <c r="B485" s="188">
        <v>6.747230614300101E-2</v>
      </c>
      <c r="C485" s="188">
        <v>0.50352467270896273</v>
      </c>
      <c r="D485" s="188">
        <v>0.21248741188318226</v>
      </c>
      <c r="E485" s="188">
        <v>0.21651560926485397</v>
      </c>
      <c r="F485" s="187">
        <v>1</v>
      </c>
      <c r="G485" s="193">
        <v>993</v>
      </c>
      <c r="H485" s="93"/>
      <c r="I485" s="188">
        <v>5.2999999999999999E-2</v>
      </c>
      <c r="J485" s="188">
        <v>8.5000000000000006E-2</v>
      </c>
      <c r="K485" s="188">
        <v>0.47199999999999998</v>
      </c>
      <c r="L485" s="188">
        <v>0.53500000000000003</v>
      </c>
      <c r="M485" s="188">
        <v>0.188</v>
      </c>
      <c r="N485" s="188">
        <v>0.23899999999999999</v>
      </c>
      <c r="O485" s="188">
        <v>0.192</v>
      </c>
      <c r="P485" s="188">
        <v>0.24299999999999999</v>
      </c>
      <c r="Q485" s="144"/>
      <c r="R485" s="145">
        <v>5.0470773865507272</v>
      </c>
      <c r="S485" s="145">
        <v>36.785078866143145</v>
      </c>
      <c r="T485" s="145">
        <v>14.659134775462615</v>
      </c>
      <c r="U485" s="145">
        <v>15.412570131607119</v>
      </c>
      <c r="V485" s="145"/>
      <c r="W485" s="145">
        <v>3.8385440522719034</v>
      </c>
      <c r="X485" s="145">
        <v>6.2556107208295515</v>
      </c>
      <c r="Y485" s="145">
        <v>33.560724539569577</v>
      </c>
      <c r="Z485" s="145">
        <v>40.009433192716713</v>
      </c>
      <c r="AA485" s="145">
        <v>12.681148920858359</v>
      </c>
      <c r="AB485" s="145">
        <v>16.637120630066871</v>
      </c>
      <c r="AC485" s="145">
        <v>13.35235815666336</v>
      </c>
      <c r="AD485" s="145">
        <v>17.472782106550877</v>
      </c>
    </row>
    <row r="486" spans="1:30" x14ac:dyDescent="0.25">
      <c r="A486" s="93" t="s">
        <v>5308</v>
      </c>
      <c r="B486" s="188">
        <v>0.30031201248049921</v>
      </c>
      <c r="C486" s="188">
        <v>0.55382215288611547</v>
      </c>
      <c r="D486" s="188">
        <v>3.6661466458658344E-2</v>
      </c>
      <c r="E486" s="188">
        <v>0.10920436817472699</v>
      </c>
      <c r="F486" s="187">
        <v>1</v>
      </c>
      <c r="G486" s="193">
        <v>1282</v>
      </c>
      <c r="H486" s="93"/>
      <c r="I486" s="188">
        <v>0.27600000000000002</v>
      </c>
      <c r="J486" s="188">
        <v>0.32600000000000001</v>
      </c>
      <c r="K486" s="188">
        <v>0.52600000000000002</v>
      </c>
      <c r="L486" s="188">
        <v>0.58099999999999996</v>
      </c>
      <c r="M486" s="188">
        <v>2.8000000000000001E-2</v>
      </c>
      <c r="N486" s="188">
        <v>4.8000000000000001E-2</v>
      </c>
      <c r="O486" s="188">
        <v>9.2999999999999999E-2</v>
      </c>
      <c r="P486" s="188">
        <v>0.127</v>
      </c>
      <c r="Q486" s="144"/>
      <c r="R486" s="145">
        <v>53.03549065253852</v>
      </c>
      <c r="S486" s="145">
        <v>90.67942164954502</v>
      </c>
      <c r="T486" s="145">
        <v>5.4216734696857296</v>
      </c>
      <c r="U486" s="145">
        <v>17.779073571847761</v>
      </c>
      <c r="V486" s="145"/>
      <c r="W486" s="145">
        <v>47.73773043645231</v>
      </c>
      <c r="X486" s="145">
        <v>58.333250868624731</v>
      </c>
      <c r="Y486" s="145">
        <v>84.009271065999812</v>
      </c>
      <c r="Z486" s="145">
        <v>97.349572233090228</v>
      </c>
      <c r="AA486" s="145">
        <v>3.8716420547479933</v>
      </c>
      <c r="AB486" s="145">
        <v>6.9717048846234659</v>
      </c>
      <c r="AC486" s="145">
        <v>14.833965875669582</v>
      </c>
      <c r="AD486" s="145">
        <v>20.724181268025937</v>
      </c>
    </row>
    <row r="487" spans="1:30" x14ac:dyDescent="0.25">
      <c r="A487" s="93" t="s">
        <v>5309</v>
      </c>
      <c r="B487" s="188" t="s">
        <v>143</v>
      </c>
      <c r="C487" s="188">
        <v>0.39804639804639802</v>
      </c>
      <c r="D487" s="188">
        <v>0.44688644688644691</v>
      </c>
      <c r="E487" s="188">
        <v>0.15506715506715507</v>
      </c>
      <c r="F487" s="187">
        <v>1</v>
      </c>
      <c r="G487" s="193">
        <v>819</v>
      </c>
      <c r="H487" s="93"/>
      <c r="I487" s="188" t="s">
        <v>143</v>
      </c>
      <c r="J487" s="188" t="s">
        <v>143</v>
      </c>
      <c r="K487" s="188">
        <v>0.36499999999999999</v>
      </c>
      <c r="L487" s="188">
        <v>0.432</v>
      </c>
      <c r="M487" s="188">
        <v>0.41299999999999998</v>
      </c>
      <c r="N487" s="188">
        <v>0.48099999999999998</v>
      </c>
      <c r="O487" s="188">
        <v>0.13200000000000001</v>
      </c>
      <c r="P487" s="188">
        <v>0.18099999999999999</v>
      </c>
      <c r="Q487" s="144"/>
      <c r="R487" s="145" t="s">
        <v>143</v>
      </c>
      <c r="S487" s="145">
        <v>24.024928757863705</v>
      </c>
      <c r="T487" s="145">
        <v>26.459390080442585</v>
      </c>
      <c r="U487" s="145">
        <v>9.2262401867638157</v>
      </c>
      <c r="V487" s="145"/>
      <c r="W487" s="145" t="s">
        <v>143</v>
      </c>
      <c r="X487" s="145" t="s">
        <v>143</v>
      </c>
      <c r="Y487" s="145">
        <v>21.416917991983141</v>
      </c>
      <c r="Z487" s="145">
        <v>26.63293952374427</v>
      </c>
      <c r="AA487" s="145">
        <v>23.748603308958955</v>
      </c>
      <c r="AB487" s="145">
        <v>29.170176851926215</v>
      </c>
      <c r="AC487" s="145">
        <v>7.621595186480179</v>
      </c>
      <c r="AD487" s="145">
        <v>10.830885187047453</v>
      </c>
    </row>
    <row r="488" spans="1:30" x14ac:dyDescent="0.25">
      <c r="A488" s="93" t="s">
        <v>5310</v>
      </c>
      <c r="B488" s="188" t="s">
        <v>143</v>
      </c>
      <c r="C488" s="188">
        <v>0.72159090909090906</v>
      </c>
      <c r="D488" s="188">
        <v>9.2803030303030304E-2</v>
      </c>
      <c r="E488" s="188">
        <v>0.18560606060606061</v>
      </c>
      <c r="F488" s="187">
        <v>1</v>
      </c>
      <c r="G488" s="193">
        <v>1056</v>
      </c>
      <c r="H488" s="93"/>
      <c r="I488" s="188" t="s">
        <v>143</v>
      </c>
      <c r="J488" s="188" t="s">
        <v>143</v>
      </c>
      <c r="K488" s="188">
        <v>0.69399999999999995</v>
      </c>
      <c r="L488" s="188">
        <v>0.748</v>
      </c>
      <c r="M488" s="188">
        <v>7.6999999999999999E-2</v>
      </c>
      <c r="N488" s="188">
        <v>0.112</v>
      </c>
      <c r="O488" s="188">
        <v>0.16300000000000001</v>
      </c>
      <c r="P488" s="188">
        <v>0.21</v>
      </c>
      <c r="Q488" s="144"/>
      <c r="R488" s="145" t="s">
        <v>143</v>
      </c>
      <c r="S488" s="145">
        <v>125.88595908136155</v>
      </c>
      <c r="T488" s="145">
        <v>17.279672229278212</v>
      </c>
      <c r="U488" s="145">
        <v>31.754734440309154</v>
      </c>
      <c r="V488" s="145"/>
      <c r="W488" s="145" t="s">
        <v>143</v>
      </c>
      <c r="X488" s="145" t="s">
        <v>143</v>
      </c>
      <c r="Y488" s="145">
        <v>116.94763949437252</v>
      </c>
      <c r="Z488" s="145">
        <v>134.82427866835059</v>
      </c>
      <c r="AA488" s="145">
        <v>13.858471674477235</v>
      </c>
      <c r="AB488" s="145">
        <v>20.700872784079188</v>
      </c>
      <c r="AC488" s="145">
        <v>27.309071618665872</v>
      </c>
      <c r="AD488" s="145">
        <v>36.200397261952432</v>
      </c>
    </row>
    <row r="489" spans="1:30" x14ac:dyDescent="0.25">
      <c r="A489" s="93" t="s">
        <v>5311</v>
      </c>
      <c r="B489" s="188">
        <v>5.6384742951907131E-2</v>
      </c>
      <c r="C489" s="188">
        <v>0.38474295190713104</v>
      </c>
      <c r="D489" s="188">
        <v>0.24378109452736318</v>
      </c>
      <c r="E489" s="188">
        <v>0.31509121061359868</v>
      </c>
      <c r="F489" s="187">
        <v>1</v>
      </c>
      <c r="G489" s="193">
        <v>603</v>
      </c>
      <c r="H489" s="93"/>
      <c r="I489" s="188">
        <v>4.1000000000000002E-2</v>
      </c>
      <c r="J489" s="188">
        <v>7.8E-2</v>
      </c>
      <c r="K489" s="188">
        <v>0.34699999999999998</v>
      </c>
      <c r="L489" s="188">
        <v>0.42399999999999999</v>
      </c>
      <c r="M489" s="188">
        <v>0.21099999999999999</v>
      </c>
      <c r="N489" s="188">
        <v>0.28000000000000003</v>
      </c>
      <c r="O489" s="188">
        <v>0.27900000000000003</v>
      </c>
      <c r="P489" s="188">
        <v>0.35299999999999998</v>
      </c>
      <c r="Q489" s="144"/>
      <c r="R489" s="145">
        <v>3.5610849955657113</v>
      </c>
      <c r="S489" s="145">
        <v>24.071432707802479</v>
      </c>
      <c r="T489" s="145">
        <v>14.789615077109069</v>
      </c>
      <c r="U489" s="145">
        <v>18.766018039692437</v>
      </c>
      <c r="V489" s="145"/>
      <c r="W489" s="145">
        <v>2.3640717604747072</v>
      </c>
      <c r="X489" s="145">
        <v>4.7580982306567154</v>
      </c>
      <c r="Y489" s="145">
        <v>20.973913424371773</v>
      </c>
      <c r="Z489" s="145">
        <v>27.168951991233186</v>
      </c>
      <c r="AA489" s="145">
        <v>12.398754368234705</v>
      </c>
      <c r="AB489" s="145">
        <v>17.180475785983433</v>
      </c>
      <c r="AC489" s="145">
        <v>16.097615161893589</v>
      </c>
      <c r="AD489" s="145">
        <v>21.434420917491284</v>
      </c>
    </row>
    <row r="490" spans="1:30" x14ac:dyDescent="0.25">
      <c r="A490" s="93" t="s">
        <v>5312</v>
      </c>
      <c r="B490" s="188">
        <v>0.17096774193548386</v>
      </c>
      <c r="C490" s="188">
        <v>0.44946236559139785</v>
      </c>
      <c r="D490" s="188">
        <v>3.9784946236559142E-2</v>
      </c>
      <c r="E490" s="188">
        <v>0.33978494623655914</v>
      </c>
      <c r="F490" s="187">
        <v>1</v>
      </c>
      <c r="G490" s="193">
        <v>930</v>
      </c>
      <c r="H490" s="93"/>
      <c r="I490" s="188">
        <v>0.14799999999999999</v>
      </c>
      <c r="J490" s="188">
        <v>0.19700000000000001</v>
      </c>
      <c r="K490" s="188">
        <v>0.41799999999999998</v>
      </c>
      <c r="L490" s="188">
        <v>0.48199999999999998</v>
      </c>
      <c r="M490" s="188">
        <v>2.9000000000000001E-2</v>
      </c>
      <c r="N490" s="188">
        <v>5.3999999999999999E-2</v>
      </c>
      <c r="O490" s="188">
        <v>0.31</v>
      </c>
      <c r="P490" s="188">
        <v>0.371</v>
      </c>
      <c r="Q490" s="144"/>
      <c r="R490" s="145">
        <v>30.665712044319324</v>
      </c>
      <c r="S490" s="145">
        <v>73.529247895034416</v>
      </c>
      <c r="T490" s="145">
        <v>6.9372841330533657</v>
      </c>
      <c r="U490" s="145">
        <v>56.054201030449285</v>
      </c>
      <c r="V490" s="145"/>
      <c r="W490" s="145">
        <v>25.899091697790332</v>
      </c>
      <c r="X490" s="145">
        <v>35.432332390848316</v>
      </c>
      <c r="Y490" s="145">
        <v>66.480239071101792</v>
      </c>
      <c r="Z490" s="145">
        <v>80.57825671896704</v>
      </c>
      <c r="AA490" s="145">
        <v>4.7019384602513119</v>
      </c>
      <c r="AB490" s="145">
        <v>9.1726298058554185</v>
      </c>
      <c r="AC490" s="145">
        <v>49.8737424996568</v>
      </c>
      <c r="AD490" s="145">
        <v>62.23465956124177</v>
      </c>
    </row>
    <row r="491" spans="1:30" x14ac:dyDescent="0.25">
      <c r="A491" s="93" t="s">
        <v>5313</v>
      </c>
      <c r="B491" s="188" t="s">
        <v>143</v>
      </c>
      <c r="C491" s="188">
        <v>0.29839883551673946</v>
      </c>
      <c r="D491" s="188">
        <v>0.35807860262008734</v>
      </c>
      <c r="E491" s="188">
        <v>0.3435225618631732</v>
      </c>
      <c r="F491" s="187">
        <v>1</v>
      </c>
      <c r="G491" s="193">
        <v>687</v>
      </c>
      <c r="H491" s="93"/>
      <c r="I491" s="188" t="s">
        <v>143</v>
      </c>
      <c r="J491" s="188" t="s">
        <v>143</v>
      </c>
      <c r="K491" s="188">
        <v>0.26500000000000001</v>
      </c>
      <c r="L491" s="188">
        <v>0.33400000000000002</v>
      </c>
      <c r="M491" s="188">
        <v>0.32300000000000001</v>
      </c>
      <c r="N491" s="188">
        <v>0.39500000000000002</v>
      </c>
      <c r="O491" s="188">
        <v>0.309</v>
      </c>
      <c r="P491" s="188">
        <v>0.38</v>
      </c>
      <c r="Q491" s="144"/>
      <c r="R491" s="145" t="s">
        <v>143</v>
      </c>
      <c r="S491" s="145">
        <v>21.37263288932218</v>
      </c>
      <c r="T491" s="145">
        <v>25.976210689547365</v>
      </c>
      <c r="U491" s="145">
        <v>24.252054465739548</v>
      </c>
      <c r="V491" s="145"/>
      <c r="W491" s="145" t="s">
        <v>143</v>
      </c>
      <c r="X491" s="145" t="s">
        <v>143</v>
      </c>
      <c r="Y491" s="145">
        <v>18.446883204510456</v>
      </c>
      <c r="Z491" s="145">
        <v>24.298382574133903</v>
      </c>
      <c r="AA491" s="145">
        <v>22.730092591808024</v>
      </c>
      <c r="AB491" s="145">
        <v>29.222328787286706</v>
      </c>
      <c r="AC491" s="145">
        <v>21.157852876996134</v>
      </c>
      <c r="AD491" s="145">
        <v>27.346256054482961</v>
      </c>
    </row>
    <row r="492" spans="1:30" x14ac:dyDescent="0.25">
      <c r="A492" s="93" t="s">
        <v>5314</v>
      </c>
      <c r="B492" s="188" t="s">
        <v>143</v>
      </c>
      <c r="C492" s="188">
        <v>0.46859083191850592</v>
      </c>
      <c r="D492" s="188">
        <v>0.100169779286927</v>
      </c>
      <c r="E492" s="188">
        <v>0.43123938879456708</v>
      </c>
      <c r="F492" s="187">
        <v>1</v>
      </c>
      <c r="G492" s="193">
        <v>589</v>
      </c>
      <c r="H492" s="93"/>
      <c r="I492" s="188" t="s">
        <v>143</v>
      </c>
      <c r="J492" s="188" t="s">
        <v>143</v>
      </c>
      <c r="K492" s="188">
        <v>0.42899999999999999</v>
      </c>
      <c r="L492" s="188">
        <v>0.50900000000000001</v>
      </c>
      <c r="M492" s="188">
        <v>7.8E-2</v>
      </c>
      <c r="N492" s="188">
        <v>0.127</v>
      </c>
      <c r="O492" s="188">
        <v>0.39200000000000002</v>
      </c>
      <c r="P492" s="188">
        <v>0.47199999999999998</v>
      </c>
      <c r="Q492" s="144"/>
      <c r="R492" s="145" t="s">
        <v>143</v>
      </c>
      <c r="S492" s="145">
        <v>61.01148326079538</v>
      </c>
      <c r="T492" s="145">
        <v>14.846961425759053</v>
      </c>
      <c r="U492" s="145">
        <v>56.225797757165715</v>
      </c>
      <c r="V492" s="145"/>
      <c r="W492" s="145" t="s">
        <v>143</v>
      </c>
      <c r="X492" s="145" t="s">
        <v>143</v>
      </c>
      <c r="Y492" s="145">
        <v>53.813462189623984</v>
      </c>
      <c r="Z492" s="145">
        <v>68.209504331966784</v>
      </c>
      <c r="AA492" s="145">
        <v>11.058458336547066</v>
      </c>
      <c r="AB492" s="145">
        <v>18.635464514971041</v>
      </c>
      <c r="AC492" s="145">
        <v>49.311073929719207</v>
      </c>
      <c r="AD492" s="145">
        <v>63.140521584612223</v>
      </c>
    </row>
    <row r="493" spans="1:30" x14ac:dyDescent="0.25">
      <c r="A493" s="93" t="s">
        <v>5315</v>
      </c>
      <c r="B493" s="188">
        <v>6.5165876777251192E-2</v>
      </c>
      <c r="C493" s="188">
        <v>0.57109004739336489</v>
      </c>
      <c r="D493" s="188">
        <v>0.22748815165876776</v>
      </c>
      <c r="E493" s="188">
        <v>0.13625592417061611</v>
      </c>
      <c r="F493" s="187">
        <v>1</v>
      </c>
      <c r="G493" s="193">
        <v>844</v>
      </c>
      <c r="H493" s="93"/>
      <c r="I493" s="188">
        <v>0.05</v>
      </c>
      <c r="J493" s="188">
        <v>8.4000000000000005E-2</v>
      </c>
      <c r="K493" s="188">
        <v>0.53700000000000003</v>
      </c>
      <c r="L493" s="188">
        <v>0.60399999999999998</v>
      </c>
      <c r="M493" s="188">
        <v>0.2</v>
      </c>
      <c r="N493" s="188">
        <v>0.25700000000000001</v>
      </c>
      <c r="O493" s="188">
        <v>0.115</v>
      </c>
      <c r="P493" s="188">
        <v>0.161</v>
      </c>
      <c r="Q493" s="144"/>
      <c r="R493" s="145">
        <v>4.7945542622562343</v>
      </c>
      <c r="S493" s="145">
        <v>42.61980107784116</v>
      </c>
      <c r="T493" s="145">
        <v>16.819163763265603</v>
      </c>
      <c r="U493" s="145">
        <v>10.089100271746618</v>
      </c>
      <c r="V493" s="145"/>
      <c r="W493" s="145">
        <v>3.5274190351754382</v>
      </c>
      <c r="X493" s="145">
        <v>6.0616894893370308</v>
      </c>
      <c r="Y493" s="145">
        <v>38.814894739731081</v>
      </c>
      <c r="Z493" s="145">
        <v>46.424707415951239</v>
      </c>
      <c r="AA493" s="145">
        <v>14.440079325330483</v>
      </c>
      <c r="AB493" s="145">
        <v>19.198248201200723</v>
      </c>
      <c r="AC493" s="145">
        <v>8.2451059069590329</v>
      </c>
      <c r="AD493" s="145">
        <v>11.933094636534204</v>
      </c>
    </row>
    <row r="494" spans="1:30" x14ac:dyDescent="0.25">
      <c r="A494" s="93" t="s">
        <v>5316</v>
      </c>
      <c r="B494" s="188">
        <v>0.33263816475495306</v>
      </c>
      <c r="C494" s="188">
        <v>0.58915537017726793</v>
      </c>
      <c r="D494" s="188">
        <v>4.2752867570385822E-2</v>
      </c>
      <c r="E494" s="188">
        <v>3.5453597497393116E-2</v>
      </c>
      <c r="F494" s="187">
        <v>1</v>
      </c>
      <c r="G494" s="193">
        <v>959</v>
      </c>
      <c r="H494" s="93"/>
      <c r="I494" s="188">
        <v>0.30399999999999999</v>
      </c>
      <c r="J494" s="188">
        <v>0.36299999999999999</v>
      </c>
      <c r="K494" s="188">
        <v>0.55800000000000005</v>
      </c>
      <c r="L494" s="188">
        <v>0.62</v>
      </c>
      <c r="M494" s="188">
        <v>3.2000000000000001E-2</v>
      </c>
      <c r="N494" s="188">
        <v>5.7000000000000002E-2</v>
      </c>
      <c r="O494" s="188">
        <v>2.5000000000000001E-2</v>
      </c>
      <c r="P494" s="188">
        <v>4.9000000000000002E-2</v>
      </c>
      <c r="Q494" s="144"/>
      <c r="R494" s="145">
        <v>55.904354998905553</v>
      </c>
      <c r="S494" s="145">
        <v>96.174934375056878</v>
      </c>
      <c r="T494" s="145">
        <v>5.9445862224677599</v>
      </c>
      <c r="U494" s="145">
        <v>5.4927423439353689</v>
      </c>
      <c r="V494" s="145"/>
      <c r="W494" s="145">
        <v>49.769470778939436</v>
      </c>
      <c r="X494" s="145">
        <v>62.039239218871671</v>
      </c>
      <c r="Y494" s="145">
        <v>88.244558973363027</v>
      </c>
      <c r="Z494" s="145">
        <v>104.10530977675073</v>
      </c>
      <c r="AA494" s="145">
        <v>4.1249449717291826</v>
      </c>
      <c r="AB494" s="145">
        <v>7.7642274732063372</v>
      </c>
      <c r="AC494" s="145">
        <v>3.6464271644823327</v>
      </c>
      <c r="AD494" s="145">
        <v>7.339057523388405</v>
      </c>
    </row>
    <row r="495" spans="1:30" x14ac:dyDescent="0.25">
      <c r="A495" s="93" t="s">
        <v>5317</v>
      </c>
      <c r="B495" s="188" t="s">
        <v>143</v>
      </c>
      <c r="C495" s="188">
        <v>0.54966139954853277</v>
      </c>
      <c r="D495" s="188">
        <v>0.33747178329571104</v>
      </c>
      <c r="E495" s="188">
        <v>0.11286681715575621</v>
      </c>
      <c r="F495" s="187">
        <v>1</v>
      </c>
      <c r="G495" s="193">
        <v>886</v>
      </c>
      <c r="H495" s="93"/>
      <c r="I495" s="188" t="s">
        <v>143</v>
      </c>
      <c r="J495" s="188" t="s">
        <v>143</v>
      </c>
      <c r="K495" s="188">
        <v>0.51700000000000002</v>
      </c>
      <c r="L495" s="188">
        <v>0.58199999999999996</v>
      </c>
      <c r="M495" s="188">
        <v>0.307</v>
      </c>
      <c r="N495" s="188">
        <v>0.36899999999999999</v>
      </c>
      <c r="O495" s="188">
        <v>9.4E-2</v>
      </c>
      <c r="P495" s="188">
        <v>0.13500000000000001</v>
      </c>
      <c r="Q495" s="144"/>
      <c r="R495" s="145" t="s">
        <v>143</v>
      </c>
      <c r="S495" s="145">
        <v>43.048945666177687</v>
      </c>
      <c r="T495" s="145">
        <v>25.982829193833361</v>
      </c>
      <c r="U495" s="145">
        <v>8.7542898301553542</v>
      </c>
      <c r="V495" s="145"/>
      <c r="W495" s="145" t="s">
        <v>143</v>
      </c>
      <c r="X495" s="145" t="s">
        <v>143</v>
      </c>
      <c r="Y495" s="145">
        <v>39.225507155747792</v>
      </c>
      <c r="Z495" s="145">
        <v>46.872384176607582</v>
      </c>
      <c r="AA495" s="145">
        <v>23.037682606719013</v>
      </c>
      <c r="AB495" s="145">
        <v>28.927975780947708</v>
      </c>
      <c r="AC495" s="145">
        <v>7.0384490234449046</v>
      </c>
      <c r="AD495" s="145">
        <v>10.470130636865804</v>
      </c>
    </row>
    <row r="496" spans="1:30" x14ac:dyDescent="0.25">
      <c r="A496" s="93" t="s">
        <v>5318</v>
      </c>
      <c r="B496" s="188" t="s">
        <v>143</v>
      </c>
      <c r="C496" s="188">
        <v>0.82262569832402233</v>
      </c>
      <c r="D496" s="188">
        <v>6.4245810055865923E-2</v>
      </c>
      <c r="E496" s="188">
        <v>0.11312849162011174</v>
      </c>
      <c r="F496" s="187">
        <v>1</v>
      </c>
      <c r="G496" s="193">
        <v>716</v>
      </c>
      <c r="H496" s="93"/>
      <c r="I496" s="188" t="s">
        <v>143</v>
      </c>
      <c r="J496" s="188" t="s">
        <v>143</v>
      </c>
      <c r="K496" s="188">
        <v>0.79300000000000004</v>
      </c>
      <c r="L496" s="188">
        <v>0.84899999999999998</v>
      </c>
      <c r="M496" s="188">
        <v>4.9000000000000002E-2</v>
      </c>
      <c r="N496" s="188">
        <v>8.5000000000000006E-2</v>
      </c>
      <c r="O496" s="188">
        <v>9.1999999999999998E-2</v>
      </c>
      <c r="P496" s="188">
        <v>0.13800000000000001</v>
      </c>
      <c r="Q496" s="144"/>
      <c r="R496" s="145" t="s">
        <v>143</v>
      </c>
      <c r="S496" s="145">
        <v>116.59699513487223</v>
      </c>
      <c r="T496" s="145">
        <v>9.9584449819069647</v>
      </c>
      <c r="U496" s="145">
        <v>15.956996619003593</v>
      </c>
      <c r="V496" s="145"/>
      <c r="W496" s="145" t="s">
        <v>143</v>
      </c>
      <c r="X496" s="145" t="s">
        <v>143</v>
      </c>
      <c r="Y496" s="145">
        <v>107.18057597861134</v>
      </c>
      <c r="Z496" s="145">
        <v>126.01341429113312</v>
      </c>
      <c r="AA496" s="145">
        <v>7.0805914694561318</v>
      </c>
      <c r="AB496" s="145">
        <v>12.836298494357798</v>
      </c>
      <c r="AC496" s="145">
        <v>12.481917355309477</v>
      </c>
      <c r="AD496" s="145">
        <v>19.43207588269771</v>
      </c>
    </row>
    <row r="497" spans="1:30" x14ac:dyDescent="0.25">
      <c r="A497" s="93" t="s">
        <v>5319</v>
      </c>
      <c r="B497" s="188">
        <v>6.2409288824383166E-2</v>
      </c>
      <c r="C497" s="188">
        <v>0.45573294629898403</v>
      </c>
      <c r="D497" s="188">
        <v>0.30333817126269957</v>
      </c>
      <c r="E497" s="188">
        <v>0.17851959361393324</v>
      </c>
      <c r="F497" s="187">
        <v>1</v>
      </c>
      <c r="G497" s="193">
        <v>689</v>
      </c>
      <c r="H497" s="93"/>
      <c r="I497" s="188">
        <v>4.7E-2</v>
      </c>
      <c r="J497" s="188">
        <v>8.3000000000000004E-2</v>
      </c>
      <c r="K497" s="188">
        <v>0.41899999999999998</v>
      </c>
      <c r="L497" s="188">
        <v>0.49299999999999999</v>
      </c>
      <c r="M497" s="188">
        <v>0.27</v>
      </c>
      <c r="N497" s="188">
        <v>0.33900000000000002</v>
      </c>
      <c r="O497" s="188">
        <v>0.152</v>
      </c>
      <c r="P497" s="188">
        <v>0.20899999999999999</v>
      </c>
      <c r="Q497" s="144"/>
      <c r="R497" s="145">
        <v>3.8773819385250667</v>
      </c>
      <c r="S497" s="145">
        <v>27.300986155410598</v>
      </c>
      <c r="T497" s="145">
        <v>18.489400063975527</v>
      </c>
      <c r="U497" s="145">
        <v>10.090278269262322</v>
      </c>
      <c r="V497" s="145"/>
      <c r="W497" s="145">
        <v>2.718443342098336</v>
      </c>
      <c r="X497" s="145">
        <v>5.0363205349517974</v>
      </c>
      <c r="Y497" s="145">
        <v>24.281245944722563</v>
      </c>
      <c r="Z497" s="145">
        <v>30.320726366098633</v>
      </c>
      <c r="AA497" s="145">
        <v>15.982680515293721</v>
      </c>
      <c r="AB497" s="145">
        <v>20.996119612657335</v>
      </c>
      <c r="AC497" s="145">
        <v>8.3070511551975788</v>
      </c>
      <c r="AD497" s="145">
        <v>11.873505383327066</v>
      </c>
    </row>
    <row r="498" spans="1:30" x14ac:dyDescent="0.25">
      <c r="A498" s="93" t="s">
        <v>5320</v>
      </c>
      <c r="B498" s="188">
        <v>0.2181996086105675</v>
      </c>
      <c r="C498" s="188">
        <v>0.64579256360078274</v>
      </c>
      <c r="D498" s="188">
        <v>6.1643835616438353E-2</v>
      </c>
      <c r="E498" s="188">
        <v>7.4363992172211346E-2</v>
      </c>
      <c r="F498" s="187">
        <v>1</v>
      </c>
      <c r="G498" s="193">
        <v>1022</v>
      </c>
      <c r="H498" s="93"/>
      <c r="I498" s="188">
        <v>0.19400000000000001</v>
      </c>
      <c r="J498" s="188">
        <v>0.245</v>
      </c>
      <c r="K498" s="188">
        <v>0.61599999999999999</v>
      </c>
      <c r="L498" s="188">
        <v>0.67500000000000004</v>
      </c>
      <c r="M498" s="188">
        <v>4.8000000000000001E-2</v>
      </c>
      <c r="N498" s="188">
        <v>7.8E-2</v>
      </c>
      <c r="O498" s="188">
        <v>0.06</v>
      </c>
      <c r="P498" s="188">
        <v>9.1999999999999998E-2</v>
      </c>
      <c r="Q498" s="144"/>
      <c r="R498" s="145">
        <v>31.62527614548917</v>
      </c>
      <c r="S498" s="145">
        <v>84.915350576723128</v>
      </c>
      <c r="T498" s="145">
        <v>9.4818142048432428</v>
      </c>
      <c r="U498" s="145">
        <v>9.6434647956452704</v>
      </c>
      <c r="V498" s="145"/>
      <c r="W498" s="145">
        <v>27.474417288196779</v>
      </c>
      <c r="X498" s="145">
        <v>35.776135002781558</v>
      </c>
      <c r="Y498" s="145">
        <v>78.436912521548848</v>
      </c>
      <c r="Z498" s="145">
        <v>91.393788631897408</v>
      </c>
      <c r="AA498" s="145">
        <v>7.1404054508946544</v>
      </c>
      <c r="AB498" s="145">
        <v>11.823222958791831</v>
      </c>
      <c r="AC498" s="145">
        <v>7.4753494935603424</v>
      </c>
      <c r="AD498" s="145">
        <v>11.811580097730198</v>
      </c>
    </row>
    <row r="499" spans="1:30" x14ac:dyDescent="0.25">
      <c r="A499" s="93" t="s">
        <v>5321</v>
      </c>
      <c r="B499" s="188" t="s">
        <v>143</v>
      </c>
      <c r="C499" s="188">
        <v>0.29625779625779625</v>
      </c>
      <c r="D499" s="188">
        <v>0.42619542619542622</v>
      </c>
      <c r="E499" s="188">
        <v>0.27754677754677753</v>
      </c>
      <c r="F499" s="187">
        <v>1</v>
      </c>
      <c r="G499" s="193">
        <v>962</v>
      </c>
      <c r="H499" s="93"/>
      <c r="I499" s="188" t="s">
        <v>143</v>
      </c>
      <c r="J499" s="188" t="s">
        <v>143</v>
      </c>
      <c r="K499" s="188">
        <v>0.26800000000000002</v>
      </c>
      <c r="L499" s="188">
        <v>0.32600000000000001</v>
      </c>
      <c r="M499" s="188">
        <v>0.39500000000000002</v>
      </c>
      <c r="N499" s="188">
        <v>0.45800000000000002</v>
      </c>
      <c r="O499" s="188">
        <v>0.25</v>
      </c>
      <c r="P499" s="188">
        <v>0.307</v>
      </c>
      <c r="Q499" s="144"/>
      <c r="R499" s="145" t="s">
        <v>143</v>
      </c>
      <c r="S499" s="145">
        <v>26.402420925946494</v>
      </c>
      <c r="T499" s="145">
        <v>39.021654448765936</v>
      </c>
      <c r="U499" s="145">
        <v>24.744395566622917</v>
      </c>
      <c r="V499" s="145"/>
      <c r="W499" s="145" t="s">
        <v>143</v>
      </c>
      <c r="X499" s="145" t="s">
        <v>143</v>
      </c>
      <c r="Y499" s="145">
        <v>23.337089822447407</v>
      </c>
      <c r="Z499" s="145">
        <v>29.467752029445581</v>
      </c>
      <c r="AA499" s="145">
        <v>35.24445583385657</v>
      </c>
      <c r="AB499" s="145">
        <v>42.798853063675303</v>
      </c>
      <c r="AC499" s="145">
        <v>21.776304031030509</v>
      </c>
      <c r="AD499" s="145">
        <v>27.712487102215324</v>
      </c>
    </row>
    <row r="500" spans="1:30" x14ac:dyDescent="0.25">
      <c r="A500" s="93" t="s">
        <v>5322</v>
      </c>
      <c r="B500" s="188" t="s">
        <v>143</v>
      </c>
      <c r="C500" s="188">
        <v>0.70753655793025871</v>
      </c>
      <c r="D500" s="188">
        <v>0.12148481439820022</v>
      </c>
      <c r="E500" s="188">
        <v>0.17097862767154107</v>
      </c>
      <c r="F500" s="187">
        <v>1</v>
      </c>
      <c r="G500" s="193">
        <v>889</v>
      </c>
      <c r="H500" s="93"/>
      <c r="I500" s="188" t="s">
        <v>143</v>
      </c>
      <c r="J500" s="188" t="s">
        <v>143</v>
      </c>
      <c r="K500" s="188">
        <v>0.67700000000000005</v>
      </c>
      <c r="L500" s="188">
        <v>0.73599999999999999</v>
      </c>
      <c r="M500" s="188">
        <v>0.10199999999999999</v>
      </c>
      <c r="N500" s="188">
        <v>0.14499999999999999</v>
      </c>
      <c r="O500" s="188">
        <v>0.14799999999999999</v>
      </c>
      <c r="P500" s="188">
        <v>0.19700000000000001</v>
      </c>
      <c r="Q500" s="144"/>
      <c r="R500" s="145" t="s">
        <v>143</v>
      </c>
      <c r="S500" s="145">
        <v>132.09495567230411</v>
      </c>
      <c r="T500" s="145">
        <v>25.648977683670648</v>
      </c>
      <c r="U500" s="145">
        <v>32.485727320984296</v>
      </c>
      <c r="V500" s="145"/>
      <c r="W500" s="145" t="s">
        <v>143</v>
      </c>
      <c r="X500" s="145" t="s">
        <v>143</v>
      </c>
      <c r="Y500" s="145">
        <v>121.77169290181845</v>
      </c>
      <c r="Z500" s="145">
        <v>142.41821844278977</v>
      </c>
      <c r="AA500" s="145">
        <v>20.811552588102703</v>
      </c>
      <c r="AB500" s="145">
        <v>30.486402779238592</v>
      </c>
      <c r="AC500" s="145">
        <v>27.321244085557314</v>
      </c>
      <c r="AD500" s="145">
        <v>37.650210556411281</v>
      </c>
    </row>
    <row r="501" spans="1:30" x14ac:dyDescent="0.25">
      <c r="A501" s="93" t="s">
        <v>5323</v>
      </c>
      <c r="B501" s="188">
        <v>6.7193675889328064E-2</v>
      </c>
      <c r="C501" s="188">
        <v>0.56389986824769434</v>
      </c>
      <c r="D501" s="188">
        <v>0.25296442687747034</v>
      </c>
      <c r="E501" s="188">
        <v>0.11594202898550725</v>
      </c>
      <c r="F501" s="187">
        <v>1</v>
      </c>
      <c r="G501" s="193">
        <v>759</v>
      </c>
      <c r="H501" s="93"/>
      <c r="I501" s="188">
        <v>5.0999999999999997E-2</v>
      </c>
      <c r="J501" s="188">
        <v>8.6999999999999994E-2</v>
      </c>
      <c r="K501" s="188">
        <v>0.52800000000000002</v>
      </c>
      <c r="L501" s="188">
        <v>0.59899999999999998</v>
      </c>
      <c r="M501" s="188">
        <v>0.223</v>
      </c>
      <c r="N501" s="188">
        <v>0.28499999999999998</v>
      </c>
      <c r="O501" s="188">
        <v>9.5000000000000001E-2</v>
      </c>
      <c r="P501" s="188">
        <v>0.14099999999999999</v>
      </c>
      <c r="Q501" s="144"/>
      <c r="R501" s="145">
        <v>5.0455687254173514</v>
      </c>
      <c r="S501" s="145">
        <v>43.292989140151477</v>
      </c>
      <c r="T501" s="145">
        <v>19.697137943055989</v>
      </c>
      <c r="U501" s="145">
        <v>8.9931053696835441</v>
      </c>
      <c r="V501" s="145"/>
      <c r="W501" s="145">
        <v>3.6607876832532362</v>
      </c>
      <c r="X501" s="145">
        <v>6.4303497675814665</v>
      </c>
      <c r="Y501" s="145">
        <v>39.191403732630555</v>
      </c>
      <c r="Z501" s="145">
        <v>47.394574547672399</v>
      </c>
      <c r="AA501" s="145">
        <v>16.910961709102288</v>
      </c>
      <c r="AB501" s="145">
        <v>22.483314177009689</v>
      </c>
      <c r="AC501" s="145">
        <v>7.114115592747086</v>
      </c>
      <c r="AD501" s="145">
        <v>10.872095146620001</v>
      </c>
    </row>
    <row r="502" spans="1:30" x14ac:dyDescent="0.25">
      <c r="A502" s="93" t="s">
        <v>5324</v>
      </c>
      <c r="B502" s="188">
        <v>0.32346241457858771</v>
      </c>
      <c r="C502" s="188">
        <v>0.58769931662870156</v>
      </c>
      <c r="D502" s="188">
        <v>3.644646924829157E-2</v>
      </c>
      <c r="E502" s="188">
        <v>5.2391799544419138E-2</v>
      </c>
      <c r="F502" s="187">
        <v>1</v>
      </c>
      <c r="G502" s="193">
        <v>878</v>
      </c>
      <c r="H502" s="93"/>
      <c r="I502" s="188">
        <v>0.29299999999999998</v>
      </c>
      <c r="J502" s="188">
        <v>0.35499999999999998</v>
      </c>
      <c r="K502" s="188">
        <v>0.55500000000000005</v>
      </c>
      <c r="L502" s="188">
        <v>0.62</v>
      </c>
      <c r="M502" s="188">
        <v>2.5999999999999999E-2</v>
      </c>
      <c r="N502" s="188">
        <v>5.0999999999999997E-2</v>
      </c>
      <c r="O502" s="188">
        <v>0.04</v>
      </c>
      <c r="P502" s="188">
        <v>6.9000000000000006E-2</v>
      </c>
      <c r="Q502" s="144"/>
      <c r="R502" s="145">
        <v>53.45979056562097</v>
      </c>
      <c r="S502" s="145">
        <v>94.061425215676849</v>
      </c>
      <c r="T502" s="145">
        <v>5.6225215082817668</v>
      </c>
      <c r="U502" s="145">
        <v>8.3838915458741479</v>
      </c>
      <c r="V502" s="145"/>
      <c r="W502" s="145">
        <v>47.242170873992919</v>
      </c>
      <c r="X502" s="145">
        <v>59.677410257249022</v>
      </c>
      <c r="Y502" s="145">
        <v>85.945411441697445</v>
      </c>
      <c r="Z502" s="145">
        <v>102.17743898965625</v>
      </c>
      <c r="AA502" s="145">
        <v>3.6744171962038736</v>
      </c>
      <c r="AB502" s="145">
        <v>7.5706258203596599</v>
      </c>
      <c r="AC502" s="145">
        <v>5.9610623012343371</v>
      </c>
      <c r="AD502" s="145">
        <v>10.806720790513959</v>
      </c>
    </row>
    <row r="503" spans="1:30" x14ac:dyDescent="0.25">
      <c r="A503" s="93" t="s">
        <v>5325</v>
      </c>
      <c r="B503" s="188" t="s">
        <v>143</v>
      </c>
      <c r="C503" s="188">
        <v>0.53035143769968052</v>
      </c>
      <c r="D503" s="188">
        <v>0.3242811501597444</v>
      </c>
      <c r="E503" s="188">
        <v>0.14536741214057508</v>
      </c>
      <c r="F503" s="187">
        <v>1</v>
      </c>
      <c r="G503" s="193">
        <v>626</v>
      </c>
      <c r="H503" s="93"/>
      <c r="I503" s="188" t="s">
        <v>143</v>
      </c>
      <c r="J503" s="188" t="s">
        <v>143</v>
      </c>
      <c r="K503" s="188">
        <v>0.49099999999999999</v>
      </c>
      <c r="L503" s="188">
        <v>0.56899999999999995</v>
      </c>
      <c r="M503" s="188">
        <v>0.28899999999999998</v>
      </c>
      <c r="N503" s="188">
        <v>0.36199999999999999</v>
      </c>
      <c r="O503" s="188">
        <v>0.12</v>
      </c>
      <c r="P503" s="188">
        <v>0.17499999999999999</v>
      </c>
      <c r="Q503" s="144"/>
      <c r="R503" s="145" t="s">
        <v>143</v>
      </c>
      <c r="S503" s="145">
        <v>33.652183666206646</v>
      </c>
      <c r="T503" s="145">
        <v>20.784577913229683</v>
      </c>
      <c r="U503" s="145">
        <v>9.156080244978428</v>
      </c>
      <c r="V503" s="145"/>
      <c r="W503" s="145" t="s">
        <v>143</v>
      </c>
      <c r="X503" s="145" t="s">
        <v>143</v>
      </c>
      <c r="Y503" s="145">
        <v>30.032252769791494</v>
      </c>
      <c r="Z503" s="145">
        <v>37.272114562621795</v>
      </c>
      <c r="AA503" s="145">
        <v>17.925346794902673</v>
      </c>
      <c r="AB503" s="145">
        <v>23.643809031556692</v>
      </c>
      <c r="AC503" s="145">
        <v>7.2748369483929096</v>
      </c>
      <c r="AD503" s="145">
        <v>11.037323541563946</v>
      </c>
    </row>
    <row r="504" spans="1:30" x14ac:dyDescent="0.25">
      <c r="A504" s="93" t="s">
        <v>5326</v>
      </c>
      <c r="B504" s="188" t="s">
        <v>143</v>
      </c>
      <c r="C504" s="188">
        <v>0.78746594005449588</v>
      </c>
      <c r="D504" s="188">
        <v>8.038147138964577E-2</v>
      </c>
      <c r="E504" s="188">
        <v>0.13215258855585832</v>
      </c>
      <c r="F504" s="187">
        <v>1</v>
      </c>
      <c r="G504" s="193">
        <v>734</v>
      </c>
      <c r="H504" s="93"/>
      <c r="I504" s="188" t="s">
        <v>143</v>
      </c>
      <c r="J504" s="188" t="s">
        <v>143</v>
      </c>
      <c r="K504" s="188">
        <v>0.75600000000000001</v>
      </c>
      <c r="L504" s="188">
        <v>0.81599999999999995</v>
      </c>
      <c r="M504" s="188">
        <v>6.3E-2</v>
      </c>
      <c r="N504" s="188">
        <v>0.10199999999999999</v>
      </c>
      <c r="O504" s="188">
        <v>0.11</v>
      </c>
      <c r="P504" s="188">
        <v>0.159</v>
      </c>
      <c r="Q504" s="144"/>
      <c r="R504" s="145" t="s">
        <v>143</v>
      </c>
      <c r="S504" s="145">
        <v>128.63203798284761</v>
      </c>
      <c r="T504" s="145">
        <v>14.920934954310271</v>
      </c>
      <c r="U504" s="145">
        <v>20.772364215398138</v>
      </c>
      <c r="V504" s="145"/>
      <c r="W504" s="145" t="s">
        <v>143</v>
      </c>
      <c r="X504" s="145" t="s">
        <v>143</v>
      </c>
      <c r="Y504" s="145">
        <v>118.14527861710563</v>
      </c>
      <c r="Z504" s="145">
        <v>139.11879734858957</v>
      </c>
      <c r="AA504" s="145">
        <v>11.11355602017624</v>
      </c>
      <c r="AB504" s="145">
        <v>18.728313888444301</v>
      </c>
      <c r="AC504" s="145">
        <v>16.638500707412927</v>
      </c>
      <c r="AD504" s="145">
        <v>24.906227723383349</v>
      </c>
    </row>
    <row r="505" spans="1:30" x14ac:dyDescent="0.25">
      <c r="A505" s="93" t="s">
        <v>5327</v>
      </c>
      <c r="B505" s="188">
        <v>8.2585278276481155E-2</v>
      </c>
      <c r="C505" s="188">
        <v>0.48025134649910234</v>
      </c>
      <c r="D505" s="188">
        <v>0.2324955116696589</v>
      </c>
      <c r="E505" s="188">
        <v>0.20466786355475763</v>
      </c>
      <c r="F505" s="187">
        <v>1</v>
      </c>
      <c r="G505" s="193">
        <v>1114</v>
      </c>
      <c r="H505" s="93"/>
      <c r="I505" s="188">
        <v>6.8000000000000005E-2</v>
      </c>
      <c r="J505" s="188">
        <v>0.1</v>
      </c>
      <c r="K505" s="188">
        <v>0.45100000000000001</v>
      </c>
      <c r="L505" s="188">
        <v>0.51</v>
      </c>
      <c r="M505" s="188">
        <v>0.20899999999999999</v>
      </c>
      <c r="N505" s="188">
        <v>0.25800000000000001</v>
      </c>
      <c r="O505" s="188">
        <v>0.182</v>
      </c>
      <c r="P505" s="188">
        <v>0.22900000000000001</v>
      </c>
      <c r="Q505" s="144"/>
      <c r="R505" s="145">
        <v>5.4100343554790973</v>
      </c>
      <c r="S505" s="145">
        <v>32.64854642295915</v>
      </c>
      <c r="T505" s="145">
        <v>15.879299777718275</v>
      </c>
      <c r="U505" s="145">
        <v>14.024387455433194</v>
      </c>
      <c r="V505" s="145"/>
      <c r="W505" s="145">
        <v>4.3045256146909558</v>
      </c>
      <c r="X505" s="145">
        <v>6.5155430962672387</v>
      </c>
      <c r="Y505" s="145">
        <v>29.881967711596939</v>
      </c>
      <c r="Z505" s="145">
        <v>35.415125134321357</v>
      </c>
      <c r="AA505" s="145">
        <v>13.945384087438107</v>
      </c>
      <c r="AB505" s="145">
        <v>17.813215467998443</v>
      </c>
      <c r="AC505" s="145">
        <v>12.203963468104835</v>
      </c>
      <c r="AD505" s="145">
        <v>15.844811442761554</v>
      </c>
    </row>
    <row r="506" spans="1:30" x14ac:dyDescent="0.25">
      <c r="A506" s="93" t="s">
        <v>5328</v>
      </c>
      <c r="B506" s="188">
        <v>0.29496402877697842</v>
      </c>
      <c r="C506" s="188">
        <v>0.57194244604316546</v>
      </c>
      <c r="D506" s="188">
        <v>4.3884892086330937E-2</v>
      </c>
      <c r="E506" s="188">
        <v>8.9208633093525183E-2</v>
      </c>
      <c r="F506" s="187">
        <v>1</v>
      </c>
      <c r="G506" s="193">
        <v>1390</v>
      </c>
      <c r="H506" s="93"/>
      <c r="I506" s="188">
        <v>0.27200000000000002</v>
      </c>
      <c r="J506" s="188">
        <v>0.31900000000000001</v>
      </c>
      <c r="K506" s="188">
        <v>0.54600000000000004</v>
      </c>
      <c r="L506" s="188">
        <v>0.59799999999999998</v>
      </c>
      <c r="M506" s="188">
        <v>3.4000000000000002E-2</v>
      </c>
      <c r="N506" s="188">
        <v>5.6000000000000001E-2</v>
      </c>
      <c r="O506" s="188">
        <v>7.4999999999999997E-2</v>
      </c>
      <c r="P506" s="188">
        <v>0.105</v>
      </c>
      <c r="Q506" s="144"/>
      <c r="R506" s="145">
        <v>47.128698137405316</v>
      </c>
      <c r="S506" s="145">
        <v>91.942831251391539</v>
      </c>
      <c r="T506" s="145">
        <v>6.5704516825881143</v>
      </c>
      <c r="U506" s="145">
        <v>14.656483197754595</v>
      </c>
      <c r="V506" s="145"/>
      <c r="W506" s="145">
        <v>42.566757957221114</v>
      </c>
      <c r="X506" s="145">
        <v>51.690638317589517</v>
      </c>
      <c r="Y506" s="145">
        <v>85.551513932242472</v>
      </c>
      <c r="Z506" s="145">
        <v>98.334148570540606</v>
      </c>
      <c r="AA506" s="145">
        <v>4.9215818215387941</v>
      </c>
      <c r="AB506" s="145">
        <v>8.2193215436374345</v>
      </c>
      <c r="AC506" s="145">
        <v>12.07674874819919</v>
      </c>
      <c r="AD506" s="145">
        <v>17.236217647309999</v>
      </c>
    </row>
    <row r="507" spans="1:30" x14ac:dyDescent="0.25">
      <c r="A507" s="93" t="s">
        <v>5329</v>
      </c>
      <c r="B507" s="188" t="s">
        <v>143</v>
      </c>
      <c r="C507" s="188">
        <v>0.49392712550607287</v>
      </c>
      <c r="D507" s="188">
        <v>0.38704453441295544</v>
      </c>
      <c r="E507" s="188">
        <v>0.11902834008097166</v>
      </c>
      <c r="F507" s="187">
        <v>0.99999999999999989</v>
      </c>
      <c r="G507" s="193">
        <v>1235</v>
      </c>
      <c r="H507" s="93"/>
      <c r="I507" s="188" t="s">
        <v>143</v>
      </c>
      <c r="J507" s="188" t="s">
        <v>143</v>
      </c>
      <c r="K507" s="188">
        <v>0.46600000000000003</v>
      </c>
      <c r="L507" s="188">
        <v>0.52200000000000002</v>
      </c>
      <c r="M507" s="188">
        <v>0.36</v>
      </c>
      <c r="N507" s="188">
        <v>0.41499999999999998</v>
      </c>
      <c r="O507" s="188">
        <v>0.10199999999999999</v>
      </c>
      <c r="P507" s="188">
        <v>0.13800000000000001</v>
      </c>
      <c r="Q507" s="144"/>
      <c r="R507" s="145" t="s">
        <v>143</v>
      </c>
      <c r="S507" s="145">
        <v>37.018086090965731</v>
      </c>
      <c r="T507" s="145">
        <v>29.184019086171364</v>
      </c>
      <c r="U507" s="145">
        <v>8.9217238949182693</v>
      </c>
      <c r="V507" s="145"/>
      <c r="W507" s="145" t="s">
        <v>143</v>
      </c>
      <c r="X507" s="145" t="s">
        <v>143</v>
      </c>
      <c r="Y507" s="145">
        <v>34.080401840276771</v>
      </c>
      <c r="Z507" s="145">
        <v>39.955770341654691</v>
      </c>
      <c r="AA507" s="145">
        <v>26.56772099878054</v>
      </c>
      <c r="AB507" s="145">
        <v>31.800317173562188</v>
      </c>
      <c r="AC507" s="145">
        <v>7.4794551810556271</v>
      </c>
      <c r="AD507" s="145">
        <v>10.363992608780912</v>
      </c>
    </row>
    <row r="508" spans="1:30" x14ac:dyDescent="0.25">
      <c r="A508" s="93" t="s">
        <v>5330</v>
      </c>
      <c r="B508" s="188" t="s">
        <v>143</v>
      </c>
      <c r="C508" s="188">
        <v>0.73316498316498313</v>
      </c>
      <c r="D508" s="188">
        <v>0.10185185185185185</v>
      </c>
      <c r="E508" s="188">
        <v>0.16498316498316498</v>
      </c>
      <c r="F508" s="187">
        <v>1</v>
      </c>
      <c r="G508" s="193">
        <v>1188</v>
      </c>
      <c r="H508" s="93"/>
      <c r="I508" s="188" t="s">
        <v>143</v>
      </c>
      <c r="J508" s="188" t="s">
        <v>143</v>
      </c>
      <c r="K508" s="188">
        <v>0.70699999999999996</v>
      </c>
      <c r="L508" s="188">
        <v>0.75800000000000001</v>
      </c>
      <c r="M508" s="188">
        <v>8.5999999999999993E-2</v>
      </c>
      <c r="N508" s="188">
        <v>0.12</v>
      </c>
      <c r="O508" s="188">
        <v>0.14499999999999999</v>
      </c>
      <c r="P508" s="188">
        <v>0.187</v>
      </c>
      <c r="Q508" s="144"/>
      <c r="R508" s="145" t="s">
        <v>143</v>
      </c>
      <c r="S508" s="145">
        <v>115.0220706452882</v>
      </c>
      <c r="T508" s="145">
        <v>18.52987969277649</v>
      </c>
      <c r="U508" s="145">
        <v>26.083941632836002</v>
      </c>
      <c r="V508" s="145"/>
      <c r="W508" s="145" t="s">
        <v>143</v>
      </c>
      <c r="X508" s="145" t="s">
        <v>143</v>
      </c>
      <c r="Y508" s="145">
        <v>107.38321724499343</v>
      </c>
      <c r="Z508" s="145">
        <v>122.66092404558296</v>
      </c>
      <c r="AA508" s="145">
        <v>15.228192038427224</v>
      </c>
      <c r="AB508" s="145">
        <v>21.831567347125755</v>
      </c>
      <c r="AC508" s="145">
        <v>22.432189804238963</v>
      </c>
      <c r="AD508" s="145">
        <v>29.735693461433041</v>
      </c>
    </row>
    <row r="509" spans="1:30" x14ac:dyDescent="0.25">
      <c r="A509" s="93" t="s">
        <v>5331</v>
      </c>
      <c r="B509" s="188">
        <v>8.8526912181303111E-2</v>
      </c>
      <c r="C509" s="188">
        <v>0.5382436260623229</v>
      </c>
      <c r="D509" s="188">
        <v>0.22804532577903683</v>
      </c>
      <c r="E509" s="188">
        <v>0.14518413597733712</v>
      </c>
      <c r="F509" s="187">
        <v>1</v>
      </c>
      <c r="G509" s="193">
        <v>1412</v>
      </c>
      <c r="H509" s="93"/>
      <c r="I509" s="188">
        <v>7.4999999999999997E-2</v>
      </c>
      <c r="J509" s="188">
        <v>0.104</v>
      </c>
      <c r="K509" s="188">
        <v>0.51200000000000001</v>
      </c>
      <c r="L509" s="188">
        <v>0.56399999999999995</v>
      </c>
      <c r="M509" s="188">
        <v>0.20699999999999999</v>
      </c>
      <c r="N509" s="188">
        <v>0.251</v>
      </c>
      <c r="O509" s="188">
        <v>0.128</v>
      </c>
      <c r="P509" s="188">
        <v>0.16500000000000001</v>
      </c>
      <c r="Q509" s="144"/>
      <c r="R509" s="145">
        <v>5.9788982329422042</v>
      </c>
      <c r="S509" s="145">
        <v>40.055051202457825</v>
      </c>
      <c r="T509" s="145">
        <v>17.115305487866262</v>
      </c>
      <c r="U509" s="145">
        <v>10.64858366478774</v>
      </c>
      <c r="V509" s="145"/>
      <c r="W509" s="145">
        <v>4.9307511591962925</v>
      </c>
      <c r="X509" s="145">
        <v>7.027045306688116</v>
      </c>
      <c r="Y509" s="145">
        <v>37.207270344714111</v>
      </c>
      <c r="Z509" s="145">
        <v>42.90283206020154</v>
      </c>
      <c r="AA509" s="145">
        <v>15.245860065274252</v>
      </c>
      <c r="AB509" s="145">
        <v>18.984750910458274</v>
      </c>
      <c r="AC509" s="145">
        <v>9.1908741508368799</v>
      </c>
      <c r="AD509" s="145">
        <v>12.1062931787386</v>
      </c>
    </row>
    <row r="510" spans="1:30" x14ac:dyDescent="0.25">
      <c r="A510" s="93" t="s">
        <v>5332</v>
      </c>
      <c r="B510" s="188">
        <v>0.28885227896760024</v>
      </c>
      <c r="C510" s="188">
        <v>0.60955518945634268</v>
      </c>
      <c r="D510" s="188">
        <v>3.3498077979132346E-2</v>
      </c>
      <c r="E510" s="188">
        <v>6.8094453596924773E-2</v>
      </c>
      <c r="F510" s="187">
        <v>1</v>
      </c>
      <c r="G510" s="193">
        <v>1821</v>
      </c>
      <c r="H510" s="93"/>
      <c r="I510" s="188">
        <v>0.26800000000000002</v>
      </c>
      <c r="J510" s="188">
        <v>0.31</v>
      </c>
      <c r="K510" s="188">
        <v>0.58699999999999997</v>
      </c>
      <c r="L510" s="188">
        <v>0.63200000000000001</v>
      </c>
      <c r="M510" s="188">
        <v>2.5999999999999999E-2</v>
      </c>
      <c r="N510" s="188">
        <v>4.2999999999999997E-2</v>
      </c>
      <c r="O510" s="188">
        <v>5.7000000000000002E-2</v>
      </c>
      <c r="P510" s="188">
        <v>8.1000000000000003E-2</v>
      </c>
      <c r="Q510" s="144"/>
      <c r="R510" s="145">
        <v>49.410767474138645</v>
      </c>
      <c r="S510" s="145">
        <v>106.96938357287169</v>
      </c>
      <c r="T510" s="145">
        <v>5.6545635877504621</v>
      </c>
      <c r="U510" s="145">
        <v>11.874310555955907</v>
      </c>
      <c r="V510" s="145"/>
      <c r="W510" s="145">
        <v>45.188120263905311</v>
      </c>
      <c r="X510" s="145">
        <v>53.633414684371978</v>
      </c>
      <c r="Y510" s="145">
        <v>100.6764365582676</v>
      </c>
      <c r="Z510" s="145">
        <v>113.26233058747579</v>
      </c>
      <c r="AA510" s="145">
        <v>4.2355379366013084</v>
      </c>
      <c r="AB510" s="145">
        <v>7.0735892388996158</v>
      </c>
      <c r="AC510" s="145">
        <v>9.784275204868969</v>
      </c>
      <c r="AD510" s="145">
        <v>13.964345907042844</v>
      </c>
    </row>
    <row r="511" spans="1:30" x14ac:dyDescent="0.25">
      <c r="A511" s="93" t="s">
        <v>5333</v>
      </c>
      <c r="B511" s="188" t="s">
        <v>143</v>
      </c>
      <c r="C511" s="188">
        <v>0.56335616438356162</v>
      </c>
      <c r="D511" s="188">
        <v>0.30736301369863012</v>
      </c>
      <c r="E511" s="188">
        <v>0.12928082191780821</v>
      </c>
      <c r="F511" s="187">
        <v>0.99999999999999989</v>
      </c>
      <c r="G511" s="193">
        <v>1168</v>
      </c>
      <c r="H511" s="93"/>
      <c r="I511" s="188" t="s">
        <v>143</v>
      </c>
      <c r="J511" s="188" t="s">
        <v>143</v>
      </c>
      <c r="K511" s="188">
        <v>0.53500000000000003</v>
      </c>
      <c r="L511" s="188">
        <v>0.59199999999999997</v>
      </c>
      <c r="M511" s="188">
        <v>0.28199999999999997</v>
      </c>
      <c r="N511" s="188">
        <v>0.33400000000000002</v>
      </c>
      <c r="O511" s="188">
        <v>0.111</v>
      </c>
      <c r="P511" s="188">
        <v>0.15</v>
      </c>
      <c r="Q511" s="144"/>
      <c r="R511" s="145" t="s">
        <v>143</v>
      </c>
      <c r="S511" s="145">
        <v>34.474817153109917</v>
      </c>
      <c r="T511" s="145">
        <v>19.242674692473557</v>
      </c>
      <c r="U511" s="145">
        <v>7.8835052580734928</v>
      </c>
      <c r="V511" s="145"/>
      <c r="W511" s="145" t="s">
        <v>143</v>
      </c>
      <c r="X511" s="145" t="s">
        <v>143</v>
      </c>
      <c r="Y511" s="145">
        <v>31.840639288438958</v>
      </c>
      <c r="Z511" s="145">
        <v>37.108995017780877</v>
      </c>
      <c r="AA511" s="145">
        <v>17.252119219658482</v>
      </c>
      <c r="AB511" s="145">
        <v>21.233230165288631</v>
      </c>
      <c r="AC511" s="145">
        <v>6.6260661617118286</v>
      </c>
      <c r="AD511" s="145">
        <v>9.1409443544351561</v>
      </c>
    </row>
    <row r="512" spans="1:30" x14ac:dyDescent="0.25">
      <c r="A512" s="93" t="s">
        <v>5334</v>
      </c>
      <c r="B512" s="188" t="s">
        <v>143</v>
      </c>
      <c r="C512" s="188">
        <v>0.77468201090248334</v>
      </c>
      <c r="D512" s="188">
        <v>5.5723803755299818E-2</v>
      </c>
      <c r="E512" s="188">
        <v>0.16959418534221685</v>
      </c>
      <c r="F512" s="187">
        <v>1</v>
      </c>
      <c r="G512" s="193">
        <v>1651</v>
      </c>
      <c r="H512" s="93"/>
      <c r="I512" s="188" t="s">
        <v>143</v>
      </c>
      <c r="J512" s="188" t="s">
        <v>143</v>
      </c>
      <c r="K512" s="188">
        <v>0.754</v>
      </c>
      <c r="L512" s="188">
        <v>0.79400000000000004</v>
      </c>
      <c r="M512" s="188">
        <v>4.5999999999999999E-2</v>
      </c>
      <c r="N512" s="188">
        <v>6.8000000000000005E-2</v>
      </c>
      <c r="O512" s="188">
        <v>0.152</v>
      </c>
      <c r="P512" s="188">
        <v>0.188</v>
      </c>
      <c r="Q512" s="144"/>
      <c r="R512" s="145" t="s">
        <v>143</v>
      </c>
      <c r="S512" s="145">
        <v>143.33510418808783</v>
      </c>
      <c r="T512" s="145">
        <v>13.205956824548316</v>
      </c>
      <c r="U512" s="145">
        <v>31.94006579541373</v>
      </c>
      <c r="V512" s="145"/>
      <c r="W512" s="145" t="s">
        <v>143</v>
      </c>
      <c r="X512" s="145" t="s">
        <v>143</v>
      </c>
      <c r="Y512" s="145">
        <v>135.47961264224088</v>
      </c>
      <c r="Z512" s="145">
        <v>151.19059573393477</v>
      </c>
      <c r="AA512" s="145">
        <v>10.507397122201271</v>
      </c>
      <c r="AB512" s="145">
        <v>15.904516526895362</v>
      </c>
      <c r="AC512" s="145">
        <v>28.198849113988995</v>
      </c>
      <c r="AD512" s="145">
        <v>35.681282476838469</v>
      </c>
    </row>
    <row r="513" spans="1:30" x14ac:dyDescent="0.25">
      <c r="A513" s="93" t="s">
        <v>5335</v>
      </c>
      <c r="B513" s="188">
        <v>6.9033530571992116E-2</v>
      </c>
      <c r="C513" s="188">
        <v>0.53517422748191978</v>
      </c>
      <c r="D513" s="188">
        <v>0.22419460880999342</v>
      </c>
      <c r="E513" s="188">
        <v>0.17159763313609466</v>
      </c>
      <c r="F513" s="187">
        <v>1</v>
      </c>
      <c r="G513" s="193">
        <v>1521</v>
      </c>
      <c r="H513" s="93"/>
      <c r="I513" s="188">
        <v>5.7000000000000002E-2</v>
      </c>
      <c r="J513" s="188">
        <v>8.3000000000000004E-2</v>
      </c>
      <c r="K513" s="188">
        <v>0.51</v>
      </c>
      <c r="L513" s="188">
        <v>0.56000000000000005</v>
      </c>
      <c r="M513" s="188">
        <v>0.20399999999999999</v>
      </c>
      <c r="N513" s="188">
        <v>0.246</v>
      </c>
      <c r="O513" s="188">
        <v>0.153</v>
      </c>
      <c r="P513" s="188">
        <v>0.191</v>
      </c>
      <c r="Q513" s="144"/>
      <c r="R513" s="145">
        <v>4.845238636021846</v>
      </c>
      <c r="S513" s="145">
        <v>39.086399462155129</v>
      </c>
      <c r="T513" s="145">
        <v>16.507637569057188</v>
      </c>
      <c r="U513" s="145">
        <v>12.50104034209075</v>
      </c>
      <c r="V513" s="145"/>
      <c r="W513" s="145">
        <v>3.9184587633058792</v>
      </c>
      <c r="X513" s="145">
        <v>5.7720185087378129</v>
      </c>
      <c r="Y513" s="145">
        <v>36.401243381471907</v>
      </c>
      <c r="Z513" s="145">
        <v>41.77155554283835</v>
      </c>
      <c r="AA513" s="145">
        <v>14.755517730140516</v>
      </c>
      <c r="AB513" s="145">
        <v>18.259757407973858</v>
      </c>
      <c r="AC513" s="145">
        <v>10.984402198349603</v>
      </c>
      <c r="AD513" s="145">
        <v>14.017678485831897</v>
      </c>
    </row>
    <row r="514" spans="1:30" x14ac:dyDescent="0.25">
      <c r="A514" s="93" t="s">
        <v>5336</v>
      </c>
      <c r="B514" s="188">
        <v>0.3128654970760234</v>
      </c>
      <c r="C514" s="188">
        <v>0.58674463937621835</v>
      </c>
      <c r="D514" s="188">
        <v>3.1676413255360622E-2</v>
      </c>
      <c r="E514" s="188">
        <v>6.8713450292397657E-2</v>
      </c>
      <c r="F514" s="187">
        <v>1</v>
      </c>
      <c r="G514" s="193">
        <v>2052</v>
      </c>
      <c r="H514" s="93"/>
      <c r="I514" s="188">
        <v>0.29299999999999998</v>
      </c>
      <c r="J514" s="188">
        <v>0.33300000000000002</v>
      </c>
      <c r="K514" s="188">
        <v>0.56499999999999995</v>
      </c>
      <c r="L514" s="188">
        <v>0.60799999999999998</v>
      </c>
      <c r="M514" s="188">
        <v>2.5000000000000001E-2</v>
      </c>
      <c r="N514" s="188">
        <v>0.04</v>
      </c>
      <c r="O514" s="188">
        <v>5.8999999999999997E-2</v>
      </c>
      <c r="P514" s="188">
        <v>0.08</v>
      </c>
      <c r="Q514" s="144"/>
      <c r="R514" s="145">
        <v>57.926906306013443</v>
      </c>
      <c r="S514" s="145">
        <v>103.27601189946743</v>
      </c>
      <c r="T514" s="145">
        <v>5.4395907185590922</v>
      </c>
      <c r="U514" s="145">
        <v>12.19167254630919</v>
      </c>
      <c r="V514" s="145"/>
      <c r="W514" s="145">
        <v>53.445968747097581</v>
      </c>
      <c r="X514" s="145">
        <v>62.407843864929305</v>
      </c>
      <c r="Y514" s="145">
        <v>97.442336142986406</v>
      </c>
      <c r="Z514" s="145">
        <v>109.10968765594846</v>
      </c>
      <c r="AA514" s="145">
        <v>4.1171822641003111</v>
      </c>
      <c r="AB514" s="145">
        <v>6.7619991730178732</v>
      </c>
      <c r="AC514" s="145">
        <v>10.179293416955097</v>
      </c>
      <c r="AD514" s="145">
        <v>14.204051675663283</v>
      </c>
    </row>
    <row r="515" spans="1:30" x14ac:dyDescent="0.25">
      <c r="A515" s="93" t="s">
        <v>5337</v>
      </c>
      <c r="B515" s="188" t="s">
        <v>143</v>
      </c>
      <c r="C515" s="188">
        <v>0.49961977186311785</v>
      </c>
      <c r="D515" s="188">
        <v>0.379467680608365</v>
      </c>
      <c r="E515" s="188">
        <v>0.12091254752851711</v>
      </c>
      <c r="F515" s="187">
        <v>1</v>
      </c>
      <c r="G515" s="193">
        <v>1315</v>
      </c>
      <c r="H515" s="93"/>
      <c r="I515" s="188" t="s">
        <v>143</v>
      </c>
      <c r="J515" s="188" t="s">
        <v>143</v>
      </c>
      <c r="K515" s="188">
        <v>0.47299999999999998</v>
      </c>
      <c r="L515" s="188">
        <v>0.52700000000000002</v>
      </c>
      <c r="M515" s="188">
        <v>0.35399999999999998</v>
      </c>
      <c r="N515" s="188">
        <v>0.40600000000000003</v>
      </c>
      <c r="O515" s="188">
        <v>0.104</v>
      </c>
      <c r="P515" s="188">
        <v>0.14000000000000001</v>
      </c>
      <c r="Q515" s="144"/>
      <c r="R515" s="145" t="s">
        <v>143</v>
      </c>
      <c r="S515" s="145">
        <v>31.574953929913178</v>
      </c>
      <c r="T515" s="145">
        <v>24.34627599600892</v>
      </c>
      <c r="U515" s="145">
        <v>7.5889774494185138</v>
      </c>
      <c r="V515" s="145"/>
      <c r="W515" s="145" t="s">
        <v>143</v>
      </c>
      <c r="X515" s="145" t="s">
        <v>143</v>
      </c>
      <c r="Y515" s="145">
        <v>29.16051562724013</v>
      </c>
      <c r="Z515" s="145">
        <v>33.989392232586226</v>
      </c>
      <c r="AA515" s="145">
        <v>22.210093561873084</v>
      </c>
      <c r="AB515" s="145">
        <v>26.482458430144757</v>
      </c>
      <c r="AC515" s="145">
        <v>6.4093611317713588</v>
      </c>
      <c r="AD515" s="145">
        <v>8.7685937670656688</v>
      </c>
    </row>
    <row r="516" spans="1:30" x14ac:dyDescent="0.25">
      <c r="A516" s="93" t="s">
        <v>5338</v>
      </c>
      <c r="B516" s="188" t="s">
        <v>143</v>
      </c>
      <c r="C516" s="188">
        <v>0.62160723789249606</v>
      </c>
      <c r="D516" s="188">
        <v>7.8765300691857373E-2</v>
      </c>
      <c r="E516" s="188">
        <v>0.29962746141564661</v>
      </c>
      <c r="F516" s="187">
        <v>1</v>
      </c>
      <c r="G516" s="193">
        <v>1879</v>
      </c>
      <c r="H516" s="93"/>
      <c r="I516" s="188" t="s">
        <v>143</v>
      </c>
      <c r="J516" s="188" t="s">
        <v>143</v>
      </c>
      <c r="K516" s="188">
        <v>0.59899999999999998</v>
      </c>
      <c r="L516" s="188">
        <v>0.64300000000000002</v>
      </c>
      <c r="M516" s="188">
        <v>6.7000000000000004E-2</v>
      </c>
      <c r="N516" s="188">
        <v>9.1999999999999998E-2</v>
      </c>
      <c r="O516" s="188">
        <v>0.27900000000000003</v>
      </c>
      <c r="P516" s="188">
        <v>0.32100000000000001</v>
      </c>
      <c r="Q516" s="144"/>
      <c r="R516" s="145" t="s">
        <v>143</v>
      </c>
      <c r="S516" s="145">
        <v>122.10895975943737</v>
      </c>
      <c r="T516" s="145">
        <v>18.301205235181996</v>
      </c>
      <c r="U516" s="145">
        <v>57.67713044119462</v>
      </c>
      <c r="V516" s="145"/>
      <c r="W516" s="145" t="s">
        <v>143</v>
      </c>
      <c r="X516" s="145" t="s">
        <v>143</v>
      </c>
      <c r="Y516" s="145">
        <v>115.10599112018373</v>
      </c>
      <c r="Z516" s="145">
        <v>129.11192839869102</v>
      </c>
      <c r="AA516" s="145">
        <v>15.3526796201932</v>
      </c>
      <c r="AB516" s="145">
        <v>21.249730850170792</v>
      </c>
      <c r="AC516" s="145">
        <v>52.91276002681392</v>
      </c>
      <c r="AD516" s="145">
        <v>62.44150085557532</v>
      </c>
    </row>
    <row r="517" spans="1:30" x14ac:dyDescent="0.25">
      <c r="A517" s="93" t="s">
        <v>5339</v>
      </c>
      <c r="B517" s="188">
        <v>9.5945945945945951E-2</v>
      </c>
      <c r="C517" s="188">
        <v>0.63243243243243241</v>
      </c>
      <c r="D517" s="188">
        <v>0.15135135135135136</v>
      </c>
      <c r="E517" s="188">
        <v>0.12027027027027028</v>
      </c>
      <c r="F517" s="187">
        <v>1</v>
      </c>
      <c r="G517" s="193">
        <v>740</v>
      </c>
      <c r="H517" s="93"/>
      <c r="I517" s="188">
        <v>7.6999999999999999E-2</v>
      </c>
      <c r="J517" s="188">
        <v>0.11899999999999999</v>
      </c>
      <c r="K517" s="188">
        <v>0.59699999999999998</v>
      </c>
      <c r="L517" s="188">
        <v>0.66600000000000004</v>
      </c>
      <c r="M517" s="188">
        <v>0.127</v>
      </c>
      <c r="N517" s="188">
        <v>0.17899999999999999</v>
      </c>
      <c r="O517" s="188">
        <v>9.9000000000000005E-2</v>
      </c>
      <c r="P517" s="188">
        <v>0.14599999999999999</v>
      </c>
      <c r="Q517" s="144"/>
      <c r="R517" s="145">
        <v>7.2537205244955185</v>
      </c>
      <c r="S517" s="145">
        <v>48.673610424330434</v>
      </c>
      <c r="T517" s="145">
        <v>11.553697395237403</v>
      </c>
      <c r="U517" s="145">
        <v>9.1548104194063704</v>
      </c>
      <c r="V517" s="145"/>
      <c r="W517" s="145">
        <v>5.5664383599569449</v>
      </c>
      <c r="X517" s="145">
        <v>8.9410026890340912</v>
      </c>
      <c r="Y517" s="145">
        <v>44.263731086280579</v>
      </c>
      <c r="Z517" s="145">
        <v>53.083489762380289</v>
      </c>
      <c r="AA517" s="145">
        <v>9.4139226930609006</v>
      </c>
      <c r="AB517" s="145">
        <v>13.693472097413906</v>
      </c>
      <c r="AC517" s="145">
        <v>7.2528108106659159</v>
      </c>
      <c r="AD517" s="145">
        <v>11.056810028146824</v>
      </c>
    </row>
    <row r="518" spans="1:30" x14ac:dyDescent="0.25">
      <c r="A518" s="93" t="s">
        <v>5340</v>
      </c>
      <c r="B518" s="188">
        <v>0.28418803418803418</v>
      </c>
      <c r="C518" s="188">
        <v>0.60683760683760679</v>
      </c>
      <c r="D518" s="188">
        <v>3.4188034188034191E-2</v>
      </c>
      <c r="E518" s="188">
        <v>7.4786324786324784E-2</v>
      </c>
      <c r="F518" s="187">
        <v>0.99999999999999989</v>
      </c>
      <c r="G518" s="193">
        <v>936</v>
      </c>
      <c r="H518" s="93"/>
      <c r="I518" s="188">
        <v>0.25600000000000001</v>
      </c>
      <c r="J518" s="188">
        <v>0.314</v>
      </c>
      <c r="K518" s="188">
        <v>0.57499999999999996</v>
      </c>
      <c r="L518" s="188">
        <v>0.63800000000000001</v>
      </c>
      <c r="M518" s="188">
        <v>2.4E-2</v>
      </c>
      <c r="N518" s="188">
        <v>4.8000000000000001E-2</v>
      </c>
      <c r="O518" s="188">
        <v>0.06</v>
      </c>
      <c r="P518" s="188">
        <v>9.2999999999999999E-2</v>
      </c>
      <c r="Q518" s="144"/>
      <c r="R518" s="145">
        <v>53.182551250591068</v>
      </c>
      <c r="S518" s="145">
        <v>106.45522474864117</v>
      </c>
      <c r="T518" s="145">
        <v>5.559131401197936</v>
      </c>
      <c r="U518" s="145">
        <v>13.227094641754892</v>
      </c>
      <c r="V518" s="145"/>
      <c r="W518" s="145">
        <v>46.791321638792169</v>
      </c>
      <c r="X518" s="145">
        <v>59.573780862389967</v>
      </c>
      <c r="Y518" s="145">
        <v>97.700371218611451</v>
      </c>
      <c r="Z518" s="145">
        <v>115.21007827867089</v>
      </c>
      <c r="AA518" s="145">
        <v>3.6329906406638104</v>
      </c>
      <c r="AB518" s="145">
        <v>7.4852721617320617</v>
      </c>
      <c r="AC518" s="145">
        <v>10.128451862651866</v>
      </c>
      <c r="AD518" s="145">
        <v>16.325737420857919</v>
      </c>
    </row>
    <row r="519" spans="1:30" x14ac:dyDescent="0.25">
      <c r="A519" s="93" t="s">
        <v>5341</v>
      </c>
      <c r="B519" s="188" t="s">
        <v>143</v>
      </c>
      <c r="C519" s="188">
        <v>0.5926640926640927</v>
      </c>
      <c r="D519" s="188">
        <v>0.31660231660231658</v>
      </c>
      <c r="E519" s="188">
        <v>9.0733590733590733E-2</v>
      </c>
      <c r="F519" s="187">
        <v>1</v>
      </c>
      <c r="G519" s="193">
        <v>518</v>
      </c>
      <c r="H519" s="93"/>
      <c r="I519" s="188" t="s">
        <v>143</v>
      </c>
      <c r="J519" s="188" t="s">
        <v>143</v>
      </c>
      <c r="K519" s="188">
        <v>0.55000000000000004</v>
      </c>
      <c r="L519" s="188">
        <v>0.63400000000000001</v>
      </c>
      <c r="M519" s="188">
        <v>0.27800000000000002</v>
      </c>
      <c r="N519" s="188">
        <v>0.35799999999999998</v>
      </c>
      <c r="O519" s="188">
        <v>6.9000000000000006E-2</v>
      </c>
      <c r="P519" s="188">
        <v>0.11899999999999999</v>
      </c>
      <c r="Q519" s="144"/>
      <c r="R519" s="145" t="s">
        <v>143</v>
      </c>
      <c r="S519" s="145">
        <v>32.149401879713665</v>
      </c>
      <c r="T519" s="145">
        <v>17.143804363271816</v>
      </c>
      <c r="U519" s="145">
        <v>4.9309438178773881</v>
      </c>
      <c r="V519" s="145"/>
      <c r="W519" s="145" t="s">
        <v>143</v>
      </c>
      <c r="X519" s="145" t="s">
        <v>143</v>
      </c>
      <c r="Y519" s="145">
        <v>28.553069848231715</v>
      </c>
      <c r="Z519" s="145">
        <v>35.745733911195614</v>
      </c>
      <c r="AA519" s="145">
        <v>14.519940191187246</v>
      </c>
      <c r="AB519" s="145">
        <v>19.767668535356385</v>
      </c>
      <c r="AC519" s="145">
        <v>3.5212097448576776</v>
      </c>
      <c r="AD519" s="145">
        <v>6.3406778908970987</v>
      </c>
    </row>
    <row r="520" spans="1:30" x14ac:dyDescent="0.25">
      <c r="A520" s="93" t="s">
        <v>5342</v>
      </c>
      <c r="B520" s="188" t="s">
        <v>143</v>
      </c>
      <c r="C520" s="188">
        <v>0.75031210986267161</v>
      </c>
      <c r="D520" s="188">
        <v>8.1148564294631714E-2</v>
      </c>
      <c r="E520" s="188">
        <v>0.16853932584269662</v>
      </c>
      <c r="F520" s="187">
        <v>0.99999999999999989</v>
      </c>
      <c r="G520" s="193">
        <v>801</v>
      </c>
      <c r="H520" s="93"/>
      <c r="I520" s="188" t="s">
        <v>143</v>
      </c>
      <c r="J520" s="188" t="s">
        <v>143</v>
      </c>
      <c r="K520" s="188">
        <v>0.71899999999999997</v>
      </c>
      <c r="L520" s="188">
        <v>0.77900000000000003</v>
      </c>
      <c r="M520" s="188">
        <v>6.4000000000000001E-2</v>
      </c>
      <c r="N520" s="188">
        <v>0.10199999999999999</v>
      </c>
      <c r="O520" s="188">
        <v>0.14399999999999999</v>
      </c>
      <c r="P520" s="188">
        <v>0.19600000000000001</v>
      </c>
      <c r="Q520" s="144"/>
      <c r="R520" s="145" t="s">
        <v>143</v>
      </c>
      <c r="S520" s="145">
        <v>137.93855478026808</v>
      </c>
      <c r="T520" s="145">
        <v>16.814935630395759</v>
      </c>
      <c r="U520" s="145">
        <v>30.692218308759823</v>
      </c>
      <c r="V520" s="145"/>
      <c r="W520" s="145" t="s">
        <v>143</v>
      </c>
      <c r="X520" s="145" t="s">
        <v>143</v>
      </c>
      <c r="Y520" s="145">
        <v>126.91035799929726</v>
      </c>
      <c r="Z520" s="145">
        <v>148.96675156123888</v>
      </c>
      <c r="AA520" s="145">
        <v>12.727088917416264</v>
      </c>
      <c r="AB520" s="145">
        <v>20.902782343375254</v>
      </c>
      <c r="AC520" s="145">
        <v>25.51474980384296</v>
      </c>
      <c r="AD520" s="145">
        <v>35.869686813676687</v>
      </c>
    </row>
    <row r="521" spans="1:30" x14ac:dyDescent="0.25">
      <c r="A521" s="93" t="s">
        <v>5343</v>
      </c>
      <c r="B521" s="188">
        <v>6.8181818181818177E-2</v>
      </c>
      <c r="C521" s="188">
        <v>0.45454545454545453</v>
      </c>
      <c r="D521" s="188">
        <v>0.29545454545454547</v>
      </c>
      <c r="E521" s="188">
        <v>0.18181818181818182</v>
      </c>
      <c r="F521" s="187">
        <v>1</v>
      </c>
      <c r="G521" s="193">
        <v>572</v>
      </c>
      <c r="H521" s="93"/>
      <c r="I521" s="188">
        <v>0.05</v>
      </c>
      <c r="J521" s="188">
        <v>9.1999999999999998E-2</v>
      </c>
      <c r="K521" s="188">
        <v>0.41399999999999998</v>
      </c>
      <c r="L521" s="188">
        <v>0.496</v>
      </c>
      <c r="M521" s="188">
        <v>0.26</v>
      </c>
      <c r="N521" s="188">
        <v>0.33400000000000002</v>
      </c>
      <c r="O521" s="188">
        <v>0.152</v>
      </c>
      <c r="P521" s="188">
        <v>0.216</v>
      </c>
      <c r="Q521" s="144"/>
      <c r="R521" s="145">
        <v>4.3616300069534022</v>
      </c>
      <c r="S521" s="145">
        <v>31.559676506669266</v>
      </c>
      <c r="T521" s="145">
        <v>20.606518634134403</v>
      </c>
      <c r="U521" s="145">
        <v>12.321428313702972</v>
      </c>
      <c r="V521" s="145"/>
      <c r="W521" s="145">
        <v>2.99272727618854</v>
      </c>
      <c r="X521" s="145">
        <v>5.7305327377182644</v>
      </c>
      <c r="Y521" s="145">
        <v>27.723470329427787</v>
      </c>
      <c r="Z521" s="145">
        <v>35.395882683910749</v>
      </c>
      <c r="AA521" s="145">
        <v>17.49968967083414</v>
      </c>
      <c r="AB521" s="145">
        <v>23.713347597434666</v>
      </c>
      <c r="AC521" s="145">
        <v>9.9533260314426659</v>
      </c>
      <c r="AD521" s="145">
        <v>14.689530595963278</v>
      </c>
    </row>
    <row r="522" spans="1:30" x14ac:dyDescent="0.25">
      <c r="A522" s="93" t="s">
        <v>5344</v>
      </c>
      <c r="B522" s="188">
        <v>0.30303030303030304</v>
      </c>
      <c r="C522" s="188">
        <v>0.57839262187088269</v>
      </c>
      <c r="D522" s="188">
        <v>5.4018445322793152E-2</v>
      </c>
      <c r="E522" s="188">
        <v>6.4558629776021087E-2</v>
      </c>
      <c r="F522" s="187">
        <v>1</v>
      </c>
      <c r="G522" s="193">
        <v>759</v>
      </c>
      <c r="H522" s="93"/>
      <c r="I522" s="188">
        <v>0.27100000000000002</v>
      </c>
      <c r="J522" s="188">
        <v>0.33700000000000002</v>
      </c>
      <c r="K522" s="188">
        <v>0.54300000000000004</v>
      </c>
      <c r="L522" s="188">
        <v>0.61299999999999999</v>
      </c>
      <c r="M522" s="188">
        <v>0.04</v>
      </c>
      <c r="N522" s="188">
        <v>7.1999999999999995E-2</v>
      </c>
      <c r="O522" s="188">
        <v>4.9000000000000002E-2</v>
      </c>
      <c r="P522" s="188">
        <v>8.4000000000000005E-2</v>
      </c>
      <c r="Q522" s="144"/>
      <c r="R522" s="145">
        <v>50.642806130875719</v>
      </c>
      <c r="S522" s="145">
        <v>93.835808984353548</v>
      </c>
      <c r="T522" s="145">
        <v>8.7216609980026885</v>
      </c>
      <c r="U522" s="145">
        <v>10.410801660855496</v>
      </c>
      <c r="V522" s="145"/>
      <c r="W522" s="145">
        <v>44.097802144664811</v>
      </c>
      <c r="X522" s="145">
        <v>57.187810117086627</v>
      </c>
      <c r="Y522" s="145">
        <v>85.057872909953019</v>
      </c>
      <c r="Z522" s="145">
        <v>102.61374505875408</v>
      </c>
      <c r="AA522" s="145">
        <v>6.0519555663712685</v>
      </c>
      <c r="AB522" s="145">
        <v>11.391366429634108</v>
      </c>
      <c r="AC522" s="145">
        <v>7.4957771958159576</v>
      </c>
      <c r="AD522" s="145">
        <v>13.325826125895034</v>
      </c>
    </row>
    <row r="523" spans="1:30" x14ac:dyDescent="0.25">
      <c r="A523" s="93" t="s">
        <v>5345</v>
      </c>
      <c r="B523" s="188" t="s">
        <v>143</v>
      </c>
      <c r="C523" s="188">
        <v>0.47317073170731705</v>
      </c>
      <c r="D523" s="188">
        <v>0.43252032520325201</v>
      </c>
      <c r="E523" s="188">
        <v>9.4308943089430899E-2</v>
      </c>
      <c r="F523" s="187">
        <v>1</v>
      </c>
      <c r="G523" s="193">
        <v>615</v>
      </c>
      <c r="H523" s="93"/>
      <c r="I523" s="188" t="s">
        <v>143</v>
      </c>
      <c r="J523" s="188" t="s">
        <v>143</v>
      </c>
      <c r="K523" s="188">
        <v>0.434</v>
      </c>
      <c r="L523" s="188">
        <v>0.51300000000000001</v>
      </c>
      <c r="M523" s="188">
        <v>0.39400000000000002</v>
      </c>
      <c r="N523" s="188">
        <v>0.47199999999999998</v>
      </c>
      <c r="O523" s="188">
        <v>7.3999999999999996E-2</v>
      </c>
      <c r="P523" s="188">
        <v>0.12</v>
      </c>
      <c r="Q523" s="144"/>
      <c r="R523" s="145" t="s">
        <v>143</v>
      </c>
      <c r="S523" s="145">
        <v>34.996043675453237</v>
      </c>
      <c r="T523" s="145">
        <v>32.990098308706244</v>
      </c>
      <c r="U523" s="145">
        <v>6.9504564952893997</v>
      </c>
      <c r="V523" s="145"/>
      <c r="W523" s="145" t="s">
        <v>143</v>
      </c>
      <c r="X523" s="145" t="s">
        <v>143</v>
      </c>
      <c r="Y523" s="145">
        <v>30.975095027326361</v>
      </c>
      <c r="Z523" s="145">
        <v>39.016992323580112</v>
      </c>
      <c r="AA523" s="145">
        <v>29.025502999743573</v>
      </c>
      <c r="AB523" s="145">
        <v>36.954693617668916</v>
      </c>
      <c r="AC523" s="145">
        <v>5.1616827829688452</v>
      </c>
      <c r="AD523" s="145">
        <v>8.7392302076099533</v>
      </c>
    </row>
    <row r="524" spans="1:30" x14ac:dyDescent="0.25">
      <c r="A524" s="93" t="s">
        <v>5346</v>
      </c>
      <c r="B524" s="188" t="s">
        <v>143</v>
      </c>
      <c r="C524" s="188">
        <v>0.76363636363636367</v>
      </c>
      <c r="D524" s="188">
        <v>0.11818181818181818</v>
      </c>
      <c r="E524" s="188">
        <v>0.11818181818181818</v>
      </c>
      <c r="F524" s="187">
        <v>1</v>
      </c>
      <c r="G524" s="193">
        <v>660</v>
      </c>
      <c r="H524" s="93"/>
      <c r="I524" s="188" t="s">
        <v>143</v>
      </c>
      <c r="J524" s="188" t="s">
        <v>143</v>
      </c>
      <c r="K524" s="188">
        <v>0.73</v>
      </c>
      <c r="L524" s="188">
        <v>0.79400000000000004</v>
      </c>
      <c r="M524" s="188">
        <v>9.6000000000000002E-2</v>
      </c>
      <c r="N524" s="188">
        <v>0.14499999999999999</v>
      </c>
      <c r="O524" s="188">
        <v>9.6000000000000002E-2</v>
      </c>
      <c r="P524" s="188">
        <v>0.14499999999999999</v>
      </c>
      <c r="Q524" s="144"/>
      <c r="R524" s="145" t="s">
        <v>143</v>
      </c>
      <c r="S524" s="145">
        <v>130.2137299471554</v>
      </c>
      <c r="T524" s="145">
        <v>24.320104673982119</v>
      </c>
      <c r="U524" s="145">
        <v>20.558975603158054</v>
      </c>
      <c r="V524" s="145"/>
      <c r="W524" s="145" t="s">
        <v>143</v>
      </c>
      <c r="X524" s="145" t="s">
        <v>143</v>
      </c>
      <c r="Y524" s="145">
        <v>118.84537610844497</v>
      </c>
      <c r="Z524" s="145">
        <v>141.58208378586582</v>
      </c>
      <c r="AA524" s="145">
        <v>18.92283385987497</v>
      </c>
      <c r="AB524" s="145">
        <v>29.717375488089267</v>
      </c>
      <c r="AC524" s="145">
        <v>15.996398242643053</v>
      </c>
      <c r="AD524" s="145">
        <v>25.121552963673054</v>
      </c>
    </row>
    <row r="525" spans="1:30" x14ac:dyDescent="0.25">
      <c r="A525" s="93" t="s">
        <v>5347</v>
      </c>
      <c r="B525" s="188">
        <v>7.5983313468414776E-2</v>
      </c>
      <c r="C525" s="188">
        <v>0.49493444576877232</v>
      </c>
      <c r="D525" s="188">
        <v>0.2395709177592372</v>
      </c>
      <c r="E525" s="188">
        <v>0.18951132300357568</v>
      </c>
      <c r="F525" s="187">
        <v>1</v>
      </c>
      <c r="G525" s="193">
        <v>3356</v>
      </c>
      <c r="H525" s="93"/>
      <c r="I525" s="188">
        <v>6.7000000000000004E-2</v>
      </c>
      <c r="J525" s="188">
        <v>8.5000000000000006E-2</v>
      </c>
      <c r="K525" s="188">
        <v>0.47799999999999998</v>
      </c>
      <c r="L525" s="188">
        <v>0.51200000000000001</v>
      </c>
      <c r="M525" s="188">
        <v>0.22500000000000001</v>
      </c>
      <c r="N525" s="188">
        <v>0.254</v>
      </c>
      <c r="O525" s="188">
        <v>0.17699999999999999</v>
      </c>
      <c r="P525" s="188">
        <v>0.20300000000000001</v>
      </c>
      <c r="Q525" s="144"/>
      <c r="R525" s="145">
        <v>5.1780414275466802</v>
      </c>
      <c r="S525" s="145">
        <v>36.489790560691098</v>
      </c>
      <c r="T525" s="145">
        <v>17.357548797845354</v>
      </c>
      <c r="U525" s="145">
        <v>13.488959588363233</v>
      </c>
      <c r="V525" s="145"/>
      <c r="W525" s="145">
        <v>4.5424888244003885</v>
      </c>
      <c r="X525" s="145">
        <v>5.8135940306929719</v>
      </c>
      <c r="Y525" s="145">
        <v>34.73492995074411</v>
      </c>
      <c r="Z525" s="145">
        <v>38.244651170638086</v>
      </c>
      <c r="AA525" s="145">
        <v>16.157727845077389</v>
      </c>
      <c r="AB525" s="145">
        <v>18.557369750613319</v>
      </c>
      <c r="AC525" s="145">
        <v>12.440610390821769</v>
      </c>
      <c r="AD525" s="145">
        <v>14.537308785904697</v>
      </c>
    </row>
    <row r="526" spans="1:30" x14ac:dyDescent="0.25">
      <c r="A526" s="93" t="s">
        <v>5348</v>
      </c>
      <c r="B526" s="188">
        <v>0.31832723948811698</v>
      </c>
      <c r="C526" s="188">
        <v>0.56581352833638021</v>
      </c>
      <c r="D526" s="188">
        <v>3.8848263254113342E-2</v>
      </c>
      <c r="E526" s="188">
        <v>7.7010968921389394E-2</v>
      </c>
      <c r="F526" s="187">
        <v>1</v>
      </c>
      <c r="G526" s="193">
        <v>4376</v>
      </c>
      <c r="H526" s="93"/>
      <c r="I526" s="188">
        <v>0.30499999999999999</v>
      </c>
      <c r="J526" s="188">
        <v>0.33200000000000002</v>
      </c>
      <c r="K526" s="188">
        <v>0.55100000000000005</v>
      </c>
      <c r="L526" s="188">
        <v>0.57999999999999996</v>
      </c>
      <c r="M526" s="188">
        <v>3.4000000000000002E-2</v>
      </c>
      <c r="N526" s="188">
        <v>4.4999999999999998E-2</v>
      </c>
      <c r="O526" s="188">
        <v>6.9000000000000006E-2</v>
      </c>
      <c r="P526" s="188">
        <v>8.5000000000000006E-2</v>
      </c>
      <c r="Q526" s="144"/>
      <c r="R526" s="145">
        <v>54.635749379352873</v>
      </c>
      <c r="S526" s="145">
        <v>93.946178530099246</v>
      </c>
      <c r="T526" s="145">
        <v>6.5015630858455564</v>
      </c>
      <c r="U526" s="145">
        <v>12.585293479566014</v>
      </c>
      <c r="V526" s="145"/>
      <c r="W526" s="145">
        <v>51.766571873462098</v>
      </c>
      <c r="X526" s="145">
        <v>57.504926885243648</v>
      </c>
      <c r="Y526" s="145">
        <v>90.245683118176345</v>
      </c>
      <c r="Z526" s="145">
        <v>97.646673942022147</v>
      </c>
      <c r="AA526" s="145">
        <v>5.5242147189588584</v>
      </c>
      <c r="AB526" s="145">
        <v>7.4789114527322544</v>
      </c>
      <c r="AC526" s="145">
        <v>11.241586823836466</v>
      </c>
      <c r="AD526" s="145">
        <v>13.929000135295562</v>
      </c>
    </row>
    <row r="527" spans="1:30" x14ac:dyDescent="0.25">
      <c r="A527" s="93" t="s">
        <v>5349</v>
      </c>
      <c r="B527" s="188" t="s">
        <v>143</v>
      </c>
      <c r="C527" s="188">
        <v>0.4403470715835141</v>
      </c>
      <c r="D527" s="188">
        <v>0.37837000309885344</v>
      </c>
      <c r="E527" s="188">
        <v>0.18128292531763249</v>
      </c>
      <c r="F527" s="187">
        <v>1</v>
      </c>
      <c r="G527" s="193">
        <v>3227</v>
      </c>
      <c r="H527" s="93"/>
      <c r="I527" s="188" t="s">
        <v>143</v>
      </c>
      <c r="J527" s="188" t="s">
        <v>143</v>
      </c>
      <c r="K527" s="188">
        <v>0.42299999999999999</v>
      </c>
      <c r="L527" s="188">
        <v>0.45800000000000002</v>
      </c>
      <c r="M527" s="188">
        <v>0.36199999999999999</v>
      </c>
      <c r="N527" s="188">
        <v>0.39500000000000002</v>
      </c>
      <c r="O527" s="188">
        <v>0.16800000000000001</v>
      </c>
      <c r="P527" s="188">
        <v>0.19500000000000001</v>
      </c>
      <c r="Q527" s="144"/>
      <c r="R527" s="145" t="s">
        <v>143</v>
      </c>
      <c r="S527" s="145">
        <v>30.872946576535135</v>
      </c>
      <c r="T527" s="145">
        <v>26.722948751160772</v>
      </c>
      <c r="U527" s="145">
        <v>12.763094847485871</v>
      </c>
      <c r="V527" s="145"/>
      <c r="W527" s="145" t="s">
        <v>143</v>
      </c>
      <c r="X527" s="145" t="s">
        <v>143</v>
      </c>
      <c r="Y527" s="145">
        <v>29.267717145120645</v>
      </c>
      <c r="Z527" s="145">
        <v>32.478176007949621</v>
      </c>
      <c r="AA527" s="145">
        <v>25.224014380291528</v>
      </c>
      <c r="AB527" s="145">
        <v>28.221883122030015</v>
      </c>
      <c r="AC527" s="145">
        <v>11.728824353948598</v>
      </c>
      <c r="AD527" s="145">
        <v>13.797365341023143</v>
      </c>
    </row>
    <row r="528" spans="1:30" x14ac:dyDescent="0.25">
      <c r="A528" s="93" t="s">
        <v>5350</v>
      </c>
      <c r="B528" s="188" t="s">
        <v>143</v>
      </c>
      <c r="C528" s="188">
        <v>0.70057629666750187</v>
      </c>
      <c r="D528" s="188">
        <v>7.1911801553495358E-2</v>
      </c>
      <c r="E528" s="188">
        <v>0.22751190177900277</v>
      </c>
      <c r="F528" s="187">
        <v>1</v>
      </c>
      <c r="G528" s="193">
        <v>3991</v>
      </c>
      <c r="H528" s="93"/>
      <c r="I528" s="188" t="s">
        <v>143</v>
      </c>
      <c r="J528" s="188" t="s">
        <v>143</v>
      </c>
      <c r="K528" s="188">
        <v>0.68600000000000005</v>
      </c>
      <c r="L528" s="188">
        <v>0.71499999999999997</v>
      </c>
      <c r="M528" s="188">
        <v>6.4000000000000001E-2</v>
      </c>
      <c r="N528" s="188">
        <v>0.08</v>
      </c>
      <c r="O528" s="188">
        <v>0.215</v>
      </c>
      <c r="P528" s="188">
        <v>0.24099999999999999</v>
      </c>
      <c r="Q528" s="144"/>
      <c r="R528" s="145" t="s">
        <v>143</v>
      </c>
      <c r="S528" s="145">
        <v>133.78381993673383</v>
      </c>
      <c r="T528" s="145">
        <v>15.930541734040292</v>
      </c>
      <c r="U528" s="145">
        <v>42.329162978088199</v>
      </c>
      <c r="V528" s="145"/>
      <c r="W528" s="145" t="s">
        <v>143</v>
      </c>
      <c r="X528" s="145" t="s">
        <v>143</v>
      </c>
      <c r="Y528" s="145">
        <v>128.82485451467281</v>
      </c>
      <c r="Z528" s="145">
        <v>138.74278535879486</v>
      </c>
      <c r="AA528" s="145">
        <v>14.08745544796235</v>
      </c>
      <c r="AB528" s="145">
        <v>17.773628020118231</v>
      </c>
      <c r="AC528" s="145">
        <v>39.575867459639177</v>
      </c>
      <c r="AD528" s="145">
        <v>45.082458496537221</v>
      </c>
    </row>
    <row r="529" spans="1:30" x14ac:dyDescent="0.25">
      <c r="A529" s="93" t="s">
        <v>5351</v>
      </c>
      <c r="B529" s="188">
        <v>6.1699650756693827E-2</v>
      </c>
      <c r="C529" s="188">
        <v>0.61350407450523869</v>
      </c>
      <c r="D529" s="188">
        <v>0.22118742724097787</v>
      </c>
      <c r="E529" s="188">
        <v>0.10360884749708964</v>
      </c>
      <c r="F529" s="187">
        <v>1</v>
      </c>
      <c r="G529" s="193">
        <v>859</v>
      </c>
      <c r="H529" s="93"/>
      <c r="I529" s="188">
        <v>4.7E-2</v>
      </c>
      <c r="J529" s="188">
        <v>0.08</v>
      </c>
      <c r="K529" s="188">
        <v>0.58099999999999996</v>
      </c>
      <c r="L529" s="188">
        <v>0.64500000000000002</v>
      </c>
      <c r="M529" s="188">
        <v>0.19500000000000001</v>
      </c>
      <c r="N529" s="188">
        <v>0.25</v>
      </c>
      <c r="O529" s="188">
        <v>8.5000000000000006E-2</v>
      </c>
      <c r="P529" s="188">
        <v>0.126</v>
      </c>
      <c r="Q529" s="144"/>
      <c r="R529" s="145">
        <v>4.4971599699938931</v>
      </c>
      <c r="S529" s="145">
        <v>48.443666835387617</v>
      </c>
      <c r="T529" s="145">
        <v>17.442521231194075</v>
      </c>
      <c r="U529" s="145">
        <v>8.1502315125604152</v>
      </c>
      <c r="V529" s="145"/>
      <c r="W529" s="145">
        <v>3.2864044078880648</v>
      </c>
      <c r="X529" s="145">
        <v>5.7079155320997215</v>
      </c>
      <c r="Y529" s="145">
        <v>44.30759786251874</v>
      </c>
      <c r="Z529" s="145">
        <v>52.579735808256494</v>
      </c>
      <c r="AA529" s="145">
        <v>14.96231079172097</v>
      </c>
      <c r="AB529" s="145">
        <v>19.922731670667179</v>
      </c>
      <c r="AC529" s="145">
        <v>6.4569428000849012</v>
      </c>
      <c r="AD529" s="145">
        <v>9.8435202250359293</v>
      </c>
    </row>
    <row r="530" spans="1:30" x14ac:dyDescent="0.25">
      <c r="A530" s="93" t="s">
        <v>5352</v>
      </c>
      <c r="B530" s="188">
        <v>0.33365570599613154</v>
      </c>
      <c r="C530" s="188">
        <v>0.57640232108317213</v>
      </c>
      <c r="D530" s="188">
        <v>3.3849129593810444E-2</v>
      </c>
      <c r="E530" s="188">
        <v>5.6092843326885883E-2</v>
      </c>
      <c r="F530" s="187">
        <v>1</v>
      </c>
      <c r="G530" s="193">
        <v>1034</v>
      </c>
      <c r="H530" s="93"/>
      <c r="I530" s="188">
        <v>0.30599999999999999</v>
      </c>
      <c r="J530" s="188">
        <v>0.36299999999999999</v>
      </c>
      <c r="K530" s="188">
        <v>0.54600000000000004</v>
      </c>
      <c r="L530" s="188">
        <v>0.60599999999999998</v>
      </c>
      <c r="M530" s="188">
        <v>2.4E-2</v>
      </c>
      <c r="N530" s="188">
        <v>4.7E-2</v>
      </c>
      <c r="O530" s="188">
        <v>4.3999999999999997E-2</v>
      </c>
      <c r="P530" s="188">
        <v>7.1999999999999995E-2</v>
      </c>
      <c r="Q530" s="144"/>
      <c r="R530" s="145">
        <v>59.424662257467858</v>
      </c>
      <c r="S530" s="145">
        <v>101.62182978917754</v>
      </c>
      <c r="T530" s="145">
        <v>5.7572596560979061</v>
      </c>
      <c r="U530" s="145">
        <v>9.6350227499390613</v>
      </c>
      <c r="V530" s="145"/>
      <c r="W530" s="145">
        <v>53.154002369181292</v>
      </c>
      <c r="X530" s="145">
        <v>65.695322145754432</v>
      </c>
      <c r="Y530" s="145">
        <v>93.463148804262545</v>
      </c>
      <c r="Z530" s="145">
        <v>109.78051077409253</v>
      </c>
      <c r="AA530" s="145">
        <v>3.8498768384781377</v>
      </c>
      <c r="AB530" s="145">
        <v>7.6646424737176746</v>
      </c>
      <c r="AC530" s="145">
        <v>7.1553474330181874</v>
      </c>
      <c r="AD530" s="145">
        <v>12.114698066859935</v>
      </c>
    </row>
    <row r="531" spans="1:30" x14ac:dyDescent="0.25">
      <c r="A531" s="93" t="s">
        <v>5353</v>
      </c>
      <c r="B531" s="188" t="s">
        <v>143</v>
      </c>
      <c r="C531" s="188">
        <v>0.53542234332425065</v>
      </c>
      <c r="D531" s="188">
        <v>0.35013623978201636</v>
      </c>
      <c r="E531" s="188">
        <v>0.11444141689373297</v>
      </c>
      <c r="F531" s="187">
        <v>1</v>
      </c>
      <c r="G531" s="193">
        <v>734</v>
      </c>
      <c r="H531" s="93"/>
      <c r="I531" s="188" t="s">
        <v>143</v>
      </c>
      <c r="J531" s="188" t="s">
        <v>143</v>
      </c>
      <c r="K531" s="188">
        <v>0.499</v>
      </c>
      <c r="L531" s="188">
        <v>0.57099999999999995</v>
      </c>
      <c r="M531" s="188">
        <v>0.316</v>
      </c>
      <c r="N531" s="188">
        <v>0.38500000000000001</v>
      </c>
      <c r="O531" s="188">
        <v>9.2999999999999999E-2</v>
      </c>
      <c r="P531" s="188">
        <v>0.14000000000000001</v>
      </c>
      <c r="Q531" s="144"/>
      <c r="R531" s="145" t="s">
        <v>143</v>
      </c>
      <c r="S531" s="145">
        <v>35.862765646846071</v>
      </c>
      <c r="T531" s="145">
        <v>23.706123933284818</v>
      </c>
      <c r="U531" s="145">
        <v>7.7864460737309562</v>
      </c>
      <c r="V531" s="145"/>
      <c r="W531" s="145" t="s">
        <v>143</v>
      </c>
      <c r="X531" s="145" t="s">
        <v>143</v>
      </c>
      <c r="Y531" s="145">
        <v>32.317052689931238</v>
      </c>
      <c r="Z531" s="145">
        <v>39.408478603760905</v>
      </c>
      <c r="AA531" s="145">
        <v>20.807779063897215</v>
      </c>
      <c r="AB531" s="145">
        <v>26.604468802672422</v>
      </c>
      <c r="AC531" s="145">
        <v>6.1212870757779783</v>
      </c>
      <c r="AD531" s="145">
        <v>9.4516050716839342</v>
      </c>
    </row>
    <row r="532" spans="1:30" x14ac:dyDescent="0.25">
      <c r="A532" s="93" t="s">
        <v>5354</v>
      </c>
      <c r="B532" s="188" t="s">
        <v>143</v>
      </c>
      <c r="C532" s="188">
        <v>0.77354709418837675</v>
      </c>
      <c r="D532" s="188">
        <v>6.6132264529058113E-2</v>
      </c>
      <c r="E532" s="188">
        <v>0.16032064128256512</v>
      </c>
      <c r="F532" s="187">
        <v>1</v>
      </c>
      <c r="G532" s="193">
        <v>998</v>
      </c>
      <c r="H532" s="93"/>
      <c r="I532" s="188" t="s">
        <v>143</v>
      </c>
      <c r="J532" s="188" t="s">
        <v>143</v>
      </c>
      <c r="K532" s="188">
        <v>0.747</v>
      </c>
      <c r="L532" s="188">
        <v>0.79800000000000004</v>
      </c>
      <c r="M532" s="188">
        <v>5.1999999999999998E-2</v>
      </c>
      <c r="N532" s="188">
        <v>8.3000000000000004E-2</v>
      </c>
      <c r="O532" s="188">
        <v>0.13900000000000001</v>
      </c>
      <c r="P532" s="188">
        <v>0.184</v>
      </c>
      <c r="Q532" s="144"/>
      <c r="R532" s="145" t="s">
        <v>143</v>
      </c>
      <c r="S532" s="145">
        <v>149.48112175352944</v>
      </c>
      <c r="T532" s="145">
        <v>14.291942210566678</v>
      </c>
      <c r="U532" s="145">
        <v>31.668560111913926</v>
      </c>
      <c r="V532" s="145"/>
      <c r="W532" s="145" t="s">
        <v>143</v>
      </c>
      <c r="X532" s="145" t="s">
        <v>143</v>
      </c>
      <c r="Y532" s="145">
        <v>138.93643289750761</v>
      </c>
      <c r="Z532" s="145">
        <v>160.02581060955126</v>
      </c>
      <c r="AA532" s="145">
        <v>10.843877918216016</v>
      </c>
      <c r="AB532" s="145">
        <v>17.740006502917339</v>
      </c>
      <c r="AC532" s="145">
        <v>26.761465883505288</v>
      </c>
      <c r="AD532" s="145">
        <v>36.575654340322565</v>
      </c>
    </row>
    <row r="533" spans="1:30" x14ac:dyDescent="0.25">
      <c r="A533" s="93" t="s">
        <v>5355</v>
      </c>
      <c r="B533" s="188">
        <v>5.5555555555555552E-2</v>
      </c>
      <c r="C533" s="188">
        <v>0.56237816764132553</v>
      </c>
      <c r="D533" s="188">
        <v>0.24171539961013644</v>
      </c>
      <c r="E533" s="188">
        <v>0.14035087719298245</v>
      </c>
      <c r="F533" s="187">
        <v>1</v>
      </c>
      <c r="G533" s="193">
        <v>1026</v>
      </c>
      <c r="H533" s="93"/>
      <c r="I533" s="188">
        <v>4.2999999999999997E-2</v>
      </c>
      <c r="J533" s="188">
        <v>7.0999999999999994E-2</v>
      </c>
      <c r="K533" s="188">
        <v>0.53200000000000003</v>
      </c>
      <c r="L533" s="188">
        <v>0.59199999999999997</v>
      </c>
      <c r="M533" s="188">
        <v>0.217</v>
      </c>
      <c r="N533" s="188">
        <v>0.26900000000000002</v>
      </c>
      <c r="O533" s="188">
        <v>0.12</v>
      </c>
      <c r="P533" s="188">
        <v>0.16300000000000001</v>
      </c>
      <c r="Q533" s="144"/>
      <c r="R533" s="145">
        <v>3.7457960547451887</v>
      </c>
      <c r="S533" s="145">
        <v>38.863051730412359</v>
      </c>
      <c r="T533" s="145">
        <v>15.918650452865746</v>
      </c>
      <c r="U533" s="145">
        <v>10.014694387990955</v>
      </c>
      <c r="V533" s="145"/>
      <c r="W533" s="145">
        <v>2.7733561515597778</v>
      </c>
      <c r="X533" s="145">
        <v>4.7182359579305997</v>
      </c>
      <c r="Y533" s="145">
        <v>35.691987305491452</v>
      </c>
      <c r="Z533" s="145">
        <v>42.034116155333265</v>
      </c>
      <c r="AA533" s="145">
        <v>13.937413236263868</v>
      </c>
      <c r="AB533" s="145">
        <v>17.899887669467624</v>
      </c>
      <c r="AC533" s="145">
        <v>8.3789609712857658</v>
      </c>
      <c r="AD533" s="145">
        <v>11.650427804696145</v>
      </c>
    </row>
    <row r="534" spans="1:30" x14ac:dyDescent="0.25">
      <c r="A534" s="93" t="s">
        <v>5356</v>
      </c>
      <c r="B534" s="188">
        <v>0.32665181885671862</v>
      </c>
      <c r="C534" s="188">
        <v>0.57386785449146249</v>
      </c>
      <c r="D534" s="188">
        <v>4.2316258351893093E-2</v>
      </c>
      <c r="E534" s="188">
        <v>5.7164068299925763E-2</v>
      </c>
      <c r="F534" s="187">
        <v>1</v>
      </c>
      <c r="G534" s="193">
        <v>1347</v>
      </c>
      <c r="H534" s="93"/>
      <c r="I534" s="188">
        <v>0.30199999999999999</v>
      </c>
      <c r="J534" s="188">
        <v>0.35199999999999998</v>
      </c>
      <c r="K534" s="188">
        <v>0.54700000000000004</v>
      </c>
      <c r="L534" s="188">
        <v>0.6</v>
      </c>
      <c r="M534" s="188">
        <v>3.3000000000000002E-2</v>
      </c>
      <c r="N534" s="188">
        <v>5.3999999999999999E-2</v>
      </c>
      <c r="O534" s="188">
        <v>4.5999999999999999E-2</v>
      </c>
      <c r="P534" s="188">
        <v>7.0999999999999994E-2</v>
      </c>
      <c r="Q534" s="144"/>
      <c r="R534" s="145">
        <v>59.761515374736987</v>
      </c>
      <c r="S534" s="145">
        <v>101.19881942607007</v>
      </c>
      <c r="T534" s="145">
        <v>6.2397524755868687</v>
      </c>
      <c r="U534" s="145">
        <v>9.6140735431937081</v>
      </c>
      <c r="V534" s="145"/>
      <c r="W534" s="145">
        <v>54.17743919446616</v>
      </c>
      <c r="X534" s="145">
        <v>65.345591555007815</v>
      </c>
      <c r="Y534" s="145">
        <v>94.06467707961238</v>
      </c>
      <c r="Z534" s="145">
        <v>108.33296177252777</v>
      </c>
      <c r="AA534" s="145">
        <v>4.6198606810045311</v>
      </c>
      <c r="AB534" s="145">
        <v>7.8596442701692064</v>
      </c>
      <c r="AC534" s="145">
        <v>7.4666478315025984</v>
      </c>
      <c r="AD534" s="145">
        <v>11.761499254884818</v>
      </c>
    </row>
    <row r="535" spans="1:30" x14ac:dyDescent="0.25">
      <c r="A535" s="93" t="s">
        <v>5357</v>
      </c>
      <c r="B535" s="188" t="s">
        <v>143</v>
      </c>
      <c r="C535" s="188">
        <v>0.47379912663755458</v>
      </c>
      <c r="D535" s="188">
        <v>0.39192139737991266</v>
      </c>
      <c r="E535" s="188">
        <v>0.13427947598253276</v>
      </c>
      <c r="F535" s="187">
        <v>1</v>
      </c>
      <c r="G535" s="193">
        <v>916</v>
      </c>
      <c r="H535" s="93"/>
      <c r="I535" s="188" t="s">
        <v>143</v>
      </c>
      <c r="J535" s="188" t="s">
        <v>143</v>
      </c>
      <c r="K535" s="188">
        <v>0.442</v>
      </c>
      <c r="L535" s="188">
        <v>0.50600000000000001</v>
      </c>
      <c r="M535" s="188">
        <v>0.36099999999999999</v>
      </c>
      <c r="N535" s="188">
        <v>0.42399999999999999</v>
      </c>
      <c r="O535" s="188">
        <v>0.114</v>
      </c>
      <c r="P535" s="188">
        <v>0.158</v>
      </c>
      <c r="Q535" s="144"/>
      <c r="R535" s="145" t="s">
        <v>143</v>
      </c>
      <c r="S535" s="145">
        <v>29.396537160971302</v>
      </c>
      <c r="T535" s="145">
        <v>23.310181018084059</v>
      </c>
      <c r="U535" s="145">
        <v>8.1434729715940524</v>
      </c>
      <c r="V535" s="145"/>
      <c r="W535" s="145" t="s">
        <v>143</v>
      </c>
      <c r="X535" s="145" t="s">
        <v>143</v>
      </c>
      <c r="Y535" s="145">
        <v>26.63082244057998</v>
      </c>
      <c r="Z535" s="145">
        <v>32.162251881362629</v>
      </c>
      <c r="AA535" s="145">
        <v>20.898862989826483</v>
      </c>
      <c r="AB535" s="145">
        <v>25.721499046341634</v>
      </c>
      <c r="AC535" s="145">
        <v>6.7042994009466739</v>
      </c>
      <c r="AD535" s="145">
        <v>9.5826465422414309</v>
      </c>
    </row>
    <row r="536" spans="1:30" x14ac:dyDescent="0.25">
      <c r="A536" s="93" t="s">
        <v>5358</v>
      </c>
      <c r="B536" s="188" t="s">
        <v>143</v>
      </c>
      <c r="C536" s="188">
        <v>0.78838174273858919</v>
      </c>
      <c r="D536" s="188">
        <v>6.6390041493775934E-2</v>
      </c>
      <c r="E536" s="188">
        <v>0.14522821576763487</v>
      </c>
      <c r="F536" s="187">
        <v>1</v>
      </c>
      <c r="G536" s="193">
        <v>1446</v>
      </c>
      <c r="H536" s="93"/>
      <c r="I536" s="188" t="s">
        <v>143</v>
      </c>
      <c r="J536" s="188" t="s">
        <v>143</v>
      </c>
      <c r="K536" s="188">
        <v>0.76700000000000002</v>
      </c>
      <c r="L536" s="188">
        <v>0.80900000000000005</v>
      </c>
      <c r="M536" s="188">
        <v>5.5E-2</v>
      </c>
      <c r="N536" s="188">
        <v>0.08</v>
      </c>
      <c r="O536" s="188">
        <v>0.128</v>
      </c>
      <c r="P536" s="188">
        <v>0.16400000000000001</v>
      </c>
      <c r="Q536" s="144"/>
      <c r="R536" s="145" t="s">
        <v>143</v>
      </c>
      <c r="S536" s="145">
        <v>168.79439679608853</v>
      </c>
      <c r="T536" s="145">
        <v>14.905264437294772</v>
      </c>
      <c r="U536" s="145">
        <v>30.919918176325474</v>
      </c>
      <c r="V536" s="145"/>
      <c r="W536" s="145" t="s">
        <v>143</v>
      </c>
      <c r="X536" s="145" t="s">
        <v>143</v>
      </c>
      <c r="Y536" s="145">
        <v>158.99584998769831</v>
      </c>
      <c r="Z536" s="145">
        <v>178.59294360447876</v>
      </c>
      <c r="AA536" s="145">
        <v>11.923590561830444</v>
      </c>
      <c r="AB536" s="145">
        <v>17.886938312759099</v>
      </c>
      <c r="AC536" s="145">
        <v>26.737911132616965</v>
      </c>
      <c r="AD536" s="145">
        <v>35.101925220033984</v>
      </c>
    </row>
    <row r="537" spans="1:30" x14ac:dyDescent="0.25">
      <c r="A537" s="93" t="s">
        <v>5359</v>
      </c>
      <c r="B537" s="188">
        <v>8.1349206349206352E-2</v>
      </c>
      <c r="C537" s="188">
        <v>0.48412698412698413</v>
      </c>
      <c r="D537" s="188">
        <v>0.24007936507936509</v>
      </c>
      <c r="E537" s="188">
        <v>0.19444444444444445</v>
      </c>
      <c r="F537" s="187">
        <v>1</v>
      </c>
      <c r="G537" s="193">
        <v>504</v>
      </c>
      <c r="H537" s="93"/>
      <c r="I537" s="188">
        <v>6.0999999999999999E-2</v>
      </c>
      <c r="J537" s="188">
        <v>0.109</v>
      </c>
      <c r="K537" s="188">
        <v>0.441</v>
      </c>
      <c r="L537" s="188">
        <v>0.52800000000000002</v>
      </c>
      <c r="M537" s="188">
        <v>0.20499999999999999</v>
      </c>
      <c r="N537" s="188">
        <v>0.27900000000000003</v>
      </c>
      <c r="O537" s="188">
        <v>0.16200000000000001</v>
      </c>
      <c r="P537" s="188">
        <v>0.23100000000000001</v>
      </c>
      <c r="Q537" s="144"/>
      <c r="R537" s="145">
        <v>5.6378308054388668</v>
      </c>
      <c r="S537" s="145">
        <v>32.850072252102557</v>
      </c>
      <c r="T537" s="145">
        <v>16.62563002238678</v>
      </c>
      <c r="U537" s="145">
        <v>12.891326945947593</v>
      </c>
      <c r="V537" s="145"/>
      <c r="W537" s="145">
        <v>3.9120875637162258</v>
      </c>
      <c r="X537" s="145">
        <v>7.3635740471615083</v>
      </c>
      <c r="Y537" s="145">
        <v>28.728171910507733</v>
      </c>
      <c r="Z537" s="145">
        <v>36.97197259369738</v>
      </c>
      <c r="AA537" s="145">
        <v>13.663245036579681</v>
      </c>
      <c r="AB537" s="145">
        <v>19.588015008193878</v>
      </c>
      <c r="AC537" s="145">
        <v>10.338974429395318</v>
      </c>
      <c r="AD537" s="145">
        <v>15.443679462499869</v>
      </c>
    </row>
    <row r="538" spans="1:30" x14ac:dyDescent="0.25">
      <c r="A538" s="93" t="s">
        <v>5360</v>
      </c>
      <c r="B538" s="188">
        <v>0.27272727272727271</v>
      </c>
      <c r="C538" s="188">
        <v>0.54252199413489732</v>
      </c>
      <c r="D538" s="188">
        <v>3.6656891495601175E-2</v>
      </c>
      <c r="E538" s="188">
        <v>0.14809384164222875</v>
      </c>
      <c r="F538" s="187">
        <v>0.99999999999999989</v>
      </c>
      <c r="G538" s="193">
        <v>682</v>
      </c>
      <c r="H538" s="93"/>
      <c r="I538" s="188">
        <v>0.24099999999999999</v>
      </c>
      <c r="J538" s="188">
        <v>0.307</v>
      </c>
      <c r="K538" s="188">
        <v>0.505</v>
      </c>
      <c r="L538" s="188">
        <v>0.57999999999999996</v>
      </c>
      <c r="M538" s="188">
        <v>2.5000000000000001E-2</v>
      </c>
      <c r="N538" s="188">
        <v>5.3999999999999999E-2</v>
      </c>
      <c r="O538" s="188">
        <v>0.123</v>
      </c>
      <c r="P538" s="188">
        <v>0.17699999999999999</v>
      </c>
      <c r="Q538" s="144"/>
      <c r="R538" s="145">
        <v>46.551241560600943</v>
      </c>
      <c r="S538" s="145">
        <v>88.672442200473554</v>
      </c>
      <c r="T538" s="145">
        <v>5.9313002542153299</v>
      </c>
      <c r="U538" s="145">
        <v>23.481096684819573</v>
      </c>
      <c r="V538" s="145"/>
      <c r="W538" s="145">
        <v>39.861168390587181</v>
      </c>
      <c r="X538" s="145">
        <v>53.241314730614704</v>
      </c>
      <c r="Y538" s="145">
        <v>79.63711510974808</v>
      </c>
      <c r="Z538" s="145">
        <v>97.707769291199028</v>
      </c>
      <c r="AA538" s="145">
        <v>3.6062305545629205</v>
      </c>
      <c r="AB538" s="145">
        <v>8.2563699538677398</v>
      </c>
      <c r="AC538" s="145">
        <v>18.901642049030428</v>
      </c>
      <c r="AD538" s="145">
        <v>28.060551320608717</v>
      </c>
    </row>
    <row r="539" spans="1:30" x14ac:dyDescent="0.25">
      <c r="A539" s="93" t="s">
        <v>5361</v>
      </c>
      <c r="B539" s="188" t="s">
        <v>143</v>
      </c>
      <c r="C539" s="188">
        <v>0.31414868105515587</v>
      </c>
      <c r="D539" s="188">
        <v>0.33093525179856115</v>
      </c>
      <c r="E539" s="188">
        <v>0.35491606714628299</v>
      </c>
      <c r="F539" s="187">
        <v>1</v>
      </c>
      <c r="G539" s="193">
        <v>417</v>
      </c>
      <c r="H539" s="93"/>
      <c r="I539" s="188" t="s">
        <v>143</v>
      </c>
      <c r="J539" s="188" t="s">
        <v>143</v>
      </c>
      <c r="K539" s="188">
        <v>0.27100000000000002</v>
      </c>
      <c r="L539" s="188">
        <v>0.36</v>
      </c>
      <c r="M539" s="188">
        <v>0.28699999999999998</v>
      </c>
      <c r="N539" s="188">
        <v>0.377</v>
      </c>
      <c r="O539" s="188">
        <v>0.311</v>
      </c>
      <c r="P539" s="188">
        <v>0.40200000000000002</v>
      </c>
      <c r="Q539" s="144"/>
      <c r="R539" s="145" t="s">
        <v>143</v>
      </c>
      <c r="S539" s="145">
        <v>17.873544041285804</v>
      </c>
      <c r="T539" s="145">
        <v>19.02318014717542</v>
      </c>
      <c r="U539" s="145">
        <v>20.141300281688753</v>
      </c>
      <c r="V539" s="145"/>
      <c r="W539" s="145" t="s">
        <v>143</v>
      </c>
      <c r="X539" s="145" t="s">
        <v>143</v>
      </c>
      <c r="Y539" s="145">
        <v>14.812771205872703</v>
      </c>
      <c r="Z539" s="145">
        <v>20.934316876698905</v>
      </c>
      <c r="AA539" s="145">
        <v>15.849233305303104</v>
      </c>
      <c r="AB539" s="145">
        <v>22.197126989047739</v>
      </c>
      <c r="AC539" s="145">
        <v>16.896315099752471</v>
      </c>
      <c r="AD539" s="145">
        <v>23.386285463625036</v>
      </c>
    </row>
    <row r="540" spans="1:30" x14ac:dyDescent="0.25">
      <c r="A540" s="93" t="s">
        <v>5362</v>
      </c>
      <c r="B540" s="188" t="s">
        <v>143</v>
      </c>
      <c r="C540" s="188">
        <v>0.68085106382978722</v>
      </c>
      <c r="D540" s="188">
        <v>7.2013093289689037E-2</v>
      </c>
      <c r="E540" s="188">
        <v>0.24713584288052373</v>
      </c>
      <c r="F540" s="187">
        <v>1</v>
      </c>
      <c r="G540" s="193">
        <v>611</v>
      </c>
      <c r="H540" s="93"/>
      <c r="I540" s="188" t="s">
        <v>143</v>
      </c>
      <c r="J540" s="188" t="s">
        <v>143</v>
      </c>
      <c r="K540" s="188">
        <v>0.64300000000000002</v>
      </c>
      <c r="L540" s="188">
        <v>0.71699999999999997</v>
      </c>
      <c r="M540" s="188">
        <v>5.3999999999999999E-2</v>
      </c>
      <c r="N540" s="188">
        <v>9.5000000000000001E-2</v>
      </c>
      <c r="O540" s="188">
        <v>0.215</v>
      </c>
      <c r="P540" s="188">
        <v>0.28299999999999997</v>
      </c>
      <c r="Q540" s="144"/>
      <c r="R540" s="145" t="s">
        <v>143</v>
      </c>
      <c r="S540" s="145">
        <v>124.24025139520367</v>
      </c>
      <c r="T540" s="145">
        <v>15.349346146066189</v>
      </c>
      <c r="U540" s="145">
        <v>43.799330195463384</v>
      </c>
      <c r="V540" s="145"/>
      <c r="W540" s="145" t="s">
        <v>143</v>
      </c>
      <c r="X540" s="145" t="s">
        <v>143</v>
      </c>
      <c r="Y540" s="145">
        <v>112.30114760841406</v>
      </c>
      <c r="Z540" s="145">
        <v>136.17935518199329</v>
      </c>
      <c r="AA540" s="145">
        <v>10.813904191074057</v>
      </c>
      <c r="AB540" s="145">
        <v>19.884788101058319</v>
      </c>
      <c r="AC540" s="145">
        <v>36.813225870128235</v>
      </c>
      <c r="AD540" s="145">
        <v>50.785434520798532</v>
      </c>
    </row>
    <row r="541" spans="1:30" x14ac:dyDescent="0.25">
      <c r="A541" s="93" t="s">
        <v>5363</v>
      </c>
      <c r="B541" s="188">
        <v>9.0073529411764705E-2</v>
      </c>
      <c r="C541" s="188">
        <v>0.55453431372549022</v>
      </c>
      <c r="D541" s="188">
        <v>0.23651960784313725</v>
      </c>
      <c r="E541" s="188">
        <v>0.11887254901960784</v>
      </c>
      <c r="F541" s="187">
        <v>1</v>
      </c>
      <c r="G541" s="193">
        <v>1632</v>
      </c>
      <c r="H541" s="93"/>
      <c r="I541" s="188">
        <v>7.6999999999999999E-2</v>
      </c>
      <c r="J541" s="188">
        <v>0.105</v>
      </c>
      <c r="K541" s="188">
        <v>0.53</v>
      </c>
      <c r="L541" s="188">
        <v>0.57799999999999996</v>
      </c>
      <c r="M541" s="188">
        <v>0.217</v>
      </c>
      <c r="N541" s="188">
        <v>0.25800000000000001</v>
      </c>
      <c r="O541" s="188">
        <v>0.104</v>
      </c>
      <c r="P541" s="188">
        <v>0.13500000000000001</v>
      </c>
      <c r="Q541" s="144"/>
      <c r="R541" s="145">
        <v>6.7380021365912457</v>
      </c>
      <c r="S541" s="145">
        <v>41.621904719705292</v>
      </c>
      <c r="T541" s="145">
        <v>17.623342241250462</v>
      </c>
      <c r="U541" s="145">
        <v>9.0505422140042082</v>
      </c>
      <c r="V541" s="145"/>
      <c r="W541" s="145">
        <v>5.648749679330102</v>
      </c>
      <c r="X541" s="145">
        <v>7.8272545938523894</v>
      </c>
      <c r="Y541" s="145">
        <v>38.910129221266466</v>
      </c>
      <c r="Z541" s="145">
        <v>44.333680218144117</v>
      </c>
      <c r="AA541" s="145">
        <v>15.865213416816886</v>
      </c>
      <c r="AB541" s="145">
        <v>19.381471065684039</v>
      </c>
      <c r="AC541" s="145">
        <v>7.7769517320023294</v>
      </c>
      <c r="AD541" s="145">
        <v>10.324132696006087</v>
      </c>
    </row>
    <row r="542" spans="1:30" x14ac:dyDescent="0.25">
      <c r="A542" s="93" t="s">
        <v>5364</v>
      </c>
      <c r="B542" s="188">
        <v>0.27752027809965235</v>
      </c>
      <c r="C542" s="188">
        <v>0.62166859791425255</v>
      </c>
      <c r="D542" s="188">
        <v>5.3881807647740441E-2</v>
      </c>
      <c r="E542" s="188">
        <v>4.6929316338354579E-2</v>
      </c>
      <c r="F542" s="187">
        <v>0.99999999999999989</v>
      </c>
      <c r="G542" s="193">
        <v>1726</v>
      </c>
      <c r="H542" s="93"/>
      <c r="I542" s="188">
        <v>0.25700000000000001</v>
      </c>
      <c r="J542" s="188">
        <v>0.29899999999999999</v>
      </c>
      <c r="K542" s="188">
        <v>0.59899999999999998</v>
      </c>
      <c r="L542" s="188">
        <v>0.64400000000000002</v>
      </c>
      <c r="M542" s="188">
        <v>4.3999999999999997E-2</v>
      </c>
      <c r="N542" s="188">
        <v>6.6000000000000003E-2</v>
      </c>
      <c r="O542" s="188">
        <v>3.7999999999999999E-2</v>
      </c>
      <c r="P542" s="188">
        <v>5.8000000000000003E-2</v>
      </c>
      <c r="Q542" s="144"/>
      <c r="R542" s="145">
        <v>45.607286303924489</v>
      </c>
      <c r="S542" s="145">
        <v>96.410669742227455</v>
      </c>
      <c r="T542" s="145">
        <v>7.479908613913123</v>
      </c>
      <c r="U542" s="145">
        <v>7.2555147785514551</v>
      </c>
      <c r="V542" s="145"/>
      <c r="W542" s="145">
        <v>41.522940107533927</v>
      </c>
      <c r="X542" s="145">
        <v>49.691632500315052</v>
      </c>
      <c r="Y542" s="145">
        <v>90.641925164139963</v>
      </c>
      <c r="Z542" s="145">
        <v>102.17941432031495</v>
      </c>
      <c r="AA542" s="145">
        <v>5.9596730468424433</v>
      </c>
      <c r="AB542" s="145">
        <v>9.0001441809838028</v>
      </c>
      <c r="AC542" s="145">
        <v>5.6754248934446938</v>
      </c>
      <c r="AD542" s="145">
        <v>8.8356046636582164</v>
      </c>
    </row>
    <row r="543" spans="1:30" x14ac:dyDescent="0.25">
      <c r="A543" s="93" t="s">
        <v>5365</v>
      </c>
      <c r="B543" s="188" t="s">
        <v>143</v>
      </c>
      <c r="C543" s="188">
        <v>0.42865853658536585</v>
      </c>
      <c r="D543" s="188">
        <v>0.33719512195121953</v>
      </c>
      <c r="E543" s="188">
        <v>0.23414634146341465</v>
      </c>
      <c r="F543" s="187">
        <v>1</v>
      </c>
      <c r="G543" s="193">
        <v>1640</v>
      </c>
      <c r="H543" s="93"/>
      <c r="I543" s="188" t="s">
        <v>143</v>
      </c>
      <c r="J543" s="188" t="s">
        <v>143</v>
      </c>
      <c r="K543" s="188">
        <v>0.40500000000000003</v>
      </c>
      <c r="L543" s="188">
        <v>0.45300000000000001</v>
      </c>
      <c r="M543" s="188">
        <v>0.315</v>
      </c>
      <c r="N543" s="188">
        <v>0.36</v>
      </c>
      <c r="O543" s="188">
        <v>0.214</v>
      </c>
      <c r="P543" s="188">
        <v>0.255</v>
      </c>
      <c r="Q543" s="144"/>
      <c r="R543" s="145" t="s">
        <v>143</v>
      </c>
      <c r="S543" s="145">
        <v>32.587389507531896</v>
      </c>
      <c r="T543" s="145">
        <v>25.196470428839696</v>
      </c>
      <c r="U543" s="145">
        <v>17.728189045498322</v>
      </c>
      <c r="V543" s="145"/>
      <c r="W543" s="145" t="s">
        <v>143</v>
      </c>
      <c r="X543" s="145" t="s">
        <v>143</v>
      </c>
      <c r="Y543" s="145">
        <v>30.178438428239588</v>
      </c>
      <c r="Z543" s="145">
        <v>34.996340586824203</v>
      </c>
      <c r="AA543" s="145">
        <v>23.096403122525956</v>
      </c>
      <c r="AB543" s="145">
        <v>27.296537735153436</v>
      </c>
      <c r="AC543" s="145">
        <v>15.955000842141327</v>
      </c>
      <c r="AD543" s="145">
        <v>19.501377248855317</v>
      </c>
    </row>
    <row r="544" spans="1:30" x14ac:dyDescent="0.25">
      <c r="A544" s="93" t="s">
        <v>5366</v>
      </c>
      <c r="B544" s="188" t="s">
        <v>143</v>
      </c>
      <c r="C544" s="188">
        <v>0.78559176672384223</v>
      </c>
      <c r="D544" s="188">
        <v>6.9182389937106917E-2</v>
      </c>
      <c r="E544" s="188">
        <v>0.14522584333905089</v>
      </c>
      <c r="F544" s="187">
        <v>1</v>
      </c>
      <c r="G544" s="193">
        <v>1749</v>
      </c>
      <c r="H544" s="93"/>
      <c r="I544" s="188" t="s">
        <v>143</v>
      </c>
      <c r="J544" s="188" t="s">
        <v>143</v>
      </c>
      <c r="K544" s="188">
        <v>0.76600000000000001</v>
      </c>
      <c r="L544" s="188">
        <v>0.80400000000000005</v>
      </c>
      <c r="M544" s="188">
        <v>5.8000000000000003E-2</v>
      </c>
      <c r="N544" s="188">
        <v>8.2000000000000003E-2</v>
      </c>
      <c r="O544" s="188">
        <v>0.129</v>
      </c>
      <c r="P544" s="188">
        <v>0.16300000000000001</v>
      </c>
      <c r="Q544" s="144"/>
      <c r="R544" s="145" t="s">
        <v>143</v>
      </c>
      <c r="S544" s="145">
        <v>138.12951279913335</v>
      </c>
      <c r="T544" s="145">
        <v>12.963068795368597</v>
      </c>
      <c r="U544" s="145">
        <v>25.591404110754574</v>
      </c>
      <c r="V544" s="145"/>
      <c r="W544" s="145" t="s">
        <v>143</v>
      </c>
      <c r="X544" s="145" t="s">
        <v>143</v>
      </c>
      <c r="Y544" s="145">
        <v>130.82570754202388</v>
      </c>
      <c r="Z544" s="145">
        <v>145.43331805624283</v>
      </c>
      <c r="AA544" s="145">
        <v>10.65328562819383</v>
      </c>
      <c r="AB544" s="145">
        <v>15.272851962543365</v>
      </c>
      <c r="AC544" s="145">
        <v>22.444138996852395</v>
      </c>
      <c r="AD544" s="145">
        <v>28.738669224656753</v>
      </c>
    </row>
    <row r="545" spans="1:30" x14ac:dyDescent="0.25">
      <c r="A545" s="93" t="s">
        <v>5367</v>
      </c>
      <c r="B545" s="188">
        <v>6.621621621621622E-2</v>
      </c>
      <c r="C545" s="188">
        <v>0.56081081081081086</v>
      </c>
      <c r="D545" s="188">
        <v>0.2472972972972973</v>
      </c>
      <c r="E545" s="188">
        <v>0.12567567567567567</v>
      </c>
      <c r="F545" s="187">
        <v>1</v>
      </c>
      <c r="G545" s="193">
        <v>740</v>
      </c>
      <c r="H545" s="93"/>
      <c r="I545" s="188">
        <v>0.05</v>
      </c>
      <c r="J545" s="188">
        <v>8.5999999999999993E-2</v>
      </c>
      <c r="K545" s="188">
        <v>0.52500000000000002</v>
      </c>
      <c r="L545" s="188">
        <v>0.59599999999999997</v>
      </c>
      <c r="M545" s="188">
        <v>0.218</v>
      </c>
      <c r="N545" s="188">
        <v>0.28000000000000003</v>
      </c>
      <c r="O545" s="188">
        <v>0.104</v>
      </c>
      <c r="P545" s="188">
        <v>0.152</v>
      </c>
      <c r="Q545" s="144"/>
      <c r="R545" s="145">
        <v>4.8634672146794395</v>
      </c>
      <c r="S545" s="145">
        <v>45.199500548592447</v>
      </c>
      <c r="T545" s="145">
        <v>20.442382583866355</v>
      </c>
      <c r="U545" s="145">
        <v>10.101860110282527</v>
      </c>
      <c r="V545" s="145"/>
      <c r="W545" s="145">
        <v>3.5016963945691963</v>
      </c>
      <c r="X545" s="145">
        <v>6.2252380347896832</v>
      </c>
      <c r="Y545" s="145">
        <v>40.850738360723838</v>
      </c>
      <c r="Z545" s="145">
        <v>49.548262736461055</v>
      </c>
      <c r="AA545" s="145">
        <v>17.480539553009233</v>
      </c>
      <c r="AB545" s="145">
        <v>23.404225614723476</v>
      </c>
      <c r="AC545" s="145">
        <v>8.0487324818702461</v>
      </c>
      <c r="AD545" s="145">
        <v>12.154987738694807</v>
      </c>
    </row>
    <row r="546" spans="1:30" x14ac:dyDescent="0.25">
      <c r="A546" s="93" t="s">
        <v>5368</v>
      </c>
      <c r="B546" s="188">
        <v>0.32261640798226165</v>
      </c>
      <c r="C546" s="188">
        <v>0.58314855875831484</v>
      </c>
      <c r="D546" s="188">
        <v>4.4345898004434593E-2</v>
      </c>
      <c r="E546" s="188">
        <v>4.9889135254988913E-2</v>
      </c>
      <c r="F546" s="187">
        <v>1</v>
      </c>
      <c r="G546" s="193">
        <v>902</v>
      </c>
      <c r="H546" s="93"/>
      <c r="I546" s="188">
        <v>0.29299999999999998</v>
      </c>
      <c r="J546" s="188">
        <v>0.35399999999999998</v>
      </c>
      <c r="K546" s="188">
        <v>0.55100000000000005</v>
      </c>
      <c r="L546" s="188">
        <v>0.61499999999999999</v>
      </c>
      <c r="M546" s="188">
        <v>3.3000000000000002E-2</v>
      </c>
      <c r="N546" s="188">
        <v>0.06</v>
      </c>
      <c r="O546" s="188">
        <v>3.6999999999999998E-2</v>
      </c>
      <c r="P546" s="188">
        <v>6.6000000000000003E-2</v>
      </c>
      <c r="Q546" s="144"/>
      <c r="R546" s="145">
        <v>53.494690483455159</v>
      </c>
      <c r="S546" s="145">
        <v>99.630799060576877</v>
      </c>
      <c r="T546" s="145">
        <v>8.1298103302160918</v>
      </c>
      <c r="U546" s="145">
        <v>8.443895855573432</v>
      </c>
      <c r="V546" s="145"/>
      <c r="W546" s="145">
        <v>47.348298469083304</v>
      </c>
      <c r="X546" s="145">
        <v>59.641082497827014</v>
      </c>
      <c r="Y546" s="145">
        <v>91.116344879579628</v>
      </c>
      <c r="Z546" s="145">
        <v>108.14525324157412</v>
      </c>
      <c r="AA546" s="145">
        <v>5.6103560065285425</v>
      </c>
      <c r="AB546" s="145">
        <v>10.649264653903641</v>
      </c>
      <c r="AC546" s="145">
        <v>5.9767621721826156</v>
      </c>
      <c r="AD546" s="145">
        <v>10.911029538964248</v>
      </c>
    </row>
    <row r="547" spans="1:30" x14ac:dyDescent="0.25">
      <c r="A547" s="93" t="s">
        <v>5369</v>
      </c>
      <c r="B547" s="188" t="s">
        <v>143</v>
      </c>
      <c r="C547" s="188">
        <v>0.47855100095328884</v>
      </c>
      <c r="D547" s="188">
        <v>0.36129647283126787</v>
      </c>
      <c r="E547" s="188">
        <v>0.16015252621544329</v>
      </c>
      <c r="F547" s="187">
        <v>1</v>
      </c>
      <c r="G547" s="193">
        <v>1049</v>
      </c>
      <c r="H547" s="93"/>
      <c r="I547" s="188" t="s">
        <v>143</v>
      </c>
      <c r="J547" s="188" t="s">
        <v>143</v>
      </c>
      <c r="K547" s="188">
        <v>0.44800000000000001</v>
      </c>
      <c r="L547" s="188">
        <v>0.50900000000000001</v>
      </c>
      <c r="M547" s="188">
        <v>0.33300000000000002</v>
      </c>
      <c r="N547" s="188">
        <v>0.39100000000000001</v>
      </c>
      <c r="O547" s="188">
        <v>0.13900000000000001</v>
      </c>
      <c r="P547" s="188">
        <v>0.184</v>
      </c>
      <c r="Q547" s="144"/>
      <c r="R547" s="145" t="s">
        <v>143</v>
      </c>
      <c r="S547" s="145">
        <v>54.30977782252792</v>
      </c>
      <c r="T547" s="145">
        <v>43.02833469870933</v>
      </c>
      <c r="U547" s="145">
        <v>18.229047803047195</v>
      </c>
      <c r="V547" s="145"/>
      <c r="W547" s="145" t="s">
        <v>143</v>
      </c>
      <c r="X547" s="145" t="s">
        <v>143</v>
      </c>
      <c r="Y547" s="145">
        <v>49.558808360349801</v>
      </c>
      <c r="Z547" s="145">
        <v>59.060747284706039</v>
      </c>
      <c r="AA547" s="145">
        <v>38.696309197329711</v>
      </c>
      <c r="AB547" s="145">
        <v>47.360360200088948</v>
      </c>
      <c r="AC547" s="145">
        <v>15.472500723270487</v>
      </c>
      <c r="AD547" s="145">
        <v>20.985594882823904</v>
      </c>
    </row>
    <row r="548" spans="1:30" x14ac:dyDescent="0.25">
      <c r="A548" s="93" t="s">
        <v>5370</v>
      </c>
      <c r="B548" s="188" t="s">
        <v>143</v>
      </c>
      <c r="C548" s="188">
        <v>0.69112627986348119</v>
      </c>
      <c r="D548" s="188">
        <v>9.556313993174062E-2</v>
      </c>
      <c r="E548" s="188">
        <v>0.21331058020477817</v>
      </c>
      <c r="F548" s="187">
        <v>1</v>
      </c>
      <c r="G548" s="193">
        <v>586</v>
      </c>
      <c r="H548" s="93"/>
      <c r="I548" s="188" t="s">
        <v>143</v>
      </c>
      <c r="J548" s="188" t="s">
        <v>143</v>
      </c>
      <c r="K548" s="188">
        <v>0.65300000000000002</v>
      </c>
      <c r="L548" s="188">
        <v>0.72699999999999998</v>
      </c>
      <c r="M548" s="188">
        <v>7.3999999999999996E-2</v>
      </c>
      <c r="N548" s="188">
        <v>0.122</v>
      </c>
      <c r="O548" s="188">
        <v>0.182</v>
      </c>
      <c r="P548" s="188">
        <v>0.248</v>
      </c>
      <c r="Q548" s="144"/>
      <c r="R548" s="145" t="s">
        <v>143</v>
      </c>
      <c r="S548" s="145">
        <v>97.007771912435786</v>
      </c>
      <c r="T548" s="145">
        <v>17.951280928165289</v>
      </c>
      <c r="U548" s="145">
        <v>29.53684211131619</v>
      </c>
      <c r="V548" s="145"/>
      <c r="W548" s="145" t="s">
        <v>143</v>
      </c>
      <c r="X548" s="145" t="s">
        <v>143</v>
      </c>
      <c r="Y548" s="145">
        <v>87.559876228206406</v>
      </c>
      <c r="Z548" s="145">
        <v>106.45566759666517</v>
      </c>
      <c r="AA548" s="145">
        <v>13.249552926080622</v>
      </c>
      <c r="AB548" s="145">
        <v>22.653008930249957</v>
      </c>
      <c r="AC548" s="145">
        <v>24.358805386072209</v>
      </c>
      <c r="AD548" s="145">
        <v>34.714878836560175</v>
      </c>
    </row>
    <row r="549" spans="1:30" x14ac:dyDescent="0.25">
      <c r="A549" s="93" t="s">
        <v>5371</v>
      </c>
      <c r="B549" s="188">
        <v>4.573170731707317E-2</v>
      </c>
      <c r="C549" s="188">
        <v>0.44664634146341464</v>
      </c>
      <c r="D549" s="188">
        <v>0.35365853658536583</v>
      </c>
      <c r="E549" s="188">
        <v>0.15396341463414634</v>
      </c>
      <c r="F549" s="187">
        <v>0.99999999999999989</v>
      </c>
      <c r="G549" s="193">
        <v>656</v>
      </c>
      <c r="H549" s="93"/>
      <c r="I549" s="188">
        <v>3.2000000000000001E-2</v>
      </c>
      <c r="J549" s="188">
        <v>6.5000000000000002E-2</v>
      </c>
      <c r="K549" s="188">
        <v>0.40899999999999997</v>
      </c>
      <c r="L549" s="188">
        <v>0.48499999999999999</v>
      </c>
      <c r="M549" s="188">
        <v>0.318</v>
      </c>
      <c r="N549" s="188">
        <v>0.39100000000000001</v>
      </c>
      <c r="O549" s="188">
        <v>0.128</v>
      </c>
      <c r="P549" s="188">
        <v>0.184</v>
      </c>
      <c r="Q549" s="144"/>
      <c r="R549" s="145">
        <v>3.2588714132760557</v>
      </c>
      <c r="S549" s="145">
        <v>30.945983126351763</v>
      </c>
      <c r="T549" s="145">
        <v>24.673709794284317</v>
      </c>
      <c r="U549" s="145">
        <v>10.675715335321176</v>
      </c>
      <c r="V549" s="145"/>
      <c r="W549" s="145">
        <v>2.0926992550368322</v>
      </c>
      <c r="X549" s="145">
        <v>4.4250435715152792</v>
      </c>
      <c r="Y549" s="145">
        <v>27.402531196182853</v>
      </c>
      <c r="Z549" s="145">
        <v>34.489435056520676</v>
      </c>
      <c r="AA549" s="145">
        <v>21.498689312150915</v>
      </c>
      <c r="AB549" s="145">
        <v>27.848730276417719</v>
      </c>
      <c r="AC549" s="145">
        <v>8.593659512336199</v>
      </c>
      <c r="AD549" s="145">
        <v>12.757771158306152</v>
      </c>
    </row>
    <row r="550" spans="1:30" x14ac:dyDescent="0.25">
      <c r="A550" s="93" t="s">
        <v>5372</v>
      </c>
      <c r="B550" s="188">
        <v>0.27378190255220419</v>
      </c>
      <c r="C550" s="188">
        <v>0.59280742459396751</v>
      </c>
      <c r="D550" s="188">
        <v>7.0765661252900236E-2</v>
      </c>
      <c r="E550" s="188">
        <v>6.2645011600928072E-2</v>
      </c>
      <c r="F550" s="187">
        <v>1</v>
      </c>
      <c r="G550" s="193">
        <v>862</v>
      </c>
      <c r="H550" s="93"/>
      <c r="I550" s="188">
        <v>0.245</v>
      </c>
      <c r="J550" s="188">
        <v>0.30499999999999999</v>
      </c>
      <c r="K550" s="188">
        <v>0.56000000000000005</v>
      </c>
      <c r="L550" s="188">
        <v>0.625</v>
      </c>
      <c r="M550" s="188">
        <v>5.5E-2</v>
      </c>
      <c r="N550" s="188">
        <v>0.09</v>
      </c>
      <c r="O550" s="188">
        <v>4.8000000000000001E-2</v>
      </c>
      <c r="P550" s="188">
        <v>8.1000000000000003E-2</v>
      </c>
      <c r="Q550" s="144"/>
      <c r="R550" s="145">
        <v>44.544938399281435</v>
      </c>
      <c r="S550" s="145">
        <v>92.68086424606463</v>
      </c>
      <c r="T550" s="145">
        <v>11.060346207565665</v>
      </c>
      <c r="U550" s="145">
        <v>9.6806778160762814</v>
      </c>
      <c r="V550" s="145"/>
      <c r="W550" s="145">
        <v>38.861666519769308</v>
      </c>
      <c r="X550" s="145">
        <v>50.228210278793561</v>
      </c>
      <c r="Y550" s="145">
        <v>84.644942550369805</v>
      </c>
      <c r="Z550" s="145">
        <v>100.71678594175945</v>
      </c>
      <c r="AA550" s="145">
        <v>8.2847270575527467</v>
      </c>
      <c r="AB550" s="145">
        <v>13.835965357578583</v>
      </c>
      <c r="AC550" s="145">
        <v>7.0986259723658192</v>
      </c>
      <c r="AD550" s="145">
        <v>12.262729659786743</v>
      </c>
    </row>
    <row r="551" spans="1:30" x14ac:dyDescent="0.25">
      <c r="A551" s="93" t="s">
        <v>5373</v>
      </c>
      <c r="B551" s="188" t="s">
        <v>143</v>
      </c>
      <c r="C551" s="188">
        <v>0.41540130151843818</v>
      </c>
      <c r="D551" s="188">
        <v>0.45770065075921906</v>
      </c>
      <c r="E551" s="188">
        <v>0.12689804772234273</v>
      </c>
      <c r="F551" s="187">
        <v>1</v>
      </c>
      <c r="G551" s="193">
        <v>922</v>
      </c>
      <c r="H551" s="93"/>
      <c r="I551" s="188" t="s">
        <v>143</v>
      </c>
      <c r="J551" s="188" t="s">
        <v>143</v>
      </c>
      <c r="K551" s="188">
        <v>0.38400000000000001</v>
      </c>
      <c r="L551" s="188">
        <v>0.44700000000000001</v>
      </c>
      <c r="M551" s="188">
        <v>0.42599999999999999</v>
      </c>
      <c r="N551" s="188">
        <v>0.49</v>
      </c>
      <c r="O551" s="188">
        <v>0.107</v>
      </c>
      <c r="P551" s="188">
        <v>0.15</v>
      </c>
      <c r="Q551" s="144"/>
      <c r="R551" s="145" t="s">
        <v>143</v>
      </c>
      <c r="S551" s="145">
        <v>40.534713016617872</v>
      </c>
      <c r="T551" s="145">
        <v>45.590981761220917</v>
      </c>
      <c r="U551" s="145">
        <v>12.577986093571774</v>
      </c>
      <c r="V551" s="145"/>
      <c r="W551" s="145" t="s">
        <v>143</v>
      </c>
      <c r="X551" s="145" t="s">
        <v>143</v>
      </c>
      <c r="Y551" s="145">
        <v>36.475107939747247</v>
      </c>
      <c r="Z551" s="145">
        <v>44.594318093488496</v>
      </c>
      <c r="AA551" s="145">
        <v>41.241086596301166</v>
      </c>
      <c r="AB551" s="145">
        <v>49.940876926140668</v>
      </c>
      <c r="AC551" s="145">
        <v>10.298829051192435</v>
      </c>
      <c r="AD551" s="145">
        <v>14.857143135951112</v>
      </c>
    </row>
    <row r="552" spans="1:30" x14ac:dyDescent="0.25">
      <c r="A552" s="93" t="s">
        <v>5374</v>
      </c>
      <c r="B552" s="188" t="s">
        <v>143</v>
      </c>
      <c r="C552" s="188">
        <v>0.72319999999999995</v>
      </c>
      <c r="D552" s="188">
        <v>0.128</v>
      </c>
      <c r="E552" s="188">
        <v>0.14879999999999999</v>
      </c>
      <c r="F552" s="187">
        <v>1</v>
      </c>
      <c r="G552" s="193">
        <v>625</v>
      </c>
      <c r="H552" s="93"/>
      <c r="I552" s="188" t="s">
        <v>143</v>
      </c>
      <c r="J552" s="188" t="s">
        <v>143</v>
      </c>
      <c r="K552" s="188">
        <v>0.68700000000000006</v>
      </c>
      <c r="L552" s="188">
        <v>0.75700000000000001</v>
      </c>
      <c r="M552" s="188">
        <v>0.104</v>
      </c>
      <c r="N552" s="188">
        <v>0.156</v>
      </c>
      <c r="O552" s="188">
        <v>0.123</v>
      </c>
      <c r="P552" s="188">
        <v>0.17899999999999999</v>
      </c>
      <c r="Q552" s="144"/>
      <c r="R552" s="145" t="s">
        <v>143</v>
      </c>
      <c r="S552" s="145">
        <v>107.37843316226819</v>
      </c>
      <c r="T552" s="145">
        <v>20.532876394854586</v>
      </c>
      <c r="U552" s="145">
        <v>21.907630538976395</v>
      </c>
      <c r="V552" s="145"/>
      <c r="W552" s="145" t="s">
        <v>143</v>
      </c>
      <c r="X552" s="145" t="s">
        <v>143</v>
      </c>
      <c r="Y552" s="145">
        <v>97.479146139040452</v>
      </c>
      <c r="Z552" s="145">
        <v>117.27772018549594</v>
      </c>
      <c r="AA552" s="145">
        <v>16.033411470390011</v>
      </c>
      <c r="AB552" s="145">
        <v>25.032341319319162</v>
      </c>
      <c r="AC552" s="145">
        <v>17.455068234452156</v>
      </c>
      <c r="AD552" s="145">
        <v>26.360192843500634</v>
      </c>
    </row>
    <row r="553" spans="1:30" x14ac:dyDescent="0.25">
      <c r="A553" s="93" t="s">
        <v>5375</v>
      </c>
      <c r="B553" s="188">
        <v>5.2905464006938421E-2</v>
      </c>
      <c r="C553" s="188">
        <v>0.45186470078057239</v>
      </c>
      <c r="D553" s="188">
        <v>0.26539462272333042</v>
      </c>
      <c r="E553" s="188">
        <v>0.22983521248915872</v>
      </c>
      <c r="F553" s="187">
        <v>1</v>
      </c>
      <c r="G553" s="193">
        <v>1153</v>
      </c>
      <c r="H553" s="93"/>
      <c r="I553" s="188">
        <v>4.1000000000000002E-2</v>
      </c>
      <c r="J553" s="188">
        <v>6.7000000000000004E-2</v>
      </c>
      <c r="K553" s="188">
        <v>0.42299999999999999</v>
      </c>
      <c r="L553" s="188">
        <v>0.48099999999999998</v>
      </c>
      <c r="M553" s="188">
        <v>0.24099999999999999</v>
      </c>
      <c r="N553" s="188">
        <v>0.29199999999999998</v>
      </c>
      <c r="O553" s="188">
        <v>0.20599999999999999</v>
      </c>
      <c r="P553" s="188">
        <v>0.255</v>
      </c>
      <c r="Q553" s="144"/>
      <c r="R553" s="145">
        <v>3.9077984756333262</v>
      </c>
      <c r="S553" s="145">
        <v>35.196631156343969</v>
      </c>
      <c r="T553" s="145">
        <v>21.293952543090032</v>
      </c>
      <c r="U553" s="145">
        <v>17.751690359567426</v>
      </c>
      <c r="V553" s="145"/>
      <c r="W553" s="145">
        <v>2.9271275201491544</v>
      </c>
      <c r="X553" s="145">
        <v>4.8884694311174979</v>
      </c>
      <c r="Y553" s="145">
        <v>32.174326037544724</v>
      </c>
      <c r="Z553" s="145">
        <v>38.218936275143214</v>
      </c>
      <c r="AA553" s="145">
        <v>18.908055824045341</v>
      </c>
      <c r="AB553" s="145">
        <v>23.679849262134724</v>
      </c>
      <c r="AC553" s="145">
        <v>15.61435412569503</v>
      </c>
      <c r="AD553" s="145">
        <v>19.889026593439823</v>
      </c>
    </row>
    <row r="554" spans="1:30" x14ac:dyDescent="0.25">
      <c r="A554" s="93" t="s">
        <v>5376</v>
      </c>
      <c r="B554" s="188">
        <v>0.34040940106141016</v>
      </c>
      <c r="C554" s="188">
        <v>0.56027293404094014</v>
      </c>
      <c r="D554" s="188">
        <v>4.6247156937073541E-2</v>
      </c>
      <c r="E554" s="188">
        <v>5.3070507960576191E-2</v>
      </c>
      <c r="F554" s="187">
        <v>1</v>
      </c>
      <c r="G554" s="193">
        <v>1319</v>
      </c>
      <c r="H554" s="93"/>
      <c r="I554" s="188">
        <v>0.315</v>
      </c>
      <c r="J554" s="188">
        <v>0.36599999999999999</v>
      </c>
      <c r="K554" s="188">
        <v>0.53300000000000003</v>
      </c>
      <c r="L554" s="188">
        <v>0.58699999999999997</v>
      </c>
      <c r="M554" s="188">
        <v>3.5999999999999997E-2</v>
      </c>
      <c r="N554" s="188">
        <v>5.8999999999999997E-2</v>
      </c>
      <c r="O554" s="188">
        <v>4.2000000000000003E-2</v>
      </c>
      <c r="P554" s="188">
        <v>6.7000000000000004E-2</v>
      </c>
      <c r="Q554" s="144"/>
      <c r="R554" s="145">
        <v>55.692349806981078</v>
      </c>
      <c r="S554" s="145">
        <v>91.130654963907091</v>
      </c>
      <c r="T554" s="145">
        <v>7.2849570025631403</v>
      </c>
      <c r="U554" s="145">
        <v>8.5765885612610706</v>
      </c>
      <c r="V554" s="145"/>
      <c r="W554" s="145">
        <v>50.540912211385191</v>
      </c>
      <c r="X554" s="145">
        <v>60.843787402576964</v>
      </c>
      <c r="Y554" s="145">
        <v>84.560156111857381</v>
      </c>
      <c r="Z554" s="145">
        <v>97.7011538159568</v>
      </c>
      <c r="AA554" s="145">
        <v>5.4567803990583066</v>
      </c>
      <c r="AB554" s="145">
        <v>9.113133606067974</v>
      </c>
      <c r="AC554" s="145">
        <v>6.5673956935548405</v>
      </c>
      <c r="AD554" s="145">
        <v>10.585781428967302</v>
      </c>
    </row>
    <row r="555" spans="1:30" x14ac:dyDescent="0.25">
      <c r="A555" s="93" t="s">
        <v>5377</v>
      </c>
      <c r="B555" s="188" t="s">
        <v>143</v>
      </c>
      <c r="C555" s="188">
        <v>0.4406158357771261</v>
      </c>
      <c r="D555" s="188">
        <v>0.34677419354838712</v>
      </c>
      <c r="E555" s="188">
        <v>0.21260997067448681</v>
      </c>
      <c r="F555" s="187">
        <v>1</v>
      </c>
      <c r="G555" s="193">
        <v>1364</v>
      </c>
      <c r="H555" s="93"/>
      <c r="I555" s="188" t="s">
        <v>143</v>
      </c>
      <c r="J555" s="188" t="s">
        <v>143</v>
      </c>
      <c r="K555" s="188">
        <v>0.41399999999999998</v>
      </c>
      <c r="L555" s="188">
        <v>0.46700000000000003</v>
      </c>
      <c r="M555" s="188">
        <v>0.32200000000000001</v>
      </c>
      <c r="N555" s="188">
        <v>0.372</v>
      </c>
      <c r="O555" s="188">
        <v>0.192</v>
      </c>
      <c r="P555" s="188">
        <v>0.23499999999999999</v>
      </c>
      <c r="Q555" s="144"/>
      <c r="R555" s="145" t="s">
        <v>143</v>
      </c>
      <c r="S555" s="145">
        <v>40.245322241924882</v>
      </c>
      <c r="T555" s="145">
        <v>32.447952665990286</v>
      </c>
      <c r="U555" s="145">
        <v>19.559405202177864</v>
      </c>
      <c r="V555" s="145"/>
      <c r="W555" s="145" t="s">
        <v>143</v>
      </c>
      <c r="X555" s="145" t="s">
        <v>143</v>
      </c>
      <c r="Y555" s="145">
        <v>37.027706007620104</v>
      </c>
      <c r="Z555" s="145">
        <v>43.46293847622966</v>
      </c>
      <c r="AA555" s="145">
        <v>29.52371409788368</v>
      </c>
      <c r="AB555" s="145">
        <v>35.372191234096896</v>
      </c>
      <c r="AC555" s="145">
        <v>17.30821227176348</v>
      </c>
      <c r="AD555" s="145">
        <v>21.810598132592247</v>
      </c>
    </row>
    <row r="556" spans="1:30" x14ac:dyDescent="0.25">
      <c r="A556" s="93" t="s">
        <v>5378</v>
      </c>
      <c r="B556" s="188" t="s">
        <v>143</v>
      </c>
      <c r="C556" s="188">
        <v>0.66728280961182995</v>
      </c>
      <c r="D556" s="188">
        <v>7.2088724584103508E-2</v>
      </c>
      <c r="E556" s="188">
        <v>0.26062846580406657</v>
      </c>
      <c r="F556" s="187">
        <v>1</v>
      </c>
      <c r="G556" s="193">
        <v>1082</v>
      </c>
      <c r="H556" s="93"/>
      <c r="I556" s="188" t="s">
        <v>143</v>
      </c>
      <c r="J556" s="188" t="s">
        <v>143</v>
      </c>
      <c r="K556" s="188">
        <v>0.63900000000000001</v>
      </c>
      <c r="L556" s="188">
        <v>0.69499999999999995</v>
      </c>
      <c r="M556" s="188">
        <v>5.8000000000000003E-2</v>
      </c>
      <c r="N556" s="188">
        <v>8.8999999999999996E-2</v>
      </c>
      <c r="O556" s="188">
        <v>0.23499999999999999</v>
      </c>
      <c r="P556" s="188">
        <v>0.28799999999999998</v>
      </c>
      <c r="Q556" s="144"/>
      <c r="R556" s="145" t="s">
        <v>143</v>
      </c>
      <c r="S556" s="145">
        <v>107.12418419943752</v>
      </c>
      <c r="T556" s="145">
        <v>14.514912826517715</v>
      </c>
      <c r="U556" s="145">
        <v>42.296360981436969</v>
      </c>
      <c r="V556" s="145"/>
      <c r="W556" s="145" t="s">
        <v>143</v>
      </c>
      <c r="X556" s="145" t="s">
        <v>143</v>
      </c>
      <c r="Y556" s="145">
        <v>99.310155532598671</v>
      </c>
      <c r="Z556" s="145">
        <v>114.93821286627637</v>
      </c>
      <c r="AA556" s="145">
        <v>11.293671947086658</v>
      </c>
      <c r="AB556" s="145">
        <v>17.736153705948773</v>
      </c>
      <c r="AC556" s="145">
        <v>37.359686160843211</v>
      </c>
      <c r="AD556" s="145">
        <v>47.233035802030727</v>
      </c>
    </row>
    <row r="557" spans="1:30" x14ac:dyDescent="0.25">
      <c r="A557" s="93" t="s">
        <v>5379</v>
      </c>
      <c r="B557" s="188">
        <v>6.5331010452961677E-2</v>
      </c>
      <c r="C557" s="188">
        <v>0.55618466898954699</v>
      </c>
      <c r="D557" s="188">
        <v>0.23824041811846691</v>
      </c>
      <c r="E557" s="188">
        <v>0.1402439024390244</v>
      </c>
      <c r="F557" s="187">
        <v>0.99999999999999989</v>
      </c>
      <c r="G557" s="193">
        <v>2296</v>
      </c>
      <c r="H557" s="93"/>
      <c r="I557" s="188">
        <v>5.6000000000000001E-2</v>
      </c>
      <c r="J557" s="188">
        <v>7.5999999999999998E-2</v>
      </c>
      <c r="K557" s="188">
        <v>0.53600000000000003</v>
      </c>
      <c r="L557" s="188">
        <v>0.57599999999999996</v>
      </c>
      <c r="M557" s="188">
        <v>0.221</v>
      </c>
      <c r="N557" s="188">
        <v>0.25600000000000001</v>
      </c>
      <c r="O557" s="188">
        <v>0.127</v>
      </c>
      <c r="P557" s="188">
        <v>0.155</v>
      </c>
      <c r="Q557" s="144"/>
      <c r="R557" s="145">
        <v>4.6651310490842457</v>
      </c>
      <c r="S557" s="145">
        <v>41.039390121396181</v>
      </c>
      <c r="T557" s="145">
        <v>17.383273257899326</v>
      </c>
      <c r="U557" s="145">
        <v>10.089224751425592</v>
      </c>
      <c r="V557" s="145"/>
      <c r="W557" s="145">
        <v>3.9185545930574612</v>
      </c>
      <c r="X557" s="145">
        <v>5.4117075051110302</v>
      </c>
      <c r="Y557" s="145">
        <v>38.788462549613705</v>
      </c>
      <c r="Z557" s="145">
        <v>43.290317693178658</v>
      </c>
      <c r="AA557" s="145">
        <v>15.926493274992923</v>
      </c>
      <c r="AB557" s="145">
        <v>18.840053240805727</v>
      </c>
      <c r="AC557" s="145">
        <v>8.9872137448194813</v>
      </c>
      <c r="AD557" s="145">
        <v>11.191235758031702</v>
      </c>
    </row>
    <row r="558" spans="1:30" x14ac:dyDescent="0.25">
      <c r="A558" s="93" t="s">
        <v>5380</v>
      </c>
      <c r="B558" s="188">
        <v>0.30978975032851513</v>
      </c>
      <c r="C558" s="188">
        <v>0.58869908015768724</v>
      </c>
      <c r="D558" s="188">
        <v>3.3508541392904073E-2</v>
      </c>
      <c r="E558" s="188">
        <v>6.8002628120893555E-2</v>
      </c>
      <c r="F558" s="187">
        <v>1</v>
      </c>
      <c r="G558" s="193">
        <v>3044</v>
      </c>
      <c r="H558" s="93"/>
      <c r="I558" s="188">
        <v>0.29399999999999998</v>
      </c>
      <c r="J558" s="188">
        <v>0.32600000000000001</v>
      </c>
      <c r="K558" s="188">
        <v>0.57099999999999995</v>
      </c>
      <c r="L558" s="188">
        <v>0.60599999999999998</v>
      </c>
      <c r="M558" s="188">
        <v>2.8000000000000001E-2</v>
      </c>
      <c r="N558" s="188">
        <v>4.1000000000000002E-2</v>
      </c>
      <c r="O558" s="188">
        <v>0.06</v>
      </c>
      <c r="P558" s="188">
        <v>7.8E-2</v>
      </c>
      <c r="Q558" s="144"/>
      <c r="R558" s="145">
        <v>54.796339087708326</v>
      </c>
      <c r="S558" s="145">
        <v>99.953559875525173</v>
      </c>
      <c r="T558" s="145">
        <v>5.693254254944053</v>
      </c>
      <c r="U558" s="145">
        <v>11.299302260199863</v>
      </c>
      <c r="V558" s="145"/>
      <c r="W558" s="145">
        <v>51.29888703418122</v>
      </c>
      <c r="X558" s="145">
        <v>58.293791141235431</v>
      </c>
      <c r="Y558" s="145">
        <v>95.32564528901591</v>
      </c>
      <c r="Z558" s="145">
        <v>104.58147446203444</v>
      </c>
      <c r="AA558" s="145">
        <v>4.5883705593774806</v>
      </c>
      <c r="AB558" s="145">
        <v>6.7981379505106254</v>
      </c>
      <c r="AC558" s="145">
        <v>9.7600048987074839</v>
      </c>
      <c r="AD558" s="145">
        <v>12.838599621692241</v>
      </c>
    </row>
    <row r="559" spans="1:30" x14ac:dyDescent="0.25">
      <c r="A559" s="93" t="s">
        <v>5381</v>
      </c>
      <c r="B559" s="188" t="s">
        <v>143</v>
      </c>
      <c r="C559" s="188">
        <v>0.5208986415882968</v>
      </c>
      <c r="D559" s="188">
        <v>0.35579937304075238</v>
      </c>
      <c r="E559" s="188">
        <v>0.12330198537095088</v>
      </c>
      <c r="F559" s="187">
        <v>1</v>
      </c>
      <c r="G559" s="193">
        <v>1914</v>
      </c>
      <c r="H559" s="93"/>
      <c r="I559" s="188" t="s">
        <v>143</v>
      </c>
      <c r="J559" s="188" t="s">
        <v>143</v>
      </c>
      <c r="K559" s="188">
        <v>0.498</v>
      </c>
      <c r="L559" s="188">
        <v>0.54300000000000004</v>
      </c>
      <c r="M559" s="188">
        <v>0.33500000000000002</v>
      </c>
      <c r="N559" s="188">
        <v>0.378</v>
      </c>
      <c r="O559" s="188">
        <v>0.109</v>
      </c>
      <c r="P559" s="188">
        <v>0.13900000000000001</v>
      </c>
      <c r="Q559" s="144"/>
      <c r="R559" s="145" t="s">
        <v>143</v>
      </c>
      <c r="S559" s="145">
        <v>31.991820160674116</v>
      </c>
      <c r="T559" s="145">
        <v>22.141036105048812</v>
      </c>
      <c r="U559" s="145">
        <v>7.5446990522648729</v>
      </c>
      <c r="V559" s="145"/>
      <c r="W559" s="145" t="s">
        <v>143</v>
      </c>
      <c r="X559" s="145" t="s">
        <v>143</v>
      </c>
      <c r="Y559" s="145">
        <v>30.005965584602592</v>
      </c>
      <c r="Z559" s="145">
        <v>33.977674736745641</v>
      </c>
      <c r="AA559" s="145">
        <v>20.478081264827487</v>
      </c>
      <c r="AB559" s="145">
        <v>23.803990945270137</v>
      </c>
      <c r="AC559" s="145">
        <v>6.5821076220383032</v>
      </c>
      <c r="AD559" s="145">
        <v>8.5072904824914417</v>
      </c>
    </row>
    <row r="560" spans="1:30" x14ac:dyDescent="0.25">
      <c r="A560" s="93" t="s">
        <v>5382</v>
      </c>
      <c r="B560" s="188" t="s">
        <v>143</v>
      </c>
      <c r="C560" s="188">
        <v>0.80006544502617805</v>
      </c>
      <c r="D560" s="188">
        <v>7.4934554973821996E-2</v>
      </c>
      <c r="E560" s="188">
        <v>0.125</v>
      </c>
      <c r="F560" s="187">
        <v>1</v>
      </c>
      <c r="G560" s="193">
        <v>3056</v>
      </c>
      <c r="H560" s="93"/>
      <c r="I560" s="188" t="s">
        <v>143</v>
      </c>
      <c r="J560" s="188" t="s">
        <v>143</v>
      </c>
      <c r="K560" s="188">
        <v>0.78600000000000003</v>
      </c>
      <c r="L560" s="188">
        <v>0.81399999999999995</v>
      </c>
      <c r="M560" s="188">
        <v>6.6000000000000003E-2</v>
      </c>
      <c r="N560" s="188">
        <v>8.5000000000000006E-2</v>
      </c>
      <c r="O560" s="188">
        <v>0.114</v>
      </c>
      <c r="P560" s="188">
        <v>0.13700000000000001</v>
      </c>
      <c r="Q560" s="144"/>
      <c r="R560" s="145" t="s">
        <v>143</v>
      </c>
      <c r="S560" s="145">
        <v>170.69461963160444</v>
      </c>
      <c r="T560" s="145">
        <v>18.440061621212497</v>
      </c>
      <c r="U560" s="145">
        <v>26.37705634782262</v>
      </c>
      <c r="V560" s="145"/>
      <c r="W560" s="145" t="s">
        <v>143</v>
      </c>
      <c r="X560" s="145" t="s">
        <v>143</v>
      </c>
      <c r="Y560" s="145">
        <v>163.9285498616523</v>
      </c>
      <c r="Z560" s="145">
        <v>177.46068940155658</v>
      </c>
      <c r="AA560" s="145">
        <v>16.051696621496788</v>
      </c>
      <c r="AB560" s="145">
        <v>20.828426620928205</v>
      </c>
      <c r="AC560" s="145">
        <v>23.731903837539424</v>
      </c>
      <c r="AD560" s="145">
        <v>29.022208858105817</v>
      </c>
    </row>
    <row r="561" spans="1:30" x14ac:dyDescent="0.25">
      <c r="A561" s="93" t="s">
        <v>5383</v>
      </c>
      <c r="B561" s="188">
        <v>5.3749170537491703E-2</v>
      </c>
      <c r="C561" s="188">
        <v>0.55806237558062377</v>
      </c>
      <c r="D561" s="188">
        <v>0.23357664233576642</v>
      </c>
      <c r="E561" s="188">
        <v>0.15461181154611811</v>
      </c>
      <c r="F561" s="187">
        <v>1</v>
      </c>
      <c r="G561" s="193">
        <v>1507</v>
      </c>
      <c r="H561" s="93"/>
      <c r="I561" s="188">
        <v>4.2999999999999997E-2</v>
      </c>
      <c r="J561" s="188">
        <v>6.6000000000000003E-2</v>
      </c>
      <c r="K561" s="188">
        <v>0.53300000000000003</v>
      </c>
      <c r="L561" s="188">
        <v>0.58299999999999996</v>
      </c>
      <c r="M561" s="188">
        <v>0.21299999999999999</v>
      </c>
      <c r="N561" s="188">
        <v>0.25600000000000001</v>
      </c>
      <c r="O561" s="188">
        <v>0.13700000000000001</v>
      </c>
      <c r="P561" s="188">
        <v>0.17399999999999999</v>
      </c>
      <c r="Q561" s="144"/>
      <c r="R561" s="145">
        <v>4.0934212133812906</v>
      </c>
      <c r="S561" s="145">
        <v>43.73506641458777</v>
      </c>
      <c r="T561" s="145">
        <v>18.674400368749851</v>
      </c>
      <c r="U561" s="145">
        <v>12.083567544980337</v>
      </c>
      <c r="V561" s="145"/>
      <c r="W561" s="145">
        <v>3.2019650380226983</v>
      </c>
      <c r="X561" s="145">
        <v>4.984877388739883</v>
      </c>
      <c r="Y561" s="145">
        <v>40.779179167257013</v>
      </c>
      <c r="Z561" s="145">
        <v>46.690953661918527</v>
      </c>
      <c r="AA561" s="145">
        <v>16.723516556046668</v>
      </c>
      <c r="AB561" s="145">
        <v>20.625284181453033</v>
      </c>
      <c r="AC561" s="145">
        <v>10.531990717404838</v>
      </c>
      <c r="AD561" s="145">
        <v>13.635144372555835</v>
      </c>
    </row>
    <row r="562" spans="1:30" x14ac:dyDescent="0.25">
      <c r="A562" s="93" t="s">
        <v>5384</v>
      </c>
      <c r="B562" s="188">
        <v>0.28965129358830144</v>
      </c>
      <c r="C562" s="188">
        <v>0.59786276715410569</v>
      </c>
      <c r="D562" s="188">
        <v>5.1181102362204724E-2</v>
      </c>
      <c r="E562" s="188">
        <v>6.1304836895388078E-2</v>
      </c>
      <c r="F562" s="187">
        <v>1</v>
      </c>
      <c r="G562" s="193">
        <v>1778</v>
      </c>
      <c r="H562" s="93"/>
      <c r="I562" s="188">
        <v>0.26900000000000002</v>
      </c>
      <c r="J562" s="188">
        <v>0.311</v>
      </c>
      <c r="K562" s="188">
        <v>0.57499999999999996</v>
      </c>
      <c r="L562" s="188">
        <v>0.62</v>
      </c>
      <c r="M562" s="188">
        <v>4.2000000000000003E-2</v>
      </c>
      <c r="N562" s="188">
        <v>6.2E-2</v>
      </c>
      <c r="O562" s="188">
        <v>5.0999999999999997E-2</v>
      </c>
      <c r="P562" s="188">
        <v>7.2999999999999995E-2</v>
      </c>
      <c r="Q562" s="144"/>
      <c r="R562" s="145">
        <v>48.829459223523656</v>
      </c>
      <c r="S562" s="145">
        <v>97.241661383252989</v>
      </c>
      <c r="T562" s="145">
        <v>8.4837611735692171</v>
      </c>
      <c r="U562" s="145">
        <v>9.9613041436638561</v>
      </c>
      <c r="V562" s="145"/>
      <c r="W562" s="145">
        <v>44.612160432241765</v>
      </c>
      <c r="X562" s="145">
        <v>53.046758014805548</v>
      </c>
      <c r="Y562" s="145">
        <v>91.395890237550873</v>
      </c>
      <c r="Z562" s="145">
        <v>103.08743252895511</v>
      </c>
      <c r="AA562" s="145">
        <v>6.7406551270311565</v>
      </c>
      <c r="AB562" s="145">
        <v>10.226867220107277</v>
      </c>
      <c r="AC562" s="145">
        <v>8.0912291506626683</v>
      </c>
      <c r="AD562" s="145">
        <v>11.831379136665044</v>
      </c>
    </row>
    <row r="563" spans="1:30" x14ac:dyDescent="0.25">
      <c r="A563" s="93" t="s">
        <v>5385</v>
      </c>
      <c r="B563" s="188" t="s">
        <v>143</v>
      </c>
      <c r="C563" s="188">
        <v>0.48085529587270015</v>
      </c>
      <c r="D563" s="188">
        <v>0.36698160119343609</v>
      </c>
      <c r="E563" s="188">
        <v>0.15216310293386376</v>
      </c>
      <c r="F563" s="187">
        <v>1</v>
      </c>
      <c r="G563" s="193">
        <v>2011</v>
      </c>
      <c r="H563" s="93"/>
      <c r="I563" s="188" t="s">
        <v>143</v>
      </c>
      <c r="J563" s="188" t="s">
        <v>143</v>
      </c>
      <c r="K563" s="188">
        <v>0.45900000000000002</v>
      </c>
      <c r="L563" s="188">
        <v>0.503</v>
      </c>
      <c r="M563" s="188">
        <v>0.34599999999999997</v>
      </c>
      <c r="N563" s="188">
        <v>0.38800000000000001</v>
      </c>
      <c r="O563" s="188">
        <v>0.13700000000000001</v>
      </c>
      <c r="P563" s="188">
        <v>0.16900000000000001</v>
      </c>
      <c r="Q563" s="144"/>
      <c r="R563" s="145" t="s">
        <v>143</v>
      </c>
      <c r="S563" s="145">
        <v>50.49117818980325</v>
      </c>
      <c r="T563" s="145">
        <v>39.702987112405445</v>
      </c>
      <c r="U563" s="145">
        <v>16.221828268617099</v>
      </c>
      <c r="V563" s="145"/>
      <c r="W563" s="145" t="s">
        <v>143</v>
      </c>
      <c r="X563" s="145" t="s">
        <v>143</v>
      </c>
      <c r="Y563" s="145">
        <v>47.308752004562265</v>
      </c>
      <c r="Z563" s="145">
        <v>53.673604375044235</v>
      </c>
      <c r="AA563" s="145">
        <v>36.838472294124216</v>
      </c>
      <c r="AB563" s="145">
        <v>42.567501930686674</v>
      </c>
      <c r="AC563" s="145">
        <v>14.40424147890861</v>
      </c>
      <c r="AD563" s="145">
        <v>18.039415058325588</v>
      </c>
    </row>
    <row r="564" spans="1:30" x14ac:dyDescent="0.25">
      <c r="A564" s="93" t="s">
        <v>5386</v>
      </c>
      <c r="B564" s="188" t="s">
        <v>143</v>
      </c>
      <c r="C564" s="188">
        <v>0.75225225225225223</v>
      </c>
      <c r="D564" s="188">
        <v>0.1021021021021021</v>
      </c>
      <c r="E564" s="188">
        <v>0.14564564564564564</v>
      </c>
      <c r="F564" s="187">
        <v>1</v>
      </c>
      <c r="G564" s="193">
        <v>1332</v>
      </c>
      <c r="H564" s="93"/>
      <c r="I564" s="188" t="s">
        <v>143</v>
      </c>
      <c r="J564" s="188" t="s">
        <v>143</v>
      </c>
      <c r="K564" s="188">
        <v>0.72799999999999998</v>
      </c>
      <c r="L564" s="188">
        <v>0.77500000000000002</v>
      </c>
      <c r="M564" s="188">
        <v>8.6999999999999994E-2</v>
      </c>
      <c r="N564" s="188">
        <v>0.12</v>
      </c>
      <c r="O564" s="188">
        <v>0.128</v>
      </c>
      <c r="P564" s="188">
        <v>0.16600000000000001</v>
      </c>
      <c r="Q564" s="144"/>
      <c r="R564" s="145" t="s">
        <v>143</v>
      </c>
      <c r="S564" s="145">
        <v>115.67262085086521</v>
      </c>
      <c r="T564" s="145">
        <v>18.860316959646628</v>
      </c>
      <c r="U564" s="145">
        <v>22.848588492774429</v>
      </c>
      <c r="V564" s="145"/>
      <c r="W564" s="145" t="s">
        <v>143</v>
      </c>
      <c r="X564" s="145" t="s">
        <v>143</v>
      </c>
      <c r="Y564" s="145">
        <v>108.51031625960842</v>
      </c>
      <c r="Z564" s="145">
        <v>122.83492544212201</v>
      </c>
      <c r="AA564" s="145">
        <v>15.690489639206341</v>
      </c>
      <c r="AB564" s="145">
        <v>22.030144280086915</v>
      </c>
      <c r="AC564" s="145">
        <v>19.633339710602222</v>
      </c>
      <c r="AD564" s="145">
        <v>26.063837274946636</v>
      </c>
    </row>
    <row r="565" spans="1:30" x14ac:dyDescent="0.25">
      <c r="A565" s="93" t="s">
        <v>5387</v>
      </c>
      <c r="B565" s="188">
        <v>5.2969502407704656E-2</v>
      </c>
      <c r="C565" s="188">
        <v>0.50187265917602997</v>
      </c>
      <c r="D565" s="188">
        <v>0.21080791867308721</v>
      </c>
      <c r="E565" s="188">
        <v>0.23434991974317818</v>
      </c>
      <c r="F565" s="187">
        <v>1</v>
      </c>
      <c r="G565" s="193">
        <v>1869</v>
      </c>
      <c r="H565" s="93"/>
      <c r="I565" s="188">
        <v>4.3999999999999997E-2</v>
      </c>
      <c r="J565" s="188">
        <v>6.4000000000000001E-2</v>
      </c>
      <c r="K565" s="188">
        <v>0.47899999999999998</v>
      </c>
      <c r="L565" s="188">
        <v>0.52500000000000002</v>
      </c>
      <c r="M565" s="188">
        <v>0.193</v>
      </c>
      <c r="N565" s="188">
        <v>0.23</v>
      </c>
      <c r="O565" s="188">
        <v>0.216</v>
      </c>
      <c r="P565" s="188">
        <v>0.254</v>
      </c>
      <c r="Q565" s="144"/>
      <c r="R565" s="145">
        <v>3.8400925547165268</v>
      </c>
      <c r="S565" s="145">
        <v>36.754067874741921</v>
      </c>
      <c r="T565" s="145">
        <v>15.153322402864591</v>
      </c>
      <c r="U565" s="145">
        <v>16.881870230552966</v>
      </c>
      <c r="V565" s="145"/>
      <c r="W565" s="145">
        <v>3.0836426613257757</v>
      </c>
      <c r="X565" s="145">
        <v>4.5965424481072779</v>
      </c>
      <c r="Y565" s="145">
        <v>34.401944676800824</v>
      </c>
      <c r="Z565" s="145">
        <v>39.106191072683018</v>
      </c>
      <c r="AA565" s="145">
        <v>13.657032229306944</v>
      </c>
      <c r="AB565" s="145">
        <v>16.649612576422239</v>
      </c>
      <c r="AC565" s="145">
        <v>15.30084218572598</v>
      </c>
      <c r="AD565" s="145">
        <v>18.462898275379953</v>
      </c>
    </row>
    <row r="566" spans="1:30" x14ac:dyDescent="0.25">
      <c r="A566" s="93" t="s">
        <v>5388</v>
      </c>
      <c r="B566" s="188">
        <v>0.30367118914604946</v>
      </c>
      <c r="C566" s="188">
        <v>0.54309656823623309</v>
      </c>
      <c r="D566" s="188">
        <v>1.9553072625698324E-2</v>
      </c>
      <c r="E566" s="188">
        <v>0.13367916999201915</v>
      </c>
      <c r="F566" s="187">
        <v>0.99999999999999989</v>
      </c>
      <c r="G566" s="193">
        <v>2506</v>
      </c>
      <c r="H566" s="93"/>
      <c r="I566" s="188">
        <v>0.28599999999999998</v>
      </c>
      <c r="J566" s="188">
        <v>0.32200000000000001</v>
      </c>
      <c r="K566" s="188">
        <v>0.52400000000000002</v>
      </c>
      <c r="L566" s="188">
        <v>0.56299999999999994</v>
      </c>
      <c r="M566" s="188">
        <v>1.4999999999999999E-2</v>
      </c>
      <c r="N566" s="188">
        <v>2.5999999999999999E-2</v>
      </c>
      <c r="O566" s="188">
        <v>0.121</v>
      </c>
      <c r="P566" s="188">
        <v>0.14799999999999999</v>
      </c>
      <c r="Q566" s="144"/>
      <c r="R566" s="145">
        <v>55.927690437711533</v>
      </c>
      <c r="S566" s="145">
        <v>94.26225575472499</v>
      </c>
      <c r="T566" s="145">
        <v>3.3277417226430188</v>
      </c>
      <c r="U566" s="145">
        <v>23.216786057028621</v>
      </c>
      <c r="V566" s="145"/>
      <c r="W566" s="145">
        <v>51.954031136532244</v>
      </c>
      <c r="X566" s="145">
        <v>59.901349738890822</v>
      </c>
      <c r="Y566" s="145">
        <v>89.254249792566483</v>
      </c>
      <c r="Z566" s="145">
        <v>99.270261716883496</v>
      </c>
      <c r="AA566" s="145">
        <v>2.3959740403029737</v>
      </c>
      <c r="AB566" s="145">
        <v>4.2595094049830644</v>
      </c>
      <c r="AC566" s="145">
        <v>20.730587745304767</v>
      </c>
      <c r="AD566" s="145">
        <v>25.702984368752475</v>
      </c>
    </row>
    <row r="567" spans="1:30" x14ac:dyDescent="0.25">
      <c r="A567" s="93" t="s">
        <v>5389</v>
      </c>
      <c r="B567" s="188" t="s">
        <v>143</v>
      </c>
      <c r="C567" s="188">
        <v>0.47869868319132458</v>
      </c>
      <c r="D567" s="188">
        <v>0.32610379550735863</v>
      </c>
      <c r="E567" s="188">
        <v>0.19519752130131682</v>
      </c>
      <c r="F567" s="187">
        <v>1</v>
      </c>
      <c r="G567" s="193">
        <v>1291</v>
      </c>
      <c r="H567" s="93"/>
      <c r="I567" s="188" t="s">
        <v>143</v>
      </c>
      <c r="J567" s="188" t="s">
        <v>143</v>
      </c>
      <c r="K567" s="188">
        <v>0.45200000000000001</v>
      </c>
      <c r="L567" s="188">
        <v>0.50600000000000001</v>
      </c>
      <c r="M567" s="188">
        <v>0.30099999999999999</v>
      </c>
      <c r="N567" s="188">
        <v>0.35199999999999998</v>
      </c>
      <c r="O567" s="188">
        <v>0.17399999999999999</v>
      </c>
      <c r="P567" s="188">
        <v>0.218</v>
      </c>
      <c r="Q567" s="144"/>
      <c r="R567" s="145" t="s">
        <v>143</v>
      </c>
      <c r="S567" s="145">
        <v>24.112778121327299</v>
      </c>
      <c r="T567" s="145">
        <v>16.365323388459707</v>
      </c>
      <c r="U567" s="145">
        <v>9.7231641544251168</v>
      </c>
      <c r="V567" s="145"/>
      <c r="W567" s="145" t="s">
        <v>143</v>
      </c>
      <c r="X567" s="145" t="s">
        <v>143</v>
      </c>
      <c r="Y567" s="145">
        <v>22.211660077930148</v>
      </c>
      <c r="Z567" s="145">
        <v>26.01389616472445</v>
      </c>
      <c r="AA567" s="145">
        <v>14.802033153521164</v>
      </c>
      <c r="AB567" s="145">
        <v>17.928613623398249</v>
      </c>
      <c r="AC567" s="145">
        <v>8.5226606866593482</v>
      </c>
      <c r="AD567" s="145">
        <v>10.923667622190885</v>
      </c>
    </row>
    <row r="568" spans="1:30" x14ac:dyDescent="0.25">
      <c r="A568" s="93" t="s">
        <v>5390</v>
      </c>
      <c r="B568" s="188" t="s">
        <v>143</v>
      </c>
      <c r="C568" s="188">
        <v>0.71306818181818177</v>
      </c>
      <c r="D568" s="188">
        <v>6.5814393939393936E-2</v>
      </c>
      <c r="E568" s="188">
        <v>0.22111742424242425</v>
      </c>
      <c r="F568" s="187">
        <v>1</v>
      </c>
      <c r="G568" s="193">
        <v>2112</v>
      </c>
      <c r="H568" s="93"/>
      <c r="I568" s="188" t="s">
        <v>143</v>
      </c>
      <c r="J568" s="188" t="s">
        <v>143</v>
      </c>
      <c r="K568" s="188">
        <v>0.69299999999999995</v>
      </c>
      <c r="L568" s="188">
        <v>0.73199999999999998</v>
      </c>
      <c r="M568" s="188">
        <v>5.6000000000000001E-2</v>
      </c>
      <c r="N568" s="188">
        <v>7.6999999999999999E-2</v>
      </c>
      <c r="O568" s="188">
        <v>0.20399999999999999</v>
      </c>
      <c r="P568" s="188">
        <v>0.23899999999999999</v>
      </c>
      <c r="Q568" s="144"/>
      <c r="R568" s="145" t="s">
        <v>143</v>
      </c>
      <c r="S568" s="145">
        <v>128.53174992813703</v>
      </c>
      <c r="T568" s="145">
        <v>13.405701106136272</v>
      </c>
      <c r="U568" s="145">
        <v>39.75127725126152</v>
      </c>
      <c r="V568" s="145"/>
      <c r="W568" s="145" t="s">
        <v>143</v>
      </c>
      <c r="X568" s="145" t="s">
        <v>143</v>
      </c>
      <c r="Y568" s="145">
        <v>122.04011623293572</v>
      </c>
      <c r="Z568" s="145">
        <v>135.02338362333836</v>
      </c>
      <c r="AA568" s="145">
        <v>11.1770699206629</v>
      </c>
      <c r="AB568" s="145">
        <v>15.634332291609644</v>
      </c>
      <c r="AC568" s="145">
        <v>36.145916566082789</v>
      </c>
      <c r="AD568" s="145">
        <v>43.356637936440251</v>
      </c>
    </row>
    <row r="569" spans="1:30" x14ac:dyDescent="0.25">
      <c r="A569" s="93" t="s">
        <v>5391</v>
      </c>
      <c r="B569" s="188">
        <v>8.9591567852437423E-2</v>
      </c>
      <c r="C569" s="188">
        <v>0.49407114624505927</v>
      </c>
      <c r="D569" s="188">
        <v>0.25823451910408435</v>
      </c>
      <c r="E569" s="188">
        <v>0.15810276679841898</v>
      </c>
      <c r="F569" s="187">
        <v>1</v>
      </c>
      <c r="G569" s="193">
        <v>1518</v>
      </c>
      <c r="H569" s="93"/>
      <c r="I569" s="188">
        <v>7.5999999999999998E-2</v>
      </c>
      <c r="J569" s="188">
        <v>0.105</v>
      </c>
      <c r="K569" s="188">
        <v>0.46899999999999997</v>
      </c>
      <c r="L569" s="188">
        <v>0.51900000000000002</v>
      </c>
      <c r="M569" s="188">
        <v>0.23699999999999999</v>
      </c>
      <c r="N569" s="188">
        <v>0.28100000000000003</v>
      </c>
      <c r="O569" s="188">
        <v>0.14099999999999999</v>
      </c>
      <c r="P569" s="188">
        <v>0.17699999999999999</v>
      </c>
      <c r="Q569" s="144"/>
      <c r="R569" s="145">
        <v>6.3565079125821269</v>
      </c>
      <c r="S569" s="145">
        <v>35.175354370019633</v>
      </c>
      <c r="T569" s="145">
        <v>18.587998921617263</v>
      </c>
      <c r="U569" s="145">
        <v>11.245177137035224</v>
      </c>
      <c r="V569" s="145"/>
      <c r="W569" s="145">
        <v>5.2881784413962301</v>
      </c>
      <c r="X569" s="145">
        <v>7.4248373837680237</v>
      </c>
      <c r="Y569" s="145">
        <v>32.657886589277801</v>
      </c>
      <c r="Z569" s="145">
        <v>37.692822150761465</v>
      </c>
      <c r="AA569" s="145">
        <v>16.747880909554333</v>
      </c>
      <c r="AB569" s="145">
        <v>20.428116933680194</v>
      </c>
      <c r="AC569" s="145">
        <v>9.8224659336568223</v>
      </c>
      <c r="AD569" s="145">
        <v>12.667888340413626</v>
      </c>
    </row>
    <row r="570" spans="1:30" x14ac:dyDescent="0.25">
      <c r="A570" s="93" t="s">
        <v>5392</v>
      </c>
      <c r="B570" s="188">
        <v>0.28100053219797766</v>
      </c>
      <c r="C570" s="188">
        <v>0.62586482171367752</v>
      </c>
      <c r="D570" s="188">
        <v>3.2464076636508785E-2</v>
      </c>
      <c r="E570" s="188">
        <v>6.0670569451836083E-2</v>
      </c>
      <c r="F570" s="187">
        <v>1</v>
      </c>
      <c r="G570" s="193">
        <v>1879</v>
      </c>
      <c r="H570" s="93"/>
      <c r="I570" s="188">
        <v>0.26100000000000001</v>
      </c>
      <c r="J570" s="188">
        <v>0.30199999999999999</v>
      </c>
      <c r="K570" s="188">
        <v>0.60399999999999998</v>
      </c>
      <c r="L570" s="188">
        <v>0.64700000000000002</v>
      </c>
      <c r="M570" s="188">
        <v>2.5000000000000001E-2</v>
      </c>
      <c r="N570" s="188">
        <v>4.1000000000000002E-2</v>
      </c>
      <c r="O570" s="188">
        <v>5.0999999999999997E-2</v>
      </c>
      <c r="P570" s="188">
        <v>7.1999999999999995E-2</v>
      </c>
      <c r="Q570" s="144"/>
      <c r="R570" s="145">
        <v>48.259851143730288</v>
      </c>
      <c r="S570" s="145">
        <v>100.91067554452007</v>
      </c>
      <c r="T570" s="145">
        <v>5.0076923615635831</v>
      </c>
      <c r="U570" s="145">
        <v>9.8511353261763297</v>
      </c>
      <c r="V570" s="145"/>
      <c r="W570" s="145">
        <v>44.143379879433269</v>
      </c>
      <c r="X570" s="145">
        <v>52.376322408027306</v>
      </c>
      <c r="Y570" s="145">
        <v>95.143150035235536</v>
      </c>
      <c r="Z570" s="145">
        <v>106.67820105380461</v>
      </c>
      <c r="AA570" s="145">
        <v>3.7510005225123253</v>
      </c>
      <c r="AB570" s="145">
        <v>6.2643842006148409</v>
      </c>
      <c r="AC570" s="145">
        <v>8.0427543455806116</v>
      </c>
      <c r="AD570" s="145">
        <v>11.659516306772048</v>
      </c>
    </row>
    <row r="571" spans="1:30" x14ac:dyDescent="0.25">
      <c r="A571" s="93" t="s">
        <v>5393</v>
      </c>
      <c r="B571" s="188" t="s">
        <v>143</v>
      </c>
      <c r="C571" s="188">
        <v>0.37184750733137828</v>
      </c>
      <c r="D571" s="188">
        <v>0.38651026392961879</v>
      </c>
      <c r="E571" s="188">
        <v>0.24164222873900293</v>
      </c>
      <c r="F571" s="187">
        <v>1</v>
      </c>
      <c r="G571" s="193">
        <v>1705</v>
      </c>
      <c r="H571" s="93"/>
      <c r="I571" s="188" t="s">
        <v>143</v>
      </c>
      <c r="J571" s="188" t="s">
        <v>143</v>
      </c>
      <c r="K571" s="188">
        <v>0.34899999999999998</v>
      </c>
      <c r="L571" s="188">
        <v>0.39500000000000002</v>
      </c>
      <c r="M571" s="188">
        <v>0.36399999999999999</v>
      </c>
      <c r="N571" s="188">
        <v>0.41</v>
      </c>
      <c r="O571" s="188">
        <v>0.222</v>
      </c>
      <c r="P571" s="188">
        <v>0.26300000000000001</v>
      </c>
      <c r="Q571" s="144"/>
      <c r="R571" s="145" t="s">
        <v>143</v>
      </c>
      <c r="S571" s="145">
        <v>29.803944045648652</v>
      </c>
      <c r="T571" s="145">
        <v>31.217077741418318</v>
      </c>
      <c r="U571" s="145">
        <v>19.343357761431292</v>
      </c>
      <c r="V571" s="145"/>
      <c r="W571" s="145" t="s">
        <v>143</v>
      </c>
      <c r="X571" s="145" t="s">
        <v>143</v>
      </c>
      <c r="Y571" s="145">
        <v>27.483959019751449</v>
      </c>
      <c r="Z571" s="145">
        <v>32.123929071545859</v>
      </c>
      <c r="AA571" s="145">
        <v>28.833630132789349</v>
      </c>
      <c r="AB571" s="145">
        <v>33.600525350047285</v>
      </c>
      <c r="AC571" s="145">
        <v>17.475519240877503</v>
      </c>
      <c r="AD571" s="145">
        <v>21.211196281985082</v>
      </c>
    </row>
    <row r="572" spans="1:30" x14ac:dyDescent="0.25">
      <c r="A572" s="93" t="s">
        <v>5394</v>
      </c>
      <c r="B572" s="188" t="s">
        <v>143</v>
      </c>
      <c r="C572" s="188">
        <v>0.7948220064724919</v>
      </c>
      <c r="D572" s="188">
        <v>8.0258899676375409E-2</v>
      </c>
      <c r="E572" s="188">
        <v>0.12491909385113269</v>
      </c>
      <c r="F572" s="187">
        <v>1</v>
      </c>
      <c r="G572" s="193">
        <v>1545</v>
      </c>
      <c r="H572" s="93"/>
      <c r="I572" s="188" t="s">
        <v>143</v>
      </c>
      <c r="J572" s="188" t="s">
        <v>143</v>
      </c>
      <c r="K572" s="188">
        <v>0.77400000000000002</v>
      </c>
      <c r="L572" s="188">
        <v>0.81399999999999995</v>
      </c>
      <c r="M572" s="188">
        <v>6.8000000000000005E-2</v>
      </c>
      <c r="N572" s="188">
        <v>9.5000000000000001E-2</v>
      </c>
      <c r="O572" s="188">
        <v>0.109</v>
      </c>
      <c r="P572" s="188">
        <v>0.14199999999999999</v>
      </c>
      <c r="Q572" s="144"/>
      <c r="R572" s="145" t="s">
        <v>143</v>
      </c>
      <c r="S572" s="145">
        <v>130.21004258546316</v>
      </c>
      <c r="T572" s="145">
        <v>14.872517345653156</v>
      </c>
      <c r="U572" s="145">
        <v>20.490408611002529</v>
      </c>
      <c r="V572" s="145"/>
      <c r="W572" s="145" t="s">
        <v>143</v>
      </c>
      <c r="X572" s="145" t="s">
        <v>143</v>
      </c>
      <c r="Y572" s="145">
        <v>122.92719252307654</v>
      </c>
      <c r="Z572" s="145">
        <v>137.49289264784977</v>
      </c>
      <c r="AA572" s="145">
        <v>12.254758035283963</v>
      </c>
      <c r="AB572" s="145">
        <v>17.490276656022349</v>
      </c>
      <c r="AC572" s="145">
        <v>17.599542114937172</v>
      </c>
      <c r="AD572" s="145">
        <v>23.381275107067886</v>
      </c>
    </row>
    <row r="573" spans="1:30" x14ac:dyDescent="0.25">
      <c r="A573" s="93" t="s">
        <v>5395</v>
      </c>
      <c r="B573" s="188">
        <v>5.8475203552923759E-2</v>
      </c>
      <c r="C573" s="188">
        <v>0.52331606217616577</v>
      </c>
      <c r="D573" s="188">
        <v>0.24500370096225019</v>
      </c>
      <c r="E573" s="188">
        <v>0.17320503330866024</v>
      </c>
      <c r="F573" s="187">
        <v>1</v>
      </c>
      <c r="G573" s="193">
        <v>1351</v>
      </c>
      <c r="H573" s="93"/>
      <c r="I573" s="188">
        <v>4.7E-2</v>
      </c>
      <c r="J573" s="188">
        <v>7.1999999999999995E-2</v>
      </c>
      <c r="K573" s="188">
        <v>0.497</v>
      </c>
      <c r="L573" s="188">
        <v>0.55000000000000004</v>
      </c>
      <c r="M573" s="188">
        <v>0.223</v>
      </c>
      <c r="N573" s="188">
        <v>0.26900000000000002</v>
      </c>
      <c r="O573" s="188">
        <v>0.154</v>
      </c>
      <c r="P573" s="188">
        <v>0.19400000000000001</v>
      </c>
      <c r="Q573" s="144"/>
      <c r="R573" s="145">
        <v>4.1431349780923847</v>
      </c>
      <c r="S573" s="145">
        <v>38.035342814182137</v>
      </c>
      <c r="T573" s="145">
        <v>17.50252695478639</v>
      </c>
      <c r="U573" s="145">
        <v>12.550037595273984</v>
      </c>
      <c r="V573" s="145"/>
      <c r="W573" s="145">
        <v>3.2295023350843755</v>
      </c>
      <c r="X573" s="145">
        <v>5.056767621100394</v>
      </c>
      <c r="Y573" s="145">
        <v>35.231628884264552</v>
      </c>
      <c r="Z573" s="145">
        <v>40.839056744099722</v>
      </c>
      <c r="AA573" s="145">
        <v>15.616956217495639</v>
      </c>
      <c r="AB573" s="145">
        <v>19.388097692077139</v>
      </c>
      <c r="AC573" s="145">
        <v>10.942011214178276</v>
      </c>
      <c r="AD573" s="145">
        <v>14.158063976369693</v>
      </c>
    </row>
    <row r="574" spans="1:30" x14ac:dyDescent="0.25">
      <c r="A574" s="93" t="s">
        <v>5396</v>
      </c>
      <c r="B574" s="188">
        <v>0.33795180722891566</v>
      </c>
      <c r="C574" s="188">
        <v>0.54277108433734944</v>
      </c>
      <c r="D574" s="188">
        <v>4.9397590361445781E-2</v>
      </c>
      <c r="E574" s="188">
        <v>6.9879518072289162E-2</v>
      </c>
      <c r="F574" s="187">
        <v>1</v>
      </c>
      <c r="G574" s="193">
        <v>1660</v>
      </c>
      <c r="H574" s="93"/>
      <c r="I574" s="188">
        <v>0.316</v>
      </c>
      <c r="J574" s="188">
        <v>0.36099999999999999</v>
      </c>
      <c r="K574" s="188">
        <v>0.51900000000000002</v>
      </c>
      <c r="L574" s="188">
        <v>0.56699999999999995</v>
      </c>
      <c r="M574" s="188">
        <v>0.04</v>
      </c>
      <c r="N574" s="188">
        <v>6.0999999999999999E-2</v>
      </c>
      <c r="O574" s="188">
        <v>5.8999999999999997E-2</v>
      </c>
      <c r="P574" s="188">
        <v>8.3000000000000004E-2</v>
      </c>
      <c r="Q574" s="144"/>
      <c r="R574" s="145">
        <v>58.639654396593407</v>
      </c>
      <c r="S574" s="145">
        <v>90.450554728408008</v>
      </c>
      <c r="T574" s="145">
        <v>7.3308810512773483</v>
      </c>
      <c r="U574" s="145">
        <v>11.700323499648563</v>
      </c>
      <c r="V574" s="145"/>
      <c r="W574" s="145">
        <v>53.787148824294668</v>
      </c>
      <c r="X574" s="145">
        <v>63.492159968892146</v>
      </c>
      <c r="Y574" s="145">
        <v>84.544398772967227</v>
      </c>
      <c r="Z574" s="145">
        <v>96.356710683848789</v>
      </c>
      <c r="AA574" s="145">
        <v>5.7441427026245115</v>
      </c>
      <c r="AB574" s="145">
        <v>8.9176193999301852</v>
      </c>
      <c r="AC574" s="145">
        <v>9.5710818811813798</v>
      </c>
      <c r="AD574" s="145">
        <v>13.829565118115747</v>
      </c>
    </row>
    <row r="575" spans="1:30" x14ac:dyDescent="0.25">
      <c r="A575" s="93" t="s">
        <v>5397</v>
      </c>
      <c r="B575" s="188" t="s">
        <v>143</v>
      </c>
      <c r="C575" s="188">
        <v>0.53703703703703709</v>
      </c>
      <c r="D575" s="188">
        <v>0.35185185185185186</v>
      </c>
      <c r="E575" s="188">
        <v>0.1111111111111111</v>
      </c>
      <c r="F575" s="187">
        <v>1</v>
      </c>
      <c r="G575" s="193">
        <v>1134</v>
      </c>
      <c r="H575" s="93"/>
      <c r="I575" s="188" t="s">
        <v>143</v>
      </c>
      <c r="J575" s="188" t="s">
        <v>143</v>
      </c>
      <c r="K575" s="188">
        <v>0.50800000000000001</v>
      </c>
      <c r="L575" s="188">
        <v>0.56599999999999995</v>
      </c>
      <c r="M575" s="188">
        <v>0.32500000000000001</v>
      </c>
      <c r="N575" s="188">
        <v>0.38</v>
      </c>
      <c r="O575" s="188">
        <v>9.4E-2</v>
      </c>
      <c r="P575" s="188">
        <v>0.13100000000000001</v>
      </c>
      <c r="Q575" s="144"/>
      <c r="R575" s="145" t="s">
        <v>143</v>
      </c>
      <c r="S575" s="145">
        <v>32.806167083175765</v>
      </c>
      <c r="T575" s="145">
        <v>21.163396575803674</v>
      </c>
      <c r="U575" s="145">
        <v>6.7690419914712425</v>
      </c>
      <c r="V575" s="145"/>
      <c r="W575" s="145" t="s">
        <v>143</v>
      </c>
      <c r="X575" s="145" t="s">
        <v>143</v>
      </c>
      <c r="Y575" s="145">
        <v>30.200596049593674</v>
      </c>
      <c r="Z575" s="145">
        <v>35.411738116757853</v>
      </c>
      <c r="AA575" s="145">
        <v>19.08678632417751</v>
      </c>
      <c r="AB575" s="145">
        <v>23.240006827429838</v>
      </c>
      <c r="AC575" s="145">
        <v>5.5870949795952454</v>
      </c>
      <c r="AD575" s="145">
        <v>7.9509890033472397</v>
      </c>
    </row>
    <row r="576" spans="1:30" x14ac:dyDescent="0.25">
      <c r="A576" s="93" t="s">
        <v>5398</v>
      </c>
      <c r="B576" s="188" t="s">
        <v>143</v>
      </c>
      <c r="C576" s="188">
        <v>0.73575557390586288</v>
      </c>
      <c r="D576" s="188">
        <v>9.0834021469859624E-2</v>
      </c>
      <c r="E576" s="188">
        <v>0.17341040462427745</v>
      </c>
      <c r="F576" s="187">
        <v>1</v>
      </c>
      <c r="G576" s="193">
        <v>1211</v>
      </c>
      <c r="H576" s="93"/>
      <c r="I576" s="188" t="s">
        <v>143</v>
      </c>
      <c r="J576" s="188" t="s">
        <v>143</v>
      </c>
      <c r="K576" s="188">
        <v>0.71</v>
      </c>
      <c r="L576" s="188">
        <v>0.76</v>
      </c>
      <c r="M576" s="188">
        <v>7.5999999999999998E-2</v>
      </c>
      <c r="N576" s="188">
        <v>0.108</v>
      </c>
      <c r="O576" s="188">
        <v>0.153</v>
      </c>
      <c r="P576" s="188">
        <v>0.19600000000000001</v>
      </c>
      <c r="Q576" s="144"/>
      <c r="R576" s="145" t="s">
        <v>143</v>
      </c>
      <c r="S576" s="145">
        <v>107.11735320816631</v>
      </c>
      <c r="T576" s="145">
        <v>14.349044425757654</v>
      </c>
      <c r="U576" s="145">
        <v>24.628300942987256</v>
      </c>
      <c r="V576" s="145"/>
      <c r="W576" s="145" t="s">
        <v>143</v>
      </c>
      <c r="X576" s="145" t="s">
        <v>143</v>
      </c>
      <c r="Y576" s="145">
        <v>100.08376315271357</v>
      </c>
      <c r="Z576" s="145">
        <v>114.15094326361904</v>
      </c>
      <c r="AA576" s="145">
        <v>11.667514123686601</v>
      </c>
      <c r="AB576" s="145">
        <v>17.030574727828707</v>
      </c>
      <c r="AC576" s="145">
        <v>21.297253058875889</v>
      </c>
      <c r="AD576" s="145">
        <v>27.959348827098623</v>
      </c>
    </row>
    <row r="577" spans="1:30" x14ac:dyDescent="0.25">
      <c r="A577" s="93" t="s">
        <v>5399</v>
      </c>
      <c r="B577" s="188">
        <v>6.513026052104208E-2</v>
      </c>
      <c r="C577" s="188">
        <v>0.51503006012024044</v>
      </c>
      <c r="D577" s="188">
        <v>0.27254509018036072</v>
      </c>
      <c r="E577" s="188">
        <v>0.14729458917835672</v>
      </c>
      <c r="F577" s="187">
        <v>0.99999999999999989</v>
      </c>
      <c r="G577" s="193">
        <v>998</v>
      </c>
      <c r="H577" s="93"/>
      <c r="I577" s="188">
        <v>5.0999999999999997E-2</v>
      </c>
      <c r="J577" s="188">
        <v>8.2000000000000003E-2</v>
      </c>
      <c r="K577" s="188">
        <v>0.48399999999999999</v>
      </c>
      <c r="L577" s="188">
        <v>0.54600000000000004</v>
      </c>
      <c r="M577" s="188">
        <v>0.246</v>
      </c>
      <c r="N577" s="188">
        <v>0.30099999999999999</v>
      </c>
      <c r="O577" s="188">
        <v>0.127</v>
      </c>
      <c r="P577" s="188">
        <v>0.17100000000000001</v>
      </c>
      <c r="Q577" s="144"/>
      <c r="R577" s="145">
        <v>5.0879814124893858</v>
      </c>
      <c r="S577" s="145">
        <v>38.068459598763887</v>
      </c>
      <c r="T577" s="145">
        <v>19.730954501396369</v>
      </c>
      <c r="U577" s="145">
        <v>10.994486763991691</v>
      </c>
      <c r="V577" s="145"/>
      <c r="W577" s="145">
        <v>3.8510520212672095</v>
      </c>
      <c r="X577" s="145">
        <v>6.3249108037115622</v>
      </c>
      <c r="Y577" s="145">
        <v>34.777369168112358</v>
      </c>
      <c r="Z577" s="145">
        <v>41.359550029415416</v>
      </c>
      <c r="AA577" s="145">
        <v>17.386079403942158</v>
      </c>
      <c r="AB577" s="145">
        <v>22.075829598850579</v>
      </c>
      <c r="AC577" s="145">
        <v>9.2171391940098246</v>
      </c>
      <c r="AD577" s="145">
        <v>12.771834333973558</v>
      </c>
    </row>
    <row r="578" spans="1:30" x14ac:dyDescent="0.25">
      <c r="A578" s="93" t="s">
        <v>5400</v>
      </c>
      <c r="B578" s="188">
        <v>0.26803340926347757</v>
      </c>
      <c r="C578" s="188">
        <v>0.62946089597570232</v>
      </c>
      <c r="D578" s="188">
        <v>4.1761579347000762E-2</v>
      </c>
      <c r="E578" s="188">
        <v>6.0744115413819286E-2</v>
      </c>
      <c r="F578" s="187">
        <v>1</v>
      </c>
      <c r="G578" s="193">
        <v>1317</v>
      </c>
      <c r="H578" s="93"/>
      <c r="I578" s="188">
        <v>0.245</v>
      </c>
      <c r="J578" s="188">
        <v>0.29299999999999998</v>
      </c>
      <c r="K578" s="188">
        <v>0.60299999999999998</v>
      </c>
      <c r="L578" s="188">
        <v>0.65500000000000003</v>
      </c>
      <c r="M578" s="188">
        <v>3.2000000000000001E-2</v>
      </c>
      <c r="N578" s="188">
        <v>5.3999999999999999E-2</v>
      </c>
      <c r="O578" s="188">
        <v>4.9000000000000002E-2</v>
      </c>
      <c r="P578" s="188">
        <v>7.4999999999999997E-2</v>
      </c>
      <c r="Q578" s="144"/>
      <c r="R578" s="145">
        <v>52.157224857169922</v>
      </c>
      <c r="S578" s="145">
        <v>106.15921985213016</v>
      </c>
      <c r="T578" s="145">
        <v>6.7276822554908629</v>
      </c>
      <c r="U578" s="145">
        <v>10.366997109534083</v>
      </c>
      <c r="V578" s="145"/>
      <c r="W578" s="145">
        <v>46.716168874163273</v>
      </c>
      <c r="X578" s="145">
        <v>57.598280840176571</v>
      </c>
      <c r="Y578" s="145">
        <v>98.932578124825298</v>
      </c>
      <c r="Z578" s="145">
        <v>113.38586157943503</v>
      </c>
      <c r="AA578" s="145">
        <v>4.9496476945623158</v>
      </c>
      <c r="AB578" s="145">
        <v>8.5057168164194099</v>
      </c>
      <c r="AC578" s="145">
        <v>8.0952287041068018</v>
      </c>
      <c r="AD578" s="145">
        <v>12.638765514961364</v>
      </c>
    </row>
    <row r="579" spans="1:30" x14ac:dyDescent="0.25">
      <c r="A579" s="93" t="s">
        <v>5401</v>
      </c>
      <c r="B579" s="188" t="s">
        <v>143</v>
      </c>
      <c r="C579" s="188">
        <v>0.31255127153404427</v>
      </c>
      <c r="D579" s="188">
        <v>0.3634126333059885</v>
      </c>
      <c r="E579" s="188">
        <v>0.32403609515996717</v>
      </c>
      <c r="F579" s="187">
        <v>1</v>
      </c>
      <c r="G579" s="193">
        <v>1219</v>
      </c>
      <c r="H579" s="93"/>
      <c r="I579" s="188" t="s">
        <v>143</v>
      </c>
      <c r="J579" s="188" t="s">
        <v>143</v>
      </c>
      <c r="K579" s="188">
        <v>0.28699999999999998</v>
      </c>
      <c r="L579" s="188">
        <v>0.33900000000000002</v>
      </c>
      <c r="M579" s="188">
        <v>0.33700000000000002</v>
      </c>
      <c r="N579" s="188">
        <v>0.39100000000000001</v>
      </c>
      <c r="O579" s="188">
        <v>0.29799999999999999</v>
      </c>
      <c r="P579" s="188">
        <v>0.35099999999999998</v>
      </c>
      <c r="Q579" s="144"/>
      <c r="R579" s="145" t="s">
        <v>143</v>
      </c>
      <c r="S579" s="145">
        <v>29.361399775198773</v>
      </c>
      <c r="T579" s="145">
        <v>32.57194651795038</v>
      </c>
      <c r="U579" s="145">
        <v>30.380920662197369</v>
      </c>
      <c r="V579" s="145"/>
      <c r="W579" s="145" t="s">
        <v>143</v>
      </c>
      <c r="X579" s="145" t="s">
        <v>143</v>
      </c>
      <c r="Y579" s="145">
        <v>26.413108822047359</v>
      </c>
      <c r="Z579" s="145">
        <v>32.309690728350191</v>
      </c>
      <c r="AA579" s="145">
        <v>29.538768350800492</v>
      </c>
      <c r="AB579" s="145">
        <v>35.605124685100265</v>
      </c>
      <c r="AC579" s="145">
        <v>27.384805833133392</v>
      </c>
      <c r="AD579" s="145">
        <v>33.377035491261346</v>
      </c>
    </row>
    <row r="580" spans="1:30" x14ac:dyDescent="0.25">
      <c r="A580" s="93" t="s">
        <v>5402</v>
      </c>
      <c r="B580" s="188" t="s">
        <v>143</v>
      </c>
      <c r="C580" s="188">
        <v>0.80221130221130221</v>
      </c>
      <c r="D580" s="188">
        <v>0.11916461916461916</v>
      </c>
      <c r="E580" s="188">
        <v>7.8624078624078622E-2</v>
      </c>
      <c r="F580" s="187">
        <v>1</v>
      </c>
      <c r="G580" s="193">
        <v>814</v>
      </c>
      <c r="H580" s="93"/>
      <c r="I580" s="188" t="s">
        <v>143</v>
      </c>
      <c r="J580" s="188" t="s">
        <v>143</v>
      </c>
      <c r="K580" s="188">
        <v>0.77300000000000002</v>
      </c>
      <c r="L580" s="188">
        <v>0.82799999999999996</v>
      </c>
      <c r="M580" s="188">
        <v>9.9000000000000005E-2</v>
      </c>
      <c r="N580" s="188">
        <v>0.14299999999999999</v>
      </c>
      <c r="O580" s="188">
        <v>6.2E-2</v>
      </c>
      <c r="P580" s="188">
        <v>9.9000000000000005E-2</v>
      </c>
      <c r="Q580" s="144"/>
      <c r="R580" s="145" t="s">
        <v>143</v>
      </c>
      <c r="S580" s="145">
        <v>112.69037754981136</v>
      </c>
      <c r="T580" s="145">
        <v>17.855653020661649</v>
      </c>
      <c r="U580" s="145">
        <v>11.292933793384751</v>
      </c>
      <c r="V580" s="145"/>
      <c r="W580" s="145" t="s">
        <v>143</v>
      </c>
      <c r="X580" s="145" t="s">
        <v>143</v>
      </c>
      <c r="Y580" s="145">
        <v>104.04694365917707</v>
      </c>
      <c r="Z580" s="145">
        <v>121.33381144044564</v>
      </c>
      <c r="AA580" s="145">
        <v>14.302237931846525</v>
      </c>
      <c r="AB580" s="145">
        <v>21.409068109476774</v>
      </c>
      <c r="AC580" s="145">
        <v>8.5261650140054872</v>
      </c>
      <c r="AD580" s="145">
        <v>14.059702572764015</v>
      </c>
    </row>
    <row r="581" spans="1:30" x14ac:dyDescent="0.25">
      <c r="A581" s="93" t="s">
        <v>5403</v>
      </c>
      <c r="B581" s="188">
        <v>8.2880434782608689E-2</v>
      </c>
      <c r="C581" s="188">
        <v>0.51086956521739135</v>
      </c>
      <c r="D581" s="188">
        <v>0.2296195652173913</v>
      </c>
      <c r="E581" s="188">
        <v>0.1766304347826087</v>
      </c>
      <c r="F581" s="187">
        <v>1</v>
      </c>
      <c r="G581" s="193">
        <v>736</v>
      </c>
      <c r="H581" s="93"/>
      <c r="I581" s="188">
        <v>6.5000000000000002E-2</v>
      </c>
      <c r="J581" s="188">
        <v>0.105</v>
      </c>
      <c r="K581" s="188">
        <v>0.47499999999999998</v>
      </c>
      <c r="L581" s="188">
        <v>0.54700000000000004</v>
      </c>
      <c r="M581" s="188">
        <v>0.20100000000000001</v>
      </c>
      <c r="N581" s="188">
        <v>0.26100000000000001</v>
      </c>
      <c r="O581" s="188">
        <v>0.151</v>
      </c>
      <c r="P581" s="188">
        <v>0.20599999999999999</v>
      </c>
      <c r="Q581" s="144"/>
      <c r="R581" s="145">
        <v>6.2967694348349994</v>
      </c>
      <c r="S581" s="145">
        <v>36.49965949901059</v>
      </c>
      <c r="T581" s="145">
        <v>16.11078093869671</v>
      </c>
      <c r="U581" s="145">
        <v>12.54516666603709</v>
      </c>
      <c r="V581" s="145"/>
      <c r="W581" s="145">
        <v>4.7165807591325271</v>
      </c>
      <c r="X581" s="145">
        <v>7.8769581105374717</v>
      </c>
      <c r="Y581" s="145">
        <v>32.810300118738461</v>
      </c>
      <c r="Z581" s="145">
        <v>40.18901887928272</v>
      </c>
      <c r="AA581" s="145">
        <v>13.681770889477821</v>
      </c>
      <c r="AB581" s="145">
        <v>18.539790987915598</v>
      </c>
      <c r="AC581" s="145">
        <v>10.388610216550843</v>
      </c>
      <c r="AD581" s="145">
        <v>14.701723115523338</v>
      </c>
    </row>
    <row r="582" spans="1:30" x14ac:dyDescent="0.25">
      <c r="A582" s="93" t="s">
        <v>5404</v>
      </c>
      <c r="B582" s="188">
        <v>0.27854330708661418</v>
      </c>
      <c r="C582" s="188">
        <v>0.57677165354330706</v>
      </c>
      <c r="D582" s="188">
        <v>3.1496062992125984E-2</v>
      </c>
      <c r="E582" s="188">
        <v>0.11318897637795275</v>
      </c>
      <c r="F582" s="187">
        <v>1</v>
      </c>
      <c r="G582" s="193">
        <v>1016</v>
      </c>
      <c r="H582" s="93"/>
      <c r="I582" s="188">
        <v>0.252</v>
      </c>
      <c r="J582" s="188">
        <v>0.307</v>
      </c>
      <c r="K582" s="188">
        <v>0.54600000000000004</v>
      </c>
      <c r="L582" s="188">
        <v>0.60699999999999998</v>
      </c>
      <c r="M582" s="188">
        <v>2.1999999999999999E-2</v>
      </c>
      <c r="N582" s="188">
        <v>4.3999999999999997E-2</v>
      </c>
      <c r="O582" s="188">
        <v>9.5000000000000001E-2</v>
      </c>
      <c r="P582" s="188">
        <v>0.13400000000000001</v>
      </c>
      <c r="Q582" s="144"/>
      <c r="R582" s="145">
        <v>51.620745246970543</v>
      </c>
      <c r="S582" s="145">
        <v>94.075607530956162</v>
      </c>
      <c r="T582" s="145">
        <v>5.2363540106455444</v>
      </c>
      <c r="U582" s="145">
        <v>17.530380673991317</v>
      </c>
      <c r="V582" s="145"/>
      <c r="W582" s="145">
        <v>45.606417046724474</v>
      </c>
      <c r="X582" s="145">
        <v>57.635073447216612</v>
      </c>
      <c r="Y582" s="145">
        <v>86.458601578538122</v>
      </c>
      <c r="Z582" s="145">
        <v>101.6926134833742</v>
      </c>
      <c r="AA582" s="145">
        <v>3.4220499101313333</v>
      </c>
      <c r="AB582" s="145">
        <v>7.0506581111597555</v>
      </c>
      <c r="AC582" s="145">
        <v>14.326336477310441</v>
      </c>
      <c r="AD582" s="145">
        <v>20.734424870672193</v>
      </c>
    </row>
    <row r="583" spans="1:30" x14ac:dyDescent="0.25">
      <c r="A583" s="93" t="s">
        <v>5405</v>
      </c>
      <c r="B583" s="188" t="s">
        <v>143</v>
      </c>
      <c r="C583" s="188">
        <v>0.41692789968652039</v>
      </c>
      <c r="D583" s="188">
        <v>0.34952978056426331</v>
      </c>
      <c r="E583" s="188">
        <v>0.2335423197492163</v>
      </c>
      <c r="F583" s="187">
        <v>1</v>
      </c>
      <c r="G583" s="193">
        <v>638</v>
      </c>
      <c r="H583" s="93"/>
      <c r="I583" s="188" t="s">
        <v>143</v>
      </c>
      <c r="J583" s="188" t="s">
        <v>143</v>
      </c>
      <c r="K583" s="188">
        <v>0.379</v>
      </c>
      <c r="L583" s="188">
        <v>0.45600000000000002</v>
      </c>
      <c r="M583" s="188">
        <v>0.314</v>
      </c>
      <c r="N583" s="188">
        <v>0.38700000000000001</v>
      </c>
      <c r="O583" s="188">
        <v>0.20200000000000001</v>
      </c>
      <c r="P583" s="188">
        <v>0.26800000000000002</v>
      </c>
      <c r="Q583" s="144"/>
      <c r="R583" s="145" t="s">
        <v>143</v>
      </c>
      <c r="S583" s="145">
        <v>26.661264184412758</v>
      </c>
      <c r="T583" s="145">
        <v>21.823985558537807</v>
      </c>
      <c r="U583" s="145">
        <v>14.846493085456878</v>
      </c>
      <c r="V583" s="145"/>
      <c r="W583" s="145" t="s">
        <v>143</v>
      </c>
      <c r="X583" s="145" t="s">
        <v>143</v>
      </c>
      <c r="Y583" s="145">
        <v>23.457238481687217</v>
      </c>
      <c r="Z583" s="145">
        <v>29.865289887138299</v>
      </c>
      <c r="AA583" s="145">
        <v>18.959558910045164</v>
      </c>
      <c r="AB583" s="145">
        <v>24.688412207030449</v>
      </c>
      <c r="AC583" s="145">
        <v>12.462599760956065</v>
      </c>
      <c r="AD583" s="145">
        <v>17.230386409957692</v>
      </c>
    </row>
    <row r="584" spans="1:30" x14ac:dyDescent="0.25">
      <c r="A584" s="93" t="s">
        <v>5406</v>
      </c>
      <c r="B584" s="188" t="s">
        <v>143</v>
      </c>
      <c r="C584" s="188">
        <v>0.71151515151515154</v>
      </c>
      <c r="D584" s="188">
        <v>7.2727272727272724E-2</v>
      </c>
      <c r="E584" s="188">
        <v>0.21575757575757576</v>
      </c>
      <c r="F584" s="187">
        <v>1</v>
      </c>
      <c r="G584" s="193">
        <v>825</v>
      </c>
      <c r="H584" s="93"/>
      <c r="I584" s="188" t="s">
        <v>143</v>
      </c>
      <c r="J584" s="188" t="s">
        <v>143</v>
      </c>
      <c r="K584" s="188">
        <v>0.68</v>
      </c>
      <c r="L584" s="188">
        <v>0.74099999999999999</v>
      </c>
      <c r="M584" s="188">
        <v>5.7000000000000002E-2</v>
      </c>
      <c r="N584" s="188">
        <v>9.1999999999999998E-2</v>
      </c>
      <c r="O584" s="188">
        <v>0.189</v>
      </c>
      <c r="P584" s="188">
        <v>0.245</v>
      </c>
      <c r="Q584" s="144"/>
      <c r="R584" s="145" t="s">
        <v>143</v>
      </c>
      <c r="S584" s="145">
        <v>133.67073604822366</v>
      </c>
      <c r="T584" s="145">
        <v>14.926243263793388</v>
      </c>
      <c r="U584" s="145">
        <v>39.643963946808078</v>
      </c>
      <c r="V584" s="145"/>
      <c r="W584" s="145" t="s">
        <v>143</v>
      </c>
      <c r="X584" s="145" t="s">
        <v>143</v>
      </c>
      <c r="Y584" s="145">
        <v>122.85705987082575</v>
      </c>
      <c r="Z584" s="145">
        <v>144.48441222562158</v>
      </c>
      <c r="AA584" s="145">
        <v>11.149382613762043</v>
      </c>
      <c r="AB584" s="145">
        <v>18.703103913824734</v>
      </c>
      <c r="AC584" s="145">
        <v>33.819940124721825</v>
      </c>
      <c r="AD584" s="145">
        <v>45.467987768894332</v>
      </c>
    </row>
    <row r="585" spans="1:30" x14ac:dyDescent="0.25">
      <c r="A585" s="93" t="s">
        <v>5407</v>
      </c>
      <c r="B585" s="188">
        <v>7.9041916167664678E-2</v>
      </c>
      <c r="C585" s="188">
        <v>0.48622754491017967</v>
      </c>
      <c r="D585" s="188">
        <v>0.19041916167664671</v>
      </c>
      <c r="E585" s="188">
        <v>0.24431137724550897</v>
      </c>
      <c r="F585" s="187">
        <v>1</v>
      </c>
      <c r="G585" s="193">
        <v>835</v>
      </c>
      <c r="H585" s="93"/>
      <c r="I585" s="188">
        <v>6.3E-2</v>
      </c>
      <c r="J585" s="188">
        <v>9.9000000000000005E-2</v>
      </c>
      <c r="K585" s="188">
        <v>0.45200000000000001</v>
      </c>
      <c r="L585" s="188">
        <v>0.52</v>
      </c>
      <c r="M585" s="188">
        <v>0.16500000000000001</v>
      </c>
      <c r="N585" s="188">
        <v>0.218</v>
      </c>
      <c r="O585" s="188">
        <v>0.216</v>
      </c>
      <c r="P585" s="188">
        <v>0.27500000000000002</v>
      </c>
      <c r="Q585" s="144"/>
      <c r="R585" s="145">
        <v>5.684327190420599</v>
      </c>
      <c r="S585" s="145">
        <v>35.611055808824894</v>
      </c>
      <c r="T585" s="145">
        <v>13.997590551653548</v>
      </c>
      <c r="U585" s="145">
        <v>17.525410107420971</v>
      </c>
      <c r="V585" s="145"/>
      <c r="W585" s="145">
        <v>4.3129302646174628</v>
      </c>
      <c r="X585" s="145">
        <v>7.0557241162237352</v>
      </c>
      <c r="Y585" s="145">
        <v>32.14705563973196</v>
      </c>
      <c r="Z585" s="145">
        <v>39.075055977917827</v>
      </c>
      <c r="AA585" s="145">
        <v>11.821831520542005</v>
      </c>
      <c r="AB585" s="145">
        <v>16.173349582765091</v>
      </c>
      <c r="AC585" s="145">
        <v>15.120442799112183</v>
      </c>
      <c r="AD585" s="145">
        <v>19.930377415729758</v>
      </c>
    </row>
    <row r="586" spans="1:30" x14ac:dyDescent="0.25">
      <c r="A586" s="93" t="s">
        <v>5408</v>
      </c>
      <c r="B586" s="188">
        <v>0.30676328502415456</v>
      </c>
      <c r="C586" s="188">
        <v>0.54589371980676327</v>
      </c>
      <c r="D586" s="188">
        <v>3.140096618357488E-2</v>
      </c>
      <c r="E586" s="188">
        <v>0.11594202898550725</v>
      </c>
      <c r="F586" s="187">
        <v>1</v>
      </c>
      <c r="G586" s="193">
        <v>1242</v>
      </c>
      <c r="H586" s="93"/>
      <c r="I586" s="188">
        <v>0.28199999999999997</v>
      </c>
      <c r="J586" s="188">
        <v>0.33300000000000002</v>
      </c>
      <c r="K586" s="188">
        <v>0.51800000000000002</v>
      </c>
      <c r="L586" s="188">
        <v>0.57299999999999995</v>
      </c>
      <c r="M586" s="188">
        <v>2.3E-2</v>
      </c>
      <c r="N586" s="188">
        <v>4.2999999999999997E-2</v>
      </c>
      <c r="O586" s="188">
        <v>9.9000000000000005E-2</v>
      </c>
      <c r="P586" s="188">
        <v>0.13500000000000001</v>
      </c>
      <c r="Q586" s="144"/>
      <c r="R586" s="145">
        <v>59.0359227668404</v>
      </c>
      <c r="S586" s="145">
        <v>101.11553787914805</v>
      </c>
      <c r="T586" s="145">
        <v>6.0607564622445178</v>
      </c>
      <c r="U586" s="145">
        <v>20.927879150268929</v>
      </c>
      <c r="V586" s="145"/>
      <c r="W586" s="145">
        <v>53.107898955406057</v>
      </c>
      <c r="X586" s="145">
        <v>64.963946578274744</v>
      </c>
      <c r="Y586" s="145">
        <v>93.504232957918731</v>
      </c>
      <c r="Z586" s="145">
        <v>108.72684280037737</v>
      </c>
      <c r="AA586" s="145">
        <v>4.1585808860400446</v>
      </c>
      <c r="AB586" s="145">
        <v>7.962932038448991</v>
      </c>
      <c r="AC586" s="145">
        <v>17.509658889058336</v>
      </c>
      <c r="AD586" s="145">
        <v>24.346099411479521</v>
      </c>
    </row>
    <row r="587" spans="1:30" x14ac:dyDescent="0.25">
      <c r="A587" s="93" t="s">
        <v>5409</v>
      </c>
      <c r="B587" s="188" t="s">
        <v>143</v>
      </c>
      <c r="C587" s="188">
        <v>0.49454545454545457</v>
      </c>
      <c r="D587" s="188">
        <v>0.32181818181818184</v>
      </c>
      <c r="E587" s="188">
        <v>0.18363636363636363</v>
      </c>
      <c r="F587" s="187">
        <v>1</v>
      </c>
      <c r="G587" s="193">
        <v>550</v>
      </c>
      <c r="H587" s="93"/>
      <c r="I587" s="188" t="s">
        <v>143</v>
      </c>
      <c r="J587" s="188" t="s">
        <v>143</v>
      </c>
      <c r="K587" s="188">
        <v>0.45300000000000001</v>
      </c>
      <c r="L587" s="188">
        <v>0.53600000000000003</v>
      </c>
      <c r="M587" s="188">
        <v>0.28399999999999997</v>
      </c>
      <c r="N587" s="188">
        <v>0.36199999999999999</v>
      </c>
      <c r="O587" s="188">
        <v>0.154</v>
      </c>
      <c r="P587" s="188">
        <v>0.218</v>
      </c>
      <c r="Q587" s="144"/>
      <c r="R587" s="145" t="s">
        <v>143</v>
      </c>
      <c r="S587" s="145">
        <v>23.918386599254021</v>
      </c>
      <c r="T587" s="145">
        <v>15.95049367479171</v>
      </c>
      <c r="U587" s="145">
        <v>8.8025368129605646</v>
      </c>
      <c r="V587" s="145"/>
      <c r="W587" s="145" t="s">
        <v>143</v>
      </c>
      <c r="X587" s="145" t="s">
        <v>143</v>
      </c>
      <c r="Y587" s="145">
        <v>21.075866785835764</v>
      </c>
      <c r="Z587" s="145">
        <v>26.760906412672277</v>
      </c>
      <c r="AA587" s="145">
        <v>13.600625132584788</v>
      </c>
      <c r="AB587" s="145">
        <v>18.300362216998632</v>
      </c>
      <c r="AC587" s="145">
        <v>7.0858019195312627</v>
      </c>
      <c r="AD587" s="145">
        <v>10.519271706389866</v>
      </c>
    </row>
    <row r="588" spans="1:30" x14ac:dyDescent="0.25">
      <c r="A588" s="93" t="s">
        <v>5410</v>
      </c>
      <c r="B588" s="188" t="s">
        <v>143</v>
      </c>
      <c r="C588" s="188">
        <v>0.70628683693516703</v>
      </c>
      <c r="D588" s="188">
        <v>5.8939096267190572E-2</v>
      </c>
      <c r="E588" s="188">
        <v>0.23477406679764243</v>
      </c>
      <c r="F588" s="187">
        <v>1</v>
      </c>
      <c r="G588" s="193">
        <v>1018</v>
      </c>
      <c r="H588" s="93"/>
      <c r="I588" s="188" t="s">
        <v>143</v>
      </c>
      <c r="J588" s="188" t="s">
        <v>143</v>
      </c>
      <c r="K588" s="188">
        <v>0.67800000000000005</v>
      </c>
      <c r="L588" s="188">
        <v>0.73299999999999998</v>
      </c>
      <c r="M588" s="188">
        <v>4.5999999999999999E-2</v>
      </c>
      <c r="N588" s="188">
        <v>7.4999999999999997E-2</v>
      </c>
      <c r="O588" s="188">
        <v>0.21</v>
      </c>
      <c r="P588" s="188">
        <v>0.26200000000000001</v>
      </c>
      <c r="Q588" s="144"/>
      <c r="R588" s="145" t="s">
        <v>143</v>
      </c>
      <c r="S588" s="145">
        <v>135.48809427131283</v>
      </c>
      <c r="T588" s="145">
        <v>13.696366934216851</v>
      </c>
      <c r="U588" s="145">
        <v>44.736345922191006</v>
      </c>
      <c r="V588" s="145"/>
      <c r="W588" s="145" t="s">
        <v>143</v>
      </c>
      <c r="X588" s="145" t="s">
        <v>143</v>
      </c>
      <c r="Y588" s="145">
        <v>125.58450181507595</v>
      </c>
      <c r="Z588" s="145">
        <v>145.39168672754971</v>
      </c>
      <c r="AA588" s="145">
        <v>10.230707932952022</v>
      </c>
      <c r="AB588" s="145">
        <v>17.16202593548168</v>
      </c>
      <c r="AC588" s="145">
        <v>39.064588751465394</v>
      </c>
      <c r="AD588" s="145">
        <v>50.408103092916619</v>
      </c>
    </row>
    <row r="589" spans="1:30" x14ac:dyDescent="0.25">
      <c r="A589" s="93" t="s">
        <v>5411</v>
      </c>
      <c r="B589" s="188">
        <v>6.5052950075642962E-2</v>
      </c>
      <c r="C589" s="188">
        <v>0.50378214826021184</v>
      </c>
      <c r="D589" s="188">
        <v>0.28441754916792739</v>
      </c>
      <c r="E589" s="188">
        <v>0.14674735249621784</v>
      </c>
      <c r="F589" s="187">
        <v>1</v>
      </c>
      <c r="G589" s="193">
        <v>661</v>
      </c>
      <c r="H589" s="93"/>
      <c r="I589" s="188">
        <v>4.9000000000000002E-2</v>
      </c>
      <c r="J589" s="188">
        <v>8.5999999999999993E-2</v>
      </c>
      <c r="K589" s="188">
        <v>0.46600000000000003</v>
      </c>
      <c r="L589" s="188">
        <v>0.54200000000000004</v>
      </c>
      <c r="M589" s="188">
        <v>0.251</v>
      </c>
      <c r="N589" s="188">
        <v>0.32</v>
      </c>
      <c r="O589" s="188">
        <v>0.122</v>
      </c>
      <c r="P589" s="188">
        <v>0.17599999999999999</v>
      </c>
      <c r="Q589" s="144"/>
      <c r="R589" s="145">
        <v>4.6506307876900159</v>
      </c>
      <c r="S589" s="145">
        <v>34.828578701262785</v>
      </c>
      <c r="T589" s="145">
        <v>19.490005392879695</v>
      </c>
      <c r="U589" s="145">
        <v>9.7368859570683526</v>
      </c>
      <c r="V589" s="145"/>
      <c r="W589" s="145">
        <v>3.2605702770056717</v>
      </c>
      <c r="X589" s="145">
        <v>6.0406912983743606</v>
      </c>
      <c r="Y589" s="145">
        <v>31.087733763651393</v>
      </c>
      <c r="Z589" s="145">
        <v>38.569423638874177</v>
      </c>
      <c r="AA589" s="145">
        <v>16.703954111371907</v>
      </c>
      <c r="AB589" s="145">
        <v>22.276056674387483</v>
      </c>
      <c r="AC589" s="145">
        <v>7.7991692329652151</v>
      </c>
      <c r="AD589" s="145">
        <v>11.674602681171489</v>
      </c>
    </row>
    <row r="590" spans="1:30" x14ac:dyDescent="0.25">
      <c r="A590" s="93" t="s">
        <v>5412</v>
      </c>
      <c r="B590" s="188">
        <v>0.21543086172344689</v>
      </c>
      <c r="C590" s="188">
        <v>0.64529058116232463</v>
      </c>
      <c r="D590" s="188">
        <v>5.1102204408817638E-2</v>
      </c>
      <c r="E590" s="188">
        <v>8.8176352705410826E-2</v>
      </c>
      <c r="F590" s="187">
        <v>0.99999999999999989</v>
      </c>
      <c r="G590" s="193">
        <v>998</v>
      </c>
      <c r="H590" s="93"/>
      <c r="I590" s="188">
        <v>0.191</v>
      </c>
      <c r="J590" s="188">
        <v>0.24199999999999999</v>
      </c>
      <c r="K590" s="188">
        <v>0.61499999999999999</v>
      </c>
      <c r="L590" s="188">
        <v>0.67400000000000004</v>
      </c>
      <c r="M590" s="188">
        <v>3.9E-2</v>
      </c>
      <c r="N590" s="188">
        <v>6.7000000000000004E-2</v>
      </c>
      <c r="O590" s="188">
        <v>7.1999999999999995E-2</v>
      </c>
      <c r="P590" s="188">
        <v>0.107</v>
      </c>
      <c r="Q590" s="144"/>
      <c r="R590" s="145">
        <v>39.375224928157458</v>
      </c>
      <c r="S590" s="145">
        <v>102.63675057152959</v>
      </c>
      <c r="T590" s="145">
        <v>9.8738294965133377</v>
      </c>
      <c r="U590" s="145">
        <v>13.984248405854839</v>
      </c>
      <c r="V590" s="145"/>
      <c r="W590" s="145">
        <v>34.111903546946962</v>
      </c>
      <c r="X590" s="145">
        <v>44.638546309367953</v>
      </c>
      <c r="Y590" s="145">
        <v>94.70961963510662</v>
      </c>
      <c r="Z590" s="145">
        <v>110.56388150795256</v>
      </c>
      <c r="AA590" s="145">
        <v>7.1639086442903741</v>
      </c>
      <c r="AB590" s="145">
        <v>12.583750348736302</v>
      </c>
      <c r="AC590" s="145">
        <v>11.062425663588245</v>
      </c>
      <c r="AD590" s="145">
        <v>16.906071148121434</v>
      </c>
    </row>
    <row r="591" spans="1:30" x14ac:dyDescent="0.25">
      <c r="A591" s="93" t="s">
        <v>5413</v>
      </c>
      <c r="B591" s="188" t="s">
        <v>143</v>
      </c>
      <c r="C591" s="188">
        <v>0.42985971943887774</v>
      </c>
      <c r="D591" s="188">
        <v>0.37775551102204408</v>
      </c>
      <c r="E591" s="188">
        <v>0.19238476953907815</v>
      </c>
      <c r="F591" s="187">
        <v>1</v>
      </c>
      <c r="G591" s="193">
        <v>998</v>
      </c>
      <c r="H591" s="93"/>
      <c r="I591" s="188" t="s">
        <v>143</v>
      </c>
      <c r="J591" s="188" t="s">
        <v>143</v>
      </c>
      <c r="K591" s="188">
        <v>0.39900000000000002</v>
      </c>
      <c r="L591" s="188">
        <v>0.46100000000000002</v>
      </c>
      <c r="M591" s="188">
        <v>0.34799999999999998</v>
      </c>
      <c r="N591" s="188">
        <v>0.40799999999999997</v>
      </c>
      <c r="O591" s="188">
        <v>0.16900000000000001</v>
      </c>
      <c r="P591" s="188">
        <v>0.218</v>
      </c>
      <c r="Q591" s="144"/>
      <c r="R591" s="145" t="s">
        <v>143</v>
      </c>
      <c r="S591" s="145">
        <v>46.038017766028695</v>
      </c>
      <c r="T591" s="145">
        <v>42.554300161887952</v>
      </c>
      <c r="U591" s="145">
        <v>20.77373488819569</v>
      </c>
      <c r="V591" s="145"/>
      <c r="W591" s="145" t="s">
        <v>143</v>
      </c>
      <c r="X591" s="145" t="s">
        <v>143</v>
      </c>
      <c r="Y591" s="145">
        <v>41.681454337488795</v>
      </c>
      <c r="Z591" s="145">
        <v>50.394581194568595</v>
      </c>
      <c r="AA591" s="145">
        <v>38.258650556813897</v>
      </c>
      <c r="AB591" s="145">
        <v>46.849949766962006</v>
      </c>
      <c r="AC591" s="145">
        <v>17.835273137901133</v>
      </c>
      <c r="AD591" s="145">
        <v>23.712196638490248</v>
      </c>
    </row>
    <row r="592" spans="1:30" x14ac:dyDescent="0.25">
      <c r="A592" s="93" t="s">
        <v>5414</v>
      </c>
      <c r="B592" s="188" t="s">
        <v>143</v>
      </c>
      <c r="C592" s="188">
        <v>0.71181556195965423</v>
      </c>
      <c r="D592" s="188">
        <v>9.9423631123919304E-2</v>
      </c>
      <c r="E592" s="188">
        <v>0.18876080691642652</v>
      </c>
      <c r="F592" s="187">
        <v>1</v>
      </c>
      <c r="G592" s="193">
        <v>694</v>
      </c>
      <c r="H592" s="93"/>
      <c r="I592" s="188" t="s">
        <v>143</v>
      </c>
      <c r="J592" s="188" t="s">
        <v>143</v>
      </c>
      <c r="K592" s="188">
        <v>0.67700000000000005</v>
      </c>
      <c r="L592" s="188">
        <v>0.74399999999999999</v>
      </c>
      <c r="M592" s="188">
        <v>7.9000000000000001E-2</v>
      </c>
      <c r="N592" s="188">
        <v>0.124</v>
      </c>
      <c r="O592" s="188">
        <v>0.161</v>
      </c>
      <c r="P592" s="188">
        <v>0.22</v>
      </c>
      <c r="Q592" s="144"/>
      <c r="R592" s="145" t="s">
        <v>143</v>
      </c>
      <c r="S592" s="145">
        <v>114.58487684510736</v>
      </c>
      <c r="T592" s="145">
        <v>19.108119438058303</v>
      </c>
      <c r="U592" s="145">
        <v>30.904076921445075</v>
      </c>
      <c r="V592" s="145"/>
      <c r="W592" s="145" t="s">
        <v>143</v>
      </c>
      <c r="X592" s="145" t="s">
        <v>143</v>
      </c>
      <c r="Y592" s="145">
        <v>104.48025886081625</v>
      </c>
      <c r="Z592" s="145">
        <v>124.68949482939847</v>
      </c>
      <c r="AA592" s="145">
        <v>14.599438809604084</v>
      </c>
      <c r="AB592" s="145">
        <v>23.616800066512521</v>
      </c>
      <c r="AC592" s="145">
        <v>25.611877516213337</v>
      </c>
      <c r="AD592" s="145">
        <v>36.196276326676816</v>
      </c>
    </row>
    <row r="593" spans="1:30" x14ac:dyDescent="0.25">
      <c r="A593" s="93" t="s">
        <v>5415</v>
      </c>
      <c r="B593" s="188">
        <v>7.2550486163051611E-2</v>
      </c>
      <c r="C593" s="188">
        <v>0.42183994016454751</v>
      </c>
      <c r="D593" s="188">
        <v>0.24382946896035901</v>
      </c>
      <c r="E593" s="188">
        <v>0.26178010471204188</v>
      </c>
      <c r="F593" s="187">
        <v>1</v>
      </c>
      <c r="G593" s="193">
        <v>1337</v>
      </c>
      <c r="H593" s="93"/>
      <c r="I593" s="188">
        <v>0.06</v>
      </c>
      <c r="J593" s="188">
        <v>8.7999999999999995E-2</v>
      </c>
      <c r="K593" s="188">
        <v>0.39600000000000002</v>
      </c>
      <c r="L593" s="188">
        <v>0.44800000000000001</v>
      </c>
      <c r="M593" s="188">
        <v>0.222</v>
      </c>
      <c r="N593" s="188">
        <v>0.26800000000000002</v>
      </c>
      <c r="O593" s="188">
        <v>0.23899999999999999</v>
      </c>
      <c r="P593" s="188">
        <v>0.28599999999999998</v>
      </c>
      <c r="Q593" s="144"/>
      <c r="R593" s="145">
        <v>4.9561969364160285</v>
      </c>
      <c r="S593" s="145">
        <v>29.717914124326846</v>
      </c>
      <c r="T593" s="145">
        <v>17.468884315532151</v>
      </c>
      <c r="U593" s="145">
        <v>18.404063682251866</v>
      </c>
      <c r="V593" s="145"/>
      <c r="W593" s="145">
        <v>3.9698748480207753</v>
      </c>
      <c r="X593" s="145">
        <v>5.9425190248112818</v>
      </c>
      <c r="Y593" s="145">
        <v>27.26526827427746</v>
      </c>
      <c r="Z593" s="145">
        <v>32.170559974376232</v>
      </c>
      <c r="AA593" s="145">
        <v>15.57256075836373</v>
      </c>
      <c r="AB593" s="145">
        <v>19.365207872700569</v>
      </c>
      <c r="AC593" s="145">
        <v>16.475936059197906</v>
      </c>
      <c r="AD593" s="145">
        <v>20.332191305305827</v>
      </c>
    </row>
    <row r="594" spans="1:30" x14ac:dyDescent="0.25">
      <c r="A594" s="93" t="s">
        <v>5416</v>
      </c>
      <c r="B594" s="188">
        <v>0.29472407519708915</v>
      </c>
      <c r="C594" s="188">
        <v>0.55730745906610069</v>
      </c>
      <c r="D594" s="188">
        <v>4.8514251061249243E-2</v>
      </c>
      <c r="E594" s="188">
        <v>9.945421467556094E-2</v>
      </c>
      <c r="F594" s="187">
        <v>1.0000000000000002</v>
      </c>
      <c r="G594" s="193">
        <v>1649</v>
      </c>
      <c r="H594" s="93"/>
      <c r="I594" s="188">
        <v>0.27300000000000002</v>
      </c>
      <c r="J594" s="188">
        <v>0.317</v>
      </c>
      <c r="K594" s="188">
        <v>0.53300000000000003</v>
      </c>
      <c r="L594" s="188">
        <v>0.58099999999999996</v>
      </c>
      <c r="M594" s="188">
        <v>3.9E-2</v>
      </c>
      <c r="N594" s="188">
        <v>0.06</v>
      </c>
      <c r="O594" s="188">
        <v>8.5999999999999993E-2</v>
      </c>
      <c r="P594" s="188">
        <v>0.115</v>
      </c>
      <c r="Q594" s="144"/>
      <c r="R594" s="145">
        <v>47.428532117759922</v>
      </c>
      <c r="S594" s="145">
        <v>87.036076414596408</v>
      </c>
      <c r="T594" s="145">
        <v>7.3434500689263622</v>
      </c>
      <c r="U594" s="145">
        <v>15.627953113679004</v>
      </c>
      <c r="V594" s="145"/>
      <c r="W594" s="145">
        <v>43.211784381502099</v>
      </c>
      <c r="X594" s="145">
        <v>51.645279854017744</v>
      </c>
      <c r="Y594" s="145">
        <v>81.408808136768812</v>
      </c>
      <c r="Z594" s="145">
        <v>92.663344692424005</v>
      </c>
      <c r="AA594" s="145">
        <v>5.7342456216638658</v>
      </c>
      <c r="AB594" s="145">
        <v>8.9526545161888578</v>
      </c>
      <c r="AC594" s="145">
        <v>13.236090409864639</v>
      </c>
      <c r="AD594" s="145">
        <v>18.019815817493367</v>
      </c>
    </row>
    <row r="595" spans="1:30" x14ac:dyDescent="0.25">
      <c r="A595" s="93" t="s">
        <v>5417</v>
      </c>
      <c r="B595" s="188" t="s">
        <v>143</v>
      </c>
      <c r="C595" s="188">
        <v>0.38655886811520968</v>
      </c>
      <c r="D595" s="188">
        <v>0.41536129358261747</v>
      </c>
      <c r="E595" s="188">
        <v>0.19807983830217282</v>
      </c>
      <c r="F595" s="187">
        <v>0.99999999999999989</v>
      </c>
      <c r="G595" s="193">
        <v>1979</v>
      </c>
      <c r="H595" s="93"/>
      <c r="I595" s="188" t="s">
        <v>143</v>
      </c>
      <c r="J595" s="188" t="s">
        <v>143</v>
      </c>
      <c r="K595" s="188">
        <v>0.36499999999999999</v>
      </c>
      <c r="L595" s="188">
        <v>0.40799999999999997</v>
      </c>
      <c r="M595" s="188">
        <v>0.39400000000000002</v>
      </c>
      <c r="N595" s="188">
        <v>0.437</v>
      </c>
      <c r="O595" s="188">
        <v>0.18099999999999999</v>
      </c>
      <c r="P595" s="188">
        <v>0.216</v>
      </c>
      <c r="Q595" s="144"/>
      <c r="R595" s="145" t="s">
        <v>143</v>
      </c>
      <c r="S595" s="145">
        <v>40.187194775346661</v>
      </c>
      <c r="T595" s="145">
        <v>44.20843373126263</v>
      </c>
      <c r="U595" s="145">
        <v>20.779929257144669</v>
      </c>
      <c r="V595" s="145"/>
      <c r="W595" s="145" t="s">
        <v>143</v>
      </c>
      <c r="X595" s="145" t="s">
        <v>143</v>
      </c>
      <c r="Y595" s="145">
        <v>37.339371432065931</v>
      </c>
      <c r="Z595" s="145">
        <v>43.035018118627391</v>
      </c>
      <c r="AA595" s="145">
        <v>41.186219188405879</v>
      </c>
      <c r="AB595" s="145">
        <v>47.230648274119382</v>
      </c>
      <c r="AC595" s="145">
        <v>18.722821212502147</v>
      </c>
      <c r="AD595" s="145">
        <v>22.837037301787191</v>
      </c>
    </row>
    <row r="596" spans="1:30" x14ac:dyDescent="0.25">
      <c r="A596" s="93" t="s">
        <v>5418</v>
      </c>
      <c r="B596" s="188" t="s">
        <v>143</v>
      </c>
      <c r="C596" s="188">
        <v>0.61190276613579209</v>
      </c>
      <c r="D596" s="188">
        <v>0.10142497904442582</v>
      </c>
      <c r="E596" s="188">
        <v>0.28667225481978204</v>
      </c>
      <c r="F596" s="187">
        <v>1</v>
      </c>
      <c r="G596" s="193">
        <v>1193</v>
      </c>
      <c r="H596" s="93"/>
      <c r="I596" s="188" t="s">
        <v>143</v>
      </c>
      <c r="J596" s="188" t="s">
        <v>143</v>
      </c>
      <c r="K596" s="188">
        <v>0.58399999999999996</v>
      </c>
      <c r="L596" s="188">
        <v>0.63900000000000001</v>
      </c>
      <c r="M596" s="188">
        <v>8.5999999999999993E-2</v>
      </c>
      <c r="N596" s="188">
        <v>0.12</v>
      </c>
      <c r="O596" s="188">
        <v>0.26200000000000001</v>
      </c>
      <c r="P596" s="188">
        <v>0.313</v>
      </c>
      <c r="Q596" s="144"/>
      <c r="R596" s="145" t="s">
        <v>143</v>
      </c>
      <c r="S596" s="145">
        <v>86.402909184546431</v>
      </c>
      <c r="T596" s="145">
        <v>16.624266703844384</v>
      </c>
      <c r="U596" s="145">
        <v>38.538988329503098</v>
      </c>
      <c r="V596" s="145"/>
      <c r="W596" s="145" t="s">
        <v>143</v>
      </c>
      <c r="X596" s="145" t="s">
        <v>143</v>
      </c>
      <c r="Y596" s="145">
        <v>80.134995506609712</v>
      </c>
      <c r="Z596" s="145">
        <v>92.670822862483149</v>
      </c>
      <c r="AA596" s="145">
        <v>13.66212463661393</v>
      </c>
      <c r="AB596" s="145">
        <v>19.586408771074836</v>
      </c>
      <c r="AC596" s="145">
        <v>34.454446685077244</v>
      </c>
      <c r="AD596" s="145">
        <v>42.623529973928953</v>
      </c>
    </row>
    <row r="597" spans="1:30" x14ac:dyDescent="0.25">
      <c r="A597" s="93" t="s">
        <v>5419</v>
      </c>
      <c r="B597" s="188">
        <v>7.7346041055718476E-2</v>
      </c>
      <c r="C597" s="188">
        <v>0.53262463343108502</v>
      </c>
      <c r="D597" s="188">
        <v>0.22580645161290322</v>
      </c>
      <c r="E597" s="188">
        <v>0.16422287390029325</v>
      </c>
      <c r="F597" s="187">
        <v>1</v>
      </c>
      <c r="G597" s="193">
        <v>2728</v>
      </c>
      <c r="H597" s="93"/>
      <c r="I597" s="188">
        <v>6.8000000000000005E-2</v>
      </c>
      <c r="J597" s="188">
        <v>8.7999999999999995E-2</v>
      </c>
      <c r="K597" s="188">
        <v>0.51400000000000001</v>
      </c>
      <c r="L597" s="188">
        <v>0.55100000000000005</v>
      </c>
      <c r="M597" s="188">
        <v>0.21099999999999999</v>
      </c>
      <c r="N597" s="188">
        <v>0.24199999999999999</v>
      </c>
      <c r="O597" s="188">
        <v>0.151</v>
      </c>
      <c r="P597" s="188">
        <v>0.17899999999999999</v>
      </c>
      <c r="Q597" s="144"/>
      <c r="R597" s="145">
        <v>5.4739257069069565</v>
      </c>
      <c r="S597" s="145">
        <v>35.810141420493494</v>
      </c>
      <c r="T597" s="145">
        <v>14.913487905644102</v>
      </c>
      <c r="U597" s="145">
        <v>10.99813411503728</v>
      </c>
      <c r="V597" s="145"/>
      <c r="W597" s="145">
        <v>4.7353181571939915</v>
      </c>
      <c r="X597" s="145">
        <v>6.2125332566199214</v>
      </c>
      <c r="Y597" s="145">
        <v>33.968821293577356</v>
      </c>
      <c r="Z597" s="145">
        <v>37.651461547409632</v>
      </c>
      <c r="AA597" s="145">
        <v>13.735760064891988</v>
      </c>
      <c r="AB597" s="145">
        <v>16.091215746396216</v>
      </c>
      <c r="AC597" s="145">
        <v>9.9796926436429363</v>
      </c>
      <c r="AD597" s="145">
        <v>12.016575586431623</v>
      </c>
    </row>
    <row r="598" spans="1:30" x14ac:dyDescent="0.25">
      <c r="A598" s="93" t="s">
        <v>5420</v>
      </c>
      <c r="B598" s="188">
        <v>0.27012987012987011</v>
      </c>
      <c r="C598" s="188">
        <v>0.59480519480519478</v>
      </c>
      <c r="D598" s="188">
        <v>3.1428571428571431E-2</v>
      </c>
      <c r="E598" s="188">
        <v>0.10363636363636364</v>
      </c>
      <c r="F598" s="187">
        <v>1</v>
      </c>
      <c r="G598" s="193">
        <v>3850</v>
      </c>
      <c r="H598" s="93"/>
      <c r="I598" s="188">
        <v>0.25600000000000001</v>
      </c>
      <c r="J598" s="188">
        <v>0.28399999999999997</v>
      </c>
      <c r="K598" s="188">
        <v>0.57899999999999996</v>
      </c>
      <c r="L598" s="188">
        <v>0.61</v>
      </c>
      <c r="M598" s="188">
        <v>2.5999999999999999E-2</v>
      </c>
      <c r="N598" s="188">
        <v>3.6999999999999998E-2</v>
      </c>
      <c r="O598" s="188">
        <v>9.4E-2</v>
      </c>
      <c r="P598" s="188">
        <v>0.114</v>
      </c>
      <c r="Q598" s="144"/>
      <c r="R598" s="145">
        <v>49.242086941705097</v>
      </c>
      <c r="S598" s="145">
        <v>98.549640903661327</v>
      </c>
      <c r="T598" s="145">
        <v>5.1551934790251153</v>
      </c>
      <c r="U598" s="145">
        <v>17.352146395285988</v>
      </c>
      <c r="V598" s="145"/>
      <c r="W598" s="145">
        <v>46.249299641332868</v>
      </c>
      <c r="X598" s="145">
        <v>52.234874242077325</v>
      </c>
      <c r="Y598" s="145">
        <v>94.513248535866225</v>
      </c>
      <c r="Z598" s="145">
        <v>102.58603327145643</v>
      </c>
      <c r="AA598" s="145">
        <v>4.2366317318533673</v>
      </c>
      <c r="AB598" s="145">
        <v>6.0737552261968633</v>
      </c>
      <c r="AC598" s="145">
        <v>15.649506416721936</v>
      </c>
      <c r="AD598" s="145">
        <v>19.054786373850039</v>
      </c>
    </row>
    <row r="599" spans="1:30" x14ac:dyDescent="0.25">
      <c r="A599" s="93" t="s">
        <v>5421</v>
      </c>
      <c r="B599" s="188" t="s">
        <v>143</v>
      </c>
      <c r="C599" s="188">
        <v>0.48846726190476192</v>
      </c>
      <c r="D599" s="188">
        <v>0.33482142857142855</v>
      </c>
      <c r="E599" s="188">
        <v>0.17671130952380953</v>
      </c>
      <c r="F599" s="187">
        <v>1</v>
      </c>
      <c r="G599" s="193">
        <v>2688</v>
      </c>
      <c r="H599" s="93"/>
      <c r="I599" s="188" t="s">
        <v>143</v>
      </c>
      <c r="J599" s="188" t="s">
        <v>143</v>
      </c>
      <c r="K599" s="188">
        <v>0.47</v>
      </c>
      <c r="L599" s="188">
        <v>0.50700000000000001</v>
      </c>
      <c r="M599" s="188">
        <v>0.317</v>
      </c>
      <c r="N599" s="188">
        <v>0.35299999999999998</v>
      </c>
      <c r="O599" s="188">
        <v>0.16300000000000001</v>
      </c>
      <c r="P599" s="188">
        <v>0.192</v>
      </c>
      <c r="Q599" s="144"/>
      <c r="R599" s="145" t="s">
        <v>143</v>
      </c>
      <c r="S599" s="145">
        <v>32.715633556344876</v>
      </c>
      <c r="T599" s="145">
        <v>22.321708094588736</v>
      </c>
      <c r="U599" s="145">
        <v>11.752858677293695</v>
      </c>
      <c r="V599" s="145"/>
      <c r="W599" s="145" t="s">
        <v>143</v>
      </c>
      <c r="X599" s="145" t="s">
        <v>143</v>
      </c>
      <c r="Y599" s="145">
        <v>30.946017527575865</v>
      </c>
      <c r="Z599" s="145">
        <v>34.485249585113891</v>
      </c>
      <c r="AA599" s="145">
        <v>20.863356499075607</v>
      </c>
      <c r="AB599" s="145">
        <v>23.780059690101865</v>
      </c>
      <c r="AC599" s="145">
        <v>10.695912723470588</v>
      </c>
      <c r="AD599" s="145">
        <v>12.809804631116801</v>
      </c>
    </row>
    <row r="600" spans="1:30" x14ac:dyDescent="0.25">
      <c r="A600" s="93" t="s">
        <v>5422</v>
      </c>
      <c r="B600" s="188" t="s">
        <v>143</v>
      </c>
      <c r="C600" s="188">
        <v>0.78303471444568873</v>
      </c>
      <c r="D600" s="188">
        <v>5.6550951847704367E-2</v>
      </c>
      <c r="E600" s="188">
        <v>0.16041433370660693</v>
      </c>
      <c r="F600" s="187">
        <v>1</v>
      </c>
      <c r="G600" s="193">
        <v>3572</v>
      </c>
      <c r="H600" s="93"/>
      <c r="I600" s="188" t="s">
        <v>143</v>
      </c>
      <c r="J600" s="188" t="s">
        <v>143</v>
      </c>
      <c r="K600" s="188">
        <v>0.76900000000000002</v>
      </c>
      <c r="L600" s="188">
        <v>0.79600000000000004</v>
      </c>
      <c r="M600" s="188">
        <v>4.9000000000000002E-2</v>
      </c>
      <c r="N600" s="188">
        <v>6.5000000000000002E-2</v>
      </c>
      <c r="O600" s="188">
        <v>0.14899999999999999</v>
      </c>
      <c r="P600" s="188">
        <v>0.17299999999999999</v>
      </c>
      <c r="Q600" s="144"/>
      <c r="R600" s="145" t="s">
        <v>143</v>
      </c>
      <c r="S600" s="145">
        <v>155.71703811216108</v>
      </c>
      <c r="T600" s="145">
        <v>12.527192614531909</v>
      </c>
      <c r="U600" s="145">
        <v>31.63645422980553</v>
      </c>
      <c r="V600" s="145"/>
      <c r="W600" s="145" t="s">
        <v>143</v>
      </c>
      <c r="X600" s="145" t="s">
        <v>143</v>
      </c>
      <c r="Y600" s="145">
        <v>149.94610590442741</v>
      </c>
      <c r="Z600" s="145">
        <v>161.48797031989474</v>
      </c>
      <c r="AA600" s="145">
        <v>10.799628629206083</v>
      </c>
      <c r="AB600" s="145">
        <v>14.254756599857735</v>
      </c>
      <c r="AC600" s="145">
        <v>29.046055831963205</v>
      </c>
      <c r="AD600" s="145">
        <v>34.226852627647858</v>
      </c>
    </row>
    <row r="601" spans="1:30" x14ac:dyDescent="0.25">
      <c r="A601" s="93" t="s">
        <v>5423</v>
      </c>
      <c r="B601" s="188">
        <v>4.1832669322709161E-2</v>
      </c>
      <c r="C601" s="188">
        <v>0.55843293492695878</v>
      </c>
      <c r="D601" s="188">
        <v>0.25564409030544488</v>
      </c>
      <c r="E601" s="188">
        <v>0.14409030544488713</v>
      </c>
      <c r="F601" s="187">
        <v>0.99999999999999989</v>
      </c>
      <c r="G601" s="193">
        <v>1506</v>
      </c>
      <c r="H601" s="93"/>
      <c r="I601" s="188">
        <v>3.3000000000000002E-2</v>
      </c>
      <c r="J601" s="188">
        <v>5.2999999999999999E-2</v>
      </c>
      <c r="K601" s="188">
        <v>0.53300000000000003</v>
      </c>
      <c r="L601" s="188">
        <v>0.58299999999999996</v>
      </c>
      <c r="M601" s="188">
        <v>0.23400000000000001</v>
      </c>
      <c r="N601" s="188">
        <v>0.27800000000000002</v>
      </c>
      <c r="O601" s="188">
        <v>0.127</v>
      </c>
      <c r="P601" s="188">
        <v>0.16300000000000001</v>
      </c>
      <c r="Q601" s="144"/>
      <c r="R601" s="145">
        <v>3.0633740754967058</v>
      </c>
      <c r="S601" s="145">
        <v>41.289165591087006</v>
      </c>
      <c r="T601" s="145">
        <v>18.565325637709801</v>
      </c>
      <c r="U601" s="145">
        <v>10.428409215229578</v>
      </c>
      <c r="V601" s="145"/>
      <c r="W601" s="145">
        <v>2.3069143176875482</v>
      </c>
      <c r="X601" s="145">
        <v>3.8198338333058635</v>
      </c>
      <c r="Y601" s="145">
        <v>38.498587502861817</v>
      </c>
      <c r="Z601" s="145">
        <v>44.079743679312195</v>
      </c>
      <c r="AA601" s="145">
        <v>16.710819488110587</v>
      </c>
      <c r="AB601" s="145">
        <v>20.419831787309015</v>
      </c>
      <c r="AC601" s="145">
        <v>9.0408731854079925</v>
      </c>
      <c r="AD601" s="145">
        <v>11.815945245051164</v>
      </c>
    </row>
    <row r="602" spans="1:30" x14ac:dyDescent="0.25">
      <c r="A602" s="93" t="s">
        <v>5424</v>
      </c>
      <c r="B602" s="188">
        <v>0.29883897021706207</v>
      </c>
      <c r="C602" s="188">
        <v>0.61837455830388688</v>
      </c>
      <c r="D602" s="188">
        <v>4.5431600201918221E-2</v>
      </c>
      <c r="E602" s="188">
        <v>3.7354871277132759E-2</v>
      </c>
      <c r="F602" s="187">
        <v>1</v>
      </c>
      <c r="G602" s="193">
        <v>1981</v>
      </c>
      <c r="H602" s="93"/>
      <c r="I602" s="188">
        <v>0.27900000000000003</v>
      </c>
      <c r="J602" s="188">
        <v>0.31900000000000001</v>
      </c>
      <c r="K602" s="188">
        <v>0.59699999999999998</v>
      </c>
      <c r="L602" s="188">
        <v>0.64</v>
      </c>
      <c r="M602" s="188">
        <v>3.6999999999999998E-2</v>
      </c>
      <c r="N602" s="188">
        <v>5.6000000000000001E-2</v>
      </c>
      <c r="O602" s="188">
        <v>0.03</v>
      </c>
      <c r="P602" s="188">
        <v>4.7E-2</v>
      </c>
      <c r="Q602" s="144"/>
      <c r="R602" s="145">
        <v>54.923753144452213</v>
      </c>
      <c r="S602" s="145">
        <v>103.64122113156689</v>
      </c>
      <c r="T602" s="145">
        <v>7.4272204790062339</v>
      </c>
      <c r="U602" s="145">
        <v>6.1064899004646422</v>
      </c>
      <c r="V602" s="145"/>
      <c r="W602" s="145">
        <v>50.499342540433098</v>
      </c>
      <c r="X602" s="145">
        <v>59.348163748471329</v>
      </c>
      <c r="Y602" s="145">
        <v>97.837312748199153</v>
      </c>
      <c r="Z602" s="145">
        <v>109.44512951493464</v>
      </c>
      <c r="AA602" s="145">
        <v>5.8927408303430093</v>
      </c>
      <c r="AB602" s="145">
        <v>8.9617001276694594</v>
      </c>
      <c r="AC602" s="145">
        <v>4.7151544378583328</v>
      </c>
      <c r="AD602" s="145">
        <v>7.4978253630709517</v>
      </c>
    </row>
    <row r="603" spans="1:30" x14ac:dyDescent="0.25">
      <c r="A603" s="93" t="s">
        <v>5425</v>
      </c>
      <c r="B603" s="188" t="s">
        <v>143</v>
      </c>
      <c r="C603" s="188">
        <v>0.46015308419630796</v>
      </c>
      <c r="D603" s="188">
        <v>0.39036470058532191</v>
      </c>
      <c r="E603" s="188">
        <v>0.1494822152183701</v>
      </c>
      <c r="F603" s="187">
        <v>1</v>
      </c>
      <c r="G603" s="193">
        <v>2221</v>
      </c>
      <c r="H603" s="93"/>
      <c r="I603" s="188" t="s">
        <v>143</v>
      </c>
      <c r="J603" s="188" t="s">
        <v>143</v>
      </c>
      <c r="K603" s="188">
        <v>0.44</v>
      </c>
      <c r="L603" s="188">
        <v>0.48099999999999998</v>
      </c>
      <c r="M603" s="188">
        <v>0.37</v>
      </c>
      <c r="N603" s="188">
        <v>0.41099999999999998</v>
      </c>
      <c r="O603" s="188">
        <v>0.13500000000000001</v>
      </c>
      <c r="P603" s="188">
        <v>0.16500000000000001</v>
      </c>
      <c r="Q603" s="144"/>
      <c r="R603" s="145" t="s">
        <v>143</v>
      </c>
      <c r="S603" s="145">
        <v>50.878653776580499</v>
      </c>
      <c r="T603" s="145">
        <v>42.955342254483689</v>
      </c>
      <c r="U603" s="145">
        <v>16.366519247598958</v>
      </c>
      <c r="V603" s="145"/>
      <c r="W603" s="145" t="s">
        <v>143</v>
      </c>
      <c r="X603" s="145" t="s">
        <v>143</v>
      </c>
      <c r="Y603" s="145">
        <v>47.759288488717395</v>
      </c>
      <c r="Z603" s="145">
        <v>53.998019064443604</v>
      </c>
      <c r="AA603" s="145">
        <v>40.096016037367981</v>
      </c>
      <c r="AB603" s="145">
        <v>45.814668471599397</v>
      </c>
      <c r="AC603" s="145">
        <v>14.605989551255629</v>
      </c>
      <c r="AD603" s="145">
        <v>18.127048943942288</v>
      </c>
    </row>
    <row r="604" spans="1:30" x14ac:dyDescent="0.25">
      <c r="A604" s="93" t="s">
        <v>5426</v>
      </c>
      <c r="B604" s="188" t="s">
        <v>143</v>
      </c>
      <c r="C604" s="188">
        <v>0.74870129870129876</v>
      </c>
      <c r="D604" s="188">
        <v>0.11363636363636363</v>
      </c>
      <c r="E604" s="188">
        <v>0.13766233766233765</v>
      </c>
      <c r="F604" s="187">
        <v>1</v>
      </c>
      <c r="G604" s="193">
        <v>1540</v>
      </c>
      <c r="H604" s="93"/>
      <c r="I604" s="188" t="s">
        <v>143</v>
      </c>
      <c r="J604" s="188" t="s">
        <v>143</v>
      </c>
      <c r="K604" s="188">
        <v>0.72599999999999998</v>
      </c>
      <c r="L604" s="188">
        <v>0.77</v>
      </c>
      <c r="M604" s="188">
        <v>9.9000000000000005E-2</v>
      </c>
      <c r="N604" s="188">
        <v>0.13</v>
      </c>
      <c r="O604" s="188">
        <v>0.121</v>
      </c>
      <c r="P604" s="188">
        <v>0.156</v>
      </c>
      <c r="Q604" s="144"/>
      <c r="R604" s="145" t="s">
        <v>143</v>
      </c>
      <c r="S604" s="145">
        <v>130.36770745718405</v>
      </c>
      <c r="T604" s="145">
        <v>21.666783316397741</v>
      </c>
      <c r="U604" s="145">
        <v>23.332083004194619</v>
      </c>
      <c r="V604" s="145"/>
      <c r="W604" s="145" t="s">
        <v>143</v>
      </c>
      <c r="X604" s="145" t="s">
        <v>143</v>
      </c>
      <c r="Y604" s="145">
        <v>122.84262182898738</v>
      </c>
      <c r="Z604" s="145">
        <v>137.89279308538073</v>
      </c>
      <c r="AA604" s="145">
        <v>18.456587775906684</v>
      </c>
      <c r="AB604" s="145">
        <v>24.876978856888798</v>
      </c>
      <c r="AC604" s="145">
        <v>20.191273086231899</v>
      </c>
      <c r="AD604" s="145">
        <v>26.472892922157339</v>
      </c>
    </row>
    <row r="605" spans="1:30" x14ac:dyDescent="0.25">
      <c r="A605" s="93" t="s">
        <v>5427</v>
      </c>
      <c r="B605" s="188">
        <v>9.019044196909809E-2</v>
      </c>
      <c r="C605" s="188">
        <v>0.5310815666546892</v>
      </c>
      <c r="D605" s="188">
        <v>0.25044915558749553</v>
      </c>
      <c r="E605" s="188">
        <v>0.12827883578871721</v>
      </c>
      <c r="F605" s="187">
        <v>1</v>
      </c>
      <c r="G605" s="193">
        <v>2783</v>
      </c>
      <c r="H605" s="93"/>
      <c r="I605" s="188">
        <v>0.08</v>
      </c>
      <c r="J605" s="188">
        <v>0.10100000000000001</v>
      </c>
      <c r="K605" s="188">
        <v>0.51300000000000001</v>
      </c>
      <c r="L605" s="188">
        <v>0.55000000000000004</v>
      </c>
      <c r="M605" s="188">
        <v>0.23499999999999999</v>
      </c>
      <c r="N605" s="188">
        <v>0.26700000000000002</v>
      </c>
      <c r="O605" s="188">
        <v>0.11600000000000001</v>
      </c>
      <c r="P605" s="188">
        <v>0.14099999999999999</v>
      </c>
      <c r="Q605" s="144"/>
      <c r="R605" s="145">
        <v>6.15273194651627</v>
      </c>
      <c r="S605" s="145">
        <v>36.729597575329947</v>
      </c>
      <c r="T605" s="145">
        <v>17.14527096839543</v>
      </c>
      <c r="U605" s="145">
        <v>8.7711018425117313</v>
      </c>
      <c r="V605" s="145"/>
      <c r="W605" s="145">
        <v>5.3915522327094543</v>
      </c>
      <c r="X605" s="145">
        <v>6.9139116603230857</v>
      </c>
      <c r="Y605" s="145">
        <v>34.857040670019984</v>
      </c>
      <c r="Z605" s="145">
        <v>38.602154480639911</v>
      </c>
      <c r="AA605" s="145">
        <v>15.872401013226119</v>
      </c>
      <c r="AB605" s="145">
        <v>18.418140923564739</v>
      </c>
      <c r="AC605" s="145">
        <v>7.8612386070509208</v>
      </c>
      <c r="AD605" s="145">
        <v>9.6809650779725409</v>
      </c>
    </row>
    <row r="606" spans="1:30" x14ac:dyDescent="0.25">
      <c r="A606" s="93" t="s">
        <v>5428</v>
      </c>
      <c r="B606" s="188">
        <v>0.31571665744327615</v>
      </c>
      <c r="C606" s="188">
        <v>0.5799667957941339</v>
      </c>
      <c r="D606" s="188">
        <v>4.454897620365246E-2</v>
      </c>
      <c r="E606" s="188">
        <v>5.9767570558937465E-2</v>
      </c>
      <c r="F606" s="187">
        <v>1</v>
      </c>
      <c r="G606" s="193">
        <v>3614</v>
      </c>
      <c r="H606" s="93"/>
      <c r="I606" s="188">
        <v>0.30099999999999999</v>
      </c>
      <c r="J606" s="188">
        <v>0.33100000000000002</v>
      </c>
      <c r="K606" s="188">
        <v>0.56399999999999995</v>
      </c>
      <c r="L606" s="188">
        <v>0.59599999999999997</v>
      </c>
      <c r="M606" s="188">
        <v>3.7999999999999999E-2</v>
      </c>
      <c r="N606" s="188">
        <v>5.1999999999999998E-2</v>
      </c>
      <c r="O606" s="188">
        <v>5.1999999999999998E-2</v>
      </c>
      <c r="P606" s="188">
        <v>6.8000000000000005E-2</v>
      </c>
      <c r="Q606" s="144"/>
      <c r="R606" s="145">
        <v>53.787654950606658</v>
      </c>
      <c r="S606" s="145">
        <v>92.796838843413283</v>
      </c>
      <c r="T606" s="145">
        <v>6.8822468336551124</v>
      </c>
      <c r="U606" s="145">
        <v>9.504011690427177</v>
      </c>
      <c r="V606" s="145"/>
      <c r="W606" s="145">
        <v>50.666639926153138</v>
      </c>
      <c r="X606" s="145">
        <v>56.908669975060178</v>
      </c>
      <c r="Y606" s="145">
        <v>88.824067090815561</v>
      </c>
      <c r="Z606" s="145">
        <v>96.769610596011006</v>
      </c>
      <c r="AA606" s="145">
        <v>5.8191486454648125</v>
      </c>
      <c r="AB606" s="145">
        <v>7.9453450218454122</v>
      </c>
      <c r="AC606" s="145">
        <v>8.236546158873125</v>
      </c>
      <c r="AD606" s="145">
        <v>10.771477221981229</v>
      </c>
    </row>
    <row r="607" spans="1:30" x14ac:dyDescent="0.25">
      <c r="A607" s="93" t="s">
        <v>5429</v>
      </c>
      <c r="B607" s="188" t="s">
        <v>143</v>
      </c>
      <c r="C607" s="188">
        <v>0.50081142486205776</v>
      </c>
      <c r="D607" s="188">
        <v>0.36806231742940604</v>
      </c>
      <c r="E607" s="188">
        <v>0.1311262577085362</v>
      </c>
      <c r="F607" s="187">
        <v>1</v>
      </c>
      <c r="G607" s="193">
        <v>3081</v>
      </c>
      <c r="H607" s="93"/>
      <c r="I607" s="188" t="s">
        <v>143</v>
      </c>
      <c r="J607" s="188" t="s">
        <v>143</v>
      </c>
      <c r="K607" s="188">
        <v>0.48299999999999998</v>
      </c>
      <c r="L607" s="188">
        <v>0.51800000000000002</v>
      </c>
      <c r="M607" s="188">
        <v>0.35099999999999998</v>
      </c>
      <c r="N607" s="188">
        <v>0.38500000000000001</v>
      </c>
      <c r="O607" s="188">
        <v>0.12</v>
      </c>
      <c r="P607" s="188">
        <v>0.14399999999999999</v>
      </c>
      <c r="Q607" s="144"/>
      <c r="R607" s="145" t="s">
        <v>143</v>
      </c>
      <c r="S607" s="145">
        <v>38.437314657758719</v>
      </c>
      <c r="T607" s="145">
        <v>28.26373928745577</v>
      </c>
      <c r="U607" s="145">
        <v>10.046277691859165</v>
      </c>
      <c r="V607" s="145"/>
      <c r="W607" s="145" t="s">
        <v>143</v>
      </c>
      <c r="X607" s="145" t="s">
        <v>143</v>
      </c>
      <c r="Y607" s="145">
        <v>36.519413826837315</v>
      </c>
      <c r="Z607" s="145">
        <v>40.355215488680123</v>
      </c>
      <c r="AA607" s="145">
        <v>26.618689060390587</v>
      </c>
      <c r="AB607" s="145">
        <v>29.908789514520954</v>
      </c>
      <c r="AC607" s="145">
        <v>9.0666285390546353</v>
      </c>
      <c r="AD607" s="145">
        <v>11.025926844663696</v>
      </c>
    </row>
    <row r="608" spans="1:30" x14ac:dyDescent="0.25">
      <c r="A608" s="93" t="s">
        <v>5430</v>
      </c>
      <c r="B608" s="188" t="s">
        <v>143</v>
      </c>
      <c r="C608" s="188">
        <v>0.68814432989690721</v>
      </c>
      <c r="D608" s="188">
        <v>0.10714285714285714</v>
      </c>
      <c r="E608" s="188">
        <v>0.20471281296023564</v>
      </c>
      <c r="F608" s="187">
        <v>1</v>
      </c>
      <c r="G608" s="193">
        <v>2716</v>
      </c>
      <c r="H608" s="93"/>
      <c r="I608" s="188" t="s">
        <v>143</v>
      </c>
      <c r="J608" s="188" t="s">
        <v>143</v>
      </c>
      <c r="K608" s="188">
        <v>0.67</v>
      </c>
      <c r="L608" s="188">
        <v>0.70499999999999996</v>
      </c>
      <c r="M608" s="188">
        <v>9.6000000000000002E-2</v>
      </c>
      <c r="N608" s="188">
        <v>0.11899999999999999</v>
      </c>
      <c r="O608" s="188">
        <v>0.19</v>
      </c>
      <c r="P608" s="188">
        <v>0.22</v>
      </c>
      <c r="Q608" s="144"/>
      <c r="R608" s="145" t="s">
        <v>143</v>
      </c>
      <c r="S608" s="145">
        <v>102.43245864970659</v>
      </c>
      <c r="T608" s="145">
        <v>18.129692214540832</v>
      </c>
      <c r="U608" s="145">
        <v>30.601638638038221</v>
      </c>
      <c r="V608" s="145"/>
      <c r="W608" s="145" t="s">
        <v>143</v>
      </c>
      <c r="X608" s="145" t="s">
        <v>143</v>
      </c>
      <c r="Y608" s="145">
        <v>97.788492796642686</v>
      </c>
      <c r="Z608" s="145">
        <v>107.07642450277049</v>
      </c>
      <c r="AA608" s="145">
        <v>16.046640710860533</v>
      </c>
      <c r="AB608" s="145">
        <v>20.21274371822113</v>
      </c>
      <c r="AC608" s="145">
        <v>28.057953467998836</v>
      </c>
      <c r="AD608" s="145">
        <v>33.145323808077606</v>
      </c>
    </row>
    <row r="609" spans="1:30" x14ac:dyDescent="0.25">
      <c r="A609" s="93" t="s">
        <v>5431</v>
      </c>
      <c r="B609" s="188">
        <v>6.2743569758378803E-2</v>
      </c>
      <c r="C609" s="188">
        <v>0.47973499610288389</v>
      </c>
      <c r="D609" s="188">
        <v>0.28877630553390493</v>
      </c>
      <c r="E609" s="188">
        <v>0.16874512860483243</v>
      </c>
      <c r="F609" s="187">
        <v>1.0000000000000002</v>
      </c>
      <c r="G609" s="193">
        <v>2566</v>
      </c>
      <c r="H609" s="93"/>
      <c r="I609" s="188">
        <v>5.3999999999999999E-2</v>
      </c>
      <c r="J609" s="188">
        <v>7.2999999999999995E-2</v>
      </c>
      <c r="K609" s="188">
        <v>0.46</v>
      </c>
      <c r="L609" s="188">
        <v>0.499</v>
      </c>
      <c r="M609" s="188">
        <v>0.27200000000000002</v>
      </c>
      <c r="N609" s="188">
        <v>0.307</v>
      </c>
      <c r="O609" s="188">
        <v>0.155</v>
      </c>
      <c r="P609" s="188">
        <v>0.184</v>
      </c>
      <c r="Q609" s="144"/>
      <c r="R609" s="145">
        <v>5.0775661017967684</v>
      </c>
      <c r="S609" s="145">
        <v>38.22474747588943</v>
      </c>
      <c r="T609" s="145">
        <v>23.355906436531178</v>
      </c>
      <c r="U609" s="145">
        <v>13.499150797580604</v>
      </c>
      <c r="V609" s="145"/>
      <c r="W609" s="145">
        <v>4.2932362958909529</v>
      </c>
      <c r="X609" s="145">
        <v>5.8618959077025838</v>
      </c>
      <c r="Y609" s="145">
        <v>36.089384689338786</v>
      </c>
      <c r="Z609" s="145">
        <v>40.360110262440074</v>
      </c>
      <c r="AA609" s="145">
        <v>21.674225139471133</v>
      </c>
      <c r="AB609" s="145">
        <v>25.037587733591224</v>
      </c>
      <c r="AC609" s="145">
        <v>12.227644334600786</v>
      </c>
      <c r="AD609" s="145">
        <v>14.770657260560423</v>
      </c>
    </row>
    <row r="610" spans="1:30" x14ac:dyDescent="0.25">
      <c r="A610" s="93" t="s">
        <v>5432</v>
      </c>
      <c r="B610" s="188">
        <v>0.26860068259385667</v>
      </c>
      <c r="C610" s="188">
        <v>0.62764505119453928</v>
      </c>
      <c r="D610" s="188">
        <v>4.778156996587031E-2</v>
      </c>
      <c r="E610" s="188">
        <v>5.597269624573379E-2</v>
      </c>
      <c r="F610" s="187">
        <v>1.0000000000000002</v>
      </c>
      <c r="G610" s="193">
        <v>2930</v>
      </c>
      <c r="H610" s="93"/>
      <c r="I610" s="188">
        <v>0.253</v>
      </c>
      <c r="J610" s="188">
        <v>0.28499999999999998</v>
      </c>
      <c r="K610" s="188">
        <v>0.61</v>
      </c>
      <c r="L610" s="188">
        <v>0.64500000000000002</v>
      </c>
      <c r="M610" s="188">
        <v>4.1000000000000002E-2</v>
      </c>
      <c r="N610" s="188">
        <v>5.6000000000000001E-2</v>
      </c>
      <c r="O610" s="188">
        <v>4.8000000000000001E-2</v>
      </c>
      <c r="P610" s="188">
        <v>6.5000000000000002E-2</v>
      </c>
      <c r="Q610" s="144"/>
      <c r="R610" s="145">
        <v>45.536101437084497</v>
      </c>
      <c r="S610" s="145">
        <v>99.995184595129729</v>
      </c>
      <c r="T610" s="145">
        <v>7.5983046790383071</v>
      </c>
      <c r="U610" s="145">
        <v>8.9405062257561063</v>
      </c>
      <c r="V610" s="145"/>
      <c r="W610" s="145">
        <v>42.354655474810528</v>
      </c>
      <c r="X610" s="145">
        <v>48.717547399358466</v>
      </c>
      <c r="Y610" s="145">
        <v>95.42488896682778</v>
      </c>
      <c r="Z610" s="145">
        <v>104.56548022343168</v>
      </c>
      <c r="AA610" s="145">
        <v>6.3396437315085947</v>
      </c>
      <c r="AB610" s="145">
        <v>8.8569656265680194</v>
      </c>
      <c r="AC610" s="145">
        <v>7.5721591851005687</v>
      </c>
      <c r="AD610" s="145">
        <v>10.308853266411644</v>
      </c>
    </row>
    <row r="611" spans="1:30" x14ac:dyDescent="0.25">
      <c r="A611" s="93" t="s">
        <v>5433</v>
      </c>
      <c r="B611" s="188" t="s">
        <v>143</v>
      </c>
      <c r="C611" s="188">
        <v>0.48274326430639058</v>
      </c>
      <c r="D611" s="188">
        <v>0.32153195279447783</v>
      </c>
      <c r="E611" s="188">
        <v>0.19572478289913159</v>
      </c>
      <c r="F611" s="187">
        <v>1</v>
      </c>
      <c r="G611" s="193">
        <v>4491</v>
      </c>
      <c r="H611" s="93"/>
      <c r="I611" s="188" t="s">
        <v>143</v>
      </c>
      <c r="J611" s="188" t="s">
        <v>143</v>
      </c>
      <c r="K611" s="188">
        <v>0.46800000000000003</v>
      </c>
      <c r="L611" s="188">
        <v>0.497</v>
      </c>
      <c r="M611" s="188">
        <v>0.308</v>
      </c>
      <c r="N611" s="188">
        <v>0.33500000000000002</v>
      </c>
      <c r="O611" s="188">
        <v>0.184</v>
      </c>
      <c r="P611" s="188">
        <v>0.20799999999999999</v>
      </c>
      <c r="Q611" s="144"/>
      <c r="R611" s="145" t="s">
        <v>143</v>
      </c>
      <c r="S611" s="145">
        <v>68.074348935504361</v>
      </c>
      <c r="T611" s="145">
        <v>45.705261681128015</v>
      </c>
      <c r="U611" s="145">
        <v>27.657471556110309</v>
      </c>
      <c r="V611" s="145"/>
      <c r="W611" s="145" t="s">
        <v>143</v>
      </c>
      <c r="X611" s="145" t="s">
        <v>143</v>
      </c>
      <c r="Y611" s="145">
        <v>65.20878614730529</v>
      </c>
      <c r="Z611" s="145">
        <v>70.939911723703432</v>
      </c>
      <c r="AA611" s="145">
        <v>43.347832394417203</v>
      </c>
      <c r="AB611" s="145">
        <v>48.062690967838826</v>
      </c>
      <c r="AC611" s="145">
        <v>25.829059365363253</v>
      </c>
      <c r="AD611" s="145">
        <v>29.485883746857365</v>
      </c>
    </row>
    <row r="612" spans="1:30" x14ac:dyDescent="0.25">
      <c r="A612" s="93" t="s">
        <v>5434</v>
      </c>
      <c r="B612" s="188" t="s">
        <v>143</v>
      </c>
      <c r="C612" s="188">
        <v>0.7209842154131848</v>
      </c>
      <c r="D612" s="188">
        <v>9.7493036211699163E-2</v>
      </c>
      <c r="E612" s="188">
        <v>0.18152274837511606</v>
      </c>
      <c r="F612" s="187">
        <v>1</v>
      </c>
      <c r="G612" s="193">
        <v>2154</v>
      </c>
      <c r="H612" s="93"/>
      <c r="I612" s="188" t="s">
        <v>143</v>
      </c>
      <c r="J612" s="188" t="s">
        <v>143</v>
      </c>
      <c r="K612" s="188">
        <v>0.70199999999999996</v>
      </c>
      <c r="L612" s="188">
        <v>0.74</v>
      </c>
      <c r="M612" s="188">
        <v>8.5999999999999993E-2</v>
      </c>
      <c r="N612" s="188">
        <v>0.111</v>
      </c>
      <c r="O612" s="188">
        <v>0.16600000000000001</v>
      </c>
      <c r="P612" s="188">
        <v>0.19800000000000001</v>
      </c>
      <c r="Q612" s="144"/>
      <c r="R612" s="145" t="s">
        <v>143</v>
      </c>
      <c r="S612" s="145">
        <v>108.51452328542521</v>
      </c>
      <c r="T612" s="145">
        <v>17.583867338342856</v>
      </c>
      <c r="U612" s="145">
        <v>28.471412307216578</v>
      </c>
      <c r="V612" s="145"/>
      <c r="W612" s="145" t="s">
        <v>143</v>
      </c>
      <c r="X612" s="145" t="s">
        <v>143</v>
      </c>
      <c r="Y612" s="145">
        <v>103.11745130397158</v>
      </c>
      <c r="Z612" s="145">
        <v>113.91159526687885</v>
      </c>
      <c r="AA612" s="145">
        <v>15.205599173296733</v>
      </c>
      <c r="AB612" s="145">
        <v>19.962135503388978</v>
      </c>
      <c r="AC612" s="145">
        <v>25.649284335827168</v>
      </c>
      <c r="AD612" s="145">
        <v>31.293540278605988</v>
      </c>
    </row>
    <row r="613" spans="1:30" x14ac:dyDescent="0.25">
      <c r="A613" s="93" t="s">
        <v>5435</v>
      </c>
      <c r="B613" s="188">
        <v>7.5162282200204988E-2</v>
      </c>
      <c r="C613" s="188">
        <v>0.53331055688418172</v>
      </c>
      <c r="D613" s="188">
        <v>0.27400068329347455</v>
      </c>
      <c r="E613" s="188">
        <v>0.11752647762213871</v>
      </c>
      <c r="F613" s="187">
        <v>1</v>
      </c>
      <c r="G613" s="193">
        <v>2927</v>
      </c>
      <c r="H613" s="93"/>
      <c r="I613" s="188">
        <v>6.6000000000000003E-2</v>
      </c>
      <c r="J613" s="188">
        <v>8.5000000000000006E-2</v>
      </c>
      <c r="K613" s="188">
        <v>0.51500000000000001</v>
      </c>
      <c r="L613" s="188">
        <v>0.55100000000000005</v>
      </c>
      <c r="M613" s="188">
        <v>0.25800000000000001</v>
      </c>
      <c r="N613" s="188">
        <v>0.28999999999999998</v>
      </c>
      <c r="O613" s="188">
        <v>0.106</v>
      </c>
      <c r="P613" s="188">
        <v>0.13</v>
      </c>
      <c r="Q613" s="144"/>
      <c r="R613" s="145">
        <v>5.5469947175680669</v>
      </c>
      <c r="S613" s="145">
        <v>38.570651713487578</v>
      </c>
      <c r="T613" s="145">
        <v>19.386346966595195</v>
      </c>
      <c r="U613" s="145">
        <v>8.4642054307295727</v>
      </c>
      <c r="V613" s="145"/>
      <c r="W613" s="145">
        <v>4.8139972347369975</v>
      </c>
      <c r="X613" s="145">
        <v>6.2799922003991364</v>
      </c>
      <c r="Y613" s="145">
        <v>36.657226039885131</v>
      </c>
      <c r="Z613" s="145">
        <v>40.484077387090025</v>
      </c>
      <c r="AA613" s="145">
        <v>18.044617775719654</v>
      </c>
      <c r="AB613" s="145">
        <v>20.728076157470735</v>
      </c>
      <c r="AC613" s="145">
        <v>7.5697410610615821</v>
      </c>
      <c r="AD613" s="145">
        <v>9.3586698003975624</v>
      </c>
    </row>
    <row r="614" spans="1:30" x14ac:dyDescent="0.25">
      <c r="A614" s="93" t="s">
        <v>5436</v>
      </c>
      <c r="B614" s="188">
        <v>0.27909454061251665</v>
      </c>
      <c r="C614" s="188">
        <v>0.61065246338215717</v>
      </c>
      <c r="D614" s="188">
        <v>5.5925432756324903E-2</v>
      </c>
      <c r="E614" s="188">
        <v>5.4327563249001329E-2</v>
      </c>
      <c r="F614" s="187">
        <v>1</v>
      </c>
      <c r="G614" s="193">
        <v>3755</v>
      </c>
      <c r="H614" s="93"/>
      <c r="I614" s="188">
        <v>0.26500000000000001</v>
      </c>
      <c r="J614" s="188">
        <v>0.29399999999999998</v>
      </c>
      <c r="K614" s="188">
        <v>0.59499999999999997</v>
      </c>
      <c r="L614" s="188">
        <v>0.626</v>
      </c>
      <c r="M614" s="188">
        <v>4.9000000000000002E-2</v>
      </c>
      <c r="N614" s="188">
        <v>6.4000000000000001E-2</v>
      </c>
      <c r="O614" s="188">
        <v>4.8000000000000001E-2</v>
      </c>
      <c r="P614" s="188">
        <v>6.2E-2</v>
      </c>
      <c r="Q614" s="144"/>
      <c r="R614" s="145">
        <v>50.932607116244924</v>
      </c>
      <c r="S614" s="145">
        <v>101.20503691267545</v>
      </c>
      <c r="T614" s="145">
        <v>8.7378005259294387</v>
      </c>
      <c r="U614" s="145">
        <v>8.9056198364963741</v>
      </c>
      <c r="V614" s="145"/>
      <c r="W614" s="145">
        <v>47.84891267963301</v>
      </c>
      <c r="X614" s="145">
        <v>54.016301552856838</v>
      </c>
      <c r="Y614" s="145">
        <v>97.062597438408233</v>
      </c>
      <c r="Z614" s="145">
        <v>105.34747638694267</v>
      </c>
      <c r="AA614" s="145">
        <v>7.5559881052893454</v>
      </c>
      <c r="AB614" s="145">
        <v>9.9196129465695329</v>
      </c>
      <c r="AC614" s="145">
        <v>7.68352435138525</v>
      </c>
      <c r="AD614" s="145">
        <v>10.127715321607498</v>
      </c>
    </row>
    <row r="615" spans="1:30" x14ac:dyDescent="0.25">
      <c r="A615" s="93" t="s">
        <v>5437</v>
      </c>
      <c r="B615" s="188" t="s">
        <v>143</v>
      </c>
      <c r="C615" s="188">
        <v>0.45449974861739567</v>
      </c>
      <c r="D615" s="188">
        <v>0.41628959276018102</v>
      </c>
      <c r="E615" s="188">
        <v>0.12921065862242334</v>
      </c>
      <c r="F615" s="187">
        <v>1</v>
      </c>
      <c r="G615" s="193">
        <v>3978</v>
      </c>
      <c r="H615" s="93"/>
      <c r="I615" s="188" t="s">
        <v>143</v>
      </c>
      <c r="J615" s="188" t="s">
        <v>143</v>
      </c>
      <c r="K615" s="188">
        <v>0.439</v>
      </c>
      <c r="L615" s="188">
        <v>0.47</v>
      </c>
      <c r="M615" s="188">
        <v>0.40100000000000002</v>
      </c>
      <c r="N615" s="188">
        <v>0.432</v>
      </c>
      <c r="O615" s="188">
        <v>0.11899999999999999</v>
      </c>
      <c r="P615" s="188">
        <v>0.14000000000000001</v>
      </c>
      <c r="Q615" s="144"/>
      <c r="R615" s="145" t="s">
        <v>143</v>
      </c>
      <c r="S615" s="145">
        <v>44.995805201912916</v>
      </c>
      <c r="T615" s="145">
        <v>40.791366866001638</v>
      </c>
      <c r="U615" s="145">
        <v>12.830024274816543</v>
      </c>
      <c r="V615" s="145"/>
      <c r="W615" s="145" t="s">
        <v>143</v>
      </c>
      <c r="X615" s="145" t="s">
        <v>143</v>
      </c>
      <c r="Y615" s="145">
        <v>42.921709047697945</v>
      </c>
      <c r="Z615" s="145">
        <v>47.069901356127886</v>
      </c>
      <c r="AA615" s="145">
        <v>38.826676283849558</v>
      </c>
      <c r="AB615" s="145">
        <v>42.756057448153719</v>
      </c>
      <c r="AC615" s="145">
        <v>11.720844377312979</v>
      </c>
      <c r="AD615" s="145">
        <v>13.939204172320107</v>
      </c>
    </row>
    <row r="616" spans="1:30" x14ac:dyDescent="0.25">
      <c r="A616" s="93" t="s">
        <v>5438</v>
      </c>
      <c r="B616" s="188" t="s">
        <v>143</v>
      </c>
      <c r="C616" s="188">
        <v>0.71657142857142853</v>
      </c>
      <c r="D616" s="188">
        <v>0.12685714285714286</v>
      </c>
      <c r="E616" s="188">
        <v>0.15657142857142858</v>
      </c>
      <c r="F616" s="187">
        <v>1</v>
      </c>
      <c r="G616" s="193">
        <v>2625</v>
      </c>
      <c r="H616" s="93"/>
      <c r="I616" s="188" t="s">
        <v>143</v>
      </c>
      <c r="J616" s="188" t="s">
        <v>143</v>
      </c>
      <c r="K616" s="188">
        <v>0.69899999999999995</v>
      </c>
      <c r="L616" s="188">
        <v>0.73299999999999998</v>
      </c>
      <c r="M616" s="188">
        <v>0.115</v>
      </c>
      <c r="N616" s="188">
        <v>0.14000000000000001</v>
      </c>
      <c r="O616" s="188">
        <v>0.14299999999999999</v>
      </c>
      <c r="P616" s="188">
        <v>0.17100000000000001</v>
      </c>
      <c r="Q616" s="144"/>
      <c r="R616" s="145" t="s">
        <v>143</v>
      </c>
      <c r="S616" s="145">
        <v>104.14415870416545</v>
      </c>
      <c r="T616" s="145">
        <v>20.388637473558866</v>
      </c>
      <c r="U616" s="145">
        <v>23.068994531514303</v>
      </c>
      <c r="V616" s="145"/>
      <c r="W616" s="145" t="s">
        <v>143</v>
      </c>
      <c r="X616" s="145" t="s">
        <v>143</v>
      </c>
      <c r="Y616" s="145">
        <v>99.437674671846878</v>
      </c>
      <c r="Z616" s="145">
        <v>108.85064273648402</v>
      </c>
      <c r="AA616" s="145">
        <v>18.198748189475296</v>
      </c>
      <c r="AB616" s="145">
        <v>22.578526757642436</v>
      </c>
      <c r="AC616" s="145">
        <v>20.838691747468435</v>
      </c>
      <c r="AD616" s="145">
        <v>25.299297315560171</v>
      </c>
    </row>
    <row r="617" spans="1:30" x14ac:dyDescent="0.25">
      <c r="A617" s="93" t="s">
        <v>5439</v>
      </c>
      <c r="B617" s="188">
        <v>6.6169617893755819E-2</v>
      </c>
      <c r="C617" s="188">
        <v>0.49021435228331778</v>
      </c>
      <c r="D617" s="188">
        <v>0.23159366262814537</v>
      </c>
      <c r="E617" s="188">
        <v>0.21202236719478099</v>
      </c>
      <c r="F617" s="187">
        <v>1</v>
      </c>
      <c r="G617" s="193">
        <v>2146</v>
      </c>
      <c r="H617" s="93"/>
      <c r="I617" s="188">
        <v>5.6000000000000001E-2</v>
      </c>
      <c r="J617" s="188">
        <v>7.6999999999999999E-2</v>
      </c>
      <c r="K617" s="188">
        <v>0.46899999999999997</v>
      </c>
      <c r="L617" s="188">
        <v>0.51100000000000001</v>
      </c>
      <c r="M617" s="188">
        <v>0.214</v>
      </c>
      <c r="N617" s="188">
        <v>0.25</v>
      </c>
      <c r="O617" s="188">
        <v>0.19500000000000001</v>
      </c>
      <c r="P617" s="188">
        <v>0.23</v>
      </c>
      <c r="Q617" s="144"/>
      <c r="R617" s="145">
        <v>4.7820926106350541</v>
      </c>
      <c r="S617" s="145">
        <v>35.032195944560904</v>
      </c>
      <c r="T617" s="145">
        <v>16.175762940252561</v>
      </c>
      <c r="U617" s="145">
        <v>15.08188221737451</v>
      </c>
      <c r="V617" s="145"/>
      <c r="W617" s="145">
        <v>3.99553618802637</v>
      </c>
      <c r="X617" s="145">
        <v>5.5686490332437382</v>
      </c>
      <c r="Y617" s="145">
        <v>32.915221756505098</v>
      </c>
      <c r="Z617" s="145">
        <v>37.14917013261671</v>
      </c>
      <c r="AA617" s="145">
        <v>14.753621961936807</v>
      </c>
      <c r="AB617" s="145">
        <v>17.597903918568317</v>
      </c>
      <c r="AC617" s="145">
        <v>13.696065111199605</v>
      </c>
      <c r="AD617" s="145">
        <v>16.467699323549414</v>
      </c>
    </row>
    <row r="618" spans="1:30" x14ac:dyDescent="0.25">
      <c r="A618" s="93" t="s">
        <v>5440</v>
      </c>
      <c r="B618" s="188">
        <v>0.27043090638930162</v>
      </c>
      <c r="C618" s="188">
        <v>0.62444279346210996</v>
      </c>
      <c r="D618" s="188">
        <v>3.8632986627043092E-2</v>
      </c>
      <c r="E618" s="188">
        <v>6.6493313521545319E-2</v>
      </c>
      <c r="F618" s="187">
        <v>0.99999999999999989</v>
      </c>
      <c r="G618" s="193">
        <v>2692</v>
      </c>
      <c r="H618" s="93"/>
      <c r="I618" s="188">
        <v>0.254</v>
      </c>
      <c r="J618" s="188">
        <v>0.28799999999999998</v>
      </c>
      <c r="K618" s="188">
        <v>0.60599999999999998</v>
      </c>
      <c r="L618" s="188">
        <v>0.64300000000000002</v>
      </c>
      <c r="M618" s="188">
        <v>3.2000000000000001E-2</v>
      </c>
      <c r="N618" s="188">
        <v>4.7E-2</v>
      </c>
      <c r="O618" s="188">
        <v>5.8000000000000003E-2</v>
      </c>
      <c r="P618" s="188">
        <v>7.6999999999999999E-2</v>
      </c>
      <c r="Q618" s="144"/>
      <c r="R618" s="145">
        <v>47.374483486452249</v>
      </c>
      <c r="S618" s="145">
        <v>100.7480145192211</v>
      </c>
      <c r="T618" s="145">
        <v>5.7759506206658147</v>
      </c>
      <c r="U618" s="145">
        <v>11.048553632710082</v>
      </c>
      <c r="V618" s="145"/>
      <c r="W618" s="145">
        <v>43.933085742324721</v>
      </c>
      <c r="X618" s="145">
        <v>50.815881230579777</v>
      </c>
      <c r="Y618" s="145">
        <v>95.931767971472965</v>
      </c>
      <c r="Z618" s="145">
        <v>105.56426106696924</v>
      </c>
      <c r="AA618" s="145">
        <v>4.665848650441319</v>
      </c>
      <c r="AB618" s="145">
        <v>6.8860525908903103</v>
      </c>
      <c r="AC618" s="145">
        <v>9.4299705976991604</v>
      </c>
      <c r="AD618" s="145">
        <v>12.667136667721003</v>
      </c>
    </row>
    <row r="619" spans="1:30" x14ac:dyDescent="0.25">
      <c r="A619" s="93" t="s">
        <v>5441</v>
      </c>
      <c r="B619" s="188" t="s">
        <v>143</v>
      </c>
      <c r="C619" s="188">
        <v>0.42248062015503873</v>
      </c>
      <c r="D619" s="188">
        <v>0.36089577950043067</v>
      </c>
      <c r="E619" s="188">
        <v>0.21662360034453057</v>
      </c>
      <c r="F619" s="187">
        <v>1</v>
      </c>
      <c r="G619" s="193">
        <v>2322</v>
      </c>
      <c r="H619" s="93"/>
      <c r="I619" s="188" t="s">
        <v>143</v>
      </c>
      <c r="J619" s="188" t="s">
        <v>143</v>
      </c>
      <c r="K619" s="188">
        <v>0.40300000000000002</v>
      </c>
      <c r="L619" s="188">
        <v>0.443</v>
      </c>
      <c r="M619" s="188">
        <v>0.34200000000000003</v>
      </c>
      <c r="N619" s="188">
        <v>0.38100000000000001</v>
      </c>
      <c r="O619" s="188">
        <v>0.2</v>
      </c>
      <c r="P619" s="188">
        <v>0.23400000000000001</v>
      </c>
      <c r="Q619" s="144"/>
      <c r="R619" s="145" t="s">
        <v>143</v>
      </c>
      <c r="S619" s="145">
        <v>33.126364365766037</v>
      </c>
      <c r="T619" s="145">
        <v>27.732439089217447</v>
      </c>
      <c r="U619" s="145">
        <v>17.029181296111659</v>
      </c>
      <c r="V619" s="145"/>
      <c r="W619" s="145" t="s">
        <v>143</v>
      </c>
      <c r="X619" s="145" t="s">
        <v>143</v>
      </c>
      <c r="Y619" s="145">
        <v>31.05338326757423</v>
      </c>
      <c r="Z619" s="145">
        <v>35.199345463957847</v>
      </c>
      <c r="AA619" s="145">
        <v>25.854756713893948</v>
      </c>
      <c r="AB619" s="145">
        <v>29.610121464540946</v>
      </c>
      <c r="AC619" s="145">
        <v>15.540965712321261</v>
      </c>
      <c r="AD619" s="145">
        <v>18.517396879902059</v>
      </c>
    </row>
    <row r="620" spans="1:30" x14ac:dyDescent="0.25">
      <c r="A620" s="93" t="s">
        <v>5442</v>
      </c>
      <c r="B620" s="188" t="s">
        <v>143</v>
      </c>
      <c r="C620" s="188">
        <v>0.6782407407407407</v>
      </c>
      <c r="D620" s="188">
        <v>7.3148148148148143E-2</v>
      </c>
      <c r="E620" s="188">
        <v>0.24861111111111112</v>
      </c>
      <c r="F620" s="187">
        <v>1</v>
      </c>
      <c r="G620" s="193">
        <v>2160</v>
      </c>
      <c r="H620" s="93"/>
      <c r="I620" s="188" t="s">
        <v>143</v>
      </c>
      <c r="J620" s="188" t="s">
        <v>143</v>
      </c>
      <c r="K620" s="188">
        <v>0.65800000000000003</v>
      </c>
      <c r="L620" s="188">
        <v>0.69799999999999995</v>
      </c>
      <c r="M620" s="188">
        <v>6.3E-2</v>
      </c>
      <c r="N620" s="188">
        <v>8.5000000000000006E-2</v>
      </c>
      <c r="O620" s="188">
        <v>0.23100000000000001</v>
      </c>
      <c r="P620" s="188">
        <v>0.26700000000000002</v>
      </c>
      <c r="Q620" s="144"/>
      <c r="R620" s="145" t="s">
        <v>143</v>
      </c>
      <c r="S620" s="145">
        <v>107.61576660316142</v>
      </c>
      <c r="T620" s="145">
        <v>12.507454516624767</v>
      </c>
      <c r="U620" s="145">
        <v>40.204190860291561</v>
      </c>
      <c r="V620" s="145"/>
      <c r="W620" s="145" t="s">
        <v>143</v>
      </c>
      <c r="X620" s="145" t="s">
        <v>143</v>
      </c>
      <c r="Y620" s="145">
        <v>102.10498547160716</v>
      </c>
      <c r="Z620" s="145">
        <v>113.12654773471567</v>
      </c>
      <c r="AA620" s="145">
        <v>10.557176793374063</v>
      </c>
      <c r="AB620" s="145">
        <v>14.457732239875471</v>
      </c>
      <c r="AC620" s="145">
        <v>36.803710628014784</v>
      </c>
      <c r="AD620" s="145">
        <v>43.604671092568339</v>
      </c>
    </row>
    <row r="621" spans="1:30" x14ac:dyDescent="0.25">
      <c r="A621" s="93" t="s">
        <v>5443</v>
      </c>
      <c r="B621" s="188">
        <v>9.5497953615279671E-2</v>
      </c>
      <c r="C621" s="188">
        <v>0.52796725784447474</v>
      </c>
      <c r="D621" s="188">
        <v>0.24556616643929058</v>
      </c>
      <c r="E621" s="188">
        <v>0.13096862210095497</v>
      </c>
      <c r="F621" s="187">
        <v>1</v>
      </c>
      <c r="G621" s="193">
        <v>733</v>
      </c>
      <c r="H621" s="93"/>
      <c r="I621" s="188">
        <v>7.5999999999999998E-2</v>
      </c>
      <c r="J621" s="188">
        <v>0.11899999999999999</v>
      </c>
      <c r="K621" s="188">
        <v>0.49199999999999999</v>
      </c>
      <c r="L621" s="188">
        <v>0.56399999999999995</v>
      </c>
      <c r="M621" s="188">
        <v>0.216</v>
      </c>
      <c r="N621" s="188">
        <v>0.27800000000000002</v>
      </c>
      <c r="O621" s="188">
        <v>0.108</v>
      </c>
      <c r="P621" s="188">
        <v>0.157</v>
      </c>
      <c r="Q621" s="144"/>
      <c r="R621" s="145">
        <v>6.8752990153457914</v>
      </c>
      <c r="S621" s="145">
        <v>38.688747790635411</v>
      </c>
      <c r="T621" s="145">
        <v>18.30565685081103</v>
      </c>
      <c r="U621" s="145">
        <v>9.5652313762526724</v>
      </c>
      <c r="V621" s="145"/>
      <c r="W621" s="145">
        <v>5.2646584154952958</v>
      </c>
      <c r="X621" s="145">
        <v>8.4859396151962869</v>
      </c>
      <c r="Y621" s="145">
        <v>34.834095022962074</v>
      </c>
      <c r="Z621" s="145">
        <v>42.543400558308747</v>
      </c>
      <c r="AA621" s="145">
        <v>15.631387568852748</v>
      </c>
      <c r="AB621" s="145">
        <v>20.979926132769311</v>
      </c>
      <c r="AC621" s="145">
        <v>7.6517865912019083</v>
      </c>
      <c r="AD621" s="145">
        <v>11.478676161303436</v>
      </c>
    </row>
    <row r="622" spans="1:30" x14ac:dyDescent="0.25">
      <c r="A622" s="93" t="s">
        <v>5444</v>
      </c>
      <c r="B622" s="188">
        <v>0.26736842105263159</v>
      </c>
      <c r="C622" s="188">
        <v>0.61473684210526314</v>
      </c>
      <c r="D622" s="188">
        <v>3.6842105263157891E-2</v>
      </c>
      <c r="E622" s="188">
        <v>8.1052631578947362E-2</v>
      </c>
      <c r="F622" s="187">
        <v>1</v>
      </c>
      <c r="G622" s="193">
        <v>950</v>
      </c>
      <c r="H622" s="93"/>
      <c r="I622" s="188">
        <v>0.24</v>
      </c>
      <c r="J622" s="188">
        <v>0.29599999999999999</v>
      </c>
      <c r="K622" s="188">
        <v>0.58299999999999996</v>
      </c>
      <c r="L622" s="188">
        <v>0.64500000000000002</v>
      </c>
      <c r="M622" s="188">
        <v>2.7E-2</v>
      </c>
      <c r="N622" s="188">
        <v>5.0999999999999997E-2</v>
      </c>
      <c r="O622" s="188">
        <v>6.5000000000000002E-2</v>
      </c>
      <c r="P622" s="188">
        <v>0.1</v>
      </c>
      <c r="Q622" s="144"/>
      <c r="R622" s="145">
        <v>44.943912641505044</v>
      </c>
      <c r="S622" s="145">
        <v>96.256711697550884</v>
      </c>
      <c r="T622" s="145">
        <v>5.7763294907632732</v>
      </c>
      <c r="U622" s="145">
        <v>12.381625586205519</v>
      </c>
      <c r="V622" s="145"/>
      <c r="W622" s="145">
        <v>39.416650138568258</v>
      </c>
      <c r="X622" s="145">
        <v>50.47117514444183</v>
      </c>
      <c r="Y622" s="145">
        <v>88.449774798548319</v>
      </c>
      <c r="Z622" s="145">
        <v>104.06364859655345</v>
      </c>
      <c r="AA622" s="145">
        <v>3.862628827996978</v>
      </c>
      <c r="AB622" s="145">
        <v>7.6900301535295679</v>
      </c>
      <c r="AC622" s="145">
        <v>9.6160318951552064</v>
      </c>
      <c r="AD622" s="145">
        <v>15.147219277255832</v>
      </c>
    </row>
    <row r="623" spans="1:30" x14ac:dyDescent="0.25">
      <c r="A623" s="93" t="s">
        <v>5445</v>
      </c>
      <c r="B623" s="188" t="s">
        <v>143</v>
      </c>
      <c r="C623" s="188">
        <v>0.52426035502958579</v>
      </c>
      <c r="D623" s="188">
        <v>0.378698224852071</v>
      </c>
      <c r="E623" s="188">
        <v>9.70414201183432E-2</v>
      </c>
      <c r="F623" s="187">
        <v>1</v>
      </c>
      <c r="G623" s="193">
        <v>845</v>
      </c>
      <c r="H623" s="93"/>
      <c r="I623" s="188" t="s">
        <v>143</v>
      </c>
      <c r="J623" s="188" t="s">
        <v>143</v>
      </c>
      <c r="K623" s="188">
        <v>0.49099999999999999</v>
      </c>
      <c r="L623" s="188">
        <v>0.55800000000000005</v>
      </c>
      <c r="M623" s="188">
        <v>0.34699999999999998</v>
      </c>
      <c r="N623" s="188">
        <v>0.41199999999999998</v>
      </c>
      <c r="O623" s="188">
        <v>7.9000000000000001E-2</v>
      </c>
      <c r="P623" s="188">
        <v>0.11899999999999999</v>
      </c>
      <c r="Q623" s="144"/>
      <c r="R623" s="145" t="s">
        <v>143</v>
      </c>
      <c r="S623" s="145">
        <v>44.233148996122992</v>
      </c>
      <c r="T623" s="145">
        <v>32.388198521564021</v>
      </c>
      <c r="U623" s="145">
        <v>8.2677394174586123</v>
      </c>
      <c r="V623" s="145"/>
      <c r="W623" s="145" t="s">
        <v>143</v>
      </c>
      <c r="X623" s="145" t="s">
        <v>143</v>
      </c>
      <c r="Y623" s="145">
        <v>40.114051547482987</v>
      </c>
      <c r="Z623" s="145">
        <v>48.352246444762997</v>
      </c>
      <c r="AA623" s="145">
        <v>28.839510056978231</v>
      </c>
      <c r="AB623" s="145">
        <v>35.936886986149815</v>
      </c>
      <c r="AC623" s="145">
        <v>6.478222018582743</v>
      </c>
      <c r="AD623" s="145">
        <v>10.057256816334482</v>
      </c>
    </row>
    <row r="624" spans="1:30" x14ac:dyDescent="0.25">
      <c r="A624" s="93" t="s">
        <v>5446</v>
      </c>
      <c r="B624" s="188" t="s">
        <v>143</v>
      </c>
      <c r="C624" s="188">
        <v>0.68788819875776397</v>
      </c>
      <c r="D624" s="188">
        <v>0.10559006211180125</v>
      </c>
      <c r="E624" s="188">
        <v>0.20652173913043478</v>
      </c>
      <c r="F624" s="187">
        <v>1</v>
      </c>
      <c r="G624" s="193">
        <v>644</v>
      </c>
      <c r="H624" s="93"/>
      <c r="I624" s="188" t="s">
        <v>143</v>
      </c>
      <c r="J624" s="188" t="s">
        <v>143</v>
      </c>
      <c r="K624" s="188">
        <v>0.65100000000000002</v>
      </c>
      <c r="L624" s="188">
        <v>0.72199999999999998</v>
      </c>
      <c r="M624" s="188">
        <v>8.4000000000000005E-2</v>
      </c>
      <c r="N624" s="188">
        <v>0.13200000000000001</v>
      </c>
      <c r="O624" s="188">
        <v>0.17699999999999999</v>
      </c>
      <c r="P624" s="188">
        <v>0.23899999999999999</v>
      </c>
      <c r="Q624" s="144"/>
      <c r="R624" s="145" t="s">
        <v>143</v>
      </c>
      <c r="S624" s="145">
        <v>99.219542752479938</v>
      </c>
      <c r="T624" s="145">
        <v>16.961042047956202</v>
      </c>
      <c r="U624" s="145">
        <v>30.906790087708501</v>
      </c>
      <c r="V624" s="145"/>
      <c r="W624" s="145" t="s">
        <v>143</v>
      </c>
      <c r="X624" s="145" t="s">
        <v>143</v>
      </c>
      <c r="Y624" s="145">
        <v>89.979979784833432</v>
      </c>
      <c r="Z624" s="145">
        <v>108.45910572012644</v>
      </c>
      <c r="AA624" s="145">
        <v>12.92965825227499</v>
      </c>
      <c r="AB624" s="145">
        <v>20.992425843637413</v>
      </c>
      <c r="AC624" s="145">
        <v>25.65407126874441</v>
      </c>
      <c r="AD624" s="145">
        <v>36.159508906672592</v>
      </c>
    </row>
    <row r="625" spans="1:30" x14ac:dyDescent="0.25">
      <c r="A625" s="93" t="s">
        <v>5447</v>
      </c>
      <c r="B625" s="188">
        <v>6.8389057750759874E-2</v>
      </c>
      <c r="C625" s="188">
        <v>0.52051671732522797</v>
      </c>
      <c r="D625" s="188">
        <v>0.27507598784194531</v>
      </c>
      <c r="E625" s="188">
        <v>0.13601823708206687</v>
      </c>
      <c r="F625" s="187">
        <v>1</v>
      </c>
      <c r="G625" s="193">
        <v>1316</v>
      </c>
      <c r="H625" s="93"/>
      <c r="I625" s="188">
        <v>5.6000000000000001E-2</v>
      </c>
      <c r="J625" s="188">
        <v>8.3000000000000004E-2</v>
      </c>
      <c r="K625" s="188">
        <v>0.49399999999999999</v>
      </c>
      <c r="L625" s="188">
        <v>0.54700000000000004</v>
      </c>
      <c r="M625" s="188">
        <v>0.252</v>
      </c>
      <c r="N625" s="188">
        <v>0.3</v>
      </c>
      <c r="O625" s="188">
        <v>0.11899999999999999</v>
      </c>
      <c r="P625" s="188">
        <v>0.156</v>
      </c>
      <c r="Q625" s="144"/>
      <c r="R625" s="145">
        <v>4.7553448981183832</v>
      </c>
      <c r="S625" s="145">
        <v>38.200651652317319</v>
      </c>
      <c r="T625" s="145">
        <v>20.393102306672414</v>
      </c>
      <c r="U625" s="145">
        <v>9.6328145656215352</v>
      </c>
      <c r="V625" s="145"/>
      <c r="W625" s="145">
        <v>3.7728804635209743</v>
      </c>
      <c r="X625" s="145">
        <v>5.7378093327157922</v>
      </c>
      <c r="Y625" s="145">
        <v>35.339890780520236</v>
      </c>
      <c r="Z625" s="145">
        <v>41.061412524114402</v>
      </c>
      <c r="AA625" s="145">
        <v>18.292300491128405</v>
      </c>
      <c r="AB625" s="145">
        <v>22.493904122216424</v>
      </c>
      <c r="AC625" s="145">
        <v>8.2216334505512982</v>
      </c>
      <c r="AD625" s="145">
        <v>11.043995680691772</v>
      </c>
    </row>
    <row r="626" spans="1:30" x14ac:dyDescent="0.25">
      <c r="A626" s="93" t="s">
        <v>5448</v>
      </c>
      <c r="B626" s="188">
        <v>0.28623188405797101</v>
      </c>
      <c r="C626" s="188">
        <v>0.61352657004830913</v>
      </c>
      <c r="D626" s="188">
        <v>3.92512077294686E-2</v>
      </c>
      <c r="E626" s="188">
        <v>6.0990338164251208E-2</v>
      </c>
      <c r="F626" s="187">
        <v>1</v>
      </c>
      <c r="G626" s="193">
        <v>1656</v>
      </c>
      <c r="H626" s="93"/>
      <c r="I626" s="188">
        <v>0.26500000000000001</v>
      </c>
      <c r="J626" s="188">
        <v>0.308</v>
      </c>
      <c r="K626" s="188">
        <v>0.59</v>
      </c>
      <c r="L626" s="188">
        <v>0.63700000000000001</v>
      </c>
      <c r="M626" s="188">
        <v>3.1E-2</v>
      </c>
      <c r="N626" s="188">
        <v>0.05</v>
      </c>
      <c r="O626" s="188">
        <v>0.05</v>
      </c>
      <c r="P626" s="188">
        <v>7.3999999999999996E-2</v>
      </c>
      <c r="Q626" s="144"/>
      <c r="R626" s="145">
        <v>46.079804337992144</v>
      </c>
      <c r="S626" s="145">
        <v>96.35843096045663</v>
      </c>
      <c r="T626" s="145">
        <v>6.3296326839581489</v>
      </c>
      <c r="U626" s="145">
        <v>9.3863804419099814</v>
      </c>
      <c r="V626" s="145"/>
      <c r="W626" s="145">
        <v>41.931433937124005</v>
      </c>
      <c r="X626" s="145">
        <v>50.228174738860282</v>
      </c>
      <c r="Y626" s="145">
        <v>90.433286586202613</v>
      </c>
      <c r="Z626" s="145">
        <v>102.28357533471065</v>
      </c>
      <c r="AA626" s="145">
        <v>4.7908478363543701</v>
      </c>
      <c r="AB626" s="145">
        <v>7.8684175315619278</v>
      </c>
      <c r="AC626" s="145">
        <v>7.555780108162601</v>
      </c>
      <c r="AD626" s="145">
        <v>11.216980775657362</v>
      </c>
    </row>
    <row r="627" spans="1:30" x14ac:dyDescent="0.25">
      <c r="A627" s="93" t="s">
        <v>5449</v>
      </c>
      <c r="B627" s="188" t="s">
        <v>143</v>
      </c>
      <c r="C627" s="188">
        <v>0.42648083623693378</v>
      </c>
      <c r="D627" s="188">
        <v>0.38954703832752613</v>
      </c>
      <c r="E627" s="188">
        <v>0.18397212543554006</v>
      </c>
      <c r="F627" s="187">
        <v>1</v>
      </c>
      <c r="G627" s="193">
        <v>1435</v>
      </c>
      <c r="H627" s="93"/>
      <c r="I627" s="188" t="s">
        <v>143</v>
      </c>
      <c r="J627" s="188" t="s">
        <v>143</v>
      </c>
      <c r="K627" s="188">
        <v>0.40100000000000002</v>
      </c>
      <c r="L627" s="188">
        <v>0.45200000000000001</v>
      </c>
      <c r="M627" s="188">
        <v>0.36499999999999999</v>
      </c>
      <c r="N627" s="188">
        <v>0.41499999999999998</v>
      </c>
      <c r="O627" s="188">
        <v>0.16500000000000001</v>
      </c>
      <c r="P627" s="188">
        <v>0.20499999999999999</v>
      </c>
      <c r="Q627" s="144"/>
      <c r="R627" s="145" t="s">
        <v>143</v>
      </c>
      <c r="S627" s="145">
        <v>33.749654620122683</v>
      </c>
      <c r="T627" s="145">
        <v>31.700374398538418</v>
      </c>
      <c r="U627" s="145">
        <v>14.358934570054517</v>
      </c>
      <c r="V627" s="145"/>
      <c r="W627" s="145" t="s">
        <v>143</v>
      </c>
      <c r="X627" s="145" t="s">
        <v>143</v>
      </c>
      <c r="Y627" s="145">
        <v>31.075726717959089</v>
      </c>
      <c r="Z627" s="145">
        <v>36.423582522286274</v>
      </c>
      <c r="AA627" s="145">
        <v>29.072439762562379</v>
      </c>
      <c r="AB627" s="145">
        <v>34.328309034514461</v>
      </c>
      <c r="AC627" s="145">
        <v>12.626821158253877</v>
      </c>
      <c r="AD627" s="145">
        <v>16.091047981855159</v>
      </c>
    </row>
    <row r="628" spans="1:30" x14ac:dyDescent="0.25">
      <c r="A628" s="93" t="s">
        <v>5450</v>
      </c>
      <c r="B628" s="188" t="s">
        <v>143</v>
      </c>
      <c r="C628" s="188">
        <v>0.65783822476735865</v>
      </c>
      <c r="D628" s="188">
        <v>8.8045812455261274E-2</v>
      </c>
      <c r="E628" s="188">
        <v>0.25411596277738008</v>
      </c>
      <c r="F628" s="187">
        <v>1</v>
      </c>
      <c r="G628" s="193">
        <v>1397</v>
      </c>
      <c r="H628" s="93"/>
      <c r="I628" s="188" t="s">
        <v>143</v>
      </c>
      <c r="J628" s="188" t="s">
        <v>143</v>
      </c>
      <c r="K628" s="188">
        <v>0.63300000000000001</v>
      </c>
      <c r="L628" s="188">
        <v>0.68200000000000005</v>
      </c>
      <c r="M628" s="188">
        <v>7.3999999999999996E-2</v>
      </c>
      <c r="N628" s="188">
        <v>0.104</v>
      </c>
      <c r="O628" s="188">
        <v>0.23200000000000001</v>
      </c>
      <c r="P628" s="188">
        <v>0.27800000000000002</v>
      </c>
      <c r="Q628" s="144"/>
      <c r="R628" s="145" t="s">
        <v>143</v>
      </c>
      <c r="S628" s="145">
        <v>107.81620945108193</v>
      </c>
      <c r="T628" s="145">
        <v>19.058748085608045</v>
      </c>
      <c r="U628" s="145">
        <v>42.882377265031721</v>
      </c>
      <c r="V628" s="145"/>
      <c r="W628" s="145" t="s">
        <v>143</v>
      </c>
      <c r="X628" s="145" t="s">
        <v>143</v>
      </c>
      <c r="Y628" s="145">
        <v>100.84541342864151</v>
      </c>
      <c r="Z628" s="145">
        <v>114.78700547352236</v>
      </c>
      <c r="AA628" s="145">
        <v>15.690547978588555</v>
      </c>
      <c r="AB628" s="145">
        <v>22.426948192627535</v>
      </c>
      <c r="AC628" s="145">
        <v>38.421495134096091</v>
      </c>
      <c r="AD628" s="145">
        <v>47.343259395967351</v>
      </c>
    </row>
    <row r="629" spans="1:30" x14ac:dyDescent="0.25">
      <c r="A629" s="93" t="s">
        <v>5451</v>
      </c>
      <c r="B629" s="188">
        <v>7.41704619388419E-2</v>
      </c>
      <c r="C629" s="188">
        <v>0.54261548471047494</v>
      </c>
      <c r="D629" s="188">
        <v>0.21405335068314899</v>
      </c>
      <c r="E629" s="188">
        <v>0.16916070266753416</v>
      </c>
      <c r="F629" s="187">
        <v>1</v>
      </c>
      <c r="G629" s="193">
        <v>1537</v>
      </c>
      <c r="H629" s="93"/>
      <c r="I629" s="188">
        <v>6.2E-2</v>
      </c>
      <c r="J629" s="188">
        <v>8.7999999999999995E-2</v>
      </c>
      <c r="K629" s="188">
        <v>0.51800000000000002</v>
      </c>
      <c r="L629" s="188">
        <v>0.56699999999999995</v>
      </c>
      <c r="M629" s="188">
        <v>0.19400000000000001</v>
      </c>
      <c r="N629" s="188">
        <v>0.23499999999999999</v>
      </c>
      <c r="O629" s="188">
        <v>0.151</v>
      </c>
      <c r="P629" s="188">
        <v>0.189</v>
      </c>
      <c r="Q629" s="144"/>
      <c r="R629" s="145">
        <v>4.930240393001907</v>
      </c>
      <c r="S629" s="145">
        <v>36.294682914955224</v>
      </c>
      <c r="T629" s="145">
        <v>13.986884442866002</v>
      </c>
      <c r="U629" s="145">
        <v>11.286306890447882</v>
      </c>
      <c r="V629" s="145"/>
      <c r="W629" s="145">
        <v>4.0251921258464893</v>
      </c>
      <c r="X629" s="145">
        <v>5.8352886601573246</v>
      </c>
      <c r="Y629" s="145">
        <v>33.831390028875475</v>
      </c>
      <c r="Z629" s="145">
        <v>38.757975801034974</v>
      </c>
      <c r="AA629" s="145">
        <v>12.475485517069488</v>
      </c>
      <c r="AB629" s="145">
        <v>15.498283368662515</v>
      </c>
      <c r="AC629" s="145">
        <v>9.9144106923918063</v>
      </c>
      <c r="AD629" s="145">
        <v>12.658203088503958</v>
      </c>
    </row>
    <row r="630" spans="1:30" x14ac:dyDescent="0.25">
      <c r="A630" s="93" t="s">
        <v>5452</v>
      </c>
      <c r="B630" s="188">
        <v>0.30694891854578921</v>
      </c>
      <c r="C630" s="188">
        <v>0.58858720662678321</v>
      </c>
      <c r="D630" s="188">
        <v>4.049700874367234E-2</v>
      </c>
      <c r="E630" s="188">
        <v>6.3966866083755181E-2</v>
      </c>
      <c r="F630" s="187">
        <v>1</v>
      </c>
      <c r="G630" s="193">
        <v>2173</v>
      </c>
      <c r="H630" s="93"/>
      <c r="I630" s="188">
        <v>0.28799999999999998</v>
      </c>
      <c r="J630" s="188">
        <v>0.32700000000000001</v>
      </c>
      <c r="K630" s="188">
        <v>0.56799999999999995</v>
      </c>
      <c r="L630" s="188">
        <v>0.60899999999999999</v>
      </c>
      <c r="M630" s="188">
        <v>3.3000000000000002E-2</v>
      </c>
      <c r="N630" s="188">
        <v>0.05</v>
      </c>
      <c r="O630" s="188">
        <v>5.3999999999999999E-2</v>
      </c>
      <c r="P630" s="188">
        <v>7.4999999999999997E-2</v>
      </c>
      <c r="Q630" s="144"/>
      <c r="R630" s="145">
        <v>56.556724638111582</v>
      </c>
      <c r="S630" s="145">
        <v>103.19058235831949</v>
      </c>
      <c r="T630" s="145">
        <v>6.1049908492484093</v>
      </c>
      <c r="U630" s="145">
        <v>11.202088072665642</v>
      </c>
      <c r="V630" s="145"/>
      <c r="W630" s="145">
        <v>52.264549795992053</v>
      </c>
      <c r="X630" s="145">
        <v>60.848899480231111</v>
      </c>
      <c r="Y630" s="145">
        <v>97.535214457214835</v>
      </c>
      <c r="Z630" s="145">
        <v>108.84595025942414</v>
      </c>
      <c r="AA630" s="145">
        <v>4.8294341952922863</v>
      </c>
      <c r="AB630" s="145">
        <v>7.3805475032045322</v>
      </c>
      <c r="AC630" s="145">
        <v>9.3397966025287751</v>
      </c>
      <c r="AD630" s="145">
        <v>13.064379542802509</v>
      </c>
    </row>
    <row r="631" spans="1:30" x14ac:dyDescent="0.25">
      <c r="A631" s="93" t="s">
        <v>5453</v>
      </c>
      <c r="B631" s="188" t="s">
        <v>143</v>
      </c>
      <c r="C631" s="188">
        <v>0.4228855721393035</v>
      </c>
      <c r="D631" s="188">
        <v>0.33333333333333331</v>
      </c>
      <c r="E631" s="188">
        <v>0.24378109452736318</v>
      </c>
      <c r="F631" s="187">
        <v>1</v>
      </c>
      <c r="G631" s="193">
        <v>1206</v>
      </c>
      <c r="H631" s="93"/>
      <c r="I631" s="188" t="s">
        <v>143</v>
      </c>
      <c r="J631" s="188" t="s">
        <v>143</v>
      </c>
      <c r="K631" s="188">
        <v>0.39500000000000002</v>
      </c>
      <c r="L631" s="188">
        <v>0.45100000000000001</v>
      </c>
      <c r="M631" s="188">
        <v>0.307</v>
      </c>
      <c r="N631" s="188">
        <v>0.36</v>
      </c>
      <c r="O631" s="188">
        <v>0.22</v>
      </c>
      <c r="P631" s="188">
        <v>0.26900000000000002</v>
      </c>
      <c r="Q631" s="144"/>
      <c r="R631" s="145" t="s">
        <v>143</v>
      </c>
      <c r="S631" s="145">
        <v>22.242494691119017</v>
      </c>
      <c r="T631" s="145">
        <v>17.424207084967907</v>
      </c>
      <c r="U631" s="145">
        <v>12.922536305271827</v>
      </c>
      <c r="V631" s="145"/>
      <c r="W631" s="145" t="s">
        <v>143</v>
      </c>
      <c r="X631" s="145" t="s">
        <v>143</v>
      </c>
      <c r="Y631" s="145">
        <v>20.312062820898866</v>
      </c>
      <c r="Z631" s="145">
        <v>24.172926561339168</v>
      </c>
      <c r="AA631" s="145">
        <v>15.720887779298138</v>
      </c>
      <c r="AB631" s="145">
        <v>19.127526390637676</v>
      </c>
      <c r="AC631" s="145">
        <v>11.445367365848186</v>
      </c>
      <c r="AD631" s="145">
        <v>14.399705244695467</v>
      </c>
    </row>
    <row r="632" spans="1:30" x14ac:dyDescent="0.25">
      <c r="A632" s="93" t="s">
        <v>5454</v>
      </c>
      <c r="B632" s="188" t="s">
        <v>143</v>
      </c>
      <c r="C632" s="188">
        <v>0.7988069414316703</v>
      </c>
      <c r="D632" s="188">
        <v>5.2060737527114966E-2</v>
      </c>
      <c r="E632" s="188">
        <v>0.14913232104121474</v>
      </c>
      <c r="F632" s="187">
        <v>1</v>
      </c>
      <c r="G632" s="193">
        <v>1844</v>
      </c>
      <c r="H632" s="93"/>
      <c r="I632" s="188" t="s">
        <v>143</v>
      </c>
      <c r="J632" s="188" t="s">
        <v>143</v>
      </c>
      <c r="K632" s="188">
        <v>0.78</v>
      </c>
      <c r="L632" s="188">
        <v>0.81599999999999995</v>
      </c>
      <c r="M632" s="188">
        <v>4.2999999999999997E-2</v>
      </c>
      <c r="N632" s="188">
        <v>6.3E-2</v>
      </c>
      <c r="O632" s="188">
        <v>0.13400000000000001</v>
      </c>
      <c r="P632" s="188">
        <v>0.16600000000000001</v>
      </c>
      <c r="Q632" s="144"/>
      <c r="R632" s="145" t="s">
        <v>143</v>
      </c>
      <c r="S632" s="145">
        <v>140.42491780714843</v>
      </c>
      <c r="T632" s="145">
        <v>10.002842087344158</v>
      </c>
      <c r="U632" s="145">
        <v>26.849175938171893</v>
      </c>
      <c r="V632" s="145"/>
      <c r="W632" s="145" t="s">
        <v>143</v>
      </c>
      <c r="X632" s="145" t="s">
        <v>143</v>
      </c>
      <c r="Y632" s="145">
        <v>133.25360153602625</v>
      </c>
      <c r="Z632" s="145">
        <v>147.59623407827061</v>
      </c>
      <c r="AA632" s="145">
        <v>8.0018569281944245</v>
      </c>
      <c r="AB632" s="145">
        <v>12.003827246493891</v>
      </c>
      <c r="AC632" s="145">
        <v>23.675806132106018</v>
      </c>
      <c r="AD632" s="145">
        <v>30.022545744237767</v>
      </c>
    </row>
    <row r="633" spans="1:30" x14ac:dyDescent="0.25">
      <c r="A633" s="93" t="s">
        <v>5455</v>
      </c>
      <c r="B633" s="188">
        <v>7.5848303393213579E-2</v>
      </c>
      <c r="C633" s="188">
        <v>0.48702594810379241</v>
      </c>
      <c r="D633" s="188">
        <v>0.26746506986027946</v>
      </c>
      <c r="E633" s="188">
        <v>0.16966067864271456</v>
      </c>
      <c r="F633" s="187">
        <v>1</v>
      </c>
      <c r="G633" s="193">
        <v>1002</v>
      </c>
      <c r="H633" s="93"/>
      <c r="I633" s="188">
        <v>6.0999999999999999E-2</v>
      </c>
      <c r="J633" s="188">
        <v>9.4E-2</v>
      </c>
      <c r="K633" s="188">
        <v>0.45600000000000002</v>
      </c>
      <c r="L633" s="188">
        <v>0.51800000000000002</v>
      </c>
      <c r="M633" s="188">
        <v>0.24099999999999999</v>
      </c>
      <c r="N633" s="188">
        <v>0.29599999999999999</v>
      </c>
      <c r="O633" s="188">
        <v>0.14799999999999999</v>
      </c>
      <c r="P633" s="188">
        <v>0.19400000000000001</v>
      </c>
      <c r="Q633" s="144"/>
      <c r="R633" s="145">
        <v>5.469857507729726</v>
      </c>
      <c r="S633" s="145">
        <v>34.238239054187957</v>
      </c>
      <c r="T633" s="145">
        <v>18.207136741515637</v>
      </c>
      <c r="U633" s="145">
        <v>11.905492683622796</v>
      </c>
      <c r="V633" s="145"/>
      <c r="W633" s="145">
        <v>4.2400835609125735</v>
      </c>
      <c r="X633" s="145">
        <v>6.6996314545468785</v>
      </c>
      <c r="Y633" s="145">
        <v>31.200450228554018</v>
      </c>
      <c r="Z633" s="145">
        <v>37.276027879821896</v>
      </c>
      <c r="AA633" s="145">
        <v>16.027268078066008</v>
      </c>
      <c r="AB633" s="145">
        <v>20.387005404965265</v>
      </c>
      <c r="AC633" s="145">
        <v>10.115797855212623</v>
      </c>
      <c r="AD633" s="145">
        <v>13.69518751203297</v>
      </c>
    </row>
    <row r="634" spans="1:30" x14ac:dyDescent="0.25">
      <c r="A634" s="93" t="s">
        <v>5456</v>
      </c>
      <c r="B634" s="188">
        <v>0.27438016528925618</v>
      </c>
      <c r="C634" s="188">
        <v>0.55371900826446285</v>
      </c>
      <c r="D634" s="188">
        <v>0.1231404958677686</v>
      </c>
      <c r="E634" s="188">
        <v>4.8760330578512395E-2</v>
      </c>
      <c r="F634" s="187">
        <v>1.0000000000000002</v>
      </c>
      <c r="G634" s="193">
        <v>1210</v>
      </c>
      <c r="H634" s="93"/>
      <c r="I634" s="188">
        <v>0.25</v>
      </c>
      <c r="J634" s="188">
        <v>0.3</v>
      </c>
      <c r="K634" s="188">
        <v>0.52600000000000002</v>
      </c>
      <c r="L634" s="188">
        <v>0.58199999999999996</v>
      </c>
      <c r="M634" s="188">
        <v>0.106</v>
      </c>
      <c r="N634" s="188">
        <v>0.14299999999999999</v>
      </c>
      <c r="O634" s="188">
        <v>3.7999999999999999E-2</v>
      </c>
      <c r="P634" s="188">
        <v>6.2E-2</v>
      </c>
      <c r="Q634" s="144"/>
      <c r="R634" s="145">
        <v>45.238750039257916</v>
      </c>
      <c r="S634" s="145">
        <v>86.100592746748134</v>
      </c>
      <c r="T634" s="145">
        <v>18.375953934205327</v>
      </c>
      <c r="U634" s="145">
        <v>7.6111513536162372</v>
      </c>
      <c r="V634" s="145"/>
      <c r="W634" s="145">
        <v>40.372464076758547</v>
      </c>
      <c r="X634" s="145">
        <v>50.105036001757284</v>
      </c>
      <c r="Y634" s="145">
        <v>79.580934797055335</v>
      </c>
      <c r="Z634" s="145">
        <v>92.620250696440934</v>
      </c>
      <c r="AA634" s="145">
        <v>15.425336999759192</v>
      </c>
      <c r="AB634" s="145">
        <v>21.326570868651462</v>
      </c>
      <c r="AC634" s="145">
        <v>5.6690118417826953</v>
      </c>
      <c r="AD634" s="145">
        <v>9.5532908654497781</v>
      </c>
    </row>
    <row r="635" spans="1:30" x14ac:dyDescent="0.25">
      <c r="A635" s="93" t="s">
        <v>5457</v>
      </c>
      <c r="B635" s="188" t="s">
        <v>143</v>
      </c>
      <c r="C635" s="188">
        <v>0.49452736318407958</v>
      </c>
      <c r="D635" s="188">
        <v>0.40995024875621888</v>
      </c>
      <c r="E635" s="188">
        <v>9.5522388059701493E-2</v>
      </c>
      <c r="F635" s="187">
        <v>0.99999999999999989</v>
      </c>
      <c r="G635" s="193">
        <v>1005</v>
      </c>
      <c r="H635" s="93"/>
      <c r="I635" s="188" t="s">
        <v>143</v>
      </c>
      <c r="J635" s="188" t="s">
        <v>143</v>
      </c>
      <c r="K635" s="188">
        <v>0.46400000000000002</v>
      </c>
      <c r="L635" s="188">
        <v>0.52500000000000002</v>
      </c>
      <c r="M635" s="188">
        <v>0.38</v>
      </c>
      <c r="N635" s="188">
        <v>0.441</v>
      </c>
      <c r="O635" s="188">
        <v>7.9000000000000001E-2</v>
      </c>
      <c r="P635" s="188">
        <v>0.115</v>
      </c>
      <c r="Q635" s="144"/>
      <c r="R635" s="145" t="s">
        <v>143</v>
      </c>
      <c r="S635" s="145">
        <v>34.824646559443835</v>
      </c>
      <c r="T635" s="145">
        <v>28.345980643763127</v>
      </c>
      <c r="U635" s="145">
        <v>6.777531244095389</v>
      </c>
      <c r="V635" s="145"/>
      <c r="W635" s="145" t="s">
        <v>143</v>
      </c>
      <c r="X635" s="145" t="s">
        <v>143</v>
      </c>
      <c r="Y635" s="145">
        <v>31.762932740412399</v>
      </c>
      <c r="Z635" s="145">
        <v>37.886360378475274</v>
      </c>
      <c r="AA635" s="145">
        <v>25.608828428398468</v>
      </c>
      <c r="AB635" s="145">
        <v>31.083132859127787</v>
      </c>
      <c r="AC635" s="145">
        <v>5.4217426275513816</v>
      </c>
      <c r="AD635" s="145">
        <v>8.1333198606393964</v>
      </c>
    </row>
    <row r="636" spans="1:30" x14ac:dyDescent="0.25">
      <c r="A636" s="93" t="s">
        <v>5458</v>
      </c>
      <c r="B636" s="188" t="s">
        <v>143</v>
      </c>
      <c r="C636" s="188">
        <v>0.65464382326420201</v>
      </c>
      <c r="D636" s="188">
        <v>0.17673579801623085</v>
      </c>
      <c r="E636" s="188">
        <v>0.16862037871956717</v>
      </c>
      <c r="F636" s="187">
        <v>1</v>
      </c>
      <c r="G636" s="193">
        <v>1109</v>
      </c>
      <c r="H636" s="93"/>
      <c r="I636" s="188" t="s">
        <v>143</v>
      </c>
      <c r="J636" s="188" t="s">
        <v>143</v>
      </c>
      <c r="K636" s="188">
        <v>0.626</v>
      </c>
      <c r="L636" s="188">
        <v>0.68200000000000005</v>
      </c>
      <c r="M636" s="188">
        <v>0.155</v>
      </c>
      <c r="N636" s="188">
        <v>0.2</v>
      </c>
      <c r="O636" s="188">
        <v>0.14799999999999999</v>
      </c>
      <c r="P636" s="188">
        <v>0.192</v>
      </c>
      <c r="Q636" s="144"/>
      <c r="R636" s="145" t="s">
        <v>143</v>
      </c>
      <c r="S636" s="145">
        <v>115.38416173360619</v>
      </c>
      <c r="T636" s="145">
        <v>32.247879279591132</v>
      </c>
      <c r="U636" s="145">
        <v>29.556333547191088</v>
      </c>
      <c r="V636" s="145"/>
      <c r="W636" s="145" t="s">
        <v>143</v>
      </c>
      <c r="X636" s="145" t="s">
        <v>143</v>
      </c>
      <c r="Y636" s="145">
        <v>106.99083827199463</v>
      </c>
      <c r="Z636" s="145">
        <v>123.77748519521775</v>
      </c>
      <c r="AA636" s="145">
        <v>27.733176180448375</v>
      </c>
      <c r="AB636" s="145">
        <v>36.762582378733889</v>
      </c>
      <c r="AC636" s="145">
        <v>25.320042137643654</v>
      </c>
      <c r="AD636" s="145">
        <v>33.792624956738521</v>
      </c>
    </row>
    <row r="637" spans="1:30" x14ac:dyDescent="0.25">
      <c r="A637" s="93" t="s">
        <v>5459</v>
      </c>
      <c r="B637" s="188">
        <v>9.6610169491525427E-2</v>
      </c>
      <c r="C637" s="188">
        <v>0.5093220338983051</v>
      </c>
      <c r="D637" s="188">
        <v>0.28559322033898304</v>
      </c>
      <c r="E637" s="188">
        <v>0.10847457627118644</v>
      </c>
      <c r="F637" s="187">
        <v>1</v>
      </c>
      <c r="G637" s="193">
        <v>1180</v>
      </c>
      <c r="H637" s="93"/>
      <c r="I637" s="188">
        <v>8.1000000000000003E-2</v>
      </c>
      <c r="J637" s="188">
        <v>0.115</v>
      </c>
      <c r="K637" s="188">
        <v>0.48099999999999998</v>
      </c>
      <c r="L637" s="188">
        <v>0.53800000000000003</v>
      </c>
      <c r="M637" s="188">
        <v>0.26100000000000001</v>
      </c>
      <c r="N637" s="188">
        <v>0.312</v>
      </c>
      <c r="O637" s="188">
        <v>9.1999999999999998E-2</v>
      </c>
      <c r="P637" s="188">
        <v>0.128</v>
      </c>
      <c r="Q637" s="144"/>
      <c r="R637" s="145">
        <v>6.9654367271080586</v>
      </c>
      <c r="S637" s="145">
        <v>38.493463999153263</v>
      </c>
      <c r="T637" s="145">
        <v>21.78700144961887</v>
      </c>
      <c r="U637" s="145">
        <v>8.2395568953912939</v>
      </c>
      <c r="V637" s="145"/>
      <c r="W637" s="145">
        <v>5.6867858019324888</v>
      </c>
      <c r="X637" s="145">
        <v>8.2440876522836284</v>
      </c>
      <c r="Y637" s="145">
        <v>35.415908949804553</v>
      </c>
      <c r="Z637" s="145">
        <v>41.571019048501974</v>
      </c>
      <c r="AA637" s="145">
        <v>19.460846806997719</v>
      </c>
      <c r="AB637" s="145">
        <v>24.113156092240022</v>
      </c>
      <c r="AC637" s="145">
        <v>6.8121264894889215</v>
      </c>
      <c r="AD637" s="145">
        <v>9.6669873012936662</v>
      </c>
    </row>
    <row r="638" spans="1:30" x14ac:dyDescent="0.25">
      <c r="A638" s="93" t="s">
        <v>5460</v>
      </c>
      <c r="B638" s="188">
        <v>0.30071428571428571</v>
      </c>
      <c r="C638" s="188">
        <v>0.57285714285714284</v>
      </c>
      <c r="D638" s="188">
        <v>6.8571428571428575E-2</v>
      </c>
      <c r="E638" s="188">
        <v>5.7857142857142857E-2</v>
      </c>
      <c r="F638" s="187">
        <v>1</v>
      </c>
      <c r="G638" s="193">
        <v>1400</v>
      </c>
      <c r="H638" s="93"/>
      <c r="I638" s="188">
        <v>0.27700000000000002</v>
      </c>
      <c r="J638" s="188">
        <v>0.32500000000000001</v>
      </c>
      <c r="K638" s="188">
        <v>0.54700000000000004</v>
      </c>
      <c r="L638" s="188">
        <v>0.59899999999999998</v>
      </c>
      <c r="M638" s="188">
        <v>5.6000000000000001E-2</v>
      </c>
      <c r="N638" s="188">
        <v>8.3000000000000004E-2</v>
      </c>
      <c r="O638" s="188">
        <v>4.7E-2</v>
      </c>
      <c r="P638" s="188">
        <v>7.0999999999999994E-2</v>
      </c>
      <c r="Q638" s="144"/>
      <c r="R638" s="145">
        <v>50.058913802151473</v>
      </c>
      <c r="S638" s="145">
        <v>92.389519453971928</v>
      </c>
      <c r="T638" s="145">
        <v>10.858004354626846</v>
      </c>
      <c r="U638" s="145">
        <v>9.3058009859182445</v>
      </c>
      <c r="V638" s="145"/>
      <c r="W638" s="145">
        <v>45.277058334894548</v>
      </c>
      <c r="X638" s="145">
        <v>54.840769269408398</v>
      </c>
      <c r="Y638" s="145">
        <v>85.995240253462555</v>
      </c>
      <c r="Z638" s="145">
        <v>98.783798654481302</v>
      </c>
      <c r="AA638" s="145">
        <v>8.6859511139703063</v>
      </c>
      <c r="AB638" s="145">
        <v>13.030057595283386</v>
      </c>
      <c r="AC638" s="145">
        <v>7.2792043267627164</v>
      </c>
      <c r="AD638" s="145">
        <v>11.332397645073772</v>
      </c>
    </row>
    <row r="639" spans="1:30" x14ac:dyDescent="0.25">
      <c r="A639" s="93" t="s">
        <v>5461</v>
      </c>
      <c r="B639" s="188" t="s">
        <v>143</v>
      </c>
      <c r="C639" s="188">
        <v>0.51400560224089631</v>
      </c>
      <c r="D639" s="188">
        <v>0.39215686274509803</v>
      </c>
      <c r="E639" s="188">
        <v>9.3837535014005602E-2</v>
      </c>
      <c r="F639" s="187">
        <v>0.99999999999999989</v>
      </c>
      <c r="G639" s="193">
        <v>1428</v>
      </c>
      <c r="H639" s="93"/>
      <c r="I639" s="188" t="s">
        <v>143</v>
      </c>
      <c r="J639" s="188" t="s">
        <v>143</v>
      </c>
      <c r="K639" s="188">
        <v>0.48799999999999999</v>
      </c>
      <c r="L639" s="188">
        <v>0.54</v>
      </c>
      <c r="M639" s="188">
        <v>0.36699999999999999</v>
      </c>
      <c r="N639" s="188">
        <v>0.41799999999999998</v>
      </c>
      <c r="O639" s="188">
        <v>0.08</v>
      </c>
      <c r="P639" s="188">
        <v>0.11</v>
      </c>
      <c r="Q639" s="144"/>
      <c r="R639" s="145" t="s">
        <v>143</v>
      </c>
      <c r="S639" s="145">
        <v>47.062919092836744</v>
      </c>
      <c r="T639" s="145">
        <v>36.30683026700585</v>
      </c>
      <c r="U639" s="145">
        <v>8.5706842626813664</v>
      </c>
      <c r="V639" s="145"/>
      <c r="W639" s="145" t="s">
        <v>143</v>
      </c>
      <c r="X639" s="145" t="s">
        <v>143</v>
      </c>
      <c r="Y639" s="145">
        <v>43.65815597085124</v>
      </c>
      <c r="Z639" s="145">
        <v>50.467682214822247</v>
      </c>
      <c r="AA639" s="145">
        <v>33.299712803570976</v>
      </c>
      <c r="AB639" s="145">
        <v>39.313947730440724</v>
      </c>
      <c r="AC639" s="145">
        <v>7.1195113327304984</v>
      </c>
      <c r="AD639" s="145">
        <v>10.021857192632234</v>
      </c>
    </row>
    <row r="640" spans="1:30" x14ac:dyDescent="0.25">
      <c r="A640" s="93" t="s">
        <v>5462</v>
      </c>
      <c r="B640" s="188" t="s">
        <v>143</v>
      </c>
      <c r="C640" s="188">
        <v>0.73272273105745211</v>
      </c>
      <c r="D640" s="188">
        <v>0.12656119900083265</v>
      </c>
      <c r="E640" s="188">
        <v>0.14071606994171523</v>
      </c>
      <c r="F640" s="187">
        <v>1</v>
      </c>
      <c r="G640" s="193">
        <v>1201</v>
      </c>
      <c r="H640" s="93"/>
      <c r="I640" s="188" t="s">
        <v>143</v>
      </c>
      <c r="J640" s="188" t="s">
        <v>143</v>
      </c>
      <c r="K640" s="188">
        <v>0.70699999999999996</v>
      </c>
      <c r="L640" s="188">
        <v>0.75700000000000001</v>
      </c>
      <c r="M640" s="188">
        <v>0.109</v>
      </c>
      <c r="N640" s="188">
        <v>0.14699999999999999</v>
      </c>
      <c r="O640" s="188">
        <v>0.122</v>
      </c>
      <c r="P640" s="188">
        <v>0.16200000000000001</v>
      </c>
      <c r="Q640" s="144"/>
      <c r="R640" s="145" t="s">
        <v>143</v>
      </c>
      <c r="S640" s="145">
        <v>125.15233398071985</v>
      </c>
      <c r="T640" s="145">
        <v>25.020397611044949</v>
      </c>
      <c r="U640" s="145">
        <v>24.229203909580107</v>
      </c>
      <c r="V640" s="145"/>
      <c r="W640" s="145" t="s">
        <v>143</v>
      </c>
      <c r="X640" s="145" t="s">
        <v>143</v>
      </c>
      <c r="Y640" s="145">
        <v>116.88332071775785</v>
      </c>
      <c r="Z640" s="145">
        <v>133.42134724368185</v>
      </c>
      <c r="AA640" s="145">
        <v>21.042730042478908</v>
      </c>
      <c r="AB640" s="145">
        <v>28.99806517961099</v>
      </c>
      <c r="AC640" s="145">
        <v>20.576185473981877</v>
      </c>
      <c r="AD640" s="145">
        <v>27.882222345178338</v>
      </c>
    </row>
    <row r="641" spans="1:30" x14ac:dyDescent="0.25">
      <c r="A641" s="93" t="s">
        <v>5463</v>
      </c>
      <c r="B641" s="188">
        <v>7.2980017376194611E-2</v>
      </c>
      <c r="C641" s="188">
        <v>0.53605560382276285</v>
      </c>
      <c r="D641" s="188">
        <v>0.24934839270199827</v>
      </c>
      <c r="E641" s="188">
        <v>0.1416159860990443</v>
      </c>
      <c r="F641" s="187">
        <v>1</v>
      </c>
      <c r="G641" s="193">
        <v>1151</v>
      </c>
      <c r="H641" s="93"/>
      <c r="I641" s="188">
        <v>5.8999999999999997E-2</v>
      </c>
      <c r="J641" s="188">
        <v>8.8999999999999996E-2</v>
      </c>
      <c r="K641" s="188">
        <v>0.50700000000000001</v>
      </c>
      <c r="L641" s="188">
        <v>0.56499999999999995</v>
      </c>
      <c r="M641" s="188">
        <v>0.22500000000000001</v>
      </c>
      <c r="N641" s="188">
        <v>0.27500000000000002</v>
      </c>
      <c r="O641" s="188">
        <v>0.123</v>
      </c>
      <c r="P641" s="188">
        <v>0.16300000000000001</v>
      </c>
      <c r="Q641" s="144"/>
      <c r="R641" s="145">
        <v>6.0136248558333838</v>
      </c>
      <c r="S641" s="145">
        <v>41.057010205766119</v>
      </c>
      <c r="T641" s="145">
        <v>18.733052383761251</v>
      </c>
      <c r="U641" s="145">
        <v>10.591226535039471</v>
      </c>
      <c r="V641" s="145"/>
      <c r="W641" s="145">
        <v>4.7275899376969122</v>
      </c>
      <c r="X641" s="145">
        <v>7.2996597739698554</v>
      </c>
      <c r="Y641" s="145">
        <v>37.817339939424578</v>
      </c>
      <c r="Z641" s="145">
        <v>44.29668047210766</v>
      </c>
      <c r="AA641" s="145">
        <v>16.565729230455439</v>
      </c>
      <c r="AB641" s="145">
        <v>20.900375537067063</v>
      </c>
      <c r="AC641" s="145">
        <v>8.9652715181346263</v>
      </c>
      <c r="AD641" s="145">
        <v>12.217181551944316</v>
      </c>
    </row>
    <row r="642" spans="1:30" x14ac:dyDescent="0.25">
      <c r="A642" s="93" t="s">
        <v>5464</v>
      </c>
      <c r="B642" s="188">
        <v>0.2713347921225383</v>
      </c>
      <c r="C642" s="188">
        <v>0.59226841721371259</v>
      </c>
      <c r="D642" s="188">
        <v>4.7410649161196208E-2</v>
      </c>
      <c r="E642" s="188">
        <v>8.8986141502552879E-2</v>
      </c>
      <c r="F642" s="187">
        <v>1</v>
      </c>
      <c r="G642" s="193">
        <v>1371</v>
      </c>
      <c r="H642" s="93"/>
      <c r="I642" s="188">
        <v>0.248</v>
      </c>
      <c r="J642" s="188">
        <v>0.29499999999999998</v>
      </c>
      <c r="K642" s="188">
        <v>0.56599999999999995</v>
      </c>
      <c r="L642" s="188">
        <v>0.61799999999999999</v>
      </c>
      <c r="M642" s="188">
        <v>3.6999999999999998E-2</v>
      </c>
      <c r="N642" s="188">
        <v>0.06</v>
      </c>
      <c r="O642" s="188">
        <v>7.4999999999999997E-2</v>
      </c>
      <c r="P642" s="188">
        <v>0.105</v>
      </c>
      <c r="Q642" s="144"/>
      <c r="R642" s="145">
        <v>48.865042334031571</v>
      </c>
      <c r="S642" s="145">
        <v>95.241086642254899</v>
      </c>
      <c r="T642" s="145">
        <v>6.9486523871223262</v>
      </c>
      <c r="U642" s="145">
        <v>14.36775622455203</v>
      </c>
      <c r="V642" s="145"/>
      <c r="W642" s="145">
        <v>43.899314864819466</v>
      </c>
      <c r="X642" s="145">
        <v>53.830769803243676</v>
      </c>
      <c r="Y642" s="145">
        <v>88.690165093410727</v>
      </c>
      <c r="Z642" s="145">
        <v>101.79200819109907</v>
      </c>
      <c r="AA642" s="145">
        <v>5.2593788481271266</v>
      </c>
      <c r="AB642" s="145">
        <v>8.637925926117525</v>
      </c>
      <c r="AC642" s="145">
        <v>11.818196988208189</v>
      </c>
      <c r="AD642" s="145">
        <v>16.917315460895871</v>
      </c>
    </row>
    <row r="643" spans="1:30" x14ac:dyDescent="0.25">
      <c r="A643" s="93" t="s">
        <v>5465</v>
      </c>
      <c r="B643" s="188" t="s">
        <v>143</v>
      </c>
      <c r="C643" s="188">
        <v>0.49290515309932786</v>
      </c>
      <c r="D643" s="188">
        <v>0.37640029873039582</v>
      </c>
      <c r="E643" s="188">
        <v>0.13069454817027631</v>
      </c>
      <c r="F643" s="187">
        <v>1</v>
      </c>
      <c r="G643" s="193">
        <v>1339</v>
      </c>
      <c r="H643" s="93"/>
      <c r="I643" s="188" t="s">
        <v>143</v>
      </c>
      <c r="J643" s="188" t="s">
        <v>143</v>
      </c>
      <c r="K643" s="188">
        <v>0.46600000000000003</v>
      </c>
      <c r="L643" s="188">
        <v>0.52</v>
      </c>
      <c r="M643" s="188">
        <v>0.35099999999999998</v>
      </c>
      <c r="N643" s="188">
        <v>0.40300000000000002</v>
      </c>
      <c r="O643" s="188">
        <v>0.114</v>
      </c>
      <c r="P643" s="188">
        <v>0.15</v>
      </c>
      <c r="Q643" s="144"/>
      <c r="R643" s="145" t="s">
        <v>143</v>
      </c>
      <c r="S643" s="145">
        <v>45.088885721217913</v>
      </c>
      <c r="T643" s="145">
        <v>33.515359541593718</v>
      </c>
      <c r="U643" s="145">
        <v>11.759963423457419</v>
      </c>
      <c r="V643" s="145"/>
      <c r="W643" s="145" t="s">
        <v>143</v>
      </c>
      <c r="X643" s="145" t="s">
        <v>143</v>
      </c>
      <c r="Y643" s="145">
        <v>41.648924028333916</v>
      </c>
      <c r="Z643" s="145">
        <v>48.528847414101911</v>
      </c>
      <c r="AA643" s="145">
        <v>30.589289714279317</v>
      </c>
      <c r="AB643" s="145">
        <v>36.441429368908118</v>
      </c>
      <c r="AC643" s="145">
        <v>10.017582859299109</v>
      </c>
      <c r="AD643" s="145">
        <v>13.502343987615729</v>
      </c>
    </row>
    <row r="644" spans="1:30" x14ac:dyDescent="0.25">
      <c r="A644" s="93" t="s">
        <v>5466</v>
      </c>
      <c r="B644" s="188" t="s">
        <v>143</v>
      </c>
      <c r="C644" s="188">
        <v>0.75590551181102361</v>
      </c>
      <c r="D644" s="188">
        <v>9.1535433070866146E-2</v>
      </c>
      <c r="E644" s="188">
        <v>0.15255905511811024</v>
      </c>
      <c r="F644" s="187">
        <v>1</v>
      </c>
      <c r="G644" s="193">
        <v>1016</v>
      </c>
      <c r="H644" s="93"/>
      <c r="I644" s="188" t="s">
        <v>143</v>
      </c>
      <c r="J644" s="188" t="s">
        <v>143</v>
      </c>
      <c r="K644" s="188">
        <v>0.72899999999999998</v>
      </c>
      <c r="L644" s="188">
        <v>0.78100000000000003</v>
      </c>
      <c r="M644" s="188">
        <v>7.4999999999999997E-2</v>
      </c>
      <c r="N644" s="188">
        <v>0.111</v>
      </c>
      <c r="O644" s="188">
        <v>0.13200000000000001</v>
      </c>
      <c r="P644" s="188">
        <v>0.17599999999999999</v>
      </c>
      <c r="Q644" s="144"/>
      <c r="R644" s="145" t="s">
        <v>143</v>
      </c>
      <c r="S644" s="145">
        <v>117.34449716101898</v>
      </c>
      <c r="T644" s="145">
        <v>15.165199593216434</v>
      </c>
      <c r="U644" s="145">
        <v>24.218794245438708</v>
      </c>
      <c r="V644" s="145"/>
      <c r="W644" s="145" t="s">
        <v>143</v>
      </c>
      <c r="X644" s="145" t="s">
        <v>143</v>
      </c>
      <c r="Y644" s="145">
        <v>109.04525972559912</v>
      </c>
      <c r="Z644" s="145">
        <v>125.64373459643883</v>
      </c>
      <c r="AA644" s="145">
        <v>12.082986027070689</v>
      </c>
      <c r="AB644" s="145">
        <v>18.247413159362178</v>
      </c>
      <c r="AC644" s="145">
        <v>20.406005527951507</v>
      </c>
      <c r="AD644" s="145">
        <v>28.03158296292591</v>
      </c>
    </row>
    <row r="645" spans="1:30" x14ac:dyDescent="0.25">
      <c r="A645" s="93" t="s">
        <v>5467</v>
      </c>
      <c r="B645" s="188">
        <v>4.5119705340699819E-2</v>
      </c>
      <c r="C645" s="188">
        <v>0.56261510128913439</v>
      </c>
      <c r="D645" s="188">
        <v>0.23664825046040516</v>
      </c>
      <c r="E645" s="188">
        <v>0.15561694290976058</v>
      </c>
      <c r="F645" s="187">
        <v>1</v>
      </c>
      <c r="G645" s="193">
        <v>1086</v>
      </c>
      <c r="H645" s="93"/>
      <c r="I645" s="188">
        <v>3.4000000000000002E-2</v>
      </c>
      <c r="J645" s="188">
        <v>5.8999999999999997E-2</v>
      </c>
      <c r="K645" s="188">
        <v>0.53300000000000003</v>
      </c>
      <c r="L645" s="188">
        <v>0.59199999999999997</v>
      </c>
      <c r="M645" s="188">
        <v>0.21199999999999999</v>
      </c>
      <c r="N645" s="188">
        <v>0.26300000000000001</v>
      </c>
      <c r="O645" s="188">
        <v>0.13500000000000001</v>
      </c>
      <c r="P645" s="188">
        <v>0.17799999999999999</v>
      </c>
      <c r="Q645" s="144"/>
      <c r="R645" s="145">
        <v>3.3381434158780077</v>
      </c>
      <c r="S645" s="145">
        <v>42.226608294462885</v>
      </c>
      <c r="T645" s="145">
        <v>17.750144626456898</v>
      </c>
      <c r="U645" s="145">
        <v>11.50026292546681</v>
      </c>
      <c r="V645" s="145"/>
      <c r="W645" s="145">
        <v>2.4034632594321654</v>
      </c>
      <c r="X645" s="145">
        <v>4.2728235723238495</v>
      </c>
      <c r="Y645" s="145">
        <v>38.878329087487614</v>
      </c>
      <c r="Z645" s="145">
        <v>45.574887501438155</v>
      </c>
      <c r="AA645" s="145">
        <v>15.57998636887916</v>
      </c>
      <c r="AB645" s="145">
        <v>19.920302884034633</v>
      </c>
      <c r="AC645" s="145">
        <v>9.7663771305502749</v>
      </c>
      <c r="AD645" s="145">
        <v>13.234148720383345</v>
      </c>
    </row>
    <row r="646" spans="1:30" x14ac:dyDescent="0.25">
      <c r="A646" s="93" t="s">
        <v>5468</v>
      </c>
      <c r="B646" s="188">
        <v>0.26928571428571429</v>
      </c>
      <c r="C646" s="188">
        <v>0.61642857142857144</v>
      </c>
      <c r="D646" s="188">
        <v>4.3571428571428573E-2</v>
      </c>
      <c r="E646" s="188">
        <v>7.0714285714285716E-2</v>
      </c>
      <c r="F646" s="187">
        <v>1</v>
      </c>
      <c r="G646" s="193">
        <v>1400</v>
      </c>
      <c r="H646" s="93"/>
      <c r="I646" s="188">
        <v>0.247</v>
      </c>
      <c r="J646" s="188">
        <v>0.29299999999999998</v>
      </c>
      <c r="K646" s="188">
        <v>0.59099999999999997</v>
      </c>
      <c r="L646" s="188">
        <v>0.64200000000000002</v>
      </c>
      <c r="M646" s="188">
        <v>3.4000000000000002E-2</v>
      </c>
      <c r="N646" s="188">
        <v>5.6000000000000001E-2</v>
      </c>
      <c r="O646" s="188">
        <v>5.8000000000000003E-2</v>
      </c>
      <c r="P646" s="188">
        <v>8.5000000000000006E-2</v>
      </c>
      <c r="Q646" s="144"/>
      <c r="R646" s="145">
        <v>47.629367329214205</v>
      </c>
      <c r="S646" s="145">
        <v>101.59504914459559</v>
      </c>
      <c r="T646" s="145">
        <v>7.4123998081755378</v>
      </c>
      <c r="U646" s="145">
        <v>11.506803627769829</v>
      </c>
      <c r="V646" s="145"/>
      <c r="W646" s="145">
        <v>42.821414380174595</v>
      </c>
      <c r="X646" s="145">
        <v>52.437320278253814</v>
      </c>
      <c r="Y646" s="145">
        <v>94.816711187929315</v>
      </c>
      <c r="Z646" s="145">
        <v>108.37338710126187</v>
      </c>
      <c r="AA646" s="145">
        <v>5.5522411414377126</v>
      </c>
      <c r="AB646" s="145">
        <v>9.2725584749133638</v>
      </c>
      <c r="AC646" s="145">
        <v>9.2401081631503992</v>
      </c>
      <c r="AD646" s="145">
        <v>13.773499092389258</v>
      </c>
    </row>
    <row r="647" spans="1:30" x14ac:dyDescent="0.25">
      <c r="A647" s="93" t="s">
        <v>5469</v>
      </c>
      <c r="B647" s="188" t="s">
        <v>143</v>
      </c>
      <c r="C647" s="188">
        <v>0.49223744292237442</v>
      </c>
      <c r="D647" s="188">
        <v>0.37077625570776257</v>
      </c>
      <c r="E647" s="188">
        <v>0.13698630136986301</v>
      </c>
      <c r="F647" s="187">
        <v>1</v>
      </c>
      <c r="G647" s="193">
        <v>1095</v>
      </c>
      <c r="H647" s="93"/>
      <c r="I647" s="188" t="s">
        <v>143</v>
      </c>
      <c r="J647" s="188" t="s">
        <v>143</v>
      </c>
      <c r="K647" s="188">
        <v>0.46300000000000002</v>
      </c>
      <c r="L647" s="188">
        <v>0.52200000000000002</v>
      </c>
      <c r="M647" s="188">
        <v>0.34300000000000003</v>
      </c>
      <c r="N647" s="188">
        <v>0.4</v>
      </c>
      <c r="O647" s="188">
        <v>0.11799999999999999</v>
      </c>
      <c r="P647" s="188">
        <v>0.159</v>
      </c>
      <c r="Q647" s="144"/>
      <c r="R647" s="145" t="s">
        <v>143</v>
      </c>
      <c r="S647" s="145">
        <v>37.289462643035066</v>
      </c>
      <c r="T647" s="145">
        <v>28.3674003006718</v>
      </c>
      <c r="U647" s="145">
        <v>10.202079001660156</v>
      </c>
      <c r="V647" s="145"/>
      <c r="W647" s="145" t="s">
        <v>143</v>
      </c>
      <c r="X647" s="145" t="s">
        <v>143</v>
      </c>
      <c r="Y647" s="145">
        <v>34.141367757411601</v>
      </c>
      <c r="Z647" s="145">
        <v>40.43755752865853</v>
      </c>
      <c r="AA647" s="145">
        <v>25.608013441551979</v>
      </c>
      <c r="AB647" s="145">
        <v>31.126787159791622</v>
      </c>
      <c r="AC647" s="145">
        <v>8.5694063275109826</v>
      </c>
      <c r="AD647" s="145">
        <v>11.834751675809329</v>
      </c>
    </row>
    <row r="648" spans="1:30" x14ac:dyDescent="0.25">
      <c r="A648" s="93" t="s">
        <v>5470</v>
      </c>
      <c r="B648" s="188" t="s">
        <v>143</v>
      </c>
      <c r="C648" s="188">
        <v>0.77035132819194518</v>
      </c>
      <c r="D648" s="188">
        <v>9.8543273350471292E-2</v>
      </c>
      <c r="E648" s="188">
        <v>0.13110539845758354</v>
      </c>
      <c r="F648" s="187">
        <v>1</v>
      </c>
      <c r="G648" s="193">
        <v>1167</v>
      </c>
      <c r="H648" s="93"/>
      <c r="I648" s="188" t="s">
        <v>143</v>
      </c>
      <c r="J648" s="188" t="s">
        <v>143</v>
      </c>
      <c r="K648" s="188">
        <v>0.745</v>
      </c>
      <c r="L648" s="188">
        <v>0.79400000000000004</v>
      </c>
      <c r="M648" s="188">
        <v>8.3000000000000004E-2</v>
      </c>
      <c r="N648" s="188">
        <v>0.11700000000000001</v>
      </c>
      <c r="O648" s="188">
        <v>0.113</v>
      </c>
      <c r="P648" s="188">
        <v>0.152</v>
      </c>
      <c r="Q648" s="144"/>
      <c r="R648" s="145" t="s">
        <v>143</v>
      </c>
      <c r="S648" s="145">
        <v>138.70666853618766</v>
      </c>
      <c r="T648" s="145">
        <v>19.850982146317524</v>
      </c>
      <c r="U648" s="145">
        <v>23.833535030491163</v>
      </c>
      <c r="V648" s="145"/>
      <c r="W648" s="145" t="s">
        <v>143</v>
      </c>
      <c r="X648" s="145" t="s">
        <v>143</v>
      </c>
      <c r="Y648" s="145">
        <v>129.6394607874802</v>
      </c>
      <c r="Z648" s="145">
        <v>147.77387628489512</v>
      </c>
      <c r="AA648" s="145">
        <v>16.222799431569715</v>
      </c>
      <c r="AB648" s="145">
        <v>23.479164861065332</v>
      </c>
      <c r="AC648" s="145">
        <v>20.056953904400096</v>
      </c>
      <c r="AD648" s="145">
        <v>27.61011615658223</v>
      </c>
    </row>
    <row r="649" spans="1:30" x14ac:dyDescent="0.25">
      <c r="A649" s="93" t="s">
        <v>5471</v>
      </c>
      <c r="B649" s="188">
        <v>6.0735671514114631E-2</v>
      </c>
      <c r="C649" s="188">
        <v>0.53293413173652693</v>
      </c>
      <c r="D649" s="188">
        <v>0.2617621899059025</v>
      </c>
      <c r="E649" s="188">
        <v>0.14456800684345594</v>
      </c>
      <c r="F649" s="187">
        <v>1</v>
      </c>
      <c r="G649" s="193">
        <v>1169</v>
      </c>
      <c r="H649" s="93"/>
      <c r="I649" s="188">
        <v>4.8000000000000001E-2</v>
      </c>
      <c r="J649" s="188">
        <v>7.5999999999999998E-2</v>
      </c>
      <c r="K649" s="188">
        <v>0.504</v>
      </c>
      <c r="L649" s="188">
        <v>0.56100000000000005</v>
      </c>
      <c r="M649" s="188">
        <v>0.23699999999999999</v>
      </c>
      <c r="N649" s="188">
        <v>0.28799999999999998</v>
      </c>
      <c r="O649" s="188">
        <v>0.126</v>
      </c>
      <c r="P649" s="188">
        <v>0.16600000000000001</v>
      </c>
      <c r="Q649" s="144"/>
      <c r="R649" s="145">
        <v>4.2276172186426182</v>
      </c>
      <c r="S649" s="145">
        <v>39.02732277893422</v>
      </c>
      <c r="T649" s="145">
        <v>19.17948931356754</v>
      </c>
      <c r="U649" s="145">
        <v>10.312653868325253</v>
      </c>
      <c r="V649" s="145"/>
      <c r="W649" s="145">
        <v>3.2442345383445019</v>
      </c>
      <c r="X649" s="145">
        <v>5.2109998989407345</v>
      </c>
      <c r="Y649" s="145">
        <v>35.962673304866961</v>
      </c>
      <c r="Z649" s="145">
        <v>42.091972253001479</v>
      </c>
      <c r="AA649" s="145">
        <v>17.030509196626177</v>
      </c>
      <c r="AB649" s="145">
        <v>21.328469430508903</v>
      </c>
      <c r="AC649" s="145">
        <v>8.757822977408523</v>
      </c>
      <c r="AD649" s="145">
        <v>11.867484759241982</v>
      </c>
    </row>
    <row r="650" spans="1:30" x14ac:dyDescent="0.25">
      <c r="A650" s="93" t="s">
        <v>5472</v>
      </c>
      <c r="B650" s="188">
        <v>0.29122055674518199</v>
      </c>
      <c r="C650" s="188">
        <v>0.60242683797287655</v>
      </c>
      <c r="D650" s="188">
        <v>4.5681655960028551E-2</v>
      </c>
      <c r="E650" s="188">
        <v>6.0670949321912922E-2</v>
      </c>
      <c r="F650" s="187">
        <v>1</v>
      </c>
      <c r="G650" s="193">
        <v>1401</v>
      </c>
      <c r="H650" s="93"/>
      <c r="I650" s="188">
        <v>0.26800000000000002</v>
      </c>
      <c r="J650" s="188">
        <v>0.316</v>
      </c>
      <c r="K650" s="188">
        <v>0.57699999999999996</v>
      </c>
      <c r="L650" s="188">
        <v>0.628</v>
      </c>
      <c r="M650" s="188">
        <v>3.5999999999999997E-2</v>
      </c>
      <c r="N650" s="188">
        <v>5.8000000000000003E-2</v>
      </c>
      <c r="O650" s="188">
        <v>4.9000000000000002E-2</v>
      </c>
      <c r="P650" s="188">
        <v>7.3999999999999996E-2</v>
      </c>
      <c r="Q650" s="144"/>
      <c r="R650" s="145">
        <v>45.956048475211546</v>
      </c>
      <c r="S650" s="145">
        <v>91.023865245797836</v>
      </c>
      <c r="T650" s="145">
        <v>6.7963559088897769</v>
      </c>
      <c r="U650" s="145">
        <v>9.1044071952432333</v>
      </c>
      <c r="V650" s="145"/>
      <c r="W650" s="145">
        <v>41.496728163912074</v>
      </c>
      <c r="X650" s="145">
        <v>50.415368786511017</v>
      </c>
      <c r="Y650" s="145">
        <v>84.882850764200981</v>
      </c>
      <c r="Z650" s="145">
        <v>97.164879727394691</v>
      </c>
      <c r="AA650" s="145">
        <v>5.1312487112117813</v>
      </c>
      <c r="AB650" s="145">
        <v>8.4614631065677717</v>
      </c>
      <c r="AC650" s="145">
        <v>7.1688844386322828</v>
      </c>
      <c r="AD650" s="145">
        <v>11.039929951854184</v>
      </c>
    </row>
    <row r="651" spans="1:30" x14ac:dyDescent="0.25">
      <c r="A651" s="93" t="s">
        <v>5473</v>
      </c>
      <c r="B651" s="188" t="s">
        <v>143</v>
      </c>
      <c r="C651" s="188">
        <v>0.49251152073732718</v>
      </c>
      <c r="D651" s="188">
        <v>0.37154377880184331</v>
      </c>
      <c r="E651" s="188">
        <v>0.13594470046082949</v>
      </c>
      <c r="F651" s="187">
        <v>1</v>
      </c>
      <c r="G651" s="193">
        <v>1736</v>
      </c>
      <c r="H651" s="93"/>
      <c r="I651" s="188" t="s">
        <v>143</v>
      </c>
      <c r="J651" s="188" t="s">
        <v>143</v>
      </c>
      <c r="K651" s="188">
        <v>0.46899999999999997</v>
      </c>
      <c r="L651" s="188">
        <v>0.51600000000000001</v>
      </c>
      <c r="M651" s="188">
        <v>0.34899999999999998</v>
      </c>
      <c r="N651" s="188">
        <v>0.39500000000000002</v>
      </c>
      <c r="O651" s="188">
        <v>0.121</v>
      </c>
      <c r="P651" s="188">
        <v>0.153</v>
      </c>
      <c r="Q651" s="144"/>
      <c r="R651" s="145" t="s">
        <v>143</v>
      </c>
      <c r="S651" s="145">
        <v>53.606230816951125</v>
      </c>
      <c r="T651" s="145">
        <v>41.267261380670099</v>
      </c>
      <c r="U651" s="145">
        <v>14.764469295262142</v>
      </c>
      <c r="V651" s="145"/>
      <c r="W651" s="145" t="s">
        <v>143</v>
      </c>
      <c r="X651" s="145" t="s">
        <v>143</v>
      </c>
      <c r="Y651" s="145">
        <v>50.012973769753096</v>
      </c>
      <c r="Z651" s="145">
        <v>57.199487864149155</v>
      </c>
      <c r="AA651" s="145">
        <v>38.082463593769454</v>
      </c>
      <c r="AB651" s="145">
        <v>44.452059167570745</v>
      </c>
      <c r="AC651" s="145">
        <v>12.880742520077352</v>
      </c>
      <c r="AD651" s="145">
        <v>16.648196070446932</v>
      </c>
    </row>
    <row r="652" spans="1:30" x14ac:dyDescent="0.25">
      <c r="A652" s="93" t="s">
        <v>5474</v>
      </c>
      <c r="B652" s="188" t="s">
        <v>143</v>
      </c>
      <c r="C652" s="188">
        <v>0.75548826646479939</v>
      </c>
      <c r="D652" s="188">
        <v>9.5382286146858439E-2</v>
      </c>
      <c r="E652" s="188">
        <v>0.14912944738834216</v>
      </c>
      <c r="F652" s="187">
        <v>1</v>
      </c>
      <c r="G652" s="193">
        <v>1321</v>
      </c>
      <c r="H652" s="93"/>
      <c r="I652" s="188" t="s">
        <v>143</v>
      </c>
      <c r="J652" s="188" t="s">
        <v>143</v>
      </c>
      <c r="K652" s="188">
        <v>0.73199999999999998</v>
      </c>
      <c r="L652" s="188">
        <v>0.77800000000000002</v>
      </c>
      <c r="M652" s="188">
        <v>8.1000000000000003E-2</v>
      </c>
      <c r="N652" s="188">
        <v>0.112</v>
      </c>
      <c r="O652" s="188">
        <v>0.13100000000000001</v>
      </c>
      <c r="P652" s="188">
        <v>0.16900000000000001</v>
      </c>
      <c r="Q652" s="144"/>
      <c r="R652" s="145" t="s">
        <v>143</v>
      </c>
      <c r="S652" s="145">
        <v>140.55503474090403</v>
      </c>
      <c r="T652" s="145">
        <v>21.158832535412316</v>
      </c>
      <c r="U652" s="145">
        <v>28.000395287335493</v>
      </c>
      <c r="V652" s="145"/>
      <c r="W652" s="145" t="s">
        <v>143</v>
      </c>
      <c r="X652" s="145" t="s">
        <v>143</v>
      </c>
      <c r="Y652" s="145">
        <v>131.83461865108762</v>
      </c>
      <c r="Z652" s="145">
        <v>149.27545083072044</v>
      </c>
      <c r="AA652" s="145">
        <v>17.464274439669197</v>
      </c>
      <c r="AB652" s="145">
        <v>24.853390631155435</v>
      </c>
      <c r="AC652" s="145">
        <v>24.090301984408171</v>
      </c>
      <c r="AD652" s="145">
        <v>31.910488590262815</v>
      </c>
    </row>
    <row r="653" spans="1:30" x14ac:dyDescent="0.25">
      <c r="A653" s="93" t="s">
        <v>5475</v>
      </c>
      <c r="B653" s="188">
        <v>4.5454545454545456E-2</v>
      </c>
      <c r="C653" s="188">
        <v>0.48917748917748916</v>
      </c>
      <c r="D653" s="188">
        <v>0.27056277056277056</v>
      </c>
      <c r="E653" s="188">
        <v>0.19480519480519481</v>
      </c>
      <c r="F653" s="187">
        <v>1</v>
      </c>
      <c r="G653" s="193">
        <v>462</v>
      </c>
      <c r="H653" s="93"/>
      <c r="I653" s="188">
        <v>0.03</v>
      </c>
      <c r="J653" s="188">
        <v>6.8000000000000005E-2</v>
      </c>
      <c r="K653" s="188">
        <v>0.44400000000000001</v>
      </c>
      <c r="L653" s="188">
        <v>0.53500000000000003</v>
      </c>
      <c r="M653" s="188">
        <v>0.23200000000000001</v>
      </c>
      <c r="N653" s="188">
        <v>0.313</v>
      </c>
      <c r="O653" s="188">
        <v>0.161</v>
      </c>
      <c r="P653" s="188">
        <v>0.23300000000000001</v>
      </c>
      <c r="Q653" s="144"/>
      <c r="R653" s="145">
        <v>3.1025560509509118</v>
      </c>
      <c r="S653" s="145">
        <v>32.955512092531748</v>
      </c>
      <c r="T653" s="145">
        <v>17.62992913672527</v>
      </c>
      <c r="U653" s="145">
        <v>12.615044613170257</v>
      </c>
      <c r="V653" s="145"/>
      <c r="W653" s="145">
        <v>1.7755709088271683</v>
      </c>
      <c r="X653" s="145">
        <v>4.4295411930746553</v>
      </c>
      <c r="Y653" s="145">
        <v>28.658862703360771</v>
      </c>
      <c r="Z653" s="145">
        <v>37.252161481702728</v>
      </c>
      <c r="AA653" s="145">
        <v>14.539266289648674</v>
      </c>
      <c r="AB653" s="145">
        <v>20.720591983801867</v>
      </c>
      <c r="AC653" s="145">
        <v>10.008749394036215</v>
      </c>
      <c r="AD653" s="145">
        <v>15.221339832304299</v>
      </c>
    </row>
    <row r="654" spans="1:30" x14ac:dyDescent="0.25">
      <c r="A654" s="93" t="s">
        <v>5476</v>
      </c>
      <c r="B654" s="188">
        <v>0.26848874598070738</v>
      </c>
      <c r="C654" s="188">
        <v>0.62861736334405149</v>
      </c>
      <c r="D654" s="188">
        <v>3.5369774919614148E-2</v>
      </c>
      <c r="E654" s="188">
        <v>6.7524115755627015E-2</v>
      </c>
      <c r="F654" s="187">
        <v>1</v>
      </c>
      <c r="G654" s="193">
        <v>622</v>
      </c>
      <c r="H654" s="93"/>
      <c r="I654" s="188">
        <v>0.23499999999999999</v>
      </c>
      <c r="J654" s="188">
        <v>0.30499999999999999</v>
      </c>
      <c r="K654" s="188">
        <v>0.59</v>
      </c>
      <c r="L654" s="188">
        <v>0.66600000000000004</v>
      </c>
      <c r="M654" s="188">
        <v>2.3E-2</v>
      </c>
      <c r="N654" s="188">
        <v>5.2999999999999999E-2</v>
      </c>
      <c r="O654" s="188">
        <v>0.05</v>
      </c>
      <c r="P654" s="188">
        <v>0.09</v>
      </c>
      <c r="Q654" s="144"/>
      <c r="R654" s="145">
        <v>44.397510151789135</v>
      </c>
      <c r="S654" s="145">
        <v>90.600735277689552</v>
      </c>
      <c r="T654" s="145">
        <v>5.5850118398529123</v>
      </c>
      <c r="U654" s="145">
        <v>10.293144596277381</v>
      </c>
      <c r="V654" s="145"/>
      <c r="W654" s="145">
        <v>37.663768486652707</v>
      </c>
      <c r="X654" s="145">
        <v>51.131251816925563</v>
      </c>
      <c r="Y654" s="145">
        <v>81.620258071407562</v>
      </c>
      <c r="Z654" s="145">
        <v>99.581212483971541</v>
      </c>
      <c r="AA654" s="145">
        <v>3.251183930634947</v>
      </c>
      <c r="AB654" s="145">
        <v>7.9188397490708775</v>
      </c>
      <c r="AC654" s="145">
        <v>7.1801418782917654</v>
      </c>
      <c r="AD654" s="145">
        <v>13.406147314262997</v>
      </c>
    </row>
    <row r="655" spans="1:30" x14ac:dyDescent="0.25">
      <c r="A655" s="93" t="s">
        <v>5477</v>
      </c>
      <c r="B655" s="188" t="s">
        <v>143</v>
      </c>
      <c r="C655" s="188">
        <v>0.32375478927203066</v>
      </c>
      <c r="D655" s="188">
        <v>0.37931034482758619</v>
      </c>
      <c r="E655" s="188">
        <v>0.29693486590038315</v>
      </c>
      <c r="F655" s="187">
        <v>1</v>
      </c>
      <c r="G655" s="193">
        <v>522</v>
      </c>
      <c r="H655" s="93"/>
      <c r="I655" s="188" t="s">
        <v>143</v>
      </c>
      <c r="J655" s="188" t="s">
        <v>143</v>
      </c>
      <c r="K655" s="188">
        <v>0.28499999999999998</v>
      </c>
      <c r="L655" s="188">
        <v>0.36499999999999999</v>
      </c>
      <c r="M655" s="188">
        <v>0.33900000000000002</v>
      </c>
      <c r="N655" s="188">
        <v>0.42199999999999999</v>
      </c>
      <c r="O655" s="188">
        <v>0.25900000000000001</v>
      </c>
      <c r="P655" s="188">
        <v>0.33700000000000002</v>
      </c>
      <c r="Q655" s="144"/>
      <c r="R655" s="145" t="s">
        <v>143</v>
      </c>
      <c r="S655" s="145">
        <v>25.019869364540959</v>
      </c>
      <c r="T655" s="145">
        <v>29.833794991797632</v>
      </c>
      <c r="U655" s="145">
        <v>23.141867410103227</v>
      </c>
      <c r="V655" s="145"/>
      <c r="W655" s="145" t="s">
        <v>143</v>
      </c>
      <c r="X655" s="145" t="s">
        <v>143</v>
      </c>
      <c r="Y655" s="145">
        <v>21.247642906502477</v>
      </c>
      <c r="Z655" s="145">
        <v>28.792095822579441</v>
      </c>
      <c r="AA655" s="145">
        <v>25.678211835410615</v>
      </c>
      <c r="AB655" s="145">
        <v>33.989378148184649</v>
      </c>
      <c r="AC655" s="145">
        <v>19.498620348807258</v>
      </c>
      <c r="AD655" s="145">
        <v>26.785114471399197</v>
      </c>
    </row>
    <row r="656" spans="1:30" x14ac:dyDescent="0.25">
      <c r="A656" s="93" t="s">
        <v>5478</v>
      </c>
      <c r="B656" s="188" t="s">
        <v>143</v>
      </c>
      <c r="C656" s="188">
        <v>0.7308488612836439</v>
      </c>
      <c r="D656" s="188">
        <v>9.9378881987577633E-2</v>
      </c>
      <c r="E656" s="188">
        <v>0.16977225672877846</v>
      </c>
      <c r="F656" s="187">
        <v>1</v>
      </c>
      <c r="G656" s="193">
        <v>483</v>
      </c>
      <c r="H656" s="93"/>
      <c r="I656" s="188" t="s">
        <v>143</v>
      </c>
      <c r="J656" s="188" t="s">
        <v>143</v>
      </c>
      <c r="K656" s="188">
        <v>0.69</v>
      </c>
      <c r="L656" s="188">
        <v>0.76800000000000002</v>
      </c>
      <c r="M656" s="188">
        <v>7.5999999999999998E-2</v>
      </c>
      <c r="N656" s="188">
        <v>0.129</v>
      </c>
      <c r="O656" s="188">
        <v>0.13900000000000001</v>
      </c>
      <c r="P656" s="188">
        <v>0.20599999999999999</v>
      </c>
      <c r="Q656" s="144"/>
      <c r="R656" s="145" t="s">
        <v>143</v>
      </c>
      <c r="S656" s="145">
        <v>115.13900311765236</v>
      </c>
      <c r="T656" s="145">
        <v>17.814156345502163</v>
      </c>
      <c r="U656" s="145">
        <v>25.98882608778306</v>
      </c>
      <c r="V656" s="145"/>
      <c r="W656" s="145" t="s">
        <v>143</v>
      </c>
      <c r="X656" s="145" t="s">
        <v>143</v>
      </c>
      <c r="Y656" s="145">
        <v>103.12767077575144</v>
      </c>
      <c r="Z656" s="145">
        <v>127.15033545955329</v>
      </c>
      <c r="AA656" s="145">
        <v>12.774502444385902</v>
      </c>
      <c r="AB656" s="145">
        <v>22.853810246618423</v>
      </c>
      <c r="AC656" s="145">
        <v>20.363654065278432</v>
      </c>
      <c r="AD656" s="145">
        <v>31.613998110287689</v>
      </c>
    </row>
    <row r="657" spans="1:30" x14ac:dyDescent="0.25">
      <c r="A657" s="93" t="s">
        <v>5479</v>
      </c>
      <c r="B657" s="188">
        <v>7.9698857736240913E-2</v>
      </c>
      <c r="C657" s="188">
        <v>0.49169262720664592</v>
      </c>
      <c r="D657" s="188">
        <v>0.2481827622014538</v>
      </c>
      <c r="E657" s="188">
        <v>0.1804257528556594</v>
      </c>
      <c r="F657" s="187">
        <v>1</v>
      </c>
      <c r="G657" s="193">
        <v>3852</v>
      </c>
      <c r="H657" s="93"/>
      <c r="I657" s="188">
        <v>7.1999999999999995E-2</v>
      </c>
      <c r="J657" s="188">
        <v>8.8999999999999996E-2</v>
      </c>
      <c r="K657" s="188">
        <v>0.47599999999999998</v>
      </c>
      <c r="L657" s="188">
        <v>0.50700000000000001</v>
      </c>
      <c r="M657" s="188">
        <v>0.23499999999999999</v>
      </c>
      <c r="N657" s="188">
        <v>0.26200000000000001</v>
      </c>
      <c r="O657" s="188">
        <v>0.16900000000000001</v>
      </c>
      <c r="P657" s="188">
        <v>0.193</v>
      </c>
      <c r="Q657" s="144"/>
      <c r="R657" s="145">
        <v>6.0141563760228971</v>
      </c>
      <c r="S657" s="145">
        <v>36.590976018593743</v>
      </c>
      <c r="T657" s="145">
        <v>18.081524405854793</v>
      </c>
      <c r="U657" s="145">
        <v>13.485817567725558</v>
      </c>
      <c r="V657" s="145"/>
      <c r="W657" s="145">
        <v>5.3413941486459571</v>
      </c>
      <c r="X657" s="145">
        <v>6.6869186033998371</v>
      </c>
      <c r="Y657" s="145">
        <v>34.943041017694448</v>
      </c>
      <c r="Z657" s="145">
        <v>38.238911019493038</v>
      </c>
      <c r="AA657" s="145">
        <v>16.935319752876126</v>
      </c>
      <c r="AB657" s="145">
        <v>19.227729058833461</v>
      </c>
      <c r="AC657" s="145">
        <v>12.483186980636711</v>
      </c>
      <c r="AD657" s="145">
        <v>14.488448154814405</v>
      </c>
    </row>
    <row r="658" spans="1:30" x14ac:dyDescent="0.25">
      <c r="A658" s="93" t="s">
        <v>5480</v>
      </c>
      <c r="B658" s="188">
        <v>0.29434121621621623</v>
      </c>
      <c r="C658" s="188">
        <v>0.59733952702702697</v>
      </c>
      <c r="D658" s="188">
        <v>5.2576013513513514E-2</v>
      </c>
      <c r="E658" s="188">
        <v>5.5743243243243243E-2</v>
      </c>
      <c r="F658" s="187">
        <v>0.99999999999999989</v>
      </c>
      <c r="G658" s="193">
        <v>4736</v>
      </c>
      <c r="H658" s="93"/>
      <c r="I658" s="188">
        <v>0.28199999999999997</v>
      </c>
      <c r="J658" s="188">
        <v>0.307</v>
      </c>
      <c r="K658" s="188">
        <v>0.58299999999999996</v>
      </c>
      <c r="L658" s="188">
        <v>0.61099999999999999</v>
      </c>
      <c r="M658" s="188">
        <v>4.7E-2</v>
      </c>
      <c r="N658" s="188">
        <v>5.8999999999999997E-2</v>
      </c>
      <c r="O658" s="188">
        <v>0.05</v>
      </c>
      <c r="P658" s="188">
        <v>6.3E-2</v>
      </c>
      <c r="Q658" s="144"/>
      <c r="R658" s="145">
        <v>53.607178471583396</v>
      </c>
      <c r="S658" s="145">
        <v>104.45328808754221</v>
      </c>
      <c r="T658" s="145">
        <v>7.9143612216063781</v>
      </c>
      <c r="U658" s="145">
        <v>9.8771500650609951</v>
      </c>
      <c r="V658" s="145"/>
      <c r="W658" s="145">
        <v>50.793025935400991</v>
      </c>
      <c r="X658" s="145">
        <v>56.421331007765801</v>
      </c>
      <c r="Y658" s="145">
        <v>100.60416576125344</v>
      </c>
      <c r="Z658" s="145">
        <v>108.30241041383097</v>
      </c>
      <c r="AA658" s="145">
        <v>6.9313187854320493</v>
      </c>
      <c r="AB658" s="145">
        <v>8.897403657780707</v>
      </c>
      <c r="AC658" s="145">
        <v>8.6856727994887226</v>
      </c>
      <c r="AD658" s="145">
        <v>11.068627330633268</v>
      </c>
    </row>
    <row r="659" spans="1:30" x14ac:dyDescent="0.25">
      <c r="A659" s="93" t="s">
        <v>5481</v>
      </c>
      <c r="B659" s="188" t="s">
        <v>143</v>
      </c>
      <c r="C659" s="188">
        <v>0.4933288859239493</v>
      </c>
      <c r="D659" s="188">
        <v>0.3722481654436291</v>
      </c>
      <c r="E659" s="188">
        <v>0.1344229486324216</v>
      </c>
      <c r="F659" s="187">
        <v>1</v>
      </c>
      <c r="G659" s="193">
        <v>2998</v>
      </c>
      <c r="H659" s="93"/>
      <c r="I659" s="188" t="s">
        <v>143</v>
      </c>
      <c r="J659" s="188" t="s">
        <v>143</v>
      </c>
      <c r="K659" s="188">
        <v>0.47499999999999998</v>
      </c>
      <c r="L659" s="188">
        <v>0.51100000000000001</v>
      </c>
      <c r="M659" s="188">
        <v>0.35499999999999998</v>
      </c>
      <c r="N659" s="188">
        <v>0.39</v>
      </c>
      <c r="O659" s="188">
        <v>0.123</v>
      </c>
      <c r="P659" s="188">
        <v>0.14699999999999999</v>
      </c>
      <c r="Q659" s="144"/>
      <c r="R659" s="145" t="s">
        <v>143</v>
      </c>
      <c r="S659" s="145">
        <v>28.666609749717676</v>
      </c>
      <c r="T659" s="145">
        <v>21.180014601378822</v>
      </c>
      <c r="U659" s="145">
        <v>7.775743033779408</v>
      </c>
      <c r="V659" s="145"/>
      <c r="W659" s="145" t="s">
        <v>143</v>
      </c>
      <c r="X659" s="145" t="s">
        <v>143</v>
      </c>
      <c r="Y659" s="145">
        <v>27.205616132481193</v>
      </c>
      <c r="Z659" s="145">
        <v>30.127603366954158</v>
      </c>
      <c r="AA659" s="145">
        <v>19.93736058103752</v>
      </c>
      <c r="AB659" s="145">
        <v>22.422668621720124</v>
      </c>
      <c r="AC659" s="145">
        <v>7.0165618279222679</v>
      </c>
      <c r="AD659" s="145">
        <v>8.534924239636549</v>
      </c>
    </row>
    <row r="660" spans="1:30" x14ac:dyDescent="0.25">
      <c r="A660" s="93" t="s">
        <v>5482</v>
      </c>
      <c r="B660" s="188" t="s">
        <v>143</v>
      </c>
      <c r="C660" s="188">
        <v>0.74911074223381546</v>
      </c>
      <c r="D660" s="188">
        <v>0.10410244249466445</v>
      </c>
      <c r="E660" s="188">
        <v>0.14678681527152004</v>
      </c>
      <c r="F660" s="187">
        <v>1</v>
      </c>
      <c r="G660" s="193">
        <v>4217</v>
      </c>
      <c r="H660" s="93"/>
      <c r="I660" s="188" t="s">
        <v>143</v>
      </c>
      <c r="J660" s="188" t="s">
        <v>143</v>
      </c>
      <c r="K660" s="188">
        <v>0.73599999999999999</v>
      </c>
      <c r="L660" s="188">
        <v>0.76200000000000001</v>
      </c>
      <c r="M660" s="188">
        <v>9.5000000000000001E-2</v>
      </c>
      <c r="N660" s="188">
        <v>0.114</v>
      </c>
      <c r="O660" s="188">
        <v>0.13600000000000001</v>
      </c>
      <c r="P660" s="188">
        <v>0.158</v>
      </c>
      <c r="Q660" s="144"/>
      <c r="R660" s="145" t="s">
        <v>143</v>
      </c>
      <c r="S660" s="145">
        <v>134.12963211754365</v>
      </c>
      <c r="T660" s="145">
        <v>20.4236342048859</v>
      </c>
      <c r="U660" s="145">
        <v>26.564857202145532</v>
      </c>
      <c r="V660" s="145"/>
      <c r="W660" s="145" t="s">
        <v>143</v>
      </c>
      <c r="X660" s="145" t="s">
        <v>143</v>
      </c>
      <c r="Y660" s="145">
        <v>129.4522161721421</v>
      </c>
      <c r="Z660" s="145">
        <v>138.8070480629452</v>
      </c>
      <c r="AA660" s="145">
        <v>18.513091125459564</v>
      </c>
      <c r="AB660" s="145">
        <v>22.334177284312236</v>
      </c>
      <c r="AC660" s="145">
        <v>24.472102952148411</v>
      </c>
      <c r="AD660" s="145">
        <v>28.657611452142653</v>
      </c>
    </row>
    <row r="661" spans="1:30" x14ac:dyDescent="0.25">
      <c r="A661" s="93" t="s">
        <v>5483</v>
      </c>
      <c r="B661" s="188">
        <v>4.3868394815553338E-2</v>
      </c>
      <c r="C661" s="188">
        <v>0.58823529411764708</v>
      </c>
      <c r="D661" s="188">
        <v>0.24027916251246262</v>
      </c>
      <c r="E661" s="188">
        <v>0.12761714855433698</v>
      </c>
      <c r="F661" s="187">
        <v>1</v>
      </c>
      <c r="G661" s="193">
        <v>1003</v>
      </c>
      <c r="H661" s="93"/>
      <c r="I661" s="188">
        <v>3.3000000000000002E-2</v>
      </c>
      <c r="J661" s="188">
        <v>5.8000000000000003E-2</v>
      </c>
      <c r="K661" s="188">
        <v>0.55700000000000005</v>
      </c>
      <c r="L661" s="188">
        <v>0.61799999999999999</v>
      </c>
      <c r="M661" s="188">
        <v>0.215</v>
      </c>
      <c r="N661" s="188">
        <v>0.26800000000000002</v>
      </c>
      <c r="O661" s="188">
        <v>0.108</v>
      </c>
      <c r="P661" s="188">
        <v>0.15</v>
      </c>
      <c r="Q661" s="144"/>
      <c r="R661" s="145">
        <v>3.2414145859730232</v>
      </c>
      <c r="S661" s="145">
        <v>44.155175946517296</v>
      </c>
      <c r="T661" s="145">
        <v>17.890234813487631</v>
      </c>
      <c r="U661" s="145">
        <v>9.5655676108113212</v>
      </c>
      <c r="V661" s="145"/>
      <c r="W661" s="145">
        <v>2.2836377812253361</v>
      </c>
      <c r="X661" s="145">
        <v>4.1991913907207099</v>
      </c>
      <c r="Y661" s="145">
        <v>40.592209888102985</v>
      </c>
      <c r="Z661" s="145">
        <v>47.718142004931607</v>
      </c>
      <c r="AA661" s="145">
        <v>15.631508606104552</v>
      </c>
      <c r="AB661" s="145">
        <v>20.148961020870708</v>
      </c>
      <c r="AC661" s="145">
        <v>7.9084175685530651</v>
      </c>
      <c r="AD661" s="145">
        <v>11.222717653069576</v>
      </c>
    </row>
    <row r="662" spans="1:30" x14ac:dyDescent="0.25">
      <c r="A662" s="93" t="s">
        <v>5484</v>
      </c>
      <c r="B662" s="188">
        <v>0.31277533039647576</v>
      </c>
      <c r="C662" s="188">
        <v>0.60616740088105725</v>
      </c>
      <c r="D662" s="188">
        <v>4.1409691629955947E-2</v>
      </c>
      <c r="E662" s="188">
        <v>3.9647577092511016E-2</v>
      </c>
      <c r="F662" s="187">
        <v>0.99999999999999989</v>
      </c>
      <c r="G662" s="193">
        <v>1135</v>
      </c>
      <c r="H662" s="93"/>
      <c r="I662" s="188">
        <v>0.28599999999999998</v>
      </c>
      <c r="J662" s="188">
        <v>0.34</v>
      </c>
      <c r="K662" s="188">
        <v>0.57699999999999996</v>
      </c>
      <c r="L662" s="188">
        <v>0.63400000000000001</v>
      </c>
      <c r="M662" s="188">
        <v>3.1E-2</v>
      </c>
      <c r="N662" s="188">
        <v>5.5E-2</v>
      </c>
      <c r="O662" s="188">
        <v>0.03</v>
      </c>
      <c r="P662" s="188">
        <v>5.2999999999999999E-2</v>
      </c>
      <c r="Q662" s="144"/>
      <c r="R662" s="145">
        <v>51.826822288802269</v>
      </c>
      <c r="S662" s="145">
        <v>97.17691022211261</v>
      </c>
      <c r="T662" s="145">
        <v>6.0527623048433696</v>
      </c>
      <c r="U662" s="145">
        <v>6.1384474186513849</v>
      </c>
      <c r="V662" s="145"/>
      <c r="W662" s="145">
        <v>46.43548532950966</v>
      </c>
      <c r="X662" s="145">
        <v>57.218159248094878</v>
      </c>
      <c r="Y662" s="145">
        <v>89.915433681788699</v>
      </c>
      <c r="Z662" s="145">
        <v>104.43838676243652</v>
      </c>
      <c r="AA662" s="145">
        <v>4.3223055054592505</v>
      </c>
      <c r="AB662" s="145">
        <v>7.7832191042274887</v>
      </c>
      <c r="AC662" s="145">
        <v>4.3449186199414704</v>
      </c>
      <c r="AD662" s="145">
        <v>7.9319762173612993</v>
      </c>
    </row>
    <row r="663" spans="1:30" x14ac:dyDescent="0.25">
      <c r="A663" s="93" t="s">
        <v>5485</v>
      </c>
      <c r="B663" s="188" t="s">
        <v>143</v>
      </c>
      <c r="C663" s="188">
        <v>0.53171856978085352</v>
      </c>
      <c r="D663" s="188">
        <v>0.32641291810841983</v>
      </c>
      <c r="E663" s="188">
        <v>0.14186851211072665</v>
      </c>
      <c r="F663" s="187">
        <v>1</v>
      </c>
      <c r="G663" s="193">
        <v>867</v>
      </c>
      <c r="H663" s="93"/>
      <c r="I663" s="188" t="s">
        <v>143</v>
      </c>
      <c r="J663" s="188" t="s">
        <v>143</v>
      </c>
      <c r="K663" s="188">
        <v>0.498</v>
      </c>
      <c r="L663" s="188">
        <v>0.56499999999999995</v>
      </c>
      <c r="M663" s="188">
        <v>0.29599999999999999</v>
      </c>
      <c r="N663" s="188">
        <v>0.35799999999999998</v>
      </c>
      <c r="O663" s="188">
        <v>0.12</v>
      </c>
      <c r="P663" s="188">
        <v>0.16700000000000001</v>
      </c>
      <c r="Q663" s="144"/>
      <c r="R663" s="145" t="s">
        <v>143</v>
      </c>
      <c r="S663" s="145">
        <v>34.422299750598356</v>
      </c>
      <c r="T663" s="145">
        <v>20.878268840106479</v>
      </c>
      <c r="U663" s="145">
        <v>9.2075567171181838</v>
      </c>
      <c r="V663" s="145"/>
      <c r="W663" s="145" t="s">
        <v>143</v>
      </c>
      <c r="X663" s="145" t="s">
        <v>143</v>
      </c>
      <c r="Y663" s="145">
        <v>31.280015340126013</v>
      </c>
      <c r="Z663" s="145">
        <v>37.564584161070698</v>
      </c>
      <c r="AA663" s="145">
        <v>18.445743690447962</v>
      </c>
      <c r="AB663" s="145">
        <v>23.310793989764996</v>
      </c>
      <c r="AC663" s="145">
        <v>7.5803305540626758</v>
      </c>
      <c r="AD663" s="145">
        <v>10.834782880173693</v>
      </c>
    </row>
    <row r="664" spans="1:30" x14ac:dyDescent="0.25">
      <c r="A664" s="93" t="s">
        <v>5486</v>
      </c>
      <c r="B664" s="188" t="s">
        <v>143</v>
      </c>
      <c r="C664" s="188">
        <v>0.74924012158054709</v>
      </c>
      <c r="D664" s="188">
        <v>6.0790273556231005E-2</v>
      </c>
      <c r="E664" s="188">
        <v>0.1899696048632219</v>
      </c>
      <c r="F664" s="187">
        <v>1</v>
      </c>
      <c r="G664" s="193">
        <v>1316</v>
      </c>
      <c r="H664" s="93"/>
      <c r="I664" s="188" t="s">
        <v>143</v>
      </c>
      <c r="J664" s="188" t="s">
        <v>143</v>
      </c>
      <c r="K664" s="188">
        <v>0.72499999999999998</v>
      </c>
      <c r="L664" s="188">
        <v>0.77200000000000002</v>
      </c>
      <c r="M664" s="188">
        <v>4.9000000000000002E-2</v>
      </c>
      <c r="N664" s="188">
        <v>7.4999999999999997E-2</v>
      </c>
      <c r="O664" s="188">
        <v>0.17</v>
      </c>
      <c r="P664" s="188">
        <v>0.21199999999999999</v>
      </c>
      <c r="Q664" s="144"/>
      <c r="R664" s="145" t="s">
        <v>143</v>
      </c>
      <c r="S664" s="145">
        <v>160.43226229914114</v>
      </c>
      <c r="T664" s="145">
        <v>14.42007578968353</v>
      </c>
      <c r="U664" s="145">
        <v>40.815666325062786</v>
      </c>
      <c r="V664" s="145"/>
      <c r="W664" s="145" t="s">
        <v>143</v>
      </c>
      <c r="X664" s="145" t="s">
        <v>143</v>
      </c>
      <c r="Y664" s="145">
        <v>150.41822230546012</v>
      </c>
      <c r="Z664" s="145">
        <v>170.44630229282217</v>
      </c>
      <c r="AA664" s="145">
        <v>11.26013735845326</v>
      </c>
      <c r="AB664" s="145">
        <v>17.5800142209138</v>
      </c>
      <c r="AC664" s="145">
        <v>35.75610390872118</v>
      </c>
      <c r="AD664" s="145">
        <v>45.875228741404392</v>
      </c>
    </row>
    <row r="665" spans="1:30" x14ac:dyDescent="0.25">
      <c r="A665" s="93" t="s">
        <v>5487</v>
      </c>
      <c r="B665" s="188">
        <v>5.9941520467836254E-2</v>
      </c>
      <c r="C665" s="188">
        <v>0.55116959064327486</v>
      </c>
      <c r="D665" s="188">
        <v>0.22807017543859648</v>
      </c>
      <c r="E665" s="188">
        <v>0.16081871345029239</v>
      </c>
      <c r="F665" s="187">
        <v>1</v>
      </c>
      <c r="G665" s="193">
        <v>684</v>
      </c>
      <c r="H665" s="93"/>
      <c r="I665" s="188">
        <v>4.3999999999999997E-2</v>
      </c>
      <c r="J665" s="188">
        <v>0.08</v>
      </c>
      <c r="K665" s="188">
        <v>0.51400000000000001</v>
      </c>
      <c r="L665" s="188">
        <v>0.58799999999999997</v>
      </c>
      <c r="M665" s="188">
        <v>0.19800000000000001</v>
      </c>
      <c r="N665" s="188">
        <v>0.26100000000000001</v>
      </c>
      <c r="O665" s="188">
        <v>0.13500000000000001</v>
      </c>
      <c r="P665" s="188">
        <v>0.19</v>
      </c>
      <c r="Q665" s="144"/>
      <c r="R665" s="145">
        <v>4.036381776579856</v>
      </c>
      <c r="S665" s="145">
        <v>40.498773273897207</v>
      </c>
      <c r="T665" s="145">
        <v>16.961039136826866</v>
      </c>
      <c r="U665" s="145">
        <v>11.870473089591307</v>
      </c>
      <c r="V665" s="145"/>
      <c r="W665" s="145">
        <v>2.800843000704357</v>
      </c>
      <c r="X665" s="145">
        <v>5.271920552455355</v>
      </c>
      <c r="Y665" s="145">
        <v>36.410619109496025</v>
      </c>
      <c r="Z665" s="145">
        <v>44.586927438298389</v>
      </c>
      <c r="AA665" s="145">
        <v>14.299418050902869</v>
      </c>
      <c r="AB665" s="145">
        <v>19.622660222750863</v>
      </c>
      <c r="AC665" s="145">
        <v>9.6521348961072242</v>
      </c>
      <c r="AD665" s="145">
        <v>14.08881128307539</v>
      </c>
    </row>
    <row r="666" spans="1:30" x14ac:dyDescent="0.25">
      <c r="A666" s="93" t="s">
        <v>5488</v>
      </c>
      <c r="B666" s="188">
        <v>0.28587830080367393</v>
      </c>
      <c r="C666" s="188">
        <v>0.62686567164179108</v>
      </c>
      <c r="D666" s="188">
        <v>3.9035591274397242E-2</v>
      </c>
      <c r="E666" s="188">
        <v>4.8220436280137773E-2</v>
      </c>
      <c r="F666" s="187">
        <v>1</v>
      </c>
      <c r="G666" s="193">
        <v>871</v>
      </c>
      <c r="H666" s="93"/>
      <c r="I666" s="188">
        <v>0.25700000000000001</v>
      </c>
      <c r="J666" s="188">
        <v>0.317</v>
      </c>
      <c r="K666" s="188">
        <v>0.59399999999999997</v>
      </c>
      <c r="L666" s="188">
        <v>0.65800000000000003</v>
      </c>
      <c r="M666" s="188">
        <v>2.8000000000000001E-2</v>
      </c>
      <c r="N666" s="188">
        <v>5.3999999999999999E-2</v>
      </c>
      <c r="O666" s="188">
        <v>3.5999999999999997E-2</v>
      </c>
      <c r="P666" s="188">
        <v>6.5000000000000002E-2</v>
      </c>
      <c r="Q666" s="144"/>
      <c r="R666" s="145">
        <v>50.510757185304968</v>
      </c>
      <c r="S666" s="145">
        <v>113.21190080415874</v>
      </c>
      <c r="T666" s="145">
        <v>6.3027813785203204</v>
      </c>
      <c r="U666" s="145">
        <v>8.6108600861063991</v>
      </c>
      <c r="V666" s="145"/>
      <c r="W666" s="145">
        <v>44.236818404131441</v>
      </c>
      <c r="X666" s="145">
        <v>56.784695966478495</v>
      </c>
      <c r="Y666" s="145">
        <v>103.71565752221484</v>
      </c>
      <c r="Z666" s="145">
        <v>122.70814408610265</v>
      </c>
      <c r="AA666" s="145">
        <v>4.1841819243178993</v>
      </c>
      <c r="AB666" s="145">
        <v>8.4213808327227415</v>
      </c>
      <c r="AC666" s="145">
        <v>6.0066383537178734</v>
      </c>
      <c r="AD666" s="145">
        <v>11.215081818494925</v>
      </c>
    </row>
    <row r="667" spans="1:30" x14ac:dyDescent="0.25">
      <c r="A667" s="93" t="s">
        <v>5489</v>
      </c>
      <c r="B667" s="188" t="s">
        <v>143</v>
      </c>
      <c r="C667" s="188">
        <v>0.57288135593220335</v>
      </c>
      <c r="D667" s="188">
        <v>0.31016949152542372</v>
      </c>
      <c r="E667" s="188">
        <v>0.11694915254237288</v>
      </c>
      <c r="F667" s="187">
        <v>1</v>
      </c>
      <c r="G667" s="193">
        <v>590</v>
      </c>
      <c r="H667" s="93"/>
      <c r="I667" s="188" t="s">
        <v>143</v>
      </c>
      <c r="J667" s="188" t="s">
        <v>143</v>
      </c>
      <c r="K667" s="188">
        <v>0.53300000000000003</v>
      </c>
      <c r="L667" s="188">
        <v>0.61199999999999999</v>
      </c>
      <c r="M667" s="188">
        <v>0.27400000000000002</v>
      </c>
      <c r="N667" s="188">
        <v>0.34899999999999998</v>
      </c>
      <c r="O667" s="188">
        <v>9.2999999999999999E-2</v>
      </c>
      <c r="P667" s="188">
        <v>0.14499999999999999</v>
      </c>
      <c r="Q667" s="144"/>
      <c r="R667" s="145" t="s">
        <v>143</v>
      </c>
      <c r="S667" s="145">
        <v>35.795071040647599</v>
      </c>
      <c r="T667" s="145">
        <v>20.052563456151699</v>
      </c>
      <c r="U667" s="145">
        <v>7.3893603628470679</v>
      </c>
      <c r="V667" s="145"/>
      <c r="W667" s="145" t="s">
        <v>143</v>
      </c>
      <c r="X667" s="145" t="s">
        <v>143</v>
      </c>
      <c r="Y667" s="145">
        <v>31.978960468866337</v>
      </c>
      <c r="Z667" s="145">
        <v>39.611181612428858</v>
      </c>
      <c r="AA667" s="145">
        <v>17.147200293136777</v>
      </c>
      <c r="AB667" s="145">
        <v>22.957926619166621</v>
      </c>
      <c r="AC667" s="145">
        <v>5.645794438809622</v>
      </c>
      <c r="AD667" s="145">
        <v>9.1329262868845138</v>
      </c>
    </row>
    <row r="668" spans="1:30" x14ac:dyDescent="0.25">
      <c r="A668" s="93" t="s">
        <v>5490</v>
      </c>
      <c r="B668" s="188" t="s">
        <v>143</v>
      </c>
      <c r="C668" s="188">
        <v>0.79418886198547212</v>
      </c>
      <c r="D668" s="188">
        <v>5.0847457627118647E-2</v>
      </c>
      <c r="E668" s="188">
        <v>0.15496368038740921</v>
      </c>
      <c r="F668" s="187">
        <v>1</v>
      </c>
      <c r="G668" s="193">
        <v>826</v>
      </c>
      <c r="H668" s="93"/>
      <c r="I668" s="188" t="s">
        <v>143</v>
      </c>
      <c r="J668" s="188" t="s">
        <v>143</v>
      </c>
      <c r="K668" s="188">
        <v>0.76500000000000001</v>
      </c>
      <c r="L668" s="188">
        <v>0.82</v>
      </c>
      <c r="M668" s="188">
        <v>3.7999999999999999E-2</v>
      </c>
      <c r="N668" s="188">
        <v>6.8000000000000005E-2</v>
      </c>
      <c r="O668" s="188">
        <v>0.13200000000000001</v>
      </c>
      <c r="P668" s="188">
        <v>0.18099999999999999</v>
      </c>
      <c r="Q668" s="144"/>
      <c r="R668" s="145" t="s">
        <v>143</v>
      </c>
      <c r="S668" s="145">
        <v>147.00846960410536</v>
      </c>
      <c r="T668" s="145">
        <v>11.405012829938997</v>
      </c>
      <c r="U668" s="145">
        <v>28.068783736384212</v>
      </c>
      <c r="V668" s="145"/>
      <c r="W668" s="145" t="s">
        <v>143</v>
      </c>
      <c r="X668" s="145" t="s">
        <v>143</v>
      </c>
      <c r="Y668" s="145">
        <v>135.75862539760098</v>
      </c>
      <c r="Z668" s="145">
        <v>158.25831381060974</v>
      </c>
      <c r="AA668" s="145">
        <v>7.9557427253393556</v>
      </c>
      <c r="AB668" s="145">
        <v>14.854282934538638</v>
      </c>
      <c r="AC668" s="145">
        <v>23.206115043068504</v>
      </c>
      <c r="AD668" s="145">
        <v>32.931452429699917</v>
      </c>
    </row>
    <row r="669" spans="1:30" x14ac:dyDescent="0.25">
      <c r="A669" s="93" t="s">
        <v>5491</v>
      </c>
      <c r="B669" s="188">
        <v>5.5102040816326532E-2</v>
      </c>
      <c r="C669" s="188">
        <v>0.54897959183673473</v>
      </c>
      <c r="D669" s="188">
        <v>0.22244897959183674</v>
      </c>
      <c r="E669" s="188">
        <v>0.17346938775510204</v>
      </c>
      <c r="F669" s="187">
        <v>1</v>
      </c>
      <c r="G669" s="193">
        <v>490</v>
      </c>
      <c r="H669" s="93"/>
      <c r="I669" s="188">
        <v>3.7999999999999999E-2</v>
      </c>
      <c r="J669" s="188">
        <v>7.9000000000000001E-2</v>
      </c>
      <c r="K669" s="188">
        <v>0.505</v>
      </c>
      <c r="L669" s="188">
        <v>0.59199999999999997</v>
      </c>
      <c r="M669" s="188">
        <v>0.188</v>
      </c>
      <c r="N669" s="188">
        <v>0.26100000000000001</v>
      </c>
      <c r="O669" s="188">
        <v>0.14299999999999999</v>
      </c>
      <c r="P669" s="188">
        <v>0.21</v>
      </c>
      <c r="Q669" s="144"/>
      <c r="R669" s="145">
        <v>4.5151095776554691</v>
      </c>
      <c r="S669" s="145">
        <v>38.339565506515669</v>
      </c>
      <c r="T669" s="145">
        <v>14.892855328991478</v>
      </c>
      <c r="U669" s="145">
        <v>12.273538274649507</v>
      </c>
      <c r="V669" s="145"/>
      <c r="W669" s="145">
        <v>2.8120004206698415</v>
      </c>
      <c r="X669" s="145">
        <v>6.2182187346410966</v>
      </c>
      <c r="Y669" s="145">
        <v>33.757860558013306</v>
      </c>
      <c r="Z669" s="145">
        <v>42.921270455018032</v>
      </c>
      <c r="AA669" s="145">
        <v>12.096960742955106</v>
      </c>
      <c r="AB669" s="145">
        <v>17.688749915027849</v>
      </c>
      <c r="AC669" s="145">
        <v>9.664284083214481</v>
      </c>
      <c r="AD669" s="145">
        <v>14.882792466084533</v>
      </c>
    </row>
    <row r="670" spans="1:30" x14ac:dyDescent="0.25">
      <c r="A670" s="93" t="s">
        <v>5492</v>
      </c>
      <c r="B670" s="188">
        <v>0.26165413533834586</v>
      </c>
      <c r="C670" s="188">
        <v>0.61954887218045118</v>
      </c>
      <c r="D670" s="188">
        <v>3.6090225563909777E-2</v>
      </c>
      <c r="E670" s="188">
        <v>8.2706766917293228E-2</v>
      </c>
      <c r="F670" s="187">
        <v>1</v>
      </c>
      <c r="G670" s="193">
        <v>665</v>
      </c>
      <c r="H670" s="93"/>
      <c r="I670" s="188">
        <v>0.23</v>
      </c>
      <c r="J670" s="188">
        <v>0.29599999999999999</v>
      </c>
      <c r="K670" s="188">
        <v>0.58199999999999996</v>
      </c>
      <c r="L670" s="188">
        <v>0.65600000000000003</v>
      </c>
      <c r="M670" s="188">
        <v>2.4E-2</v>
      </c>
      <c r="N670" s="188">
        <v>5.2999999999999999E-2</v>
      </c>
      <c r="O670" s="188">
        <v>6.4000000000000001E-2</v>
      </c>
      <c r="P670" s="188">
        <v>0.106</v>
      </c>
      <c r="Q670" s="144"/>
      <c r="R670" s="145">
        <v>47.776861005353055</v>
      </c>
      <c r="S670" s="145">
        <v>98.710220168795516</v>
      </c>
      <c r="T670" s="145">
        <v>5.5392616661399714</v>
      </c>
      <c r="U670" s="145">
        <v>13.064822247131742</v>
      </c>
      <c r="V670" s="145"/>
      <c r="W670" s="145">
        <v>40.677830213479183</v>
      </c>
      <c r="X670" s="145">
        <v>54.875891797226927</v>
      </c>
      <c r="Y670" s="145">
        <v>89.178537310132455</v>
      </c>
      <c r="Z670" s="145">
        <v>108.24190302745858</v>
      </c>
      <c r="AA670" s="145">
        <v>3.3230954426189916</v>
      </c>
      <c r="AB670" s="145">
        <v>7.7554278896609512</v>
      </c>
      <c r="AC670" s="145">
        <v>9.6119681131795556</v>
      </c>
      <c r="AD670" s="145">
        <v>16.51767638108393</v>
      </c>
    </row>
    <row r="671" spans="1:30" x14ac:dyDescent="0.25">
      <c r="A671" s="93" t="s">
        <v>5493</v>
      </c>
      <c r="B671" s="188" t="s">
        <v>143</v>
      </c>
      <c r="C671" s="188">
        <v>0.40567951318458417</v>
      </c>
      <c r="D671" s="188">
        <v>0.47261663286004058</v>
      </c>
      <c r="E671" s="188">
        <v>0.12170385395537525</v>
      </c>
      <c r="F671" s="187">
        <v>1</v>
      </c>
      <c r="G671" s="193">
        <v>493</v>
      </c>
      <c r="H671" s="93"/>
      <c r="I671" s="188" t="s">
        <v>143</v>
      </c>
      <c r="J671" s="188" t="s">
        <v>143</v>
      </c>
      <c r="K671" s="188">
        <v>0.36299999999999999</v>
      </c>
      <c r="L671" s="188">
        <v>0.45</v>
      </c>
      <c r="M671" s="188">
        <v>0.42899999999999999</v>
      </c>
      <c r="N671" s="188">
        <v>0.51700000000000002</v>
      </c>
      <c r="O671" s="188">
        <v>9.6000000000000002E-2</v>
      </c>
      <c r="P671" s="188">
        <v>0.154</v>
      </c>
      <c r="Q671" s="144"/>
      <c r="R671" s="145" t="s">
        <v>143</v>
      </c>
      <c r="S671" s="145">
        <v>29.72132904101392</v>
      </c>
      <c r="T671" s="145">
        <v>33.571255957274929</v>
      </c>
      <c r="U671" s="145">
        <v>9.0332803987825141</v>
      </c>
      <c r="V671" s="145"/>
      <c r="W671" s="145" t="s">
        <v>143</v>
      </c>
      <c r="X671" s="145" t="s">
        <v>143</v>
      </c>
      <c r="Y671" s="145">
        <v>25.602162992101508</v>
      </c>
      <c r="Z671" s="145">
        <v>33.840495089926335</v>
      </c>
      <c r="AA671" s="145">
        <v>29.260576795510996</v>
      </c>
      <c r="AB671" s="145">
        <v>37.881935119038857</v>
      </c>
      <c r="AC671" s="145">
        <v>6.7475450884368851</v>
      </c>
      <c r="AD671" s="145">
        <v>11.319015709128143</v>
      </c>
    </row>
    <row r="672" spans="1:30" x14ac:dyDescent="0.25">
      <c r="A672" s="93" t="s">
        <v>5494</v>
      </c>
      <c r="B672" s="188" t="s">
        <v>143</v>
      </c>
      <c r="C672" s="188">
        <v>0.77754677754677759</v>
      </c>
      <c r="D672" s="188">
        <v>8.5239085239085244E-2</v>
      </c>
      <c r="E672" s="188">
        <v>0.13721413721413722</v>
      </c>
      <c r="F672" s="187">
        <v>1</v>
      </c>
      <c r="G672" s="193">
        <v>481</v>
      </c>
      <c r="H672" s="93"/>
      <c r="I672" s="188" t="s">
        <v>143</v>
      </c>
      <c r="J672" s="188" t="s">
        <v>143</v>
      </c>
      <c r="K672" s="188">
        <v>0.73799999999999999</v>
      </c>
      <c r="L672" s="188">
        <v>0.81200000000000006</v>
      </c>
      <c r="M672" s="188">
        <v>6.3E-2</v>
      </c>
      <c r="N672" s="188">
        <v>0.114</v>
      </c>
      <c r="O672" s="188">
        <v>0.109</v>
      </c>
      <c r="P672" s="188">
        <v>0.17100000000000001</v>
      </c>
      <c r="Q672" s="144"/>
      <c r="R672" s="145" t="s">
        <v>143</v>
      </c>
      <c r="S672" s="145">
        <v>127.6143824459154</v>
      </c>
      <c r="T672" s="145">
        <v>14.035059936690528</v>
      </c>
      <c r="U672" s="145">
        <v>22.136674100277265</v>
      </c>
      <c r="V672" s="145"/>
      <c r="W672" s="145" t="s">
        <v>143</v>
      </c>
      <c r="X672" s="145" t="s">
        <v>143</v>
      </c>
      <c r="Y672" s="145">
        <v>114.68076850501193</v>
      </c>
      <c r="Z672" s="145">
        <v>140.54799638681885</v>
      </c>
      <c r="AA672" s="145">
        <v>9.7389200437462868</v>
      </c>
      <c r="AB672" s="145">
        <v>18.33119982963477</v>
      </c>
      <c r="AC672" s="145">
        <v>16.795995108436919</v>
      </c>
      <c r="AD672" s="145">
        <v>27.47735309211761</v>
      </c>
    </row>
    <row r="673" spans="1:30" x14ac:dyDescent="0.25">
      <c r="A673" s="93" t="s">
        <v>5495</v>
      </c>
      <c r="B673" s="188">
        <v>6.6455696202531639E-2</v>
      </c>
      <c r="C673" s="188">
        <v>0.45886075949367089</v>
      </c>
      <c r="D673" s="188">
        <v>0.23734177215189872</v>
      </c>
      <c r="E673" s="188">
        <v>0.23734177215189872</v>
      </c>
      <c r="F673" s="187">
        <v>1</v>
      </c>
      <c r="G673" s="193">
        <v>316</v>
      </c>
      <c r="H673" s="93"/>
      <c r="I673" s="188">
        <v>4.3999999999999997E-2</v>
      </c>
      <c r="J673" s="188">
        <v>9.9000000000000005E-2</v>
      </c>
      <c r="K673" s="188">
        <v>0.40500000000000003</v>
      </c>
      <c r="L673" s="188">
        <v>0.51400000000000001</v>
      </c>
      <c r="M673" s="188">
        <v>0.19400000000000001</v>
      </c>
      <c r="N673" s="188">
        <v>0.28699999999999998</v>
      </c>
      <c r="O673" s="188">
        <v>0.19400000000000001</v>
      </c>
      <c r="P673" s="188">
        <v>0.28699999999999998</v>
      </c>
      <c r="Q673" s="144"/>
      <c r="R673" s="145">
        <v>4.9933409493128424</v>
      </c>
      <c r="S673" s="145">
        <v>35.798107234041119</v>
      </c>
      <c r="T673" s="145">
        <v>19.146783604350865</v>
      </c>
      <c r="U673" s="145">
        <v>18.052400396330736</v>
      </c>
      <c r="V673" s="145"/>
      <c r="W673" s="145">
        <v>2.8576537480242923</v>
      </c>
      <c r="X673" s="145">
        <v>7.1290281506013926</v>
      </c>
      <c r="Y673" s="145">
        <v>29.971280087552213</v>
      </c>
      <c r="Z673" s="145">
        <v>41.624934380530021</v>
      </c>
      <c r="AA673" s="145">
        <v>14.813458542460571</v>
      </c>
      <c r="AB673" s="145">
        <v>23.480108666241158</v>
      </c>
      <c r="AC673" s="145">
        <v>13.966757570821276</v>
      </c>
      <c r="AD673" s="145">
        <v>22.138043221840196</v>
      </c>
    </row>
    <row r="674" spans="1:30" x14ac:dyDescent="0.25">
      <c r="A674" s="93" t="s">
        <v>5496</v>
      </c>
      <c r="B674" s="188">
        <v>0.35353535353535354</v>
      </c>
      <c r="C674" s="188">
        <v>0.5757575757575758</v>
      </c>
      <c r="D674" s="188">
        <v>2.0202020202020204E-2</v>
      </c>
      <c r="E674" s="188">
        <v>5.0505050505050504E-2</v>
      </c>
      <c r="F674" s="187">
        <v>1</v>
      </c>
      <c r="G674" s="193">
        <v>396</v>
      </c>
      <c r="H674" s="93"/>
      <c r="I674" s="188">
        <v>0.308</v>
      </c>
      <c r="J674" s="188">
        <v>0.40200000000000002</v>
      </c>
      <c r="K674" s="188">
        <v>0.52700000000000002</v>
      </c>
      <c r="L674" s="188">
        <v>0.623</v>
      </c>
      <c r="M674" s="188">
        <v>0.01</v>
      </c>
      <c r="N674" s="188">
        <v>3.9E-2</v>
      </c>
      <c r="O674" s="188">
        <v>3.3000000000000002E-2</v>
      </c>
      <c r="P674" s="188">
        <v>7.6999999999999999E-2</v>
      </c>
      <c r="Q674" s="144"/>
      <c r="R674" s="145">
        <v>58.85052867424735</v>
      </c>
      <c r="S674" s="145">
        <v>93.061182761168595</v>
      </c>
      <c r="T674" s="145">
        <v>3.7797905051503924</v>
      </c>
      <c r="U674" s="145">
        <v>8.0928862822024374</v>
      </c>
      <c r="V674" s="145"/>
      <c r="W674" s="145">
        <v>49.101924832643057</v>
      </c>
      <c r="X674" s="145">
        <v>68.599132515851636</v>
      </c>
      <c r="Y674" s="145">
        <v>80.981453081285281</v>
      </c>
      <c r="Z674" s="145">
        <v>105.14091244105191</v>
      </c>
      <c r="AA674" s="145">
        <v>1.1605293174471516</v>
      </c>
      <c r="AB674" s="145">
        <v>6.3990516928536332</v>
      </c>
      <c r="AC674" s="145">
        <v>4.5460224854111191</v>
      </c>
      <c r="AD674" s="145">
        <v>11.639750078993757</v>
      </c>
    </row>
    <row r="675" spans="1:30" x14ac:dyDescent="0.25">
      <c r="A675" s="93" t="s">
        <v>5497</v>
      </c>
      <c r="B675" s="188" t="s">
        <v>143</v>
      </c>
      <c r="C675" s="188">
        <v>0.43917525773195876</v>
      </c>
      <c r="D675" s="188">
        <v>0.3731958762886598</v>
      </c>
      <c r="E675" s="188">
        <v>0.18762886597938144</v>
      </c>
      <c r="F675" s="187">
        <v>1</v>
      </c>
      <c r="G675" s="193">
        <v>485</v>
      </c>
      <c r="H675" s="93"/>
      <c r="I675" s="188" t="s">
        <v>143</v>
      </c>
      <c r="J675" s="188" t="s">
        <v>143</v>
      </c>
      <c r="K675" s="188">
        <v>0.39600000000000002</v>
      </c>
      <c r="L675" s="188">
        <v>0.48399999999999999</v>
      </c>
      <c r="M675" s="188">
        <v>0.33100000000000002</v>
      </c>
      <c r="N675" s="188">
        <v>0.41699999999999998</v>
      </c>
      <c r="O675" s="188">
        <v>0.155</v>
      </c>
      <c r="P675" s="188">
        <v>0.22500000000000001</v>
      </c>
      <c r="Q675" s="144"/>
      <c r="R675" s="145" t="s">
        <v>143</v>
      </c>
      <c r="S675" s="145">
        <v>51.504364766575129</v>
      </c>
      <c r="T675" s="145">
        <v>46.712543052826668</v>
      </c>
      <c r="U675" s="145">
        <v>22.266004875594547</v>
      </c>
      <c r="V675" s="145"/>
      <c r="W675" s="145" t="s">
        <v>143</v>
      </c>
      <c r="X675" s="145" t="s">
        <v>143</v>
      </c>
      <c r="Y675" s="145">
        <v>44.587483754575473</v>
      </c>
      <c r="Z675" s="145">
        <v>58.421245778574786</v>
      </c>
      <c r="AA675" s="145">
        <v>39.90719573055965</v>
      </c>
      <c r="AB675" s="145">
        <v>53.517890375093685</v>
      </c>
      <c r="AC675" s="145">
        <v>17.691146279643981</v>
      </c>
      <c r="AD675" s="145">
        <v>26.840863471545113</v>
      </c>
    </row>
    <row r="676" spans="1:30" x14ac:dyDescent="0.25">
      <c r="A676" s="93" t="s">
        <v>5498</v>
      </c>
      <c r="B676" s="188" t="s">
        <v>143</v>
      </c>
      <c r="C676" s="188">
        <v>0.68553459119496851</v>
      </c>
      <c r="D676" s="188">
        <v>5.6603773584905662E-2</v>
      </c>
      <c r="E676" s="188">
        <v>0.25786163522012578</v>
      </c>
      <c r="F676" s="187">
        <v>1</v>
      </c>
      <c r="G676" s="193">
        <v>318</v>
      </c>
      <c r="H676" s="93"/>
      <c r="I676" s="188" t="s">
        <v>143</v>
      </c>
      <c r="J676" s="188" t="s">
        <v>143</v>
      </c>
      <c r="K676" s="188">
        <v>0.63300000000000001</v>
      </c>
      <c r="L676" s="188">
        <v>0.73399999999999999</v>
      </c>
      <c r="M676" s="188">
        <v>3.5999999999999997E-2</v>
      </c>
      <c r="N676" s="188">
        <v>8.7999999999999995E-2</v>
      </c>
      <c r="O676" s="188">
        <v>0.21299999999999999</v>
      </c>
      <c r="P676" s="188">
        <v>0.309</v>
      </c>
      <c r="Q676" s="144"/>
      <c r="R676" s="145" t="s">
        <v>143</v>
      </c>
      <c r="S676" s="145">
        <v>119.4608131501156</v>
      </c>
      <c r="T676" s="145">
        <v>10.671327328255003</v>
      </c>
      <c r="U676" s="145">
        <v>46.449847304198151</v>
      </c>
      <c r="V676" s="145"/>
      <c r="W676" s="145" t="s">
        <v>143</v>
      </c>
      <c r="X676" s="145" t="s">
        <v>143</v>
      </c>
      <c r="Y676" s="145">
        <v>103.60263504537065</v>
      </c>
      <c r="Z676" s="145">
        <v>135.31899125486055</v>
      </c>
      <c r="AA676" s="145">
        <v>5.7414256217823185</v>
      </c>
      <c r="AB676" s="145">
        <v>15.601229034727687</v>
      </c>
      <c r="AC676" s="145">
        <v>36.395973357655606</v>
      </c>
      <c r="AD676" s="145">
        <v>56.503721250740696</v>
      </c>
    </row>
    <row r="677" spans="1:30" x14ac:dyDescent="0.25">
      <c r="A677" s="93" t="s">
        <v>5499</v>
      </c>
      <c r="B677" s="188">
        <v>5.054945054945055E-2</v>
      </c>
      <c r="C677" s="188">
        <v>0.5483516483516484</v>
      </c>
      <c r="D677" s="188">
        <v>0.22637362637362637</v>
      </c>
      <c r="E677" s="188">
        <v>0.17472527472527472</v>
      </c>
      <c r="F677" s="187">
        <v>1</v>
      </c>
      <c r="G677" s="193">
        <v>910</v>
      </c>
      <c r="H677" s="93"/>
      <c r="I677" s="188">
        <v>3.7999999999999999E-2</v>
      </c>
      <c r="J677" s="188">
        <v>6.7000000000000004E-2</v>
      </c>
      <c r="K677" s="188">
        <v>0.51600000000000001</v>
      </c>
      <c r="L677" s="188">
        <v>0.57999999999999996</v>
      </c>
      <c r="M677" s="188">
        <v>0.2</v>
      </c>
      <c r="N677" s="188">
        <v>0.255</v>
      </c>
      <c r="O677" s="188">
        <v>0.151</v>
      </c>
      <c r="P677" s="188">
        <v>0.20100000000000001</v>
      </c>
      <c r="Q677" s="144"/>
      <c r="R677" s="145">
        <v>3.555829014436978</v>
      </c>
      <c r="S677" s="145">
        <v>42.889356180048402</v>
      </c>
      <c r="T677" s="145">
        <v>18.014865722760909</v>
      </c>
      <c r="U677" s="145">
        <v>13.305639242364393</v>
      </c>
      <c r="V677" s="145"/>
      <c r="W677" s="145">
        <v>2.5282433785807594</v>
      </c>
      <c r="X677" s="145">
        <v>4.5834146502931965</v>
      </c>
      <c r="Y677" s="145">
        <v>39.126173289234472</v>
      </c>
      <c r="Z677" s="145">
        <v>46.652539070862332</v>
      </c>
      <c r="AA677" s="145">
        <v>15.554761590133632</v>
      </c>
      <c r="AB677" s="145">
        <v>20.474969855388188</v>
      </c>
      <c r="AC677" s="145">
        <v>11.237435815534866</v>
      </c>
      <c r="AD677" s="145">
        <v>15.37384266919392</v>
      </c>
    </row>
    <row r="678" spans="1:30" x14ac:dyDescent="0.25">
      <c r="A678" s="93" t="s">
        <v>5500</v>
      </c>
      <c r="B678" s="188">
        <v>0.2953549517966696</v>
      </c>
      <c r="C678" s="188">
        <v>0.61262050832602977</v>
      </c>
      <c r="D678" s="188">
        <v>2.6292725679228746E-2</v>
      </c>
      <c r="E678" s="188">
        <v>6.5731814198071864E-2</v>
      </c>
      <c r="F678" s="187">
        <v>1</v>
      </c>
      <c r="G678" s="193">
        <v>1141</v>
      </c>
      <c r="H678" s="93"/>
      <c r="I678" s="188">
        <v>0.27</v>
      </c>
      <c r="J678" s="188">
        <v>0.32200000000000001</v>
      </c>
      <c r="K678" s="188">
        <v>0.58399999999999996</v>
      </c>
      <c r="L678" s="188">
        <v>0.64</v>
      </c>
      <c r="M678" s="188">
        <v>1.7999999999999999E-2</v>
      </c>
      <c r="N678" s="188">
        <v>3.6999999999999998E-2</v>
      </c>
      <c r="O678" s="188">
        <v>5.2999999999999999E-2</v>
      </c>
      <c r="P678" s="188">
        <v>8.2000000000000003E-2</v>
      </c>
      <c r="Q678" s="144"/>
      <c r="R678" s="145">
        <v>49.508208590677555</v>
      </c>
      <c r="S678" s="145">
        <v>103.10907045556246</v>
      </c>
      <c r="T678" s="145">
        <v>4.6260294136719633</v>
      </c>
      <c r="U678" s="145">
        <v>11.012928735255912</v>
      </c>
      <c r="V678" s="145"/>
      <c r="W678" s="145">
        <v>44.222316012602036</v>
      </c>
      <c r="X678" s="145">
        <v>54.794101168753073</v>
      </c>
      <c r="Y678" s="145">
        <v>95.465181750160156</v>
      </c>
      <c r="Z678" s="145">
        <v>110.75295916096476</v>
      </c>
      <c r="AA678" s="145">
        <v>2.9706260481256157</v>
      </c>
      <c r="AB678" s="145">
        <v>6.2814327792183109</v>
      </c>
      <c r="AC678" s="145">
        <v>8.5204683262683751</v>
      </c>
      <c r="AD678" s="145">
        <v>13.505389144243448</v>
      </c>
    </row>
    <row r="679" spans="1:30" x14ac:dyDescent="0.25">
      <c r="A679" s="93" t="s">
        <v>5501</v>
      </c>
      <c r="B679" s="188" t="s">
        <v>143</v>
      </c>
      <c r="C679" s="188">
        <v>0.51256830601092895</v>
      </c>
      <c r="D679" s="188">
        <v>0.32459016393442625</v>
      </c>
      <c r="E679" s="188">
        <v>0.1628415300546448</v>
      </c>
      <c r="F679" s="187">
        <v>1</v>
      </c>
      <c r="G679" s="193">
        <v>915</v>
      </c>
      <c r="H679" s="93"/>
      <c r="I679" s="188" t="s">
        <v>143</v>
      </c>
      <c r="J679" s="188" t="s">
        <v>143</v>
      </c>
      <c r="K679" s="188">
        <v>0.48</v>
      </c>
      <c r="L679" s="188">
        <v>0.54500000000000004</v>
      </c>
      <c r="M679" s="188">
        <v>0.29499999999999998</v>
      </c>
      <c r="N679" s="188">
        <v>0.35599999999999998</v>
      </c>
      <c r="O679" s="188">
        <v>0.14000000000000001</v>
      </c>
      <c r="P679" s="188">
        <v>0.188</v>
      </c>
      <c r="Q679" s="144"/>
      <c r="R679" s="145" t="s">
        <v>143</v>
      </c>
      <c r="S679" s="145">
        <v>39.819460261626006</v>
      </c>
      <c r="T679" s="145">
        <v>26.256385788680987</v>
      </c>
      <c r="U679" s="145">
        <v>13.050924208522023</v>
      </c>
      <c r="V679" s="145"/>
      <c r="W679" s="145" t="s">
        <v>143</v>
      </c>
      <c r="X679" s="145" t="s">
        <v>143</v>
      </c>
      <c r="Y679" s="145">
        <v>36.215624263814178</v>
      </c>
      <c r="Z679" s="145">
        <v>43.423296259437834</v>
      </c>
      <c r="AA679" s="145">
        <v>23.270227728599092</v>
      </c>
      <c r="AB679" s="145">
        <v>29.242543848762882</v>
      </c>
      <c r="AC679" s="145">
        <v>10.955344402558421</v>
      </c>
      <c r="AD679" s="145">
        <v>15.146504014485625</v>
      </c>
    </row>
    <row r="680" spans="1:30" x14ac:dyDescent="0.25">
      <c r="A680" s="93" t="s">
        <v>5502</v>
      </c>
      <c r="B680" s="188" t="s">
        <v>143</v>
      </c>
      <c r="C680" s="188">
        <v>0.79490616621983912</v>
      </c>
      <c r="D680" s="188">
        <v>7.3726541554959779E-2</v>
      </c>
      <c r="E680" s="188">
        <v>0.13136729222520108</v>
      </c>
      <c r="F680" s="187">
        <v>0.99999999999999989</v>
      </c>
      <c r="G680" s="193">
        <v>746</v>
      </c>
      <c r="H680" s="93"/>
      <c r="I680" s="188" t="s">
        <v>143</v>
      </c>
      <c r="J680" s="188" t="s">
        <v>143</v>
      </c>
      <c r="K680" s="188">
        <v>0.76400000000000001</v>
      </c>
      <c r="L680" s="188">
        <v>0.82199999999999995</v>
      </c>
      <c r="M680" s="188">
        <v>5.7000000000000002E-2</v>
      </c>
      <c r="N680" s="188">
        <v>9.5000000000000001E-2</v>
      </c>
      <c r="O680" s="188">
        <v>0.109</v>
      </c>
      <c r="P680" s="188">
        <v>0.158</v>
      </c>
      <c r="Q680" s="144"/>
      <c r="R680" s="145" t="s">
        <v>143</v>
      </c>
      <c r="S680" s="145">
        <v>112.55019509966044</v>
      </c>
      <c r="T680" s="145">
        <v>12.435777415010133</v>
      </c>
      <c r="U680" s="145">
        <v>19.537990107514162</v>
      </c>
      <c r="V680" s="145"/>
      <c r="W680" s="145" t="s">
        <v>143</v>
      </c>
      <c r="X680" s="145" t="s">
        <v>143</v>
      </c>
      <c r="Y680" s="145">
        <v>103.4913052939668</v>
      </c>
      <c r="Z680" s="145">
        <v>121.60908490535408</v>
      </c>
      <c r="AA680" s="145">
        <v>9.1491712412633888</v>
      </c>
      <c r="AB680" s="145">
        <v>15.722383588756877</v>
      </c>
      <c r="AC680" s="145">
        <v>15.669665424696056</v>
      </c>
      <c r="AD680" s="145">
        <v>23.406314790332267</v>
      </c>
    </row>
    <row r="681" spans="1:30" x14ac:dyDescent="0.25">
      <c r="A681" s="93" t="s">
        <v>5503</v>
      </c>
      <c r="B681" s="188">
        <v>5.7000000000000002E-2</v>
      </c>
      <c r="C681" s="188">
        <v>0.51766666666666672</v>
      </c>
      <c r="D681" s="188">
        <v>0.23366666666666666</v>
      </c>
      <c r="E681" s="188">
        <v>0.19166666666666668</v>
      </c>
      <c r="F681" s="187">
        <v>1.0000000000000002</v>
      </c>
      <c r="G681" s="193">
        <v>3000</v>
      </c>
      <c r="H681" s="93"/>
      <c r="I681" s="188">
        <v>4.9000000000000002E-2</v>
      </c>
      <c r="J681" s="188">
        <v>6.6000000000000003E-2</v>
      </c>
      <c r="K681" s="188">
        <v>0.5</v>
      </c>
      <c r="L681" s="188">
        <v>0.53600000000000003</v>
      </c>
      <c r="M681" s="188">
        <v>0.219</v>
      </c>
      <c r="N681" s="188">
        <v>0.249</v>
      </c>
      <c r="O681" s="188">
        <v>0.17799999999999999</v>
      </c>
      <c r="P681" s="188">
        <v>0.20599999999999999</v>
      </c>
      <c r="Q681" s="144"/>
      <c r="R681" s="145">
        <v>4.1413167125106058</v>
      </c>
      <c r="S681" s="145">
        <v>38.554933905630271</v>
      </c>
      <c r="T681" s="145">
        <v>17.160333190587117</v>
      </c>
      <c r="U681" s="145">
        <v>14.224921550514638</v>
      </c>
      <c r="V681" s="145"/>
      <c r="W681" s="145">
        <v>3.5205956801537912</v>
      </c>
      <c r="X681" s="145">
        <v>4.7620377448674205</v>
      </c>
      <c r="Y681" s="145">
        <v>36.637367968566231</v>
      </c>
      <c r="Z681" s="145">
        <v>40.472499842694312</v>
      </c>
      <c r="AA681" s="145">
        <v>15.889984985280757</v>
      </c>
      <c r="AB681" s="145">
        <v>18.430681395893476</v>
      </c>
      <c r="AC681" s="145">
        <v>13.06220988712618</v>
      </c>
      <c r="AD681" s="145">
        <v>15.387633213903097</v>
      </c>
    </row>
    <row r="682" spans="1:30" x14ac:dyDescent="0.25">
      <c r="A682" s="93" t="s">
        <v>5504</v>
      </c>
      <c r="B682" s="188">
        <v>0.29073646394662561</v>
      </c>
      <c r="C682" s="188">
        <v>0.59584295612009242</v>
      </c>
      <c r="D682" s="188">
        <v>3.9517577623813187E-2</v>
      </c>
      <c r="E682" s="188">
        <v>7.3903002309468821E-2</v>
      </c>
      <c r="F682" s="187">
        <v>1</v>
      </c>
      <c r="G682" s="193">
        <v>3897</v>
      </c>
      <c r="H682" s="93"/>
      <c r="I682" s="188">
        <v>0.27700000000000002</v>
      </c>
      <c r="J682" s="188">
        <v>0.30499999999999999</v>
      </c>
      <c r="K682" s="188">
        <v>0.57999999999999996</v>
      </c>
      <c r="L682" s="188">
        <v>0.61099999999999999</v>
      </c>
      <c r="M682" s="188">
        <v>3.4000000000000002E-2</v>
      </c>
      <c r="N682" s="188">
        <v>4.5999999999999999E-2</v>
      </c>
      <c r="O682" s="188">
        <v>6.6000000000000003E-2</v>
      </c>
      <c r="P682" s="188">
        <v>8.3000000000000004E-2</v>
      </c>
      <c r="Q682" s="144"/>
      <c r="R682" s="145">
        <v>53.675701686586784</v>
      </c>
      <c r="S682" s="145">
        <v>104.94845793727728</v>
      </c>
      <c r="T682" s="145">
        <v>6.5635199388024486</v>
      </c>
      <c r="U682" s="145">
        <v>12.961820901673843</v>
      </c>
      <c r="V682" s="145"/>
      <c r="W682" s="145">
        <v>50.550206409546639</v>
      </c>
      <c r="X682" s="145">
        <v>56.801196963626928</v>
      </c>
      <c r="Y682" s="145">
        <v>100.67970494647567</v>
      </c>
      <c r="Z682" s="145">
        <v>109.2172109280789</v>
      </c>
      <c r="AA682" s="145">
        <v>5.5268690608634561</v>
      </c>
      <c r="AB682" s="145">
        <v>7.600170816741441</v>
      </c>
      <c r="AC682" s="145">
        <v>11.464806963844323</v>
      </c>
      <c r="AD682" s="145">
        <v>14.458834839503362</v>
      </c>
    </row>
    <row r="683" spans="1:30" x14ac:dyDescent="0.25">
      <c r="A683" s="93" t="s">
        <v>5505</v>
      </c>
      <c r="B683" s="188" t="s">
        <v>143</v>
      </c>
      <c r="C683" s="188">
        <v>0.50349040139616053</v>
      </c>
      <c r="D683" s="188">
        <v>0.35689354275741708</v>
      </c>
      <c r="E683" s="188">
        <v>0.13961605584642234</v>
      </c>
      <c r="F683" s="187">
        <v>1</v>
      </c>
      <c r="G683" s="193">
        <v>2292</v>
      </c>
      <c r="H683" s="93"/>
      <c r="I683" s="188" t="s">
        <v>143</v>
      </c>
      <c r="J683" s="188" t="s">
        <v>143</v>
      </c>
      <c r="K683" s="188">
        <v>0.48299999999999998</v>
      </c>
      <c r="L683" s="188">
        <v>0.52400000000000002</v>
      </c>
      <c r="M683" s="188">
        <v>0.33800000000000002</v>
      </c>
      <c r="N683" s="188">
        <v>0.377</v>
      </c>
      <c r="O683" s="188">
        <v>0.126</v>
      </c>
      <c r="P683" s="188">
        <v>0.154</v>
      </c>
      <c r="Q683" s="144"/>
      <c r="R683" s="145" t="s">
        <v>143</v>
      </c>
      <c r="S683" s="145">
        <v>28.772449947978494</v>
      </c>
      <c r="T683" s="145">
        <v>20.23358325315499</v>
      </c>
      <c r="U683" s="145">
        <v>7.9039390393789501</v>
      </c>
      <c r="V683" s="145"/>
      <c r="W683" s="145" t="s">
        <v>143</v>
      </c>
      <c r="X683" s="145" t="s">
        <v>143</v>
      </c>
      <c r="Y683" s="145">
        <v>27.112366153013632</v>
      </c>
      <c r="Z683" s="145">
        <v>30.432533742943356</v>
      </c>
      <c r="AA683" s="145">
        <v>18.846979982686413</v>
      </c>
      <c r="AB683" s="145">
        <v>21.620186523623566</v>
      </c>
      <c r="AC683" s="145">
        <v>7.0379255352577301</v>
      </c>
      <c r="AD683" s="145">
        <v>8.7699525435001711</v>
      </c>
    </row>
    <row r="684" spans="1:30" x14ac:dyDescent="0.25">
      <c r="A684" s="93" t="s">
        <v>5506</v>
      </c>
      <c r="B684" s="188" t="s">
        <v>143</v>
      </c>
      <c r="C684" s="188">
        <v>0.78672470076169754</v>
      </c>
      <c r="D684" s="188">
        <v>7.5353645266594119E-2</v>
      </c>
      <c r="E684" s="188">
        <v>0.13792165397170839</v>
      </c>
      <c r="F684" s="187">
        <v>1</v>
      </c>
      <c r="G684" s="193">
        <v>3676</v>
      </c>
      <c r="H684" s="93"/>
      <c r="I684" s="188" t="s">
        <v>143</v>
      </c>
      <c r="J684" s="188" t="s">
        <v>143</v>
      </c>
      <c r="K684" s="188">
        <v>0.77300000000000002</v>
      </c>
      <c r="L684" s="188">
        <v>0.8</v>
      </c>
      <c r="M684" s="188">
        <v>6.7000000000000004E-2</v>
      </c>
      <c r="N684" s="188">
        <v>8.4000000000000005E-2</v>
      </c>
      <c r="O684" s="188">
        <v>0.127</v>
      </c>
      <c r="P684" s="188">
        <v>0.14899999999999999</v>
      </c>
      <c r="Q684" s="144"/>
      <c r="R684" s="145" t="s">
        <v>143</v>
      </c>
      <c r="S684" s="145">
        <v>157.02864986022695</v>
      </c>
      <c r="T684" s="145">
        <v>16.770316324651532</v>
      </c>
      <c r="U684" s="145">
        <v>27.656968860050668</v>
      </c>
      <c r="V684" s="145"/>
      <c r="W684" s="145" t="s">
        <v>143</v>
      </c>
      <c r="X684" s="145" t="s">
        <v>143</v>
      </c>
      <c r="Y684" s="145">
        <v>151.30549070102578</v>
      </c>
      <c r="Z684" s="145">
        <v>162.75180901942812</v>
      </c>
      <c r="AA684" s="145">
        <v>14.795360248194125</v>
      </c>
      <c r="AB684" s="145">
        <v>18.745272401108938</v>
      </c>
      <c r="AC684" s="145">
        <v>25.249522206513291</v>
      </c>
      <c r="AD684" s="145">
        <v>30.064415513588045</v>
      </c>
    </row>
    <row r="685" spans="1:30" x14ac:dyDescent="0.25">
      <c r="A685" s="93" t="s">
        <v>5507</v>
      </c>
      <c r="B685" s="188">
        <v>0.10348360655737705</v>
      </c>
      <c r="C685" s="188">
        <v>0.51844262295081966</v>
      </c>
      <c r="D685" s="188">
        <v>0.22438524590163936</v>
      </c>
      <c r="E685" s="188">
        <v>0.15368852459016394</v>
      </c>
      <c r="F685" s="187">
        <v>1</v>
      </c>
      <c r="G685" s="193">
        <v>976</v>
      </c>
      <c r="H685" s="93"/>
      <c r="I685" s="188">
        <v>8.5999999999999993E-2</v>
      </c>
      <c r="J685" s="188">
        <v>0.124</v>
      </c>
      <c r="K685" s="188">
        <v>0.48699999999999999</v>
      </c>
      <c r="L685" s="188">
        <v>0.55000000000000004</v>
      </c>
      <c r="M685" s="188">
        <v>0.19900000000000001</v>
      </c>
      <c r="N685" s="188">
        <v>0.252</v>
      </c>
      <c r="O685" s="188">
        <v>0.13200000000000001</v>
      </c>
      <c r="P685" s="188">
        <v>0.17799999999999999</v>
      </c>
      <c r="Q685" s="144"/>
      <c r="R685" s="145">
        <v>6.0957042695203398</v>
      </c>
      <c r="S685" s="145">
        <v>33.12868313564811</v>
      </c>
      <c r="T685" s="145">
        <v>14.819583863898533</v>
      </c>
      <c r="U685" s="145">
        <v>9.7672629504617987</v>
      </c>
      <c r="V685" s="145"/>
      <c r="W685" s="145">
        <v>4.9068755895762077</v>
      </c>
      <c r="X685" s="145">
        <v>7.2845329494644719</v>
      </c>
      <c r="Y685" s="145">
        <v>30.242093911959863</v>
      </c>
      <c r="Z685" s="145">
        <v>36.015272359336358</v>
      </c>
      <c r="AA685" s="145">
        <v>12.856811101062757</v>
      </c>
      <c r="AB685" s="145">
        <v>16.782356626734309</v>
      </c>
      <c r="AC685" s="145">
        <v>8.2041753368632726</v>
      </c>
      <c r="AD685" s="145">
        <v>11.330350564060325</v>
      </c>
    </row>
    <row r="686" spans="1:30" x14ac:dyDescent="0.25">
      <c r="A686" s="93" t="s">
        <v>5508</v>
      </c>
      <c r="B686" s="188">
        <v>0.31355311355311355</v>
      </c>
      <c r="C686" s="188">
        <v>0.58901098901098903</v>
      </c>
      <c r="D686" s="188">
        <v>3.2967032967032968E-2</v>
      </c>
      <c r="E686" s="188">
        <v>6.4468864468864476E-2</v>
      </c>
      <c r="F686" s="187">
        <v>1</v>
      </c>
      <c r="G686" s="193">
        <v>1365</v>
      </c>
      <c r="H686" s="93"/>
      <c r="I686" s="188">
        <v>0.28899999999999998</v>
      </c>
      <c r="J686" s="188">
        <v>0.33900000000000002</v>
      </c>
      <c r="K686" s="188">
        <v>0.56299999999999994</v>
      </c>
      <c r="L686" s="188">
        <v>0.61499999999999999</v>
      </c>
      <c r="M686" s="188">
        <v>2.5000000000000001E-2</v>
      </c>
      <c r="N686" s="188">
        <v>4.3999999999999997E-2</v>
      </c>
      <c r="O686" s="188">
        <v>5.2999999999999999E-2</v>
      </c>
      <c r="P686" s="188">
        <v>7.9000000000000001E-2</v>
      </c>
      <c r="Q686" s="144"/>
      <c r="R686" s="145">
        <v>50.580143016682278</v>
      </c>
      <c r="S686" s="145">
        <v>95.068521030281971</v>
      </c>
      <c r="T686" s="145">
        <v>5.3849487354051346</v>
      </c>
      <c r="U686" s="145">
        <v>10.226359504222151</v>
      </c>
      <c r="V686" s="145"/>
      <c r="W686" s="145">
        <v>45.788171368895533</v>
      </c>
      <c r="X686" s="145">
        <v>55.372114664469024</v>
      </c>
      <c r="Y686" s="145">
        <v>88.497016907824673</v>
      </c>
      <c r="Z686" s="145">
        <v>101.64002515273927</v>
      </c>
      <c r="AA686" s="145">
        <v>3.8115768421833929</v>
      </c>
      <c r="AB686" s="145">
        <v>6.9583206286268764</v>
      </c>
      <c r="AC686" s="145">
        <v>8.0896976756521859</v>
      </c>
      <c r="AD686" s="145">
        <v>12.363021332792115</v>
      </c>
    </row>
    <row r="687" spans="1:30" x14ac:dyDescent="0.25">
      <c r="A687" s="93" t="s">
        <v>5509</v>
      </c>
      <c r="B687" s="188" t="s">
        <v>143</v>
      </c>
      <c r="C687" s="188">
        <v>0.48179508890770534</v>
      </c>
      <c r="D687" s="188">
        <v>0.34208298052497882</v>
      </c>
      <c r="E687" s="188">
        <v>0.17612193056731584</v>
      </c>
      <c r="F687" s="187">
        <v>1</v>
      </c>
      <c r="G687" s="193">
        <v>1181</v>
      </c>
      <c r="H687" s="93"/>
      <c r="I687" s="188" t="s">
        <v>143</v>
      </c>
      <c r="J687" s="188" t="s">
        <v>143</v>
      </c>
      <c r="K687" s="188">
        <v>0.45300000000000001</v>
      </c>
      <c r="L687" s="188">
        <v>0.51</v>
      </c>
      <c r="M687" s="188">
        <v>0.316</v>
      </c>
      <c r="N687" s="188">
        <v>0.37</v>
      </c>
      <c r="O687" s="188">
        <v>0.155</v>
      </c>
      <c r="P687" s="188">
        <v>0.19900000000000001</v>
      </c>
      <c r="Q687" s="144"/>
      <c r="R687" s="145" t="s">
        <v>143</v>
      </c>
      <c r="S687" s="145">
        <v>37.401720226185731</v>
      </c>
      <c r="T687" s="145">
        <v>27.137161948454555</v>
      </c>
      <c r="U687" s="145">
        <v>13.620307033008059</v>
      </c>
      <c r="V687" s="145"/>
      <c r="W687" s="145" t="s">
        <v>143</v>
      </c>
      <c r="X687" s="145" t="s">
        <v>143</v>
      </c>
      <c r="Y687" s="145">
        <v>34.328515337079565</v>
      </c>
      <c r="Z687" s="145">
        <v>40.474925115291896</v>
      </c>
      <c r="AA687" s="145">
        <v>24.490918381659117</v>
      </c>
      <c r="AB687" s="145">
        <v>29.783405515249992</v>
      </c>
      <c r="AC687" s="145">
        <v>11.769286221962986</v>
      </c>
      <c r="AD687" s="145">
        <v>15.471327844053132</v>
      </c>
    </row>
    <row r="688" spans="1:30" x14ac:dyDescent="0.25">
      <c r="A688" s="93" t="s">
        <v>5510</v>
      </c>
      <c r="B688" s="188" t="s">
        <v>143</v>
      </c>
      <c r="C688" s="188">
        <v>0.78825794032723773</v>
      </c>
      <c r="D688" s="188">
        <v>5.8710298363811357E-2</v>
      </c>
      <c r="E688" s="188">
        <v>0.15303176130895091</v>
      </c>
      <c r="F688" s="187">
        <v>1</v>
      </c>
      <c r="G688" s="193">
        <v>1039</v>
      </c>
      <c r="H688" s="93"/>
      <c r="I688" s="188" t="s">
        <v>143</v>
      </c>
      <c r="J688" s="188" t="s">
        <v>143</v>
      </c>
      <c r="K688" s="188">
        <v>0.76200000000000001</v>
      </c>
      <c r="L688" s="188">
        <v>0.81200000000000006</v>
      </c>
      <c r="M688" s="188">
        <v>4.5999999999999999E-2</v>
      </c>
      <c r="N688" s="188">
        <v>7.4999999999999997E-2</v>
      </c>
      <c r="O688" s="188">
        <v>0.13200000000000001</v>
      </c>
      <c r="P688" s="188">
        <v>0.17599999999999999</v>
      </c>
      <c r="Q688" s="144"/>
      <c r="R688" s="145" t="s">
        <v>143</v>
      </c>
      <c r="S688" s="145">
        <v>116.13726530373091</v>
      </c>
      <c r="T688" s="145">
        <v>10.557312485544804</v>
      </c>
      <c r="U688" s="145">
        <v>22.778311052388172</v>
      </c>
      <c r="V688" s="145"/>
      <c r="W688" s="145" t="s">
        <v>143</v>
      </c>
      <c r="X688" s="145" t="s">
        <v>143</v>
      </c>
      <c r="Y688" s="145">
        <v>108.18326293624247</v>
      </c>
      <c r="Z688" s="145">
        <v>124.09126767121936</v>
      </c>
      <c r="AA688" s="145">
        <v>7.9079307973383077</v>
      </c>
      <c r="AB688" s="145">
        <v>13.2066941737513</v>
      </c>
      <c r="AC688" s="145">
        <v>19.23769341517297</v>
      </c>
      <c r="AD688" s="145">
        <v>26.318928689603375</v>
      </c>
    </row>
    <row r="689" spans="1:30" x14ac:dyDescent="0.25">
      <c r="A689" s="93" t="s">
        <v>5511</v>
      </c>
      <c r="B689" s="188">
        <v>8.5234899328859054E-2</v>
      </c>
      <c r="C689" s="188">
        <v>0.51677852348993292</v>
      </c>
      <c r="D689" s="188">
        <v>0.24832214765100671</v>
      </c>
      <c r="E689" s="188">
        <v>0.14966442953020134</v>
      </c>
      <c r="F689" s="187">
        <v>1</v>
      </c>
      <c r="G689" s="193">
        <v>1490</v>
      </c>
      <c r="H689" s="93"/>
      <c r="I689" s="188">
        <v>7.1999999999999995E-2</v>
      </c>
      <c r="J689" s="188">
        <v>0.10100000000000001</v>
      </c>
      <c r="K689" s="188">
        <v>0.49099999999999999</v>
      </c>
      <c r="L689" s="188">
        <v>0.54200000000000004</v>
      </c>
      <c r="M689" s="188">
        <v>0.22700000000000001</v>
      </c>
      <c r="N689" s="188">
        <v>0.27100000000000002</v>
      </c>
      <c r="O689" s="188">
        <v>0.13200000000000001</v>
      </c>
      <c r="P689" s="188">
        <v>0.16900000000000001</v>
      </c>
      <c r="Q689" s="144"/>
      <c r="R689" s="145">
        <v>6.5148227355617507</v>
      </c>
      <c r="S689" s="145">
        <v>40.540312162234137</v>
      </c>
      <c r="T689" s="145">
        <v>19.277070497565468</v>
      </c>
      <c r="U689" s="145">
        <v>11.63986883088196</v>
      </c>
      <c r="V689" s="145"/>
      <c r="W689" s="145">
        <v>5.3817525445915591</v>
      </c>
      <c r="X689" s="145">
        <v>7.6478929265319424</v>
      </c>
      <c r="Y689" s="145">
        <v>37.676808141689932</v>
      </c>
      <c r="Z689" s="145">
        <v>43.403816182778343</v>
      </c>
      <c r="AA689" s="145">
        <v>17.312822835335769</v>
      </c>
      <c r="AB689" s="145">
        <v>21.241318159795167</v>
      </c>
      <c r="AC689" s="145">
        <v>10.11212082286087</v>
      </c>
      <c r="AD689" s="145">
        <v>13.167616838903051</v>
      </c>
    </row>
    <row r="690" spans="1:30" x14ac:dyDescent="0.25">
      <c r="A690" s="93" t="s">
        <v>5512</v>
      </c>
      <c r="B690" s="188">
        <v>0.32272727272727275</v>
      </c>
      <c r="C690" s="188">
        <v>0.57897727272727273</v>
      </c>
      <c r="D690" s="188">
        <v>3.806818181818182E-2</v>
      </c>
      <c r="E690" s="188">
        <v>6.0227272727272727E-2</v>
      </c>
      <c r="F690" s="187">
        <v>1</v>
      </c>
      <c r="G690" s="193">
        <v>1760</v>
      </c>
      <c r="H690" s="93"/>
      <c r="I690" s="188">
        <v>0.30099999999999999</v>
      </c>
      <c r="J690" s="188">
        <v>0.34499999999999997</v>
      </c>
      <c r="K690" s="188">
        <v>0.55600000000000005</v>
      </c>
      <c r="L690" s="188">
        <v>0.60199999999999998</v>
      </c>
      <c r="M690" s="188">
        <v>0.03</v>
      </c>
      <c r="N690" s="188">
        <v>4.8000000000000001E-2</v>
      </c>
      <c r="O690" s="188">
        <v>0.05</v>
      </c>
      <c r="P690" s="188">
        <v>7.1999999999999995E-2</v>
      </c>
      <c r="Q690" s="144"/>
      <c r="R690" s="145">
        <v>57.218632513944648</v>
      </c>
      <c r="S690" s="145">
        <v>100.44387671049489</v>
      </c>
      <c r="T690" s="145">
        <v>5.884802114544998</v>
      </c>
      <c r="U690" s="145">
        <v>10.482934673273277</v>
      </c>
      <c r="V690" s="145"/>
      <c r="W690" s="145">
        <v>52.512985158157392</v>
      </c>
      <c r="X690" s="145">
        <v>61.924279869731905</v>
      </c>
      <c r="Y690" s="145">
        <v>94.276614043471241</v>
      </c>
      <c r="Z690" s="145">
        <v>106.61113937751854</v>
      </c>
      <c r="AA690" s="145">
        <v>4.4756738257626836</v>
      </c>
      <c r="AB690" s="145">
        <v>7.2939304033273125</v>
      </c>
      <c r="AC690" s="145">
        <v>8.4872771294169169</v>
      </c>
      <c r="AD690" s="145">
        <v>12.478592217129638</v>
      </c>
    </row>
    <row r="691" spans="1:30" x14ac:dyDescent="0.25">
      <c r="A691" s="93" t="s">
        <v>5513</v>
      </c>
      <c r="B691" s="188" t="s">
        <v>143</v>
      </c>
      <c r="C691" s="188">
        <v>0.51692047377326567</v>
      </c>
      <c r="D691" s="188">
        <v>0.34686971235194586</v>
      </c>
      <c r="E691" s="188">
        <v>0.1362098138747885</v>
      </c>
      <c r="F691" s="187">
        <v>1</v>
      </c>
      <c r="G691" s="193">
        <v>1182</v>
      </c>
      <c r="H691" s="93"/>
      <c r="I691" s="188" t="s">
        <v>143</v>
      </c>
      <c r="J691" s="188" t="s">
        <v>143</v>
      </c>
      <c r="K691" s="188">
        <v>0.48799999999999999</v>
      </c>
      <c r="L691" s="188">
        <v>0.54500000000000004</v>
      </c>
      <c r="M691" s="188">
        <v>0.32</v>
      </c>
      <c r="N691" s="188">
        <v>0.374</v>
      </c>
      <c r="O691" s="188">
        <v>0.11799999999999999</v>
      </c>
      <c r="P691" s="188">
        <v>0.157</v>
      </c>
      <c r="Q691" s="144"/>
      <c r="R691" s="145" t="s">
        <v>143</v>
      </c>
      <c r="S691" s="145">
        <v>32.297039447121584</v>
      </c>
      <c r="T691" s="145">
        <v>21.375523403134864</v>
      </c>
      <c r="U691" s="145">
        <v>8.398567004836238</v>
      </c>
      <c r="V691" s="145"/>
      <c r="W691" s="145" t="s">
        <v>143</v>
      </c>
      <c r="X691" s="145" t="s">
        <v>143</v>
      </c>
      <c r="Y691" s="145">
        <v>29.736106661008204</v>
      </c>
      <c r="Z691" s="145">
        <v>34.857972233234968</v>
      </c>
      <c r="AA691" s="145">
        <v>19.306426166437941</v>
      </c>
      <c r="AB691" s="145">
        <v>23.444620639831786</v>
      </c>
      <c r="AC691" s="145">
        <v>7.1012433862507098</v>
      </c>
      <c r="AD691" s="145">
        <v>9.6958906234217661</v>
      </c>
    </row>
    <row r="692" spans="1:30" x14ac:dyDescent="0.25">
      <c r="A692" s="93" t="s">
        <v>5514</v>
      </c>
      <c r="B692" s="188" t="s">
        <v>143</v>
      </c>
      <c r="C692" s="188">
        <v>0.71833839918946307</v>
      </c>
      <c r="D692" s="188">
        <v>5.7244174265450865E-2</v>
      </c>
      <c r="E692" s="188">
        <v>0.22441742654508612</v>
      </c>
      <c r="F692" s="187">
        <v>1</v>
      </c>
      <c r="G692" s="193">
        <v>1974</v>
      </c>
      <c r="H692" s="93"/>
      <c r="I692" s="188" t="s">
        <v>143</v>
      </c>
      <c r="J692" s="188" t="s">
        <v>143</v>
      </c>
      <c r="K692" s="188">
        <v>0.69799999999999995</v>
      </c>
      <c r="L692" s="188">
        <v>0.73799999999999999</v>
      </c>
      <c r="M692" s="188">
        <v>4.8000000000000001E-2</v>
      </c>
      <c r="N692" s="188">
        <v>6.8000000000000005E-2</v>
      </c>
      <c r="O692" s="188">
        <v>0.20699999999999999</v>
      </c>
      <c r="P692" s="188">
        <v>0.24299999999999999</v>
      </c>
      <c r="Q692" s="144"/>
      <c r="R692" s="145" t="s">
        <v>143</v>
      </c>
      <c r="S692" s="145">
        <v>161.05137243252966</v>
      </c>
      <c r="T692" s="145">
        <v>14.00489686211459</v>
      </c>
      <c r="U692" s="145">
        <v>49.659255381067574</v>
      </c>
      <c r="V692" s="145"/>
      <c r="W692" s="145" t="s">
        <v>143</v>
      </c>
      <c r="X692" s="145" t="s">
        <v>143</v>
      </c>
      <c r="Y692" s="145">
        <v>152.66870211635327</v>
      </c>
      <c r="Z692" s="145">
        <v>169.43404274870605</v>
      </c>
      <c r="AA692" s="145">
        <v>11.422655909515363</v>
      </c>
      <c r="AB692" s="145">
        <v>16.587137814713817</v>
      </c>
      <c r="AC692" s="145">
        <v>45.034865827444641</v>
      </c>
      <c r="AD692" s="145">
        <v>54.283644934690507</v>
      </c>
    </row>
    <row r="693" spans="1:30" x14ac:dyDescent="0.25">
      <c r="A693" s="93" t="s">
        <v>5515</v>
      </c>
      <c r="B693" s="188">
        <v>8.6714841578654805E-2</v>
      </c>
      <c r="C693" s="188">
        <v>0.55252918287937747</v>
      </c>
      <c r="D693" s="188">
        <v>0.23735408560311283</v>
      </c>
      <c r="E693" s="188">
        <v>0.12340188993885493</v>
      </c>
      <c r="F693" s="187">
        <v>1</v>
      </c>
      <c r="G693" s="193">
        <v>1799</v>
      </c>
      <c r="H693" s="93"/>
      <c r="I693" s="188">
        <v>7.4999999999999997E-2</v>
      </c>
      <c r="J693" s="188">
        <v>0.10100000000000001</v>
      </c>
      <c r="K693" s="188">
        <v>0.52900000000000003</v>
      </c>
      <c r="L693" s="188">
        <v>0.57499999999999996</v>
      </c>
      <c r="M693" s="188">
        <v>0.218</v>
      </c>
      <c r="N693" s="188">
        <v>0.25800000000000001</v>
      </c>
      <c r="O693" s="188">
        <v>0.109</v>
      </c>
      <c r="P693" s="188">
        <v>0.13900000000000001</v>
      </c>
      <c r="Q693" s="144"/>
      <c r="R693" s="145">
        <v>5.9470308158277536</v>
      </c>
      <c r="S693" s="145">
        <v>39.447756842064159</v>
      </c>
      <c r="T693" s="145">
        <v>16.81855337476421</v>
      </c>
      <c r="U693" s="145">
        <v>8.7198310272857409</v>
      </c>
      <c r="V693" s="145"/>
      <c r="W693" s="145">
        <v>5.0137894919705035</v>
      </c>
      <c r="X693" s="145">
        <v>6.8802721396850037</v>
      </c>
      <c r="Y693" s="145">
        <v>36.995391376765951</v>
      </c>
      <c r="Z693" s="145">
        <v>41.900122307362366</v>
      </c>
      <c r="AA693" s="145">
        <v>15.22329596090036</v>
      </c>
      <c r="AB693" s="145">
        <v>18.413810788628059</v>
      </c>
      <c r="AC693" s="145">
        <v>7.5727670179821747</v>
      </c>
      <c r="AD693" s="145">
        <v>9.8668950365893071</v>
      </c>
    </row>
    <row r="694" spans="1:30" x14ac:dyDescent="0.25">
      <c r="A694" s="93" t="s">
        <v>5516</v>
      </c>
      <c r="B694" s="188">
        <v>0.28814298169136882</v>
      </c>
      <c r="C694" s="188">
        <v>0.60156931124673063</v>
      </c>
      <c r="D694" s="188">
        <v>4.2284219703574544E-2</v>
      </c>
      <c r="E694" s="188">
        <v>6.8003487358326065E-2</v>
      </c>
      <c r="F694" s="187">
        <v>1</v>
      </c>
      <c r="G694" s="193">
        <v>2294</v>
      </c>
      <c r="H694" s="93"/>
      <c r="I694" s="188">
        <v>0.27</v>
      </c>
      <c r="J694" s="188">
        <v>0.307</v>
      </c>
      <c r="K694" s="188">
        <v>0.58099999999999996</v>
      </c>
      <c r="L694" s="188">
        <v>0.621</v>
      </c>
      <c r="M694" s="188">
        <v>3.5000000000000003E-2</v>
      </c>
      <c r="N694" s="188">
        <v>5.0999999999999997E-2</v>
      </c>
      <c r="O694" s="188">
        <v>5.8000000000000003E-2</v>
      </c>
      <c r="P694" s="188">
        <v>7.9000000000000001E-2</v>
      </c>
      <c r="Q694" s="144"/>
      <c r="R694" s="145">
        <v>49.585383177667993</v>
      </c>
      <c r="S694" s="145">
        <v>101.36216689805681</v>
      </c>
      <c r="T694" s="145">
        <v>6.5766971828378971</v>
      </c>
      <c r="U694" s="145">
        <v>11.313090648875782</v>
      </c>
      <c r="V694" s="145"/>
      <c r="W694" s="145">
        <v>45.805233335549062</v>
      </c>
      <c r="X694" s="145">
        <v>53.365533019786923</v>
      </c>
      <c r="Y694" s="145">
        <v>96.014154389348136</v>
      </c>
      <c r="Z694" s="145">
        <v>106.71017940676549</v>
      </c>
      <c r="AA694" s="145">
        <v>5.2678828271253479</v>
      </c>
      <c r="AB694" s="145">
        <v>7.8855115385504462</v>
      </c>
      <c r="AC694" s="145">
        <v>9.5377772158303902</v>
      </c>
      <c r="AD694" s="145">
        <v>13.088404081921174</v>
      </c>
    </row>
    <row r="695" spans="1:30" x14ac:dyDescent="0.25">
      <c r="A695" s="93" t="s">
        <v>5517</v>
      </c>
      <c r="B695" s="188" t="s">
        <v>143</v>
      </c>
      <c r="C695" s="188">
        <v>0.49602272727272728</v>
      </c>
      <c r="D695" s="188">
        <v>0.37670454545454546</v>
      </c>
      <c r="E695" s="188">
        <v>0.12727272727272726</v>
      </c>
      <c r="F695" s="187">
        <v>1</v>
      </c>
      <c r="G695" s="193">
        <v>1760</v>
      </c>
      <c r="H695" s="93"/>
      <c r="I695" s="188" t="s">
        <v>143</v>
      </c>
      <c r="J695" s="188" t="s">
        <v>143</v>
      </c>
      <c r="K695" s="188">
        <v>0.47299999999999998</v>
      </c>
      <c r="L695" s="188">
        <v>0.51900000000000002</v>
      </c>
      <c r="M695" s="188">
        <v>0.35399999999999998</v>
      </c>
      <c r="N695" s="188">
        <v>0.4</v>
      </c>
      <c r="O695" s="188">
        <v>0.113</v>
      </c>
      <c r="P695" s="188">
        <v>0.14399999999999999</v>
      </c>
      <c r="Q695" s="144"/>
      <c r="R695" s="145" t="s">
        <v>143</v>
      </c>
      <c r="S695" s="145">
        <v>34.4239257124812</v>
      </c>
      <c r="T695" s="145">
        <v>26.323436720235989</v>
      </c>
      <c r="U695" s="145">
        <v>8.8570487037569912</v>
      </c>
      <c r="V695" s="145"/>
      <c r="W695" s="145" t="s">
        <v>143</v>
      </c>
      <c r="X695" s="145" t="s">
        <v>143</v>
      </c>
      <c r="Y695" s="145">
        <v>32.140381916361726</v>
      </c>
      <c r="Z695" s="145">
        <v>36.707469508600674</v>
      </c>
      <c r="AA695" s="145">
        <v>24.319694283139786</v>
      </c>
      <c r="AB695" s="145">
        <v>28.327179157332193</v>
      </c>
      <c r="AC695" s="145">
        <v>7.6971472439969792</v>
      </c>
      <c r="AD695" s="145">
        <v>10.016950163517002</v>
      </c>
    </row>
    <row r="696" spans="1:30" x14ac:dyDescent="0.25">
      <c r="A696" s="93" t="s">
        <v>5518</v>
      </c>
      <c r="B696" s="188" t="s">
        <v>143</v>
      </c>
      <c r="C696" s="188">
        <v>0.73844731977818856</v>
      </c>
      <c r="D696" s="188">
        <v>9.7504621072088724E-2</v>
      </c>
      <c r="E696" s="188">
        <v>0.16404805914972273</v>
      </c>
      <c r="F696" s="187">
        <v>1</v>
      </c>
      <c r="G696" s="193">
        <v>2164</v>
      </c>
      <c r="H696" s="93"/>
      <c r="I696" s="188" t="s">
        <v>143</v>
      </c>
      <c r="J696" s="188" t="s">
        <v>143</v>
      </c>
      <c r="K696" s="188">
        <v>0.72</v>
      </c>
      <c r="L696" s="188">
        <v>0.75700000000000001</v>
      </c>
      <c r="M696" s="188">
        <v>8.5999999999999993E-2</v>
      </c>
      <c r="N696" s="188">
        <v>0.111</v>
      </c>
      <c r="O696" s="188">
        <v>0.14899999999999999</v>
      </c>
      <c r="P696" s="188">
        <v>0.18</v>
      </c>
      <c r="Q696" s="144"/>
      <c r="R696" s="145" t="s">
        <v>143</v>
      </c>
      <c r="S696" s="145">
        <v>139.03112350537609</v>
      </c>
      <c r="T696" s="145">
        <v>20.744652297019208</v>
      </c>
      <c r="U696" s="145">
        <v>31.30933892642981</v>
      </c>
      <c r="V696" s="145"/>
      <c r="W696" s="145" t="s">
        <v>143</v>
      </c>
      <c r="X696" s="145" t="s">
        <v>143</v>
      </c>
      <c r="Y696" s="145">
        <v>132.21433662957881</v>
      </c>
      <c r="Z696" s="145">
        <v>145.84791038117336</v>
      </c>
      <c r="AA696" s="145">
        <v>17.945535607617408</v>
      </c>
      <c r="AB696" s="145">
        <v>23.543768986421007</v>
      </c>
      <c r="AC696" s="145">
        <v>28.052353669173343</v>
      </c>
      <c r="AD696" s="145">
        <v>34.566324183686277</v>
      </c>
    </row>
    <row r="697" spans="1:30" x14ac:dyDescent="0.25">
      <c r="A697" s="93" t="s">
        <v>5519</v>
      </c>
      <c r="B697" s="188">
        <v>8.0748976009362206E-2</v>
      </c>
      <c r="C697" s="188">
        <v>0.57167934464599179</v>
      </c>
      <c r="D697" s="188">
        <v>0.22410766530134582</v>
      </c>
      <c r="E697" s="188">
        <v>0.12346401404330018</v>
      </c>
      <c r="F697" s="187">
        <v>1</v>
      </c>
      <c r="G697" s="193">
        <v>1709</v>
      </c>
      <c r="H697" s="93"/>
      <c r="I697" s="188">
        <v>6.9000000000000006E-2</v>
      </c>
      <c r="J697" s="188">
        <v>9.5000000000000001E-2</v>
      </c>
      <c r="K697" s="188">
        <v>0.54800000000000004</v>
      </c>
      <c r="L697" s="188">
        <v>0.59499999999999997</v>
      </c>
      <c r="M697" s="188">
        <v>0.20499999999999999</v>
      </c>
      <c r="N697" s="188">
        <v>0.24399999999999999</v>
      </c>
      <c r="O697" s="188">
        <v>0.109</v>
      </c>
      <c r="P697" s="188">
        <v>0.14000000000000001</v>
      </c>
      <c r="Q697" s="144"/>
      <c r="R697" s="145">
        <v>6.1624710965591669</v>
      </c>
      <c r="S697" s="145">
        <v>44.499562993216315</v>
      </c>
      <c r="T697" s="145">
        <v>17.862030469128356</v>
      </c>
      <c r="U697" s="145">
        <v>9.5061510411748973</v>
      </c>
      <c r="V697" s="145"/>
      <c r="W697" s="145">
        <v>5.1342857183137953</v>
      </c>
      <c r="X697" s="145">
        <v>7.1906564748045385</v>
      </c>
      <c r="Y697" s="145">
        <v>41.709175379117781</v>
      </c>
      <c r="Z697" s="145">
        <v>47.28995060731485</v>
      </c>
      <c r="AA697" s="145">
        <v>16.073124512252246</v>
      </c>
      <c r="AB697" s="145">
        <v>19.650936426004467</v>
      </c>
      <c r="AC697" s="145">
        <v>8.2234674053951675</v>
      </c>
      <c r="AD697" s="145">
        <v>10.788834676954627</v>
      </c>
    </row>
    <row r="698" spans="1:30" x14ac:dyDescent="0.25">
      <c r="A698" s="93" t="s">
        <v>5520</v>
      </c>
      <c r="B698" s="188">
        <v>0.29616182572614108</v>
      </c>
      <c r="C698" s="188">
        <v>0.64056016597510368</v>
      </c>
      <c r="D698" s="188">
        <v>3.0601659751037343E-2</v>
      </c>
      <c r="E698" s="188">
        <v>3.2676348547717844E-2</v>
      </c>
      <c r="F698" s="187">
        <v>1</v>
      </c>
      <c r="G698" s="193">
        <v>1928</v>
      </c>
      <c r="H698" s="93"/>
      <c r="I698" s="188">
        <v>0.27600000000000002</v>
      </c>
      <c r="J698" s="188">
        <v>0.317</v>
      </c>
      <c r="K698" s="188">
        <v>0.61899999999999999</v>
      </c>
      <c r="L698" s="188">
        <v>0.66200000000000003</v>
      </c>
      <c r="M698" s="188">
        <v>2.4E-2</v>
      </c>
      <c r="N698" s="188">
        <v>3.9E-2</v>
      </c>
      <c r="O698" s="188">
        <v>2.5999999999999999E-2</v>
      </c>
      <c r="P698" s="188">
        <v>4.2000000000000003E-2</v>
      </c>
      <c r="Q698" s="144"/>
      <c r="R698" s="145">
        <v>47.660829798766216</v>
      </c>
      <c r="S698" s="145">
        <v>98.566509545599118</v>
      </c>
      <c r="T698" s="145">
        <v>4.7658358366166897</v>
      </c>
      <c r="U698" s="145">
        <v>5.029292271694783</v>
      </c>
      <c r="V698" s="145"/>
      <c r="W698" s="145">
        <v>43.751524244047985</v>
      </c>
      <c r="X698" s="145">
        <v>51.570135353484446</v>
      </c>
      <c r="Y698" s="145">
        <v>93.069177494985681</v>
      </c>
      <c r="Z698" s="145">
        <v>104.06384159621255</v>
      </c>
      <c r="AA698" s="145">
        <v>3.5497362407509696</v>
      </c>
      <c r="AB698" s="145">
        <v>5.9819354324824099</v>
      </c>
      <c r="AC698" s="145">
        <v>3.7873749870155242</v>
      </c>
      <c r="AD698" s="145">
        <v>6.2712095563740418</v>
      </c>
    </row>
    <row r="699" spans="1:30" x14ac:dyDescent="0.25">
      <c r="A699" s="93" t="s">
        <v>5521</v>
      </c>
      <c r="B699" s="188" t="s">
        <v>143</v>
      </c>
      <c r="C699" s="188">
        <v>0.56119900083263952</v>
      </c>
      <c r="D699" s="188">
        <v>0.33388842631140714</v>
      </c>
      <c r="E699" s="188">
        <v>0.10491257285595337</v>
      </c>
      <c r="F699" s="187">
        <v>1</v>
      </c>
      <c r="G699" s="193">
        <v>2402</v>
      </c>
      <c r="H699" s="93"/>
      <c r="I699" s="188" t="s">
        <v>143</v>
      </c>
      <c r="J699" s="188" t="s">
        <v>143</v>
      </c>
      <c r="K699" s="188">
        <v>0.54100000000000004</v>
      </c>
      <c r="L699" s="188">
        <v>0.58099999999999996</v>
      </c>
      <c r="M699" s="188">
        <v>0.315</v>
      </c>
      <c r="N699" s="188">
        <v>0.35299999999999998</v>
      </c>
      <c r="O699" s="188">
        <v>9.2999999999999999E-2</v>
      </c>
      <c r="P699" s="188">
        <v>0.11799999999999999</v>
      </c>
      <c r="Q699" s="144"/>
      <c r="R699" s="145" t="s">
        <v>143</v>
      </c>
      <c r="S699" s="145">
        <v>61.292485480902975</v>
      </c>
      <c r="T699" s="145">
        <v>37.011823255261334</v>
      </c>
      <c r="U699" s="145">
        <v>11.379937335250062</v>
      </c>
      <c r="V699" s="145"/>
      <c r="W699" s="145" t="s">
        <v>143</v>
      </c>
      <c r="X699" s="145" t="s">
        <v>143</v>
      </c>
      <c r="Y699" s="145">
        <v>58.02044733492658</v>
      </c>
      <c r="Z699" s="145">
        <v>64.564523626879364</v>
      </c>
      <c r="AA699" s="145">
        <v>34.450234743785728</v>
      </c>
      <c r="AB699" s="145">
        <v>39.573411766736939</v>
      </c>
      <c r="AC699" s="145">
        <v>9.9748747427700941</v>
      </c>
      <c r="AD699" s="145">
        <v>12.784999927730031</v>
      </c>
    </row>
    <row r="700" spans="1:30" x14ac:dyDescent="0.25">
      <c r="A700" s="93" t="s">
        <v>5522</v>
      </c>
      <c r="B700" s="188" t="s">
        <v>143</v>
      </c>
      <c r="C700" s="188">
        <v>0.83991064780342517</v>
      </c>
      <c r="D700" s="188">
        <v>8.7118391660461647E-2</v>
      </c>
      <c r="E700" s="188">
        <v>7.2970960536113183E-2</v>
      </c>
      <c r="F700" s="187">
        <v>1</v>
      </c>
      <c r="G700" s="193">
        <v>1343</v>
      </c>
      <c r="H700" s="93"/>
      <c r="I700" s="188" t="s">
        <v>143</v>
      </c>
      <c r="J700" s="188" t="s">
        <v>143</v>
      </c>
      <c r="K700" s="188">
        <v>0.81899999999999995</v>
      </c>
      <c r="L700" s="188">
        <v>0.85899999999999999</v>
      </c>
      <c r="M700" s="188">
        <v>7.2999999999999995E-2</v>
      </c>
      <c r="N700" s="188">
        <v>0.10299999999999999</v>
      </c>
      <c r="O700" s="188">
        <v>0.06</v>
      </c>
      <c r="P700" s="188">
        <v>8.7999999999999995E-2</v>
      </c>
      <c r="Q700" s="144"/>
      <c r="R700" s="145" t="s">
        <v>143</v>
      </c>
      <c r="S700" s="145">
        <v>114.22326718796197</v>
      </c>
      <c r="T700" s="145">
        <v>13.51659655413949</v>
      </c>
      <c r="U700" s="145">
        <v>9.9789386174819903</v>
      </c>
      <c r="V700" s="145"/>
      <c r="W700" s="145" t="s">
        <v>143</v>
      </c>
      <c r="X700" s="145" t="s">
        <v>143</v>
      </c>
      <c r="Y700" s="145">
        <v>107.55740854234182</v>
      </c>
      <c r="Z700" s="145">
        <v>120.88912583358211</v>
      </c>
      <c r="AA700" s="145">
        <v>11.067361358919204</v>
      </c>
      <c r="AB700" s="145">
        <v>15.965831749359776</v>
      </c>
      <c r="AC700" s="145">
        <v>8.0032095711515581</v>
      </c>
      <c r="AD700" s="145">
        <v>11.954667663812423</v>
      </c>
    </row>
    <row r="701" spans="1:30" x14ac:dyDescent="0.25">
      <c r="A701" s="93" t="s">
        <v>5523</v>
      </c>
      <c r="B701" s="188">
        <v>0.11406155703077851</v>
      </c>
      <c r="C701" s="188">
        <v>0.54496077248038621</v>
      </c>
      <c r="D701" s="188">
        <v>0.22389861194930596</v>
      </c>
      <c r="E701" s="188">
        <v>0.11707905853952927</v>
      </c>
      <c r="F701" s="187">
        <v>0.99999999999999989</v>
      </c>
      <c r="G701" s="193">
        <v>1657</v>
      </c>
      <c r="H701" s="93"/>
      <c r="I701" s="188">
        <v>0.1</v>
      </c>
      <c r="J701" s="188">
        <v>0.13</v>
      </c>
      <c r="K701" s="188">
        <v>0.52100000000000002</v>
      </c>
      <c r="L701" s="188">
        <v>0.56899999999999995</v>
      </c>
      <c r="M701" s="188">
        <v>0.20399999999999999</v>
      </c>
      <c r="N701" s="188">
        <v>0.245</v>
      </c>
      <c r="O701" s="188">
        <v>0.10199999999999999</v>
      </c>
      <c r="P701" s="188">
        <v>0.13300000000000001</v>
      </c>
      <c r="Q701" s="144"/>
      <c r="R701" s="145">
        <v>8.2574585724357021</v>
      </c>
      <c r="S701" s="145">
        <v>40.208757888190846</v>
      </c>
      <c r="T701" s="145">
        <v>16.581538836404143</v>
      </c>
      <c r="U701" s="145">
        <v>8.7246773972402814</v>
      </c>
      <c r="V701" s="145"/>
      <c r="W701" s="145">
        <v>7.0802007826888573</v>
      </c>
      <c r="X701" s="145">
        <v>9.4347163621825469</v>
      </c>
      <c r="Y701" s="145">
        <v>37.586153077731353</v>
      </c>
      <c r="Z701" s="145">
        <v>42.831362698650338</v>
      </c>
      <c r="AA701" s="145">
        <v>14.894232455145426</v>
      </c>
      <c r="AB701" s="145">
        <v>18.268845217662861</v>
      </c>
      <c r="AC701" s="145">
        <v>7.4969425467836208</v>
      </c>
      <c r="AD701" s="145">
        <v>9.9524122476969428</v>
      </c>
    </row>
    <row r="702" spans="1:30" x14ac:dyDescent="0.25">
      <c r="A702" s="93" t="s">
        <v>5524</v>
      </c>
      <c r="B702" s="188">
        <v>0.32685035116153432</v>
      </c>
      <c r="C702" s="188">
        <v>0.57914640734737977</v>
      </c>
      <c r="D702" s="188">
        <v>3.0794165316045379E-2</v>
      </c>
      <c r="E702" s="188">
        <v>6.3209076175040513E-2</v>
      </c>
      <c r="F702" s="187">
        <v>1</v>
      </c>
      <c r="G702" s="193">
        <v>1851</v>
      </c>
      <c r="H702" s="93"/>
      <c r="I702" s="188">
        <v>0.30599999999999999</v>
      </c>
      <c r="J702" s="188">
        <v>0.34899999999999998</v>
      </c>
      <c r="K702" s="188">
        <v>0.55700000000000005</v>
      </c>
      <c r="L702" s="188">
        <v>0.60099999999999998</v>
      </c>
      <c r="M702" s="188">
        <v>2.4E-2</v>
      </c>
      <c r="N702" s="188">
        <v>0.04</v>
      </c>
      <c r="O702" s="188">
        <v>5.2999999999999999E-2</v>
      </c>
      <c r="P702" s="188">
        <v>7.4999999999999997E-2</v>
      </c>
      <c r="Q702" s="144"/>
      <c r="R702" s="145">
        <v>53.754431075707338</v>
      </c>
      <c r="S702" s="145">
        <v>93.989460095660007</v>
      </c>
      <c r="T702" s="145">
        <v>4.3769060964531334</v>
      </c>
      <c r="U702" s="145">
        <v>10.007774774192219</v>
      </c>
      <c r="V702" s="145"/>
      <c r="W702" s="145">
        <v>49.470991412523098</v>
      </c>
      <c r="X702" s="145">
        <v>58.037870738891577</v>
      </c>
      <c r="Y702" s="145">
        <v>88.362966439194409</v>
      </c>
      <c r="Z702" s="145">
        <v>99.615953752125606</v>
      </c>
      <c r="AA702" s="145">
        <v>3.2406247617299977</v>
      </c>
      <c r="AB702" s="145">
        <v>5.5131874311762692</v>
      </c>
      <c r="AC702" s="145">
        <v>8.1943453280582617</v>
      </c>
      <c r="AD702" s="145">
        <v>11.821204220326177</v>
      </c>
    </row>
    <row r="703" spans="1:30" x14ac:dyDescent="0.25">
      <c r="A703" s="93" t="s">
        <v>5525</v>
      </c>
      <c r="B703" s="188" t="s">
        <v>143</v>
      </c>
      <c r="C703" s="188">
        <v>0.34037900874635568</v>
      </c>
      <c r="D703" s="188">
        <v>0.36807580174927113</v>
      </c>
      <c r="E703" s="188">
        <v>0.29154518950437319</v>
      </c>
      <c r="F703" s="187">
        <v>1</v>
      </c>
      <c r="G703" s="193">
        <v>1372</v>
      </c>
      <c r="H703" s="93"/>
      <c r="I703" s="188" t="s">
        <v>143</v>
      </c>
      <c r="J703" s="188" t="s">
        <v>143</v>
      </c>
      <c r="K703" s="188">
        <v>0.316</v>
      </c>
      <c r="L703" s="188">
        <v>0.36599999999999999</v>
      </c>
      <c r="M703" s="188">
        <v>0.34300000000000003</v>
      </c>
      <c r="N703" s="188">
        <v>0.39400000000000002</v>
      </c>
      <c r="O703" s="188">
        <v>0.26800000000000002</v>
      </c>
      <c r="P703" s="188">
        <v>0.316</v>
      </c>
      <c r="Q703" s="144"/>
      <c r="R703" s="145" t="s">
        <v>143</v>
      </c>
      <c r="S703" s="145">
        <v>20.846555081280762</v>
      </c>
      <c r="T703" s="145">
        <v>22.436802618179698</v>
      </c>
      <c r="U703" s="145">
        <v>17.842679299820094</v>
      </c>
      <c r="V703" s="145"/>
      <c r="W703" s="145" t="s">
        <v>143</v>
      </c>
      <c r="X703" s="145" t="s">
        <v>143</v>
      </c>
      <c r="Y703" s="145">
        <v>18.955814574091718</v>
      </c>
      <c r="Z703" s="145">
        <v>22.737295588469806</v>
      </c>
      <c r="AA703" s="145">
        <v>20.479890378126662</v>
      </c>
      <c r="AB703" s="145">
        <v>24.393714858232734</v>
      </c>
      <c r="AC703" s="145">
        <v>16.094096728437727</v>
      </c>
      <c r="AD703" s="145">
        <v>19.591261871202462</v>
      </c>
    </row>
    <row r="704" spans="1:30" x14ac:dyDescent="0.25">
      <c r="A704" s="93" t="s">
        <v>5526</v>
      </c>
      <c r="B704" s="188" t="s">
        <v>143</v>
      </c>
      <c r="C704" s="188">
        <v>0.8433908045977011</v>
      </c>
      <c r="D704" s="188">
        <v>5.5076628352490421E-2</v>
      </c>
      <c r="E704" s="188">
        <v>0.10153256704980843</v>
      </c>
      <c r="F704" s="187">
        <v>0.99999999999999989</v>
      </c>
      <c r="G704" s="193">
        <v>2088</v>
      </c>
      <c r="H704" s="93"/>
      <c r="I704" s="188" t="s">
        <v>143</v>
      </c>
      <c r="J704" s="188" t="s">
        <v>143</v>
      </c>
      <c r="K704" s="188">
        <v>0.82699999999999996</v>
      </c>
      <c r="L704" s="188">
        <v>0.85799999999999998</v>
      </c>
      <c r="M704" s="188">
        <v>4.5999999999999999E-2</v>
      </c>
      <c r="N704" s="188">
        <v>6.6000000000000003E-2</v>
      </c>
      <c r="O704" s="188">
        <v>8.8999999999999996E-2</v>
      </c>
      <c r="P704" s="188">
        <v>0.115</v>
      </c>
      <c r="Q704" s="144"/>
      <c r="R704" s="145" t="s">
        <v>143</v>
      </c>
      <c r="S704" s="145">
        <v>167.96655077429693</v>
      </c>
      <c r="T704" s="145">
        <v>12.093958677390466</v>
      </c>
      <c r="U704" s="145">
        <v>20.28944796654935</v>
      </c>
      <c r="V704" s="145"/>
      <c r="W704" s="145" t="s">
        <v>143</v>
      </c>
      <c r="X704" s="145" t="s">
        <v>143</v>
      </c>
      <c r="Y704" s="145">
        <v>160.12143788507146</v>
      </c>
      <c r="Z704" s="145">
        <v>175.81166366352241</v>
      </c>
      <c r="AA704" s="145">
        <v>9.8835344523945157</v>
      </c>
      <c r="AB704" s="145">
        <v>14.304382902386417</v>
      </c>
      <c r="AC704" s="145">
        <v>17.558217351954404</v>
      </c>
      <c r="AD704" s="145">
        <v>23.020678581144296</v>
      </c>
    </row>
    <row r="705" spans="1:30" x14ac:dyDescent="0.25">
      <c r="A705" s="93" t="s">
        <v>5527</v>
      </c>
      <c r="B705" s="188">
        <v>4.8727666486193831E-2</v>
      </c>
      <c r="C705" s="188">
        <v>0.59285327558202494</v>
      </c>
      <c r="D705" s="188">
        <v>0.24147265836491608</v>
      </c>
      <c r="E705" s="188">
        <v>0.11694639956686519</v>
      </c>
      <c r="F705" s="187">
        <v>1</v>
      </c>
      <c r="G705" s="193">
        <v>1847</v>
      </c>
      <c r="H705" s="93"/>
      <c r="I705" s="188">
        <v>0.04</v>
      </c>
      <c r="J705" s="188">
        <v>0.06</v>
      </c>
      <c r="K705" s="188">
        <v>0.56999999999999995</v>
      </c>
      <c r="L705" s="188">
        <v>0.61499999999999999</v>
      </c>
      <c r="M705" s="188">
        <v>0.223</v>
      </c>
      <c r="N705" s="188">
        <v>0.26200000000000001</v>
      </c>
      <c r="O705" s="188">
        <v>0.10299999999999999</v>
      </c>
      <c r="P705" s="188">
        <v>0.13200000000000001</v>
      </c>
      <c r="Q705" s="144"/>
      <c r="R705" s="145">
        <v>3.4292955505908367</v>
      </c>
      <c r="S705" s="145">
        <v>45.110370558616296</v>
      </c>
      <c r="T705" s="145">
        <v>18.488253959000215</v>
      </c>
      <c r="U705" s="145">
        <v>8.9569653633251924</v>
      </c>
      <c r="V705" s="145"/>
      <c r="W705" s="145">
        <v>2.720795749553953</v>
      </c>
      <c r="X705" s="145">
        <v>4.1377953516277204</v>
      </c>
      <c r="Y705" s="145">
        <v>42.438438527058608</v>
      </c>
      <c r="Z705" s="145">
        <v>47.782302590173984</v>
      </c>
      <c r="AA705" s="145">
        <v>16.772383331140094</v>
      </c>
      <c r="AB705" s="145">
        <v>20.204124586860335</v>
      </c>
      <c r="AC705" s="145">
        <v>7.7624545362001545</v>
      </c>
      <c r="AD705" s="145">
        <v>10.15147619045023</v>
      </c>
    </row>
    <row r="706" spans="1:30" x14ac:dyDescent="0.25">
      <c r="A706" s="93" t="s">
        <v>5528</v>
      </c>
      <c r="B706" s="188">
        <v>0.33316274309109517</v>
      </c>
      <c r="C706" s="188">
        <v>0.58597748208802458</v>
      </c>
      <c r="D706" s="188">
        <v>4.0429887410440124E-2</v>
      </c>
      <c r="E706" s="188">
        <v>4.0429887410440124E-2</v>
      </c>
      <c r="F706" s="187">
        <v>1</v>
      </c>
      <c r="G706" s="193">
        <v>1954</v>
      </c>
      <c r="H706" s="93"/>
      <c r="I706" s="188">
        <v>0.313</v>
      </c>
      <c r="J706" s="188">
        <v>0.35399999999999998</v>
      </c>
      <c r="K706" s="188">
        <v>0.56399999999999995</v>
      </c>
      <c r="L706" s="188">
        <v>0.60799999999999998</v>
      </c>
      <c r="M706" s="188">
        <v>3.3000000000000002E-2</v>
      </c>
      <c r="N706" s="188">
        <v>0.05</v>
      </c>
      <c r="O706" s="188">
        <v>3.3000000000000002E-2</v>
      </c>
      <c r="P706" s="188">
        <v>0.05</v>
      </c>
      <c r="Q706" s="144"/>
      <c r="R706" s="145">
        <v>52.583423354790447</v>
      </c>
      <c r="S706" s="145">
        <v>95.484676351443284</v>
      </c>
      <c r="T706" s="145">
        <v>6.1307648673801349</v>
      </c>
      <c r="U706" s="145">
        <v>6.5949063224703464</v>
      </c>
      <c r="V706" s="145"/>
      <c r="W706" s="145">
        <v>48.54404593184389</v>
      </c>
      <c r="X706" s="145">
        <v>56.622800777737005</v>
      </c>
      <c r="Y706" s="145">
        <v>89.953888395991299</v>
      </c>
      <c r="Z706" s="145">
        <v>101.01546430689527</v>
      </c>
      <c r="AA706" s="145">
        <v>4.7788255897406362</v>
      </c>
      <c r="AB706" s="145">
        <v>7.4827041450196337</v>
      </c>
      <c r="AC706" s="145">
        <v>5.1406158574845691</v>
      </c>
      <c r="AD706" s="145">
        <v>8.0491967874561237</v>
      </c>
    </row>
    <row r="707" spans="1:30" x14ac:dyDescent="0.25">
      <c r="A707" s="93" t="s">
        <v>5529</v>
      </c>
      <c r="B707" s="188" t="s">
        <v>143</v>
      </c>
      <c r="C707" s="188">
        <v>0.54243957279370436</v>
      </c>
      <c r="D707" s="188">
        <v>0.3518830803822372</v>
      </c>
      <c r="E707" s="188">
        <v>0.10567734682405847</v>
      </c>
      <c r="F707" s="187">
        <v>1</v>
      </c>
      <c r="G707" s="193">
        <v>1779</v>
      </c>
      <c r="H707" s="93"/>
      <c r="I707" s="188" t="s">
        <v>143</v>
      </c>
      <c r="J707" s="188" t="s">
        <v>143</v>
      </c>
      <c r="K707" s="188">
        <v>0.51900000000000002</v>
      </c>
      <c r="L707" s="188">
        <v>0.56499999999999995</v>
      </c>
      <c r="M707" s="188">
        <v>0.33</v>
      </c>
      <c r="N707" s="188">
        <v>0.374</v>
      </c>
      <c r="O707" s="188">
        <v>9.1999999999999998E-2</v>
      </c>
      <c r="P707" s="188">
        <v>0.121</v>
      </c>
      <c r="Q707" s="144"/>
      <c r="R707" s="145" t="s">
        <v>143</v>
      </c>
      <c r="S707" s="145">
        <v>39.313700025068798</v>
      </c>
      <c r="T707" s="145">
        <v>25.537614233517921</v>
      </c>
      <c r="U707" s="145">
        <v>7.6595501041089662</v>
      </c>
      <c r="V707" s="145"/>
      <c r="W707" s="145" t="s">
        <v>143</v>
      </c>
      <c r="X707" s="145" t="s">
        <v>143</v>
      </c>
      <c r="Y707" s="145">
        <v>36.833216572209068</v>
      </c>
      <c r="Z707" s="145">
        <v>41.794183477928527</v>
      </c>
      <c r="AA707" s="145">
        <v>23.537065077271013</v>
      </c>
      <c r="AB707" s="145">
        <v>27.538163389764829</v>
      </c>
      <c r="AC707" s="145">
        <v>6.5646350975116858</v>
      </c>
      <c r="AD707" s="145">
        <v>8.7544651107062474</v>
      </c>
    </row>
    <row r="708" spans="1:30" x14ac:dyDescent="0.25">
      <c r="A708" s="93" t="s">
        <v>5530</v>
      </c>
      <c r="B708" s="188" t="s">
        <v>143</v>
      </c>
      <c r="C708" s="188">
        <v>0.75187969924812026</v>
      </c>
      <c r="D708" s="188">
        <v>7.3308270676691725E-2</v>
      </c>
      <c r="E708" s="188">
        <v>0.17481203007518797</v>
      </c>
      <c r="F708" s="187">
        <v>1</v>
      </c>
      <c r="G708" s="193">
        <v>2128</v>
      </c>
      <c r="H708" s="93"/>
      <c r="I708" s="188" t="s">
        <v>143</v>
      </c>
      <c r="J708" s="188" t="s">
        <v>143</v>
      </c>
      <c r="K708" s="188">
        <v>0.73299999999999998</v>
      </c>
      <c r="L708" s="188">
        <v>0.77</v>
      </c>
      <c r="M708" s="188">
        <v>6.3E-2</v>
      </c>
      <c r="N708" s="188">
        <v>8.5000000000000006E-2</v>
      </c>
      <c r="O708" s="188">
        <v>0.159</v>
      </c>
      <c r="P708" s="188">
        <v>0.192</v>
      </c>
      <c r="Q708" s="144"/>
      <c r="R708" s="145" t="s">
        <v>143</v>
      </c>
      <c r="S708" s="145">
        <v>137.62375137604923</v>
      </c>
      <c r="T708" s="145">
        <v>15.95108795652396</v>
      </c>
      <c r="U708" s="145">
        <v>32.167477856454916</v>
      </c>
      <c r="V708" s="145"/>
      <c r="W708" s="145" t="s">
        <v>143</v>
      </c>
      <c r="X708" s="145" t="s">
        <v>143</v>
      </c>
      <c r="Y708" s="145">
        <v>130.88018755862282</v>
      </c>
      <c r="Z708" s="145">
        <v>144.36731519347563</v>
      </c>
      <c r="AA708" s="145">
        <v>13.447954056176433</v>
      </c>
      <c r="AB708" s="145">
        <v>18.454221856871488</v>
      </c>
      <c r="AC708" s="145">
        <v>28.898578029966387</v>
      </c>
      <c r="AD708" s="145">
        <v>35.436377682943444</v>
      </c>
    </row>
    <row r="709" spans="1:30" x14ac:dyDescent="0.25">
      <c r="A709" s="93" t="s">
        <v>5531</v>
      </c>
      <c r="B709" s="188">
        <v>4.9110922946655373E-2</v>
      </c>
      <c r="C709" s="188">
        <v>0.45215918712955122</v>
      </c>
      <c r="D709" s="188">
        <v>0.30821337849280273</v>
      </c>
      <c r="E709" s="188">
        <v>0.19051651143099069</v>
      </c>
      <c r="F709" s="187">
        <v>1</v>
      </c>
      <c r="G709" s="193">
        <v>1181</v>
      </c>
      <c r="H709" s="93"/>
      <c r="I709" s="188">
        <v>3.7999999999999999E-2</v>
      </c>
      <c r="J709" s="188">
        <v>6.3E-2</v>
      </c>
      <c r="K709" s="188">
        <v>0.42399999999999999</v>
      </c>
      <c r="L709" s="188">
        <v>0.48099999999999998</v>
      </c>
      <c r="M709" s="188">
        <v>0.28299999999999997</v>
      </c>
      <c r="N709" s="188">
        <v>0.33500000000000002</v>
      </c>
      <c r="O709" s="188">
        <v>0.16900000000000001</v>
      </c>
      <c r="P709" s="188">
        <v>0.214</v>
      </c>
      <c r="Q709" s="144"/>
      <c r="R709" s="145">
        <v>3.182651271681475</v>
      </c>
      <c r="S709" s="145">
        <v>28.492133001807801</v>
      </c>
      <c r="T709" s="145">
        <v>19.144790104302256</v>
      </c>
      <c r="U709" s="145">
        <v>11.469997647922673</v>
      </c>
      <c r="V709" s="145"/>
      <c r="W709" s="145">
        <v>2.363562204060405</v>
      </c>
      <c r="X709" s="145">
        <v>4.001740339302545</v>
      </c>
      <c r="Y709" s="145">
        <v>26.075501647918529</v>
      </c>
      <c r="Z709" s="145">
        <v>30.908764355697073</v>
      </c>
      <c r="AA709" s="145">
        <v>17.178009173782996</v>
      </c>
      <c r="AB709" s="145">
        <v>21.111571034821516</v>
      </c>
      <c r="AC709" s="145">
        <v>9.9712512885941109</v>
      </c>
      <c r="AD709" s="145">
        <v>12.968744007251235</v>
      </c>
    </row>
    <row r="710" spans="1:30" x14ac:dyDescent="0.25">
      <c r="A710" s="93" t="s">
        <v>5532</v>
      </c>
      <c r="B710" s="188">
        <v>0.300982800982801</v>
      </c>
      <c r="C710" s="188">
        <v>0.61302211302211307</v>
      </c>
      <c r="D710" s="188">
        <v>4.6068796068796068E-2</v>
      </c>
      <c r="E710" s="188">
        <v>3.9926289926289923E-2</v>
      </c>
      <c r="F710" s="187">
        <v>1</v>
      </c>
      <c r="G710" s="193">
        <v>1628</v>
      </c>
      <c r="H710" s="93"/>
      <c r="I710" s="188">
        <v>0.27900000000000003</v>
      </c>
      <c r="J710" s="188">
        <v>0.32400000000000001</v>
      </c>
      <c r="K710" s="188">
        <v>0.58899999999999997</v>
      </c>
      <c r="L710" s="188">
        <v>0.63600000000000001</v>
      </c>
      <c r="M710" s="188">
        <v>3.6999999999999998E-2</v>
      </c>
      <c r="N710" s="188">
        <v>5.7000000000000002E-2</v>
      </c>
      <c r="O710" s="188">
        <v>3.1E-2</v>
      </c>
      <c r="P710" s="188">
        <v>5.0999999999999997E-2</v>
      </c>
      <c r="Q710" s="144"/>
      <c r="R710" s="145">
        <v>48.444363411343097</v>
      </c>
      <c r="S710" s="145">
        <v>89.23554340041315</v>
      </c>
      <c r="T710" s="145">
        <v>6.7475489152575445</v>
      </c>
      <c r="U710" s="145">
        <v>6.0386131690630425</v>
      </c>
      <c r="V710" s="145"/>
      <c r="W710" s="145">
        <v>44.154916622393571</v>
      </c>
      <c r="X710" s="145">
        <v>52.733810200292623</v>
      </c>
      <c r="Y710" s="145">
        <v>83.699127932358692</v>
      </c>
      <c r="Z710" s="145">
        <v>94.771958868467607</v>
      </c>
      <c r="AA710" s="145">
        <v>5.2204348356806536</v>
      </c>
      <c r="AB710" s="145">
        <v>8.2746629948344363</v>
      </c>
      <c r="AC710" s="145">
        <v>4.5705775169082408</v>
      </c>
      <c r="AD710" s="145">
        <v>7.5066488212178442</v>
      </c>
    </row>
    <row r="711" spans="1:30" x14ac:dyDescent="0.25">
      <c r="A711" s="93" t="s">
        <v>5533</v>
      </c>
      <c r="B711" s="188" t="s">
        <v>143</v>
      </c>
      <c r="C711" s="188">
        <v>0.41682723185613357</v>
      </c>
      <c r="D711" s="188">
        <v>0.42710340398201668</v>
      </c>
      <c r="E711" s="188">
        <v>0.15606936416184972</v>
      </c>
      <c r="F711" s="187">
        <v>0.99999999999999989</v>
      </c>
      <c r="G711" s="193">
        <v>1557</v>
      </c>
      <c r="H711" s="93"/>
      <c r="I711" s="188" t="s">
        <v>143</v>
      </c>
      <c r="J711" s="188" t="s">
        <v>143</v>
      </c>
      <c r="K711" s="188">
        <v>0.39300000000000002</v>
      </c>
      <c r="L711" s="188">
        <v>0.441</v>
      </c>
      <c r="M711" s="188">
        <v>0.40300000000000002</v>
      </c>
      <c r="N711" s="188">
        <v>0.45200000000000001</v>
      </c>
      <c r="O711" s="188">
        <v>0.13900000000000001</v>
      </c>
      <c r="P711" s="188">
        <v>0.17499999999999999</v>
      </c>
      <c r="Q711" s="144"/>
      <c r="R711" s="145" t="s">
        <v>143</v>
      </c>
      <c r="S711" s="145">
        <v>35.277956374278745</v>
      </c>
      <c r="T711" s="145">
        <v>36.079315320195221</v>
      </c>
      <c r="U711" s="145">
        <v>13.18656868976319</v>
      </c>
      <c r="V711" s="145"/>
      <c r="W711" s="145" t="s">
        <v>143</v>
      </c>
      <c r="X711" s="145" t="s">
        <v>143</v>
      </c>
      <c r="Y711" s="145">
        <v>32.563785774912198</v>
      </c>
      <c r="Z711" s="145">
        <v>37.992126973645291</v>
      </c>
      <c r="AA711" s="145">
        <v>33.337087477741932</v>
      </c>
      <c r="AB711" s="145">
        <v>38.82154316264851</v>
      </c>
      <c r="AC711" s="145">
        <v>11.528567889081451</v>
      </c>
      <c r="AD711" s="145">
        <v>14.844569490444929</v>
      </c>
    </row>
    <row r="712" spans="1:30" x14ac:dyDescent="0.25">
      <c r="A712" s="93" t="s">
        <v>5534</v>
      </c>
      <c r="B712" s="188" t="s">
        <v>143</v>
      </c>
      <c r="C712" s="188">
        <v>0.67303822937625757</v>
      </c>
      <c r="D712" s="188">
        <v>0.11267605633802817</v>
      </c>
      <c r="E712" s="188">
        <v>0.21428571428571427</v>
      </c>
      <c r="F712" s="187">
        <v>1</v>
      </c>
      <c r="G712" s="193">
        <v>994</v>
      </c>
      <c r="H712" s="93"/>
      <c r="I712" s="188" t="s">
        <v>143</v>
      </c>
      <c r="J712" s="188" t="s">
        <v>143</v>
      </c>
      <c r="K712" s="188">
        <v>0.64300000000000002</v>
      </c>
      <c r="L712" s="188">
        <v>0.70099999999999996</v>
      </c>
      <c r="M712" s="188">
        <v>9.4E-2</v>
      </c>
      <c r="N712" s="188">
        <v>0.13400000000000001</v>
      </c>
      <c r="O712" s="188">
        <v>0.19</v>
      </c>
      <c r="P712" s="188">
        <v>0.24099999999999999</v>
      </c>
      <c r="Q712" s="144"/>
      <c r="R712" s="145" t="s">
        <v>143</v>
      </c>
      <c r="S712" s="145">
        <v>82.752592899291116</v>
      </c>
      <c r="T712" s="145">
        <v>15.362960024332194</v>
      </c>
      <c r="U712" s="145">
        <v>25.86038015571852</v>
      </c>
      <c r="V712" s="145"/>
      <c r="W712" s="145" t="s">
        <v>143</v>
      </c>
      <c r="X712" s="145" t="s">
        <v>143</v>
      </c>
      <c r="Y712" s="145">
        <v>76.481768738712859</v>
      </c>
      <c r="Z712" s="145">
        <v>89.023417059869374</v>
      </c>
      <c r="AA712" s="145">
        <v>12.517700010497508</v>
      </c>
      <c r="AB712" s="145">
        <v>18.208220038166878</v>
      </c>
      <c r="AC712" s="145">
        <v>22.387409014867451</v>
      </c>
      <c r="AD712" s="145">
        <v>29.333351296569589</v>
      </c>
    </row>
    <row r="713" spans="1:30" x14ac:dyDescent="0.25">
      <c r="A713" s="93" t="s">
        <v>5535</v>
      </c>
      <c r="B713" s="188">
        <v>5.9637912673056445E-2</v>
      </c>
      <c r="C713" s="188">
        <v>0.48349307774227901</v>
      </c>
      <c r="D713" s="188">
        <v>0.27902023429179978</v>
      </c>
      <c r="E713" s="188">
        <v>0.17784877529286475</v>
      </c>
      <c r="F713" s="187">
        <v>1</v>
      </c>
      <c r="G713" s="193">
        <v>939</v>
      </c>
      <c r="H713" s="93"/>
      <c r="I713" s="188">
        <v>4.5999999999999999E-2</v>
      </c>
      <c r="J713" s="188">
        <v>7.6999999999999999E-2</v>
      </c>
      <c r="K713" s="188">
        <v>0.45200000000000001</v>
      </c>
      <c r="L713" s="188">
        <v>0.51500000000000001</v>
      </c>
      <c r="M713" s="188">
        <v>0.251</v>
      </c>
      <c r="N713" s="188">
        <v>0.309</v>
      </c>
      <c r="O713" s="188">
        <v>0.155</v>
      </c>
      <c r="P713" s="188">
        <v>0.20399999999999999</v>
      </c>
      <c r="Q713" s="144"/>
      <c r="R713" s="145">
        <v>4.2153252745252292</v>
      </c>
      <c r="S713" s="145">
        <v>32.689928877023867</v>
      </c>
      <c r="T713" s="145">
        <v>19.720873110190787</v>
      </c>
      <c r="U713" s="145">
        <v>12.029259021644725</v>
      </c>
      <c r="V713" s="145"/>
      <c r="W713" s="145">
        <v>3.1112640679494739</v>
      </c>
      <c r="X713" s="145">
        <v>5.3193864811009846</v>
      </c>
      <c r="Y713" s="145">
        <v>29.682868690507043</v>
      </c>
      <c r="Z713" s="145">
        <v>35.696989063540691</v>
      </c>
      <c r="AA713" s="145">
        <v>17.332888275398048</v>
      </c>
      <c r="AB713" s="145">
        <v>22.108857944983527</v>
      </c>
      <c r="AC713" s="145">
        <v>10.204789081825293</v>
      </c>
      <c r="AD713" s="145">
        <v>13.853728961464157</v>
      </c>
    </row>
    <row r="714" spans="1:30" x14ac:dyDescent="0.25">
      <c r="A714" s="93" t="s">
        <v>5536</v>
      </c>
      <c r="B714" s="188">
        <v>0.28113879003558717</v>
      </c>
      <c r="C714" s="188">
        <v>0.58718861209964412</v>
      </c>
      <c r="D714" s="188">
        <v>4.9822064056939501E-2</v>
      </c>
      <c r="E714" s="188">
        <v>8.1850533807829182E-2</v>
      </c>
      <c r="F714" s="187">
        <v>0.99999999999999989</v>
      </c>
      <c r="G714" s="193">
        <v>1405</v>
      </c>
      <c r="H714" s="93"/>
      <c r="I714" s="188">
        <v>0.25800000000000001</v>
      </c>
      <c r="J714" s="188">
        <v>0.30499999999999999</v>
      </c>
      <c r="K714" s="188">
        <v>0.56100000000000005</v>
      </c>
      <c r="L714" s="188">
        <v>0.61299999999999999</v>
      </c>
      <c r="M714" s="188">
        <v>0.04</v>
      </c>
      <c r="N714" s="188">
        <v>6.2E-2</v>
      </c>
      <c r="O714" s="188">
        <v>6.9000000000000006E-2</v>
      </c>
      <c r="P714" s="188">
        <v>9.7000000000000003E-2</v>
      </c>
      <c r="Q714" s="144"/>
      <c r="R714" s="145">
        <v>49.669451750001784</v>
      </c>
      <c r="S714" s="145">
        <v>97.947824047443873</v>
      </c>
      <c r="T714" s="145">
        <v>9.1241511942274602</v>
      </c>
      <c r="U714" s="145">
        <v>13.122719682683293</v>
      </c>
      <c r="V714" s="145"/>
      <c r="W714" s="145">
        <v>44.771134724184087</v>
      </c>
      <c r="X714" s="145">
        <v>54.567768775819481</v>
      </c>
      <c r="Y714" s="145">
        <v>91.26401722191693</v>
      </c>
      <c r="Z714" s="145">
        <v>104.63163087297082</v>
      </c>
      <c r="AA714" s="145">
        <v>6.9866836717537462</v>
      </c>
      <c r="AB714" s="145">
        <v>11.261618716701175</v>
      </c>
      <c r="AC714" s="145">
        <v>10.724267839230066</v>
      </c>
      <c r="AD714" s="145">
        <v>15.52117152613652</v>
      </c>
    </row>
    <row r="715" spans="1:30" x14ac:dyDescent="0.25">
      <c r="A715" s="93" t="s">
        <v>5537</v>
      </c>
      <c r="B715" s="188" t="s">
        <v>143</v>
      </c>
      <c r="C715" s="188">
        <v>0.31121951219512195</v>
      </c>
      <c r="D715" s="188">
        <v>0.39707317073170734</v>
      </c>
      <c r="E715" s="188">
        <v>0.29170731707317071</v>
      </c>
      <c r="F715" s="187">
        <v>1</v>
      </c>
      <c r="G715" s="193">
        <v>1025</v>
      </c>
      <c r="H715" s="93"/>
      <c r="I715" s="188" t="s">
        <v>143</v>
      </c>
      <c r="J715" s="188" t="s">
        <v>143</v>
      </c>
      <c r="K715" s="188">
        <v>0.28399999999999997</v>
      </c>
      <c r="L715" s="188">
        <v>0.34</v>
      </c>
      <c r="M715" s="188">
        <v>0.36799999999999999</v>
      </c>
      <c r="N715" s="188">
        <v>0.42699999999999999</v>
      </c>
      <c r="O715" s="188">
        <v>0.26500000000000001</v>
      </c>
      <c r="P715" s="188">
        <v>0.32</v>
      </c>
      <c r="Q715" s="144"/>
      <c r="R715" s="145" t="s">
        <v>143</v>
      </c>
      <c r="S715" s="145">
        <v>23.718906314217602</v>
      </c>
      <c r="T715" s="145">
        <v>31.184178044804732</v>
      </c>
      <c r="U715" s="145">
        <v>22.236676263120486</v>
      </c>
      <c r="V715" s="145"/>
      <c r="W715" s="145" t="s">
        <v>143</v>
      </c>
      <c r="X715" s="145" t="s">
        <v>143</v>
      </c>
      <c r="Y715" s="145">
        <v>21.116018863592384</v>
      </c>
      <c r="Z715" s="145">
        <v>26.32179376484282</v>
      </c>
      <c r="AA715" s="145">
        <v>28.15452310203554</v>
      </c>
      <c r="AB715" s="145">
        <v>34.213832987573923</v>
      </c>
      <c r="AC715" s="145">
        <v>19.716155086749168</v>
      </c>
      <c r="AD715" s="145">
        <v>24.757197439491804</v>
      </c>
    </row>
    <row r="716" spans="1:30" x14ac:dyDescent="0.25">
      <c r="A716" s="93" t="s">
        <v>5538</v>
      </c>
      <c r="B716" s="188" t="s">
        <v>143</v>
      </c>
      <c r="C716" s="188">
        <v>0.70065075921908893</v>
      </c>
      <c r="D716" s="188">
        <v>0.1193058568329718</v>
      </c>
      <c r="E716" s="188">
        <v>0.18004338394793926</v>
      </c>
      <c r="F716" s="187">
        <v>1</v>
      </c>
      <c r="G716" s="193">
        <v>922</v>
      </c>
      <c r="H716" s="93"/>
      <c r="I716" s="188" t="s">
        <v>143</v>
      </c>
      <c r="J716" s="188" t="s">
        <v>143</v>
      </c>
      <c r="K716" s="188">
        <v>0.67</v>
      </c>
      <c r="L716" s="188">
        <v>0.72899999999999998</v>
      </c>
      <c r="M716" s="188">
        <v>0.1</v>
      </c>
      <c r="N716" s="188">
        <v>0.14199999999999999</v>
      </c>
      <c r="O716" s="188">
        <v>0.157</v>
      </c>
      <c r="P716" s="188">
        <v>0.20599999999999999</v>
      </c>
      <c r="Q716" s="144"/>
      <c r="R716" s="145" t="s">
        <v>143</v>
      </c>
      <c r="S716" s="145">
        <v>105.35126069470935</v>
      </c>
      <c r="T716" s="145">
        <v>23.175062083693589</v>
      </c>
      <c r="U716" s="145">
        <v>27.225097615461003</v>
      </c>
      <c r="V716" s="145"/>
      <c r="W716" s="145" t="s">
        <v>143</v>
      </c>
      <c r="X716" s="145" t="s">
        <v>143</v>
      </c>
      <c r="Y716" s="145">
        <v>97.227080465517218</v>
      </c>
      <c r="Z716" s="145">
        <v>113.47544092390149</v>
      </c>
      <c r="AA716" s="145">
        <v>18.844137362445405</v>
      </c>
      <c r="AB716" s="145">
        <v>27.505986804941774</v>
      </c>
      <c r="AC716" s="145">
        <v>23.083465945438331</v>
      </c>
      <c r="AD716" s="145">
        <v>31.366729285483675</v>
      </c>
    </row>
    <row r="717" spans="1:30" x14ac:dyDescent="0.25">
      <c r="A717" s="93" t="s">
        <v>5539</v>
      </c>
      <c r="B717" s="188">
        <v>6.0909090909090906E-2</v>
      </c>
      <c r="C717" s="188">
        <v>0.53727272727272724</v>
      </c>
      <c r="D717" s="188">
        <v>0.24363636363636362</v>
      </c>
      <c r="E717" s="188">
        <v>0.15818181818181817</v>
      </c>
      <c r="F717" s="187">
        <v>1</v>
      </c>
      <c r="G717" s="193">
        <v>1100</v>
      </c>
      <c r="H717" s="93"/>
      <c r="I717" s="188">
        <v>4.8000000000000001E-2</v>
      </c>
      <c r="J717" s="188">
        <v>7.6999999999999999E-2</v>
      </c>
      <c r="K717" s="188">
        <v>0.50800000000000001</v>
      </c>
      <c r="L717" s="188">
        <v>0.56699999999999995</v>
      </c>
      <c r="M717" s="188">
        <v>0.219</v>
      </c>
      <c r="N717" s="188">
        <v>0.27</v>
      </c>
      <c r="O717" s="188">
        <v>0.13800000000000001</v>
      </c>
      <c r="P717" s="188">
        <v>0.18099999999999999</v>
      </c>
      <c r="Q717" s="144"/>
      <c r="R717" s="145">
        <v>4.1252071919243134</v>
      </c>
      <c r="S717" s="145">
        <v>40.09268991396884</v>
      </c>
      <c r="T717" s="145">
        <v>18.628713670036792</v>
      </c>
      <c r="U717" s="145">
        <v>11.249519915514298</v>
      </c>
      <c r="V717" s="145"/>
      <c r="W717" s="145">
        <v>3.1374176217599397</v>
      </c>
      <c r="X717" s="145">
        <v>5.1129967620886871</v>
      </c>
      <c r="Y717" s="145">
        <v>36.860271843357509</v>
      </c>
      <c r="Z717" s="145">
        <v>43.325107984580171</v>
      </c>
      <c r="AA717" s="145">
        <v>16.398371263858511</v>
      </c>
      <c r="AB717" s="145">
        <v>20.859056076215072</v>
      </c>
      <c r="AC717" s="145">
        <v>9.5779850638402522</v>
      </c>
      <c r="AD717" s="145">
        <v>12.921054767188345</v>
      </c>
    </row>
    <row r="718" spans="1:30" x14ac:dyDescent="0.25">
      <c r="A718" s="93" t="s">
        <v>5540</v>
      </c>
      <c r="B718" s="188">
        <v>0.3</v>
      </c>
      <c r="C718" s="188">
        <v>0.59044585987261144</v>
      </c>
      <c r="D718" s="188">
        <v>3.5031847133757961E-2</v>
      </c>
      <c r="E718" s="188">
        <v>7.4522292993630571E-2</v>
      </c>
      <c r="F718" s="187">
        <v>1</v>
      </c>
      <c r="G718" s="193">
        <v>1570</v>
      </c>
      <c r="H718" s="93"/>
      <c r="I718" s="188">
        <v>0.27800000000000002</v>
      </c>
      <c r="J718" s="188">
        <v>0.32300000000000001</v>
      </c>
      <c r="K718" s="188">
        <v>0.56599999999999995</v>
      </c>
      <c r="L718" s="188">
        <v>0.61499999999999999</v>
      </c>
      <c r="M718" s="188">
        <v>2.7E-2</v>
      </c>
      <c r="N718" s="188">
        <v>4.4999999999999998E-2</v>
      </c>
      <c r="O718" s="188">
        <v>6.3E-2</v>
      </c>
      <c r="P718" s="188">
        <v>8.8999999999999996E-2</v>
      </c>
      <c r="Q718" s="144"/>
      <c r="R718" s="145">
        <v>51.619756925484104</v>
      </c>
      <c r="S718" s="145">
        <v>99.629412770141613</v>
      </c>
      <c r="T718" s="145">
        <v>6.4395747198447415</v>
      </c>
      <c r="U718" s="145">
        <v>11.866047539233753</v>
      </c>
      <c r="V718" s="145"/>
      <c r="W718" s="145">
        <v>46.957871744567164</v>
      </c>
      <c r="X718" s="145">
        <v>56.281642106401044</v>
      </c>
      <c r="Y718" s="145">
        <v>93.215784648717531</v>
      </c>
      <c r="Z718" s="145">
        <v>106.0430408915657</v>
      </c>
      <c r="AA718" s="145">
        <v>4.7376830467918323</v>
      </c>
      <c r="AB718" s="145">
        <v>8.1414663928976516</v>
      </c>
      <c r="AC718" s="145">
        <v>9.7158952324130059</v>
      </c>
      <c r="AD718" s="145">
        <v>14.0161998460545</v>
      </c>
    </row>
    <row r="719" spans="1:30" x14ac:dyDescent="0.25">
      <c r="A719" s="93" t="s">
        <v>5541</v>
      </c>
      <c r="B719" s="188" t="s">
        <v>143</v>
      </c>
      <c r="C719" s="188">
        <v>0.50450450450450446</v>
      </c>
      <c r="D719" s="188">
        <v>0.35945945945945945</v>
      </c>
      <c r="E719" s="188">
        <v>0.13603603603603603</v>
      </c>
      <c r="F719" s="187">
        <v>1</v>
      </c>
      <c r="G719" s="193">
        <v>1110</v>
      </c>
      <c r="H719" s="93"/>
      <c r="I719" s="188" t="s">
        <v>143</v>
      </c>
      <c r="J719" s="188" t="s">
        <v>143</v>
      </c>
      <c r="K719" s="188">
        <v>0.47499999999999998</v>
      </c>
      <c r="L719" s="188">
        <v>0.53400000000000003</v>
      </c>
      <c r="M719" s="188">
        <v>0.33200000000000002</v>
      </c>
      <c r="N719" s="188">
        <v>0.38800000000000001</v>
      </c>
      <c r="O719" s="188">
        <v>0.11700000000000001</v>
      </c>
      <c r="P719" s="188">
        <v>0.157</v>
      </c>
      <c r="Q719" s="144"/>
      <c r="R719" s="145" t="s">
        <v>143</v>
      </c>
      <c r="S719" s="145">
        <v>38.343839265137653</v>
      </c>
      <c r="T719" s="145">
        <v>27.974334002781696</v>
      </c>
      <c r="U719" s="145">
        <v>10.338191096298115</v>
      </c>
      <c r="V719" s="145"/>
      <c r="W719" s="145" t="s">
        <v>143</v>
      </c>
      <c r="X719" s="145" t="s">
        <v>143</v>
      </c>
      <c r="Y719" s="145">
        <v>35.168006293177022</v>
      </c>
      <c r="Z719" s="145">
        <v>41.519672237098284</v>
      </c>
      <c r="AA719" s="145">
        <v>25.229415975823404</v>
      </c>
      <c r="AB719" s="145">
        <v>30.719252029739987</v>
      </c>
      <c r="AC719" s="145">
        <v>8.6892233789454334</v>
      </c>
      <c r="AD719" s="145">
        <v>11.987158813650796</v>
      </c>
    </row>
    <row r="720" spans="1:30" x14ac:dyDescent="0.25">
      <c r="A720" s="93" t="s">
        <v>5542</v>
      </c>
      <c r="B720" s="188" t="s">
        <v>143</v>
      </c>
      <c r="C720" s="188">
        <v>0.78935003915426782</v>
      </c>
      <c r="D720" s="188">
        <v>7.1260767423649174E-2</v>
      </c>
      <c r="E720" s="188">
        <v>0.139389193422083</v>
      </c>
      <c r="F720" s="187">
        <v>1</v>
      </c>
      <c r="G720" s="193">
        <v>1277</v>
      </c>
      <c r="H720" s="93"/>
      <c r="I720" s="188" t="s">
        <v>143</v>
      </c>
      <c r="J720" s="188" t="s">
        <v>143</v>
      </c>
      <c r="K720" s="188">
        <v>0.76600000000000001</v>
      </c>
      <c r="L720" s="188">
        <v>0.81100000000000005</v>
      </c>
      <c r="M720" s="188">
        <v>5.8000000000000003E-2</v>
      </c>
      <c r="N720" s="188">
        <v>8.6999999999999994E-2</v>
      </c>
      <c r="O720" s="188">
        <v>0.121</v>
      </c>
      <c r="P720" s="188">
        <v>0.159</v>
      </c>
      <c r="Q720" s="144"/>
      <c r="R720" s="145" t="s">
        <v>143</v>
      </c>
      <c r="S720" s="145">
        <v>151.47587677534079</v>
      </c>
      <c r="T720" s="145">
        <v>16.876746226931985</v>
      </c>
      <c r="U720" s="145">
        <v>26.665615396935525</v>
      </c>
      <c r="V720" s="145"/>
      <c r="W720" s="145" t="s">
        <v>143</v>
      </c>
      <c r="X720" s="145" t="s">
        <v>143</v>
      </c>
      <c r="Y720" s="145">
        <v>142.12463511863709</v>
      </c>
      <c r="Z720" s="145">
        <v>160.8271184320445</v>
      </c>
      <c r="AA720" s="145">
        <v>13.409185343004243</v>
      </c>
      <c r="AB720" s="145">
        <v>20.344307110859727</v>
      </c>
      <c r="AC720" s="145">
        <v>22.748217542606014</v>
      </c>
      <c r="AD720" s="145">
        <v>30.583013251265037</v>
      </c>
    </row>
    <row r="721" spans="1:30" x14ac:dyDescent="0.25">
      <c r="A721" s="93" t="s">
        <v>5543</v>
      </c>
      <c r="B721" s="188">
        <v>5.3080568720379147E-2</v>
      </c>
      <c r="C721" s="188">
        <v>0.566824644549763</v>
      </c>
      <c r="D721" s="188">
        <v>0.21895734597156399</v>
      </c>
      <c r="E721" s="188">
        <v>0.16113744075829384</v>
      </c>
      <c r="F721" s="187">
        <v>1</v>
      </c>
      <c r="G721" s="193">
        <v>1055</v>
      </c>
      <c r="H721" s="93"/>
      <c r="I721" s="188">
        <v>4.1000000000000002E-2</v>
      </c>
      <c r="J721" s="188">
        <v>6.8000000000000005E-2</v>
      </c>
      <c r="K721" s="188">
        <v>0.53700000000000003</v>
      </c>
      <c r="L721" s="188">
        <v>0.59599999999999997</v>
      </c>
      <c r="M721" s="188">
        <v>0.19500000000000001</v>
      </c>
      <c r="N721" s="188">
        <v>0.245</v>
      </c>
      <c r="O721" s="188">
        <v>0.14000000000000001</v>
      </c>
      <c r="P721" s="188">
        <v>0.185</v>
      </c>
      <c r="Q721" s="144"/>
      <c r="R721" s="145">
        <v>3.7773144137723786</v>
      </c>
      <c r="S721" s="145">
        <v>40.902622776636548</v>
      </c>
      <c r="T721" s="145">
        <v>15.747003868462825</v>
      </c>
      <c r="U721" s="145">
        <v>11.454983942607306</v>
      </c>
      <c r="V721" s="145"/>
      <c r="W721" s="145">
        <v>2.7879752672802418</v>
      </c>
      <c r="X721" s="145">
        <v>4.7666535602645155</v>
      </c>
      <c r="Y721" s="145">
        <v>37.624262820980938</v>
      </c>
      <c r="Z721" s="145">
        <v>44.180982732292158</v>
      </c>
      <c r="AA721" s="145">
        <v>13.716293362847367</v>
      </c>
      <c r="AB721" s="145">
        <v>17.777714374078283</v>
      </c>
      <c r="AC721" s="145">
        <v>9.7330119027767363</v>
      </c>
      <c r="AD721" s="145">
        <v>13.176955982437876</v>
      </c>
    </row>
    <row r="722" spans="1:30" x14ac:dyDescent="0.25">
      <c r="A722" s="93" t="s">
        <v>5544</v>
      </c>
      <c r="B722" s="188">
        <v>0.30090340514246006</v>
      </c>
      <c r="C722" s="188">
        <v>0.60806115357887425</v>
      </c>
      <c r="D722" s="188">
        <v>3.3356497567755383E-2</v>
      </c>
      <c r="E722" s="188">
        <v>5.7678943710910355E-2</v>
      </c>
      <c r="F722" s="187">
        <v>1</v>
      </c>
      <c r="G722" s="193">
        <v>1439</v>
      </c>
      <c r="H722" s="93"/>
      <c r="I722" s="188">
        <v>0.27800000000000002</v>
      </c>
      <c r="J722" s="188">
        <v>0.32500000000000001</v>
      </c>
      <c r="K722" s="188">
        <v>0.58299999999999996</v>
      </c>
      <c r="L722" s="188">
        <v>0.63300000000000001</v>
      </c>
      <c r="M722" s="188">
        <v>2.5000000000000001E-2</v>
      </c>
      <c r="N722" s="188">
        <v>4.3999999999999997E-2</v>
      </c>
      <c r="O722" s="188">
        <v>4.7E-2</v>
      </c>
      <c r="P722" s="188">
        <v>7.0999999999999994E-2</v>
      </c>
      <c r="Q722" s="144"/>
      <c r="R722" s="145">
        <v>54.880407692504498</v>
      </c>
      <c r="S722" s="145">
        <v>108.31487146833743</v>
      </c>
      <c r="T722" s="145">
        <v>5.5856766334292711</v>
      </c>
      <c r="U722" s="145">
        <v>10.363434378650165</v>
      </c>
      <c r="V722" s="145"/>
      <c r="W722" s="145">
        <v>49.711134890211383</v>
      </c>
      <c r="X722" s="145">
        <v>60.049680494797613</v>
      </c>
      <c r="Y722" s="145">
        <v>101.13791794974534</v>
      </c>
      <c r="Z722" s="145">
        <v>115.49182498692952</v>
      </c>
      <c r="AA722" s="145">
        <v>4.0054795985501404</v>
      </c>
      <c r="AB722" s="145">
        <v>7.1658736683084019</v>
      </c>
      <c r="AC722" s="145">
        <v>8.133866355822633</v>
      </c>
      <c r="AD722" s="145">
        <v>12.593002401477698</v>
      </c>
    </row>
    <row r="723" spans="1:30" x14ac:dyDescent="0.25">
      <c r="A723" s="93" t="s">
        <v>5545</v>
      </c>
      <c r="B723" s="188" t="s">
        <v>143</v>
      </c>
      <c r="C723" s="188">
        <v>0.51775486827033224</v>
      </c>
      <c r="D723" s="188">
        <v>0.33104238258877433</v>
      </c>
      <c r="E723" s="188">
        <v>0.15120274914089346</v>
      </c>
      <c r="F723" s="187">
        <v>1</v>
      </c>
      <c r="G723" s="193">
        <v>873</v>
      </c>
      <c r="H723" s="93"/>
      <c r="I723" s="188" t="s">
        <v>143</v>
      </c>
      <c r="J723" s="188" t="s">
        <v>143</v>
      </c>
      <c r="K723" s="188">
        <v>0.48499999999999999</v>
      </c>
      <c r="L723" s="188">
        <v>0.55100000000000005</v>
      </c>
      <c r="M723" s="188">
        <v>0.30099999999999999</v>
      </c>
      <c r="N723" s="188">
        <v>0.36299999999999999</v>
      </c>
      <c r="O723" s="188">
        <v>0.129</v>
      </c>
      <c r="P723" s="188">
        <v>0.17599999999999999</v>
      </c>
      <c r="Q723" s="144"/>
      <c r="R723" s="145" t="s">
        <v>143</v>
      </c>
      <c r="S723" s="145">
        <v>30.796750934779404</v>
      </c>
      <c r="T723" s="145">
        <v>19.85010720534159</v>
      </c>
      <c r="U723" s="145">
        <v>9.0175228758814434</v>
      </c>
      <c r="V723" s="145"/>
      <c r="W723" s="145" t="s">
        <v>143</v>
      </c>
      <c r="X723" s="145" t="s">
        <v>143</v>
      </c>
      <c r="Y723" s="145">
        <v>27.957578599069016</v>
      </c>
      <c r="Z723" s="145">
        <v>33.635923270489791</v>
      </c>
      <c r="AA723" s="145">
        <v>17.561506609902207</v>
      </c>
      <c r="AB723" s="145">
        <v>22.138707800780974</v>
      </c>
      <c r="AC723" s="145">
        <v>7.4791686160163247</v>
      </c>
      <c r="AD723" s="145">
        <v>10.555877135746561</v>
      </c>
    </row>
    <row r="724" spans="1:30" x14ac:dyDescent="0.25">
      <c r="A724" s="93" t="s">
        <v>5546</v>
      </c>
      <c r="B724" s="188" t="s">
        <v>143</v>
      </c>
      <c r="C724" s="188">
        <v>0.79419087136929456</v>
      </c>
      <c r="D724" s="188">
        <v>6.0580912863070539E-2</v>
      </c>
      <c r="E724" s="188">
        <v>0.14522821576763487</v>
      </c>
      <c r="F724" s="187">
        <v>1</v>
      </c>
      <c r="G724" s="193">
        <v>1205</v>
      </c>
      <c r="H724" s="93"/>
      <c r="I724" s="188" t="s">
        <v>143</v>
      </c>
      <c r="J724" s="188" t="s">
        <v>143</v>
      </c>
      <c r="K724" s="188">
        <v>0.77</v>
      </c>
      <c r="L724" s="188">
        <v>0.81599999999999995</v>
      </c>
      <c r="M724" s="188">
        <v>4.8000000000000001E-2</v>
      </c>
      <c r="N724" s="188">
        <v>7.4999999999999997E-2</v>
      </c>
      <c r="O724" s="188">
        <v>0.126</v>
      </c>
      <c r="P724" s="188">
        <v>0.16600000000000001</v>
      </c>
      <c r="Q724" s="144"/>
      <c r="R724" s="145" t="s">
        <v>143</v>
      </c>
      <c r="S724" s="145">
        <v>140.03251367611867</v>
      </c>
      <c r="T724" s="145">
        <v>12.37126599769536</v>
      </c>
      <c r="U724" s="145">
        <v>24.804234679047877</v>
      </c>
      <c r="V724" s="145"/>
      <c r="W724" s="145" t="s">
        <v>143</v>
      </c>
      <c r="X724" s="145" t="s">
        <v>143</v>
      </c>
      <c r="Y724" s="145">
        <v>131.16036139884488</v>
      </c>
      <c r="Z724" s="145">
        <v>148.90466595339245</v>
      </c>
      <c r="AA724" s="145">
        <v>9.5332895550034138</v>
      </c>
      <c r="AB724" s="145">
        <v>15.209242440387307</v>
      </c>
      <c r="AC724" s="145">
        <v>21.129187839413373</v>
      </c>
      <c r="AD724" s="145">
        <v>28.479281518682381</v>
      </c>
    </row>
    <row r="725" spans="1:30" x14ac:dyDescent="0.25">
      <c r="A725" s="93" t="s">
        <v>5547</v>
      </c>
      <c r="B725" s="188">
        <v>6.9212410501193311E-2</v>
      </c>
      <c r="C725" s="188">
        <v>0.50119331742243434</v>
      </c>
      <c r="D725" s="188">
        <v>0.26968973747016706</v>
      </c>
      <c r="E725" s="188">
        <v>0.15990453460620524</v>
      </c>
      <c r="F725" s="187">
        <v>0.99999999999999989</v>
      </c>
      <c r="G725" s="193">
        <v>838</v>
      </c>
      <c r="H725" s="93"/>
      <c r="I725" s="188">
        <v>5.3999999999999999E-2</v>
      </c>
      <c r="J725" s="188">
        <v>8.7999999999999995E-2</v>
      </c>
      <c r="K725" s="188">
        <v>0.46700000000000003</v>
      </c>
      <c r="L725" s="188">
        <v>0.53500000000000003</v>
      </c>
      <c r="M725" s="188">
        <v>0.24099999999999999</v>
      </c>
      <c r="N725" s="188">
        <v>0.30099999999999999</v>
      </c>
      <c r="O725" s="188">
        <v>0.13700000000000001</v>
      </c>
      <c r="P725" s="188">
        <v>0.186</v>
      </c>
      <c r="Q725" s="144"/>
      <c r="R725" s="145">
        <v>5.2812563509448553</v>
      </c>
      <c r="S725" s="145">
        <v>35.747736590669355</v>
      </c>
      <c r="T725" s="145">
        <v>18.868932680864233</v>
      </c>
      <c r="U725" s="145">
        <v>11.160768127810265</v>
      </c>
      <c r="V725" s="145"/>
      <c r="W725" s="145">
        <v>3.9220690033226204</v>
      </c>
      <c r="X725" s="145">
        <v>6.6404436985670898</v>
      </c>
      <c r="Y725" s="145">
        <v>32.328887153504596</v>
      </c>
      <c r="Z725" s="145">
        <v>39.166586027834114</v>
      </c>
      <c r="AA725" s="145">
        <v>16.408852926985485</v>
      </c>
      <c r="AB725" s="145">
        <v>21.329012434742982</v>
      </c>
      <c r="AC725" s="145">
        <v>9.27104683040365</v>
      </c>
      <c r="AD725" s="145">
        <v>13.050489425216879</v>
      </c>
    </row>
    <row r="726" spans="1:30" x14ac:dyDescent="0.25">
      <c r="A726" s="93" t="s">
        <v>5548</v>
      </c>
      <c r="B726" s="188">
        <v>0.23826395039858281</v>
      </c>
      <c r="C726" s="188">
        <v>0.60938883968113378</v>
      </c>
      <c r="D726" s="188">
        <v>5.2258635961027457E-2</v>
      </c>
      <c r="E726" s="188">
        <v>0.10008857395925598</v>
      </c>
      <c r="F726" s="187">
        <v>1</v>
      </c>
      <c r="G726" s="193">
        <v>1129</v>
      </c>
      <c r="H726" s="93"/>
      <c r="I726" s="188">
        <v>0.214</v>
      </c>
      <c r="J726" s="188">
        <v>0.26400000000000001</v>
      </c>
      <c r="K726" s="188">
        <v>0.58099999999999996</v>
      </c>
      <c r="L726" s="188">
        <v>0.63700000000000001</v>
      </c>
      <c r="M726" s="188">
        <v>4.1000000000000002E-2</v>
      </c>
      <c r="N726" s="188">
        <v>6.7000000000000004E-2</v>
      </c>
      <c r="O726" s="188">
        <v>8.4000000000000005E-2</v>
      </c>
      <c r="P726" s="188">
        <v>0.11899999999999999</v>
      </c>
      <c r="Q726" s="144"/>
      <c r="R726" s="145">
        <v>41.440604339676376</v>
      </c>
      <c r="S726" s="145">
        <v>93.731563009814948</v>
      </c>
      <c r="T726" s="145">
        <v>8.5019632804212755</v>
      </c>
      <c r="U726" s="145">
        <v>15.48718138915649</v>
      </c>
      <c r="V726" s="145"/>
      <c r="W726" s="145">
        <v>36.488314988881406</v>
      </c>
      <c r="X726" s="145">
        <v>46.392893690471347</v>
      </c>
      <c r="Y726" s="145">
        <v>86.727537626336698</v>
      </c>
      <c r="Z726" s="145">
        <v>100.7355883932932</v>
      </c>
      <c r="AA726" s="145">
        <v>6.3325150526943581</v>
      </c>
      <c r="AB726" s="145">
        <v>10.671411508148193</v>
      </c>
      <c r="AC726" s="145">
        <v>12.63163490301306</v>
      </c>
      <c r="AD726" s="145">
        <v>18.342727875299918</v>
      </c>
    </row>
    <row r="727" spans="1:30" x14ac:dyDescent="0.25">
      <c r="A727" s="93" t="s">
        <v>5549</v>
      </c>
      <c r="B727" s="188" t="s">
        <v>143</v>
      </c>
      <c r="C727" s="188">
        <v>0.43554443053817271</v>
      </c>
      <c r="D727" s="188">
        <v>0.42678347934918648</v>
      </c>
      <c r="E727" s="188">
        <v>0.13767209011264081</v>
      </c>
      <c r="F727" s="187">
        <v>1</v>
      </c>
      <c r="G727" s="193">
        <v>799</v>
      </c>
      <c r="H727" s="93"/>
      <c r="I727" s="188" t="s">
        <v>143</v>
      </c>
      <c r="J727" s="188" t="s">
        <v>143</v>
      </c>
      <c r="K727" s="188">
        <v>0.40200000000000002</v>
      </c>
      <c r="L727" s="188">
        <v>0.47</v>
      </c>
      <c r="M727" s="188">
        <v>0.39300000000000002</v>
      </c>
      <c r="N727" s="188">
        <v>0.46100000000000002</v>
      </c>
      <c r="O727" s="188">
        <v>0.11600000000000001</v>
      </c>
      <c r="P727" s="188">
        <v>0.16300000000000001</v>
      </c>
      <c r="Q727" s="144"/>
      <c r="R727" s="145" t="s">
        <v>143</v>
      </c>
      <c r="S727" s="145">
        <v>30.612342699153388</v>
      </c>
      <c r="T727" s="145">
        <v>29.2951625140213</v>
      </c>
      <c r="U727" s="145">
        <v>9.3874827700421797</v>
      </c>
      <c r="V727" s="145"/>
      <c r="W727" s="145" t="s">
        <v>143</v>
      </c>
      <c r="X727" s="145" t="s">
        <v>143</v>
      </c>
      <c r="Y727" s="145">
        <v>27.395994818959153</v>
      </c>
      <c r="Z727" s="145">
        <v>33.828690579347622</v>
      </c>
      <c r="AA727" s="145">
        <v>26.185775406969839</v>
      </c>
      <c r="AB727" s="145">
        <v>32.404549621072761</v>
      </c>
      <c r="AC727" s="145">
        <v>7.6331624988713109</v>
      </c>
      <c r="AD727" s="145">
        <v>11.141803041213048</v>
      </c>
    </row>
    <row r="728" spans="1:30" x14ac:dyDescent="0.25">
      <c r="A728" s="93" t="s">
        <v>5550</v>
      </c>
      <c r="B728" s="188" t="s">
        <v>143</v>
      </c>
      <c r="C728" s="188">
        <v>0.71931696905016007</v>
      </c>
      <c r="D728" s="188">
        <v>8.9647812166488788E-2</v>
      </c>
      <c r="E728" s="188">
        <v>0.19103521878335111</v>
      </c>
      <c r="F728" s="187">
        <v>1</v>
      </c>
      <c r="G728" s="193">
        <v>937</v>
      </c>
      <c r="H728" s="93"/>
      <c r="I728" s="188" t="s">
        <v>143</v>
      </c>
      <c r="J728" s="188" t="s">
        <v>143</v>
      </c>
      <c r="K728" s="188">
        <v>0.69</v>
      </c>
      <c r="L728" s="188">
        <v>0.747</v>
      </c>
      <c r="M728" s="188">
        <v>7.2999999999999995E-2</v>
      </c>
      <c r="N728" s="188">
        <v>0.11</v>
      </c>
      <c r="O728" s="188">
        <v>0.16700000000000001</v>
      </c>
      <c r="P728" s="188">
        <v>0.217</v>
      </c>
      <c r="Q728" s="144"/>
      <c r="R728" s="145" t="s">
        <v>143</v>
      </c>
      <c r="S728" s="145">
        <v>132.2805418760544</v>
      </c>
      <c r="T728" s="145">
        <v>18.379177373047163</v>
      </c>
      <c r="U728" s="145">
        <v>34.326051229584401</v>
      </c>
      <c r="V728" s="145"/>
      <c r="W728" s="145" t="s">
        <v>143</v>
      </c>
      <c r="X728" s="145" t="s">
        <v>143</v>
      </c>
      <c r="Y728" s="145">
        <v>122.29383993299545</v>
      </c>
      <c r="Z728" s="145">
        <v>142.26724381911333</v>
      </c>
      <c r="AA728" s="145">
        <v>14.448725368640112</v>
      </c>
      <c r="AB728" s="145">
        <v>22.309629377454215</v>
      </c>
      <c r="AC728" s="145">
        <v>29.297378153804345</v>
      </c>
      <c r="AD728" s="145">
        <v>39.354724305364456</v>
      </c>
    </row>
    <row r="729" spans="1:30" x14ac:dyDescent="0.25">
      <c r="A729" s="93" t="s">
        <v>5551</v>
      </c>
      <c r="B729" s="188">
        <v>6.7204301075268813E-2</v>
      </c>
      <c r="C729" s="188">
        <v>0.543010752688172</v>
      </c>
      <c r="D729" s="188">
        <v>0.24148745519713261</v>
      </c>
      <c r="E729" s="188">
        <v>0.14829749103942652</v>
      </c>
      <c r="F729" s="187">
        <v>1</v>
      </c>
      <c r="G729" s="193">
        <v>2232</v>
      </c>
      <c r="H729" s="93"/>
      <c r="I729" s="188">
        <v>5.8000000000000003E-2</v>
      </c>
      <c r="J729" s="188">
        <v>7.8E-2</v>
      </c>
      <c r="K729" s="188">
        <v>0.52200000000000002</v>
      </c>
      <c r="L729" s="188">
        <v>0.56399999999999995</v>
      </c>
      <c r="M729" s="188">
        <v>0.224</v>
      </c>
      <c r="N729" s="188">
        <v>0.26</v>
      </c>
      <c r="O729" s="188">
        <v>0.13400000000000001</v>
      </c>
      <c r="P729" s="188">
        <v>0.16400000000000001</v>
      </c>
      <c r="Q729" s="144"/>
      <c r="R729" s="145">
        <v>4.6158031099061736</v>
      </c>
      <c r="S729" s="145">
        <v>39.328630074296299</v>
      </c>
      <c r="T729" s="145">
        <v>17.582421458124756</v>
      </c>
      <c r="U729" s="145">
        <v>10.587513782699158</v>
      </c>
      <c r="V729" s="145"/>
      <c r="W729" s="145">
        <v>3.8771207682412783</v>
      </c>
      <c r="X729" s="145">
        <v>5.3544854515710689</v>
      </c>
      <c r="Y729" s="145">
        <v>37.114446725570716</v>
      </c>
      <c r="Z729" s="145">
        <v>41.542813423021883</v>
      </c>
      <c r="AA729" s="145">
        <v>16.098057588388563</v>
      </c>
      <c r="AB729" s="145">
        <v>19.066785327860948</v>
      </c>
      <c r="AC729" s="145">
        <v>9.4469067023106525</v>
      </c>
      <c r="AD729" s="145">
        <v>11.728120863087664</v>
      </c>
    </row>
    <row r="730" spans="1:30" x14ac:dyDescent="0.25">
      <c r="A730" s="93" t="s">
        <v>5552</v>
      </c>
      <c r="B730" s="188">
        <v>0.32341880341880341</v>
      </c>
      <c r="C730" s="188">
        <v>0.57777777777777772</v>
      </c>
      <c r="D730" s="188">
        <v>2.3589743589743591E-2</v>
      </c>
      <c r="E730" s="188">
        <v>7.521367521367521E-2</v>
      </c>
      <c r="F730" s="187">
        <v>1</v>
      </c>
      <c r="G730" s="193">
        <v>2925</v>
      </c>
      <c r="H730" s="93"/>
      <c r="I730" s="188">
        <v>0.307</v>
      </c>
      <c r="J730" s="188">
        <v>0.34100000000000003</v>
      </c>
      <c r="K730" s="188">
        <v>0.56000000000000005</v>
      </c>
      <c r="L730" s="188">
        <v>0.59599999999999997</v>
      </c>
      <c r="M730" s="188">
        <v>1.9E-2</v>
      </c>
      <c r="N730" s="188">
        <v>0.03</v>
      </c>
      <c r="O730" s="188">
        <v>6.6000000000000003E-2</v>
      </c>
      <c r="P730" s="188">
        <v>8.5000000000000006E-2</v>
      </c>
      <c r="Q730" s="144"/>
      <c r="R730" s="145">
        <v>56.485599334657671</v>
      </c>
      <c r="S730" s="145">
        <v>97.471560486224888</v>
      </c>
      <c r="T730" s="145">
        <v>3.9950614158743138</v>
      </c>
      <c r="U730" s="145">
        <v>12.540901869728637</v>
      </c>
      <c r="V730" s="145"/>
      <c r="W730" s="145">
        <v>52.886049054971977</v>
      </c>
      <c r="X730" s="145">
        <v>60.085149614343365</v>
      </c>
      <c r="Y730" s="145">
        <v>92.824368248335759</v>
      </c>
      <c r="Z730" s="145">
        <v>102.11875272411402</v>
      </c>
      <c r="AA730" s="145">
        <v>3.052401617581376</v>
      </c>
      <c r="AB730" s="145">
        <v>4.9377212141672517</v>
      </c>
      <c r="AC730" s="145">
        <v>10.883707303844369</v>
      </c>
      <c r="AD730" s="145">
        <v>14.198096435612905</v>
      </c>
    </row>
    <row r="731" spans="1:30" x14ac:dyDescent="0.25">
      <c r="A731" s="93" t="s">
        <v>5553</v>
      </c>
      <c r="B731" s="188" t="s">
        <v>143</v>
      </c>
      <c r="C731" s="188">
        <v>0.47292817679558014</v>
      </c>
      <c r="D731" s="188">
        <v>0.37182320441988953</v>
      </c>
      <c r="E731" s="188">
        <v>0.15524861878453039</v>
      </c>
      <c r="F731" s="187">
        <v>1</v>
      </c>
      <c r="G731" s="193">
        <v>1810</v>
      </c>
      <c r="H731" s="93"/>
      <c r="I731" s="188" t="s">
        <v>143</v>
      </c>
      <c r="J731" s="188" t="s">
        <v>143</v>
      </c>
      <c r="K731" s="188">
        <v>0.45</v>
      </c>
      <c r="L731" s="188">
        <v>0.496</v>
      </c>
      <c r="M731" s="188">
        <v>0.35</v>
      </c>
      <c r="N731" s="188">
        <v>0.39400000000000002</v>
      </c>
      <c r="O731" s="188">
        <v>0.13900000000000001</v>
      </c>
      <c r="P731" s="188">
        <v>0.17299999999999999</v>
      </c>
      <c r="Q731" s="144"/>
      <c r="R731" s="145" t="s">
        <v>143</v>
      </c>
      <c r="S731" s="145">
        <v>27.968090971366735</v>
      </c>
      <c r="T731" s="145">
        <v>22.021228152170387</v>
      </c>
      <c r="U731" s="145">
        <v>9.091920587223381</v>
      </c>
      <c r="V731" s="145"/>
      <c r="W731" s="145" t="s">
        <v>143</v>
      </c>
      <c r="X731" s="145" t="s">
        <v>143</v>
      </c>
      <c r="Y731" s="145">
        <v>26.094468818777095</v>
      </c>
      <c r="Z731" s="145">
        <v>29.841713123956374</v>
      </c>
      <c r="AA731" s="145">
        <v>20.357470462588385</v>
      </c>
      <c r="AB731" s="145">
        <v>23.68498584175239</v>
      </c>
      <c r="AC731" s="145">
        <v>8.0288587073307038</v>
      </c>
      <c r="AD731" s="145">
        <v>10.154982467116058</v>
      </c>
    </row>
    <row r="732" spans="1:30" x14ac:dyDescent="0.25">
      <c r="A732" s="93" t="s">
        <v>5554</v>
      </c>
      <c r="B732" s="188" t="s">
        <v>143</v>
      </c>
      <c r="C732" s="188">
        <v>0.8044088176352705</v>
      </c>
      <c r="D732" s="188">
        <v>8.4969939879759523E-2</v>
      </c>
      <c r="E732" s="188">
        <v>0.11062124248496993</v>
      </c>
      <c r="F732" s="187">
        <v>1</v>
      </c>
      <c r="G732" s="193">
        <v>2495</v>
      </c>
      <c r="H732" s="93"/>
      <c r="I732" s="188" t="s">
        <v>143</v>
      </c>
      <c r="J732" s="188" t="s">
        <v>143</v>
      </c>
      <c r="K732" s="188">
        <v>0.78800000000000003</v>
      </c>
      <c r="L732" s="188">
        <v>0.82</v>
      </c>
      <c r="M732" s="188">
        <v>7.4999999999999997E-2</v>
      </c>
      <c r="N732" s="188">
        <v>9.7000000000000003E-2</v>
      </c>
      <c r="O732" s="188">
        <v>9.9000000000000005E-2</v>
      </c>
      <c r="P732" s="188">
        <v>0.124</v>
      </c>
      <c r="Q732" s="144"/>
      <c r="R732" s="145" t="s">
        <v>143</v>
      </c>
      <c r="S732" s="145">
        <v>141.31883940049408</v>
      </c>
      <c r="T732" s="145">
        <v>16.908454209647445</v>
      </c>
      <c r="U732" s="145">
        <v>18.935492972712911</v>
      </c>
      <c r="V732" s="145"/>
      <c r="W732" s="145" t="s">
        <v>143</v>
      </c>
      <c r="X732" s="145" t="s">
        <v>143</v>
      </c>
      <c r="Y732" s="145">
        <v>135.13607856567694</v>
      </c>
      <c r="Z732" s="145">
        <v>147.50160023531123</v>
      </c>
      <c r="AA732" s="145">
        <v>14.632350500024442</v>
      </c>
      <c r="AB732" s="145">
        <v>19.184557919270446</v>
      </c>
      <c r="AC732" s="145">
        <v>16.701518807095674</v>
      </c>
      <c r="AD732" s="145">
        <v>21.169467138330148</v>
      </c>
    </row>
    <row r="733" spans="1:30" x14ac:dyDescent="0.25">
      <c r="A733" s="93" t="s">
        <v>5555</v>
      </c>
      <c r="B733" s="188">
        <v>6.8681318681318687E-2</v>
      </c>
      <c r="C733" s="188">
        <v>0.54212454212454209</v>
      </c>
      <c r="D733" s="188">
        <v>0.28479853479853479</v>
      </c>
      <c r="E733" s="188">
        <v>0.1043956043956044</v>
      </c>
      <c r="F733" s="187">
        <v>0.99999999999999989</v>
      </c>
      <c r="G733" s="193">
        <v>1092</v>
      </c>
      <c r="H733" s="93"/>
      <c r="I733" s="188">
        <v>5.5E-2</v>
      </c>
      <c r="J733" s="188">
        <v>8.5000000000000006E-2</v>
      </c>
      <c r="K733" s="188">
        <v>0.51200000000000001</v>
      </c>
      <c r="L733" s="188">
        <v>0.57099999999999995</v>
      </c>
      <c r="M733" s="188">
        <v>0.25900000000000001</v>
      </c>
      <c r="N733" s="188">
        <v>0.312</v>
      </c>
      <c r="O733" s="188">
        <v>8.7999999999999995E-2</v>
      </c>
      <c r="P733" s="188">
        <v>0.124</v>
      </c>
      <c r="Q733" s="144"/>
      <c r="R733" s="145">
        <v>4.6219539938917755</v>
      </c>
      <c r="S733" s="145">
        <v>37.009008829357583</v>
      </c>
      <c r="T733" s="145">
        <v>19.672468567516191</v>
      </c>
      <c r="U733" s="145">
        <v>7.0261283452505916</v>
      </c>
      <c r="V733" s="145"/>
      <c r="W733" s="145">
        <v>3.5759073319300265</v>
      </c>
      <c r="X733" s="145">
        <v>5.6680006558535245</v>
      </c>
      <c r="Y733" s="145">
        <v>34.02772947872409</v>
      </c>
      <c r="Z733" s="145">
        <v>39.990288179991076</v>
      </c>
      <c r="AA733" s="145">
        <v>17.48604280029306</v>
      </c>
      <c r="AB733" s="145">
        <v>21.858894334739322</v>
      </c>
      <c r="AC733" s="145">
        <v>5.7363362100219124</v>
      </c>
      <c r="AD733" s="145">
        <v>8.3159204804792708</v>
      </c>
    </row>
    <row r="734" spans="1:30" x14ac:dyDescent="0.25">
      <c r="A734" s="93" t="s">
        <v>5556</v>
      </c>
      <c r="B734" s="188">
        <v>0.28764044943820227</v>
      </c>
      <c r="C734" s="188">
        <v>0.60524344569288391</v>
      </c>
      <c r="D734" s="188">
        <v>5.8426966292134834E-2</v>
      </c>
      <c r="E734" s="188">
        <v>4.8689138576779027E-2</v>
      </c>
      <c r="F734" s="187">
        <v>1</v>
      </c>
      <c r="G734" s="193">
        <v>1335</v>
      </c>
      <c r="H734" s="93"/>
      <c r="I734" s="188">
        <v>0.26400000000000001</v>
      </c>
      <c r="J734" s="188">
        <v>0.313</v>
      </c>
      <c r="K734" s="188">
        <v>0.57899999999999996</v>
      </c>
      <c r="L734" s="188">
        <v>0.63100000000000001</v>
      </c>
      <c r="M734" s="188">
        <v>4.7E-2</v>
      </c>
      <c r="N734" s="188">
        <v>7.1999999999999995E-2</v>
      </c>
      <c r="O734" s="188">
        <v>3.7999999999999999E-2</v>
      </c>
      <c r="P734" s="188">
        <v>6.2E-2</v>
      </c>
      <c r="Q734" s="144"/>
      <c r="R734" s="145">
        <v>43.578722899660839</v>
      </c>
      <c r="S734" s="145">
        <v>87.392002091151326</v>
      </c>
      <c r="T734" s="145">
        <v>8.1588919262326502</v>
      </c>
      <c r="U734" s="145">
        <v>7.0805052452712332</v>
      </c>
      <c r="V734" s="145"/>
      <c r="W734" s="145">
        <v>39.219942814186531</v>
      </c>
      <c r="X734" s="145">
        <v>47.937502985135147</v>
      </c>
      <c r="Y734" s="145">
        <v>81.366099877312266</v>
      </c>
      <c r="Z734" s="145">
        <v>93.417904304990387</v>
      </c>
      <c r="AA734" s="145">
        <v>6.3482192396130159</v>
      </c>
      <c r="AB734" s="145">
        <v>9.9695646128522846</v>
      </c>
      <c r="AC734" s="145">
        <v>5.3591772111159903</v>
      </c>
      <c r="AD734" s="145">
        <v>8.8018332794264751</v>
      </c>
    </row>
    <row r="735" spans="1:30" x14ac:dyDescent="0.25">
      <c r="A735" s="93" t="s">
        <v>5557</v>
      </c>
      <c r="B735" s="188" t="s">
        <v>143</v>
      </c>
      <c r="C735" s="188">
        <v>0.52605281941470383</v>
      </c>
      <c r="D735" s="188">
        <v>0.39186295503211993</v>
      </c>
      <c r="E735" s="188">
        <v>8.2084225553176307E-2</v>
      </c>
      <c r="F735" s="187">
        <v>1.0000000000000002</v>
      </c>
      <c r="G735" s="193">
        <v>1401</v>
      </c>
      <c r="H735" s="93"/>
      <c r="I735" s="188" t="s">
        <v>143</v>
      </c>
      <c r="J735" s="188" t="s">
        <v>143</v>
      </c>
      <c r="K735" s="188">
        <v>0.5</v>
      </c>
      <c r="L735" s="188">
        <v>0.55200000000000005</v>
      </c>
      <c r="M735" s="188">
        <v>0.36699999999999999</v>
      </c>
      <c r="N735" s="188">
        <v>0.41799999999999998</v>
      </c>
      <c r="O735" s="188">
        <v>6.9000000000000006E-2</v>
      </c>
      <c r="P735" s="188">
        <v>9.8000000000000004E-2</v>
      </c>
      <c r="Q735" s="144"/>
      <c r="R735" s="145" t="s">
        <v>143</v>
      </c>
      <c r="S735" s="145">
        <v>46.587488233668516</v>
      </c>
      <c r="T735" s="145">
        <v>34.928015804340134</v>
      </c>
      <c r="U735" s="145">
        <v>7.1904188788416947</v>
      </c>
      <c r="V735" s="145"/>
      <c r="W735" s="145" t="s">
        <v>143</v>
      </c>
      <c r="X735" s="145" t="s">
        <v>143</v>
      </c>
      <c r="Y735" s="145">
        <v>43.22398675068272</v>
      </c>
      <c r="Z735" s="145">
        <v>49.950989716654313</v>
      </c>
      <c r="AA735" s="145">
        <v>32.006260682661534</v>
      </c>
      <c r="AB735" s="145">
        <v>37.849770926018735</v>
      </c>
      <c r="AC735" s="145">
        <v>5.8762192439964611</v>
      </c>
      <c r="AD735" s="145">
        <v>8.5046185136869283</v>
      </c>
    </row>
    <row r="736" spans="1:30" x14ac:dyDescent="0.25">
      <c r="A736" s="93" t="s">
        <v>5558</v>
      </c>
      <c r="B736" s="188" t="s">
        <v>143</v>
      </c>
      <c r="C736" s="188">
        <v>0.74688473520249221</v>
      </c>
      <c r="D736" s="188">
        <v>0.13473520249221183</v>
      </c>
      <c r="E736" s="188">
        <v>0.11838006230529595</v>
      </c>
      <c r="F736" s="187">
        <v>1</v>
      </c>
      <c r="G736" s="193">
        <v>1284</v>
      </c>
      <c r="H736" s="93"/>
      <c r="I736" s="188" t="s">
        <v>143</v>
      </c>
      <c r="J736" s="188" t="s">
        <v>143</v>
      </c>
      <c r="K736" s="188">
        <v>0.72199999999999998</v>
      </c>
      <c r="L736" s="188">
        <v>0.77</v>
      </c>
      <c r="M736" s="188">
        <v>0.11700000000000001</v>
      </c>
      <c r="N736" s="188">
        <v>0.155</v>
      </c>
      <c r="O736" s="188">
        <v>0.10199999999999999</v>
      </c>
      <c r="P736" s="188">
        <v>0.13700000000000001</v>
      </c>
      <c r="Q736" s="144"/>
      <c r="R736" s="145" t="s">
        <v>143</v>
      </c>
      <c r="S736" s="145">
        <v>138.01119625862759</v>
      </c>
      <c r="T736" s="145">
        <v>27.601116418977085</v>
      </c>
      <c r="U736" s="145">
        <v>21.541549899753509</v>
      </c>
      <c r="V736" s="145"/>
      <c r="W736" s="145" t="s">
        <v>143</v>
      </c>
      <c r="X736" s="145" t="s">
        <v>143</v>
      </c>
      <c r="Y736" s="145">
        <v>129.27623288973641</v>
      </c>
      <c r="Z736" s="145">
        <v>146.74615962751878</v>
      </c>
      <c r="AA736" s="145">
        <v>23.488107334940906</v>
      </c>
      <c r="AB736" s="145">
        <v>31.714125503013264</v>
      </c>
      <c r="AC736" s="145">
        <v>18.116939078418206</v>
      </c>
      <c r="AD736" s="145">
        <v>24.966160721088812</v>
      </c>
    </row>
    <row r="737" spans="1:30" x14ac:dyDescent="0.25">
      <c r="A737" s="93" t="s">
        <v>5559</v>
      </c>
      <c r="B737" s="188">
        <v>9.5505617977528087E-2</v>
      </c>
      <c r="C737" s="188">
        <v>0.5407303370786517</v>
      </c>
      <c r="D737" s="188">
        <v>0.21769662921348315</v>
      </c>
      <c r="E737" s="188">
        <v>0.14606741573033707</v>
      </c>
      <c r="F737" s="187">
        <v>1</v>
      </c>
      <c r="G737" s="193">
        <v>712</v>
      </c>
      <c r="H737" s="93"/>
      <c r="I737" s="188">
        <v>7.5999999999999998E-2</v>
      </c>
      <c r="J737" s="188">
        <v>0.11899999999999999</v>
      </c>
      <c r="K737" s="188">
        <v>0.504</v>
      </c>
      <c r="L737" s="188">
        <v>0.57699999999999996</v>
      </c>
      <c r="M737" s="188">
        <v>0.189</v>
      </c>
      <c r="N737" s="188">
        <v>0.249</v>
      </c>
      <c r="O737" s="188">
        <v>0.122</v>
      </c>
      <c r="P737" s="188">
        <v>0.17399999999999999</v>
      </c>
      <c r="Q737" s="144"/>
      <c r="R737" s="145">
        <v>6.5277259261450595</v>
      </c>
      <c r="S737" s="145">
        <v>39.182210401324731</v>
      </c>
      <c r="T737" s="145">
        <v>16.023156034535166</v>
      </c>
      <c r="U737" s="145">
        <v>10.637032515053289</v>
      </c>
      <c r="V737" s="145"/>
      <c r="W737" s="145">
        <v>4.976183960332861</v>
      </c>
      <c r="X737" s="145">
        <v>8.079267891957258</v>
      </c>
      <c r="Y737" s="145">
        <v>35.268266118195491</v>
      </c>
      <c r="Z737" s="145">
        <v>43.096154684453971</v>
      </c>
      <c r="AA737" s="145">
        <v>13.50061474169113</v>
      </c>
      <c r="AB737" s="145">
        <v>18.545697327379202</v>
      </c>
      <c r="AC737" s="145">
        <v>8.5926606829856702</v>
      </c>
      <c r="AD737" s="145">
        <v>12.681404347120907</v>
      </c>
    </row>
    <row r="738" spans="1:30" x14ac:dyDescent="0.25">
      <c r="A738" s="93" t="s">
        <v>5560</v>
      </c>
      <c r="B738" s="188">
        <v>0.28947368421052633</v>
      </c>
      <c r="C738" s="188">
        <v>0.63706140350877194</v>
      </c>
      <c r="D738" s="188">
        <v>3.1798245614035089E-2</v>
      </c>
      <c r="E738" s="188">
        <v>4.1666666666666664E-2</v>
      </c>
      <c r="F738" s="187">
        <v>1</v>
      </c>
      <c r="G738" s="193">
        <v>912</v>
      </c>
      <c r="H738" s="93"/>
      <c r="I738" s="188">
        <v>0.26100000000000001</v>
      </c>
      <c r="J738" s="188">
        <v>0.32</v>
      </c>
      <c r="K738" s="188">
        <v>0.60499999999999998</v>
      </c>
      <c r="L738" s="188">
        <v>0.66800000000000004</v>
      </c>
      <c r="M738" s="188">
        <v>2.1999999999999999E-2</v>
      </c>
      <c r="N738" s="188">
        <v>4.4999999999999998E-2</v>
      </c>
      <c r="O738" s="188">
        <v>3.1E-2</v>
      </c>
      <c r="P738" s="188">
        <v>5.7000000000000002E-2</v>
      </c>
      <c r="Q738" s="144"/>
      <c r="R738" s="145">
        <v>49.431715565674352</v>
      </c>
      <c r="S738" s="145">
        <v>108.81732994057397</v>
      </c>
      <c r="T738" s="145">
        <v>5.0959616132694254</v>
      </c>
      <c r="U738" s="145">
        <v>6.8328523607014802</v>
      </c>
      <c r="V738" s="145"/>
      <c r="W738" s="145">
        <v>43.468784466442109</v>
      </c>
      <c r="X738" s="145">
        <v>55.394646664906595</v>
      </c>
      <c r="Y738" s="145">
        <v>99.968902976082376</v>
      </c>
      <c r="Z738" s="145">
        <v>117.66575690506556</v>
      </c>
      <c r="AA738" s="145">
        <v>3.2412208356472778</v>
      </c>
      <c r="AB738" s="145">
        <v>6.950702390891573</v>
      </c>
      <c r="AC738" s="145">
        <v>4.6603197208553073</v>
      </c>
      <c r="AD738" s="145">
        <v>9.005385000547653</v>
      </c>
    </row>
    <row r="739" spans="1:30" x14ac:dyDescent="0.25">
      <c r="A739" s="93" t="s">
        <v>5561</v>
      </c>
      <c r="B739" s="188" t="s">
        <v>143</v>
      </c>
      <c r="C739" s="188">
        <v>0.47858942065491183</v>
      </c>
      <c r="D739" s="188">
        <v>0.41435768261964734</v>
      </c>
      <c r="E739" s="188">
        <v>0.1070528967254408</v>
      </c>
      <c r="F739" s="187">
        <v>1</v>
      </c>
      <c r="G739" s="193">
        <v>794</v>
      </c>
      <c r="H739" s="93"/>
      <c r="I739" s="188" t="s">
        <v>143</v>
      </c>
      <c r="J739" s="188" t="s">
        <v>143</v>
      </c>
      <c r="K739" s="188">
        <v>0.44400000000000001</v>
      </c>
      <c r="L739" s="188">
        <v>0.51300000000000001</v>
      </c>
      <c r="M739" s="188">
        <v>0.38100000000000001</v>
      </c>
      <c r="N739" s="188">
        <v>0.44900000000000001</v>
      </c>
      <c r="O739" s="188">
        <v>8.6999999999999994E-2</v>
      </c>
      <c r="P739" s="188">
        <v>0.13</v>
      </c>
      <c r="Q739" s="144"/>
      <c r="R739" s="145" t="s">
        <v>143</v>
      </c>
      <c r="S739" s="145">
        <v>38.345322150370272</v>
      </c>
      <c r="T739" s="145">
        <v>33.7222057260581</v>
      </c>
      <c r="U739" s="145">
        <v>8.5959258972785193</v>
      </c>
      <c r="V739" s="145"/>
      <c r="W739" s="145" t="s">
        <v>143</v>
      </c>
      <c r="X739" s="145" t="s">
        <v>143</v>
      </c>
      <c r="Y739" s="145">
        <v>34.489858048229166</v>
      </c>
      <c r="Z739" s="145">
        <v>42.200786252511378</v>
      </c>
      <c r="AA739" s="145">
        <v>30.078241573923471</v>
      </c>
      <c r="AB739" s="145">
        <v>37.366169878192729</v>
      </c>
      <c r="AC739" s="145">
        <v>6.7685021198120845</v>
      </c>
      <c r="AD739" s="145">
        <v>10.423349674744953</v>
      </c>
    </row>
    <row r="740" spans="1:30" x14ac:dyDescent="0.25">
      <c r="A740" s="93" t="s">
        <v>5562</v>
      </c>
      <c r="B740" s="188" t="s">
        <v>143</v>
      </c>
      <c r="C740" s="188">
        <v>0.63442211055276387</v>
      </c>
      <c r="D740" s="188">
        <v>0.11683417085427136</v>
      </c>
      <c r="E740" s="188">
        <v>0.24874371859296482</v>
      </c>
      <c r="F740" s="187">
        <v>1</v>
      </c>
      <c r="G740" s="193">
        <v>796</v>
      </c>
      <c r="H740" s="93"/>
      <c r="I740" s="188" t="s">
        <v>143</v>
      </c>
      <c r="J740" s="188" t="s">
        <v>143</v>
      </c>
      <c r="K740" s="188">
        <v>0.6</v>
      </c>
      <c r="L740" s="188">
        <v>0.66700000000000004</v>
      </c>
      <c r="M740" s="188">
        <v>9.6000000000000002E-2</v>
      </c>
      <c r="N740" s="188">
        <v>0.14099999999999999</v>
      </c>
      <c r="O740" s="188">
        <v>0.22</v>
      </c>
      <c r="P740" s="188">
        <v>0.28000000000000003</v>
      </c>
      <c r="Q740" s="144"/>
      <c r="R740" s="145" t="s">
        <v>143</v>
      </c>
      <c r="S740" s="145">
        <v>110.46423998819333</v>
      </c>
      <c r="T740" s="145">
        <v>24.142885582853307</v>
      </c>
      <c r="U740" s="145">
        <v>44.403461670190509</v>
      </c>
      <c r="V740" s="145"/>
      <c r="W740" s="145" t="s">
        <v>143</v>
      </c>
      <c r="X740" s="145" t="s">
        <v>143</v>
      </c>
      <c r="Y740" s="145">
        <v>100.8296754292531</v>
      </c>
      <c r="Z740" s="145">
        <v>120.09880454713355</v>
      </c>
      <c r="AA740" s="145">
        <v>19.236024383172101</v>
      </c>
      <c r="AB740" s="145">
        <v>29.049746782534513</v>
      </c>
      <c r="AC740" s="145">
        <v>38.218453110178217</v>
      </c>
      <c r="AD740" s="145">
        <v>50.588470230202802</v>
      </c>
    </row>
    <row r="741" spans="1:30" x14ac:dyDescent="0.25">
      <c r="A741" s="93" t="s">
        <v>5563</v>
      </c>
      <c r="B741" s="188">
        <v>6.1007957559681698E-2</v>
      </c>
      <c r="C741" s="188">
        <v>0.59946949602122013</v>
      </c>
      <c r="D741" s="188">
        <v>0.25596816976127323</v>
      </c>
      <c r="E741" s="188">
        <v>8.3554376657824933E-2</v>
      </c>
      <c r="F741" s="187">
        <v>1</v>
      </c>
      <c r="G741" s="193">
        <v>754</v>
      </c>
      <c r="H741" s="93"/>
      <c r="I741" s="188">
        <v>4.5999999999999999E-2</v>
      </c>
      <c r="J741" s="188">
        <v>0.08</v>
      </c>
      <c r="K741" s="188">
        <v>0.56399999999999995</v>
      </c>
      <c r="L741" s="188">
        <v>0.63400000000000001</v>
      </c>
      <c r="M741" s="188">
        <v>0.22600000000000001</v>
      </c>
      <c r="N741" s="188">
        <v>0.28799999999999998</v>
      </c>
      <c r="O741" s="188">
        <v>6.6000000000000003E-2</v>
      </c>
      <c r="P741" s="188">
        <v>0.105</v>
      </c>
      <c r="Q741" s="144"/>
      <c r="R741" s="145">
        <v>3.9692113175121619</v>
      </c>
      <c r="S741" s="145">
        <v>43.126517789084936</v>
      </c>
      <c r="T741" s="145">
        <v>18.941465565187322</v>
      </c>
      <c r="U741" s="145">
        <v>6.0211274888978394</v>
      </c>
      <c r="V741" s="145"/>
      <c r="W741" s="145">
        <v>2.8221638866617087</v>
      </c>
      <c r="X741" s="145">
        <v>5.1162587483626147</v>
      </c>
      <c r="Y741" s="145">
        <v>39.150656293123888</v>
      </c>
      <c r="Z741" s="145">
        <v>47.102379285045984</v>
      </c>
      <c r="AA741" s="145">
        <v>16.269129974994492</v>
      </c>
      <c r="AB741" s="145">
        <v>21.613801155380152</v>
      </c>
      <c r="AC741" s="145">
        <v>4.5342896004329125</v>
      </c>
      <c r="AD741" s="145">
        <v>7.5079653773627664</v>
      </c>
    </row>
    <row r="742" spans="1:30" x14ac:dyDescent="0.25">
      <c r="A742" s="93" t="s">
        <v>5564</v>
      </c>
      <c r="B742" s="188">
        <v>0.3087757313109426</v>
      </c>
      <c r="C742" s="188">
        <v>0.60780065005417117</v>
      </c>
      <c r="D742" s="188">
        <v>3.5752979414951244E-2</v>
      </c>
      <c r="E742" s="188">
        <v>4.7670639219934995E-2</v>
      </c>
      <c r="F742" s="187">
        <v>1</v>
      </c>
      <c r="G742" s="193">
        <v>923</v>
      </c>
      <c r="H742" s="93"/>
      <c r="I742" s="188">
        <v>0.28000000000000003</v>
      </c>
      <c r="J742" s="188">
        <v>0.33900000000000002</v>
      </c>
      <c r="K742" s="188">
        <v>0.57599999999999996</v>
      </c>
      <c r="L742" s="188">
        <v>0.63900000000000001</v>
      </c>
      <c r="M742" s="188">
        <v>2.5999999999999999E-2</v>
      </c>
      <c r="N742" s="188">
        <v>0.05</v>
      </c>
      <c r="O742" s="188">
        <v>3.5999999999999997E-2</v>
      </c>
      <c r="P742" s="188">
        <v>6.3E-2</v>
      </c>
      <c r="Q742" s="144"/>
      <c r="R742" s="145">
        <v>48.916085772108971</v>
      </c>
      <c r="S742" s="145">
        <v>95.597538631265394</v>
      </c>
      <c r="T742" s="145">
        <v>5.8617362543922287</v>
      </c>
      <c r="U742" s="145">
        <v>7.264658950707708</v>
      </c>
      <c r="V742" s="145"/>
      <c r="W742" s="145">
        <v>43.236909623859624</v>
      </c>
      <c r="X742" s="145">
        <v>54.595261920358318</v>
      </c>
      <c r="Y742" s="145">
        <v>87.686721391980839</v>
      </c>
      <c r="Z742" s="145">
        <v>103.50835587054995</v>
      </c>
      <c r="AA742" s="145">
        <v>3.8617575326817715</v>
      </c>
      <c r="AB742" s="145">
        <v>7.8617149761026859</v>
      </c>
      <c r="AC742" s="145">
        <v>5.1180894043434773</v>
      </c>
      <c r="AD742" s="145">
        <v>9.4112284970719386</v>
      </c>
    </row>
    <row r="743" spans="1:30" x14ac:dyDescent="0.25">
      <c r="A743" s="93" t="s">
        <v>5565</v>
      </c>
      <c r="B743" s="188" t="s">
        <v>143</v>
      </c>
      <c r="C743" s="188">
        <v>0.58514285714285719</v>
      </c>
      <c r="D743" s="188">
        <v>0.32</v>
      </c>
      <c r="E743" s="188">
        <v>9.4857142857142862E-2</v>
      </c>
      <c r="F743" s="187">
        <v>1</v>
      </c>
      <c r="G743" s="193">
        <v>875</v>
      </c>
      <c r="H743" s="93"/>
      <c r="I743" s="188" t="s">
        <v>143</v>
      </c>
      <c r="J743" s="188" t="s">
        <v>143</v>
      </c>
      <c r="K743" s="188">
        <v>0.55200000000000005</v>
      </c>
      <c r="L743" s="188">
        <v>0.61699999999999999</v>
      </c>
      <c r="M743" s="188">
        <v>0.28999999999999998</v>
      </c>
      <c r="N743" s="188">
        <v>0.35199999999999998</v>
      </c>
      <c r="O743" s="188">
        <v>7.6999999999999999E-2</v>
      </c>
      <c r="P743" s="188">
        <v>0.11600000000000001</v>
      </c>
      <c r="Q743" s="144"/>
      <c r="R743" s="145" t="s">
        <v>143</v>
      </c>
      <c r="S743" s="145">
        <v>49.17237997784499</v>
      </c>
      <c r="T743" s="145">
        <v>27.539611893389225</v>
      </c>
      <c r="U743" s="145">
        <v>7.9146105391051185</v>
      </c>
      <c r="V743" s="145"/>
      <c r="W743" s="145" t="s">
        <v>143</v>
      </c>
      <c r="X743" s="145" t="s">
        <v>143</v>
      </c>
      <c r="Y743" s="145">
        <v>44.913039869991557</v>
      </c>
      <c r="Z743" s="145">
        <v>53.431720085698423</v>
      </c>
      <c r="AA743" s="145">
        <v>24.31383095494466</v>
      </c>
      <c r="AB743" s="145">
        <v>30.76539283183379</v>
      </c>
      <c r="AC743" s="145">
        <v>6.2118774559994225</v>
      </c>
      <c r="AD743" s="145">
        <v>9.6173436222108144</v>
      </c>
    </row>
    <row r="744" spans="1:30" x14ac:dyDescent="0.25">
      <c r="A744" s="93" t="s">
        <v>5566</v>
      </c>
      <c r="B744" s="188" t="s">
        <v>143</v>
      </c>
      <c r="C744" s="188">
        <v>0.87539267015706801</v>
      </c>
      <c r="D744" s="188">
        <v>6.1780104712041886E-2</v>
      </c>
      <c r="E744" s="188">
        <v>6.2827225130890049E-2</v>
      </c>
      <c r="F744" s="187">
        <v>0.99999999999999989</v>
      </c>
      <c r="G744" s="193">
        <v>955</v>
      </c>
      <c r="H744" s="93"/>
      <c r="I744" s="188" t="s">
        <v>143</v>
      </c>
      <c r="J744" s="188" t="s">
        <v>143</v>
      </c>
      <c r="K744" s="188">
        <v>0.85299999999999998</v>
      </c>
      <c r="L744" s="188">
        <v>0.89500000000000002</v>
      </c>
      <c r="M744" s="188">
        <v>4.8000000000000001E-2</v>
      </c>
      <c r="N744" s="188">
        <v>7.9000000000000001E-2</v>
      </c>
      <c r="O744" s="188">
        <v>4.9000000000000002E-2</v>
      </c>
      <c r="P744" s="188">
        <v>0.08</v>
      </c>
      <c r="Q744" s="144"/>
      <c r="R744" s="145" t="s">
        <v>143</v>
      </c>
      <c r="S744" s="145">
        <v>176.19547524341567</v>
      </c>
      <c r="T744" s="145">
        <v>14.95694411678312</v>
      </c>
      <c r="U744" s="145">
        <v>12.335302860535617</v>
      </c>
      <c r="V744" s="145"/>
      <c r="W744" s="145" t="s">
        <v>143</v>
      </c>
      <c r="X744" s="145" t="s">
        <v>143</v>
      </c>
      <c r="Y744" s="145">
        <v>164.25153329144018</v>
      </c>
      <c r="Z744" s="145">
        <v>188.13941719539116</v>
      </c>
      <c r="AA744" s="145">
        <v>11.140376715099652</v>
      </c>
      <c r="AB744" s="145">
        <v>18.773511518466588</v>
      </c>
      <c r="AC744" s="145">
        <v>9.2140405873160454</v>
      </c>
      <c r="AD744" s="145">
        <v>15.456565133755188</v>
      </c>
    </row>
    <row r="745" spans="1:30" x14ac:dyDescent="0.25">
      <c r="A745" s="93" t="s">
        <v>5567</v>
      </c>
      <c r="B745" s="188">
        <v>8.2046332046332049E-2</v>
      </c>
      <c r="C745" s="188">
        <v>0.53378378378378377</v>
      </c>
      <c r="D745" s="188">
        <v>0.21621621621621623</v>
      </c>
      <c r="E745" s="188">
        <v>0.16795366795366795</v>
      </c>
      <c r="F745" s="187">
        <v>1</v>
      </c>
      <c r="G745" s="193">
        <v>1036</v>
      </c>
      <c r="H745" s="93"/>
      <c r="I745" s="188">
        <v>6.7000000000000004E-2</v>
      </c>
      <c r="J745" s="188">
        <v>0.1</v>
      </c>
      <c r="K745" s="188">
        <v>0.503</v>
      </c>
      <c r="L745" s="188">
        <v>0.56399999999999995</v>
      </c>
      <c r="M745" s="188">
        <v>0.192</v>
      </c>
      <c r="N745" s="188">
        <v>0.24199999999999999</v>
      </c>
      <c r="O745" s="188">
        <v>0.14599999999999999</v>
      </c>
      <c r="P745" s="188">
        <v>0.192</v>
      </c>
      <c r="Q745" s="144"/>
      <c r="R745" s="145">
        <v>5.5307375995204415</v>
      </c>
      <c r="S745" s="145">
        <v>34.147555313698518</v>
      </c>
      <c r="T745" s="145">
        <v>13.498458141225097</v>
      </c>
      <c r="U745" s="145">
        <v>10.428967465058317</v>
      </c>
      <c r="V745" s="145"/>
      <c r="W745" s="145">
        <v>4.3549478687723937</v>
      </c>
      <c r="X745" s="145">
        <v>6.7065273302684894</v>
      </c>
      <c r="Y745" s="145">
        <v>31.301435865842951</v>
      </c>
      <c r="Z745" s="145">
        <v>36.993674761554082</v>
      </c>
      <c r="AA745" s="145">
        <v>11.730726944729016</v>
      </c>
      <c r="AB745" s="145">
        <v>15.266189337721178</v>
      </c>
      <c r="AC745" s="145">
        <v>8.879356218023803</v>
      </c>
      <c r="AD745" s="145">
        <v>11.978578712092832</v>
      </c>
    </row>
    <row r="746" spans="1:30" x14ac:dyDescent="0.25">
      <c r="A746" s="93" t="s">
        <v>5568</v>
      </c>
      <c r="B746" s="188">
        <v>0.29172141918528255</v>
      </c>
      <c r="C746" s="188">
        <v>0.48291721419185285</v>
      </c>
      <c r="D746" s="188">
        <v>4.862023653088042E-2</v>
      </c>
      <c r="E746" s="188">
        <v>0.17674113009198422</v>
      </c>
      <c r="F746" s="187">
        <v>1</v>
      </c>
      <c r="G746" s="193">
        <v>1522</v>
      </c>
      <c r="H746" s="93"/>
      <c r="I746" s="188">
        <v>0.26900000000000002</v>
      </c>
      <c r="J746" s="188">
        <v>0.315</v>
      </c>
      <c r="K746" s="188">
        <v>0.45800000000000002</v>
      </c>
      <c r="L746" s="188">
        <v>0.50800000000000001</v>
      </c>
      <c r="M746" s="188">
        <v>3.9E-2</v>
      </c>
      <c r="N746" s="188">
        <v>6.0999999999999999E-2</v>
      </c>
      <c r="O746" s="188">
        <v>0.158</v>
      </c>
      <c r="P746" s="188">
        <v>0.19700000000000001</v>
      </c>
      <c r="Q746" s="144"/>
      <c r="R746" s="145">
        <v>53.646184658757008</v>
      </c>
      <c r="S746" s="145">
        <v>81.695345823338343</v>
      </c>
      <c r="T746" s="145">
        <v>7.5782821145360453</v>
      </c>
      <c r="U746" s="145">
        <v>30.600372018711028</v>
      </c>
      <c r="V746" s="145"/>
      <c r="W746" s="145">
        <v>48.656151557930528</v>
      </c>
      <c r="X746" s="145">
        <v>58.636217759583488</v>
      </c>
      <c r="Y746" s="145">
        <v>75.789124498391374</v>
      </c>
      <c r="Z746" s="145">
        <v>87.601567148285312</v>
      </c>
      <c r="AA746" s="145">
        <v>5.8516056074993523</v>
      </c>
      <c r="AB746" s="145">
        <v>9.3049586215727373</v>
      </c>
      <c r="AC746" s="145">
        <v>26.94352630197189</v>
      </c>
      <c r="AD746" s="145">
        <v>34.257217735450169</v>
      </c>
    </row>
    <row r="747" spans="1:30" x14ac:dyDescent="0.25">
      <c r="A747" s="93" t="s">
        <v>5569</v>
      </c>
      <c r="B747" s="188" t="s">
        <v>143</v>
      </c>
      <c r="C747" s="188">
        <v>0.48717948717948717</v>
      </c>
      <c r="D747" s="188">
        <v>0.35470085470085472</v>
      </c>
      <c r="E747" s="188">
        <v>0.15811965811965811</v>
      </c>
      <c r="F747" s="187">
        <v>1</v>
      </c>
      <c r="G747" s="193">
        <v>702</v>
      </c>
      <c r="H747" s="93"/>
      <c r="I747" s="188" t="s">
        <v>143</v>
      </c>
      <c r="J747" s="188" t="s">
        <v>143</v>
      </c>
      <c r="K747" s="188">
        <v>0.45</v>
      </c>
      <c r="L747" s="188">
        <v>0.52400000000000002</v>
      </c>
      <c r="M747" s="188">
        <v>0.32</v>
      </c>
      <c r="N747" s="188">
        <v>0.39100000000000001</v>
      </c>
      <c r="O747" s="188">
        <v>0.13300000000000001</v>
      </c>
      <c r="P747" s="188">
        <v>0.187</v>
      </c>
      <c r="Q747" s="144"/>
      <c r="R747" s="145" t="s">
        <v>143</v>
      </c>
      <c r="S747" s="145">
        <v>21.337961854576697</v>
      </c>
      <c r="T747" s="145">
        <v>15.108588448726774</v>
      </c>
      <c r="U747" s="145">
        <v>6.9544240885253625</v>
      </c>
      <c r="V747" s="145"/>
      <c r="W747" s="145" t="s">
        <v>143</v>
      </c>
      <c r="X747" s="145" t="s">
        <v>143</v>
      </c>
      <c r="Y747" s="145">
        <v>19.076465183802188</v>
      </c>
      <c r="Z747" s="145">
        <v>23.599458525351206</v>
      </c>
      <c r="AA747" s="145">
        <v>13.231951386060951</v>
      </c>
      <c r="AB747" s="145">
        <v>16.985225511392599</v>
      </c>
      <c r="AC747" s="145">
        <v>5.6606580315477464</v>
      </c>
      <c r="AD747" s="145">
        <v>8.2481901455029778</v>
      </c>
    </row>
    <row r="748" spans="1:30" x14ac:dyDescent="0.25">
      <c r="A748" s="93" t="s">
        <v>5570</v>
      </c>
      <c r="B748" s="188" t="s">
        <v>143</v>
      </c>
      <c r="C748" s="188">
        <v>0.74980142970611596</v>
      </c>
      <c r="D748" s="188">
        <v>6.9102462271644169E-2</v>
      </c>
      <c r="E748" s="188">
        <v>0.18109610802223988</v>
      </c>
      <c r="F748" s="187">
        <v>1</v>
      </c>
      <c r="G748" s="193">
        <v>1259</v>
      </c>
      <c r="H748" s="93"/>
      <c r="I748" s="188" t="s">
        <v>143</v>
      </c>
      <c r="J748" s="188" t="s">
        <v>143</v>
      </c>
      <c r="K748" s="188">
        <v>0.72499999999999998</v>
      </c>
      <c r="L748" s="188">
        <v>0.77300000000000002</v>
      </c>
      <c r="M748" s="188">
        <v>5.6000000000000001E-2</v>
      </c>
      <c r="N748" s="188">
        <v>8.4000000000000005E-2</v>
      </c>
      <c r="O748" s="188">
        <v>0.161</v>
      </c>
      <c r="P748" s="188">
        <v>0.20300000000000001</v>
      </c>
      <c r="Q748" s="144"/>
      <c r="R748" s="145" t="s">
        <v>143</v>
      </c>
      <c r="S748" s="145">
        <v>133.3789947815207</v>
      </c>
      <c r="T748" s="145">
        <v>13.187745886845221</v>
      </c>
      <c r="U748" s="145">
        <v>31.95795061360603</v>
      </c>
      <c r="V748" s="145"/>
      <c r="W748" s="145" t="s">
        <v>143</v>
      </c>
      <c r="X748" s="145" t="s">
        <v>143</v>
      </c>
      <c r="Y748" s="145">
        <v>124.87040640314235</v>
      </c>
      <c r="Z748" s="145">
        <v>141.88758315989907</v>
      </c>
      <c r="AA748" s="145">
        <v>10.416551343222924</v>
      </c>
      <c r="AB748" s="145">
        <v>15.958940430467518</v>
      </c>
      <c r="AC748" s="145">
        <v>27.809675327591659</v>
      </c>
      <c r="AD748" s="145">
        <v>36.106225899620398</v>
      </c>
    </row>
    <row r="749" spans="1:30" x14ac:dyDescent="0.25">
      <c r="A749" s="93" t="s">
        <v>5571</v>
      </c>
      <c r="B749" s="188">
        <v>5.0314465408805034E-2</v>
      </c>
      <c r="C749" s="188">
        <v>0.51781970649895182</v>
      </c>
      <c r="D749" s="188">
        <v>0.24598183088749126</v>
      </c>
      <c r="E749" s="188">
        <v>0.18588399720475193</v>
      </c>
      <c r="F749" s="187">
        <v>1</v>
      </c>
      <c r="G749" s="193">
        <v>1431</v>
      </c>
      <c r="H749" s="93"/>
      <c r="I749" s="188">
        <v>0.04</v>
      </c>
      <c r="J749" s="188">
        <v>6.3E-2</v>
      </c>
      <c r="K749" s="188">
        <v>0.49199999999999999</v>
      </c>
      <c r="L749" s="188">
        <v>0.54400000000000004</v>
      </c>
      <c r="M749" s="188">
        <v>0.224</v>
      </c>
      <c r="N749" s="188">
        <v>0.26900000000000002</v>
      </c>
      <c r="O749" s="188">
        <v>0.16700000000000001</v>
      </c>
      <c r="P749" s="188">
        <v>0.20699999999999999</v>
      </c>
      <c r="Q749" s="144"/>
      <c r="R749" s="145">
        <v>3.2300969089823703</v>
      </c>
      <c r="S749" s="145">
        <v>32.066401246301098</v>
      </c>
      <c r="T749" s="145">
        <v>14.370658963085299</v>
      </c>
      <c r="U749" s="145">
        <v>11.364462872015759</v>
      </c>
      <c r="V749" s="145"/>
      <c r="W749" s="145">
        <v>2.483982589093531</v>
      </c>
      <c r="X749" s="145">
        <v>3.9762112288712097</v>
      </c>
      <c r="Y749" s="145">
        <v>29.757543425412496</v>
      </c>
      <c r="Z749" s="145">
        <v>34.375259067189702</v>
      </c>
      <c r="AA749" s="145">
        <v>12.86937991822364</v>
      </c>
      <c r="AB749" s="145">
        <v>15.871938007946959</v>
      </c>
      <c r="AC749" s="145">
        <v>9.9987350172617226</v>
      </c>
      <c r="AD749" s="145">
        <v>12.730190726769795</v>
      </c>
    </row>
    <row r="750" spans="1:30" x14ac:dyDescent="0.25">
      <c r="A750" s="93" t="s">
        <v>5572</v>
      </c>
      <c r="B750" s="188">
        <v>0.25644504748982361</v>
      </c>
      <c r="C750" s="188">
        <v>0.52645861601085486</v>
      </c>
      <c r="D750" s="188">
        <v>6.0606060606060608E-2</v>
      </c>
      <c r="E750" s="188">
        <v>0.15649027589326098</v>
      </c>
      <c r="F750" s="187">
        <v>1</v>
      </c>
      <c r="G750" s="193">
        <v>2211</v>
      </c>
      <c r="H750" s="93"/>
      <c r="I750" s="188">
        <v>0.23899999999999999</v>
      </c>
      <c r="J750" s="188">
        <v>0.27500000000000002</v>
      </c>
      <c r="K750" s="188">
        <v>0.50600000000000001</v>
      </c>
      <c r="L750" s="188">
        <v>0.54700000000000004</v>
      </c>
      <c r="M750" s="188">
        <v>5.0999999999999997E-2</v>
      </c>
      <c r="N750" s="188">
        <v>7.0999999999999994E-2</v>
      </c>
      <c r="O750" s="188">
        <v>0.14199999999999999</v>
      </c>
      <c r="P750" s="188">
        <v>0.17199999999999999</v>
      </c>
      <c r="Q750" s="144"/>
      <c r="R750" s="145">
        <v>45.79967974036996</v>
      </c>
      <c r="S750" s="145">
        <v>83.203505699024447</v>
      </c>
      <c r="T750" s="145">
        <v>9.0865107072681841</v>
      </c>
      <c r="U750" s="145">
        <v>25.281144702655631</v>
      </c>
      <c r="V750" s="145"/>
      <c r="W750" s="145">
        <v>42.029804455765714</v>
      </c>
      <c r="X750" s="145">
        <v>49.569555024974207</v>
      </c>
      <c r="Y750" s="145">
        <v>78.423579332739621</v>
      </c>
      <c r="Z750" s="145">
        <v>87.983432065309273</v>
      </c>
      <c r="AA750" s="145">
        <v>7.5479989663198603</v>
      </c>
      <c r="AB750" s="145">
        <v>10.625022448216509</v>
      </c>
      <c r="AC750" s="145">
        <v>22.617264094470425</v>
      </c>
      <c r="AD750" s="145">
        <v>27.945025310840837</v>
      </c>
    </row>
    <row r="751" spans="1:30" x14ac:dyDescent="0.25">
      <c r="A751" s="93" t="s">
        <v>5573</v>
      </c>
      <c r="B751" s="188" t="s">
        <v>143</v>
      </c>
      <c r="C751" s="188">
        <v>0.37464589235127477</v>
      </c>
      <c r="D751" s="188">
        <v>0.41572237960339942</v>
      </c>
      <c r="E751" s="188">
        <v>0.20963172804532579</v>
      </c>
      <c r="F751" s="187">
        <v>1</v>
      </c>
      <c r="G751" s="193">
        <v>1412</v>
      </c>
      <c r="H751" s="93"/>
      <c r="I751" s="188" t="s">
        <v>143</v>
      </c>
      <c r="J751" s="188" t="s">
        <v>143</v>
      </c>
      <c r="K751" s="188">
        <v>0.35</v>
      </c>
      <c r="L751" s="188">
        <v>0.4</v>
      </c>
      <c r="M751" s="188">
        <v>0.39</v>
      </c>
      <c r="N751" s="188">
        <v>0.442</v>
      </c>
      <c r="O751" s="188">
        <v>0.189</v>
      </c>
      <c r="P751" s="188">
        <v>0.23200000000000001</v>
      </c>
      <c r="Q751" s="144"/>
      <c r="R751" s="145" t="s">
        <v>143</v>
      </c>
      <c r="S751" s="145">
        <v>23.262001585858197</v>
      </c>
      <c r="T751" s="145">
        <v>24.816454282187379</v>
      </c>
      <c r="U751" s="145">
        <v>12.722468137711656</v>
      </c>
      <c r="V751" s="145"/>
      <c r="W751" s="145" t="s">
        <v>143</v>
      </c>
      <c r="X751" s="145" t="s">
        <v>143</v>
      </c>
      <c r="Y751" s="145">
        <v>21.27967449419376</v>
      </c>
      <c r="Z751" s="145">
        <v>25.244328677522635</v>
      </c>
      <c r="AA751" s="145">
        <v>22.808856296178234</v>
      </c>
      <c r="AB751" s="145">
        <v>26.824052268196525</v>
      </c>
      <c r="AC751" s="145">
        <v>11.27309039530925</v>
      </c>
      <c r="AD751" s="145">
        <v>14.171845880114063</v>
      </c>
    </row>
    <row r="752" spans="1:30" x14ac:dyDescent="0.25">
      <c r="A752" s="93" t="s">
        <v>5574</v>
      </c>
      <c r="B752" s="188" t="s">
        <v>143</v>
      </c>
      <c r="C752" s="188">
        <v>0.62393681652490884</v>
      </c>
      <c r="D752" s="188">
        <v>0.10996354799513973</v>
      </c>
      <c r="E752" s="188">
        <v>0.26609963547995141</v>
      </c>
      <c r="F752" s="187">
        <v>1</v>
      </c>
      <c r="G752" s="193">
        <v>1646</v>
      </c>
      <c r="H752" s="93"/>
      <c r="I752" s="188" t="s">
        <v>143</v>
      </c>
      <c r="J752" s="188" t="s">
        <v>143</v>
      </c>
      <c r="K752" s="188">
        <v>0.6</v>
      </c>
      <c r="L752" s="188">
        <v>0.64700000000000002</v>
      </c>
      <c r="M752" s="188">
        <v>9.6000000000000002E-2</v>
      </c>
      <c r="N752" s="188">
        <v>0.126</v>
      </c>
      <c r="O752" s="188">
        <v>0.245</v>
      </c>
      <c r="P752" s="188">
        <v>0.28799999999999998</v>
      </c>
      <c r="Q752" s="144"/>
      <c r="R752" s="145" t="s">
        <v>143</v>
      </c>
      <c r="S752" s="145">
        <v>103.33212012938203</v>
      </c>
      <c r="T752" s="145">
        <v>18.867389432200223</v>
      </c>
      <c r="U752" s="145">
        <v>43.858905086620673</v>
      </c>
      <c r="V752" s="145"/>
      <c r="W752" s="145" t="s">
        <v>143</v>
      </c>
      <c r="X752" s="145" t="s">
        <v>143</v>
      </c>
      <c r="Y752" s="145">
        <v>97.012278581309829</v>
      </c>
      <c r="Z752" s="145">
        <v>109.65196167745424</v>
      </c>
      <c r="AA752" s="145">
        <v>16.118681488695888</v>
      </c>
      <c r="AB752" s="145">
        <v>21.616097375704559</v>
      </c>
      <c r="AC752" s="145">
        <v>39.75141237341073</v>
      </c>
      <c r="AD752" s="145">
        <v>47.966397799830617</v>
      </c>
    </row>
    <row r="753" spans="1:30" x14ac:dyDescent="0.25">
      <c r="A753" s="93" t="s">
        <v>5575</v>
      </c>
      <c r="B753" s="188">
        <v>7.9646017699115043E-2</v>
      </c>
      <c r="C753" s="188">
        <v>0.64306784660766958</v>
      </c>
      <c r="D753" s="188">
        <v>0.17846607669616518</v>
      </c>
      <c r="E753" s="188">
        <v>9.8820058997050153E-2</v>
      </c>
      <c r="F753" s="187">
        <v>1</v>
      </c>
      <c r="G753" s="193">
        <v>678</v>
      </c>
      <c r="H753" s="93"/>
      <c r="I753" s="188">
        <v>6.2E-2</v>
      </c>
      <c r="J753" s="188">
        <v>0.10199999999999999</v>
      </c>
      <c r="K753" s="188">
        <v>0.60599999999999998</v>
      </c>
      <c r="L753" s="188">
        <v>0.67800000000000005</v>
      </c>
      <c r="M753" s="188">
        <v>0.151</v>
      </c>
      <c r="N753" s="188">
        <v>0.20899999999999999</v>
      </c>
      <c r="O753" s="188">
        <v>7.9000000000000001E-2</v>
      </c>
      <c r="P753" s="188">
        <v>0.124</v>
      </c>
      <c r="Q753" s="144"/>
      <c r="R753" s="145">
        <v>5.3364980053601077</v>
      </c>
      <c r="S753" s="145">
        <v>45.743547893428101</v>
      </c>
      <c r="T753" s="145">
        <v>12.765709768189692</v>
      </c>
      <c r="U753" s="145">
        <v>6.9328738241065935</v>
      </c>
      <c r="V753" s="145"/>
      <c r="W753" s="145">
        <v>3.9131354293620833</v>
      </c>
      <c r="X753" s="145">
        <v>6.7598605813581321</v>
      </c>
      <c r="Y753" s="145">
        <v>41.449739383371494</v>
      </c>
      <c r="Z753" s="145">
        <v>50.037356403484708</v>
      </c>
      <c r="AA753" s="145">
        <v>10.491092391312257</v>
      </c>
      <c r="AB753" s="145">
        <v>15.040327145067128</v>
      </c>
      <c r="AC753" s="145">
        <v>5.2727825520549816</v>
      </c>
      <c r="AD753" s="145">
        <v>8.5929650961582063</v>
      </c>
    </row>
    <row r="754" spans="1:30" x14ac:dyDescent="0.25">
      <c r="A754" s="93" t="s">
        <v>5576</v>
      </c>
      <c r="B754" s="188">
        <v>0.33405405405405403</v>
      </c>
      <c r="C754" s="188">
        <v>0.55027027027027031</v>
      </c>
      <c r="D754" s="188">
        <v>4.9729729729729728E-2</v>
      </c>
      <c r="E754" s="188">
        <v>6.5945945945945952E-2</v>
      </c>
      <c r="F754" s="187">
        <v>1.0000000000000002</v>
      </c>
      <c r="G754" s="193">
        <v>925</v>
      </c>
      <c r="H754" s="93"/>
      <c r="I754" s="188">
        <v>0.30399999999999999</v>
      </c>
      <c r="J754" s="188">
        <v>0.36499999999999999</v>
      </c>
      <c r="K754" s="188">
        <v>0.51800000000000002</v>
      </c>
      <c r="L754" s="188">
        <v>0.58199999999999996</v>
      </c>
      <c r="M754" s="188">
        <v>3.6999999999999998E-2</v>
      </c>
      <c r="N754" s="188">
        <v>6.6000000000000003E-2</v>
      </c>
      <c r="O754" s="188">
        <v>5.1999999999999998E-2</v>
      </c>
      <c r="P754" s="188">
        <v>8.4000000000000005E-2</v>
      </c>
      <c r="Q754" s="144"/>
      <c r="R754" s="145">
        <v>61.670236984256128</v>
      </c>
      <c r="S754" s="145">
        <v>97.774402915628031</v>
      </c>
      <c r="T754" s="145">
        <v>8.3528816263033399</v>
      </c>
      <c r="U754" s="145">
        <v>11.963158753958371</v>
      </c>
      <c r="V754" s="145"/>
      <c r="W754" s="145">
        <v>54.793974460102483</v>
      </c>
      <c r="X754" s="145">
        <v>68.546499508409767</v>
      </c>
      <c r="Y754" s="145">
        <v>89.280205453477777</v>
      </c>
      <c r="Z754" s="145">
        <v>106.26860037777828</v>
      </c>
      <c r="AA754" s="145">
        <v>5.9390138215389126</v>
      </c>
      <c r="AB754" s="145">
        <v>10.766749431067767</v>
      </c>
      <c r="AC754" s="145">
        <v>8.9609767328008374</v>
      </c>
      <c r="AD754" s="145">
        <v>14.965340775115905</v>
      </c>
    </row>
    <row r="755" spans="1:30" x14ac:dyDescent="0.25">
      <c r="A755" s="93" t="s">
        <v>5577</v>
      </c>
      <c r="B755" s="188" t="s">
        <v>143</v>
      </c>
      <c r="C755" s="188">
        <v>0.59476117103235748</v>
      </c>
      <c r="D755" s="188">
        <v>0.30662557781201849</v>
      </c>
      <c r="E755" s="188">
        <v>9.861325115562404E-2</v>
      </c>
      <c r="F755" s="187">
        <v>1</v>
      </c>
      <c r="G755" s="193">
        <v>649</v>
      </c>
      <c r="H755" s="93"/>
      <c r="I755" s="188" t="s">
        <v>143</v>
      </c>
      <c r="J755" s="188" t="s">
        <v>143</v>
      </c>
      <c r="K755" s="188">
        <v>0.55700000000000005</v>
      </c>
      <c r="L755" s="188">
        <v>0.63200000000000001</v>
      </c>
      <c r="M755" s="188">
        <v>0.27200000000000002</v>
      </c>
      <c r="N755" s="188">
        <v>0.34300000000000003</v>
      </c>
      <c r="O755" s="188">
        <v>7.8E-2</v>
      </c>
      <c r="P755" s="188">
        <v>0.124</v>
      </c>
      <c r="Q755" s="144"/>
      <c r="R755" s="145" t="s">
        <v>143</v>
      </c>
      <c r="S755" s="145">
        <v>40.711486390907574</v>
      </c>
      <c r="T755" s="145">
        <v>21.080928036838554</v>
      </c>
      <c r="U755" s="145">
        <v>6.7390375236108708</v>
      </c>
      <c r="V755" s="145"/>
      <c r="W755" s="145" t="s">
        <v>143</v>
      </c>
      <c r="X755" s="145" t="s">
        <v>143</v>
      </c>
      <c r="Y755" s="145">
        <v>36.650052598749021</v>
      </c>
      <c r="Z755" s="145">
        <v>44.772920183066127</v>
      </c>
      <c r="AA755" s="145">
        <v>18.15192879762672</v>
      </c>
      <c r="AB755" s="145">
        <v>24.009927276050387</v>
      </c>
      <c r="AC755" s="145">
        <v>5.0879733303262071</v>
      </c>
      <c r="AD755" s="145">
        <v>8.3901017168955345</v>
      </c>
    </row>
    <row r="756" spans="1:30" x14ac:dyDescent="0.25">
      <c r="A756" s="93" t="s">
        <v>5578</v>
      </c>
      <c r="B756" s="188" t="s">
        <v>143</v>
      </c>
      <c r="C756" s="188">
        <v>0.75660639777468708</v>
      </c>
      <c r="D756" s="188">
        <v>8.3449235048678724E-2</v>
      </c>
      <c r="E756" s="188">
        <v>0.15994436717663421</v>
      </c>
      <c r="F756" s="187">
        <v>1</v>
      </c>
      <c r="G756" s="193">
        <v>719</v>
      </c>
      <c r="H756" s="93"/>
      <c r="I756" s="188" t="s">
        <v>143</v>
      </c>
      <c r="J756" s="188" t="s">
        <v>143</v>
      </c>
      <c r="K756" s="188">
        <v>0.72399999999999998</v>
      </c>
      <c r="L756" s="188">
        <v>0.78700000000000003</v>
      </c>
      <c r="M756" s="188">
        <v>6.5000000000000002E-2</v>
      </c>
      <c r="N756" s="188">
        <v>0.106</v>
      </c>
      <c r="O756" s="188">
        <v>0.13500000000000001</v>
      </c>
      <c r="P756" s="188">
        <v>0.189</v>
      </c>
      <c r="Q756" s="144"/>
      <c r="R756" s="145" t="s">
        <v>143</v>
      </c>
      <c r="S756" s="145">
        <v>124.35224101294958</v>
      </c>
      <c r="T756" s="145">
        <v>16.077264948495682</v>
      </c>
      <c r="U756" s="145">
        <v>26.551030390429951</v>
      </c>
      <c r="V756" s="145"/>
      <c r="W756" s="145" t="s">
        <v>143</v>
      </c>
      <c r="X756" s="145" t="s">
        <v>143</v>
      </c>
      <c r="Y756" s="145">
        <v>113.90238665036924</v>
      </c>
      <c r="Z756" s="145">
        <v>134.80209537552992</v>
      </c>
      <c r="AA756" s="145">
        <v>12.009155627820597</v>
      </c>
      <c r="AB756" s="145">
        <v>20.145374269170766</v>
      </c>
      <c r="AC756" s="145">
        <v>21.698273543879068</v>
      </c>
      <c r="AD756" s="145">
        <v>31.403787236980833</v>
      </c>
    </row>
    <row r="757" spans="1:30" x14ac:dyDescent="0.25">
      <c r="A757" s="93" t="s">
        <v>5579</v>
      </c>
      <c r="B757" s="188">
        <v>6.3291139240506333E-2</v>
      </c>
      <c r="C757" s="188">
        <v>0.51356238698010848</v>
      </c>
      <c r="D757" s="188">
        <v>0.22121760096443641</v>
      </c>
      <c r="E757" s="188">
        <v>0.20192887281494876</v>
      </c>
      <c r="F757" s="187">
        <v>1</v>
      </c>
      <c r="G757" s="193">
        <v>1659</v>
      </c>
      <c r="H757" s="93"/>
      <c r="I757" s="188">
        <v>5.2999999999999999E-2</v>
      </c>
      <c r="J757" s="188">
        <v>7.5999999999999998E-2</v>
      </c>
      <c r="K757" s="188">
        <v>0.49</v>
      </c>
      <c r="L757" s="188">
        <v>0.53800000000000003</v>
      </c>
      <c r="M757" s="188">
        <v>0.20200000000000001</v>
      </c>
      <c r="N757" s="188">
        <v>0.24199999999999999</v>
      </c>
      <c r="O757" s="188">
        <v>0.183</v>
      </c>
      <c r="P757" s="188">
        <v>0.222</v>
      </c>
      <c r="Q757" s="144"/>
      <c r="R757" s="145">
        <v>4.5471131464226344</v>
      </c>
      <c r="S757" s="145">
        <v>34.756660695887533</v>
      </c>
      <c r="T757" s="145">
        <v>14.389070790579042</v>
      </c>
      <c r="U757" s="145">
        <v>13.73070470977007</v>
      </c>
      <c r="V757" s="145"/>
      <c r="W757" s="145">
        <v>3.6773576483680142</v>
      </c>
      <c r="X757" s="145">
        <v>5.4168686444772547</v>
      </c>
      <c r="Y757" s="145">
        <v>32.422803288874945</v>
      </c>
      <c r="Z757" s="145">
        <v>37.09051810290012</v>
      </c>
      <c r="AA757" s="145">
        <v>12.916908163208333</v>
      </c>
      <c r="AB757" s="145">
        <v>15.861233417949752</v>
      </c>
      <c r="AC757" s="145">
        <v>12.260335176952049</v>
      </c>
      <c r="AD757" s="145">
        <v>15.20107424258809</v>
      </c>
    </row>
    <row r="758" spans="1:30" x14ac:dyDescent="0.25">
      <c r="A758" s="93" t="s">
        <v>5580</v>
      </c>
      <c r="B758" s="188">
        <v>0.31021111589831968</v>
      </c>
      <c r="C758" s="188">
        <v>0.53252908229211549</v>
      </c>
      <c r="D758" s="188">
        <v>3.1451960361912966E-2</v>
      </c>
      <c r="E758" s="188">
        <v>0.12580784144765186</v>
      </c>
      <c r="F758" s="187">
        <v>1</v>
      </c>
      <c r="G758" s="193">
        <v>2321</v>
      </c>
      <c r="H758" s="93"/>
      <c r="I758" s="188">
        <v>0.29199999999999998</v>
      </c>
      <c r="J758" s="188">
        <v>0.32900000000000001</v>
      </c>
      <c r="K758" s="188">
        <v>0.51200000000000001</v>
      </c>
      <c r="L758" s="188">
        <v>0.55300000000000005</v>
      </c>
      <c r="M758" s="188">
        <v>2.5000000000000001E-2</v>
      </c>
      <c r="N758" s="188">
        <v>3.9E-2</v>
      </c>
      <c r="O758" s="188">
        <v>0.113</v>
      </c>
      <c r="P758" s="188">
        <v>0.14000000000000001</v>
      </c>
      <c r="Q758" s="144"/>
      <c r="R758" s="145">
        <v>57.029165226496005</v>
      </c>
      <c r="S758" s="145">
        <v>89.789278232694926</v>
      </c>
      <c r="T758" s="145">
        <v>4.9641705857412548</v>
      </c>
      <c r="U758" s="145">
        <v>21.942302433033792</v>
      </c>
      <c r="V758" s="145"/>
      <c r="W758" s="145">
        <v>52.863476281709936</v>
      </c>
      <c r="X758" s="145">
        <v>61.194854171282074</v>
      </c>
      <c r="Y758" s="145">
        <v>84.783503330776639</v>
      </c>
      <c r="Z758" s="145">
        <v>94.795053134613212</v>
      </c>
      <c r="AA758" s="145">
        <v>3.8253866340856648</v>
      </c>
      <c r="AB758" s="145">
        <v>6.1029545373968448</v>
      </c>
      <c r="AC758" s="145">
        <v>19.425513229124803</v>
      </c>
      <c r="AD758" s="145">
        <v>24.45909163694278</v>
      </c>
    </row>
    <row r="759" spans="1:30" x14ac:dyDescent="0.25">
      <c r="A759" s="93" t="s">
        <v>5581</v>
      </c>
      <c r="B759" s="188" t="s">
        <v>143</v>
      </c>
      <c r="C759" s="188">
        <v>0.45420974889217136</v>
      </c>
      <c r="D759" s="188">
        <v>0.37223042836041359</v>
      </c>
      <c r="E759" s="188">
        <v>0.17355982274741508</v>
      </c>
      <c r="F759" s="187">
        <v>1</v>
      </c>
      <c r="G759" s="193">
        <v>1354</v>
      </c>
      <c r="H759" s="93"/>
      <c r="I759" s="188" t="s">
        <v>143</v>
      </c>
      <c r="J759" s="188" t="s">
        <v>143</v>
      </c>
      <c r="K759" s="188">
        <v>0.42799999999999999</v>
      </c>
      <c r="L759" s="188">
        <v>0.48099999999999998</v>
      </c>
      <c r="M759" s="188">
        <v>0.34699999999999998</v>
      </c>
      <c r="N759" s="188">
        <v>0.39800000000000002</v>
      </c>
      <c r="O759" s="188">
        <v>0.154</v>
      </c>
      <c r="P759" s="188">
        <v>0.19500000000000001</v>
      </c>
      <c r="Q759" s="144"/>
      <c r="R759" s="145" t="s">
        <v>143</v>
      </c>
      <c r="S759" s="145">
        <v>25.221917730615804</v>
      </c>
      <c r="T759" s="145">
        <v>20.112196652471656</v>
      </c>
      <c r="U759" s="145">
        <v>9.6922584416591366</v>
      </c>
      <c r="V759" s="145"/>
      <c r="W759" s="145" t="s">
        <v>143</v>
      </c>
      <c r="X759" s="145" t="s">
        <v>143</v>
      </c>
      <c r="Y759" s="145">
        <v>23.228507796470549</v>
      </c>
      <c r="Z759" s="145">
        <v>27.215327664761059</v>
      </c>
      <c r="AA759" s="145">
        <v>18.356294505195674</v>
      </c>
      <c r="AB759" s="145">
        <v>21.868098799747639</v>
      </c>
      <c r="AC759" s="145">
        <v>8.4530421161935774</v>
      </c>
      <c r="AD759" s="145">
        <v>10.931474767124696</v>
      </c>
    </row>
    <row r="760" spans="1:30" x14ac:dyDescent="0.25">
      <c r="A760" s="93" t="s">
        <v>5582</v>
      </c>
      <c r="B760" s="188" t="s">
        <v>143</v>
      </c>
      <c r="C760" s="188">
        <v>0.67463141840366037</v>
      </c>
      <c r="D760" s="188">
        <v>9.2018301982714795E-2</v>
      </c>
      <c r="E760" s="188">
        <v>0.23335027961362481</v>
      </c>
      <c r="F760" s="187">
        <v>1</v>
      </c>
      <c r="G760" s="193">
        <v>1967</v>
      </c>
      <c r="H760" s="93"/>
      <c r="I760" s="188" t="s">
        <v>143</v>
      </c>
      <c r="J760" s="188" t="s">
        <v>143</v>
      </c>
      <c r="K760" s="188">
        <v>0.65400000000000003</v>
      </c>
      <c r="L760" s="188">
        <v>0.69499999999999995</v>
      </c>
      <c r="M760" s="188">
        <v>0.08</v>
      </c>
      <c r="N760" s="188">
        <v>0.106</v>
      </c>
      <c r="O760" s="188">
        <v>0.215</v>
      </c>
      <c r="P760" s="188">
        <v>0.253</v>
      </c>
      <c r="Q760" s="144"/>
      <c r="R760" s="145" t="s">
        <v>143</v>
      </c>
      <c r="S760" s="145">
        <v>122.20831711980593</v>
      </c>
      <c r="T760" s="145">
        <v>17.220604695014796</v>
      </c>
      <c r="U760" s="145">
        <v>41.628056120271026</v>
      </c>
      <c r="V760" s="145"/>
      <c r="W760" s="145" t="s">
        <v>143</v>
      </c>
      <c r="X760" s="145" t="s">
        <v>143</v>
      </c>
      <c r="Y760" s="145">
        <v>115.63292928876025</v>
      </c>
      <c r="Z760" s="145">
        <v>128.78370495085161</v>
      </c>
      <c r="AA760" s="145">
        <v>14.711809660745166</v>
      </c>
      <c r="AB760" s="145">
        <v>19.729399729284424</v>
      </c>
      <c r="AC760" s="145">
        <v>37.819714842699327</v>
      </c>
      <c r="AD760" s="145">
        <v>45.436397397842725</v>
      </c>
    </row>
    <row r="761" spans="1:30" x14ac:dyDescent="0.25">
      <c r="A761" s="93" t="s">
        <v>5583</v>
      </c>
      <c r="B761" s="188">
        <v>7.5201432408236346E-2</v>
      </c>
      <c r="C761" s="188">
        <v>0.53267681289167412</v>
      </c>
      <c r="D761" s="188">
        <v>0.25335720680393914</v>
      </c>
      <c r="E761" s="188">
        <v>0.13876454789615039</v>
      </c>
      <c r="F761" s="187">
        <v>1</v>
      </c>
      <c r="G761" s="193">
        <v>1117</v>
      </c>
      <c r="H761" s="93"/>
      <c r="I761" s="188">
        <v>6.0999999999999999E-2</v>
      </c>
      <c r="J761" s="188">
        <v>9.1999999999999998E-2</v>
      </c>
      <c r="K761" s="188">
        <v>0.503</v>
      </c>
      <c r="L761" s="188">
        <v>0.56200000000000006</v>
      </c>
      <c r="M761" s="188">
        <v>0.22900000000000001</v>
      </c>
      <c r="N761" s="188">
        <v>0.28000000000000003</v>
      </c>
      <c r="O761" s="188">
        <v>0.12</v>
      </c>
      <c r="P761" s="188">
        <v>0.16</v>
      </c>
      <c r="Q761" s="144"/>
      <c r="R761" s="145">
        <v>5.1828777968589375</v>
      </c>
      <c r="S761" s="145">
        <v>38.435938185766815</v>
      </c>
      <c r="T761" s="145">
        <v>18.867959760088134</v>
      </c>
      <c r="U761" s="145">
        <v>9.7491738162808534</v>
      </c>
      <c r="V761" s="145"/>
      <c r="W761" s="145">
        <v>4.0745010718410422</v>
      </c>
      <c r="X761" s="145">
        <v>6.2912545218768328</v>
      </c>
      <c r="Y761" s="145">
        <v>35.347527298541927</v>
      </c>
      <c r="Z761" s="145">
        <v>41.524349072991704</v>
      </c>
      <c r="AA761" s="145">
        <v>16.66965553330315</v>
      </c>
      <c r="AB761" s="145">
        <v>21.066263986873118</v>
      </c>
      <c r="AC761" s="145">
        <v>8.214351745667738</v>
      </c>
      <c r="AD761" s="145">
        <v>11.283995886893969</v>
      </c>
    </row>
    <row r="762" spans="1:30" x14ac:dyDescent="0.25">
      <c r="A762" s="93" t="s">
        <v>5584</v>
      </c>
      <c r="B762" s="188">
        <v>0.30280748663101603</v>
      </c>
      <c r="C762" s="188">
        <v>0.57553475935828879</v>
      </c>
      <c r="D762" s="188">
        <v>5.0802139037433157E-2</v>
      </c>
      <c r="E762" s="188">
        <v>7.0855614973262038E-2</v>
      </c>
      <c r="F762" s="187">
        <v>1</v>
      </c>
      <c r="G762" s="193">
        <v>1496</v>
      </c>
      <c r="H762" s="93"/>
      <c r="I762" s="188">
        <v>0.28000000000000003</v>
      </c>
      <c r="J762" s="188">
        <v>0.32700000000000001</v>
      </c>
      <c r="K762" s="188">
        <v>0.55000000000000004</v>
      </c>
      <c r="L762" s="188">
        <v>0.6</v>
      </c>
      <c r="M762" s="188">
        <v>4.1000000000000002E-2</v>
      </c>
      <c r="N762" s="188">
        <v>6.3E-2</v>
      </c>
      <c r="O762" s="188">
        <v>5.8999999999999997E-2</v>
      </c>
      <c r="P762" s="188">
        <v>8.5000000000000006E-2</v>
      </c>
      <c r="Q762" s="144"/>
      <c r="R762" s="145">
        <v>53.041800211500615</v>
      </c>
      <c r="S762" s="145">
        <v>97.55794079942018</v>
      </c>
      <c r="T762" s="145">
        <v>8.6928031149377247</v>
      </c>
      <c r="U762" s="145">
        <v>11.963685322250106</v>
      </c>
      <c r="V762" s="145"/>
      <c r="W762" s="145">
        <v>48.157242718981287</v>
      </c>
      <c r="X762" s="145">
        <v>57.926357704019942</v>
      </c>
      <c r="Y762" s="145">
        <v>91.041399972456176</v>
      </c>
      <c r="Z762" s="145">
        <v>104.07448162638418</v>
      </c>
      <c r="AA762" s="145">
        <v>6.7384226250520962</v>
      </c>
      <c r="AB762" s="145">
        <v>10.647183604823352</v>
      </c>
      <c r="AC762" s="145">
        <v>9.6861342728723479</v>
      </c>
      <c r="AD762" s="145">
        <v>14.241236371627863</v>
      </c>
    </row>
    <row r="763" spans="1:30" x14ac:dyDescent="0.25">
      <c r="A763" s="93" t="s">
        <v>5585</v>
      </c>
      <c r="B763" s="188" t="s">
        <v>143</v>
      </c>
      <c r="C763" s="188">
        <v>0.48445792266868842</v>
      </c>
      <c r="D763" s="188">
        <v>0.3593631539044731</v>
      </c>
      <c r="E763" s="188">
        <v>0.15617892342683851</v>
      </c>
      <c r="F763" s="187">
        <v>1</v>
      </c>
      <c r="G763" s="193">
        <v>1319</v>
      </c>
      <c r="H763" s="93"/>
      <c r="I763" s="188" t="s">
        <v>143</v>
      </c>
      <c r="J763" s="188" t="s">
        <v>143</v>
      </c>
      <c r="K763" s="188">
        <v>0.45800000000000002</v>
      </c>
      <c r="L763" s="188">
        <v>0.51100000000000001</v>
      </c>
      <c r="M763" s="188">
        <v>0.33400000000000002</v>
      </c>
      <c r="N763" s="188">
        <v>0.38600000000000001</v>
      </c>
      <c r="O763" s="188">
        <v>0.13800000000000001</v>
      </c>
      <c r="P763" s="188">
        <v>0.17699999999999999</v>
      </c>
      <c r="Q763" s="144"/>
      <c r="R763" s="145" t="s">
        <v>143</v>
      </c>
      <c r="S763" s="145">
        <v>41.603013472259228</v>
      </c>
      <c r="T763" s="145">
        <v>31.622301522936766</v>
      </c>
      <c r="U763" s="145">
        <v>13.561410910770389</v>
      </c>
      <c r="V763" s="145"/>
      <c r="W763" s="145" t="s">
        <v>143</v>
      </c>
      <c r="X763" s="145" t="s">
        <v>143</v>
      </c>
      <c r="Y763" s="145">
        <v>38.377265509047248</v>
      </c>
      <c r="Z763" s="145">
        <v>44.828761435471208</v>
      </c>
      <c r="AA763" s="145">
        <v>28.77547911277906</v>
      </c>
      <c r="AB763" s="145">
        <v>34.469123933094473</v>
      </c>
      <c r="AC763" s="145">
        <v>11.709469101196365</v>
      </c>
      <c r="AD763" s="145">
        <v>15.413352720344413</v>
      </c>
    </row>
    <row r="764" spans="1:30" x14ac:dyDescent="0.25">
      <c r="A764" s="93" t="s">
        <v>5586</v>
      </c>
      <c r="B764" s="188" t="s">
        <v>143</v>
      </c>
      <c r="C764" s="188">
        <v>0.62728146013448605</v>
      </c>
      <c r="D764" s="188">
        <v>0.11431316042267051</v>
      </c>
      <c r="E764" s="188">
        <v>0.25840537944284342</v>
      </c>
      <c r="F764" s="187">
        <v>1</v>
      </c>
      <c r="G764" s="193">
        <v>1041</v>
      </c>
      <c r="H764" s="93"/>
      <c r="I764" s="188" t="s">
        <v>143</v>
      </c>
      <c r="J764" s="188" t="s">
        <v>143</v>
      </c>
      <c r="K764" s="188">
        <v>0.59699999999999998</v>
      </c>
      <c r="L764" s="188">
        <v>0.65600000000000003</v>
      </c>
      <c r="M764" s="188">
        <v>9.6000000000000002E-2</v>
      </c>
      <c r="N764" s="188">
        <v>0.13500000000000001</v>
      </c>
      <c r="O764" s="188">
        <v>0.23300000000000001</v>
      </c>
      <c r="P764" s="188">
        <v>0.28599999999999998</v>
      </c>
      <c r="Q764" s="144"/>
      <c r="R764" s="145" t="s">
        <v>143</v>
      </c>
      <c r="S764" s="145">
        <v>92.452880933267124</v>
      </c>
      <c r="T764" s="145">
        <v>22.018614755655648</v>
      </c>
      <c r="U764" s="145">
        <v>37.355993592878463</v>
      </c>
      <c r="V764" s="145"/>
      <c r="W764" s="145" t="s">
        <v>143</v>
      </c>
      <c r="X764" s="145" t="s">
        <v>143</v>
      </c>
      <c r="Y764" s="145">
        <v>85.361677746977733</v>
      </c>
      <c r="Z764" s="145">
        <v>99.544084119556516</v>
      </c>
      <c r="AA764" s="145">
        <v>18.062466269237714</v>
      </c>
      <c r="AB764" s="145">
        <v>25.974763242073582</v>
      </c>
      <c r="AC764" s="145">
        <v>32.891828742819669</v>
      </c>
      <c r="AD764" s="145">
        <v>41.820158442937256</v>
      </c>
    </row>
    <row r="765" spans="1:30" x14ac:dyDescent="0.25">
      <c r="A765" s="93" t="s">
        <v>5587</v>
      </c>
      <c r="B765" s="188">
        <v>8.1176791065104878E-2</v>
      </c>
      <c r="C765" s="188">
        <v>0.50449468809588671</v>
      </c>
      <c r="D765" s="188">
        <v>0.2427131571778807</v>
      </c>
      <c r="E765" s="188">
        <v>0.17161536366112776</v>
      </c>
      <c r="F765" s="187">
        <v>1</v>
      </c>
      <c r="G765" s="193">
        <v>3671</v>
      </c>
      <c r="H765" s="93"/>
      <c r="I765" s="188">
        <v>7.2999999999999995E-2</v>
      </c>
      <c r="J765" s="188">
        <v>0.09</v>
      </c>
      <c r="K765" s="188">
        <v>0.48799999999999999</v>
      </c>
      <c r="L765" s="188">
        <v>0.52100000000000002</v>
      </c>
      <c r="M765" s="188">
        <v>0.22900000000000001</v>
      </c>
      <c r="N765" s="188">
        <v>0.25700000000000001</v>
      </c>
      <c r="O765" s="188">
        <v>0.16</v>
      </c>
      <c r="P765" s="188">
        <v>0.184</v>
      </c>
      <c r="Q765" s="144"/>
      <c r="R765" s="145">
        <v>6.0238989831302305</v>
      </c>
      <c r="S765" s="145">
        <v>36.668404251324546</v>
      </c>
      <c r="T765" s="145">
        <v>17.147573852656503</v>
      </c>
      <c r="U765" s="145">
        <v>12.436715708520639</v>
      </c>
      <c r="V765" s="145"/>
      <c r="W765" s="145">
        <v>5.3399469896013594</v>
      </c>
      <c r="X765" s="145">
        <v>6.7078509766591017</v>
      </c>
      <c r="Y765" s="145">
        <v>34.998361492289725</v>
      </c>
      <c r="Z765" s="145">
        <v>38.338447010359367</v>
      </c>
      <c r="AA765" s="145">
        <v>16.02162178874767</v>
      </c>
      <c r="AB765" s="145">
        <v>18.273525916565337</v>
      </c>
      <c r="AC765" s="145">
        <v>11.46555410501646</v>
      </c>
      <c r="AD765" s="145">
        <v>13.407877312024818</v>
      </c>
    </row>
    <row r="766" spans="1:30" x14ac:dyDescent="0.25">
      <c r="A766" s="93" t="s">
        <v>5588</v>
      </c>
      <c r="B766" s="188">
        <v>0.3129908009872111</v>
      </c>
      <c r="C766" s="188">
        <v>0.5665245680951313</v>
      </c>
      <c r="D766" s="188">
        <v>3.7469149652232442E-2</v>
      </c>
      <c r="E766" s="188">
        <v>8.301548126542517E-2</v>
      </c>
      <c r="F766" s="187">
        <v>1</v>
      </c>
      <c r="G766" s="193">
        <v>4457</v>
      </c>
      <c r="H766" s="93"/>
      <c r="I766" s="188">
        <v>0.3</v>
      </c>
      <c r="J766" s="188">
        <v>0.32700000000000001</v>
      </c>
      <c r="K766" s="188">
        <v>0.55200000000000005</v>
      </c>
      <c r="L766" s="188">
        <v>0.58099999999999996</v>
      </c>
      <c r="M766" s="188">
        <v>3.2000000000000001E-2</v>
      </c>
      <c r="N766" s="188">
        <v>4.2999999999999997E-2</v>
      </c>
      <c r="O766" s="188">
        <v>7.4999999999999997E-2</v>
      </c>
      <c r="P766" s="188">
        <v>9.0999999999999998E-2</v>
      </c>
      <c r="Q766" s="144"/>
      <c r="R766" s="145">
        <v>54.412173637175648</v>
      </c>
      <c r="S766" s="145">
        <v>93.089826728488504</v>
      </c>
      <c r="T766" s="145">
        <v>5.6368731830791186</v>
      </c>
      <c r="U766" s="145">
        <v>13.785367347386776</v>
      </c>
      <c r="V766" s="145"/>
      <c r="W766" s="145">
        <v>51.556786210434389</v>
      </c>
      <c r="X766" s="145">
        <v>57.267561063916908</v>
      </c>
      <c r="Y766" s="145">
        <v>89.45881541518655</v>
      </c>
      <c r="Z766" s="145">
        <v>96.720838041790458</v>
      </c>
      <c r="AA766" s="145">
        <v>4.781932271207725</v>
      </c>
      <c r="AB766" s="145">
        <v>6.4918140949505121</v>
      </c>
      <c r="AC766" s="145">
        <v>12.380699787110863</v>
      </c>
      <c r="AD766" s="145">
        <v>15.190034907662689</v>
      </c>
    </row>
    <row r="767" spans="1:30" x14ac:dyDescent="0.25">
      <c r="A767" s="93" t="s">
        <v>5589</v>
      </c>
      <c r="B767" s="188" t="s">
        <v>143</v>
      </c>
      <c r="C767" s="188">
        <v>0.48406951484431571</v>
      </c>
      <c r="D767" s="188">
        <v>0.36133236784938449</v>
      </c>
      <c r="E767" s="188">
        <v>0.15459811730629977</v>
      </c>
      <c r="F767" s="187">
        <v>1</v>
      </c>
      <c r="G767" s="193">
        <v>2762</v>
      </c>
      <c r="H767" s="93"/>
      <c r="I767" s="188" t="s">
        <v>143</v>
      </c>
      <c r="J767" s="188" t="s">
        <v>143</v>
      </c>
      <c r="K767" s="188">
        <v>0.46500000000000002</v>
      </c>
      <c r="L767" s="188">
        <v>0.503</v>
      </c>
      <c r="M767" s="188">
        <v>0.34399999999999997</v>
      </c>
      <c r="N767" s="188">
        <v>0.379</v>
      </c>
      <c r="O767" s="188">
        <v>0.14199999999999999</v>
      </c>
      <c r="P767" s="188">
        <v>0.16900000000000001</v>
      </c>
      <c r="Q767" s="144"/>
      <c r="R767" s="145" t="s">
        <v>143</v>
      </c>
      <c r="S767" s="145">
        <v>26.579558832920409</v>
      </c>
      <c r="T767" s="145">
        <v>19.326552119362372</v>
      </c>
      <c r="U767" s="145">
        <v>8.4263276680007166</v>
      </c>
      <c r="V767" s="145"/>
      <c r="W767" s="145" t="s">
        <v>143</v>
      </c>
      <c r="X767" s="145" t="s">
        <v>143</v>
      </c>
      <c r="Y767" s="145">
        <v>25.154810570547582</v>
      </c>
      <c r="Z767" s="145">
        <v>28.004307095293235</v>
      </c>
      <c r="AA767" s="145">
        <v>18.127480336746846</v>
      </c>
      <c r="AB767" s="145">
        <v>20.525623901977898</v>
      </c>
      <c r="AC767" s="145">
        <v>7.6270816576872598</v>
      </c>
      <c r="AD767" s="145">
        <v>9.2255736783141735</v>
      </c>
    </row>
    <row r="768" spans="1:30" x14ac:dyDescent="0.25">
      <c r="A768" s="93" t="s">
        <v>5590</v>
      </c>
      <c r="B768" s="188" t="s">
        <v>143</v>
      </c>
      <c r="C768" s="188">
        <v>0.74220032840722494</v>
      </c>
      <c r="D768" s="188">
        <v>8.6793338024865122E-2</v>
      </c>
      <c r="E768" s="188">
        <v>0.17100633356790992</v>
      </c>
      <c r="F768" s="187">
        <v>1</v>
      </c>
      <c r="G768" s="193">
        <v>4263</v>
      </c>
      <c r="H768" s="93"/>
      <c r="I768" s="188" t="s">
        <v>143</v>
      </c>
      <c r="J768" s="188" t="s">
        <v>143</v>
      </c>
      <c r="K768" s="188">
        <v>0.72899999999999998</v>
      </c>
      <c r="L768" s="188">
        <v>0.755</v>
      </c>
      <c r="M768" s="188">
        <v>7.9000000000000001E-2</v>
      </c>
      <c r="N768" s="188">
        <v>9.6000000000000002E-2</v>
      </c>
      <c r="O768" s="188">
        <v>0.16</v>
      </c>
      <c r="P768" s="188">
        <v>0.183</v>
      </c>
      <c r="Q768" s="144"/>
      <c r="R768" s="145" t="s">
        <v>143</v>
      </c>
      <c r="S768" s="145">
        <v>138.43145172407313</v>
      </c>
      <c r="T768" s="145">
        <v>17.225605448912795</v>
      </c>
      <c r="U768" s="145">
        <v>31.914492559999953</v>
      </c>
      <c r="V768" s="145"/>
      <c r="W768" s="145" t="s">
        <v>143</v>
      </c>
      <c r="X768" s="145" t="s">
        <v>143</v>
      </c>
      <c r="Y768" s="145">
        <v>133.60783705423589</v>
      </c>
      <c r="Z768" s="145">
        <v>143.25506639391037</v>
      </c>
      <c r="AA768" s="145">
        <v>15.470392942023265</v>
      </c>
      <c r="AB768" s="145">
        <v>18.980817955802326</v>
      </c>
      <c r="AC768" s="145">
        <v>29.59773680379255</v>
      </c>
      <c r="AD768" s="145">
        <v>34.231248316207356</v>
      </c>
    </row>
    <row r="769" spans="1:30" x14ac:dyDescent="0.25">
      <c r="A769" s="93" t="s">
        <v>5591</v>
      </c>
      <c r="B769" s="188">
        <v>7.8924544666088461E-2</v>
      </c>
      <c r="C769" s="188">
        <v>0.45013009540329574</v>
      </c>
      <c r="D769" s="188">
        <v>0.28881179531656548</v>
      </c>
      <c r="E769" s="188">
        <v>0.18213356461405031</v>
      </c>
      <c r="F769" s="187">
        <v>1</v>
      </c>
      <c r="G769" s="193">
        <v>1153</v>
      </c>
      <c r="H769" s="93"/>
      <c r="I769" s="188">
        <v>6.5000000000000002E-2</v>
      </c>
      <c r="J769" s="188">
        <v>9.6000000000000002E-2</v>
      </c>
      <c r="K769" s="188">
        <v>0.42199999999999999</v>
      </c>
      <c r="L769" s="188">
        <v>0.47899999999999998</v>
      </c>
      <c r="M769" s="188">
        <v>0.26300000000000001</v>
      </c>
      <c r="N769" s="188">
        <v>0.316</v>
      </c>
      <c r="O769" s="188">
        <v>0.161</v>
      </c>
      <c r="P769" s="188">
        <v>0.20499999999999999</v>
      </c>
      <c r="Q769" s="144"/>
      <c r="R769" s="145">
        <v>5.5552331754229698</v>
      </c>
      <c r="S769" s="145">
        <v>29.881779989680652</v>
      </c>
      <c r="T769" s="145">
        <v>19.029845214232878</v>
      </c>
      <c r="U769" s="145">
        <v>11.623543038626238</v>
      </c>
      <c r="V769" s="145"/>
      <c r="W769" s="145">
        <v>4.4138337017818809</v>
      </c>
      <c r="X769" s="145">
        <v>6.6966326490640586</v>
      </c>
      <c r="Y769" s="145">
        <v>27.310917449301623</v>
      </c>
      <c r="Z769" s="145">
        <v>32.452642530059677</v>
      </c>
      <c r="AA769" s="145">
        <v>16.985900190125122</v>
      </c>
      <c r="AB769" s="145">
        <v>21.073790238340635</v>
      </c>
      <c r="AC769" s="145">
        <v>10.051425719842287</v>
      </c>
      <c r="AD769" s="145">
        <v>13.195660357410189</v>
      </c>
    </row>
    <row r="770" spans="1:30" x14ac:dyDescent="0.25">
      <c r="A770" s="93" t="s">
        <v>5592</v>
      </c>
      <c r="B770" s="188">
        <v>0.27802128991859737</v>
      </c>
      <c r="C770" s="188">
        <v>0.5848465873512837</v>
      </c>
      <c r="D770" s="188">
        <v>6.1365059486537255E-2</v>
      </c>
      <c r="E770" s="188">
        <v>7.576706324358172E-2</v>
      </c>
      <c r="F770" s="187">
        <v>1</v>
      </c>
      <c r="G770" s="193">
        <v>1597</v>
      </c>
      <c r="H770" s="93"/>
      <c r="I770" s="188">
        <v>0.25700000000000001</v>
      </c>
      <c r="J770" s="188">
        <v>0.30099999999999999</v>
      </c>
      <c r="K770" s="188">
        <v>0.56100000000000005</v>
      </c>
      <c r="L770" s="188">
        <v>0.60899999999999999</v>
      </c>
      <c r="M770" s="188">
        <v>5.0999999999999997E-2</v>
      </c>
      <c r="N770" s="188">
        <v>7.3999999999999996E-2</v>
      </c>
      <c r="O770" s="188">
        <v>6.4000000000000001E-2</v>
      </c>
      <c r="P770" s="188">
        <v>0.09</v>
      </c>
      <c r="Q770" s="144"/>
      <c r="R770" s="145">
        <v>47.647552651014955</v>
      </c>
      <c r="S770" s="145">
        <v>90.784227551687209</v>
      </c>
      <c r="T770" s="145">
        <v>9.6106418072167017</v>
      </c>
      <c r="U770" s="145">
        <v>11.640373348027559</v>
      </c>
      <c r="V770" s="145"/>
      <c r="W770" s="145">
        <v>43.215497204493552</v>
      </c>
      <c r="X770" s="145">
        <v>52.079608097536358</v>
      </c>
      <c r="Y770" s="145">
        <v>84.961948240677316</v>
      </c>
      <c r="Z770" s="145">
        <v>96.606506862697103</v>
      </c>
      <c r="AA770" s="145">
        <v>7.7078318090540989</v>
      </c>
      <c r="AB770" s="145">
        <v>11.513451805379304</v>
      </c>
      <c r="AC770" s="145">
        <v>9.5662704605608297</v>
      </c>
      <c r="AD770" s="145">
        <v>13.714476235494288</v>
      </c>
    </row>
    <row r="771" spans="1:30" x14ac:dyDescent="0.25">
      <c r="A771" s="93" t="s">
        <v>5593</v>
      </c>
      <c r="B771" s="188" t="s">
        <v>143</v>
      </c>
      <c r="C771" s="188">
        <v>0.41445182724252494</v>
      </c>
      <c r="D771" s="188">
        <v>0.41528239202657807</v>
      </c>
      <c r="E771" s="188">
        <v>0.17026578073089702</v>
      </c>
      <c r="F771" s="187">
        <v>1</v>
      </c>
      <c r="G771" s="193">
        <v>1204</v>
      </c>
      <c r="H771" s="93"/>
      <c r="I771" s="188" t="s">
        <v>143</v>
      </c>
      <c r="J771" s="188" t="s">
        <v>143</v>
      </c>
      <c r="K771" s="188">
        <v>0.38700000000000001</v>
      </c>
      <c r="L771" s="188">
        <v>0.443</v>
      </c>
      <c r="M771" s="188">
        <v>0.38800000000000001</v>
      </c>
      <c r="N771" s="188">
        <v>0.443</v>
      </c>
      <c r="O771" s="188">
        <v>0.15</v>
      </c>
      <c r="P771" s="188">
        <v>0.193</v>
      </c>
      <c r="Q771" s="144"/>
      <c r="R771" s="145" t="s">
        <v>143</v>
      </c>
      <c r="S771" s="145">
        <v>28.979596192655599</v>
      </c>
      <c r="T771" s="145">
        <v>29.37034526163599</v>
      </c>
      <c r="U771" s="145">
        <v>11.791177290810989</v>
      </c>
      <c r="V771" s="145"/>
      <c r="W771" s="145" t="s">
        <v>143</v>
      </c>
      <c r="X771" s="145" t="s">
        <v>143</v>
      </c>
      <c r="Y771" s="145">
        <v>26.43687859817631</v>
      </c>
      <c r="Z771" s="145">
        <v>31.522313787134888</v>
      </c>
      <c r="AA771" s="145">
        <v>26.795920991351839</v>
      </c>
      <c r="AB771" s="145">
        <v>31.944769531920141</v>
      </c>
      <c r="AC771" s="145">
        <v>10.17705546404323</v>
      </c>
      <c r="AD771" s="145">
        <v>13.405299117578748</v>
      </c>
    </row>
    <row r="772" spans="1:30" x14ac:dyDescent="0.25">
      <c r="A772" s="93" t="s">
        <v>5594</v>
      </c>
      <c r="B772" s="188" t="s">
        <v>143</v>
      </c>
      <c r="C772" s="188">
        <v>0.72382522671063476</v>
      </c>
      <c r="D772" s="188">
        <v>0.16570486397361914</v>
      </c>
      <c r="E772" s="188">
        <v>0.11046990931574609</v>
      </c>
      <c r="F772" s="187">
        <v>1</v>
      </c>
      <c r="G772" s="193">
        <v>1213</v>
      </c>
      <c r="H772" s="93"/>
      <c r="I772" s="188" t="s">
        <v>143</v>
      </c>
      <c r="J772" s="188" t="s">
        <v>143</v>
      </c>
      <c r="K772" s="188">
        <v>0.69799999999999995</v>
      </c>
      <c r="L772" s="188">
        <v>0.748</v>
      </c>
      <c r="M772" s="188">
        <v>0.14599999999999999</v>
      </c>
      <c r="N772" s="188">
        <v>0.188</v>
      </c>
      <c r="O772" s="188">
        <v>9.4E-2</v>
      </c>
      <c r="P772" s="188">
        <v>0.129</v>
      </c>
      <c r="Q772" s="144"/>
      <c r="R772" s="145" t="s">
        <v>143</v>
      </c>
      <c r="S772" s="145">
        <v>114.6809005414827</v>
      </c>
      <c r="T772" s="145">
        <v>29.881223926804026</v>
      </c>
      <c r="U772" s="145">
        <v>17.651515121712237</v>
      </c>
      <c r="V772" s="145"/>
      <c r="W772" s="145" t="s">
        <v>143</v>
      </c>
      <c r="X772" s="145" t="s">
        <v>143</v>
      </c>
      <c r="Y772" s="145">
        <v>107.0951263977003</v>
      </c>
      <c r="Z772" s="145">
        <v>122.2666746852651</v>
      </c>
      <c r="AA772" s="145">
        <v>25.750212229325015</v>
      </c>
      <c r="AB772" s="145">
        <v>34.012235624283036</v>
      </c>
      <c r="AC772" s="145">
        <v>14.662792152557689</v>
      </c>
      <c r="AD772" s="145">
        <v>20.640238090866784</v>
      </c>
    </row>
    <row r="773" spans="1:30" x14ac:dyDescent="0.25">
      <c r="A773" s="93" t="s">
        <v>5595</v>
      </c>
      <c r="B773" s="188">
        <v>8.8283378746594005E-2</v>
      </c>
      <c r="C773" s="188">
        <v>0.52752043596730247</v>
      </c>
      <c r="D773" s="188">
        <v>0.24032697547683923</v>
      </c>
      <c r="E773" s="188">
        <v>0.14386920980926429</v>
      </c>
      <c r="F773" s="187">
        <v>1</v>
      </c>
      <c r="G773" s="193">
        <v>1835</v>
      </c>
      <c r="H773" s="93"/>
      <c r="I773" s="188">
        <v>7.5999999999999998E-2</v>
      </c>
      <c r="J773" s="188">
        <v>0.10199999999999999</v>
      </c>
      <c r="K773" s="188">
        <v>0.505</v>
      </c>
      <c r="L773" s="188">
        <v>0.55000000000000004</v>
      </c>
      <c r="M773" s="188">
        <v>0.221</v>
      </c>
      <c r="N773" s="188">
        <v>0.26</v>
      </c>
      <c r="O773" s="188">
        <v>0.129</v>
      </c>
      <c r="P773" s="188">
        <v>0.161</v>
      </c>
      <c r="Q773" s="144"/>
      <c r="R773" s="145">
        <v>6.5688217741804511</v>
      </c>
      <c r="S773" s="145">
        <v>40.626087560562048</v>
      </c>
      <c r="T773" s="145">
        <v>18.825065637918392</v>
      </c>
      <c r="U773" s="145">
        <v>11.074079949085995</v>
      </c>
      <c r="V773" s="145"/>
      <c r="W773" s="145">
        <v>5.5572748291781693</v>
      </c>
      <c r="X773" s="145">
        <v>7.5803687191827329</v>
      </c>
      <c r="Y773" s="145">
        <v>38.066774618106699</v>
      </c>
      <c r="Z773" s="145">
        <v>43.185400503017398</v>
      </c>
      <c r="AA773" s="145">
        <v>17.068059511712676</v>
      </c>
      <c r="AB773" s="145">
        <v>20.582071764124109</v>
      </c>
      <c r="AC773" s="145">
        <v>9.738217437171814</v>
      </c>
      <c r="AD773" s="145">
        <v>12.409942461000176</v>
      </c>
    </row>
    <row r="774" spans="1:30" x14ac:dyDescent="0.25">
      <c r="A774" s="93" t="s">
        <v>5596</v>
      </c>
      <c r="B774" s="188">
        <v>0.31560461615654789</v>
      </c>
      <c r="C774" s="188">
        <v>0.61013547415955849</v>
      </c>
      <c r="D774" s="188">
        <v>3.5624686402408429E-2</v>
      </c>
      <c r="E774" s="188">
        <v>3.86352232814852E-2</v>
      </c>
      <c r="F774" s="187">
        <v>1</v>
      </c>
      <c r="G774" s="193">
        <v>1993</v>
      </c>
      <c r="H774" s="93"/>
      <c r="I774" s="188">
        <v>0.29599999999999999</v>
      </c>
      <c r="J774" s="188">
        <v>0.33600000000000002</v>
      </c>
      <c r="K774" s="188">
        <v>0.58899999999999997</v>
      </c>
      <c r="L774" s="188">
        <v>0.63100000000000001</v>
      </c>
      <c r="M774" s="188">
        <v>2.8000000000000001E-2</v>
      </c>
      <c r="N774" s="188">
        <v>4.4999999999999998E-2</v>
      </c>
      <c r="O774" s="188">
        <v>3.1E-2</v>
      </c>
      <c r="P774" s="188">
        <v>4.8000000000000001E-2</v>
      </c>
      <c r="Q774" s="144"/>
      <c r="R774" s="145">
        <v>48.486986873519015</v>
      </c>
      <c r="S774" s="145">
        <v>93.2243570529522</v>
      </c>
      <c r="T774" s="145">
        <v>5.2491108104370294</v>
      </c>
      <c r="U774" s="145">
        <v>5.9555832299523024</v>
      </c>
      <c r="V774" s="145"/>
      <c r="W774" s="145">
        <v>44.697713438383801</v>
      </c>
      <c r="X774" s="145">
        <v>52.27626030865423</v>
      </c>
      <c r="Y774" s="145">
        <v>87.984509152413196</v>
      </c>
      <c r="Z774" s="145">
        <v>98.464204953491205</v>
      </c>
      <c r="AA774" s="145">
        <v>4.0281193178328962</v>
      </c>
      <c r="AB774" s="145">
        <v>6.4701023030411626</v>
      </c>
      <c r="AC774" s="145">
        <v>4.6253279017964175</v>
      </c>
      <c r="AD774" s="145">
        <v>7.2858385581081873</v>
      </c>
    </row>
    <row r="775" spans="1:30" x14ac:dyDescent="0.25">
      <c r="A775" s="93" t="s">
        <v>5597</v>
      </c>
      <c r="B775" s="188" t="s">
        <v>143</v>
      </c>
      <c r="C775" s="188">
        <v>0.52260934025203853</v>
      </c>
      <c r="D775" s="188">
        <v>0.36249073387694586</v>
      </c>
      <c r="E775" s="188">
        <v>0.11489992587101557</v>
      </c>
      <c r="F775" s="187">
        <v>1</v>
      </c>
      <c r="G775" s="193">
        <v>2698</v>
      </c>
      <c r="H775" s="93"/>
      <c r="I775" s="188" t="s">
        <v>143</v>
      </c>
      <c r="J775" s="188" t="s">
        <v>143</v>
      </c>
      <c r="K775" s="188">
        <v>0.504</v>
      </c>
      <c r="L775" s="188">
        <v>0.54100000000000004</v>
      </c>
      <c r="M775" s="188">
        <v>0.34499999999999997</v>
      </c>
      <c r="N775" s="188">
        <v>0.38100000000000001</v>
      </c>
      <c r="O775" s="188">
        <v>0.10299999999999999</v>
      </c>
      <c r="P775" s="188">
        <v>0.127</v>
      </c>
      <c r="Q775" s="144"/>
      <c r="R775" s="145" t="s">
        <v>143</v>
      </c>
      <c r="S775" s="145">
        <v>58.895222238215496</v>
      </c>
      <c r="T775" s="145">
        <v>41.373258143641849</v>
      </c>
      <c r="U775" s="145">
        <v>12.984919985141255</v>
      </c>
      <c r="V775" s="145"/>
      <c r="W775" s="145" t="s">
        <v>143</v>
      </c>
      <c r="X775" s="145" t="s">
        <v>143</v>
      </c>
      <c r="Y775" s="145">
        <v>55.821061441343943</v>
      </c>
      <c r="Z775" s="145">
        <v>61.969383035087048</v>
      </c>
      <c r="AA775" s="145">
        <v>38.780235155992884</v>
      </c>
      <c r="AB775" s="145">
        <v>43.966281131290813</v>
      </c>
      <c r="AC775" s="145">
        <v>11.539431946568065</v>
      </c>
      <c r="AD775" s="145">
        <v>14.430408023714445</v>
      </c>
    </row>
    <row r="776" spans="1:30" x14ac:dyDescent="0.25">
      <c r="A776" s="93" t="s">
        <v>5598</v>
      </c>
      <c r="B776" s="188" t="s">
        <v>143</v>
      </c>
      <c r="C776" s="188">
        <v>0.77015323117921386</v>
      </c>
      <c r="D776" s="188">
        <v>9.3271152564956689E-2</v>
      </c>
      <c r="E776" s="188">
        <v>0.13657561625582945</v>
      </c>
      <c r="F776" s="187">
        <v>1</v>
      </c>
      <c r="G776" s="193">
        <v>1501</v>
      </c>
      <c r="H776" s="93"/>
      <c r="I776" s="188" t="s">
        <v>143</v>
      </c>
      <c r="J776" s="188" t="s">
        <v>143</v>
      </c>
      <c r="K776" s="188">
        <v>0.748</v>
      </c>
      <c r="L776" s="188">
        <v>0.79100000000000004</v>
      </c>
      <c r="M776" s="188">
        <v>0.08</v>
      </c>
      <c r="N776" s="188">
        <v>0.109</v>
      </c>
      <c r="O776" s="188">
        <v>0.12</v>
      </c>
      <c r="P776" s="188">
        <v>0.155</v>
      </c>
      <c r="Q776" s="144"/>
      <c r="R776" s="145" t="s">
        <v>143</v>
      </c>
      <c r="S776" s="145">
        <v>107.5328184730823</v>
      </c>
      <c r="T776" s="145">
        <v>14.864855854968237</v>
      </c>
      <c r="U776" s="145">
        <v>19.278254036030742</v>
      </c>
      <c r="V776" s="145"/>
      <c r="W776" s="145" t="s">
        <v>143</v>
      </c>
      <c r="X776" s="145" t="s">
        <v>143</v>
      </c>
      <c r="Y776" s="145">
        <v>101.33386776110461</v>
      </c>
      <c r="Z776" s="145">
        <v>113.73176918505999</v>
      </c>
      <c r="AA776" s="145">
        <v>12.402489005304746</v>
      </c>
      <c r="AB776" s="145">
        <v>17.32722270463173</v>
      </c>
      <c r="AC776" s="145">
        <v>16.639208769042764</v>
      </c>
      <c r="AD776" s="145">
        <v>21.917299303018719</v>
      </c>
    </row>
    <row r="777" spans="1:30" x14ac:dyDescent="0.25">
      <c r="A777" s="93" t="s">
        <v>5599</v>
      </c>
      <c r="B777" s="188">
        <v>6.235294117647059E-2</v>
      </c>
      <c r="C777" s="188">
        <v>0.57058823529411762</v>
      </c>
      <c r="D777" s="188">
        <v>0.28235294117647058</v>
      </c>
      <c r="E777" s="188">
        <v>8.4705882352941173E-2</v>
      </c>
      <c r="F777" s="187">
        <v>1</v>
      </c>
      <c r="G777" s="193">
        <v>850</v>
      </c>
      <c r="H777" s="93"/>
      <c r="I777" s="188">
        <v>4.8000000000000001E-2</v>
      </c>
      <c r="J777" s="188">
        <v>8.1000000000000003E-2</v>
      </c>
      <c r="K777" s="188">
        <v>0.53700000000000003</v>
      </c>
      <c r="L777" s="188">
        <v>0.60299999999999998</v>
      </c>
      <c r="M777" s="188">
        <v>0.253</v>
      </c>
      <c r="N777" s="188">
        <v>0.314</v>
      </c>
      <c r="O777" s="188">
        <v>6.8000000000000005E-2</v>
      </c>
      <c r="P777" s="188">
        <v>0.105</v>
      </c>
      <c r="Q777" s="144"/>
      <c r="R777" s="145">
        <v>3.8747784333484327</v>
      </c>
      <c r="S777" s="145">
        <v>37.507741927091296</v>
      </c>
      <c r="T777" s="145">
        <v>18.378877641294519</v>
      </c>
      <c r="U777" s="145">
        <v>5.4923141487029916</v>
      </c>
      <c r="V777" s="145"/>
      <c r="W777" s="145">
        <v>2.8315846018177542</v>
      </c>
      <c r="X777" s="145">
        <v>4.9179722648791113</v>
      </c>
      <c r="Y777" s="145">
        <v>34.169589825682095</v>
      </c>
      <c r="Z777" s="145">
        <v>40.845894028500496</v>
      </c>
      <c r="AA777" s="145">
        <v>16.053628798421748</v>
      </c>
      <c r="AB777" s="145">
        <v>20.70412648416729</v>
      </c>
      <c r="AC777" s="145">
        <v>4.2236543062444545</v>
      </c>
      <c r="AD777" s="145">
        <v>6.7609739911615288</v>
      </c>
    </row>
    <row r="778" spans="1:30" x14ac:dyDescent="0.25">
      <c r="A778" s="93" t="s">
        <v>5600</v>
      </c>
      <c r="B778" s="188">
        <v>0.30769230769230771</v>
      </c>
      <c r="C778" s="188">
        <v>0.58241758241758246</v>
      </c>
      <c r="D778" s="188">
        <v>7.783882783882784E-2</v>
      </c>
      <c r="E778" s="188">
        <v>3.2051282051282048E-2</v>
      </c>
      <c r="F778" s="187">
        <v>1</v>
      </c>
      <c r="G778" s="193">
        <v>1092</v>
      </c>
      <c r="H778" s="93"/>
      <c r="I778" s="188">
        <v>0.28100000000000003</v>
      </c>
      <c r="J778" s="188">
        <v>0.33600000000000002</v>
      </c>
      <c r="K778" s="188">
        <v>0.55300000000000005</v>
      </c>
      <c r="L778" s="188">
        <v>0.61099999999999999</v>
      </c>
      <c r="M778" s="188">
        <v>6.3E-2</v>
      </c>
      <c r="N778" s="188">
        <v>9.5000000000000001E-2</v>
      </c>
      <c r="O778" s="188">
        <v>2.3E-2</v>
      </c>
      <c r="P778" s="188">
        <v>4.3999999999999997E-2</v>
      </c>
      <c r="Q778" s="144"/>
      <c r="R778" s="145">
        <v>47.024414460502591</v>
      </c>
      <c r="S778" s="145">
        <v>85.163786556178991</v>
      </c>
      <c r="T778" s="145">
        <v>11.55796257864325</v>
      </c>
      <c r="U778" s="145">
        <v>4.5247792656893706</v>
      </c>
      <c r="V778" s="145"/>
      <c r="W778" s="145">
        <v>41.996245889057242</v>
      </c>
      <c r="X778" s="145">
        <v>52.05258303194794</v>
      </c>
      <c r="Y778" s="145">
        <v>78.544937510713339</v>
      </c>
      <c r="Z778" s="145">
        <v>91.782635601644643</v>
      </c>
      <c r="AA778" s="145">
        <v>9.1008339472799946</v>
      </c>
      <c r="AB778" s="145">
        <v>14.015091210006506</v>
      </c>
      <c r="AC778" s="145">
        <v>3.0257177780323108</v>
      </c>
      <c r="AD778" s="145">
        <v>6.0238407533464304</v>
      </c>
    </row>
    <row r="779" spans="1:30" x14ac:dyDescent="0.25">
      <c r="A779" s="93" t="s">
        <v>5601</v>
      </c>
      <c r="B779" s="188" t="s">
        <v>143</v>
      </c>
      <c r="C779" s="188">
        <v>0.5056726094003241</v>
      </c>
      <c r="D779" s="188">
        <v>0.41572123176661263</v>
      </c>
      <c r="E779" s="188">
        <v>7.8606158833063211E-2</v>
      </c>
      <c r="F779" s="187">
        <v>0.99999999999999989</v>
      </c>
      <c r="G779" s="193">
        <v>1234</v>
      </c>
      <c r="H779" s="93"/>
      <c r="I779" s="188" t="s">
        <v>143</v>
      </c>
      <c r="J779" s="188" t="s">
        <v>143</v>
      </c>
      <c r="K779" s="188">
        <v>0.47799999999999998</v>
      </c>
      <c r="L779" s="188">
        <v>0.53400000000000003</v>
      </c>
      <c r="M779" s="188">
        <v>0.38900000000000001</v>
      </c>
      <c r="N779" s="188">
        <v>0.443</v>
      </c>
      <c r="O779" s="188">
        <v>6.5000000000000002E-2</v>
      </c>
      <c r="P779" s="188">
        <v>9.5000000000000001E-2</v>
      </c>
      <c r="Q779" s="144"/>
      <c r="R779" s="145" t="s">
        <v>143</v>
      </c>
      <c r="S779" s="145">
        <v>48.642407773673781</v>
      </c>
      <c r="T779" s="145">
        <v>40.410822534530766</v>
      </c>
      <c r="U779" s="145">
        <v>7.4205173629856018</v>
      </c>
      <c r="V779" s="145"/>
      <c r="W779" s="145" t="s">
        <v>143</v>
      </c>
      <c r="X779" s="145" t="s">
        <v>143</v>
      </c>
      <c r="Y779" s="145">
        <v>44.82578848649181</v>
      </c>
      <c r="Z779" s="145">
        <v>52.459027060855753</v>
      </c>
      <c r="AA779" s="145">
        <v>36.913826989054286</v>
      </c>
      <c r="AB779" s="145">
        <v>43.907818080007246</v>
      </c>
      <c r="AC779" s="145">
        <v>5.9437761688138879</v>
      </c>
      <c r="AD779" s="145">
        <v>8.8972585571573148</v>
      </c>
    </row>
    <row r="780" spans="1:30" x14ac:dyDescent="0.25">
      <c r="A780" s="93" t="s">
        <v>5602</v>
      </c>
      <c r="B780" s="188" t="s">
        <v>143</v>
      </c>
      <c r="C780" s="188">
        <v>0.81052631578947365</v>
      </c>
      <c r="D780" s="188">
        <v>9.8245614035087719E-2</v>
      </c>
      <c r="E780" s="188">
        <v>9.1228070175438603E-2</v>
      </c>
      <c r="F780" s="187">
        <v>1</v>
      </c>
      <c r="G780" s="193">
        <v>855</v>
      </c>
      <c r="H780" s="93"/>
      <c r="I780" s="188" t="s">
        <v>143</v>
      </c>
      <c r="J780" s="188" t="s">
        <v>143</v>
      </c>
      <c r="K780" s="188">
        <v>0.78300000000000003</v>
      </c>
      <c r="L780" s="188">
        <v>0.83499999999999996</v>
      </c>
      <c r="M780" s="188">
        <v>0.08</v>
      </c>
      <c r="N780" s="188">
        <v>0.12</v>
      </c>
      <c r="O780" s="188">
        <v>7.3999999999999996E-2</v>
      </c>
      <c r="P780" s="188">
        <v>0.112</v>
      </c>
      <c r="Q780" s="144"/>
      <c r="R780" s="145" t="s">
        <v>143</v>
      </c>
      <c r="S780" s="145">
        <v>118.8200105586193</v>
      </c>
      <c r="T780" s="145">
        <v>17.376780079597257</v>
      </c>
      <c r="U780" s="145">
        <v>13.231889558159009</v>
      </c>
      <c r="V780" s="145"/>
      <c r="W780" s="145" t="s">
        <v>143</v>
      </c>
      <c r="X780" s="145" t="s">
        <v>143</v>
      </c>
      <c r="Y780" s="145">
        <v>109.9733565851283</v>
      </c>
      <c r="Z780" s="145">
        <v>127.6666645321103</v>
      </c>
      <c r="AA780" s="145">
        <v>13.660694277294015</v>
      </c>
      <c r="AB780" s="145">
        <v>21.092865881900501</v>
      </c>
      <c r="AC780" s="145">
        <v>10.295385283810948</v>
      </c>
      <c r="AD780" s="145">
        <v>16.168393832507071</v>
      </c>
    </row>
    <row r="781" spans="1:30" x14ac:dyDescent="0.25">
      <c r="A781" s="93" t="s">
        <v>5603</v>
      </c>
      <c r="B781" s="188">
        <v>5.1442910915934753E-2</v>
      </c>
      <c r="C781" s="188">
        <v>0.52070263488080304</v>
      </c>
      <c r="D781" s="188">
        <v>0.28481806775407781</v>
      </c>
      <c r="E781" s="188">
        <v>0.14303638644918445</v>
      </c>
      <c r="F781" s="187">
        <v>1</v>
      </c>
      <c r="G781" s="193">
        <v>797</v>
      </c>
      <c r="H781" s="93"/>
      <c r="I781" s="188">
        <v>3.7999999999999999E-2</v>
      </c>
      <c r="J781" s="188">
        <v>6.9000000000000006E-2</v>
      </c>
      <c r="K781" s="188">
        <v>0.48599999999999999</v>
      </c>
      <c r="L781" s="188">
        <v>0.55500000000000005</v>
      </c>
      <c r="M781" s="188">
        <v>0.255</v>
      </c>
      <c r="N781" s="188">
        <v>0.317</v>
      </c>
      <c r="O781" s="188">
        <v>0.12</v>
      </c>
      <c r="P781" s="188">
        <v>0.16900000000000001</v>
      </c>
      <c r="Q781" s="144"/>
      <c r="R781" s="145">
        <v>3.4185006802602085</v>
      </c>
      <c r="S781" s="145">
        <v>35.051597750301262</v>
      </c>
      <c r="T781" s="145">
        <v>19.177227377139115</v>
      </c>
      <c r="U781" s="145">
        <v>9.484713201200794</v>
      </c>
      <c r="V781" s="145"/>
      <c r="W781" s="145">
        <v>2.372095662200417</v>
      </c>
      <c r="X781" s="145">
        <v>4.4649056983199999</v>
      </c>
      <c r="Y781" s="145">
        <v>31.679191837164744</v>
      </c>
      <c r="Z781" s="145">
        <v>38.42400366343778</v>
      </c>
      <c r="AA781" s="145">
        <v>16.682466296175274</v>
      </c>
      <c r="AB781" s="145">
        <v>21.671988458102955</v>
      </c>
      <c r="AC781" s="145">
        <v>7.7435966302122088</v>
      </c>
      <c r="AD781" s="145">
        <v>11.22582977218938</v>
      </c>
    </row>
    <row r="782" spans="1:30" x14ac:dyDescent="0.25">
      <c r="A782" s="93" t="s">
        <v>5604</v>
      </c>
      <c r="B782" s="188">
        <v>0.2260111022997621</v>
      </c>
      <c r="C782" s="188">
        <v>0.60824742268041232</v>
      </c>
      <c r="D782" s="188">
        <v>5.471847739888977E-2</v>
      </c>
      <c r="E782" s="188">
        <v>0.11102299762093576</v>
      </c>
      <c r="F782" s="187">
        <v>1</v>
      </c>
      <c r="G782" s="193">
        <v>1261</v>
      </c>
      <c r="H782" s="93"/>
      <c r="I782" s="188">
        <v>0.20399999999999999</v>
      </c>
      <c r="J782" s="188">
        <v>0.25</v>
      </c>
      <c r="K782" s="188">
        <v>0.58099999999999996</v>
      </c>
      <c r="L782" s="188">
        <v>0.63500000000000001</v>
      </c>
      <c r="M782" s="188">
        <v>4.2999999999999997E-2</v>
      </c>
      <c r="N782" s="188">
        <v>6.9000000000000006E-2</v>
      </c>
      <c r="O782" s="188">
        <v>9.5000000000000001E-2</v>
      </c>
      <c r="P782" s="188">
        <v>0.13</v>
      </c>
      <c r="Q782" s="144"/>
      <c r="R782" s="145">
        <v>39.385682616970279</v>
      </c>
      <c r="S782" s="145">
        <v>95.663535915478604</v>
      </c>
      <c r="T782" s="145">
        <v>10.249058037583403</v>
      </c>
      <c r="U782" s="145">
        <v>16.888663017349757</v>
      </c>
      <c r="V782" s="145"/>
      <c r="W782" s="145">
        <v>34.812989896974408</v>
      </c>
      <c r="X782" s="145">
        <v>43.958375336966149</v>
      </c>
      <c r="Y782" s="145">
        <v>88.893284157729184</v>
      </c>
      <c r="Z782" s="145">
        <v>102.43378767322803</v>
      </c>
      <c r="AA782" s="145">
        <v>7.8307285110305296</v>
      </c>
      <c r="AB782" s="145">
        <v>12.667387564136277</v>
      </c>
      <c r="AC782" s="145">
        <v>14.091052037815055</v>
      </c>
      <c r="AD782" s="145">
        <v>19.686273996884459</v>
      </c>
    </row>
    <row r="783" spans="1:30" x14ac:dyDescent="0.25">
      <c r="A783" s="93" t="s">
        <v>5605</v>
      </c>
      <c r="B783" s="188" t="s">
        <v>143</v>
      </c>
      <c r="C783" s="188">
        <v>0.40048840048840051</v>
      </c>
      <c r="D783" s="188">
        <v>0.38583638583638585</v>
      </c>
      <c r="E783" s="188">
        <v>0.21367521367521367</v>
      </c>
      <c r="F783" s="187">
        <v>1</v>
      </c>
      <c r="G783" s="193">
        <v>819</v>
      </c>
      <c r="H783" s="93"/>
      <c r="I783" s="188" t="s">
        <v>143</v>
      </c>
      <c r="J783" s="188" t="s">
        <v>143</v>
      </c>
      <c r="K783" s="188">
        <v>0.36699999999999999</v>
      </c>
      <c r="L783" s="188">
        <v>0.434</v>
      </c>
      <c r="M783" s="188">
        <v>0.35299999999999998</v>
      </c>
      <c r="N783" s="188">
        <v>0.42</v>
      </c>
      <c r="O783" s="188">
        <v>0.187</v>
      </c>
      <c r="P783" s="188">
        <v>0.24299999999999999</v>
      </c>
      <c r="Q783" s="144"/>
      <c r="R783" s="145" t="s">
        <v>143</v>
      </c>
      <c r="S783" s="145">
        <v>28.533005712842975</v>
      </c>
      <c r="T783" s="145">
        <v>28.211721078486228</v>
      </c>
      <c r="U783" s="145">
        <v>15.226740418568166</v>
      </c>
      <c r="V783" s="145"/>
      <c r="W783" s="145" t="s">
        <v>143</v>
      </c>
      <c r="X783" s="145" t="s">
        <v>143</v>
      </c>
      <c r="Y783" s="145">
        <v>25.44508121575884</v>
      </c>
      <c r="Z783" s="145">
        <v>31.62093020992711</v>
      </c>
      <c r="AA783" s="145">
        <v>25.101135805615183</v>
      </c>
      <c r="AB783" s="145">
        <v>31.322306351357273</v>
      </c>
      <c r="AC783" s="145">
        <v>12.970714986730819</v>
      </c>
      <c r="AD783" s="145">
        <v>17.482765850405514</v>
      </c>
    </row>
    <row r="784" spans="1:30" x14ac:dyDescent="0.25">
      <c r="A784" s="93" t="s">
        <v>5606</v>
      </c>
      <c r="B784" s="188" t="s">
        <v>143</v>
      </c>
      <c r="C784" s="188">
        <v>0.67387033398821217</v>
      </c>
      <c r="D784" s="188">
        <v>9.4302554027504912E-2</v>
      </c>
      <c r="E784" s="188">
        <v>0.23182711198428291</v>
      </c>
      <c r="F784" s="187">
        <v>1</v>
      </c>
      <c r="G784" s="193">
        <v>1018</v>
      </c>
      <c r="H784" s="93"/>
      <c r="I784" s="188" t="s">
        <v>143</v>
      </c>
      <c r="J784" s="188" t="s">
        <v>143</v>
      </c>
      <c r="K784" s="188">
        <v>0.64400000000000002</v>
      </c>
      <c r="L784" s="188">
        <v>0.70199999999999996</v>
      </c>
      <c r="M784" s="188">
        <v>7.8E-2</v>
      </c>
      <c r="N784" s="188">
        <v>0.114</v>
      </c>
      <c r="O784" s="188">
        <v>0.20699999999999999</v>
      </c>
      <c r="P784" s="188">
        <v>0.25900000000000001</v>
      </c>
      <c r="Q784" s="144"/>
      <c r="R784" s="145" t="s">
        <v>143</v>
      </c>
      <c r="S784" s="145">
        <v>131.47751098723322</v>
      </c>
      <c r="T784" s="145">
        <v>22.686254451951527</v>
      </c>
      <c r="U784" s="145">
        <v>46.552168415576276</v>
      </c>
      <c r="V784" s="145"/>
      <c r="W784" s="145" t="s">
        <v>143</v>
      </c>
      <c r="X784" s="145" t="s">
        <v>143</v>
      </c>
      <c r="Y784" s="145">
        <v>121.63863498363256</v>
      </c>
      <c r="Z784" s="145">
        <v>141.31638699083388</v>
      </c>
      <c r="AA784" s="145">
        <v>18.148058399403194</v>
      </c>
      <c r="AB784" s="145">
        <v>27.22445050449986</v>
      </c>
      <c r="AC784" s="145">
        <v>40.612803827952888</v>
      </c>
      <c r="AD784" s="145">
        <v>52.491533003199663</v>
      </c>
    </row>
    <row r="785" spans="1:30" x14ac:dyDescent="0.25">
      <c r="A785" s="93" t="s">
        <v>5607</v>
      </c>
      <c r="B785" s="188">
        <v>7.7545515846257587E-2</v>
      </c>
      <c r="C785" s="188">
        <v>0.52933243425488874</v>
      </c>
      <c r="D785" s="188">
        <v>0.24881995954146999</v>
      </c>
      <c r="E785" s="188">
        <v>0.14430209035738367</v>
      </c>
      <c r="F785" s="187">
        <v>1</v>
      </c>
      <c r="G785" s="193">
        <v>1483</v>
      </c>
      <c r="H785" s="93"/>
      <c r="I785" s="188">
        <v>6.5000000000000002E-2</v>
      </c>
      <c r="J785" s="188">
        <v>9.1999999999999998E-2</v>
      </c>
      <c r="K785" s="188">
        <v>0.504</v>
      </c>
      <c r="L785" s="188">
        <v>0.55500000000000005</v>
      </c>
      <c r="M785" s="188">
        <v>0.22700000000000001</v>
      </c>
      <c r="N785" s="188">
        <v>0.27100000000000002</v>
      </c>
      <c r="O785" s="188">
        <v>0.127</v>
      </c>
      <c r="P785" s="188">
        <v>0.16300000000000001</v>
      </c>
      <c r="Q785" s="144"/>
      <c r="R785" s="145">
        <v>5.4616272481495782</v>
      </c>
      <c r="S785" s="145">
        <v>39.725258986317684</v>
      </c>
      <c r="T785" s="145">
        <v>19.224945603009971</v>
      </c>
      <c r="U785" s="145">
        <v>10.754262330943876</v>
      </c>
      <c r="V785" s="145"/>
      <c r="W785" s="145">
        <v>4.4634004888852825</v>
      </c>
      <c r="X785" s="145">
        <v>6.4598540074138739</v>
      </c>
      <c r="Y785" s="145">
        <v>36.946262611599337</v>
      </c>
      <c r="Z785" s="145">
        <v>42.50425536103603</v>
      </c>
      <c r="AA785" s="145">
        <v>17.263356646085061</v>
      </c>
      <c r="AB785" s="145">
        <v>21.186534559934881</v>
      </c>
      <c r="AC785" s="145">
        <v>9.3133757034907969</v>
      </c>
      <c r="AD785" s="145">
        <v>12.195148958396954</v>
      </c>
    </row>
    <row r="786" spans="1:30" x14ac:dyDescent="0.25">
      <c r="A786" s="93" t="s">
        <v>5608</v>
      </c>
      <c r="B786" s="188">
        <v>0.31301289566236812</v>
      </c>
      <c r="C786" s="188">
        <v>0.58675263774912079</v>
      </c>
      <c r="D786" s="188">
        <v>4.4548651817116064E-2</v>
      </c>
      <c r="E786" s="188">
        <v>5.5685814771395073E-2</v>
      </c>
      <c r="F786" s="187">
        <v>1</v>
      </c>
      <c r="G786" s="193">
        <v>1706</v>
      </c>
      <c r="H786" s="93"/>
      <c r="I786" s="188">
        <v>0.29099999999999998</v>
      </c>
      <c r="J786" s="188">
        <v>0.33500000000000002</v>
      </c>
      <c r="K786" s="188">
        <v>0.56299999999999994</v>
      </c>
      <c r="L786" s="188">
        <v>0.61</v>
      </c>
      <c r="M786" s="188">
        <v>3.5999999999999997E-2</v>
      </c>
      <c r="N786" s="188">
        <v>5.5E-2</v>
      </c>
      <c r="O786" s="188">
        <v>4.5999999999999999E-2</v>
      </c>
      <c r="P786" s="188">
        <v>6.8000000000000005E-2</v>
      </c>
      <c r="Q786" s="144"/>
      <c r="R786" s="145">
        <v>49.234205957804797</v>
      </c>
      <c r="S786" s="145">
        <v>92.426460265159875</v>
      </c>
      <c r="T786" s="145">
        <v>6.9730682555388945</v>
      </c>
      <c r="U786" s="145">
        <v>8.7090786830565445</v>
      </c>
      <c r="V786" s="145"/>
      <c r="W786" s="145">
        <v>45.05828393069914</v>
      </c>
      <c r="X786" s="145">
        <v>53.410127984910453</v>
      </c>
      <c r="Y786" s="145">
        <v>86.700671086486082</v>
      </c>
      <c r="Z786" s="145">
        <v>98.152249443833668</v>
      </c>
      <c r="AA786" s="145">
        <v>5.4053313157884011</v>
      </c>
      <c r="AB786" s="145">
        <v>8.5408051952893889</v>
      </c>
      <c r="AC786" s="145">
        <v>6.9577547487537741</v>
      </c>
      <c r="AD786" s="145">
        <v>10.460402617359314</v>
      </c>
    </row>
    <row r="787" spans="1:30" x14ac:dyDescent="0.25">
      <c r="A787" s="93" t="s">
        <v>5609</v>
      </c>
      <c r="B787" s="188" t="s">
        <v>143</v>
      </c>
      <c r="C787" s="188">
        <v>0.51002570694087401</v>
      </c>
      <c r="D787" s="188">
        <v>0.36760925449871468</v>
      </c>
      <c r="E787" s="188">
        <v>0.12236503856041131</v>
      </c>
      <c r="F787" s="187">
        <v>1</v>
      </c>
      <c r="G787" s="193">
        <v>1945</v>
      </c>
      <c r="H787" s="93"/>
      <c r="I787" s="188" t="s">
        <v>143</v>
      </c>
      <c r="J787" s="188" t="s">
        <v>143</v>
      </c>
      <c r="K787" s="188">
        <v>0.48799999999999999</v>
      </c>
      <c r="L787" s="188">
        <v>0.53200000000000003</v>
      </c>
      <c r="M787" s="188">
        <v>0.34599999999999997</v>
      </c>
      <c r="N787" s="188">
        <v>0.38900000000000001</v>
      </c>
      <c r="O787" s="188">
        <v>0.109</v>
      </c>
      <c r="P787" s="188">
        <v>0.13800000000000001</v>
      </c>
      <c r="Q787" s="144"/>
      <c r="R787" s="145" t="s">
        <v>143</v>
      </c>
      <c r="S787" s="145">
        <v>50.141969139643436</v>
      </c>
      <c r="T787" s="145">
        <v>36.698061027456674</v>
      </c>
      <c r="U787" s="145">
        <v>11.979226878757309</v>
      </c>
      <c r="V787" s="145"/>
      <c r="W787" s="145" t="s">
        <v>143</v>
      </c>
      <c r="X787" s="145" t="s">
        <v>143</v>
      </c>
      <c r="Y787" s="145">
        <v>47.021631279744007</v>
      </c>
      <c r="Z787" s="145">
        <v>53.262306999542865</v>
      </c>
      <c r="AA787" s="145">
        <v>34.008098878430118</v>
      </c>
      <c r="AB787" s="145">
        <v>39.38802317648323</v>
      </c>
      <c r="AC787" s="145">
        <v>10.457290903012325</v>
      </c>
      <c r="AD787" s="145">
        <v>13.501162854502294</v>
      </c>
    </row>
    <row r="788" spans="1:30" x14ac:dyDescent="0.25">
      <c r="A788" s="93" t="s">
        <v>5610</v>
      </c>
      <c r="B788" s="188" t="s">
        <v>143</v>
      </c>
      <c r="C788" s="188">
        <v>0.73029772329246934</v>
      </c>
      <c r="D788" s="188">
        <v>8.493870402802102E-2</v>
      </c>
      <c r="E788" s="188">
        <v>0.18476357267950963</v>
      </c>
      <c r="F788" s="187">
        <v>1</v>
      </c>
      <c r="G788" s="193">
        <v>1142</v>
      </c>
      <c r="H788" s="93"/>
      <c r="I788" s="188" t="s">
        <v>143</v>
      </c>
      <c r="J788" s="188" t="s">
        <v>143</v>
      </c>
      <c r="K788" s="188">
        <v>0.70399999999999996</v>
      </c>
      <c r="L788" s="188">
        <v>0.755</v>
      </c>
      <c r="M788" s="188">
        <v>7.0000000000000007E-2</v>
      </c>
      <c r="N788" s="188">
        <v>0.10299999999999999</v>
      </c>
      <c r="O788" s="188">
        <v>0.16300000000000001</v>
      </c>
      <c r="P788" s="188">
        <v>0.20799999999999999</v>
      </c>
      <c r="Q788" s="144"/>
      <c r="R788" s="145" t="s">
        <v>143</v>
      </c>
      <c r="S788" s="145">
        <v>91.584735776579137</v>
      </c>
      <c r="T788" s="145">
        <v>12.422440060408306</v>
      </c>
      <c r="U788" s="145">
        <v>23.692084171979005</v>
      </c>
      <c r="V788" s="145"/>
      <c r="W788" s="145" t="s">
        <v>143</v>
      </c>
      <c r="X788" s="145" t="s">
        <v>143</v>
      </c>
      <c r="Y788" s="145">
        <v>85.368948504361853</v>
      </c>
      <c r="Z788" s="145">
        <v>97.800523048796421</v>
      </c>
      <c r="AA788" s="145">
        <v>9.9502769925284937</v>
      </c>
      <c r="AB788" s="145">
        <v>14.894603128288118</v>
      </c>
      <c r="AC788" s="145">
        <v>20.495264709161223</v>
      </c>
      <c r="AD788" s="145">
        <v>26.888903634796787</v>
      </c>
    </row>
    <row r="789" spans="1:30" x14ac:dyDescent="0.25">
      <c r="A789" s="93" t="s">
        <v>5611</v>
      </c>
      <c r="B789" s="188">
        <v>6.3970588235294112E-2</v>
      </c>
      <c r="C789" s="188">
        <v>0.57573529411764701</v>
      </c>
      <c r="D789" s="188">
        <v>0.25147058823529411</v>
      </c>
      <c r="E789" s="188">
        <v>0.10882352941176471</v>
      </c>
      <c r="F789" s="187">
        <v>1</v>
      </c>
      <c r="G789" s="193">
        <v>1360</v>
      </c>
      <c r="H789" s="93"/>
      <c r="I789" s="188">
        <v>5.1999999999999998E-2</v>
      </c>
      <c r="J789" s="188">
        <v>7.8E-2</v>
      </c>
      <c r="K789" s="188">
        <v>0.54900000000000004</v>
      </c>
      <c r="L789" s="188">
        <v>0.60199999999999998</v>
      </c>
      <c r="M789" s="188">
        <v>0.22900000000000001</v>
      </c>
      <c r="N789" s="188">
        <v>0.27500000000000002</v>
      </c>
      <c r="O789" s="188">
        <v>9.2999999999999999E-2</v>
      </c>
      <c r="P789" s="188">
        <v>0.126</v>
      </c>
      <c r="Q789" s="144"/>
      <c r="R789" s="145">
        <v>4.2510109787862129</v>
      </c>
      <c r="S789" s="145">
        <v>41.039710537616997</v>
      </c>
      <c r="T789" s="145">
        <v>17.877486926034237</v>
      </c>
      <c r="U789" s="145">
        <v>7.645079830720996</v>
      </c>
      <c r="V789" s="145"/>
      <c r="W789" s="145">
        <v>3.3577287961926157</v>
      </c>
      <c r="X789" s="145">
        <v>5.1442931613798102</v>
      </c>
      <c r="Y789" s="145">
        <v>38.165096915508727</v>
      </c>
      <c r="Z789" s="145">
        <v>43.914324159725268</v>
      </c>
      <c r="AA789" s="145">
        <v>15.982747520247475</v>
      </c>
      <c r="AB789" s="145">
        <v>19.772226331820999</v>
      </c>
      <c r="AC789" s="145">
        <v>6.4133733163226347</v>
      </c>
      <c r="AD789" s="145">
        <v>8.8767863451193563</v>
      </c>
    </row>
    <row r="790" spans="1:30" x14ac:dyDescent="0.25">
      <c r="A790" s="93" t="s">
        <v>5612</v>
      </c>
      <c r="B790" s="188">
        <v>0.33814303638644916</v>
      </c>
      <c r="C790" s="188">
        <v>0.57653701380175659</v>
      </c>
      <c r="D790" s="188">
        <v>4.51693851944793E-2</v>
      </c>
      <c r="E790" s="188">
        <v>4.0150564617314928E-2</v>
      </c>
      <c r="F790" s="187">
        <v>1</v>
      </c>
      <c r="G790" s="193">
        <v>1594</v>
      </c>
      <c r="H790" s="93"/>
      <c r="I790" s="188">
        <v>0.315</v>
      </c>
      <c r="J790" s="188">
        <v>0.36199999999999999</v>
      </c>
      <c r="K790" s="188">
        <v>0.55200000000000005</v>
      </c>
      <c r="L790" s="188">
        <v>0.60099999999999998</v>
      </c>
      <c r="M790" s="188">
        <v>3.5999999999999997E-2</v>
      </c>
      <c r="N790" s="188">
        <v>5.7000000000000002E-2</v>
      </c>
      <c r="O790" s="188">
        <v>3.2000000000000001E-2</v>
      </c>
      <c r="P790" s="188">
        <v>5.0999999999999997E-2</v>
      </c>
      <c r="Q790" s="144"/>
      <c r="R790" s="145">
        <v>53.397905444432077</v>
      </c>
      <c r="S790" s="145">
        <v>88.895166831246755</v>
      </c>
      <c r="T790" s="145">
        <v>6.5352296364457487</v>
      </c>
      <c r="U790" s="145">
        <v>6.0704686302033455</v>
      </c>
      <c r="V790" s="145"/>
      <c r="W790" s="145">
        <v>48.88988464933972</v>
      </c>
      <c r="X790" s="145">
        <v>57.905926239524433</v>
      </c>
      <c r="Y790" s="145">
        <v>83.147700114355843</v>
      </c>
      <c r="Z790" s="145">
        <v>94.642633548137667</v>
      </c>
      <c r="AA790" s="145">
        <v>5.0256686068820011</v>
      </c>
      <c r="AB790" s="145">
        <v>8.0447906660094972</v>
      </c>
      <c r="AC790" s="145">
        <v>4.5832038158035253</v>
      </c>
      <c r="AD790" s="145">
        <v>7.5577334446031657</v>
      </c>
    </row>
    <row r="791" spans="1:30" x14ac:dyDescent="0.25">
      <c r="A791" s="93" t="s">
        <v>5613</v>
      </c>
      <c r="B791" s="188" t="s">
        <v>143</v>
      </c>
      <c r="C791" s="188">
        <v>0.5482388973966309</v>
      </c>
      <c r="D791" s="188">
        <v>0.31776416539050534</v>
      </c>
      <c r="E791" s="188">
        <v>0.13399693721286371</v>
      </c>
      <c r="F791" s="187">
        <v>1</v>
      </c>
      <c r="G791" s="193">
        <v>1306</v>
      </c>
      <c r="H791" s="93"/>
      <c r="I791" s="188" t="s">
        <v>143</v>
      </c>
      <c r="J791" s="188" t="s">
        <v>143</v>
      </c>
      <c r="K791" s="188">
        <v>0.52100000000000002</v>
      </c>
      <c r="L791" s="188">
        <v>0.57499999999999996</v>
      </c>
      <c r="M791" s="188">
        <v>0.29299999999999998</v>
      </c>
      <c r="N791" s="188">
        <v>0.34399999999999997</v>
      </c>
      <c r="O791" s="188">
        <v>0.11700000000000001</v>
      </c>
      <c r="P791" s="188">
        <v>0.154</v>
      </c>
      <c r="Q791" s="144"/>
      <c r="R791" s="145" t="s">
        <v>143</v>
      </c>
      <c r="S791" s="145">
        <v>37.299605094984152</v>
      </c>
      <c r="T791" s="145">
        <v>21.915851580157067</v>
      </c>
      <c r="U791" s="145">
        <v>9.2288891400031936</v>
      </c>
      <c r="V791" s="145"/>
      <c r="W791" s="145" t="s">
        <v>143</v>
      </c>
      <c r="X791" s="145" t="s">
        <v>143</v>
      </c>
      <c r="Y791" s="145">
        <v>34.567459783193705</v>
      </c>
      <c r="Z791" s="145">
        <v>40.031750406774599</v>
      </c>
      <c r="AA791" s="145">
        <v>19.807270168637569</v>
      </c>
      <c r="AB791" s="145">
        <v>24.024432991676566</v>
      </c>
      <c r="AC791" s="145">
        <v>7.8615177896605335</v>
      </c>
      <c r="AD791" s="145">
        <v>10.596260490345854</v>
      </c>
    </row>
    <row r="792" spans="1:30" x14ac:dyDescent="0.25">
      <c r="A792" s="93" t="s">
        <v>5614</v>
      </c>
      <c r="B792" s="188" t="s">
        <v>143</v>
      </c>
      <c r="C792" s="188">
        <v>0.85824941905499608</v>
      </c>
      <c r="D792" s="188">
        <v>6.4291247095274978E-2</v>
      </c>
      <c r="E792" s="188">
        <v>7.745933384972889E-2</v>
      </c>
      <c r="F792" s="187">
        <v>1</v>
      </c>
      <c r="G792" s="193">
        <v>1291</v>
      </c>
      <c r="H792" s="93"/>
      <c r="I792" s="188" t="s">
        <v>143</v>
      </c>
      <c r="J792" s="188" t="s">
        <v>143</v>
      </c>
      <c r="K792" s="188">
        <v>0.83799999999999997</v>
      </c>
      <c r="L792" s="188">
        <v>0.876</v>
      </c>
      <c r="M792" s="188">
        <v>5.1999999999999998E-2</v>
      </c>
      <c r="N792" s="188">
        <v>7.9000000000000001E-2</v>
      </c>
      <c r="O792" s="188">
        <v>6.4000000000000001E-2</v>
      </c>
      <c r="P792" s="188">
        <v>9.2999999999999999E-2</v>
      </c>
      <c r="Q792" s="144"/>
      <c r="R792" s="145" t="s">
        <v>143</v>
      </c>
      <c r="S792" s="145">
        <v>126.17366050091472</v>
      </c>
      <c r="T792" s="145">
        <v>11.214358154367444</v>
      </c>
      <c r="U792" s="145">
        <v>11.931168986471828</v>
      </c>
      <c r="V792" s="145"/>
      <c r="W792" s="145" t="s">
        <v>143</v>
      </c>
      <c r="X792" s="145" t="s">
        <v>143</v>
      </c>
      <c r="Y792" s="145">
        <v>118.74424078481604</v>
      </c>
      <c r="Z792" s="145">
        <v>133.6030802170134</v>
      </c>
      <c r="AA792" s="145">
        <v>8.8017241351833988</v>
      </c>
      <c r="AB792" s="145">
        <v>13.626992173551489</v>
      </c>
      <c r="AC792" s="145">
        <v>9.5926598651233501</v>
      </c>
      <c r="AD792" s="145">
        <v>14.269678107820306</v>
      </c>
    </row>
    <row r="793" spans="1:30" x14ac:dyDescent="0.25">
      <c r="A793" s="93" t="s">
        <v>5615</v>
      </c>
      <c r="B793" s="188">
        <v>3.830806065442937E-2</v>
      </c>
      <c r="C793" s="188">
        <v>0.58339984038308057</v>
      </c>
      <c r="D793" s="188">
        <v>0.24740622505985635</v>
      </c>
      <c r="E793" s="188">
        <v>0.13088587390263368</v>
      </c>
      <c r="F793" s="187">
        <v>1</v>
      </c>
      <c r="G793" s="193">
        <v>1253</v>
      </c>
      <c r="H793" s="93"/>
      <c r="I793" s="188">
        <v>2.9000000000000001E-2</v>
      </c>
      <c r="J793" s="188">
        <v>0.05</v>
      </c>
      <c r="K793" s="188">
        <v>0.55600000000000005</v>
      </c>
      <c r="L793" s="188">
        <v>0.61</v>
      </c>
      <c r="M793" s="188">
        <v>0.224</v>
      </c>
      <c r="N793" s="188">
        <v>0.27200000000000002</v>
      </c>
      <c r="O793" s="188">
        <v>0.113</v>
      </c>
      <c r="P793" s="188">
        <v>0.151</v>
      </c>
      <c r="Q793" s="144"/>
      <c r="R793" s="145">
        <v>2.9243896058995142</v>
      </c>
      <c r="S793" s="145">
        <v>43.118843502173789</v>
      </c>
      <c r="T793" s="145">
        <v>18.053745991883062</v>
      </c>
      <c r="U793" s="145">
        <v>9.6411675350250068</v>
      </c>
      <c r="V793" s="145"/>
      <c r="W793" s="145">
        <v>2.0970750140706143</v>
      </c>
      <c r="X793" s="145">
        <v>3.7517041977284142</v>
      </c>
      <c r="Y793" s="145">
        <v>39.993019749966649</v>
      </c>
      <c r="Z793" s="145">
        <v>46.244667254380929</v>
      </c>
      <c r="AA793" s="145">
        <v>16.043993608921284</v>
      </c>
      <c r="AB793" s="145">
        <v>20.063498374844841</v>
      </c>
      <c r="AC793" s="145">
        <v>8.1655840801407145</v>
      </c>
      <c r="AD793" s="145">
        <v>11.116750989909299</v>
      </c>
    </row>
    <row r="794" spans="1:30" x14ac:dyDescent="0.25">
      <c r="A794" s="93" t="s">
        <v>5616</v>
      </c>
      <c r="B794" s="188">
        <v>0.28534031413612565</v>
      </c>
      <c r="C794" s="188">
        <v>0.60209424083769636</v>
      </c>
      <c r="D794" s="188">
        <v>4.253926701570681E-2</v>
      </c>
      <c r="E794" s="188">
        <v>7.0026178010471202E-2</v>
      </c>
      <c r="F794" s="187">
        <v>1</v>
      </c>
      <c r="G794" s="193">
        <v>1528</v>
      </c>
      <c r="H794" s="93"/>
      <c r="I794" s="188">
        <v>0.26300000000000001</v>
      </c>
      <c r="J794" s="188">
        <v>0.308</v>
      </c>
      <c r="K794" s="188">
        <v>0.57699999999999996</v>
      </c>
      <c r="L794" s="188">
        <v>0.626</v>
      </c>
      <c r="M794" s="188">
        <v>3.4000000000000002E-2</v>
      </c>
      <c r="N794" s="188">
        <v>5.3999999999999999E-2</v>
      </c>
      <c r="O794" s="188">
        <v>5.8000000000000003E-2</v>
      </c>
      <c r="P794" s="188">
        <v>8.4000000000000005E-2</v>
      </c>
      <c r="Q794" s="144"/>
      <c r="R794" s="145">
        <v>50.479184910084655</v>
      </c>
      <c r="S794" s="145">
        <v>97.873173641083667</v>
      </c>
      <c r="T794" s="145">
        <v>6.0312970963703432</v>
      </c>
      <c r="U794" s="145">
        <v>11.596341642776954</v>
      </c>
      <c r="V794" s="145"/>
      <c r="W794" s="145">
        <v>45.740856474069695</v>
      </c>
      <c r="X794" s="145">
        <v>55.217513346099615</v>
      </c>
      <c r="Y794" s="145">
        <v>91.548679003399499</v>
      </c>
      <c r="Z794" s="145">
        <v>104.19766827876784</v>
      </c>
      <c r="AA794" s="145">
        <v>4.5650400405995031</v>
      </c>
      <c r="AB794" s="145">
        <v>7.4975541521411833</v>
      </c>
      <c r="AC794" s="145">
        <v>9.3990627480965596</v>
      </c>
      <c r="AD794" s="145">
        <v>13.793620537457349</v>
      </c>
    </row>
    <row r="795" spans="1:30" x14ac:dyDescent="0.25">
      <c r="A795" s="93" t="s">
        <v>5617</v>
      </c>
      <c r="B795" s="188" t="s">
        <v>143</v>
      </c>
      <c r="C795" s="188">
        <v>0.48855507868383402</v>
      </c>
      <c r="D795" s="188">
        <v>0.35264663805436336</v>
      </c>
      <c r="E795" s="188">
        <v>0.15879828326180256</v>
      </c>
      <c r="F795" s="187">
        <v>0.99999999999999989</v>
      </c>
      <c r="G795" s="193">
        <v>1398</v>
      </c>
      <c r="H795" s="93"/>
      <c r="I795" s="188" t="s">
        <v>143</v>
      </c>
      <c r="J795" s="188" t="s">
        <v>143</v>
      </c>
      <c r="K795" s="188">
        <v>0.46200000000000002</v>
      </c>
      <c r="L795" s="188">
        <v>0.51500000000000001</v>
      </c>
      <c r="M795" s="188">
        <v>0.32800000000000001</v>
      </c>
      <c r="N795" s="188">
        <v>0.378</v>
      </c>
      <c r="O795" s="188">
        <v>0.14099999999999999</v>
      </c>
      <c r="P795" s="188">
        <v>0.17899999999999999</v>
      </c>
      <c r="Q795" s="144"/>
      <c r="R795" s="145" t="s">
        <v>143</v>
      </c>
      <c r="S795" s="145">
        <v>40.750652698226233</v>
      </c>
      <c r="T795" s="145">
        <v>28.786905697054443</v>
      </c>
      <c r="U795" s="145">
        <v>13.267760685584451</v>
      </c>
      <c r="V795" s="145"/>
      <c r="W795" s="145" t="s">
        <v>143</v>
      </c>
      <c r="X795" s="145" t="s">
        <v>143</v>
      </c>
      <c r="Y795" s="145">
        <v>37.694463132194429</v>
      </c>
      <c r="Z795" s="145">
        <v>43.806842264258037</v>
      </c>
      <c r="AA795" s="145">
        <v>26.245771522772436</v>
      </c>
      <c r="AB795" s="145">
        <v>31.328039871336451</v>
      </c>
      <c r="AC795" s="145">
        <v>11.522432052625376</v>
      </c>
      <c r="AD795" s="145">
        <v>15.013089318543525</v>
      </c>
    </row>
    <row r="796" spans="1:30" x14ac:dyDescent="0.25">
      <c r="A796" s="93" t="s">
        <v>5618</v>
      </c>
      <c r="B796" s="188" t="s">
        <v>143</v>
      </c>
      <c r="C796" s="188">
        <v>0.73360655737704916</v>
      </c>
      <c r="D796" s="188">
        <v>0.10109289617486339</v>
      </c>
      <c r="E796" s="188">
        <v>0.16530054644808742</v>
      </c>
      <c r="F796" s="187">
        <v>1</v>
      </c>
      <c r="G796" s="193">
        <v>1464</v>
      </c>
      <c r="H796" s="93"/>
      <c r="I796" s="188" t="s">
        <v>143</v>
      </c>
      <c r="J796" s="188" t="s">
        <v>143</v>
      </c>
      <c r="K796" s="188">
        <v>0.71</v>
      </c>
      <c r="L796" s="188">
        <v>0.75600000000000001</v>
      </c>
      <c r="M796" s="188">
        <v>8.6999999999999994E-2</v>
      </c>
      <c r="N796" s="188">
        <v>0.11799999999999999</v>
      </c>
      <c r="O796" s="188">
        <v>0.14699999999999999</v>
      </c>
      <c r="P796" s="188">
        <v>0.185</v>
      </c>
      <c r="Q796" s="144"/>
      <c r="R796" s="145" t="s">
        <v>143</v>
      </c>
      <c r="S796" s="145">
        <v>147.00195898837376</v>
      </c>
      <c r="T796" s="145">
        <v>20.790712501586711</v>
      </c>
      <c r="U796" s="145">
        <v>32.28408202039622</v>
      </c>
      <c r="V796" s="145"/>
      <c r="W796" s="145" t="s">
        <v>143</v>
      </c>
      <c r="X796" s="145" t="s">
        <v>143</v>
      </c>
      <c r="Y796" s="145">
        <v>138.21017411061206</v>
      </c>
      <c r="Z796" s="145">
        <v>155.79374386613546</v>
      </c>
      <c r="AA796" s="145">
        <v>17.441099862581378</v>
      </c>
      <c r="AB796" s="145">
        <v>24.140325140592044</v>
      </c>
      <c r="AC796" s="145">
        <v>28.216495210471717</v>
      </c>
      <c r="AD796" s="145">
        <v>36.351668830320719</v>
      </c>
    </row>
    <row r="797" spans="1:30" x14ac:dyDescent="0.25">
      <c r="A797" s="93" t="s">
        <v>5619</v>
      </c>
      <c r="B797" s="188">
        <v>5.6712962962962965E-2</v>
      </c>
      <c r="C797" s="188">
        <v>0.54513888888888884</v>
      </c>
      <c r="D797" s="188">
        <v>0.29629629629629628</v>
      </c>
      <c r="E797" s="188">
        <v>0.10185185185185185</v>
      </c>
      <c r="F797" s="187">
        <v>1</v>
      </c>
      <c r="G797" s="193">
        <v>864</v>
      </c>
      <c r="H797" s="93"/>
      <c r="I797" s="188">
        <v>4.2999999999999997E-2</v>
      </c>
      <c r="J797" s="188">
        <v>7.3999999999999996E-2</v>
      </c>
      <c r="K797" s="188">
        <v>0.51200000000000001</v>
      </c>
      <c r="L797" s="188">
        <v>0.57799999999999996</v>
      </c>
      <c r="M797" s="188">
        <v>0.26700000000000002</v>
      </c>
      <c r="N797" s="188">
        <v>0.32800000000000001</v>
      </c>
      <c r="O797" s="188">
        <v>8.3000000000000004E-2</v>
      </c>
      <c r="P797" s="188">
        <v>0.124</v>
      </c>
      <c r="Q797" s="144"/>
      <c r="R797" s="145">
        <v>4.3189979240395653</v>
      </c>
      <c r="S797" s="145">
        <v>40.040748006552278</v>
      </c>
      <c r="T797" s="145">
        <v>21.611922942744592</v>
      </c>
      <c r="U797" s="145">
        <v>7.3262474317237674</v>
      </c>
      <c r="V797" s="145"/>
      <c r="W797" s="145">
        <v>3.1096785053084872</v>
      </c>
      <c r="X797" s="145">
        <v>5.5283173427706434</v>
      </c>
      <c r="Y797" s="145">
        <v>36.424586658988453</v>
      </c>
      <c r="Z797" s="145">
        <v>43.656909354116102</v>
      </c>
      <c r="AA797" s="145">
        <v>18.964462382258379</v>
      </c>
      <c r="AB797" s="145">
        <v>24.259383503230804</v>
      </c>
      <c r="AC797" s="145">
        <v>5.7955254550946478</v>
      </c>
      <c r="AD797" s="145">
        <v>8.8569694083528869</v>
      </c>
    </row>
    <row r="798" spans="1:30" x14ac:dyDescent="0.25">
      <c r="A798" s="93" t="s">
        <v>5620</v>
      </c>
      <c r="B798" s="188">
        <v>0.28992395437262358</v>
      </c>
      <c r="C798" s="188">
        <v>0.61882129277566544</v>
      </c>
      <c r="D798" s="188">
        <v>4.7528517110266157E-2</v>
      </c>
      <c r="E798" s="188">
        <v>4.3726235741444866E-2</v>
      </c>
      <c r="F798" s="187">
        <v>1.0000000000000002</v>
      </c>
      <c r="G798" s="193">
        <v>1052</v>
      </c>
      <c r="H798" s="93"/>
      <c r="I798" s="188">
        <v>0.26300000000000001</v>
      </c>
      <c r="J798" s="188">
        <v>0.318</v>
      </c>
      <c r="K798" s="188">
        <v>0.58899999999999997</v>
      </c>
      <c r="L798" s="188">
        <v>0.64800000000000002</v>
      </c>
      <c r="M798" s="188">
        <v>3.5999999999999997E-2</v>
      </c>
      <c r="N798" s="188">
        <v>6.2E-2</v>
      </c>
      <c r="O798" s="188">
        <v>3.3000000000000002E-2</v>
      </c>
      <c r="P798" s="188">
        <v>5.8000000000000003E-2</v>
      </c>
      <c r="Q798" s="144"/>
      <c r="R798" s="145">
        <v>48.590302533790336</v>
      </c>
      <c r="S798" s="145">
        <v>93.411106019624455</v>
      </c>
      <c r="T798" s="145">
        <v>7.812881796769263</v>
      </c>
      <c r="U798" s="145">
        <v>6.4687459285712681</v>
      </c>
      <c r="V798" s="145"/>
      <c r="W798" s="145">
        <v>43.137048180037901</v>
      </c>
      <c r="X798" s="145">
        <v>54.043556887542771</v>
      </c>
      <c r="Y798" s="145">
        <v>86.235409029295965</v>
      </c>
      <c r="Z798" s="145">
        <v>100.58680300995294</v>
      </c>
      <c r="AA798" s="145">
        <v>5.6472614507203058</v>
      </c>
      <c r="AB798" s="145">
        <v>9.9785021428182201</v>
      </c>
      <c r="AC798" s="145">
        <v>4.5993674035592225</v>
      </c>
      <c r="AD798" s="145">
        <v>8.3381244535833137</v>
      </c>
    </row>
    <row r="799" spans="1:30" x14ac:dyDescent="0.25">
      <c r="A799" s="93" t="s">
        <v>5621</v>
      </c>
      <c r="B799" s="188" t="s">
        <v>143</v>
      </c>
      <c r="C799" s="188">
        <v>0.49669603524229072</v>
      </c>
      <c r="D799" s="188">
        <v>0.38105726872246698</v>
      </c>
      <c r="E799" s="188">
        <v>0.1222466960352423</v>
      </c>
      <c r="F799" s="187">
        <v>1</v>
      </c>
      <c r="G799" s="193">
        <v>908</v>
      </c>
      <c r="H799" s="93"/>
      <c r="I799" s="188" t="s">
        <v>143</v>
      </c>
      <c r="J799" s="188" t="s">
        <v>143</v>
      </c>
      <c r="K799" s="188">
        <v>0.46400000000000002</v>
      </c>
      <c r="L799" s="188">
        <v>0.52900000000000003</v>
      </c>
      <c r="M799" s="188">
        <v>0.35</v>
      </c>
      <c r="N799" s="188">
        <v>0.41299999999999998</v>
      </c>
      <c r="O799" s="188">
        <v>0.10299999999999999</v>
      </c>
      <c r="P799" s="188">
        <v>0.14499999999999999</v>
      </c>
      <c r="Q799" s="144"/>
      <c r="R799" s="145" t="s">
        <v>143</v>
      </c>
      <c r="S799" s="145">
        <v>38.711083626381843</v>
      </c>
      <c r="T799" s="145">
        <v>29.94859636348869</v>
      </c>
      <c r="U799" s="145">
        <v>9.3841222169487128</v>
      </c>
      <c r="V799" s="145"/>
      <c r="W799" s="145" t="s">
        <v>143</v>
      </c>
      <c r="X799" s="145" t="s">
        <v>143</v>
      </c>
      <c r="Y799" s="145">
        <v>35.138329504293004</v>
      </c>
      <c r="Z799" s="145">
        <v>42.283837748470681</v>
      </c>
      <c r="AA799" s="145">
        <v>26.792905193907941</v>
      </c>
      <c r="AB799" s="145">
        <v>33.104287533069439</v>
      </c>
      <c r="AC799" s="145">
        <v>7.6383473484229469</v>
      </c>
      <c r="AD799" s="145">
        <v>11.129897085474479</v>
      </c>
    </row>
    <row r="800" spans="1:30" x14ac:dyDescent="0.25">
      <c r="A800" s="93" t="s">
        <v>5622</v>
      </c>
      <c r="B800" s="188" t="s">
        <v>143</v>
      </c>
      <c r="C800" s="188">
        <v>0.80911062906724507</v>
      </c>
      <c r="D800" s="188">
        <v>9.9783080260303691E-2</v>
      </c>
      <c r="E800" s="188">
        <v>9.1106290672451198E-2</v>
      </c>
      <c r="F800" s="187">
        <v>1</v>
      </c>
      <c r="G800" s="193">
        <v>922</v>
      </c>
      <c r="H800" s="93"/>
      <c r="I800" s="188" t="s">
        <v>143</v>
      </c>
      <c r="J800" s="188" t="s">
        <v>143</v>
      </c>
      <c r="K800" s="188">
        <v>0.78200000000000003</v>
      </c>
      <c r="L800" s="188">
        <v>0.83299999999999996</v>
      </c>
      <c r="M800" s="188">
        <v>8.2000000000000003E-2</v>
      </c>
      <c r="N800" s="188">
        <v>0.121</v>
      </c>
      <c r="O800" s="188">
        <v>7.3999999999999996E-2</v>
      </c>
      <c r="P800" s="188">
        <v>0.111</v>
      </c>
      <c r="Q800" s="144"/>
      <c r="R800" s="145" t="s">
        <v>143</v>
      </c>
      <c r="S800" s="145">
        <v>140.02272014774925</v>
      </c>
      <c r="T800" s="145">
        <v>20.271250094943984</v>
      </c>
      <c r="U800" s="145">
        <v>16.298444205984399</v>
      </c>
      <c r="V800" s="145"/>
      <c r="W800" s="145" t="s">
        <v>143</v>
      </c>
      <c r="X800" s="145" t="s">
        <v>143</v>
      </c>
      <c r="Y800" s="145">
        <v>129.9745919382035</v>
      </c>
      <c r="Z800" s="145">
        <v>150.07084835729501</v>
      </c>
      <c r="AA800" s="145">
        <v>16.128939215907351</v>
      </c>
      <c r="AB800" s="145">
        <v>24.413560973980616</v>
      </c>
      <c r="AC800" s="145">
        <v>12.812964339400629</v>
      </c>
      <c r="AD800" s="145">
        <v>19.783924072568169</v>
      </c>
    </row>
    <row r="801" spans="1:30" x14ac:dyDescent="0.25">
      <c r="A801" s="93" t="s">
        <v>5623</v>
      </c>
      <c r="B801" s="188">
        <v>3.2380952380952378E-2</v>
      </c>
      <c r="C801" s="188">
        <v>0.42285714285714288</v>
      </c>
      <c r="D801" s="188">
        <v>0.38857142857142857</v>
      </c>
      <c r="E801" s="188">
        <v>0.15619047619047619</v>
      </c>
      <c r="F801" s="187">
        <v>1</v>
      </c>
      <c r="G801" s="193">
        <v>525</v>
      </c>
      <c r="H801" s="93"/>
      <c r="I801" s="188">
        <v>0.02</v>
      </c>
      <c r="J801" s="188">
        <v>5.0999999999999997E-2</v>
      </c>
      <c r="K801" s="188">
        <v>0.38100000000000001</v>
      </c>
      <c r="L801" s="188">
        <v>0.46600000000000003</v>
      </c>
      <c r="M801" s="188">
        <v>0.34799999999999998</v>
      </c>
      <c r="N801" s="188">
        <v>0.43099999999999999</v>
      </c>
      <c r="O801" s="188">
        <v>0.128</v>
      </c>
      <c r="P801" s="188">
        <v>0.19</v>
      </c>
      <c r="Q801" s="144"/>
      <c r="R801" s="145">
        <v>2.1018127463042857</v>
      </c>
      <c r="S801" s="145">
        <v>25.59652266028948</v>
      </c>
      <c r="T801" s="145">
        <v>22.798162172683369</v>
      </c>
      <c r="U801" s="145">
        <v>8.9738022439851886</v>
      </c>
      <c r="V801" s="145"/>
      <c r="W801" s="145">
        <v>1.1026743887611725</v>
      </c>
      <c r="X801" s="145">
        <v>3.1009511038473989</v>
      </c>
      <c r="Y801" s="145">
        <v>22.229387469817731</v>
      </c>
      <c r="Z801" s="145">
        <v>28.96365785076123</v>
      </c>
      <c r="AA801" s="145">
        <v>19.669628553284142</v>
      </c>
      <c r="AB801" s="145">
        <v>25.926695792082597</v>
      </c>
      <c r="AC801" s="145">
        <v>7.0314605180507419</v>
      </c>
      <c r="AD801" s="145">
        <v>10.916143969919634</v>
      </c>
    </row>
    <row r="802" spans="1:30" x14ac:dyDescent="0.25">
      <c r="A802" s="93" t="s">
        <v>5624</v>
      </c>
      <c r="B802" s="188">
        <v>0.27034482758620687</v>
      </c>
      <c r="C802" s="188">
        <v>0.61241379310344823</v>
      </c>
      <c r="D802" s="188">
        <v>5.2413793103448278E-2</v>
      </c>
      <c r="E802" s="188">
        <v>6.4827586206896548E-2</v>
      </c>
      <c r="F802" s="187">
        <v>1</v>
      </c>
      <c r="G802" s="193">
        <v>725</v>
      </c>
      <c r="H802" s="93"/>
      <c r="I802" s="188">
        <v>0.23899999999999999</v>
      </c>
      <c r="J802" s="188">
        <v>0.30399999999999999</v>
      </c>
      <c r="K802" s="188">
        <v>0.57599999999999996</v>
      </c>
      <c r="L802" s="188">
        <v>0.64700000000000002</v>
      </c>
      <c r="M802" s="188">
        <v>3.7999999999999999E-2</v>
      </c>
      <c r="N802" s="188">
        <v>7.0999999999999994E-2</v>
      </c>
      <c r="O802" s="188">
        <v>4.9000000000000002E-2</v>
      </c>
      <c r="P802" s="188">
        <v>8.5000000000000006E-2</v>
      </c>
      <c r="Q802" s="144"/>
      <c r="R802" s="145">
        <v>41.861642938090625</v>
      </c>
      <c r="S802" s="145">
        <v>77.45174053100321</v>
      </c>
      <c r="T802" s="145">
        <v>8.0483423346121974</v>
      </c>
      <c r="U802" s="145">
        <v>8.3921716269687092</v>
      </c>
      <c r="V802" s="145"/>
      <c r="W802" s="145">
        <v>36.001012926757937</v>
      </c>
      <c r="X802" s="145">
        <v>47.722272949423314</v>
      </c>
      <c r="Y802" s="145">
        <v>70.247374527628153</v>
      </c>
      <c r="Z802" s="145">
        <v>84.656106534378267</v>
      </c>
      <c r="AA802" s="145">
        <v>5.4893398133275646</v>
      </c>
      <c r="AB802" s="145">
        <v>10.60734485589683</v>
      </c>
      <c r="AC802" s="145">
        <v>5.9928885026560508</v>
      </c>
      <c r="AD802" s="145">
        <v>10.791454751281368</v>
      </c>
    </row>
    <row r="803" spans="1:30" x14ac:dyDescent="0.25">
      <c r="A803" s="93" t="s">
        <v>5625</v>
      </c>
      <c r="B803" s="188" t="s">
        <v>143</v>
      </c>
      <c r="C803" s="188">
        <v>0.37190082644628097</v>
      </c>
      <c r="D803" s="188">
        <v>0.47830578512396693</v>
      </c>
      <c r="E803" s="188">
        <v>0.14979338842975207</v>
      </c>
      <c r="F803" s="187">
        <v>1</v>
      </c>
      <c r="G803" s="193">
        <v>968</v>
      </c>
      <c r="H803" s="93"/>
      <c r="I803" s="188" t="s">
        <v>143</v>
      </c>
      <c r="J803" s="188" t="s">
        <v>143</v>
      </c>
      <c r="K803" s="188">
        <v>0.34200000000000003</v>
      </c>
      <c r="L803" s="188">
        <v>0.40300000000000002</v>
      </c>
      <c r="M803" s="188">
        <v>0.44700000000000001</v>
      </c>
      <c r="N803" s="188">
        <v>0.51</v>
      </c>
      <c r="O803" s="188">
        <v>0.129</v>
      </c>
      <c r="P803" s="188">
        <v>0.17399999999999999</v>
      </c>
      <c r="Q803" s="144"/>
      <c r="R803" s="145" t="s">
        <v>143</v>
      </c>
      <c r="S803" s="145">
        <v>44.07735723047076</v>
      </c>
      <c r="T803" s="145">
        <v>57.459780988857553</v>
      </c>
      <c r="U803" s="145">
        <v>17.073274149598959</v>
      </c>
      <c r="V803" s="145"/>
      <c r="W803" s="145" t="s">
        <v>143</v>
      </c>
      <c r="X803" s="145" t="s">
        <v>143</v>
      </c>
      <c r="Y803" s="145">
        <v>39.524119055557584</v>
      </c>
      <c r="Z803" s="145">
        <v>48.630595405383936</v>
      </c>
      <c r="AA803" s="145">
        <v>52.225831318266039</v>
      </c>
      <c r="AB803" s="145">
        <v>62.693730659449066</v>
      </c>
      <c r="AC803" s="145">
        <v>14.294271990520276</v>
      </c>
      <c r="AD803" s="145">
        <v>19.852276308677641</v>
      </c>
    </row>
    <row r="804" spans="1:30" x14ac:dyDescent="0.25">
      <c r="A804" s="93" t="s">
        <v>5626</v>
      </c>
      <c r="B804" s="188" t="s">
        <v>143</v>
      </c>
      <c r="C804" s="188">
        <v>0.7816091954022989</v>
      </c>
      <c r="D804" s="188">
        <v>0.12260536398467432</v>
      </c>
      <c r="E804" s="188">
        <v>9.5785440613026823E-2</v>
      </c>
      <c r="F804" s="187">
        <v>1</v>
      </c>
      <c r="G804" s="193">
        <v>522</v>
      </c>
      <c r="H804" s="93"/>
      <c r="I804" s="188" t="s">
        <v>143</v>
      </c>
      <c r="J804" s="188" t="s">
        <v>143</v>
      </c>
      <c r="K804" s="188">
        <v>0.74399999999999999</v>
      </c>
      <c r="L804" s="188">
        <v>0.81499999999999995</v>
      </c>
      <c r="M804" s="188">
        <v>9.7000000000000003E-2</v>
      </c>
      <c r="N804" s="188">
        <v>0.154</v>
      </c>
      <c r="O804" s="188">
        <v>7.2999999999999995E-2</v>
      </c>
      <c r="P804" s="188">
        <v>0.124</v>
      </c>
      <c r="Q804" s="144"/>
      <c r="R804" s="145" t="s">
        <v>143</v>
      </c>
      <c r="S804" s="145">
        <v>107.98382717047174</v>
      </c>
      <c r="T804" s="145">
        <v>18.13274505092846</v>
      </c>
      <c r="U804" s="145">
        <v>13.263952788932134</v>
      </c>
      <c r="V804" s="145"/>
      <c r="W804" s="145" t="s">
        <v>143</v>
      </c>
      <c r="X804" s="145" t="s">
        <v>143</v>
      </c>
      <c r="Y804" s="145">
        <v>97.505674897373822</v>
      </c>
      <c r="Z804" s="145">
        <v>118.46197944356966</v>
      </c>
      <c r="AA804" s="145">
        <v>13.690222513450987</v>
      </c>
      <c r="AB804" s="145">
        <v>22.575267588405932</v>
      </c>
      <c r="AC804" s="145">
        <v>9.5873726516744178</v>
      </c>
      <c r="AD804" s="145">
        <v>16.940532926189849</v>
      </c>
    </row>
    <row r="805" spans="1:30" x14ac:dyDescent="0.25">
      <c r="A805" s="93" t="s">
        <v>5627</v>
      </c>
      <c r="B805" s="188">
        <v>6.0743427017225751E-2</v>
      </c>
      <c r="C805" s="188">
        <v>0.58295557570262924</v>
      </c>
      <c r="D805" s="188">
        <v>0.2456935630099728</v>
      </c>
      <c r="E805" s="188">
        <v>0.11060743427017226</v>
      </c>
      <c r="F805" s="187">
        <v>1</v>
      </c>
      <c r="G805" s="193">
        <v>1103</v>
      </c>
      <c r="H805" s="93"/>
      <c r="I805" s="188">
        <v>4.8000000000000001E-2</v>
      </c>
      <c r="J805" s="188">
        <v>7.5999999999999998E-2</v>
      </c>
      <c r="K805" s="188">
        <v>0.55400000000000005</v>
      </c>
      <c r="L805" s="188">
        <v>0.61199999999999999</v>
      </c>
      <c r="M805" s="188">
        <v>0.221</v>
      </c>
      <c r="N805" s="188">
        <v>0.27200000000000002</v>
      </c>
      <c r="O805" s="188">
        <v>9.2999999999999999E-2</v>
      </c>
      <c r="P805" s="188">
        <v>0.13</v>
      </c>
      <c r="Q805" s="144"/>
      <c r="R805" s="145">
        <v>5.2999388730518238</v>
      </c>
      <c r="S805" s="145">
        <v>49.493886719932824</v>
      </c>
      <c r="T805" s="145">
        <v>20.702177327546728</v>
      </c>
      <c r="U805" s="145">
        <v>9.3850455516385374</v>
      </c>
      <c r="V805" s="145"/>
      <c r="W805" s="145">
        <v>4.0308573220553008</v>
      </c>
      <c r="X805" s="145">
        <v>6.5690204240483467</v>
      </c>
      <c r="Y805" s="145">
        <v>45.668263939403651</v>
      </c>
      <c r="Z805" s="145">
        <v>53.319509500461997</v>
      </c>
      <c r="AA805" s="145">
        <v>18.237344609210393</v>
      </c>
      <c r="AB805" s="145">
        <v>23.167010045883064</v>
      </c>
      <c r="AC805" s="145">
        <v>7.7196686343437326</v>
      </c>
      <c r="AD805" s="145">
        <v>11.050422468933343</v>
      </c>
    </row>
    <row r="806" spans="1:30" x14ac:dyDescent="0.25">
      <c r="A806" s="93" t="s">
        <v>5628</v>
      </c>
      <c r="B806" s="188">
        <v>0.25485008818342153</v>
      </c>
      <c r="C806" s="188">
        <v>0.64373897707231043</v>
      </c>
      <c r="D806" s="188">
        <v>6.7019400352733682E-2</v>
      </c>
      <c r="E806" s="188">
        <v>3.439153439153439E-2</v>
      </c>
      <c r="F806" s="187">
        <v>1</v>
      </c>
      <c r="G806" s="193">
        <v>1134</v>
      </c>
      <c r="H806" s="93"/>
      <c r="I806" s="188">
        <v>0.23</v>
      </c>
      <c r="J806" s="188">
        <v>0.28100000000000003</v>
      </c>
      <c r="K806" s="188">
        <v>0.61499999999999999</v>
      </c>
      <c r="L806" s="188">
        <v>0.67100000000000004</v>
      </c>
      <c r="M806" s="188">
        <v>5.3999999999999999E-2</v>
      </c>
      <c r="N806" s="188">
        <v>8.3000000000000004E-2</v>
      </c>
      <c r="O806" s="188">
        <v>2.5000000000000001E-2</v>
      </c>
      <c r="P806" s="188">
        <v>4.7E-2</v>
      </c>
      <c r="Q806" s="144"/>
      <c r="R806" s="145">
        <v>42.735321780225988</v>
      </c>
      <c r="S806" s="145">
        <v>101.16706485503651</v>
      </c>
      <c r="T806" s="145">
        <v>9.7892819199592367</v>
      </c>
      <c r="U806" s="145">
        <v>5.435090083765167</v>
      </c>
      <c r="V806" s="145"/>
      <c r="W806" s="145">
        <v>37.808190563211696</v>
      </c>
      <c r="X806" s="145">
        <v>47.66245299724028</v>
      </c>
      <c r="Y806" s="145">
        <v>93.828117179013034</v>
      </c>
      <c r="Z806" s="145">
        <v>108.50601253105999</v>
      </c>
      <c r="AA806" s="145">
        <v>7.5883829301406323</v>
      </c>
      <c r="AB806" s="145">
        <v>11.990180909777841</v>
      </c>
      <c r="AC806" s="145">
        <v>3.7292806396449683</v>
      </c>
      <c r="AD806" s="145">
        <v>7.1408995278853657</v>
      </c>
    </row>
    <row r="807" spans="1:30" x14ac:dyDescent="0.25">
      <c r="A807" s="93" t="s">
        <v>5629</v>
      </c>
      <c r="B807" s="188" t="s">
        <v>143</v>
      </c>
      <c r="C807" s="188">
        <v>0.49070847851335658</v>
      </c>
      <c r="D807" s="188">
        <v>0.40534262485481998</v>
      </c>
      <c r="E807" s="188">
        <v>0.10394889663182347</v>
      </c>
      <c r="F807" s="187">
        <v>1</v>
      </c>
      <c r="G807" s="193">
        <v>1722</v>
      </c>
      <c r="H807" s="93"/>
      <c r="I807" s="188" t="s">
        <v>143</v>
      </c>
      <c r="J807" s="188" t="s">
        <v>143</v>
      </c>
      <c r="K807" s="188">
        <v>0.46700000000000003</v>
      </c>
      <c r="L807" s="188">
        <v>0.51400000000000001</v>
      </c>
      <c r="M807" s="188">
        <v>0.38200000000000001</v>
      </c>
      <c r="N807" s="188">
        <v>0.42899999999999999</v>
      </c>
      <c r="O807" s="188">
        <v>0.09</v>
      </c>
      <c r="P807" s="188">
        <v>0.11899999999999999</v>
      </c>
      <c r="Q807" s="144"/>
      <c r="R807" s="145" t="s">
        <v>143</v>
      </c>
      <c r="S807" s="145">
        <v>65.599637193811546</v>
      </c>
      <c r="T807" s="145">
        <v>53.68941080246492</v>
      </c>
      <c r="U807" s="145">
        <v>13.857804166730872</v>
      </c>
      <c r="V807" s="145"/>
      <c r="W807" s="145" t="s">
        <v>143</v>
      </c>
      <c r="X807" s="145" t="s">
        <v>143</v>
      </c>
      <c r="Y807" s="145">
        <v>61.176512790630241</v>
      </c>
      <c r="Z807" s="145">
        <v>70.022761596992851</v>
      </c>
      <c r="AA807" s="145">
        <v>49.706349432042558</v>
      </c>
      <c r="AB807" s="145">
        <v>57.672472172887282</v>
      </c>
      <c r="AC807" s="145">
        <v>11.827673574761937</v>
      </c>
      <c r="AD807" s="145">
        <v>15.887934758699808</v>
      </c>
    </row>
    <row r="808" spans="1:30" x14ac:dyDescent="0.25">
      <c r="A808" s="93" t="s">
        <v>5630</v>
      </c>
      <c r="B808" s="188" t="s">
        <v>143</v>
      </c>
      <c r="C808" s="188">
        <v>0.72148859543817523</v>
      </c>
      <c r="D808" s="188">
        <v>0.10564225690276111</v>
      </c>
      <c r="E808" s="188">
        <v>0.17286914765906364</v>
      </c>
      <c r="F808" s="187">
        <v>1</v>
      </c>
      <c r="G808" s="193">
        <v>833</v>
      </c>
      <c r="H808" s="93"/>
      <c r="I808" s="188" t="s">
        <v>143</v>
      </c>
      <c r="J808" s="188" t="s">
        <v>143</v>
      </c>
      <c r="K808" s="188">
        <v>0.69</v>
      </c>
      <c r="L808" s="188">
        <v>0.751</v>
      </c>
      <c r="M808" s="188">
        <v>8.6999999999999994E-2</v>
      </c>
      <c r="N808" s="188">
        <v>0.128</v>
      </c>
      <c r="O808" s="188">
        <v>0.14899999999999999</v>
      </c>
      <c r="P808" s="188">
        <v>0.2</v>
      </c>
      <c r="Q808" s="144"/>
      <c r="R808" s="145" t="s">
        <v>143</v>
      </c>
      <c r="S808" s="145">
        <v>107.38106538338782</v>
      </c>
      <c r="T808" s="145">
        <v>17.199044615778327</v>
      </c>
      <c r="U808" s="145">
        <v>25.44959612478641</v>
      </c>
      <c r="V808" s="145"/>
      <c r="W808" s="145" t="s">
        <v>143</v>
      </c>
      <c r="X808" s="145" t="s">
        <v>143</v>
      </c>
      <c r="Y808" s="145">
        <v>98.795941945747643</v>
      </c>
      <c r="Z808" s="145">
        <v>115.966188821028</v>
      </c>
      <c r="AA808" s="145">
        <v>13.605532955716605</v>
      </c>
      <c r="AB808" s="145">
        <v>20.792556275840049</v>
      </c>
      <c r="AC808" s="145">
        <v>21.292828757737965</v>
      </c>
      <c r="AD808" s="145">
        <v>29.606363491834855</v>
      </c>
    </row>
    <row r="809" spans="1:30" x14ac:dyDescent="0.25">
      <c r="A809" s="93" t="s">
        <v>5631</v>
      </c>
      <c r="B809" s="188">
        <v>5.7984790874524718E-2</v>
      </c>
      <c r="C809" s="188">
        <v>0.61596958174904948</v>
      </c>
      <c r="D809" s="188">
        <v>0.21102661596958175</v>
      </c>
      <c r="E809" s="188">
        <v>0.1150190114068441</v>
      </c>
      <c r="F809" s="187">
        <v>1</v>
      </c>
      <c r="G809" s="193">
        <v>1052</v>
      </c>
      <c r="H809" s="93"/>
      <c r="I809" s="188">
        <v>4.4999999999999998E-2</v>
      </c>
      <c r="J809" s="188">
        <v>7.3999999999999996E-2</v>
      </c>
      <c r="K809" s="188">
        <v>0.58599999999999997</v>
      </c>
      <c r="L809" s="188">
        <v>0.64500000000000002</v>
      </c>
      <c r="M809" s="188">
        <v>0.187</v>
      </c>
      <c r="N809" s="188">
        <v>0.23699999999999999</v>
      </c>
      <c r="O809" s="188">
        <v>9.7000000000000003E-2</v>
      </c>
      <c r="P809" s="188">
        <v>0.13600000000000001</v>
      </c>
      <c r="Q809" s="144"/>
      <c r="R809" s="145">
        <v>4.1613228516108194</v>
      </c>
      <c r="S809" s="145">
        <v>47.736352532057246</v>
      </c>
      <c r="T809" s="145">
        <v>16.36073653191691</v>
      </c>
      <c r="U809" s="145">
        <v>8.9127610564640865</v>
      </c>
      <c r="V809" s="145"/>
      <c r="W809" s="145">
        <v>3.1170293747559463</v>
      </c>
      <c r="X809" s="145">
        <v>5.2056163284656929</v>
      </c>
      <c r="Y809" s="145">
        <v>44.060840908408501</v>
      </c>
      <c r="Z809" s="145">
        <v>51.411864155705992</v>
      </c>
      <c r="AA809" s="145">
        <v>14.208537483250073</v>
      </c>
      <c r="AB809" s="145">
        <v>18.512935580583747</v>
      </c>
      <c r="AC809" s="145">
        <v>7.3246690864032127</v>
      </c>
      <c r="AD809" s="145">
        <v>10.500853026524959</v>
      </c>
    </row>
    <row r="810" spans="1:30" x14ac:dyDescent="0.25">
      <c r="A810" s="93" t="s">
        <v>5632</v>
      </c>
      <c r="B810" s="188">
        <v>0.31075697211155379</v>
      </c>
      <c r="C810" s="188">
        <v>0.59442231075697216</v>
      </c>
      <c r="D810" s="188">
        <v>3.6653386454183264E-2</v>
      </c>
      <c r="E810" s="188">
        <v>5.8167330677290838E-2</v>
      </c>
      <c r="F810" s="187">
        <v>1</v>
      </c>
      <c r="G810" s="193">
        <v>1255</v>
      </c>
      <c r="H810" s="93"/>
      <c r="I810" s="188">
        <v>0.28599999999999998</v>
      </c>
      <c r="J810" s="188">
        <v>0.33700000000000002</v>
      </c>
      <c r="K810" s="188">
        <v>0.56699999999999995</v>
      </c>
      <c r="L810" s="188">
        <v>0.621</v>
      </c>
      <c r="M810" s="188">
        <v>2.8000000000000001E-2</v>
      </c>
      <c r="N810" s="188">
        <v>4.9000000000000002E-2</v>
      </c>
      <c r="O810" s="188">
        <v>4.7E-2</v>
      </c>
      <c r="P810" s="188">
        <v>7.2999999999999995E-2</v>
      </c>
      <c r="Q810" s="144"/>
      <c r="R810" s="145">
        <v>53.713436265710889</v>
      </c>
      <c r="S810" s="145">
        <v>102.0687808606187</v>
      </c>
      <c r="T810" s="145">
        <v>6.05433570764934</v>
      </c>
      <c r="U810" s="145">
        <v>10.058659173949721</v>
      </c>
      <c r="V810" s="145"/>
      <c r="W810" s="145">
        <v>48.382460543843649</v>
      </c>
      <c r="X810" s="145">
        <v>59.04441198757813</v>
      </c>
      <c r="Y810" s="145">
        <v>94.744253846736015</v>
      </c>
      <c r="Z810" s="145">
        <v>109.39330787450139</v>
      </c>
      <c r="AA810" s="145">
        <v>4.3047160317389865</v>
      </c>
      <c r="AB810" s="145">
        <v>7.8039553835596935</v>
      </c>
      <c r="AC810" s="145">
        <v>7.7511962363607623</v>
      </c>
      <c r="AD810" s="145">
        <v>12.366122111538679</v>
      </c>
    </row>
    <row r="811" spans="1:30" x14ac:dyDescent="0.25">
      <c r="A811" s="93" t="s">
        <v>5633</v>
      </c>
      <c r="B811" s="188" t="s">
        <v>143</v>
      </c>
      <c r="C811" s="188">
        <v>0.58530805687203791</v>
      </c>
      <c r="D811" s="188">
        <v>0.32227488151658767</v>
      </c>
      <c r="E811" s="188">
        <v>9.2417061611374404E-2</v>
      </c>
      <c r="F811" s="187">
        <v>1</v>
      </c>
      <c r="G811" s="193">
        <v>844</v>
      </c>
      <c r="H811" s="93"/>
      <c r="I811" s="188" t="s">
        <v>143</v>
      </c>
      <c r="J811" s="188" t="s">
        <v>143</v>
      </c>
      <c r="K811" s="188">
        <v>0.55200000000000005</v>
      </c>
      <c r="L811" s="188">
        <v>0.61799999999999999</v>
      </c>
      <c r="M811" s="188">
        <v>0.29199999999999998</v>
      </c>
      <c r="N811" s="188">
        <v>0.35499999999999998</v>
      </c>
      <c r="O811" s="188">
        <v>7.4999999999999997E-2</v>
      </c>
      <c r="P811" s="188">
        <v>0.114</v>
      </c>
      <c r="Q811" s="144"/>
      <c r="R811" s="145" t="s">
        <v>143</v>
      </c>
      <c r="S811" s="145">
        <v>36.420691804476832</v>
      </c>
      <c r="T811" s="145">
        <v>20.1038380168843</v>
      </c>
      <c r="U811" s="145">
        <v>5.7157298913491248</v>
      </c>
      <c r="V811" s="145"/>
      <c r="W811" s="145" t="s">
        <v>143</v>
      </c>
      <c r="X811" s="145" t="s">
        <v>143</v>
      </c>
      <c r="Y811" s="145">
        <v>33.20894879317774</v>
      </c>
      <c r="Z811" s="145">
        <v>39.632434815775923</v>
      </c>
      <c r="AA811" s="145">
        <v>17.71464852654773</v>
      </c>
      <c r="AB811" s="145">
        <v>22.493027507220869</v>
      </c>
      <c r="AC811" s="145">
        <v>4.4472591122368392</v>
      </c>
      <c r="AD811" s="145">
        <v>6.9842006704614104</v>
      </c>
    </row>
    <row r="812" spans="1:30" x14ac:dyDescent="0.25">
      <c r="A812" s="93" t="s">
        <v>5634</v>
      </c>
      <c r="B812" s="188" t="s">
        <v>143</v>
      </c>
      <c r="C812" s="188">
        <v>0.87593671940049955</v>
      </c>
      <c r="D812" s="188">
        <v>3.9134054954204828E-2</v>
      </c>
      <c r="E812" s="188">
        <v>8.4929225645295592E-2</v>
      </c>
      <c r="F812" s="187">
        <v>1</v>
      </c>
      <c r="G812" s="193">
        <v>1201</v>
      </c>
      <c r="H812" s="93"/>
      <c r="I812" s="188" t="s">
        <v>143</v>
      </c>
      <c r="J812" s="188" t="s">
        <v>143</v>
      </c>
      <c r="K812" s="188">
        <v>0.85599999999999998</v>
      </c>
      <c r="L812" s="188">
        <v>0.89300000000000002</v>
      </c>
      <c r="M812" s="188">
        <v>0.03</v>
      </c>
      <c r="N812" s="188">
        <v>5.1999999999999998E-2</v>
      </c>
      <c r="O812" s="188">
        <v>7.0000000000000007E-2</v>
      </c>
      <c r="P812" s="188">
        <v>0.10199999999999999</v>
      </c>
      <c r="Q812" s="144"/>
      <c r="R812" s="145" t="s">
        <v>143</v>
      </c>
      <c r="S812" s="145">
        <v>166.06898530361497</v>
      </c>
      <c r="T812" s="145">
        <v>8.6639687747946592</v>
      </c>
      <c r="U812" s="145">
        <v>16.492808949734897</v>
      </c>
      <c r="V812" s="145"/>
      <c r="W812" s="145" t="s">
        <v>143</v>
      </c>
      <c r="X812" s="145" t="s">
        <v>143</v>
      </c>
      <c r="Y812" s="145">
        <v>156.0335380287502</v>
      </c>
      <c r="Z812" s="145">
        <v>176.10443257847973</v>
      </c>
      <c r="AA812" s="145">
        <v>6.1869801007147034</v>
      </c>
      <c r="AB812" s="145">
        <v>11.140957448874616</v>
      </c>
      <c r="AC812" s="145">
        <v>13.292067355095609</v>
      </c>
      <c r="AD812" s="145">
        <v>19.693550544374183</v>
      </c>
    </row>
    <row r="813" spans="1:30" x14ac:dyDescent="0.25">
      <c r="A813" s="93" t="s">
        <v>5635</v>
      </c>
      <c r="B813" s="188">
        <v>6.2084257206208429E-2</v>
      </c>
      <c r="C813" s="188">
        <v>0.60643015521064303</v>
      </c>
      <c r="D813" s="188">
        <v>0.24501108647450112</v>
      </c>
      <c r="E813" s="188">
        <v>8.6474501108647447E-2</v>
      </c>
      <c r="F813" s="187">
        <v>1</v>
      </c>
      <c r="G813" s="193">
        <v>902</v>
      </c>
      <c r="H813" s="93"/>
      <c r="I813" s="188">
        <v>4.8000000000000001E-2</v>
      </c>
      <c r="J813" s="188">
        <v>0.08</v>
      </c>
      <c r="K813" s="188">
        <v>0.57399999999999995</v>
      </c>
      <c r="L813" s="188">
        <v>0.63800000000000001</v>
      </c>
      <c r="M813" s="188">
        <v>0.218</v>
      </c>
      <c r="N813" s="188">
        <v>0.27400000000000002</v>
      </c>
      <c r="O813" s="188">
        <v>7.0000000000000007E-2</v>
      </c>
      <c r="P813" s="188">
        <v>0.107</v>
      </c>
      <c r="Q813" s="144"/>
      <c r="R813" s="145">
        <v>4.8312065469225347</v>
      </c>
      <c r="S813" s="145">
        <v>44.892480813150428</v>
      </c>
      <c r="T813" s="145">
        <v>17.897037007336991</v>
      </c>
      <c r="U813" s="145">
        <v>6.1939829344985853</v>
      </c>
      <c r="V813" s="145"/>
      <c r="W813" s="145">
        <v>3.5658361704899018</v>
      </c>
      <c r="X813" s="145">
        <v>6.0965769233551672</v>
      </c>
      <c r="Y813" s="145">
        <v>41.130331621720742</v>
      </c>
      <c r="Z813" s="145">
        <v>48.654630004580113</v>
      </c>
      <c r="AA813" s="145">
        <v>15.537422429292759</v>
      </c>
      <c r="AB813" s="145">
        <v>20.256651585381224</v>
      </c>
      <c r="AC813" s="145">
        <v>4.8193752276817907</v>
      </c>
      <c r="AD813" s="145">
        <v>7.5685906413153798</v>
      </c>
    </row>
    <row r="814" spans="1:30" x14ac:dyDescent="0.25">
      <c r="A814" s="93" t="s">
        <v>5636</v>
      </c>
      <c r="B814" s="188">
        <v>0.27550047664442329</v>
      </c>
      <c r="C814" s="188">
        <v>0.64442326024785512</v>
      </c>
      <c r="D814" s="188">
        <v>3.2411820781696854E-2</v>
      </c>
      <c r="E814" s="188">
        <v>4.7664442326024785E-2</v>
      </c>
      <c r="F814" s="187">
        <v>0.99999999999999989</v>
      </c>
      <c r="G814" s="193">
        <v>1049</v>
      </c>
      <c r="H814" s="93"/>
      <c r="I814" s="188">
        <v>0.249</v>
      </c>
      <c r="J814" s="188">
        <v>0.30299999999999999</v>
      </c>
      <c r="K814" s="188">
        <v>0.61499999999999999</v>
      </c>
      <c r="L814" s="188">
        <v>0.67300000000000004</v>
      </c>
      <c r="M814" s="188">
        <v>2.3E-2</v>
      </c>
      <c r="N814" s="188">
        <v>4.4999999999999998E-2</v>
      </c>
      <c r="O814" s="188">
        <v>3.5999999999999997E-2</v>
      </c>
      <c r="P814" s="188">
        <v>6.2E-2</v>
      </c>
      <c r="Q814" s="144"/>
      <c r="R814" s="145">
        <v>45.502773312295226</v>
      </c>
      <c r="S814" s="145">
        <v>96.071142291391197</v>
      </c>
      <c r="T814" s="145">
        <v>4.6172678235431555</v>
      </c>
      <c r="U814" s="145">
        <v>7.2322002453910059</v>
      </c>
      <c r="V814" s="145"/>
      <c r="W814" s="145">
        <v>40.256571212760008</v>
      </c>
      <c r="X814" s="145">
        <v>50.748975411830443</v>
      </c>
      <c r="Y814" s="145">
        <v>88.828856180194009</v>
      </c>
      <c r="Z814" s="145">
        <v>103.31342840258839</v>
      </c>
      <c r="AA814" s="145">
        <v>3.0652322215782579</v>
      </c>
      <c r="AB814" s="145">
        <v>6.169303425508053</v>
      </c>
      <c r="AC814" s="145">
        <v>5.2275366135163281</v>
      </c>
      <c r="AD814" s="145">
        <v>9.2368638772656837</v>
      </c>
    </row>
    <row r="815" spans="1:30" x14ac:dyDescent="0.25">
      <c r="A815" s="93" t="s">
        <v>5637</v>
      </c>
      <c r="B815" s="188" t="s">
        <v>143</v>
      </c>
      <c r="C815" s="188">
        <v>0.45526057030481809</v>
      </c>
      <c r="D815" s="188">
        <v>0.32645034414945917</v>
      </c>
      <c r="E815" s="188">
        <v>0.21828908554572271</v>
      </c>
      <c r="F815" s="187">
        <v>1</v>
      </c>
      <c r="G815" s="193">
        <v>1017</v>
      </c>
      <c r="H815" s="93"/>
      <c r="I815" s="188" t="s">
        <v>143</v>
      </c>
      <c r="J815" s="188" t="s">
        <v>143</v>
      </c>
      <c r="K815" s="188">
        <v>0.42499999999999999</v>
      </c>
      <c r="L815" s="188">
        <v>0.48599999999999999</v>
      </c>
      <c r="M815" s="188">
        <v>0.29799999999999999</v>
      </c>
      <c r="N815" s="188">
        <v>0.35599999999999998</v>
      </c>
      <c r="O815" s="188">
        <v>0.19400000000000001</v>
      </c>
      <c r="P815" s="188">
        <v>0.245</v>
      </c>
      <c r="Q815" s="144"/>
      <c r="R815" s="145" t="s">
        <v>143</v>
      </c>
      <c r="S815" s="145">
        <v>38.904470912724165</v>
      </c>
      <c r="T815" s="145">
        <v>27.407965912877295</v>
      </c>
      <c r="U815" s="145">
        <v>18.589563007885506</v>
      </c>
      <c r="V815" s="145"/>
      <c r="W815" s="145" t="s">
        <v>143</v>
      </c>
      <c r="X815" s="145" t="s">
        <v>143</v>
      </c>
      <c r="Y815" s="145">
        <v>35.36070448664475</v>
      </c>
      <c r="Z815" s="145">
        <v>42.44823733880358</v>
      </c>
      <c r="AA815" s="145">
        <v>24.459719118552652</v>
      </c>
      <c r="AB815" s="145">
        <v>30.356212707201937</v>
      </c>
      <c r="AC815" s="145">
        <v>16.144169443686607</v>
      </c>
      <c r="AD815" s="145">
        <v>21.034956572084404</v>
      </c>
    </row>
    <row r="816" spans="1:30" x14ac:dyDescent="0.25">
      <c r="A816" s="93" t="s">
        <v>5638</v>
      </c>
      <c r="B816" s="188" t="s">
        <v>143</v>
      </c>
      <c r="C816" s="188">
        <v>0.70547945205479456</v>
      </c>
      <c r="D816" s="188">
        <v>5.7077625570776253E-2</v>
      </c>
      <c r="E816" s="188">
        <v>0.23744292237442921</v>
      </c>
      <c r="F816" s="187">
        <v>1</v>
      </c>
      <c r="G816" s="193">
        <v>876</v>
      </c>
      <c r="H816" s="93"/>
      <c r="I816" s="188" t="s">
        <v>143</v>
      </c>
      <c r="J816" s="188" t="s">
        <v>143</v>
      </c>
      <c r="K816" s="188">
        <v>0.67400000000000004</v>
      </c>
      <c r="L816" s="188">
        <v>0.73499999999999999</v>
      </c>
      <c r="M816" s="188">
        <v>4.3999999999999997E-2</v>
      </c>
      <c r="N816" s="188">
        <v>7.3999999999999996E-2</v>
      </c>
      <c r="O816" s="188">
        <v>0.21</v>
      </c>
      <c r="P816" s="188">
        <v>0.26700000000000002</v>
      </c>
      <c r="Q816" s="144"/>
      <c r="R816" s="145" t="s">
        <v>143</v>
      </c>
      <c r="S816" s="145">
        <v>115.3449215472201</v>
      </c>
      <c r="T816" s="145">
        <v>10.49407195600746</v>
      </c>
      <c r="U816" s="145">
        <v>38.357559469221613</v>
      </c>
      <c r="V816" s="145"/>
      <c r="W816" s="145" t="s">
        <v>143</v>
      </c>
      <c r="X816" s="145" t="s">
        <v>143</v>
      </c>
      <c r="Y816" s="145">
        <v>106.25080926931147</v>
      </c>
      <c r="Z816" s="145">
        <v>124.43903382512872</v>
      </c>
      <c r="AA816" s="145">
        <v>7.5852636146052994</v>
      </c>
      <c r="AB816" s="145">
        <v>13.40288029740962</v>
      </c>
      <c r="AC816" s="145">
        <v>33.144707756968572</v>
      </c>
      <c r="AD816" s="145">
        <v>43.570411181474654</v>
      </c>
    </row>
    <row r="817" spans="1:30" x14ac:dyDescent="0.25">
      <c r="A817" s="93" t="s">
        <v>5639</v>
      </c>
      <c r="B817" s="188">
        <v>7.6254826254826255E-2</v>
      </c>
      <c r="C817" s="188">
        <v>0.52895752895752901</v>
      </c>
      <c r="D817" s="188">
        <v>0.23455598455598456</v>
      </c>
      <c r="E817" s="188">
        <v>0.16023166023166024</v>
      </c>
      <c r="F817" s="187">
        <v>1</v>
      </c>
      <c r="G817" s="193">
        <v>1036</v>
      </c>
      <c r="H817" s="93"/>
      <c r="I817" s="188">
        <v>6.2E-2</v>
      </c>
      <c r="J817" s="188">
        <v>9.4E-2</v>
      </c>
      <c r="K817" s="188">
        <v>0.499</v>
      </c>
      <c r="L817" s="188">
        <v>0.55900000000000005</v>
      </c>
      <c r="M817" s="188">
        <v>0.21</v>
      </c>
      <c r="N817" s="188">
        <v>0.26100000000000001</v>
      </c>
      <c r="O817" s="188">
        <v>0.13900000000000001</v>
      </c>
      <c r="P817" s="188">
        <v>0.184</v>
      </c>
      <c r="Q817" s="144"/>
      <c r="R817" s="145">
        <v>5.0278386209589252</v>
      </c>
      <c r="S817" s="145">
        <v>36.434377012457865</v>
      </c>
      <c r="T817" s="145">
        <v>16.028731153140846</v>
      </c>
      <c r="U817" s="145">
        <v>10.784728598910045</v>
      </c>
      <c r="V817" s="145"/>
      <c r="W817" s="145">
        <v>3.9191135825100289</v>
      </c>
      <c r="X817" s="145">
        <v>6.1365636594078214</v>
      </c>
      <c r="Y817" s="145">
        <v>33.383834089994039</v>
      </c>
      <c r="Z817" s="145">
        <v>39.484919934921692</v>
      </c>
      <c r="AA817" s="145">
        <v>14.013373730671219</v>
      </c>
      <c r="AB817" s="145">
        <v>18.044088575610473</v>
      </c>
      <c r="AC817" s="145">
        <v>9.1440963356677898</v>
      </c>
      <c r="AD817" s="145">
        <v>12.425360862152299</v>
      </c>
    </row>
    <row r="818" spans="1:30" x14ac:dyDescent="0.25">
      <c r="A818" s="93" t="s">
        <v>5640</v>
      </c>
      <c r="B818" s="188">
        <v>0.31888317413666423</v>
      </c>
      <c r="C818" s="188">
        <v>0.56796473181484208</v>
      </c>
      <c r="D818" s="188">
        <v>4.8493754592211606E-2</v>
      </c>
      <c r="E818" s="188">
        <v>6.4658339456282146E-2</v>
      </c>
      <c r="F818" s="187">
        <v>1</v>
      </c>
      <c r="G818" s="193">
        <v>1361</v>
      </c>
      <c r="H818" s="93"/>
      <c r="I818" s="188">
        <v>0.29499999999999998</v>
      </c>
      <c r="J818" s="188">
        <v>0.34399999999999997</v>
      </c>
      <c r="K818" s="188">
        <v>0.54100000000000004</v>
      </c>
      <c r="L818" s="188">
        <v>0.59399999999999997</v>
      </c>
      <c r="M818" s="188">
        <v>3.7999999999999999E-2</v>
      </c>
      <c r="N818" s="188">
        <v>6.0999999999999999E-2</v>
      </c>
      <c r="O818" s="188">
        <v>5.2999999999999999E-2</v>
      </c>
      <c r="P818" s="188">
        <v>7.9000000000000001E-2</v>
      </c>
      <c r="Q818" s="144"/>
      <c r="R818" s="145">
        <v>51.370573930290433</v>
      </c>
      <c r="S818" s="145">
        <v>88.611873605244384</v>
      </c>
      <c r="T818" s="145">
        <v>7.5732971489395027</v>
      </c>
      <c r="U818" s="145">
        <v>9.8069812738869651</v>
      </c>
      <c r="V818" s="145"/>
      <c r="W818" s="145">
        <v>46.537475673309864</v>
      </c>
      <c r="X818" s="145">
        <v>56.203672187271003</v>
      </c>
      <c r="Y818" s="145">
        <v>82.365064369016508</v>
      </c>
      <c r="Z818" s="145">
        <v>94.858682841472259</v>
      </c>
      <c r="AA818" s="145">
        <v>5.7461686110622168</v>
      </c>
      <c r="AB818" s="145">
        <v>9.4004256868167886</v>
      </c>
      <c r="AC818" s="145">
        <v>7.7579429496657824</v>
      </c>
      <c r="AD818" s="145">
        <v>11.856019598108148</v>
      </c>
    </row>
    <row r="819" spans="1:30" x14ac:dyDescent="0.25">
      <c r="A819" s="93" t="s">
        <v>5641</v>
      </c>
      <c r="B819" s="188" t="s">
        <v>143</v>
      </c>
      <c r="C819" s="188">
        <v>0.5054803352675693</v>
      </c>
      <c r="D819" s="188">
        <v>0.34687298517085752</v>
      </c>
      <c r="E819" s="188">
        <v>0.14764667956157318</v>
      </c>
      <c r="F819" s="187">
        <v>1</v>
      </c>
      <c r="G819" s="193">
        <v>1551</v>
      </c>
      <c r="H819" s="93"/>
      <c r="I819" s="188" t="s">
        <v>143</v>
      </c>
      <c r="J819" s="188" t="s">
        <v>143</v>
      </c>
      <c r="K819" s="188">
        <v>0.48099999999999998</v>
      </c>
      <c r="L819" s="188">
        <v>0.53</v>
      </c>
      <c r="M819" s="188">
        <v>0.32400000000000001</v>
      </c>
      <c r="N819" s="188">
        <v>0.371</v>
      </c>
      <c r="O819" s="188">
        <v>0.13100000000000001</v>
      </c>
      <c r="P819" s="188">
        <v>0.16600000000000001</v>
      </c>
      <c r="Q819" s="144"/>
      <c r="R819" s="145" t="s">
        <v>143</v>
      </c>
      <c r="S819" s="145">
        <v>51.927976952064689</v>
      </c>
      <c r="T819" s="145">
        <v>36.129921258664972</v>
      </c>
      <c r="U819" s="145">
        <v>14.995257920027441</v>
      </c>
      <c r="V819" s="145"/>
      <c r="W819" s="145" t="s">
        <v>143</v>
      </c>
      <c r="X819" s="145" t="s">
        <v>143</v>
      </c>
      <c r="Y819" s="145">
        <v>48.293018565420162</v>
      </c>
      <c r="Z819" s="145">
        <v>55.562935338709217</v>
      </c>
      <c r="AA819" s="145">
        <v>33.076885095126393</v>
      </c>
      <c r="AB819" s="145">
        <v>39.18295742220355</v>
      </c>
      <c r="AC819" s="145">
        <v>13.053065431001016</v>
      </c>
      <c r="AD819" s="145">
        <v>16.937450409053866</v>
      </c>
    </row>
    <row r="820" spans="1:30" x14ac:dyDescent="0.25">
      <c r="A820" s="93" t="s">
        <v>5642</v>
      </c>
      <c r="B820" s="188" t="s">
        <v>143</v>
      </c>
      <c r="C820" s="188">
        <v>0.76862123613312205</v>
      </c>
      <c r="D820" s="188">
        <v>9.0332805071315372E-2</v>
      </c>
      <c r="E820" s="188">
        <v>0.14104595879556259</v>
      </c>
      <c r="F820" s="187">
        <v>1</v>
      </c>
      <c r="G820" s="193">
        <v>1262</v>
      </c>
      <c r="H820" s="93"/>
      <c r="I820" s="188" t="s">
        <v>143</v>
      </c>
      <c r="J820" s="188" t="s">
        <v>143</v>
      </c>
      <c r="K820" s="188">
        <v>0.745</v>
      </c>
      <c r="L820" s="188">
        <v>0.79100000000000004</v>
      </c>
      <c r="M820" s="188">
        <v>7.5999999999999998E-2</v>
      </c>
      <c r="N820" s="188">
        <v>0.107</v>
      </c>
      <c r="O820" s="188">
        <v>0.123</v>
      </c>
      <c r="P820" s="188">
        <v>0.161</v>
      </c>
      <c r="Q820" s="144"/>
      <c r="R820" s="145" t="s">
        <v>143</v>
      </c>
      <c r="S820" s="145">
        <v>146.13826761427299</v>
      </c>
      <c r="T820" s="145">
        <v>19.829590421387806</v>
      </c>
      <c r="U820" s="145">
        <v>26.016259058421429</v>
      </c>
      <c r="V820" s="145"/>
      <c r="W820" s="145" t="s">
        <v>143</v>
      </c>
      <c r="X820" s="145" t="s">
        <v>143</v>
      </c>
      <c r="Y820" s="145">
        <v>136.9415223163505</v>
      </c>
      <c r="Z820" s="145">
        <v>155.33501291219548</v>
      </c>
      <c r="AA820" s="145">
        <v>16.189456265910781</v>
      </c>
      <c r="AB820" s="145">
        <v>23.469724576864831</v>
      </c>
      <c r="AC820" s="145">
        <v>22.194256982112581</v>
      </c>
      <c r="AD820" s="145">
        <v>29.838261134730278</v>
      </c>
    </row>
    <row r="821" spans="1:30" x14ac:dyDescent="0.25">
      <c r="A821" s="93" t="s">
        <v>5643</v>
      </c>
      <c r="B821" s="188">
        <v>6.605691056910569E-2</v>
      </c>
      <c r="C821" s="188">
        <v>0.4766260162601626</v>
      </c>
      <c r="D821" s="188">
        <v>0.30589430894308944</v>
      </c>
      <c r="E821" s="188">
        <v>0.15142276422764228</v>
      </c>
      <c r="F821" s="187">
        <v>1</v>
      </c>
      <c r="G821" s="193">
        <v>984</v>
      </c>
      <c r="H821" s="93"/>
      <c r="I821" s="188">
        <v>5.1999999999999998E-2</v>
      </c>
      <c r="J821" s="188">
        <v>8.3000000000000004E-2</v>
      </c>
      <c r="K821" s="188">
        <v>0.44600000000000001</v>
      </c>
      <c r="L821" s="188">
        <v>0.50800000000000001</v>
      </c>
      <c r="M821" s="188">
        <v>0.27800000000000002</v>
      </c>
      <c r="N821" s="188">
        <v>0.33500000000000002</v>
      </c>
      <c r="O821" s="188">
        <v>0.13</v>
      </c>
      <c r="P821" s="188">
        <v>0.17499999999999999</v>
      </c>
      <c r="Q821" s="144"/>
      <c r="R821" s="145">
        <v>4.8931667686543676</v>
      </c>
      <c r="S821" s="145">
        <v>33.751479598272525</v>
      </c>
      <c r="T821" s="145">
        <v>21.372268144738275</v>
      </c>
      <c r="U821" s="145">
        <v>10.231680439611173</v>
      </c>
      <c r="V821" s="145"/>
      <c r="W821" s="145">
        <v>3.7035983914108401</v>
      </c>
      <c r="X821" s="145">
        <v>6.0827351458978951</v>
      </c>
      <c r="Y821" s="145">
        <v>30.696822494522539</v>
      </c>
      <c r="Z821" s="145">
        <v>36.806136702022506</v>
      </c>
      <c r="AA821" s="145">
        <v>18.957789114344685</v>
      </c>
      <c r="AB821" s="145">
        <v>23.786747175131865</v>
      </c>
      <c r="AC821" s="145">
        <v>8.5887850731419402</v>
      </c>
      <c r="AD821" s="145">
        <v>11.874575806080406</v>
      </c>
    </row>
    <row r="822" spans="1:30" x14ac:dyDescent="0.25">
      <c r="A822" s="93" t="s">
        <v>5644</v>
      </c>
      <c r="B822" s="188">
        <v>0.24675324675324675</v>
      </c>
      <c r="C822" s="188">
        <v>0.58920027341079972</v>
      </c>
      <c r="D822" s="188">
        <v>4.7163362952836636E-2</v>
      </c>
      <c r="E822" s="188">
        <v>0.11688311688311688</v>
      </c>
      <c r="F822" s="187">
        <v>1</v>
      </c>
      <c r="G822" s="193">
        <v>1463</v>
      </c>
      <c r="H822" s="93"/>
      <c r="I822" s="188">
        <v>0.22500000000000001</v>
      </c>
      <c r="J822" s="188">
        <v>0.26900000000000002</v>
      </c>
      <c r="K822" s="188">
        <v>0.56399999999999995</v>
      </c>
      <c r="L822" s="188">
        <v>0.61399999999999999</v>
      </c>
      <c r="M822" s="188">
        <v>3.6999999999999998E-2</v>
      </c>
      <c r="N822" s="188">
        <v>5.8999999999999997E-2</v>
      </c>
      <c r="O822" s="188">
        <v>0.10100000000000001</v>
      </c>
      <c r="P822" s="188">
        <v>0.13400000000000001</v>
      </c>
      <c r="Q822" s="144"/>
      <c r="R822" s="145">
        <v>46.578044896719973</v>
      </c>
      <c r="S822" s="145">
        <v>94.246320185895456</v>
      </c>
      <c r="T822" s="145">
        <v>8.4315980371843295</v>
      </c>
      <c r="U822" s="145">
        <v>17.00229373420099</v>
      </c>
      <c r="V822" s="145"/>
      <c r="W822" s="145">
        <v>41.77315184421623</v>
      </c>
      <c r="X822" s="145">
        <v>51.382937949223717</v>
      </c>
      <c r="Y822" s="145">
        <v>87.954637073488712</v>
      </c>
      <c r="Z822" s="145">
        <v>100.5380032983022</v>
      </c>
      <c r="AA822" s="145">
        <v>6.4421095969221742</v>
      </c>
      <c r="AB822" s="145">
        <v>10.421086477446485</v>
      </c>
      <c r="AC822" s="145">
        <v>14.453905853784802</v>
      </c>
      <c r="AD822" s="145">
        <v>19.550681614617179</v>
      </c>
    </row>
    <row r="823" spans="1:30" x14ac:dyDescent="0.25">
      <c r="A823" s="93" t="s">
        <v>5645</v>
      </c>
      <c r="B823" s="188" t="s">
        <v>143</v>
      </c>
      <c r="C823" s="188">
        <v>0.4</v>
      </c>
      <c r="D823" s="188">
        <v>0.43083700440528633</v>
      </c>
      <c r="E823" s="188">
        <v>0.16916299559471365</v>
      </c>
      <c r="F823" s="187">
        <v>1</v>
      </c>
      <c r="G823" s="193">
        <v>1135</v>
      </c>
      <c r="H823" s="93"/>
      <c r="I823" s="188" t="s">
        <v>143</v>
      </c>
      <c r="J823" s="188" t="s">
        <v>143</v>
      </c>
      <c r="K823" s="188">
        <v>0.372</v>
      </c>
      <c r="L823" s="188">
        <v>0.42899999999999999</v>
      </c>
      <c r="M823" s="188">
        <v>0.40200000000000002</v>
      </c>
      <c r="N823" s="188">
        <v>0.46</v>
      </c>
      <c r="O823" s="188">
        <v>0.14799999999999999</v>
      </c>
      <c r="P823" s="188">
        <v>0.192</v>
      </c>
      <c r="Q823" s="144"/>
      <c r="R823" s="145" t="s">
        <v>143</v>
      </c>
      <c r="S823" s="145">
        <v>33.907181667828659</v>
      </c>
      <c r="T823" s="145">
        <v>36.333407564978899</v>
      </c>
      <c r="U823" s="145">
        <v>13.424286663096835</v>
      </c>
      <c r="V823" s="145"/>
      <c r="W823" s="145" t="s">
        <v>143</v>
      </c>
      <c r="X823" s="145" t="s">
        <v>143</v>
      </c>
      <c r="Y823" s="145">
        <v>30.788149613219815</v>
      </c>
      <c r="Z823" s="145">
        <v>37.026213722437504</v>
      </c>
      <c r="AA823" s="145">
        <v>33.113022734015637</v>
      </c>
      <c r="AB823" s="145">
        <v>39.55379239594216</v>
      </c>
      <c r="AC823" s="145">
        <v>11.525410361035508</v>
      </c>
      <c r="AD823" s="145">
        <v>15.323162965158161</v>
      </c>
    </row>
    <row r="824" spans="1:30" x14ac:dyDescent="0.25">
      <c r="A824" s="93" t="s">
        <v>5646</v>
      </c>
      <c r="B824" s="188" t="s">
        <v>143</v>
      </c>
      <c r="C824" s="188">
        <v>0.72522522522522526</v>
      </c>
      <c r="D824" s="188">
        <v>9.2792792792792789E-2</v>
      </c>
      <c r="E824" s="188">
        <v>0.18198198198198198</v>
      </c>
      <c r="F824" s="187">
        <v>1</v>
      </c>
      <c r="G824" s="193">
        <v>1110</v>
      </c>
      <c r="H824" s="93"/>
      <c r="I824" s="188" t="s">
        <v>143</v>
      </c>
      <c r="J824" s="188" t="s">
        <v>143</v>
      </c>
      <c r="K824" s="188">
        <v>0.69799999999999995</v>
      </c>
      <c r="L824" s="188">
        <v>0.751</v>
      </c>
      <c r="M824" s="188">
        <v>7.6999999999999999E-2</v>
      </c>
      <c r="N824" s="188">
        <v>0.111</v>
      </c>
      <c r="O824" s="188">
        <v>0.16</v>
      </c>
      <c r="P824" s="188">
        <v>0.20599999999999999</v>
      </c>
      <c r="Q824" s="144"/>
      <c r="R824" s="145" t="s">
        <v>143</v>
      </c>
      <c r="S824" s="145">
        <v>136.49142509051606</v>
      </c>
      <c r="T824" s="145">
        <v>20.115985710089582</v>
      </c>
      <c r="U824" s="145">
        <v>32.439476747371998</v>
      </c>
      <c r="V824" s="145"/>
      <c r="W824" s="145" t="s">
        <v>143</v>
      </c>
      <c r="X824" s="145" t="s">
        <v>143</v>
      </c>
      <c r="Y824" s="145">
        <v>127.06247147305159</v>
      </c>
      <c r="Z824" s="145">
        <v>145.92037870798055</v>
      </c>
      <c r="AA824" s="145">
        <v>16.231095252949565</v>
      </c>
      <c r="AB824" s="145">
        <v>24.000876167229599</v>
      </c>
      <c r="AC824" s="145">
        <v>27.965906853781878</v>
      </c>
      <c r="AD824" s="145">
        <v>36.913046640962122</v>
      </c>
    </row>
    <row r="825" spans="1:30" x14ac:dyDescent="0.25">
      <c r="A825" s="93" t="s">
        <v>5647</v>
      </c>
      <c r="B825" s="188">
        <v>4.2172980700500358E-2</v>
      </c>
      <c r="C825" s="188">
        <v>0.55253752680486057</v>
      </c>
      <c r="D825" s="188">
        <v>0.27519656897784134</v>
      </c>
      <c r="E825" s="188">
        <v>0.13009292351679771</v>
      </c>
      <c r="F825" s="187">
        <v>0.99999999999999989</v>
      </c>
      <c r="G825" s="193">
        <v>1399</v>
      </c>
      <c r="H825" s="93"/>
      <c r="I825" s="188">
        <v>3.3000000000000002E-2</v>
      </c>
      <c r="J825" s="188">
        <v>5.3999999999999999E-2</v>
      </c>
      <c r="K825" s="188">
        <v>0.52600000000000002</v>
      </c>
      <c r="L825" s="188">
        <v>0.57799999999999996</v>
      </c>
      <c r="M825" s="188">
        <v>0.252</v>
      </c>
      <c r="N825" s="188">
        <v>0.29899999999999999</v>
      </c>
      <c r="O825" s="188">
        <v>0.113</v>
      </c>
      <c r="P825" s="188">
        <v>0.14899999999999999</v>
      </c>
      <c r="Q825" s="144"/>
      <c r="R825" s="145">
        <v>3.0899948517317251</v>
      </c>
      <c r="S825" s="145">
        <v>38.440654973405223</v>
      </c>
      <c r="T825" s="145">
        <v>18.582255085587075</v>
      </c>
      <c r="U825" s="145">
        <v>8.927671039662501</v>
      </c>
      <c r="V825" s="145"/>
      <c r="W825" s="145">
        <v>2.3015200449524462</v>
      </c>
      <c r="X825" s="145">
        <v>3.8784696585110039</v>
      </c>
      <c r="Y825" s="145">
        <v>35.730731023435787</v>
      </c>
      <c r="Z825" s="145">
        <v>41.15057892337466</v>
      </c>
      <c r="AA825" s="145">
        <v>16.726057839057464</v>
      </c>
      <c r="AB825" s="145">
        <v>20.438452332116686</v>
      </c>
      <c r="AC825" s="145">
        <v>7.6306155483876141</v>
      </c>
      <c r="AD825" s="145">
        <v>10.224726530937387</v>
      </c>
    </row>
    <row r="826" spans="1:30" x14ac:dyDescent="0.25">
      <c r="A826" s="93" t="s">
        <v>5648</v>
      </c>
      <c r="B826" s="188">
        <v>0.29749715585893061</v>
      </c>
      <c r="C826" s="188">
        <v>0.58475540386803182</v>
      </c>
      <c r="D826" s="188">
        <v>4.7212741751990896E-2</v>
      </c>
      <c r="E826" s="188">
        <v>7.0534698521046643E-2</v>
      </c>
      <c r="F826" s="187">
        <v>0.99999999999999989</v>
      </c>
      <c r="G826" s="193">
        <v>1758</v>
      </c>
      <c r="H826" s="93"/>
      <c r="I826" s="188">
        <v>0.27700000000000002</v>
      </c>
      <c r="J826" s="188">
        <v>0.31900000000000001</v>
      </c>
      <c r="K826" s="188">
        <v>0.56200000000000006</v>
      </c>
      <c r="L826" s="188">
        <v>0.60799999999999998</v>
      </c>
      <c r="M826" s="188">
        <v>3.7999999999999999E-2</v>
      </c>
      <c r="N826" s="188">
        <v>5.8000000000000003E-2</v>
      </c>
      <c r="O826" s="188">
        <v>5.8999999999999997E-2</v>
      </c>
      <c r="P826" s="188">
        <v>8.3000000000000004E-2</v>
      </c>
      <c r="Q826" s="144"/>
      <c r="R826" s="145">
        <v>51.133618084170188</v>
      </c>
      <c r="S826" s="145">
        <v>91.141445023200944</v>
      </c>
      <c r="T826" s="145">
        <v>6.5734279519812358</v>
      </c>
      <c r="U826" s="145">
        <v>11.22723711396319</v>
      </c>
      <c r="V826" s="145"/>
      <c r="W826" s="145">
        <v>46.751220754262093</v>
      </c>
      <c r="X826" s="145">
        <v>55.516015414078282</v>
      </c>
      <c r="Y826" s="145">
        <v>85.569902827712141</v>
      </c>
      <c r="Z826" s="145">
        <v>96.712987218689747</v>
      </c>
      <c r="AA826" s="145">
        <v>5.1592341406814946</v>
      </c>
      <c r="AB826" s="145">
        <v>7.9876217632809769</v>
      </c>
      <c r="AC826" s="145">
        <v>9.2510952274392064</v>
      </c>
      <c r="AD826" s="145">
        <v>13.203379000487173</v>
      </c>
    </row>
    <row r="827" spans="1:30" x14ac:dyDescent="0.25">
      <c r="A827" s="93" t="s">
        <v>5649</v>
      </c>
      <c r="B827" s="188" t="s">
        <v>143</v>
      </c>
      <c r="C827" s="188">
        <v>0.45396007726980037</v>
      </c>
      <c r="D827" s="188">
        <v>0.38956857694784286</v>
      </c>
      <c r="E827" s="188">
        <v>0.15647134578235672</v>
      </c>
      <c r="F827" s="187">
        <v>1</v>
      </c>
      <c r="G827" s="193">
        <v>1553</v>
      </c>
      <c r="H827" s="93"/>
      <c r="I827" s="188" t="s">
        <v>143</v>
      </c>
      <c r="J827" s="188" t="s">
        <v>143</v>
      </c>
      <c r="K827" s="188">
        <v>0.42899999999999999</v>
      </c>
      <c r="L827" s="188">
        <v>0.47899999999999998</v>
      </c>
      <c r="M827" s="188">
        <v>0.36599999999999999</v>
      </c>
      <c r="N827" s="188">
        <v>0.41399999999999998</v>
      </c>
      <c r="O827" s="188">
        <v>0.13900000000000001</v>
      </c>
      <c r="P827" s="188">
        <v>0.17499999999999999</v>
      </c>
      <c r="Q827" s="144"/>
      <c r="R827" s="145" t="s">
        <v>143</v>
      </c>
      <c r="S827" s="145">
        <v>35.464570504793187</v>
      </c>
      <c r="T827" s="145">
        <v>29.889564120001729</v>
      </c>
      <c r="U827" s="145">
        <v>12.100413007672989</v>
      </c>
      <c r="V827" s="145"/>
      <c r="W827" s="145" t="s">
        <v>143</v>
      </c>
      <c r="X827" s="145" t="s">
        <v>143</v>
      </c>
      <c r="Y827" s="145">
        <v>32.846651429763178</v>
      </c>
      <c r="Z827" s="145">
        <v>38.082489579823196</v>
      </c>
      <c r="AA827" s="145">
        <v>27.50780429286139</v>
      </c>
      <c r="AB827" s="145">
        <v>32.271323947142065</v>
      </c>
      <c r="AC827" s="145">
        <v>10.578978969197447</v>
      </c>
      <c r="AD827" s="145">
        <v>13.621847046148531</v>
      </c>
    </row>
    <row r="828" spans="1:30" x14ac:dyDescent="0.25">
      <c r="A828" s="93" t="s">
        <v>5650</v>
      </c>
      <c r="B828" s="188" t="s">
        <v>143</v>
      </c>
      <c r="C828" s="188">
        <v>0.78464541314248537</v>
      </c>
      <c r="D828" s="188">
        <v>7.4821080026024722E-2</v>
      </c>
      <c r="E828" s="188">
        <v>0.14053350683148991</v>
      </c>
      <c r="F828" s="187">
        <v>1</v>
      </c>
      <c r="G828" s="193">
        <v>1537</v>
      </c>
      <c r="H828" s="93"/>
      <c r="I828" s="188" t="s">
        <v>143</v>
      </c>
      <c r="J828" s="188" t="s">
        <v>143</v>
      </c>
      <c r="K828" s="188">
        <v>0.76300000000000001</v>
      </c>
      <c r="L828" s="188">
        <v>0.80400000000000005</v>
      </c>
      <c r="M828" s="188">
        <v>6.3E-2</v>
      </c>
      <c r="N828" s="188">
        <v>8.8999999999999996E-2</v>
      </c>
      <c r="O828" s="188">
        <v>0.124</v>
      </c>
      <c r="P828" s="188">
        <v>0.159</v>
      </c>
      <c r="Q828" s="144"/>
      <c r="R828" s="145" t="s">
        <v>143</v>
      </c>
      <c r="S828" s="145">
        <v>140.3549117327905</v>
      </c>
      <c r="T828" s="145">
        <v>14.679275805472106</v>
      </c>
      <c r="U828" s="145">
        <v>25.012195081677195</v>
      </c>
      <c r="V828" s="145"/>
      <c r="W828" s="145" t="s">
        <v>143</v>
      </c>
      <c r="X828" s="145" t="s">
        <v>143</v>
      </c>
      <c r="Y828" s="145">
        <v>132.4333641935377</v>
      </c>
      <c r="Z828" s="145">
        <v>148.2764592720433</v>
      </c>
      <c r="AA828" s="145">
        <v>11.996330732534771</v>
      </c>
      <c r="AB828" s="145">
        <v>17.362220878409442</v>
      </c>
      <c r="AC828" s="145">
        <v>21.67654102661503</v>
      </c>
      <c r="AD828" s="145">
        <v>28.347849136739359</v>
      </c>
    </row>
    <row r="829" spans="1:30" x14ac:dyDescent="0.25">
      <c r="A829" s="93" t="s">
        <v>5651</v>
      </c>
      <c r="B829" s="188">
        <v>7.4210139603232916E-2</v>
      </c>
      <c r="C829" s="188">
        <v>0.5547391623806025</v>
      </c>
      <c r="D829" s="188">
        <v>0.23438648052902278</v>
      </c>
      <c r="E829" s="188">
        <v>0.1366642174871418</v>
      </c>
      <c r="F829" s="187">
        <v>1</v>
      </c>
      <c r="G829" s="193">
        <v>1361</v>
      </c>
      <c r="H829" s="93"/>
      <c r="I829" s="188">
        <v>6.0999999999999999E-2</v>
      </c>
      <c r="J829" s="188">
        <v>8.8999999999999996E-2</v>
      </c>
      <c r="K829" s="188">
        <v>0.52800000000000002</v>
      </c>
      <c r="L829" s="188">
        <v>0.58099999999999996</v>
      </c>
      <c r="M829" s="188">
        <v>0.21299999999999999</v>
      </c>
      <c r="N829" s="188">
        <v>0.25800000000000001</v>
      </c>
      <c r="O829" s="188">
        <v>0.11899999999999999</v>
      </c>
      <c r="P829" s="188">
        <v>0.156</v>
      </c>
      <c r="Q829" s="144"/>
      <c r="R829" s="145">
        <v>5.4375569367422774</v>
      </c>
      <c r="S829" s="145">
        <v>41.195447093167147</v>
      </c>
      <c r="T829" s="145">
        <v>17.213926029906979</v>
      </c>
      <c r="U829" s="145">
        <v>10.141905390396198</v>
      </c>
      <c r="V829" s="145"/>
      <c r="W829" s="145">
        <v>4.3770849470574742</v>
      </c>
      <c r="X829" s="145">
        <v>6.4980289264270805</v>
      </c>
      <c r="Y829" s="145">
        <v>38.256905676630659</v>
      </c>
      <c r="Z829" s="145">
        <v>44.133988509703634</v>
      </c>
      <c r="AA829" s="145">
        <v>15.324888169321559</v>
      </c>
      <c r="AB829" s="145">
        <v>19.102963890492401</v>
      </c>
      <c r="AC829" s="145">
        <v>8.6843698474015056</v>
      </c>
      <c r="AD829" s="145">
        <v>11.599440933390891</v>
      </c>
    </row>
    <row r="830" spans="1:30" x14ac:dyDescent="0.25">
      <c r="A830" s="93" t="s">
        <v>5652</v>
      </c>
      <c r="B830" s="188">
        <v>0.27304550758459745</v>
      </c>
      <c r="C830" s="188">
        <v>0.62602100350058343</v>
      </c>
      <c r="D830" s="188">
        <v>3.2088681446907817E-2</v>
      </c>
      <c r="E830" s="188">
        <v>6.8844807467911315E-2</v>
      </c>
      <c r="F830" s="187">
        <v>1</v>
      </c>
      <c r="G830" s="193">
        <v>1714</v>
      </c>
      <c r="H830" s="93"/>
      <c r="I830" s="188">
        <v>0.252</v>
      </c>
      <c r="J830" s="188">
        <v>0.29499999999999998</v>
      </c>
      <c r="K830" s="188">
        <v>0.60299999999999998</v>
      </c>
      <c r="L830" s="188">
        <v>0.64900000000000002</v>
      </c>
      <c r="M830" s="188">
        <v>2.5000000000000001E-2</v>
      </c>
      <c r="N830" s="188">
        <v>4.2000000000000003E-2</v>
      </c>
      <c r="O830" s="188">
        <v>5.8000000000000003E-2</v>
      </c>
      <c r="P830" s="188">
        <v>8.2000000000000003E-2</v>
      </c>
      <c r="Q830" s="144"/>
      <c r="R830" s="145">
        <v>49.460191132054817</v>
      </c>
      <c r="S830" s="145">
        <v>106.22629160423529</v>
      </c>
      <c r="T830" s="145">
        <v>4.9162847572679018</v>
      </c>
      <c r="U830" s="145">
        <v>11.847312205966595</v>
      </c>
      <c r="V830" s="145"/>
      <c r="W830" s="145">
        <v>44.979046770094421</v>
      </c>
      <c r="X830" s="145">
        <v>53.941335494015213</v>
      </c>
      <c r="Y830" s="145">
        <v>99.87022805462307</v>
      </c>
      <c r="Z830" s="145">
        <v>112.5823551538475</v>
      </c>
      <c r="AA830" s="145">
        <v>3.6169778224532818</v>
      </c>
      <c r="AB830" s="145">
        <v>6.2155916920825218</v>
      </c>
      <c r="AC830" s="145">
        <v>9.7096705641691461</v>
      </c>
      <c r="AD830" s="145">
        <v>13.984953847764045</v>
      </c>
    </row>
    <row r="831" spans="1:30" x14ac:dyDescent="0.25">
      <c r="A831" s="93" t="s">
        <v>5653</v>
      </c>
      <c r="B831" s="188" t="s">
        <v>143</v>
      </c>
      <c r="C831" s="188">
        <v>0.44912012241775057</v>
      </c>
      <c r="D831" s="188">
        <v>0.35807192042846214</v>
      </c>
      <c r="E831" s="188">
        <v>0.19280795715378729</v>
      </c>
      <c r="F831" s="187">
        <v>1</v>
      </c>
      <c r="G831" s="193">
        <v>1307</v>
      </c>
      <c r="H831" s="93"/>
      <c r="I831" s="188" t="s">
        <v>143</v>
      </c>
      <c r="J831" s="188" t="s">
        <v>143</v>
      </c>
      <c r="K831" s="188">
        <v>0.42199999999999999</v>
      </c>
      <c r="L831" s="188">
        <v>0.47599999999999998</v>
      </c>
      <c r="M831" s="188">
        <v>0.33300000000000002</v>
      </c>
      <c r="N831" s="188">
        <v>0.38400000000000001</v>
      </c>
      <c r="O831" s="188">
        <v>0.17199999999999999</v>
      </c>
      <c r="P831" s="188">
        <v>0.215</v>
      </c>
      <c r="Q831" s="144"/>
      <c r="R831" s="145" t="s">
        <v>143</v>
      </c>
      <c r="S831" s="145">
        <v>32.221143969011706</v>
      </c>
      <c r="T831" s="145">
        <v>25.117276559896233</v>
      </c>
      <c r="U831" s="145">
        <v>13.786555832180751</v>
      </c>
      <c r="V831" s="145"/>
      <c r="W831" s="145" t="s">
        <v>143</v>
      </c>
      <c r="X831" s="145" t="s">
        <v>143</v>
      </c>
      <c r="Y831" s="145">
        <v>29.614522450742296</v>
      </c>
      <c r="Z831" s="145">
        <v>34.827765487281113</v>
      </c>
      <c r="AA831" s="145">
        <v>22.841625381281329</v>
      </c>
      <c r="AB831" s="145">
        <v>27.392927738511137</v>
      </c>
      <c r="AC831" s="145">
        <v>12.084351917671405</v>
      </c>
      <c r="AD831" s="145">
        <v>15.488759746690096</v>
      </c>
    </row>
    <row r="832" spans="1:30" x14ac:dyDescent="0.25">
      <c r="A832" s="93" t="s">
        <v>5654</v>
      </c>
      <c r="B832" s="188" t="s">
        <v>143</v>
      </c>
      <c r="C832" s="188">
        <v>0.80124223602484468</v>
      </c>
      <c r="D832" s="188">
        <v>4.8654244306418216E-2</v>
      </c>
      <c r="E832" s="188">
        <v>0.15010351966873706</v>
      </c>
      <c r="F832" s="187">
        <v>0.99999999999999989</v>
      </c>
      <c r="G832" s="193">
        <v>1932</v>
      </c>
      <c r="H832" s="93"/>
      <c r="I832" s="188" t="s">
        <v>143</v>
      </c>
      <c r="J832" s="188" t="s">
        <v>143</v>
      </c>
      <c r="K832" s="188">
        <v>0.78300000000000003</v>
      </c>
      <c r="L832" s="188">
        <v>0.81799999999999995</v>
      </c>
      <c r="M832" s="188">
        <v>0.04</v>
      </c>
      <c r="N832" s="188">
        <v>5.8999999999999997E-2</v>
      </c>
      <c r="O832" s="188">
        <v>0.13500000000000001</v>
      </c>
      <c r="P832" s="188">
        <v>0.16700000000000001</v>
      </c>
      <c r="Q832" s="144"/>
      <c r="R832" s="145" t="s">
        <v>143</v>
      </c>
      <c r="S832" s="145">
        <v>188.37891632881465</v>
      </c>
      <c r="T832" s="145">
        <v>12.304422431515738</v>
      </c>
      <c r="U832" s="145">
        <v>34.807633363612567</v>
      </c>
      <c r="V832" s="145"/>
      <c r="W832" s="145" t="s">
        <v>143</v>
      </c>
      <c r="X832" s="145" t="s">
        <v>143</v>
      </c>
      <c r="Y832" s="145">
        <v>178.99459462463778</v>
      </c>
      <c r="Z832" s="145">
        <v>197.76323803299152</v>
      </c>
      <c r="AA832" s="145">
        <v>9.8169780586292497</v>
      </c>
      <c r="AB832" s="145">
        <v>14.791866804402225</v>
      </c>
      <c r="AC832" s="145">
        <v>30.80144312711726</v>
      </c>
      <c r="AD832" s="145">
        <v>38.813823600107874</v>
      </c>
    </row>
    <row r="833" spans="1:30" x14ac:dyDescent="0.25">
      <c r="A833" s="93" t="s">
        <v>5655</v>
      </c>
      <c r="B833" s="188">
        <v>6.8214804063860671E-2</v>
      </c>
      <c r="C833" s="188">
        <v>0.51185292694726658</v>
      </c>
      <c r="D833" s="188">
        <v>0.28688921141751328</v>
      </c>
      <c r="E833" s="188">
        <v>0.13304305757135945</v>
      </c>
      <c r="F833" s="187">
        <v>1</v>
      </c>
      <c r="G833" s="193">
        <v>2067</v>
      </c>
      <c r="H833" s="93"/>
      <c r="I833" s="188">
        <v>5.8000000000000003E-2</v>
      </c>
      <c r="J833" s="188">
        <v>0.08</v>
      </c>
      <c r="K833" s="188">
        <v>0.49</v>
      </c>
      <c r="L833" s="188">
        <v>0.53300000000000003</v>
      </c>
      <c r="M833" s="188">
        <v>0.26800000000000002</v>
      </c>
      <c r="N833" s="188">
        <v>0.307</v>
      </c>
      <c r="O833" s="188">
        <v>0.11899999999999999</v>
      </c>
      <c r="P833" s="188">
        <v>0.14799999999999999</v>
      </c>
      <c r="Q833" s="144"/>
      <c r="R833" s="145">
        <v>4.9510963979939824</v>
      </c>
      <c r="S833" s="145">
        <v>35.644922030210417</v>
      </c>
      <c r="T833" s="145">
        <v>19.963384331326466</v>
      </c>
      <c r="U833" s="145">
        <v>9.1133759620022765</v>
      </c>
      <c r="V833" s="145"/>
      <c r="W833" s="145">
        <v>4.1338596307745759</v>
      </c>
      <c r="X833" s="145">
        <v>5.7683331652133889</v>
      </c>
      <c r="Y833" s="145">
        <v>33.497037616229633</v>
      </c>
      <c r="Z833" s="145">
        <v>37.7928064441912</v>
      </c>
      <c r="AA833" s="145">
        <v>18.356580374691273</v>
      </c>
      <c r="AB833" s="145">
        <v>21.57018828796166</v>
      </c>
      <c r="AC833" s="145">
        <v>8.0362437559434543</v>
      </c>
      <c r="AD833" s="145">
        <v>10.190508168061099</v>
      </c>
    </row>
    <row r="834" spans="1:30" x14ac:dyDescent="0.25">
      <c r="A834" s="93" t="s">
        <v>5656</v>
      </c>
      <c r="B834" s="188">
        <v>0.27489091630305434</v>
      </c>
      <c r="C834" s="188">
        <v>0.62911543038476792</v>
      </c>
      <c r="D834" s="188">
        <v>5.6326854422848079E-2</v>
      </c>
      <c r="E834" s="188">
        <v>3.9666798889329634E-2</v>
      </c>
      <c r="F834" s="187">
        <v>1</v>
      </c>
      <c r="G834" s="193">
        <v>2521</v>
      </c>
      <c r="H834" s="93"/>
      <c r="I834" s="188">
        <v>0.25800000000000001</v>
      </c>
      <c r="J834" s="188">
        <v>0.29299999999999998</v>
      </c>
      <c r="K834" s="188">
        <v>0.61</v>
      </c>
      <c r="L834" s="188">
        <v>0.64800000000000002</v>
      </c>
      <c r="M834" s="188">
        <v>4.8000000000000001E-2</v>
      </c>
      <c r="N834" s="188">
        <v>6.6000000000000003E-2</v>
      </c>
      <c r="O834" s="188">
        <v>3.3000000000000002E-2</v>
      </c>
      <c r="P834" s="188">
        <v>4.8000000000000001E-2</v>
      </c>
      <c r="Q834" s="144"/>
      <c r="R834" s="145">
        <v>45.291044723010899</v>
      </c>
      <c r="S834" s="145">
        <v>92.388464327394388</v>
      </c>
      <c r="T834" s="145">
        <v>8.1097088780883038</v>
      </c>
      <c r="U834" s="145">
        <v>5.9720857266277374</v>
      </c>
      <c r="V834" s="145"/>
      <c r="W834" s="145">
        <v>41.918934260483105</v>
      </c>
      <c r="X834" s="145">
        <v>48.663155185538692</v>
      </c>
      <c r="Y834" s="145">
        <v>87.841492867848956</v>
      </c>
      <c r="Z834" s="145">
        <v>96.93543578693982</v>
      </c>
      <c r="AA834" s="145">
        <v>6.7758276417941508</v>
      </c>
      <c r="AB834" s="145">
        <v>9.4435901143824559</v>
      </c>
      <c r="AC834" s="145">
        <v>4.8015569242087004</v>
      </c>
      <c r="AD834" s="145">
        <v>7.1426145290467744</v>
      </c>
    </row>
    <row r="835" spans="1:30" x14ac:dyDescent="0.25">
      <c r="A835" s="93" t="s">
        <v>5657</v>
      </c>
      <c r="B835" s="188" t="s">
        <v>143</v>
      </c>
      <c r="C835" s="188">
        <v>0.46337702390131069</v>
      </c>
      <c r="D835" s="188">
        <v>0.35505011565150346</v>
      </c>
      <c r="E835" s="188">
        <v>0.18157286044718582</v>
      </c>
      <c r="F835" s="187">
        <v>1</v>
      </c>
      <c r="G835" s="193">
        <v>2594</v>
      </c>
      <c r="H835" s="93"/>
      <c r="I835" s="188" t="s">
        <v>143</v>
      </c>
      <c r="J835" s="188" t="s">
        <v>143</v>
      </c>
      <c r="K835" s="188">
        <v>0.44400000000000001</v>
      </c>
      <c r="L835" s="188">
        <v>0.48299999999999998</v>
      </c>
      <c r="M835" s="188">
        <v>0.33700000000000002</v>
      </c>
      <c r="N835" s="188">
        <v>0.374</v>
      </c>
      <c r="O835" s="188">
        <v>0.16700000000000001</v>
      </c>
      <c r="P835" s="188">
        <v>0.19700000000000001</v>
      </c>
      <c r="Q835" s="144"/>
      <c r="R835" s="145" t="s">
        <v>143</v>
      </c>
      <c r="S835" s="145">
        <v>41.13949067673466</v>
      </c>
      <c r="T835" s="145">
        <v>31.470533356715258</v>
      </c>
      <c r="U835" s="145">
        <v>16.00457536469338</v>
      </c>
      <c r="V835" s="145"/>
      <c r="W835" s="145" t="s">
        <v>143</v>
      </c>
      <c r="X835" s="145" t="s">
        <v>143</v>
      </c>
      <c r="Y835" s="145">
        <v>38.813742183978711</v>
      </c>
      <c r="Z835" s="145">
        <v>43.465239169490609</v>
      </c>
      <c r="AA835" s="145">
        <v>29.438034267868737</v>
      </c>
      <c r="AB835" s="145">
        <v>33.503032445561779</v>
      </c>
      <c r="AC835" s="145">
        <v>14.55916962930338</v>
      </c>
      <c r="AD835" s="145">
        <v>17.449981100083381</v>
      </c>
    </row>
    <row r="836" spans="1:30" x14ac:dyDescent="0.25">
      <c r="A836" s="93" t="s">
        <v>5658</v>
      </c>
      <c r="B836" s="188" t="s">
        <v>143</v>
      </c>
      <c r="C836" s="188">
        <v>0.79383983572895278</v>
      </c>
      <c r="D836" s="188">
        <v>8.459958932238193E-2</v>
      </c>
      <c r="E836" s="188">
        <v>0.1215605749486653</v>
      </c>
      <c r="F836" s="187">
        <v>1</v>
      </c>
      <c r="G836" s="193">
        <v>2435</v>
      </c>
      <c r="H836" s="93"/>
      <c r="I836" s="188" t="s">
        <v>143</v>
      </c>
      <c r="J836" s="188" t="s">
        <v>143</v>
      </c>
      <c r="K836" s="188">
        <v>0.77700000000000002</v>
      </c>
      <c r="L836" s="188">
        <v>0.80900000000000005</v>
      </c>
      <c r="M836" s="188">
        <v>7.3999999999999996E-2</v>
      </c>
      <c r="N836" s="188">
        <v>9.6000000000000002E-2</v>
      </c>
      <c r="O836" s="188">
        <v>0.109</v>
      </c>
      <c r="P836" s="188">
        <v>0.13500000000000001</v>
      </c>
      <c r="Q836" s="144"/>
      <c r="R836" s="145" t="s">
        <v>143</v>
      </c>
      <c r="S836" s="145">
        <v>147.84743463593455</v>
      </c>
      <c r="T836" s="145">
        <v>17.009231857601147</v>
      </c>
      <c r="U836" s="145">
        <v>22.879107377590387</v>
      </c>
      <c r="V836" s="145"/>
      <c r="W836" s="145" t="s">
        <v>143</v>
      </c>
      <c r="X836" s="145" t="s">
        <v>143</v>
      </c>
      <c r="Y836" s="145">
        <v>141.25639478274564</v>
      </c>
      <c r="Z836" s="145">
        <v>154.43847448912345</v>
      </c>
      <c r="AA836" s="145">
        <v>14.686456754546581</v>
      </c>
      <c r="AB836" s="145">
        <v>19.332006960655711</v>
      </c>
      <c r="AC836" s="145">
        <v>20.272658012563433</v>
      </c>
      <c r="AD836" s="145">
        <v>25.485556742617341</v>
      </c>
    </row>
    <row r="837" spans="1:30" x14ac:dyDescent="0.25">
      <c r="A837" s="93"/>
      <c r="B837" s="188"/>
      <c r="C837" s="188"/>
      <c r="D837" s="188"/>
      <c r="E837" s="188"/>
      <c r="F837" s="187"/>
      <c r="G837" s="193"/>
      <c r="H837" s="93"/>
      <c r="I837" s="188"/>
      <c r="J837" s="188"/>
      <c r="K837" s="188"/>
      <c r="L837" s="188"/>
      <c r="M837" s="188"/>
      <c r="N837" s="188"/>
      <c r="O837" s="188"/>
      <c r="P837" s="188"/>
      <c r="Q837" s="144"/>
      <c r="R837" s="145"/>
      <c r="S837" s="145"/>
      <c r="T837" s="145"/>
      <c r="U837" s="145"/>
      <c r="V837" s="145"/>
      <c r="W837" s="145"/>
      <c r="X837" s="145"/>
      <c r="Y837" s="145"/>
      <c r="Z837" s="145"/>
      <c r="AA837" s="145"/>
      <c r="AB837" s="145"/>
      <c r="AC837" s="145"/>
      <c r="AD837" s="145"/>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X311"/>
  <sheetViews>
    <sheetView workbookViewId="0"/>
  </sheetViews>
  <sheetFormatPr defaultRowHeight="15" x14ac:dyDescent="0.25"/>
  <cols>
    <col min="1" max="1" width="81.85546875" bestFit="1" customWidth="1"/>
    <col min="2" max="15" width="10" customWidth="1"/>
  </cols>
  <sheetData>
    <row r="1" spans="1:24" x14ac:dyDescent="0.25">
      <c r="A1" s="93">
        <v>1</v>
      </c>
      <c r="B1" s="93">
        <v>2</v>
      </c>
      <c r="C1" s="93">
        <v>3</v>
      </c>
      <c r="D1" s="93">
        <v>4</v>
      </c>
      <c r="E1" s="93">
        <v>5</v>
      </c>
      <c r="F1" s="93">
        <v>6</v>
      </c>
      <c r="G1" s="93">
        <v>7</v>
      </c>
      <c r="H1" s="93">
        <v>8</v>
      </c>
      <c r="I1" s="93">
        <v>9</v>
      </c>
      <c r="J1" s="93">
        <v>10</v>
      </c>
      <c r="K1" s="93">
        <v>11</v>
      </c>
      <c r="L1" s="93">
        <v>12</v>
      </c>
      <c r="M1" s="93">
        <v>13</v>
      </c>
      <c r="N1" s="93">
        <v>14</v>
      </c>
      <c r="O1" s="93">
        <v>15</v>
      </c>
      <c r="P1" s="93"/>
      <c r="Q1" s="93"/>
      <c r="R1" s="93"/>
      <c r="S1" s="93"/>
      <c r="T1" s="93"/>
      <c r="U1" s="93"/>
      <c r="V1" s="93"/>
      <c r="W1" s="93"/>
      <c r="X1" s="93"/>
    </row>
    <row r="2" spans="1:24" x14ac:dyDescent="0.25">
      <c r="A2" s="93"/>
      <c r="B2" s="93" t="s">
        <v>2</v>
      </c>
      <c r="C2" s="93"/>
      <c r="D2" s="93"/>
      <c r="E2" s="93"/>
      <c r="F2" s="93" t="s">
        <v>4</v>
      </c>
      <c r="G2" s="93"/>
      <c r="H2" s="93"/>
      <c r="I2" s="93"/>
      <c r="J2" s="93" t="s">
        <v>11</v>
      </c>
      <c r="K2" s="93"/>
      <c r="L2" s="93"/>
      <c r="M2" s="93" t="s">
        <v>14</v>
      </c>
      <c r="N2" s="93"/>
      <c r="O2" s="93"/>
    </row>
    <row r="3" spans="1:24" x14ac:dyDescent="0.25">
      <c r="A3" s="93" t="s">
        <v>450</v>
      </c>
      <c r="B3" s="93" t="s">
        <v>383</v>
      </c>
      <c r="C3" s="93" t="s">
        <v>149</v>
      </c>
      <c r="D3" s="93" t="s">
        <v>451</v>
      </c>
      <c r="E3" s="93" t="s">
        <v>150</v>
      </c>
      <c r="F3" s="93" t="s">
        <v>383</v>
      </c>
      <c r="G3" s="93" t="s">
        <v>149</v>
      </c>
      <c r="H3" s="93" t="s">
        <v>451</v>
      </c>
      <c r="I3" s="93" t="s">
        <v>150</v>
      </c>
      <c r="J3" s="93" t="s">
        <v>149</v>
      </c>
      <c r="K3" s="93" t="s">
        <v>451</v>
      </c>
      <c r="L3" s="93" t="s">
        <v>150</v>
      </c>
      <c r="M3" s="93" t="s">
        <v>149</v>
      </c>
      <c r="N3" s="93" t="s">
        <v>451</v>
      </c>
      <c r="O3" s="93" t="s">
        <v>150</v>
      </c>
    </row>
    <row r="4" spans="1:24" x14ac:dyDescent="0.25">
      <c r="A4" s="93" t="s">
        <v>557</v>
      </c>
      <c r="B4" s="93">
        <v>0</v>
      </c>
      <c r="C4" s="93">
        <v>0</v>
      </c>
      <c r="D4" s="93">
        <v>1</v>
      </c>
      <c r="E4" s="93">
        <v>1</v>
      </c>
      <c r="F4" s="93">
        <v>0</v>
      </c>
      <c r="G4" s="93">
        <v>0</v>
      </c>
      <c r="H4" s="93">
        <v>0</v>
      </c>
      <c r="I4" s="93">
        <v>0</v>
      </c>
      <c r="J4" s="93">
        <v>0</v>
      </c>
      <c r="K4" s="93">
        <v>0</v>
      </c>
      <c r="L4" s="93">
        <v>1</v>
      </c>
      <c r="M4" s="93">
        <v>1</v>
      </c>
      <c r="N4" s="93">
        <v>1</v>
      </c>
      <c r="O4" s="93">
        <v>0</v>
      </c>
      <c r="P4" s="93"/>
      <c r="Q4" s="93"/>
      <c r="R4" s="93"/>
      <c r="S4" s="93"/>
    </row>
    <row r="5" spans="1:24" x14ac:dyDescent="0.25">
      <c r="A5" s="93" t="s">
        <v>558</v>
      </c>
      <c r="B5" s="93">
        <v>0</v>
      </c>
      <c r="C5" s="93">
        <v>0</v>
      </c>
      <c r="D5" s="93">
        <v>0</v>
      </c>
      <c r="E5" s="93">
        <v>0</v>
      </c>
      <c r="F5" s="93">
        <v>0</v>
      </c>
      <c r="G5" s="93">
        <v>1</v>
      </c>
      <c r="H5" s="93">
        <v>0</v>
      </c>
      <c r="I5" s="93">
        <v>0</v>
      </c>
      <c r="J5" s="93">
        <v>1</v>
      </c>
      <c r="K5" s="93">
        <v>0</v>
      </c>
      <c r="L5" s="93">
        <v>0</v>
      </c>
      <c r="M5" s="93">
        <v>0</v>
      </c>
      <c r="N5" s="93">
        <v>0</v>
      </c>
      <c r="O5" s="93">
        <v>1</v>
      </c>
      <c r="P5" s="93"/>
      <c r="Q5" s="93"/>
      <c r="R5" s="93"/>
      <c r="S5" s="93"/>
    </row>
    <row r="6" spans="1:24" x14ac:dyDescent="0.25">
      <c r="A6" s="93" t="s">
        <v>559</v>
      </c>
      <c r="B6" s="93">
        <v>0</v>
      </c>
      <c r="C6" s="93">
        <v>0</v>
      </c>
      <c r="D6" s="93">
        <v>0</v>
      </c>
      <c r="E6" s="93">
        <v>1</v>
      </c>
      <c r="F6" s="93">
        <v>1</v>
      </c>
      <c r="G6" s="93">
        <v>0</v>
      </c>
      <c r="H6" s="93">
        <v>0</v>
      </c>
      <c r="I6" s="93">
        <v>1</v>
      </c>
      <c r="J6" s="93">
        <v>1</v>
      </c>
      <c r="K6" s="93">
        <v>1</v>
      </c>
      <c r="L6" s="93">
        <v>1</v>
      </c>
      <c r="M6" s="93">
        <v>0</v>
      </c>
      <c r="N6" s="93">
        <v>0</v>
      </c>
      <c r="O6" s="93">
        <v>0</v>
      </c>
      <c r="P6" s="93"/>
      <c r="Q6" s="93"/>
      <c r="R6" s="93"/>
      <c r="S6" s="93"/>
    </row>
    <row r="7" spans="1:24" x14ac:dyDescent="0.25">
      <c r="A7" s="93" t="s">
        <v>560</v>
      </c>
      <c r="B7" s="93">
        <v>0</v>
      </c>
      <c r="C7" s="93">
        <v>0</v>
      </c>
      <c r="D7" s="93">
        <v>0</v>
      </c>
      <c r="E7" s="93">
        <v>0</v>
      </c>
      <c r="F7" s="93">
        <v>0</v>
      </c>
      <c r="G7" s="93">
        <v>0</v>
      </c>
      <c r="H7" s="93">
        <v>1</v>
      </c>
      <c r="I7" s="93">
        <v>1</v>
      </c>
      <c r="J7" s="93">
        <v>1</v>
      </c>
      <c r="K7" s="93">
        <v>1</v>
      </c>
      <c r="L7" s="93">
        <v>1</v>
      </c>
      <c r="M7" s="93">
        <v>0</v>
      </c>
      <c r="N7" s="93">
        <v>0</v>
      </c>
      <c r="O7" s="93">
        <v>0</v>
      </c>
      <c r="P7" s="93"/>
      <c r="Q7" s="93"/>
      <c r="R7" s="93"/>
      <c r="S7" s="93"/>
    </row>
    <row r="8" spans="1:24" x14ac:dyDescent="0.25">
      <c r="A8" s="93" t="s">
        <v>561</v>
      </c>
      <c r="B8" s="93">
        <v>0</v>
      </c>
      <c r="C8" s="93">
        <v>1</v>
      </c>
      <c r="D8" s="93">
        <v>1</v>
      </c>
      <c r="E8" s="93">
        <v>1</v>
      </c>
      <c r="F8" s="93">
        <v>1</v>
      </c>
      <c r="G8" s="93">
        <v>1</v>
      </c>
      <c r="H8" s="93">
        <v>1</v>
      </c>
      <c r="I8" s="93">
        <v>0</v>
      </c>
      <c r="J8" s="93">
        <v>1</v>
      </c>
      <c r="K8" s="93">
        <v>1</v>
      </c>
      <c r="L8" s="93">
        <v>0</v>
      </c>
      <c r="M8" s="93">
        <v>1</v>
      </c>
      <c r="N8" s="93">
        <v>0</v>
      </c>
      <c r="O8" s="93">
        <v>1</v>
      </c>
      <c r="P8" s="93"/>
      <c r="Q8" s="93"/>
      <c r="R8" s="93"/>
      <c r="S8" s="93"/>
    </row>
    <row r="9" spans="1:24" x14ac:dyDescent="0.25">
      <c r="A9" s="93" t="s">
        <v>562</v>
      </c>
      <c r="B9" s="93">
        <v>0</v>
      </c>
      <c r="C9" s="93">
        <v>1</v>
      </c>
      <c r="D9" s="93">
        <v>0</v>
      </c>
      <c r="E9" s="93">
        <v>1</v>
      </c>
      <c r="F9" s="93">
        <v>0</v>
      </c>
      <c r="G9" s="93">
        <v>1</v>
      </c>
      <c r="H9" s="93">
        <v>0</v>
      </c>
      <c r="I9" s="93">
        <v>1</v>
      </c>
      <c r="J9" s="93">
        <v>0</v>
      </c>
      <c r="K9" s="93">
        <v>1</v>
      </c>
      <c r="L9" s="93">
        <v>1</v>
      </c>
      <c r="M9" s="93">
        <v>1</v>
      </c>
      <c r="N9" s="93">
        <v>0</v>
      </c>
      <c r="O9" s="93">
        <v>1</v>
      </c>
      <c r="P9" s="93"/>
      <c r="Q9" s="93"/>
      <c r="R9" s="93"/>
      <c r="S9" s="93"/>
    </row>
    <row r="10" spans="1:24" x14ac:dyDescent="0.25">
      <c r="A10" s="93" t="s">
        <v>563</v>
      </c>
      <c r="B10" s="93">
        <v>1</v>
      </c>
      <c r="C10" s="93">
        <v>0</v>
      </c>
      <c r="D10" s="93">
        <v>0</v>
      </c>
      <c r="E10" s="93">
        <v>0</v>
      </c>
      <c r="F10" s="93">
        <v>0</v>
      </c>
      <c r="G10" s="93">
        <v>0</v>
      </c>
      <c r="H10" s="93">
        <v>0</v>
      </c>
      <c r="I10" s="93">
        <v>0</v>
      </c>
      <c r="J10" s="93">
        <v>0</v>
      </c>
      <c r="K10" s="93">
        <v>0</v>
      </c>
      <c r="L10" s="93">
        <v>1</v>
      </c>
      <c r="M10" s="93">
        <v>1</v>
      </c>
      <c r="N10" s="93">
        <v>0</v>
      </c>
      <c r="O10" s="93">
        <v>0</v>
      </c>
      <c r="P10" s="93"/>
      <c r="Q10" s="93"/>
      <c r="R10" s="93"/>
      <c r="S10" s="93"/>
    </row>
    <row r="11" spans="1:24" x14ac:dyDescent="0.25">
      <c r="A11" s="93" t="s">
        <v>564</v>
      </c>
      <c r="B11" s="93">
        <v>0</v>
      </c>
      <c r="C11" s="93">
        <v>0</v>
      </c>
      <c r="D11" s="93">
        <v>0</v>
      </c>
      <c r="E11" s="93">
        <v>1</v>
      </c>
      <c r="F11" s="93">
        <v>0</v>
      </c>
      <c r="G11" s="93">
        <v>0</v>
      </c>
      <c r="H11" s="93">
        <v>0</v>
      </c>
      <c r="I11" s="93">
        <v>0</v>
      </c>
      <c r="J11" s="93">
        <v>0</v>
      </c>
      <c r="K11" s="93">
        <v>1</v>
      </c>
      <c r="L11" s="93">
        <v>1</v>
      </c>
      <c r="M11" s="93">
        <v>1</v>
      </c>
      <c r="N11" s="93">
        <v>1</v>
      </c>
      <c r="O11" s="93">
        <v>1</v>
      </c>
      <c r="P11" s="93"/>
      <c r="Q11" s="93"/>
      <c r="R11" s="93"/>
      <c r="S11" s="93"/>
    </row>
    <row r="12" spans="1:24" x14ac:dyDescent="0.25">
      <c r="A12" s="93" t="s">
        <v>565</v>
      </c>
      <c r="B12" s="93">
        <v>0</v>
      </c>
      <c r="C12" s="93">
        <v>0</v>
      </c>
      <c r="D12" s="93">
        <v>0</v>
      </c>
      <c r="E12" s="93">
        <v>0</v>
      </c>
      <c r="F12" s="93">
        <v>0</v>
      </c>
      <c r="G12" s="93">
        <v>0</v>
      </c>
      <c r="H12" s="93">
        <v>0</v>
      </c>
      <c r="I12" s="93">
        <v>0</v>
      </c>
      <c r="J12" s="93">
        <v>1</v>
      </c>
      <c r="K12" s="93">
        <v>1</v>
      </c>
      <c r="L12" s="93">
        <v>1</v>
      </c>
      <c r="M12" s="93">
        <v>0</v>
      </c>
      <c r="N12" s="93">
        <v>1</v>
      </c>
      <c r="O12" s="93">
        <v>0</v>
      </c>
      <c r="P12" s="93"/>
      <c r="Q12" s="93"/>
      <c r="R12" s="93"/>
      <c r="S12" s="93"/>
    </row>
    <row r="13" spans="1:24" x14ac:dyDescent="0.25">
      <c r="A13" s="93" t="s">
        <v>566</v>
      </c>
      <c r="B13" s="93">
        <v>0</v>
      </c>
      <c r="C13" s="93">
        <v>0</v>
      </c>
      <c r="D13" s="93">
        <v>0</v>
      </c>
      <c r="E13" s="93">
        <v>0</v>
      </c>
      <c r="F13" s="93">
        <v>0</v>
      </c>
      <c r="G13" s="93">
        <v>0</v>
      </c>
      <c r="H13" s="93">
        <v>0</v>
      </c>
      <c r="I13" s="93">
        <v>0</v>
      </c>
      <c r="J13" s="93">
        <v>1</v>
      </c>
      <c r="K13" s="93">
        <v>1</v>
      </c>
      <c r="L13" s="93">
        <v>1</v>
      </c>
      <c r="M13" s="93">
        <v>1</v>
      </c>
      <c r="N13" s="93">
        <v>0</v>
      </c>
      <c r="O13" s="93">
        <v>0</v>
      </c>
      <c r="P13" s="93"/>
      <c r="Q13" s="93"/>
      <c r="R13" s="93"/>
      <c r="S13" s="93"/>
    </row>
    <row r="14" spans="1:24" x14ac:dyDescent="0.25">
      <c r="A14" s="93" t="s">
        <v>567</v>
      </c>
      <c r="B14" s="93">
        <v>0</v>
      </c>
      <c r="C14" s="93">
        <v>0</v>
      </c>
      <c r="D14" s="93">
        <v>0</v>
      </c>
      <c r="E14" s="93">
        <v>1</v>
      </c>
      <c r="F14" s="93">
        <v>1</v>
      </c>
      <c r="G14" s="93">
        <v>0</v>
      </c>
      <c r="H14" s="93">
        <v>0</v>
      </c>
      <c r="I14" s="93">
        <v>0</v>
      </c>
      <c r="J14" s="93">
        <v>0</v>
      </c>
      <c r="K14" s="93">
        <v>0</v>
      </c>
      <c r="L14" s="93">
        <v>1</v>
      </c>
      <c r="M14" s="93">
        <v>0</v>
      </c>
      <c r="N14" s="93">
        <v>0</v>
      </c>
      <c r="O14" s="93">
        <v>1</v>
      </c>
      <c r="P14" s="93"/>
      <c r="Q14" s="93"/>
      <c r="R14" s="93"/>
      <c r="S14" s="93"/>
    </row>
    <row r="15" spans="1:24" x14ac:dyDescent="0.25">
      <c r="A15" s="93" t="s">
        <v>568</v>
      </c>
      <c r="B15" s="93">
        <v>0</v>
      </c>
      <c r="C15" s="93">
        <v>0</v>
      </c>
      <c r="D15" s="93">
        <v>0</v>
      </c>
      <c r="E15" s="93">
        <v>1</v>
      </c>
      <c r="F15" s="93">
        <v>0</v>
      </c>
      <c r="G15" s="93">
        <v>1</v>
      </c>
      <c r="H15" s="93">
        <v>0</v>
      </c>
      <c r="I15" s="93">
        <v>1</v>
      </c>
      <c r="J15" s="93">
        <v>1</v>
      </c>
      <c r="K15" s="93">
        <v>1</v>
      </c>
      <c r="L15" s="93">
        <v>1</v>
      </c>
      <c r="M15" s="93">
        <v>1</v>
      </c>
      <c r="N15" s="93">
        <v>0</v>
      </c>
      <c r="O15" s="93">
        <v>0</v>
      </c>
      <c r="P15" s="93"/>
      <c r="Q15" s="93"/>
      <c r="R15" s="93"/>
      <c r="S15" s="93"/>
    </row>
    <row r="16" spans="1:24" x14ac:dyDescent="0.25">
      <c r="A16" s="93" t="s">
        <v>569</v>
      </c>
      <c r="B16" s="93">
        <v>0</v>
      </c>
      <c r="C16" s="93">
        <v>0</v>
      </c>
      <c r="D16" s="93">
        <v>0</v>
      </c>
      <c r="E16" s="93">
        <v>1</v>
      </c>
      <c r="F16" s="93">
        <v>0</v>
      </c>
      <c r="G16" s="93">
        <v>1</v>
      </c>
      <c r="H16" s="93">
        <v>0</v>
      </c>
      <c r="I16" s="93">
        <v>1</v>
      </c>
      <c r="J16" s="93">
        <v>0</v>
      </c>
      <c r="K16" s="93">
        <v>0</v>
      </c>
      <c r="L16" s="93">
        <v>1</v>
      </c>
      <c r="M16" s="93">
        <v>1</v>
      </c>
      <c r="N16" s="93">
        <v>1</v>
      </c>
      <c r="O16" s="93">
        <v>1</v>
      </c>
      <c r="P16" s="93"/>
      <c r="Q16" s="93"/>
      <c r="R16" s="93"/>
      <c r="S16" s="93"/>
    </row>
    <row r="17" spans="1:19" x14ac:dyDescent="0.25">
      <c r="A17" s="93" t="s">
        <v>570</v>
      </c>
      <c r="B17" s="93">
        <v>0</v>
      </c>
      <c r="C17" s="93">
        <v>0</v>
      </c>
      <c r="D17" s="93">
        <v>1</v>
      </c>
      <c r="E17" s="93">
        <v>0</v>
      </c>
      <c r="F17" s="93">
        <v>0</v>
      </c>
      <c r="G17" s="93">
        <v>1</v>
      </c>
      <c r="H17" s="93">
        <v>1</v>
      </c>
      <c r="I17" s="93">
        <v>0</v>
      </c>
      <c r="J17" s="93">
        <v>0</v>
      </c>
      <c r="K17" s="93">
        <v>1</v>
      </c>
      <c r="L17" s="93">
        <v>0</v>
      </c>
      <c r="M17" s="93">
        <v>1</v>
      </c>
      <c r="N17" s="93">
        <v>0</v>
      </c>
      <c r="O17" s="93">
        <v>0</v>
      </c>
      <c r="P17" s="93"/>
      <c r="Q17" s="93"/>
      <c r="R17" s="93"/>
      <c r="S17" s="93"/>
    </row>
    <row r="18" spans="1:19" x14ac:dyDescent="0.25">
      <c r="A18" s="93" t="s">
        <v>571</v>
      </c>
      <c r="B18" s="93">
        <v>0</v>
      </c>
      <c r="C18" s="93">
        <v>0</v>
      </c>
      <c r="D18" s="93">
        <v>1</v>
      </c>
      <c r="E18" s="93">
        <v>1</v>
      </c>
      <c r="F18" s="93">
        <v>0</v>
      </c>
      <c r="G18" s="93">
        <v>0</v>
      </c>
      <c r="H18" s="93">
        <v>0</v>
      </c>
      <c r="I18" s="93">
        <v>1</v>
      </c>
      <c r="J18" s="93">
        <v>1</v>
      </c>
      <c r="K18" s="93">
        <v>1</v>
      </c>
      <c r="L18" s="93">
        <v>0</v>
      </c>
      <c r="M18" s="93">
        <v>0</v>
      </c>
      <c r="N18" s="93">
        <v>1</v>
      </c>
      <c r="O18" s="93">
        <v>1</v>
      </c>
      <c r="P18" s="93"/>
      <c r="Q18" s="93"/>
      <c r="R18" s="93"/>
      <c r="S18" s="93"/>
    </row>
    <row r="19" spans="1:19" x14ac:dyDescent="0.25">
      <c r="A19" s="93" t="s">
        <v>572</v>
      </c>
      <c r="B19" s="93">
        <v>0</v>
      </c>
      <c r="C19" s="93">
        <v>0</v>
      </c>
      <c r="D19" s="93">
        <v>0</v>
      </c>
      <c r="E19" s="93">
        <v>1</v>
      </c>
      <c r="F19" s="93">
        <v>0</v>
      </c>
      <c r="G19" s="93">
        <v>0</v>
      </c>
      <c r="H19" s="93">
        <v>0</v>
      </c>
      <c r="I19" s="93">
        <v>0</v>
      </c>
      <c r="J19" s="93">
        <v>1</v>
      </c>
      <c r="K19" s="93">
        <v>0</v>
      </c>
      <c r="L19" s="93">
        <v>1</v>
      </c>
      <c r="M19" s="93">
        <v>1</v>
      </c>
      <c r="N19" s="93">
        <v>0</v>
      </c>
      <c r="O19" s="93">
        <v>0</v>
      </c>
      <c r="P19" s="93"/>
      <c r="Q19" s="93"/>
      <c r="R19" s="93"/>
      <c r="S19" s="93"/>
    </row>
    <row r="20" spans="1:19" x14ac:dyDescent="0.25">
      <c r="A20" s="93" t="s">
        <v>573</v>
      </c>
      <c r="B20" s="93">
        <v>0</v>
      </c>
      <c r="C20" s="93">
        <v>0</v>
      </c>
      <c r="D20" s="93">
        <v>0</v>
      </c>
      <c r="E20" s="93">
        <v>1</v>
      </c>
      <c r="F20" s="93">
        <v>0</v>
      </c>
      <c r="G20" s="93">
        <v>1</v>
      </c>
      <c r="H20" s="93">
        <v>0</v>
      </c>
      <c r="I20" s="93">
        <v>1</v>
      </c>
      <c r="J20" s="93">
        <v>1</v>
      </c>
      <c r="K20" s="93">
        <v>0</v>
      </c>
      <c r="L20" s="93">
        <v>1</v>
      </c>
      <c r="M20" s="93">
        <v>0</v>
      </c>
      <c r="N20" s="93">
        <v>0</v>
      </c>
      <c r="O20" s="93">
        <v>1</v>
      </c>
      <c r="P20" s="93"/>
      <c r="Q20" s="93"/>
      <c r="R20" s="93"/>
      <c r="S20" s="93"/>
    </row>
    <row r="21" spans="1:19" x14ac:dyDescent="0.25">
      <c r="A21" s="93" t="s">
        <v>574</v>
      </c>
      <c r="B21" s="93">
        <v>1</v>
      </c>
      <c r="C21" s="93">
        <v>0</v>
      </c>
      <c r="D21" s="93">
        <v>0</v>
      </c>
      <c r="E21" s="93">
        <v>1</v>
      </c>
      <c r="F21" s="93">
        <v>0</v>
      </c>
      <c r="G21" s="93">
        <v>0</v>
      </c>
      <c r="H21" s="93">
        <v>0</v>
      </c>
      <c r="I21" s="93">
        <v>0</v>
      </c>
      <c r="J21" s="93">
        <v>1</v>
      </c>
      <c r="K21" s="93">
        <v>1</v>
      </c>
      <c r="L21" s="93">
        <v>1</v>
      </c>
      <c r="M21" s="93">
        <v>1</v>
      </c>
      <c r="N21" s="93">
        <v>0</v>
      </c>
      <c r="O21" s="93">
        <v>0</v>
      </c>
      <c r="P21" s="93"/>
      <c r="Q21" s="93"/>
      <c r="R21" s="93"/>
      <c r="S21" s="93"/>
    </row>
    <row r="22" spans="1:19" x14ac:dyDescent="0.25">
      <c r="A22" s="93" t="s">
        <v>575</v>
      </c>
      <c r="B22" s="93">
        <v>0</v>
      </c>
      <c r="C22" s="93">
        <v>0</v>
      </c>
      <c r="D22" s="93">
        <v>0</v>
      </c>
      <c r="E22" s="93">
        <v>0</v>
      </c>
      <c r="F22" s="93">
        <v>0</v>
      </c>
      <c r="G22" s="93">
        <v>0</v>
      </c>
      <c r="H22" s="93">
        <v>0</v>
      </c>
      <c r="I22" s="93">
        <v>0</v>
      </c>
      <c r="J22" s="93">
        <v>1</v>
      </c>
      <c r="K22" s="93">
        <v>1</v>
      </c>
      <c r="L22" s="93">
        <v>0</v>
      </c>
      <c r="M22" s="93">
        <v>1</v>
      </c>
      <c r="N22" s="93">
        <v>1</v>
      </c>
      <c r="O22" s="93">
        <v>0</v>
      </c>
      <c r="P22" s="93"/>
      <c r="Q22" s="93"/>
      <c r="R22" s="93"/>
      <c r="S22" s="93"/>
    </row>
    <row r="23" spans="1:19" x14ac:dyDescent="0.25">
      <c r="A23" s="93" t="s">
        <v>576</v>
      </c>
      <c r="B23" s="93">
        <v>1</v>
      </c>
      <c r="C23" s="93">
        <v>1</v>
      </c>
      <c r="D23" s="93">
        <v>0</v>
      </c>
      <c r="E23" s="93">
        <v>0</v>
      </c>
      <c r="F23" s="93">
        <v>0</v>
      </c>
      <c r="G23" s="93">
        <v>1</v>
      </c>
      <c r="H23" s="93">
        <v>0</v>
      </c>
      <c r="I23" s="93">
        <v>0</v>
      </c>
      <c r="J23" s="93">
        <v>1</v>
      </c>
      <c r="K23" s="93">
        <v>0</v>
      </c>
      <c r="L23" s="93">
        <v>0</v>
      </c>
      <c r="M23" s="93">
        <v>0</v>
      </c>
      <c r="N23" s="93">
        <v>1</v>
      </c>
      <c r="O23" s="93">
        <v>0</v>
      </c>
      <c r="P23" s="93"/>
      <c r="Q23" s="93"/>
      <c r="R23" s="93"/>
      <c r="S23" s="93"/>
    </row>
    <row r="24" spans="1:19" x14ac:dyDescent="0.25">
      <c r="A24" s="93" t="s">
        <v>577</v>
      </c>
      <c r="B24" s="93">
        <v>0</v>
      </c>
      <c r="C24" s="93">
        <v>0</v>
      </c>
      <c r="D24" s="93">
        <v>0</v>
      </c>
      <c r="E24" s="93">
        <v>0</v>
      </c>
      <c r="F24" s="93">
        <v>0</v>
      </c>
      <c r="G24" s="93">
        <v>1</v>
      </c>
      <c r="H24" s="93">
        <v>0</v>
      </c>
      <c r="I24" s="93">
        <v>1</v>
      </c>
      <c r="J24" s="93">
        <v>0</v>
      </c>
      <c r="K24" s="93">
        <v>0</v>
      </c>
      <c r="L24" s="93">
        <v>0</v>
      </c>
      <c r="M24" s="93">
        <v>0</v>
      </c>
      <c r="N24" s="93">
        <v>0</v>
      </c>
      <c r="O24" s="93">
        <v>0</v>
      </c>
      <c r="P24" s="93"/>
      <c r="Q24" s="93"/>
      <c r="R24" s="93"/>
      <c r="S24" s="93"/>
    </row>
    <row r="25" spans="1:19" x14ac:dyDescent="0.25">
      <c r="A25" s="93" t="s">
        <v>578</v>
      </c>
      <c r="B25" s="93">
        <v>0</v>
      </c>
      <c r="C25" s="93">
        <v>0</v>
      </c>
      <c r="D25" s="93">
        <v>0</v>
      </c>
      <c r="E25" s="93">
        <v>0</v>
      </c>
      <c r="F25" s="93">
        <v>0</v>
      </c>
      <c r="G25" s="93">
        <v>0</v>
      </c>
      <c r="H25" s="93">
        <v>0</v>
      </c>
      <c r="I25" s="93">
        <v>1</v>
      </c>
      <c r="J25" s="93">
        <v>1</v>
      </c>
      <c r="K25" s="93">
        <v>1</v>
      </c>
      <c r="L25" s="93">
        <v>0</v>
      </c>
      <c r="M25" s="93">
        <v>1</v>
      </c>
      <c r="N25" s="93">
        <v>0</v>
      </c>
      <c r="O25" s="93">
        <v>1</v>
      </c>
      <c r="P25" s="93"/>
      <c r="Q25" s="93"/>
      <c r="R25" s="93"/>
      <c r="S25" s="93"/>
    </row>
    <row r="26" spans="1:19" x14ac:dyDescent="0.25">
      <c r="A26" s="93" t="s">
        <v>579</v>
      </c>
      <c r="B26" s="93">
        <v>0</v>
      </c>
      <c r="C26" s="93">
        <v>0</v>
      </c>
      <c r="D26" s="93">
        <v>0</v>
      </c>
      <c r="E26" s="93">
        <v>1</v>
      </c>
      <c r="F26" s="93">
        <v>1</v>
      </c>
      <c r="G26" s="93">
        <v>0</v>
      </c>
      <c r="H26" s="93">
        <v>0</v>
      </c>
      <c r="I26" s="93">
        <v>1</v>
      </c>
      <c r="J26" s="93">
        <v>1</v>
      </c>
      <c r="K26" s="93">
        <v>1</v>
      </c>
      <c r="L26" s="93">
        <v>1</v>
      </c>
      <c r="M26" s="93">
        <v>0</v>
      </c>
      <c r="N26" s="93">
        <v>1</v>
      </c>
      <c r="O26" s="93">
        <v>0</v>
      </c>
      <c r="P26" s="93"/>
      <c r="Q26" s="93"/>
      <c r="R26" s="93"/>
      <c r="S26" s="93"/>
    </row>
    <row r="27" spans="1:19" x14ac:dyDescent="0.25">
      <c r="A27" s="93" t="s">
        <v>580</v>
      </c>
      <c r="B27" s="93">
        <v>0</v>
      </c>
      <c r="C27" s="93">
        <v>0</v>
      </c>
      <c r="D27" s="93">
        <v>0</v>
      </c>
      <c r="E27" s="93">
        <v>0</v>
      </c>
      <c r="F27" s="93">
        <v>0</v>
      </c>
      <c r="G27" s="93">
        <v>0</v>
      </c>
      <c r="H27" s="93">
        <v>0</v>
      </c>
      <c r="I27" s="93">
        <v>0</v>
      </c>
      <c r="J27" s="93">
        <v>1</v>
      </c>
      <c r="K27" s="93">
        <v>1</v>
      </c>
      <c r="L27" s="93">
        <v>0</v>
      </c>
      <c r="M27" s="93">
        <v>1</v>
      </c>
      <c r="N27" s="93">
        <v>0</v>
      </c>
      <c r="O27" s="93">
        <v>0</v>
      </c>
      <c r="P27" s="93"/>
      <c r="Q27" s="93"/>
      <c r="R27" s="93"/>
      <c r="S27" s="93"/>
    </row>
    <row r="28" spans="1:19" x14ac:dyDescent="0.25">
      <c r="A28" s="93" t="s">
        <v>581</v>
      </c>
      <c r="B28" s="93">
        <v>0</v>
      </c>
      <c r="C28" s="93">
        <v>0</v>
      </c>
      <c r="D28" s="93">
        <v>0</v>
      </c>
      <c r="E28" s="93">
        <v>1</v>
      </c>
      <c r="F28" s="93">
        <v>0</v>
      </c>
      <c r="G28" s="93">
        <v>0</v>
      </c>
      <c r="H28" s="93">
        <v>0</v>
      </c>
      <c r="I28" s="93">
        <v>1</v>
      </c>
      <c r="J28" s="93">
        <v>1</v>
      </c>
      <c r="K28" s="93">
        <v>1</v>
      </c>
      <c r="L28" s="93">
        <v>1</v>
      </c>
      <c r="M28" s="93">
        <v>0</v>
      </c>
      <c r="N28" s="93">
        <v>1</v>
      </c>
      <c r="O28" s="93">
        <v>1</v>
      </c>
      <c r="P28" s="93"/>
      <c r="Q28" s="93"/>
      <c r="R28" s="93"/>
      <c r="S28" s="93"/>
    </row>
    <row r="29" spans="1:19" x14ac:dyDescent="0.25">
      <c r="A29" s="93" t="s">
        <v>582</v>
      </c>
      <c r="B29" s="93">
        <v>0</v>
      </c>
      <c r="C29" s="93">
        <v>0</v>
      </c>
      <c r="D29" s="93">
        <v>0</v>
      </c>
      <c r="E29" s="93">
        <v>1</v>
      </c>
      <c r="F29" s="93">
        <v>0</v>
      </c>
      <c r="G29" s="93">
        <v>1</v>
      </c>
      <c r="H29" s="93">
        <v>0</v>
      </c>
      <c r="I29" s="93">
        <v>1</v>
      </c>
      <c r="J29" s="93">
        <v>0</v>
      </c>
      <c r="K29" s="93">
        <v>1</v>
      </c>
      <c r="L29" s="93">
        <v>1</v>
      </c>
      <c r="M29" s="93">
        <v>1</v>
      </c>
      <c r="N29" s="93">
        <v>1</v>
      </c>
      <c r="O29" s="93">
        <v>0</v>
      </c>
      <c r="P29" s="93"/>
      <c r="Q29" s="93"/>
      <c r="R29" s="93"/>
      <c r="S29" s="93"/>
    </row>
    <row r="30" spans="1:19" x14ac:dyDescent="0.25">
      <c r="A30" s="93" t="s">
        <v>583</v>
      </c>
      <c r="B30" s="93">
        <v>1</v>
      </c>
      <c r="C30" s="93">
        <v>0</v>
      </c>
      <c r="D30" s="93">
        <v>1</v>
      </c>
      <c r="E30" s="93">
        <v>1</v>
      </c>
      <c r="F30" s="93">
        <v>1</v>
      </c>
      <c r="G30" s="93">
        <v>1</v>
      </c>
      <c r="H30" s="93">
        <v>0</v>
      </c>
      <c r="I30" s="93">
        <v>0</v>
      </c>
      <c r="J30" s="93">
        <v>0</v>
      </c>
      <c r="K30" s="93">
        <v>0</v>
      </c>
      <c r="L30" s="93">
        <v>1</v>
      </c>
      <c r="M30" s="93">
        <v>1</v>
      </c>
      <c r="N30" s="93">
        <v>0</v>
      </c>
      <c r="O30" s="93">
        <v>1</v>
      </c>
      <c r="P30" s="93"/>
      <c r="Q30" s="93"/>
      <c r="R30" s="93"/>
      <c r="S30" s="93"/>
    </row>
    <row r="31" spans="1:19" x14ac:dyDescent="0.25">
      <c r="A31" s="93" t="s">
        <v>584</v>
      </c>
      <c r="B31" s="93">
        <v>0</v>
      </c>
      <c r="C31" s="93">
        <v>0</v>
      </c>
      <c r="D31" s="93">
        <v>0</v>
      </c>
      <c r="E31" s="93">
        <v>1</v>
      </c>
      <c r="F31" s="93">
        <v>0</v>
      </c>
      <c r="G31" s="93">
        <v>0</v>
      </c>
      <c r="H31" s="93">
        <v>0</v>
      </c>
      <c r="I31" s="93">
        <v>1</v>
      </c>
      <c r="J31" s="93">
        <v>1</v>
      </c>
      <c r="K31" s="93">
        <v>0</v>
      </c>
      <c r="L31" s="93">
        <v>1</v>
      </c>
      <c r="M31" s="93">
        <v>1</v>
      </c>
      <c r="N31" s="93">
        <v>0</v>
      </c>
      <c r="O31" s="93">
        <v>1</v>
      </c>
      <c r="P31" s="93"/>
      <c r="Q31" s="93"/>
      <c r="R31" s="93"/>
      <c r="S31" s="93"/>
    </row>
    <row r="32" spans="1:19" x14ac:dyDescent="0.25">
      <c r="A32" s="93" t="s">
        <v>585</v>
      </c>
      <c r="B32" s="93">
        <v>0</v>
      </c>
      <c r="C32" s="93">
        <v>0</v>
      </c>
      <c r="D32" s="93">
        <v>0</v>
      </c>
      <c r="E32" s="93">
        <v>1</v>
      </c>
      <c r="F32" s="93">
        <v>0</v>
      </c>
      <c r="G32" s="93">
        <v>0</v>
      </c>
      <c r="H32" s="93">
        <v>0</v>
      </c>
      <c r="I32" s="93">
        <v>1</v>
      </c>
      <c r="J32" s="93">
        <v>1</v>
      </c>
      <c r="K32" s="93">
        <v>1</v>
      </c>
      <c r="L32" s="93">
        <v>0</v>
      </c>
      <c r="M32" s="93">
        <v>1</v>
      </c>
      <c r="N32" s="93">
        <v>0</v>
      </c>
      <c r="O32" s="93">
        <v>0</v>
      </c>
      <c r="P32" s="93"/>
      <c r="Q32" s="93"/>
      <c r="R32" s="93"/>
      <c r="S32" s="93"/>
    </row>
    <row r="33" spans="1:19" x14ac:dyDescent="0.25">
      <c r="A33" s="93" t="s">
        <v>586</v>
      </c>
      <c r="B33" s="93">
        <v>0</v>
      </c>
      <c r="C33" s="93">
        <v>0</v>
      </c>
      <c r="D33" s="93">
        <v>0</v>
      </c>
      <c r="E33" s="93">
        <v>0</v>
      </c>
      <c r="F33" s="93">
        <v>0</v>
      </c>
      <c r="G33" s="93">
        <v>1</v>
      </c>
      <c r="H33" s="93">
        <v>0</v>
      </c>
      <c r="I33" s="93">
        <v>1</v>
      </c>
      <c r="J33" s="93">
        <v>0</v>
      </c>
      <c r="K33" s="93">
        <v>0</v>
      </c>
      <c r="L33" s="93">
        <v>1</v>
      </c>
      <c r="M33" s="93">
        <v>1</v>
      </c>
      <c r="N33" s="93">
        <v>0</v>
      </c>
      <c r="O33" s="93">
        <v>0</v>
      </c>
      <c r="P33" s="93"/>
      <c r="Q33" s="93"/>
      <c r="R33" s="93"/>
      <c r="S33" s="93"/>
    </row>
    <row r="34" spans="1:19" x14ac:dyDescent="0.25">
      <c r="A34" s="93" t="s">
        <v>587</v>
      </c>
      <c r="B34" s="93">
        <v>1</v>
      </c>
      <c r="C34" s="93">
        <v>1</v>
      </c>
      <c r="D34" s="93">
        <v>0</v>
      </c>
      <c r="E34" s="93">
        <v>1</v>
      </c>
      <c r="F34" s="93">
        <v>0</v>
      </c>
      <c r="G34" s="93">
        <v>1</v>
      </c>
      <c r="H34" s="93">
        <v>0</v>
      </c>
      <c r="I34" s="93">
        <v>1</v>
      </c>
      <c r="J34" s="93">
        <v>1</v>
      </c>
      <c r="K34" s="93">
        <v>0</v>
      </c>
      <c r="L34" s="93">
        <v>1</v>
      </c>
      <c r="M34" s="93">
        <v>1</v>
      </c>
      <c r="N34" s="93">
        <v>0</v>
      </c>
      <c r="O34" s="93">
        <v>1</v>
      </c>
      <c r="P34" s="93"/>
      <c r="Q34" s="93"/>
      <c r="R34" s="93"/>
      <c r="S34" s="93"/>
    </row>
    <row r="35" spans="1:19" x14ac:dyDescent="0.25">
      <c r="A35" s="93" t="s">
        <v>588</v>
      </c>
      <c r="B35" s="93">
        <v>0</v>
      </c>
      <c r="C35" s="93">
        <v>0</v>
      </c>
      <c r="D35" s="93">
        <v>1</v>
      </c>
      <c r="E35" s="93">
        <v>1</v>
      </c>
      <c r="F35" s="93">
        <v>0</v>
      </c>
      <c r="G35" s="93">
        <v>0</v>
      </c>
      <c r="H35" s="93">
        <v>0</v>
      </c>
      <c r="I35" s="93">
        <v>1</v>
      </c>
      <c r="J35" s="93">
        <v>1</v>
      </c>
      <c r="K35" s="93">
        <v>1</v>
      </c>
      <c r="L35" s="93">
        <v>1</v>
      </c>
      <c r="M35" s="93">
        <v>0</v>
      </c>
      <c r="N35" s="93">
        <v>0</v>
      </c>
      <c r="O35" s="93">
        <v>1</v>
      </c>
      <c r="P35" s="93"/>
      <c r="Q35" s="93"/>
      <c r="R35" s="93"/>
      <c r="S35" s="93"/>
    </row>
    <row r="36" spans="1:19" x14ac:dyDescent="0.25">
      <c r="A36" s="93" t="s">
        <v>589</v>
      </c>
      <c r="B36" s="93">
        <v>0</v>
      </c>
      <c r="C36" s="93">
        <v>0</v>
      </c>
      <c r="D36" s="93">
        <v>0</v>
      </c>
      <c r="E36" s="93">
        <v>0</v>
      </c>
      <c r="F36" s="93">
        <v>0</v>
      </c>
      <c r="G36" s="93">
        <v>0</v>
      </c>
      <c r="H36" s="93">
        <v>0</v>
      </c>
      <c r="I36" s="93">
        <v>0</v>
      </c>
      <c r="J36" s="93">
        <v>0</v>
      </c>
      <c r="K36" s="93">
        <v>0</v>
      </c>
      <c r="L36" s="93">
        <v>1</v>
      </c>
      <c r="M36" s="93">
        <v>0</v>
      </c>
      <c r="N36" s="93">
        <v>0</v>
      </c>
      <c r="O36" s="93">
        <v>0</v>
      </c>
      <c r="P36" s="93"/>
      <c r="Q36" s="93"/>
      <c r="R36" s="93"/>
      <c r="S36" s="93"/>
    </row>
    <row r="37" spans="1:19" x14ac:dyDescent="0.25">
      <c r="A37" s="93" t="s">
        <v>590</v>
      </c>
      <c r="B37" s="93">
        <v>1</v>
      </c>
      <c r="C37" s="93">
        <v>0</v>
      </c>
      <c r="D37" s="93">
        <v>1</v>
      </c>
      <c r="E37" s="93">
        <v>0</v>
      </c>
      <c r="F37" s="93">
        <v>1</v>
      </c>
      <c r="G37" s="93">
        <v>0</v>
      </c>
      <c r="H37" s="93">
        <v>0</v>
      </c>
      <c r="I37" s="93">
        <v>0</v>
      </c>
      <c r="J37" s="93">
        <v>0</v>
      </c>
      <c r="K37" s="93">
        <v>1</v>
      </c>
      <c r="L37" s="93">
        <v>1</v>
      </c>
      <c r="M37" s="93">
        <v>1</v>
      </c>
      <c r="N37" s="93">
        <v>0</v>
      </c>
      <c r="O37" s="93">
        <v>0</v>
      </c>
      <c r="P37" s="93"/>
      <c r="Q37" s="93"/>
      <c r="R37" s="93"/>
      <c r="S37" s="93"/>
    </row>
    <row r="38" spans="1:19" x14ac:dyDescent="0.25">
      <c r="A38" s="93" t="s">
        <v>591</v>
      </c>
      <c r="B38" s="93">
        <v>0</v>
      </c>
      <c r="C38" s="93">
        <v>1</v>
      </c>
      <c r="D38" s="93">
        <v>1</v>
      </c>
      <c r="E38" s="93">
        <v>1</v>
      </c>
      <c r="F38" s="93">
        <v>0</v>
      </c>
      <c r="G38" s="93">
        <v>0</v>
      </c>
      <c r="H38" s="93">
        <v>1</v>
      </c>
      <c r="I38" s="93">
        <v>0</v>
      </c>
      <c r="J38" s="93">
        <v>1</v>
      </c>
      <c r="K38" s="93">
        <v>1</v>
      </c>
      <c r="L38" s="93">
        <v>1</v>
      </c>
      <c r="M38" s="93">
        <v>1</v>
      </c>
      <c r="N38" s="93">
        <v>1</v>
      </c>
      <c r="O38" s="93">
        <v>1</v>
      </c>
      <c r="P38" s="93"/>
      <c r="Q38" s="93"/>
      <c r="R38" s="93"/>
      <c r="S38" s="93"/>
    </row>
    <row r="39" spans="1:19" x14ac:dyDescent="0.25">
      <c r="A39" s="93" t="s">
        <v>592</v>
      </c>
      <c r="B39" s="93">
        <v>0</v>
      </c>
      <c r="C39" s="93">
        <v>0</v>
      </c>
      <c r="D39" s="93">
        <v>0</v>
      </c>
      <c r="E39" s="93">
        <v>0</v>
      </c>
      <c r="F39" s="93">
        <v>0</v>
      </c>
      <c r="G39" s="93">
        <v>0</v>
      </c>
      <c r="H39" s="93">
        <v>0</v>
      </c>
      <c r="I39" s="93">
        <v>1</v>
      </c>
      <c r="J39" s="93">
        <v>1</v>
      </c>
      <c r="K39" s="93">
        <v>1</v>
      </c>
      <c r="L39" s="93">
        <v>1</v>
      </c>
      <c r="M39" s="93">
        <v>0</v>
      </c>
      <c r="N39" s="93">
        <v>0</v>
      </c>
      <c r="O39" s="93">
        <v>1</v>
      </c>
      <c r="P39" s="93"/>
      <c r="Q39" s="93"/>
      <c r="R39" s="93"/>
      <c r="S39" s="93"/>
    </row>
    <row r="40" spans="1:19" x14ac:dyDescent="0.25">
      <c r="A40" s="93" t="s">
        <v>593</v>
      </c>
      <c r="B40" s="93">
        <v>0</v>
      </c>
      <c r="C40" s="93">
        <v>0</v>
      </c>
      <c r="D40" s="93">
        <v>0</v>
      </c>
      <c r="E40" s="93">
        <v>0</v>
      </c>
      <c r="F40" s="93">
        <v>0</v>
      </c>
      <c r="G40" s="93">
        <v>0</v>
      </c>
      <c r="H40" s="93">
        <v>0</v>
      </c>
      <c r="I40" s="93">
        <v>1</v>
      </c>
      <c r="J40" s="93">
        <v>1</v>
      </c>
      <c r="K40" s="93">
        <v>0</v>
      </c>
      <c r="L40" s="93">
        <v>1</v>
      </c>
      <c r="M40" s="93">
        <v>1</v>
      </c>
      <c r="N40" s="93">
        <v>1</v>
      </c>
      <c r="O40" s="93">
        <v>1</v>
      </c>
      <c r="P40" s="93"/>
      <c r="Q40" s="93"/>
      <c r="R40" s="93"/>
      <c r="S40" s="93"/>
    </row>
    <row r="41" spans="1:19" x14ac:dyDescent="0.25">
      <c r="A41" s="93" t="s">
        <v>594</v>
      </c>
      <c r="B41" s="93">
        <v>0</v>
      </c>
      <c r="C41" s="93">
        <v>0</v>
      </c>
      <c r="D41" s="93">
        <v>0</v>
      </c>
      <c r="E41" s="93">
        <v>0</v>
      </c>
      <c r="F41" s="93">
        <v>0</v>
      </c>
      <c r="G41" s="93">
        <v>0</v>
      </c>
      <c r="H41" s="93">
        <v>0</v>
      </c>
      <c r="I41" s="93">
        <v>0</v>
      </c>
      <c r="J41" s="93">
        <v>0</v>
      </c>
      <c r="K41" s="93">
        <v>0</v>
      </c>
      <c r="L41" s="93">
        <v>0</v>
      </c>
      <c r="M41" s="93">
        <v>0</v>
      </c>
      <c r="N41" s="93">
        <v>0</v>
      </c>
      <c r="O41" s="93">
        <v>0</v>
      </c>
      <c r="P41" s="93"/>
      <c r="Q41" s="93"/>
      <c r="R41" s="93"/>
      <c r="S41" s="93"/>
    </row>
    <row r="42" spans="1:19" x14ac:dyDescent="0.25">
      <c r="A42" s="93" t="s">
        <v>595</v>
      </c>
      <c r="B42" s="93">
        <v>0</v>
      </c>
      <c r="C42" s="93">
        <v>0</v>
      </c>
      <c r="D42" s="93">
        <v>0</v>
      </c>
      <c r="E42" s="93">
        <v>0</v>
      </c>
      <c r="F42" s="93">
        <v>0</v>
      </c>
      <c r="G42" s="93">
        <v>1</v>
      </c>
      <c r="H42" s="93">
        <v>0</v>
      </c>
      <c r="I42" s="93">
        <v>0</v>
      </c>
      <c r="J42" s="93">
        <v>1</v>
      </c>
      <c r="K42" s="93">
        <v>0</v>
      </c>
      <c r="L42" s="93">
        <v>1</v>
      </c>
      <c r="M42" s="93">
        <v>0</v>
      </c>
      <c r="N42" s="93">
        <v>1</v>
      </c>
      <c r="O42" s="93">
        <v>0</v>
      </c>
      <c r="P42" s="93"/>
      <c r="Q42" s="93"/>
      <c r="R42" s="93"/>
      <c r="S42" s="93"/>
    </row>
    <row r="43" spans="1:19" x14ac:dyDescent="0.25">
      <c r="A43" s="93" t="s">
        <v>596</v>
      </c>
      <c r="B43" s="93">
        <v>0</v>
      </c>
      <c r="C43" s="93">
        <v>0</v>
      </c>
      <c r="D43" s="93">
        <v>0</v>
      </c>
      <c r="E43" s="93">
        <v>1</v>
      </c>
      <c r="F43" s="93">
        <v>1</v>
      </c>
      <c r="G43" s="93">
        <v>0</v>
      </c>
      <c r="H43" s="93">
        <v>0</v>
      </c>
      <c r="I43" s="93">
        <v>1</v>
      </c>
      <c r="J43" s="93">
        <v>1</v>
      </c>
      <c r="K43" s="93">
        <v>0</v>
      </c>
      <c r="L43" s="93">
        <v>1</v>
      </c>
      <c r="M43" s="93">
        <v>1</v>
      </c>
      <c r="N43" s="93">
        <v>1</v>
      </c>
      <c r="O43" s="93">
        <v>1</v>
      </c>
      <c r="P43" s="93"/>
      <c r="Q43" s="93"/>
      <c r="R43" s="93"/>
      <c r="S43" s="93"/>
    </row>
    <row r="44" spans="1:19" x14ac:dyDescent="0.25">
      <c r="A44" s="93" t="s">
        <v>597</v>
      </c>
      <c r="B44" s="93">
        <v>0</v>
      </c>
      <c r="C44" s="93">
        <v>0</v>
      </c>
      <c r="D44" s="93">
        <v>0</v>
      </c>
      <c r="E44" s="93">
        <v>0</v>
      </c>
      <c r="F44" s="93">
        <v>0</v>
      </c>
      <c r="G44" s="93">
        <v>0</v>
      </c>
      <c r="H44" s="93">
        <v>0</v>
      </c>
      <c r="I44" s="93">
        <v>0</v>
      </c>
      <c r="J44" s="93">
        <v>1</v>
      </c>
      <c r="K44" s="93">
        <v>0</v>
      </c>
      <c r="L44" s="93">
        <v>0</v>
      </c>
      <c r="M44" s="93">
        <v>0</v>
      </c>
      <c r="N44" s="93">
        <v>0</v>
      </c>
      <c r="O44" s="93">
        <v>0</v>
      </c>
      <c r="P44" s="93"/>
      <c r="Q44" s="93"/>
      <c r="R44" s="93"/>
      <c r="S44" s="93"/>
    </row>
    <row r="45" spans="1:19" x14ac:dyDescent="0.25">
      <c r="A45" s="93" t="s">
        <v>598</v>
      </c>
      <c r="B45" s="93">
        <v>0</v>
      </c>
      <c r="C45" s="93">
        <v>0</v>
      </c>
      <c r="D45" s="93">
        <v>0</v>
      </c>
      <c r="E45" s="93">
        <v>0</v>
      </c>
      <c r="F45" s="93">
        <v>0</v>
      </c>
      <c r="G45" s="93">
        <v>1</v>
      </c>
      <c r="H45" s="93">
        <v>0</v>
      </c>
      <c r="I45" s="93">
        <v>0</v>
      </c>
      <c r="J45" s="93">
        <v>0</v>
      </c>
      <c r="K45" s="93">
        <v>0</v>
      </c>
      <c r="L45" s="93">
        <v>0</v>
      </c>
      <c r="M45" s="93">
        <v>0</v>
      </c>
      <c r="N45" s="93">
        <v>0</v>
      </c>
      <c r="O45" s="93">
        <v>0</v>
      </c>
      <c r="P45" s="93"/>
      <c r="Q45" s="93"/>
      <c r="R45" s="93"/>
      <c r="S45" s="93"/>
    </row>
    <row r="46" spans="1:19" x14ac:dyDescent="0.25">
      <c r="A46" s="93" t="s">
        <v>599</v>
      </c>
      <c r="B46" s="93">
        <v>0</v>
      </c>
      <c r="C46" s="93">
        <v>0</v>
      </c>
      <c r="D46" s="93">
        <v>0</v>
      </c>
      <c r="E46" s="93">
        <v>1</v>
      </c>
      <c r="F46" s="93">
        <v>0</v>
      </c>
      <c r="G46" s="93">
        <v>0</v>
      </c>
      <c r="H46" s="93">
        <v>0</v>
      </c>
      <c r="I46" s="93">
        <v>0</v>
      </c>
      <c r="J46" s="93">
        <v>1</v>
      </c>
      <c r="K46" s="93">
        <v>1</v>
      </c>
      <c r="L46" s="93">
        <v>1</v>
      </c>
      <c r="M46" s="93">
        <v>1</v>
      </c>
      <c r="N46" s="93">
        <v>0</v>
      </c>
      <c r="O46" s="93">
        <v>0</v>
      </c>
      <c r="P46" s="93"/>
      <c r="Q46" s="93"/>
      <c r="R46" s="93"/>
      <c r="S46" s="93"/>
    </row>
    <row r="47" spans="1:19" x14ac:dyDescent="0.25">
      <c r="A47" s="93" t="s">
        <v>600</v>
      </c>
      <c r="B47" s="93">
        <v>1</v>
      </c>
      <c r="C47" s="93">
        <v>1</v>
      </c>
      <c r="D47" s="93">
        <v>0</v>
      </c>
      <c r="E47" s="93">
        <v>0</v>
      </c>
      <c r="F47" s="93">
        <v>1</v>
      </c>
      <c r="G47" s="93">
        <v>1</v>
      </c>
      <c r="H47" s="93">
        <v>1</v>
      </c>
      <c r="I47" s="93">
        <v>1</v>
      </c>
      <c r="J47" s="93">
        <v>1</v>
      </c>
      <c r="K47" s="93">
        <v>1</v>
      </c>
      <c r="L47" s="93">
        <v>1</v>
      </c>
      <c r="M47" s="93">
        <v>1</v>
      </c>
      <c r="N47" s="93">
        <v>1</v>
      </c>
      <c r="O47" s="93">
        <v>1</v>
      </c>
      <c r="P47" s="93"/>
      <c r="Q47" s="93"/>
      <c r="R47" s="93"/>
      <c r="S47" s="93"/>
    </row>
    <row r="48" spans="1:19" x14ac:dyDescent="0.25">
      <c r="A48" s="93" t="s">
        <v>601</v>
      </c>
      <c r="B48" s="93">
        <v>0</v>
      </c>
      <c r="C48" s="93">
        <v>1</v>
      </c>
      <c r="D48" s="93">
        <v>0</v>
      </c>
      <c r="E48" s="93">
        <v>1</v>
      </c>
      <c r="F48" s="93">
        <v>0</v>
      </c>
      <c r="G48" s="93">
        <v>0</v>
      </c>
      <c r="H48" s="93">
        <v>0</v>
      </c>
      <c r="I48" s="93">
        <v>0</v>
      </c>
      <c r="J48" s="93">
        <v>0</v>
      </c>
      <c r="K48" s="93">
        <v>1</v>
      </c>
      <c r="L48" s="93">
        <v>1</v>
      </c>
      <c r="M48" s="93">
        <v>1</v>
      </c>
      <c r="N48" s="93">
        <v>0</v>
      </c>
      <c r="O48" s="93">
        <v>0</v>
      </c>
      <c r="P48" s="93"/>
      <c r="Q48" s="93"/>
      <c r="R48" s="93"/>
      <c r="S48" s="93"/>
    </row>
    <row r="49" spans="1:19" x14ac:dyDescent="0.25">
      <c r="A49" s="93" t="s">
        <v>602</v>
      </c>
      <c r="B49" s="93">
        <v>0</v>
      </c>
      <c r="C49" s="93">
        <v>0</v>
      </c>
      <c r="D49" s="93">
        <v>0</v>
      </c>
      <c r="E49" s="93">
        <v>1</v>
      </c>
      <c r="F49" s="93">
        <v>1</v>
      </c>
      <c r="G49" s="93">
        <v>0</v>
      </c>
      <c r="H49" s="93">
        <v>0</v>
      </c>
      <c r="I49" s="93">
        <v>0</v>
      </c>
      <c r="J49" s="93">
        <v>1</v>
      </c>
      <c r="K49" s="93">
        <v>1</v>
      </c>
      <c r="L49" s="93">
        <v>0</v>
      </c>
      <c r="M49" s="93">
        <v>1</v>
      </c>
      <c r="N49" s="93">
        <v>0</v>
      </c>
      <c r="O49" s="93">
        <v>1</v>
      </c>
      <c r="P49" s="93"/>
      <c r="Q49" s="93"/>
      <c r="R49" s="93"/>
      <c r="S49" s="93"/>
    </row>
    <row r="50" spans="1:19" x14ac:dyDescent="0.25">
      <c r="A50" s="93" t="s">
        <v>603</v>
      </c>
      <c r="B50" s="93">
        <v>1</v>
      </c>
      <c r="C50" s="93">
        <v>0</v>
      </c>
      <c r="D50" s="93">
        <v>1</v>
      </c>
      <c r="E50" s="93">
        <v>1</v>
      </c>
      <c r="F50" s="93">
        <v>0</v>
      </c>
      <c r="G50" s="93">
        <v>1</v>
      </c>
      <c r="H50" s="93">
        <v>0</v>
      </c>
      <c r="I50" s="93">
        <v>0</v>
      </c>
      <c r="J50" s="93">
        <v>1</v>
      </c>
      <c r="K50" s="93">
        <v>0</v>
      </c>
      <c r="L50" s="93">
        <v>0</v>
      </c>
      <c r="M50" s="93">
        <v>0</v>
      </c>
      <c r="N50" s="93">
        <v>0</v>
      </c>
      <c r="O50" s="93">
        <v>0</v>
      </c>
      <c r="P50" s="93"/>
      <c r="Q50" s="93"/>
      <c r="R50" s="93"/>
      <c r="S50" s="93"/>
    </row>
    <row r="51" spans="1:19" x14ac:dyDescent="0.25">
      <c r="A51" s="93" t="s">
        <v>604</v>
      </c>
      <c r="B51" s="93">
        <v>0</v>
      </c>
      <c r="C51" s="93">
        <v>0</v>
      </c>
      <c r="D51" s="93">
        <v>0</v>
      </c>
      <c r="E51" s="93">
        <v>1</v>
      </c>
      <c r="F51" s="93">
        <v>0</v>
      </c>
      <c r="G51" s="93">
        <v>0</v>
      </c>
      <c r="H51" s="93">
        <v>1</v>
      </c>
      <c r="I51" s="93">
        <v>0</v>
      </c>
      <c r="J51" s="93">
        <v>1</v>
      </c>
      <c r="K51" s="93">
        <v>1</v>
      </c>
      <c r="L51" s="93">
        <v>0</v>
      </c>
      <c r="M51" s="93">
        <v>1</v>
      </c>
      <c r="N51" s="93">
        <v>1</v>
      </c>
      <c r="O51" s="93">
        <v>0</v>
      </c>
      <c r="P51" s="93"/>
      <c r="Q51" s="93"/>
      <c r="R51" s="93"/>
      <c r="S51" s="93"/>
    </row>
    <row r="52" spans="1:19" x14ac:dyDescent="0.25">
      <c r="A52" s="93" t="s">
        <v>605</v>
      </c>
      <c r="B52" s="93">
        <v>0</v>
      </c>
      <c r="C52" s="93">
        <v>0</v>
      </c>
      <c r="D52" s="93">
        <v>0</v>
      </c>
      <c r="E52" s="93">
        <v>0</v>
      </c>
      <c r="F52" s="93">
        <v>0</v>
      </c>
      <c r="G52" s="93">
        <v>0</v>
      </c>
      <c r="H52" s="93">
        <v>0</v>
      </c>
      <c r="I52" s="93">
        <v>1</v>
      </c>
      <c r="J52" s="93">
        <v>1</v>
      </c>
      <c r="K52" s="93">
        <v>1</v>
      </c>
      <c r="L52" s="93">
        <v>0</v>
      </c>
      <c r="M52" s="93">
        <v>1</v>
      </c>
      <c r="N52" s="93">
        <v>0</v>
      </c>
      <c r="O52" s="93">
        <v>0</v>
      </c>
      <c r="P52" s="93"/>
      <c r="Q52" s="93"/>
      <c r="R52" s="93"/>
      <c r="S52" s="93"/>
    </row>
    <row r="53" spans="1:19" x14ac:dyDescent="0.25">
      <c r="A53" s="93" t="s">
        <v>606</v>
      </c>
      <c r="B53" s="93">
        <v>1</v>
      </c>
      <c r="C53" s="93">
        <v>0</v>
      </c>
      <c r="D53" s="93">
        <v>1</v>
      </c>
      <c r="E53" s="93">
        <v>0</v>
      </c>
      <c r="F53" s="93">
        <v>0</v>
      </c>
      <c r="G53" s="93">
        <v>1</v>
      </c>
      <c r="H53" s="93">
        <v>0</v>
      </c>
      <c r="I53" s="93">
        <v>0</v>
      </c>
      <c r="J53" s="93">
        <v>1</v>
      </c>
      <c r="K53" s="93">
        <v>1</v>
      </c>
      <c r="L53" s="93">
        <v>1</v>
      </c>
      <c r="M53" s="93">
        <v>1</v>
      </c>
      <c r="N53" s="93">
        <v>0</v>
      </c>
      <c r="O53" s="93">
        <v>1</v>
      </c>
      <c r="P53" s="93"/>
      <c r="Q53" s="93"/>
      <c r="R53" s="93"/>
      <c r="S53" s="93"/>
    </row>
    <row r="54" spans="1:19" x14ac:dyDescent="0.25">
      <c r="A54" s="93" t="s">
        <v>607</v>
      </c>
      <c r="B54" s="93">
        <v>0</v>
      </c>
      <c r="C54" s="93">
        <v>1</v>
      </c>
      <c r="D54" s="93">
        <v>1</v>
      </c>
      <c r="E54" s="93">
        <v>1</v>
      </c>
      <c r="F54" s="93">
        <v>1</v>
      </c>
      <c r="G54" s="93">
        <v>0</v>
      </c>
      <c r="H54" s="93">
        <v>0</v>
      </c>
      <c r="I54" s="93">
        <v>1</v>
      </c>
      <c r="J54" s="93">
        <v>1</v>
      </c>
      <c r="K54" s="93">
        <v>0</v>
      </c>
      <c r="L54" s="93">
        <v>1</v>
      </c>
      <c r="M54" s="93">
        <v>1</v>
      </c>
      <c r="N54" s="93">
        <v>0</v>
      </c>
      <c r="O54" s="93">
        <v>1</v>
      </c>
      <c r="P54" s="93"/>
      <c r="Q54" s="93"/>
      <c r="R54" s="93"/>
      <c r="S54" s="93"/>
    </row>
    <row r="55" spans="1:19" x14ac:dyDescent="0.25">
      <c r="A55" s="93" t="s">
        <v>608</v>
      </c>
      <c r="B55" s="93">
        <v>0</v>
      </c>
      <c r="C55" s="93">
        <v>0</v>
      </c>
      <c r="D55" s="93">
        <v>0</v>
      </c>
      <c r="E55" s="93">
        <v>0</v>
      </c>
      <c r="F55" s="93">
        <v>0</v>
      </c>
      <c r="G55" s="93">
        <v>0</v>
      </c>
      <c r="H55" s="93">
        <v>0</v>
      </c>
      <c r="I55" s="93">
        <v>0</v>
      </c>
      <c r="J55" s="93">
        <v>0</v>
      </c>
      <c r="K55" s="93">
        <v>1</v>
      </c>
      <c r="L55" s="93">
        <v>0</v>
      </c>
      <c r="M55" s="93">
        <v>0</v>
      </c>
      <c r="N55" s="93">
        <v>0</v>
      </c>
      <c r="O55" s="93">
        <v>1</v>
      </c>
      <c r="P55" s="93"/>
      <c r="Q55" s="93"/>
      <c r="R55" s="93"/>
      <c r="S55" s="93"/>
    </row>
    <row r="56" spans="1:19" x14ac:dyDescent="0.25">
      <c r="A56" s="93" t="s">
        <v>609</v>
      </c>
      <c r="B56" s="93">
        <v>0</v>
      </c>
      <c r="C56" s="93">
        <v>0</v>
      </c>
      <c r="D56" s="93">
        <v>0</v>
      </c>
      <c r="E56" s="93">
        <v>1</v>
      </c>
      <c r="F56" s="93">
        <v>0</v>
      </c>
      <c r="G56" s="93">
        <v>0</v>
      </c>
      <c r="H56" s="93">
        <v>0</v>
      </c>
      <c r="I56" s="93">
        <v>1</v>
      </c>
      <c r="J56" s="93">
        <v>1</v>
      </c>
      <c r="K56" s="93">
        <v>0</v>
      </c>
      <c r="L56" s="93">
        <v>1</v>
      </c>
      <c r="M56" s="93">
        <v>0</v>
      </c>
      <c r="N56" s="93">
        <v>0</v>
      </c>
      <c r="O56" s="93">
        <v>0</v>
      </c>
      <c r="P56" s="93"/>
      <c r="Q56" s="93"/>
      <c r="R56" s="93"/>
      <c r="S56" s="93"/>
    </row>
    <row r="57" spans="1:19" x14ac:dyDescent="0.25">
      <c r="A57" s="93" t="s">
        <v>610</v>
      </c>
      <c r="B57" s="93">
        <v>0</v>
      </c>
      <c r="C57" s="93">
        <v>0</v>
      </c>
      <c r="D57" s="93">
        <v>0</v>
      </c>
      <c r="E57" s="93">
        <v>0</v>
      </c>
      <c r="F57" s="93">
        <v>0</v>
      </c>
      <c r="G57" s="93">
        <v>1</v>
      </c>
      <c r="H57" s="93">
        <v>1</v>
      </c>
      <c r="I57" s="93">
        <v>1</v>
      </c>
      <c r="J57" s="93">
        <v>1</v>
      </c>
      <c r="K57" s="93">
        <v>1</v>
      </c>
      <c r="L57" s="93">
        <v>1</v>
      </c>
      <c r="M57" s="93">
        <v>0</v>
      </c>
      <c r="N57" s="93">
        <v>0</v>
      </c>
      <c r="O57" s="93">
        <v>1</v>
      </c>
      <c r="P57" s="93"/>
      <c r="Q57" s="93"/>
      <c r="R57" s="93"/>
      <c r="S57" s="93"/>
    </row>
    <row r="58" spans="1:19" x14ac:dyDescent="0.25">
      <c r="A58" s="93" t="s">
        <v>611</v>
      </c>
      <c r="B58" s="93">
        <v>1</v>
      </c>
      <c r="C58" s="93">
        <v>0</v>
      </c>
      <c r="D58" s="93">
        <v>0</v>
      </c>
      <c r="E58" s="93">
        <v>0</v>
      </c>
      <c r="F58" s="93">
        <v>0</v>
      </c>
      <c r="G58" s="93">
        <v>0</v>
      </c>
      <c r="H58" s="93">
        <v>0</v>
      </c>
      <c r="I58" s="93">
        <v>0</v>
      </c>
      <c r="J58" s="93">
        <v>0</v>
      </c>
      <c r="K58" s="93">
        <v>1</v>
      </c>
      <c r="L58" s="93">
        <v>1</v>
      </c>
      <c r="M58" s="93">
        <v>1</v>
      </c>
      <c r="N58" s="93">
        <v>0</v>
      </c>
      <c r="O58" s="93">
        <v>0</v>
      </c>
      <c r="P58" s="93"/>
      <c r="Q58" s="93"/>
      <c r="R58" s="93"/>
      <c r="S58" s="93"/>
    </row>
    <row r="59" spans="1:19" x14ac:dyDescent="0.25">
      <c r="A59" s="93" t="s">
        <v>612</v>
      </c>
      <c r="B59" s="93">
        <v>0</v>
      </c>
      <c r="C59" s="93">
        <v>1</v>
      </c>
      <c r="D59" s="93">
        <v>1</v>
      </c>
      <c r="E59" s="93">
        <v>1</v>
      </c>
      <c r="F59" s="93">
        <v>0</v>
      </c>
      <c r="G59" s="93">
        <v>1</v>
      </c>
      <c r="H59" s="93">
        <v>0</v>
      </c>
      <c r="I59" s="93">
        <v>0</v>
      </c>
      <c r="J59" s="93">
        <v>1</v>
      </c>
      <c r="K59" s="93">
        <v>0</v>
      </c>
      <c r="L59" s="93">
        <v>1</v>
      </c>
      <c r="M59" s="93">
        <v>0</v>
      </c>
      <c r="N59" s="93">
        <v>0</v>
      </c>
      <c r="O59" s="93">
        <v>1</v>
      </c>
      <c r="P59" s="93"/>
      <c r="Q59" s="93"/>
      <c r="R59" s="93"/>
      <c r="S59" s="93"/>
    </row>
    <row r="60" spans="1:19" x14ac:dyDescent="0.25">
      <c r="A60" s="93" t="s">
        <v>613</v>
      </c>
      <c r="B60" s="93">
        <v>0</v>
      </c>
      <c r="C60" s="93">
        <v>0</v>
      </c>
      <c r="D60" s="93">
        <v>0</v>
      </c>
      <c r="E60" s="93">
        <v>0</v>
      </c>
      <c r="F60" s="93">
        <v>1</v>
      </c>
      <c r="G60" s="93">
        <v>0</v>
      </c>
      <c r="H60" s="93">
        <v>0</v>
      </c>
      <c r="I60" s="93">
        <v>1</v>
      </c>
      <c r="J60" s="93">
        <v>1</v>
      </c>
      <c r="K60" s="93">
        <v>0</v>
      </c>
      <c r="L60" s="93">
        <v>0</v>
      </c>
      <c r="M60" s="93">
        <v>1</v>
      </c>
      <c r="N60" s="93">
        <v>0</v>
      </c>
      <c r="O60" s="93">
        <v>0</v>
      </c>
      <c r="P60" s="93"/>
      <c r="Q60" s="93"/>
      <c r="R60" s="93"/>
      <c r="S60" s="93"/>
    </row>
    <row r="61" spans="1:19" x14ac:dyDescent="0.25">
      <c r="A61" s="93" t="s">
        <v>614</v>
      </c>
      <c r="B61" s="93">
        <v>1</v>
      </c>
      <c r="C61" s="93">
        <v>1</v>
      </c>
      <c r="D61" s="93">
        <v>0</v>
      </c>
      <c r="E61" s="93">
        <v>0</v>
      </c>
      <c r="F61" s="93">
        <v>0</v>
      </c>
      <c r="G61" s="93">
        <v>0</v>
      </c>
      <c r="H61" s="93">
        <v>0</v>
      </c>
      <c r="I61" s="93">
        <v>0</v>
      </c>
      <c r="J61" s="93">
        <v>1</v>
      </c>
      <c r="K61" s="93">
        <v>0</v>
      </c>
      <c r="L61" s="93">
        <v>1</v>
      </c>
      <c r="M61" s="93">
        <v>1</v>
      </c>
      <c r="N61" s="93">
        <v>0</v>
      </c>
      <c r="O61" s="93">
        <v>1</v>
      </c>
      <c r="P61" s="93"/>
      <c r="Q61" s="93"/>
      <c r="R61" s="93"/>
      <c r="S61" s="93"/>
    </row>
    <row r="62" spans="1:19" x14ac:dyDescent="0.25">
      <c r="A62" s="93" t="s">
        <v>615</v>
      </c>
      <c r="B62" s="93">
        <v>0</v>
      </c>
      <c r="C62" s="93">
        <v>0</v>
      </c>
      <c r="D62" s="93">
        <v>0</v>
      </c>
      <c r="E62" s="93">
        <v>1</v>
      </c>
      <c r="F62" s="93">
        <v>1</v>
      </c>
      <c r="G62" s="93">
        <v>0</v>
      </c>
      <c r="H62" s="93">
        <v>0</v>
      </c>
      <c r="I62" s="93">
        <v>0</v>
      </c>
      <c r="J62" s="93">
        <v>0</v>
      </c>
      <c r="K62" s="93">
        <v>0</v>
      </c>
      <c r="L62" s="93">
        <v>1</v>
      </c>
      <c r="M62" s="93">
        <v>0</v>
      </c>
      <c r="N62" s="93">
        <v>1</v>
      </c>
      <c r="O62" s="93">
        <v>1</v>
      </c>
      <c r="P62" s="93"/>
      <c r="Q62" s="93"/>
      <c r="R62" s="93"/>
      <c r="S62" s="93"/>
    </row>
    <row r="63" spans="1:19" x14ac:dyDescent="0.25">
      <c r="A63" s="93" t="s">
        <v>616</v>
      </c>
      <c r="B63" s="93">
        <v>1</v>
      </c>
      <c r="C63" s="93">
        <v>0</v>
      </c>
      <c r="D63" s="93">
        <v>0</v>
      </c>
      <c r="E63" s="93">
        <v>1</v>
      </c>
      <c r="F63" s="93">
        <v>1</v>
      </c>
      <c r="G63" s="93">
        <v>0</v>
      </c>
      <c r="H63" s="93">
        <v>0</v>
      </c>
      <c r="I63" s="93">
        <v>0</v>
      </c>
      <c r="J63" s="93">
        <v>1</v>
      </c>
      <c r="K63" s="93">
        <v>1</v>
      </c>
      <c r="L63" s="93">
        <v>1</v>
      </c>
      <c r="M63" s="93">
        <v>1</v>
      </c>
      <c r="N63" s="93">
        <v>0</v>
      </c>
      <c r="O63" s="93">
        <v>1</v>
      </c>
      <c r="P63" s="93"/>
      <c r="Q63" s="93"/>
      <c r="R63" s="93"/>
      <c r="S63" s="93"/>
    </row>
    <row r="64" spans="1:19" x14ac:dyDescent="0.25">
      <c r="A64" s="93" t="s">
        <v>617</v>
      </c>
      <c r="B64" s="93">
        <v>0</v>
      </c>
      <c r="C64" s="93">
        <v>0</v>
      </c>
      <c r="D64" s="93">
        <v>0</v>
      </c>
      <c r="E64" s="93">
        <v>1</v>
      </c>
      <c r="F64" s="93">
        <v>1</v>
      </c>
      <c r="G64" s="93">
        <v>0</v>
      </c>
      <c r="H64" s="93">
        <v>0</v>
      </c>
      <c r="I64" s="93">
        <v>1</v>
      </c>
      <c r="J64" s="93">
        <v>1</v>
      </c>
      <c r="K64" s="93">
        <v>0</v>
      </c>
      <c r="L64" s="93">
        <v>1</v>
      </c>
      <c r="M64" s="93">
        <v>0</v>
      </c>
      <c r="N64" s="93">
        <v>1</v>
      </c>
      <c r="O64" s="93">
        <v>0</v>
      </c>
      <c r="P64" s="93"/>
      <c r="Q64" s="93"/>
      <c r="R64" s="93"/>
      <c r="S64" s="93"/>
    </row>
    <row r="65" spans="1:19" x14ac:dyDescent="0.25">
      <c r="A65" s="93" t="s">
        <v>618</v>
      </c>
      <c r="B65" s="93">
        <v>1</v>
      </c>
      <c r="C65" s="93">
        <v>0</v>
      </c>
      <c r="D65" s="93">
        <v>0</v>
      </c>
      <c r="E65" s="93">
        <v>0</v>
      </c>
      <c r="F65" s="93">
        <v>0</v>
      </c>
      <c r="G65" s="93">
        <v>0</v>
      </c>
      <c r="H65" s="93">
        <v>0</v>
      </c>
      <c r="I65" s="93">
        <v>1</v>
      </c>
      <c r="J65" s="93">
        <v>0</v>
      </c>
      <c r="K65" s="93">
        <v>0</v>
      </c>
      <c r="L65" s="93">
        <v>1</v>
      </c>
      <c r="M65" s="93">
        <v>0</v>
      </c>
      <c r="N65" s="93">
        <v>1</v>
      </c>
      <c r="O65" s="93">
        <v>0</v>
      </c>
      <c r="P65" s="93"/>
      <c r="Q65" s="93"/>
      <c r="R65" s="93"/>
      <c r="S65" s="93"/>
    </row>
    <row r="66" spans="1:19" x14ac:dyDescent="0.25">
      <c r="A66" s="93" t="s">
        <v>619</v>
      </c>
      <c r="B66" s="93">
        <v>0</v>
      </c>
      <c r="C66" s="93">
        <v>0</v>
      </c>
      <c r="D66" s="93">
        <v>0</v>
      </c>
      <c r="E66" s="93">
        <v>0</v>
      </c>
      <c r="F66" s="93">
        <v>0</v>
      </c>
      <c r="G66" s="93">
        <v>0</v>
      </c>
      <c r="H66" s="93">
        <v>0</v>
      </c>
      <c r="I66" s="93">
        <v>0</v>
      </c>
      <c r="J66" s="93">
        <v>0</v>
      </c>
      <c r="K66" s="93">
        <v>0</v>
      </c>
      <c r="L66" s="93">
        <v>0</v>
      </c>
      <c r="M66" s="93">
        <v>0</v>
      </c>
      <c r="N66" s="93">
        <v>1</v>
      </c>
      <c r="O66" s="93">
        <v>0</v>
      </c>
      <c r="P66" s="93"/>
      <c r="Q66" s="93"/>
      <c r="R66" s="93"/>
      <c r="S66" s="93"/>
    </row>
    <row r="67" spans="1:19" x14ac:dyDescent="0.25">
      <c r="A67" s="93" t="s">
        <v>620</v>
      </c>
      <c r="B67" s="93">
        <v>0</v>
      </c>
      <c r="C67" s="93">
        <v>1</v>
      </c>
      <c r="D67" s="93">
        <v>0</v>
      </c>
      <c r="E67" s="93">
        <v>1</v>
      </c>
      <c r="F67" s="93">
        <v>1</v>
      </c>
      <c r="G67" s="93">
        <v>1</v>
      </c>
      <c r="H67" s="93">
        <v>0</v>
      </c>
      <c r="I67" s="93">
        <v>0</v>
      </c>
      <c r="J67" s="93">
        <v>0</v>
      </c>
      <c r="K67" s="93">
        <v>0</v>
      </c>
      <c r="L67" s="93">
        <v>1</v>
      </c>
      <c r="M67" s="93">
        <v>0</v>
      </c>
      <c r="N67" s="93">
        <v>0</v>
      </c>
      <c r="O67" s="93">
        <v>1</v>
      </c>
      <c r="P67" s="93"/>
      <c r="Q67" s="93"/>
      <c r="R67" s="93"/>
      <c r="S67" s="93"/>
    </row>
    <row r="68" spans="1:19" x14ac:dyDescent="0.25">
      <c r="A68" s="93" t="s">
        <v>621</v>
      </c>
      <c r="B68" s="93">
        <v>0</v>
      </c>
      <c r="C68" s="93">
        <v>1</v>
      </c>
      <c r="D68" s="93">
        <v>0</v>
      </c>
      <c r="E68" s="93">
        <v>1</v>
      </c>
      <c r="F68" s="93">
        <v>0</v>
      </c>
      <c r="G68" s="93">
        <v>0</v>
      </c>
      <c r="H68" s="93">
        <v>1</v>
      </c>
      <c r="I68" s="93">
        <v>0</v>
      </c>
      <c r="J68" s="93">
        <v>1</v>
      </c>
      <c r="K68" s="93">
        <v>1</v>
      </c>
      <c r="L68" s="93">
        <v>1</v>
      </c>
      <c r="M68" s="93">
        <v>0</v>
      </c>
      <c r="N68" s="93">
        <v>0</v>
      </c>
      <c r="O68" s="93">
        <v>0</v>
      </c>
      <c r="P68" s="93"/>
      <c r="Q68" s="93"/>
      <c r="R68" s="93"/>
      <c r="S68" s="93"/>
    </row>
    <row r="69" spans="1:19" x14ac:dyDescent="0.25">
      <c r="A69" s="93" t="s">
        <v>622</v>
      </c>
      <c r="B69" s="93">
        <v>0</v>
      </c>
      <c r="C69" s="93">
        <v>0</v>
      </c>
      <c r="D69" s="93">
        <v>0</v>
      </c>
      <c r="E69" s="93">
        <v>0</v>
      </c>
      <c r="F69" s="93">
        <v>0</v>
      </c>
      <c r="G69" s="93">
        <v>1</v>
      </c>
      <c r="H69" s="93">
        <v>0</v>
      </c>
      <c r="I69" s="93">
        <v>0</v>
      </c>
      <c r="J69" s="93">
        <v>1</v>
      </c>
      <c r="K69" s="93">
        <v>1</v>
      </c>
      <c r="L69" s="93">
        <v>1</v>
      </c>
      <c r="M69" s="93">
        <v>1</v>
      </c>
      <c r="N69" s="93">
        <v>0</v>
      </c>
      <c r="O69" s="93">
        <v>0</v>
      </c>
      <c r="P69" s="93"/>
      <c r="Q69" s="93"/>
      <c r="R69" s="93"/>
      <c r="S69" s="93"/>
    </row>
    <row r="70" spans="1:19" x14ac:dyDescent="0.25">
      <c r="A70" s="93" t="s">
        <v>623</v>
      </c>
      <c r="B70" s="93">
        <v>0</v>
      </c>
      <c r="C70" s="93">
        <v>0</v>
      </c>
      <c r="D70" s="93">
        <v>0</v>
      </c>
      <c r="E70" s="93">
        <v>1</v>
      </c>
      <c r="F70" s="93">
        <v>0</v>
      </c>
      <c r="G70" s="93">
        <v>0</v>
      </c>
      <c r="H70" s="93">
        <v>0</v>
      </c>
      <c r="I70" s="93">
        <v>0</v>
      </c>
      <c r="J70" s="93">
        <v>0</v>
      </c>
      <c r="K70" s="93">
        <v>1</v>
      </c>
      <c r="L70" s="93">
        <v>1</v>
      </c>
      <c r="M70" s="93">
        <v>1</v>
      </c>
      <c r="N70" s="93">
        <v>0</v>
      </c>
      <c r="O70" s="93">
        <v>1</v>
      </c>
      <c r="P70" s="93"/>
      <c r="Q70" s="93"/>
      <c r="R70" s="93"/>
      <c r="S70" s="93"/>
    </row>
    <row r="71" spans="1:19" x14ac:dyDescent="0.25">
      <c r="A71" s="93" t="s">
        <v>624</v>
      </c>
      <c r="B71" s="93">
        <v>1</v>
      </c>
      <c r="C71" s="93">
        <v>0</v>
      </c>
      <c r="D71" s="93">
        <v>0</v>
      </c>
      <c r="E71" s="93">
        <v>1</v>
      </c>
      <c r="F71" s="93">
        <v>0</v>
      </c>
      <c r="G71" s="93">
        <v>0</v>
      </c>
      <c r="H71" s="93">
        <v>0</v>
      </c>
      <c r="I71" s="93">
        <v>0</v>
      </c>
      <c r="J71" s="93">
        <v>1</v>
      </c>
      <c r="K71" s="93">
        <v>1</v>
      </c>
      <c r="L71" s="93">
        <v>1</v>
      </c>
      <c r="M71" s="93">
        <v>0</v>
      </c>
      <c r="N71" s="93">
        <v>0</v>
      </c>
      <c r="O71" s="93">
        <v>1</v>
      </c>
      <c r="P71" s="93"/>
      <c r="Q71" s="93"/>
      <c r="R71" s="93"/>
      <c r="S71" s="93"/>
    </row>
    <row r="72" spans="1:19" x14ac:dyDescent="0.25">
      <c r="A72" s="93" t="s">
        <v>625</v>
      </c>
      <c r="B72" s="93">
        <v>0</v>
      </c>
      <c r="C72" s="93">
        <v>0</v>
      </c>
      <c r="D72" s="93">
        <v>0</v>
      </c>
      <c r="E72" s="93">
        <v>0</v>
      </c>
      <c r="F72" s="93">
        <v>0</v>
      </c>
      <c r="G72" s="93">
        <v>0</v>
      </c>
      <c r="H72" s="93">
        <v>0</v>
      </c>
      <c r="I72" s="93">
        <v>0</v>
      </c>
      <c r="J72" s="93">
        <v>0</v>
      </c>
      <c r="K72" s="93">
        <v>0</v>
      </c>
      <c r="L72" s="93">
        <v>0</v>
      </c>
      <c r="M72" s="93">
        <v>0</v>
      </c>
      <c r="N72" s="93">
        <v>0</v>
      </c>
      <c r="O72" s="93">
        <v>0</v>
      </c>
      <c r="P72" s="93"/>
      <c r="Q72" s="93"/>
      <c r="R72" s="93"/>
      <c r="S72" s="93"/>
    </row>
    <row r="73" spans="1:19" x14ac:dyDescent="0.25">
      <c r="A73" s="93" t="s">
        <v>626</v>
      </c>
      <c r="B73" s="93">
        <v>1</v>
      </c>
      <c r="C73" s="93">
        <v>0</v>
      </c>
      <c r="D73" s="93">
        <v>1</v>
      </c>
      <c r="E73" s="93">
        <v>1</v>
      </c>
      <c r="F73" s="93">
        <v>0</v>
      </c>
      <c r="G73" s="93">
        <v>0</v>
      </c>
      <c r="H73" s="93">
        <v>0</v>
      </c>
      <c r="I73" s="93">
        <v>0</v>
      </c>
      <c r="J73" s="93">
        <v>1</v>
      </c>
      <c r="K73" s="93">
        <v>0</v>
      </c>
      <c r="L73" s="93">
        <v>0</v>
      </c>
      <c r="M73" s="93">
        <v>0</v>
      </c>
      <c r="N73" s="93">
        <v>0</v>
      </c>
      <c r="O73" s="93">
        <v>1</v>
      </c>
      <c r="P73" s="93"/>
      <c r="Q73" s="93"/>
      <c r="R73" s="93"/>
      <c r="S73" s="93"/>
    </row>
    <row r="74" spans="1:19" x14ac:dyDescent="0.25">
      <c r="A74" s="93" t="s">
        <v>627</v>
      </c>
      <c r="B74" s="93">
        <v>0</v>
      </c>
      <c r="C74" s="93">
        <v>0</v>
      </c>
      <c r="D74" s="93">
        <v>0</v>
      </c>
      <c r="E74" s="93">
        <v>0</v>
      </c>
      <c r="F74" s="93">
        <v>0</v>
      </c>
      <c r="G74" s="93">
        <v>1</v>
      </c>
      <c r="H74" s="93">
        <v>1</v>
      </c>
      <c r="I74" s="93">
        <v>1</v>
      </c>
      <c r="J74" s="93">
        <v>0</v>
      </c>
      <c r="K74" s="93">
        <v>1</v>
      </c>
      <c r="L74" s="93">
        <v>1</v>
      </c>
      <c r="M74" s="93">
        <v>1</v>
      </c>
      <c r="N74" s="93">
        <v>0</v>
      </c>
      <c r="O74" s="93">
        <v>1</v>
      </c>
      <c r="P74" s="93"/>
      <c r="Q74" s="93"/>
      <c r="R74" s="93"/>
      <c r="S74" s="93"/>
    </row>
    <row r="75" spans="1:19" x14ac:dyDescent="0.25">
      <c r="A75" s="93" t="s">
        <v>628</v>
      </c>
      <c r="B75" s="93">
        <v>0</v>
      </c>
      <c r="C75" s="93">
        <v>1</v>
      </c>
      <c r="D75" s="93">
        <v>0</v>
      </c>
      <c r="E75" s="93">
        <v>1</v>
      </c>
      <c r="F75" s="93">
        <v>0</v>
      </c>
      <c r="G75" s="93">
        <v>1</v>
      </c>
      <c r="H75" s="93">
        <v>1</v>
      </c>
      <c r="I75" s="93">
        <v>0</v>
      </c>
      <c r="J75" s="93">
        <v>1</v>
      </c>
      <c r="K75" s="93">
        <v>1</v>
      </c>
      <c r="L75" s="93">
        <v>0</v>
      </c>
      <c r="M75" s="93">
        <v>1</v>
      </c>
      <c r="N75" s="93">
        <v>0</v>
      </c>
      <c r="O75" s="93">
        <v>0</v>
      </c>
      <c r="P75" s="93"/>
      <c r="Q75" s="93"/>
      <c r="R75" s="93"/>
      <c r="S75" s="93"/>
    </row>
    <row r="76" spans="1:19" x14ac:dyDescent="0.25">
      <c r="A76" s="93" t="s">
        <v>629</v>
      </c>
      <c r="B76" s="93">
        <v>0</v>
      </c>
      <c r="C76" s="93">
        <v>0</v>
      </c>
      <c r="D76" s="93">
        <v>0</v>
      </c>
      <c r="E76" s="93">
        <v>1</v>
      </c>
      <c r="F76" s="93">
        <v>0</v>
      </c>
      <c r="G76" s="93">
        <v>1</v>
      </c>
      <c r="H76" s="93">
        <v>0</v>
      </c>
      <c r="I76" s="93">
        <v>0</v>
      </c>
      <c r="J76" s="93">
        <v>1</v>
      </c>
      <c r="K76" s="93">
        <v>1</v>
      </c>
      <c r="L76" s="93">
        <v>0</v>
      </c>
      <c r="M76" s="93">
        <v>1</v>
      </c>
      <c r="N76" s="93">
        <v>0</v>
      </c>
      <c r="O76" s="93">
        <v>1</v>
      </c>
      <c r="P76" s="93"/>
      <c r="Q76" s="93"/>
      <c r="R76" s="93"/>
      <c r="S76" s="93"/>
    </row>
    <row r="77" spans="1:19" x14ac:dyDescent="0.25">
      <c r="A77" s="93" t="s">
        <v>630</v>
      </c>
      <c r="B77" s="93">
        <v>0</v>
      </c>
      <c r="C77" s="93">
        <v>0</v>
      </c>
      <c r="D77" s="93">
        <v>0</v>
      </c>
      <c r="E77" s="93">
        <v>0</v>
      </c>
      <c r="F77" s="93">
        <v>0</v>
      </c>
      <c r="G77" s="93">
        <v>0</v>
      </c>
      <c r="H77" s="93">
        <v>0</v>
      </c>
      <c r="I77" s="93">
        <v>1</v>
      </c>
      <c r="J77" s="93">
        <v>0</v>
      </c>
      <c r="K77" s="93">
        <v>0</v>
      </c>
      <c r="L77" s="93">
        <v>1</v>
      </c>
      <c r="M77" s="93">
        <v>0</v>
      </c>
      <c r="N77" s="93">
        <v>0</v>
      </c>
      <c r="O77" s="93">
        <v>1</v>
      </c>
      <c r="P77" s="93"/>
      <c r="Q77" s="93"/>
      <c r="R77" s="93"/>
      <c r="S77" s="93"/>
    </row>
    <row r="78" spans="1:19" x14ac:dyDescent="0.25">
      <c r="A78" s="93" t="s">
        <v>631</v>
      </c>
      <c r="B78" s="93">
        <v>0</v>
      </c>
      <c r="C78" s="93">
        <v>0</v>
      </c>
      <c r="D78" s="93">
        <v>0</v>
      </c>
      <c r="E78" s="93">
        <v>0</v>
      </c>
      <c r="F78" s="93">
        <v>1</v>
      </c>
      <c r="G78" s="93">
        <v>0</v>
      </c>
      <c r="H78" s="93">
        <v>0</v>
      </c>
      <c r="I78" s="93">
        <v>1</v>
      </c>
      <c r="J78" s="93">
        <v>0</v>
      </c>
      <c r="K78" s="93">
        <v>0</v>
      </c>
      <c r="L78" s="93">
        <v>0</v>
      </c>
      <c r="M78" s="93">
        <v>0</v>
      </c>
      <c r="N78" s="93">
        <v>0</v>
      </c>
      <c r="O78" s="93">
        <v>0</v>
      </c>
      <c r="P78" s="93"/>
      <c r="Q78" s="93"/>
      <c r="R78" s="93"/>
      <c r="S78" s="93"/>
    </row>
    <row r="79" spans="1:19" x14ac:dyDescent="0.25">
      <c r="A79" s="93" t="s">
        <v>632</v>
      </c>
      <c r="B79" s="93">
        <v>0</v>
      </c>
      <c r="C79" s="93">
        <v>0</v>
      </c>
      <c r="D79" s="93">
        <v>1</v>
      </c>
      <c r="E79" s="93">
        <v>0</v>
      </c>
      <c r="F79" s="93">
        <v>0</v>
      </c>
      <c r="G79" s="93">
        <v>1</v>
      </c>
      <c r="H79" s="93">
        <v>1</v>
      </c>
      <c r="I79" s="93">
        <v>1</v>
      </c>
      <c r="J79" s="93">
        <v>1</v>
      </c>
      <c r="K79" s="93">
        <v>1</v>
      </c>
      <c r="L79" s="93">
        <v>0</v>
      </c>
      <c r="M79" s="93">
        <v>1</v>
      </c>
      <c r="N79" s="93">
        <v>1</v>
      </c>
      <c r="O79" s="93">
        <v>0</v>
      </c>
      <c r="P79" s="93"/>
      <c r="Q79" s="93"/>
      <c r="R79" s="93"/>
      <c r="S79" s="93"/>
    </row>
    <row r="80" spans="1:19" x14ac:dyDescent="0.25">
      <c r="A80" s="93" t="s">
        <v>633</v>
      </c>
      <c r="B80" s="93">
        <v>0</v>
      </c>
      <c r="C80" s="93">
        <v>0</v>
      </c>
      <c r="D80" s="93">
        <v>1</v>
      </c>
      <c r="E80" s="93">
        <v>0</v>
      </c>
      <c r="F80" s="93">
        <v>0</v>
      </c>
      <c r="G80" s="93">
        <v>1</v>
      </c>
      <c r="H80" s="93">
        <v>0</v>
      </c>
      <c r="I80" s="93">
        <v>0</v>
      </c>
      <c r="J80" s="93">
        <v>1</v>
      </c>
      <c r="K80" s="93">
        <v>1</v>
      </c>
      <c r="L80" s="93">
        <v>1</v>
      </c>
      <c r="M80" s="93">
        <v>1</v>
      </c>
      <c r="N80" s="93">
        <v>1</v>
      </c>
      <c r="O80" s="93">
        <v>0</v>
      </c>
      <c r="P80" s="93"/>
      <c r="Q80" s="93"/>
      <c r="R80" s="93"/>
      <c r="S80" s="93"/>
    </row>
    <row r="81" spans="1:19" x14ac:dyDescent="0.25">
      <c r="A81" s="93" t="s">
        <v>634</v>
      </c>
      <c r="B81" s="93">
        <v>0</v>
      </c>
      <c r="C81" s="93">
        <v>0</v>
      </c>
      <c r="D81" s="93">
        <v>0</v>
      </c>
      <c r="E81" s="93">
        <v>0</v>
      </c>
      <c r="F81" s="93">
        <v>0</v>
      </c>
      <c r="G81" s="93">
        <v>0</v>
      </c>
      <c r="H81" s="93">
        <v>0</v>
      </c>
      <c r="I81" s="93">
        <v>0</v>
      </c>
      <c r="J81" s="93">
        <v>1</v>
      </c>
      <c r="K81" s="93">
        <v>1</v>
      </c>
      <c r="L81" s="93">
        <v>1</v>
      </c>
      <c r="M81" s="93">
        <v>1</v>
      </c>
      <c r="N81" s="93">
        <v>0</v>
      </c>
      <c r="O81" s="93">
        <v>0</v>
      </c>
      <c r="P81" s="93"/>
      <c r="Q81" s="93"/>
      <c r="R81" s="93"/>
      <c r="S81" s="93"/>
    </row>
    <row r="82" spans="1:19" x14ac:dyDescent="0.25">
      <c r="A82" s="93" t="s">
        <v>635</v>
      </c>
      <c r="B82" s="93">
        <v>0</v>
      </c>
      <c r="C82" s="93">
        <v>0</v>
      </c>
      <c r="D82" s="93">
        <v>0</v>
      </c>
      <c r="E82" s="93">
        <v>1</v>
      </c>
      <c r="F82" s="93">
        <v>0</v>
      </c>
      <c r="G82" s="93">
        <v>1</v>
      </c>
      <c r="H82" s="93">
        <v>0</v>
      </c>
      <c r="I82" s="93">
        <v>0</v>
      </c>
      <c r="J82" s="93">
        <v>1</v>
      </c>
      <c r="K82" s="93">
        <v>1</v>
      </c>
      <c r="L82" s="93">
        <v>1</v>
      </c>
      <c r="M82" s="93">
        <v>0</v>
      </c>
      <c r="N82" s="93">
        <v>0</v>
      </c>
      <c r="O82" s="93">
        <v>0</v>
      </c>
      <c r="P82" s="93"/>
      <c r="Q82" s="93"/>
      <c r="R82" s="93"/>
      <c r="S82" s="93"/>
    </row>
    <row r="83" spans="1:19" x14ac:dyDescent="0.25">
      <c r="A83" s="93" t="s">
        <v>636</v>
      </c>
      <c r="B83" s="93">
        <v>0</v>
      </c>
      <c r="C83" s="93">
        <v>0</v>
      </c>
      <c r="D83" s="93">
        <v>1</v>
      </c>
      <c r="E83" s="93">
        <v>0</v>
      </c>
      <c r="F83" s="93">
        <v>0</v>
      </c>
      <c r="G83" s="93">
        <v>1</v>
      </c>
      <c r="H83" s="93">
        <v>0</v>
      </c>
      <c r="I83" s="93">
        <v>0</v>
      </c>
      <c r="J83" s="93">
        <v>1</v>
      </c>
      <c r="K83" s="93">
        <v>0</v>
      </c>
      <c r="L83" s="93">
        <v>0</v>
      </c>
      <c r="M83" s="93">
        <v>1</v>
      </c>
      <c r="N83" s="93">
        <v>1</v>
      </c>
      <c r="O83" s="93">
        <v>1</v>
      </c>
      <c r="P83" s="93"/>
      <c r="Q83" s="93"/>
      <c r="R83" s="93"/>
      <c r="S83" s="93"/>
    </row>
    <row r="84" spans="1:19" x14ac:dyDescent="0.25">
      <c r="A84" s="93" t="s">
        <v>637</v>
      </c>
      <c r="B84" s="93">
        <v>0</v>
      </c>
      <c r="C84" s="93">
        <v>0</v>
      </c>
      <c r="D84" s="93">
        <v>0</v>
      </c>
      <c r="E84" s="93">
        <v>1</v>
      </c>
      <c r="F84" s="93">
        <v>0</v>
      </c>
      <c r="G84" s="93">
        <v>1</v>
      </c>
      <c r="H84" s="93">
        <v>1</v>
      </c>
      <c r="I84" s="93">
        <v>1</v>
      </c>
      <c r="J84" s="93">
        <v>1</v>
      </c>
      <c r="K84" s="93">
        <v>1</v>
      </c>
      <c r="L84" s="93">
        <v>1</v>
      </c>
      <c r="M84" s="93">
        <v>0</v>
      </c>
      <c r="N84" s="93">
        <v>0</v>
      </c>
      <c r="O84" s="93">
        <v>0</v>
      </c>
      <c r="P84" s="93"/>
      <c r="Q84" s="93"/>
      <c r="R84" s="93"/>
      <c r="S84" s="93"/>
    </row>
    <row r="85" spans="1:19" x14ac:dyDescent="0.25">
      <c r="A85" s="93" t="s">
        <v>638</v>
      </c>
      <c r="B85" s="93">
        <v>0</v>
      </c>
      <c r="C85" s="93">
        <v>0</v>
      </c>
      <c r="D85" s="93">
        <v>0</v>
      </c>
      <c r="E85" s="93">
        <v>0</v>
      </c>
      <c r="F85" s="93">
        <v>0</v>
      </c>
      <c r="G85" s="93">
        <v>1</v>
      </c>
      <c r="H85" s="93">
        <v>0</v>
      </c>
      <c r="I85" s="93">
        <v>0</v>
      </c>
      <c r="J85" s="93">
        <v>1</v>
      </c>
      <c r="K85" s="93">
        <v>0</v>
      </c>
      <c r="L85" s="93">
        <v>1</v>
      </c>
      <c r="M85" s="93">
        <v>1</v>
      </c>
      <c r="N85" s="93">
        <v>1</v>
      </c>
      <c r="O85" s="93">
        <v>0</v>
      </c>
      <c r="P85" s="93"/>
      <c r="Q85" s="93"/>
      <c r="R85" s="93"/>
      <c r="S85" s="93"/>
    </row>
    <row r="86" spans="1:19" x14ac:dyDescent="0.25">
      <c r="A86" s="93" t="s">
        <v>639</v>
      </c>
      <c r="B86" s="93">
        <v>0</v>
      </c>
      <c r="C86" s="93">
        <v>0</v>
      </c>
      <c r="D86" s="93">
        <v>0</v>
      </c>
      <c r="E86" s="93">
        <v>1</v>
      </c>
      <c r="F86" s="93">
        <v>0</v>
      </c>
      <c r="G86" s="93">
        <v>0</v>
      </c>
      <c r="H86" s="93">
        <v>1</v>
      </c>
      <c r="I86" s="93">
        <v>1</v>
      </c>
      <c r="J86" s="93">
        <v>1</v>
      </c>
      <c r="K86" s="93">
        <v>1</v>
      </c>
      <c r="L86" s="93">
        <v>0</v>
      </c>
      <c r="M86" s="93">
        <v>1</v>
      </c>
      <c r="N86" s="93">
        <v>0</v>
      </c>
      <c r="O86" s="93">
        <v>1</v>
      </c>
      <c r="P86" s="93"/>
      <c r="Q86" s="93"/>
      <c r="R86" s="93"/>
      <c r="S86" s="93"/>
    </row>
    <row r="87" spans="1:19" x14ac:dyDescent="0.25">
      <c r="A87" s="93" t="s">
        <v>640</v>
      </c>
      <c r="B87" s="93">
        <v>0</v>
      </c>
      <c r="C87" s="93">
        <v>0</v>
      </c>
      <c r="D87" s="93">
        <v>1</v>
      </c>
      <c r="E87" s="93">
        <v>0</v>
      </c>
      <c r="F87" s="93">
        <v>0</v>
      </c>
      <c r="G87" s="93">
        <v>1</v>
      </c>
      <c r="H87" s="93">
        <v>0</v>
      </c>
      <c r="I87" s="93">
        <v>0</v>
      </c>
      <c r="J87" s="93">
        <v>1</v>
      </c>
      <c r="K87" s="93">
        <v>1</v>
      </c>
      <c r="L87" s="93">
        <v>1</v>
      </c>
      <c r="M87" s="93">
        <v>0</v>
      </c>
      <c r="N87" s="93">
        <v>1</v>
      </c>
      <c r="O87" s="93">
        <v>0</v>
      </c>
      <c r="P87" s="93"/>
      <c r="Q87" s="93"/>
      <c r="R87" s="93"/>
      <c r="S87" s="93"/>
    </row>
    <row r="88" spans="1:19" x14ac:dyDescent="0.25">
      <c r="A88" s="93" t="s">
        <v>641</v>
      </c>
      <c r="B88" s="93">
        <v>1</v>
      </c>
      <c r="C88" s="93">
        <v>0</v>
      </c>
      <c r="D88" s="93">
        <v>0</v>
      </c>
      <c r="E88" s="93">
        <v>0</v>
      </c>
      <c r="F88" s="93">
        <v>0</v>
      </c>
      <c r="G88" s="93">
        <v>0</v>
      </c>
      <c r="H88" s="93">
        <v>0</v>
      </c>
      <c r="I88" s="93">
        <v>0</v>
      </c>
      <c r="J88" s="93">
        <v>1</v>
      </c>
      <c r="K88" s="93">
        <v>1</v>
      </c>
      <c r="L88" s="93">
        <v>1</v>
      </c>
      <c r="M88" s="93">
        <v>1</v>
      </c>
      <c r="N88" s="93">
        <v>0</v>
      </c>
      <c r="O88" s="93">
        <v>0</v>
      </c>
      <c r="P88" s="93"/>
      <c r="Q88" s="93"/>
      <c r="R88" s="93"/>
      <c r="S88" s="93"/>
    </row>
    <row r="89" spans="1:19" x14ac:dyDescent="0.25">
      <c r="A89" s="93" t="s">
        <v>642</v>
      </c>
      <c r="B89" s="93">
        <v>1</v>
      </c>
      <c r="C89" s="93">
        <v>0</v>
      </c>
      <c r="D89" s="93">
        <v>0</v>
      </c>
      <c r="E89" s="93">
        <v>0</v>
      </c>
      <c r="F89" s="93">
        <v>0</v>
      </c>
      <c r="G89" s="93">
        <v>0</v>
      </c>
      <c r="H89" s="93">
        <v>0</v>
      </c>
      <c r="I89" s="93">
        <v>0</v>
      </c>
      <c r="J89" s="93">
        <v>1</v>
      </c>
      <c r="K89" s="93">
        <v>1</v>
      </c>
      <c r="L89" s="93">
        <v>1</v>
      </c>
      <c r="M89" s="93">
        <v>0</v>
      </c>
      <c r="N89" s="93">
        <v>0</v>
      </c>
      <c r="O89" s="93">
        <v>0</v>
      </c>
      <c r="P89" s="93"/>
      <c r="Q89" s="93"/>
      <c r="R89" s="93"/>
      <c r="S89" s="93"/>
    </row>
    <row r="90" spans="1:19" x14ac:dyDescent="0.25">
      <c r="A90" s="93" t="s">
        <v>643</v>
      </c>
      <c r="B90" s="93">
        <v>1</v>
      </c>
      <c r="C90" s="93">
        <v>0</v>
      </c>
      <c r="D90" s="93">
        <v>0</v>
      </c>
      <c r="E90" s="93">
        <v>1</v>
      </c>
      <c r="F90" s="93">
        <v>1</v>
      </c>
      <c r="G90" s="93">
        <v>1</v>
      </c>
      <c r="H90" s="93">
        <v>0</v>
      </c>
      <c r="I90" s="93">
        <v>0</v>
      </c>
      <c r="J90" s="93">
        <v>0</v>
      </c>
      <c r="K90" s="93">
        <v>1</v>
      </c>
      <c r="L90" s="93">
        <v>1</v>
      </c>
      <c r="M90" s="93">
        <v>1</v>
      </c>
      <c r="N90" s="93">
        <v>0</v>
      </c>
      <c r="O90" s="93">
        <v>0</v>
      </c>
      <c r="P90" s="93"/>
      <c r="Q90" s="93"/>
      <c r="R90" s="93"/>
      <c r="S90" s="93"/>
    </row>
    <row r="91" spans="1:19" x14ac:dyDescent="0.25">
      <c r="A91" s="93" t="s">
        <v>644</v>
      </c>
      <c r="B91" s="93">
        <v>0</v>
      </c>
      <c r="C91" s="93">
        <v>0</v>
      </c>
      <c r="D91" s="93">
        <v>0</v>
      </c>
      <c r="E91" s="93">
        <v>1</v>
      </c>
      <c r="F91" s="93">
        <v>0</v>
      </c>
      <c r="G91" s="93">
        <v>0</v>
      </c>
      <c r="H91" s="93">
        <v>0</v>
      </c>
      <c r="I91" s="93">
        <v>0</v>
      </c>
      <c r="J91" s="93">
        <v>1</v>
      </c>
      <c r="K91" s="93">
        <v>1</v>
      </c>
      <c r="L91" s="93">
        <v>0</v>
      </c>
      <c r="M91" s="93">
        <v>0</v>
      </c>
      <c r="N91" s="93">
        <v>0</v>
      </c>
      <c r="O91" s="93">
        <v>1</v>
      </c>
      <c r="P91" s="93"/>
      <c r="Q91" s="93"/>
      <c r="R91" s="93"/>
      <c r="S91" s="93"/>
    </row>
    <row r="92" spans="1:19" x14ac:dyDescent="0.25">
      <c r="A92" s="93" t="s">
        <v>645</v>
      </c>
      <c r="B92" s="93">
        <v>0</v>
      </c>
      <c r="C92" s="93">
        <v>0</v>
      </c>
      <c r="D92" s="93">
        <v>0</v>
      </c>
      <c r="E92" s="93">
        <v>1</v>
      </c>
      <c r="F92" s="93">
        <v>0</v>
      </c>
      <c r="G92" s="93">
        <v>0</v>
      </c>
      <c r="H92" s="93">
        <v>0</v>
      </c>
      <c r="I92" s="93">
        <v>0</v>
      </c>
      <c r="J92" s="93">
        <v>1</v>
      </c>
      <c r="K92" s="93">
        <v>1</v>
      </c>
      <c r="L92" s="93">
        <v>1</v>
      </c>
      <c r="M92" s="93">
        <v>1</v>
      </c>
      <c r="N92" s="93">
        <v>0</v>
      </c>
      <c r="O92" s="93">
        <v>0</v>
      </c>
      <c r="P92" s="93"/>
      <c r="Q92" s="93"/>
      <c r="R92" s="93"/>
      <c r="S92" s="93"/>
    </row>
    <row r="93" spans="1:19" x14ac:dyDescent="0.25">
      <c r="A93" s="93" t="s">
        <v>646</v>
      </c>
      <c r="B93" s="93">
        <v>0</v>
      </c>
      <c r="C93" s="93">
        <v>0</v>
      </c>
      <c r="D93" s="93">
        <v>0</v>
      </c>
      <c r="E93" s="93">
        <v>0</v>
      </c>
      <c r="F93" s="93">
        <v>1</v>
      </c>
      <c r="G93" s="93">
        <v>0</v>
      </c>
      <c r="H93" s="93">
        <v>1</v>
      </c>
      <c r="I93" s="93">
        <v>1</v>
      </c>
      <c r="J93" s="93">
        <v>0</v>
      </c>
      <c r="K93" s="93">
        <v>1</v>
      </c>
      <c r="L93" s="93">
        <v>0</v>
      </c>
      <c r="M93" s="93">
        <v>1</v>
      </c>
      <c r="N93" s="93">
        <v>1</v>
      </c>
      <c r="O93" s="93">
        <v>1</v>
      </c>
      <c r="P93" s="93"/>
      <c r="Q93" s="93"/>
      <c r="R93" s="93"/>
      <c r="S93" s="93"/>
    </row>
    <row r="94" spans="1:19" x14ac:dyDescent="0.25">
      <c r="A94" s="93" t="s">
        <v>647</v>
      </c>
      <c r="B94" s="93">
        <v>0</v>
      </c>
      <c r="C94" s="93">
        <v>0</v>
      </c>
      <c r="D94" s="93">
        <v>0</v>
      </c>
      <c r="E94" s="93">
        <v>0</v>
      </c>
      <c r="F94" s="93">
        <v>1</v>
      </c>
      <c r="G94" s="93">
        <v>1</v>
      </c>
      <c r="H94" s="93">
        <v>0</v>
      </c>
      <c r="I94" s="93">
        <v>0</v>
      </c>
      <c r="J94" s="93">
        <v>0</v>
      </c>
      <c r="K94" s="93">
        <v>0</v>
      </c>
      <c r="L94" s="93">
        <v>0</v>
      </c>
      <c r="M94" s="93">
        <v>1</v>
      </c>
      <c r="N94" s="93">
        <v>0</v>
      </c>
      <c r="O94" s="93">
        <v>0</v>
      </c>
      <c r="P94" s="93"/>
      <c r="Q94" s="93"/>
      <c r="R94" s="93"/>
      <c r="S94" s="93"/>
    </row>
    <row r="95" spans="1:19" x14ac:dyDescent="0.25">
      <c r="A95" s="93" t="s">
        <v>648</v>
      </c>
      <c r="B95" s="93">
        <v>0</v>
      </c>
      <c r="C95" s="93">
        <v>0</v>
      </c>
      <c r="D95" s="93">
        <v>0</v>
      </c>
      <c r="E95" s="93">
        <v>1</v>
      </c>
      <c r="F95" s="93">
        <v>1</v>
      </c>
      <c r="G95" s="93">
        <v>0</v>
      </c>
      <c r="H95" s="93">
        <v>1</v>
      </c>
      <c r="I95" s="93">
        <v>1</v>
      </c>
      <c r="J95" s="93">
        <v>1</v>
      </c>
      <c r="K95" s="93">
        <v>1</v>
      </c>
      <c r="L95" s="93">
        <v>1</v>
      </c>
      <c r="M95" s="93">
        <v>1</v>
      </c>
      <c r="N95" s="93">
        <v>1</v>
      </c>
      <c r="O95" s="93">
        <v>0</v>
      </c>
      <c r="P95" s="93"/>
      <c r="Q95" s="93"/>
      <c r="R95" s="93"/>
      <c r="S95" s="93"/>
    </row>
    <row r="96" spans="1:19" x14ac:dyDescent="0.25">
      <c r="A96" s="93" t="s">
        <v>649</v>
      </c>
      <c r="B96" s="93">
        <v>0</v>
      </c>
      <c r="C96" s="93">
        <v>0</v>
      </c>
      <c r="D96" s="93">
        <v>0</v>
      </c>
      <c r="E96" s="93">
        <v>1</v>
      </c>
      <c r="F96" s="93">
        <v>1</v>
      </c>
      <c r="G96" s="93">
        <v>0</v>
      </c>
      <c r="H96" s="93">
        <v>0</v>
      </c>
      <c r="I96" s="93">
        <v>0</v>
      </c>
      <c r="J96" s="93">
        <v>1</v>
      </c>
      <c r="K96" s="93">
        <v>1</v>
      </c>
      <c r="L96" s="93">
        <v>1</v>
      </c>
      <c r="M96" s="93">
        <v>0</v>
      </c>
      <c r="N96" s="93">
        <v>1</v>
      </c>
      <c r="O96" s="93">
        <v>1</v>
      </c>
      <c r="P96" s="93"/>
      <c r="Q96" s="93"/>
      <c r="R96" s="93"/>
      <c r="S96" s="93"/>
    </row>
    <row r="97" spans="1:19" x14ac:dyDescent="0.25">
      <c r="A97" s="93" t="s">
        <v>650</v>
      </c>
      <c r="B97" s="93">
        <v>0</v>
      </c>
      <c r="C97" s="93">
        <v>0</v>
      </c>
      <c r="D97" s="93">
        <v>0</v>
      </c>
      <c r="E97" s="93">
        <v>1</v>
      </c>
      <c r="F97" s="93">
        <v>1</v>
      </c>
      <c r="G97" s="93">
        <v>1</v>
      </c>
      <c r="H97" s="93">
        <v>0</v>
      </c>
      <c r="I97" s="93">
        <v>0</v>
      </c>
      <c r="J97" s="93">
        <v>0</v>
      </c>
      <c r="K97" s="93">
        <v>1</v>
      </c>
      <c r="L97" s="93">
        <v>0</v>
      </c>
      <c r="M97" s="93">
        <v>1</v>
      </c>
      <c r="N97" s="93">
        <v>0</v>
      </c>
      <c r="O97" s="93">
        <v>0</v>
      </c>
      <c r="P97" s="93"/>
      <c r="Q97" s="93"/>
      <c r="R97" s="93"/>
      <c r="S97" s="93"/>
    </row>
    <row r="98" spans="1:19" x14ac:dyDescent="0.25">
      <c r="A98" s="93" t="s">
        <v>651</v>
      </c>
      <c r="B98" s="93">
        <v>1</v>
      </c>
      <c r="C98" s="93">
        <v>0</v>
      </c>
      <c r="D98" s="93">
        <v>0</v>
      </c>
      <c r="E98" s="93">
        <v>1</v>
      </c>
      <c r="F98" s="93">
        <v>0</v>
      </c>
      <c r="G98" s="93">
        <v>0</v>
      </c>
      <c r="H98" s="93">
        <v>0</v>
      </c>
      <c r="I98" s="93">
        <v>0</v>
      </c>
      <c r="J98" s="93">
        <v>0</v>
      </c>
      <c r="K98" s="93">
        <v>1</v>
      </c>
      <c r="L98" s="93">
        <v>1</v>
      </c>
      <c r="M98" s="93">
        <v>1</v>
      </c>
      <c r="N98" s="93">
        <v>0</v>
      </c>
      <c r="O98" s="93">
        <v>0</v>
      </c>
      <c r="P98" s="93"/>
      <c r="Q98" s="93"/>
      <c r="R98" s="93"/>
      <c r="S98" s="93"/>
    </row>
    <row r="99" spans="1:19" x14ac:dyDescent="0.25">
      <c r="A99" s="93" t="s">
        <v>652</v>
      </c>
      <c r="B99" s="93">
        <v>0</v>
      </c>
      <c r="C99" s="93">
        <v>0</v>
      </c>
      <c r="D99" s="93">
        <v>0</v>
      </c>
      <c r="E99" s="93">
        <v>1</v>
      </c>
      <c r="F99" s="93">
        <v>1</v>
      </c>
      <c r="G99" s="93">
        <v>1</v>
      </c>
      <c r="H99" s="93">
        <v>0</v>
      </c>
      <c r="I99" s="93">
        <v>1</v>
      </c>
      <c r="J99" s="93">
        <v>0</v>
      </c>
      <c r="K99" s="93">
        <v>0</v>
      </c>
      <c r="L99" s="93">
        <v>1</v>
      </c>
      <c r="M99" s="93">
        <v>0</v>
      </c>
      <c r="N99" s="93">
        <v>0</v>
      </c>
      <c r="O99" s="93">
        <v>0</v>
      </c>
      <c r="P99" s="93"/>
      <c r="Q99" s="93"/>
      <c r="R99" s="93"/>
      <c r="S99" s="93"/>
    </row>
    <row r="100" spans="1:19" x14ac:dyDescent="0.25">
      <c r="A100" s="93" t="s">
        <v>653</v>
      </c>
      <c r="B100" s="93">
        <v>1</v>
      </c>
      <c r="C100" s="93">
        <v>0</v>
      </c>
      <c r="D100" s="93">
        <v>0</v>
      </c>
      <c r="E100" s="93">
        <v>0</v>
      </c>
      <c r="F100" s="93">
        <v>0</v>
      </c>
      <c r="G100" s="93">
        <v>1</v>
      </c>
      <c r="H100" s="93">
        <v>0</v>
      </c>
      <c r="I100" s="93">
        <v>1</v>
      </c>
      <c r="J100" s="93">
        <v>0</v>
      </c>
      <c r="K100" s="93">
        <v>0</v>
      </c>
      <c r="L100" s="93">
        <v>1</v>
      </c>
      <c r="M100" s="93">
        <v>0</v>
      </c>
      <c r="N100" s="93">
        <v>0</v>
      </c>
      <c r="O100" s="93">
        <v>0</v>
      </c>
      <c r="P100" s="93"/>
      <c r="Q100" s="93"/>
      <c r="R100" s="93"/>
      <c r="S100" s="93"/>
    </row>
    <row r="101" spans="1:19" x14ac:dyDescent="0.25">
      <c r="A101" s="93" t="s">
        <v>654</v>
      </c>
      <c r="B101" s="93">
        <v>0</v>
      </c>
      <c r="C101" s="93">
        <v>0</v>
      </c>
      <c r="D101" s="93">
        <v>0</v>
      </c>
      <c r="E101" s="93">
        <v>1</v>
      </c>
      <c r="F101" s="93">
        <v>0</v>
      </c>
      <c r="G101" s="93">
        <v>0</v>
      </c>
      <c r="H101" s="93">
        <v>1</v>
      </c>
      <c r="I101" s="93">
        <v>1</v>
      </c>
      <c r="J101" s="93">
        <v>1</v>
      </c>
      <c r="K101" s="93">
        <v>1</v>
      </c>
      <c r="L101" s="93">
        <v>1</v>
      </c>
      <c r="M101" s="93">
        <v>1</v>
      </c>
      <c r="N101" s="93">
        <v>0</v>
      </c>
      <c r="O101" s="93">
        <v>0</v>
      </c>
      <c r="P101" s="93"/>
      <c r="Q101" s="93"/>
      <c r="R101" s="93"/>
      <c r="S101" s="93"/>
    </row>
    <row r="102" spans="1:19" x14ac:dyDescent="0.25">
      <c r="A102" s="93" t="s">
        <v>655</v>
      </c>
      <c r="B102" s="93">
        <v>0</v>
      </c>
      <c r="C102" s="93">
        <v>0</v>
      </c>
      <c r="D102" s="93">
        <v>0</v>
      </c>
      <c r="E102" s="93">
        <v>1</v>
      </c>
      <c r="F102" s="93">
        <v>0</v>
      </c>
      <c r="G102" s="93">
        <v>0</v>
      </c>
      <c r="H102" s="93">
        <v>1</v>
      </c>
      <c r="I102" s="93">
        <v>1</v>
      </c>
      <c r="J102" s="93">
        <v>0</v>
      </c>
      <c r="K102" s="93">
        <v>0</v>
      </c>
      <c r="L102" s="93">
        <v>0</v>
      </c>
      <c r="M102" s="93">
        <v>0</v>
      </c>
      <c r="N102" s="93">
        <v>0</v>
      </c>
      <c r="O102" s="93">
        <v>1</v>
      </c>
      <c r="P102" s="93"/>
      <c r="Q102" s="93"/>
      <c r="R102" s="93"/>
      <c r="S102" s="93"/>
    </row>
    <row r="103" spans="1:19" x14ac:dyDescent="0.25">
      <c r="A103" s="93" t="s">
        <v>656</v>
      </c>
      <c r="B103" s="93">
        <v>0</v>
      </c>
      <c r="C103" s="93">
        <v>0</v>
      </c>
      <c r="D103" s="93">
        <v>0</v>
      </c>
      <c r="E103" s="93">
        <v>1</v>
      </c>
      <c r="F103" s="93">
        <v>1</v>
      </c>
      <c r="G103" s="93">
        <v>0</v>
      </c>
      <c r="H103" s="93">
        <v>1</v>
      </c>
      <c r="I103" s="93">
        <v>0</v>
      </c>
      <c r="J103" s="93">
        <v>1</v>
      </c>
      <c r="K103" s="93">
        <v>1</v>
      </c>
      <c r="L103" s="93">
        <v>1</v>
      </c>
      <c r="M103" s="93">
        <v>1</v>
      </c>
      <c r="N103" s="93">
        <v>1</v>
      </c>
      <c r="O103" s="93">
        <v>1</v>
      </c>
      <c r="P103" s="93"/>
      <c r="Q103" s="93"/>
      <c r="R103" s="93"/>
      <c r="S103" s="93"/>
    </row>
    <row r="104" spans="1:19" x14ac:dyDescent="0.25">
      <c r="A104" s="93" t="s">
        <v>657</v>
      </c>
      <c r="B104" s="93">
        <v>0</v>
      </c>
      <c r="C104" s="93">
        <v>0</v>
      </c>
      <c r="D104" s="93">
        <v>1</v>
      </c>
      <c r="E104" s="93">
        <v>0</v>
      </c>
      <c r="F104" s="93">
        <v>1</v>
      </c>
      <c r="G104" s="93">
        <v>0</v>
      </c>
      <c r="H104" s="93">
        <v>1</v>
      </c>
      <c r="I104" s="93">
        <v>1</v>
      </c>
      <c r="J104" s="93">
        <v>1</v>
      </c>
      <c r="K104" s="93">
        <v>1</v>
      </c>
      <c r="L104" s="93">
        <v>1</v>
      </c>
      <c r="M104" s="93">
        <v>0</v>
      </c>
      <c r="N104" s="93">
        <v>1</v>
      </c>
      <c r="O104" s="93">
        <v>0</v>
      </c>
      <c r="P104" s="93"/>
      <c r="Q104" s="93"/>
      <c r="R104" s="93"/>
      <c r="S104" s="93"/>
    </row>
    <row r="105" spans="1:19" x14ac:dyDescent="0.25">
      <c r="A105" s="93" t="s">
        <v>658</v>
      </c>
      <c r="B105" s="93">
        <v>0</v>
      </c>
      <c r="C105" s="93">
        <v>0</v>
      </c>
      <c r="D105" s="93">
        <v>0</v>
      </c>
      <c r="E105" s="93">
        <v>0</v>
      </c>
      <c r="F105" s="93">
        <v>0</v>
      </c>
      <c r="G105" s="93">
        <v>0</v>
      </c>
      <c r="H105" s="93">
        <v>0</v>
      </c>
      <c r="I105" s="93">
        <v>0</v>
      </c>
      <c r="J105" s="93">
        <v>0</v>
      </c>
      <c r="K105" s="93">
        <v>0</v>
      </c>
      <c r="L105" s="93">
        <v>0</v>
      </c>
      <c r="M105" s="93">
        <v>1</v>
      </c>
      <c r="N105" s="93">
        <v>0</v>
      </c>
      <c r="O105" s="93">
        <v>1</v>
      </c>
      <c r="P105" s="93"/>
      <c r="Q105" s="93"/>
      <c r="R105" s="93"/>
      <c r="S105" s="93"/>
    </row>
    <row r="106" spans="1:19" x14ac:dyDescent="0.25">
      <c r="A106" s="93" t="s">
        <v>659</v>
      </c>
      <c r="B106" s="93">
        <v>1</v>
      </c>
      <c r="C106" s="93">
        <v>0</v>
      </c>
      <c r="D106" s="93">
        <v>0</v>
      </c>
      <c r="E106" s="93">
        <v>1</v>
      </c>
      <c r="F106" s="93">
        <v>0</v>
      </c>
      <c r="G106" s="93">
        <v>0</v>
      </c>
      <c r="H106" s="93">
        <v>0</v>
      </c>
      <c r="I106" s="93">
        <v>0</v>
      </c>
      <c r="J106" s="93">
        <v>1</v>
      </c>
      <c r="K106" s="93">
        <v>0</v>
      </c>
      <c r="L106" s="93">
        <v>0</v>
      </c>
      <c r="M106" s="93">
        <v>0</v>
      </c>
      <c r="N106" s="93">
        <v>0</v>
      </c>
      <c r="O106" s="93">
        <v>0</v>
      </c>
      <c r="P106" s="93"/>
      <c r="Q106" s="93"/>
      <c r="R106" s="93"/>
      <c r="S106" s="93"/>
    </row>
    <row r="107" spans="1:19" x14ac:dyDescent="0.25">
      <c r="A107" s="93" t="s">
        <v>660</v>
      </c>
      <c r="B107" s="93">
        <v>1</v>
      </c>
      <c r="C107" s="93">
        <v>0</v>
      </c>
      <c r="D107" s="93">
        <v>1</v>
      </c>
      <c r="E107" s="93">
        <v>0</v>
      </c>
      <c r="F107" s="93">
        <v>0</v>
      </c>
      <c r="G107" s="93">
        <v>0</v>
      </c>
      <c r="H107" s="93">
        <v>0</v>
      </c>
      <c r="I107" s="93">
        <v>0</v>
      </c>
      <c r="J107" s="93">
        <v>1</v>
      </c>
      <c r="K107" s="93">
        <v>1</v>
      </c>
      <c r="L107" s="93">
        <v>1</v>
      </c>
      <c r="M107" s="93">
        <v>1</v>
      </c>
      <c r="N107" s="93">
        <v>0</v>
      </c>
      <c r="O107" s="93">
        <v>1</v>
      </c>
      <c r="P107" s="93"/>
      <c r="Q107" s="93"/>
      <c r="R107" s="93"/>
      <c r="S107" s="93"/>
    </row>
    <row r="108" spans="1:19" x14ac:dyDescent="0.25">
      <c r="A108" s="93" t="s">
        <v>661</v>
      </c>
      <c r="B108" s="93">
        <v>0</v>
      </c>
      <c r="C108" s="93">
        <v>0</v>
      </c>
      <c r="D108" s="93">
        <v>0</v>
      </c>
      <c r="E108" s="93">
        <v>0</v>
      </c>
      <c r="F108" s="93">
        <v>0</v>
      </c>
      <c r="G108" s="93">
        <v>0</v>
      </c>
      <c r="H108" s="93">
        <v>0</v>
      </c>
      <c r="I108" s="93">
        <v>0</v>
      </c>
      <c r="J108" s="93">
        <v>0</v>
      </c>
      <c r="K108" s="93">
        <v>0</v>
      </c>
      <c r="L108" s="93">
        <v>0</v>
      </c>
      <c r="M108" s="93">
        <v>1</v>
      </c>
      <c r="N108" s="93">
        <v>0</v>
      </c>
      <c r="O108" s="93">
        <v>0</v>
      </c>
      <c r="P108" s="93"/>
      <c r="Q108" s="93"/>
      <c r="R108" s="93"/>
      <c r="S108" s="93"/>
    </row>
    <row r="109" spans="1:19" x14ac:dyDescent="0.25">
      <c r="A109" s="93" t="s">
        <v>662</v>
      </c>
      <c r="B109" s="93">
        <v>0</v>
      </c>
      <c r="C109" s="93">
        <v>0</v>
      </c>
      <c r="D109" s="93">
        <v>0</v>
      </c>
      <c r="E109" s="93">
        <v>1</v>
      </c>
      <c r="F109" s="93">
        <v>0</v>
      </c>
      <c r="G109" s="93">
        <v>0</v>
      </c>
      <c r="H109" s="93">
        <v>0</v>
      </c>
      <c r="I109" s="93">
        <v>0</v>
      </c>
      <c r="J109" s="93">
        <v>0</v>
      </c>
      <c r="K109" s="93">
        <v>1</v>
      </c>
      <c r="L109" s="93">
        <v>1</v>
      </c>
      <c r="M109" s="93">
        <v>1</v>
      </c>
      <c r="N109" s="93">
        <v>0</v>
      </c>
      <c r="O109" s="93">
        <v>0</v>
      </c>
      <c r="P109" s="93"/>
      <c r="Q109" s="93"/>
      <c r="R109" s="93"/>
      <c r="S109" s="93"/>
    </row>
    <row r="110" spans="1:19" x14ac:dyDescent="0.25">
      <c r="A110" s="93" t="s">
        <v>663</v>
      </c>
      <c r="B110" s="93">
        <v>0</v>
      </c>
      <c r="C110" s="93">
        <v>0</v>
      </c>
      <c r="D110" s="93">
        <v>0</v>
      </c>
      <c r="E110" s="93">
        <v>0</v>
      </c>
      <c r="F110" s="93">
        <v>0</v>
      </c>
      <c r="G110" s="93">
        <v>0</v>
      </c>
      <c r="H110" s="93">
        <v>0</v>
      </c>
      <c r="I110" s="93">
        <v>1</v>
      </c>
      <c r="J110" s="93">
        <v>1</v>
      </c>
      <c r="K110" s="93">
        <v>0</v>
      </c>
      <c r="L110" s="93">
        <v>0</v>
      </c>
      <c r="M110" s="93">
        <v>0</v>
      </c>
      <c r="N110" s="93">
        <v>0</v>
      </c>
      <c r="O110" s="93">
        <v>1</v>
      </c>
      <c r="P110" s="93"/>
      <c r="Q110" s="93"/>
      <c r="R110" s="93"/>
      <c r="S110" s="93"/>
    </row>
    <row r="111" spans="1:19" x14ac:dyDescent="0.25">
      <c r="A111" s="93" t="s">
        <v>664</v>
      </c>
      <c r="B111" s="93">
        <v>0</v>
      </c>
      <c r="C111" s="93">
        <v>0</v>
      </c>
      <c r="D111" s="93">
        <v>0</v>
      </c>
      <c r="E111" s="93">
        <v>0</v>
      </c>
      <c r="F111" s="93">
        <v>0</v>
      </c>
      <c r="G111" s="93">
        <v>1</v>
      </c>
      <c r="H111" s="93">
        <v>0</v>
      </c>
      <c r="I111" s="93">
        <v>1</v>
      </c>
      <c r="J111" s="93">
        <v>0</v>
      </c>
      <c r="K111" s="93">
        <v>0</v>
      </c>
      <c r="L111" s="93">
        <v>1</v>
      </c>
      <c r="M111" s="93">
        <v>0</v>
      </c>
      <c r="N111" s="93">
        <v>0</v>
      </c>
      <c r="O111" s="93">
        <v>1</v>
      </c>
      <c r="P111" s="93"/>
      <c r="Q111" s="93"/>
      <c r="R111" s="93"/>
      <c r="S111" s="93"/>
    </row>
    <row r="112" spans="1:19" x14ac:dyDescent="0.25">
      <c r="A112" s="93" t="s">
        <v>665</v>
      </c>
      <c r="B112" s="93">
        <v>1</v>
      </c>
      <c r="C112" s="93">
        <v>0</v>
      </c>
      <c r="D112" s="93">
        <v>0</v>
      </c>
      <c r="E112" s="93">
        <v>1</v>
      </c>
      <c r="F112" s="93">
        <v>0</v>
      </c>
      <c r="G112" s="93">
        <v>0</v>
      </c>
      <c r="H112" s="93">
        <v>0</v>
      </c>
      <c r="I112" s="93">
        <v>1</v>
      </c>
      <c r="J112" s="93">
        <v>0</v>
      </c>
      <c r="K112" s="93">
        <v>1</v>
      </c>
      <c r="L112" s="93">
        <v>0</v>
      </c>
      <c r="M112" s="93">
        <v>0</v>
      </c>
      <c r="N112" s="93">
        <v>0</v>
      </c>
      <c r="O112" s="93">
        <v>1</v>
      </c>
      <c r="P112" s="93"/>
      <c r="Q112" s="93"/>
      <c r="R112" s="93"/>
      <c r="S112" s="93"/>
    </row>
    <row r="113" spans="1:19" x14ac:dyDescent="0.25">
      <c r="A113" s="93" t="s">
        <v>666</v>
      </c>
      <c r="B113" s="93">
        <v>0</v>
      </c>
      <c r="C113" s="93">
        <v>0</v>
      </c>
      <c r="D113" s="93">
        <v>0</v>
      </c>
      <c r="E113" s="93">
        <v>1</v>
      </c>
      <c r="F113" s="93">
        <v>0</v>
      </c>
      <c r="G113" s="93">
        <v>1</v>
      </c>
      <c r="H113" s="93">
        <v>1</v>
      </c>
      <c r="I113" s="93">
        <v>0</v>
      </c>
      <c r="J113" s="93">
        <v>1</v>
      </c>
      <c r="K113" s="93">
        <v>1</v>
      </c>
      <c r="L113" s="93">
        <v>1</v>
      </c>
      <c r="M113" s="93">
        <v>1</v>
      </c>
      <c r="N113" s="93">
        <v>1</v>
      </c>
      <c r="O113" s="93">
        <v>0</v>
      </c>
      <c r="P113" s="93"/>
      <c r="Q113" s="93"/>
      <c r="R113" s="93"/>
      <c r="S113" s="93"/>
    </row>
    <row r="114" spans="1:19" x14ac:dyDescent="0.25">
      <c r="A114" s="93" t="s">
        <v>667</v>
      </c>
      <c r="B114" s="93">
        <v>1</v>
      </c>
      <c r="C114" s="93">
        <v>1</v>
      </c>
      <c r="D114" s="93">
        <v>0</v>
      </c>
      <c r="E114" s="93">
        <v>0</v>
      </c>
      <c r="F114" s="93">
        <v>0</v>
      </c>
      <c r="G114" s="93">
        <v>1</v>
      </c>
      <c r="H114" s="93">
        <v>0</v>
      </c>
      <c r="I114" s="93">
        <v>0</v>
      </c>
      <c r="J114" s="93">
        <v>1</v>
      </c>
      <c r="K114" s="93">
        <v>1</v>
      </c>
      <c r="L114" s="93">
        <v>1</v>
      </c>
      <c r="M114" s="93">
        <v>0</v>
      </c>
      <c r="N114" s="93">
        <v>1</v>
      </c>
      <c r="O114" s="93">
        <v>0</v>
      </c>
      <c r="P114" s="93"/>
      <c r="Q114" s="93"/>
      <c r="R114" s="93"/>
      <c r="S114" s="93"/>
    </row>
    <row r="115" spans="1:19" x14ac:dyDescent="0.25">
      <c r="A115" s="93" t="s">
        <v>668</v>
      </c>
      <c r="B115" s="93">
        <v>0</v>
      </c>
      <c r="C115" s="93">
        <v>0</v>
      </c>
      <c r="D115" s="93">
        <v>0</v>
      </c>
      <c r="E115" s="93">
        <v>1</v>
      </c>
      <c r="F115" s="93">
        <v>0</v>
      </c>
      <c r="G115" s="93">
        <v>1</v>
      </c>
      <c r="H115" s="93">
        <v>0</v>
      </c>
      <c r="I115" s="93">
        <v>1</v>
      </c>
      <c r="J115" s="93">
        <v>1</v>
      </c>
      <c r="K115" s="93">
        <v>1</v>
      </c>
      <c r="L115" s="93">
        <v>1</v>
      </c>
      <c r="M115" s="93">
        <v>0</v>
      </c>
      <c r="N115" s="93">
        <v>0</v>
      </c>
      <c r="O115" s="93">
        <v>0</v>
      </c>
      <c r="P115" s="93"/>
      <c r="Q115" s="93"/>
      <c r="R115" s="93"/>
      <c r="S115" s="93"/>
    </row>
    <row r="116" spans="1:19" x14ac:dyDescent="0.25">
      <c r="A116" s="93" t="s">
        <v>669</v>
      </c>
      <c r="B116" s="93">
        <v>0</v>
      </c>
      <c r="C116" s="93">
        <v>0</v>
      </c>
      <c r="D116" s="93">
        <v>0</v>
      </c>
      <c r="E116" s="93">
        <v>0</v>
      </c>
      <c r="F116" s="93">
        <v>0</v>
      </c>
      <c r="G116" s="93">
        <v>0</v>
      </c>
      <c r="H116" s="93">
        <v>0</v>
      </c>
      <c r="I116" s="93">
        <v>1</v>
      </c>
      <c r="J116" s="93">
        <v>0</v>
      </c>
      <c r="K116" s="93">
        <v>0</v>
      </c>
      <c r="L116" s="93">
        <v>1</v>
      </c>
      <c r="M116" s="93">
        <v>0</v>
      </c>
      <c r="N116" s="93">
        <v>0</v>
      </c>
      <c r="O116" s="93">
        <v>0</v>
      </c>
      <c r="P116" s="93"/>
      <c r="Q116" s="93"/>
      <c r="R116" s="93"/>
      <c r="S116" s="93"/>
    </row>
    <row r="117" spans="1:19" x14ac:dyDescent="0.25">
      <c r="A117" s="93" t="s">
        <v>670</v>
      </c>
      <c r="B117" s="93">
        <v>0</v>
      </c>
      <c r="C117" s="93">
        <v>0</v>
      </c>
      <c r="D117" s="93">
        <v>0</v>
      </c>
      <c r="E117" s="93">
        <v>0</v>
      </c>
      <c r="F117" s="93">
        <v>0</v>
      </c>
      <c r="G117" s="93">
        <v>0</v>
      </c>
      <c r="H117" s="93">
        <v>0</v>
      </c>
      <c r="I117" s="93">
        <v>0</v>
      </c>
      <c r="J117" s="93">
        <v>1</v>
      </c>
      <c r="K117" s="93">
        <v>1</v>
      </c>
      <c r="L117" s="93">
        <v>0</v>
      </c>
      <c r="M117" s="93">
        <v>1</v>
      </c>
      <c r="N117" s="93">
        <v>1</v>
      </c>
      <c r="O117" s="93">
        <v>0</v>
      </c>
      <c r="P117" s="93"/>
      <c r="Q117" s="93"/>
      <c r="R117" s="93"/>
      <c r="S117" s="93"/>
    </row>
    <row r="118" spans="1:19" x14ac:dyDescent="0.25">
      <c r="A118" s="93" t="s">
        <v>671</v>
      </c>
      <c r="B118" s="93">
        <v>1</v>
      </c>
      <c r="C118" s="93">
        <v>0</v>
      </c>
      <c r="D118" s="93">
        <v>1</v>
      </c>
      <c r="E118" s="93">
        <v>0</v>
      </c>
      <c r="F118" s="93">
        <v>0</v>
      </c>
      <c r="G118" s="93">
        <v>1</v>
      </c>
      <c r="H118" s="93">
        <v>0</v>
      </c>
      <c r="I118" s="93">
        <v>0</v>
      </c>
      <c r="J118" s="93">
        <v>0</v>
      </c>
      <c r="K118" s="93">
        <v>0</v>
      </c>
      <c r="L118" s="93">
        <v>1</v>
      </c>
      <c r="M118" s="93">
        <v>0</v>
      </c>
      <c r="N118" s="93">
        <v>1</v>
      </c>
      <c r="O118" s="93">
        <v>1</v>
      </c>
      <c r="P118" s="93"/>
      <c r="Q118" s="93"/>
      <c r="R118" s="93"/>
      <c r="S118" s="93"/>
    </row>
    <row r="119" spans="1:19" x14ac:dyDescent="0.25">
      <c r="A119" s="93" t="s">
        <v>672</v>
      </c>
      <c r="B119" s="93">
        <v>0</v>
      </c>
      <c r="C119" s="93">
        <v>1</v>
      </c>
      <c r="D119" s="93">
        <v>0</v>
      </c>
      <c r="E119" s="93">
        <v>1</v>
      </c>
      <c r="F119" s="93">
        <v>0</v>
      </c>
      <c r="G119" s="93">
        <v>0</v>
      </c>
      <c r="H119" s="93">
        <v>0</v>
      </c>
      <c r="I119" s="93">
        <v>0</v>
      </c>
      <c r="J119" s="93">
        <v>1</v>
      </c>
      <c r="K119" s="93">
        <v>1</v>
      </c>
      <c r="L119" s="93">
        <v>1</v>
      </c>
      <c r="M119" s="93">
        <v>1</v>
      </c>
      <c r="N119" s="93">
        <v>1</v>
      </c>
      <c r="O119" s="93">
        <v>1</v>
      </c>
      <c r="P119" s="93"/>
      <c r="Q119" s="93"/>
      <c r="R119" s="93"/>
      <c r="S119" s="93"/>
    </row>
    <row r="120" spans="1:19" x14ac:dyDescent="0.25">
      <c r="A120" s="93" t="s">
        <v>673</v>
      </c>
      <c r="B120" s="93">
        <v>0</v>
      </c>
      <c r="C120" s="93">
        <v>0</v>
      </c>
      <c r="D120" s="93">
        <v>0</v>
      </c>
      <c r="E120" s="93">
        <v>1</v>
      </c>
      <c r="F120" s="93">
        <v>0</v>
      </c>
      <c r="G120" s="93">
        <v>0</v>
      </c>
      <c r="H120" s="93">
        <v>0</v>
      </c>
      <c r="I120" s="93">
        <v>1</v>
      </c>
      <c r="J120" s="93">
        <v>1</v>
      </c>
      <c r="K120" s="93">
        <v>1</v>
      </c>
      <c r="L120" s="93">
        <v>0</v>
      </c>
      <c r="M120" s="93">
        <v>0</v>
      </c>
      <c r="N120" s="93">
        <v>0</v>
      </c>
      <c r="O120" s="93">
        <v>1</v>
      </c>
      <c r="P120" s="93"/>
      <c r="Q120" s="93"/>
      <c r="R120" s="93"/>
      <c r="S120" s="93"/>
    </row>
    <row r="121" spans="1:19" x14ac:dyDescent="0.25">
      <c r="A121" s="93" t="s">
        <v>674</v>
      </c>
      <c r="B121" s="93">
        <v>0</v>
      </c>
      <c r="C121" s="93">
        <v>0</v>
      </c>
      <c r="D121" s="93">
        <v>0</v>
      </c>
      <c r="E121" s="93">
        <v>1</v>
      </c>
      <c r="F121" s="93">
        <v>0</v>
      </c>
      <c r="G121" s="93">
        <v>0</v>
      </c>
      <c r="H121" s="93">
        <v>0</v>
      </c>
      <c r="I121" s="93">
        <v>1</v>
      </c>
      <c r="J121" s="93">
        <v>1</v>
      </c>
      <c r="K121" s="93">
        <v>1</v>
      </c>
      <c r="L121" s="93">
        <v>1</v>
      </c>
      <c r="M121" s="93">
        <v>1</v>
      </c>
      <c r="N121" s="93">
        <v>0</v>
      </c>
      <c r="O121" s="93">
        <v>1</v>
      </c>
      <c r="P121" s="93"/>
      <c r="Q121" s="93"/>
      <c r="R121" s="93"/>
      <c r="S121" s="93"/>
    </row>
    <row r="122" spans="1:19" x14ac:dyDescent="0.25">
      <c r="A122" s="93" t="s">
        <v>675</v>
      </c>
      <c r="B122" s="93">
        <v>0</v>
      </c>
      <c r="C122" s="93">
        <v>1</v>
      </c>
      <c r="D122" s="93">
        <v>1</v>
      </c>
      <c r="E122" s="93">
        <v>1</v>
      </c>
      <c r="F122" s="93">
        <v>0</v>
      </c>
      <c r="G122" s="93">
        <v>0</v>
      </c>
      <c r="H122" s="93">
        <v>0</v>
      </c>
      <c r="I122" s="93">
        <v>1</v>
      </c>
      <c r="J122" s="93">
        <v>1</v>
      </c>
      <c r="K122" s="93">
        <v>1</v>
      </c>
      <c r="L122" s="93">
        <v>1</v>
      </c>
      <c r="M122" s="93">
        <v>0</v>
      </c>
      <c r="N122" s="93">
        <v>0</v>
      </c>
      <c r="O122" s="93">
        <v>1</v>
      </c>
      <c r="P122" s="93"/>
      <c r="Q122" s="93"/>
      <c r="R122" s="93"/>
      <c r="S122" s="93"/>
    </row>
    <row r="123" spans="1:19" x14ac:dyDescent="0.25">
      <c r="A123" s="93" t="s">
        <v>676</v>
      </c>
      <c r="B123" s="93">
        <v>0</v>
      </c>
      <c r="C123" s="93">
        <v>0</v>
      </c>
      <c r="D123" s="93">
        <v>0</v>
      </c>
      <c r="E123" s="93">
        <v>1</v>
      </c>
      <c r="F123" s="93">
        <v>0</v>
      </c>
      <c r="G123" s="93">
        <v>0</v>
      </c>
      <c r="H123" s="93">
        <v>0</v>
      </c>
      <c r="I123" s="93">
        <v>1</v>
      </c>
      <c r="J123" s="93">
        <v>1</v>
      </c>
      <c r="K123" s="93">
        <v>1</v>
      </c>
      <c r="L123" s="93">
        <v>1</v>
      </c>
      <c r="M123" s="93">
        <v>0</v>
      </c>
      <c r="N123" s="93">
        <v>0</v>
      </c>
      <c r="O123" s="93">
        <v>1</v>
      </c>
      <c r="P123" s="93"/>
      <c r="Q123" s="93"/>
      <c r="R123" s="93"/>
      <c r="S123" s="93"/>
    </row>
    <row r="124" spans="1:19" x14ac:dyDescent="0.25">
      <c r="A124" s="93" t="s">
        <v>677</v>
      </c>
      <c r="B124" s="93">
        <v>0</v>
      </c>
      <c r="C124" s="93">
        <v>0</v>
      </c>
      <c r="D124" s="93">
        <v>0</v>
      </c>
      <c r="E124" s="93">
        <v>1</v>
      </c>
      <c r="F124" s="93">
        <v>1</v>
      </c>
      <c r="G124" s="93">
        <v>0</v>
      </c>
      <c r="H124" s="93">
        <v>0</v>
      </c>
      <c r="I124" s="93">
        <v>1</v>
      </c>
      <c r="J124" s="93">
        <v>1</v>
      </c>
      <c r="K124" s="93">
        <v>1</v>
      </c>
      <c r="L124" s="93">
        <v>1</v>
      </c>
      <c r="M124" s="93">
        <v>1</v>
      </c>
      <c r="N124" s="93">
        <v>1</v>
      </c>
      <c r="O124" s="93">
        <v>1</v>
      </c>
      <c r="P124" s="93"/>
      <c r="Q124" s="93"/>
      <c r="R124" s="93"/>
      <c r="S124" s="93"/>
    </row>
    <row r="125" spans="1:19" x14ac:dyDescent="0.25">
      <c r="A125" s="93" t="s">
        <v>678</v>
      </c>
      <c r="B125" s="93">
        <v>0</v>
      </c>
      <c r="C125" s="93">
        <v>0</v>
      </c>
      <c r="D125" s="93">
        <v>0</v>
      </c>
      <c r="E125" s="93">
        <v>0</v>
      </c>
      <c r="F125" s="93">
        <v>0</v>
      </c>
      <c r="G125" s="93">
        <v>1</v>
      </c>
      <c r="H125" s="93">
        <v>0</v>
      </c>
      <c r="I125" s="93">
        <v>0</v>
      </c>
      <c r="J125" s="93">
        <v>1</v>
      </c>
      <c r="K125" s="93">
        <v>1</v>
      </c>
      <c r="L125" s="93">
        <v>1</v>
      </c>
      <c r="M125" s="93">
        <v>0</v>
      </c>
      <c r="N125" s="93">
        <v>0</v>
      </c>
      <c r="O125" s="93">
        <v>1</v>
      </c>
      <c r="P125" s="93"/>
      <c r="Q125" s="93"/>
      <c r="R125" s="93"/>
      <c r="S125" s="93"/>
    </row>
    <row r="126" spans="1:19" x14ac:dyDescent="0.25">
      <c r="A126" s="93" t="s">
        <v>679</v>
      </c>
      <c r="B126" s="93">
        <v>0</v>
      </c>
      <c r="C126" s="93">
        <v>0</v>
      </c>
      <c r="D126" s="93">
        <v>0</v>
      </c>
      <c r="E126" s="93">
        <v>1</v>
      </c>
      <c r="F126" s="93">
        <v>0</v>
      </c>
      <c r="G126" s="93">
        <v>0</v>
      </c>
      <c r="H126" s="93">
        <v>0</v>
      </c>
      <c r="I126" s="93">
        <v>1</v>
      </c>
      <c r="J126" s="93">
        <v>0</v>
      </c>
      <c r="K126" s="93">
        <v>1</v>
      </c>
      <c r="L126" s="93">
        <v>1</v>
      </c>
      <c r="M126" s="93">
        <v>0</v>
      </c>
      <c r="N126" s="93">
        <v>1</v>
      </c>
      <c r="O126" s="93">
        <v>1</v>
      </c>
      <c r="P126" s="93"/>
      <c r="Q126" s="93"/>
      <c r="R126" s="93"/>
      <c r="S126" s="93"/>
    </row>
    <row r="127" spans="1:19" x14ac:dyDescent="0.25">
      <c r="A127" s="93" t="s">
        <v>680</v>
      </c>
      <c r="B127" s="93">
        <v>0</v>
      </c>
      <c r="C127" s="93">
        <v>0</v>
      </c>
      <c r="D127" s="93">
        <v>0</v>
      </c>
      <c r="E127" s="93">
        <v>1</v>
      </c>
      <c r="F127" s="93">
        <v>1</v>
      </c>
      <c r="G127" s="93">
        <v>0</v>
      </c>
      <c r="H127" s="93">
        <v>0</v>
      </c>
      <c r="I127" s="93">
        <v>0</v>
      </c>
      <c r="J127" s="93">
        <v>1</v>
      </c>
      <c r="K127" s="93">
        <v>1</v>
      </c>
      <c r="L127" s="93">
        <v>1</v>
      </c>
      <c r="M127" s="93">
        <v>1</v>
      </c>
      <c r="N127" s="93">
        <v>0</v>
      </c>
      <c r="O127" s="93">
        <v>1</v>
      </c>
      <c r="P127" s="93"/>
      <c r="Q127" s="93"/>
      <c r="R127" s="93"/>
      <c r="S127" s="93"/>
    </row>
    <row r="128" spans="1:19" x14ac:dyDescent="0.25">
      <c r="A128" s="93" t="s">
        <v>681</v>
      </c>
      <c r="B128" s="93">
        <v>0</v>
      </c>
      <c r="C128" s="93">
        <v>0</v>
      </c>
      <c r="D128" s="93">
        <v>0</v>
      </c>
      <c r="E128" s="93">
        <v>1</v>
      </c>
      <c r="F128" s="93">
        <v>0</v>
      </c>
      <c r="G128" s="93">
        <v>0</v>
      </c>
      <c r="H128" s="93">
        <v>0</v>
      </c>
      <c r="I128" s="93">
        <v>1</v>
      </c>
      <c r="J128" s="93">
        <v>1</v>
      </c>
      <c r="K128" s="93">
        <v>1</v>
      </c>
      <c r="L128" s="93">
        <v>0</v>
      </c>
      <c r="M128" s="93">
        <v>0</v>
      </c>
      <c r="N128" s="93">
        <v>1</v>
      </c>
      <c r="O128" s="93">
        <v>0</v>
      </c>
      <c r="P128" s="93"/>
      <c r="Q128" s="93"/>
      <c r="R128" s="93"/>
      <c r="S128" s="93"/>
    </row>
    <row r="129" spans="1:19" x14ac:dyDescent="0.25">
      <c r="A129" s="93" t="s">
        <v>682</v>
      </c>
      <c r="B129" s="93">
        <v>0</v>
      </c>
      <c r="C129" s="93">
        <v>1</v>
      </c>
      <c r="D129" s="93">
        <v>0</v>
      </c>
      <c r="E129" s="93">
        <v>0</v>
      </c>
      <c r="F129" s="93">
        <v>0</v>
      </c>
      <c r="G129" s="93">
        <v>1</v>
      </c>
      <c r="H129" s="93">
        <v>0</v>
      </c>
      <c r="I129" s="93">
        <v>1</v>
      </c>
      <c r="J129" s="93">
        <v>1</v>
      </c>
      <c r="K129" s="93">
        <v>1</v>
      </c>
      <c r="L129" s="93">
        <v>1</v>
      </c>
      <c r="M129" s="93">
        <v>1</v>
      </c>
      <c r="N129" s="93">
        <v>0</v>
      </c>
      <c r="O129" s="93">
        <v>0</v>
      </c>
      <c r="P129" s="93"/>
      <c r="Q129" s="93"/>
      <c r="R129" s="93"/>
      <c r="S129" s="93"/>
    </row>
    <row r="130" spans="1:19" x14ac:dyDescent="0.25">
      <c r="A130" s="93" t="s">
        <v>683</v>
      </c>
      <c r="B130" s="93">
        <v>0</v>
      </c>
      <c r="C130" s="93">
        <v>0</v>
      </c>
      <c r="D130" s="93">
        <v>0</v>
      </c>
      <c r="E130" s="93">
        <v>1</v>
      </c>
      <c r="F130" s="93">
        <v>1</v>
      </c>
      <c r="G130" s="93">
        <v>1</v>
      </c>
      <c r="H130" s="93">
        <v>0</v>
      </c>
      <c r="I130" s="93">
        <v>1</v>
      </c>
      <c r="J130" s="93">
        <v>0</v>
      </c>
      <c r="K130" s="93">
        <v>0</v>
      </c>
      <c r="L130" s="93">
        <v>1</v>
      </c>
      <c r="M130" s="93">
        <v>1</v>
      </c>
      <c r="N130" s="93">
        <v>1</v>
      </c>
      <c r="O130" s="93">
        <v>0</v>
      </c>
      <c r="P130" s="93"/>
      <c r="Q130" s="93"/>
      <c r="R130" s="93"/>
      <c r="S130" s="93"/>
    </row>
    <row r="131" spans="1:19" x14ac:dyDescent="0.25">
      <c r="A131" s="93" t="s">
        <v>684</v>
      </c>
      <c r="B131" s="93">
        <v>0</v>
      </c>
      <c r="C131" s="93">
        <v>0</v>
      </c>
      <c r="D131" s="93">
        <v>0</v>
      </c>
      <c r="E131" s="93">
        <v>1</v>
      </c>
      <c r="F131" s="93">
        <v>1</v>
      </c>
      <c r="G131" s="93">
        <v>0</v>
      </c>
      <c r="H131" s="93">
        <v>0</v>
      </c>
      <c r="I131" s="93">
        <v>0</v>
      </c>
      <c r="J131" s="93">
        <v>1</v>
      </c>
      <c r="K131" s="93">
        <v>1</v>
      </c>
      <c r="L131" s="93">
        <v>1</v>
      </c>
      <c r="M131" s="93">
        <v>1</v>
      </c>
      <c r="N131" s="93">
        <v>1</v>
      </c>
      <c r="O131" s="93">
        <v>1</v>
      </c>
      <c r="P131" s="93"/>
      <c r="Q131" s="93"/>
      <c r="R131" s="93"/>
      <c r="S131" s="93"/>
    </row>
    <row r="132" spans="1:19" x14ac:dyDescent="0.25">
      <c r="A132" s="93" t="s">
        <v>685</v>
      </c>
      <c r="B132" s="93">
        <v>0</v>
      </c>
      <c r="C132" s="93">
        <v>0</v>
      </c>
      <c r="D132" s="93">
        <v>0</v>
      </c>
      <c r="E132" s="93">
        <v>0</v>
      </c>
      <c r="F132" s="93">
        <v>0</v>
      </c>
      <c r="G132" s="93">
        <v>1</v>
      </c>
      <c r="H132" s="93">
        <v>0</v>
      </c>
      <c r="I132" s="93">
        <v>0</v>
      </c>
      <c r="J132" s="93">
        <v>1</v>
      </c>
      <c r="K132" s="93">
        <v>1</v>
      </c>
      <c r="L132" s="93">
        <v>1</v>
      </c>
      <c r="M132" s="93">
        <v>0</v>
      </c>
      <c r="N132" s="93">
        <v>0</v>
      </c>
      <c r="O132" s="93">
        <v>1</v>
      </c>
      <c r="P132" s="93"/>
      <c r="Q132" s="93"/>
      <c r="R132" s="93"/>
      <c r="S132" s="93"/>
    </row>
    <row r="133" spans="1:19" x14ac:dyDescent="0.25">
      <c r="A133" s="93" t="s">
        <v>686</v>
      </c>
      <c r="B133" s="93">
        <v>0</v>
      </c>
      <c r="C133" s="93">
        <v>0</v>
      </c>
      <c r="D133" s="93">
        <v>0</v>
      </c>
      <c r="E133" s="93">
        <v>0</v>
      </c>
      <c r="F133" s="93">
        <v>0</v>
      </c>
      <c r="G133" s="93">
        <v>1</v>
      </c>
      <c r="H133" s="93">
        <v>0</v>
      </c>
      <c r="I133" s="93">
        <v>1</v>
      </c>
      <c r="J133" s="93">
        <v>1</v>
      </c>
      <c r="K133" s="93">
        <v>0</v>
      </c>
      <c r="L133" s="93">
        <v>1</v>
      </c>
      <c r="M133" s="93">
        <v>0</v>
      </c>
      <c r="N133" s="93">
        <v>0</v>
      </c>
      <c r="O133" s="93">
        <v>0</v>
      </c>
      <c r="P133" s="93"/>
      <c r="Q133" s="93"/>
      <c r="R133" s="93"/>
      <c r="S133" s="93"/>
    </row>
    <row r="134" spans="1:19" x14ac:dyDescent="0.25">
      <c r="A134" s="93" t="s">
        <v>687</v>
      </c>
      <c r="B134" s="93">
        <v>1</v>
      </c>
      <c r="C134" s="93">
        <v>0</v>
      </c>
      <c r="D134" s="93">
        <v>0</v>
      </c>
      <c r="E134" s="93">
        <v>0</v>
      </c>
      <c r="F134" s="93">
        <v>0</v>
      </c>
      <c r="G134" s="93">
        <v>1</v>
      </c>
      <c r="H134" s="93">
        <v>1</v>
      </c>
      <c r="I134" s="93">
        <v>1</v>
      </c>
      <c r="J134" s="93">
        <v>0</v>
      </c>
      <c r="K134" s="93">
        <v>1</v>
      </c>
      <c r="L134" s="93">
        <v>1</v>
      </c>
      <c r="M134" s="93">
        <v>0</v>
      </c>
      <c r="N134" s="93">
        <v>0</v>
      </c>
      <c r="O134" s="93">
        <v>0</v>
      </c>
      <c r="P134" s="93"/>
      <c r="Q134" s="93"/>
      <c r="R134" s="93"/>
      <c r="S134" s="93"/>
    </row>
    <row r="135" spans="1:19" x14ac:dyDescent="0.25">
      <c r="A135" s="93" t="s">
        <v>688</v>
      </c>
      <c r="B135" s="93">
        <v>0</v>
      </c>
      <c r="C135" s="93">
        <v>0</v>
      </c>
      <c r="D135" s="93">
        <v>0</v>
      </c>
      <c r="E135" s="93">
        <v>0</v>
      </c>
      <c r="F135" s="93">
        <v>0</v>
      </c>
      <c r="G135" s="93">
        <v>0</v>
      </c>
      <c r="H135" s="93">
        <v>0</v>
      </c>
      <c r="I135" s="93">
        <v>0</v>
      </c>
      <c r="J135" s="93">
        <v>1</v>
      </c>
      <c r="K135" s="93">
        <v>1</v>
      </c>
      <c r="L135" s="93">
        <v>0</v>
      </c>
      <c r="M135" s="93">
        <v>0</v>
      </c>
      <c r="N135" s="93">
        <v>0</v>
      </c>
      <c r="O135" s="93">
        <v>0</v>
      </c>
      <c r="P135" s="93"/>
      <c r="Q135" s="93"/>
      <c r="R135" s="93"/>
      <c r="S135" s="93"/>
    </row>
    <row r="136" spans="1:19" x14ac:dyDescent="0.25">
      <c r="A136" s="93" t="s">
        <v>689</v>
      </c>
      <c r="B136" s="93">
        <v>1</v>
      </c>
      <c r="C136" s="93">
        <v>1</v>
      </c>
      <c r="D136" s="93">
        <v>0</v>
      </c>
      <c r="E136" s="93">
        <v>1</v>
      </c>
      <c r="F136" s="93">
        <v>1</v>
      </c>
      <c r="G136" s="93">
        <v>1</v>
      </c>
      <c r="H136" s="93">
        <v>0</v>
      </c>
      <c r="I136" s="93">
        <v>1</v>
      </c>
      <c r="J136" s="93">
        <v>1</v>
      </c>
      <c r="K136" s="93">
        <v>1</v>
      </c>
      <c r="L136" s="93">
        <v>0</v>
      </c>
      <c r="M136" s="93">
        <v>1</v>
      </c>
      <c r="N136" s="93">
        <v>0</v>
      </c>
      <c r="O136" s="93">
        <v>0</v>
      </c>
      <c r="P136" s="93"/>
      <c r="Q136" s="93"/>
      <c r="R136" s="93"/>
      <c r="S136" s="93"/>
    </row>
    <row r="137" spans="1:19" x14ac:dyDescent="0.25">
      <c r="A137" s="93" t="s">
        <v>690</v>
      </c>
      <c r="B137" s="93">
        <v>0</v>
      </c>
      <c r="C137" s="93">
        <v>0</v>
      </c>
      <c r="D137" s="93">
        <v>0</v>
      </c>
      <c r="E137" s="93">
        <v>0</v>
      </c>
      <c r="F137" s="93">
        <v>0</v>
      </c>
      <c r="G137" s="93">
        <v>0</v>
      </c>
      <c r="H137" s="93">
        <v>0</v>
      </c>
      <c r="I137" s="93">
        <v>0</v>
      </c>
      <c r="J137" s="93">
        <v>1</v>
      </c>
      <c r="K137" s="93">
        <v>0</v>
      </c>
      <c r="L137" s="93">
        <v>1</v>
      </c>
      <c r="M137" s="93">
        <v>1</v>
      </c>
      <c r="N137" s="93">
        <v>0</v>
      </c>
      <c r="O137" s="93">
        <v>1</v>
      </c>
      <c r="P137" s="93"/>
      <c r="Q137" s="93"/>
      <c r="R137" s="93"/>
      <c r="S137" s="93"/>
    </row>
    <row r="138" spans="1:19" x14ac:dyDescent="0.25">
      <c r="A138" s="93" t="s">
        <v>691</v>
      </c>
      <c r="B138" s="93">
        <v>0</v>
      </c>
      <c r="C138" s="93">
        <v>1</v>
      </c>
      <c r="D138" s="93">
        <v>0</v>
      </c>
      <c r="E138" s="93">
        <v>1</v>
      </c>
      <c r="F138" s="93">
        <v>1</v>
      </c>
      <c r="G138" s="93">
        <v>0</v>
      </c>
      <c r="H138" s="93">
        <v>0</v>
      </c>
      <c r="I138" s="93">
        <v>0</v>
      </c>
      <c r="J138" s="93">
        <v>1</v>
      </c>
      <c r="K138" s="93">
        <v>1</v>
      </c>
      <c r="L138" s="93">
        <v>0</v>
      </c>
      <c r="M138" s="93">
        <v>0</v>
      </c>
      <c r="N138" s="93">
        <v>0</v>
      </c>
      <c r="O138" s="93">
        <v>1</v>
      </c>
      <c r="P138" s="93"/>
      <c r="Q138" s="93"/>
      <c r="R138" s="93"/>
      <c r="S138" s="93"/>
    </row>
    <row r="139" spans="1:19" x14ac:dyDescent="0.25">
      <c r="A139" s="93" t="s">
        <v>692</v>
      </c>
      <c r="B139" s="93">
        <v>0</v>
      </c>
      <c r="C139" s="93">
        <v>1</v>
      </c>
      <c r="D139" s="93">
        <v>0</v>
      </c>
      <c r="E139" s="93">
        <v>0</v>
      </c>
      <c r="F139" s="93">
        <v>0</v>
      </c>
      <c r="G139" s="93">
        <v>0</v>
      </c>
      <c r="H139" s="93">
        <v>0</v>
      </c>
      <c r="I139" s="93">
        <v>0</v>
      </c>
      <c r="J139" s="93">
        <v>1</v>
      </c>
      <c r="K139" s="93">
        <v>1</v>
      </c>
      <c r="L139" s="93">
        <v>1</v>
      </c>
      <c r="M139" s="93">
        <v>0</v>
      </c>
      <c r="N139" s="93">
        <v>0</v>
      </c>
      <c r="O139" s="93">
        <v>0</v>
      </c>
      <c r="P139" s="93"/>
      <c r="Q139" s="93"/>
      <c r="R139" s="93"/>
      <c r="S139" s="93"/>
    </row>
    <row r="140" spans="1:19" x14ac:dyDescent="0.25">
      <c r="A140" s="93" t="s">
        <v>693</v>
      </c>
      <c r="B140" s="93">
        <v>0</v>
      </c>
      <c r="C140" s="93">
        <v>0</v>
      </c>
      <c r="D140" s="93">
        <v>0</v>
      </c>
      <c r="E140" s="93">
        <v>1</v>
      </c>
      <c r="F140" s="93">
        <v>0</v>
      </c>
      <c r="G140" s="93">
        <v>0</v>
      </c>
      <c r="H140" s="93">
        <v>0</v>
      </c>
      <c r="I140" s="93">
        <v>0</v>
      </c>
      <c r="J140" s="93">
        <v>1</v>
      </c>
      <c r="K140" s="93">
        <v>1</v>
      </c>
      <c r="L140" s="93">
        <v>0</v>
      </c>
      <c r="M140" s="93">
        <v>0</v>
      </c>
      <c r="N140" s="93">
        <v>0</v>
      </c>
      <c r="O140" s="93">
        <v>1</v>
      </c>
      <c r="P140" s="93"/>
      <c r="Q140" s="93"/>
      <c r="R140" s="93"/>
      <c r="S140" s="93"/>
    </row>
    <row r="141" spans="1:19" x14ac:dyDescent="0.25">
      <c r="A141" s="93" t="s">
        <v>694</v>
      </c>
      <c r="B141" s="93">
        <v>0</v>
      </c>
      <c r="C141" s="93">
        <v>0</v>
      </c>
      <c r="D141" s="93">
        <v>0</v>
      </c>
      <c r="E141" s="93">
        <v>1</v>
      </c>
      <c r="F141" s="93">
        <v>0</v>
      </c>
      <c r="G141" s="93">
        <v>1</v>
      </c>
      <c r="H141" s="93">
        <v>0</v>
      </c>
      <c r="I141" s="93">
        <v>0</v>
      </c>
      <c r="J141" s="93">
        <v>1</v>
      </c>
      <c r="K141" s="93">
        <v>1</v>
      </c>
      <c r="L141" s="93">
        <v>0</v>
      </c>
      <c r="M141" s="93">
        <v>1</v>
      </c>
      <c r="N141" s="93">
        <v>0</v>
      </c>
      <c r="O141" s="93">
        <v>1</v>
      </c>
      <c r="P141" s="93"/>
      <c r="Q141" s="93"/>
      <c r="R141" s="93"/>
      <c r="S141" s="93"/>
    </row>
    <row r="142" spans="1:19" x14ac:dyDescent="0.25">
      <c r="A142" s="93" t="s">
        <v>695</v>
      </c>
      <c r="B142" s="93">
        <v>0</v>
      </c>
      <c r="C142" s="93">
        <v>0</v>
      </c>
      <c r="D142" s="93">
        <v>0</v>
      </c>
      <c r="E142" s="93">
        <v>0</v>
      </c>
      <c r="F142" s="93">
        <v>1</v>
      </c>
      <c r="G142" s="93">
        <v>1</v>
      </c>
      <c r="H142" s="93">
        <v>1</v>
      </c>
      <c r="I142" s="93">
        <v>0</v>
      </c>
      <c r="J142" s="93">
        <v>0</v>
      </c>
      <c r="K142" s="93">
        <v>1</v>
      </c>
      <c r="L142" s="93">
        <v>1</v>
      </c>
      <c r="M142" s="93">
        <v>0</v>
      </c>
      <c r="N142" s="93">
        <v>0</v>
      </c>
      <c r="O142" s="93">
        <v>0</v>
      </c>
      <c r="P142" s="93"/>
      <c r="Q142" s="93"/>
      <c r="R142" s="93"/>
      <c r="S142" s="93"/>
    </row>
    <row r="143" spans="1:19" x14ac:dyDescent="0.25">
      <c r="A143" s="93" t="s">
        <v>696</v>
      </c>
      <c r="B143" s="93">
        <v>0</v>
      </c>
      <c r="C143" s="93">
        <v>0</v>
      </c>
      <c r="D143" s="93">
        <v>0</v>
      </c>
      <c r="E143" s="93">
        <v>0</v>
      </c>
      <c r="F143" s="93">
        <v>0</v>
      </c>
      <c r="G143" s="93">
        <v>1</v>
      </c>
      <c r="H143" s="93">
        <v>1</v>
      </c>
      <c r="I143" s="93">
        <v>0</v>
      </c>
      <c r="J143" s="93">
        <v>1</v>
      </c>
      <c r="K143" s="93">
        <v>1</v>
      </c>
      <c r="L143" s="93">
        <v>0</v>
      </c>
      <c r="M143" s="93">
        <v>0</v>
      </c>
      <c r="N143" s="93">
        <v>1</v>
      </c>
      <c r="O143" s="93">
        <v>1</v>
      </c>
      <c r="P143" s="93"/>
      <c r="Q143" s="93"/>
      <c r="R143" s="93"/>
      <c r="S143" s="93"/>
    </row>
    <row r="144" spans="1:19" x14ac:dyDescent="0.25">
      <c r="A144" s="93" t="s">
        <v>697</v>
      </c>
      <c r="B144" s="93">
        <v>0</v>
      </c>
      <c r="C144" s="93">
        <v>0</v>
      </c>
      <c r="D144" s="93">
        <v>0</v>
      </c>
      <c r="E144" s="93">
        <v>1</v>
      </c>
      <c r="F144" s="93">
        <v>0</v>
      </c>
      <c r="G144" s="93">
        <v>0</v>
      </c>
      <c r="H144" s="93">
        <v>0</v>
      </c>
      <c r="I144" s="93">
        <v>1</v>
      </c>
      <c r="J144" s="93">
        <v>1</v>
      </c>
      <c r="K144" s="93">
        <v>1</v>
      </c>
      <c r="L144" s="93">
        <v>1</v>
      </c>
      <c r="M144" s="93">
        <v>1</v>
      </c>
      <c r="N144" s="93">
        <v>0</v>
      </c>
      <c r="O144" s="93">
        <v>1</v>
      </c>
      <c r="P144" s="93"/>
      <c r="Q144" s="93"/>
      <c r="R144" s="93"/>
      <c r="S144" s="93"/>
    </row>
    <row r="145" spans="1:19" x14ac:dyDescent="0.25">
      <c r="A145" s="93" t="s">
        <v>698</v>
      </c>
      <c r="B145" s="93">
        <v>0</v>
      </c>
      <c r="C145" s="93">
        <v>0</v>
      </c>
      <c r="D145" s="93">
        <v>0</v>
      </c>
      <c r="E145" s="93">
        <v>1</v>
      </c>
      <c r="F145" s="93">
        <v>0</v>
      </c>
      <c r="G145" s="93">
        <v>0</v>
      </c>
      <c r="H145" s="93">
        <v>0</v>
      </c>
      <c r="I145" s="93">
        <v>0</v>
      </c>
      <c r="J145" s="93">
        <v>1</v>
      </c>
      <c r="K145" s="93">
        <v>0</v>
      </c>
      <c r="L145" s="93">
        <v>1</v>
      </c>
      <c r="M145" s="93">
        <v>0</v>
      </c>
      <c r="N145" s="93">
        <v>1</v>
      </c>
      <c r="O145" s="93">
        <v>1</v>
      </c>
      <c r="P145" s="93"/>
      <c r="Q145" s="93"/>
      <c r="R145" s="93"/>
      <c r="S145" s="93"/>
    </row>
    <row r="146" spans="1:19" x14ac:dyDescent="0.25">
      <c r="A146" s="93" t="s">
        <v>699</v>
      </c>
      <c r="B146" s="93">
        <v>0</v>
      </c>
      <c r="C146" s="93">
        <v>0</v>
      </c>
      <c r="D146" s="93">
        <v>1</v>
      </c>
      <c r="E146" s="93">
        <v>1</v>
      </c>
      <c r="F146" s="93">
        <v>0</v>
      </c>
      <c r="G146" s="93">
        <v>0</v>
      </c>
      <c r="H146" s="93">
        <v>0</v>
      </c>
      <c r="I146" s="93">
        <v>1</v>
      </c>
      <c r="J146" s="93">
        <v>1</v>
      </c>
      <c r="K146" s="93">
        <v>1</v>
      </c>
      <c r="L146" s="93">
        <v>0</v>
      </c>
      <c r="M146" s="93">
        <v>1</v>
      </c>
      <c r="N146" s="93">
        <v>1</v>
      </c>
      <c r="O146" s="93">
        <v>1</v>
      </c>
      <c r="P146" s="93"/>
      <c r="Q146" s="93"/>
      <c r="R146" s="93"/>
      <c r="S146" s="93"/>
    </row>
    <row r="147" spans="1:19" x14ac:dyDescent="0.25">
      <c r="A147" s="93" t="s">
        <v>700</v>
      </c>
      <c r="B147" s="93">
        <v>0</v>
      </c>
      <c r="C147" s="93">
        <v>0</v>
      </c>
      <c r="D147" s="93">
        <v>1</v>
      </c>
      <c r="E147" s="93">
        <v>0</v>
      </c>
      <c r="F147" s="93">
        <v>0</v>
      </c>
      <c r="G147" s="93">
        <v>0</v>
      </c>
      <c r="H147" s="93">
        <v>0</v>
      </c>
      <c r="I147" s="93">
        <v>1</v>
      </c>
      <c r="J147" s="93">
        <v>1</v>
      </c>
      <c r="K147" s="93">
        <v>1</v>
      </c>
      <c r="L147" s="93">
        <v>1</v>
      </c>
      <c r="M147" s="93">
        <v>0</v>
      </c>
      <c r="N147" s="93">
        <v>1</v>
      </c>
      <c r="O147" s="93">
        <v>0</v>
      </c>
      <c r="P147" s="93"/>
      <c r="Q147" s="93"/>
      <c r="R147" s="93"/>
      <c r="S147" s="93"/>
    </row>
    <row r="148" spans="1:19" x14ac:dyDescent="0.25">
      <c r="A148" s="93" t="s">
        <v>701</v>
      </c>
      <c r="B148" s="93">
        <v>0</v>
      </c>
      <c r="C148" s="93">
        <v>0</v>
      </c>
      <c r="D148" s="93">
        <v>0</v>
      </c>
      <c r="E148" s="93">
        <v>0</v>
      </c>
      <c r="F148" s="93">
        <v>0</v>
      </c>
      <c r="G148" s="93">
        <v>0</v>
      </c>
      <c r="H148" s="93">
        <v>0</v>
      </c>
      <c r="I148" s="93">
        <v>0</v>
      </c>
      <c r="J148" s="93">
        <v>1</v>
      </c>
      <c r="K148" s="93">
        <v>0</v>
      </c>
      <c r="L148" s="93">
        <v>1</v>
      </c>
      <c r="M148" s="93">
        <v>0</v>
      </c>
      <c r="N148" s="93">
        <v>0</v>
      </c>
      <c r="O148" s="93">
        <v>0</v>
      </c>
      <c r="P148" s="93"/>
      <c r="Q148" s="93"/>
      <c r="R148" s="93"/>
      <c r="S148" s="93"/>
    </row>
    <row r="149" spans="1:19" x14ac:dyDescent="0.25">
      <c r="A149" s="93" t="s">
        <v>702</v>
      </c>
      <c r="B149" s="93">
        <v>0</v>
      </c>
      <c r="C149" s="93">
        <v>1</v>
      </c>
      <c r="D149" s="93">
        <v>0</v>
      </c>
      <c r="E149" s="93">
        <v>0</v>
      </c>
      <c r="F149" s="93">
        <v>0</v>
      </c>
      <c r="G149" s="93">
        <v>0</v>
      </c>
      <c r="H149" s="93">
        <v>0</v>
      </c>
      <c r="I149" s="93">
        <v>0</v>
      </c>
      <c r="J149" s="93">
        <v>1</v>
      </c>
      <c r="K149" s="93">
        <v>0</v>
      </c>
      <c r="L149" s="93">
        <v>0</v>
      </c>
      <c r="M149" s="93">
        <v>1</v>
      </c>
      <c r="N149" s="93">
        <v>1</v>
      </c>
      <c r="O149" s="93">
        <v>1</v>
      </c>
      <c r="P149" s="93"/>
      <c r="Q149" s="93"/>
      <c r="R149" s="93"/>
      <c r="S149" s="93"/>
    </row>
    <row r="150" spans="1:19" x14ac:dyDescent="0.25">
      <c r="A150" s="93" t="s">
        <v>703</v>
      </c>
      <c r="B150" s="93">
        <v>0</v>
      </c>
      <c r="C150" s="93">
        <v>1</v>
      </c>
      <c r="D150" s="93">
        <v>0</v>
      </c>
      <c r="E150" s="93">
        <v>0</v>
      </c>
      <c r="F150" s="93">
        <v>1</v>
      </c>
      <c r="G150" s="93">
        <v>0</v>
      </c>
      <c r="H150" s="93">
        <v>0</v>
      </c>
      <c r="I150" s="93">
        <v>1</v>
      </c>
      <c r="J150" s="93">
        <v>1</v>
      </c>
      <c r="K150" s="93">
        <v>1</v>
      </c>
      <c r="L150" s="93">
        <v>1</v>
      </c>
      <c r="M150" s="93">
        <v>0</v>
      </c>
      <c r="N150" s="93">
        <v>1</v>
      </c>
      <c r="O150" s="93">
        <v>0</v>
      </c>
      <c r="P150" s="93"/>
      <c r="Q150" s="93"/>
      <c r="R150" s="93"/>
      <c r="S150" s="93"/>
    </row>
    <row r="151" spans="1:19" x14ac:dyDescent="0.25">
      <c r="A151" s="93" t="s">
        <v>704</v>
      </c>
      <c r="B151" s="93">
        <v>0</v>
      </c>
      <c r="C151" s="93">
        <v>0</v>
      </c>
      <c r="D151" s="93">
        <v>0</v>
      </c>
      <c r="E151" s="93">
        <v>1</v>
      </c>
      <c r="F151" s="93">
        <v>0</v>
      </c>
      <c r="G151" s="93">
        <v>1</v>
      </c>
      <c r="H151" s="93">
        <v>0</v>
      </c>
      <c r="I151" s="93">
        <v>1</v>
      </c>
      <c r="J151" s="93">
        <v>0</v>
      </c>
      <c r="K151" s="93">
        <v>0</v>
      </c>
      <c r="L151" s="93">
        <v>1</v>
      </c>
      <c r="M151" s="93">
        <v>0</v>
      </c>
      <c r="N151" s="93">
        <v>1</v>
      </c>
      <c r="O151" s="93">
        <v>1</v>
      </c>
      <c r="P151" s="93"/>
      <c r="Q151" s="93"/>
      <c r="R151" s="93"/>
      <c r="S151" s="93"/>
    </row>
    <row r="152" spans="1:19" x14ac:dyDescent="0.25">
      <c r="A152" s="93" t="s">
        <v>705</v>
      </c>
      <c r="B152" s="93">
        <v>0</v>
      </c>
      <c r="C152" s="93">
        <v>1</v>
      </c>
      <c r="D152" s="93">
        <v>0</v>
      </c>
      <c r="E152" s="93">
        <v>0</v>
      </c>
      <c r="F152" s="93">
        <v>1</v>
      </c>
      <c r="G152" s="93">
        <v>0</v>
      </c>
      <c r="H152" s="93">
        <v>0</v>
      </c>
      <c r="I152" s="93">
        <v>0</v>
      </c>
      <c r="J152" s="93">
        <v>1</v>
      </c>
      <c r="K152" s="93">
        <v>1</v>
      </c>
      <c r="L152" s="93">
        <v>1</v>
      </c>
      <c r="M152" s="93">
        <v>0</v>
      </c>
      <c r="N152" s="93">
        <v>0</v>
      </c>
      <c r="O152" s="93">
        <v>1</v>
      </c>
      <c r="P152" s="93"/>
      <c r="Q152" s="93"/>
      <c r="R152" s="93"/>
      <c r="S152" s="93"/>
    </row>
    <row r="153" spans="1:19" x14ac:dyDescent="0.25">
      <c r="A153" s="93" t="s">
        <v>706</v>
      </c>
      <c r="B153" s="93">
        <v>0</v>
      </c>
      <c r="C153" s="93">
        <v>1</v>
      </c>
      <c r="D153" s="93">
        <v>0</v>
      </c>
      <c r="E153" s="93">
        <v>0</v>
      </c>
      <c r="F153" s="93">
        <v>0</v>
      </c>
      <c r="G153" s="93">
        <v>0</v>
      </c>
      <c r="H153" s="93">
        <v>0</v>
      </c>
      <c r="I153" s="93">
        <v>0</v>
      </c>
      <c r="J153" s="93">
        <v>0</v>
      </c>
      <c r="K153" s="93">
        <v>1</v>
      </c>
      <c r="L153" s="93">
        <v>1</v>
      </c>
      <c r="M153" s="93">
        <v>1</v>
      </c>
      <c r="N153" s="93">
        <v>0</v>
      </c>
      <c r="O153" s="93">
        <v>0</v>
      </c>
      <c r="P153" s="93"/>
      <c r="Q153" s="93"/>
      <c r="R153" s="93"/>
      <c r="S153" s="93"/>
    </row>
    <row r="154" spans="1:19" x14ac:dyDescent="0.25">
      <c r="A154" s="93" t="s">
        <v>707</v>
      </c>
      <c r="B154" s="93">
        <v>0</v>
      </c>
      <c r="C154" s="93">
        <v>0</v>
      </c>
      <c r="D154" s="93">
        <v>0</v>
      </c>
      <c r="E154" s="93">
        <v>0</v>
      </c>
      <c r="F154" s="93">
        <v>0</v>
      </c>
      <c r="G154" s="93">
        <v>0</v>
      </c>
      <c r="H154" s="93">
        <v>0</v>
      </c>
      <c r="I154" s="93">
        <v>0</v>
      </c>
      <c r="J154" s="93">
        <v>1</v>
      </c>
      <c r="K154" s="93">
        <v>1</v>
      </c>
      <c r="L154" s="93">
        <v>1</v>
      </c>
      <c r="M154" s="93">
        <v>1</v>
      </c>
      <c r="N154" s="93">
        <v>0</v>
      </c>
      <c r="O154" s="93">
        <v>1</v>
      </c>
      <c r="P154" s="93"/>
      <c r="Q154" s="93"/>
      <c r="R154" s="93"/>
      <c r="S154" s="93"/>
    </row>
    <row r="155" spans="1:19" x14ac:dyDescent="0.25">
      <c r="A155" s="93" t="s">
        <v>708</v>
      </c>
      <c r="B155" s="93">
        <v>1</v>
      </c>
      <c r="C155" s="93">
        <v>0</v>
      </c>
      <c r="D155" s="93">
        <v>0</v>
      </c>
      <c r="E155" s="93">
        <v>0</v>
      </c>
      <c r="F155" s="93">
        <v>0</v>
      </c>
      <c r="G155" s="93">
        <v>0</v>
      </c>
      <c r="H155" s="93">
        <v>0</v>
      </c>
      <c r="I155" s="93">
        <v>0</v>
      </c>
      <c r="J155" s="93">
        <v>1</v>
      </c>
      <c r="K155" s="93">
        <v>1</v>
      </c>
      <c r="L155" s="93">
        <v>1</v>
      </c>
      <c r="M155" s="93">
        <v>0</v>
      </c>
      <c r="N155" s="93">
        <v>0</v>
      </c>
      <c r="O155" s="93">
        <v>1</v>
      </c>
      <c r="P155" s="93"/>
      <c r="Q155" s="93"/>
      <c r="R155" s="93"/>
      <c r="S155" s="93"/>
    </row>
    <row r="156" spans="1:19" x14ac:dyDescent="0.25">
      <c r="A156" s="93" t="s">
        <v>709</v>
      </c>
      <c r="B156" s="93">
        <v>0</v>
      </c>
      <c r="C156" s="93">
        <v>0</v>
      </c>
      <c r="D156" s="93">
        <v>0</v>
      </c>
      <c r="E156" s="93">
        <v>1</v>
      </c>
      <c r="F156" s="93">
        <v>0</v>
      </c>
      <c r="G156" s="93">
        <v>0</v>
      </c>
      <c r="H156" s="93">
        <v>0</v>
      </c>
      <c r="I156" s="93">
        <v>0</v>
      </c>
      <c r="J156" s="93">
        <v>0</v>
      </c>
      <c r="K156" s="93">
        <v>0</v>
      </c>
      <c r="L156" s="93">
        <v>0</v>
      </c>
      <c r="M156" s="93">
        <v>1</v>
      </c>
      <c r="N156" s="93">
        <v>0</v>
      </c>
      <c r="O156" s="93">
        <v>0</v>
      </c>
      <c r="P156" s="93"/>
      <c r="Q156" s="93"/>
      <c r="R156" s="93"/>
      <c r="S156" s="93"/>
    </row>
    <row r="157" spans="1:19" x14ac:dyDescent="0.25">
      <c r="A157" s="93" t="s">
        <v>710</v>
      </c>
      <c r="B157" s="93">
        <v>0</v>
      </c>
      <c r="C157" s="93">
        <v>0</v>
      </c>
      <c r="D157" s="93">
        <v>0</v>
      </c>
      <c r="E157" s="93">
        <v>1</v>
      </c>
      <c r="F157" s="93">
        <v>0</v>
      </c>
      <c r="G157" s="93">
        <v>1</v>
      </c>
      <c r="H157" s="93">
        <v>0</v>
      </c>
      <c r="I157" s="93">
        <v>0</v>
      </c>
      <c r="J157" s="93">
        <v>0</v>
      </c>
      <c r="K157" s="93">
        <v>1</v>
      </c>
      <c r="L157" s="93">
        <v>0</v>
      </c>
      <c r="M157" s="93">
        <v>1</v>
      </c>
      <c r="N157" s="93">
        <v>0</v>
      </c>
      <c r="O157" s="93">
        <v>1</v>
      </c>
      <c r="P157" s="93"/>
      <c r="Q157" s="93"/>
      <c r="R157" s="93"/>
      <c r="S157" s="93"/>
    </row>
    <row r="158" spans="1:19" x14ac:dyDescent="0.25">
      <c r="A158" s="93" t="s">
        <v>711</v>
      </c>
      <c r="B158" s="93">
        <v>0</v>
      </c>
      <c r="C158" s="93">
        <v>0</v>
      </c>
      <c r="D158" s="93">
        <v>1</v>
      </c>
      <c r="E158" s="93">
        <v>0</v>
      </c>
      <c r="F158" s="93">
        <v>1</v>
      </c>
      <c r="G158" s="93">
        <v>0</v>
      </c>
      <c r="H158" s="93">
        <v>0</v>
      </c>
      <c r="I158" s="93">
        <v>1</v>
      </c>
      <c r="J158" s="93">
        <v>1</v>
      </c>
      <c r="K158" s="93">
        <v>1</v>
      </c>
      <c r="L158" s="93">
        <v>1</v>
      </c>
      <c r="M158" s="93">
        <v>1</v>
      </c>
      <c r="N158" s="93">
        <v>1</v>
      </c>
      <c r="O158" s="93">
        <v>1</v>
      </c>
      <c r="P158" s="93"/>
      <c r="Q158" s="93"/>
      <c r="R158" s="93"/>
      <c r="S158" s="93"/>
    </row>
    <row r="159" spans="1:19" x14ac:dyDescent="0.25">
      <c r="A159" s="93" t="s">
        <v>712</v>
      </c>
      <c r="B159" s="93">
        <v>0</v>
      </c>
      <c r="C159" s="93">
        <v>0</v>
      </c>
      <c r="D159" s="93">
        <v>0</v>
      </c>
      <c r="E159" s="93">
        <v>0</v>
      </c>
      <c r="F159" s="93">
        <v>0</v>
      </c>
      <c r="G159" s="93">
        <v>0</v>
      </c>
      <c r="H159" s="93">
        <v>0</v>
      </c>
      <c r="I159" s="93">
        <v>1</v>
      </c>
      <c r="J159" s="93">
        <v>0</v>
      </c>
      <c r="K159" s="93">
        <v>0</v>
      </c>
      <c r="L159" s="93">
        <v>0</v>
      </c>
      <c r="M159" s="93">
        <v>0</v>
      </c>
      <c r="N159" s="93">
        <v>0</v>
      </c>
      <c r="O159" s="93">
        <v>0</v>
      </c>
      <c r="P159" s="93"/>
      <c r="Q159" s="93"/>
      <c r="R159" s="93"/>
      <c r="S159" s="93"/>
    </row>
    <row r="160" spans="1:19" x14ac:dyDescent="0.25">
      <c r="A160" s="93" t="s">
        <v>713</v>
      </c>
      <c r="B160" s="93">
        <v>0</v>
      </c>
      <c r="C160" s="93">
        <v>0</v>
      </c>
      <c r="D160" s="93">
        <v>0</v>
      </c>
      <c r="E160" s="93">
        <v>1</v>
      </c>
      <c r="F160" s="93">
        <v>0</v>
      </c>
      <c r="G160" s="93">
        <v>0</v>
      </c>
      <c r="H160" s="93">
        <v>1</v>
      </c>
      <c r="I160" s="93">
        <v>0</v>
      </c>
      <c r="J160" s="93">
        <v>1</v>
      </c>
      <c r="K160" s="93">
        <v>1</v>
      </c>
      <c r="L160" s="93">
        <v>1</v>
      </c>
      <c r="M160" s="93">
        <v>0</v>
      </c>
      <c r="N160" s="93">
        <v>1</v>
      </c>
      <c r="O160" s="93">
        <v>0</v>
      </c>
      <c r="P160" s="93"/>
      <c r="Q160" s="93"/>
      <c r="R160" s="93"/>
      <c r="S160" s="93"/>
    </row>
    <row r="161" spans="1:19" x14ac:dyDescent="0.25">
      <c r="A161" s="93" t="s">
        <v>714</v>
      </c>
      <c r="B161" s="93">
        <v>0</v>
      </c>
      <c r="C161" s="93">
        <v>0</v>
      </c>
      <c r="D161" s="93">
        <v>0</v>
      </c>
      <c r="E161" s="93">
        <v>1</v>
      </c>
      <c r="F161" s="93">
        <v>0</v>
      </c>
      <c r="G161" s="93">
        <v>1</v>
      </c>
      <c r="H161" s="93">
        <v>0</v>
      </c>
      <c r="I161" s="93">
        <v>0</v>
      </c>
      <c r="J161" s="93">
        <v>1</v>
      </c>
      <c r="K161" s="93">
        <v>1</v>
      </c>
      <c r="L161" s="93">
        <v>0</v>
      </c>
      <c r="M161" s="93">
        <v>1</v>
      </c>
      <c r="N161" s="93">
        <v>0</v>
      </c>
      <c r="O161" s="93">
        <v>1</v>
      </c>
      <c r="P161" s="93"/>
      <c r="Q161" s="93"/>
      <c r="R161" s="93"/>
      <c r="S161" s="93"/>
    </row>
    <row r="162" spans="1:19" x14ac:dyDescent="0.25">
      <c r="A162" s="93" t="s">
        <v>715</v>
      </c>
      <c r="B162" s="93">
        <v>0</v>
      </c>
      <c r="C162" s="93">
        <v>0</v>
      </c>
      <c r="D162" s="93">
        <v>1</v>
      </c>
      <c r="E162" s="93">
        <v>1</v>
      </c>
      <c r="F162" s="93">
        <v>0</v>
      </c>
      <c r="G162" s="93">
        <v>1</v>
      </c>
      <c r="H162" s="93">
        <v>0</v>
      </c>
      <c r="I162" s="93">
        <v>0</v>
      </c>
      <c r="J162" s="93">
        <v>1</v>
      </c>
      <c r="K162" s="93">
        <v>1</v>
      </c>
      <c r="L162" s="93">
        <v>0</v>
      </c>
      <c r="M162" s="93">
        <v>1</v>
      </c>
      <c r="N162" s="93">
        <v>0</v>
      </c>
      <c r="O162" s="93">
        <v>0</v>
      </c>
      <c r="P162" s="93"/>
      <c r="Q162" s="93"/>
      <c r="R162" s="93"/>
      <c r="S162" s="93"/>
    </row>
    <row r="163" spans="1:19" x14ac:dyDescent="0.25">
      <c r="A163" s="93" t="s">
        <v>716</v>
      </c>
      <c r="B163" s="93">
        <v>0</v>
      </c>
      <c r="C163" s="93">
        <v>0</v>
      </c>
      <c r="D163" s="93">
        <v>0</v>
      </c>
      <c r="E163" s="93">
        <v>0</v>
      </c>
      <c r="F163" s="93">
        <v>0</v>
      </c>
      <c r="G163" s="93">
        <v>0</v>
      </c>
      <c r="H163" s="93">
        <v>1</v>
      </c>
      <c r="I163" s="93">
        <v>0</v>
      </c>
      <c r="J163" s="93">
        <v>1</v>
      </c>
      <c r="K163" s="93">
        <v>1</v>
      </c>
      <c r="L163" s="93">
        <v>0</v>
      </c>
      <c r="M163" s="93">
        <v>0</v>
      </c>
      <c r="N163" s="93">
        <v>1</v>
      </c>
      <c r="O163" s="93">
        <v>0</v>
      </c>
      <c r="P163" s="93"/>
      <c r="Q163" s="93"/>
      <c r="R163" s="93"/>
      <c r="S163" s="93"/>
    </row>
    <row r="164" spans="1:19" x14ac:dyDescent="0.25">
      <c r="A164" s="93" t="s">
        <v>717</v>
      </c>
      <c r="B164" s="93">
        <v>0</v>
      </c>
      <c r="C164" s="93">
        <v>0</v>
      </c>
      <c r="D164" s="93">
        <v>0</v>
      </c>
      <c r="E164" s="93">
        <v>0</v>
      </c>
      <c r="F164" s="93">
        <v>0</v>
      </c>
      <c r="G164" s="93">
        <v>1</v>
      </c>
      <c r="H164" s="93">
        <v>0</v>
      </c>
      <c r="I164" s="93">
        <v>1</v>
      </c>
      <c r="J164" s="93">
        <v>0</v>
      </c>
      <c r="K164" s="93">
        <v>0</v>
      </c>
      <c r="L164" s="93">
        <v>1</v>
      </c>
      <c r="M164" s="93">
        <v>1</v>
      </c>
      <c r="N164" s="93">
        <v>0</v>
      </c>
      <c r="O164" s="93">
        <v>0</v>
      </c>
      <c r="P164" s="93"/>
      <c r="Q164" s="93"/>
      <c r="R164" s="93"/>
      <c r="S164" s="93"/>
    </row>
    <row r="165" spans="1:19" x14ac:dyDescent="0.25">
      <c r="A165" s="93" t="s">
        <v>718</v>
      </c>
      <c r="B165" s="93">
        <v>0</v>
      </c>
      <c r="C165" s="93">
        <v>0</v>
      </c>
      <c r="D165" s="93">
        <v>1</v>
      </c>
      <c r="E165" s="93">
        <v>0</v>
      </c>
      <c r="F165" s="93">
        <v>0</v>
      </c>
      <c r="G165" s="93">
        <v>1</v>
      </c>
      <c r="H165" s="93">
        <v>0</v>
      </c>
      <c r="I165" s="93">
        <v>1</v>
      </c>
      <c r="J165" s="93">
        <v>1</v>
      </c>
      <c r="K165" s="93">
        <v>1</v>
      </c>
      <c r="L165" s="93">
        <v>1</v>
      </c>
      <c r="M165" s="93">
        <v>1</v>
      </c>
      <c r="N165" s="93">
        <v>1</v>
      </c>
      <c r="O165" s="93">
        <v>1</v>
      </c>
      <c r="P165" s="93"/>
      <c r="Q165" s="93"/>
      <c r="R165" s="93"/>
      <c r="S165" s="93"/>
    </row>
    <row r="166" spans="1:19" x14ac:dyDescent="0.25">
      <c r="A166" s="93" t="s">
        <v>719</v>
      </c>
      <c r="B166" s="93">
        <v>0</v>
      </c>
      <c r="C166" s="93">
        <v>0</v>
      </c>
      <c r="D166" s="93">
        <v>0</v>
      </c>
      <c r="E166" s="93">
        <v>0</v>
      </c>
      <c r="F166" s="93">
        <v>0</v>
      </c>
      <c r="G166" s="93">
        <v>0</v>
      </c>
      <c r="H166" s="93">
        <v>0</v>
      </c>
      <c r="I166" s="93">
        <v>0</v>
      </c>
      <c r="J166" s="93">
        <v>1</v>
      </c>
      <c r="K166" s="93">
        <v>1</v>
      </c>
      <c r="L166" s="93">
        <v>0</v>
      </c>
      <c r="M166" s="93">
        <v>0</v>
      </c>
      <c r="N166" s="93">
        <v>0</v>
      </c>
      <c r="O166" s="93">
        <v>0</v>
      </c>
      <c r="P166" s="93"/>
      <c r="Q166" s="93"/>
      <c r="R166" s="93"/>
      <c r="S166" s="93"/>
    </row>
    <row r="167" spans="1:19" x14ac:dyDescent="0.25">
      <c r="A167" s="93" t="s">
        <v>720</v>
      </c>
      <c r="B167" s="93">
        <v>1</v>
      </c>
      <c r="C167" s="93">
        <v>0</v>
      </c>
      <c r="D167" s="93">
        <v>0</v>
      </c>
      <c r="E167" s="93">
        <v>1</v>
      </c>
      <c r="F167" s="93">
        <v>0</v>
      </c>
      <c r="G167" s="93">
        <v>1</v>
      </c>
      <c r="H167" s="93">
        <v>0</v>
      </c>
      <c r="I167" s="93">
        <v>1</v>
      </c>
      <c r="J167" s="93">
        <v>0</v>
      </c>
      <c r="K167" s="93">
        <v>0</v>
      </c>
      <c r="L167" s="93">
        <v>0</v>
      </c>
      <c r="M167" s="93">
        <v>0</v>
      </c>
      <c r="N167" s="93">
        <v>0</v>
      </c>
      <c r="O167" s="93">
        <v>0</v>
      </c>
      <c r="P167" s="93"/>
      <c r="Q167" s="93"/>
      <c r="R167" s="93"/>
      <c r="S167" s="93"/>
    </row>
    <row r="168" spans="1:19" x14ac:dyDescent="0.25">
      <c r="A168" s="93" t="s">
        <v>721</v>
      </c>
      <c r="B168" s="93">
        <v>0</v>
      </c>
      <c r="C168" s="93">
        <v>0</v>
      </c>
      <c r="D168" s="93">
        <v>0</v>
      </c>
      <c r="E168" s="93">
        <v>0</v>
      </c>
      <c r="F168" s="93">
        <v>1</v>
      </c>
      <c r="G168" s="93">
        <v>0</v>
      </c>
      <c r="H168" s="93">
        <v>0</v>
      </c>
      <c r="I168" s="93">
        <v>1</v>
      </c>
      <c r="J168" s="93">
        <v>0</v>
      </c>
      <c r="K168" s="93">
        <v>0</v>
      </c>
      <c r="L168" s="93">
        <v>1</v>
      </c>
      <c r="M168" s="93">
        <v>1</v>
      </c>
      <c r="N168" s="93">
        <v>0</v>
      </c>
      <c r="O168" s="93">
        <v>0</v>
      </c>
      <c r="P168" s="93"/>
      <c r="Q168" s="93"/>
      <c r="R168" s="93"/>
      <c r="S168" s="93"/>
    </row>
    <row r="169" spans="1:19" x14ac:dyDescent="0.25">
      <c r="A169" s="93" t="s">
        <v>722</v>
      </c>
      <c r="B169" s="93">
        <v>0</v>
      </c>
      <c r="C169" s="93">
        <v>0</v>
      </c>
      <c r="D169" s="93">
        <v>0</v>
      </c>
      <c r="E169" s="93">
        <v>0</v>
      </c>
      <c r="F169" s="93">
        <v>0</v>
      </c>
      <c r="G169" s="93">
        <v>0</v>
      </c>
      <c r="H169" s="93">
        <v>0</v>
      </c>
      <c r="I169" s="93">
        <v>1</v>
      </c>
      <c r="J169" s="93">
        <v>0</v>
      </c>
      <c r="K169" s="93">
        <v>0</v>
      </c>
      <c r="L169" s="93">
        <v>0</v>
      </c>
      <c r="M169" s="93">
        <v>0</v>
      </c>
      <c r="N169" s="93">
        <v>0</v>
      </c>
      <c r="O169" s="93">
        <v>0</v>
      </c>
      <c r="P169" s="93"/>
      <c r="Q169" s="93"/>
      <c r="R169" s="93"/>
      <c r="S169" s="93"/>
    </row>
    <row r="170" spans="1:19" x14ac:dyDescent="0.25">
      <c r="A170" s="93" t="s">
        <v>723</v>
      </c>
      <c r="B170" s="93">
        <v>1</v>
      </c>
      <c r="C170" s="93">
        <v>0</v>
      </c>
      <c r="D170" s="93">
        <v>0</v>
      </c>
      <c r="E170" s="93">
        <v>0</v>
      </c>
      <c r="F170" s="93">
        <v>1</v>
      </c>
      <c r="G170" s="93">
        <v>0</v>
      </c>
      <c r="H170" s="93">
        <v>0</v>
      </c>
      <c r="I170" s="93">
        <v>1</v>
      </c>
      <c r="J170" s="93">
        <v>1</v>
      </c>
      <c r="K170" s="93">
        <v>1</v>
      </c>
      <c r="L170" s="93">
        <v>0</v>
      </c>
      <c r="M170" s="93">
        <v>1</v>
      </c>
      <c r="N170" s="93">
        <v>1</v>
      </c>
      <c r="O170" s="93">
        <v>1</v>
      </c>
      <c r="P170" s="93"/>
      <c r="Q170" s="93"/>
      <c r="R170" s="93"/>
      <c r="S170" s="93"/>
    </row>
    <row r="171" spans="1:19" x14ac:dyDescent="0.25">
      <c r="A171" s="93" t="s">
        <v>724</v>
      </c>
      <c r="B171" s="93">
        <v>0</v>
      </c>
      <c r="C171" s="93">
        <v>0</v>
      </c>
      <c r="D171" s="93">
        <v>0</v>
      </c>
      <c r="E171" s="93">
        <v>0</v>
      </c>
      <c r="F171" s="93">
        <v>0</v>
      </c>
      <c r="G171" s="93">
        <v>0</v>
      </c>
      <c r="H171" s="93">
        <v>1</v>
      </c>
      <c r="I171" s="93">
        <v>1</v>
      </c>
      <c r="J171" s="93">
        <v>0</v>
      </c>
      <c r="K171" s="93">
        <v>0</v>
      </c>
      <c r="L171" s="93">
        <v>1</v>
      </c>
      <c r="M171" s="93">
        <v>1</v>
      </c>
      <c r="N171" s="93">
        <v>0</v>
      </c>
      <c r="O171" s="93">
        <v>1</v>
      </c>
      <c r="P171" s="93"/>
      <c r="Q171" s="93"/>
      <c r="R171" s="93"/>
      <c r="S171" s="93"/>
    </row>
    <row r="172" spans="1:19" x14ac:dyDescent="0.25">
      <c r="A172" s="93" t="s">
        <v>725</v>
      </c>
      <c r="B172" s="93">
        <v>0</v>
      </c>
      <c r="C172" s="93">
        <v>0</v>
      </c>
      <c r="D172" s="93">
        <v>0</v>
      </c>
      <c r="E172" s="93">
        <v>0</v>
      </c>
      <c r="F172" s="93">
        <v>0</v>
      </c>
      <c r="G172" s="93">
        <v>1</v>
      </c>
      <c r="H172" s="93">
        <v>0</v>
      </c>
      <c r="I172" s="93">
        <v>0</v>
      </c>
      <c r="J172" s="93">
        <v>0</v>
      </c>
      <c r="K172" s="93">
        <v>1</v>
      </c>
      <c r="L172" s="93">
        <v>1</v>
      </c>
      <c r="M172" s="93">
        <v>1</v>
      </c>
      <c r="N172" s="93">
        <v>1</v>
      </c>
      <c r="O172" s="93">
        <v>1</v>
      </c>
      <c r="P172" s="93"/>
      <c r="Q172" s="93"/>
      <c r="R172" s="93"/>
      <c r="S172" s="93"/>
    </row>
    <row r="173" spans="1:19" x14ac:dyDescent="0.25">
      <c r="A173" s="93" t="s">
        <v>726</v>
      </c>
      <c r="B173" s="93">
        <v>1</v>
      </c>
      <c r="C173" s="93">
        <v>0</v>
      </c>
      <c r="D173" s="93">
        <v>0</v>
      </c>
      <c r="E173" s="93">
        <v>1</v>
      </c>
      <c r="F173" s="93">
        <v>1</v>
      </c>
      <c r="G173" s="93">
        <v>0</v>
      </c>
      <c r="H173" s="93">
        <v>0</v>
      </c>
      <c r="I173" s="93">
        <v>0</v>
      </c>
      <c r="J173" s="93">
        <v>1</v>
      </c>
      <c r="K173" s="93">
        <v>0</v>
      </c>
      <c r="L173" s="93">
        <v>1</v>
      </c>
      <c r="M173" s="93">
        <v>0</v>
      </c>
      <c r="N173" s="93">
        <v>0</v>
      </c>
      <c r="O173" s="93">
        <v>0</v>
      </c>
      <c r="P173" s="93"/>
      <c r="Q173" s="93"/>
      <c r="R173" s="93"/>
      <c r="S173" s="93"/>
    </row>
    <row r="174" spans="1:19" x14ac:dyDescent="0.25">
      <c r="A174" s="93" t="s">
        <v>727</v>
      </c>
      <c r="B174" s="93">
        <v>0</v>
      </c>
      <c r="C174" s="93">
        <v>0</v>
      </c>
      <c r="D174" s="93">
        <v>0</v>
      </c>
      <c r="E174" s="93">
        <v>1</v>
      </c>
      <c r="F174" s="93">
        <v>0</v>
      </c>
      <c r="G174" s="93">
        <v>1</v>
      </c>
      <c r="H174" s="93">
        <v>1</v>
      </c>
      <c r="I174" s="93">
        <v>1</v>
      </c>
      <c r="J174" s="93">
        <v>1</v>
      </c>
      <c r="K174" s="93">
        <v>1</v>
      </c>
      <c r="L174" s="93">
        <v>0</v>
      </c>
      <c r="M174" s="93">
        <v>0</v>
      </c>
      <c r="N174" s="93">
        <v>0</v>
      </c>
      <c r="O174" s="93">
        <v>1</v>
      </c>
      <c r="P174" s="93"/>
      <c r="Q174" s="93"/>
      <c r="R174" s="93"/>
      <c r="S174" s="93"/>
    </row>
    <row r="175" spans="1:19" x14ac:dyDescent="0.25">
      <c r="A175" s="93" t="s">
        <v>728</v>
      </c>
      <c r="B175" s="93">
        <v>0</v>
      </c>
      <c r="C175" s="93">
        <v>0</v>
      </c>
      <c r="D175" s="93">
        <v>0</v>
      </c>
      <c r="E175" s="93">
        <v>1</v>
      </c>
      <c r="F175" s="93">
        <v>1</v>
      </c>
      <c r="G175" s="93">
        <v>1</v>
      </c>
      <c r="H175" s="93">
        <v>1</v>
      </c>
      <c r="I175" s="93">
        <v>0</v>
      </c>
      <c r="J175" s="93">
        <v>1</v>
      </c>
      <c r="K175" s="93">
        <v>1</v>
      </c>
      <c r="L175" s="93">
        <v>1</v>
      </c>
      <c r="M175" s="93">
        <v>1</v>
      </c>
      <c r="N175" s="93">
        <v>0</v>
      </c>
      <c r="O175" s="93">
        <v>0</v>
      </c>
      <c r="P175" s="93"/>
      <c r="Q175" s="93"/>
      <c r="R175" s="93"/>
      <c r="S175" s="93"/>
    </row>
    <row r="176" spans="1:19" x14ac:dyDescent="0.25">
      <c r="A176" s="93" t="s">
        <v>729</v>
      </c>
      <c r="B176" s="93">
        <v>1</v>
      </c>
      <c r="C176" s="93">
        <v>0</v>
      </c>
      <c r="D176" s="93">
        <v>0</v>
      </c>
      <c r="E176" s="93">
        <v>1</v>
      </c>
      <c r="F176" s="93">
        <v>0</v>
      </c>
      <c r="G176" s="93">
        <v>0</v>
      </c>
      <c r="H176" s="93">
        <v>1</v>
      </c>
      <c r="I176" s="93">
        <v>1</v>
      </c>
      <c r="J176" s="93">
        <v>1</v>
      </c>
      <c r="K176" s="93">
        <v>1</v>
      </c>
      <c r="L176" s="93">
        <v>1</v>
      </c>
      <c r="M176" s="93">
        <v>0</v>
      </c>
      <c r="N176" s="93">
        <v>0</v>
      </c>
      <c r="O176" s="93">
        <v>1</v>
      </c>
      <c r="P176" s="93"/>
      <c r="Q176" s="93"/>
      <c r="R176" s="93"/>
      <c r="S176" s="93"/>
    </row>
    <row r="177" spans="1:19" x14ac:dyDescent="0.25">
      <c r="A177" s="93" t="s">
        <v>730</v>
      </c>
      <c r="B177" s="93">
        <v>0</v>
      </c>
      <c r="C177" s="93">
        <v>0</v>
      </c>
      <c r="D177" s="93">
        <v>0</v>
      </c>
      <c r="E177" s="93">
        <v>1</v>
      </c>
      <c r="F177" s="93">
        <v>0</v>
      </c>
      <c r="G177" s="93">
        <v>0</v>
      </c>
      <c r="H177" s="93">
        <v>0</v>
      </c>
      <c r="I177" s="93">
        <v>0</v>
      </c>
      <c r="J177" s="93">
        <v>1</v>
      </c>
      <c r="K177" s="93">
        <v>1</v>
      </c>
      <c r="L177" s="93">
        <v>1</v>
      </c>
      <c r="M177" s="93">
        <v>0</v>
      </c>
      <c r="N177" s="93">
        <v>0</v>
      </c>
      <c r="O177" s="93">
        <v>1</v>
      </c>
      <c r="P177" s="93"/>
      <c r="Q177" s="93"/>
      <c r="R177" s="93"/>
      <c r="S177" s="93"/>
    </row>
    <row r="178" spans="1:19" x14ac:dyDescent="0.25">
      <c r="A178" s="93" t="s">
        <v>731</v>
      </c>
      <c r="B178" s="93">
        <v>0</v>
      </c>
      <c r="C178" s="93">
        <v>0</v>
      </c>
      <c r="D178" s="93">
        <v>0</v>
      </c>
      <c r="E178" s="93">
        <v>0</v>
      </c>
      <c r="F178" s="93">
        <v>0</v>
      </c>
      <c r="G178" s="93">
        <v>0</v>
      </c>
      <c r="H178" s="93">
        <v>0</v>
      </c>
      <c r="I178" s="93">
        <v>1</v>
      </c>
      <c r="J178" s="93">
        <v>0</v>
      </c>
      <c r="K178" s="93">
        <v>0</v>
      </c>
      <c r="L178" s="93">
        <v>1</v>
      </c>
      <c r="M178" s="93">
        <v>1</v>
      </c>
      <c r="N178" s="93">
        <v>0</v>
      </c>
      <c r="O178" s="93">
        <v>0</v>
      </c>
      <c r="P178" s="93"/>
      <c r="Q178" s="93"/>
      <c r="R178" s="93"/>
      <c r="S178" s="93"/>
    </row>
    <row r="179" spans="1:19" x14ac:dyDescent="0.25">
      <c r="A179" s="93" t="s">
        <v>732</v>
      </c>
      <c r="B179" s="93">
        <v>0</v>
      </c>
      <c r="C179" s="93">
        <v>0</v>
      </c>
      <c r="D179" s="93">
        <v>0</v>
      </c>
      <c r="E179" s="93">
        <v>0</v>
      </c>
      <c r="F179" s="93">
        <v>0</v>
      </c>
      <c r="G179" s="93">
        <v>0</v>
      </c>
      <c r="H179" s="93">
        <v>0</v>
      </c>
      <c r="I179" s="93">
        <v>0</v>
      </c>
      <c r="J179" s="93">
        <v>0</v>
      </c>
      <c r="K179" s="93">
        <v>1</v>
      </c>
      <c r="L179" s="93">
        <v>0</v>
      </c>
      <c r="M179" s="93">
        <v>0</v>
      </c>
      <c r="N179" s="93">
        <v>0</v>
      </c>
      <c r="O179" s="93">
        <v>1</v>
      </c>
      <c r="P179" s="93"/>
      <c r="Q179" s="93"/>
      <c r="R179" s="93"/>
      <c r="S179" s="93"/>
    </row>
    <row r="180" spans="1:19" x14ac:dyDescent="0.25">
      <c r="A180" s="93" t="s">
        <v>733</v>
      </c>
      <c r="B180" s="93">
        <v>0</v>
      </c>
      <c r="C180" s="93">
        <v>0</v>
      </c>
      <c r="D180" s="93">
        <v>0</v>
      </c>
      <c r="E180" s="93">
        <v>0</v>
      </c>
      <c r="F180" s="93">
        <v>0</v>
      </c>
      <c r="G180" s="93">
        <v>0</v>
      </c>
      <c r="H180" s="93">
        <v>0</v>
      </c>
      <c r="I180" s="93">
        <v>0</v>
      </c>
      <c r="J180" s="93">
        <v>0</v>
      </c>
      <c r="K180" s="93">
        <v>0</v>
      </c>
      <c r="L180" s="93">
        <v>0</v>
      </c>
      <c r="M180" s="93">
        <v>0</v>
      </c>
      <c r="N180" s="93">
        <v>0</v>
      </c>
      <c r="O180" s="93">
        <v>0</v>
      </c>
      <c r="P180" s="93"/>
      <c r="Q180" s="93"/>
      <c r="R180" s="93"/>
      <c r="S180" s="93"/>
    </row>
    <row r="181" spans="1:19" x14ac:dyDescent="0.25">
      <c r="A181" s="93" t="s">
        <v>734</v>
      </c>
      <c r="B181" s="93">
        <v>0</v>
      </c>
      <c r="C181" s="93">
        <v>0</v>
      </c>
      <c r="D181" s="93">
        <v>0</v>
      </c>
      <c r="E181" s="93">
        <v>0</v>
      </c>
      <c r="F181" s="93">
        <v>0</v>
      </c>
      <c r="G181" s="93">
        <v>1</v>
      </c>
      <c r="H181" s="93">
        <v>0</v>
      </c>
      <c r="I181" s="93">
        <v>0</v>
      </c>
      <c r="J181" s="93">
        <v>1</v>
      </c>
      <c r="K181" s="93">
        <v>1</v>
      </c>
      <c r="L181" s="93">
        <v>1</v>
      </c>
      <c r="M181" s="93">
        <v>1</v>
      </c>
      <c r="N181" s="93">
        <v>0</v>
      </c>
      <c r="O181" s="93">
        <v>1</v>
      </c>
      <c r="P181" s="93"/>
      <c r="Q181" s="93"/>
      <c r="R181" s="93"/>
      <c r="S181" s="93"/>
    </row>
    <row r="182" spans="1:19" x14ac:dyDescent="0.25">
      <c r="A182" s="93" t="s">
        <v>735</v>
      </c>
      <c r="B182" s="93">
        <v>0</v>
      </c>
      <c r="C182" s="93">
        <v>0</v>
      </c>
      <c r="D182" s="93">
        <v>0</v>
      </c>
      <c r="E182" s="93">
        <v>0</v>
      </c>
      <c r="F182" s="93">
        <v>0</v>
      </c>
      <c r="G182" s="93">
        <v>0</v>
      </c>
      <c r="H182" s="93">
        <v>0</v>
      </c>
      <c r="I182" s="93">
        <v>0</v>
      </c>
      <c r="J182" s="93">
        <v>0</v>
      </c>
      <c r="K182" s="93">
        <v>0</v>
      </c>
      <c r="L182" s="93">
        <v>0</v>
      </c>
      <c r="M182" s="93">
        <v>1</v>
      </c>
      <c r="N182" s="93">
        <v>0</v>
      </c>
      <c r="O182" s="93">
        <v>1</v>
      </c>
      <c r="P182" s="93"/>
      <c r="Q182" s="93"/>
      <c r="R182" s="93"/>
      <c r="S182" s="93"/>
    </row>
    <row r="183" spans="1:19" x14ac:dyDescent="0.25">
      <c r="A183" s="93" t="s">
        <v>736</v>
      </c>
      <c r="B183" s="93">
        <v>0</v>
      </c>
      <c r="C183" s="93">
        <v>0</v>
      </c>
      <c r="D183" s="93">
        <v>0</v>
      </c>
      <c r="E183" s="93">
        <v>0</v>
      </c>
      <c r="F183" s="93">
        <v>0</v>
      </c>
      <c r="G183" s="93">
        <v>0</v>
      </c>
      <c r="H183" s="93">
        <v>0</v>
      </c>
      <c r="I183" s="93">
        <v>1</v>
      </c>
      <c r="J183" s="93">
        <v>0</v>
      </c>
      <c r="K183" s="93">
        <v>1</v>
      </c>
      <c r="L183" s="93">
        <v>1</v>
      </c>
      <c r="M183" s="93">
        <v>1</v>
      </c>
      <c r="N183" s="93">
        <v>1</v>
      </c>
      <c r="O183" s="93">
        <v>0</v>
      </c>
      <c r="P183" s="93"/>
      <c r="Q183" s="93"/>
      <c r="R183" s="93"/>
      <c r="S183" s="93"/>
    </row>
    <row r="184" spans="1:19" x14ac:dyDescent="0.25">
      <c r="A184" s="93" t="s">
        <v>737</v>
      </c>
      <c r="B184" s="93">
        <v>0</v>
      </c>
      <c r="C184" s="93">
        <v>0</v>
      </c>
      <c r="D184" s="93">
        <v>0</v>
      </c>
      <c r="E184" s="93">
        <v>0</v>
      </c>
      <c r="F184" s="93">
        <v>0</v>
      </c>
      <c r="G184" s="93">
        <v>0</v>
      </c>
      <c r="H184" s="93">
        <v>0</v>
      </c>
      <c r="I184" s="93">
        <v>0</v>
      </c>
      <c r="J184" s="93">
        <v>1</v>
      </c>
      <c r="K184" s="93">
        <v>0</v>
      </c>
      <c r="L184" s="93">
        <v>1</v>
      </c>
      <c r="M184" s="93">
        <v>1</v>
      </c>
      <c r="N184" s="93">
        <v>0</v>
      </c>
      <c r="O184" s="93">
        <v>0</v>
      </c>
      <c r="P184" s="93"/>
      <c r="Q184" s="93"/>
      <c r="R184" s="93"/>
      <c r="S184" s="93"/>
    </row>
    <row r="185" spans="1:19" x14ac:dyDescent="0.25">
      <c r="A185" s="93" t="s">
        <v>738</v>
      </c>
      <c r="B185" s="93">
        <v>0</v>
      </c>
      <c r="C185" s="93">
        <v>1</v>
      </c>
      <c r="D185" s="93">
        <v>0</v>
      </c>
      <c r="E185" s="93">
        <v>0</v>
      </c>
      <c r="F185" s="93">
        <v>1</v>
      </c>
      <c r="G185" s="93">
        <v>1</v>
      </c>
      <c r="H185" s="93">
        <v>1</v>
      </c>
      <c r="I185" s="93">
        <v>0</v>
      </c>
      <c r="J185" s="93">
        <v>1</v>
      </c>
      <c r="K185" s="93">
        <v>1</v>
      </c>
      <c r="L185" s="93">
        <v>1</v>
      </c>
      <c r="M185" s="93">
        <v>1</v>
      </c>
      <c r="N185" s="93">
        <v>0</v>
      </c>
      <c r="O185" s="93">
        <v>1</v>
      </c>
      <c r="P185" s="93"/>
      <c r="Q185" s="93"/>
      <c r="R185" s="93"/>
      <c r="S185" s="93"/>
    </row>
    <row r="186" spans="1:19" x14ac:dyDescent="0.25">
      <c r="A186" s="93" t="s">
        <v>739</v>
      </c>
      <c r="B186" s="93">
        <v>0</v>
      </c>
      <c r="C186" s="93">
        <v>0</v>
      </c>
      <c r="D186" s="93">
        <v>0</v>
      </c>
      <c r="E186" s="93">
        <v>1</v>
      </c>
      <c r="F186" s="93">
        <v>1</v>
      </c>
      <c r="G186" s="93">
        <v>0</v>
      </c>
      <c r="H186" s="93">
        <v>0</v>
      </c>
      <c r="I186" s="93">
        <v>0</v>
      </c>
      <c r="J186" s="93">
        <v>1</v>
      </c>
      <c r="K186" s="93">
        <v>0</v>
      </c>
      <c r="L186" s="93">
        <v>1</v>
      </c>
      <c r="M186" s="93">
        <v>0</v>
      </c>
      <c r="N186" s="93">
        <v>0</v>
      </c>
      <c r="O186" s="93">
        <v>0</v>
      </c>
      <c r="P186" s="93"/>
      <c r="Q186" s="93"/>
      <c r="R186" s="93"/>
      <c r="S186" s="93"/>
    </row>
    <row r="187" spans="1:19" x14ac:dyDescent="0.25">
      <c r="A187" s="93" t="s">
        <v>740</v>
      </c>
      <c r="B187" s="93">
        <v>0</v>
      </c>
      <c r="C187" s="93">
        <v>0</v>
      </c>
      <c r="D187" s="93">
        <v>0</v>
      </c>
      <c r="E187" s="93">
        <v>1</v>
      </c>
      <c r="F187" s="93">
        <v>1</v>
      </c>
      <c r="G187" s="93">
        <v>1</v>
      </c>
      <c r="H187" s="93">
        <v>0</v>
      </c>
      <c r="I187" s="93">
        <v>0</v>
      </c>
      <c r="J187" s="93">
        <v>1</v>
      </c>
      <c r="K187" s="93">
        <v>1</v>
      </c>
      <c r="L187" s="93">
        <v>1</v>
      </c>
      <c r="M187" s="93">
        <v>1</v>
      </c>
      <c r="N187" s="93">
        <v>1</v>
      </c>
      <c r="O187" s="93">
        <v>0</v>
      </c>
      <c r="P187" s="93"/>
      <c r="Q187" s="93"/>
      <c r="R187" s="93"/>
      <c r="S187" s="93"/>
    </row>
    <row r="188" spans="1:19" x14ac:dyDescent="0.25">
      <c r="A188" s="93" t="s">
        <v>741</v>
      </c>
      <c r="B188" s="93">
        <v>0</v>
      </c>
      <c r="C188" s="93">
        <v>0</v>
      </c>
      <c r="D188" s="93">
        <v>0</v>
      </c>
      <c r="E188" s="93">
        <v>0</v>
      </c>
      <c r="F188" s="93">
        <v>0</v>
      </c>
      <c r="G188" s="93">
        <v>1</v>
      </c>
      <c r="H188" s="93">
        <v>0</v>
      </c>
      <c r="I188" s="93">
        <v>0</v>
      </c>
      <c r="J188" s="93">
        <v>0</v>
      </c>
      <c r="K188" s="93">
        <v>0</v>
      </c>
      <c r="L188" s="93">
        <v>1</v>
      </c>
      <c r="M188" s="93">
        <v>0</v>
      </c>
      <c r="N188" s="93">
        <v>0</v>
      </c>
      <c r="O188" s="93">
        <v>1</v>
      </c>
      <c r="P188" s="93"/>
      <c r="Q188" s="93"/>
      <c r="R188" s="93"/>
      <c r="S188" s="93"/>
    </row>
    <row r="189" spans="1:19" x14ac:dyDescent="0.25">
      <c r="A189" s="93" t="s">
        <v>742</v>
      </c>
      <c r="B189" s="93">
        <v>0</v>
      </c>
      <c r="C189" s="93">
        <v>1</v>
      </c>
      <c r="D189" s="93">
        <v>1</v>
      </c>
      <c r="E189" s="93">
        <v>1</v>
      </c>
      <c r="F189" s="93">
        <v>1</v>
      </c>
      <c r="G189" s="93">
        <v>0</v>
      </c>
      <c r="H189" s="93">
        <v>0</v>
      </c>
      <c r="I189" s="93">
        <v>1</v>
      </c>
      <c r="J189" s="93">
        <v>1</v>
      </c>
      <c r="K189" s="93">
        <v>1</v>
      </c>
      <c r="L189" s="93">
        <v>1</v>
      </c>
      <c r="M189" s="93">
        <v>0</v>
      </c>
      <c r="N189" s="93">
        <v>1</v>
      </c>
      <c r="O189" s="93">
        <v>1</v>
      </c>
      <c r="P189" s="93"/>
      <c r="Q189" s="93"/>
      <c r="R189" s="93"/>
      <c r="S189" s="93"/>
    </row>
    <row r="190" spans="1:19" x14ac:dyDescent="0.25">
      <c r="A190" s="93" t="s">
        <v>743</v>
      </c>
      <c r="B190" s="93">
        <v>0</v>
      </c>
      <c r="C190" s="93">
        <v>0</v>
      </c>
      <c r="D190" s="93">
        <v>0</v>
      </c>
      <c r="E190" s="93">
        <v>0</v>
      </c>
      <c r="F190" s="93">
        <v>0</v>
      </c>
      <c r="G190" s="93">
        <v>0</v>
      </c>
      <c r="H190" s="93">
        <v>0</v>
      </c>
      <c r="I190" s="93">
        <v>0</v>
      </c>
      <c r="J190" s="93">
        <v>1</v>
      </c>
      <c r="K190" s="93">
        <v>0</v>
      </c>
      <c r="L190" s="93">
        <v>1</v>
      </c>
      <c r="M190" s="93">
        <v>0</v>
      </c>
      <c r="N190" s="93">
        <v>0</v>
      </c>
      <c r="O190" s="93">
        <v>1</v>
      </c>
      <c r="P190" s="93"/>
      <c r="Q190" s="93"/>
      <c r="R190" s="93"/>
      <c r="S190" s="93"/>
    </row>
    <row r="191" spans="1:19" x14ac:dyDescent="0.25">
      <c r="A191" s="93" t="s">
        <v>744</v>
      </c>
      <c r="B191" s="93">
        <v>1</v>
      </c>
      <c r="C191" s="93">
        <v>0</v>
      </c>
      <c r="D191" s="93">
        <v>1</v>
      </c>
      <c r="E191" s="93">
        <v>0</v>
      </c>
      <c r="F191" s="93">
        <v>1</v>
      </c>
      <c r="G191" s="93">
        <v>1</v>
      </c>
      <c r="H191" s="93">
        <v>0</v>
      </c>
      <c r="I191" s="93">
        <v>0</v>
      </c>
      <c r="J191" s="93">
        <v>1</v>
      </c>
      <c r="K191" s="93">
        <v>0</v>
      </c>
      <c r="L191" s="93">
        <v>0</v>
      </c>
      <c r="M191" s="93">
        <v>0</v>
      </c>
      <c r="N191" s="93">
        <v>1</v>
      </c>
      <c r="O191" s="93">
        <v>1</v>
      </c>
      <c r="P191" s="93"/>
      <c r="Q191" s="93"/>
      <c r="R191" s="93"/>
      <c r="S191" s="93"/>
    </row>
    <row r="192" spans="1:19" x14ac:dyDescent="0.25">
      <c r="A192" s="93" t="s">
        <v>745</v>
      </c>
      <c r="B192" s="93">
        <v>0</v>
      </c>
      <c r="C192" s="93">
        <v>0</v>
      </c>
      <c r="D192" s="93">
        <v>0</v>
      </c>
      <c r="E192" s="93">
        <v>1</v>
      </c>
      <c r="F192" s="93">
        <v>0</v>
      </c>
      <c r="G192" s="93">
        <v>0</v>
      </c>
      <c r="H192" s="93">
        <v>1</v>
      </c>
      <c r="I192" s="93">
        <v>0</v>
      </c>
      <c r="J192" s="93">
        <v>0</v>
      </c>
      <c r="K192" s="93">
        <v>1</v>
      </c>
      <c r="L192" s="93">
        <v>0</v>
      </c>
      <c r="M192" s="93">
        <v>0</v>
      </c>
      <c r="N192" s="93">
        <v>0</v>
      </c>
      <c r="O192" s="93">
        <v>0</v>
      </c>
      <c r="P192" s="93"/>
      <c r="Q192" s="93"/>
      <c r="R192" s="93"/>
      <c r="S192" s="93"/>
    </row>
    <row r="193" spans="1:19" x14ac:dyDescent="0.25">
      <c r="A193" s="93" t="s">
        <v>746</v>
      </c>
      <c r="B193" s="93">
        <v>0</v>
      </c>
      <c r="C193" s="93">
        <v>0</v>
      </c>
      <c r="D193" s="93">
        <v>0</v>
      </c>
      <c r="E193" s="93">
        <v>0</v>
      </c>
      <c r="F193" s="93">
        <v>0</v>
      </c>
      <c r="G193" s="93">
        <v>0</v>
      </c>
      <c r="H193" s="93">
        <v>0</v>
      </c>
      <c r="I193" s="93">
        <v>0</v>
      </c>
      <c r="J193" s="93">
        <v>1</v>
      </c>
      <c r="K193" s="93">
        <v>0</v>
      </c>
      <c r="L193" s="93">
        <v>0</v>
      </c>
      <c r="M193" s="93">
        <v>1</v>
      </c>
      <c r="N193" s="93">
        <v>0</v>
      </c>
      <c r="O193" s="93">
        <v>1</v>
      </c>
      <c r="P193" s="93"/>
      <c r="Q193" s="93"/>
      <c r="R193" s="93"/>
      <c r="S193" s="93"/>
    </row>
    <row r="194" spans="1:19" x14ac:dyDescent="0.25">
      <c r="A194" s="93" t="s">
        <v>747</v>
      </c>
      <c r="B194" s="93">
        <v>0</v>
      </c>
      <c r="C194" s="93">
        <v>0</v>
      </c>
      <c r="D194" s="93">
        <v>0</v>
      </c>
      <c r="E194" s="93">
        <v>0</v>
      </c>
      <c r="F194" s="93">
        <v>0</v>
      </c>
      <c r="G194" s="93">
        <v>1</v>
      </c>
      <c r="H194" s="93">
        <v>0</v>
      </c>
      <c r="I194" s="93">
        <v>0</v>
      </c>
      <c r="J194" s="93">
        <v>0</v>
      </c>
      <c r="K194" s="93">
        <v>0</v>
      </c>
      <c r="L194" s="93">
        <v>0</v>
      </c>
      <c r="M194" s="93">
        <v>1</v>
      </c>
      <c r="N194" s="93">
        <v>1</v>
      </c>
      <c r="O194" s="93">
        <v>0</v>
      </c>
      <c r="P194" s="93"/>
      <c r="Q194" s="93"/>
      <c r="R194" s="93"/>
      <c r="S194" s="93"/>
    </row>
    <row r="195" spans="1:19" x14ac:dyDescent="0.25">
      <c r="A195" s="93" t="s">
        <v>748</v>
      </c>
      <c r="B195" s="93">
        <v>1</v>
      </c>
      <c r="C195" s="93">
        <v>0</v>
      </c>
      <c r="D195" s="93">
        <v>0</v>
      </c>
      <c r="E195" s="93">
        <v>0</v>
      </c>
      <c r="F195" s="93">
        <v>0</v>
      </c>
      <c r="G195" s="93">
        <v>1</v>
      </c>
      <c r="H195" s="93">
        <v>0</v>
      </c>
      <c r="I195" s="93">
        <v>0</v>
      </c>
      <c r="J195" s="93">
        <v>0</v>
      </c>
      <c r="K195" s="93">
        <v>0</v>
      </c>
      <c r="L195" s="93">
        <v>0</v>
      </c>
      <c r="M195" s="93">
        <v>1</v>
      </c>
      <c r="N195" s="93">
        <v>0</v>
      </c>
      <c r="O195" s="93">
        <v>0</v>
      </c>
      <c r="P195" s="93"/>
      <c r="Q195" s="93"/>
      <c r="R195" s="93"/>
      <c r="S195" s="93"/>
    </row>
    <row r="196" spans="1:19" x14ac:dyDescent="0.25">
      <c r="A196" s="93" t="s">
        <v>749</v>
      </c>
      <c r="B196" s="93">
        <v>0</v>
      </c>
      <c r="C196" s="93">
        <v>0</v>
      </c>
      <c r="D196" s="93">
        <v>0</v>
      </c>
      <c r="E196" s="93">
        <v>1</v>
      </c>
      <c r="F196" s="93">
        <v>0</v>
      </c>
      <c r="G196" s="93">
        <v>0</v>
      </c>
      <c r="H196" s="93">
        <v>0</v>
      </c>
      <c r="I196" s="93">
        <v>0</v>
      </c>
      <c r="J196" s="93">
        <v>0</v>
      </c>
      <c r="K196" s="93">
        <v>0</v>
      </c>
      <c r="L196" s="93">
        <v>0</v>
      </c>
      <c r="M196" s="93">
        <v>1</v>
      </c>
      <c r="N196" s="93">
        <v>0</v>
      </c>
      <c r="O196" s="93">
        <v>1</v>
      </c>
      <c r="P196" s="93"/>
      <c r="Q196" s="93"/>
      <c r="R196" s="93"/>
      <c r="S196" s="93"/>
    </row>
    <row r="197" spans="1:19" x14ac:dyDescent="0.25">
      <c r="A197" s="93" t="s">
        <v>750</v>
      </c>
      <c r="B197" s="93">
        <v>0</v>
      </c>
      <c r="C197" s="93">
        <v>0</v>
      </c>
      <c r="D197" s="93">
        <v>0</v>
      </c>
      <c r="E197" s="93">
        <v>1</v>
      </c>
      <c r="F197" s="93">
        <v>1</v>
      </c>
      <c r="G197" s="93">
        <v>0</v>
      </c>
      <c r="H197" s="93">
        <v>0</v>
      </c>
      <c r="I197" s="93">
        <v>0</v>
      </c>
      <c r="J197" s="93">
        <v>1</v>
      </c>
      <c r="K197" s="93">
        <v>1</v>
      </c>
      <c r="L197" s="93">
        <v>1</v>
      </c>
      <c r="M197" s="93">
        <v>1</v>
      </c>
      <c r="N197" s="93">
        <v>0</v>
      </c>
      <c r="O197" s="93">
        <v>0</v>
      </c>
      <c r="P197" s="93"/>
      <c r="Q197" s="93"/>
      <c r="R197" s="93"/>
      <c r="S197" s="93"/>
    </row>
    <row r="198" spans="1:19" x14ac:dyDescent="0.25">
      <c r="A198" s="93" t="s">
        <v>751</v>
      </c>
      <c r="B198" s="93">
        <v>0</v>
      </c>
      <c r="C198" s="93">
        <v>0</v>
      </c>
      <c r="D198" s="93">
        <v>0</v>
      </c>
      <c r="E198" s="93">
        <v>1</v>
      </c>
      <c r="F198" s="93">
        <v>0</v>
      </c>
      <c r="G198" s="93">
        <v>0</v>
      </c>
      <c r="H198" s="93">
        <v>0</v>
      </c>
      <c r="I198" s="93">
        <v>1</v>
      </c>
      <c r="J198" s="93">
        <v>1</v>
      </c>
      <c r="K198" s="93">
        <v>1</v>
      </c>
      <c r="L198" s="93">
        <v>1</v>
      </c>
      <c r="M198" s="93">
        <v>1</v>
      </c>
      <c r="N198" s="93">
        <v>0</v>
      </c>
      <c r="O198" s="93">
        <v>0</v>
      </c>
      <c r="P198" s="93"/>
      <c r="Q198" s="93"/>
      <c r="R198" s="93"/>
      <c r="S198" s="93"/>
    </row>
    <row r="199" spans="1:19" x14ac:dyDescent="0.25">
      <c r="A199" s="93" t="s">
        <v>752</v>
      </c>
      <c r="B199" s="93">
        <v>0</v>
      </c>
      <c r="C199" s="93">
        <v>1</v>
      </c>
      <c r="D199" s="93">
        <v>0</v>
      </c>
      <c r="E199" s="93">
        <v>1</v>
      </c>
      <c r="F199" s="93">
        <v>0</v>
      </c>
      <c r="G199" s="93">
        <v>1</v>
      </c>
      <c r="H199" s="93">
        <v>1</v>
      </c>
      <c r="I199" s="93">
        <v>0</v>
      </c>
      <c r="J199" s="93">
        <v>0</v>
      </c>
      <c r="K199" s="93">
        <v>0</v>
      </c>
      <c r="L199" s="93">
        <v>0</v>
      </c>
      <c r="M199" s="93">
        <v>1</v>
      </c>
      <c r="N199" s="93">
        <v>0</v>
      </c>
      <c r="O199" s="93">
        <v>0</v>
      </c>
      <c r="P199" s="93"/>
      <c r="Q199" s="93"/>
      <c r="R199" s="93"/>
      <c r="S199" s="93"/>
    </row>
    <row r="200" spans="1:19" x14ac:dyDescent="0.25">
      <c r="A200" s="93" t="s">
        <v>753</v>
      </c>
      <c r="B200" s="93">
        <v>1</v>
      </c>
      <c r="C200" s="93">
        <v>0</v>
      </c>
      <c r="D200" s="93">
        <v>0</v>
      </c>
      <c r="E200" s="93">
        <v>0</v>
      </c>
      <c r="F200" s="93">
        <v>0</v>
      </c>
      <c r="G200" s="93">
        <v>1</v>
      </c>
      <c r="H200" s="93">
        <v>0</v>
      </c>
      <c r="I200" s="93">
        <v>0</v>
      </c>
      <c r="J200" s="93">
        <v>1</v>
      </c>
      <c r="K200" s="93">
        <v>1</v>
      </c>
      <c r="L200" s="93">
        <v>0</v>
      </c>
      <c r="M200" s="93">
        <v>1</v>
      </c>
      <c r="N200" s="93">
        <v>0</v>
      </c>
      <c r="O200" s="93">
        <v>0</v>
      </c>
      <c r="P200" s="93"/>
      <c r="Q200" s="93"/>
      <c r="R200" s="93"/>
      <c r="S200" s="93"/>
    </row>
    <row r="201" spans="1:19" x14ac:dyDescent="0.25">
      <c r="A201" s="93" t="s">
        <v>754</v>
      </c>
      <c r="B201" s="93">
        <v>1</v>
      </c>
      <c r="C201" s="93">
        <v>1</v>
      </c>
      <c r="D201" s="93">
        <v>0</v>
      </c>
      <c r="E201" s="93">
        <v>1</v>
      </c>
      <c r="F201" s="93">
        <v>1</v>
      </c>
      <c r="G201" s="93">
        <v>1</v>
      </c>
      <c r="H201" s="93">
        <v>0</v>
      </c>
      <c r="I201" s="93">
        <v>1</v>
      </c>
      <c r="J201" s="93">
        <v>1</v>
      </c>
      <c r="K201" s="93">
        <v>0</v>
      </c>
      <c r="L201" s="93">
        <v>1</v>
      </c>
      <c r="M201" s="93">
        <v>1</v>
      </c>
      <c r="N201" s="93">
        <v>0</v>
      </c>
      <c r="O201" s="93">
        <v>1</v>
      </c>
      <c r="P201" s="93"/>
      <c r="Q201" s="93"/>
      <c r="R201" s="93"/>
      <c r="S201" s="93"/>
    </row>
    <row r="202" spans="1:19" x14ac:dyDescent="0.25">
      <c r="A202" s="93" t="s">
        <v>755</v>
      </c>
      <c r="B202" s="93">
        <v>1</v>
      </c>
      <c r="C202" s="93">
        <v>0</v>
      </c>
      <c r="D202" s="93">
        <v>0</v>
      </c>
      <c r="E202" s="93">
        <v>1</v>
      </c>
      <c r="F202" s="93">
        <v>1</v>
      </c>
      <c r="G202" s="93">
        <v>0</v>
      </c>
      <c r="H202" s="93">
        <v>0</v>
      </c>
      <c r="I202" s="93">
        <v>0</v>
      </c>
      <c r="J202" s="93">
        <v>1</v>
      </c>
      <c r="K202" s="93">
        <v>1</v>
      </c>
      <c r="L202" s="93">
        <v>0</v>
      </c>
      <c r="M202" s="93">
        <v>0</v>
      </c>
      <c r="N202" s="93">
        <v>1</v>
      </c>
      <c r="O202" s="93">
        <v>1</v>
      </c>
      <c r="P202" s="93"/>
      <c r="Q202" s="93"/>
      <c r="R202" s="93"/>
      <c r="S202" s="93"/>
    </row>
    <row r="203" spans="1:19" x14ac:dyDescent="0.25">
      <c r="A203" s="93" t="s">
        <v>756</v>
      </c>
      <c r="B203" s="93">
        <v>0</v>
      </c>
      <c r="C203" s="93">
        <v>0</v>
      </c>
      <c r="D203" s="93">
        <v>0</v>
      </c>
      <c r="E203" s="93">
        <v>0</v>
      </c>
      <c r="F203" s="93">
        <v>0</v>
      </c>
      <c r="G203" s="93">
        <v>0</v>
      </c>
      <c r="H203" s="93">
        <v>0</v>
      </c>
      <c r="I203" s="93">
        <v>0</v>
      </c>
      <c r="J203" s="93">
        <v>1</v>
      </c>
      <c r="K203" s="93">
        <v>1</v>
      </c>
      <c r="L203" s="93">
        <v>1</v>
      </c>
      <c r="M203" s="93">
        <v>1</v>
      </c>
      <c r="N203" s="93">
        <v>0</v>
      </c>
      <c r="O203" s="93">
        <v>1</v>
      </c>
      <c r="P203" s="93"/>
      <c r="Q203" s="93"/>
      <c r="R203" s="93"/>
      <c r="S203" s="93"/>
    </row>
    <row r="204" spans="1:19" x14ac:dyDescent="0.25">
      <c r="A204" s="93" t="s">
        <v>757</v>
      </c>
      <c r="B204" s="93">
        <v>1</v>
      </c>
      <c r="C204" s="93">
        <v>0</v>
      </c>
      <c r="D204" s="93">
        <v>0</v>
      </c>
      <c r="E204" s="93">
        <v>1</v>
      </c>
      <c r="F204" s="93">
        <v>0</v>
      </c>
      <c r="G204" s="93">
        <v>0</v>
      </c>
      <c r="H204" s="93">
        <v>1</v>
      </c>
      <c r="I204" s="93">
        <v>0</v>
      </c>
      <c r="J204" s="93">
        <v>0</v>
      </c>
      <c r="K204" s="93">
        <v>1</v>
      </c>
      <c r="L204" s="93">
        <v>1</v>
      </c>
      <c r="M204" s="93">
        <v>0</v>
      </c>
      <c r="N204" s="93">
        <v>1</v>
      </c>
      <c r="O204" s="93">
        <v>0</v>
      </c>
      <c r="P204" s="93"/>
      <c r="Q204" s="93"/>
      <c r="R204" s="93"/>
      <c r="S204" s="93"/>
    </row>
    <row r="205" spans="1:19" x14ac:dyDescent="0.25">
      <c r="A205" s="93" t="s">
        <v>758</v>
      </c>
      <c r="B205" s="93">
        <v>0</v>
      </c>
      <c r="C205" s="93">
        <v>1</v>
      </c>
      <c r="D205" s="93">
        <v>0</v>
      </c>
      <c r="E205" s="93">
        <v>0</v>
      </c>
      <c r="F205" s="93">
        <v>0</v>
      </c>
      <c r="G205" s="93">
        <v>0</v>
      </c>
      <c r="H205" s="93">
        <v>0</v>
      </c>
      <c r="I205" s="93">
        <v>1</v>
      </c>
      <c r="J205" s="93">
        <v>1</v>
      </c>
      <c r="K205" s="93">
        <v>1</v>
      </c>
      <c r="L205" s="93">
        <v>1</v>
      </c>
      <c r="M205" s="93">
        <v>1</v>
      </c>
      <c r="N205" s="93">
        <v>0</v>
      </c>
      <c r="O205" s="93">
        <v>0</v>
      </c>
      <c r="P205" s="93"/>
      <c r="Q205" s="93"/>
      <c r="R205" s="93"/>
      <c r="S205" s="93"/>
    </row>
    <row r="206" spans="1:19" x14ac:dyDescent="0.25">
      <c r="A206" s="93" t="s">
        <v>759</v>
      </c>
      <c r="B206" s="93">
        <v>1</v>
      </c>
      <c r="C206" s="93">
        <v>0</v>
      </c>
      <c r="D206" s="93">
        <v>0</v>
      </c>
      <c r="E206" s="93">
        <v>1</v>
      </c>
      <c r="F206" s="93">
        <v>0</v>
      </c>
      <c r="G206" s="93">
        <v>0</v>
      </c>
      <c r="H206" s="93">
        <v>0</v>
      </c>
      <c r="I206" s="93">
        <v>1</v>
      </c>
      <c r="J206" s="93">
        <v>1</v>
      </c>
      <c r="K206" s="93">
        <v>0</v>
      </c>
      <c r="L206" s="93">
        <v>1</v>
      </c>
      <c r="M206" s="93">
        <v>0</v>
      </c>
      <c r="N206" s="93">
        <v>0</v>
      </c>
      <c r="O206" s="93">
        <v>0</v>
      </c>
      <c r="P206" s="93"/>
      <c r="Q206" s="93"/>
      <c r="R206" s="93"/>
      <c r="S206" s="93"/>
    </row>
    <row r="207" spans="1:19" x14ac:dyDescent="0.25">
      <c r="A207" s="93" t="s">
        <v>760</v>
      </c>
      <c r="B207" s="93">
        <v>0</v>
      </c>
      <c r="C207" s="93">
        <v>0</v>
      </c>
      <c r="D207" s="93">
        <v>0</v>
      </c>
      <c r="E207" s="93">
        <v>1</v>
      </c>
      <c r="F207" s="93">
        <v>0</v>
      </c>
      <c r="G207" s="93">
        <v>1</v>
      </c>
      <c r="H207" s="93">
        <v>0</v>
      </c>
      <c r="I207" s="93">
        <v>1</v>
      </c>
      <c r="J207" s="93">
        <v>1</v>
      </c>
      <c r="K207" s="93">
        <v>1</v>
      </c>
      <c r="L207" s="93">
        <v>0</v>
      </c>
      <c r="M207" s="93">
        <v>0</v>
      </c>
      <c r="N207" s="93">
        <v>1</v>
      </c>
      <c r="O207" s="93">
        <v>1</v>
      </c>
      <c r="P207" s="93"/>
      <c r="Q207" s="93"/>
      <c r="R207" s="93"/>
      <c r="S207" s="93"/>
    </row>
    <row r="208" spans="1:19" x14ac:dyDescent="0.25">
      <c r="A208" s="93" t="s">
        <v>761</v>
      </c>
      <c r="B208" s="93">
        <v>0</v>
      </c>
      <c r="C208" s="93">
        <v>0</v>
      </c>
      <c r="D208" s="93">
        <v>0</v>
      </c>
      <c r="E208" s="93">
        <v>1</v>
      </c>
      <c r="F208" s="93">
        <v>0</v>
      </c>
      <c r="G208" s="93">
        <v>0</v>
      </c>
      <c r="H208" s="93">
        <v>0</v>
      </c>
      <c r="I208" s="93">
        <v>1</v>
      </c>
      <c r="J208" s="93">
        <v>1</v>
      </c>
      <c r="K208" s="93">
        <v>1</v>
      </c>
      <c r="L208" s="93">
        <v>1</v>
      </c>
      <c r="M208" s="93">
        <v>0</v>
      </c>
      <c r="N208" s="93">
        <v>0</v>
      </c>
      <c r="O208" s="93">
        <v>1</v>
      </c>
      <c r="P208" s="93"/>
      <c r="Q208" s="93"/>
      <c r="R208" s="93"/>
      <c r="S208" s="93"/>
    </row>
    <row r="209" spans="1:19" x14ac:dyDescent="0.25">
      <c r="A209" s="93" t="s">
        <v>762</v>
      </c>
      <c r="B209" s="93">
        <v>1</v>
      </c>
      <c r="C209" s="93">
        <v>0</v>
      </c>
      <c r="D209" s="93">
        <v>1</v>
      </c>
      <c r="E209" s="93">
        <v>1</v>
      </c>
      <c r="F209" s="93">
        <v>0</v>
      </c>
      <c r="G209" s="93">
        <v>0</v>
      </c>
      <c r="H209" s="93">
        <v>1</v>
      </c>
      <c r="I209" s="93">
        <v>0</v>
      </c>
      <c r="J209" s="93">
        <v>0</v>
      </c>
      <c r="K209" s="93">
        <v>0</v>
      </c>
      <c r="L209" s="93">
        <v>0</v>
      </c>
      <c r="M209" s="93">
        <v>0</v>
      </c>
      <c r="N209" s="93">
        <v>0</v>
      </c>
      <c r="O209" s="93">
        <v>1</v>
      </c>
      <c r="P209" s="93"/>
      <c r="Q209" s="93"/>
      <c r="R209" s="93"/>
      <c r="S209" s="93"/>
    </row>
    <row r="210" spans="1:19" x14ac:dyDescent="0.25">
      <c r="A210" s="93" t="s">
        <v>763</v>
      </c>
      <c r="B210" s="93">
        <v>0</v>
      </c>
      <c r="C210" s="93">
        <v>1</v>
      </c>
      <c r="D210" s="93">
        <v>0</v>
      </c>
      <c r="E210" s="93">
        <v>0</v>
      </c>
      <c r="F210" s="93">
        <v>0</v>
      </c>
      <c r="G210" s="93">
        <v>0</v>
      </c>
      <c r="H210" s="93">
        <v>0</v>
      </c>
      <c r="I210" s="93">
        <v>0</v>
      </c>
      <c r="J210" s="93">
        <v>0</v>
      </c>
      <c r="K210" s="93">
        <v>1</v>
      </c>
      <c r="L210" s="93">
        <v>1</v>
      </c>
      <c r="M210" s="93">
        <v>0</v>
      </c>
      <c r="N210" s="93">
        <v>0</v>
      </c>
      <c r="O210" s="93">
        <v>0</v>
      </c>
      <c r="P210" s="93"/>
      <c r="Q210" s="93"/>
      <c r="R210" s="93"/>
      <c r="S210" s="93"/>
    </row>
    <row r="211" spans="1:19" x14ac:dyDescent="0.25">
      <c r="A211" s="93"/>
      <c r="B211" s="93"/>
      <c r="C211" s="93"/>
      <c r="D211" s="93"/>
      <c r="E211" s="93"/>
      <c r="F211" s="93"/>
      <c r="G211" s="93"/>
      <c r="H211" s="93"/>
      <c r="I211" s="93"/>
      <c r="J211" s="93"/>
      <c r="K211" s="93"/>
      <c r="L211" s="93"/>
      <c r="M211" s="93"/>
      <c r="N211" s="93"/>
      <c r="O211" s="93"/>
    </row>
    <row r="212" spans="1:19" x14ac:dyDescent="0.25">
      <c r="A212" s="93"/>
      <c r="B212" s="93"/>
      <c r="C212" s="93"/>
      <c r="D212" s="93"/>
      <c r="E212" s="93"/>
      <c r="F212" s="93"/>
      <c r="G212" s="93"/>
      <c r="H212" s="93"/>
      <c r="I212" s="93"/>
      <c r="J212" s="93"/>
      <c r="K212" s="93"/>
      <c r="L212" s="93"/>
      <c r="M212" s="93"/>
      <c r="N212" s="93"/>
      <c r="O212" s="93"/>
    </row>
    <row r="213" spans="1:19" x14ac:dyDescent="0.25">
      <c r="A213" s="93"/>
      <c r="B213" s="93"/>
      <c r="C213" s="93"/>
      <c r="D213" s="93"/>
      <c r="E213" s="93"/>
      <c r="F213" s="93"/>
      <c r="G213" s="93"/>
      <c r="H213" s="93"/>
      <c r="I213" s="93"/>
      <c r="J213" s="93"/>
      <c r="K213" s="93"/>
      <c r="L213" s="93"/>
      <c r="M213" s="93"/>
      <c r="N213" s="93"/>
      <c r="O213" s="93"/>
    </row>
    <row r="214" spans="1:19" x14ac:dyDescent="0.25">
      <c r="A214" s="93"/>
      <c r="B214" s="93"/>
      <c r="C214" s="93"/>
      <c r="D214" s="93"/>
      <c r="E214" s="93"/>
      <c r="F214" s="93"/>
      <c r="G214" s="93"/>
      <c r="H214" s="93"/>
      <c r="I214" s="93"/>
      <c r="J214" s="93"/>
      <c r="K214" s="93"/>
      <c r="L214" s="93"/>
      <c r="M214" s="93"/>
      <c r="N214" s="93"/>
      <c r="O214" s="93"/>
    </row>
    <row r="215" spans="1:19" x14ac:dyDescent="0.25">
      <c r="A215" s="93"/>
      <c r="B215" s="93"/>
      <c r="C215" s="93"/>
      <c r="D215" s="93"/>
      <c r="E215" s="93"/>
      <c r="F215" s="93"/>
      <c r="G215" s="93"/>
      <c r="H215" s="93"/>
      <c r="I215" s="93"/>
      <c r="J215" s="93"/>
      <c r="K215" s="93"/>
      <c r="L215" s="93"/>
      <c r="M215" s="93"/>
      <c r="N215" s="93"/>
      <c r="O215" s="93"/>
    </row>
    <row r="216" spans="1:19" x14ac:dyDescent="0.25">
      <c r="A216" s="93"/>
      <c r="B216" s="93"/>
      <c r="C216" s="93"/>
      <c r="D216" s="93"/>
      <c r="E216" s="93"/>
      <c r="F216" s="93"/>
      <c r="G216" s="93"/>
      <c r="H216" s="93"/>
      <c r="I216" s="93"/>
      <c r="J216" s="93"/>
      <c r="K216" s="93"/>
      <c r="L216" s="93"/>
      <c r="M216" s="93"/>
      <c r="N216" s="93"/>
      <c r="O216" s="93"/>
    </row>
    <row r="217" spans="1:19" x14ac:dyDescent="0.25">
      <c r="A217" s="93"/>
      <c r="B217" s="93"/>
      <c r="C217" s="93"/>
      <c r="D217" s="93"/>
      <c r="E217" s="93"/>
      <c r="F217" s="93"/>
      <c r="G217" s="93"/>
      <c r="H217" s="93"/>
      <c r="I217" s="93"/>
      <c r="J217" s="93"/>
      <c r="K217" s="93"/>
      <c r="L217" s="93"/>
      <c r="M217" s="93"/>
      <c r="N217" s="93"/>
      <c r="O217" s="93"/>
    </row>
    <row r="218" spans="1:19" x14ac:dyDescent="0.25">
      <c r="A218" s="93"/>
      <c r="B218" s="93"/>
      <c r="C218" s="93"/>
      <c r="D218" s="93"/>
      <c r="E218" s="93"/>
      <c r="F218" s="93"/>
      <c r="G218" s="93"/>
      <c r="H218" s="93"/>
      <c r="I218" s="93"/>
      <c r="J218" s="93"/>
      <c r="K218" s="93"/>
      <c r="L218" s="93"/>
      <c r="M218" s="93"/>
      <c r="N218" s="93"/>
      <c r="O218" s="93"/>
    </row>
    <row r="219" spans="1:19" x14ac:dyDescent="0.25">
      <c r="A219" s="93"/>
      <c r="B219" s="93"/>
      <c r="C219" s="93"/>
      <c r="D219" s="93"/>
      <c r="E219" s="93"/>
      <c r="F219" s="93"/>
      <c r="G219" s="93"/>
      <c r="H219" s="93"/>
      <c r="I219" s="93"/>
      <c r="J219" s="93"/>
      <c r="K219" s="93"/>
      <c r="L219" s="93"/>
      <c r="M219" s="93"/>
      <c r="N219" s="93"/>
      <c r="O219" s="93"/>
    </row>
    <row r="220" spans="1:19" x14ac:dyDescent="0.25">
      <c r="A220" s="93"/>
      <c r="B220" s="93"/>
      <c r="C220" s="93"/>
      <c r="D220" s="93"/>
      <c r="E220" s="93"/>
      <c r="F220" s="93"/>
      <c r="G220" s="93"/>
      <c r="H220" s="93"/>
      <c r="I220" s="93"/>
      <c r="J220" s="93"/>
      <c r="K220" s="93"/>
      <c r="L220" s="93"/>
      <c r="M220" s="93"/>
      <c r="N220" s="93"/>
      <c r="O220" s="93"/>
    </row>
    <row r="221" spans="1:19" x14ac:dyDescent="0.25">
      <c r="A221" s="93"/>
      <c r="B221" s="93"/>
      <c r="C221" s="93"/>
      <c r="D221" s="93"/>
      <c r="E221" s="93"/>
      <c r="F221" s="93"/>
      <c r="G221" s="93"/>
      <c r="H221" s="93"/>
      <c r="I221" s="93"/>
      <c r="J221" s="93"/>
      <c r="K221" s="93"/>
      <c r="L221" s="93"/>
      <c r="M221" s="93"/>
      <c r="N221" s="93"/>
      <c r="O221" s="93"/>
    </row>
    <row r="222" spans="1:19" x14ac:dyDescent="0.25">
      <c r="A222" s="93"/>
      <c r="B222" s="93"/>
      <c r="C222" s="93"/>
      <c r="D222" s="93"/>
      <c r="E222" s="93"/>
      <c r="F222" s="93"/>
      <c r="G222" s="93"/>
      <c r="H222" s="93"/>
      <c r="I222" s="93"/>
      <c r="J222" s="93"/>
      <c r="K222" s="93"/>
      <c r="L222" s="93"/>
      <c r="M222" s="93"/>
      <c r="N222" s="93"/>
      <c r="O222" s="93"/>
    </row>
    <row r="223" spans="1:19" x14ac:dyDescent="0.25">
      <c r="A223" s="93"/>
      <c r="B223" s="93"/>
      <c r="C223" s="93"/>
      <c r="D223" s="93"/>
      <c r="E223" s="93"/>
      <c r="F223" s="93"/>
      <c r="G223" s="93"/>
      <c r="H223" s="93"/>
      <c r="I223" s="93"/>
      <c r="J223" s="93"/>
      <c r="K223" s="93"/>
      <c r="L223" s="93"/>
      <c r="M223" s="93"/>
      <c r="N223" s="93"/>
      <c r="O223" s="93"/>
    </row>
    <row r="224" spans="1:19" x14ac:dyDescent="0.25">
      <c r="A224" s="93"/>
      <c r="B224" s="93"/>
      <c r="C224" s="93"/>
      <c r="D224" s="93"/>
      <c r="E224" s="93"/>
      <c r="F224" s="93"/>
      <c r="G224" s="93"/>
      <c r="H224" s="93"/>
      <c r="I224" s="93"/>
      <c r="J224" s="93"/>
      <c r="K224" s="93"/>
      <c r="L224" s="93"/>
      <c r="M224" s="93"/>
      <c r="N224" s="93"/>
      <c r="O224" s="93"/>
    </row>
    <row r="225" spans="1:15" x14ac:dyDescent="0.25">
      <c r="A225" s="93"/>
      <c r="B225" s="93"/>
      <c r="C225" s="93"/>
      <c r="D225" s="93"/>
      <c r="E225" s="93"/>
      <c r="F225" s="93"/>
      <c r="G225" s="93"/>
      <c r="H225" s="93"/>
      <c r="I225" s="93"/>
      <c r="J225" s="93"/>
      <c r="K225" s="93"/>
      <c r="L225" s="93"/>
      <c r="M225" s="93"/>
      <c r="N225" s="93"/>
      <c r="O225" s="93"/>
    </row>
    <row r="226" spans="1:15" x14ac:dyDescent="0.25">
      <c r="A226" s="93"/>
      <c r="B226" s="93"/>
      <c r="C226" s="93"/>
      <c r="D226" s="93"/>
      <c r="E226" s="93"/>
      <c r="F226" s="93"/>
      <c r="G226" s="93"/>
      <c r="H226" s="93"/>
      <c r="I226" s="93"/>
      <c r="J226" s="93"/>
      <c r="K226" s="93"/>
      <c r="L226" s="93"/>
      <c r="M226" s="93"/>
      <c r="N226" s="93"/>
      <c r="O226" s="93"/>
    </row>
    <row r="227" spans="1:15" x14ac:dyDescent="0.25">
      <c r="A227" s="93"/>
      <c r="B227" s="93"/>
      <c r="C227" s="93"/>
      <c r="D227" s="93"/>
      <c r="E227" s="93"/>
      <c r="F227" s="93"/>
      <c r="G227" s="93"/>
      <c r="H227" s="93"/>
      <c r="I227" s="93"/>
      <c r="J227" s="93"/>
      <c r="K227" s="93"/>
      <c r="L227" s="93"/>
      <c r="M227" s="93"/>
      <c r="N227" s="93"/>
      <c r="O227" s="93"/>
    </row>
    <row r="228" spans="1:15" x14ac:dyDescent="0.25">
      <c r="A228" s="93"/>
      <c r="B228" s="93"/>
      <c r="C228" s="93"/>
      <c r="D228" s="93"/>
      <c r="E228" s="93"/>
      <c r="F228" s="93"/>
      <c r="G228" s="93"/>
      <c r="H228" s="93"/>
      <c r="I228" s="93"/>
      <c r="J228" s="93"/>
      <c r="K228" s="93"/>
      <c r="L228" s="93"/>
      <c r="M228" s="93"/>
      <c r="N228" s="93"/>
      <c r="O228" s="93"/>
    </row>
    <row r="229" spans="1:15" x14ac:dyDescent="0.25">
      <c r="A229" s="93"/>
      <c r="B229" s="93"/>
      <c r="C229" s="93"/>
      <c r="D229" s="93"/>
      <c r="E229" s="93"/>
      <c r="F229" s="93"/>
      <c r="G229" s="93"/>
      <c r="H229" s="93"/>
      <c r="I229" s="93"/>
      <c r="J229" s="93"/>
      <c r="K229" s="93"/>
      <c r="L229" s="93"/>
      <c r="M229" s="93"/>
      <c r="N229" s="93"/>
      <c r="O229" s="93"/>
    </row>
    <row r="230" spans="1:15" x14ac:dyDescent="0.25">
      <c r="A230" s="93"/>
      <c r="B230" s="93"/>
      <c r="C230" s="93"/>
      <c r="D230" s="93"/>
      <c r="E230" s="93"/>
      <c r="F230" s="93"/>
      <c r="G230" s="93"/>
      <c r="H230" s="93"/>
      <c r="I230" s="93"/>
      <c r="J230" s="93"/>
      <c r="K230" s="93"/>
      <c r="L230" s="93"/>
      <c r="M230" s="93"/>
      <c r="N230" s="93"/>
      <c r="O230" s="93"/>
    </row>
    <row r="231" spans="1:15" x14ac:dyDescent="0.25">
      <c r="A231" s="93"/>
      <c r="B231" s="93"/>
      <c r="C231" s="93"/>
      <c r="D231" s="93"/>
      <c r="E231" s="93"/>
      <c r="F231" s="93"/>
      <c r="G231" s="93"/>
      <c r="H231" s="93"/>
      <c r="I231" s="93"/>
      <c r="J231" s="93"/>
      <c r="K231" s="93"/>
      <c r="L231" s="93"/>
      <c r="M231" s="93"/>
      <c r="N231" s="93"/>
      <c r="O231" s="93"/>
    </row>
    <row r="232" spans="1:15" x14ac:dyDescent="0.25">
      <c r="A232" s="93"/>
      <c r="B232" s="93"/>
      <c r="C232" s="93"/>
      <c r="D232" s="93"/>
      <c r="E232" s="93"/>
      <c r="F232" s="93"/>
      <c r="G232" s="93"/>
      <c r="H232" s="93"/>
      <c r="I232" s="93"/>
      <c r="J232" s="93"/>
      <c r="K232" s="93"/>
      <c r="L232" s="93"/>
      <c r="M232" s="93"/>
      <c r="N232" s="93"/>
      <c r="O232" s="93"/>
    </row>
    <row r="233" spans="1:15" x14ac:dyDescent="0.25">
      <c r="A233" s="93"/>
      <c r="B233" s="93"/>
      <c r="C233" s="93"/>
      <c r="D233" s="93"/>
      <c r="E233" s="93"/>
      <c r="F233" s="93"/>
      <c r="G233" s="93"/>
      <c r="H233" s="93"/>
      <c r="I233" s="93"/>
      <c r="J233" s="93"/>
      <c r="K233" s="93"/>
      <c r="L233" s="93"/>
      <c r="M233" s="93"/>
      <c r="N233" s="93"/>
      <c r="O233" s="93"/>
    </row>
    <row r="234" spans="1:15" x14ac:dyDescent="0.25">
      <c r="A234" s="93"/>
      <c r="B234" s="93"/>
      <c r="C234" s="93"/>
      <c r="D234" s="93"/>
      <c r="E234" s="93"/>
      <c r="F234" s="93"/>
      <c r="G234" s="93"/>
      <c r="H234" s="93"/>
      <c r="I234" s="93"/>
      <c r="J234" s="93"/>
      <c r="K234" s="93"/>
      <c r="L234" s="93"/>
      <c r="M234" s="93"/>
      <c r="N234" s="93"/>
      <c r="O234" s="93"/>
    </row>
    <row r="235" spans="1:15" x14ac:dyDescent="0.25">
      <c r="A235" s="93"/>
      <c r="B235" s="93"/>
      <c r="C235" s="93"/>
      <c r="D235" s="93"/>
      <c r="E235" s="93"/>
      <c r="F235" s="93"/>
      <c r="G235" s="93"/>
      <c r="H235" s="93"/>
      <c r="I235" s="93"/>
      <c r="J235" s="93"/>
      <c r="K235" s="93"/>
      <c r="L235" s="93"/>
      <c r="M235" s="93"/>
      <c r="N235" s="93"/>
      <c r="O235" s="93"/>
    </row>
    <row r="236" spans="1:15" x14ac:dyDescent="0.25">
      <c r="A236" s="93"/>
      <c r="B236" s="93"/>
      <c r="C236" s="93"/>
      <c r="D236" s="93"/>
      <c r="E236" s="93"/>
      <c r="F236" s="93"/>
      <c r="G236" s="93"/>
      <c r="H236" s="93"/>
      <c r="I236" s="93"/>
      <c r="J236" s="93"/>
      <c r="K236" s="93"/>
      <c r="L236" s="93"/>
      <c r="M236" s="93"/>
      <c r="N236" s="93"/>
      <c r="O236" s="93"/>
    </row>
    <row r="237" spans="1:15" x14ac:dyDescent="0.25">
      <c r="A237" s="93"/>
      <c r="B237" s="93"/>
      <c r="C237" s="93"/>
      <c r="D237" s="93"/>
      <c r="E237" s="93"/>
      <c r="F237" s="93"/>
      <c r="G237" s="93"/>
      <c r="H237" s="93"/>
      <c r="I237" s="93"/>
      <c r="J237" s="93"/>
      <c r="K237" s="93"/>
      <c r="L237" s="93"/>
      <c r="M237" s="93"/>
      <c r="N237" s="93"/>
      <c r="O237" s="93"/>
    </row>
    <row r="238" spans="1:15" x14ac:dyDescent="0.25">
      <c r="A238" s="93"/>
      <c r="B238" s="93"/>
      <c r="C238" s="93"/>
      <c r="D238" s="93"/>
      <c r="E238" s="93"/>
      <c r="F238" s="93"/>
      <c r="G238" s="93"/>
      <c r="H238" s="93"/>
      <c r="I238" s="93"/>
      <c r="J238" s="93"/>
      <c r="K238" s="93"/>
      <c r="L238" s="93"/>
      <c r="M238" s="93"/>
      <c r="N238" s="93"/>
      <c r="O238" s="93"/>
    </row>
    <row r="239" spans="1:15" x14ac:dyDescent="0.25">
      <c r="A239" s="93"/>
      <c r="B239" s="93"/>
      <c r="C239" s="93"/>
      <c r="D239" s="93"/>
      <c r="E239" s="93"/>
      <c r="F239" s="93"/>
      <c r="G239" s="93"/>
      <c r="H239" s="93"/>
      <c r="I239" s="93"/>
      <c r="J239" s="93"/>
      <c r="K239" s="93"/>
      <c r="L239" s="93"/>
      <c r="M239" s="93"/>
      <c r="N239" s="93"/>
      <c r="O239" s="93"/>
    </row>
    <row r="240" spans="1:15" x14ac:dyDescent="0.25">
      <c r="A240" s="93"/>
      <c r="B240" s="93"/>
      <c r="C240" s="93"/>
      <c r="D240" s="93"/>
      <c r="E240" s="93"/>
      <c r="F240" s="93"/>
      <c r="G240" s="93"/>
      <c r="H240" s="93"/>
      <c r="I240" s="93"/>
      <c r="J240" s="93"/>
      <c r="K240" s="93"/>
      <c r="L240" s="93"/>
      <c r="M240" s="93"/>
      <c r="N240" s="93"/>
      <c r="O240" s="93"/>
    </row>
    <row r="241" spans="1:15" x14ac:dyDescent="0.25">
      <c r="A241" s="93"/>
      <c r="B241" s="93"/>
      <c r="C241" s="93"/>
      <c r="D241" s="93"/>
      <c r="E241" s="93"/>
      <c r="F241" s="93"/>
      <c r="G241" s="93"/>
      <c r="H241" s="93"/>
      <c r="I241" s="93"/>
      <c r="J241" s="93"/>
      <c r="K241" s="93"/>
      <c r="L241" s="93"/>
      <c r="M241" s="93"/>
      <c r="N241" s="93"/>
      <c r="O241" s="93"/>
    </row>
    <row r="242" spans="1:15" x14ac:dyDescent="0.25">
      <c r="A242" s="93"/>
      <c r="B242" s="93"/>
      <c r="C242" s="93"/>
      <c r="D242" s="93"/>
      <c r="E242" s="93"/>
      <c r="F242" s="93"/>
      <c r="G242" s="93"/>
      <c r="H242" s="93"/>
      <c r="I242" s="93"/>
      <c r="J242" s="93"/>
      <c r="K242" s="93"/>
      <c r="L242" s="93"/>
      <c r="M242" s="93"/>
      <c r="N242" s="93"/>
      <c r="O242" s="93"/>
    </row>
    <row r="243" spans="1:15" x14ac:dyDescent="0.25">
      <c r="A243" s="93"/>
      <c r="B243" s="93"/>
      <c r="C243" s="93"/>
      <c r="D243" s="93"/>
      <c r="E243" s="93"/>
      <c r="F243" s="93"/>
      <c r="G243" s="93"/>
      <c r="H243" s="93"/>
      <c r="I243" s="93"/>
      <c r="J243" s="93"/>
      <c r="K243" s="93"/>
      <c r="L243" s="93"/>
      <c r="M243" s="93"/>
      <c r="N243" s="93"/>
      <c r="O243" s="93"/>
    </row>
    <row r="244" spans="1:15" x14ac:dyDescent="0.25">
      <c r="A244" s="93"/>
      <c r="B244" s="93"/>
      <c r="C244" s="93"/>
      <c r="D244" s="93"/>
      <c r="E244" s="93"/>
      <c r="F244" s="93"/>
      <c r="G244" s="93"/>
      <c r="H244" s="93"/>
      <c r="I244" s="93"/>
      <c r="J244" s="93"/>
      <c r="K244" s="93"/>
      <c r="L244" s="93"/>
      <c r="M244" s="93"/>
      <c r="N244" s="93"/>
      <c r="O244" s="93"/>
    </row>
    <row r="245" spans="1:15" x14ac:dyDescent="0.25">
      <c r="A245" s="93"/>
      <c r="B245" s="93"/>
      <c r="C245" s="93"/>
      <c r="D245" s="93"/>
      <c r="E245" s="93"/>
      <c r="F245" s="93"/>
      <c r="G245" s="93"/>
      <c r="H245" s="93"/>
      <c r="I245" s="93"/>
      <c r="J245" s="93"/>
      <c r="K245" s="93"/>
      <c r="L245" s="93"/>
      <c r="M245" s="93"/>
      <c r="N245" s="93"/>
      <c r="O245" s="93"/>
    </row>
    <row r="246" spans="1:15" x14ac:dyDescent="0.25">
      <c r="A246" s="93"/>
      <c r="B246" s="93"/>
      <c r="C246" s="93"/>
      <c r="D246" s="93"/>
      <c r="E246" s="93"/>
      <c r="F246" s="93"/>
      <c r="G246" s="93"/>
      <c r="H246" s="93"/>
      <c r="I246" s="93"/>
      <c r="J246" s="93"/>
      <c r="K246" s="93"/>
      <c r="L246" s="93"/>
      <c r="M246" s="93"/>
      <c r="N246" s="93"/>
      <c r="O246" s="93"/>
    </row>
    <row r="247" spans="1:15" x14ac:dyDescent="0.25">
      <c r="A247" s="93"/>
      <c r="B247" s="93"/>
      <c r="C247" s="93"/>
      <c r="D247" s="93"/>
      <c r="E247" s="93"/>
      <c r="F247" s="93"/>
      <c r="G247" s="93"/>
      <c r="H247" s="93"/>
      <c r="I247" s="93"/>
      <c r="J247" s="93"/>
      <c r="K247" s="93"/>
      <c r="L247" s="93"/>
      <c r="M247" s="93"/>
      <c r="N247" s="93"/>
      <c r="O247" s="93"/>
    </row>
    <row r="248" spans="1:15" x14ac:dyDescent="0.25">
      <c r="A248" s="93"/>
      <c r="B248" s="93"/>
      <c r="C248" s="93"/>
      <c r="D248" s="93"/>
      <c r="E248" s="93"/>
      <c r="F248" s="93"/>
      <c r="G248" s="93"/>
      <c r="H248" s="93"/>
      <c r="I248" s="93"/>
      <c r="J248" s="93"/>
      <c r="K248" s="93"/>
      <c r="L248" s="93"/>
      <c r="M248" s="93"/>
      <c r="N248" s="93"/>
      <c r="O248" s="93"/>
    </row>
    <row r="249" spans="1:15" x14ac:dyDescent="0.25">
      <c r="A249" s="93"/>
      <c r="B249" s="93"/>
      <c r="C249" s="93"/>
      <c r="D249" s="93"/>
      <c r="E249" s="93"/>
      <c r="F249" s="93"/>
      <c r="G249" s="93"/>
      <c r="H249" s="93"/>
      <c r="I249" s="93"/>
      <c r="J249" s="93"/>
      <c r="K249" s="93"/>
      <c r="L249" s="93"/>
      <c r="M249" s="93"/>
      <c r="N249" s="93"/>
      <c r="O249" s="93"/>
    </row>
    <row r="250" spans="1:15" x14ac:dyDescent="0.25">
      <c r="A250" s="93"/>
      <c r="B250" s="93"/>
      <c r="C250" s="93"/>
      <c r="D250" s="93"/>
      <c r="E250" s="93"/>
      <c r="F250" s="93"/>
      <c r="G250" s="93"/>
      <c r="H250" s="93"/>
      <c r="I250" s="93"/>
      <c r="J250" s="93"/>
      <c r="K250" s="93"/>
      <c r="L250" s="93"/>
      <c r="M250" s="93"/>
      <c r="N250" s="93"/>
      <c r="O250" s="93"/>
    </row>
    <row r="251" spans="1:15" x14ac:dyDescent="0.25">
      <c r="A251" s="93"/>
      <c r="B251" s="93"/>
      <c r="C251" s="93"/>
      <c r="D251" s="93"/>
      <c r="E251" s="93"/>
      <c r="F251" s="93"/>
      <c r="G251" s="93"/>
      <c r="H251" s="93"/>
      <c r="I251" s="93"/>
      <c r="J251" s="93"/>
      <c r="K251" s="93"/>
      <c r="L251" s="93"/>
      <c r="M251" s="93"/>
      <c r="N251" s="93"/>
      <c r="O251" s="93"/>
    </row>
    <row r="252" spans="1:15" x14ac:dyDescent="0.25">
      <c r="A252" s="93"/>
      <c r="B252" s="93"/>
      <c r="C252" s="93"/>
      <c r="D252" s="93"/>
      <c r="E252" s="93"/>
      <c r="F252" s="93"/>
      <c r="G252" s="93"/>
      <c r="H252" s="93"/>
      <c r="I252" s="93"/>
      <c r="J252" s="93"/>
      <c r="K252" s="93"/>
      <c r="L252" s="93"/>
      <c r="M252" s="93"/>
      <c r="N252" s="93"/>
      <c r="O252" s="93"/>
    </row>
    <row r="253" spans="1:15" x14ac:dyDescent="0.25">
      <c r="A253" s="93"/>
      <c r="B253" s="93"/>
      <c r="C253" s="93"/>
      <c r="D253" s="93"/>
      <c r="E253" s="93"/>
      <c r="F253" s="93"/>
      <c r="G253" s="93"/>
      <c r="H253" s="93"/>
      <c r="I253" s="93"/>
      <c r="J253" s="93"/>
      <c r="K253" s="93"/>
      <c r="L253" s="93"/>
      <c r="M253" s="93"/>
      <c r="N253" s="93"/>
      <c r="O253" s="93"/>
    </row>
    <row r="254" spans="1:15" x14ac:dyDescent="0.25">
      <c r="A254" s="93"/>
      <c r="B254" s="93"/>
      <c r="C254" s="93"/>
      <c r="D254" s="93"/>
      <c r="E254" s="93"/>
      <c r="F254" s="93"/>
      <c r="G254" s="93"/>
      <c r="H254" s="93"/>
      <c r="I254" s="93"/>
      <c r="J254" s="93"/>
      <c r="K254" s="93"/>
      <c r="L254" s="93"/>
      <c r="M254" s="93"/>
      <c r="N254" s="93"/>
      <c r="O254" s="93"/>
    </row>
    <row r="255" spans="1:15" x14ac:dyDescent="0.25">
      <c r="A255" s="93"/>
      <c r="B255" s="93"/>
      <c r="C255" s="93"/>
      <c r="D255" s="93"/>
      <c r="E255" s="93"/>
      <c r="F255" s="93"/>
      <c r="G255" s="93"/>
      <c r="H255" s="93"/>
      <c r="I255" s="93"/>
      <c r="J255" s="93"/>
      <c r="K255" s="93"/>
      <c r="L255" s="93"/>
      <c r="M255" s="93"/>
      <c r="N255" s="93"/>
      <c r="O255" s="93"/>
    </row>
    <row r="256" spans="1:15" x14ac:dyDescent="0.25">
      <c r="A256" s="93"/>
      <c r="B256" s="93"/>
      <c r="C256" s="93"/>
      <c r="D256" s="93"/>
      <c r="E256" s="93"/>
      <c r="F256" s="93"/>
      <c r="G256" s="93"/>
      <c r="H256" s="93"/>
      <c r="I256" s="93"/>
      <c r="J256" s="93"/>
      <c r="K256" s="93"/>
      <c r="L256" s="93"/>
      <c r="M256" s="93"/>
      <c r="N256" s="93"/>
      <c r="O256" s="93"/>
    </row>
    <row r="257" spans="1:15" x14ac:dyDescent="0.25">
      <c r="A257" s="93"/>
      <c r="B257" s="93"/>
      <c r="C257" s="93"/>
      <c r="D257" s="93"/>
      <c r="E257" s="93"/>
      <c r="F257" s="93"/>
      <c r="G257" s="93"/>
      <c r="H257" s="93"/>
      <c r="I257" s="93"/>
      <c r="J257" s="93"/>
      <c r="K257" s="93"/>
      <c r="L257" s="93"/>
      <c r="M257" s="93"/>
      <c r="N257" s="93"/>
      <c r="O257" s="93"/>
    </row>
    <row r="258" spans="1:15" x14ac:dyDescent="0.25">
      <c r="A258" s="93"/>
      <c r="B258" s="93"/>
      <c r="C258" s="93"/>
      <c r="D258" s="93"/>
      <c r="E258" s="93"/>
      <c r="F258" s="93"/>
      <c r="G258" s="93"/>
      <c r="H258" s="93"/>
      <c r="I258" s="93"/>
      <c r="J258" s="93"/>
      <c r="K258" s="93"/>
      <c r="L258" s="93"/>
      <c r="M258" s="93"/>
      <c r="N258" s="93"/>
      <c r="O258" s="93"/>
    </row>
    <row r="259" spans="1:15" x14ac:dyDescent="0.25">
      <c r="A259" s="93"/>
      <c r="B259" s="93"/>
      <c r="C259" s="93"/>
      <c r="D259" s="93"/>
      <c r="E259" s="93"/>
      <c r="F259" s="93"/>
      <c r="G259" s="93"/>
      <c r="H259" s="93"/>
      <c r="I259" s="93"/>
      <c r="J259" s="93"/>
      <c r="K259" s="93"/>
      <c r="L259" s="93"/>
      <c r="M259" s="93"/>
      <c r="N259" s="93"/>
      <c r="O259" s="93"/>
    </row>
    <row r="260" spans="1:15" x14ac:dyDescent="0.25">
      <c r="A260" s="93"/>
      <c r="B260" s="93"/>
      <c r="C260" s="93"/>
      <c r="D260" s="93"/>
      <c r="E260" s="93"/>
      <c r="F260" s="93"/>
      <c r="G260" s="93"/>
      <c r="H260" s="93"/>
      <c r="I260" s="93"/>
      <c r="J260" s="93"/>
      <c r="K260" s="93"/>
      <c r="L260" s="93"/>
      <c r="M260" s="93"/>
      <c r="N260" s="93"/>
      <c r="O260" s="93"/>
    </row>
    <row r="261" spans="1:15" x14ac:dyDescent="0.25">
      <c r="A261" s="93"/>
      <c r="B261" s="93"/>
      <c r="C261" s="93"/>
      <c r="D261" s="93"/>
      <c r="E261" s="93"/>
      <c r="F261" s="93"/>
      <c r="G261" s="93"/>
      <c r="H261" s="93"/>
      <c r="I261" s="93"/>
      <c r="J261" s="93"/>
      <c r="K261" s="93"/>
      <c r="L261" s="93"/>
      <c r="M261" s="93"/>
      <c r="N261" s="93"/>
      <c r="O261" s="93"/>
    </row>
    <row r="262" spans="1:15" x14ac:dyDescent="0.25">
      <c r="A262" s="93"/>
      <c r="B262" s="93"/>
      <c r="C262" s="93"/>
      <c r="D262" s="93"/>
      <c r="E262" s="93"/>
      <c r="F262" s="93"/>
      <c r="G262" s="93"/>
      <c r="H262" s="93"/>
      <c r="I262" s="93"/>
      <c r="J262" s="93"/>
      <c r="K262" s="93"/>
      <c r="L262" s="93"/>
      <c r="M262" s="93"/>
      <c r="N262" s="93"/>
      <c r="O262" s="93"/>
    </row>
    <row r="263" spans="1:15" x14ac:dyDescent="0.25">
      <c r="A263" s="93"/>
      <c r="B263" s="93"/>
      <c r="C263" s="93"/>
      <c r="D263" s="93"/>
      <c r="E263" s="93"/>
      <c r="F263" s="93"/>
      <c r="G263" s="93"/>
      <c r="H263" s="93"/>
      <c r="I263" s="93"/>
      <c r="J263" s="93"/>
      <c r="K263" s="93"/>
      <c r="L263" s="93"/>
      <c r="M263" s="93"/>
      <c r="N263" s="93"/>
      <c r="O263" s="93"/>
    </row>
    <row r="264" spans="1:15" x14ac:dyDescent="0.25">
      <c r="A264" s="93"/>
      <c r="B264" s="93"/>
      <c r="C264" s="93"/>
      <c r="D264" s="93"/>
      <c r="E264" s="93"/>
      <c r="F264" s="93"/>
      <c r="G264" s="93"/>
      <c r="H264" s="93"/>
      <c r="I264" s="93"/>
      <c r="J264" s="93"/>
      <c r="K264" s="93"/>
      <c r="L264" s="93"/>
      <c r="M264" s="93"/>
      <c r="N264" s="93"/>
      <c r="O264" s="93"/>
    </row>
    <row r="265" spans="1:15" x14ac:dyDescent="0.25">
      <c r="A265" s="93"/>
      <c r="B265" s="93"/>
      <c r="C265" s="93"/>
      <c r="D265" s="93"/>
      <c r="E265" s="93"/>
      <c r="F265" s="93"/>
      <c r="G265" s="93"/>
      <c r="H265" s="93"/>
      <c r="I265" s="93"/>
      <c r="J265" s="93"/>
      <c r="K265" s="93"/>
      <c r="L265" s="93"/>
      <c r="M265" s="93"/>
      <c r="N265" s="93"/>
      <c r="O265" s="93"/>
    </row>
    <row r="266" spans="1:15" x14ac:dyDescent="0.25">
      <c r="A266" s="93"/>
      <c r="B266" s="93"/>
      <c r="C266" s="93"/>
      <c r="D266" s="93"/>
      <c r="E266" s="93"/>
      <c r="F266" s="93"/>
      <c r="G266" s="93"/>
      <c r="H266" s="93"/>
      <c r="I266" s="93"/>
      <c r="J266" s="93"/>
      <c r="K266" s="93"/>
      <c r="L266" s="93"/>
      <c r="M266" s="93"/>
      <c r="N266" s="93"/>
      <c r="O266" s="93"/>
    </row>
    <row r="267" spans="1:15" x14ac:dyDescent="0.25">
      <c r="A267" s="93"/>
      <c r="B267" s="93"/>
      <c r="C267" s="93"/>
      <c r="D267" s="93"/>
      <c r="E267" s="93"/>
      <c r="F267" s="93"/>
      <c r="G267" s="93"/>
      <c r="H267" s="93"/>
      <c r="I267" s="93"/>
      <c r="J267" s="93"/>
      <c r="K267" s="93"/>
      <c r="L267" s="93"/>
      <c r="M267" s="93"/>
      <c r="N267" s="93"/>
      <c r="O267" s="93"/>
    </row>
    <row r="268" spans="1:15" x14ac:dyDescent="0.25">
      <c r="A268" s="93"/>
      <c r="B268" s="93"/>
      <c r="C268" s="93"/>
      <c r="D268" s="93"/>
      <c r="E268" s="93"/>
      <c r="F268" s="93"/>
      <c r="G268" s="93"/>
      <c r="H268" s="93"/>
      <c r="I268" s="93"/>
      <c r="J268" s="93"/>
      <c r="K268" s="93"/>
      <c r="L268" s="93"/>
      <c r="M268" s="93"/>
      <c r="N268" s="93"/>
      <c r="O268" s="93"/>
    </row>
    <row r="269" spans="1:15" x14ac:dyDescent="0.25">
      <c r="A269" s="93"/>
      <c r="B269" s="93"/>
      <c r="C269" s="93"/>
      <c r="D269" s="93"/>
      <c r="E269" s="93"/>
      <c r="F269" s="93"/>
      <c r="G269" s="93"/>
      <c r="H269" s="93"/>
      <c r="I269" s="93"/>
      <c r="J269" s="93"/>
      <c r="K269" s="93"/>
      <c r="L269" s="93"/>
      <c r="M269" s="93"/>
      <c r="N269" s="93"/>
      <c r="O269" s="93"/>
    </row>
    <row r="270" spans="1:15" x14ac:dyDescent="0.25">
      <c r="A270" s="93"/>
      <c r="B270" s="93"/>
      <c r="C270" s="93"/>
      <c r="D270" s="93"/>
      <c r="E270" s="93"/>
      <c r="F270" s="93"/>
      <c r="G270" s="93"/>
      <c r="H270" s="93"/>
      <c r="I270" s="93"/>
      <c r="J270" s="93"/>
      <c r="K270" s="93"/>
      <c r="L270" s="93"/>
      <c r="M270" s="93"/>
      <c r="N270" s="93"/>
      <c r="O270" s="93"/>
    </row>
    <row r="271" spans="1:15" x14ac:dyDescent="0.25">
      <c r="A271" s="93"/>
      <c r="B271" s="93"/>
      <c r="C271" s="93"/>
      <c r="D271" s="93"/>
      <c r="E271" s="93"/>
      <c r="F271" s="93"/>
      <c r="G271" s="93"/>
      <c r="H271" s="93"/>
      <c r="I271" s="93"/>
      <c r="J271" s="93"/>
      <c r="K271" s="93"/>
      <c r="L271" s="93"/>
      <c r="M271" s="93"/>
      <c r="N271" s="93"/>
      <c r="O271" s="93"/>
    </row>
    <row r="272" spans="1:15" x14ac:dyDescent="0.25">
      <c r="A272" s="93"/>
      <c r="B272" s="93"/>
      <c r="C272" s="93"/>
      <c r="D272" s="93"/>
      <c r="E272" s="93"/>
      <c r="F272" s="93"/>
      <c r="G272" s="93"/>
      <c r="H272" s="93"/>
      <c r="I272" s="93"/>
      <c r="J272" s="93"/>
      <c r="K272" s="93"/>
      <c r="L272" s="93"/>
      <c r="M272" s="93"/>
      <c r="N272" s="93"/>
      <c r="O272" s="93"/>
    </row>
    <row r="273" spans="1:15" x14ac:dyDescent="0.25">
      <c r="A273" s="93"/>
      <c r="B273" s="93"/>
      <c r="C273" s="93"/>
      <c r="D273" s="93"/>
      <c r="E273" s="93"/>
      <c r="F273" s="93"/>
      <c r="G273" s="93"/>
      <c r="H273" s="93"/>
      <c r="I273" s="93"/>
      <c r="J273" s="93"/>
      <c r="K273" s="93"/>
      <c r="L273" s="93"/>
      <c r="M273" s="93"/>
      <c r="N273" s="93"/>
      <c r="O273" s="93"/>
    </row>
    <row r="274" spans="1:15" x14ac:dyDescent="0.25">
      <c r="A274" s="93"/>
      <c r="B274" s="93"/>
      <c r="C274" s="93"/>
      <c r="D274" s="93"/>
      <c r="E274" s="93"/>
      <c r="F274" s="93"/>
      <c r="G274" s="93"/>
      <c r="H274" s="93"/>
      <c r="I274" s="93"/>
      <c r="J274" s="93"/>
      <c r="K274" s="93"/>
      <c r="L274" s="93"/>
      <c r="M274" s="93"/>
      <c r="N274" s="93"/>
      <c r="O274" s="93"/>
    </row>
    <row r="275" spans="1:15" x14ac:dyDescent="0.25">
      <c r="A275" s="93"/>
      <c r="B275" s="93"/>
      <c r="C275" s="93"/>
      <c r="D275" s="93"/>
      <c r="E275" s="93"/>
      <c r="F275" s="93"/>
      <c r="G275" s="93"/>
      <c r="H275" s="93"/>
      <c r="I275" s="93"/>
      <c r="J275" s="93"/>
      <c r="K275" s="93"/>
      <c r="L275" s="93"/>
      <c r="M275" s="93"/>
      <c r="N275" s="93"/>
      <c r="O275" s="93"/>
    </row>
    <row r="276" spans="1:15" x14ac:dyDescent="0.25">
      <c r="A276" s="93"/>
      <c r="B276" s="93"/>
      <c r="C276" s="93"/>
      <c r="D276" s="93"/>
      <c r="E276" s="93"/>
      <c r="F276" s="93"/>
      <c r="G276" s="93"/>
      <c r="H276" s="93"/>
      <c r="I276" s="93"/>
      <c r="J276" s="93"/>
      <c r="K276" s="93"/>
      <c r="L276" s="93"/>
      <c r="M276" s="93"/>
      <c r="N276" s="93"/>
      <c r="O276" s="93"/>
    </row>
    <row r="277" spans="1:15" x14ac:dyDescent="0.25">
      <c r="A277" s="93"/>
      <c r="B277" s="93"/>
      <c r="C277" s="93"/>
      <c r="D277" s="93"/>
      <c r="E277" s="93"/>
      <c r="F277" s="93"/>
      <c r="G277" s="93"/>
      <c r="H277" s="93"/>
      <c r="I277" s="93"/>
      <c r="J277" s="93"/>
      <c r="K277" s="93"/>
      <c r="L277" s="93"/>
      <c r="M277" s="93"/>
      <c r="N277" s="93"/>
      <c r="O277" s="93"/>
    </row>
    <row r="278" spans="1:15" x14ac:dyDescent="0.25">
      <c r="A278" s="93"/>
      <c r="B278" s="93"/>
      <c r="C278" s="93"/>
      <c r="D278" s="93"/>
      <c r="E278" s="93"/>
      <c r="F278" s="93"/>
      <c r="G278" s="93"/>
      <c r="H278" s="93"/>
      <c r="I278" s="93"/>
      <c r="J278" s="93"/>
      <c r="K278" s="93"/>
      <c r="L278" s="93"/>
      <c r="M278" s="93"/>
      <c r="N278" s="93"/>
      <c r="O278" s="93"/>
    </row>
    <row r="279" spans="1:15" x14ac:dyDescent="0.25">
      <c r="A279" s="93"/>
      <c r="B279" s="93"/>
      <c r="C279" s="93"/>
      <c r="D279" s="93"/>
      <c r="E279" s="93"/>
      <c r="F279" s="93"/>
      <c r="G279" s="93"/>
      <c r="H279" s="93"/>
      <c r="I279" s="93"/>
      <c r="J279" s="93"/>
      <c r="K279" s="93"/>
      <c r="L279" s="93"/>
      <c r="M279" s="93"/>
      <c r="N279" s="93"/>
      <c r="O279" s="93"/>
    </row>
    <row r="280" spans="1:15" x14ac:dyDescent="0.25">
      <c r="A280" s="93"/>
      <c r="B280" s="93"/>
      <c r="C280" s="93"/>
      <c r="D280" s="93"/>
      <c r="E280" s="93"/>
      <c r="F280" s="93"/>
      <c r="G280" s="93"/>
      <c r="H280" s="93"/>
      <c r="I280" s="93"/>
      <c r="J280" s="93"/>
      <c r="K280" s="93"/>
      <c r="L280" s="93"/>
      <c r="M280" s="93"/>
      <c r="N280" s="93"/>
      <c r="O280" s="93"/>
    </row>
    <row r="281" spans="1:15" x14ac:dyDescent="0.25">
      <c r="A281" s="93"/>
      <c r="B281" s="93"/>
      <c r="C281" s="93"/>
      <c r="D281" s="93"/>
      <c r="E281" s="93"/>
      <c r="F281" s="93"/>
      <c r="G281" s="93"/>
      <c r="H281" s="93"/>
      <c r="I281" s="93"/>
      <c r="J281" s="93"/>
      <c r="K281" s="93"/>
      <c r="L281" s="93"/>
      <c r="M281" s="93"/>
      <c r="N281" s="93"/>
      <c r="O281" s="93"/>
    </row>
    <row r="282" spans="1:15" x14ac:dyDescent="0.25">
      <c r="A282" s="93"/>
      <c r="B282" s="93"/>
      <c r="C282" s="93"/>
      <c r="D282" s="93"/>
      <c r="E282" s="93"/>
      <c r="F282" s="93"/>
      <c r="G282" s="93"/>
      <c r="H282" s="93"/>
      <c r="I282" s="93"/>
      <c r="J282" s="93"/>
      <c r="K282" s="93"/>
      <c r="L282" s="93"/>
      <c r="M282" s="93"/>
      <c r="N282" s="93"/>
      <c r="O282" s="93"/>
    </row>
    <row r="283" spans="1:15" x14ac:dyDescent="0.25">
      <c r="A283" s="93"/>
      <c r="B283" s="93"/>
      <c r="C283" s="93"/>
      <c r="D283" s="93"/>
      <c r="E283" s="93"/>
      <c r="F283" s="93"/>
      <c r="G283" s="93"/>
      <c r="H283" s="93"/>
      <c r="I283" s="93"/>
      <c r="J283" s="93"/>
      <c r="K283" s="93"/>
      <c r="L283" s="93"/>
      <c r="M283" s="93"/>
      <c r="N283" s="93"/>
      <c r="O283" s="93"/>
    </row>
    <row r="284" spans="1:15" x14ac:dyDescent="0.25">
      <c r="A284" s="93"/>
      <c r="B284" s="93"/>
      <c r="C284" s="93"/>
      <c r="D284" s="93"/>
      <c r="E284" s="93"/>
      <c r="F284" s="93"/>
      <c r="G284" s="93"/>
      <c r="H284" s="93"/>
      <c r="I284" s="93"/>
      <c r="J284" s="93"/>
      <c r="K284" s="93"/>
      <c r="L284" s="93"/>
      <c r="M284" s="93"/>
      <c r="N284" s="93"/>
      <c r="O284" s="93"/>
    </row>
    <row r="285" spans="1:15" x14ac:dyDescent="0.25">
      <c r="A285" s="93"/>
      <c r="B285" s="93"/>
      <c r="C285" s="93"/>
      <c r="D285" s="93"/>
      <c r="E285" s="93"/>
      <c r="F285" s="93"/>
      <c r="G285" s="93"/>
      <c r="H285" s="93"/>
      <c r="I285" s="93"/>
      <c r="J285" s="93"/>
      <c r="K285" s="93"/>
      <c r="L285" s="93"/>
      <c r="M285" s="93"/>
      <c r="N285" s="93"/>
      <c r="O285" s="93"/>
    </row>
    <row r="286" spans="1:15" x14ac:dyDescent="0.25">
      <c r="A286" s="93"/>
      <c r="B286" s="93"/>
      <c r="C286" s="93"/>
      <c r="D286" s="93"/>
      <c r="E286" s="93"/>
      <c r="F286" s="93"/>
      <c r="G286" s="93"/>
      <c r="H286" s="93"/>
      <c r="I286" s="93"/>
      <c r="J286" s="93"/>
      <c r="K286" s="93"/>
      <c r="L286" s="93"/>
      <c r="M286" s="93"/>
      <c r="N286" s="93"/>
      <c r="O286" s="93"/>
    </row>
    <row r="287" spans="1:15" x14ac:dyDescent="0.25">
      <c r="A287" s="93"/>
      <c r="B287" s="93"/>
      <c r="C287" s="93"/>
      <c r="D287" s="93"/>
      <c r="E287" s="93"/>
      <c r="F287" s="93"/>
      <c r="G287" s="93"/>
      <c r="H287" s="93"/>
      <c r="I287" s="93"/>
      <c r="J287" s="93"/>
      <c r="K287" s="93"/>
      <c r="L287" s="93"/>
      <c r="M287" s="93"/>
      <c r="N287" s="93"/>
      <c r="O287" s="93"/>
    </row>
    <row r="288" spans="1:15" x14ac:dyDescent="0.25">
      <c r="A288" s="93"/>
      <c r="B288" s="93"/>
      <c r="C288" s="93"/>
      <c r="D288" s="93"/>
      <c r="E288" s="93"/>
      <c r="F288" s="93"/>
      <c r="G288" s="93"/>
      <c r="H288" s="93"/>
      <c r="I288" s="93"/>
      <c r="J288" s="93"/>
      <c r="K288" s="93"/>
      <c r="L288" s="93"/>
      <c r="M288" s="93"/>
      <c r="N288" s="93"/>
      <c r="O288" s="93"/>
    </row>
    <row r="289" spans="1:15" x14ac:dyDescent="0.25">
      <c r="A289" s="93"/>
      <c r="B289" s="93"/>
      <c r="C289" s="93"/>
      <c r="D289" s="93"/>
      <c r="E289" s="93"/>
      <c r="F289" s="93"/>
      <c r="G289" s="93"/>
      <c r="H289" s="93"/>
      <c r="I289" s="93"/>
      <c r="J289" s="93"/>
      <c r="K289" s="93"/>
      <c r="L289" s="93"/>
      <c r="M289" s="93"/>
      <c r="N289" s="93"/>
      <c r="O289" s="93"/>
    </row>
    <row r="290" spans="1:15" x14ac:dyDescent="0.25">
      <c r="A290" s="93"/>
      <c r="B290" s="93"/>
      <c r="C290" s="93"/>
      <c r="D290" s="93"/>
      <c r="E290" s="93"/>
      <c r="F290" s="93"/>
      <c r="G290" s="93"/>
      <c r="H290" s="93"/>
      <c r="I290" s="93"/>
      <c r="J290" s="93"/>
      <c r="K290" s="93"/>
      <c r="L290" s="93"/>
      <c r="M290" s="93"/>
      <c r="N290" s="93"/>
      <c r="O290" s="93"/>
    </row>
    <row r="291" spans="1:15" x14ac:dyDescent="0.25">
      <c r="A291" s="93"/>
      <c r="B291" s="93"/>
      <c r="C291" s="93"/>
      <c r="D291" s="93"/>
      <c r="E291" s="93"/>
      <c r="F291" s="93"/>
      <c r="G291" s="93"/>
      <c r="H291" s="93"/>
      <c r="I291" s="93"/>
      <c r="J291" s="93"/>
      <c r="K291" s="93"/>
      <c r="L291" s="93"/>
      <c r="M291" s="93"/>
      <c r="N291" s="93"/>
      <c r="O291" s="93"/>
    </row>
    <row r="292" spans="1:15" x14ac:dyDescent="0.25">
      <c r="A292" s="93"/>
      <c r="B292" s="93"/>
      <c r="C292" s="93"/>
      <c r="D292" s="93"/>
      <c r="E292" s="93"/>
      <c r="F292" s="93"/>
      <c r="G292" s="93"/>
      <c r="H292" s="93"/>
      <c r="I292" s="93"/>
      <c r="J292" s="93"/>
      <c r="K292" s="93"/>
      <c r="L292" s="93"/>
      <c r="M292" s="93"/>
      <c r="N292" s="93"/>
      <c r="O292" s="93"/>
    </row>
    <row r="293" spans="1:15" x14ac:dyDescent="0.25">
      <c r="A293" s="93"/>
      <c r="B293" s="93"/>
      <c r="C293" s="93"/>
      <c r="D293" s="93"/>
      <c r="E293" s="93"/>
      <c r="F293" s="93"/>
      <c r="G293" s="93"/>
      <c r="H293" s="93"/>
      <c r="I293" s="93"/>
      <c r="J293" s="93"/>
      <c r="K293" s="93"/>
      <c r="L293" s="93"/>
      <c r="M293" s="93"/>
      <c r="N293" s="93"/>
      <c r="O293" s="93"/>
    </row>
    <row r="294" spans="1:15" x14ac:dyDescent="0.25">
      <c r="A294" s="93"/>
      <c r="B294" s="93"/>
      <c r="C294" s="93"/>
      <c r="D294" s="93"/>
      <c r="E294" s="93"/>
      <c r="F294" s="93"/>
      <c r="G294" s="93"/>
      <c r="H294" s="93"/>
      <c r="I294" s="93"/>
      <c r="J294" s="93"/>
      <c r="K294" s="93"/>
      <c r="L294" s="93"/>
      <c r="M294" s="93"/>
      <c r="N294" s="93"/>
      <c r="O294" s="93"/>
    </row>
    <row r="295" spans="1:15" x14ac:dyDescent="0.25">
      <c r="A295" s="93"/>
      <c r="B295" s="93"/>
      <c r="C295" s="93"/>
      <c r="D295" s="93"/>
      <c r="E295" s="93"/>
      <c r="F295" s="93"/>
      <c r="G295" s="93"/>
      <c r="H295" s="93"/>
      <c r="I295" s="93"/>
      <c r="J295" s="93"/>
      <c r="K295" s="93"/>
      <c r="L295" s="93"/>
      <c r="M295" s="93"/>
      <c r="N295" s="93"/>
      <c r="O295" s="93"/>
    </row>
    <row r="296" spans="1:15" x14ac:dyDescent="0.25">
      <c r="A296" s="93"/>
      <c r="B296" s="93"/>
      <c r="C296" s="93"/>
      <c r="D296" s="93"/>
      <c r="E296" s="93"/>
      <c r="F296" s="93"/>
      <c r="G296" s="93"/>
      <c r="H296" s="93"/>
      <c r="I296" s="93"/>
      <c r="J296" s="93"/>
      <c r="K296" s="93"/>
      <c r="L296" s="93"/>
      <c r="M296" s="93"/>
      <c r="N296" s="93"/>
      <c r="O296" s="93"/>
    </row>
    <row r="297" spans="1:15" x14ac:dyDescent="0.25">
      <c r="A297" s="93"/>
      <c r="B297" s="93"/>
      <c r="C297" s="93"/>
      <c r="D297" s="93"/>
      <c r="E297" s="93"/>
      <c r="F297" s="93"/>
      <c r="G297" s="93"/>
      <c r="H297" s="93"/>
      <c r="I297" s="93"/>
      <c r="J297" s="93"/>
      <c r="K297" s="93"/>
      <c r="L297" s="93"/>
      <c r="M297" s="93"/>
      <c r="N297" s="93"/>
      <c r="O297" s="93"/>
    </row>
    <row r="298" spans="1:15" x14ac:dyDescent="0.25">
      <c r="A298" s="93"/>
      <c r="B298" s="93"/>
      <c r="C298" s="93"/>
      <c r="D298" s="93"/>
      <c r="E298" s="93"/>
      <c r="F298" s="93"/>
      <c r="G298" s="93"/>
      <c r="H298" s="93"/>
      <c r="I298" s="93"/>
      <c r="J298" s="93"/>
      <c r="K298" s="93"/>
      <c r="L298" s="93"/>
      <c r="M298" s="93"/>
      <c r="N298" s="93"/>
      <c r="O298" s="93"/>
    </row>
    <row r="299" spans="1:15" x14ac:dyDescent="0.25">
      <c r="A299" s="93"/>
      <c r="B299" s="93"/>
      <c r="C299" s="93"/>
      <c r="D299" s="93"/>
      <c r="E299" s="93"/>
      <c r="F299" s="93"/>
      <c r="G299" s="93"/>
      <c r="H299" s="93"/>
      <c r="I299" s="93"/>
      <c r="J299" s="93"/>
      <c r="K299" s="93"/>
      <c r="L299" s="93"/>
      <c r="M299" s="93"/>
      <c r="N299" s="93"/>
      <c r="O299" s="93"/>
    </row>
    <row r="300" spans="1:15" x14ac:dyDescent="0.25">
      <c r="A300" s="93"/>
      <c r="B300" s="93"/>
      <c r="C300" s="93"/>
      <c r="D300" s="93"/>
      <c r="E300" s="93"/>
      <c r="F300" s="93"/>
      <c r="G300" s="93"/>
      <c r="H300" s="93"/>
      <c r="I300" s="93"/>
      <c r="J300" s="93"/>
      <c r="K300" s="93"/>
      <c r="L300" s="93"/>
      <c r="M300" s="93"/>
      <c r="N300" s="93"/>
      <c r="O300" s="93"/>
    </row>
    <row r="301" spans="1:15" x14ac:dyDescent="0.25">
      <c r="A301" s="93"/>
      <c r="B301" s="93"/>
      <c r="C301" s="93"/>
      <c r="D301" s="93"/>
      <c r="E301" s="93"/>
      <c r="F301" s="93"/>
      <c r="G301" s="93"/>
      <c r="H301" s="93"/>
      <c r="I301" s="93"/>
      <c r="J301" s="93"/>
      <c r="K301" s="93"/>
      <c r="L301" s="93"/>
      <c r="M301" s="93"/>
      <c r="N301" s="93"/>
      <c r="O301" s="93"/>
    </row>
    <row r="302" spans="1:15" x14ac:dyDescent="0.25">
      <c r="A302" s="93"/>
      <c r="B302" s="93"/>
      <c r="C302" s="93"/>
      <c r="D302" s="93"/>
      <c r="E302" s="93"/>
      <c r="F302" s="93"/>
      <c r="G302" s="93"/>
      <c r="H302" s="93"/>
      <c r="I302" s="93"/>
      <c r="J302" s="93"/>
      <c r="K302" s="93"/>
      <c r="L302" s="93"/>
      <c r="M302" s="93"/>
      <c r="N302" s="93"/>
      <c r="O302" s="93"/>
    </row>
    <row r="303" spans="1:15" x14ac:dyDescent="0.25">
      <c r="A303" s="93"/>
      <c r="B303" s="93"/>
      <c r="C303" s="93"/>
      <c r="D303" s="93"/>
      <c r="E303" s="93"/>
      <c r="F303" s="93"/>
      <c r="G303" s="93"/>
      <c r="H303" s="93"/>
      <c r="I303" s="93"/>
      <c r="J303" s="93"/>
      <c r="K303" s="93"/>
      <c r="L303" s="93"/>
      <c r="M303" s="93"/>
      <c r="N303" s="93"/>
      <c r="O303" s="93"/>
    </row>
    <row r="304" spans="1:15" x14ac:dyDescent="0.25">
      <c r="A304" s="93"/>
      <c r="B304" s="93"/>
      <c r="C304" s="93"/>
      <c r="D304" s="93"/>
      <c r="E304" s="93"/>
      <c r="F304" s="93"/>
      <c r="G304" s="93"/>
      <c r="H304" s="93"/>
      <c r="I304" s="93"/>
      <c r="J304" s="93"/>
      <c r="K304" s="93"/>
      <c r="L304" s="93"/>
      <c r="M304" s="93"/>
      <c r="N304" s="93"/>
      <c r="O304" s="93"/>
    </row>
    <row r="305" spans="1:15" x14ac:dyDescent="0.25">
      <c r="A305" s="93"/>
      <c r="B305" s="93"/>
      <c r="C305" s="93"/>
      <c r="D305" s="93"/>
      <c r="E305" s="93"/>
      <c r="F305" s="93"/>
      <c r="G305" s="93"/>
      <c r="H305" s="93"/>
      <c r="I305" s="93"/>
      <c r="J305" s="93"/>
      <c r="K305" s="93"/>
      <c r="L305" s="93"/>
      <c r="M305" s="93"/>
      <c r="N305" s="93"/>
      <c r="O305" s="93"/>
    </row>
    <row r="306" spans="1:15" x14ac:dyDescent="0.25">
      <c r="A306" s="93"/>
      <c r="B306" s="93"/>
      <c r="C306" s="93"/>
      <c r="D306" s="93"/>
      <c r="E306" s="93"/>
      <c r="F306" s="93"/>
      <c r="G306" s="93"/>
      <c r="H306" s="93"/>
      <c r="I306" s="93"/>
      <c r="J306" s="93"/>
      <c r="K306" s="93"/>
      <c r="L306" s="93"/>
      <c r="M306" s="93"/>
      <c r="N306" s="93"/>
      <c r="O306" s="93"/>
    </row>
    <row r="307" spans="1:15" x14ac:dyDescent="0.25">
      <c r="A307" s="93"/>
      <c r="B307" s="93"/>
      <c r="C307" s="93"/>
      <c r="D307" s="93"/>
      <c r="E307" s="93"/>
      <c r="F307" s="93"/>
      <c r="G307" s="93"/>
      <c r="H307" s="93"/>
      <c r="I307" s="93"/>
      <c r="J307" s="93"/>
      <c r="K307" s="93"/>
      <c r="L307" s="93"/>
      <c r="M307" s="93"/>
      <c r="N307" s="93"/>
      <c r="O307" s="93"/>
    </row>
    <row r="308" spans="1:15" x14ac:dyDescent="0.25">
      <c r="A308" s="93"/>
      <c r="B308" s="93"/>
      <c r="C308" s="93"/>
      <c r="D308" s="93"/>
      <c r="E308" s="93"/>
      <c r="F308" s="93"/>
      <c r="G308" s="93"/>
      <c r="H308" s="93"/>
      <c r="I308" s="93"/>
      <c r="J308" s="93"/>
      <c r="K308" s="93"/>
      <c r="L308" s="93"/>
      <c r="M308" s="93"/>
      <c r="N308" s="93"/>
      <c r="O308" s="93"/>
    </row>
    <row r="309" spans="1:15" x14ac:dyDescent="0.25">
      <c r="A309" s="93"/>
      <c r="B309" s="93"/>
      <c r="C309" s="93"/>
      <c r="D309" s="93"/>
      <c r="E309" s="93"/>
      <c r="F309" s="93"/>
      <c r="G309" s="93"/>
      <c r="H309" s="93"/>
      <c r="I309" s="93"/>
      <c r="J309" s="93"/>
      <c r="K309" s="93"/>
      <c r="L309" s="93"/>
      <c r="M309" s="93"/>
      <c r="N309" s="93"/>
      <c r="O309" s="93"/>
    </row>
    <row r="310" spans="1:15" x14ac:dyDescent="0.25">
      <c r="A310" s="93"/>
      <c r="B310" s="93"/>
      <c r="C310" s="93"/>
      <c r="D310" s="93"/>
      <c r="E310" s="93"/>
      <c r="F310" s="93"/>
      <c r="G310" s="93"/>
      <c r="H310" s="93"/>
      <c r="I310" s="93"/>
      <c r="J310" s="93"/>
      <c r="K310" s="93"/>
      <c r="L310" s="93"/>
      <c r="M310" s="93"/>
      <c r="N310" s="93"/>
      <c r="O310" s="93"/>
    </row>
    <row r="311" spans="1:15" x14ac:dyDescent="0.25">
      <c r="A311" s="93"/>
      <c r="B311" s="93"/>
      <c r="C311" s="93"/>
      <c r="D311" s="93"/>
      <c r="E311" s="93"/>
      <c r="F311" s="93"/>
      <c r="G311" s="93"/>
      <c r="H311" s="93"/>
      <c r="I311" s="93"/>
      <c r="J311" s="93"/>
      <c r="K311" s="93"/>
      <c r="L311" s="93"/>
      <c r="M311" s="93"/>
      <c r="N311" s="93"/>
      <c r="O311" s="93"/>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5"/>
  </sheetPr>
  <dimension ref="B1:S29"/>
  <sheetViews>
    <sheetView showGridLines="0" zoomScaleSheetLayoutView="100" workbookViewId="0"/>
  </sheetViews>
  <sheetFormatPr defaultRowHeight="15" x14ac:dyDescent="0.25"/>
  <cols>
    <col min="1" max="1" width="1.7109375" style="109" customWidth="1"/>
    <col min="2" max="2" width="22.5703125" style="109" customWidth="1"/>
    <col min="3" max="3" width="1.7109375" style="109" customWidth="1"/>
    <col min="4" max="4" width="11.85546875" style="20" customWidth="1"/>
    <col min="5" max="5" width="24.140625" style="109" customWidth="1"/>
    <col min="6" max="13" width="5" style="109" customWidth="1"/>
    <col min="14" max="14" width="9.140625" style="28" hidden="1" customWidth="1"/>
    <col min="15" max="15" width="11.28515625" style="28" bestFit="1" customWidth="1"/>
    <col min="16" max="16384" width="9.140625" style="109"/>
  </cols>
  <sheetData>
    <row r="1" spans="2:19" ht="15.75" thickBot="1" x14ac:dyDescent="0.3"/>
    <row r="2" spans="2:19" ht="15.75" customHeight="1" x14ac:dyDescent="0.25">
      <c r="B2" s="309" t="s">
        <v>486</v>
      </c>
      <c r="D2" s="274" t="s">
        <v>487</v>
      </c>
      <c r="E2" s="275"/>
      <c r="F2" s="275"/>
      <c r="G2" s="275"/>
      <c r="H2" s="275"/>
      <c r="I2" s="275"/>
      <c r="J2" s="275"/>
      <c r="K2" s="275"/>
      <c r="L2" s="275"/>
      <c r="M2" s="275"/>
      <c r="N2" s="275"/>
      <c r="O2" s="276"/>
    </row>
    <row r="3" spans="2:19" ht="15.75" customHeight="1" x14ac:dyDescent="0.25">
      <c r="B3" s="310"/>
      <c r="D3" s="277"/>
      <c r="E3" s="278"/>
      <c r="F3" s="278"/>
      <c r="G3" s="278"/>
      <c r="H3" s="278"/>
      <c r="I3" s="278"/>
      <c r="J3" s="278"/>
      <c r="K3" s="278"/>
      <c r="L3" s="278"/>
      <c r="M3" s="278"/>
      <c r="N3" s="278"/>
      <c r="O3" s="279"/>
    </row>
    <row r="4" spans="2:19" ht="15.75" customHeight="1" thickBot="1" x14ac:dyDescent="0.3">
      <c r="B4" s="311"/>
      <c r="D4" s="280"/>
      <c r="E4" s="281"/>
      <c r="F4" s="281"/>
      <c r="G4" s="281"/>
      <c r="H4" s="281"/>
      <c r="I4" s="281"/>
      <c r="J4" s="281"/>
      <c r="K4" s="281"/>
      <c r="L4" s="281"/>
      <c r="M4" s="281"/>
      <c r="N4" s="281"/>
      <c r="O4" s="282"/>
    </row>
    <row r="5" spans="2:19" ht="15.75" thickBot="1" x14ac:dyDescent="0.3"/>
    <row r="6" spans="2:19" s="39" customFormat="1" ht="124.5" customHeight="1" thickBot="1" x14ac:dyDescent="0.25">
      <c r="D6" s="412" t="str">
        <f>'Hide Selection'!$O$12</f>
        <v>Bladder</v>
      </c>
      <c r="E6" s="413"/>
      <c r="F6" s="285" t="s">
        <v>20</v>
      </c>
      <c r="G6" s="285"/>
      <c r="H6" s="285" t="s">
        <v>149</v>
      </c>
      <c r="I6" s="285"/>
      <c r="J6" s="285" t="s">
        <v>9</v>
      </c>
      <c r="K6" s="285"/>
      <c r="L6" s="308" t="s">
        <v>150</v>
      </c>
      <c r="M6" s="308"/>
      <c r="N6" s="79" t="s">
        <v>21</v>
      </c>
      <c r="O6" s="141" t="s">
        <v>90</v>
      </c>
    </row>
    <row r="7" spans="2:19" s="29" customFormat="1" ht="18.75" customHeight="1" x14ac:dyDescent="0.25">
      <c r="B7" s="44" t="s">
        <v>49</v>
      </c>
      <c r="D7" s="295" t="s">
        <v>481</v>
      </c>
      <c r="E7" s="201" t="s">
        <v>482</v>
      </c>
      <c r="F7" s="290" t="str">
        <f>IF(OR(ISERROR(VLOOKUP($D$6&amp;$E7, 'Stage data'!$A$3:$P$55,'Stage data'!B$3,FALSE)),ISBLANK(VLOOKUP($D$6&amp;$E7,'Stage data'!$A$3:$P$55,'Stage data'!B$3,FALSE))),"",VLOOKUP($D$6&amp;$E7,'Stage data'!$A$3:$P$55,'Stage data'!B$3,FALSE))</f>
        <v/>
      </c>
      <c r="G7" s="290"/>
      <c r="H7" s="290">
        <f>IF(OR(ISERROR(VLOOKUP($D$6&amp;$E7, 'Stage data'!$A$3:$P$55,'Stage data'!C$3,FALSE)),ISBLANK(VLOOKUP($D$6&amp;$E7,'Stage data'!$A$3:$P$55,'Stage data'!C$3,FALSE))),"",VLOOKUP($D$6&amp;$E7,'Stage data'!$A$3:$P$55,'Stage data'!C$3,FALSE))</f>
        <v>0.77509053285049145</v>
      </c>
      <c r="I7" s="290"/>
      <c r="J7" s="290">
        <f>IF(OR(ISERROR(VLOOKUP($D$6&amp;$E7, 'Stage data'!$A$3:$P$55,'Stage data'!D$3,FALSE)),ISBLANK(VLOOKUP($D$6&amp;$E7,'Stage data'!$A$3:$P$55,'Stage data'!D$3,FALSE))),"",VLOOKUP($D$6&amp;$E7,'Stage data'!$A$3:$P$55,'Stage data'!D$3,FALSE))</f>
        <v>7.5659596482152092E-2</v>
      </c>
      <c r="K7" s="290"/>
      <c r="L7" s="290">
        <f>IF(OR(ISERROR(VLOOKUP($D$6&amp;$E7, 'Stage data'!$A$3:$P$55,'Stage data'!E$3,FALSE)),ISBLANK(VLOOKUP($D$6&amp;$E7,'Stage data'!$A$3:$P$55,'Stage data'!E$3,FALSE))),"",VLOOKUP($D$6&amp;$E7,'Stage data'!$A$3:$P$55,'Stage data'!E$3,FALSE))</f>
        <v>0.14924987066735645</v>
      </c>
      <c r="M7" s="290"/>
      <c r="N7" s="307">
        <f>SUM(F7,H7,J7,L7)</f>
        <v>1</v>
      </c>
      <c r="O7" s="371">
        <f>IF(OR(ISERROR(VLOOKUP($D$6&amp;$E7, 'Stage data'!$A$3:$P$55,'Stage data'!G$3,FALSE)),ISBLANK(VLOOKUP($D$6&amp;$E7,'Stage data'!$A$3:$P$55,'Stage data'!G$3,FALSE))),"",VLOOKUP($D$6&amp;$E7,'Stage data'!$A$3:$P$55,'Stage data'!G$3,FALSE))</f>
        <v>7732</v>
      </c>
      <c r="S7" s="27"/>
    </row>
    <row r="8" spans="2:19" ht="15.75" customHeight="1" x14ac:dyDescent="0.25">
      <c r="D8" s="296"/>
      <c r="E8" s="202" t="s">
        <v>27</v>
      </c>
      <c r="F8" s="15" t="str">
        <f>IF(F7="","",VLOOKUP($D$6&amp;$E7,'Stage data'!$A$3:$P$55,'Stage data'!I$3,FALSE))</f>
        <v/>
      </c>
      <c r="G8" s="15" t="str">
        <f>IF(F7="","",VLOOKUP($D$6&amp;$E7,'Stage data'!$A$3:$P$55,'Stage data'!J$3,FALSE))</f>
        <v/>
      </c>
      <c r="H8" s="15">
        <f>IF(H7="","",VLOOKUP($D$6&amp;$E7,'Stage data'!$A$3:$P$55,'Stage data'!K$3,FALSE))</f>
        <v>0.76600000000000001</v>
      </c>
      <c r="I8" s="15">
        <f>IF(H7="","",VLOOKUP($D$6&amp;$E7,'Stage data'!$A$3:$P$55,'Stage data'!L$3,FALSE))</f>
        <v>0.78400000000000003</v>
      </c>
      <c r="J8" s="15">
        <f>IF(J7="","",VLOOKUP($D$6&amp;$E7,'Stage data'!$A$3:$P$55,'Stage data'!M$3,FALSE))</f>
        <v>7.0000000000000007E-2</v>
      </c>
      <c r="K8" s="15">
        <f>IF(J7="","",VLOOKUP($D$6&amp;$E7,'Stage data'!$A$3:$P$55,'Stage data'!N$3,FALSE))</f>
        <v>8.2000000000000003E-2</v>
      </c>
      <c r="L8" s="15">
        <f>IF(L7="","",VLOOKUP($D$6&amp;$E7,'Stage data'!$A$3:$P$55,'Stage data'!O$3,FALSE))</f>
        <v>0.14099999999999999</v>
      </c>
      <c r="M8" s="15">
        <f>IF(L7="","",VLOOKUP($D$6&amp;$E7,'Stage data'!$A$3:$P$55,'Stage data'!P$3,FALSE))</f>
        <v>0.157</v>
      </c>
      <c r="N8" s="304"/>
      <c r="O8" s="368"/>
    </row>
    <row r="9" spans="2:19" s="29" customFormat="1" ht="18.75" customHeight="1" x14ac:dyDescent="0.25">
      <c r="D9" s="296"/>
      <c r="E9" s="203" t="s">
        <v>483</v>
      </c>
      <c r="F9" s="411" t="str">
        <f>IF(OR(ISERROR(VLOOKUP($D$6&amp;$E9, 'Stage data'!$A$3:$P$55,'Stage data'!B$3,FALSE)),ISBLANK(VLOOKUP($D$6&amp;$E9,'Stage data'!$A$3:$P$55,'Stage data'!B$3,FALSE))),"",VLOOKUP($D$6&amp;$E9,'Stage data'!$A$3:$P$55,'Stage data'!B$3,FALSE))</f>
        <v/>
      </c>
      <c r="G9" s="302"/>
      <c r="H9" s="302">
        <f>IF(OR(ISERROR(VLOOKUP($D$6&amp;$E9, 'Stage data'!$A$3:$P$55,'Stage data'!C$3,FALSE)),ISBLANK(VLOOKUP($D$6&amp;$E9,'Stage data'!$A$3:$P$55,'Stage data'!C$3,FALSE))),"",VLOOKUP($D$6&amp;$E9,'Stage data'!$A$3:$P$55,'Stage data'!C$3,FALSE))</f>
        <v>0.72549860604760885</v>
      </c>
      <c r="I9" s="302"/>
      <c r="J9" s="302">
        <f>IF(OR(ISERROR(VLOOKUP($D$6&amp;$E9, 'Stage data'!$A$3:$P$55,'Stage data'!D$3,FALSE)),ISBLANK(VLOOKUP($D$6&amp;$E9,'Stage data'!$A$3:$P$55,'Stage data'!D$3,FALSE))),"",VLOOKUP($D$6&amp;$E9,'Stage data'!$A$3:$P$55,'Stage data'!D$3,FALSE))</f>
        <v>0.15076131245978983</v>
      </c>
      <c r="K9" s="302"/>
      <c r="L9" s="302">
        <f>IF(OR(ISERROR(VLOOKUP($D$6&amp;$E9, 'Stage data'!$A$3:$P$55,'Stage data'!E$3,FALSE)),ISBLANK(VLOOKUP($D$6&amp;$E9,'Stage data'!$A$3:$P$55,'Stage data'!E$3,FALSE))),"",VLOOKUP($D$6&amp;$E9,'Stage data'!$A$3:$P$55,'Stage data'!E$3,FALSE))</f>
        <v>0.12374008149260134</v>
      </c>
      <c r="M9" s="359"/>
      <c r="N9" s="303">
        <f>SUM(F9,H9,J9,L9)</f>
        <v>1</v>
      </c>
      <c r="O9" s="360">
        <f>IF(OR(ISERROR(VLOOKUP($D$6&amp;$E9, 'Stage data'!$A$3:$P$55,'Stage data'!G$3,FALSE)),ISBLANK(VLOOKUP($D$6&amp;$E9,'Stage data'!$A$3:$P$55,'Stage data'!G$3,FALSE))),"",VLOOKUP($D$6&amp;$E9,'Stage data'!$A$3:$P$55,'Stage data'!G$3,FALSE))</f>
        <v>4663</v>
      </c>
    </row>
    <row r="10" spans="2:19" ht="15.75" customHeight="1" x14ac:dyDescent="0.25">
      <c r="D10" s="296"/>
      <c r="E10" s="202" t="s">
        <v>27</v>
      </c>
      <c r="F10" s="15" t="str">
        <f>IF(F9="","",VLOOKUP($D$6&amp;$E9,'Stage data'!$A$3:$P$55,'Stage data'!I$3,FALSE))</f>
        <v/>
      </c>
      <c r="G10" s="15" t="str">
        <f>IF(F9="","",VLOOKUP($D$6&amp;$E9,'Stage data'!$A$3:$P$55,'Stage data'!J$3,FALSE))</f>
        <v/>
      </c>
      <c r="H10" s="15">
        <f>IF(H9="","",VLOOKUP($D$6&amp;$E9,'Stage data'!$A$3:$P$55,'Stage data'!K$3,FALSE))</f>
        <v>0.71299999999999997</v>
      </c>
      <c r="I10" s="15">
        <f>IF(H9="","",VLOOKUP($D$6&amp;$E9,'Stage data'!$A$3:$P$55,'Stage data'!L$3,FALSE))</f>
        <v>0.73799999999999999</v>
      </c>
      <c r="J10" s="15">
        <f>IF(J9="","",VLOOKUP($D$6&amp;$E9,'Stage data'!$A$3:$P$55,'Stage data'!M$3,FALSE))</f>
        <v>0.14099999999999999</v>
      </c>
      <c r="K10" s="15">
        <f>IF(J9="","",VLOOKUP($D$6&amp;$E9,'Stage data'!$A$3:$P$55,'Stage data'!N$3,FALSE))</f>
        <v>0.161</v>
      </c>
      <c r="L10" s="15">
        <f>IF(L9="","",VLOOKUP($D$6&amp;$E9,'Stage data'!$A$3:$P$55,'Stage data'!O$3,FALSE))</f>
        <v>0.115</v>
      </c>
      <c r="M10" s="15">
        <f>IF(L9="","",VLOOKUP($D$6&amp;$E9,'Stage data'!$A$3:$P$55,'Stage data'!P$3,FALSE))</f>
        <v>0.13400000000000001</v>
      </c>
      <c r="N10" s="304"/>
      <c r="O10" s="368"/>
    </row>
    <row r="11" spans="2:19" s="29" customFormat="1" ht="18.75" customHeight="1" x14ac:dyDescent="0.25">
      <c r="D11" s="296"/>
      <c r="E11" s="203" t="s">
        <v>484</v>
      </c>
      <c r="F11" s="411" t="str">
        <f>IF(OR(ISERROR(VLOOKUP($D$6&amp;$E11, 'Stage data'!$A$3:$P$55,'Stage data'!B$3,FALSE)),ISBLANK(VLOOKUP($D$6&amp;$E11,'Stage data'!$A$3:$P$55,'Stage data'!B$3,FALSE))),"",VLOOKUP($D$6&amp;$E11,'Stage data'!$A$3:$P$55,'Stage data'!B$3,FALSE))</f>
        <v/>
      </c>
      <c r="G11" s="302"/>
      <c r="H11" s="302">
        <f>IF(OR(ISERROR(VLOOKUP($D$6&amp;$E11, 'Stage data'!$A$3:$P$55,'Stage data'!C$3,FALSE)),ISBLANK(VLOOKUP($D$6&amp;$E11,'Stage data'!$A$3:$P$55,'Stage data'!C$3,FALSE))),"",VLOOKUP($D$6&amp;$E11,'Stage data'!$A$3:$P$55,'Stage data'!C$3,FALSE))</f>
        <v>0.68228752978554408</v>
      </c>
      <c r="I11" s="302"/>
      <c r="J11" s="302">
        <f>IF(OR(ISERROR(VLOOKUP($D$6&amp;$E11, 'Stage data'!$A$3:$P$55,'Stage data'!D$3,FALSE)),ISBLANK(VLOOKUP($D$6&amp;$E11,'Stage data'!$A$3:$P$55,'Stage data'!D$3,FALSE))),"",VLOOKUP($D$6&amp;$E11,'Stage data'!$A$3:$P$55,'Stage data'!D$3,FALSE))</f>
        <v>0.17871326449563146</v>
      </c>
      <c r="K11" s="302"/>
      <c r="L11" s="302">
        <f>IF(OR(ISERROR(VLOOKUP($D$6&amp;$E11, 'Stage data'!$A$3:$P$55,'Stage data'!E$3,FALSE)),ISBLANK(VLOOKUP($D$6&amp;$E11,'Stage data'!$A$3:$P$55,'Stage data'!E$3,FALSE))),"",VLOOKUP($D$6&amp;$E11,'Stage data'!$A$3:$P$55,'Stage data'!E$3,FALSE))</f>
        <v>0.13899920571882446</v>
      </c>
      <c r="M11" s="359"/>
      <c r="N11" s="303">
        <f>SUM(F11,H11,J11,L11)</f>
        <v>1</v>
      </c>
      <c r="O11" s="360">
        <f>IF(OR(ISERROR(VLOOKUP($D$6&amp;$E11, 'Stage data'!$A$3:$P$55,'Stage data'!G$3,FALSE)),ISBLANK(VLOOKUP($D$6&amp;$E11,'Stage data'!$A$3:$P$55,'Stage data'!G$3,FALSE))),"",VLOOKUP($D$6&amp;$E11,'Stage data'!$A$3:$P$55,'Stage data'!G$3,FALSE))</f>
        <v>1259</v>
      </c>
    </row>
    <row r="12" spans="2:19" ht="15.75" customHeight="1" x14ac:dyDescent="0.25">
      <c r="D12" s="296"/>
      <c r="E12" s="202" t="s">
        <v>27</v>
      </c>
      <c r="F12" s="15" t="str">
        <f>IF(F11="","",VLOOKUP($D$6&amp;$E11,'Stage data'!$A$3:$P$55,'Stage data'!I$3,FALSE))</f>
        <v/>
      </c>
      <c r="G12" s="15" t="str">
        <f>IF(F11="","",VLOOKUP($D$6&amp;$E11,'Stage data'!$A$3:$P$55,'Stage data'!J$3,FALSE))</f>
        <v/>
      </c>
      <c r="H12" s="15">
        <f>IF(H11="","",VLOOKUP($D$6&amp;$E11,'Stage data'!$A$3:$P$55,'Stage data'!K$3,FALSE))</f>
        <v>0.65600000000000003</v>
      </c>
      <c r="I12" s="15">
        <f>IF(H11="","",VLOOKUP($D$6&amp;$E11,'Stage data'!$A$3:$P$55,'Stage data'!L$3,FALSE))</f>
        <v>0.70699999999999996</v>
      </c>
      <c r="J12" s="15">
        <f>IF(J11="","",VLOOKUP($D$6&amp;$E11,'Stage data'!$A$3:$P$55,'Stage data'!M$3,FALSE))</f>
        <v>0.159</v>
      </c>
      <c r="K12" s="15">
        <f>IF(J11="","",VLOOKUP($D$6&amp;$E11,'Stage data'!$A$3:$P$55,'Stage data'!N$3,FALSE))</f>
        <v>0.20100000000000001</v>
      </c>
      <c r="L12" s="15">
        <f>IF(L11="","",VLOOKUP($D$6&amp;$E11,'Stage data'!$A$3:$P$55,'Stage data'!O$3,FALSE))</f>
        <v>0.121</v>
      </c>
      <c r="M12" s="15">
        <f>IF(L11="","",VLOOKUP($D$6&amp;$E11,'Stage data'!$A$3:$P$55,'Stage data'!P$3,FALSE))</f>
        <v>0.159</v>
      </c>
      <c r="N12" s="304"/>
      <c r="O12" s="368"/>
    </row>
    <row r="13" spans="2:19" s="29" customFormat="1" ht="18.75" customHeight="1" x14ac:dyDescent="0.25">
      <c r="D13" s="296"/>
      <c r="E13" s="203" t="s">
        <v>485</v>
      </c>
      <c r="F13" s="411" t="str">
        <f>IF(OR(ISERROR(VLOOKUP($D$6&amp;$E13, 'Stage data'!$A$3:$P$55,'Stage data'!B$3,FALSE)),ISBLANK(VLOOKUP($D$6&amp;$E13,'Stage data'!$A$3:$P$55,'Stage data'!B$3,FALSE))),"",VLOOKUP($D$6&amp;$E13,'Stage data'!$A$3:$P$55,'Stage data'!B$3,FALSE))</f>
        <v/>
      </c>
      <c r="G13" s="302"/>
      <c r="H13" s="302">
        <f>IF(OR(ISERROR(VLOOKUP($D$6&amp;$E13, 'Stage data'!$A$3:$P$55,'Stage data'!C$3,FALSE)),ISBLANK(VLOOKUP($D$6&amp;$E13,'Stage data'!$A$3:$P$55,'Stage data'!C$3,FALSE))),"",VLOOKUP($D$6&amp;$E13,'Stage data'!$A$3:$P$55,'Stage data'!C$3,FALSE))</f>
        <v>0.56180510137344675</v>
      </c>
      <c r="I13" s="302"/>
      <c r="J13" s="302">
        <f>IF(OR(ISERROR(VLOOKUP($D$6&amp;$E13, 'Stage data'!$A$3:$P$55,'Stage data'!D$3,FALSE)),ISBLANK(VLOOKUP($D$6&amp;$E13,'Stage data'!$A$3:$P$55,'Stage data'!D$3,FALSE))),"",VLOOKUP($D$6&amp;$E13,'Stage data'!$A$3:$P$55,'Stage data'!D$3,FALSE))</f>
        <v>0.30542838456507521</v>
      </c>
      <c r="K13" s="302"/>
      <c r="L13" s="302">
        <f>IF(OR(ISERROR(VLOOKUP($D$6&amp;$E13, 'Stage data'!$A$3:$P$55,'Stage data'!E$3,FALSE)),ISBLANK(VLOOKUP($D$6&amp;$E13,'Stage data'!$A$3:$P$55,'Stage data'!E$3,FALSE))),"",VLOOKUP($D$6&amp;$E13,'Stage data'!$A$3:$P$55,'Stage data'!E$3,FALSE))</f>
        <v>0.1327665140614781</v>
      </c>
      <c r="M13" s="359"/>
      <c r="N13" s="303">
        <f>SUM(F13,H13,J13,L13)</f>
        <v>1</v>
      </c>
      <c r="O13" s="360">
        <f>IF(OR(ISERROR(VLOOKUP($D$6&amp;$E13, 'Stage data'!$A$3:$P$55,'Stage data'!G$3,FALSE)),ISBLANK(VLOOKUP($D$6&amp;$E13,'Stage data'!$A$3:$P$55,'Stage data'!G$3,FALSE))),"",VLOOKUP($D$6&amp;$E13,'Stage data'!$A$3:$P$55,'Stage data'!G$3,FALSE))</f>
        <v>3058</v>
      </c>
      <c r="S13" s="38"/>
    </row>
    <row r="14" spans="2:19" ht="15.75" customHeight="1" x14ac:dyDescent="0.25">
      <c r="D14" s="296"/>
      <c r="E14" s="202" t="s">
        <v>27</v>
      </c>
      <c r="F14" s="15" t="str">
        <f>IF(F13="","",VLOOKUP($D$6&amp;$E13,'Stage data'!$A$3:$P$55,'Stage data'!I$3,FALSE))</f>
        <v/>
      </c>
      <c r="G14" s="15" t="str">
        <f>IF(F13="","",VLOOKUP($D$6&amp;$E13,'Stage data'!$A$3:$P$55,'Stage data'!J$3,FALSE))</f>
        <v/>
      </c>
      <c r="H14" s="15">
        <f>IF(H13="","",VLOOKUP($D$6&amp;$E13,'Stage data'!$A$3:$P$55,'Stage data'!K$3,FALSE))</f>
        <v>0.54400000000000004</v>
      </c>
      <c r="I14" s="15">
        <f>IF(H13="","",VLOOKUP($D$6&amp;$E13,'Stage data'!$A$3:$P$55,'Stage data'!L$3,FALSE))</f>
        <v>0.57899999999999996</v>
      </c>
      <c r="J14" s="15">
        <f>IF(J13="","",VLOOKUP($D$6&amp;$E13,'Stage data'!$A$3:$P$55,'Stage data'!M$3,FALSE))</f>
        <v>0.28899999999999998</v>
      </c>
      <c r="K14" s="15">
        <f>IF(J13="","",VLOOKUP($D$6&amp;$E13,'Stage data'!$A$3:$P$55,'Stage data'!N$3,FALSE))</f>
        <v>0.32200000000000001</v>
      </c>
      <c r="L14" s="15">
        <f>IF(L13="","",VLOOKUP($D$6&amp;$E13,'Stage data'!$A$3:$P$55,'Stage data'!O$3,FALSE))</f>
        <v>0.121</v>
      </c>
      <c r="M14" s="15">
        <f>IF(L13="","",VLOOKUP($D$6&amp;$E13,'Stage data'!$A$3:$P$55,'Stage data'!P$3,FALSE))</f>
        <v>0.14499999999999999</v>
      </c>
      <c r="N14" s="304"/>
      <c r="O14" s="368"/>
    </row>
    <row r="15" spans="2:19" s="29" customFormat="1" ht="18.75" customHeight="1" x14ac:dyDescent="0.25">
      <c r="D15" s="296"/>
      <c r="E15" s="204" t="s">
        <v>0</v>
      </c>
      <c r="F15" s="411" t="str">
        <f>IF(OR(ISERROR(VLOOKUP($D$6&amp;$E15, 'Stage data'!$A$3:$P$55,'Stage data'!B$3,FALSE)),ISBLANK(VLOOKUP($D$6&amp;$E15,'Stage data'!$A$3:$P$55,'Stage data'!B$3,FALSE))),"",VLOOKUP($D$6&amp;$E15,'Stage data'!$A$3:$P$55,'Stage data'!B$3,FALSE))</f>
        <v/>
      </c>
      <c r="G15" s="302"/>
      <c r="H15" s="302">
        <f>IF(OR(ISERROR(VLOOKUP($D$6&amp;$E15, 'Stage data'!$A$3:$P$55,'Stage data'!C$3,FALSE)),ISBLANK(VLOOKUP($D$6&amp;$E15,'Stage data'!$A$3:$P$55,'Stage data'!C$3,FALSE))),"",VLOOKUP($D$6&amp;$E15,'Stage data'!$A$3:$P$55,'Stage data'!C$3,FALSE))</f>
        <v>0.58352237574757682</v>
      </c>
      <c r="I15" s="302"/>
      <c r="J15" s="302">
        <f>IF(OR(ISERROR(VLOOKUP($D$6&amp;$E15, 'Stage data'!$A$3:$P$55,'Stage data'!D$3,FALSE)),ISBLANK(VLOOKUP($D$6&amp;$E15,'Stage data'!$A$3:$P$55,'Stage data'!D$3,FALSE))),"",VLOOKUP($D$6&amp;$E15,'Stage data'!$A$3:$P$55,'Stage data'!D$3,FALSE))</f>
        <v>0.23035677459269951</v>
      </c>
      <c r="K15" s="302"/>
      <c r="L15" s="302">
        <f>IF(OR(ISERROR(VLOOKUP($D$6&amp;$E15, 'Stage data'!$A$3:$P$55,'Stage data'!E$3,FALSE)),ISBLANK(VLOOKUP($D$6&amp;$E15,'Stage data'!$A$3:$P$55,'Stage data'!E$3,FALSE))),"",VLOOKUP($D$6&amp;$E15,'Stage data'!$A$3:$P$55,'Stage data'!E$3,FALSE))</f>
        <v>0.18612084965972364</v>
      </c>
      <c r="M15" s="359"/>
      <c r="N15" s="298">
        <f>SUM(F15,H15,J15,L15)</f>
        <v>1</v>
      </c>
      <c r="O15" s="367">
        <f>IF(OR(ISERROR(VLOOKUP($D$6&amp;$E15, 'Stage data'!$A$3:$P$55,'Stage data'!G$3,FALSE)),ISBLANK(VLOOKUP($D$6&amp;$E15,'Stage data'!$A$3:$P$55,'Stage data'!G$3,FALSE))),"",VLOOKUP($D$6&amp;$E15,'Stage data'!$A$3:$P$55,'Stage data'!G$3,FALSE))</f>
        <v>9698</v>
      </c>
    </row>
    <row r="16" spans="2:19" ht="15.75" customHeight="1" thickBot="1" x14ac:dyDescent="0.3">
      <c r="D16" s="296"/>
      <c r="E16" s="205" t="s">
        <v>27</v>
      </c>
      <c r="F16" s="3" t="str">
        <f>IF(F15="","",VLOOKUP($D$6&amp;$E15,'Stage data'!$A$3:$P$55,'Stage data'!I$3,FALSE))</f>
        <v/>
      </c>
      <c r="G16" s="3" t="str">
        <f>IF(F15="","",VLOOKUP($D$6&amp;$E15,'Stage data'!$A$3:$P$55,'Stage data'!J$3,FALSE))</f>
        <v/>
      </c>
      <c r="H16" s="3">
        <f>IF(H15="","",VLOOKUP($D$6&amp;$E15,'Stage data'!$A$3:$P$55,'Stage data'!K$3,FALSE))</f>
        <v>0.57399999999999995</v>
      </c>
      <c r="I16" s="3">
        <f>IF(H15="","",VLOOKUP($D$6&amp;$E15,'Stage data'!$A$3:$P$55,'Stage data'!L$3,FALSE))</f>
        <v>0.59299999999999997</v>
      </c>
      <c r="J16" s="3">
        <f>IF(J15="","",VLOOKUP($D$6&amp;$E15,'Stage data'!$A$3:$P$55,'Stage data'!M$3,FALSE))</f>
        <v>0.222</v>
      </c>
      <c r="K16" s="3">
        <f>IF(J15="","",VLOOKUP($D$6&amp;$E15,'Stage data'!$A$3:$P$55,'Stage data'!N$3,FALSE))</f>
        <v>0.23899999999999999</v>
      </c>
      <c r="L16" s="3">
        <f>IF(L15="","",VLOOKUP($D$6&amp;$E15,'Stage data'!$A$3:$P$55,'Stage data'!O$3,FALSE))</f>
        <v>0.17799999999999999</v>
      </c>
      <c r="M16" s="3">
        <f>IF(L15="","",VLOOKUP($D$6&amp;$E15,'Stage data'!$A$3:$P$55,'Stage data'!P$3,FALSE))</f>
        <v>0.19400000000000001</v>
      </c>
      <c r="N16" s="299"/>
      <c r="O16" s="361"/>
    </row>
    <row r="17" spans="2:19" ht="15.75" customHeight="1" x14ac:dyDescent="0.25">
      <c r="B17" s="44"/>
      <c r="D17" s="296"/>
      <c r="E17" s="204" t="s">
        <v>534</v>
      </c>
      <c r="F17" s="411" t="str">
        <f>IF(OR(ISERROR(VLOOKUP($D$6&amp;$E17, 'Stage data'!$A$3:$P$55,'Stage data'!B$3,FALSE)),ISBLANK(VLOOKUP($D$6&amp;$E17,'Stage data'!$A$3:$P$55,'Stage data'!B$3,FALSE))),"",VLOOKUP($D$6&amp;$E17,'Stage data'!$A$3:$P$55,'Stage data'!B$3,FALSE))</f>
        <v/>
      </c>
      <c r="G17" s="302"/>
      <c r="H17" s="302">
        <f>IF(OR(ISERROR(VLOOKUP($D$6&amp;$E17, 'Stage data'!$A$3:$P$55,'Stage data'!C$3,FALSE)),ISBLANK(VLOOKUP($D$6&amp;$E17,'Stage data'!$A$3:$P$55,'Stage data'!C$3,FALSE))),"",VLOOKUP($D$6&amp;$E17,'Stage data'!$A$3:$P$55,'Stage data'!C$3,FALSE))</f>
        <v>0.66686861037485801</v>
      </c>
      <c r="I17" s="302"/>
      <c r="J17" s="302">
        <f>IF(OR(ISERROR(VLOOKUP($D$6&amp;$E17, 'Stage data'!$A$3:$P$55,'Stage data'!D$3,FALSE)),ISBLANK(VLOOKUP($D$6&amp;$E17,'Stage data'!$A$3:$P$55,'Stage data'!D$3,FALSE))),"",VLOOKUP($D$6&amp;$E17,'Stage data'!$A$3:$P$55,'Stage data'!D$3,FALSE))</f>
        <v>0.17724346838318819</v>
      </c>
      <c r="K17" s="302"/>
      <c r="L17" s="302">
        <f>IF(OR(ISERROR(VLOOKUP($D$6&amp;$E17, 'Stage data'!$A$3:$P$55,'Stage data'!E$3,FALSE)),ISBLANK(VLOOKUP($D$6&amp;$E17,'Stage data'!$A$3:$P$55,'Stage data'!E$3,FALSE))),"",VLOOKUP($D$6&amp;$E17,'Stage data'!$A$3:$P$55,'Stage data'!E$3,FALSE))</f>
        <v>0.1558879212419538</v>
      </c>
      <c r="M17" s="359"/>
      <c r="N17" s="298">
        <f>SUM(F17,H17,J17,L17)</f>
        <v>1</v>
      </c>
      <c r="O17" s="367">
        <f>IF(OR(ISERROR(VLOOKUP($D$6&amp;$E17, 'Stage data'!$A$3:$P$55,'Stage data'!G$3,FALSE)),ISBLANK(VLOOKUP($D$6&amp;$E17,'Stage data'!$A$3:$P$55,'Stage data'!G$3,FALSE))),"",VLOOKUP($D$6&amp;$E17,'Stage data'!$A$3:$P$55,'Stage data'!G$3,FALSE))</f>
        <v>26410</v>
      </c>
    </row>
    <row r="18" spans="2:19" ht="15.75" customHeight="1" thickBot="1" x14ac:dyDescent="0.3">
      <c r="B18" s="44"/>
      <c r="D18" s="297"/>
      <c r="E18" s="205" t="s">
        <v>27</v>
      </c>
      <c r="F18" s="3" t="str">
        <f>IF(F17="","",VLOOKUP($D$6&amp;$E17,'Stage data'!$A$3:$P$55,'Stage data'!I$3,FALSE))</f>
        <v/>
      </c>
      <c r="G18" s="3" t="str">
        <f>IF(F17="","",VLOOKUP($D$6&amp;$E17,'Stage data'!$A$3:$P$55,'Stage data'!J$3,FALSE))</f>
        <v/>
      </c>
      <c r="H18" s="3">
        <f>IF(H17="","",VLOOKUP($D$6&amp;$E17,'Stage data'!$A$3:$P$55,'Stage data'!K$3,FALSE))</f>
        <v>0.66100000000000003</v>
      </c>
      <c r="I18" s="3">
        <f>IF(H17="","",VLOOKUP($D$6&amp;$E17,'Stage data'!$A$3:$P$55,'Stage data'!L$3,FALSE))</f>
        <v>0.67300000000000004</v>
      </c>
      <c r="J18" s="3">
        <f>IF(J17="","",VLOOKUP($D$6&amp;$E17,'Stage data'!$A$3:$P$55,'Stage data'!M$3,FALSE))</f>
        <v>0.17299999999999999</v>
      </c>
      <c r="K18" s="3">
        <f>IF(J17="","",VLOOKUP($D$6&amp;$E17,'Stage data'!$A$3:$P$55,'Stage data'!N$3,FALSE))</f>
        <v>0.182</v>
      </c>
      <c r="L18" s="3">
        <f>IF(L17="","",VLOOKUP($D$6&amp;$E17,'Stage data'!$A$3:$P$55,'Stage data'!O$3,FALSE))</f>
        <v>0.152</v>
      </c>
      <c r="M18" s="3">
        <f>IF(L17="","",VLOOKUP($D$6&amp;$E17,'Stage data'!$A$3:$P$55,'Stage data'!P$3,FALSE))</f>
        <v>0.16</v>
      </c>
      <c r="N18" s="299"/>
      <c r="O18" s="361"/>
    </row>
    <row r="19" spans="2:19" s="29" customFormat="1" ht="18.75" customHeight="1" x14ac:dyDescent="0.25">
      <c r="D19" s="109"/>
      <c r="E19" s="109"/>
      <c r="F19" s="109"/>
      <c r="G19" s="109"/>
      <c r="H19" s="109"/>
      <c r="I19" s="109"/>
      <c r="J19" s="109"/>
      <c r="K19" s="109"/>
      <c r="L19" s="109"/>
      <c r="M19" s="109"/>
      <c r="N19" s="109"/>
      <c r="O19" s="109"/>
    </row>
    <row r="20" spans="2:19" ht="15.75" customHeight="1" x14ac:dyDescent="0.25">
      <c r="D20" s="199" t="s">
        <v>52</v>
      </c>
      <c r="N20" s="109"/>
      <c r="O20" s="109"/>
    </row>
    <row r="21" spans="2:19" ht="33.75" customHeight="1" x14ac:dyDescent="0.25">
      <c r="D21" s="261" t="s">
        <v>54</v>
      </c>
      <c r="E21" s="261"/>
      <c r="F21" s="261"/>
      <c r="G21" s="261"/>
      <c r="H21" s="261"/>
      <c r="I21" s="261"/>
      <c r="J21" s="261"/>
      <c r="K21" s="261"/>
      <c r="L21" s="261"/>
      <c r="M21" s="261"/>
      <c r="N21" s="261"/>
      <c r="O21" s="261"/>
    </row>
    <row r="22" spans="2:19" x14ac:dyDescent="0.25">
      <c r="D22" s="109"/>
      <c r="N22" s="109"/>
      <c r="O22" s="109"/>
    </row>
    <row r="23" spans="2:19" ht="20.25" customHeight="1" x14ac:dyDescent="0.25">
      <c r="D23" s="109"/>
      <c r="N23" s="109"/>
      <c r="O23" s="109"/>
    </row>
    <row r="24" spans="2:19" x14ac:dyDescent="0.25">
      <c r="D24" s="109"/>
      <c r="N24" s="109"/>
      <c r="O24" s="109"/>
    </row>
    <row r="25" spans="2:19" ht="20.25" customHeight="1" x14ac:dyDescent="0.25">
      <c r="D25" s="109"/>
      <c r="N25" s="109"/>
      <c r="O25" s="109"/>
    </row>
    <row r="26" spans="2:19" x14ac:dyDescent="0.25">
      <c r="D26" s="109"/>
      <c r="N26" s="109"/>
      <c r="O26" s="109"/>
      <c r="P26" s="198"/>
      <c r="Q26" s="198"/>
      <c r="R26" s="198"/>
      <c r="S26" s="198"/>
    </row>
    <row r="29" spans="2:19" ht="28.5" customHeight="1" x14ac:dyDescent="0.25"/>
  </sheetData>
  <sheetProtection sheet="1" scenarios="1"/>
  <mergeCells count="45">
    <mergeCell ref="O7:O8"/>
    <mergeCell ref="F9:G9"/>
    <mergeCell ref="H9:I9"/>
    <mergeCell ref="J9:K9"/>
    <mergeCell ref="L9:M9"/>
    <mergeCell ref="F7:G7"/>
    <mergeCell ref="H7:I7"/>
    <mergeCell ref="J7:K7"/>
    <mergeCell ref="L7:M7"/>
    <mergeCell ref="N7:N8"/>
    <mergeCell ref="B2:B4"/>
    <mergeCell ref="D2:O4"/>
    <mergeCell ref="D6:E6"/>
    <mergeCell ref="F6:G6"/>
    <mergeCell ref="H6:I6"/>
    <mergeCell ref="J6:K6"/>
    <mergeCell ref="L6:M6"/>
    <mergeCell ref="D21:O21"/>
    <mergeCell ref="F15:G15"/>
    <mergeCell ref="H15:I15"/>
    <mergeCell ref="J15:K15"/>
    <mergeCell ref="L15:M15"/>
    <mergeCell ref="N15:N16"/>
    <mergeCell ref="O15:O16"/>
    <mergeCell ref="O17:O18"/>
    <mergeCell ref="D7:D18"/>
    <mergeCell ref="F17:G17"/>
    <mergeCell ref="H17:I17"/>
    <mergeCell ref="J17:K17"/>
    <mergeCell ref="L17:M17"/>
    <mergeCell ref="N17:N18"/>
    <mergeCell ref="N11:N12"/>
    <mergeCell ref="O11:O12"/>
    <mergeCell ref="O13:O14"/>
    <mergeCell ref="N9:N10"/>
    <mergeCell ref="F13:G13"/>
    <mergeCell ref="H13:I13"/>
    <mergeCell ref="J13:K13"/>
    <mergeCell ref="L13:M13"/>
    <mergeCell ref="N13:N14"/>
    <mergeCell ref="O9:O10"/>
    <mergeCell ref="F11:G11"/>
    <mergeCell ref="H11:I11"/>
    <mergeCell ref="J11:K11"/>
    <mergeCell ref="L11:M11"/>
  </mergeCells>
  <conditionalFormatting sqref="F7:M8">
    <cfRule type="containsBlanks" dxfId="5" priority="28">
      <formula>LEN(TRIM(F7))=0</formula>
    </cfRule>
  </conditionalFormatting>
  <conditionalFormatting sqref="F7:M7">
    <cfRule type="colorScale" priority="27">
      <colorScale>
        <cfvo type="min"/>
        <cfvo type="max"/>
        <color rgb="FFFFEF9C"/>
        <color rgb="FFFF7128"/>
      </colorScale>
    </cfRule>
  </conditionalFormatting>
  <conditionalFormatting sqref="F9:M10">
    <cfRule type="containsBlanks" dxfId="4" priority="10">
      <formula>LEN(TRIM(F9))=0</formula>
    </cfRule>
  </conditionalFormatting>
  <conditionalFormatting sqref="F9:M9">
    <cfRule type="colorScale" priority="9">
      <colorScale>
        <cfvo type="min"/>
        <cfvo type="max"/>
        <color rgb="FFFFEF9C"/>
        <color rgb="FFFF7128"/>
      </colorScale>
    </cfRule>
  </conditionalFormatting>
  <conditionalFormatting sqref="F11:M12">
    <cfRule type="containsBlanks" dxfId="3" priority="8">
      <formula>LEN(TRIM(F11))=0</formula>
    </cfRule>
  </conditionalFormatting>
  <conditionalFormatting sqref="F11:M11">
    <cfRule type="colorScale" priority="7">
      <colorScale>
        <cfvo type="min"/>
        <cfvo type="max"/>
        <color rgb="FFFFEF9C"/>
        <color rgb="FFFF7128"/>
      </colorScale>
    </cfRule>
  </conditionalFormatting>
  <conditionalFormatting sqref="F13:M14">
    <cfRule type="containsBlanks" dxfId="2" priority="6">
      <formula>LEN(TRIM(F13))=0</formula>
    </cfRule>
  </conditionalFormatting>
  <conditionalFormatting sqref="F13:M13">
    <cfRule type="colorScale" priority="5">
      <colorScale>
        <cfvo type="min"/>
        <cfvo type="max"/>
        <color rgb="FFFFEF9C"/>
        <color rgb="FFFF7128"/>
      </colorScale>
    </cfRule>
  </conditionalFormatting>
  <conditionalFormatting sqref="F15:M16">
    <cfRule type="containsBlanks" dxfId="1" priority="4">
      <formula>LEN(TRIM(F15))=0</formula>
    </cfRule>
  </conditionalFormatting>
  <conditionalFormatting sqref="F15:M15">
    <cfRule type="colorScale" priority="3">
      <colorScale>
        <cfvo type="min"/>
        <cfvo type="max"/>
        <color rgb="FFFFEF9C"/>
        <color rgb="FFFF7128"/>
      </colorScale>
    </cfRule>
  </conditionalFormatting>
  <conditionalFormatting sqref="F17:M18">
    <cfRule type="containsBlanks" dxfId="0" priority="2">
      <formula>LEN(TRIM(F17))=0</formula>
    </cfRule>
  </conditionalFormatting>
  <conditionalFormatting sqref="F17:M17">
    <cfRule type="colorScale" priority="1">
      <colorScale>
        <cfvo type="min"/>
        <cfvo type="max"/>
        <color rgb="FFFFEF9C"/>
        <color rgb="FFFF7128"/>
      </colorScale>
    </cfRule>
  </conditionalFormatting>
  <hyperlinks>
    <hyperlink ref="B7" location="Contents!A1" display="Back to Contents page"/>
  </hyperlinks>
  <pageMargins left="0.7" right="0.7" top="0.75" bottom="0.75" header="0.3" footer="0.3"/>
  <pageSetup paperSize="9" scale="39" orientation="landscape" r:id="rId1"/>
  <ignoredErrors>
    <ignoredError sqref="E7 E8:E14 G7 I7 K7 M7 E16" numberStoredAsText="1"/>
    <ignoredError sqref="F8:M1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57985" r:id="rId4" name="List Box 1">
              <controlPr defaultSize="0" autoLine="0" autoPict="0">
                <anchor moveWithCells="1">
                  <from>
                    <xdr:col>0</xdr:col>
                    <xdr:colOff>104775</xdr:colOff>
                    <xdr:row>4</xdr:row>
                    <xdr:rowOff>123825</xdr:rowOff>
                  </from>
                  <to>
                    <xdr:col>1</xdr:col>
                    <xdr:colOff>1495425</xdr:colOff>
                    <xdr:row>5</xdr:row>
                    <xdr:rowOff>1009650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tint="0.59999389629810485"/>
  </sheetPr>
  <dimension ref="A3:Q63"/>
  <sheetViews>
    <sheetView workbookViewId="0"/>
  </sheetViews>
  <sheetFormatPr defaultRowHeight="15" x14ac:dyDescent="0.25"/>
  <cols>
    <col min="1" max="1" width="21.140625" bestFit="1" customWidth="1"/>
    <col min="7" max="7" width="11.5703125" bestFit="1" customWidth="1"/>
  </cols>
  <sheetData>
    <row r="3" spans="1:17" x14ac:dyDescent="0.25">
      <c r="A3">
        <v>1</v>
      </c>
      <c r="B3">
        <v>2</v>
      </c>
      <c r="C3">
        <v>3</v>
      </c>
      <c r="D3">
        <v>4</v>
      </c>
      <c r="E3" s="93">
        <v>5</v>
      </c>
      <c r="F3" s="93">
        <v>6</v>
      </c>
      <c r="G3" s="93">
        <v>7</v>
      </c>
      <c r="H3" s="93">
        <v>8</v>
      </c>
      <c r="I3" s="93">
        <v>9</v>
      </c>
      <c r="J3" s="93">
        <v>10</v>
      </c>
      <c r="K3" s="93">
        <v>11</v>
      </c>
      <c r="L3" s="93">
        <v>12</v>
      </c>
      <c r="M3" s="93">
        <v>13</v>
      </c>
      <c r="N3" s="93">
        <v>14</v>
      </c>
      <c r="O3" s="93">
        <v>15</v>
      </c>
      <c r="P3" s="93">
        <v>16</v>
      </c>
    </row>
    <row r="4" spans="1:17" x14ac:dyDescent="0.25">
      <c r="A4" t="s">
        <v>5659</v>
      </c>
      <c r="B4" s="188" t="s">
        <v>143</v>
      </c>
      <c r="C4" s="188">
        <v>0.77509053285049145</v>
      </c>
      <c r="D4" s="188">
        <v>7.5659596482152092E-2</v>
      </c>
      <c r="E4" s="188">
        <v>0.14924987066735645</v>
      </c>
      <c r="F4" s="187">
        <v>1</v>
      </c>
      <c r="G4" s="193">
        <v>7732</v>
      </c>
      <c r="H4" s="93"/>
      <c r="I4" s="188" t="s">
        <v>143</v>
      </c>
      <c r="J4" s="188" t="s">
        <v>143</v>
      </c>
      <c r="K4" s="188">
        <v>0.76600000000000001</v>
      </c>
      <c r="L4" s="188">
        <v>0.78400000000000003</v>
      </c>
      <c r="M4" s="188">
        <v>7.0000000000000007E-2</v>
      </c>
      <c r="N4" s="188">
        <v>8.2000000000000003E-2</v>
      </c>
      <c r="O4" s="188">
        <v>0.14099999999999999</v>
      </c>
      <c r="P4" s="188">
        <v>0.157</v>
      </c>
      <c r="Q4" s="93"/>
    </row>
    <row r="5" spans="1:17" x14ac:dyDescent="0.25">
      <c r="A5" s="93" t="s">
        <v>5660</v>
      </c>
      <c r="B5" s="188">
        <v>0.19886551019062068</v>
      </c>
      <c r="C5" s="188">
        <v>0.57159817953960823</v>
      </c>
      <c r="D5" s="188">
        <v>7.7501484070971571E-2</v>
      </c>
      <c r="E5" s="188">
        <v>0.15203482619879954</v>
      </c>
      <c r="F5" s="187">
        <v>1</v>
      </c>
      <c r="G5" s="193">
        <v>15161</v>
      </c>
      <c r="H5" s="93"/>
      <c r="I5" s="188">
        <v>0.193</v>
      </c>
      <c r="J5" s="188">
        <v>0.20499999999999999</v>
      </c>
      <c r="K5" s="188">
        <v>0.56399999999999995</v>
      </c>
      <c r="L5" s="188">
        <v>0.57899999999999996</v>
      </c>
      <c r="M5" s="188">
        <v>7.2999999999999995E-2</v>
      </c>
      <c r="N5" s="188">
        <v>8.2000000000000003E-2</v>
      </c>
      <c r="O5" s="188">
        <v>0.14599999999999999</v>
      </c>
      <c r="P5" s="188">
        <v>0.158</v>
      </c>
      <c r="Q5" s="93"/>
    </row>
    <row r="6" spans="1:17" x14ac:dyDescent="0.25">
      <c r="A6" s="93" t="s">
        <v>5661</v>
      </c>
      <c r="B6" s="188">
        <v>0.51053535812318573</v>
      </c>
      <c r="C6" s="188">
        <v>0.43417129090226902</v>
      </c>
      <c r="D6" s="188">
        <v>1.1374632200477892E-2</v>
      </c>
      <c r="E6" s="188">
        <v>4.3918718774067417E-2</v>
      </c>
      <c r="F6" s="187">
        <v>1</v>
      </c>
      <c r="G6" s="193">
        <v>50639</v>
      </c>
      <c r="H6" s="93"/>
      <c r="I6" s="188">
        <v>0.50600000000000001</v>
      </c>
      <c r="J6" s="188">
        <v>0.51500000000000001</v>
      </c>
      <c r="K6" s="188">
        <v>0.43</v>
      </c>
      <c r="L6" s="188">
        <v>0.438</v>
      </c>
      <c r="M6" s="188">
        <v>0.01</v>
      </c>
      <c r="N6" s="188">
        <v>1.2E-2</v>
      </c>
      <c r="O6" s="188">
        <v>4.2000000000000003E-2</v>
      </c>
      <c r="P6" s="188">
        <v>4.5999999999999999E-2</v>
      </c>
      <c r="Q6" s="93"/>
    </row>
    <row r="7" spans="1:17" x14ac:dyDescent="0.25">
      <c r="A7" s="93" t="s">
        <v>5662</v>
      </c>
      <c r="B7" s="188" t="s">
        <v>143</v>
      </c>
      <c r="C7" s="188">
        <v>0.64204621343662349</v>
      </c>
      <c r="D7" s="188">
        <v>0.14465072792840925</v>
      </c>
      <c r="E7" s="188">
        <v>0.21330305863496726</v>
      </c>
      <c r="F7" s="187">
        <v>1</v>
      </c>
      <c r="G7" s="193">
        <v>7487</v>
      </c>
      <c r="H7" s="93"/>
      <c r="I7" s="188" t="s">
        <v>143</v>
      </c>
      <c r="J7" s="188" t="s">
        <v>143</v>
      </c>
      <c r="K7" s="188">
        <v>0.63100000000000001</v>
      </c>
      <c r="L7" s="188">
        <v>0.65300000000000002</v>
      </c>
      <c r="M7" s="188">
        <v>0.13700000000000001</v>
      </c>
      <c r="N7" s="188">
        <v>0.153</v>
      </c>
      <c r="O7" s="188">
        <v>0.20399999999999999</v>
      </c>
      <c r="P7" s="188">
        <v>0.223</v>
      </c>
      <c r="Q7" s="93"/>
    </row>
    <row r="8" spans="1:17" x14ac:dyDescent="0.25">
      <c r="A8" s="93" t="s">
        <v>5663</v>
      </c>
      <c r="B8" s="188" t="s">
        <v>143</v>
      </c>
      <c r="C8" s="188">
        <v>0.59641226353555121</v>
      </c>
      <c r="D8" s="188">
        <v>0.18206131767775605</v>
      </c>
      <c r="E8" s="188">
        <v>0.22152641878669277</v>
      </c>
      <c r="F8" s="187">
        <v>1</v>
      </c>
      <c r="G8" s="193">
        <v>15330</v>
      </c>
      <c r="H8" s="93"/>
      <c r="I8" s="188" t="s">
        <v>143</v>
      </c>
      <c r="J8" s="188" t="s">
        <v>143</v>
      </c>
      <c r="K8" s="188">
        <v>0.58899999999999997</v>
      </c>
      <c r="L8" s="188">
        <v>0.60399999999999998</v>
      </c>
      <c r="M8" s="188">
        <v>0.17599999999999999</v>
      </c>
      <c r="N8" s="188">
        <v>0.188</v>
      </c>
      <c r="O8" s="188">
        <v>0.215</v>
      </c>
      <c r="P8" s="188">
        <v>0.22800000000000001</v>
      </c>
      <c r="Q8" s="93"/>
    </row>
    <row r="9" spans="1:17" x14ac:dyDescent="0.25">
      <c r="A9" s="93" t="s">
        <v>5664</v>
      </c>
      <c r="B9" s="188" t="s">
        <v>143</v>
      </c>
      <c r="C9" s="188">
        <v>0.88655359499486774</v>
      </c>
      <c r="D9" s="188">
        <v>1.0802091988855761E-2</v>
      </c>
      <c r="E9" s="188">
        <v>0.10264431301627645</v>
      </c>
      <c r="F9" s="187">
        <v>0.99999999999999989</v>
      </c>
      <c r="G9" s="193">
        <v>20459</v>
      </c>
      <c r="H9" s="93"/>
      <c r="I9" s="188" t="s">
        <v>143</v>
      </c>
      <c r="J9" s="188" t="s">
        <v>143</v>
      </c>
      <c r="K9" s="188">
        <v>0.88200000000000001</v>
      </c>
      <c r="L9" s="188">
        <v>0.89100000000000001</v>
      </c>
      <c r="M9" s="188">
        <v>8.9999999999999993E-3</v>
      </c>
      <c r="N9" s="188">
        <v>1.2E-2</v>
      </c>
      <c r="O9" s="188">
        <v>9.9000000000000005E-2</v>
      </c>
      <c r="P9" s="188">
        <v>0.107</v>
      </c>
      <c r="Q9" s="93"/>
    </row>
    <row r="10" spans="1:17" x14ac:dyDescent="0.25">
      <c r="A10" s="93" t="s">
        <v>5665</v>
      </c>
      <c r="B10" s="188" t="s">
        <v>143</v>
      </c>
      <c r="C10" s="188">
        <v>0.82629579982126899</v>
      </c>
      <c r="D10" s="188">
        <v>3.2674262734584451E-2</v>
      </c>
      <c r="E10" s="188">
        <v>0.14102993744414655</v>
      </c>
      <c r="F10" s="187">
        <v>1</v>
      </c>
      <c r="G10" s="193">
        <v>35808</v>
      </c>
      <c r="H10" s="93"/>
      <c r="I10" s="188" t="s">
        <v>143</v>
      </c>
      <c r="J10" s="188" t="s">
        <v>143</v>
      </c>
      <c r="K10" s="188">
        <v>0.82199999999999995</v>
      </c>
      <c r="L10" s="188">
        <v>0.83</v>
      </c>
      <c r="M10" s="188">
        <v>3.1E-2</v>
      </c>
      <c r="N10" s="188">
        <v>3.5000000000000003E-2</v>
      </c>
      <c r="O10" s="188">
        <v>0.13700000000000001</v>
      </c>
      <c r="P10" s="188">
        <v>0.14499999999999999</v>
      </c>
      <c r="Q10" s="93"/>
    </row>
    <row r="11" spans="1:17" x14ac:dyDescent="0.25">
      <c r="A11" s="93" t="s">
        <v>5666</v>
      </c>
      <c r="B11" s="188" t="s">
        <v>143</v>
      </c>
      <c r="C11" s="188">
        <v>0.8804908659880073</v>
      </c>
      <c r="D11" s="188">
        <v>3.3677311393111142E-2</v>
      </c>
      <c r="E11" s="188">
        <v>8.5831822618881601E-2</v>
      </c>
      <c r="F11" s="187">
        <v>1</v>
      </c>
      <c r="G11" s="193">
        <v>14342</v>
      </c>
      <c r="H11" s="93"/>
      <c r="I11" s="188" t="s">
        <v>143</v>
      </c>
      <c r="J11" s="188" t="s">
        <v>143</v>
      </c>
      <c r="K11" s="188">
        <v>0.875</v>
      </c>
      <c r="L11" s="188">
        <v>0.88600000000000001</v>
      </c>
      <c r="M11" s="188">
        <v>3.1E-2</v>
      </c>
      <c r="N11" s="188">
        <v>3.6999999999999998E-2</v>
      </c>
      <c r="O11" s="188">
        <v>8.1000000000000003E-2</v>
      </c>
      <c r="P11" s="188">
        <v>9.0999999999999998E-2</v>
      </c>
      <c r="Q11" s="93"/>
    </row>
    <row r="12" spans="1:17" x14ac:dyDescent="0.25">
      <c r="A12" s="93" t="s">
        <v>5667</v>
      </c>
      <c r="B12" s="188" t="s">
        <v>143</v>
      </c>
      <c r="C12" s="188">
        <v>0.72549860604760885</v>
      </c>
      <c r="D12" s="188">
        <v>0.15076131245978983</v>
      </c>
      <c r="E12" s="188">
        <v>0.12374008149260134</v>
      </c>
      <c r="F12" s="187">
        <v>1</v>
      </c>
      <c r="G12" s="193">
        <v>4663</v>
      </c>
      <c r="H12" s="93"/>
      <c r="I12" s="188" t="s">
        <v>143</v>
      </c>
      <c r="J12" s="188" t="s">
        <v>143</v>
      </c>
      <c r="K12" s="188">
        <v>0.71299999999999997</v>
      </c>
      <c r="L12" s="188">
        <v>0.73799999999999999</v>
      </c>
      <c r="M12" s="188">
        <v>0.14099999999999999</v>
      </c>
      <c r="N12" s="188">
        <v>0.161</v>
      </c>
      <c r="O12" s="188">
        <v>0.115</v>
      </c>
      <c r="P12" s="188">
        <v>0.13400000000000001</v>
      </c>
      <c r="Q12" s="93"/>
    </row>
    <row r="13" spans="1:17" x14ac:dyDescent="0.25">
      <c r="A13" s="93" t="s">
        <v>5668</v>
      </c>
      <c r="B13" s="188">
        <v>9.3154055716671055E-2</v>
      </c>
      <c r="C13" s="188">
        <v>0.57931276913612795</v>
      </c>
      <c r="D13" s="188">
        <v>0.20634502153089024</v>
      </c>
      <c r="E13" s="188">
        <v>0.12118815361631075</v>
      </c>
      <c r="F13" s="187">
        <v>0.99999999999999989</v>
      </c>
      <c r="G13" s="193">
        <v>22758</v>
      </c>
      <c r="H13" s="93"/>
      <c r="I13" s="188">
        <v>8.8999999999999996E-2</v>
      </c>
      <c r="J13" s="188">
        <v>9.7000000000000003E-2</v>
      </c>
      <c r="K13" s="188">
        <v>0.57299999999999995</v>
      </c>
      <c r="L13" s="188">
        <v>0.58599999999999997</v>
      </c>
      <c r="M13" s="188">
        <v>0.20100000000000001</v>
      </c>
      <c r="N13" s="188">
        <v>0.21199999999999999</v>
      </c>
      <c r="O13" s="188">
        <v>0.11700000000000001</v>
      </c>
      <c r="P13" s="188">
        <v>0.125</v>
      </c>
      <c r="Q13" s="93"/>
    </row>
    <row r="14" spans="1:17" x14ac:dyDescent="0.25">
      <c r="A14" s="93" t="s">
        <v>5669</v>
      </c>
      <c r="B14" s="188">
        <v>0.22394493342360641</v>
      </c>
      <c r="C14" s="188">
        <v>0.72254570074475288</v>
      </c>
      <c r="D14" s="188">
        <v>1.922816519972918E-2</v>
      </c>
      <c r="E14" s="188">
        <v>3.4281200631911535E-2</v>
      </c>
      <c r="F14" s="187">
        <v>1</v>
      </c>
      <c r="G14" s="193">
        <v>44310</v>
      </c>
      <c r="H14" s="93"/>
      <c r="I14" s="188">
        <v>0.22</v>
      </c>
      <c r="J14" s="188">
        <v>0.22800000000000001</v>
      </c>
      <c r="K14" s="188">
        <v>0.71799999999999997</v>
      </c>
      <c r="L14" s="188">
        <v>0.72699999999999998</v>
      </c>
      <c r="M14" s="188">
        <v>1.7999999999999999E-2</v>
      </c>
      <c r="N14" s="188">
        <v>2.1000000000000001E-2</v>
      </c>
      <c r="O14" s="188">
        <v>3.3000000000000002E-2</v>
      </c>
      <c r="P14" s="188">
        <v>3.5999999999999997E-2</v>
      </c>
      <c r="Q14" s="93"/>
    </row>
    <row r="15" spans="1:17" x14ac:dyDescent="0.25">
      <c r="A15" s="93" t="s">
        <v>5670</v>
      </c>
      <c r="B15" s="188" t="s">
        <v>143</v>
      </c>
      <c r="C15" s="188">
        <v>0.66666666666666663</v>
      </c>
      <c r="D15" s="188">
        <v>0.15900383141762453</v>
      </c>
      <c r="E15" s="188">
        <v>0.17432950191570881</v>
      </c>
      <c r="F15" s="187">
        <v>1</v>
      </c>
      <c r="G15" s="193">
        <v>1566</v>
      </c>
      <c r="H15" s="93"/>
      <c r="I15" s="188" t="s">
        <v>143</v>
      </c>
      <c r="J15" s="188" t="s">
        <v>143</v>
      </c>
      <c r="K15" s="188">
        <v>0.64300000000000002</v>
      </c>
      <c r="L15" s="188">
        <v>0.69</v>
      </c>
      <c r="M15" s="188">
        <v>0.14199999999999999</v>
      </c>
      <c r="N15" s="188">
        <v>0.17799999999999999</v>
      </c>
      <c r="O15" s="188">
        <v>0.156</v>
      </c>
      <c r="P15" s="188">
        <v>0.19400000000000001</v>
      </c>
      <c r="Q15" s="93"/>
    </row>
    <row r="16" spans="1:17" x14ac:dyDescent="0.25">
      <c r="A16" s="93" t="s">
        <v>5671</v>
      </c>
      <c r="B16" s="188" t="s">
        <v>143</v>
      </c>
      <c r="C16" s="188">
        <v>0.63788404360753226</v>
      </c>
      <c r="D16" s="188">
        <v>0.19003964321110009</v>
      </c>
      <c r="E16" s="188">
        <v>0.17207631318136768</v>
      </c>
      <c r="F16" s="187">
        <v>1</v>
      </c>
      <c r="G16" s="193">
        <v>8072</v>
      </c>
      <c r="H16" s="93"/>
      <c r="I16" s="188" t="s">
        <v>143</v>
      </c>
      <c r="J16" s="188" t="s">
        <v>143</v>
      </c>
      <c r="K16" s="188">
        <v>0.627</v>
      </c>
      <c r="L16" s="188">
        <v>0.64800000000000002</v>
      </c>
      <c r="M16" s="188">
        <v>0.182</v>
      </c>
      <c r="N16" s="188">
        <v>0.19900000000000001</v>
      </c>
      <c r="O16" s="188">
        <v>0.16400000000000001</v>
      </c>
      <c r="P16" s="188">
        <v>0.18</v>
      </c>
      <c r="Q16" s="93"/>
    </row>
    <row r="17" spans="1:17" x14ac:dyDescent="0.25">
      <c r="A17" s="93" t="s">
        <v>5672</v>
      </c>
      <c r="B17" s="188" t="s">
        <v>143</v>
      </c>
      <c r="C17" s="188">
        <v>0.85740335521517141</v>
      </c>
      <c r="D17" s="188">
        <v>1.9328956965718454E-2</v>
      </c>
      <c r="E17" s="188">
        <v>0.12326768781911014</v>
      </c>
      <c r="F17" s="187">
        <v>1</v>
      </c>
      <c r="G17" s="193">
        <v>5484</v>
      </c>
      <c r="H17" s="93"/>
      <c r="I17" s="188" t="s">
        <v>143</v>
      </c>
      <c r="J17" s="188" t="s">
        <v>143</v>
      </c>
      <c r="K17" s="188">
        <v>0.84799999999999998</v>
      </c>
      <c r="L17" s="188">
        <v>0.86599999999999999</v>
      </c>
      <c r="M17" s="188">
        <v>1.6E-2</v>
      </c>
      <c r="N17" s="188">
        <v>2.3E-2</v>
      </c>
      <c r="O17" s="188">
        <v>0.115</v>
      </c>
      <c r="P17" s="188">
        <v>0.13200000000000001</v>
      </c>
      <c r="Q17" s="93"/>
    </row>
    <row r="18" spans="1:17" x14ac:dyDescent="0.25">
      <c r="A18" s="93" t="s">
        <v>5673</v>
      </c>
      <c r="B18" s="188" t="s">
        <v>143</v>
      </c>
      <c r="C18" s="188">
        <v>0.87458075487741505</v>
      </c>
      <c r="D18" s="188">
        <v>2.2249515801407719E-2</v>
      </c>
      <c r="E18" s="188">
        <v>0.1031697293211772</v>
      </c>
      <c r="F18" s="187">
        <v>1</v>
      </c>
      <c r="G18" s="193">
        <v>21169</v>
      </c>
      <c r="H18" s="93"/>
      <c r="I18" s="188" t="s">
        <v>143</v>
      </c>
      <c r="J18" s="188" t="s">
        <v>143</v>
      </c>
      <c r="K18" s="188">
        <v>0.87</v>
      </c>
      <c r="L18" s="188">
        <v>0.879</v>
      </c>
      <c r="M18" s="188">
        <v>0.02</v>
      </c>
      <c r="N18" s="188">
        <v>2.4E-2</v>
      </c>
      <c r="O18" s="188">
        <v>9.9000000000000005E-2</v>
      </c>
      <c r="P18" s="188">
        <v>0.107</v>
      </c>
      <c r="Q18" s="93"/>
    </row>
    <row r="19" spans="1:17" x14ac:dyDescent="0.25">
      <c r="A19" s="93" t="s">
        <v>5674</v>
      </c>
      <c r="B19" s="188" t="s">
        <v>143</v>
      </c>
      <c r="C19" s="188">
        <v>0.8475648323845667</v>
      </c>
      <c r="D19" s="188">
        <v>5.7558507273877291E-2</v>
      </c>
      <c r="E19" s="188">
        <v>9.4876660341555979E-2</v>
      </c>
      <c r="F19" s="187">
        <v>0.99999999999999989</v>
      </c>
      <c r="G19" s="193">
        <v>1581</v>
      </c>
      <c r="H19" s="93"/>
      <c r="I19" s="188" t="s">
        <v>143</v>
      </c>
      <c r="J19" s="188" t="s">
        <v>143</v>
      </c>
      <c r="K19" s="188">
        <v>0.82899999999999996</v>
      </c>
      <c r="L19" s="188">
        <v>0.86399999999999999</v>
      </c>
      <c r="M19" s="188">
        <v>4.7E-2</v>
      </c>
      <c r="N19" s="188">
        <v>7.0000000000000007E-2</v>
      </c>
      <c r="O19" s="188">
        <v>8.1000000000000003E-2</v>
      </c>
      <c r="P19" s="188">
        <v>0.11</v>
      </c>
      <c r="Q19" s="93"/>
    </row>
    <row r="20" spans="1:17" x14ac:dyDescent="0.25">
      <c r="A20" s="93" t="s">
        <v>5675</v>
      </c>
      <c r="B20" s="188" t="s">
        <v>143</v>
      </c>
      <c r="C20" s="188">
        <v>0.68228752978554408</v>
      </c>
      <c r="D20" s="188">
        <v>0.17871326449563146</v>
      </c>
      <c r="E20" s="188">
        <v>0.13899920571882446</v>
      </c>
      <c r="F20" s="187">
        <v>1</v>
      </c>
      <c r="G20" s="193">
        <v>1259</v>
      </c>
      <c r="H20" s="93"/>
      <c r="I20" s="188" t="s">
        <v>143</v>
      </c>
      <c r="J20" s="188" t="s">
        <v>143</v>
      </c>
      <c r="K20" s="188">
        <v>0.65600000000000003</v>
      </c>
      <c r="L20" s="188">
        <v>0.70699999999999996</v>
      </c>
      <c r="M20" s="188">
        <v>0.159</v>
      </c>
      <c r="N20" s="188">
        <v>0.20100000000000001</v>
      </c>
      <c r="O20" s="188">
        <v>0.121</v>
      </c>
      <c r="P20" s="188">
        <v>0.159</v>
      </c>
      <c r="Q20" s="93"/>
    </row>
    <row r="21" spans="1:17" x14ac:dyDescent="0.25">
      <c r="A21" s="93" t="s">
        <v>5676</v>
      </c>
      <c r="B21" s="188">
        <v>9.7337737275657601E-2</v>
      </c>
      <c r="C21" s="188">
        <v>0.59680050937164231</v>
      </c>
      <c r="D21" s="188">
        <v>0.19415814397707828</v>
      </c>
      <c r="E21" s="188">
        <v>0.11170360937562179</v>
      </c>
      <c r="F21" s="187">
        <v>1</v>
      </c>
      <c r="G21" s="193">
        <v>25129</v>
      </c>
      <c r="H21" s="93"/>
      <c r="I21" s="188">
        <v>9.4E-2</v>
      </c>
      <c r="J21" s="188">
        <v>0.10100000000000001</v>
      </c>
      <c r="K21" s="188">
        <v>0.59099999999999997</v>
      </c>
      <c r="L21" s="188">
        <v>0.60299999999999998</v>
      </c>
      <c r="M21" s="188">
        <v>0.189</v>
      </c>
      <c r="N21" s="188">
        <v>0.19900000000000001</v>
      </c>
      <c r="O21" s="188">
        <v>0.108</v>
      </c>
      <c r="P21" s="188">
        <v>0.11600000000000001</v>
      </c>
      <c r="Q21" s="93"/>
    </row>
    <row r="22" spans="1:17" x14ac:dyDescent="0.25">
      <c r="A22" s="93" t="s">
        <v>5677</v>
      </c>
      <c r="B22" s="188">
        <v>0.14126596033686498</v>
      </c>
      <c r="C22" s="188">
        <v>0.79099882278366385</v>
      </c>
      <c r="D22" s="188">
        <v>3.5497600289776332E-2</v>
      </c>
      <c r="E22" s="188">
        <v>3.2237616589694831E-2</v>
      </c>
      <c r="F22" s="187">
        <v>1</v>
      </c>
      <c r="G22" s="193">
        <v>11043</v>
      </c>
      <c r="H22" s="93"/>
      <c r="I22" s="188">
        <v>0.13500000000000001</v>
      </c>
      <c r="J22" s="188">
        <v>0.14799999999999999</v>
      </c>
      <c r="K22" s="188">
        <v>0.78300000000000003</v>
      </c>
      <c r="L22" s="188">
        <v>0.79800000000000004</v>
      </c>
      <c r="M22" s="188">
        <v>3.2000000000000001E-2</v>
      </c>
      <c r="N22" s="188">
        <v>3.9E-2</v>
      </c>
      <c r="O22" s="188">
        <v>2.9000000000000001E-2</v>
      </c>
      <c r="P22" s="188">
        <v>3.5999999999999997E-2</v>
      </c>
      <c r="Q22" s="93"/>
    </row>
    <row r="23" spans="1:17" x14ac:dyDescent="0.25">
      <c r="A23" s="93" t="s">
        <v>5678</v>
      </c>
      <c r="B23" s="188" t="s">
        <v>143</v>
      </c>
      <c r="C23" s="188">
        <v>0.65886816313626306</v>
      </c>
      <c r="D23" s="188">
        <v>0.13815997470755612</v>
      </c>
      <c r="E23" s="188">
        <v>0.20297186215618085</v>
      </c>
      <c r="F23" s="187">
        <v>1</v>
      </c>
      <c r="G23" s="193">
        <v>3163</v>
      </c>
      <c r="H23" s="93"/>
      <c r="I23" s="188" t="s">
        <v>143</v>
      </c>
      <c r="J23" s="188" t="s">
        <v>143</v>
      </c>
      <c r="K23" s="188">
        <v>0.64200000000000002</v>
      </c>
      <c r="L23" s="188">
        <v>0.67500000000000004</v>
      </c>
      <c r="M23" s="188">
        <v>0.127</v>
      </c>
      <c r="N23" s="188">
        <v>0.151</v>
      </c>
      <c r="O23" s="188">
        <v>0.189</v>
      </c>
      <c r="P23" s="188">
        <v>0.217</v>
      </c>
      <c r="Q23" s="93"/>
    </row>
    <row r="24" spans="1:17" x14ac:dyDescent="0.25">
      <c r="A24" s="93" t="s">
        <v>5679</v>
      </c>
      <c r="B24" s="188" t="s">
        <v>143</v>
      </c>
      <c r="C24" s="188">
        <v>0.6285243586726289</v>
      </c>
      <c r="D24" s="188">
        <v>0.22697105201223816</v>
      </c>
      <c r="E24" s="188">
        <v>0.14450458931513296</v>
      </c>
      <c r="F24" s="187">
        <v>1</v>
      </c>
      <c r="G24" s="193">
        <v>21245</v>
      </c>
      <c r="H24" s="93"/>
      <c r="I24" s="188" t="s">
        <v>143</v>
      </c>
      <c r="J24" s="188" t="s">
        <v>143</v>
      </c>
      <c r="K24" s="188">
        <v>0.622</v>
      </c>
      <c r="L24" s="188">
        <v>0.63500000000000001</v>
      </c>
      <c r="M24" s="188">
        <v>0.221</v>
      </c>
      <c r="N24" s="188">
        <v>0.23300000000000001</v>
      </c>
      <c r="O24" s="188">
        <v>0.14000000000000001</v>
      </c>
      <c r="P24" s="188">
        <v>0.14899999999999999</v>
      </c>
      <c r="Q24" s="93"/>
    </row>
    <row r="25" spans="1:17" x14ac:dyDescent="0.25">
      <c r="A25" s="93" t="s">
        <v>5680</v>
      </c>
      <c r="B25" s="188" t="s">
        <v>143</v>
      </c>
      <c r="C25" s="188">
        <v>0.85396463205932682</v>
      </c>
      <c r="D25" s="188">
        <v>2.167712492869367E-2</v>
      </c>
      <c r="E25" s="188">
        <v>0.12435824301197947</v>
      </c>
      <c r="F25" s="187">
        <v>1</v>
      </c>
      <c r="G25" s="193">
        <v>1753</v>
      </c>
      <c r="H25" s="93"/>
      <c r="I25" s="188" t="s">
        <v>143</v>
      </c>
      <c r="J25" s="188" t="s">
        <v>143</v>
      </c>
      <c r="K25" s="188">
        <v>0.83699999999999997</v>
      </c>
      <c r="L25" s="188">
        <v>0.87</v>
      </c>
      <c r="M25" s="188">
        <v>1.6E-2</v>
      </c>
      <c r="N25" s="188">
        <v>0.03</v>
      </c>
      <c r="O25" s="188">
        <v>0.11</v>
      </c>
      <c r="P25" s="188">
        <v>0.14099999999999999</v>
      </c>
      <c r="Q25" s="93"/>
    </row>
    <row r="26" spans="1:17" x14ac:dyDescent="0.25">
      <c r="A26" s="93" t="s">
        <v>5681</v>
      </c>
      <c r="B26" s="188" t="s">
        <v>143</v>
      </c>
      <c r="C26" s="188">
        <v>0.88448861366360365</v>
      </c>
      <c r="D26" s="188">
        <v>2.7666799840191769E-2</v>
      </c>
      <c r="E26" s="188">
        <v>8.7844586496204552E-2</v>
      </c>
      <c r="F26" s="187">
        <v>1</v>
      </c>
      <c r="G26" s="193">
        <v>20024</v>
      </c>
      <c r="H26" s="93"/>
      <c r="I26" s="188" t="s">
        <v>143</v>
      </c>
      <c r="J26" s="188" t="s">
        <v>143</v>
      </c>
      <c r="K26" s="188">
        <v>0.88</v>
      </c>
      <c r="L26" s="188">
        <v>0.88900000000000001</v>
      </c>
      <c r="M26" s="188">
        <v>2.5000000000000001E-2</v>
      </c>
      <c r="N26" s="188">
        <v>0.03</v>
      </c>
      <c r="O26" s="188">
        <v>8.4000000000000005E-2</v>
      </c>
      <c r="P26" s="188">
        <v>9.1999999999999998E-2</v>
      </c>
      <c r="Q26" s="93"/>
    </row>
    <row r="27" spans="1:17" x14ac:dyDescent="0.25">
      <c r="A27" s="93" t="s">
        <v>5682</v>
      </c>
      <c r="B27" s="188" t="s">
        <v>143</v>
      </c>
      <c r="C27" s="188">
        <v>0.80936768149882909</v>
      </c>
      <c r="D27" s="188">
        <v>0.10117096018735364</v>
      </c>
      <c r="E27" s="188">
        <v>8.9461358313817324E-2</v>
      </c>
      <c r="F27" s="187">
        <v>1</v>
      </c>
      <c r="G27" s="193">
        <v>2135</v>
      </c>
      <c r="H27" s="93"/>
      <c r="I27" s="188" t="s">
        <v>143</v>
      </c>
      <c r="J27" s="188" t="s">
        <v>143</v>
      </c>
      <c r="K27" s="188">
        <v>0.79200000000000004</v>
      </c>
      <c r="L27" s="188">
        <v>0.82499999999999996</v>
      </c>
      <c r="M27" s="188">
        <v>8.8999999999999996E-2</v>
      </c>
      <c r="N27" s="188">
        <v>0.115</v>
      </c>
      <c r="O27" s="188">
        <v>7.8E-2</v>
      </c>
      <c r="P27" s="188">
        <v>0.10199999999999999</v>
      </c>
      <c r="Q27" s="93"/>
    </row>
    <row r="28" spans="1:17" x14ac:dyDescent="0.25">
      <c r="A28" s="93" t="s">
        <v>5683</v>
      </c>
      <c r="B28" s="188" t="s">
        <v>143</v>
      </c>
      <c r="C28" s="188">
        <v>0.56180510137344675</v>
      </c>
      <c r="D28" s="188">
        <v>0.30542838456507521</v>
      </c>
      <c r="E28" s="188">
        <v>0.1327665140614781</v>
      </c>
      <c r="F28" s="187">
        <v>1</v>
      </c>
      <c r="G28" s="193">
        <v>3058</v>
      </c>
      <c r="H28" s="93"/>
      <c r="I28" s="188" t="s">
        <v>143</v>
      </c>
      <c r="J28" s="188" t="s">
        <v>143</v>
      </c>
      <c r="K28" s="188">
        <v>0.54400000000000004</v>
      </c>
      <c r="L28" s="188">
        <v>0.57899999999999996</v>
      </c>
      <c r="M28" s="188">
        <v>0.28899999999999998</v>
      </c>
      <c r="N28" s="188">
        <v>0.32200000000000001</v>
      </c>
      <c r="O28" s="188">
        <v>0.121</v>
      </c>
      <c r="P28" s="188">
        <v>0.14499999999999999</v>
      </c>
      <c r="Q28" s="93"/>
    </row>
    <row r="29" spans="1:17" x14ac:dyDescent="0.25">
      <c r="A29" s="93" t="s">
        <v>5684</v>
      </c>
      <c r="B29" s="188">
        <v>3.1332409600858174E-2</v>
      </c>
      <c r="C29" s="188">
        <v>0.50811245697939478</v>
      </c>
      <c r="D29" s="188">
        <v>0.3482322442229473</v>
      </c>
      <c r="E29" s="188">
        <v>0.11232288919679971</v>
      </c>
      <c r="F29" s="187">
        <v>0.99999999999999989</v>
      </c>
      <c r="G29" s="193">
        <v>22373</v>
      </c>
      <c r="H29" s="93"/>
      <c r="I29" s="188">
        <v>2.9000000000000001E-2</v>
      </c>
      <c r="J29" s="188">
        <v>3.4000000000000002E-2</v>
      </c>
      <c r="K29" s="188">
        <v>0.502</v>
      </c>
      <c r="L29" s="188">
        <v>0.51500000000000001</v>
      </c>
      <c r="M29" s="188">
        <v>0.34200000000000003</v>
      </c>
      <c r="N29" s="188">
        <v>0.35499999999999998</v>
      </c>
      <c r="O29" s="188">
        <v>0.108</v>
      </c>
      <c r="P29" s="188">
        <v>0.11700000000000001</v>
      </c>
      <c r="Q29" s="93"/>
    </row>
    <row r="30" spans="1:17" x14ac:dyDescent="0.25">
      <c r="A30" s="93" t="s">
        <v>5685</v>
      </c>
      <c r="B30" s="188">
        <v>6.8138616756835801E-2</v>
      </c>
      <c r="C30" s="188">
        <v>0.59804064921772193</v>
      </c>
      <c r="D30" s="188">
        <v>0.26465857581517765</v>
      </c>
      <c r="E30" s="188">
        <v>6.9162158210264654E-2</v>
      </c>
      <c r="F30" s="187">
        <v>1</v>
      </c>
      <c r="G30" s="193">
        <v>6839</v>
      </c>
      <c r="H30" s="93"/>
      <c r="I30" s="188">
        <v>6.2E-2</v>
      </c>
      <c r="J30" s="188">
        <v>7.3999999999999996E-2</v>
      </c>
      <c r="K30" s="188">
        <v>0.58599999999999997</v>
      </c>
      <c r="L30" s="188">
        <v>0.61</v>
      </c>
      <c r="M30" s="188">
        <v>0.254</v>
      </c>
      <c r="N30" s="188">
        <v>0.27500000000000002</v>
      </c>
      <c r="O30" s="188">
        <v>6.3E-2</v>
      </c>
      <c r="P30" s="188">
        <v>7.4999999999999997E-2</v>
      </c>
      <c r="Q30" s="93"/>
    </row>
    <row r="31" spans="1:17" x14ac:dyDescent="0.25">
      <c r="A31" s="93" t="s">
        <v>5686</v>
      </c>
      <c r="B31" s="188" t="s">
        <v>143</v>
      </c>
      <c r="C31" s="188">
        <v>0.48060568346816013</v>
      </c>
      <c r="D31" s="188">
        <v>0.37336652146857496</v>
      </c>
      <c r="E31" s="188">
        <v>0.14602779506326488</v>
      </c>
      <c r="F31" s="187">
        <v>1</v>
      </c>
      <c r="G31" s="193">
        <v>4821</v>
      </c>
      <c r="H31" s="93"/>
      <c r="I31" s="188" t="s">
        <v>143</v>
      </c>
      <c r="J31" s="188" t="s">
        <v>143</v>
      </c>
      <c r="K31" s="188">
        <v>0.46700000000000003</v>
      </c>
      <c r="L31" s="188">
        <v>0.495</v>
      </c>
      <c r="M31" s="188">
        <v>0.36</v>
      </c>
      <c r="N31" s="188">
        <v>0.38700000000000001</v>
      </c>
      <c r="O31" s="188">
        <v>0.13600000000000001</v>
      </c>
      <c r="P31" s="188">
        <v>0.156</v>
      </c>
      <c r="Q31" s="93"/>
    </row>
    <row r="32" spans="1:17" x14ac:dyDescent="0.25">
      <c r="A32" s="93" t="s">
        <v>5687</v>
      </c>
      <c r="B32" s="188" t="s">
        <v>143</v>
      </c>
      <c r="C32" s="188">
        <v>0.4408811204650987</v>
      </c>
      <c r="D32" s="188">
        <v>0.43965419608139228</v>
      </c>
      <c r="E32" s="188">
        <v>0.11946468345350901</v>
      </c>
      <c r="F32" s="187">
        <v>1</v>
      </c>
      <c r="G32" s="193">
        <v>52978</v>
      </c>
      <c r="H32" s="93"/>
      <c r="I32" s="188" t="s">
        <v>143</v>
      </c>
      <c r="J32" s="188" t="s">
        <v>143</v>
      </c>
      <c r="K32" s="188">
        <v>0.437</v>
      </c>
      <c r="L32" s="188">
        <v>0.44500000000000001</v>
      </c>
      <c r="M32" s="188">
        <v>0.435</v>
      </c>
      <c r="N32" s="188">
        <v>0.44400000000000001</v>
      </c>
      <c r="O32" s="188">
        <v>0.11700000000000001</v>
      </c>
      <c r="P32" s="188">
        <v>0.122</v>
      </c>
      <c r="Q32" s="93"/>
    </row>
    <row r="33" spans="1:17" x14ac:dyDescent="0.25">
      <c r="A33" s="93" t="s">
        <v>5688</v>
      </c>
      <c r="B33" s="188" t="s">
        <v>143</v>
      </c>
      <c r="C33" s="188">
        <v>0.68765743073047858</v>
      </c>
      <c r="D33" s="188">
        <v>0.15365239294710328</v>
      </c>
      <c r="E33" s="188">
        <v>0.15869017632241814</v>
      </c>
      <c r="F33" s="187">
        <v>1</v>
      </c>
      <c r="G33" s="193">
        <v>794</v>
      </c>
      <c r="H33" s="93"/>
      <c r="I33" s="188" t="s">
        <v>143</v>
      </c>
      <c r="J33" s="188" t="s">
        <v>143</v>
      </c>
      <c r="K33" s="188">
        <v>0.65500000000000003</v>
      </c>
      <c r="L33" s="188">
        <v>0.71899999999999997</v>
      </c>
      <c r="M33" s="188">
        <v>0.13</v>
      </c>
      <c r="N33" s="188">
        <v>0.18</v>
      </c>
      <c r="O33" s="188">
        <v>0.13500000000000001</v>
      </c>
      <c r="P33" s="188">
        <v>0.186</v>
      </c>
      <c r="Q33" s="93"/>
    </row>
    <row r="34" spans="1:17" x14ac:dyDescent="0.25">
      <c r="A34" s="93" t="s">
        <v>5689</v>
      </c>
      <c r="B34" s="188" t="s">
        <v>143</v>
      </c>
      <c r="C34" s="188">
        <v>0.72665972532103729</v>
      </c>
      <c r="D34" s="188">
        <v>0.18667261639149188</v>
      </c>
      <c r="E34" s="188">
        <v>8.6667658287470875E-2</v>
      </c>
      <c r="F34" s="187">
        <v>1</v>
      </c>
      <c r="G34" s="193">
        <v>20169</v>
      </c>
      <c r="H34" s="93"/>
      <c r="I34" s="188" t="s">
        <v>143</v>
      </c>
      <c r="J34" s="188" t="s">
        <v>143</v>
      </c>
      <c r="K34" s="188">
        <v>0.72</v>
      </c>
      <c r="L34" s="188">
        <v>0.73299999999999998</v>
      </c>
      <c r="M34" s="188">
        <v>0.18099999999999999</v>
      </c>
      <c r="N34" s="188">
        <v>0.192</v>
      </c>
      <c r="O34" s="188">
        <v>8.3000000000000004E-2</v>
      </c>
      <c r="P34" s="188">
        <v>9.0999999999999998E-2</v>
      </c>
      <c r="Q34" s="93"/>
    </row>
    <row r="35" spans="1:17" x14ac:dyDescent="0.25">
      <c r="A35" s="93" t="s">
        <v>5690</v>
      </c>
      <c r="B35" s="188" t="s">
        <v>143</v>
      </c>
      <c r="C35" s="188">
        <v>0.68421052631578949</v>
      </c>
      <c r="D35" s="188">
        <v>0.22058823529411764</v>
      </c>
      <c r="E35" s="188">
        <v>9.5201238390092882E-2</v>
      </c>
      <c r="F35" s="187">
        <v>1</v>
      </c>
      <c r="G35" s="193">
        <v>1292</v>
      </c>
      <c r="H35" s="93"/>
      <c r="I35" s="188" t="s">
        <v>143</v>
      </c>
      <c r="J35" s="188" t="s">
        <v>143</v>
      </c>
      <c r="K35" s="188">
        <v>0.65800000000000003</v>
      </c>
      <c r="L35" s="188">
        <v>0.70899999999999996</v>
      </c>
      <c r="M35" s="188">
        <v>0.19900000000000001</v>
      </c>
      <c r="N35" s="188">
        <v>0.24399999999999999</v>
      </c>
      <c r="O35" s="188">
        <v>0.08</v>
      </c>
      <c r="P35" s="188">
        <v>0.112</v>
      </c>
      <c r="Q35" s="93"/>
    </row>
    <row r="36" spans="1:17" x14ac:dyDescent="0.25">
      <c r="A36" s="93" t="s">
        <v>5691</v>
      </c>
      <c r="B36" s="188" t="s">
        <v>143</v>
      </c>
      <c r="C36" s="188">
        <v>0.58352237574757682</v>
      </c>
      <c r="D36" s="188">
        <v>0.23035677459269951</v>
      </c>
      <c r="E36" s="188">
        <v>0.18612084965972364</v>
      </c>
      <c r="F36" s="187">
        <v>1</v>
      </c>
      <c r="G36" s="193">
        <v>9698</v>
      </c>
      <c r="H36" s="93"/>
      <c r="I36" s="188" t="s">
        <v>143</v>
      </c>
      <c r="J36" s="188" t="s">
        <v>143</v>
      </c>
      <c r="K36" s="188">
        <v>0.57399999999999995</v>
      </c>
      <c r="L36" s="188">
        <v>0.59299999999999997</v>
      </c>
      <c r="M36" s="188">
        <v>0.222</v>
      </c>
      <c r="N36" s="188">
        <v>0.23899999999999999</v>
      </c>
      <c r="O36" s="188">
        <v>0.17799999999999999</v>
      </c>
      <c r="P36" s="188">
        <v>0.19400000000000001</v>
      </c>
      <c r="Q36" s="93"/>
    </row>
    <row r="37" spans="1:17" x14ac:dyDescent="0.25">
      <c r="A37" s="93" t="s">
        <v>5692</v>
      </c>
      <c r="B37" s="188">
        <v>5.4956057403493158E-2</v>
      </c>
      <c r="C37" s="188">
        <v>0.41584158415841582</v>
      </c>
      <c r="D37" s="188">
        <v>0.34564467682723327</v>
      </c>
      <c r="E37" s="188">
        <v>0.18355768161085773</v>
      </c>
      <c r="F37" s="187">
        <v>1</v>
      </c>
      <c r="G37" s="193">
        <v>17978</v>
      </c>
      <c r="H37" s="93"/>
      <c r="I37" s="188">
        <v>5.1999999999999998E-2</v>
      </c>
      <c r="J37" s="188">
        <v>5.8000000000000003E-2</v>
      </c>
      <c r="K37" s="188">
        <v>0.40899999999999997</v>
      </c>
      <c r="L37" s="188">
        <v>0.42299999999999999</v>
      </c>
      <c r="M37" s="188">
        <v>0.33900000000000002</v>
      </c>
      <c r="N37" s="188">
        <v>0.35299999999999998</v>
      </c>
      <c r="O37" s="188">
        <v>0.17799999999999999</v>
      </c>
      <c r="P37" s="188">
        <v>0.189</v>
      </c>
      <c r="Q37" s="93"/>
    </row>
    <row r="38" spans="1:17" x14ac:dyDescent="0.25">
      <c r="A38" s="93" t="s">
        <v>5693</v>
      </c>
      <c r="B38" s="188">
        <v>0.16056270863137817</v>
      </c>
      <c r="C38" s="188">
        <v>0.63471626132570336</v>
      </c>
      <c r="D38" s="188">
        <v>8.6599904625655699E-2</v>
      </c>
      <c r="E38" s="188">
        <v>0.11812112541726276</v>
      </c>
      <c r="F38" s="187">
        <v>0.99999999999999989</v>
      </c>
      <c r="G38" s="193">
        <v>20970</v>
      </c>
      <c r="H38" s="93"/>
      <c r="I38" s="188">
        <v>0.156</v>
      </c>
      <c r="J38" s="188">
        <v>0.16600000000000001</v>
      </c>
      <c r="K38" s="188">
        <v>0.628</v>
      </c>
      <c r="L38" s="188">
        <v>0.64100000000000001</v>
      </c>
      <c r="M38" s="188">
        <v>8.3000000000000004E-2</v>
      </c>
      <c r="N38" s="188">
        <v>0.09</v>
      </c>
      <c r="O38" s="188">
        <v>0.114</v>
      </c>
      <c r="P38" s="188">
        <v>0.123</v>
      </c>
      <c r="Q38" s="93"/>
    </row>
    <row r="39" spans="1:17" x14ac:dyDescent="0.25">
      <c r="A39" s="93" t="s">
        <v>5694</v>
      </c>
      <c r="B39" s="188" t="s">
        <v>143</v>
      </c>
      <c r="C39" s="188">
        <v>0.49161752803792347</v>
      </c>
      <c r="D39" s="188">
        <v>0.26164874551971329</v>
      </c>
      <c r="E39" s="188">
        <v>0.24673372644236327</v>
      </c>
      <c r="F39" s="187">
        <v>1</v>
      </c>
      <c r="G39" s="193">
        <v>8649</v>
      </c>
      <c r="H39" s="93"/>
      <c r="I39" s="188" t="s">
        <v>143</v>
      </c>
      <c r="J39" s="188" t="s">
        <v>143</v>
      </c>
      <c r="K39" s="188">
        <v>0.48099999999999998</v>
      </c>
      <c r="L39" s="188">
        <v>0.502</v>
      </c>
      <c r="M39" s="188">
        <v>0.252</v>
      </c>
      <c r="N39" s="188">
        <v>0.27100000000000002</v>
      </c>
      <c r="O39" s="188">
        <v>0.23799999999999999</v>
      </c>
      <c r="P39" s="188">
        <v>0.25600000000000001</v>
      </c>
      <c r="Q39" s="93"/>
    </row>
    <row r="40" spans="1:17" x14ac:dyDescent="0.25">
      <c r="A40" s="93" t="s">
        <v>5695</v>
      </c>
      <c r="B40" s="188" t="s">
        <v>143</v>
      </c>
      <c r="C40" s="188">
        <v>0.30782158112177016</v>
      </c>
      <c r="D40" s="188">
        <v>0.46740424340032211</v>
      </c>
      <c r="E40" s="188">
        <v>0.22477417547790771</v>
      </c>
      <c r="F40" s="187">
        <v>0.99999999999999989</v>
      </c>
      <c r="G40" s="193">
        <v>14281</v>
      </c>
      <c r="H40" s="93"/>
      <c r="I40" s="188" t="s">
        <v>143</v>
      </c>
      <c r="J40" s="188" t="s">
        <v>143</v>
      </c>
      <c r="K40" s="188">
        <v>0.3</v>
      </c>
      <c r="L40" s="188">
        <v>0.315</v>
      </c>
      <c r="M40" s="188">
        <v>0.45900000000000002</v>
      </c>
      <c r="N40" s="188">
        <v>0.47599999999999998</v>
      </c>
      <c r="O40" s="188">
        <v>0.218</v>
      </c>
      <c r="P40" s="188">
        <v>0.23200000000000001</v>
      </c>
      <c r="Q40" s="93"/>
    </row>
    <row r="41" spans="1:17" x14ac:dyDescent="0.25">
      <c r="A41" s="93" t="s">
        <v>5696</v>
      </c>
      <c r="B41" s="188" t="s">
        <v>143</v>
      </c>
      <c r="C41" s="188">
        <v>0.8067117277362742</v>
      </c>
      <c r="D41" s="188">
        <v>3.2847148108620897E-2</v>
      </c>
      <c r="E41" s="188">
        <v>0.16044112415510495</v>
      </c>
      <c r="F41" s="187">
        <v>1</v>
      </c>
      <c r="G41" s="193">
        <v>8433</v>
      </c>
      <c r="H41" s="93"/>
      <c r="I41" s="188" t="s">
        <v>143</v>
      </c>
      <c r="J41" s="188" t="s">
        <v>143</v>
      </c>
      <c r="K41" s="188">
        <v>0.79800000000000004</v>
      </c>
      <c r="L41" s="188">
        <v>0.81499999999999995</v>
      </c>
      <c r="M41" s="188">
        <v>2.9000000000000001E-2</v>
      </c>
      <c r="N41" s="188">
        <v>3.6999999999999998E-2</v>
      </c>
      <c r="O41" s="188">
        <v>0.153</v>
      </c>
      <c r="P41" s="188">
        <v>0.16800000000000001</v>
      </c>
      <c r="Q41" s="93"/>
    </row>
    <row r="42" spans="1:17" x14ac:dyDescent="0.25">
      <c r="A42" s="93" t="s">
        <v>5697</v>
      </c>
      <c r="B42" s="188" t="s">
        <v>143</v>
      </c>
      <c r="C42" s="188">
        <v>0.64497233973315982</v>
      </c>
      <c r="D42" s="188">
        <v>0.15745432569383105</v>
      </c>
      <c r="E42" s="188">
        <v>0.19757333457300916</v>
      </c>
      <c r="F42" s="187">
        <v>1</v>
      </c>
      <c r="G42" s="193">
        <v>21511</v>
      </c>
      <c r="H42" s="93"/>
      <c r="I42" s="188" t="s">
        <v>143</v>
      </c>
      <c r="J42" s="188" t="s">
        <v>143</v>
      </c>
      <c r="K42" s="188">
        <v>0.63900000000000001</v>
      </c>
      <c r="L42" s="188">
        <v>0.65100000000000002</v>
      </c>
      <c r="M42" s="188">
        <v>0.153</v>
      </c>
      <c r="N42" s="188">
        <v>0.16200000000000001</v>
      </c>
      <c r="O42" s="188">
        <v>0.192</v>
      </c>
      <c r="P42" s="188">
        <v>0.20300000000000001</v>
      </c>
      <c r="Q42" s="93"/>
    </row>
    <row r="43" spans="1:17" x14ac:dyDescent="0.25">
      <c r="A43" s="93" t="s">
        <v>5698</v>
      </c>
      <c r="B43" s="188" t="s">
        <v>143</v>
      </c>
      <c r="C43" s="188">
        <v>0.635092180546726</v>
      </c>
      <c r="D43" s="188">
        <v>0.19898283534647171</v>
      </c>
      <c r="E43" s="188">
        <v>0.16592498410680229</v>
      </c>
      <c r="F43" s="187">
        <v>1</v>
      </c>
      <c r="G43" s="193">
        <v>3146</v>
      </c>
      <c r="H43" s="93"/>
      <c r="I43" s="188" t="s">
        <v>143</v>
      </c>
      <c r="J43" s="188" t="s">
        <v>143</v>
      </c>
      <c r="K43" s="188">
        <v>0.61799999999999999</v>
      </c>
      <c r="L43" s="188">
        <v>0.65200000000000002</v>
      </c>
      <c r="M43" s="188">
        <v>0.185</v>
      </c>
      <c r="N43" s="188">
        <v>0.21299999999999999</v>
      </c>
      <c r="O43" s="188">
        <v>0.153</v>
      </c>
      <c r="P43" s="188">
        <v>0.17899999999999999</v>
      </c>
      <c r="Q43" s="93"/>
    </row>
    <row r="44" spans="1:17" x14ac:dyDescent="0.25">
      <c r="A44" s="93"/>
    </row>
    <row r="45" spans="1:17" x14ac:dyDescent="0.25">
      <c r="A45" s="93"/>
    </row>
    <row r="46" spans="1:17" x14ac:dyDescent="0.25">
      <c r="A46" s="93"/>
    </row>
    <row r="47" spans="1:17" x14ac:dyDescent="0.25">
      <c r="A47" s="93"/>
    </row>
    <row r="48" spans="1:17" x14ac:dyDescent="0.25">
      <c r="A48" s="93" t="s">
        <v>5699</v>
      </c>
      <c r="B48" s="188" t="s">
        <v>143</v>
      </c>
      <c r="C48" s="188">
        <v>0.66686861037485801</v>
      </c>
      <c r="D48" s="188">
        <v>0.17724346838318819</v>
      </c>
      <c r="E48" s="188">
        <v>0.1558879212419538</v>
      </c>
      <c r="F48" s="187">
        <v>1</v>
      </c>
      <c r="G48" s="193">
        <v>26410</v>
      </c>
      <c r="H48" s="93"/>
      <c r="I48" s="188" t="s">
        <v>143</v>
      </c>
      <c r="J48" s="188" t="s">
        <v>143</v>
      </c>
      <c r="K48" s="188">
        <v>0.66100000000000003</v>
      </c>
      <c r="L48" s="188">
        <v>0.67300000000000004</v>
      </c>
      <c r="M48" s="188">
        <v>0.17299999999999999</v>
      </c>
      <c r="N48" s="188">
        <v>0.182</v>
      </c>
      <c r="O48" s="188">
        <v>0.152</v>
      </c>
      <c r="P48" s="188">
        <v>0.16</v>
      </c>
    </row>
    <row r="49" spans="1:16" x14ac:dyDescent="0.25">
      <c r="A49" s="93" t="s">
        <v>5700</v>
      </c>
      <c r="B49" s="188">
        <v>8.9652704571610939E-2</v>
      </c>
      <c r="C49" s="188">
        <v>0.5386028878422422</v>
      </c>
      <c r="D49" s="188">
        <v>0.23941237342720917</v>
      </c>
      <c r="E49" s="188">
        <v>0.13233203415893771</v>
      </c>
      <c r="F49" s="187">
        <v>0.99999999999999989</v>
      </c>
      <c r="G49" s="193">
        <v>103399</v>
      </c>
      <c r="H49" s="93"/>
      <c r="I49" s="188">
        <v>8.7999999999999995E-2</v>
      </c>
      <c r="J49" s="188">
        <v>9.0999999999999998E-2</v>
      </c>
      <c r="K49" s="188">
        <v>0.53600000000000003</v>
      </c>
      <c r="L49" s="188">
        <v>0.54200000000000004</v>
      </c>
      <c r="M49" s="188">
        <v>0.23699999999999999</v>
      </c>
      <c r="N49" s="188">
        <v>0.24199999999999999</v>
      </c>
      <c r="O49" s="188">
        <v>0.13</v>
      </c>
      <c r="P49" s="188">
        <v>0.13400000000000001</v>
      </c>
    </row>
    <row r="50" spans="1:16" x14ac:dyDescent="0.25">
      <c r="A50" s="93" t="s">
        <v>5701</v>
      </c>
      <c r="B50" s="188">
        <v>0.30768828334616333</v>
      </c>
      <c r="C50" s="188">
        <v>0.59892676437395831</v>
      </c>
      <c r="D50" s="188">
        <v>4.0702236904059011E-2</v>
      </c>
      <c r="E50" s="188">
        <v>5.2682715375819311E-2</v>
      </c>
      <c r="F50" s="187">
        <v>1</v>
      </c>
      <c r="G50" s="193">
        <v>133801</v>
      </c>
      <c r="H50" s="93"/>
      <c r="I50" s="188">
        <v>0.30499999999999999</v>
      </c>
      <c r="J50" s="188">
        <v>0.31</v>
      </c>
      <c r="K50" s="188">
        <v>0.59599999999999997</v>
      </c>
      <c r="L50" s="188">
        <v>0.60199999999999998</v>
      </c>
      <c r="M50" s="188">
        <v>0.04</v>
      </c>
      <c r="N50" s="188">
        <v>4.2000000000000003E-2</v>
      </c>
      <c r="O50" s="188">
        <v>5.0999999999999997E-2</v>
      </c>
      <c r="P50" s="188">
        <v>5.3999999999999999E-2</v>
      </c>
    </row>
    <row r="51" spans="1:16" x14ac:dyDescent="0.25">
      <c r="A51" s="93" t="s">
        <v>5702</v>
      </c>
      <c r="B51" s="188" t="s">
        <v>143</v>
      </c>
      <c r="C51" s="188">
        <v>0.56466557657868099</v>
      </c>
      <c r="D51" s="188">
        <v>0.22704975473020322</v>
      </c>
      <c r="E51" s="188">
        <v>0.20828466869111578</v>
      </c>
      <c r="F51" s="187">
        <v>1</v>
      </c>
      <c r="G51" s="193">
        <v>25686</v>
      </c>
      <c r="H51" s="93"/>
      <c r="I51" s="188" t="s">
        <v>143</v>
      </c>
      <c r="J51" s="188" t="s">
        <v>143</v>
      </c>
      <c r="K51" s="188">
        <v>0.55900000000000005</v>
      </c>
      <c r="L51" s="188">
        <v>0.57099999999999995</v>
      </c>
      <c r="M51" s="188">
        <v>0.222</v>
      </c>
      <c r="N51" s="188">
        <v>0.23200000000000001</v>
      </c>
      <c r="O51" s="188">
        <v>0.20300000000000001</v>
      </c>
      <c r="P51" s="188">
        <v>0.21299999999999999</v>
      </c>
    </row>
    <row r="52" spans="1:16" x14ac:dyDescent="0.25">
      <c r="A52" s="93" t="s">
        <v>5703</v>
      </c>
      <c r="B52" s="188" t="s">
        <v>143</v>
      </c>
      <c r="C52" s="188">
        <v>0.49504048040319554</v>
      </c>
      <c r="D52" s="188">
        <v>0.34952549461154897</v>
      </c>
      <c r="E52" s="188">
        <v>0.15543402498525549</v>
      </c>
      <c r="F52" s="187">
        <v>1</v>
      </c>
      <c r="G52" s="193">
        <v>111906</v>
      </c>
      <c r="H52" s="93"/>
      <c r="I52" s="188" t="s">
        <v>143</v>
      </c>
      <c r="J52" s="188" t="s">
        <v>143</v>
      </c>
      <c r="K52" s="188">
        <v>0.49199999999999999</v>
      </c>
      <c r="L52" s="188">
        <v>0.498</v>
      </c>
      <c r="M52" s="188">
        <v>0.34699999999999998</v>
      </c>
      <c r="N52" s="188">
        <v>0.35199999999999998</v>
      </c>
      <c r="O52" s="188">
        <v>0.153</v>
      </c>
      <c r="P52" s="188">
        <v>0.158</v>
      </c>
    </row>
    <row r="53" spans="1:16" x14ac:dyDescent="0.25">
      <c r="A53" s="93" t="s">
        <v>5704</v>
      </c>
      <c r="B53" s="188" t="s">
        <v>143</v>
      </c>
      <c r="C53" s="188">
        <v>0.85816428784226639</v>
      </c>
      <c r="D53" s="188">
        <v>2.0691709774395363E-2</v>
      </c>
      <c r="E53" s="188">
        <v>0.12114400238333829</v>
      </c>
      <c r="F53" s="187">
        <v>1</v>
      </c>
      <c r="G53" s="193">
        <v>36923</v>
      </c>
      <c r="H53" s="93"/>
      <c r="I53" s="188" t="s">
        <v>143</v>
      </c>
      <c r="J53" s="188" t="s">
        <v>143</v>
      </c>
      <c r="K53" s="188">
        <v>0.85499999999999998</v>
      </c>
      <c r="L53" s="188">
        <v>0.86199999999999999</v>
      </c>
      <c r="M53" s="188">
        <v>1.9E-2</v>
      </c>
      <c r="N53" s="188">
        <v>2.1999999999999999E-2</v>
      </c>
      <c r="O53" s="188">
        <v>0.11799999999999999</v>
      </c>
      <c r="P53" s="188">
        <v>0.125</v>
      </c>
    </row>
    <row r="54" spans="1:16" x14ac:dyDescent="0.25">
      <c r="A54" s="93" t="s">
        <v>5705</v>
      </c>
      <c r="B54" s="188" t="s">
        <v>143</v>
      </c>
      <c r="C54" s="188">
        <v>0.79492926416191301</v>
      </c>
      <c r="D54" s="188">
        <v>7.8757341107675197E-2</v>
      </c>
      <c r="E54" s="188">
        <v>0.12631339473041178</v>
      </c>
      <c r="F54" s="187">
        <v>1</v>
      </c>
      <c r="G54" s="193">
        <v>118681</v>
      </c>
      <c r="H54" s="93"/>
      <c r="I54" s="188" t="s">
        <v>143</v>
      </c>
      <c r="J54" s="188" t="s">
        <v>143</v>
      </c>
      <c r="K54" s="188">
        <v>0.79300000000000004</v>
      </c>
      <c r="L54" s="188">
        <v>0.79700000000000004</v>
      </c>
      <c r="M54" s="188">
        <v>7.6999999999999999E-2</v>
      </c>
      <c r="N54" s="188">
        <v>0.08</v>
      </c>
      <c r="O54" s="188">
        <v>0.124</v>
      </c>
      <c r="P54" s="188">
        <v>0.128</v>
      </c>
    </row>
    <row r="55" spans="1:16" x14ac:dyDescent="0.25">
      <c r="A55" s="93" t="s">
        <v>5706</v>
      </c>
      <c r="B55" s="188" t="s">
        <v>143</v>
      </c>
      <c r="C55" s="188">
        <v>0.82583570412517782</v>
      </c>
      <c r="D55" s="188">
        <v>7.5613442389758173E-2</v>
      </c>
      <c r="E55" s="188">
        <v>9.8550853485064011E-2</v>
      </c>
      <c r="F55" s="187">
        <v>1</v>
      </c>
      <c r="G55" s="193">
        <v>22496</v>
      </c>
      <c r="H55" s="93"/>
      <c r="I55" s="188" t="s">
        <v>143</v>
      </c>
      <c r="J55" s="188" t="s">
        <v>143</v>
      </c>
      <c r="K55" s="188">
        <v>0.82099999999999995</v>
      </c>
      <c r="L55" s="188">
        <v>0.83099999999999996</v>
      </c>
      <c r="M55" s="188">
        <v>7.1999999999999995E-2</v>
      </c>
      <c r="N55" s="188">
        <v>7.9000000000000001E-2</v>
      </c>
      <c r="O55" s="188">
        <v>9.5000000000000001E-2</v>
      </c>
      <c r="P55" s="188">
        <v>0.10299999999999999</v>
      </c>
    </row>
    <row r="56" spans="1:16" x14ac:dyDescent="0.25">
      <c r="A56" s="93"/>
    </row>
    <row r="57" spans="1:16" x14ac:dyDescent="0.25">
      <c r="A57" s="93"/>
    </row>
    <row r="58" spans="1:16" x14ac:dyDescent="0.25">
      <c r="A58" s="93"/>
    </row>
    <row r="59" spans="1:16" x14ac:dyDescent="0.25">
      <c r="A59" s="93"/>
    </row>
    <row r="60" spans="1:16" x14ac:dyDescent="0.25">
      <c r="A60" s="93"/>
    </row>
    <row r="61" spans="1:16" x14ac:dyDescent="0.25">
      <c r="A61" s="93"/>
    </row>
    <row r="62" spans="1:16" x14ac:dyDescent="0.25">
      <c r="A62" s="93"/>
    </row>
    <row r="63" spans="1:16" x14ac:dyDescent="0.25">
      <c r="A63" s="9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66"/>
  <sheetViews>
    <sheetView topLeftCell="E1" workbookViewId="0">
      <selection activeCell="O1" sqref="O1"/>
    </sheetView>
  </sheetViews>
  <sheetFormatPr defaultRowHeight="15" x14ac:dyDescent="0.25"/>
  <cols>
    <col min="1" max="1" width="1.5703125" style="93" customWidth="1"/>
    <col min="2" max="2" width="64.140625" style="93" bestFit="1" customWidth="1"/>
    <col min="3" max="3" width="12.140625" style="93" customWidth="1"/>
    <col min="4" max="4" width="59.42578125" style="93" bestFit="1" customWidth="1"/>
    <col min="5" max="6" width="9.140625" style="93"/>
    <col min="7" max="7" width="33.140625" style="93" bestFit="1" customWidth="1"/>
    <col min="8" max="8" width="9.140625" style="93"/>
    <col min="9" max="9" width="45.42578125" style="93" bestFit="1" customWidth="1"/>
    <col min="10" max="10" width="9.140625" style="93"/>
    <col min="11" max="11" width="64.140625" style="93" bestFit="1" customWidth="1"/>
    <col min="12" max="12" width="9.140625" style="93"/>
    <col min="13" max="13" width="35.5703125" style="93" bestFit="1" customWidth="1"/>
    <col min="14" max="16384" width="9.140625" style="93"/>
  </cols>
  <sheetData>
    <row r="1" spans="2:15" x14ac:dyDescent="0.25">
      <c r="B1" s="93" t="s">
        <v>327</v>
      </c>
      <c r="D1" s="94" t="s">
        <v>328</v>
      </c>
      <c r="G1" s="93" t="s">
        <v>471</v>
      </c>
      <c r="I1" s="94" t="s">
        <v>31</v>
      </c>
      <c r="K1" s="93" t="s">
        <v>479</v>
      </c>
      <c r="M1" s="93" t="s">
        <v>301</v>
      </c>
      <c r="O1" s="93" t="s">
        <v>481</v>
      </c>
    </row>
    <row r="2" spans="2:15" x14ac:dyDescent="0.25">
      <c r="B2" s="93" t="s">
        <v>141</v>
      </c>
      <c r="D2" s="94" t="s">
        <v>141</v>
      </c>
      <c r="G2" s="93" t="s">
        <v>40</v>
      </c>
      <c r="I2" s="94" t="s">
        <v>12</v>
      </c>
      <c r="K2" s="94" t="s">
        <v>141</v>
      </c>
      <c r="M2" s="93" t="s">
        <v>141</v>
      </c>
      <c r="O2" s="93" t="s">
        <v>7</v>
      </c>
    </row>
    <row r="3" spans="2:15" x14ac:dyDescent="0.25">
      <c r="B3" s="93" t="s">
        <v>91</v>
      </c>
      <c r="D3" s="94" t="s">
        <v>7</v>
      </c>
      <c r="G3" s="93" t="s">
        <v>370</v>
      </c>
      <c r="I3" s="94" t="s">
        <v>2</v>
      </c>
      <c r="K3" s="94" t="s">
        <v>7</v>
      </c>
      <c r="M3" s="93" t="s">
        <v>4</v>
      </c>
      <c r="O3" s="93" t="s">
        <v>93</v>
      </c>
    </row>
    <row r="4" spans="2:15" x14ac:dyDescent="0.25">
      <c r="B4" s="93" t="s">
        <v>7</v>
      </c>
      <c r="D4" s="94" t="s">
        <v>369</v>
      </c>
      <c r="G4" s="93" t="s">
        <v>22</v>
      </c>
      <c r="I4" s="94" t="s">
        <v>4</v>
      </c>
      <c r="K4" s="94" t="s">
        <v>93</v>
      </c>
      <c r="M4" s="93" t="s">
        <v>93</v>
      </c>
      <c r="O4" s="93" t="s">
        <v>4</v>
      </c>
    </row>
    <row r="5" spans="2:15" x14ac:dyDescent="0.25">
      <c r="B5" s="93" t="s">
        <v>369</v>
      </c>
      <c r="D5" s="94" t="s">
        <v>335</v>
      </c>
      <c r="G5" s="93" t="s">
        <v>113</v>
      </c>
      <c r="I5" s="94" t="s">
        <v>11</v>
      </c>
      <c r="K5" s="94" t="s">
        <v>111</v>
      </c>
      <c r="M5" s="93" t="s">
        <v>11</v>
      </c>
      <c r="O5" s="93" t="s">
        <v>351</v>
      </c>
    </row>
    <row r="6" spans="2:15" x14ac:dyDescent="0.25">
      <c r="B6" s="93" t="s">
        <v>335</v>
      </c>
      <c r="D6" s="94" t="s">
        <v>339</v>
      </c>
      <c r="G6" s="93" t="s">
        <v>458</v>
      </c>
      <c r="I6" s="94" t="s">
        <v>14</v>
      </c>
      <c r="K6" s="94" t="s">
        <v>92</v>
      </c>
      <c r="M6" s="93" t="s">
        <v>14</v>
      </c>
      <c r="O6" s="93" t="s">
        <v>11</v>
      </c>
    </row>
    <row r="7" spans="2:15" x14ac:dyDescent="0.25">
      <c r="B7" s="93" t="s">
        <v>337</v>
      </c>
      <c r="D7" s="93" t="s">
        <v>343</v>
      </c>
      <c r="G7" s="93" t="s">
        <v>459</v>
      </c>
      <c r="I7" s="94"/>
      <c r="K7" s="94" t="s">
        <v>4</v>
      </c>
      <c r="O7" s="93" t="s">
        <v>16</v>
      </c>
    </row>
    <row r="8" spans="2:15" x14ac:dyDescent="0.25">
      <c r="B8" s="93" t="s">
        <v>339</v>
      </c>
      <c r="D8" s="94" t="s">
        <v>93</v>
      </c>
      <c r="G8" s="93" t="s">
        <v>460</v>
      </c>
      <c r="I8" s="94"/>
      <c r="K8" s="94" t="s">
        <v>26</v>
      </c>
      <c r="M8" s="94">
        <v>4</v>
      </c>
      <c r="O8" s="93" t="s">
        <v>14</v>
      </c>
    </row>
    <row r="9" spans="2:15" x14ac:dyDescent="0.25">
      <c r="B9" s="93" t="s">
        <v>341</v>
      </c>
      <c r="D9" s="94" t="s">
        <v>138</v>
      </c>
      <c r="G9" s="93" t="s">
        <v>461</v>
      </c>
      <c r="I9" s="94"/>
      <c r="K9" s="94" t="s">
        <v>351</v>
      </c>
      <c r="M9" s="132" t="str">
        <f>INDEX(M2:M6,M8)</f>
        <v>Lung</v>
      </c>
      <c r="O9" s="93" t="s">
        <v>1</v>
      </c>
    </row>
    <row r="10" spans="2:15" x14ac:dyDescent="0.25">
      <c r="B10" s="93" t="s">
        <v>93</v>
      </c>
      <c r="D10" s="94" t="s">
        <v>111</v>
      </c>
      <c r="G10" s="93" t="s">
        <v>462</v>
      </c>
      <c r="I10" s="94"/>
      <c r="K10" s="94" t="s">
        <v>11</v>
      </c>
    </row>
    <row r="11" spans="2:15" x14ac:dyDescent="0.25">
      <c r="B11" s="93" t="s">
        <v>138</v>
      </c>
      <c r="D11" s="94" t="s">
        <v>17</v>
      </c>
      <c r="G11" s="93" t="s">
        <v>463</v>
      </c>
      <c r="I11" s="94"/>
      <c r="K11" s="94" t="s">
        <v>16</v>
      </c>
      <c r="O11" s="93">
        <v>1</v>
      </c>
    </row>
    <row r="12" spans="2:15" x14ac:dyDescent="0.25">
      <c r="B12" s="93" t="s">
        <v>104</v>
      </c>
      <c r="D12" s="94" t="s">
        <v>92</v>
      </c>
      <c r="G12" s="93" t="s">
        <v>464</v>
      </c>
      <c r="I12" s="94"/>
      <c r="K12" s="94" t="s">
        <v>8</v>
      </c>
      <c r="O12" s="132" t="str">
        <f>INDEX(O2:O9,O11)</f>
        <v>Bladder</v>
      </c>
    </row>
    <row r="13" spans="2:15" x14ac:dyDescent="0.25">
      <c r="B13" s="93" t="s">
        <v>111</v>
      </c>
      <c r="D13" s="94" t="s">
        <v>4</v>
      </c>
      <c r="G13" s="93" t="s">
        <v>465</v>
      </c>
      <c r="I13" s="94"/>
      <c r="K13" s="93" t="s">
        <v>6</v>
      </c>
    </row>
    <row r="14" spans="2:15" x14ac:dyDescent="0.25">
      <c r="B14" s="93" t="s">
        <v>17</v>
      </c>
      <c r="D14" s="94" t="s">
        <v>372</v>
      </c>
      <c r="G14" s="93" t="s">
        <v>466</v>
      </c>
      <c r="K14" s="93" t="s">
        <v>14</v>
      </c>
    </row>
    <row r="15" spans="2:15" x14ac:dyDescent="0.25">
      <c r="B15" s="93" t="s">
        <v>92</v>
      </c>
      <c r="D15" s="94" t="s">
        <v>97</v>
      </c>
      <c r="G15" s="93" t="s">
        <v>467</v>
      </c>
      <c r="K15" s="93" t="s">
        <v>1</v>
      </c>
      <c r="M15"/>
    </row>
    <row r="16" spans="2:15" x14ac:dyDescent="0.25">
      <c r="B16" s="93" t="s">
        <v>4</v>
      </c>
      <c r="D16" s="94" t="s">
        <v>44</v>
      </c>
      <c r="G16" s="93" t="s">
        <v>468</v>
      </c>
      <c r="M16"/>
    </row>
    <row r="17" spans="2:13" x14ac:dyDescent="0.25">
      <c r="B17" s="93" t="s">
        <v>94</v>
      </c>
      <c r="D17" s="94" t="s">
        <v>43</v>
      </c>
      <c r="G17" s="93" t="s">
        <v>469</v>
      </c>
      <c r="K17" s="93">
        <v>1</v>
      </c>
      <c r="M17"/>
    </row>
    <row r="18" spans="2:13" x14ac:dyDescent="0.25">
      <c r="B18" s="93" t="s">
        <v>95</v>
      </c>
      <c r="D18" s="94" t="s">
        <v>112</v>
      </c>
      <c r="G18" s="93" t="s">
        <v>23</v>
      </c>
      <c r="K18" s="93" t="str">
        <f>INDEX(K2:K15,K17)</f>
        <v>All Malignant Neoplasms (excl. NMSC)</v>
      </c>
      <c r="M18"/>
    </row>
    <row r="19" spans="2:13" x14ac:dyDescent="0.25">
      <c r="B19" s="93" t="s">
        <v>42</v>
      </c>
      <c r="D19" s="94" t="s">
        <v>373</v>
      </c>
      <c r="G19" s="93" t="s">
        <v>114</v>
      </c>
      <c r="I19" s="93">
        <v>1</v>
      </c>
      <c r="M19"/>
    </row>
    <row r="20" spans="2:13" x14ac:dyDescent="0.25">
      <c r="B20" s="93" t="s">
        <v>372</v>
      </c>
      <c r="D20" s="94" t="s">
        <v>36</v>
      </c>
      <c r="G20" s="93" t="s">
        <v>115</v>
      </c>
      <c r="I20" s="93" t="str">
        <f>INDEX(I2:I6,I19)</f>
        <v>All Cancers</v>
      </c>
      <c r="M20"/>
    </row>
    <row r="21" spans="2:13" x14ac:dyDescent="0.25">
      <c r="B21" s="93" t="s">
        <v>96</v>
      </c>
      <c r="D21" s="94" t="s">
        <v>351</v>
      </c>
      <c r="G21" s="93" t="s">
        <v>470</v>
      </c>
      <c r="M21"/>
    </row>
    <row r="22" spans="2:13" x14ac:dyDescent="0.25">
      <c r="B22" s="93" t="s">
        <v>44</v>
      </c>
      <c r="D22" s="93" t="s">
        <v>353</v>
      </c>
      <c r="M22"/>
    </row>
    <row r="23" spans="2:13" x14ac:dyDescent="0.25">
      <c r="B23" s="93" t="s">
        <v>43</v>
      </c>
      <c r="D23" s="94" t="s">
        <v>101</v>
      </c>
      <c r="G23" s="93">
        <v>1</v>
      </c>
      <c r="K23" s="94"/>
      <c r="M23"/>
    </row>
    <row r="24" spans="2:13" x14ac:dyDescent="0.25">
      <c r="B24" s="93" t="s">
        <v>98</v>
      </c>
      <c r="D24" s="94" t="s">
        <v>102</v>
      </c>
      <c r="G24" s="93" t="str">
        <f>INDEX(G2:G21,G23)</f>
        <v>England</v>
      </c>
      <c r="K24" s="94"/>
      <c r="M24"/>
    </row>
    <row r="25" spans="2:13" x14ac:dyDescent="0.25">
      <c r="B25" s="93" t="s">
        <v>45</v>
      </c>
      <c r="D25" s="94" t="s">
        <v>41</v>
      </c>
      <c r="K25" s="94"/>
      <c r="M25"/>
    </row>
    <row r="26" spans="2:13" x14ac:dyDescent="0.25">
      <c r="B26" s="93" t="s">
        <v>373</v>
      </c>
      <c r="D26" s="93" t="s">
        <v>357</v>
      </c>
      <c r="K26" s="94"/>
      <c r="M26"/>
    </row>
    <row r="27" spans="2:13" x14ac:dyDescent="0.25">
      <c r="B27" s="93" t="s">
        <v>97</v>
      </c>
      <c r="D27" s="94" t="s">
        <v>454</v>
      </c>
      <c r="K27" s="94"/>
      <c r="M27"/>
    </row>
    <row r="28" spans="2:13" x14ac:dyDescent="0.25">
      <c r="B28" s="93" t="s">
        <v>99</v>
      </c>
      <c r="D28" s="94" t="s">
        <v>11</v>
      </c>
      <c r="K28" s="94"/>
      <c r="M28"/>
    </row>
    <row r="29" spans="2:13" x14ac:dyDescent="0.25">
      <c r="B29" s="93" t="s">
        <v>36</v>
      </c>
      <c r="D29" s="94" t="s">
        <v>16</v>
      </c>
      <c r="K29" s="94"/>
      <c r="M29"/>
    </row>
    <row r="30" spans="2:13" x14ac:dyDescent="0.25">
      <c r="B30" s="93" t="s">
        <v>26</v>
      </c>
      <c r="D30" s="94" t="s">
        <v>37</v>
      </c>
    </row>
    <row r="31" spans="2:13" x14ac:dyDescent="0.25">
      <c r="B31" s="93" t="s">
        <v>351</v>
      </c>
      <c r="D31" s="93" t="s">
        <v>13</v>
      </c>
    </row>
    <row r="32" spans="2:13" x14ac:dyDescent="0.25">
      <c r="B32" s="93" t="s">
        <v>353</v>
      </c>
      <c r="D32" s="93" t="s">
        <v>26</v>
      </c>
      <c r="K32" s="94"/>
    </row>
    <row r="33" spans="2:11" x14ac:dyDescent="0.25">
      <c r="B33" s="93" t="s">
        <v>100</v>
      </c>
      <c r="D33" s="93" t="s">
        <v>8</v>
      </c>
      <c r="K33" s="94"/>
    </row>
    <row r="34" spans="2:11" x14ac:dyDescent="0.25">
      <c r="B34" s="93" t="s">
        <v>101</v>
      </c>
      <c r="D34" s="93" t="s">
        <v>38</v>
      </c>
    </row>
    <row r="35" spans="2:11" x14ac:dyDescent="0.25">
      <c r="B35" s="93" t="s">
        <v>102</v>
      </c>
      <c r="D35" s="93" t="s">
        <v>10</v>
      </c>
    </row>
    <row r="36" spans="2:11" x14ac:dyDescent="0.25">
      <c r="B36" s="93" t="s">
        <v>103</v>
      </c>
      <c r="D36" s="93" t="s">
        <v>6</v>
      </c>
    </row>
    <row r="37" spans="2:11" x14ac:dyDescent="0.25">
      <c r="B37" s="93" t="s">
        <v>357</v>
      </c>
      <c r="D37" s="93" t="s">
        <v>14</v>
      </c>
    </row>
    <row r="38" spans="2:11" x14ac:dyDescent="0.25">
      <c r="B38" s="93" t="s">
        <v>359</v>
      </c>
      <c r="D38" s="93" t="s">
        <v>107</v>
      </c>
    </row>
    <row r="39" spans="2:11" x14ac:dyDescent="0.25">
      <c r="B39" s="93" t="s">
        <v>361</v>
      </c>
      <c r="D39" s="93" t="s">
        <v>108</v>
      </c>
    </row>
    <row r="40" spans="2:11" x14ac:dyDescent="0.25">
      <c r="B40" s="93" t="s">
        <v>11</v>
      </c>
      <c r="D40" s="93" t="s">
        <v>5</v>
      </c>
    </row>
    <row r="41" spans="2:11" x14ac:dyDescent="0.25">
      <c r="B41" s="93" t="s">
        <v>16</v>
      </c>
      <c r="D41" s="93" t="s">
        <v>15</v>
      </c>
    </row>
    <row r="42" spans="2:11" x14ac:dyDescent="0.25">
      <c r="B42" s="93" t="s">
        <v>37</v>
      </c>
      <c r="D42" s="93" t="s">
        <v>1</v>
      </c>
    </row>
    <row r="43" spans="2:11" x14ac:dyDescent="0.25">
      <c r="B43" s="93" t="s">
        <v>13</v>
      </c>
      <c r="D43" s="93" t="s">
        <v>39</v>
      </c>
    </row>
    <row r="44" spans="2:11" x14ac:dyDescent="0.25">
      <c r="B44" s="93" t="s">
        <v>105</v>
      </c>
    </row>
    <row r="45" spans="2:11" x14ac:dyDescent="0.25">
      <c r="B45" s="93" t="s">
        <v>8</v>
      </c>
    </row>
    <row r="46" spans="2:11" x14ac:dyDescent="0.25">
      <c r="B46" s="93" t="s">
        <v>38</v>
      </c>
      <c r="D46" s="93">
        <v>1</v>
      </c>
    </row>
    <row r="47" spans="2:11" x14ac:dyDescent="0.25">
      <c r="B47" s="93" t="s">
        <v>10</v>
      </c>
      <c r="D47" s="93" t="str">
        <f>INDEX(D2:D43,D46)</f>
        <v>All Malignant Neoplasms (excl. NMSC)</v>
      </c>
    </row>
    <row r="48" spans="2:11" x14ac:dyDescent="0.25">
      <c r="B48" s="93" t="s">
        <v>6</v>
      </c>
    </row>
    <row r="49" spans="2:11" x14ac:dyDescent="0.25">
      <c r="B49" s="93" t="s">
        <v>106</v>
      </c>
    </row>
    <row r="50" spans="2:11" x14ac:dyDescent="0.25">
      <c r="B50" s="93" t="s">
        <v>14</v>
      </c>
    </row>
    <row r="51" spans="2:11" x14ac:dyDescent="0.25">
      <c r="B51" s="93" t="s">
        <v>107</v>
      </c>
    </row>
    <row r="52" spans="2:11" x14ac:dyDescent="0.25">
      <c r="B52" s="93" t="s">
        <v>108</v>
      </c>
    </row>
    <row r="53" spans="2:11" x14ac:dyDescent="0.25">
      <c r="B53" s="93" t="s">
        <v>109</v>
      </c>
    </row>
    <row r="54" spans="2:11" x14ac:dyDescent="0.25">
      <c r="B54" s="93" t="s">
        <v>5</v>
      </c>
    </row>
    <row r="55" spans="2:11" x14ac:dyDescent="0.25">
      <c r="B55" s="93" t="s">
        <v>15</v>
      </c>
    </row>
    <row r="56" spans="2:11" x14ac:dyDescent="0.25">
      <c r="B56" s="93" t="s">
        <v>1</v>
      </c>
    </row>
    <row r="57" spans="2:11" x14ac:dyDescent="0.25">
      <c r="B57" s="93" t="s">
        <v>110</v>
      </c>
    </row>
    <row r="58" spans="2:11" x14ac:dyDescent="0.25">
      <c r="B58" s="93" t="s">
        <v>39</v>
      </c>
      <c r="K58" s="94"/>
    </row>
    <row r="59" spans="2:11" x14ac:dyDescent="0.25">
      <c r="K59" s="41"/>
    </row>
    <row r="60" spans="2:11" x14ac:dyDescent="0.25">
      <c r="K60" s="94"/>
    </row>
    <row r="61" spans="2:11" x14ac:dyDescent="0.25">
      <c r="K61" s="132"/>
    </row>
    <row r="62" spans="2:11" x14ac:dyDescent="0.25">
      <c r="B62" s="93">
        <v>1</v>
      </c>
    </row>
    <row r="63" spans="2:11" x14ac:dyDescent="0.25">
      <c r="B63" s="93" t="str">
        <f>INDEX(B2:B58,B62)</f>
        <v>All Malignant Neoplasms (excl. NMSC)</v>
      </c>
      <c r="K63" s="94"/>
    </row>
    <row r="64" spans="2:11" x14ac:dyDescent="0.25">
      <c r="K64" s="41"/>
    </row>
    <row r="65" spans="11:11" x14ac:dyDescent="0.25">
      <c r="K65" s="94"/>
    </row>
    <row r="66" spans="11:11" x14ac:dyDescent="0.25">
      <c r="K66" s="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xtinfo"/>
  <dimension ref="A2:N88"/>
  <sheetViews>
    <sheetView showGridLines="0" zoomScaleNormal="100" workbookViewId="0"/>
  </sheetViews>
  <sheetFormatPr defaultRowHeight="15" x14ac:dyDescent="0.2"/>
  <cols>
    <col min="1" max="1" width="9.140625" style="53"/>
    <col min="2" max="2" width="41.28515625" style="53" customWidth="1"/>
    <col min="3" max="3" width="62.140625" style="53" customWidth="1"/>
    <col min="4" max="5" width="24" style="53" customWidth="1"/>
    <col min="6" max="6" width="24" style="53" bestFit="1" customWidth="1"/>
    <col min="7" max="7" width="24" style="53" customWidth="1"/>
    <col min="8" max="8" width="10.28515625" style="53" customWidth="1"/>
    <col min="9" max="9" width="10.28515625" style="53" bestFit="1" customWidth="1"/>
    <col min="10" max="10" width="11.5703125" style="53" customWidth="1"/>
    <col min="11" max="16384" width="9.140625" style="53"/>
  </cols>
  <sheetData>
    <row r="2" spans="1:14" ht="18" x14ac:dyDescent="0.25">
      <c r="B2" s="114" t="s">
        <v>64</v>
      </c>
      <c r="E2"/>
      <c r="F2"/>
      <c r="G2"/>
    </row>
    <row r="4" spans="1:14" ht="32.25" customHeight="1" thickBot="1" x14ac:dyDescent="0.3">
      <c r="B4" s="115" t="s">
        <v>56</v>
      </c>
      <c r="C4" s="115" t="s">
        <v>57</v>
      </c>
      <c r="G4"/>
      <c r="H4"/>
      <c r="I4"/>
      <c r="J4"/>
      <c r="K4"/>
      <c r="L4"/>
      <c r="M4"/>
      <c r="N4"/>
    </row>
    <row r="5" spans="1:14" ht="31.5" customHeight="1" thickBot="1" x14ac:dyDescent="0.3">
      <c r="A5" s="116"/>
      <c r="B5" s="117" t="s">
        <v>58</v>
      </c>
      <c r="C5" s="242" t="s">
        <v>59</v>
      </c>
      <c r="D5" s="243"/>
      <c r="E5" s="244"/>
      <c r="G5"/>
      <c r="H5"/>
      <c r="I5"/>
      <c r="J5"/>
      <c r="K5"/>
      <c r="L5"/>
      <c r="M5"/>
      <c r="N5"/>
    </row>
    <row r="6" spans="1:14" ht="31.5" customHeight="1" thickBot="1" x14ac:dyDescent="0.3">
      <c r="A6" s="116"/>
      <c r="B6" s="118" t="s">
        <v>19</v>
      </c>
      <c r="C6" s="254" t="s">
        <v>523</v>
      </c>
      <c r="D6" s="255"/>
      <c r="E6" s="256"/>
      <c r="G6"/>
      <c r="H6"/>
      <c r="I6"/>
      <c r="J6"/>
      <c r="K6"/>
      <c r="L6"/>
      <c r="M6"/>
      <c r="N6"/>
    </row>
    <row r="7" spans="1:14" ht="31.5" customHeight="1" thickBot="1" x14ac:dyDescent="0.3">
      <c r="A7" s="116"/>
      <c r="B7" s="119" t="s">
        <v>46</v>
      </c>
      <c r="C7" s="257" t="s">
        <v>60</v>
      </c>
      <c r="D7" s="258"/>
      <c r="E7" s="259"/>
      <c r="G7"/>
      <c r="H7"/>
      <c r="I7"/>
      <c r="J7"/>
      <c r="K7"/>
      <c r="L7"/>
      <c r="M7"/>
      <c r="N7"/>
    </row>
    <row r="8" spans="1:14" ht="31.5" customHeight="1" thickBot="1" x14ac:dyDescent="0.3">
      <c r="A8" s="116"/>
      <c r="B8" s="118" t="s">
        <v>47</v>
      </c>
      <c r="C8" s="254" t="s">
        <v>524</v>
      </c>
      <c r="D8" s="255"/>
      <c r="E8" s="256"/>
      <c r="G8"/>
      <c r="H8"/>
      <c r="I8"/>
      <c r="J8"/>
      <c r="K8"/>
      <c r="L8"/>
      <c r="M8"/>
      <c r="N8"/>
    </row>
    <row r="9" spans="1:14" ht="31.5" customHeight="1" thickBot="1" x14ac:dyDescent="0.3">
      <c r="A9" s="116"/>
      <c r="B9" s="119" t="s">
        <v>48</v>
      </c>
      <c r="C9" s="257" t="s">
        <v>61</v>
      </c>
      <c r="D9" s="258"/>
      <c r="E9" s="259"/>
      <c r="G9"/>
      <c r="H9"/>
      <c r="I9"/>
      <c r="J9"/>
      <c r="K9"/>
      <c r="L9"/>
      <c r="M9"/>
      <c r="N9"/>
    </row>
    <row r="10" spans="1:14" ht="31.5" customHeight="1" thickBot="1" x14ac:dyDescent="0.3">
      <c r="A10" s="116"/>
      <c r="B10" s="118" t="s">
        <v>62</v>
      </c>
      <c r="C10" s="254" t="s">
        <v>525</v>
      </c>
      <c r="D10" s="255"/>
      <c r="E10" s="256"/>
      <c r="G10"/>
      <c r="H10"/>
      <c r="I10"/>
      <c r="J10"/>
      <c r="K10"/>
      <c r="L10"/>
      <c r="M10"/>
      <c r="N10"/>
    </row>
    <row r="11" spans="1:14" ht="31.5" customHeight="1" thickBot="1" x14ac:dyDescent="0.3">
      <c r="A11" s="116"/>
      <c r="B11" s="119" t="s">
        <v>25</v>
      </c>
      <c r="C11" s="251" t="s">
        <v>526</v>
      </c>
      <c r="D11" s="252"/>
      <c r="E11" s="253"/>
      <c r="G11"/>
      <c r="H11"/>
      <c r="I11"/>
      <c r="J11"/>
      <c r="K11"/>
      <c r="L11"/>
      <c r="M11"/>
      <c r="N11"/>
    </row>
    <row r="12" spans="1:14" ht="31.5" customHeight="1" thickBot="1" x14ac:dyDescent="0.3">
      <c r="A12" s="116"/>
      <c r="B12" s="118" t="s">
        <v>0</v>
      </c>
      <c r="C12" s="254" t="s">
        <v>527</v>
      </c>
      <c r="D12" s="255"/>
      <c r="E12" s="256"/>
      <c r="G12"/>
      <c r="H12"/>
      <c r="I12"/>
      <c r="J12"/>
      <c r="K12"/>
      <c r="L12"/>
      <c r="M12"/>
      <c r="N12"/>
    </row>
    <row r="14" spans="1:14" ht="32.25" customHeight="1" thickBot="1" x14ac:dyDescent="0.25">
      <c r="B14" s="115" t="s">
        <v>449</v>
      </c>
      <c r="C14" s="260" t="s">
        <v>57</v>
      </c>
      <c r="D14" s="260"/>
      <c r="E14" s="260"/>
      <c r="F14" s="260"/>
      <c r="G14" s="260"/>
      <c r="H14" s="260"/>
      <c r="I14" s="260"/>
    </row>
    <row r="15" spans="1:14" ht="16.5" thickBot="1" x14ac:dyDescent="0.3">
      <c r="B15" s="232" t="s">
        <v>123</v>
      </c>
      <c r="C15" s="242" t="s">
        <v>448</v>
      </c>
      <c r="D15" s="243"/>
      <c r="E15" s="244"/>
      <c r="F15"/>
      <c r="G15"/>
      <c r="H15"/>
      <c r="I15"/>
    </row>
    <row r="16" spans="1:14" ht="16.5" thickBot="1" x14ac:dyDescent="0.3">
      <c r="B16" s="233"/>
      <c r="C16" s="245"/>
      <c r="D16" s="246"/>
      <c r="E16" s="247"/>
      <c r="F16"/>
      <c r="G16"/>
      <c r="H16"/>
      <c r="I16"/>
    </row>
    <row r="17" spans="2:10" ht="16.5" thickBot="1" x14ac:dyDescent="0.3">
      <c r="B17" s="232" t="s">
        <v>3</v>
      </c>
      <c r="C17" s="242" t="s">
        <v>446</v>
      </c>
      <c r="D17" s="243"/>
      <c r="E17" s="244"/>
      <c r="F17"/>
      <c r="G17"/>
      <c r="H17"/>
      <c r="I17"/>
    </row>
    <row r="18" spans="2:10" ht="16.5" thickBot="1" x14ac:dyDescent="0.3">
      <c r="B18" s="234"/>
      <c r="C18" s="245"/>
      <c r="D18" s="246"/>
      <c r="E18" s="247"/>
      <c r="F18"/>
      <c r="G18"/>
      <c r="H18"/>
      <c r="I18"/>
    </row>
    <row r="19" spans="2:10" ht="16.5" thickBot="1" x14ac:dyDescent="0.3">
      <c r="B19" s="235" t="s">
        <v>121</v>
      </c>
      <c r="C19" s="242" t="s">
        <v>522</v>
      </c>
      <c r="D19" s="243"/>
      <c r="E19" s="244"/>
      <c r="F19"/>
      <c r="G19"/>
      <c r="H19"/>
      <c r="I19"/>
    </row>
    <row r="20" spans="2:10" ht="16.5" thickBot="1" x14ac:dyDescent="0.3">
      <c r="B20" s="233"/>
      <c r="C20" s="245"/>
      <c r="D20" s="246"/>
      <c r="E20" s="247"/>
      <c r="F20"/>
      <c r="G20"/>
      <c r="H20"/>
      <c r="I20"/>
    </row>
    <row r="21" spans="2:10" ht="16.5" thickBot="1" x14ac:dyDescent="0.3">
      <c r="B21" s="232" t="s">
        <v>122</v>
      </c>
      <c r="C21" s="236" t="s">
        <v>447</v>
      </c>
      <c r="D21" s="237"/>
      <c r="E21" s="238"/>
      <c r="F21"/>
      <c r="G21"/>
      <c r="H21"/>
      <c r="I21"/>
    </row>
    <row r="22" spans="2:10" ht="16.5" thickBot="1" x14ac:dyDescent="0.3">
      <c r="B22" s="234"/>
      <c r="C22" s="239"/>
      <c r="D22" s="240"/>
      <c r="E22" s="241"/>
      <c r="F22"/>
      <c r="G22"/>
      <c r="H22"/>
      <c r="I22"/>
    </row>
    <row r="24" spans="2:10" ht="18" x14ac:dyDescent="0.25">
      <c r="B24" s="114" t="s">
        <v>83</v>
      </c>
    </row>
    <row r="25" spans="2:10" ht="15.75" x14ac:dyDescent="0.25">
      <c r="B25" s="120"/>
    </row>
    <row r="26" spans="2:10" ht="16.5" thickBot="1" x14ac:dyDescent="0.3">
      <c r="B26" s="120" t="s">
        <v>65</v>
      </c>
      <c r="D26" s="116"/>
    </row>
    <row r="27" spans="2:10" ht="16.5" thickBot="1" x14ac:dyDescent="0.3">
      <c r="D27" s="248" t="s">
        <v>88</v>
      </c>
      <c r="E27" s="249"/>
      <c r="F27" s="249"/>
      <c r="G27" s="249"/>
      <c r="H27" s="249"/>
      <c r="I27" s="249"/>
      <c r="J27" s="250"/>
    </row>
    <row r="28" spans="2:10" ht="47.25" x14ac:dyDescent="0.2">
      <c r="B28" s="121" t="s">
        <v>81</v>
      </c>
      <c r="C28" s="122" t="s">
        <v>82</v>
      </c>
      <c r="D28" s="156" t="s">
        <v>431</v>
      </c>
      <c r="E28" s="215" t="s">
        <v>432</v>
      </c>
      <c r="F28" s="155" t="s">
        <v>433</v>
      </c>
      <c r="G28" s="215" t="s">
        <v>434</v>
      </c>
      <c r="H28" s="155" t="s">
        <v>515</v>
      </c>
      <c r="I28" s="215" t="s">
        <v>435</v>
      </c>
      <c r="J28" s="134" t="s">
        <v>516</v>
      </c>
    </row>
    <row r="29" spans="2:10" x14ac:dyDescent="0.2">
      <c r="B29" s="123" t="s">
        <v>91</v>
      </c>
      <c r="C29" s="124" t="s">
        <v>124</v>
      </c>
      <c r="D29" s="157" t="s">
        <v>142</v>
      </c>
      <c r="E29" s="161"/>
      <c r="F29" s="158"/>
      <c r="G29" s="211"/>
      <c r="H29" s="158"/>
      <c r="I29" s="161"/>
      <c r="J29" s="161"/>
    </row>
    <row r="30" spans="2:10" x14ac:dyDescent="0.2">
      <c r="B30" s="125" t="s">
        <v>7</v>
      </c>
      <c r="C30" s="126" t="s">
        <v>77</v>
      </c>
      <c r="D30" s="159" t="s">
        <v>142</v>
      </c>
      <c r="E30" s="162" t="s">
        <v>142</v>
      </c>
      <c r="F30" s="160" t="s">
        <v>142</v>
      </c>
      <c r="G30" s="208"/>
      <c r="H30" s="160" t="s">
        <v>142</v>
      </c>
      <c r="I30" s="162"/>
      <c r="J30" s="183" t="s">
        <v>142</v>
      </c>
    </row>
    <row r="31" spans="2:10" x14ac:dyDescent="0.2">
      <c r="B31" s="123" t="s">
        <v>369</v>
      </c>
      <c r="C31" s="124" t="s">
        <v>125</v>
      </c>
      <c r="D31" s="157" t="s">
        <v>142</v>
      </c>
      <c r="E31" s="161" t="s">
        <v>142</v>
      </c>
      <c r="F31" s="158" t="s">
        <v>142</v>
      </c>
      <c r="G31" s="207"/>
      <c r="H31" s="158" t="s">
        <v>142</v>
      </c>
      <c r="I31" s="161"/>
      <c r="J31" s="161"/>
    </row>
    <row r="32" spans="2:10" x14ac:dyDescent="0.2">
      <c r="B32" s="125" t="s">
        <v>335</v>
      </c>
      <c r="C32" s="126" t="s">
        <v>336</v>
      </c>
      <c r="D32" s="159" t="s">
        <v>142</v>
      </c>
      <c r="E32" s="162" t="s">
        <v>142</v>
      </c>
      <c r="F32" s="160" t="s">
        <v>142</v>
      </c>
      <c r="G32" s="208" t="s">
        <v>436</v>
      </c>
      <c r="H32" s="160" t="s">
        <v>142</v>
      </c>
      <c r="I32" s="162"/>
      <c r="J32" s="183"/>
    </row>
    <row r="33" spans="2:10" x14ac:dyDescent="0.2">
      <c r="B33" s="123" t="s">
        <v>337</v>
      </c>
      <c r="C33" s="124" t="s">
        <v>338</v>
      </c>
      <c r="D33" s="157" t="s">
        <v>142</v>
      </c>
      <c r="E33" s="161"/>
      <c r="F33" s="158"/>
      <c r="G33" s="207"/>
      <c r="H33" s="158"/>
      <c r="I33" s="161"/>
      <c r="J33" s="161"/>
    </row>
    <row r="34" spans="2:10" x14ac:dyDescent="0.2">
      <c r="B34" s="125" t="s">
        <v>339</v>
      </c>
      <c r="C34" s="126" t="s">
        <v>340</v>
      </c>
      <c r="D34" s="159" t="s">
        <v>142</v>
      </c>
      <c r="E34" s="162" t="s">
        <v>142</v>
      </c>
      <c r="F34" s="160" t="s">
        <v>142</v>
      </c>
      <c r="G34" s="208"/>
      <c r="H34" s="160" t="s">
        <v>142</v>
      </c>
      <c r="I34" s="162"/>
      <c r="J34" s="183"/>
    </row>
    <row r="35" spans="2:10" x14ac:dyDescent="0.2">
      <c r="B35" s="123" t="s">
        <v>341</v>
      </c>
      <c r="C35" s="124" t="s">
        <v>342</v>
      </c>
      <c r="D35" s="157" t="s">
        <v>142</v>
      </c>
      <c r="E35" s="161"/>
      <c r="F35" s="158"/>
      <c r="G35" s="207"/>
      <c r="H35" s="158"/>
      <c r="I35" s="161"/>
      <c r="J35" s="161"/>
    </row>
    <row r="36" spans="2:10" ht="30" x14ac:dyDescent="0.2">
      <c r="B36" s="125" t="s">
        <v>343</v>
      </c>
      <c r="C36" s="126" t="s">
        <v>512</v>
      </c>
      <c r="D36" s="159"/>
      <c r="E36" s="162" t="s">
        <v>142</v>
      </c>
      <c r="F36" s="160" t="s">
        <v>142</v>
      </c>
      <c r="G36" s="208"/>
      <c r="H36" s="160" t="s">
        <v>142</v>
      </c>
      <c r="I36" s="162"/>
      <c r="J36" s="183"/>
    </row>
    <row r="37" spans="2:10" x14ac:dyDescent="0.2">
      <c r="B37" s="123" t="s">
        <v>2</v>
      </c>
      <c r="C37" s="124" t="s">
        <v>72</v>
      </c>
      <c r="D37" s="157" t="s">
        <v>142</v>
      </c>
      <c r="E37" s="161" t="s">
        <v>142</v>
      </c>
      <c r="F37" s="158" t="s">
        <v>142</v>
      </c>
      <c r="G37" s="207"/>
      <c r="H37" s="158" t="s">
        <v>142</v>
      </c>
      <c r="I37" s="161" t="s">
        <v>142</v>
      </c>
      <c r="J37" s="161" t="s">
        <v>142</v>
      </c>
    </row>
    <row r="38" spans="2:10" x14ac:dyDescent="0.2">
      <c r="B38" s="125" t="s">
        <v>126</v>
      </c>
      <c r="C38" s="126" t="s">
        <v>127</v>
      </c>
      <c r="D38" s="159" t="s">
        <v>142</v>
      </c>
      <c r="E38" s="162" t="s">
        <v>142</v>
      </c>
      <c r="F38" s="160" t="s">
        <v>142</v>
      </c>
      <c r="G38" s="208"/>
      <c r="H38" s="160" t="s">
        <v>142</v>
      </c>
      <c r="I38" s="162"/>
      <c r="J38" s="183"/>
    </row>
    <row r="39" spans="2:10" x14ac:dyDescent="0.2">
      <c r="B39" s="123" t="s">
        <v>111</v>
      </c>
      <c r="C39" s="124" t="s">
        <v>344</v>
      </c>
      <c r="D39" s="157" t="s">
        <v>142</v>
      </c>
      <c r="E39" s="161" t="s">
        <v>142</v>
      </c>
      <c r="F39" s="158" t="s">
        <v>142</v>
      </c>
      <c r="G39" s="207"/>
      <c r="H39" s="158" t="s">
        <v>142</v>
      </c>
      <c r="I39" s="161"/>
      <c r="J39" s="161"/>
    </row>
    <row r="40" spans="2:10" x14ac:dyDescent="0.2">
      <c r="B40" s="125" t="s">
        <v>17</v>
      </c>
      <c r="C40" s="126" t="s">
        <v>74</v>
      </c>
      <c r="D40" s="159" t="s">
        <v>142</v>
      </c>
      <c r="E40" s="162" t="s">
        <v>142</v>
      </c>
      <c r="F40" s="160" t="s">
        <v>142</v>
      </c>
      <c r="G40" s="208"/>
      <c r="H40" s="160" t="s">
        <v>142</v>
      </c>
      <c r="I40" s="162"/>
      <c r="J40" s="183"/>
    </row>
    <row r="41" spans="2:10" x14ac:dyDescent="0.2">
      <c r="B41" s="123" t="s">
        <v>92</v>
      </c>
      <c r="C41" s="124" t="s">
        <v>128</v>
      </c>
      <c r="D41" s="157" t="s">
        <v>142</v>
      </c>
      <c r="E41" s="161" t="s">
        <v>142</v>
      </c>
      <c r="F41" s="158" t="s">
        <v>142</v>
      </c>
      <c r="G41" s="207" t="s">
        <v>429</v>
      </c>
      <c r="H41" s="158" t="s">
        <v>142</v>
      </c>
      <c r="I41" s="161"/>
      <c r="J41" s="161"/>
    </row>
    <row r="42" spans="2:10" x14ac:dyDescent="0.2">
      <c r="B42" s="125" t="s">
        <v>4</v>
      </c>
      <c r="C42" s="126" t="s">
        <v>345</v>
      </c>
      <c r="D42" s="159" t="s">
        <v>142</v>
      </c>
      <c r="E42" s="162" t="s">
        <v>142</v>
      </c>
      <c r="F42" s="160" t="s">
        <v>142</v>
      </c>
      <c r="G42" s="208" t="s">
        <v>429</v>
      </c>
      <c r="H42" s="160" t="s">
        <v>142</v>
      </c>
      <c r="I42" s="162" t="s">
        <v>142</v>
      </c>
      <c r="J42" s="183" t="s">
        <v>142</v>
      </c>
    </row>
    <row r="43" spans="2:10" x14ac:dyDescent="0.2">
      <c r="B43" s="123" t="s">
        <v>94</v>
      </c>
      <c r="C43" s="124" t="s">
        <v>129</v>
      </c>
      <c r="D43" s="157" t="s">
        <v>142</v>
      </c>
      <c r="E43" s="161"/>
      <c r="F43" s="158"/>
      <c r="G43" s="207"/>
      <c r="H43" s="158"/>
      <c r="I43" s="161"/>
      <c r="J43" s="161"/>
    </row>
    <row r="44" spans="2:10" x14ac:dyDescent="0.2">
      <c r="B44" s="125" t="s">
        <v>95</v>
      </c>
      <c r="C44" s="126" t="s">
        <v>130</v>
      </c>
      <c r="D44" s="159" t="s">
        <v>142</v>
      </c>
      <c r="E44" s="162"/>
      <c r="F44" s="160"/>
      <c r="G44" s="208"/>
      <c r="H44" s="160"/>
      <c r="I44" s="162"/>
      <c r="J44" s="183"/>
    </row>
    <row r="45" spans="2:10" x14ac:dyDescent="0.2">
      <c r="B45" s="123" t="s">
        <v>42</v>
      </c>
      <c r="C45" s="124" t="s">
        <v>346</v>
      </c>
      <c r="D45" s="157" t="s">
        <v>142</v>
      </c>
      <c r="E45" s="161"/>
      <c r="F45" s="158"/>
      <c r="G45" s="207"/>
      <c r="H45" s="158"/>
      <c r="I45" s="161"/>
      <c r="J45" s="161"/>
    </row>
    <row r="46" spans="2:10" x14ac:dyDescent="0.2">
      <c r="B46" s="125" t="s">
        <v>372</v>
      </c>
      <c r="C46" s="126" t="s">
        <v>69</v>
      </c>
      <c r="D46" s="159" t="s">
        <v>142</v>
      </c>
      <c r="E46" s="162" t="s">
        <v>142</v>
      </c>
      <c r="F46" s="160" t="s">
        <v>142</v>
      </c>
      <c r="G46" s="208"/>
      <c r="H46" s="160" t="s">
        <v>142</v>
      </c>
      <c r="I46" s="162"/>
      <c r="J46" s="183"/>
    </row>
    <row r="47" spans="2:10" x14ac:dyDescent="0.2">
      <c r="B47" s="123" t="s">
        <v>96</v>
      </c>
      <c r="C47" s="124" t="s">
        <v>131</v>
      </c>
      <c r="D47" s="157" t="s">
        <v>142</v>
      </c>
      <c r="E47" s="161"/>
      <c r="F47" s="158"/>
      <c r="G47" s="207"/>
      <c r="H47" s="158"/>
      <c r="I47" s="161"/>
      <c r="J47" s="161"/>
    </row>
    <row r="48" spans="2:10" x14ac:dyDescent="0.2">
      <c r="B48" s="125" t="s">
        <v>44</v>
      </c>
      <c r="C48" s="126" t="s">
        <v>347</v>
      </c>
      <c r="D48" s="159" t="s">
        <v>142</v>
      </c>
      <c r="E48" s="162" t="s">
        <v>142</v>
      </c>
      <c r="F48" s="160" t="s">
        <v>142</v>
      </c>
      <c r="G48" s="208"/>
      <c r="H48" s="160" t="s">
        <v>142</v>
      </c>
      <c r="I48" s="162"/>
      <c r="J48" s="183"/>
    </row>
    <row r="49" spans="2:10" x14ac:dyDescent="0.2">
      <c r="B49" s="123" t="s">
        <v>43</v>
      </c>
      <c r="C49" s="124" t="s">
        <v>144</v>
      </c>
      <c r="D49" s="157" t="s">
        <v>142</v>
      </c>
      <c r="E49" s="161" t="s">
        <v>142</v>
      </c>
      <c r="F49" s="158" t="s">
        <v>142</v>
      </c>
      <c r="G49" s="207"/>
      <c r="H49" s="158" t="s">
        <v>142</v>
      </c>
      <c r="I49" s="161"/>
      <c r="J49" s="161"/>
    </row>
    <row r="50" spans="2:10" x14ac:dyDescent="0.2">
      <c r="B50" s="125" t="s">
        <v>98</v>
      </c>
      <c r="C50" s="126" t="s">
        <v>133</v>
      </c>
      <c r="D50" s="159" t="s">
        <v>142</v>
      </c>
      <c r="E50" s="162"/>
      <c r="F50" s="160"/>
      <c r="G50" s="208"/>
      <c r="H50" s="160"/>
      <c r="I50" s="162"/>
      <c r="J50" s="183"/>
    </row>
    <row r="51" spans="2:10" x14ac:dyDescent="0.2">
      <c r="B51" s="123" t="s">
        <v>45</v>
      </c>
      <c r="C51" s="124" t="s">
        <v>348</v>
      </c>
      <c r="D51" s="157" t="s">
        <v>142</v>
      </c>
      <c r="E51" s="161"/>
      <c r="F51" s="158"/>
      <c r="G51" s="207"/>
      <c r="H51" s="158"/>
      <c r="I51" s="161"/>
      <c r="J51" s="161"/>
    </row>
    <row r="52" spans="2:10" x14ac:dyDescent="0.2">
      <c r="B52" s="125" t="s">
        <v>373</v>
      </c>
      <c r="C52" s="126" t="s">
        <v>78</v>
      </c>
      <c r="D52" s="159" t="s">
        <v>142</v>
      </c>
      <c r="E52" s="162" t="s">
        <v>142</v>
      </c>
      <c r="F52" s="160" t="s">
        <v>142</v>
      </c>
      <c r="G52" s="208"/>
      <c r="H52" s="160" t="s">
        <v>142</v>
      </c>
      <c r="I52" s="162"/>
      <c r="J52" s="183"/>
    </row>
    <row r="53" spans="2:10" x14ac:dyDescent="0.2">
      <c r="B53" s="123" t="s">
        <v>97</v>
      </c>
      <c r="C53" s="124" t="s">
        <v>132</v>
      </c>
      <c r="D53" s="157" t="s">
        <v>142</v>
      </c>
      <c r="E53" s="161" t="s">
        <v>142</v>
      </c>
      <c r="F53" s="158" t="s">
        <v>142</v>
      </c>
      <c r="G53" s="207"/>
      <c r="H53" s="158" t="s">
        <v>142</v>
      </c>
      <c r="I53" s="161"/>
      <c r="J53" s="161"/>
    </row>
    <row r="54" spans="2:10" ht="30" x14ac:dyDescent="0.2">
      <c r="B54" s="125" t="s">
        <v>112</v>
      </c>
      <c r="C54" s="126" t="s">
        <v>349</v>
      </c>
      <c r="D54" s="159"/>
      <c r="E54" s="162" t="s">
        <v>142</v>
      </c>
      <c r="F54" s="160" t="s">
        <v>142</v>
      </c>
      <c r="G54" s="208"/>
      <c r="H54" s="160" t="s">
        <v>142</v>
      </c>
      <c r="I54" s="162"/>
      <c r="J54" s="183"/>
    </row>
    <row r="55" spans="2:10" x14ac:dyDescent="0.2">
      <c r="B55" s="123" t="s">
        <v>99</v>
      </c>
      <c r="C55" s="124" t="s">
        <v>134</v>
      </c>
      <c r="D55" s="157" t="s">
        <v>142</v>
      </c>
      <c r="E55" s="161"/>
      <c r="F55" s="158"/>
      <c r="G55" s="207"/>
      <c r="H55" s="158"/>
      <c r="I55" s="161"/>
      <c r="J55" s="161"/>
    </row>
    <row r="56" spans="2:10" x14ac:dyDescent="0.2">
      <c r="B56" s="125" t="s">
        <v>36</v>
      </c>
      <c r="C56" s="126" t="s">
        <v>79</v>
      </c>
      <c r="D56" s="159" t="s">
        <v>142</v>
      </c>
      <c r="E56" s="162" t="s">
        <v>142</v>
      </c>
      <c r="F56" s="160" t="s">
        <v>142</v>
      </c>
      <c r="G56" s="208" t="s">
        <v>436</v>
      </c>
      <c r="H56" s="160" t="s">
        <v>142</v>
      </c>
      <c r="I56" s="162"/>
      <c r="J56" s="183"/>
    </row>
    <row r="57" spans="2:10" x14ac:dyDescent="0.2">
      <c r="B57" s="123" t="s">
        <v>26</v>
      </c>
      <c r="C57" s="124" t="s">
        <v>350</v>
      </c>
      <c r="D57" s="157" t="s">
        <v>142</v>
      </c>
      <c r="E57" s="161" t="s">
        <v>142</v>
      </c>
      <c r="F57" s="158" t="s">
        <v>142</v>
      </c>
      <c r="G57" s="207" t="s">
        <v>436</v>
      </c>
      <c r="H57" s="158" t="s">
        <v>142</v>
      </c>
      <c r="I57" s="161"/>
      <c r="J57" s="161"/>
    </row>
    <row r="58" spans="2:10" x14ac:dyDescent="0.2">
      <c r="B58" s="125" t="s">
        <v>351</v>
      </c>
      <c r="C58" s="126" t="s">
        <v>352</v>
      </c>
      <c r="D58" s="159" t="s">
        <v>142</v>
      </c>
      <c r="E58" s="162" t="s">
        <v>142</v>
      </c>
      <c r="F58" s="160" t="s">
        <v>142</v>
      </c>
      <c r="G58" s="208" t="s">
        <v>430</v>
      </c>
      <c r="H58" s="160" t="s">
        <v>142</v>
      </c>
      <c r="I58" s="162"/>
      <c r="J58" s="183" t="s">
        <v>142</v>
      </c>
    </row>
    <row r="59" spans="2:10" x14ac:dyDescent="0.2">
      <c r="B59" s="123" t="s">
        <v>353</v>
      </c>
      <c r="C59" s="124" t="s">
        <v>354</v>
      </c>
      <c r="D59" s="157" t="s">
        <v>142</v>
      </c>
      <c r="E59" s="161" t="s">
        <v>142</v>
      </c>
      <c r="F59" s="158" t="s">
        <v>142</v>
      </c>
      <c r="G59" s="207"/>
      <c r="H59" s="158" t="s">
        <v>142</v>
      </c>
      <c r="I59" s="161"/>
      <c r="J59" s="161"/>
    </row>
    <row r="60" spans="2:10" x14ac:dyDescent="0.2">
      <c r="B60" s="125" t="s">
        <v>100</v>
      </c>
      <c r="C60" s="126" t="s">
        <v>86</v>
      </c>
      <c r="D60" s="159" t="s">
        <v>142</v>
      </c>
      <c r="E60" s="162"/>
      <c r="F60" s="160"/>
      <c r="G60" s="208"/>
      <c r="H60" s="160"/>
      <c r="I60" s="162"/>
      <c r="J60" s="183"/>
    </row>
    <row r="61" spans="2:10" x14ac:dyDescent="0.2">
      <c r="B61" s="123" t="s">
        <v>101</v>
      </c>
      <c r="C61" s="124" t="s">
        <v>355</v>
      </c>
      <c r="D61" s="157" t="s">
        <v>142</v>
      </c>
      <c r="E61" s="161" t="s">
        <v>142</v>
      </c>
      <c r="F61" s="158" t="s">
        <v>142</v>
      </c>
      <c r="G61" s="207" t="s">
        <v>436</v>
      </c>
      <c r="H61" s="158" t="s">
        <v>142</v>
      </c>
      <c r="I61" s="161"/>
      <c r="J61" s="161"/>
    </row>
    <row r="62" spans="2:10" x14ac:dyDescent="0.2">
      <c r="B62" s="125" t="s">
        <v>102</v>
      </c>
      <c r="C62" s="126" t="s">
        <v>80</v>
      </c>
      <c r="D62" s="159" t="s">
        <v>142</v>
      </c>
      <c r="E62" s="162" t="s">
        <v>142</v>
      </c>
      <c r="F62" s="160" t="s">
        <v>142</v>
      </c>
      <c r="G62" s="208"/>
      <c r="H62" s="160" t="s">
        <v>142</v>
      </c>
      <c r="I62" s="162"/>
      <c r="J62" s="183"/>
    </row>
    <row r="63" spans="2:10" x14ac:dyDescent="0.2">
      <c r="B63" s="123" t="s">
        <v>103</v>
      </c>
      <c r="C63" s="124" t="s">
        <v>87</v>
      </c>
      <c r="D63" s="157" t="s">
        <v>142</v>
      </c>
      <c r="E63" s="161"/>
      <c r="F63" s="158"/>
      <c r="G63" s="207"/>
      <c r="H63" s="158"/>
      <c r="I63" s="161"/>
      <c r="J63" s="161"/>
    </row>
    <row r="64" spans="2:10" ht="30" x14ac:dyDescent="0.2">
      <c r="B64" s="180" t="s">
        <v>41</v>
      </c>
      <c r="C64" s="126" t="s">
        <v>356</v>
      </c>
      <c r="D64" s="159"/>
      <c r="E64" s="162" t="s">
        <v>142</v>
      </c>
      <c r="F64" s="160" t="s">
        <v>142</v>
      </c>
      <c r="G64" s="208"/>
      <c r="H64" s="160" t="s">
        <v>142</v>
      </c>
      <c r="I64" s="162"/>
      <c r="J64" s="183"/>
    </row>
    <row r="65" spans="2:10" ht="30" x14ac:dyDescent="0.2">
      <c r="B65" s="123" t="s">
        <v>357</v>
      </c>
      <c r="C65" s="124" t="s">
        <v>358</v>
      </c>
      <c r="D65" s="157" t="s">
        <v>142</v>
      </c>
      <c r="E65" s="161" t="s">
        <v>142</v>
      </c>
      <c r="F65" s="158" t="s">
        <v>142</v>
      </c>
      <c r="G65" s="207"/>
      <c r="H65" s="158" t="s">
        <v>142</v>
      </c>
      <c r="I65" s="161"/>
      <c r="J65" s="161"/>
    </row>
    <row r="66" spans="2:10" x14ac:dyDescent="0.2">
      <c r="B66" s="213" t="s">
        <v>359</v>
      </c>
      <c r="C66" s="214" t="s">
        <v>360</v>
      </c>
      <c r="D66" s="182" t="s">
        <v>142</v>
      </c>
      <c r="E66" s="183"/>
      <c r="F66" s="184"/>
      <c r="G66" s="210"/>
      <c r="H66" s="184"/>
      <c r="I66" s="183"/>
      <c r="J66" s="183"/>
    </row>
    <row r="67" spans="2:10" x14ac:dyDescent="0.2">
      <c r="B67" s="212" t="s">
        <v>361</v>
      </c>
      <c r="C67" s="127" t="s">
        <v>362</v>
      </c>
      <c r="D67" s="177" t="s">
        <v>142</v>
      </c>
      <c r="E67" s="178"/>
      <c r="F67" s="179"/>
      <c r="G67" s="209"/>
      <c r="H67" s="179"/>
      <c r="I67" s="178"/>
      <c r="J67" s="161"/>
    </row>
    <row r="68" spans="2:10" x14ac:dyDescent="0.2">
      <c r="B68" s="180" t="s">
        <v>454</v>
      </c>
      <c r="C68" s="223" t="s">
        <v>536</v>
      </c>
      <c r="D68" s="182"/>
      <c r="E68" s="182" t="s">
        <v>142</v>
      </c>
      <c r="F68" s="182" t="s">
        <v>142</v>
      </c>
      <c r="G68" s="210"/>
      <c r="H68" s="182" t="s">
        <v>142</v>
      </c>
      <c r="I68" s="183"/>
      <c r="J68" s="183"/>
    </row>
    <row r="69" spans="2:10" x14ac:dyDescent="0.2">
      <c r="B69" s="220" t="s">
        <v>11</v>
      </c>
      <c r="C69" s="221" t="s">
        <v>363</v>
      </c>
      <c r="D69" s="177" t="s">
        <v>142</v>
      </c>
      <c r="E69" s="178" t="s">
        <v>142</v>
      </c>
      <c r="F69" s="179" t="s">
        <v>142</v>
      </c>
      <c r="G69" s="209"/>
      <c r="H69" s="179" t="s">
        <v>142</v>
      </c>
      <c r="I69" s="178" t="s">
        <v>142</v>
      </c>
      <c r="J69" s="178" t="s">
        <v>142</v>
      </c>
    </row>
    <row r="70" spans="2:10" x14ac:dyDescent="0.2">
      <c r="B70" s="180" t="s">
        <v>16</v>
      </c>
      <c r="C70" s="181" t="s">
        <v>70</v>
      </c>
      <c r="D70" s="182" t="s">
        <v>142</v>
      </c>
      <c r="E70" s="183" t="s">
        <v>142</v>
      </c>
      <c r="F70" s="184" t="s">
        <v>142</v>
      </c>
      <c r="G70" s="210"/>
      <c r="H70" s="184" t="s">
        <v>142</v>
      </c>
      <c r="I70" s="183"/>
      <c r="J70" s="183" t="s">
        <v>142</v>
      </c>
    </row>
    <row r="71" spans="2:10" x14ac:dyDescent="0.2">
      <c r="B71" s="220" t="s">
        <v>37</v>
      </c>
      <c r="C71" s="221" t="s">
        <v>71</v>
      </c>
      <c r="D71" s="177" t="s">
        <v>142</v>
      </c>
      <c r="E71" s="178" t="s">
        <v>142</v>
      </c>
      <c r="F71" s="179" t="s">
        <v>142</v>
      </c>
      <c r="G71" s="209"/>
      <c r="H71" s="179" t="s">
        <v>142</v>
      </c>
      <c r="I71" s="178"/>
      <c r="J71" s="178"/>
    </row>
    <row r="72" spans="2:10" x14ac:dyDescent="0.2">
      <c r="B72" s="180" t="s">
        <v>13</v>
      </c>
      <c r="C72" s="181" t="s">
        <v>364</v>
      </c>
      <c r="D72" s="182" t="s">
        <v>142</v>
      </c>
      <c r="E72" s="183" t="s">
        <v>142</v>
      </c>
      <c r="F72" s="184" t="s">
        <v>142</v>
      </c>
      <c r="G72" s="210"/>
      <c r="H72" s="184" t="s">
        <v>142</v>
      </c>
      <c r="I72" s="183"/>
      <c r="J72" s="183"/>
    </row>
    <row r="73" spans="2:10" x14ac:dyDescent="0.2">
      <c r="B73" s="220" t="s">
        <v>105</v>
      </c>
      <c r="C73" s="221" t="s">
        <v>145</v>
      </c>
      <c r="D73" s="177" t="s">
        <v>142</v>
      </c>
      <c r="E73" s="178"/>
      <c r="F73" s="179"/>
      <c r="G73" s="209"/>
      <c r="H73" s="179"/>
      <c r="I73" s="178"/>
      <c r="J73" s="178"/>
    </row>
    <row r="74" spans="2:10" x14ac:dyDescent="0.2">
      <c r="B74" s="180" t="s">
        <v>8</v>
      </c>
      <c r="C74" s="181" t="s">
        <v>66</v>
      </c>
      <c r="D74" s="182" t="s">
        <v>142</v>
      </c>
      <c r="E74" s="183" t="s">
        <v>142</v>
      </c>
      <c r="F74" s="184" t="s">
        <v>142</v>
      </c>
      <c r="G74" s="210"/>
      <c r="H74" s="184" t="s">
        <v>142</v>
      </c>
      <c r="I74" s="183"/>
      <c r="J74" s="183"/>
    </row>
    <row r="75" spans="2:10" ht="30" x14ac:dyDescent="0.2">
      <c r="B75" s="220" t="s">
        <v>38</v>
      </c>
      <c r="C75" s="221" t="s">
        <v>513</v>
      </c>
      <c r="D75" s="177" t="s">
        <v>142</v>
      </c>
      <c r="E75" s="178"/>
      <c r="F75" s="179"/>
      <c r="G75" s="209"/>
      <c r="H75" s="179"/>
      <c r="I75" s="178"/>
      <c r="J75" s="178"/>
    </row>
    <row r="76" spans="2:10" ht="30" x14ac:dyDescent="0.2">
      <c r="B76" s="180" t="s">
        <v>38</v>
      </c>
      <c r="C76" s="181" t="s">
        <v>514</v>
      </c>
      <c r="D76" s="182"/>
      <c r="E76" s="183" t="s">
        <v>142</v>
      </c>
      <c r="F76" s="184" t="s">
        <v>142</v>
      </c>
      <c r="G76" s="210"/>
      <c r="H76" s="184" t="s">
        <v>142</v>
      </c>
      <c r="I76" s="183"/>
      <c r="J76" s="183"/>
    </row>
    <row r="77" spans="2:10" x14ac:dyDescent="0.2">
      <c r="B77" s="220" t="s">
        <v>10</v>
      </c>
      <c r="C77" s="221" t="s">
        <v>365</v>
      </c>
      <c r="D77" s="177" t="s">
        <v>142</v>
      </c>
      <c r="E77" s="178" t="s">
        <v>142</v>
      </c>
      <c r="F77" s="179" t="s">
        <v>142</v>
      </c>
      <c r="G77" s="209" t="s">
        <v>429</v>
      </c>
      <c r="H77" s="179" t="s">
        <v>142</v>
      </c>
      <c r="I77" s="178"/>
      <c r="J77" s="178"/>
    </row>
    <row r="78" spans="2:10" x14ac:dyDescent="0.2">
      <c r="B78" s="180" t="s">
        <v>6</v>
      </c>
      <c r="C78" s="181" t="s">
        <v>68</v>
      </c>
      <c r="D78" s="182" t="s">
        <v>142</v>
      </c>
      <c r="E78" s="183" t="s">
        <v>142</v>
      </c>
      <c r="F78" s="184" t="s">
        <v>142</v>
      </c>
      <c r="G78" s="210"/>
      <c r="H78" s="184" t="s">
        <v>142</v>
      </c>
      <c r="I78" s="183"/>
      <c r="J78" s="183"/>
    </row>
    <row r="79" spans="2:10" x14ac:dyDescent="0.2">
      <c r="B79" s="220" t="s">
        <v>106</v>
      </c>
      <c r="C79" s="221" t="s">
        <v>135</v>
      </c>
      <c r="D79" s="177" t="s">
        <v>142</v>
      </c>
      <c r="E79" s="178"/>
      <c r="F79" s="179"/>
      <c r="G79" s="209"/>
      <c r="H79" s="179"/>
      <c r="I79" s="178"/>
      <c r="J79" s="178"/>
    </row>
    <row r="80" spans="2:10" x14ac:dyDescent="0.2">
      <c r="B80" s="180" t="s">
        <v>14</v>
      </c>
      <c r="C80" s="181" t="s">
        <v>75</v>
      </c>
      <c r="D80" s="182" t="s">
        <v>142</v>
      </c>
      <c r="E80" s="183" t="s">
        <v>142</v>
      </c>
      <c r="F80" s="184" t="s">
        <v>142</v>
      </c>
      <c r="G80" s="210"/>
      <c r="H80" s="184" t="s">
        <v>142</v>
      </c>
      <c r="I80" s="183" t="s">
        <v>142</v>
      </c>
      <c r="J80" s="183" t="s">
        <v>142</v>
      </c>
    </row>
    <row r="81" spans="2:10" x14ac:dyDescent="0.2">
      <c r="B81" s="220" t="s">
        <v>107</v>
      </c>
      <c r="C81" s="221" t="s">
        <v>366</v>
      </c>
      <c r="D81" s="177" t="s">
        <v>142</v>
      </c>
      <c r="E81" s="178" t="s">
        <v>142</v>
      </c>
      <c r="F81" s="179" t="s">
        <v>142</v>
      </c>
      <c r="G81" s="209" t="s">
        <v>436</v>
      </c>
      <c r="H81" s="179" t="s">
        <v>142</v>
      </c>
      <c r="I81" s="178"/>
      <c r="J81" s="178"/>
    </row>
    <row r="82" spans="2:10" x14ac:dyDescent="0.2">
      <c r="B82" s="180" t="s">
        <v>108</v>
      </c>
      <c r="C82" s="181" t="s">
        <v>367</v>
      </c>
      <c r="D82" s="182" t="s">
        <v>142</v>
      </c>
      <c r="E82" s="183" t="s">
        <v>142</v>
      </c>
      <c r="F82" s="184" t="s">
        <v>142</v>
      </c>
      <c r="G82" s="210" t="s">
        <v>436</v>
      </c>
      <c r="H82" s="184" t="s">
        <v>142</v>
      </c>
      <c r="I82" s="183"/>
      <c r="J82" s="183"/>
    </row>
    <row r="83" spans="2:10" x14ac:dyDescent="0.2">
      <c r="B83" s="220" t="s">
        <v>109</v>
      </c>
      <c r="C83" s="221" t="s">
        <v>136</v>
      </c>
      <c r="D83" s="177" t="s">
        <v>142</v>
      </c>
      <c r="E83" s="178"/>
      <c r="F83" s="179"/>
      <c r="G83" s="209"/>
      <c r="H83" s="179"/>
      <c r="I83" s="178"/>
      <c r="J83" s="178"/>
    </row>
    <row r="84" spans="2:10" x14ac:dyDescent="0.2">
      <c r="B84" s="180" t="s">
        <v>5</v>
      </c>
      <c r="C84" s="181" t="s">
        <v>67</v>
      </c>
      <c r="D84" s="182" t="s">
        <v>142</v>
      </c>
      <c r="E84" s="183" t="s">
        <v>142</v>
      </c>
      <c r="F84" s="184" t="s">
        <v>142</v>
      </c>
      <c r="G84" s="210"/>
      <c r="H84" s="184" t="s">
        <v>142</v>
      </c>
      <c r="I84" s="183"/>
      <c r="J84" s="183"/>
    </row>
    <row r="85" spans="2:10" x14ac:dyDescent="0.2">
      <c r="B85" s="220" t="s">
        <v>15</v>
      </c>
      <c r="C85" s="221" t="s">
        <v>76</v>
      </c>
      <c r="D85" s="177" t="s">
        <v>142</v>
      </c>
      <c r="E85" s="178" t="s">
        <v>142</v>
      </c>
      <c r="F85" s="179" t="s">
        <v>142</v>
      </c>
      <c r="G85" s="209" t="s">
        <v>429</v>
      </c>
      <c r="H85" s="179" t="s">
        <v>142</v>
      </c>
      <c r="I85" s="178"/>
      <c r="J85" s="178"/>
    </row>
    <row r="86" spans="2:10" x14ac:dyDescent="0.2">
      <c r="B86" s="180" t="s">
        <v>1</v>
      </c>
      <c r="C86" s="181" t="s">
        <v>368</v>
      </c>
      <c r="D86" s="182" t="s">
        <v>142</v>
      </c>
      <c r="E86" s="183" t="s">
        <v>142</v>
      </c>
      <c r="F86" s="184" t="s">
        <v>142</v>
      </c>
      <c r="G86" s="210"/>
      <c r="H86" s="184" t="s">
        <v>142</v>
      </c>
      <c r="I86" s="183"/>
      <c r="J86" s="183" t="s">
        <v>142</v>
      </c>
    </row>
    <row r="87" spans="2:10" x14ac:dyDescent="0.2">
      <c r="B87" s="222" t="s">
        <v>110</v>
      </c>
      <c r="C87" s="127" t="s">
        <v>137</v>
      </c>
      <c r="D87" s="177" t="s">
        <v>142</v>
      </c>
      <c r="E87" s="178"/>
      <c r="F87" s="179"/>
      <c r="G87" s="209"/>
      <c r="H87" s="179"/>
      <c r="I87" s="178"/>
      <c r="J87" s="178"/>
    </row>
    <row r="88" spans="2:10" ht="15.75" thickBot="1" x14ac:dyDescent="0.25">
      <c r="B88" s="224" t="s">
        <v>39</v>
      </c>
      <c r="C88" s="225" t="s">
        <v>73</v>
      </c>
      <c r="D88" s="226" t="s">
        <v>142</v>
      </c>
      <c r="E88" s="227" t="s">
        <v>142</v>
      </c>
      <c r="F88" s="228" t="s">
        <v>142</v>
      </c>
      <c r="G88" s="229"/>
      <c r="H88" s="228" t="s">
        <v>142</v>
      </c>
      <c r="I88" s="227"/>
      <c r="J88" s="227"/>
    </row>
  </sheetData>
  <sheetProtection sheet="1" scenarios="1"/>
  <mergeCells count="18">
    <mergeCell ref="D27:J27"/>
    <mergeCell ref="C11:E11"/>
    <mergeCell ref="C12:E12"/>
    <mergeCell ref="C5:E5"/>
    <mergeCell ref="C6:E6"/>
    <mergeCell ref="C7:E7"/>
    <mergeCell ref="C8:E8"/>
    <mergeCell ref="C9:E9"/>
    <mergeCell ref="C10:E10"/>
    <mergeCell ref="C14:I14"/>
    <mergeCell ref="B15:B16"/>
    <mergeCell ref="B17:B18"/>
    <mergeCell ref="B19:B20"/>
    <mergeCell ref="B21:B22"/>
    <mergeCell ref="C21:E22"/>
    <mergeCell ref="C19:E20"/>
    <mergeCell ref="C17:E18"/>
    <mergeCell ref="C15:E1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EP">
    <tabColor theme="8"/>
  </sheetPr>
  <dimension ref="B1:T123"/>
  <sheetViews>
    <sheetView showGridLines="0" zoomScaleNormal="100" zoomScaleSheetLayoutView="100" workbookViewId="0">
      <pane ySplit="8" topLeftCell="A9" activePane="bottomLeft" state="frozen"/>
      <selection activeCell="N85" sqref="N85:O86"/>
      <selection pane="bottomLeft"/>
    </sheetView>
  </sheetViews>
  <sheetFormatPr defaultRowHeight="15" x14ac:dyDescent="0.25"/>
  <cols>
    <col min="1" max="1" width="1.28515625" style="19" customWidth="1"/>
    <col min="2" max="2" width="22.5703125" style="19" customWidth="1"/>
    <col min="3" max="3" width="1.5703125" style="19" customWidth="1"/>
    <col min="4" max="4" width="3.140625" style="20" customWidth="1"/>
    <col min="5" max="5" width="49" style="19" bestFit="1" customWidth="1"/>
    <col min="6" max="13" width="5" style="19" customWidth="1"/>
    <col min="14" max="14" width="9.140625" style="28" hidden="1" customWidth="1"/>
    <col min="15" max="16" width="11.28515625" style="19" bestFit="1" customWidth="1"/>
    <col min="17" max="16384" width="9.140625" style="19"/>
  </cols>
  <sheetData>
    <row r="1" spans="2:16" ht="15.75" thickBot="1" x14ac:dyDescent="0.3"/>
    <row r="2" spans="2:16" ht="15.75" customHeight="1" x14ac:dyDescent="0.25">
      <c r="E2" s="274" t="s">
        <v>453</v>
      </c>
      <c r="F2" s="275"/>
      <c r="G2" s="275"/>
      <c r="H2" s="275"/>
      <c r="I2" s="275"/>
      <c r="J2" s="275"/>
      <c r="K2" s="275"/>
      <c r="L2" s="275"/>
      <c r="M2" s="275"/>
      <c r="N2" s="275"/>
      <c r="O2" s="275"/>
      <c r="P2" s="276"/>
    </row>
    <row r="3" spans="2:16" ht="15.75" customHeight="1" x14ac:dyDescent="0.25">
      <c r="E3" s="277"/>
      <c r="F3" s="278"/>
      <c r="G3" s="278"/>
      <c r="H3" s="278"/>
      <c r="I3" s="278"/>
      <c r="J3" s="278"/>
      <c r="K3" s="278"/>
      <c r="L3" s="278"/>
      <c r="M3" s="278"/>
      <c r="N3" s="278"/>
      <c r="O3" s="278"/>
      <c r="P3" s="279"/>
    </row>
    <row r="4" spans="2:16" ht="15.75" customHeight="1" thickBot="1" x14ac:dyDescent="0.3">
      <c r="E4" s="280"/>
      <c r="F4" s="281"/>
      <c r="G4" s="281"/>
      <c r="H4" s="281"/>
      <c r="I4" s="281"/>
      <c r="J4" s="281"/>
      <c r="K4" s="281"/>
      <c r="L4" s="281"/>
      <c r="M4" s="281"/>
      <c r="N4" s="281"/>
      <c r="O4" s="281"/>
      <c r="P4" s="282"/>
    </row>
    <row r="5" spans="2:16" ht="15.75" thickBot="1" x14ac:dyDescent="0.3">
      <c r="B5" s="19" t="s">
        <v>50</v>
      </c>
      <c r="E5" s="1"/>
      <c r="F5" s="43"/>
      <c r="G5" s="43"/>
      <c r="H5" s="43"/>
      <c r="I5" s="43"/>
      <c r="J5" s="43"/>
      <c r="K5" s="43"/>
      <c r="L5" s="43"/>
      <c r="M5" s="43"/>
      <c r="N5" s="36"/>
      <c r="O5" s="1"/>
    </row>
    <row r="6" spans="2:16" ht="123.75" customHeight="1" thickBot="1" x14ac:dyDescent="0.3">
      <c r="B6" s="44" t="s">
        <v>49</v>
      </c>
      <c r="D6" s="21"/>
      <c r="E6" s="230" t="s">
        <v>452</v>
      </c>
      <c r="F6" s="284" t="s">
        <v>123</v>
      </c>
      <c r="G6" s="285"/>
      <c r="H6" s="285" t="s">
        <v>3</v>
      </c>
      <c r="I6" s="285"/>
      <c r="J6" s="285" t="s">
        <v>121</v>
      </c>
      <c r="K6" s="285"/>
      <c r="L6" s="285" t="s">
        <v>122</v>
      </c>
      <c r="M6" s="286"/>
      <c r="N6" s="79" t="s">
        <v>21</v>
      </c>
      <c r="O6" s="80" t="s">
        <v>139</v>
      </c>
      <c r="P6" s="81" t="s">
        <v>140</v>
      </c>
    </row>
    <row r="7" spans="2:16" s="34" customFormat="1" ht="18.75" customHeight="1" x14ac:dyDescent="0.2">
      <c r="D7" s="37"/>
      <c r="E7" s="33" t="s">
        <v>141</v>
      </c>
      <c r="F7" s="291">
        <f>IF(OR(ISERROR(VLOOKUP($E7&amp;$E$6,'EP overall data'!$A$5:$T$517,'EP overall data'!B$3,FALSE)),ISBLANK(VLOOKUP($E7&amp;$E$6,'EP overall data'!$A$5:$T$517,'EP overall data'!B$3,FALSE))),"",VLOOKUP($E7&amp;$E$6,'EP overall data'!$A$5:$T$517,'EP overall data'!B$3,FALSE))</f>
        <v>0.61198125326496955</v>
      </c>
      <c r="G7" s="290"/>
      <c r="H7" s="290">
        <f>IF(OR(ISERROR(VLOOKUP($E7&amp;$E$6,'EP overall data'!$A$5:$T$517,'EP overall data'!C$3,FALSE)),ISBLANK(VLOOKUP($E7&amp;$E$6,'EP overall data'!$A$5:$T$517,'EP overall data'!C$3,FALSE))),"",VLOOKUP($E7&amp;$E$6,'EP overall data'!$A$5:$T$517,'EP overall data'!C$3,FALSE))</f>
        <v>0.24277244951264809</v>
      </c>
      <c r="I7" s="290"/>
      <c r="J7" s="290">
        <f>IF(OR(ISERROR(VLOOKUP($E7&amp;$E$6,'EP overall data'!$A$5:$T$517,'EP overall data'!D$3,FALSE)),ISBLANK(VLOOKUP($E7&amp;$E$6,'EP overall data'!$A$5:$T$517,'EP overall data'!D$3,FALSE))),"",VLOOKUP($E7&amp;$E$6,'EP overall data'!$A$5:$T$517,'EP overall data'!D$3,FALSE))</f>
        <v>3.9523560764221324E-2</v>
      </c>
      <c r="K7" s="290"/>
      <c r="L7" s="290">
        <f>IF(OR(ISERROR(VLOOKUP($E7&amp;$E$6,'EP overall data'!$A$5:$T$517,'EP overall data'!E$3,FALSE)),ISBLANK(VLOOKUP($E7&amp;$E$6,'EP overall data'!$A$5:$T$517,'EP overall data'!E$3,FALSE))),"",VLOOKUP($E7&amp;$E$6,'EP overall data'!$A$5:$T$517,'EP overall data'!E$3,FALSE))</f>
        <v>0.10572273645816098</v>
      </c>
      <c r="M7" s="290"/>
      <c r="N7" s="287">
        <v>1</v>
      </c>
      <c r="O7" s="289">
        <f>IF(ISERROR(VLOOKUP($E7&amp;$E$6,'EP overall data'!$A$5:$T$517,'EP overall data'!G$3,FALSE)),0,VLOOKUP($E7&amp;$E$6,'EP overall data'!$A$5:$T$517,'EP overall data'!G$3,FALSE))</f>
        <v>537907</v>
      </c>
      <c r="P7" s="283">
        <f>IF(ISERROR(VLOOKUP($E7&amp;$E$6,'EP overall data'!$A$5:$T$517,'EP overall data'!H$3,FALSE)),0,VLOOKUP($E7&amp;$E$6,'EP overall data'!$A$5:$T$517,'EP overall data'!H$3,FALSE))</f>
        <v>0.21747824740446586</v>
      </c>
    </row>
    <row r="8" spans="2:16" ht="15" customHeight="1" thickBot="1" x14ac:dyDescent="0.3">
      <c r="D8" s="37"/>
      <c r="E8" s="23" t="s">
        <v>27</v>
      </c>
      <c r="F8" s="8">
        <f>IF(F7="","",VLOOKUP($E7&amp;$E$6,'EP overall data'!$A$5:$T$517,'EP overall data'!M$3,FALSE))</f>
        <v>0.61099999999999999</v>
      </c>
      <c r="G8" s="3">
        <f>IF(F7="","",VLOOKUP($E7&amp;$E$6,'EP overall data'!$A$5:$T$517,'EP overall data'!N$3,FALSE))</f>
        <v>0.61299999999999999</v>
      </c>
      <c r="H8" s="3">
        <f>IF(H7="","",VLOOKUP($E7&amp;$E$6,'EP overall data'!$A$5:$T$517,'EP overall data'!O$3,FALSE))</f>
        <v>0.24199999999999999</v>
      </c>
      <c r="I8" s="3">
        <f>IF(H7="","",VLOOKUP($E7&amp;$E$6,'EP overall data'!$A$5:$T$517,'EP overall data'!P$3,FALSE))</f>
        <v>0.24399999999999999</v>
      </c>
      <c r="J8" s="3">
        <f>IF(J7="","",VLOOKUP($E7&amp;$E$6,'EP overall data'!$A$5:$T$517,'EP overall data'!Q$3,FALSE))</f>
        <v>3.9E-2</v>
      </c>
      <c r="K8" s="3">
        <f>IF(J7="","",VLOOKUP($E7&amp;$E$6,'EP overall data'!$A$5:$T$517,'EP overall data'!R$3,FALSE))</f>
        <v>0.04</v>
      </c>
      <c r="L8" s="3">
        <f>IF(L7="","",VLOOKUP($E7&amp;$E$6,'EP overall data'!$A$5:$T$517,'EP overall data'!S$3,FALSE))</f>
        <v>0.105</v>
      </c>
      <c r="M8" s="3">
        <f>IF(L7="","",VLOOKUP($E7&amp;$E$6,'EP overall data'!$A$5:$T$517,'EP overall data'!T$3,FALSE))</f>
        <v>0.107</v>
      </c>
      <c r="N8" s="288"/>
      <c r="O8" s="271"/>
      <c r="P8" s="265"/>
    </row>
    <row r="9" spans="2:16" s="34" customFormat="1" ht="15.75" x14ac:dyDescent="0.2">
      <c r="B9" s="50" t="s">
        <v>52</v>
      </c>
      <c r="D9" s="58"/>
      <c r="E9" s="35" t="s">
        <v>91</v>
      </c>
      <c r="F9" s="291">
        <f>IF(OR(ISERROR(VLOOKUP($E9&amp;$E$6,'EP overall data'!$A$5:$T$517,'EP overall data'!B$3,FALSE)),ISBLANK(VLOOKUP($E9&amp;$E$6,'EP overall data'!$A$5:$T$517,'EP overall data'!B$3,FALSE))),"",VLOOKUP($E9&amp;$E$6,'EP overall data'!$A$5:$T$517,'EP overall data'!B$3,FALSE))</f>
        <v>0.63324048282265555</v>
      </c>
      <c r="G9" s="290"/>
      <c r="H9" s="290">
        <f>IF(OR(ISERROR(VLOOKUP($E9&amp;$E$6,'EP overall data'!$A$5:$T$517,'EP overall data'!C$3,FALSE)),ISBLANK(VLOOKUP($E9&amp;$E$6,'EP overall data'!$A$5:$T$517,'EP overall data'!C$3,FALSE))),"",VLOOKUP($E9&amp;$E$6,'EP overall data'!$A$5:$T$517,'EP overall data'!C$3,FALSE))</f>
        <v>0.23026926648096566</v>
      </c>
      <c r="I9" s="290"/>
      <c r="J9" s="290">
        <f>IF(OR(ISERROR(VLOOKUP($E9&amp;$E$6,'EP overall data'!$A$5:$T$517,'EP overall data'!D$3,FALSE)),ISBLANK(VLOOKUP($E9&amp;$E$6,'EP overall data'!$A$5:$T$517,'EP overall data'!D$3,FALSE))),"",VLOOKUP($E9&amp;$E$6,'EP overall data'!$A$5:$T$517,'EP overall data'!D$3,FALSE))</f>
        <v>4.1782729805013928E-2</v>
      </c>
      <c r="K9" s="290"/>
      <c r="L9" s="290">
        <f>IF(OR(ISERROR(VLOOKUP($E9&amp;$E$6,'EP overall data'!$A$5:$T$517,'EP overall data'!E$3,FALSE)),ISBLANK(VLOOKUP($E9&amp;$E$6,'EP overall data'!$A$5:$T$517,'EP overall data'!E$3,FALSE))),"",VLOOKUP($E9&amp;$E$6,'EP overall data'!$A$5:$T$517,'EP overall data'!E$3,FALSE))</f>
        <v>9.4707520891364902E-2</v>
      </c>
      <c r="M9" s="290"/>
      <c r="N9" s="287">
        <v>1</v>
      </c>
      <c r="O9" s="289">
        <f>IF(ISERROR(VLOOKUP($E9&amp;$E$6,'EP overall data'!$A$5:$T$517,'EP overall data'!G$3,FALSE)),0,VLOOKUP($E9&amp;$E$6,'EP overall data'!$A$5:$T$517,'EP overall data'!G$3,FALSE))</f>
        <v>1077</v>
      </c>
      <c r="P9" s="283">
        <f>IF(ISERROR(VLOOKUP($E9&amp;$E$6,'EP overall data'!$A$5:$T$517,'EP overall data'!H$3,FALSE)),0,VLOOKUP($E9&amp;$E$6,'EP overall data'!$A$5:$T$517,'EP overall data'!H$3,FALSE))</f>
        <v>0.12712464589235128</v>
      </c>
    </row>
    <row r="10" spans="2:16" ht="15" customHeight="1" x14ac:dyDescent="0.25">
      <c r="B10" s="292" t="s">
        <v>53</v>
      </c>
      <c r="D10" s="58"/>
      <c r="E10" s="22" t="s">
        <v>27</v>
      </c>
      <c r="F10" s="14">
        <f>IF(F9="","",VLOOKUP($E9&amp;$E$6,'EP overall data'!$A$5:$T$517,'EP overall data'!M$3,FALSE))</f>
        <v>0.60399999999999998</v>
      </c>
      <c r="G10" s="15">
        <f>IF(F9="","",VLOOKUP($E9&amp;$E$6,'EP overall data'!$A$5:$T$517,'EP overall data'!N$3,FALSE))</f>
        <v>0.66200000000000003</v>
      </c>
      <c r="H10" s="15">
        <f>IF(H9="","",VLOOKUP($E9&amp;$E$6,'EP overall data'!$A$5:$T$517,'EP overall data'!O$3,FALSE))</f>
        <v>0.20599999999999999</v>
      </c>
      <c r="I10" s="15">
        <f>IF(H9="","",VLOOKUP($E9&amp;$E$6,'EP overall data'!$A$5:$T$517,'EP overall data'!P$3,FALSE))</f>
        <v>0.25600000000000001</v>
      </c>
      <c r="J10" s="15">
        <f>IF(J9="","",VLOOKUP($E9&amp;$E$6,'EP overall data'!$A$5:$T$517,'EP overall data'!Q$3,FALSE))</f>
        <v>3.1E-2</v>
      </c>
      <c r="K10" s="15">
        <f>IF(J9="","",VLOOKUP($E9&amp;$E$6,'EP overall data'!$A$5:$T$517,'EP overall data'!R$3,FALSE))</f>
        <v>5.5E-2</v>
      </c>
      <c r="L10" s="15">
        <f>IF(L9="","",VLOOKUP($E9&amp;$E$6,'EP overall data'!$A$5:$T$517,'EP overall data'!S$3,FALSE))</f>
        <v>7.9000000000000001E-2</v>
      </c>
      <c r="M10" s="136">
        <f>IF(L9="","",VLOOKUP($E9&amp;$E$6,'EP overall data'!$A$5:$T$517,'EP overall data'!T$3,FALSE))</f>
        <v>0.114</v>
      </c>
      <c r="N10" s="269"/>
      <c r="O10" s="273"/>
      <c r="P10" s="263"/>
    </row>
    <row r="11" spans="2:16" s="34" customFormat="1" ht="15.75" x14ac:dyDescent="0.2">
      <c r="B11" s="292"/>
      <c r="D11" s="58"/>
      <c r="E11" s="35" t="s">
        <v>7</v>
      </c>
      <c r="F11" s="266">
        <f>IF(OR(ISERROR(VLOOKUP($E11&amp;$E$6,'EP overall data'!$A$5:$T$517,'EP overall data'!B$3,FALSE)),ISBLANK(VLOOKUP($E11&amp;$E$6,'EP overall data'!$A$5:$T$517,'EP overall data'!B$3,FALSE))),"",VLOOKUP($E11&amp;$E$6,'EP overall data'!$A$5:$T$517,'EP overall data'!B$3,FALSE))</f>
        <v>0.63616814650388454</v>
      </c>
      <c r="G11" s="267"/>
      <c r="H11" s="267">
        <f>IF(OR(ISERROR(VLOOKUP($E11&amp;$E$6,'EP overall data'!$A$5:$T$517,'EP overall data'!C$3,FALSE)),ISBLANK(VLOOKUP($E11&amp;$E$6,'EP overall data'!$A$5:$T$517,'EP overall data'!C$3,FALSE))),"",VLOOKUP($E11&amp;$E$6,'EP overall data'!$A$5:$T$517,'EP overall data'!C$3,FALSE))</f>
        <v>0.2133046614872364</v>
      </c>
      <c r="I11" s="267"/>
      <c r="J11" s="267">
        <f>IF(OR(ISERROR(VLOOKUP($E11&amp;$E$6,'EP overall data'!$A$5:$T$517,'EP overall data'!D$3,FALSE)),ISBLANK(VLOOKUP($E11&amp;$E$6,'EP overall data'!$A$5:$T$517,'EP overall data'!D$3,FALSE))),"",VLOOKUP($E11&amp;$E$6,'EP overall data'!$A$5:$T$517,'EP overall data'!D$3,FALSE))</f>
        <v>4.1065482796892344E-2</v>
      </c>
      <c r="K11" s="267"/>
      <c r="L11" s="267">
        <f>IF(OR(ISERROR(VLOOKUP($E11&amp;$E$6,'EP overall data'!$A$5:$T$517,'EP overall data'!E$3,FALSE)),ISBLANK(VLOOKUP($E11&amp;$E$6,'EP overall data'!$A$5:$T$517,'EP overall data'!E$3,FALSE))),"",VLOOKUP($E11&amp;$E$6,'EP overall data'!$A$5:$T$517,'EP overall data'!E$3,FALSE))</f>
        <v>0.10946170921198668</v>
      </c>
      <c r="M11" s="267"/>
      <c r="N11" s="268">
        <v>1</v>
      </c>
      <c r="O11" s="272">
        <f>IF(ISERROR(VLOOKUP($E11&amp;$E$6,'EP overall data'!$A$5:$T$517,'EP overall data'!G$3,FALSE)),0,VLOOKUP($E11&amp;$E$6,'EP overall data'!$A$5:$T$517,'EP overall data'!G$3,FALSE))</f>
        <v>14416</v>
      </c>
      <c r="P11" s="262">
        <f>IF(ISERROR(VLOOKUP($E11&amp;$E$6,'EP overall data'!$A$5:$T$517,'EP overall data'!H$3,FALSE)),0,VLOOKUP($E11&amp;$E$6,'EP overall data'!$A$5:$T$517,'EP overall data'!H$3,FALSE))</f>
        <v>0.18228027362271929</v>
      </c>
    </row>
    <row r="12" spans="2:16" ht="15" customHeight="1" x14ac:dyDescent="0.25">
      <c r="B12" s="292"/>
      <c r="D12" s="58"/>
      <c r="E12" s="22" t="s">
        <v>27</v>
      </c>
      <c r="F12" s="14">
        <f>IF(F11="","",VLOOKUP($E11&amp;$E$6,'EP overall data'!$A$5:$T$517,'EP overall data'!M$3,FALSE))</f>
        <v>0.628</v>
      </c>
      <c r="G12" s="15">
        <f>IF(F11="","",VLOOKUP($E11&amp;$E$6,'EP overall data'!$A$5:$T$517,'EP overall data'!N$3,FALSE))</f>
        <v>0.64400000000000002</v>
      </c>
      <c r="H12" s="15">
        <f>IF(H11="","",VLOOKUP($E11&amp;$E$6,'EP overall data'!$A$5:$T$517,'EP overall data'!O$3,FALSE))</f>
        <v>0.20699999999999999</v>
      </c>
      <c r="I12" s="15">
        <f>IF(H11="","",VLOOKUP($E11&amp;$E$6,'EP overall data'!$A$5:$T$517,'EP overall data'!P$3,FALSE))</f>
        <v>0.22</v>
      </c>
      <c r="J12" s="15">
        <f>IF(J11="","",VLOOKUP($E11&amp;$E$6,'EP overall data'!$A$5:$T$517,'EP overall data'!Q$3,FALSE))</f>
        <v>3.7999999999999999E-2</v>
      </c>
      <c r="K12" s="15">
        <f>IF(J11="","",VLOOKUP($E11&amp;$E$6,'EP overall data'!$A$5:$T$517,'EP overall data'!R$3,FALSE))</f>
        <v>4.3999999999999997E-2</v>
      </c>
      <c r="L12" s="15">
        <f>IF(L11="","",VLOOKUP($E11&amp;$E$6,'EP overall data'!$A$5:$T$517,'EP overall data'!S$3,FALSE))</f>
        <v>0.104</v>
      </c>
      <c r="M12" s="136">
        <f>IF(L11="","",VLOOKUP($E11&amp;$E$6,'EP overall data'!$A$5:$T$517,'EP overall data'!T$3,FALSE))</f>
        <v>0.115</v>
      </c>
      <c r="N12" s="269"/>
      <c r="O12" s="273"/>
      <c r="P12" s="263"/>
    </row>
    <row r="13" spans="2:16" s="34" customFormat="1" ht="15.75" x14ac:dyDescent="0.2">
      <c r="B13" s="292"/>
      <c r="D13" s="58"/>
      <c r="E13" s="35" t="s">
        <v>369</v>
      </c>
      <c r="F13" s="266">
        <f>IF(OR(ISERROR(VLOOKUP($E13&amp;$E$6,'EP overall data'!$A$5:$T$517,'EP overall data'!B$3,FALSE)),ISBLANK(VLOOKUP($E13&amp;$E$6,'EP overall data'!$A$5:$T$517,'EP overall data'!B$3,FALSE))),"",VLOOKUP($E13&amp;$E$6,'EP overall data'!$A$5:$T$517,'EP overall data'!B$3,FALSE))</f>
        <v>0.60738714090287282</v>
      </c>
      <c r="G13" s="267"/>
      <c r="H13" s="267">
        <f>IF(OR(ISERROR(VLOOKUP($E13&amp;$E$6,'EP overall data'!$A$5:$T$517,'EP overall data'!C$3,FALSE)),ISBLANK(VLOOKUP($E13&amp;$E$6,'EP overall data'!$A$5:$T$517,'EP overall data'!C$3,FALSE))),"",VLOOKUP($E13&amp;$E$6,'EP overall data'!$A$5:$T$517,'EP overall data'!C$3,FALSE))</f>
        <v>9.575923392612859E-2</v>
      </c>
      <c r="I13" s="267"/>
      <c r="J13" s="267">
        <f>IF(OR(ISERROR(VLOOKUP($E13&amp;$E$6,'EP overall data'!$A$5:$T$517,'EP overall data'!D$3,FALSE)),ISBLANK(VLOOKUP($E13&amp;$E$6,'EP overall data'!$A$5:$T$517,'EP overall data'!D$3,FALSE))),"",VLOOKUP($E13&amp;$E$6,'EP overall data'!$A$5:$T$517,'EP overall data'!D$3,FALSE))</f>
        <v>5.1983584131326949E-2</v>
      </c>
      <c r="K13" s="267"/>
      <c r="L13" s="267">
        <f>IF(OR(ISERROR(VLOOKUP($E13&amp;$E$6,'EP overall data'!$A$5:$T$517,'EP overall data'!E$3,FALSE)),ISBLANK(VLOOKUP($E13&amp;$E$6,'EP overall data'!$A$5:$T$517,'EP overall data'!E$3,FALSE))),"",VLOOKUP($E13&amp;$E$6,'EP overall data'!$A$5:$T$517,'EP overall data'!E$3,FALSE))</f>
        <v>0.24487004103967169</v>
      </c>
      <c r="M13" s="267"/>
      <c r="N13" s="268">
        <v>1</v>
      </c>
      <c r="O13" s="272">
        <f>IF(ISERROR(VLOOKUP($E13&amp;$E$6,'EP overall data'!$A$5:$T$517,'EP overall data'!G$3,FALSE)),0,VLOOKUP($E13&amp;$E$6,'EP overall data'!$A$5:$T$517,'EP overall data'!G$3,FALSE))</f>
        <v>2193</v>
      </c>
      <c r="P13" s="262">
        <f>IF(ISERROR(VLOOKUP($E13&amp;$E$6,'EP overall data'!$A$5:$T$517,'EP overall data'!H$3,FALSE)),0,VLOOKUP($E13&amp;$E$6,'EP overall data'!$A$5:$T$517,'EP overall data'!H$3,FALSE))</f>
        <v>6.5291175419792777E-2</v>
      </c>
    </row>
    <row r="14" spans="2:16" ht="15" customHeight="1" x14ac:dyDescent="0.25">
      <c r="B14" s="292"/>
      <c r="D14" s="58"/>
      <c r="E14" s="22" t="s">
        <v>27</v>
      </c>
      <c r="F14" s="14">
        <f>IF(F13="","",VLOOKUP($E13&amp;$E$6,'EP overall data'!$A$5:$T$517,'EP overall data'!M$3,FALSE))</f>
        <v>0.58699999999999997</v>
      </c>
      <c r="G14" s="15">
        <f>IF(F13="","",VLOOKUP($E13&amp;$E$6,'EP overall data'!$A$5:$T$517,'EP overall data'!N$3,FALSE))</f>
        <v>0.628</v>
      </c>
      <c r="H14" s="15">
        <f>IF(H13="","",VLOOKUP($E13&amp;$E$6,'EP overall data'!$A$5:$T$517,'EP overall data'!O$3,FALSE))</f>
        <v>8.4000000000000005E-2</v>
      </c>
      <c r="I14" s="15">
        <f>IF(H13="","",VLOOKUP($E13&amp;$E$6,'EP overall data'!$A$5:$T$517,'EP overall data'!P$3,FALSE))</f>
        <v>0.109</v>
      </c>
      <c r="J14" s="15">
        <f>IF(J13="","",VLOOKUP($E13&amp;$E$6,'EP overall data'!$A$5:$T$517,'EP overall data'!Q$3,FALSE))</f>
        <v>4.2999999999999997E-2</v>
      </c>
      <c r="K14" s="15">
        <f>IF(J13="","",VLOOKUP($E13&amp;$E$6,'EP overall data'!$A$5:$T$517,'EP overall data'!R$3,FALSE))</f>
        <v>6.2E-2</v>
      </c>
      <c r="L14" s="15">
        <f>IF(L13="","",VLOOKUP($E13&amp;$E$6,'EP overall data'!$A$5:$T$517,'EP overall data'!S$3,FALSE))</f>
        <v>0.22700000000000001</v>
      </c>
      <c r="M14" s="136">
        <f>IF(L13="","",VLOOKUP($E13&amp;$E$6,'EP overall data'!$A$5:$T$517,'EP overall data'!T$3,FALSE))</f>
        <v>0.26300000000000001</v>
      </c>
      <c r="N14" s="269"/>
      <c r="O14" s="273"/>
      <c r="P14" s="263"/>
    </row>
    <row r="15" spans="2:16" s="34" customFormat="1" ht="15.75" x14ac:dyDescent="0.2">
      <c r="B15" s="292"/>
      <c r="D15" s="58"/>
      <c r="E15" s="35" t="s">
        <v>335</v>
      </c>
      <c r="F15" s="266">
        <f>IF(OR(ISERROR(VLOOKUP($E15&amp;$E$6,'EP overall data'!$A$5:$T$517,'EP overall data'!B$3,FALSE)),ISBLANK(VLOOKUP($E15&amp;$E$6,'EP overall data'!$A$5:$T$517,'EP overall data'!B$3,FALSE))),"",VLOOKUP($E15&amp;$E$6,'EP overall data'!$A$5:$T$517,'EP overall data'!B$3,FALSE))</f>
        <v>0.56205312562412624</v>
      </c>
      <c r="G15" s="267"/>
      <c r="H15" s="267">
        <f>IF(OR(ISERROR(VLOOKUP($E15&amp;$E$6,'EP overall data'!$A$5:$T$517,'EP overall data'!C$3,FALSE)),ISBLANK(VLOOKUP($E15&amp;$E$6,'EP overall data'!$A$5:$T$517,'EP overall data'!C$3,FALSE))),"",VLOOKUP($E15&amp;$E$6,'EP overall data'!$A$5:$T$517,'EP overall data'!C$3,FALSE))</f>
        <v>0.17291791491911324</v>
      </c>
      <c r="I15" s="267"/>
      <c r="J15" s="267">
        <f>IF(OR(ISERROR(VLOOKUP($E15&amp;$E$6,'EP overall data'!$A$5:$T$517,'EP overall data'!D$3,FALSE)),ISBLANK(VLOOKUP($E15&amp;$E$6,'EP overall data'!$A$5:$T$517,'EP overall data'!D$3,FALSE))),"",VLOOKUP($E15&amp;$E$6,'EP overall data'!$A$5:$T$517,'EP overall data'!D$3,FALSE))</f>
        <v>3.1595765927701219E-2</v>
      </c>
      <c r="K15" s="267"/>
      <c r="L15" s="267">
        <f>IF(OR(ISERROR(VLOOKUP($E15&amp;$E$6,'EP overall data'!$A$5:$T$517,'EP overall data'!E$3,FALSE)),ISBLANK(VLOOKUP($E15&amp;$E$6,'EP overall data'!$A$5:$T$517,'EP overall data'!E$3,FALSE))),"",VLOOKUP($E15&amp;$E$6,'EP overall data'!$A$5:$T$517,'EP overall data'!E$3,FALSE))</f>
        <v>0.23343319352905931</v>
      </c>
      <c r="M15" s="267"/>
      <c r="N15" s="268">
        <v>1</v>
      </c>
      <c r="O15" s="272">
        <f>IF(ISERROR(VLOOKUP($E15&amp;$E$6,'EP overall data'!$A$5:$T$517,'EP overall data'!G$3,FALSE)),0,VLOOKUP($E15&amp;$E$6,'EP overall data'!$A$5:$T$517,'EP overall data'!G$3,FALSE))</f>
        <v>25035</v>
      </c>
      <c r="P15" s="262">
        <f>IF(ISERROR(VLOOKUP($E15&amp;$E$6,'EP overall data'!$A$5:$T$517,'EP overall data'!H$3,FALSE)),0,VLOOKUP($E15&amp;$E$6,'EP overall data'!$A$5:$T$517,'EP overall data'!H$3,FALSE))</f>
        <v>0.59544762629626102</v>
      </c>
    </row>
    <row r="16" spans="2:16" ht="15" customHeight="1" x14ac:dyDescent="0.25">
      <c r="B16" s="292"/>
      <c r="D16" s="58"/>
      <c r="E16" s="22" t="s">
        <v>27</v>
      </c>
      <c r="F16" s="14">
        <f>IF(F15="","",VLOOKUP($E15&amp;$E$6,'EP overall data'!$A$5:$T$517,'EP overall data'!M$3,FALSE))</f>
        <v>0.55600000000000005</v>
      </c>
      <c r="G16" s="15">
        <f>IF(F15="","",VLOOKUP($E15&amp;$E$6,'EP overall data'!$A$5:$T$517,'EP overall data'!N$3,FALSE))</f>
        <v>0.56799999999999995</v>
      </c>
      <c r="H16" s="15">
        <f>IF(H15="","",VLOOKUP($E15&amp;$E$6,'EP overall data'!$A$5:$T$517,'EP overall data'!O$3,FALSE))</f>
        <v>0.16800000000000001</v>
      </c>
      <c r="I16" s="15">
        <f>IF(H15="","",VLOOKUP($E15&amp;$E$6,'EP overall data'!$A$5:$T$517,'EP overall data'!P$3,FALSE))</f>
        <v>0.17799999999999999</v>
      </c>
      <c r="J16" s="15">
        <f>IF(J15="","",VLOOKUP($E15&amp;$E$6,'EP overall data'!$A$5:$T$517,'EP overall data'!Q$3,FALSE))</f>
        <v>2.9000000000000001E-2</v>
      </c>
      <c r="K16" s="15">
        <f>IF(J15="","",VLOOKUP($E15&amp;$E$6,'EP overall data'!$A$5:$T$517,'EP overall data'!R$3,FALSE))</f>
        <v>3.4000000000000002E-2</v>
      </c>
      <c r="L16" s="15">
        <f>IF(L15="","",VLOOKUP($E15&amp;$E$6,'EP overall data'!$A$5:$T$517,'EP overall data'!S$3,FALSE))</f>
        <v>0.22800000000000001</v>
      </c>
      <c r="M16" s="136">
        <f>IF(L15="","",VLOOKUP($E15&amp;$E$6,'EP overall data'!$A$5:$T$517,'EP overall data'!T$3,FALSE))</f>
        <v>0.23899999999999999</v>
      </c>
      <c r="N16" s="269"/>
      <c r="O16" s="273"/>
      <c r="P16" s="263"/>
    </row>
    <row r="17" spans="2:16" s="34" customFormat="1" ht="15.75" x14ac:dyDescent="0.2">
      <c r="B17" s="217"/>
      <c r="D17" s="58"/>
      <c r="E17" s="35" t="s">
        <v>337</v>
      </c>
      <c r="F17" s="266">
        <f>IF(OR(ISERROR(VLOOKUP($E17&amp;$E$6,'EP overall data'!$A$5:$T$517,'EP overall data'!B$3,FALSE)),ISBLANK(VLOOKUP($E17&amp;$E$6,'EP overall data'!$A$5:$T$517,'EP overall data'!B$3,FALSE))),"",VLOOKUP($E17&amp;$E$6,'EP overall data'!$A$5:$T$517,'EP overall data'!B$3,FALSE))</f>
        <v>0.48520710059171596</v>
      </c>
      <c r="G17" s="267"/>
      <c r="H17" s="267">
        <f>IF(OR(ISERROR(VLOOKUP($E17&amp;$E$6,'EP overall data'!$A$5:$T$517,'EP overall data'!C$3,FALSE)),ISBLANK(VLOOKUP($E17&amp;$E$6,'EP overall data'!$A$5:$T$517,'EP overall data'!C$3,FALSE))),"",VLOOKUP($E17&amp;$E$6,'EP overall data'!$A$5:$T$517,'EP overall data'!C$3,FALSE))</f>
        <v>0.17159763313609466</v>
      </c>
      <c r="I17" s="267"/>
      <c r="J17" s="267">
        <f>IF(OR(ISERROR(VLOOKUP($E17&amp;$E$6,'EP overall data'!$A$5:$T$517,'EP overall data'!D$3,FALSE)),ISBLANK(VLOOKUP($E17&amp;$E$6,'EP overall data'!$A$5:$T$517,'EP overall data'!D$3,FALSE))),"",VLOOKUP($E17&amp;$E$6,'EP overall data'!$A$5:$T$517,'EP overall data'!D$3,FALSE))</f>
        <v>4.7875201721355565E-2</v>
      </c>
      <c r="K17" s="267"/>
      <c r="L17" s="267">
        <f>IF(OR(ISERROR(VLOOKUP($E17&amp;$E$6,'EP overall data'!$A$5:$T$517,'EP overall data'!E$3,FALSE)),ISBLANK(VLOOKUP($E17&amp;$E$6,'EP overall data'!$A$5:$T$517,'EP overall data'!E$3,FALSE))),"",VLOOKUP($E17&amp;$E$6,'EP overall data'!$A$5:$T$517,'EP overall data'!E$3,FALSE))</f>
        <v>0.29532006455083376</v>
      </c>
      <c r="M17" s="267"/>
      <c r="N17" s="268">
        <v>1</v>
      </c>
      <c r="O17" s="272">
        <f>IF(ISERROR(VLOOKUP($E17&amp;$E$6,'EP overall data'!$A$5:$T$517,'EP overall data'!G$3,FALSE)),0,VLOOKUP($E17&amp;$E$6,'EP overall data'!$A$5:$T$517,'EP overall data'!G$3,FALSE))</f>
        <v>1859</v>
      </c>
      <c r="P17" s="262">
        <f>IF(ISERROR(VLOOKUP($E17&amp;$E$6,'EP overall data'!$A$5:$T$517,'EP overall data'!H$3,FALSE)),0,VLOOKUP($E17&amp;$E$6,'EP overall data'!$A$5:$T$517,'EP overall data'!H$3,FALSE))</f>
        <v>0.23919197117858981</v>
      </c>
    </row>
    <row r="18" spans="2:16" ht="15.75" x14ac:dyDescent="0.25">
      <c r="B18" s="49"/>
      <c r="D18" s="58"/>
      <c r="E18" s="22" t="s">
        <v>27</v>
      </c>
      <c r="F18" s="14">
        <f>IF(F17="","",VLOOKUP($E17&amp;$E$6,'EP overall data'!$A$5:$T$517,'EP overall data'!M$3,FALSE))</f>
        <v>0.46300000000000002</v>
      </c>
      <c r="G18" s="15">
        <f>IF(F17="","",VLOOKUP($E17&amp;$E$6,'EP overall data'!$A$5:$T$517,'EP overall data'!N$3,FALSE))</f>
        <v>0.50800000000000001</v>
      </c>
      <c r="H18" s="15">
        <f>IF(H17="","",VLOOKUP($E17&amp;$E$6,'EP overall data'!$A$5:$T$517,'EP overall data'!O$3,FALSE))</f>
        <v>0.155</v>
      </c>
      <c r="I18" s="15">
        <f>IF(H17="","",VLOOKUP($E17&amp;$E$6,'EP overall data'!$A$5:$T$517,'EP overall data'!P$3,FALSE))</f>
        <v>0.189</v>
      </c>
      <c r="J18" s="15">
        <f>IF(J17="","",VLOOKUP($E17&amp;$E$6,'EP overall data'!$A$5:$T$517,'EP overall data'!Q$3,FALSE))</f>
        <v>3.9E-2</v>
      </c>
      <c r="K18" s="15">
        <f>IF(J17="","",VLOOKUP($E17&amp;$E$6,'EP overall data'!$A$5:$T$517,'EP overall data'!R$3,FALSE))</f>
        <v>5.8999999999999997E-2</v>
      </c>
      <c r="L18" s="15">
        <f>IF(L17="","",VLOOKUP($E17&amp;$E$6,'EP overall data'!$A$5:$T$517,'EP overall data'!S$3,FALSE))</f>
        <v>0.27500000000000002</v>
      </c>
      <c r="M18" s="136">
        <f>IF(L17="","",VLOOKUP($E17&amp;$E$6,'EP overall data'!$A$5:$T$517,'EP overall data'!T$3,FALSE))</f>
        <v>0.316</v>
      </c>
      <c r="N18" s="269"/>
      <c r="O18" s="273"/>
      <c r="P18" s="263"/>
    </row>
    <row r="19" spans="2:16" s="34" customFormat="1" ht="15.75" x14ac:dyDescent="0.2">
      <c r="B19" s="49"/>
      <c r="D19" s="58"/>
      <c r="E19" s="129" t="s">
        <v>339</v>
      </c>
      <c r="F19" s="266">
        <f>IF(OR(ISERROR(VLOOKUP($E19&amp;$E$6,'EP overall data'!$A$5:$T$517,'EP overall data'!B$3,FALSE)),ISBLANK(VLOOKUP($E19&amp;$E$6,'EP overall data'!$A$5:$T$517,'EP overall data'!B$3,FALSE))),"",VLOOKUP($E19&amp;$E$6,'EP overall data'!$A$5:$T$517,'EP overall data'!B$3,FALSE))</f>
        <v>0.62356127285037233</v>
      </c>
      <c r="G19" s="267"/>
      <c r="H19" s="267">
        <f>IF(OR(ISERROR(VLOOKUP($E19&amp;$E$6,'EP overall data'!$A$5:$T$517,'EP overall data'!C$3,FALSE)),ISBLANK(VLOOKUP($E19&amp;$E$6,'EP overall data'!$A$5:$T$517,'EP overall data'!C$3,FALSE))),"",VLOOKUP($E19&amp;$E$6,'EP overall data'!$A$5:$T$517,'EP overall data'!C$3,FALSE))</f>
        <v>0.14014895057549087</v>
      </c>
      <c r="I19" s="267"/>
      <c r="J19" s="267">
        <f>IF(OR(ISERROR(VLOOKUP($E19&amp;$E$6,'EP overall data'!$A$5:$T$517,'EP overall data'!D$3,FALSE)),ISBLANK(VLOOKUP($E19&amp;$E$6,'EP overall data'!$A$5:$T$517,'EP overall data'!D$3,FALSE))),"",VLOOKUP($E19&amp;$E$6,'EP overall data'!$A$5:$T$517,'EP overall data'!D$3,FALSE))</f>
        <v>2.9519295870006769E-2</v>
      </c>
      <c r="K19" s="267"/>
      <c r="L19" s="267">
        <f>IF(OR(ISERROR(VLOOKUP($E19&amp;$E$6,'EP overall data'!$A$5:$T$517,'EP overall data'!E$3,FALSE)),ISBLANK(VLOOKUP($E19&amp;$E$6,'EP overall data'!$A$5:$T$517,'EP overall data'!E$3,FALSE))),"",VLOOKUP($E19&amp;$E$6,'EP overall data'!$A$5:$T$517,'EP overall data'!E$3,FALSE))</f>
        <v>0.20677048070412998</v>
      </c>
      <c r="M19" s="267"/>
      <c r="N19" s="268">
        <v>1</v>
      </c>
      <c r="O19" s="272">
        <f>IF(ISERROR(VLOOKUP($E19&amp;$E$6,'EP overall data'!$A$5:$T$517,'EP overall data'!G$3,FALSE)),0,VLOOKUP($E19&amp;$E$6,'EP overall data'!$A$5:$T$517,'EP overall data'!G$3,FALSE))</f>
        <v>7385</v>
      </c>
      <c r="P19" s="262">
        <f>IF(ISERROR(VLOOKUP($E19&amp;$E$6,'EP overall data'!$A$5:$T$517,'EP overall data'!H$3,FALSE)),0,VLOOKUP($E19&amp;$E$6,'EP overall data'!$A$5:$T$517,'EP overall data'!H$3,FALSE))</f>
        <v>0.42498705185014674</v>
      </c>
    </row>
    <row r="20" spans="2:16" ht="15.75" x14ac:dyDescent="0.25">
      <c r="B20" s="49"/>
      <c r="D20" s="58"/>
      <c r="E20" s="22" t="s">
        <v>27</v>
      </c>
      <c r="F20" s="14">
        <f>IF(F19="","",VLOOKUP($E19&amp;$E$6,'EP overall data'!$A$5:$T$517,'EP overall data'!M$3,FALSE))</f>
        <v>0.61199999999999999</v>
      </c>
      <c r="G20" s="15">
        <f>IF(F19="","",VLOOKUP($E19&amp;$E$6,'EP overall data'!$A$5:$T$517,'EP overall data'!N$3,FALSE))</f>
        <v>0.63500000000000001</v>
      </c>
      <c r="H20" s="15">
        <f>IF(H19="","",VLOOKUP($E19&amp;$E$6,'EP overall data'!$A$5:$T$517,'EP overall data'!O$3,FALSE))</f>
        <v>0.13200000000000001</v>
      </c>
      <c r="I20" s="15">
        <f>IF(H19="","",VLOOKUP($E19&amp;$E$6,'EP overall data'!$A$5:$T$517,'EP overall data'!P$3,FALSE))</f>
        <v>0.14799999999999999</v>
      </c>
      <c r="J20" s="15">
        <f>IF(J19="","",VLOOKUP($E19&amp;$E$6,'EP overall data'!$A$5:$T$517,'EP overall data'!Q$3,FALSE))</f>
        <v>2.5999999999999999E-2</v>
      </c>
      <c r="K20" s="15">
        <f>IF(J19="","",VLOOKUP($E19&amp;$E$6,'EP overall data'!$A$5:$T$517,'EP overall data'!R$3,FALSE))</f>
        <v>3.4000000000000002E-2</v>
      </c>
      <c r="L20" s="15">
        <f>IF(L19="","",VLOOKUP($E19&amp;$E$6,'EP overall data'!$A$5:$T$517,'EP overall data'!S$3,FALSE))</f>
        <v>0.19800000000000001</v>
      </c>
      <c r="M20" s="136">
        <f>IF(L19="","",VLOOKUP($E19&amp;$E$6,'EP overall data'!$A$5:$T$517,'EP overall data'!T$3,FALSE))</f>
        <v>0.216</v>
      </c>
      <c r="N20" s="269"/>
      <c r="O20" s="273"/>
      <c r="P20" s="263"/>
    </row>
    <row r="21" spans="2:16" s="34" customFormat="1" ht="15.75" x14ac:dyDescent="0.2">
      <c r="B21" s="49"/>
      <c r="D21" s="58"/>
      <c r="E21" s="130" t="s">
        <v>341</v>
      </c>
      <c r="F21" s="266">
        <f>IF(OR(ISERROR(VLOOKUP($E21&amp;$E$6,'EP overall data'!$A$5:$T$517,'EP overall data'!B$3,FALSE)),ISBLANK(VLOOKUP($E21&amp;$E$6,'EP overall data'!$A$5:$T$517,'EP overall data'!B$3,FALSE))),"",VLOOKUP($E21&amp;$E$6,'EP overall data'!$A$5:$T$517,'EP overall data'!B$3,FALSE))</f>
        <v>0.45039018952062432</v>
      </c>
      <c r="G21" s="267"/>
      <c r="H21" s="267">
        <f>IF(OR(ISERROR(VLOOKUP($E21&amp;$E$6,'EP overall data'!$A$5:$T$517,'EP overall data'!C$3,FALSE)),ISBLANK(VLOOKUP($E21&amp;$E$6,'EP overall data'!$A$5:$T$517,'EP overall data'!C$3,FALSE))),"",VLOOKUP($E21&amp;$E$6,'EP overall data'!$A$5:$T$517,'EP overall data'!C$3,FALSE))</f>
        <v>0.16276477146042365</v>
      </c>
      <c r="I21" s="267"/>
      <c r="J21" s="267">
        <f>IF(OR(ISERROR(VLOOKUP($E21&amp;$E$6,'EP overall data'!$A$5:$T$517,'EP overall data'!D$3,FALSE)),ISBLANK(VLOOKUP($E21&amp;$E$6,'EP overall data'!$A$5:$T$517,'EP overall data'!D$3,FALSE))),"",VLOOKUP($E21&amp;$E$6,'EP overall data'!$A$5:$T$517,'EP overall data'!D$3,FALSE))</f>
        <v>4.1248606465997768E-2</v>
      </c>
      <c r="K21" s="267"/>
      <c r="L21" s="267">
        <f>IF(OR(ISERROR(VLOOKUP($E21&amp;$E$6,'EP overall data'!$A$5:$T$517,'EP overall data'!E$3,FALSE)),ISBLANK(VLOOKUP($E21&amp;$E$6,'EP overall data'!$A$5:$T$517,'EP overall data'!E$3,FALSE))),"",VLOOKUP($E21&amp;$E$6,'EP overall data'!$A$5:$T$517,'EP overall data'!E$3,FALSE))</f>
        <v>0.3455964325529543</v>
      </c>
      <c r="M21" s="267"/>
      <c r="N21" s="268">
        <v>1</v>
      </c>
      <c r="O21" s="272">
        <f>IF(ISERROR(VLOOKUP($E21&amp;$E$6,'EP overall data'!$A$5:$T$517,'EP overall data'!G$3,FALSE)),0,VLOOKUP($E21&amp;$E$6,'EP overall data'!$A$5:$T$517,'EP overall data'!G$3,FALSE))</f>
        <v>897</v>
      </c>
      <c r="P21" s="262">
        <f>IF(ISERROR(VLOOKUP($E21&amp;$E$6,'EP overall data'!$A$5:$T$517,'EP overall data'!H$3,FALSE)),0,VLOOKUP($E21&amp;$E$6,'EP overall data'!$A$5:$T$517,'EP overall data'!H$3,FALSE))</f>
        <v>0.15478861087144088</v>
      </c>
    </row>
    <row r="22" spans="2:16" x14ac:dyDescent="0.25">
      <c r="D22" s="58"/>
      <c r="E22" s="22" t="s">
        <v>27</v>
      </c>
      <c r="F22" s="14">
        <f>IF(F21="","",VLOOKUP($E21&amp;$E$6,'EP overall data'!$A$5:$T$517,'EP overall data'!M$3,FALSE))</f>
        <v>0.41799999999999998</v>
      </c>
      <c r="G22" s="15">
        <f>IF(F21="","",VLOOKUP($E21&amp;$E$6,'EP overall data'!$A$5:$T$517,'EP overall data'!N$3,FALSE))</f>
        <v>0.48299999999999998</v>
      </c>
      <c r="H22" s="15">
        <f>IF(H21="","",VLOOKUP($E21&amp;$E$6,'EP overall data'!$A$5:$T$517,'EP overall data'!O$3,FALSE))</f>
        <v>0.14000000000000001</v>
      </c>
      <c r="I22" s="15">
        <f>IF(H21="","",VLOOKUP($E21&amp;$E$6,'EP overall data'!$A$5:$T$517,'EP overall data'!P$3,FALSE))</f>
        <v>0.188</v>
      </c>
      <c r="J22" s="15">
        <f>IF(J21="","",VLOOKUP($E21&amp;$E$6,'EP overall data'!$A$5:$T$517,'EP overall data'!Q$3,FALSE))</f>
        <v>0.03</v>
      </c>
      <c r="K22" s="15">
        <f>IF(J21="","",VLOOKUP($E21&amp;$E$6,'EP overall data'!$A$5:$T$517,'EP overall data'!R$3,FALSE))</f>
        <v>5.6000000000000001E-2</v>
      </c>
      <c r="L22" s="15">
        <f>IF(L21="","",VLOOKUP($E21&amp;$E$6,'EP overall data'!$A$5:$T$517,'EP overall data'!S$3,FALSE))</f>
        <v>0.315</v>
      </c>
      <c r="M22" s="136">
        <f>IF(L21="","",VLOOKUP($E21&amp;$E$6,'EP overall data'!$A$5:$T$517,'EP overall data'!T$3,FALSE))</f>
        <v>0.377</v>
      </c>
      <c r="N22" s="269"/>
      <c r="O22" s="273"/>
      <c r="P22" s="263"/>
    </row>
    <row r="23" spans="2:16" s="34" customFormat="1" ht="15.75" x14ac:dyDescent="0.2">
      <c r="D23" s="58"/>
      <c r="E23" s="35" t="s">
        <v>93</v>
      </c>
      <c r="F23" s="266">
        <f>IF(OR(ISERROR(VLOOKUP($E23&amp;$E$6,'EP overall data'!$A$5:$T$517,'EP overall data'!B$3,FALSE)),ISBLANK(VLOOKUP($E23&amp;$E$6,'EP overall data'!$A$5:$T$517,'EP overall data'!B$3,FALSE))),"",VLOOKUP($E23&amp;$E$6,'EP overall data'!$A$5:$T$517,'EP overall data'!B$3,FALSE))</f>
        <v>0.65953367555198217</v>
      </c>
      <c r="G23" s="267"/>
      <c r="H23" s="267">
        <f>IF(OR(ISERROR(VLOOKUP($E23&amp;$E$6,'EP overall data'!$A$5:$T$517,'EP overall data'!C$3,FALSE)),ISBLANK(VLOOKUP($E23&amp;$E$6,'EP overall data'!$A$5:$T$517,'EP overall data'!C$3,FALSE))),"",VLOOKUP($E23&amp;$E$6,'EP overall data'!$A$5:$T$517,'EP overall data'!C$3,FALSE))</f>
        <v>0.19933205516729544</v>
      </c>
      <c r="I23" s="267"/>
      <c r="J23" s="267">
        <f>IF(OR(ISERROR(VLOOKUP($E23&amp;$E$6,'EP overall data'!$A$5:$T$517,'EP overall data'!D$3,FALSE)),ISBLANK(VLOOKUP($E23&amp;$E$6,'EP overall data'!$A$5:$T$517,'EP overall data'!D$3,FALSE))),"",VLOOKUP($E23&amp;$E$6,'EP overall data'!$A$5:$T$517,'EP overall data'!D$3,FALSE))</f>
        <v>4.0818850887500771E-2</v>
      </c>
      <c r="K23" s="267"/>
      <c r="L23" s="267">
        <f>IF(OR(ISERROR(VLOOKUP($E23&amp;$E$6,'EP overall data'!$A$5:$T$517,'EP overall data'!E$3,FALSE)),ISBLANK(VLOOKUP($E23&amp;$E$6,'EP overall data'!$A$5:$T$517,'EP overall data'!E$3,FALSE))),"",VLOOKUP($E23&amp;$E$6,'EP overall data'!$A$5:$T$517,'EP overall data'!E$3,FALSE))</f>
        <v>0.1003154183932216</v>
      </c>
      <c r="M23" s="267"/>
      <c r="N23" s="268">
        <v>1</v>
      </c>
      <c r="O23" s="272">
        <f>IF(ISERROR(VLOOKUP($E23&amp;$E$6,'EP overall data'!$A$5:$T$517,'EP overall data'!G$3,FALSE)),0,VLOOKUP($E23&amp;$E$6,'EP overall data'!$A$5:$T$517,'EP overall data'!G$3,FALSE))</f>
        <v>16169</v>
      </c>
      <c r="P23" s="262">
        <f>IF(ISERROR(VLOOKUP($E23&amp;$E$6,'EP overall data'!$A$5:$T$517,'EP overall data'!H$3,FALSE)),0,VLOOKUP($E23&amp;$E$6,'EP overall data'!$A$5:$T$517,'EP overall data'!H$3,FALSE))</f>
        <v>4.3052123716610574E-2</v>
      </c>
    </row>
    <row r="24" spans="2:16" x14ac:dyDescent="0.25">
      <c r="D24" s="58"/>
      <c r="E24" s="22" t="s">
        <v>27</v>
      </c>
      <c r="F24" s="14">
        <f>IF(F23="","",VLOOKUP($E23&amp;$E$6,'EP overall data'!$A$5:$T$517,'EP overall data'!M$3,FALSE))</f>
        <v>0.65200000000000002</v>
      </c>
      <c r="G24" s="15">
        <f>IF(F23="","",VLOOKUP($E23&amp;$E$6,'EP overall data'!$A$5:$T$517,'EP overall data'!N$3,FALSE))</f>
        <v>0.66700000000000004</v>
      </c>
      <c r="H24" s="15">
        <f>IF(H23="","",VLOOKUP($E23&amp;$E$6,'EP overall data'!$A$5:$T$517,'EP overall data'!O$3,FALSE))</f>
        <v>0.193</v>
      </c>
      <c r="I24" s="15">
        <f>IF(H23="","",VLOOKUP($E23&amp;$E$6,'EP overall data'!$A$5:$T$517,'EP overall data'!P$3,FALSE))</f>
        <v>0.20599999999999999</v>
      </c>
      <c r="J24" s="15">
        <f>IF(J23="","",VLOOKUP($E23&amp;$E$6,'EP overall data'!$A$5:$T$517,'EP overall data'!Q$3,FALSE))</f>
        <v>3.7999999999999999E-2</v>
      </c>
      <c r="K24" s="15">
        <f>IF(J23="","",VLOOKUP($E23&amp;$E$6,'EP overall data'!$A$5:$T$517,'EP overall data'!R$3,FALSE))</f>
        <v>4.3999999999999997E-2</v>
      </c>
      <c r="L24" s="15">
        <f>IF(L23="","",VLOOKUP($E23&amp;$E$6,'EP overall data'!$A$5:$T$517,'EP overall data'!S$3,FALSE))</f>
        <v>9.6000000000000002E-2</v>
      </c>
      <c r="M24" s="136">
        <f>IF(L23="","",VLOOKUP($E23&amp;$E$6,'EP overall data'!$A$5:$T$517,'EP overall data'!T$3,FALSE))</f>
        <v>0.105</v>
      </c>
      <c r="N24" s="269"/>
      <c r="O24" s="273"/>
      <c r="P24" s="263"/>
    </row>
    <row r="25" spans="2:16" s="34" customFormat="1" ht="15.75" x14ac:dyDescent="0.2">
      <c r="D25" s="58"/>
      <c r="E25" s="35" t="s">
        <v>138</v>
      </c>
      <c r="F25" s="266">
        <f>IF(OR(ISERROR(VLOOKUP($E25&amp;$E$6,'EP overall data'!$A$5:$T$517,'EP overall data'!B$3,FALSE)),ISBLANK(VLOOKUP($E25&amp;$E$6,'EP overall data'!$A$5:$T$517,'EP overall data'!B$3,FALSE))),"",VLOOKUP($E25&amp;$E$6,'EP overall data'!$A$5:$T$517,'EP overall data'!B$3,FALSE))</f>
        <v>0.51700680272108845</v>
      </c>
      <c r="G25" s="267"/>
      <c r="H25" s="267">
        <f>IF(OR(ISERROR(VLOOKUP($E25&amp;$E$6,'EP overall data'!$A$5:$T$517,'EP overall data'!C$3,FALSE)),ISBLANK(VLOOKUP($E25&amp;$E$6,'EP overall data'!$A$5:$T$517,'EP overall data'!C$3,FALSE))),"",VLOOKUP($E25&amp;$E$6,'EP overall data'!$A$5:$T$517,'EP overall data'!C$3,FALSE))</f>
        <v>0.12018140589569161</v>
      </c>
      <c r="I25" s="267"/>
      <c r="J25" s="267">
        <f>IF(OR(ISERROR(VLOOKUP($E25&amp;$E$6,'EP overall data'!$A$5:$T$517,'EP overall data'!D$3,FALSE)),ISBLANK(VLOOKUP($E25&amp;$E$6,'EP overall data'!$A$5:$T$517,'EP overall data'!D$3,FALSE))),"",VLOOKUP($E25&amp;$E$6,'EP overall data'!$A$5:$T$517,'EP overall data'!D$3,FALSE))</f>
        <v>8.1632653061224483E-2</v>
      </c>
      <c r="K25" s="267"/>
      <c r="L25" s="267">
        <f>IF(OR(ISERROR(VLOOKUP($E25&amp;$E$6,'EP overall data'!$A$5:$T$517,'EP overall data'!E$3,FALSE)),ISBLANK(VLOOKUP($E25&amp;$E$6,'EP overall data'!$A$5:$T$517,'EP overall data'!E$3,FALSE))),"",VLOOKUP($E25&amp;$E$6,'EP overall data'!$A$5:$T$517,'EP overall data'!E$3,FALSE))</f>
        <v>0.28117913832199548</v>
      </c>
      <c r="M25" s="267"/>
      <c r="N25" s="268">
        <v>1</v>
      </c>
      <c r="O25" s="272">
        <f>IF(ISERROR(VLOOKUP($E25&amp;$E$6,'EP overall data'!$A$5:$T$517,'EP overall data'!G$3,FALSE)),0,VLOOKUP($E25&amp;$E$6,'EP overall data'!$A$5:$T$517,'EP overall data'!G$3,FALSE))</f>
        <v>441</v>
      </c>
      <c r="P25" s="262">
        <f>IF(ISERROR(VLOOKUP($E25&amp;$E$6,'EP overall data'!$A$5:$T$517,'EP overall data'!H$3,FALSE)),0,VLOOKUP($E25&amp;$E$6,'EP overall data'!$A$5:$T$517,'EP overall data'!H$3,FALSE))</f>
        <v>9.3724098357171708E-3</v>
      </c>
    </row>
    <row r="26" spans="2:16" x14ac:dyDescent="0.25">
      <c r="D26" s="58"/>
      <c r="E26" s="22" t="s">
        <v>27</v>
      </c>
      <c r="F26" s="14">
        <f>IF(F25="","",VLOOKUP($E25&amp;$E$6,'EP overall data'!$A$5:$T$517,'EP overall data'!M$3,FALSE))</f>
        <v>0.47</v>
      </c>
      <c r="G26" s="15">
        <f>IF(F25="","",VLOOKUP($E25&amp;$E$6,'EP overall data'!$A$5:$T$517,'EP overall data'!N$3,FALSE))</f>
        <v>0.56299999999999994</v>
      </c>
      <c r="H26" s="15">
        <f>IF(H25="","",VLOOKUP($E25&amp;$E$6,'EP overall data'!$A$5:$T$517,'EP overall data'!O$3,FALSE))</f>
        <v>9.2999999999999999E-2</v>
      </c>
      <c r="I26" s="15">
        <f>IF(H25="","",VLOOKUP($E25&amp;$E$6,'EP overall data'!$A$5:$T$517,'EP overall data'!P$3,FALSE))</f>
        <v>0.154</v>
      </c>
      <c r="J26" s="15">
        <f>IF(J25="","",VLOOKUP($E25&amp;$E$6,'EP overall data'!$A$5:$T$517,'EP overall data'!Q$3,FALSE))</f>
        <v>0.06</v>
      </c>
      <c r="K26" s="15">
        <f>IF(J25="","",VLOOKUP($E25&amp;$E$6,'EP overall data'!$A$5:$T$517,'EP overall data'!R$3,FALSE))</f>
        <v>0.111</v>
      </c>
      <c r="L26" s="15">
        <f>IF(L25="","",VLOOKUP($E25&amp;$E$6,'EP overall data'!$A$5:$T$517,'EP overall data'!S$3,FALSE))</f>
        <v>0.24099999999999999</v>
      </c>
      <c r="M26" s="136">
        <f>IF(L25="","",VLOOKUP($E25&amp;$E$6,'EP overall data'!$A$5:$T$517,'EP overall data'!T$3,FALSE))</f>
        <v>0.32500000000000001</v>
      </c>
      <c r="N26" s="269"/>
      <c r="O26" s="273"/>
      <c r="P26" s="263"/>
    </row>
    <row r="27" spans="2:16" s="34" customFormat="1" ht="15.75" x14ac:dyDescent="0.2">
      <c r="D27" s="58"/>
      <c r="E27" s="35" t="s">
        <v>104</v>
      </c>
      <c r="F27" s="266">
        <f>IF(OR(ISERROR(VLOOKUP($E27&amp;$E$6,'EP overall data'!$A$5:$T$517,'EP overall data'!B$3,FALSE)),ISBLANK(VLOOKUP($E27&amp;$E$6,'EP overall data'!$A$5:$T$517,'EP overall data'!B$3,FALSE))),"",VLOOKUP($E27&amp;$E$6,'EP overall data'!$A$5:$T$517,'EP overall data'!B$3,FALSE))</f>
        <v>0.64189189189189189</v>
      </c>
      <c r="G27" s="267"/>
      <c r="H27" s="267">
        <f>IF(OR(ISERROR(VLOOKUP($E27&amp;$E$6,'EP overall data'!$A$5:$T$517,'EP overall data'!C$3,FALSE)),ISBLANK(VLOOKUP($E27&amp;$E$6,'EP overall data'!$A$5:$T$517,'EP overall data'!C$3,FALSE))),"",VLOOKUP($E27&amp;$E$6,'EP overall data'!$A$5:$T$517,'EP overall data'!C$3,FALSE))</f>
        <v>0.19594594594594594</v>
      </c>
      <c r="I27" s="267"/>
      <c r="J27" s="267">
        <f>IF(OR(ISERROR(VLOOKUP($E27&amp;$E$6,'EP overall data'!$A$5:$T$517,'EP overall data'!D$3,FALSE)),ISBLANK(VLOOKUP($E27&amp;$E$6,'EP overall data'!$A$5:$T$517,'EP overall data'!D$3,FALSE))),"",VLOOKUP($E27&amp;$E$6,'EP overall data'!$A$5:$T$517,'EP overall data'!D$3,FALSE))</f>
        <v>3.3783783783783786E-2</v>
      </c>
      <c r="K27" s="267"/>
      <c r="L27" s="267">
        <f>IF(OR(ISERROR(VLOOKUP($E27&amp;$E$6,'EP overall data'!$A$5:$T$517,'EP overall data'!E$3,FALSE)),ISBLANK(VLOOKUP($E27&amp;$E$6,'EP overall data'!$A$5:$T$517,'EP overall data'!E$3,FALSE))),"",VLOOKUP($E27&amp;$E$6,'EP overall data'!$A$5:$T$517,'EP overall data'!E$3,FALSE))</f>
        <v>0.12837837837837837</v>
      </c>
      <c r="M27" s="267"/>
      <c r="N27" s="268">
        <v>1</v>
      </c>
      <c r="O27" s="272">
        <f>IF(ISERROR(VLOOKUP($E27&amp;$E$6,'EP overall data'!$A$5:$T$517,'EP overall data'!G$3,FALSE)),0,VLOOKUP($E27&amp;$E$6,'EP overall data'!$A$5:$T$517,'EP overall data'!G$3,FALSE))</f>
        <v>148</v>
      </c>
      <c r="P27" s="262">
        <f>IF(ISERROR(VLOOKUP($E27&amp;$E$6,'EP overall data'!$A$5:$T$517,'EP overall data'!H$3,FALSE)),0,VLOOKUP($E27&amp;$E$6,'EP overall data'!$A$5:$T$517,'EP overall data'!H$3,FALSE))</f>
        <v>5.7431121459060923E-2</v>
      </c>
    </row>
    <row r="28" spans="2:16" x14ac:dyDescent="0.25">
      <c r="D28" s="58"/>
      <c r="E28" s="22" t="s">
        <v>27</v>
      </c>
      <c r="F28" s="14">
        <f>IF(F27="","",VLOOKUP($E27&amp;$E$6,'EP overall data'!$A$5:$T$517,'EP overall data'!M$3,FALSE))</f>
        <v>0.56200000000000006</v>
      </c>
      <c r="G28" s="15">
        <f>IF(F27="","",VLOOKUP($E27&amp;$E$6,'EP overall data'!$A$5:$T$517,'EP overall data'!N$3,FALSE))</f>
        <v>0.71499999999999997</v>
      </c>
      <c r="H28" s="15">
        <f>IF(H27="","",VLOOKUP($E27&amp;$E$6,'EP overall data'!$A$5:$T$517,'EP overall data'!O$3,FALSE))</f>
        <v>0.14000000000000001</v>
      </c>
      <c r="I28" s="15">
        <f>IF(H27="","",VLOOKUP($E27&amp;$E$6,'EP overall data'!$A$5:$T$517,'EP overall data'!P$3,FALSE))</f>
        <v>0.26700000000000002</v>
      </c>
      <c r="J28" s="15">
        <f>IF(J27="","",VLOOKUP($E27&amp;$E$6,'EP overall data'!$A$5:$T$517,'EP overall data'!Q$3,FALSE))</f>
        <v>1.4999999999999999E-2</v>
      </c>
      <c r="K28" s="15">
        <f>IF(J27="","",VLOOKUP($E27&amp;$E$6,'EP overall data'!$A$5:$T$517,'EP overall data'!R$3,FALSE))</f>
        <v>7.6999999999999999E-2</v>
      </c>
      <c r="L28" s="15">
        <f>IF(L27="","",VLOOKUP($E27&amp;$E$6,'EP overall data'!$A$5:$T$517,'EP overall data'!S$3,FALSE))</f>
        <v>8.4000000000000005E-2</v>
      </c>
      <c r="M28" s="136">
        <f>IF(L27="","",VLOOKUP($E27&amp;$E$6,'EP overall data'!$A$5:$T$517,'EP overall data'!T$3,FALSE))</f>
        <v>0.192</v>
      </c>
      <c r="N28" s="269"/>
      <c r="O28" s="273"/>
      <c r="P28" s="263"/>
    </row>
    <row r="29" spans="2:16" s="34" customFormat="1" ht="15.75" x14ac:dyDescent="0.2">
      <c r="D29" s="58"/>
      <c r="E29" s="35" t="s">
        <v>111</v>
      </c>
      <c r="F29" s="266">
        <f>IF(OR(ISERROR(VLOOKUP($E29&amp;$E$6,'EP overall data'!$A$5:$T$517,'EP overall data'!B$3,FALSE)),ISBLANK(VLOOKUP($E29&amp;$E$6,'EP overall data'!$A$5:$T$517,'EP overall data'!B$3,FALSE))),"",VLOOKUP($E29&amp;$E$6,'EP overall data'!$A$5:$T$517,'EP overall data'!B$3,FALSE))</f>
        <v>0.62137139550583464</v>
      </c>
      <c r="G29" s="267"/>
      <c r="H29" s="267">
        <f>IF(OR(ISERROR(VLOOKUP($E29&amp;$E$6,'EP overall data'!$A$5:$T$517,'EP overall data'!C$3,FALSE)),ISBLANK(VLOOKUP($E29&amp;$E$6,'EP overall data'!$A$5:$T$517,'EP overall data'!C$3,FALSE))),"",VLOOKUP($E29&amp;$E$6,'EP overall data'!$A$5:$T$517,'EP overall data'!C$3,FALSE))</f>
        <v>0.2792458289131064</v>
      </c>
      <c r="I29" s="267"/>
      <c r="J29" s="267">
        <f>IF(OR(ISERROR(VLOOKUP($E29&amp;$E$6,'EP overall data'!$A$5:$T$517,'EP overall data'!D$3,FALSE)),ISBLANK(VLOOKUP($E29&amp;$E$6,'EP overall data'!$A$5:$T$517,'EP overall data'!D$3,FALSE))),"",VLOOKUP($E29&amp;$E$6,'EP overall data'!$A$5:$T$517,'EP overall data'!D$3,FALSE))</f>
        <v>3.5972610666409492E-2</v>
      </c>
      <c r="K29" s="267"/>
      <c r="L29" s="267">
        <f>IF(OR(ISERROR(VLOOKUP($E29&amp;$E$6,'EP overall data'!$A$5:$T$517,'EP overall data'!E$3,FALSE)),ISBLANK(VLOOKUP($E29&amp;$E$6,'EP overall data'!$A$5:$T$517,'EP overall data'!E$3,FALSE))),"",VLOOKUP($E29&amp;$E$6,'EP overall data'!$A$5:$T$517,'EP overall data'!E$3,FALSE))</f>
        <v>6.3410164914649431E-2</v>
      </c>
      <c r="M29" s="267"/>
      <c r="N29" s="268">
        <v>1</v>
      </c>
      <c r="O29" s="272">
        <f>IF(ISERROR(VLOOKUP($E29&amp;$E$6,'EP overall data'!$A$5:$T$517,'EP overall data'!G$3,FALSE)),0,VLOOKUP($E29&amp;$E$6,'EP overall data'!$A$5:$T$517,'EP overall data'!G$3,FALSE))</f>
        <v>41476</v>
      </c>
      <c r="P29" s="262">
        <f>IF(ISERROR(VLOOKUP($E29&amp;$E$6,'EP overall data'!$A$5:$T$517,'EP overall data'!H$3,FALSE)),0,VLOOKUP($E29&amp;$E$6,'EP overall data'!$A$5:$T$517,'EP overall data'!H$3,FALSE))</f>
        <v>0.56455279241019773</v>
      </c>
    </row>
    <row r="30" spans="2:16" x14ac:dyDescent="0.25">
      <c r="D30" s="58"/>
      <c r="E30" s="22" t="s">
        <v>27</v>
      </c>
      <c r="F30" s="14">
        <f>IF(F29="","",VLOOKUP($E29&amp;$E$6,'EP overall data'!$A$5:$T$517,'EP overall data'!M$3,FALSE))</f>
        <v>0.61699999999999999</v>
      </c>
      <c r="G30" s="15">
        <f>IF(F29="","",VLOOKUP($E29&amp;$E$6,'EP overall data'!$A$5:$T$517,'EP overall data'!N$3,FALSE))</f>
        <v>0.626</v>
      </c>
      <c r="H30" s="15">
        <f>IF(H29="","",VLOOKUP($E29&amp;$E$6,'EP overall data'!$A$5:$T$517,'EP overall data'!O$3,FALSE))</f>
        <v>0.27500000000000002</v>
      </c>
      <c r="I30" s="15">
        <f>IF(H29="","",VLOOKUP($E29&amp;$E$6,'EP overall data'!$A$5:$T$517,'EP overall data'!P$3,FALSE))</f>
        <v>0.28399999999999997</v>
      </c>
      <c r="J30" s="15">
        <f>IF(J29="","",VLOOKUP($E29&amp;$E$6,'EP overall data'!$A$5:$T$517,'EP overall data'!Q$3,FALSE))</f>
        <v>3.4000000000000002E-2</v>
      </c>
      <c r="K30" s="15">
        <f>IF(J29="","",VLOOKUP($E29&amp;$E$6,'EP overall data'!$A$5:$T$517,'EP overall data'!R$3,FALSE))</f>
        <v>3.7999999999999999E-2</v>
      </c>
      <c r="L30" s="15">
        <f>IF(L29="","",VLOOKUP($E29&amp;$E$6,'EP overall data'!$A$5:$T$517,'EP overall data'!S$3,FALSE))</f>
        <v>6.0999999999999999E-2</v>
      </c>
      <c r="M30" s="136">
        <f>IF(L29="","",VLOOKUP($E29&amp;$E$6,'EP overall data'!$A$5:$T$517,'EP overall data'!T$3,FALSE))</f>
        <v>6.6000000000000003E-2</v>
      </c>
      <c r="N30" s="269"/>
      <c r="O30" s="273"/>
      <c r="P30" s="263"/>
    </row>
    <row r="31" spans="2:16" s="34" customFormat="1" ht="15.75" x14ac:dyDescent="0.2">
      <c r="D31" s="58"/>
      <c r="E31" s="35" t="s">
        <v>17</v>
      </c>
      <c r="F31" s="266">
        <f>IF(OR(ISERROR(VLOOKUP($E31&amp;$E$6,'EP overall data'!$A$5:$T$517,'EP overall data'!B$3,FALSE)),ISBLANK(VLOOKUP($E31&amp;$E$6,'EP overall data'!$A$5:$T$517,'EP overall data'!B$3,FALSE))),"",VLOOKUP($E31&amp;$E$6,'EP overall data'!$A$5:$T$517,'EP overall data'!B$3,FALSE))</f>
        <v>0.63137755102040816</v>
      </c>
      <c r="G31" s="267"/>
      <c r="H31" s="267">
        <f>IF(OR(ISERROR(VLOOKUP($E31&amp;$E$6,'EP overall data'!$A$5:$T$517,'EP overall data'!C$3,FALSE)),ISBLANK(VLOOKUP($E31&amp;$E$6,'EP overall data'!$A$5:$T$517,'EP overall data'!C$3,FALSE))),"",VLOOKUP($E31&amp;$E$6,'EP overall data'!$A$5:$T$517,'EP overall data'!C$3,FALSE))</f>
        <v>0.19600340136054423</v>
      </c>
      <c r="I31" s="267"/>
      <c r="J31" s="267">
        <f>IF(OR(ISERROR(VLOOKUP($E31&amp;$E$6,'EP overall data'!$A$5:$T$517,'EP overall data'!D$3,FALSE)),ISBLANK(VLOOKUP($E31&amp;$E$6,'EP overall data'!$A$5:$T$517,'EP overall data'!D$3,FALSE))),"",VLOOKUP($E31&amp;$E$6,'EP overall data'!$A$5:$T$517,'EP overall data'!D$3,FALSE))</f>
        <v>3.9115646258503403E-2</v>
      </c>
      <c r="K31" s="267"/>
      <c r="L31" s="267">
        <f>IF(OR(ISERROR(VLOOKUP($E31&amp;$E$6,'EP overall data'!$A$5:$T$517,'EP overall data'!E$3,FALSE)),ISBLANK(VLOOKUP($E31&amp;$E$6,'EP overall data'!$A$5:$T$517,'EP overall data'!E$3,FALSE))),"",VLOOKUP($E31&amp;$E$6,'EP overall data'!$A$5:$T$517,'EP overall data'!E$3,FALSE))</f>
        <v>0.13350340136054423</v>
      </c>
      <c r="M31" s="267"/>
      <c r="N31" s="268">
        <v>1</v>
      </c>
      <c r="O31" s="272">
        <f>IF(ISERROR(VLOOKUP($E31&amp;$E$6,'EP overall data'!$A$5:$T$517,'EP overall data'!G$3,FALSE)),0,VLOOKUP($E31&amp;$E$6,'EP overall data'!$A$5:$T$517,'EP overall data'!G$3,FALSE))</f>
        <v>2352</v>
      </c>
      <c r="P31" s="262">
        <f>IF(ISERROR(VLOOKUP($E31&amp;$E$6,'EP overall data'!$A$5:$T$517,'EP overall data'!H$3,FALSE)),0,VLOOKUP($E31&amp;$E$6,'EP overall data'!$A$5:$T$517,'EP overall data'!H$3,FALSE))</f>
        <v>0.10402016717526867</v>
      </c>
    </row>
    <row r="32" spans="2:16" x14ac:dyDescent="0.25">
      <c r="D32" s="58"/>
      <c r="E32" s="22" t="s">
        <v>27</v>
      </c>
      <c r="F32" s="14">
        <f>IF(F31="","",VLOOKUP($E31&amp;$E$6,'EP overall data'!$A$5:$T$517,'EP overall data'!M$3,FALSE))</f>
        <v>0.61199999999999999</v>
      </c>
      <c r="G32" s="15">
        <f>IF(F31="","",VLOOKUP($E31&amp;$E$6,'EP overall data'!$A$5:$T$517,'EP overall data'!N$3,FALSE))</f>
        <v>0.65100000000000002</v>
      </c>
      <c r="H32" s="15">
        <f>IF(H31="","",VLOOKUP($E31&amp;$E$6,'EP overall data'!$A$5:$T$517,'EP overall data'!O$3,FALSE))</f>
        <v>0.18</v>
      </c>
      <c r="I32" s="15">
        <f>IF(H31="","",VLOOKUP($E31&amp;$E$6,'EP overall data'!$A$5:$T$517,'EP overall data'!P$3,FALSE))</f>
        <v>0.21299999999999999</v>
      </c>
      <c r="J32" s="15">
        <f>IF(J31="","",VLOOKUP($E31&amp;$E$6,'EP overall data'!$A$5:$T$517,'EP overall data'!Q$3,FALSE))</f>
        <v>3.2000000000000001E-2</v>
      </c>
      <c r="K32" s="15">
        <f>IF(J31="","",VLOOKUP($E31&amp;$E$6,'EP overall data'!$A$5:$T$517,'EP overall data'!R$3,FALSE))</f>
        <v>4.8000000000000001E-2</v>
      </c>
      <c r="L32" s="15">
        <f>IF(L31="","",VLOOKUP($E31&amp;$E$6,'EP overall data'!$A$5:$T$517,'EP overall data'!S$3,FALSE))</f>
        <v>0.12</v>
      </c>
      <c r="M32" s="136">
        <f>IF(L31="","",VLOOKUP($E31&amp;$E$6,'EP overall data'!$A$5:$T$517,'EP overall data'!T$3,FALSE))</f>
        <v>0.14799999999999999</v>
      </c>
      <c r="N32" s="269"/>
      <c r="O32" s="273"/>
      <c r="P32" s="263"/>
    </row>
    <row r="33" spans="4:17" s="34" customFormat="1" ht="15.75" x14ac:dyDescent="0.2">
      <c r="D33" s="58"/>
      <c r="E33" s="35" t="s">
        <v>92</v>
      </c>
      <c r="F33" s="266">
        <f>IF(OR(ISERROR(VLOOKUP($E33&amp;$E$6,'EP overall data'!$A$5:$T$517,'EP overall data'!B$3,FALSE)),ISBLANK(VLOOKUP($E33&amp;$E$6,'EP overall data'!$A$5:$T$517,'EP overall data'!B$3,FALSE))),"",VLOOKUP($E33&amp;$E$6,'EP overall data'!$A$5:$T$517,'EP overall data'!B$3,FALSE))</f>
        <v>0.46907216494845361</v>
      </c>
      <c r="G33" s="267"/>
      <c r="H33" s="267">
        <f>IF(OR(ISERROR(VLOOKUP($E33&amp;$E$6,'EP overall data'!$A$5:$T$517,'EP overall data'!C$3,FALSE)),ISBLANK(VLOOKUP($E33&amp;$E$6,'EP overall data'!$A$5:$T$517,'EP overall data'!C$3,FALSE))),"",VLOOKUP($E33&amp;$E$6,'EP overall data'!$A$5:$T$517,'EP overall data'!C$3,FALSE))</f>
        <v>0.10257731958762886</v>
      </c>
      <c r="I33" s="267"/>
      <c r="J33" s="267">
        <f>IF(OR(ISERROR(VLOOKUP($E33&amp;$E$6,'EP overall data'!$A$5:$T$517,'EP overall data'!D$3,FALSE)),ISBLANK(VLOOKUP($E33&amp;$E$6,'EP overall data'!$A$5:$T$517,'EP overall data'!D$3,FALSE))),"",VLOOKUP($E33&amp;$E$6,'EP overall data'!$A$5:$T$517,'EP overall data'!D$3,FALSE))</f>
        <v>6.5979381443298971E-2</v>
      </c>
      <c r="K33" s="267"/>
      <c r="L33" s="267">
        <f>IF(OR(ISERROR(VLOOKUP($E33&amp;$E$6,'EP overall data'!$A$5:$T$517,'EP overall data'!E$3,FALSE)),ISBLANK(VLOOKUP($E33&amp;$E$6,'EP overall data'!$A$5:$T$517,'EP overall data'!E$3,FALSE))),"",VLOOKUP($E33&amp;$E$6,'EP overall data'!$A$5:$T$517,'EP overall data'!E$3,FALSE))</f>
        <v>0.36237113402061855</v>
      </c>
      <c r="M33" s="267"/>
      <c r="N33" s="268">
        <v>1</v>
      </c>
      <c r="O33" s="272">
        <f>IF(ISERROR(VLOOKUP($E33&amp;$E$6,'EP overall data'!$A$5:$T$517,'EP overall data'!G$3,FALSE)),0,VLOOKUP($E33&amp;$E$6,'EP overall data'!$A$5:$T$517,'EP overall data'!G$3,FALSE))</f>
        <v>1940</v>
      </c>
      <c r="P33" s="262">
        <f>IF(ISERROR(VLOOKUP($E33&amp;$E$6,'EP overall data'!$A$5:$T$517,'EP overall data'!H$3,FALSE)),0,VLOOKUP($E33&amp;$E$6,'EP overall data'!$A$5:$T$517,'EP overall data'!H$3,FALSE))</f>
        <v>8.8934527684309938E-3</v>
      </c>
    </row>
    <row r="34" spans="4:17" x14ac:dyDescent="0.25">
      <c r="D34" s="58"/>
      <c r="E34" s="22" t="s">
        <v>27</v>
      </c>
      <c r="F34" s="14">
        <f>IF(F33="","",VLOOKUP($E33&amp;$E$6,'EP overall data'!$A$5:$T$517,'EP overall data'!M$3,FALSE))</f>
        <v>0.44700000000000001</v>
      </c>
      <c r="G34" s="15">
        <f>IF(F33="","",VLOOKUP($E33&amp;$E$6,'EP overall data'!$A$5:$T$517,'EP overall data'!N$3,FALSE))</f>
        <v>0.49099999999999999</v>
      </c>
      <c r="H34" s="15">
        <f>IF(H33="","",VLOOKUP($E33&amp;$E$6,'EP overall data'!$A$5:$T$517,'EP overall data'!O$3,FALSE))</f>
        <v>0.09</v>
      </c>
      <c r="I34" s="15">
        <f>IF(H33="","",VLOOKUP($E33&amp;$E$6,'EP overall data'!$A$5:$T$517,'EP overall data'!P$3,FALSE))</f>
        <v>0.11700000000000001</v>
      </c>
      <c r="J34" s="15">
        <f>IF(J33="","",VLOOKUP($E33&amp;$E$6,'EP overall data'!$A$5:$T$517,'EP overall data'!Q$3,FALSE))</f>
        <v>5.6000000000000001E-2</v>
      </c>
      <c r="K34" s="15">
        <f>IF(J33="","",VLOOKUP($E33&amp;$E$6,'EP overall data'!$A$5:$T$517,'EP overall data'!R$3,FALSE))</f>
        <v>7.8E-2</v>
      </c>
      <c r="L34" s="15">
        <f>IF(L33="","",VLOOKUP($E33&amp;$E$6,'EP overall data'!$A$5:$T$517,'EP overall data'!S$3,FALSE))</f>
        <v>0.34100000000000003</v>
      </c>
      <c r="M34" s="136">
        <f>IF(L33="","",VLOOKUP($E33&amp;$E$6,'EP overall data'!$A$5:$T$517,'EP overall data'!T$3,FALSE))</f>
        <v>0.38400000000000001</v>
      </c>
      <c r="N34" s="269"/>
      <c r="O34" s="273"/>
      <c r="P34" s="263"/>
    </row>
    <row r="35" spans="4:17" s="34" customFormat="1" ht="15.75" x14ac:dyDescent="0.2">
      <c r="D35" s="58"/>
      <c r="E35" s="35" t="s">
        <v>4</v>
      </c>
      <c r="F35" s="266">
        <f>IF(OR(ISERROR(VLOOKUP($E35&amp;$E$6,'EP overall data'!$A$5:$T$517,'EP overall data'!B$3,FALSE)),ISBLANK(VLOOKUP($E35&amp;$E$6,'EP overall data'!$A$5:$T$517,'EP overall data'!B$3,FALSE))),"",VLOOKUP($E35&amp;$E$6,'EP overall data'!$A$5:$T$517,'EP overall data'!B$3,FALSE))</f>
        <v>0.62906432111540767</v>
      </c>
      <c r="G35" s="267"/>
      <c r="H35" s="267">
        <f>IF(OR(ISERROR(VLOOKUP($E35&amp;$E$6,'EP overall data'!$A$5:$T$517,'EP overall data'!C$3,FALSE)),ISBLANK(VLOOKUP($E35&amp;$E$6,'EP overall data'!$A$5:$T$517,'EP overall data'!C$3,FALSE))),"",VLOOKUP($E35&amp;$E$6,'EP overall data'!$A$5:$T$517,'EP overall data'!C$3,FALSE))</f>
        <v>0.27322858232122432</v>
      </c>
      <c r="I35" s="267"/>
      <c r="J35" s="267">
        <f>IF(OR(ISERROR(VLOOKUP($E35&amp;$E$6,'EP overall data'!$A$5:$T$517,'EP overall data'!D$3,FALSE)),ISBLANK(VLOOKUP($E35&amp;$E$6,'EP overall data'!$A$5:$T$517,'EP overall data'!D$3,FALSE))),"",VLOOKUP($E35&amp;$E$6,'EP overall data'!$A$5:$T$517,'EP overall data'!D$3,FALSE))</f>
        <v>3.6980556614563474E-2</v>
      </c>
      <c r="K35" s="267"/>
      <c r="L35" s="267">
        <f>IF(OR(ISERROR(VLOOKUP($E35&amp;$E$6,'EP overall data'!$A$5:$T$517,'EP overall data'!E$3,FALSE)),ISBLANK(VLOOKUP($E35&amp;$E$6,'EP overall data'!$A$5:$T$517,'EP overall data'!E$3,FALSE))),"",VLOOKUP($E35&amp;$E$6,'EP overall data'!$A$5:$T$517,'EP overall data'!E$3,FALSE))</f>
        <v>6.0726539948804531E-2</v>
      </c>
      <c r="M35" s="267"/>
      <c r="N35" s="268">
        <v>1</v>
      </c>
      <c r="O35" s="272">
        <f>IF(ISERROR(VLOOKUP($E35&amp;$E$6,'EP overall data'!$A$5:$T$517,'EP overall data'!G$3,FALSE)),0,VLOOKUP($E35&amp;$E$6,'EP overall data'!$A$5:$T$517,'EP overall data'!G$3,FALSE))</f>
        <v>73444</v>
      </c>
      <c r="P35" s="262">
        <f>IF(ISERROR(VLOOKUP($E35&amp;$E$6,'EP overall data'!$A$5:$T$517,'EP overall data'!H$3,FALSE)),0,VLOOKUP($E35&amp;$E$6,'EP overall data'!$A$5:$T$517,'EP overall data'!H$3,FALSE))</f>
        <v>0.24494478703570916</v>
      </c>
    </row>
    <row r="36" spans="4:17" x14ac:dyDescent="0.25">
      <c r="D36" s="58"/>
      <c r="E36" s="22" t="s">
        <v>27</v>
      </c>
      <c r="F36" s="14">
        <f>IF(F35="","",VLOOKUP($E35&amp;$E$6,'EP overall data'!$A$5:$T$517,'EP overall data'!M$3,FALSE))</f>
        <v>0.626</v>
      </c>
      <c r="G36" s="15">
        <f>IF(F35="","",VLOOKUP($E35&amp;$E$6,'EP overall data'!$A$5:$T$517,'EP overall data'!N$3,FALSE))</f>
        <v>0.63300000000000001</v>
      </c>
      <c r="H36" s="15">
        <f>IF(H35="","",VLOOKUP($E35&amp;$E$6,'EP overall data'!$A$5:$T$517,'EP overall data'!O$3,FALSE))</f>
        <v>0.27</v>
      </c>
      <c r="I36" s="15">
        <f>IF(H35="","",VLOOKUP($E35&amp;$E$6,'EP overall data'!$A$5:$T$517,'EP overall data'!P$3,FALSE))</f>
        <v>0.27600000000000002</v>
      </c>
      <c r="J36" s="15">
        <f>IF(J35="","",VLOOKUP($E35&amp;$E$6,'EP overall data'!$A$5:$T$517,'EP overall data'!Q$3,FALSE))</f>
        <v>3.5999999999999997E-2</v>
      </c>
      <c r="K36" s="15">
        <f>IF(J35="","",VLOOKUP($E35&amp;$E$6,'EP overall data'!$A$5:$T$517,'EP overall data'!R$3,FALSE))</f>
        <v>3.7999999999999999E-2</v>
      </c>
      <c r="L36" s="15">
        <f>IF(L35="","",VLOOKUP($E35&amp;$E$6,'EP overall data'!$A$5:$T$517,'EP overall data'!S$3,FALSE))</f>
        <v>5.8999999999999997E-2</v>
      </c>
      <c r="M36" s="136">
        <f>IF(L35="","",VLOOKUP($E35&amp;$E$6,'EP overall data'!$A$5:$T$517,'EP overall data'!T$3,FALSE))</f>
        <v>6.2E-2</v>
      </c>
      <c r="N36" s="269"/>
      <c r="O36" s="273"/>
      <c r="P36" s="263"/>
    </row>
    <row r="37" spans="4:17" s="34" customFormat="1" ht="15.75" x14ac:dyDescent="0.2">
      <c r="D37" s="58"/>
      <c r="E37" s="35" t="s">
        <v>94</v>
      </c>
      <c r="F37" s="266">
        <f>IF(OR(ISERROR(VLOOKUP($E37&amp;$E$6,'EP overall data'!$A$5:$T$517,'EP overall data'!B$3,FALSE)),ISBLANK(VLOOKUP($E37&amp;$E$6,'EP overall data'!$A$5:$T$517,'EP overall data'!B$3,FALSE))),"",VLOOKUP($E37&amp;$E$6,'EP overall data'!$A$5:$T$517,'EP overall data'!B$3,FALSE))</f>
        <v>0.58797327394209353</v>
      </c>
      <c r="G37" s="267"/>
      <c r="H37" s="267">
        <f>IF(OR(ISERROR(VLOOKUP($E37&amp;$E$6,'EP overall data'!$A$5:$T$517,'EP overall data'!C$3,FALSE)),ISBLANK(VLOOKUP($E37&amp;$E$6,'EP overall data'!$A$5:$T$517,'EP overall data'!C$3,FALSE))),"",VLOOKUP($E37&amp;$E$6,'EP overall data'!$A$5:$T$517,'EP overall data'!C$3,FALSE))</f>
        <v>0.27505567928730512</v>
      </c>
      <c r="I37" s="267"/>
      <c r="J37" s="267">
        <f>IF(OR(ISERROR(VLOOKUP($E37&amp;$E$6,'EP overall data'!$A$5:$T$517,'EP overall data'!D$3,FALSE)),ISBLANK(VLOOKUP($E37&amp;$E$6,'EP overall data'!$A$5:$T$517,'EP overall data'!D$3,FALSE))),"",VLOOKUP($E37&amp;$E$6,'EP overall data'!$A$5:$T$517,'EP overall data'!D$3,FALSE))</f>
        <v>6.347438752783964E-2</v>
      </c>
      <c r="K37" s="267"/>
      <c r="L37" s="267">
        <f>IF(OR(ISERROR(VLOOKUP($E37&amp;$E$6,'EP overall data'!$A$5:$T$517,'EP overall data'!E$3,FALSE)),ISBLANK(VLOOKUP($E37&amp;$E$6,'EP overall data'!$A$5:$T$517,'EP overall data'!E$3,FALSE))),"",VLOOKUP($E37&amp;$E$6,'EP overall data'!$A$5:$T$517,'EP overall data'!E$3,FALSE))</f>
        <v>7.3496659242761692E-2</v>
      </c>
      <c r="M37" s="267"/>
      <c r="N37" s="268">
        <v>1</v>
      </c>
      <c r="O37" s="272">
        <f>IF(ISERROR(VLOOKUP($E37&amp;$E$6,'EP overall data'!$A$5:$T$517,'EP overall data'!G$3,FALSE)),0,VLOOKUP($E37&amp;$E$6,'EP overall data'!$A$5:$T$517,'EP overall data'!G$3,FALSE))</f>
        <v>2694</v>
      </c>
      <c r="P37" s="262">
        <f>IF(ISERROR(VLOOKUP($E37&amp;$E$6,'EP overall data'!$A$5:$T$517,'EP overall data'!H$3,FALSE)),0,VLOOKUP($E37&amp;$E$6,'EP overall data'!$A$5:$T$517,'EP overall data'!H$3,FALSE))</f>
        <v>0.4604341138266963</v>
      </c>
    </row>
    <row r="38" spans="4:17" x14ac:dyDescent="0.25">
      <c r="D38" s="58"/>
      <c r="E38" s="22" t="s">
        <v>27</v>
      </c>
      <c r="F38" s="14">
        <f>IF(F37="","",VLOOKUP($E37&amp;$E$6,'EP overall data'!$A$5:$T$517,'EP overall data'!M$3,FALSE))</f>
        <v>0.56899999999999995</v>
      </c>
      <c r="G38" s="15">
        <f>IF(F37="","",VLOOKUP($E37&amp;$E$6,'EP overall data'!$A$5:$T$517,'EP overall data'!N$3,FALSE))</f>
        <v>0.60599999999999998</v>
      </c>
      <c r="H38" s="15">
        <f>IF(H37="","",VLOOKUP($E37&amp;$E$6,'EP overall data'!$A$5:$T$517,'EP overall data'!O$3,FALSE))</f>
        <v>0.25900000000000001</v>
      </c>
      <c r="I38" s="15">
        <f>IF(H37="","",VLOOKUP($E37&amp;$E$6,'EP overall data'!$A$5:$T$517,'EP overall data'!P$3,FALSE))</f>
        <v>0.29199999999999998</v>
      </c>
      <c r="J38" s="15">
        <f>IF(J37="","",VLOOKUP($E37&amp;$E$6,'EP overall data'!$A$5:$T$517,'EP overall data'!Q$3,FALSE))</f>
        <v>5.5E-2</v>
      </c>
      <c r="K38" s="15">
        <f>IF(J37="","",VLOOKUP($E37&amp;$E$6,'EP overall data'!$A$5:$T$517,'EP overall data'!R$3,FALSE))</f>
        <v>7.2999999999999995E-2</v>
      </c>
      <c r="L38" s="15">
        <f>IF(L37="","",VLOOKUP($E37&amp;$E$6,'EP overall data'!$A$5:$T$517,'EP overall data'!S$3,FALSE))</f>
        <v>6.4000000000000001E-2</v>
      </c>
      <c r="M38" s="136">
        <f>IF(L37="","",VLOOKUP($E37&amp;$E$6,'EP overall data'!$A$5:$T$517,'EP overall data'!T$3,FALSE))</f>
        <v>8.4000000000000005E-2</v>
      </c>
      <c r="N38" s="269"/>
      <c r="O38" s="273"/>
      <c r="P38" s="263"/>
    </row>
    <row r="39" spans="4:17" s="34" customFormat="1" ht="15.75" x14ac:dyDescent="0.25">
      <c r="D39" s="58"/>
      <c r="E39" s="35" t="s">
        <v>95</v>
      </c>
      <c r="F39" s="266">
        <f>IF(OR(ISERROR(VLOOKUP($E39&amp;$E$6,'EP overall data'!$A$5:$T$517,'EP overall data'!B$3,FALSE)),ISBLANK(VLOOKUP($E39&amp;$E$6,'EP overall data'!$A$5:$T$517,'EP overall data'!B$3,FALSE))),"",VLOOKUP($E39&amp;$E$6,'EP overall data'!$A$5:$T$517,'EP overall data'!B$3,FALSE))</f>
        <v>0.21855670103092784</v>
      </c>
      <c r="G39" s="267"/>
      <c r="H39" s="267">
        <f>IF(OR(ISERROR(VLOOKUP($E39&amp;$E$6,'EP overall data'!$A$5:$T$517,'EP overall data'!C$3,FALSE)),ISBLANK(VLOOKUP($E39&amp;$E$6,'EP overall data'!$A$5:$T$517,'EP overall data'!C$3,FALSE))),"",VLOOKUP($E39&amp;$E$6,'EP overall data'!$A$5:$T$517,'EP overall data'!C$3,FALSE))</f>
        <v>3.2989690721649485E-2</v>
      </c>
      <c r="I39" s="267"/>
      <c r="J39" s="267">
        <f>IF(OR(ISERROR(VLOOKUP($E39&amp;$E$6,'EP overall data'!$A$5:$T$517,'EP overall data'!D$3,FALSE)),ISBLANK(VLOOKUP($E39&amp;$E$6,'EP overall data'!$A$5:$T$517,'EP overall data'!D$3,FALSE))),"",VLOOKUP($E39&amp;$E$6,'EP overall data'!$A$5:$T$517,'EP overall data'!D$3,FALSE))</f>
        <v>0.10309278350515463</v>
      </c>
      <c r="K39" s="267"/>
      <c r="L39" s="267">
        <f>IF(OR(ISERROR(VLOOKUP($E39&amp;$E$6,'EP overall data'!$A$5:$T$517,'EP overall data'!E$3,FALSE)),ISBLANK(VLOOKUP($E39&amp;$E$6,'EP overall data'!$A$5:$T$517,'EP overall data'!E$3,FALSE))),"",VLOOKUP($E39&amp;$E$6,'EP overall data'!$A$5:$T$517,'EP overall data'!E$3,FALSE))</f>
        <v>0.64536082474226808</v>
      </c>
      <c r="M39" s="267"/>
      <c r="N39" s="268">
        <v>1</v>
      </c>
      <c r="O39" s="272">
        <f>IF(ISERROR(VLOOKUP($E39&amp;$E$6,'EP overall data'!$A$5:$T$517,'EP overall data'!G$3,FALSE)),0,VLOOKUP($E39&amp;$E$6,'EP overall data'!$A$5:$T$517,'EP overall data'!G$3,FALSE))</f>
        <v>485</v>
      </c>
      <c r="P39" s="262">
        <f>IF(ISERROR(VLOOKUP($E39&amp;$E$6,'EP overall data'!$A$5:$T$517,'EP overall data'!H$3,FALSE)),0,VLOOKUP($E39&amp;$E$6,'EP overall data'!$A$5:$T$517,'EP overall data'!H$3,FALSE))</f>
        <v>0.10977818017202354</v>
      </c>
      <c r="Q39" s="19"/>
    </row>
    <row r="40" spans="4:17" ht="15.75" x14ac:dyDescent="0.25">
      <c r="D40" s="58"/>
      <c r="E40" s="22" t="s">
        <v>27</v>
      </c>
      <c r="F40" s="14">
        <f>IF(F39="","",VLOOKUP($E39&amp;$E$6,'EP overall data'!$A$5:$T$517,'EP overall data'!M$3,FALSE))</f>
        <v>0.184</v>
      </c>
      <c r="G40" s="15">
        <f>IF(F39="","",VLOOKUP($E39&amp;$E$6,'EP overall data'!$A$5:$T$517,'EP overall data'!N$3,FALSE))</f>
        <v>0.25700000000000001</v>
      </c>
      <c r="H40" s="15">
        <f>IF(H39="","",VLOOKUP($E39&amp;$E$6,'EP overall data'!$A$5:$T$517,'EP overall data'!O$3,FALSE))</f>
        <v>0.02</v>
      </c>
      <c r="I40" s="15">
        <f>IF(H39="","",VLOOKUP($E39&amp;$E$6,'EP overall data'!$A$5:$T$517,'EP overall data'!P$3,FALSE))</f>
        <v>5.2999999999999999E-2</v>
      </c>
      <c r="J40" s="15">
        <f>IF(J39="","",VLOOKUP($E39&amp;$E$6,'EP overall data'!$A$5:$T$517,'EP overall data'!Q$3,FALSE))</f>
        <v>7.9000000000000001E-2</v>
      </c>
      <c r="K40" s="15">
        <f>IF(J39="","",VLOOKUP($E39&amp;$E$6,'EP overall data'!$A$5:$T$517,'EP overall data'!R$3,FALSE))</f>
        <v>0.13300000000000001</v>
      </c>
      <c r="L40" s="15">
        <f>IF(L39="","",VLOOKUP($E39&amp;$E$6,'EP overall data'!$A$5:$T$517,'EP overall data'!S$3,FALSE))</f>
        <v>0.60199999999999998</v>
      </c>
      <c r="M40" s="136">
        <f>IF(L39="","",VLOOKUP($E39&amp;$E$6,'EP overall data'!$A$5:$T$517,'EP overall data'!T$3,FALSE))</f>
        <v>0.68700000000000006</v>
      </c>
      <c r="N40" s="269"/>
      <c r="O40" s="273"/>
      <c r="P40" s="263"/>
      <c r="Q40" s="34"/>
    </row>
    <row r="41" spans="4:17" s="34" customFormat="1" ht="15.75" x14ac:dyDescent="0.25">
      <c r="D41" s="58"/>
      <c r="E41" s="35" t="s">
        <v>42</v>
      </c>
      <c r="F41" s="266">
        <f>IF(OR(ISERROR(VLOOKUP($E41&amp;$E$6,'EP overall data'!$A$5:$T$517,'EP overall data'!B$3,FALSE)),ISBLANK(VLOOKUP($E41&amp;$E$6,'EP overall data'!$A$5:$T$517,'EP overall data'!B$3,FALSE))),"",VLOOKUP($E41&amp;$E$6,'EP overall data'!$A$5:$T$517,'EP overall data'!B$3,FALSE))</f>
        <v>0.58269230769230773</v>
      </c>
      <c r="G41" s="267"/>
      <c r="H41" s="267">
        <f>IF(OR(ISERROR(VLOOKUP($E41&amp;$E$6,'EP overall data'!$A$5:$T$517,'EP overall data'!C$3,FALSE)),ISBLANK(VLOOKUP($E41&amp;$E$6,'EP overall data'!$A$5:$T$517,'EP overall data'!C$3,FALSE))),"",VLOOKUP($E41&amp;$E$6,'EP overall data'!$A$5:$T$517,'EP overall data'!C$3,FALSE))</f>
        <v>0.18846153846153846</v>
      </c>
      <c r="I41" s="267"/>
      <c r="J41" s="267">
        <f>IF(OR(ISERROR(VLOOKUP($E41&amp;$E$6,'EP overall data'!$A$5:$T$517,'EP overall data'!D$3,FALSE)),ISBLANK(VLOOKUP($E41&amp;$E$6,'EP overall data'!$A$5:$T$517,'EP overall data'!D$3,FALSE))),"",VLOOKUP($E41&amp;$E$6,'EP overall data'!$A$5:$T$517,'EP overall data'!D$3,FALSE))</f>
        <v>4.0384615384615387E-2</v>
      </c>
      <c r="K41" s="267"/>
      <c r="L41" s="267">
        <f>IF(OR(ISERROR(VLOOKUP($E41&amp;$E$6,'EP overall data'!$A$5:$T$517,'EP overall data'!E$3,FALSE)),ISBLANK(VLOOKUP($E41&amp;$E$6,'EP overall data'!$A$5:$T$517,'EP overall data'!E$3,FALSE))),"",VLOOKUP($E41&amp;$E$6,'EP overall data'!$A$5:$T$517,'EP overall data'!E$3,FALSE))</f>
        <v>0.18846153846153846</v>
      </c>
      <c r="M41" s="267"/>
      <c r="N41" s="268">
        <v>1</v>
      </c>
      <c r="O41" s="272">
        <f>IF(ISERROR(VLOOKUP($E41&amp;$E$6,'EP overall data'!$A$5:$T$517,'EP overall data'!G$3,FALSE)),0,VLOOKUP($E41&amp;$E$6,'EP overall data'!$A$5:$T$517,'EP overall data'!G$3,FALSE))</f>
        <v>520</v>
      </c>
      <c r="P41" s="262">
        <f>IF(ISERROR(VLOOKUP($E41&amp;$E$6,'EP overall data'!$A$5:$T$517,'EP overall data'!H$3,FALSE)),0,VLOOKUP($E41&amp;$E$6,'EP overall data'!$A$5:$T$517,'EP overall data'!H$3,FALSE))</f>
        <v>0.1341243229301006</v>
      </c>
      <c r="Q41" s="19"/>
    </row>
    <row r="42" spans="4:17" ht="15.75" x14ac:dyDescent="0.25">
      <c r="D42" s="58"/>
      <c r="E42" s="22" t="s">
        <v>27</v>
      </c>
      <c r="F42" s="14">
        <f>IF(F41="","",VLOOKUP($E41&amp;$E$6,'EP overall data'!$A$5:$T$517,'EP overall data'!M$3,FALSE))</f>
        <v>0.54</v>
      </c>
      <c r="G42" s="15">
        <f>IF(F41="","",VLOOKUP($E41&amp;$E$6,'EP overall data'!$A$5:$T$517,'EP overall data'!N$3,FALSE))</f>
        <v>0.624</v>
      </c>
      <c r="H42" s="15">
        <f>IF(H41="","",VLOOKUP($E41&amp;$E$6,'EP overall data'!$A$5:$T$517,'EP overall data'!O$3,FALSE))</f>
        <v>0.157</v>
      </c>
      <c r="I42" s="15">
        <f>IF(H41="","",VLOOKUP($E41&amp;$E$6,'EP overall data'!$A$5:$T$517,'EP overall data'!P$3,FALSE))</f>
        <v>0.224</v>
      </c>
      <c r="J42" s="15">
        <f>IF(J41="","",VLOOKUP($E41&amp;$E$6,'EP overall data'!$A$5:$T$517,'EP overall data'!Q$3,FALSE))</f>
        <v>2.7E-2</v>
      </c>
      <c r="K42" s="15">
        <f>IF(J41="","",VLOOKUP($E41&amp;$E$6,'EP overall data'!$A$5:$T$517,'EP overall data'!R$3,FALSE))</f>
        <v>6.0999999999999999E-2</v>
      </c>
      <c r="L42" s="15">
        <f>IF(L41="","",VLOOKUP($E41&amp;$E$6,'EP overall data'!$A$5:$T$517,'EP overall data'!S$3,FALSE))</f>
        <v>0.157</v>
      </c>
      <c r="M42" s="136">
        <f>IF(L41="","",VLOOKUP($E41&amp;$E$6,'EP overall data'!$A$5:$T$517,'EP overall data'!T$3,FALSE))</f>
        <v>0.224</v>
      </c>
      <c r="N42" s="269"/>
      <c r="O42" s="273"/>
      <c r="P42" s="263"/>
      <c r="Q42" s="34"/>
    </row>
    <row r="43" spans="4:17" s="34" customFormat="1" ht="15.75" x14ac:dyDescent="0.25">
      <c r="D43" s="58"/>
      <c r="E43" s="35" t="s">
        <v>372</v>
      </c>
      <c r="F43" s="266">
        <f>IF(OR(ISERROR(VLOOKUP($E43&amp;$E$6,'EP overall data'!$A$5:$T$517,'EP overall data'!B$3,FALSE)),ISBLANK(VLOOKUP($E43&amp;$E$6,'EP overall data'!$A$5:$T$517,'EP overall data'!B$3,FALSE))),"",VLOOKUP($E43&amp;$E$6,'EP overall data'!$A$5:$T$517,'EP overall data'!B$3,FALSE))</f>
        <v>0.67599067599067597</v>
      </c>
      <c r="G43" s="267"/>
      <c r="H43" s="267">
        <f>IF(OR(ISERROR(VLOOKUP($E43&amp;$E$6,'EP overall data'!$A$5:$T$517,'EP overall data'!C$3,FALSE)),ISBLANK(VLOOKUP($E43&amp;$E$6,'EP overall data'!$A$5:$T$517,'EP overall data'!C$3,FALSE))),"",VLOOKUP($E43&amp;$E$6,'EP overall data'!$A$5:$T$517,'EP overall data'!C$3,FALSE))</f>
        <v>0.12354312354312354</v>
      </c>
      <c r="I43" s="267"/>
      <c r="J43" s="267">
        <f>IF(OR(ISERROR(VLOOKUP($E43&amp;$E$6,'EP overall data'!$A$5:$T$517,'EP overall data'!D$3,FALSE)),ISBLANK(VLOOKUP($E43&amp;$E$6,'EP overall data'!$A$5:$T$517,'EP overall data'!D$3,FALSE))),"",VLOOKUP($E43&amp;$E$6,'EP overall data'!$A$5:$T$517,'EP overall data'!D$3,FALSE))</f>
        <v>3.787878787878788E-2</v>
      </c>
      <c r="K43" s="267"/>
      <c r="L43" s="267">
        <f>IF(OR(ISERROR(VLOOKUP($E43&amp;$E$6,'EP overall data'!$A$5:$T$517,'EP overall data'!E$3,FALSE)),ISBLANK(VLOOKUP($E43&amp;$E$6,'EP overall data'!$A$5:$T$517,'EP overall data'!E$3,FALSE))),"",VLOOKUP($E43&amp;$E$6,'EP overall data'!$A$5:$T$517,'EP overall data'!E$3,FALSE))</f>
        <v>0.16258741258741258</v>
      </c>
      <c r="M43" s="267"/>
      <c r="N43" s="268">
        <v>1</v>
      </c>
      <c r="O43" s="272">
        <f>IF(ISERROR(VLOOKUP($E43&amp;$E$6,'EP overall data'!$A$5:$T$517,'EP overall data'!G$3,FALSE)),0,VLOOKUP($E43&amp;$E$6,'EP overall data'!$A$5:$T$517,'EP overall data'!G$3,FALSE))</f>
        <v>1716</v>
      </c>
      <c r="P43" s="262">
        <f>IF(ISERROR(VLOOKUP($E43&amp;$E$6,'EP overall data'!$A$5:$T$517,'EP overall data'!H$3,FALSE)),0,VLOOKUP($E43&amp;$E$6,'EP overall data'!$A$5:$T$517,'EP overall data'!H$3,FALSE))</f>
        <v>0.10410094637223975</v>
      </c>
      <c r="Q43" s="19"/>
    </row>
    <row r="44" spans="4:17" ht="15.75" x14ac:dyDescent="0.25">
      <c r="D44" s="58"/>
      <c r="E44" s="25" t="s">
        <v>27</v>
      </c>
      <c r="F44" s="14">
        <f>IF(F43="","",VLOOKUP($E43&amp;$E$6,'EP overall data'!$A$5:$T$517,'EP overall data'!M$3,FALSE))</f>
        <v>0.65300000000000002</v>
      </c>
      <c r="G44" s="15">
        <f>IF(F43="","",VLOOKUP($E43&amp;$E$6,'EP overall data'!$A$5:$T$517,'EP overall data'!N$3,FALSE))</f>
        <v>0.69799999999999995</v>
      </c>
      <c r="H44" s="15">
        <f>IF(H43="","",VLOOKUP($E43&amp;$E$6,'EP overall data'!$A$5:$T$517,'EP overall data'!O$3,FALSE))</f>
        <v>0.109</v>
      </c>
      <c r="I44" s="15">
        <f>IF(H43="","",VLOOKUP($E43&amp;$E$6,'EP overall data'!$A$5:$T$517,'EP overall data'!P$3,FALSE))</f>
        <v>0.14000000000000001</v>
      </c>
      <c r="J44" s="15">
        <f>IF(J43="","",VLOOKUP($E43&amp;$E$6,'EP overall data'!$A$5:$T$517,'EP overall data'!Q$3,FALSE))</f>
        <v>0.03</v>
      </c>
      <c r="K44" s="15">
        <f>IF(J43="","",VLOOKUP($E43&amp;$E$6,'EP overall data'!$A$5:$T$517,'EP overall data'!R$3,FALSE))</f>
        <v>4.8000000000000001E-2</v>
      </c>
      <c r="L44" s="15">
        <f>IF(L43="","",VLOOKUP($E43&amp;$E$6,'EP overall data'!$A$5:$T$517,'EP overall data'!S$3,FALSE))</f>
        <v>0.14599999999999999</v>
      </c>
      <c r="M44" s="15">
        <f>IF(L43="","",VLOOKUP($E43&amp;$E$6,'EP overall data'!$A$5:$T$517,'EP overall data'!T$3,FALSE))</f>
        <v>0.18099999999999999</v>
      </c>
      <c r="N44" s="269"/>
      <c r="O44" s="273"/>
      <c r="P44" s="263"/>
      <c r="Q44" s="34"/>
    </row>
    <row r="45" spans="4:17" s="34" customFormat="1" ht="15.75" x14ac:dyDescent="0.25">
      <c r="D45" s="58"/>
      <c r="E45" s="35" t="s">
        <v>96</v>
      </c>
      <c r="F45" s="266">
        <f>IF(OR(ISERROR(VLOOKUP($E45&amp;$E$6,'EP overall data'!$A$5:$T$517,'EP overall data'!B$3,FALSE)),ISBLANK(VLOOKUP($E45&amp;$E$6,'EP overall data'!$A$5:$T$517,'EP overall data'!B$3,FALSE))),"",VLOOKUP($E45&amp;$E$6,'EP overall data'!$A$5:$T$517,'EP overall data'!B$3,FALSE))</f>
        <v>0.53872053872053871</v>
      </c>
      <c r="G45" s="267"/>
      <c r="H45" s="267">
        <f>IF(OR(ISERROR(VLOOKUP($E45&amp;$E$6,'EP overall data'!$A$5:$T$517,'EP overall data'!C$3,FALSE)),ISBLANK(VLOOKUP($E45&amp;$E$6,'EP overall data'!$A$5:$T$517,'EP overall data'!C$3,FALSE))),"",VLOOKUP($E45&amp;$E$6,'EP overall data'!$A$5:$T$517,'EP overall data'!C$3,FALSE))</f>
        <v>0.16835016835016836</v>
      </c>
      <c r="I45" s="267"/>
      <c r="J45" s="267">
        <f>IF(OR(ISERROR(VLOOKUP($E45&amp;$E$6,'EP overall data'!$A$5:$T$517,'EP overall data'!D$3,FALSE)),ISBLANK(VLOOKUP($E45&amp;$E$6,'EP overall data'!$A$5:$T$517,'EP overall data'!D$3,FALSE))),"",VLOOKUP($E45&amp;$E$6,'EP overall data'!$A$5:$T$517,'EP overall data'!D$3,FALSE))</f>
        <v>4.0404040404040407E-2</v>
      </c>
      <c r="K45" s="267"/>
      <c r="L45" s="267">
        <f>IF(OR(ISERROR(VLOOKUP($E45&amp;$E$6,'EP overall data'!$A$5:$T$517,'EP overall data'!E$3,FALSE)),ISBLANK(VLOOKUP($E45&amp;$E$6,'EP overall data'!$A$5:$T$517,'EP overall data'!E$3,FALSE))),"",VLOOKUP($E45&amp;$E$6,'EP overall data'!$A$5:$T$517,'EP overall data'!E$3,FALSE))</f>
        <v>0.25252525252525254</v>
      </c>
      <c r="M45" s="267"/>
      <c r="N45" s="268">
        <v>1</v>
      </c>
      <c r="O45" s="272">
        <f>IF(ISERROR(VLOOKUP($E45&amp;$E$6,'EP overall data'!$A$5:$T$517,'EP overall data'!G$3,FALSE)),0,VLOOKUP($E45&amp;$E$6,'EP overall data'!$A$5:$T$517,'EP overall data'!G$3,FALSE))</f>
        <v>297</v>
      </c>
      <c r="P45" s="262">
        <f>IF(ISERROR(VLOOKUP($E45&amp;$E$6,'EP overall data'!$A$5:$T$517,'EP overall data'!H$3,FALSE)),0,VLOOKUP($E45&amp;$E$6,'EP overall data'!$A$5:$T$517,'EP overall data'!H$3,FALSE))</f>
        <v>0.15976331360946747</v>
      </c>
      <c r="Q45" s="19"/>
    </row>
    <row r="46" spans="4:17" ht="15.75" x14ac:dyDescent="0.25">
      <c r="D46" s="58"/>
      <c r="E46" s="22" t="s">
        <v>27</v>
      </c>
      <c r="F46" s="14">
        <f>IF(F45="","",VLOOKUP($E45&amp;$E$6,'EP overall data'!$A$5:$T$517,'EP overall data'!M$3,FALSE))</f>
        <v>0.48199999999999998</v>
      </c>
      <c r="G46" s="15">
        <f>IF(F45="","",VLOOKUP($E45&amp;$E$6,'EP overall data'!$A$5:$T$517,'EP overall data'!N$3,FALSE))</f>
        <v>0.59499999999999997</v>
      </c>
      <c r="H46" s="15">
        <f>IF(H45="","",VLOOKUP($E45&amp;$E$6,'EP overall data'!$A$5:$T$517,'EP overall data'!O$3,FALSE))</f>
        <v>0.13</v>
      </c>
      <c r="I46" s="15">
        <f>IF(H45="","",VLOOKUP($E45&amp;$E$6,'EP overall data'!$A$5:$T$517,'EP overall data'!P$3,FALSE))</f>
        <v>0.215</v>
      </c>
      <c r="J46" s="15">
        <f>IF(J45="","",VLOOKUP($E45&amp;$E$6,'EP overall data'!$A$5:$T$517,'EP overall data'!Q$3,FALSE))</f>
        <v>2.3E-2</v>
      </c>
      <c r="K46" s="15">
        <f>IF(J45="","",VLOOKUP($E45&amp;$E$6,'EP overall data'!$A$5:$T$517,'EP overall data'!R$3,FALSE))</f>
        <v>6.9000000000000006E-2</v>
      </c>
      <c r="L46" s="15">
        <f>IF(L45="","",VLOOKUP($E45&amp;$E$6,'EP overall data'!$A$5:$T$517,'EP overall data'!S$3,FALSE))</f>
        <v>0.20599999999999999</v>
      </c>
      <c r="M46" s="15">
        <f>IF(L45="","",VLOOKUP($E45&amp;$E$6,'EP overall data'!$A$5:$T$517,'EP overall data'!T$3,FALSE))</f>
        <v>0.30499999999999999</v>
      </c>
      <c r="N46" s="269"/>
      <c r="O46" s="273"/>
      <c r="P46" s="263"/>
      <c r="Q46" s="34"/>
    </row>
    <row r="47" spans="4:17" s="34" customFormat="1" ht="15.75" x14ac:dyDescent="0.25">
      <c r="D47" s="58"/>
      <c r="E47" s="35" t="s">
        <v>44</v>
      </c>
      <c r="F47" s="266">
        <f>IF(OR(ISERROR(VLOOKUP($E47&amp;$E$6,'EP overall data'!$A$5:$T$517,'EP overall data'!B$3,FALSE)),ISBLANK(VLOOKUP($E47&amp;$E$6,'EP overall data'!$A$5:$T$517,'EP overall data'!B$3,FALSE))),"",VLOOKUP($E47&amp;$E$6,'EP overall data'!$A$5:$T$517,'EP overall data'!B$3,FALSE))</f>
        <v>0.51153212520593083</v>
      </c>
      <c r="G47" s="267"/>
      <c r="H47" s="267">
        <f>IF(OR(ISERROR(VLOOKUP($E47&amp;$E$6,'EP overall data'!$A$5:$T$517,'EP overall data'!C$3,FALSE)),ISBLANK(VLOOKUP($E47&amp;$E$6,'EP overall data'!$A$5:$T$517,'EP overall data'!C$3,FALSE))),"",VLOOKUP($E47&amp;$E$6,'EP overall data'!$A$5:$T$517,'EP overall data'!C$3,FALSE))</f>
        <v>8.4019769357495888E-2</v>
      </c>
      <c r="I47" s="267"/>
      <c r="J47" s="267">
        <f>IF(OR(ISERROR(VLOOKUP($E47&amp;$E$6,'EP overall data'!$A$5:$T$517,'EP overall data'!D$3,FALSE)),ISBLANK(VLOOKUP($E47&amp;$E$6,'EP overall data'!$A$5:$T$517,'EP overall data'!D$3,FALSE))),"",VLOOKUP($E47&amp;$E$6,'EP overall data'!$A$5:$T$517,'EP overall data'!D$3,FALSE))</f>
        <v>7.0840197693574955E-2</v>
      </c>
      <c r="K47" s="267"/>
      <c r="L47" s="267">
        <f>IF(OR(ISERROR(VLOOKUP($E47&amp;$E$6,'EP overall data'!$A$5:$T$517,'EP overall data'!E$3,FALSE)),ISBLANK(VLOOKUP($E47&amp;$E$6,'EP overall data'!$A$5:$T$517,'EP overall data'!E$3,FALSE))),"",VLOOKUP($E47&amp;$E$6,'EP overall data'!$A$5:$T$517,'EP overall data'!E$3,FALSE))</f>
        <v>0.33360790774299837</v>
      </c>
      <c r="M47" s="267"/>
      <c r="N47" s="268">
        <v>1</v>
      </c>
      <c r="O47" s="272">
        <f>IF(ISERROR(VLOOKUP($E47&amp;$E$6,'EP overall data'!$A$5:$T$517,'EP overall data'!G$3,FALSE)),0,VLOOKUP($E47&amp;$E$6,'EP overall data'!$A$5:$T$517,'EP overall data'!G$3,FALSE))</f>
        <v>1214</v>
      </c>
      <c r="P47" s="262">
        <f>IF(ISERROR(VLOOKUP($E47&amp;$E$6,'EP overall data'!$A$5:$T$517,'EP overall data'!H$3,FALSE)),0,VLOOKUP($E47&amp;$E$6,'EP overall data'!$A$5:$T$517,'EP overall data'!H$3,FALSE))</f>
        <v>5.7842576710501241E-2</v>
      </c>
      <c r="Q47" s="19"/>
    </row>
    <row r="48" spans="4:17" x14ac:dyDescent="0.25">
      <c r="D48" s="58"/>
      <c r="E48" s="22" t="s">
        <v>27</v>
      </c>
      <c r="F48" s="14">
        <f>IF(F47="","",VLOOKUP($E47&amp;$E$6,'EP overall data'!$A$5:$T$517,'EP overall data'!M$3,FALSE))</f>
        <v>0.48299999999999998</v>
      </c>
      <c r="G48" s="15">
        <f>IF(F47="","",VLOOKUP($E47&amp;$E$6,'EP overall data'!$A$5:$T$517,'EP overall data'!N$3,FALSE))</f>
        <v>0.54</v>
      </c>
      <c r="H48" s="15">
        <f>IF(H47="","",VLOOKUP($E47&amp;$E$6,'EP overall data'!$A$5:$T$517,'EP overall data'!O$3,FALSE))</f>
        <v>7.0000000000000007E-2</v>
      </c>
      <c r="I48" s="15">
        <f>IF(H47="","",VLOOKUP($E47&amp;$E$6,'EP overall data'!$A$5:$T$517,'EP overall data'!P$3,FALSE))</f>
        <v>0.10100000000000001</v>
      </c>
      <c r="J48" s="15">
        <f>IF(J47="","",VLOOKUP($E47&amp;$E$6,'EP overall data'!$A$5:$T$517,'EP overall data'!Q$3,FALSE))</f>
        <v>5.8000000000000003E-2</v>
      </c>
      <c r="K48" s="15">
        <f>IF(J47="","",VLOOKUP($E47&amp;$E$6,'EP overall data'!$A$5:$T$517,'EP overall data'!R$3,FALSE))</f>
        <v>8.6999999999999994E-2</v>
      </c>
      <c r="L48" s="15">
        <f>IF(L47="","",VLOOKUP($E47&amp;$E$6,'EP overall data'!$A$5:$T$517,'EP overall data'!S$3,FALSE))</f>
        <v>0.308</v>
      </c>
      <c r="M48" s="15">
        <f>IF(L47="","",VLOOKUP($E47&amp;$E$6,'EP overall data'!$A$5:$T$517,'EP overall data'!T$3,FALSE))</f>
        <v>0.36099999999999999</v>
      </c>
      <c r="N48" s="269"/>
      <c r="O48" s="273"/>
      <c r="P48" s="263"/>
    </row>
    <row r="49" spans="4:16" s="34" customFormat="1" ht="15.75" x14ac:dyDescent="0.2">
      <c r="D49" s="58"/>
      <c r="E49" s="35" t="s">
        <v>43</v>
      </c>
      <c r="F49" s="266">
        <f>IF(OR(ISERROR(VLOOKUP($E49&amp;$E$6,'EP overall data'!$A$5:$T$517,'EP overall data'!B$3,FALSE)),ISBLANK(VLOOKUP($E49&amp;$E$6,'EP overall data'!$A$5:$T$517,'EP overall data'!B$3,FALSE))),"",VLOOKUP($E49&amp;$E$6,'EP overall data'!$A$5:$T$517,'EP overall data'!B$3,FALSE))</f>
        <v>0.55270655270655267</v>
      </c>
      <c r="G49" s="267"/>
      <c r="H49" s="267">
        <f>IF(OR(ISERROR(VLOOKUP($E49&amp;$E$6,'EP overall data'!$A$5:$T$517,'EP overall data'!C$3,FALSE)),ISBLANK(VLOOKUP($E49&amp;$E$6,'EP overall data'!$A$5:$T$517,'EP overall data'!C$3,FALSE))),"",VLOOKUP($E49&amp;$E$6,'EP overall data'!$A$5:$T$517,'EP overall data'!C$3,FALSE))</f>
        <v>0.11585944919278253</v>
      </c>
      <c r="I49" s="267"/>
      <c r="J49" s="267">
        <f>IF(OR(ISERROR(VLOOKUP($E49&amp;$E$6,'EP overall data'!$A$5:$T$517,'EP overall data'!D$3,FALSE)),ISBLANK(VLOOKUP($E49&amp;$E$6,'EP overall data'!$A$5:$T$517,'EP overall data'!D$3,FALSE))),"",VLOOKUP($E49&amp;$E$6,'EP overall data'!$A$5:$T$517,'EP overall data'!D$3,FALSE))</f>
        <v>5.3181386514719847E-2</v>
      </c>
      <c r="K49" s="267"/>
      <c r="L49" s="267">
        <f>IF(OR(ISERROR(VLOOKUP($E49&amp;$E$6,'EP overall data'!$A$5:$T$517,'EP overall data'!E$3,FALSE)),ISBLANK(VLOOKUP($E49&amp;$E$6,'EP overall data'!$A$5:$T$517,'EP overall data'!E$3,FALSE))),"",VLOOKUP($E49&amp;$E$6,'EP overall data'!$A$5:$T$517,'EP overall data'!E$3,FALSE))</f>
        <v>0.27825261158594494</v>
      </c>
      <c r="M49" s="267"/>
      <c r="N49" s="268">
        <v>1</v>
      </c>
      <c r="O49" s="272">
        <f>IF(ISERROR(VLOOKUP($E49&amp;$E$6,'EP overall data'!$A$5:$T$517,'EP overall data'!G$3,FALSE)),0,VLOOKUP($E49&amp;$E$6,'EP overall data'!$A$5:$T$517,'EP overall data'!G$3,FALSE))</f>
        <v>1053</v>
      </c>
      <c r="P49" s="262">
        <f>IF(ISERROR(VLOOKUP($E49&amp;$E$6,'EP overall data'!$A$5:$T$517,'EP overall data'!H$3,FALSE)),0,VLOOKUP($E49&amp;$E$6,'EP overall data'!$A$5:$T$517,'EP overall data'!H$3,FALSE))</f>
        <v>6.586189642231674E-2</v>
      </c>
    </row>
    <row r="50" spans="4:16" x14ac:dyDescent="0.25">
      <c r="D50" s="58"/>
      <c r="E50" s="22" t="s">
        <v>27</v>
      </c>
      <c r="F50" s="14">
        <f>IF(F49="","",VLOOKUP($E49&amp;$E$6,'EP overall data'!$A$5:$T$517,'EP overall data'!M$3,FALSE))</f>
        <v>0.52300000000000002</v>
      </c>
      <c r="G50" s="15">
        <f>IF(F49="","",VLOOKUP($E49&amp;$E$6,'EP overall data'!$A$5:$T$517,'EP overall data'!N$3,FALSE))</f>
        <v>0.58199999999999996</v>
      </c>
      <c r="H50" s="15">
        <f>IF(H49="","",VLOOKUP($E49&amp;$E$6,'EP overall data'!$A$5:$T$517,'EP overall data'!O$3,FALSE))</f>
        <v>9.8000000000000004E-2</v>
      </c>
      <c r="I50" s="15">
        <f>IF(H49="","",VLOOKUP($E49&amp;$E$6,'EP overall data'!$A$5:$T$517,'EP overall data'!P$3,FALSE))</f>
        <v>0.13700000000000001</v>
      </c>
      <c r="J50" s="15">
        <f>IF(J49="","",VLOOKUP($E49&amp;$E$6,'EP overall data'!$A$5:$T$517,'EP overall data'!Q$3,FALSE))</f>
        <v>4.1000000000000002E-2</v>
      </c>
      <c r="K50" s="15">
        <f>IF(J49="","",VLOOKUP($E49&amp;$E$6,'EP overall data'!$A$5:$T$517,'EP overall data'!R$3,FALSE))</f>
        <v>6.8000000000000005E-2</v>
      </c>
      <c r="L50" s="15">
        <f>IF(L49="","",VLOOKUP($E49&amp;$E$6,'EP overall data'!$A$5:$T$517,'EP overall data'!S$3,FALSE))</f>
        <v>0.252</v>
      </c>
      <c r="M50" s="15">
        <f>IF(L49="","",VLOOKUP($E49&amp;$E$6,'EP overall data'!$A$5:$T$517,'EP overall data'!T$3,FALSE))</f>
        <v>0.30599999999999999</v>
      </c>
      <c r="N50" s="269"/>
      <c r="O50" s="273"/>
      <c r="P50" s="263"/>
    </row>
    <row r="51" spans="4:16" s="34" customFormat="1" ht="15.75" x14ac:dyDescent="0.2">
      <c r="D51" s="58"/>
      <c r="E51" s="35" t="s">
        <v>98</v>
      </c>
      <c r="F51" s="266">
        <f>IF(OR(ISERROR(VLOOKUP($E51&amp;$E$6,'EP overall data'!$A$5:$T$517,'EP overall data'!B$3,FALSE)),ISBLANK(VLOOKUP($E51&amp;$E$6,'EP overall data'!$A$5:$T$517,'EP overall data'!B$3,FALSE))),"",VLOOKUP($E51&amp;$E$6,'EP overall data'!$A$5:$T$517,'EP overall data'!B$3,FALSE))</f>
        <v>0.52380952380952384</v>
      </c>
      <c r="G51" s="267"/>
      <c r="H51" s="267">
        <f>IF(OR(ISERROR(VLOOKUP($E51&amp;$E$6,'EP overall data'!$A$5:$T$517,'EP overall data'!C$3,FALSE)),ISBLANK(VLOOKUP($E51&amp;$E$6,'EP overall data'!$A$5:$T$517,'EP overall data'!C$3,FALSE))),"",VLOOKUP($E51&amp;$E$6,'EP overall data'!$A$5:$T$517,'EP overall data'!C$3,FALSE))</f>
        <v>0.11564625850340136</v>
      </c>
      <c r="I51" s="267"/>
      <c r="J51" s="267">
        <f>IF(OR(ISERROR(VLOOKUP($E51&amp;$E$6,'EP overall data'!$A$5:$T$517,'EP overall data'!D$3,FALSE)),ISBLANK(VLOOKUP($E51&amp;$E$6,'EP overall data'!$A$5:$T$517,'EP overall data'!D$3,FALSE))),"",VLOOKUP($E51&amp;$E$6,'EP overall data'!$A$5:$T$517,'EP overall data'!D$3,FALSE))</f>
        <v>6.8027210884353748E-2</v>
      </c>
      <c r="K51" s="267"/>
      <c r="L51" s="267">
        <f>IF(OR(ISERROR(VLOOKUP($E51&amp;$E$6,'EP overall data'!$A$5:$T$517,'EP overall data'!E$3,FALSE)),ISBLANK(VLOOKUP($E51&amp;$E$6,'EP overall data'!$A$5:$T$517,'EP overall data'!E$3,FALSE))),"",VLOOKUP($E51&amp;$E$6,'EP overall data'!$A$5:$T$517,'EP overall data'!E$3,FALSE))</f>
        <v>0.29251700680272108</v>
      </c>
      <c r="M51" s="267"/>
      <c r="N51" s="268">
        <v>1</v>
      </c>
      <c r="O51" s="272">
        <f>IF(ISERROR(VLOOKUP($E51&amp;$E$6,'EP overall data'!$A$5:$T$517,'EP overall data'!G$3,FALSE)),0,VLOOKUP($E51&amp;$E$6,'EP overall data'!$A$5:$T$517,'EP overall data'!G$3,FALSE))</f>
        <v>147</v>
      </c>
      <c r="P51" s="262">
        <f>IF(ISERROR(VLOOKUP($E51&amp;$E$6,'EP overall data'!$A$5:$T$517,'EP overall data'!H$3,FALSE)),0,VLOOKUP($E51&amp;$E$6,'EP overall data'!$A$5:$T$517,'EP overall data'!H$3,FALSE))</f>
        <v>4.6592709984152138E-2</v>
      </c>
    </row>
    <row r="52" spans="4:16" x14ac:dyDescent="0.25">
      <c r="D52" s="58"/>
      <c r="E52" s="22" t="s">
        <v>27</v>
      </c>
      <c r="F52" s="14">
        <f>IF(F51="","",VLOOKUP($E51&amp;$E$6,'EP overall data'!$A$5:$T$517,'EP overall data'!M$3,FALSE))</f>
        <v>0.443</v>
      </c>
      <c r="G52" s="15">
        <f>IF(F51="","",VLOOKUP($E51&amp;$E$6,'EP overall data'!$A$5:$T$517,'EP overall data'!N$3,FALSE))</f>
        <v>0.60299999999999998</v>
      </c>
      <c r="H52" s="15">
        <f>IF(H51="","",VLOOKUP($E51&amp;$E$6,'EP overall data'!$A$5:$T$517,'EP overall data'!O$3,FALSE))</f>
        <v>7.2999999999999995E-2</v>
      </c>
      <c r="I52" s="15">
        <f>IF(H51="","",VLOOKUP($E51&amp;$E$6,'EP overall data'!$A$5:$T$517,'EP overall data'!P$3,FALSE))</f>
        <v>0.17699999999999999</v>
      </c>
      <c r="J52" s="15">
        <f>IF(J51="","",VLOOKUP($E51&amp;$E$6,'EP overall data'!$A$5:$T$517,'EP overall data'!Q$3,FALSE))</f>
        <v>3.6999999999999998E-2</v>
      </c>
      <c r="K52" s="15">
        <f>IF(J51="","",VLOOKUP($E51&amp;$E$6,'EP overall data'!$A$5:$T$517,'EP overall data'!R$3,FALSE))</f>
        <v>0.121</v>
      </c>
      <c r="L52" s="15">
        <f>IF(L51="","",VLOOKUP($E51&amp;$E$6,'EP overall data'!$A$5:$T$517,'EP overall data'!S$3,FALSE))</f>
        <v>0.22500000000000001</v>
      </c>
      <c r="M52" s="15">
        <f>IF(L51="","",VLOOKUP($E51&amp;$E$6,'EP overall data'!$A$5:$T$517,'EP overall data'!T$3,FALSE))</f>
        <v>0.371</v>
      </c>
      <c r="N52" s="269"/>
      <c r="O52" s="273"/>
      <c r="P52" s="263"/>
    </row>
    <row r="53" spans="4:16" s="34" customFormat="1" ht="15.75" x14ac:dyDescent="0.2">
      <c r="D53" s="58"/>
      <c r="E53" s="35" t="s">
        <v>45</v>
      </c>
      <c r="F53" s="266">
        <f>IF(OR(ISERROR(VLOOKUP($E53&amp;$E$6,'EP overall data'!$A$5:$T$517,'EP overall data'!B$3,FALSE)),ISBLANK(VLOOKUP($E53&amp;$E$6,'EP overall data'!$A$5:$T$517,'EP overall data'!B$3,FALSE))),"",VLOOKUP($E53&amp;$E$6,'EP overall data'!$A$5:$T$517,'EP overall data'!B$3,FALSE))</f>
        <v>0.53802816901408446</v>
      </c>
      <c r="G53" s="267"/>
      <c r="H53" s="267">
        <f>IF(OR(ISERROR(VLOOKUP($E53&amp;$E$6,'EP overall data'!$A$5:$T$517,'EP overall data'!C$3,FALSE)),ISBLANK(VLOOKUP($E53&amp;$E$6,'EP overall data'!$A$5:$T$517,'EP overall data'!C$3,FALSE))),"",VLOOKUP($E53&amp;$E$6,'EP overall data'!$A$5:$T$517,'EP overall data'!C$3,FALSE))</f>
        <v>0.10422535211267606</v>
      </c>
      <c r="I53" s="267"/>
      <c r="J53" s="267">
        <f>IF(OR(ISERROR(VLOOKUP($E53&amp;$E$6,'EP overall data'!$A$5:$T$517,'EP overall data'!D$3,FALSE)),ISBLANK(VLOOKUP($E53&amp;$E$6,'EP overall data'!$A$5:$T$517,'EP overall data'!D$3,FALSE))),"",VLOOKUP($E53&amp;$E$6,'EP overall data'!$A$5:$T$517,'EP overall data'!D$3,FALSE))</f>
        <v>5.9154929577464786E-2</v>
      </c>
      <c r="K53" s="267"/>
      <c r="L53" s="267">
        <f>IF(OR(ISERROR(VLOOKUP($E53&amp;$E$6,'EP overall data'!$A$5:$T$517,'EP overall data'!E$3,FALSE)),ISBLANK(VLOOKUP($E53&amp;$E$6,'EP overall data'!$A$5:$T$517,'EP overall data'!E$3,FALSE))),"",VLOOKUP($E53&amp;$E$6,'EP overall data'!$A$5:$T$517,'EP overall data'!E$3,FALSE))</f>
        <v>0.29859154929577464</v>
      </c>
      <c r="M53" s="267"/>
      <c r="N53" s="268">
        <v>1</v>
      </c>
      <c r="O53" s="272">
        <f>IF(ISERROR(VLOOKUP($E53&amp;$E$6,'EP overall data'!$A$5:$T$517,'EP overall data'!G$3,FALSE)),0,VLOOKUP($E53&amp;$E$6,'EP overall data'!$A$5:$T$517,'EP overall data'!G$3,FALSE))</f>
        <v>355</v>
      </c>
      <c r="P53" s="262">
        <f>IF(ISERROR(VLOOKUP($E53&amp;$E$6,'EP overall data'!$A$5:$T$517,'EP overall data'!H$3,FALSE)),0,VLOOKUP($E53&amp;$E$6,'EP overall data'!$A$5:$T$517,'EP overall data'!H$3,FALSE))</f>
        <v>6.8453528731199378E-2</v>
      </c>
    </row>
    <row r="54" spans="4:16" x14ac:dyDescent="0.25">
      <c r="D54" s="58"/>
      <c r="E54" s="22" t="s">
        <v>27</v>
      </c>
      <c r="F54" s="14">
        <f>IF(F53="","",VLOOKUP($E53&amp;$E$6,'EP overall data'!$A$5:$T$517,'EP overall data'!M$3,FALSE))</f>
        <v>0.48599999999999999</v>
      </c>
      <c r="G54" s="15">
        <f>IF(F53="","",VLOOKUP($E53&amp;$E$6,'EP overall data'!$A$5:$T$517,'EP overall data'!N$3,FALSE))</f>
        <v>0.58899999999999997</v>
      </c>
      <c r="H54" s="15">
        <f>IF(H53="","",VLOOKUP($E53&amp;$E$6,'EP overall data'!$A$5:$T$517,'EP overall data'!O$3,FALSE))</f>
        <v>7.6999999999999999E-2</v>
      </c>
      <c r="I54" s="15">
        <f>IF(H53="","",VLOOKUP($E53&amp;$E$6,'EP overall data'!$A$5:$T$517,'EP overall data'!P$3,FALSE))</f>
        <v>0.14000000000000001</v>
      </c>
      <c r="J54" s="15">
        <f>IF(J53="","",VLOOKUP($E53&amp;$E$6,'EP overall data'!$A$5:$T$517,'EP overall data'!Q$3,FALSE))</f>
        <v>3.9E-2</v>
      </c>
      <c r="K54" s="15">
        <f>IF(J53="","",VLOOKUP($E53&amp;$E$6,'EP overall data'!$A$5:$T$517,'EP overall data'!R$3,FALSE))</f>
        <v>8.8999999999999996E-2</v>
      </c>
      <c r="L54" s="15">
        <f>IF(L53="","",VLOOKUP($E53&amp;$E$6,'EP overall data'!$A$5:$T$517,'EP overall data'!S$3,FALSE))</f>
        <v>0.253</v>
      </c>
      <c r="M54" s="15">
        <f>IF(L53="","",VLOOKUP($E53&amp;$E$6,'EP overall data'!$A$5:$T$517,'EP overall data'!T$3,FALSE))</f>
        <v>0.34799999999999998</v>
      </c>
      <c r="N54" s="269"/>
      <c r="O54" s="273"/>
      <c r="P54" s="263"/>
    </row>
    <row r="55" spans="4:16" s="34" customFormat="1" ht="15.75" x14ac:dyDescent="0.2">
      <c r="D55" s="58"/>
      <c r="E55" s="35" t="s">
        <v>373</v>
      </c>
      <c r="F55" s="266">
        <f>IF(OR(ISERROR(VLOOKUP($E55&amp;$E$6,'EP overall data'!$A$5:$T$517,'EP overall data'!B$3,FALSE)),ISBLANK(VLOOKUP($E55&amp;$E$6,'EP overall data'!$A$5:$T$517,'EP overall data'!B$3,FALSE))),"",VLOOKUP($E55&amp;$E$6,'EP overall data'!$A$5:$T$517,'EP overall data'!B$3,FALSE))</f>
        <v>0.55342667649226229</v>
      </c>
      <c r="G55" s="267"/>
      <c r="H55" s="267">
        <f>IF(OR(ISERROR(VLOOKUP($E55&amp;$E$6,'EP overall data'!$A$5:$T$517,'EP overall data'!C$3,FALSE)),ISBLANK(VLOOKUP($E55&amp;$E$6,'EP overall data'!$A$5:$T$517,'EP overall data'!C$3,FALSE))),"",VLOOKUP($E55&amp;$E$6,'EP overall data'!$A$5:$T$517,'EP overall data'!C$3,FALSE))</f>
        <v>0.14296241709653648</v>
      </c>
      <c r="I55" s="267"/>
      <c r="J55" s="267">
        <f>IF(OR(ISERROR(VLOOKUP($E55&amp;$E$6,'EP overall data'!$A$5:$T$517,'EP overall data'!D$3,FALSE)),ISBLANK(VLOOKUP($E55&amp;$E$6,'EP overall data'!$A$5:$T$517,'EP overall data'!D$3,FALSE))),"",VLOOKUP($E55&amp;$E$6,'EP overall data'!$A$5:$T$517,'EP overall data'!D$3,FALSE))</f>
        <v>6.3375092114959466E-2</v>
      </c>
      <c r="K55" s="267"/>
      <c r="L55" s="267">
        <f>IF(OR(ISERROR(VLOOKUP($E55&amp;$E$6,'EP overall data'!$A$5:$T$517,'EP overall data'!E$3,FALSE)),ISBLANK(VLOOKUP($E55&amp;$E$6,'EP overall data'!$A$5:$T$517,'EP overall data'!E$3,FALSE))),"",VLOOKUP($E55&amp;$E$6,'EP overall data'!$A$5:$T$517,'EP overall data'!E$3,FALSE))</f>
        <v>0.24023581429624172</v>
      </c>
      <c r="M55" s="267"/>
      <c r="N55" s="268">
        <v>1</v>
      </c>
      <c r="O55" s="272">
        <f>IF(ISERROR(VLOOKUP($E55&amp;$E$6,'EP overall data'!$A$5:$T$517,'EP overall data'!G$3,FALSE)),0,VLOOKUP($E55&amp;$E$6,'EP overall data'!$A$5:$T$517,'EP overall data'!G$3,FALSE))</f>
        <v>1357</v>
      </c>
      <c r="P55" s="262">
        <f>IF(ISERROR(VLOOKUP($E55&amp;$E$6,'EP overall data'!$A$5:$T$517,'EP overall data'!H$3,FALSE)),0,VLOOKUP($E55&amp;$E$6,'EP overall data'!$A$5:$T$517,'EP overall data'!H$3,FALSE))</f>
        <v>6.614027391918896E-2</v>
      </c>
    </row>
    <row r="56" spans="4:16" x14ac:dyDescent="0.25">
      <c r="D56" s="58"/>
      <c r="E56" s="22" t="s">
        <v>27</v>
      </c>
      <c r="F56" s="14">
        <f>IF(F55="","",VLOOKUP($E55&amp;$E$6,'EP overall data'!$A$5:$T$517,'EP overall data'!M$3,FALSE))</f>
        <v>0.52700000000000002</v>
      </c>
      <c r="G56" s="15">
        <f>IF(F55="","",VLOOKUP($E55&amp;$E$6,'EP overall data'!$A$5:$T$517,'EP overall data'!N$3,FALSE))</f>
        <v>0.57999999999999996</v>
      </c>
      <c r="H56" s="15">
        <f>IF(H55="","",VLOOKUP($E55&amp;$E$6,'EP overall data'!$A$5:$T$517,'EP overall data'!O$3,FALSE))</f>
        <v>0.125</v>
      </c>
      <c r="I56" s="15">
        <f>IF(H55="","",VLOOKUP($E55&amp;$E$6,'EP overall data'!$A$5:$T$517,'EP overall data'!P$3,FALSE))</f>
        <v>0.16300000000000001</v>
      </c>
      <c r="J56" s="15">
        <f>IF(J55="","",VLOOKUP($E55&amp;$E$6,'EP overall data'!$A$5:$T$517,'EP overall data'!Q$3,FALSE))</f>
        <v>5.1999999999999998E-2</v>
      </c>
      <c r="K56" s="15">
        <f>IF(J55="","",VLOOKUP($E55&amp;$E$6,'EP overall data'!$A$5:$T$517,'EP overall data'!R$3,FALSE))</f>
        <v>7.8E-2</v>
      </c>
      <c r="L56" s="15">
        <f>IF(L55="","",VLOOKUP($E55&amp;$E$6,'EP overall data'!$A$5:$T$517,'EP overall data'!S$3,FALSE))</f>
        <v>0.218</v>
      </c>
      <c r="M56" s="15">
        <f>IF(L55="","",VLOOKUP($E55&amp;$E$6,'EP overall data'!$A$5:$T$517,'EP overall data'!T$3,FALSE))</f>
        <v>0.26400000000000001</v>
      </c>
      <c r="N56" s="269"/>
      <c r="O56" s="273"/>
      <c r="P56" s="263"/>
    </row>
    <row r="57" spans="4:16" s="34" customFormat="1" ht="15.75" x14ac:dyDescent="0.2">
      <c r="D57" s="58"/>
      <c r="E57" s="35" t="s">
        <v>97</v>
      </c>
      <c r="F57" s="266">
        <f>IF(OR(ISERROR(VLOOKUP($E57&amp;$E$6,'EP overall data'!$A$5:$T$517,'EP overall data'!B$3,FALSE)),ISBLANK(VLOOKUP($E57&amp;$E$6,'EP overall data'!$A$5:$T$517,'EP overall data'!B$3,FALSE))),"",VLOOKUP($E57&amp;$E$6,'EP overall data'!$A$5:$T$517,'EP overall data'!B$3,FALSE))</f>
        <v>0.5702614379084967</v>
      </c>
      <c r="G57" s="267"/>
      <c r="H57" s="267">
        <f>IF(OR(ISERROR(VLOOKUP($E57&amp;$E$6,'EP overall data'!$A$5:$T$517,'EP overall data'!C$3,FALSE)),ISBLANK(VLOOKUP($E57&amp;$E$6,'EP overall data'!$A$5:$T$517,'EP overall data'!C$3,FALSE))),"",VLOOKUP($E57&amp;$E$6,'EP overall data'!$A$5:$T$517,'EP overall data'!C$3,FALSE))</f>
        <v>0.12418300653594772</v>
      </c>
      <c r="I57" s="267"/>
      <c r="J57" s="267">
        <f>IF(OR(ISERROR(VLOOKUP($E57&amp;$E$6,'EP overall data'!$A$5:$T$517,'EP overall data'!D$3,FALSE)),ISBLANK(VLOOKUP($E57&amp;$E$6,'EP overall data'!$A$5:$T$517,'EP overall data'!D$3,FALSE))),"",VLOOKUP($E57&amp;$E$6,'EP overall data'!$A$5:$T$517,'EP overall data'!D$3,FALSE))</f>
        <v>5.0653594771241831E-2</v>
      </c>
      <c r="K57" s="267"/>
      <c r="L57" s="267">
        <f>IF(OR(ISERROR(VLOOKUP($E57&amp;$E$6,'EP overall data'!$A$5:$T$517,'EP overall data'!E$3,FALSE)),ISBLANK(VLOOKUP($E57&amp;$E$6,'EP overall data'!$A$5:$T$517,'EP overall data'!E$3,FALSE))),"",VLOOKUP($E57&amp;$E$6,'EP overall data'!$A$5:$T$517,'EP overall data'!E$3,FALSE))</f>
        <v>0.25490196078431371</v>
      </c>
      <c r="M57" s="267"/>
      <c r="N57" s="268">
        <v>1</v>
      </c>
      <c r="O57" s="272">
        <f>IF(ISERROR(VLOOKUP($E57&amp;$E$6,'EP overall data'!$A$5:$T$517,'EP overall data'!G$3,FALSE)),0,VLOOKUP($E57&amp;$E$6,'EP overall data'!$A$5:$T$517,'EP overall data'!G$3,FALSE))</f>
        <v>612</v>
      </c>
      <c r="P57" s="262">
        <f>IF(ISERROR(VLOOKUP($E57&amp;$E$6,'EP overall data'!$A$5:$T$517,'EP overall data'!H$3,FALSE)),0,VLOOKUP($E57&amp;$E$6,'EP overall data'!$A$5:$T$517,'EP overall data'!H$3,FALSE))</f>
        <v>0.1221800758634458</v>
      </c>
    </row>
    <row r="58" spans="4:16" x14ac:dyDescent="0.25">
      <c r="D58" s="58"/>
      <c r="E58" s="22" t="s">
        <v>27</v>
      </c>
      <c r="F58" s="14">
        <f>IF(F57="","",VLOOKUP($E57&amp;$E$6,'EP overall data'!$A$5:$T$517,'EP overall data'!M$3,FALSE))</f>
        <v>0.53100000000000003</v>
      </c>
      <c r="G58" s="15">
        <f>IF(F57="","",VLOOKUP($E57&amp;$E$6,'EP overall data'!$A$5:$T$517,'EP overall data'!N$3,FALSE))</f>
        <v>0.60899999999999999</v>
      </c>
      <c r="H58" s="15">
        <f>IF(H57="","",VLOOKUP($E57&amp;$E$6,'EP overall data'!$A$5:$T$517,'EP overall data'!O$3,FALSE))</f>
        <v>0.1</v>
      </c>
      <c r="I58" s="15">
        <f>IF(H57="","",VLOOKUP($E57&amp;$E$6,'EP overall data'!$A$5:$T$517,'EP overall data'!P$3,FALSE))</f>
        <v>0.153</v>
      </c>
      <c r="J58" s="15">
        <f>IF(J57="","",VLOOKUP($E57&amp;$E$6,'EP overall data'!$A$5:$T$517,'EP overall data'!Q$3,FALSE))</f>
        <v>3.5999999999999997E-2</v>
      </c>
      <c r="K58" s="15">
        <f>IF(J57="","",VLOOKUP($E57&amp;$E$6,'EP overall data'!$A$5:$T$517,'EP overall data'!R$3,FALSE))</f>
        <v>7.0999999999999994E-2</v>
      </c>
      <c r="L58" s="15">
        <f>IF(L57="","",VLOOKUP($E57&amp;$E$6,'EP overall data'!$A$5:$T$517,'EP overall data'!S$3,FALSE))</f>
        <v>0.222</v>
      </c>
      <c r="M58" s="136">
        <f>IF(L57="","",VLOOKUP($E57&amp;$E$6,'EP overall data'!$A$5:$T$517,'EP overall data'!T$3,FALSE))</f>
        <v>0.29099999999999998</v>
      </c>
      <c r="N58" s="269"/>
      <c r="O58" s="273"/>
      <c r="P58" s="263"/>
    </row>
    <row r="59" spans="4:16" s="34" customFormat="1" ht="15.75" x14ac:dyDescent="0.2">
      <c r="D59" s="58"/>
      <c r="E59" s="35" t="s">
        <v>99</v>
      </c>
      <c r="F59" s="266">
        <f>IF(OR(ISERROR(VLOOKUP($E59&amp;$E$6,'EP overall data'!$A$5:$T$517,'EP overall data'!B$3,FALSE)),ISBLANK(VLOOKUP($E59&amp;$E$6,'EP overall data'!$A$5:$T$517,'EP overall data'!B$3,FALSE))),"",VLOOKUP($E59&amp;$E$6,'EP overall data'!$A$5:$T$517,'EP overall data'!B$3,FALSE))</f>
        <v>0.53333333333333333</v>
      </c>
      <c r="G59" s="267"/>
      <c r="H59" s="267">
        <f>IF(OR(ISERROR(VLOOKUP($E59&amp;$E$6,'EP overall data'!$A$5:$T$517,'EP overall data'!C$3,FALSE)),ISBLANK(VLOOKUP($E59&amp;$E$6,'EP overall data'!$A$5:$T$517,'EP overall data'!C$3,FALSE))),"",VLOOKUP($E59&amp;$E$6,'EP overall data'!$A$5:$T$517,'EP overall data'!C$3,FALSE))</f>
        <v>0.25714285714285712</v>
      </c>
      <c r="I59" s="267"/>
      <c r="J59" s="267">
        <f>IF(OR(ISERROR(VLOOKUP($E59&amp;$E$6,'EP overall data'!$A$5:$T$517,'EP overall data'!D$3,FALSE)),ISBLANK(VLOOKUP($E59&amp;$E$6,'EP overall data'!$A$5:$T$517,'EP overall data'!D$3,FALSE))),"",VLOOKUP($E59&amp;$E$6,'EP overall data'!$A$5:$T$517,'EP overall data'!D$3,FALSE))</f>
        <v>6.3492063492063489E-2</v>
      </c>
      <c r="K59" s="267"/>
      <c r="L59" s="267">
        <f>IF(OR(ISERROR(VLOOKUP($E59&amp;$E$6,'EP overall data'!$A$5:$T$517,'EP overall data'!E$3,FALSE)),ISBLANK(VLOOKUP($E59&amp;$E$6,'EP overall data'!$A$5:$T$517,'EP overall data'!E$3,FALSE))),"",VLOOKUP($E59&amp;$E$6,'EP overall data'!$A$5:$T$517,'EP overall data'!E$3,FALSE))</f>
        <v>0.14603174603174604</v>
      </c>
      <c r="M59" s="267"/>
      <c r="N59" s="268">
        <v>1</v>
      </c>
      <c r="O59" s="272">
        <f>IF(ISERROR(VLOOKUP($E59&amp;$E$6,'EP overall data'!$A$5:$T$517,'EP overall data'!G$3,FALSE)),0,VLOOKUP($E59&amp;$E$6,'EP overall data'!$A$5:$T$517,'EP overall data'!G$3,FALSE))</f>
        <v>630</v>
      </c>
      <c r="P59" s="262">
        <f>IF(ISERROR(VLOOKUP($E59&amp;$E$6,'EP overall data'!$A$5:$T$517,'EP overall data'!H$3,FALSE)),0,VLOOKUP($E59&amp;$E$6,'EP overall data'!$A$5:$T$517,'EP overall data'!H$3,FALSE))</f>
        <v>0.44935805991440797</v>
      </c>
    </row>
    <row r="60" spans="4:16" x14ac:dyDescent="0.25">
      <c r="D60" s="58"/>
      <c r="E60" s="22" t="s">
        <v>27</v>
      </c>
      <c r="F60" s="14">
        <f>IF(F59="","",VLOOKUP($E59&amp;$E$6,'EP overall data'!$A$5:$T$517,'EP overall data'!M$3,FALSE))</f>
        <v>0.49399999999999999</v>
      </c>
      <c r="G60" s="15">
        <f>IF(F59="","",VLOOKUP($E59&amp;$E$6,'EP overall data'!$A$5:$T$517,'EP overall data'!N$3,FALSE))</f>
        <v>0.57199999999999995</v>
      </c>
      <c r="H60" s="15">
        <f>IF(H59="","",VLOOKUP($E59&amp;$E$6,'EP overall data'!$A$5:$T$517,'EP overall data'!O$3,FALSE))</f>
        <v>0.22500000000000001</v>
      </c>
      <c r="I60" s="15">
        <f>IF(H59="","",VLOOKUP($E59&amp;$E$6,'EP overall data'!$A$5:$T$517,'EP overall data'!P$3,FALSE))</f>
        <v>0.29299999999999998</v>
      </c>
      <c r="J60" s="15">
        <f>IF(J59="","",VLOOKUP($E59&amp;$E$6,'EP overall data'!$A$5:$T$517,'EP overall data'!Q$3,FALSE))</f>
        <v>4.7E-2</v>
      </c>
      <c r="K60" s="15">
        <f>IF(J59="","",VLOOKUP($E59&amp;$E$6,'EP overall data'!$A$5:$T$517,'EP overall data'!R$3,FALSE))</f>
        <v>8.5000000000000006E-2</v>
      </c>
      <c r="L60" s="15">
        <f>IF(L59="","",VLOOKUP($E59&amp;$E$6,'EP overall data'!$A$5:$T$517,'EP overall data'!S$3,FALSE))</f>
        <v>0.121</v>
      </c>
      <c r="M60" s="136">
        <f>IF(L59="","",VLOOKUP($E59&amp;$E$6,'EP overall data'!$A$5:$T$517,'EP overall data'!T$3,FALSE))</f>
        <v>0.17599999999999999</v>
      </c>
      <c r="N60" s="269"/>
      <c r="O60" s="273"/>
      <c r="P60" s="263"/>
    </row>
    <row r="61" spans="4:16" s="34" customFormat="1" ht="15.75" x14ac:dyDescent="0.2">
      <c r="D61" s="58"/>
      <c r="E61" s="35" t="s">
        <v>36</v>
      </c>
      <c r="F61" s="266">
        <f>IF(OR(ISERROR(VLOOKUP($E61&amp;$E$6,'EP overall data'!$A$5:$T$517,'EP overall data'!B$3,FALSE)),ISBLANK(VLOOKUP($E61&amp;$E$6,'EP overall data'!$A$5:$T$517,'EP overall data'!B$3,FALSE))),"",VLOOKUP($E61&amp;$E$6,'EP overall data'!$A$5:$T$517,'EP overall data'!B$3,FALSE))</f>
        <v>0.52440604751619868</v>
      </c>
      <c r="G61" s="267"/>
      <c r="H61" s="267">
        <f>IF(OR(ISERROR(VLOOKUP($E61&amp;$E$6,'EP overall data'!$A$5:$T$517,'EP overall data'!C$3,FALSE)),ISBLANK(VLOOKUP($E61&amp;$E$6,'EP overall data'!$A$5:$T$517,'EP overall data'!C$3,FALSE))),"",VLOOKUP($E61&amp;$E$6,'EP overall data'!$A$5:$T$517,'EP overall data'!C$3,FALSE))</f>
        <v>0.23974082073434125</v>
      </c>
      <c r="I61" s="267"/>
      <c r="J61" s="267">
        <f>IF(OR(ISERROR(VLOOKUP($E61&amp;$E$6,'EP overall data'!$A$5:$T$517,'EP overall data'!D$3,FALSE)),ISBLANK(VLOOKUP($E61&amp;$E$6,'EP overall data'!$A$5:$T$517,'EP overall data'!D$3,FALSE))),"",VLOOKUP($E61&amp;$E$6,'EP overall data'!$A$5:$T$517,'EP overall data'!D$3,FALSE))</f>
        <v>4.9244060475161985E-2</v>
      </c>
      <c r="K61" s="267"/>
      <c r="L61" s="267">
        <f>IF(OR(ISERROR(VLOOKUP($E61&amp;$E$6,'EP overall data'!$A$5:$T$517,'EP overall data'!E$3,FALSE)),ISBLANK(VLOOKUP($E61&amp;$E$6,'EP overall data'!$A$5:$T$517,'EP overall data'!E$3,FALSE))),"",VLOOKUP($E61&amp;$E$6,'EP overall data'!$A$5:$T$517,'EP overall data'!E$3,FALSE))</f>
        <v>0.18660907127429804</v>
      </c>
      <c r="M61" s="267"/>
      <c r="N61" s="268">
        <v>1</v>
      </c>
      <c r="O61" s="272">
        <f>IF(ISERROR(VLOOKUP($E61&amp;$E$6,'EP overall data'!$A$5:$T$517,'EP overall data'!G$3,FALSE)),0,VLOOKUP($E61&amp;$E$6,'EP overall data'!$A$5:$T$517,'EP overall data'!G$3,FALSE))</f>
        <v>2315</v>
      </c>
      <c r="P61" s="262">
        <f>IF(ISERROR(VLOOKUP($E61&amp;$E$6,'EP overall data'!$A$5:$T$517,'EP overall data'!H$3,FALSE)),0,VLOOKUP($E61&amp;$E$6,'EP overall data'!$A$5:$T$517,'EP overall data'!H$3,FALSE))</f>
        <v>0.16655874523347003</v>
      </c>
    </row>
    <row r="62" spans="4:16" x14ac:dyDescent="0.25">
      <c r="D62" s="58"/>
      <c r="E62" s="22" t="s">
        <v>27</v>
      </c>
      <c r="F62" s="14">
        <f>IF(F61="","",VLOOKUP($E61&amp;$E$6,'EP overall data'!$A$5:$T$517,'EP overall data'!M$3,FALSE))</f>
        <v>0.504</v>
      </c>
      <c r="G62" s="15">
        <f>IF(F61="","",VLOOKUP($E61&amp;$E$6,'EP overall data'!$A$5:$T$517,'EP overall data'!N$3,FALSE))</f>
        <v>0.54500000000000004</v>
      </c>
      <c r="H62" s="15">
        <f>IF(H61="","",VLOOKUP($E61&amp;$E$6,'EP overall data'!$A$5:$T$517,'EP overall data'!O$3,FALSE))</f>
        <v>0.223</v>
      </c>
      <c r="I62" s="15">
        <f>IF(H61="","",VLOOKUP($E61&amp;$E$6,'EP overall data'!$A$5:$T$517,'EP overall data'!P$3,FALSE))</f>
        <v>0.25800000000000001</v>
      </c>
      <c r="J62" s="15">
        <f>IF(J61="","",VLOOKUP($E61&amp;$E$6,'EP overall data'!$A$5:$T$517,'EP overall data'!Q$3,FALSE))</f>
        <v>4.1000000000000002E-2</v>
      </c>
      <c r="K62" s="15">
        <f>IF(J61="","",VLOOKUP($E61&amp;$E$6,'EP overall data'!$A$5:$T$517,'EP overall data'!R$3,FALSE))</f>
        <v>5.8999999999999997E-2</v>
      </c>
      <c r="L62" s="15">
        <f>IF(L61="","",VLOOKUP($E61&amp;$E$6,'EP overall data'!$A$5:$T$517,'EP overall data'!S$3,FALSE))</f>
        <v>0.17100000000000001</v>
      </c>
      <c r="M62" s="136">
        <f>IF(L61="","",VLOOKUP($E61&amp;$E$6,'EP overall data'!$A$5:$T$517,'EP overall data'!T$3,FALSE))</f>
        <v>0.20300000000000001</v>
      </c>
      <c r="N62" s="269"/>
      <c r="O62" s="273"/>
      <c r="P62" s="263"/>
    </row>
    <row r="63" spans="4:16" s="34" customFormat="1" ht="15.75" x14ac:dyDescent="0.2">
      <c r="D63" s="58"/>
      <c r="E63" s="35" t="s">
        <v>26</v>
      </c>
      <c r="F63" s="266">
        <f>IF(OR(ISERROR(VLOOKUP($E63&amp;$E$6,'EP overall data'!$A$5:$T$517,'EP overall data'!B$3,FALSE)),ISBLANK(VLOOKUP($E63&amp;$E$6,'EP overall data'!$A$5:$T$517,'EP overall data'!B$3,FALSE))),"",VLOOKUP($E63&amp;$E$6,'EP overall data'!$A$5:$T$517,'EP overall data'!B$3,FALSE))</f>
        <v>0.55926737503617641</v>
      </c>
      <c r="G63" s="267"/>
      <c r="H63" s="267">
        <f>IF(OR(ISERROR(VLOOKUP($E63&amp;$E$6,'EP overall data'!$A$5:$T$517,'EP overall data'!C$3,FALSE)),ISBLANK(VLOOKUP($E63&amp;$E$6,'EP overall data'!$A$5:$T$517,'EP overall data'!C$3,FALSE))),"",VLOOKUP($E63&amp;$E$6,'EP overall data'!$A$5:$T$517,'EP overall data'!C$3,FALSE))</f>
        <v>0.2537726878074999</v>
      </c>
      <c r="I63" s="267"/>
      <c r="J63" s="267">
        <f>IF(OR(ISERROR(VLOOKUP($E63&amp;$E$6,'EP overall data'!$A$5:$T$517,'EP overall data'!D$3,FALSE)),ISBLANK(VLOOKUP($E63&amp;$E$6,'EP overall data'!$A$5:$T$517,'EP overall data'!D$3,FALSE))),"",VLOOKUP($E63&amp;$E$6,'EP overall data'!$A$5:$T$517,'EP overall data'!D$3,FALSE))</f>
        <v>4.3163682970190596E-2</v>
      </c>
      <c r="K63" s="267"/>
      <c r="L63" s="267">
        <f>IF(OR(ISERROR(VLOOKUP($E63&amp;$E$6,'EP overall data'!$A$5:$T$517,'EP overall data'!E$3,FALSE)),ISBLANK(VLOOKUP($E63&amp;$E$6,'EP overall data'!$A$5:$T$517,'EP overall data'!E$3,FALSE))),"",VLOOKUP($E63&amp;$E$6,'EP overall data'!$A$5:$T$517,'EP overall data'!E$3,FALSE))</f>
        <v>0.14379625418613304</v>
      </c>
      <c r="M63" s="267"/>
      <c r="N63" s="268">
        <v>1</v>
      </c>
      <c r="O63" s="272">
        <f>IF(ISERROR(VLOOKUP($E63&amp;$E$6,'EP overall data'!$A$5:$T$517,'EP overall data'!G$3,FALSE)),0,VLOOKUP($E63&amp;$E$6,'EP overall data'!$A$5:$T$517,'EP overall data'!G$3,FALSE))</f>
        <v>24187</v>
      </c>
      <c r="P63" s="262">
        <f>IF(ISERROR(VLOOKUP($E63&amp;$E$6,'EP overall data'!$A$5:$T$517,'EP overall data'!H$3,FALSE)),0,VLOOKUP($E63&amp;$E$6,'EP overall data'!$A$5:$T$517,'EP overall data'!H$3,FALSE))</f>
        <v>0.26055715947774377</v>
      </c>
    </row>
    <row r="64" spans="4:16" x14ac:dyDescent="0.25">
      <c r="D64" s="58"/>
      <c r="E64" s="22" t="s">
        <v>27</v>
      </c>
      <c r="F64" s="14">
        <f>IF(F63="","",VLOOKUP($E63&amp;$E$6,'EP overall data'!$A$5:$T$517,'EP overall data'!M$3,FALSE))</f>
        <v>0.55300000000000005</v>
      </c>
      <c r="G64" s="15">
        <f>IF(F63="","",VLOOKUP($E63&amp;$E$6,'EP overall data'!$A$5:$T$517,'EP overall data'!N$3,FALSE))</f>
        <v>0.56599999999999995</v>
      </c>
      <c r="H64" s="15">
        <f>IF(H63="","",VLOOKUP($E63&amp;$E$6,'EP overall data'!$A$5:$T$517,'EP overall data'!O$3,FALSE))</f>
        <v>0.248</v>
      </c>
      <c r="I64" s="15">
        <f>IF(H63="","",VLOOKUP($E63&amp;$E$6,'EP overall data'!$A$5:$T$517,'EP overall data'!P$3,FALSE))</f>
        <v>0.25900000000000001</v>
      </c>
      <c r="J64" s="15">
        <f>IF(J63="","",VLOOKUP($E63&amp;$E$6,'EP overall data'!$A$5:$T$517,'EP overall data'!Q$3,FALSE))</f>
        <v>4.1000000000000002E-2</v>
      </c>
      <c r="K64" s="15">
        <f>IF(J63="","",VLOOKUP($E63&amp;$E$6,'EP overall data'!$A$5:$T$517,'EP overall data'!R$3,FALSE))</f>
        <v>4.5999999999999999E-2</v>
      </c>
      <c r="L64" s="15">
        <f>IF(L63="","",VLOOKUP($E63&amp;$E$6,'EP overall data'!$A$5:$T$517,'EP overall data'!S$3,FALSE))</f>
        <v>0.13900000000000001</v>
      </c>
      <c r="M64" s="136">
        <f>IF(L63="","",VLOOKUP($E63&amp;$E$6,'EP overall data'!$A$5:$T$517,'EP overall data'!T$3,FALSE))</f>
        <v>0.14799999999999999</v>
      </c>
      <c r="N64" s="269"/>
      <c r="O64" s="273"/>
      <c r="P64" s="263"/>
    </row>
    <row r="65" spans="4:17" s="34" customFormat="1" ht="15.75" x14ac:dyDescent="0.2">
      <c r="D65" s="58"/>
      <c r="E65" s="35" t="s">
        <v>351</v>
      </c>
      <c r="F65" s="266">
        <f>IF(OR(ISERROR(VLOOKUP($E65&amp;$E$6,'EP overall data'!$A$5:$T$517,'EP overall data'!B$3,FALSE)),ISBLANK(VLOOKUP($E65&amp;$E$6,'EP overall data'!$A$5:$T$517,'EP overall data'!B$3,FALSE))),"",VLOOKUP($E65&amp;$E$6,'EP overall data'!$A$5:$T$517,'EP overall data'!B$3,FALSE))</f>
        <v>0.62087499999999995</v>
      </c>
      <c r="G65" s="267"/>
      <c r="H65" s="267">
        <f>IF(OR(ISERROR(VLOOKUP($E65&amp;$E$6,'EP overall data'!$A$5:$T$517,'EP overall data'!C$3,FALSE)),ISBLANK(VLOOKUP($E65&amp;$E$6,'EP overall data'!$A$5:$T$517,'EP overall data'!C$3,FALSE))),"",VLOOKUP($E65&amp;$E$6,'EP overall data'!$A$5:$T$517,'EP overall data'!C$3,FALSE))</f>
        <v>0.21312500000000001</v>
      </c>
      <c r="I65" s="267"/>
      <c r="J65" s="267">
        <f>IF(OR(ISERROR(VLOOKUP($E65&amp;$E$6,'EP overall data'!$A$5:$T$517,'EP overall data'!D$3,FALSE)),ISBLANK(VLOOKUP($E65&amp;$E$6,'EP overall data'!$A$5:$T$517,'EP overall data'!D$3,FALSE))),"",VLOOKUP($E65&amp;$E$6,'EP overall data'!$A$5:$T$517,'EP overall data'!D$3,FALSE))</f>
        <v>3.7187499999999998E-2</v>
      </c>
      <c r="K65" s="267"/>
      <c r="L65" s="267">
        <f>IF(OR(ISERROR(VLOOKUP($E65&amp;$E$6,'EP overall data'!$A$5:$T$517,'EP overall data'!E$3,FALSE)),ISBLANK(VLOOKUP($E65&amp;$E$6,'EP overall data'!$A$5:$T$517,'EP overall data'!E$3,FALSE))),"",VLOOKUP($E65&amp;$E$6,'EP overall data'!$A$5:$T$517,'EP overall data'!E$3,FALSE))</f>
        <v>0.1288125</v>
      </c>
      <c r="M65" s="267"/>
      <c r="N65" s="268">
        <v>1</v>
      </c>
      <c r="O65" s="272">
        <f>IF(ISERROR(VLOOKUP($E65&amp;$E$6,'EP overall data'!$A$5:$T$517,'EP overall data'!G$3,FALSE)),0,VLOOKUP($E65&amp;$E$6,'EP overall data'!$A$5:$T$517,'EP overall data'!G$3,FALSE))</f>
        <v>16000</v>
      </c>
      <c r="P65" s="262">
        <f>IF(ISERROR(VLOOKUP($E65&amp;$E$6,'EP overall data'!$A$5:$T$517,'EP overall data'!H$3,FALSE)),0,VLOOKUP($E65&amp;$E$6,'EP overall data'!$A$5:$T$517,'EP overall data'!H$3,FALSE))</f>
        <v>0.24429345751584092</v>
      </c>
    </row>
    <row r="66" spans="4:17" x14ac:dyDescent="0.25">
      <c r="D66" s="58"/>
      <c r="E66" s="22" t="s">
        <v>27</v>
      </c>
      <c r="F66" s="14">
        <f>IF(F65="","",VLOOKUP($E65&amp;$E$6,'EP overall data'!$A$5:$T$517,'EP overall data'!M$3,FALSE))</f>
        <v>0.61299999999999999</v>
      </c>
      <c r="G66" s="15">
        <f>IF(F65="","",VLOOKUP($E65&amp;$E$6,'EP overall data'!$A$5:$T$517,'EP overall data'!N$3,FALSE))</f>
        <v>0.628</v>
      </c>
      <c r="H66" s="15">
        <f>IF(H65="","",VLOOKUP($E65&amp;$E$6,'EP overall data'!$A$5:$T$517,'EP overall data'!O$3,FALSE))</f>
        <v>0.20699999999999999</v>
      </c>
      <c r="I66" s="15">
        <f>IF(H65="","",VLOOKUP($E65&amp;$E$6,'EP overall data'!$A$5:$T$517,'EP overall data'!P$3,FALSE))</f>
        <v>0.22</v>
      </c>
      <c r="J66" s="15">
        <f>IF(J65="","",VLOOKUP($E65&amp;$E$6,'EP overall data'!$A$5:$T$517,'EP overall data'!Q$3,FALSE))</f>
        <v>3.4000000000000002E-2</v>
      </c>
      <c r="K66" s="15">
        <f>IF(J65="","",VLOOKUP($E65&amp;$E$6,'EP overall data'!$A$5:$T$517,'EP overall data'!R$3,FALSE))</f>
        <v>0.04</v>
      </c>
      <c r="L66" s="15">
        <f>IF(L65="","",VLOOKUP($E65&amp;$E$6,'EP overall data'!$A$5:$T$517,'EP overall data'!S$3,FALSE))</f>
        <v>0.124</v>
      </c>
      <c r="M66" s="136">
        <f>IF(L65="","",VLOOKUP($E65&amp;$E$6,'EP overall data'!$A$5:$T$517,'EP overall data'!T$3,FALSE))</f>
        <v>0.13400000000000001</v>
      </c>
      <c r="N66" s="269"/>
      <c r="O66" s="273"/>
      <c r="P66" s="263"/>
    </row>
    <row r="67" spans="4:17" s="34" customFormat="1" ht="15.75" x14ac:dyDescent="0.2">
      <c r="D67" s="58"/>
      <c r="E67" s="35" t="s">
        <v>353</v>
      </c>
      <c r="F67" s="266">
        <f>IF(OR(ISERROR(VLOOKUP($E67&amp;$E$6,'EP overall data'!$A$5:$T$517,'EP overall data'!B$3,FALSE)),ISBLANK(VLOOKUP($E67&amp;$E$6,'EP overall data'!$A$5:$T$517,'EP overall data'!B$3,FALSE))),"",VLOOKUP($E67&amp;$E$6,'EP overall data'!$A$5:$T$517,'EP overall data'!B$3,FALSE))</f>
        <v>0.61740473738414003</v>
      </c>
      <c r="G67" s="267"/>
      <c r="H67" s="267">
        <f>IF(OR(ISERROR(VLOOKUP($E67&amp;$E$6,'EP overall data'!$A$5:$T$517,'EP overall data'!C$3,FALSE)),ISBLANK(VLOOKUP($E67&amp;$E$6,'EP overall data'!$A$5:$T$517,'EP overall data'!C$3,FALSE))),"",VLOOKUP($E67&amp;$E$6,'EP overall data'!$A$5:$T$517,'EP overall data'!C$3,FALSE))</f>
        <v>0.19464469618949537</v>
      </c>
      <c r="I67" s="267"/>
      <c r="J67" s="267">
        <f>IF(OR(ISERROR(VLOOKUP($E67&amp;$E$6,'EP overall data'!$A$5:$T$517,'EP overall data'!D$3,FALSE)),ISBLANK(VLOOKUP($E67&amp;$E$6,'EP overall data'!$A$5:$T$517,'EP overall data'!D$3,FALSE))),"",VLOOKUP($E67&amp;$E$6,'EP overall data'!$A$5:$T$517,'EP overall data'!D$3,FALSE))</f>
        <v>4.5314109165808442E-2</v>
      </c>
      <c r="K67" s="267"/>
      <c r="L67" s="267">
        <f>IF(OR(ISERROR(VLOOKUP($E67&amp;$E$6,'EP overall data'!$A$5:$T$517,'EP overall data'!E$3,FALSE)),ISBLANK(VLOOKUP($E67&amp;$E$6,'EP overall data'!$A$5:$T$517,'EP overall data'!E$3,FALSE))),"",VLOOKUP($E67&amp;$E$6,'EP overall data'!$A$5:$T$517,'EP overall data'!E$3,FALSE))</f>
        <v>0.14263645726055613</v>
      </c>
      <c r="M67" s="267"/>
      <c r="N67" s="268">
        <v>1</v>
      </c>
      <c r="O67" s="272">
        <f>IF(ISERROR(VLOOKUP($E67&amp;$E$6,'EP overall data'!$A$5:$T$517,'EP overall data'!G$3,FALSE)),0,VLOOKUP($E67&amp;$E$6,'EP overall data'!$A$5:$T$517,'EP overall data'!G$3,FALSE))</f>
        <v>1942</v>
      </c>
      <c r="P67" s="262">
        <f>IF(ISERROR(VLOOKUP($E67&amp;$E$6,'EP overall data'!$A$5:$T$517,'EP overall data'!H$3,FALSE)),0,VLOOKUP($E67&amp;$E$6,'EP overall data'!$A$5:$T$517,'EP overall data'!H$3,FALSE))</f>
        <v>0.17824690224873796</v>
      </c>
    </row>
    <row r="68" spans="4:17" x14ac:dyDescent="0.25">
      <c r="D68" s="58"/>
      <c r="E68" s="22" t="s">
        <v>27</v>
      </c>
      <c r="F68" s="14">
        <f>IF(F67="","",VLOOKUP($E67&amp;$E$6,'EP overall data'!$A$5:$T$517,'EP overall data'!M$3,FALSE))</f>
        <v>0.59599999999999997</v>
      </c>
      <c r="G68" s="15">
        <f>IF(F67="","",VLOOKUP($E67&amp;$E$6,'EP overall data'!$A$5:$T$517,'EP overall data'!N$3,FALSE))</f>
        <v>0.63900000000000001</v>
      </c>
      <c r="H68" s="15">
        <f>IF(H67="","",VLOOKUP($E67&amp;$E$6,'EP overall data'!$A$5:$T$517,'EP overall data'!O$3,FALSE))</f>
        <v>0.17799999999999999</v>
      </c>
      <c r="I68" s="15">
        <f>IF(H67="","",VLOOKUP($E67&amp;$E$6,'EP overall data'!$A$5:$T$517,'EP overall data'!P$3,FALSE))</f>
        <v>0.21299999999999999</v>
      </c>
      <c r="J68" s="15">
        <f>IF(J67="","",VLOOKUP($E67&amp;$E$6,'EP overall data'!$A$5:$T$517,'EP overall data'!Q$3,FALSE))</f>
        <v>3.6999999999999998E-2</v>
      </c>
      <c r="K68" s="15">
        <f>IF(J67="","",VLOOKUP($E67&amp;$E$6,'EP overall data'!$A$5:$T$517,'EP overall data'!R$3,FALSE))</f>
        <v>5.5E-2</v>
      </c>
      <c r="L68" s="15">
        <f>IF(L67="","",VLOOKUP($E67&amp;$E$6,'EP overall data'!$A$5:$T$517,'EP overall data'!S$3,FALSE))</f>
        <v>0.128</v>
      </c>
      <c r="M68" s="136">
        <f>IF(L67="","",VLOOKUP($E67&amp;$E$6,'EP overall data'!$A$5:$T$517,'EP overall data'!T$3,FALSE))</f>
        <v>0.159</v>
      </c>
      <c r="N68" s="269"/>
      <c r="O68" s="273"/>
      <c r="P68" s="263"/>
    </row>
    <row r="69" spans="4:17" s="34" customFormat="1" ht="15.75" x14ac:dyDescent="0.2">
      <c r="D69" s="58"/>
      <c r="E69" s="35" t="s">
        <v>100</v>
      </c>
      <c r="F69" s="266">
        <f>IF(OR(ISERROR(VLOOKUP($E69&amp;$E$6,'EP overall data'!$A$5:$T$517,'EP overall data'!B$3,FALSE)),ISBLANK(VLOOKUP($E69&amp;$E$6,'EP overall data'!$A$5:$T$517,'EP overall data'!B$3,FALSE))),"",VLOOKUP($E69&amp;$E$6,'EP overall data'!$A$5:$T$517,'EP overall data'!B$3,FALSE))</f>
        <v>0.42719819055696917</v>
      </c>
      <c r="G69" s="267"/>
      <c r="H69" s="267">
        <f>IF(OR(ISERROR(VLOOKUP($E69&amp;$E$6,'EP overall data'!$A$5:$T$517,'EP overall data'!C$3,FALSE)),ISBLANK(VLOOKUP($E69&amp;$E$6,'EP overall data'!$A$5:$T$517,'EP overall data'!C$3,FALSE))),"",VLOOKUP($E69&amp;$E$6,'EP overall data'!$A$5:$T$517,'EP overall data'!C$3,FALSE))</f>
        <v>0.26661012157195363</v>
      </c>
      <c r="I69" s="267"/>
      <c r="J69" s="267">
        <f>IF(OR(ISERROR(VLOOKUP($E69&amp;$E$6,'EP overall data'!$A$5:$T$517,'EP overall data'!D$3,FALSE)),ISBLANK(VLOOKUP($E69&amp;$E$6,'EP overall data'!$A$5:$T$517,'EP overall data'!D$3,FALSE))),"",VLOOKUP($E69&amp;$E$6,'EP overall data'!$A$5:$T$517,'EP overall data'!D$3,FALSE))</f>
        <v>4.7497879558948262E-2</v>
      </c>
      <c r="K69" s="267"/>
      <c r="L69" s="267">
        <f>IF(OR(ISERROR(VLOOKUP($E69&amp;$E$6,'EP overall data'!$A$5:$T$517,'EP overall data'!E$3,FALSE)),ISBLANK(VLOOKUP($E69&amp;$E$6,'EP overall data'!$A$5:$T$517,'EP overall data'!E$3,FALSE))),"",VLOOKUP($E69&amp;$E$6,'EP overall data'!$A$5:$T$517,'EP overall data'!E$3,FALSE))</f>
        <v>0.2586938083121289</v>
      </c>
      <c r="M69" s="267"/>
      <c r="N69" s="268">
        <v>1</v>
      </c>
      <c r="O69" s="272">
        <f>IF(ISERROR(VLOOKUP($E69&amp;$E$6,'EP overall data'!$A$5:$T$517,'EP overall data'!G$3,FALSE)),0,VLOOKUP($E69&amp;$E$6,'EP overall data'!$A$5:$T$517,'EP overall data'!G$3,FALSE))</f>
        <v>3537</v>
      </c>
      <c r="P69" s="262">
        <f>IF(ISERROR(VLOOKUP($E69&amp;$E$6,'EP overall data'!$A$5:$T$517,'EP overall data'!H$3,FALSE)),0,VLOOKUP($E69&amp;$E$6,'EP overall data'!$A$5:$T$517,'EP overall data'!H$3,FALSE))</f>
        <v>0.64697274556429485</v>
      </c>
    </row>
    <row r="70" spans="4:17" x14ac:dyDescent="0.25">
      <c r="D70" s="58"/>
      <c r="E70" s="22" t="s">
        <v>27</v>
      </c>
      <c r="F70" s="14">
        <f>IF(F69="","",VLOOKUP($E69&amp;$E$6,'EP overall data'!$A$5:$T$517,'EP overall data'!M$3,FALSE))</f>
        <v>0.41099999999999998</v>
      </c>
      <c r="G70" s="15">
        <f>IF(F69="","",VLOOKUP($E69&amp;$E$6,'EP overall data'!$A$5:$T$517,'EP overall data'!N$3,FALSE))</f>
        <v>0.44400000000000001</v>
      </c>
      <c r="H70" s="15">
        <f>IF(H69="","",VLOOKUP($E69&amp;$E$6,'EP overall data'!$A$5:$T$517,'EP overall data'!O$3,FALSE))</f>
        <v>0.252</v>
      </c>
      <c r="I70" s="15">
        <f>IF(H69="","",VLOOKUP($E69&amp;$E$6,'EP overall data'!$A$5:$T$517,'EP overall data'!P$3,FALSE))</f>
        <v>0.28100000000000003</v>
      </c>
      <c r="J70" s="15">
        <f>IF(J69="","",VLOOKUP($E69&amp;$E$6,'EP overall data'!$A$5:$T$517,'EP overall data'!Q$3,FALSE))</f>
        <v>4.1000000000000002E-2</v>
      </c>
      <c r="K70" s="15">
        <f>IF(J69="","",VLOOKUP($E69&amp;$E$6,'EP overall data'!$A$5:$T$517,'EP overall data'!R$3,FALSE))</f>
        <v>5.5E-2</v>
      </c>
      <c r="L70" s="15">
        <f>IF(L69="","",VLOOKUP($E69&amp;$E$6,'EP overall data'!$A$5:$T$517,'EP overall data'!S$3,FALSE))</f>
        <v>0.245</v>
      </c>
      <c r="M70" s="136">
        <f>IF(L69="","",VLOOKUP($E69&amp;$E$6,'EP overall data'!$A$5:$T$517,'EP overall data'!T$3,FALSE))</f>
        <v>0.27300000000000002</v>
      </c>
      <c r="N70" s="269"/>
      <c r="O70" s="273"/>
      <c r="P70" s="263"/>
    </row>
    <row r="71" spans="4:17" s="34" customFormat="1" ht="15.75" x14ac:dyDescent="0.2">
      <c r="D71" s="58"/>
      <c r="E71" s="35" t="s">
        <v>101</v>
      </c>
      <c r="F71" s="266">
        <f>IF(OR(ISERROR(VLOOKUP($E71&amp;$E$6,'EP overall data'!$A$5:$T$517,'EP overall data'!B$3,FALSE)),ISBLANK(VLOOKUP($E71&amp;$E$6,'EP overall data'!$A$5:$T$517,'EP overall data'!B$3,FALSE))),"",VLOOKUP($E71&amp;$E$6,'EP overall data'!$A$5:$T$517,'EP overall data'!B$3,FALSE))</f>
        <v>0.52452117151936783</v>
      </c>
      <c r="G71" s="267"/>
      <c r="H71" s="267">
        <f>IF(OR(ISERROR(VLOOKUP($E71&amp;$E$6,'EP overall data'!$A$5:$T$517,'EP overall data'!C$3,FALSE)),ISBLANK(VLOOKUP($E71&amp;$E$6,'EP overall data'!$A$5:$T$517,'EP overall data'!C$3,FALSE))),"",VLOOKUP($E71&amp;$E$6,'EP overall data'!$A$5:$T$517,'EP overall data'!C$3,FALSE))</f>
        <v>0.29133384866443357</v>
      </c>
      <c r="I71" s="267"/>
      <c r="J71" s="267">
        <f>IF(OR(ISERROR(VLOOKUP($E71&amp;$E$6,'EP overall data'!$A$5:$T$517,'EP overall data'!D$3,FALSE)),ISBLANK(VLOOKUP($E71&amp;$E$6,'EP overall data'!$A$5:$T$517,'EP overall data'!D$3,FALSE))),"",VLOOKUP($E71&amp;$E$6,'EP overall data'!$A$5:$T$517,'EP overall data'!D$3,FALSE))</f>
        <v>3.3582410031778753E-2</v>
      </c>
      <c r="K71" s="267"/>
      <c r="L71" s="267">
        <f>IF(OR(ISERROR(VLOOKUP($E71&amp;$E$6,'EP overall data'!$A$5:$T$517,'EP overall data'!E$3,FALSE)),ISBLANK(VLOOKUP($E71&amp;$E$6,'EP overall data'!$A$5:$T$517,'EP overall data'!E$3,FALSE))),"",VLOOKUP($E71&amp;$E$6,'EP overall data'!$A$5:$T$517,'EP overall data'!E$3,FALSE))</f>
        <v>0.15056256978441981</v>
      </c>
      <c r="M71" s="267"/>
      <c r="N71" s="268">
        <v>1</v>
      </c>
      <c r="O71" s="272">
        <f>IF(ISERROR(VLOOKUP($E71&amp;$E$6,'EP overall data'!$A$5:$T$517,'EP overall data'!G$3,FALSE)),0,VLOOKUP($E71&amp;$E$6,'EP overall data'!$A$5:$T$517,'EP overall data'!G$3,FALSE))</f>
        <v>11643</v>
      </c>
      <c r="P71" s="262">
        <f>IF(ISERROR(VLOOKUP($E71&amp;$E$6,'EP overall data'!$A$5:$T$517,'EP overall data'!H$3,FALSE)),0,VLOOKUP($E71&amp;$E$6,'EP overall data'!$A$5:$T$517,'EP overall data'!H$3,FALSE))</f>
        <v>0.53048113723346091</v>
      </c>
    </row>
    <row r="72" spans="4:17" x14ac:dyDescent="0.25">
      <c r="D72" s="58"/>
      <c r="E72" s="22" t="s">
        <v>27</v>
      </c>
      <c r="F72" s="14">
        <f>IF(F71="","",VLOOKUP($E71&amp;$E$6,'EP overall data'!$A$5:$T$517,'EP overall data'!M$3,FALSE))</f>
        <v>0.51500000000000001</v>
      </c>
      <c r="G72" s="15">
        <f>IF(F71="","",VLOOKUP($E71&amp;$E$6,'EP overall data'!$A$5:$T$517,'EP overall data'!N$3,FALSE))</f>
        <v>0.53400000000000003</v>
      </c>
      <c r="H72" s="15">
        <f>IF(H71="","",VLOOKUP($E71&amp;$E$6,'EP overall data'!$A$5:$T$517,'EP overall data'!O$3,FALSE))</f>
        <v>0.28299999999999997</v>
      </c>
      <c r="I72" s="15">
        <f>IF(H71="","",VLOOKUP($E71&amp;$E$6,'EP overall data'!$A$5:$T$517,'EP overall data'!P$3,FALSE))</f>
        <v>0.3</v>
      </c>
      <c r="J72" s="15">
        <f>IF(J71="","",VLOOKUP($E71&amp;$E$6,'EP overall data'!$A$5:$T$517,'EP overall data'!Q$3,FALSE))</f>
        <v>0.03</v>
      </c>
      <c r="K72" s="15">
        <f>IF(J71="","",VLOOKUP($E71&amp;$E$6,'EP overall data'!$A$5:$T$517,'EP overall data'!R$3,FALSE))</f>
        <v>3.6999999999999998E-2</v>
      </c>
      <c r="L72" s="15">
        <f>IF(L71="","",VLOOKUP($E71&amp;$E$6,'EP overall data'!$A$5:$T$517,'EP overall data'!S$3,FALSE))</f>
        <v>0.14399999999999999</v>
      </c>
      <c r="M72" s="136">
        <f>IF(L71="","",VLOOKUP($E71&amp;$E$6,'EP overall data'!$A$5:$T$517,'EP overall data'!T$3,FALSE))</f>
        <v>0.157</v>
      </c>
      <c r="N72" s="269"/>
      <c r="O72" s="273"/>
      <c r="P72" s="263"/>
    </row>
    <row r="73" spans="4:17" s="34" customFormat="1" ht="15.75" x14ac:dyDescent="0.25">
      <c r="D73" s="58"/>
      <c r="E73" s="35" t="s">
        <v>102</v>
      </c>
      <c r="F73" s="266">
        <f>IF(OR(ISERROR(VLOOKUP($E73&amp;$E$6,'EP overall data'!$A$5:$T$517,'EP overall data'!B$3,FALSE)),ISBLANK(VLOOKUP($E73&amp;$E$6,'EP overall data'!$A$5:$T$517,'EP overall data'!B$3,FALSE))),"",VLOOKUP($E73&amp;$E$6,'EP overall data'!$A$5:$T$517,'EP overall data'!B$3,FALSE))</f>
        <v>0.64613899613899617</v>
      </c>
      <c r="G73" s="267"/>
      <c r="H73" s="267">
        <f>IF(OR(ISERROR(VLOOKUP($E73&amp;$E$6,'EP overall data'!$A$5:$T$517,'EP overall data'!C$3,FALSE)),ISBLANK(VLOOKUP($E73&amp;$E$6,'EP overall data'!$A$5:$T$517,'EP overall data'!C$3,FALSE))),"",VLOOKUP($E73&amp;$E$6,'EP overall data'!$A$5:$T$517,'EP overall data'!C$3,FALSE))</f>
        <v>0.23069498069498071</v>
      </c>
      <c r="I73" s="267"/>
      <c r="J73" s="267">
        <f>IF(OR(ISERROR(VLOOKUP($E73&amp;$E$6,'EP overall data'!$A$5:$T$517,'EP overall data'!D$3,FALSE)),ISBLANK(VLOOKUP($E73&amp;$E$6,'EP overall data'!$A$5:$T$517,'EP overall data'!D$3,FALSE))),"",VLOOKUP($E73&amp;$E$6,'EP overall data'!$A$5:$T$517,'EP overall data'!D$3,FALSE))</f>
        <v>3.1467181467181464E-2</v>
      </c>
      <c r="K73" s="267"/>
      <c r="L73" s="267">
        <f>IF(OR(ISERROR(VLOOKUP($E73&amp;$E$6,'EP overall data'!$A$5:$T$517,'EP overall data'!E$3,FALSE)),ISBLANK(VLOOKUP($E73&amp;$E$6,'EP overall data'!$A$5:$T$517,'EP overall data'!E$3,FALSE))),"",VLOOKUP($E73&amp;$E$6,'EP overall data'!$A$5:$T$517,'EP overall data'!E$3,FALSE))</f>
        <v>9.1698841698841696E-2</v>
      </c>
      <c r="M73" s="267"/>
      <c r="N73" s="268">
        <v>1</v>
      </c>
      <c r="O73" s="272">
        <f>IF(ISERROR(VLOOKUP($E73&amp;$E$6,'EP overall data'!$A$5:$T$517,'EP overall data'!G$3,FALSE)),0,VLOOKUP($E73&amp;$E$6,'EP overall data'!$A$5:$T$517,'EP overall data'!G$3,FALSE))</f>
        <v>5180</v>
      </c>
      <c r="P73" s="262">
        <f>IF(ISERROR(VLOOKUP($E73&amp;$E$6,'EP overall data'!$A$5:$T$517,'EP overall data'!H$3,FALSE)),0,VLOOKUP($E73&amp;$E$6,'EP overall data'!$A$5:$T$517,'EP overall data'!H$3,FALSE))</f>
        <v>0.20213845313353626</v>
      </c>
      <c r="Q73" s="19"/>
    </row>
    <row r="74" spans="4:17" x14ac:dyDescent="0.25">
      <c r="D74" s="58"/>
      <c r="E74" s="22" t="s">
        <v>27</v>
      </c>
      <c r="F74" s="14">
        <f>IF(F73="","",VLOOKUP($E73&amp;$E$6,'EP overall data'!$A$5:$T$517,'EP overall data'!M$3,FALSE))</f>
        <v>0.63300000000000001</v>
      </c>
      <c r="G74" s="15">
        <f>IF(F73="","",VLOOKUP($E73&amp;$E$6,'EP overall data'!$A$5:$T$517,'EP overall data'!N$3,FALSE))</f>
        <v>0.65900000000000003</v>
      </c>
      <c r="H74" s="15">
        <f>IF(H73="","",VLOOKUP($E73&amp;$E$6,'EP overall data'!$A$5:$T$517,'EP overall data'!O$3,FALSE))</f>
        <v>0.219</v>
      </c>
      <c r="I74" s="15">
        <f>IF(H73="","",VLOOKUP($E73&amp;$E$6,'EP overall data'!$A$5:$T$517,'EP overall data'!P$3,FALSE))</f>
        <v>0.24199999999999999</v>
      </c>
      <c r="J74" s="15">
        <f>IF(J73="","",VLOOKUP($E73&amp;$E$6,'EP overall data'!$A$5:$T$517,'EP overall data'!Q$3,FALSE))</f>
        <v>2.7E-2</v>
      </c>
      <c r="K74" s="15">
        <f>IF(J73="","",VLOOKUP($E73&amp;$E$6,'EP overall data'!$A$5:$T$517,'EP overall data'!R$3,FALSE))</f>
        <v>3.6999999999999998E-2</v>
      </c>
      <c r="L74" s="15">
        <f>IF(L73="","",VLOOKUP($E73&amp;$E$6,'EP overall data'!$A$5:$T$517,'EP overall data'!S$3,FALSE))</f>
        <v>8.4000000000000005E-2</v>
      </c>
      <c r="M74" s="136">
        <f>IF(L73="","",VLOOKUP($E73&amp;$E$6,'EP overall data'!$A$5:$T$517,'EP overall data'!T$3,FALSE))</f>
        <v>0.1</v>
      </c>
      <c r="N74" s="269"/>
      <c r="O74" s="273"/>
      <c r="P74" s="263"/>
    </row>
    <row r="75" spans="4:17" s="34" customFormat="1" ht="15.75" x14ac:dyDescent="0.2">
      <c r="D75" s="58"/>
      <c r="E75" s="35" t="s">
        <v>103</v>
      </c>
      <c r="F75" s="266">
        <f>IF(OR(ISERROR(VLOOKUP($E75&amp;$E$6,'EP overall data'!$A$5:$T$517,'EP overall data'!B$3,FALSE)),ISBLANK(VLOOKUP($E75&amp;$E$6,'EP overall data'!$A$5:$T$517,'EP overall data'!B$3,FALSE))),"",VLOOKUP($E75&amp;$E$6,'EP overall data'!$A$5:$T$517,'EP overall data'!B$3,FALSE))</f>
        <v>0.56628674265146972</v>
      </c>
      <c r="G75" s="267"/>
      <c r="H75" s="267">
        <f>IF(OR(ISERROR(VLOOKUP($E75&amp;$E$6,'EP overall data'!$A$5:$T$517,'EP overall data'!C$3,FALSE)),ISBLANK(VLOOKUP($E75&amp;$E$6,'EP overall data'!$A$5:$T$517,'EP overall data'!C$3,FALSE))),"",VLOOKUP($E75&amp;$E$6,'EP overall data'!$A$5:$T$517,'EP overall data'!C$3,FALSE))</f>
        <v>0.25794841031793642</v>
      </c>
      <c r="I75" s="267"/>
      <c r="J75" s="267">
        <f>IF(OR(ISERROR(VLOOKUP($E75&amp;$E$6,'EP overall data'!$A$5:$T$517,'EP overall data'!D$3,FALSE)),ISBLANK(VLOOKUP($E75&amp;$E$6,'EP overall data'!$A$5:$T$517,'EP overall data'!D$3,FALSE))),"",VLOOKUP($E75&amp;$E$6,'EP overall data'!$A$5:$T$517,'EP overall data'!D$3,FALSE))</f>
        <v>3.6592681463707262E-2</v>
      </c>
      <c r="K75" s="267"/>
      <c r="L75" s="267">
        <f>IF(OR(ISERROR(VLOOKUP($E75&amp;$E$6,'EP overall data'!$A$5:$T$517,'EP overall data'!E$3,FALSE)),ISBLANK(VLOOKUP($E75&amp;$E$6,'EP overall data'!$A$5:$T$517,'EP overall data'!E$3,FALSE))),"",VLOOKUP($E75&amp;$E$6,'EP overall data'!$A$5:$T$517,'EP overall data'!E$3,FALSE))</f>
        <v>0.13917216556688664</v>
      </c>
      <c r="M75" s="267"/>
      <c r="N75" s="268">
        <v>1</v>
      </c>
      <c r="O75" s="272">
        <f>IF(ISERROR(VLOOKUP($E75&amp;$E$6,'EP overall data'!$A$5:$T$517,'EP overall data'!G$3,FALSE)),0,VLOOKUP($E75&amp;$E$6,'EP overall data'!$A$5:$T$517,'EP overall data'!G$3,FALSE))</f>
        <v>1667</v>
      </c>
      <c r="P75" s="262">
        <f>IF(ISERROR(VLOOKUP($E75&amp;$E$6,'EP overall data'!$A$5:$T$517,'EP overall data'!H$3,FALSE)),0,VLOOKUP($E75&amp;$E$6,'EP overall data'!$A$5:$T$517,'EP overall data'!H$3,FALSE))</f>
        <v>0.31435036771638697</v>
      </c>
    </row>
    <row r="76" spans="4:17" x14ac:dyDescent="0.25">
      <c r="D76" s="58"/>
      <c r="E76" s="22" t="s">
        <v>27</v>
      </c>
      <c r="F76" s="14">
        <f>IF(F75="","",VLOOKUP($E75&amp;$E$6,'EP overall data'!$A$5:$T$517,'EP overall data'!M$3,FALSE))</f>
        <v>0.54200000000000004</v>
      </c>
      <c r="G76" s="15">
        <f>IF(F75="","",VLOOKUP($E75&amp;$E$6,'EP overall data'!$A$5:$T$517,'EP overall data'!N$3,FALSE))</f>
        <v>0.59</v>
      </c>
      <c r="H76" s="15">
        <f>IF(H75="","",VLOOKUP($E75&amp;$E$6,'EP overall data'!$A$5:$T$517,'EP overall data'!O$3,FALSE))</f>
        <v>0.23799999999999999</v>
      </c>
      <c r="I76" s="15">
        <f>IF(H75="","",VLOOKUP($E75&amp;$E$6,'EP overall data'!$A$5:$T$517,'EP overall data'!P$3,FALSE))</f>
        <v>0.27900000000000003</v>
      </c>
      <c r="J76" s="15">
        <f>IF(J75="","",VLOOKUP($E75&amp;$E$6,'EP overall data'!$A$5:$T$517,'EP overall data'!Q$3,FALSE))</f>
        <v>2.9000000000000001E-2</v>
      </c>
      <c r="K76" s="15">
        <f>IF(J75="","",VLOOKUP($E75&amp;$E$6,'EP overall data'!$A$5:$T$517,'EP overall data'!R$3,FALSE))</f>
        <v>4.7E-2</v>
      </c>
      <c r="L76" s="15">
        <f>IF(L75="","",VLOOKUP($E75&amp;$E$6,'EP overall data'!$A$5:$T$517,'EP overall data'!S$3,FALSE))</f>
        <v>0.123</v>
      </c>
      <c r="M76" s="136">
        <f>IF(L75="","",VLOOKUP($E75&amp;$E$6,'EP overall data'!$A$5:$T$517,'EP overall data'!T$3,FALSE))</f>
        <v>0.157</v>
      </c>
      <c r="N76" s="269"/>
      <c r="O76" s="273"/>
      <c r="P76" s="263"/>
    </row>
    <row r="77" spans="4:17" s="34" customFormat="1" ht="15.75" x14ac:dyDescent="0.2">
      <c r="D77" s="58"/>
      <c r="E77" s="35" t="s">
        <v>357</v>
      </c>
      <c r="F77" s="266">
        <f>IF(OR(ISERROR(VLOOKUP($E77&amp;$E$6,'EP overall data'!$A$5:$T$517,'EP overall data'!B$3,FALSE)),ISBLANK(VLOOKUP($E77&amp;$E$6,'EP overall data'!$A$5:$T$517,'EP overall data'!B$3,FALSE))),"",VLOOKUP($E77&amp;$E$6,'EP overall data'!$A$5:$T$517,'EP overall data'!B$3,FALSE))</f>
        <v>0.61273428886438808</v>
      </c>
      <c r="G77" s="267"/>
      <c r="H77" s="267">
        <f>IF(OR(ISERROR(VLOOKUP($E77&amp;$E$6,'EP overall data'!$A$5:$T$517,'EP overall data'!C$3,FALSE)),ISBLANK(VLOOKUP($E77&amp;$E$6,'EP overall data'!$A$5:$T$517,'EP overall data'!C$3,FALSE))),"",VLOOKUP($E77&amp;$E$6,'EP overall data'!$A$5:$T$517,'EP overall data'!C$3,FALSE))</f>
        <v>0.23980154355016539</v>
      </c>
      <c r="I77" s="267"/>
      <c r="J77" s="267">
        <f>IF(OR(ISERROR(VLOOKUP($E77&amp;$E$6,'EP overall data'!$A$5:$T$517,'EP overall data'!D$3,FALSE)),ISBLANK(VLOOKUP($E77&amp;$E$6,'EP overall data'!$A$5:$T$517,'EP overall data'!D$3,FALSE))),"",VLOOKUP($E77&amp;$E$6,'EP overall data'!$A$5:$T$517,'EP overall data'!D$3,FALSE))</f>
        <v>3.3627342888643878E-2</v>
      </c>
      <c r="K77" s="267"/>
      <c r="L77" s="267">
        <f>IF(OR(ISERROR(VLOOKUP($E77&amp;$E$6,'EP overall data'!$A$5:$T$517,'EP overall data'!E$3,FALSE)),ISBLANK(VLOOKUP($E77&amp;$E$6,'EP overall data'!$A$5:$T$517,'EP overall data'!E$3,FALSE))),"",VLOOKUP($E77&amp;$E$6,'EP overall data'!$A$5:$T$517,'EP overall data'!E$3,FALSE))</f>
        <v>0.11383682469680265</v>
      </c>
      <c r="M77" s="267"/>
      <c r="N77" s="268">
        <v>1</v>
      </c>
      <c r="O77" s="272">
        <f>IF(ISERROR(VLOOKUP($E77&amp;$E$6,'EP overall data'!$A$5:$T$517,'EP overall data'!G$3,FALSE)),0,VLOOKUP($E77&amp;$E$6,'EP overall data'!$A$5:$T$517,'EP overall data'!G$3,FALSE))</f>
        <v>3628</v>
      </c>
      <c r="P77" s="262">
        <f>IF(ISERROR(VLOOKUP($E77&amp;$E$6,'EP overall data'!$A$5:$T$517,'EP overall data'!H$3,FALSE)),0,VLOOKUP($E77&amp;$E$6,'EP overall data'!$A$5:$T$517,'EP overall data'!H$3,FALSE))</f>
        <v>0.31069624047272415</v>
      </c>
    </row>
    <row r="78" spans="4:17" x14ac:dyDescent="0.25">
      <c r="D78" s="58"/>
      <c r="E78" s="22" t="s">
        <v>27</v>
      </c>
      <c r="F78" s="14">
        <f>IF(F77="","",VLOOKUP($E77&amp;$E$6,'EP overall data'!$A$5:$T$517,'EP overall data'!M$3,FALSE))</f>
        <v>0.59699999999999998</v>
      </c>
      <c r="G78" s="15">
        <f>IF(F77="","",VLOOKUP($E77&amp;$E$6,'EP overall data'!$A$5:$T$517,'EP overall data'!N$3,FALSE))</f>
        <v>0.628</v>
      </c>
      <c r="H78" s="15">
        <f>IF(H77="","",VLOOKUP($E77&amp;$E$6,'EP overall data'!$A$5:$T$517,'EP overall data'!O$3,FALSE))</f>
        <v>0.22600000000000001</v>
      </c>
      <c r="I78" s="15">
        <f>IF(H77="","",VLOOKUP($E77&amp;$E$6,'EP overall data'!$A$5:$T$517,'EP overall data'!P$3,FALSE))</f>
        <v>0.254</v>
      </c>
      <c r="J78" s="15">
        <f>IF(J77="","",VLOOKUP($E77&amp;$E$6,'EP overall data'!$A$5:$T$517,'EP overall data'!Q$3,FALSE))</f>
        <v>2.8000000000000001E-2</v>
      </c>
      <c r="K78" s="15">
        <f>IF(J77="","",VLOOKUP($E77&amp;$E$6,'EP overall data'!$A$5:$T$517,'EP overall data'!R$3,FALSE))</f>
        <v>0.04</v>
      </c>
      <c r="L78" s="15">
        <f>IF(L77="","",VLOOKUP($E77&amp;$E$6,'EP overall data'!$A$5:$T$517,'EP overall data'!S$3,FALSE))</f>
        <v>0.104</v>
      </c>
      <c r="M78" s="136">
        <f>IF(L77="","",VLOOKUP($E77&amp;$E$6,'EP overall data'!$A$5:$T$517,'EP overall data'!T$3,FALSE))</f>
        <v>0.125</v>
      </c>
      <c r="N78" s="269"/>
      <c r="O78" s="273"/>
      <c r="P78" s="263"/>
    </row>
    <row r="79" spans="4:17" ht="15.75" x14ac:dyDescent="0.25">
      <c r="E79" s="35" t="s">
        <v>359</v>
      </c>
      <c r="F79" s="266">
        <f>IF(OR(ISERROR(VLOOKUP($E79&amp;$E$6,'EP overall data'!$A$5:$T$517,'EP overall data'!B$3,FALSE)),ISBLANK(VLOOKUP($E79&amp;$E$6,'EP overall data'!$A$5:$T$517,'EP overall data'!B$3,FALSE))),"",VLOOKUP($E79&amp;$E$6,'EP overall data'!$A$5:$T$517,'EP overall data'!B$3,FALSE))</f>
        <v>0.61653164259715865</v>
      </c>
      <c r="G79" s="267"/>
      <c r="H79" s="267">
        <f>IF(OR(ISERROR(VLOOKUP($E79&amp;$E$6,'EP overall data'!$A$5:$T$517,'EP overall data'!C$3,FALSE)),ISBLANK(VLOOKUP($E79&amp;$E$6,'EP overall data'!$A$5:$T$517,'EP overall data'!C$3,FALSE))),"",VLOOKUP($E79&amp;$E$6,'EP overall data'!$A$5:$T$517,'EP overall data'!C$3,FALSE))</f>
        <v>0.24022543148996126</v>
      </c>
      <c r="I79" s="267"/>
      <c r="J79" s="267">
        <f>IF(OR(ISERROR(VLOOKUP($E79&amp;$E$6,'EP overall data'!$A$5:$T$517,'EP overall data'!D$3,FALSE)),ISBLANK(VLOOKUP($E79&amp;$E$6,'EP overall data'!$A$5:$T$517,'EP overall data'!D$3,FALSE))),"",VLOOKUP($E79&amp;$E$6,'EP overall data'!$A$5:$T$517,'EP overall data'!D$3,FALSE))</f>
        <v>3.4049547962897733E-2</v>
      </c>
      <c r="K79" s="267"/>
      <c r="L79" s="267">
        <f>IF(OR(ISERROR(VLOOKUP($E79&amp;$E$6,'EP overall data'!$A$5:$T$517,'EP overall data'!E$3,FALSE)),ISBLANK(VLOOKUP($E79&amp;$E$6,'EP overall data'!$A$5:$T$517,'EP overall data'!E$3,FALSE))),"",VLOOKUP($E79&amp;$E$6,'EP overall data'!$A$5:$T$517,'EP overall data'!E$3,FALSE))</f>
        <v>0.10919337794998239</v>
      </c>
      <c r="M79" s="267"/>
      <c r="N79" s="268">
        <v>1</v>
      </c>
      <c r="O79" s="272">
        <f>IF(ISERROR(VLOOKUP($E79&amp;$E$6,'EP overall data'!$A$5:$T$517,'EP overall data'!G$3,FALSE)),0,VLOOKUP($E79&amp;$E$6,'EP overall data'!$A$5:$T$517,'EP overall data'!G$3,FALSE))</f>
        <v>8517</v>
      </c>
      <c r="P79" s="262">
        <f>IF(ISERROR(VLOOKUP($E79&amp;$E$6,'EP overall data'!$A$5:$T$517,'EP overall data'!H$3,FALSE)),0,VLOOKUP($E79&amp;$E$6,'EP overall data'!$A$5:$T$517,'EP overall data'!H$3,FALSE))</f>
        <v>0.40712237093690251</v>
      </c>
    </row>
    <row r="80" spans="4:17" ht="15.75" x14ac:dyDescent="0.25">
      <c r="E80" s="22" t="s">
        <v>27</v>
      </c>
      <c r="F80" s="14">
        <f>IF(F79="","",VLOOKUP($E79&amp;$E$6,'EP overall data'!$A$5:$T$517,'EP overall data'!M$3,FALSE))</f>
        <v>0.60599999999999998</v>
      </c>
      <c r="G80" s="15">
        <f>IF(F79="","",VLOOKUP($E79&amp;$E$6,'EP overall data'!$A$5:$T$517,'EP overall data'!N$3,FALSE))</f>
        <v>0.627</v>
      </c>
      <c r="H80" s="15">
        <f>IF(H79="","",VLOOKUP($E79&amp;$E$6,'EP overall data'!$A$5:$T$517,'EP overall data'!O$3,FALSE))</f>
        <v>0.23100000000000001</v>
      </c>
      <c r="I80" s="15">
        <f>IF(H79="","",VLOOKUP($E79&amp;$E$6,'EP overall data'!$A$5:$T$517,'EP overall data'!P$3,FALSE))</f>
        <v>0.249</v>
      </c>
      <c r="J80" s="15">
        <f>IF(J79="","",VLOOKUP($E79&amp;$E$6,'EP overall data'!$A$5:$T$517,'EP overall data'!Q$3,FALSE))</f>
        <v>0.03</v>
      </c>
      <c r="K80" s="15">
        <f>IF(J79="","",VLOOKUP($E79&amp;$E$6,'EP overall data'!$A$5:$T$517,'EP overall data'!R$3,FALSE))</f>
        <v>3.7999999999999999E-2</v>
      </c>
      <c r="L80" s="15">
        <f>IF(L79="","",VLOOKUP($E79&amp;$E$6,'EP overall data'!$A$5:$T$517,'EP overall data'!S$3,FALSE))</f>
        <v>0.10299999999999999</v>
      </c>
      <c r="M80" s="136">
        <f>IF(L79="","",VLOOKUP($E79&amp;$E$6,'EP overall data'!$A$5:$T$517,'EP overall data'!T$3,FALSE))</f>
        <v>0.11600000000000001</v>
      </c>
      <c r="N80" s="269"/>
      <c r="O80" s="273"/>
      <c r="P80" s="263"/>
      <c r="Q80" s="34"/>
    </row>
    <row r="81" spans="5:17" ht="15.75" x14ac:dyDescent="0.25">
      <c r="E81" s="35" t="s">
        <v>361</v>
      </c>
      <c r="F81" s="266">
        <f>IF(OR(ISERROR(VLOOKUP($E81&amp;$E$6,'EP overall data'!$A$5:$T$517,'EP overall data'!B$3,FALSE)),ISBLANK(VLOOKUP($E81&amp;$E$6,'EP overall data'!$A$5:$T$517,'EP overall data'!B$3,FALSE))),"",VLOOKUP($E81&amp;$E$6,'EP overall data'!$A$5:$T$517,'EP overall data'!B$3,FALSE))</f>
        <v>0.52083583523477839</v>
      </c>
      <c r="G81" s="267"/>
      <c r="H81" s="267">
        <f>IF(OR(ISERROR(VLOOKUP($E81&amp;$E$6,'EP overall data'!$A$5:$T$517,'EP overall data'!C$3,FALSE)),ISBLANK(VLOOKUP($E81&amp;$E$6,'EP overall data'!$A$5:$T$517,'EP overall data'!C$3,FALSE))),"",VLOOKUP($E81&amp;$E$6,'EP overall data'!$A$5:$T$517,'EP overall data'!C$3,FALSE))</f>
        <v>0.33589528041311395</v>
      </c>
      <c r="I81" s="267"/>
      <c r="J81" s="267">
        <f>IF(OR(ISERROR(VLOOKUP($E81&amp;$E$6,'EP overall data'!$A$5:$T$517,'EP overall data'!D$3,FALSE)),ISBLANK(VLOOKUP($E81&amp;$E$6,'EP overall data'!$A$5:$T$517,'EP overall data'!D$3,FALSE))),"",VLOOKUP($E81&amp;$E$6,'EP overall data'!$A$5:$T$517,'EP overall data'!D$3,FALSE))</f>
        <v>5.4521436291581599E-2</v>
      </c>
      <c r="K81" s="267"/>
      <c r="L81" s="267">
        <f>IF(OR(ISERROR(VLOOKUP($E81&amp;$E$6,'EP overall data'!$A$5:$T$517,'EP overall data'!E$3,FALSE)),ISBLANK(VLOOKUP($E81&amp;$E$6,'EP overall data'!$A$5:$T$517,'EP overall data'!E$3,FALSE))),"",VLOOKUP($E81&amp;$E$6,'EP overall data'!$A$5:$T$517,'EP overall data'!E$3,FALSE))</f>
        <v>8.8747448060525994E-2</v>
      </c>
      <c r="M81" s="267"/>
      <c r="N81" s="268">
        <v>1</v>
      </c>
      <c r="O81" s="272">
        <f>IF(ISERROR(VLOOKUP($E81&amp;$E$6,'EP overall data'!$A$5:$T$517,'EP overall data'!G$3,FALSE)),0,VLOOKUP($E81&amp;$E$6,'EP overall data'!$A$5:$T$517,'EP overall data'!G$3,FALSE))</f>
        <v>8327</v>
      </c>
      <c r="P81" s="262">
        <f>IF(ISERROR(VLOOKUP($E81&amp;$E$6,'EP overall data'!$A$5:$T$517,'EP overall data'!H$3,FALSE)),0,VLOOKUP($E81&amp;$E$6,'EP overall data'!$A$5:$T$517,'EP overall data'!H$3,FALSE))</f>
        <v>0.50650851581508516</v>
      </c>
    </row>
    <row r="82" spans="5:17" ht="15.75" x14ac:dyDescent="0.25">
      <c r="E82" s="22" t="s">
        <v>27</v>
      </c>
      <c r="F82" s="14">
        <f>IF(F81="","",VLOOKUP($E81&amp;$E$6,'EP overall data'!$A$5:$T$517,'EP overall data'!M$3,FALSE))</f>
        <v>0.51</v>
      </c>
      <c r="G82" s="15">
        <f>IF(F81="","",VLOOKUP($E81&amp;$E$6,'EP overall data'!$A$5:$T$517,'EP overall data'!N$3,FALSE))</f>
        <v>0.53200000000000003</v>
      </c>
      <c r="H82" s="15">
        <f>IF(H81="","",VLOOKUP($E81&amp;$E$6,'EP overall data'!$A$5:$T$517,'EP overall data'!O$3,FALSE))</f>
        <v>0.32600000000000001</v>
      </c>
      <c r="I82" s="15">
        <f>IF(H81="","",VLOOKUP($E81&amp;$E$6,'EP overall data'!$A$5:$T$517,'EP overall data'!P$3,FALSE))</f>
        <v>0.34599999999999997</v>
      </c>
      <c r="J82" s="15">
        <f>IF(J81="","",VLOOKUP($E81&amp;$E$6,'EP overall data'!$A$5:$T$517,'EP overall data'!Q$3,FALSE))</f>
        <v>0.05</v>
      </c>
      <c r="K82" s="15">
        <f>IF(J81="","",VLOOKUP($E81&amp;$E$6,'EP overall data'!$A$5:$T$517,'EP overall data'!R$3,FALSE))</f>
        <v>0.06</v>
      </c>
      <c r="L82" s="15">
        <f>IF(L81="","",VLOOKUP($E81&amp;$E$6,'EP overall data'!$A$5:$T$517,'EP overall data'!S$3,FALSE))</f>
        <v>8.3000000000000004E-2</v>
      </c>
      <c r="M82" s="136">
        <f>IF(L81="","",VLOOKUP($E81&amp;$E$6,'EP overall data'!$A$5:$T$517,'EP overall data'!T$3,FALSE))</f>
        <v>9.5000000000000001E-2</v>
      </c>
      <c r="N82" s="269"/>
      <c r="O82" s="273"/>
      <c r="P82" s="263"/>
      <c r="Q82" s="34"/>
    </row>
    <row r="83" spans="5:17" ht="15.75" x14ac:dyDescent="0.25">
      <c r="E83" s="75" t="s">
        <v>11</v>
      </c>
      <c r="F83" s="266">
        <f>IF(OR(ISERROR(VLOOKUP($E83&amp;$E$6,'EP overall data'!$A$5:$T$517,'EP overall data'!B$3,FALSE)),ISBLANK(VLOOKUP($E83&amp;$E$6,'EP overall data'!$A$5:$T$517,'EP overall data'!B$3,FALSE))),"",VLOOKUP($E83&amp;$E$6,'EP overall data'!$A$5:$T$517,'EP overall data'!B$3,FALSE))</f>
        <v>0.66479595789183743</v>
      </c>
      <c r="G83" s="267"/>
      <c r="H83" s="267">
        <f>IF(OR(ISERROR(VLOOKUP($E83&amp;$E$6,'EP overall data'!$A$5:$T$517,'EP overall data'!C$3,FALSE)),ISBLANK(VLOOKUP($E83&amp;$E$6,'EP overall data'!$A$5:$T$517,'EP overall data'!C$3,FALSE))),"",VLOOKUP($E83&amp;$E$6,'EP overall data'!$A$5:$T$517,'EP overall data'!C$3,FALSE))</f>
        <v>0.21308004166056965</v>
      </c>
      <c r="I83" s="267"/>
      <c r="J83" s="267">
        <f>IF(OR(ISERROR(VLOOKUP($E83&amp;$E$6,'EP overall data'!$A$5:$T$517,'EP overall data'!D$3,FALSE)),ISBLANK(VLOOKUP($E83&amp;$E$6,'EP overall data'!$A$5:$T$517,'EP overall data'!D$3,FALSE))),"",VLOOKUP($E83&amp;$E$6,'EP overall data'!$A$5:$T$517,'EP overall data'!D$3,FALSE))</f>
        <v>3.7683878908906239E-2</v>
      </c>
      <c r="K83" s="267"/>
      <c r="L83" s="267">
        <f>IF(OR(ISERROR(VLOOKUP($E83&amp;$E$6,'EP overall data'!$A$5:$T$517,'EP overall data'!E$3,FALSE)),ISBLANK(VLOOKUP($E83&amp;$E$6,'EP overall data'!$A$5:$T$517,'EP overall data'!E$3,FALSE))),"",VLOOKUP($E83&amp;$E$6,'EP overall data'!$A$5:$T$517,'EP overall data'!E$3,FALSE))</f>
        <v>8.4440121538686658E-2</v>
      </c>
      <c r="M83" s="267"/>
      <c r="N83" s="268">
        <v>1</v>
      </c>
      <c r="O83" s="272">
        <f>IF(ISERROR(VLOOKUP($E83&amp;$E$6,'EP overall data'!$A$5:$T$517,'EP overall data'!G$3,FALSE)),0,VLOOKUP($E83&amp;$E$6,'EP overall data'!$A$5:$T$517,'EP overall data'!G$3,FALSE))</f>
        <v>116177</v>
      </c>
      <c r="P83" s="262">
        <f>IF(ISERROR(VLOOKUP($E83&amp;$E$6,'EP overall data'!$A$5:$T$517,'EP overall data'!H$3,FALSE)),0,VLOOKUP($E83&amp;$E$6,'EP overall data'!$A$5:$T$517,'EP overall data'!H$3,FALSE))</f>
        <v>0.36759173419311564</v>
      </c>
    </row>
    <row r="84" spans="5:17" x14ac:dyDescent="0.25">
      <c r="E84" s="22" t="s">
        <v>27</v>
      </c>
      <c r="F84" s="14">
        <f>IF(F83="","",VLOOKUP($E83&amp;$E$6,'EP overall data'!$A$5:$T$517,'EP overall data'!M$3,FALSE))</f>
        <v>0.66200000000000003</v>
      </c>
      <c r="G84" s="15">
        <f>IF(F83="","",VLOOKUP($E83&amp;$E$6,'EP overall data'!$A$5:$T$517,'EP overall data'!N$3,FALSE))</f>
        <v>0.66800000000000004</v>
      </c>
      <c r="H84" s="15">
        <f>IF(H83="","",VLOOKUP($E83&amp;$E$6,'EP overall data'!$A$5:$T$517,'EP overall data'!O$3,FALSE))</f>
        <v>0.21099999999999999</v>
      </c>
      <c r="I84" s="15">
        <f>IF(H83="","",VLOOKUP($E83&amp;$E$6,'EP overall data'!$A$5:$T$517,'EP overall data'!P$3,FALSE))</f>
        <v>0.215</v>
      </c>
      <c r="J84" s="15">
        <f>IF(J83="","",VLOOKUP($E83&amp;$E$6,'EP overall data'!$A$5:$T$517,'EP overall data'!Q$3,FALSE))</f>
        <v>3.6999999999999998E-2</v>
      </c>
      <c r="K84" s="15">
        <f>IF(J83="","",VLOOKUP($E83&amp;$E$6,'EP overall data'!$A$5:$T$517,'EP overall data'!R$3,FALSE))</f>
        <v>3.9E-2</v>
      </c>
      <c r="L84" s="15">
        <f>IF(L83="","",VLOOKUP($E83&amp;$E$6,'EP overall data'!$A$5:$T$517,'EP overall data'!S$3,FALSE))</f>
        <v>8.3000000000000004E-2</v>
      </c>
      <c r="M84" s="136">
        <f>IF(L83="","",VLOOKUP($E83&amp;$E$6,'EP overall data'!$A$5:$T$517,'EP overall data'!T$3,FALSE))</f>
        <v>8.5999999999999993E-2</v>
      </c>
      <c r="N84" s="269"/>
      <c r="O84" s="273"/>
      <c r="P84" s="263"/>
    </row>
    <row r="85" spans="5:17" ht="15.75" x14ac:dyDescent="0.25">
      <c r="E85" s="75" t="s">
        <v>16</v>
      </c>
      <c r="F85" s="266">
        <f>IF(OR(ISERROR(VLOOKUP($E85&amp;$E$6,'EP overall data'!$A$5:$T$517,'EP overall data'!B$3,FALSE)),ISBLANK(VLOOKUP($E85&amp;$E$6,'EP overall data'!$A$5:$T$517,'EP overall data'!B$3,FALSE))),"",VLOOKUP($E85&amp;$E$6,'EP overall data'!$A$5:$T$517,'EP overall data'!B$3,FALSE))</f>
        <v>0.57130164371390491</v>
      </c>
      <c r="G85" s="267"/>
      <c r="H85" s="267">
        <f>IF(OR(ISERROR(VLOOKUP($E85&amp;$E$6,'EP overall data'!$A$5:$T$517,'EP overall data'!C$3,FALSE)),ISBLANK(VLOOKUP($E85&amp;$E$6,'EP overall data'!$A$5:$T$517,'EP overall data'!C$3,FALSE))),"",VLOOKUP($E85&amp;$E$6,'EP overall data'!$A$5:$T$517,'EP overall data'!C$3,FALSE))</f>
        <v>0.15726343847179031</v>
      </c>
      <c r="I85" s="267"/>
      <c r="J85" s="267">
        <f>IF(OR(ISERROR(VLOOKUP($E85&amp;$E$6,'EP overall data'!$A$5:$T$517,'EP overall data'!D$3,FALSE)),ISBLANK(VLOOKUP($E85&amp;$E$6,'EP overall data'!$A$5:$T$517,'EP overall data'!D$3,FALSE))),"",VLOOKUP($E85&amp;$E$6,'EP overall data'!$A$5:$T$517,'EP overall data'!D$3,FALSE))</f>
        <v>4.8422923145268769E-2</v>
      </c>
      <c r="K85" s="267"/>
      <c r="L85" s="267">
        <f>IF(OR(ISERROR(VLOOKUP($E85&amp;$E$6,'EP overall data'!$A$5:$T$517,'EP overall data'!E$3,FALSE)),ISBLANK(VLOOKUP($E85&amp;$E$6,'EP overall data'!$A$5:$T$517,'EP overall data'!E$3,FALSE))),"",VLOOKUP($E85&amp;$E$6,'EP overall data'!$A$5:$T$517,'EP overall data'!E$3,FALSE))</f>
        <v>0.22301199466903598</v>
      </c>
      <c r="M85" s="267"/>
      <c r="N85" s="268">
        <v>1</v>
      </c>
      <c r="O85" s="272">
        <f>IF(ISERROR(VLOOKUP($E85&amp;$E$6,'EP overall data'!$A$5:$T$517,'EP overall data'!G$3,FALSE)),0,VLOOKUP($E85&amp;$E$6,'EP overall data'!$A$5:$T$517,'EP overall data'!G$3,FALSE))</f>
        <v>2251</v>
      </c>
      <c r="P85" s="262">
        <f>IF(ISERROR(VLOOKUP($E85&amp;$E$6,'EP overall data'!$A$5:$T$517,'EP overall data'!H$3,FALSE)),0,VLOOKUP($E85&amp;$E$6,'EP overall data'!$A$5:$T$517,'EP overall data'!H$3,FALSE))</f>
        <v>2.3194468773506168E-2</v>
      </c>
    </row>
    <row r="86" spans="5:17" x14ac:dyDescent="0.25">
      <c r="E86" s="22" t="s">
        <v>27</v>
      </c>
      <c r="F86" s="14">
        <f>IF(F85="","",VLOOKUP($E85&amp;$E$6,'EP overall data'!$A$5:$T$517,'EP overall data'!M$3,FALSE))</f>
        <v>0.55100000000000005</v>
      </c>
      <c r="G86" s="15">
        <f>IF(F85="","",VLOOKUP($E85&amp;$E$6,'EP overall data'!$A$5:$T$517,'EP overall data'!N$3,FALSE))</f>
        <v>0.59199999999999997</v>
      </c>
      <c r="H86" s="15">
        <f>IF(H85="","",VLOOKUP($E85&amp;$E$6,'EP overall data'!$A$5:$T$517,'EP overall data'!O$3,FALSE))</f>
        <v>0.14299999999999999</v>
      </c>
      <c r="I86" s="15">
        <f>IF(H85="","",VLOOKUP($E85&amp;$E$6,'EP overall data'!$A$5:$T$517,'EP overall data'!P$3,FALSE))</f>
        <v>0.17299999999999999</v>
      </c>
      <c r="J86" s="15">
        <f>IF(J85="","",VLOOKUP($E85&amp;$E$6,'EP overall data'!$A$5:$T$517,'EP overall data'!Q$3,FALSE))</f>
        <v>0.04</v>
      </c>
      <c r="K86" s="15">
        <f>IF(J85="","",VLOOKUP($E85&amp;$E$6,'EP overall data'!$A$5:$T$517,'EP overall data'!R$3,FALSE))</f>
        <v>5.8000000000000003E-2</v>
      </c>
      <c r="L86" s="15">
        <f>IF(L85="","",VLOOKUP($E85&amp;$E$6,'EP overall data'!$A$5:$T$517,'EP overall data'!S$3,FALSE))</f>
        <v>0.20599999999999999</v>
      </c>
      <c r="M86" s="136">
        <f>IF(L85="","",VLOOKUP($E85&amp;$E$6,'EP overall data'!$A$5:$T$517,'EP overall data'!T$3,FALSE))</f>
        <v>0.24099999999999999</v>
      </c>
      <c r="N86" s="269"/>
      <c r="O86" s="273"/>
      <c r="P86" s="263"/>
    </row>
    <row r="87" spans="5:17" ht="15.75" x14ac:dyDescent="0.25">
      <c r="E87" s="131" t="s">
        <v>37</v>
      </c>
      <c r="F87" s="266">
        <f>IF(OR(ISERROR(VLOOKUP($E87&amp;$E$6,'EP overall data'!$A$5:$T$517,'EP overall data'!B$3,FALSE)),ISBLANK(VLOOKUP($E87&amp;$E$6,'EP overall data'!$A$5:$T$517,'EP overall data'!B$3,FALSE))),"",VLOOKUP($E87&amp;$E$6,'EP overall data'!$A$5:$T$517,'EP overall data'!B$3,FALSE))</f>
        <v>0.59107037256061501</v>
      </c>
      <c r="G87" s="267"/>
      <c r="H87" s="267">
        <f>IF(OR(ISERROR(VLOOKUP($E87&amp;$E$6,'EP overall data'!$A$5:$T$517,'EP overall data'!C$3,FALSE)),ISBLANK(VLOOKUP($E87&amp;$E$6,'EP overall data'!$A$5:$T$517,'EP overall data'!C$3,FALSE))),"",VLOOKUP($E87&amp;$E$6,'EP overall data'!$A$5:$T$517,'EP overall data'!C$3,FALSE))</f>
        <v>0.23477232406859846</v>
      </c>
      <c r="I87" s="267"/>
      <c r="J87" s="267">
        <f>IF(OR(ISERROR(VLOOKUP($E87&amp;$E$6,'EP overall data'!$A$5:$T$517,'EP overall data'!D$3,FALSE)),ISBLANK(VLOOKUP($E87&amp;$E$6,'EP overall data'!$A$5:$T$517,'EP overall data'!D$3,FALSE))),"",VLOOKUP($E87&amp;$E$6,'EP overall data'!$A$5:$T$517,'EP overall data'!D$3,FALSE))</f>
        <v>4.6126552335895916E-2</v>
      </c>
      <c r="K87" s="267"/>
      <c r="L87" s="267">
        <f>IF(OR(ISERROR(VLOOKUP($E87&amp;$E$6,'EP overall data'!$A$5:$T$517,'EP overall data'!E$3,FALSE)),ISBLANK(VLOOKUP($E87&amp;$E$6,'EP overall data'!$A$5:$T$517,'EP overall data'!E$3,FALSE))),"",VLOOKUP($E87&amp;$E$6,'EP overall data'!$A$5:$T$517,'EP overall data'!E$3,FALSE))</f>
        <v>0.12803075103489059</v>
      </c>
      <c r="M87" s="267"/>
      <c r="N87" s="268">
        <v>1</v>
      </c>
      <c r="O87" s="272">
        <f>IF(ISERROR(VLOOKUP($E87&amp;$E$6,'EP overall data'!$A$5:$T$517,'EP overall data'!G$3,FALSE)),0,VLOOKUP($E87&amp;$E$6,'EP overall data'!$A$5:$T$517,'EP overall data'!G$3,FALSE))</f>
        <v>6764</v>
      </c>
      <c r="P87" s="262">
        <f>IF(ISERROR(VLOOKUP($E87&amp;$E$6,'EP overall data'!$A$5:$T$517,'EP overall data'!H$3,FALSE)),0,VLOOKUP($E87&amp;$E$6,'EP overall data'!$A$5:$T$517,'EP overall data'!H$3,FALSE))</f>
        <v>0.33621632369022764</v>
      </c>
    </row>
    <row r="88" spans="5:17" x14ac:dyDescent="0.25">
      <c r="E88" s="22" t="s">
        <v>27</v>
      </c>
      <c r="F88" s="14">
        <f>IF(F87="","",VLOOKUP($E87&amp;$E$6,'EP overall data'!$A$5:$T$517,'EP overall data'!M$3,FALSE))</f>
        <v>0.57899999999999996</v>
      </c>
      <c r="G88" s="15">
        <f>IF(F87="","",VLOOKUP($E87&amp;$E$6,'EP overall data'!$A$5:$T$517,'EP overall data'!N$3,FALSE))</f>
        <v>0.60299999999999998</v>
      </c>
      <c r="H88" s="15">
        <f>IF(H87="","",VLOOKUP($E87&amp;$E$6,'EP overall data'!$A$5:$T$517,'EP overall data'!O$3,FALSE))</f>
        <v>0.22500000000000001</v>
      </c>
      <c r="I88" s="15">
        <f>IF(H87="","",VLOOKUP($E87&amp;$E$6,'EP overall data'!$A$5:$T$517,'EP overall data'!P$3,FALSE))</f>
        <v>0.245</v>
      </c>
      <c r="J88" s="15">
        <f>IF(J87="","",VLOOKUP($E87&amp;$E$6,'EP overall data'!$A$5:$T$517,'EP overall data'!Q$3,FALSE))</f>
        <v>4.1000000000000002E-2</v>
      </c>
      <c r="K88" s="15">
        <f>IF(J87="","",VLOOKUP($E87&amp;$E$6,'EP overall data'!$A$5:$T$517,'EP overall data'!R$3,FALSE))</f>
        <v>5.0999999999999997E-2</v>
      </c>
      <c r="L88" s="15">
        <f>IF(L87="","",VLOOKUP($E87&amp;$E$6,'EP overall data'!$A$5:$T$517,'EP overall data'!S$3,FALSE))</f>
        <v>0.12</v>
      </c>
      <c r="M88" s="136">
        <f>IF(L87="","",VLOOKUP($E87&amp;$E$6,'EP overall data'!$A$5:$T$517,'EP overall data'!T$3,FALSE))</f>
        <v>0.13600000000000001</v>
      </c>
      <c r="N88" s="269"/>
      <c r="O88" s="273"/>
      <c r="P88" s="263"/>
    </row>
    <row r="89" spans="5:17" ht="15.75" x14ac:dyDescent="0.25">
      <c r="E89" s="131" t="s">
        <v>13</v>
      </c>
      <c r="F89" s="266">
        <f>IF(OR(ISERROR(VLOOKUP($E89&amp;$E$6,'EP overall data'!$A$5:$T$517,'EP overall data'!B$3,FALSE)),ISBLANK(VLOOKUP($E89&amp;$E$6,'EP overall data'!$A$5:$T$517,'EP overall data'!B$3,FALSE))),"",VLOOKUP($E89&amp;$E$6,'EP overall data'!$A$5:$T$517,'EP overall data'!B$3,FALSE))</f>
        <v>0.57141742725641631</v>
      </c>
      <c r="G89" s="267"/>
      <c r="H89" s="267">
        <f>IF(OR(ISERROR(VLOOKUP($E89&amp;$E$6,'EP overall data'!$A$5:$T$517,'EP overall data'!C$3,FALSE)),ISBLANK(VLOOKUP($E89&amp;$E$6,'EP overall data'!$A$5:$T$517,'EP overall data'!C$3,FALSE))),"",VLOOKUP($E89&amp;$E$6,'EP overall data'!$A$5:$T$517,'EP overall data'!C$3,FALSE))</f>
        <v>0.24877135501989234</v>
      </c>
      <c r="I89" s="267"/>
      <c r="J89" s="267">
        <f>IF(OR(ISERROR(VLOOKUP($E89&amp;$E$6,'EP overall data'!$A$5:$T$517,'EP overall data'!D$3,FALSE)),ISBLANK(VLOOKUP($E89&amp;$E$6,'EP overall data'!$A$5:$T$517,'EP overall data'!D$3,FALSE))),"",VLOOKUP($E89&amp;$E$6,'EP overall data'!$A$5:$T$517,'EP overall data'!D$3,FALSE))</f>
        <v>4.1344878695686094E-2</v>
      </c>
      <c r="K89" s="267"/>
      <c r="L89" s="267">
        <f>IF(OR(ISERROR(VLOOKUP($E89&amp;$E$6,'EP overall data'!$A$5:$T$517,'EP overall data'!E$3,FALSE)),ISBLANK(VLOOKUP($E89&amp;$E$6,'EP overall data'!$A$5:$T$517,'EP overall data'!E$3,FALSE))),"",VLOOKUP($E89&amp;$E$6,'EP overall data'!$A$5:$T$517,'EP overall data'!E$3,FALSE))</f>
        <v>0.13846633902800531</v>
      </c>
      <c r="M89" s="267"/>
      <c r="N89" s="268">
        <v>1</v>
      </c>
      <c r="O89" s="272">
        <f>IF(ISERROR(VLOOKUP($E89&amp;$E$6,'EP overall data'!$A$5:$T$517,'EP overall data'!G$3,FALSE)),0,VLOOKUP($E89&amp;$E$6,'EP overall data'!$A$5:$T$517,'EP overall data'!G$3,FALSE))</f>
        <v>12819</v>
      </c>
      <c r="P89" s="262">
        <f>IF(ISERROR(VLOOKUP($E89&amp;$E$6,'EP overall data'!$A$5:$T$517,'EP overall data'!H$3,FALSE)),0,VLOOKUP($E89&amp;$E$6,'EP overall data'!$A$5:$T$517,'EP overall data'!H$3,FALSE))</f>
        <v>0.33992734215480896</v>
      </c>
    </row>
    <row r="90" spans="5:17" x14ac:dyDescent="0.25">
      <c r="E90" s="22" t="s">
        <v>27</v>
      </c>
      <c r="F90" s="14">
        <f>IF(F89="","",VLOOKUP($E89&amp;$E$6,'EP overall data'!$A$5:$T$517,'EP overall data'!M$3,FALSE))</f>
        <v>0.56299999999999994</v>
      </c>
      <c r="G90" s="15">
        <f>IF(F89="","",VLOOKUP($E89&amp;$E$6,'EP overall data'!$A$5:$T$517,'EP overall data'!N$3,FALSE))</f>
        <v>0.57999999999999996</v>
      </c>
      <c r="H90" s="15">
        <f>IF(H89="","",VLOOKUP($E89&amp;$E$6,'EP overall data'!$A$5:$T$517,'EP overall data'!O$3,FALSE))</f>
        <v>0.24099999999999999</v>
      </c>
      <c r="I90" s="15">
        <f>IF(H89="","",VLOOKUP($E89&amp;$E$6,'EP overall data'!$A$5:$T$517,'EP overall data'!P$3,FALSE))</f>
        <v>0.25600000000000001</v>
      </c>
      <c r="J90" s="15">
        <f>IF(J89="","",VLOOKUP($E89&amp;$E$6,'EP overall data'!$A$5:$T$517,'EP overall data'!Q$3,FALSE))</f>
        <v>3.7999999999999999E-2</v>
      </c>
      <c r="K90" s="15">
        <f>IF(J89="","",VLOOKUP($E89&amp;$E$6,'EP overall data'!$A$5:$T$517,'EP overall data'!R$3,FALSE))</f>
        <v>4.4999999999999998E-2</v>
      </c>
      <c r="L90" s="15">
        <f>IF(L89="","",VLOOKUP($E89&amp;$E$6,'EP overall data'!$A$5:$T$517,'EP overall data'!S$3,FALSE))</f>
        <v>0.13300000000000001</v>
      </c>
      <c r="M90" s="136">
        <f>IF(L89="","",VLOOKUP($E89&amp;$E$6,'EP overall data'!$A$5:$T$517,'EP overall data'!T$3,FALSE))</f>
        <v>0.14499999999999999</v>
      </c>
      <c r="N90" s="269"/>
      <c r="O90" s="273"/>
      <c r="P90" s="263"/>
    </row>
    <row r="91" spans="5:17" ht="15.75" x14ac:dyDescent="0.25">
      <c r="E91" s="131" t="s">
        <v>105</v>
      </c>
      <c r="F91" s="266">
        <f>IF(OR(ISERROR(VLOOKUP($E91&amp;$E$6,'EP overall data'!$A$5:$T$517,'EP overall data'!B$3,FALSE)),ISBLANK(VLOOKUP($E91&amp;$E$6,'EP overall data'!$A$5:$T$517,'EP overall data'!B$3,FALSE))),"",VLOOKUP($E91&amp;$E$6,'EP overall data'!$A$5:$T$517,'EP overall data'!B$3,FALSE))</f>
        <v>0.46816479400749061</v>
      </c>
      <c r="G91" s="267"/>
      <c r="H91" s="267">
        <f>IF(OR(ISERROR(VLOOKUP($E91&amp;$E$6,'EP overall data'!$A$5:$T$517,'EP overall data'!C$3,FALSE)),ISBLANK(VLOOKUP($E91&amp;$E$6,'EP overall data'!$A$5:$T$517,'EP overall data'!C$3,FALSE))),"",VLOOKUP($E91&amp;$E$6,'EP overall data'!$A$5:$T$517,'EP overall data'!C$3,FALSE))</f>
        <v>0.10861423220973783</v>
      </c>
      <c r="I91" s="267"/>
      <c r="J91" s="267">
        <f>IF(OR(ISERROR(VLOOKUP($E91&amp;$E$6,'EP overall data'!$A$5:$T$517,'EP overall data'!D$3,FALSE)),ISBLANK(VLOOKUP($E91&amp;$E$6,'EP overall data'!$A$5:$T$517,'EP overall data'!D$3,FALSE))),"",VLOOKUP($E91&amp;$E$6,'EP overall data'!$A$5:$T$517,'EP overall data'!D$3,FALSE))</f>
        <v>4.8689138576779027E-2</v>
      </c>
      <c r="K91" s="267"/>
      <c r="L91" s="267">
        <f>IF(OR(ISERROR(VLOOKUP($E91&amp;$E$6,'EP overall data'!$A$5:$T$517,'EP overall data'!E$3,FALSE)),ISBLANK(VLOOKUP($E91&amp;$E$6,'EP overall data'!$A$5:$T$517,'EP overall data'!E$3,FALSE))),"",VLOOKUP($E91&amp;$E$6,'EP overall data'!$A$5:$T$517,'EP overall data'!E$3,FALSE))</f>
        <v>0.37453183520599254</v>
      </c>
      <c r="M91" s="267"/>
      <c r="N91" s="268">
        <v>1</v>
      </c>
      <c r="O91" s="272">
        <f>IF(ISERROR(VLOOKUP($E91&amp;$E$6,'EP overall data'!$A$5:$T$517,'EP overall data'!G$3,FALSE)),0,VLOOKUP($E91&amp;$E$6,'EP overall data'!$A$5:$T$517,'EP overall data'!G$3,FALSE))</f>
        <v>267</v>
      </c>
      <c r="P91" s="262">
        <f>IF(ISERROR(VLOOKUP($E91&amp;$E$6,'EP overall data'!$A$5:$T$517,'EP overall data'!H$3,FALSE)),0,VLOOKUP($E91&amp;$E$6,'EP overall data'!$A$5:$T$517,'EP overall data'!H$3,FALSE))</f>
        <v>0.1134721631959201</v>
      </c>
    </row>
    <row r="92" spans="5:17" x14ac:dyDescent="0.25">
      <c r="E92" s="22" t="s">
        <v>27</v>
      </c>
      <c r="F92" s="14">
        <f>IF(F91="","",VLOOKUP($E91&amp;$E$6,'EP overall data'!$A$5:$T$517,'EP overall data'!M$3,FALSE))</f>
        <v>0.40899999999999997</v>
      </c>
      <c r="G92" s="15">
        <f>IF(F91="","",VLOOKUP($E91&amp;$E$6,'EP overall data'!$A$5:$T$517,'EP overall data'!N$3,FALSE))</f>
        <v>0.52800000000000002</v>
      </c>
      <c r="H92" s="15">
        <f>IF(H91="","",VLOOKUP($E91&amp;$E$6,'EP overall data'!$A$5:$T$517,'EP overall data'!O$3,FALSE))</f>
        <v>7.6999999999999999E-2</v>
      </c>
      <c r="I92" s="15">
        <f>IF(H91="","",VLOOKUP($E91&amp;$E$6,'EP overall data'!$A$5:$T$517,'EP overall data'!P$3,FALSE))</f>
        <v>0.152</v>
      </c>
      <c r="J92" s="15">
        <f>IF(J91="","",VLOOKUP($E91&amp;$E$6,'EP overall data'!$A$5:$T$517,'EP overall data'!Q$3,FALSE))</f>
        <v>2.9000000000000001E-2</v>
      </c>
      <c r="K92" s="15">
        <f>IF(J91="","",VLOOKUP($E91&amp;$E$6,'EP overall data'!$A$5:$T$517,'EP overall data'!R$3,FALSE))</f>
        <v>8.2000000000000003E-2</v>
      </c>
      <c r="L92" s="15">
        <f>IF(L91="","",VLOOKUP($E91&amp;$E$6,'EP overall data'!$A$5:$T$517,'EP overall data'!S$3,FALSE))</f>
        <v>0.31900000000000001</v>
      </c>
      <c r="M92" s="136">
        <f>IF(L91="","",VLOOKUP($E91&amp;$E$6,'EP overall data'!$A$5:$T$517,'EP overall data'!T$3,FALSE))</f>
        <v>0.434</v>
      </c>
      <c r="N92" s="269"/>
      <c r="O92" s="273"/>
      <c r="P92" s="263"/>
    </row>
    <row r="93" spans="5:17" ht="15.75" x14ac:dyDescent="0.25">
      <c r="E93" s="131" t="s">
        <v>8</v>
      </c>
      <c r="F93" s="266">
        <f>IF(OR(ISERROR(VLOOKUP($E93&amp;$E$6,'EP overall data'!$A$5:$T$517,'EP overall data'!B$3,FALSE)),ISBLANK(VLOOKUP($E93&amp;$E$6,'EP overall data'!$A$5:$T$517,'EP overall data'!B$3,FALSE))),"",VLOOKUP($E93&amp;$E$6,'EP overall data'!$A$5:$T$517,'EP overall data'!B$3,FALSE))</f>
        <v>0.62178111587982832</v>
      </c>
      <c r="G93" s="267"/>
      <c r="H93" s="267">
        <f>IF(OR(ISERROR(VLOOKUP($E93&amp;$E$6,'EP overall data'!$A$5:$T$517,'EP overall data'!C$3,FALSE)),ISBLANK(VLOOKUP($E93&amp;$E$6,'EP overall data'!$A$5:$T$517,'EP overall data'!C$3,FALSE))),"",VLOOKUP($E93&amp;$E$6,'EP overall data'!$A$5:$T$517,'EP overall data'!C$3,FALSE))</f>
        <v>0.27069282648681792</v>
      </c>
      <c r="I93" s="267"/>
      <c r="J93" s="267">
        <f>IF(OR(ISERROR(VLOOKUP($E93&amp;$E$6,'EP overall data'!$A$5:$T$517,'EP overall data'!D$3,FALSE)),ISBLANK(VLOOKUP($E93&amp;$E$6,'EP overall data'!$A$5:$T$517,'EP overall data'!D$3,FALSE))),"",VLOOKUP($E93&amp;$E$6,'EP overall data'!$A$5:$T$517,'EP overall data'!D$3,FALSE))</f>
        <v>3.9852851011649294E-2</v>
      </c>
      <c r="K93" s="267"/>
      <c r="L93" s="267">
        <f>IF(OR(ISERROR(VLOOKUP($E93&amp;$E$6,'EP overall data'!$A$5:$T$517,'EP overall data'!E$3,FALSE)),ISBLANK(VLOOKUP($E93&amp;$E$6,'EP overall data'!$A$5:$T$517,'EP overall data'!E$3,FALSE))),"",VLOOKUP($E93&amp;$E$6,'EP overall data'!$A$5:$T$517,'EP overall data'!E$3,FALSE))</f>
        <v>6.7673206621704479E-2</v>
      </c>
      <c r="M93" s="267"/>
      <c r="N93" s="268">
        <v>1</v>
      </c>
      <c r="O93" s="272">
        <f>IF(ISERROR(VLOOKUP($E93&amp;$E$6,'EP overall data'!$A$5:$T$517,'EP overall data'!G$3,FALSE)),0,VLOOKUP($E93&amp;$E$6,'EP overall data'!$A$5:$T$517,'EP overall data'!G$3,FALSE))</f>
        <v>13048</v>
      </c>
      <c r="P93" s="262">
        <f>IF(ISERROR(VLOOKUP($E93&amp;$E$6,'EP overall data'!$A$5:$T$517,'EP overall data'!H$3,FALSE)),0,VLOOKUP($E93&amp;$E$6,'EP overall data'!$A$5:$T$517,'EP overall data'!H$3,FALSE))</f>
        <v>0.2085311086605616</v>
      </c>
      <c r="Q93" s="34"/>
    </row>
    <row r="94" spans="5:17" x14ac:dyDescent="0.25">
      <c r="E94" s="22" t="s">
        <v>27</v>
      </c>
      <c r="F94" s="14">
        <f>IF(F93="","",VLOOKUP($E93&amp;$E$6,'EP overall data'!$A$5:$T$517,'EP overall data'!M$3,FALSE))</f>
        <v>0.61299999999999999</v>
      </c>
      <c r="G94" s="15">
        <f>IF(F93="","",VLOOKUP($E93&amp;$E$6,'EP overall data'!$A$5:$T$517,'EP overall data'!N$3,FALSE))</f>
        <v>0.63</v>
      </c>
      <c r="H94" s="15">
        <f>IF(H93="","",VLOOKUP($E93&amp;$E$6,'EP overall data'!$A$5:$T$517,'EP overall data'!O$3,FALSE))</f>
        <v>0.26300000000000001</v>
      </c>
      <c r="I94" s="15">
        <f>IF(H93="","",VLOOKUP($E93&amp;$E$6,'EP overall data'!$A$5:$T$517,'EP overall data'!P$3,FALSE))</f>
        <v>0.27800000000000002</v>
      </c>
      <c r="J94" s="15">
        <f>IF(J93="","",VLOOKUP($E93&amp;$E$6,'EP overall data'!$A$5:$T$517,'EP overall data'!Q$3,FALSE))</f>
        <v>3.6999999999999998E-2</v>
      </c>
      <c r="K94" s="15">
        <f>IF(J93="","",VLOOKUP($E93&amp;$E$6,'EP overall data'!$A$5:$T$517,'EP overall data'!R$3,FALSE))</f>
        <v>4.2999999999999997E-2</v>
      </c>
      <c r="L94" s="15">
        <f>IF(L93="","",VLOOKUP($E93&amp;$E$6,'EP overall data'!$A$5:$T$517,'EP overall data'!S$3,FALSE))</f>
        <v>6.3E-2</v>
      </c>
      <c r="M94" s="136">
        <f>IF(L93="","",VLOOKUP($E93&amp;$E$6,'EP overall data'!$A$5:$T$517,'EP overall data'!T$3,FALSE))</f>
        <v>7.1999999999999995E-2</v>
      </c>
      <c r="N94" s="269"/>
      <c r="O94" s="273"/>
      <c r="P94" s="263"/>
    </row>
    <row r="95" spans="5:17" ht="15.75" x14ac:dyDescent="0.25">
      <c r="E95" s="131" t="s">
        <v>38</v>
      </c>
      <c r="F95" s="266">
        <f>IF(OR(ISERROR(VLOOKUP($E95&amp;$E$6,'EP overall data'!$A$5:$T$517,'EP overall data'!B$3,FALSE)),ISBLANK(VLOOKUP($E95&amp;$E$6,'EP overall data'!$A$5:$T$517,'EP overall data'!B$3,FALSE))),"",VLOOKUP($E95&amp;$E$6,'EP overall data'!$A$5:$T$517,'EP overall data'!B$3,FALSE))</f>
        <v>0.58251728110599077</v>
      </c>
      <c r="G95" s="267"/>
      <c r="H95" s="267">
        <f>IF(OR(ISERROR(VLOOKUP($E95&amp;$E$6,'EP overall data'!$A$5:$T$517,'EP overall data'!C$3,FALSE)),ISBLANK(VLOOKUP($E95&amp;$E$6,'EP overall data'!$A$5:$T$517,'EP overall data'!C$3,FALSE))),"",VLOOKUP($E95&amp;$E$6,'EP overall data'!$A$5:$T$517,'EP overall data'!C$3,FALSE))</f>
        <v>0.27721774193548387</v>
      </c>
      <c r="I95" s="267"/>
      <c r="J95" s="267">
        <f>IF(OR(ISERROR(VLOOKUP($E95&amp;$E$6,'EP overall data'!$A$5:$T$517,'EP overall data'!D$3,FALSE)),ISBLANK(VLOOKUP($E95&amp;$E$6,'EP overall data'!$A$5:$T$517,'EP overall data'!D$3,FALSE))),"",VLOOKUP($E95&amp;$E$6,'EP overall data'!$A$5:$T$517,'EP overall data'!D$3,FALSE))</f>
        <v>3.3986175115207372E-2</v>
      </c>
      <c r="K95" s="267"/>
      <c r="L95" s="267">
        <f>IF(OR(ISERROR(VLOOKUP($E95&amp;$E$6,'EP overall data'!$A$5:$T$517,'EP overall data'!E$3,FALSE)),ISBLANK(VLOOKUP($E95&amp;$E$6,'EP overall data'!$A$5:$T$517,'EP overall data'!E$3,FALSE))),"",VLOOKUP($E95&amp;$E$6,'EP overall data'!$A$5:$T$517,'EP overall data'!E$3,FALSE))</f>
        <v>0.10627880184331798</v>
      </c>
      <c r="M95" s="267"/>
      <c r="N95" s="268">
        <v>1</v>
      </c>
      <c r="O95" s="272">
        <f>IF(ISERROR(VLOOKUP($E95&amp;$E$6,'EP overall data'!$A$5:$T$517,'EP overall data'!G$3,FALSE)),0,VLOOKUP($E95&amp;$E$6,'EP overall data'!$A$5:$T$517,'EP overall data'!G$3,FALSE))</f>
        <v>6944</v>
      </c>
      <c r="P95" s="262">
        <f>IF(ISERROR(VLOOKUP($E95&amp;$E$6,'EP overall data'!$A$5:$T$517,'EP overall data'!H$3,FALSE)),0,VLOOKUP($E95&amp;$E$6,'EP overall data'!$A$5:$T$517,'EP overall data'!H$3,FALSE))</f>
        <v>0.39517414067835194</v>
      </c>
      <c r="Q95" s="34"/>
    </row>
    <row r="96" spans="5:17" x14ac:dyDescent="0.25">
      <c r="E96" s="22" t="s">
        <v>27</v>
      </c>
      <c r="F96" s="14">
        <f>IF(F95="","",VLOOKUP($E95&amp;$E$6,'EP overall data'!$A$5:$T$517,'EP overall data'!M$3,FALSE))</f>
        <v>0.57099999999999995</v>
      </c>
      <c r="G96" s="15">
        <f>IF(F95="","",VLOOKUP($E95&amp;$E$6,'EP overall data'!$A$5:$T$517,'EP overall data'!N$3,FALSE))</f>
        <v>0.59399999999999997</v>
      </c>
      <c r="H96" s="15">
        <f>IF(H95="","",VLOOKUP($E95&amp;$E$6,'EP overall data'!$A$5:$T$517,'EP overall data'!O$3,FALSE))</f>
        <v>0.26700000000000002</v>
      </c>
      <c r="I96" s="15">
        <f>IF(H95="","",VLOOKUP($E95&amp;$E$6,'EP overall data'!$A$5:$T$517,'EP overall data'!P$3,FALSE))</f>
        <v>0.28799999999999998</v>
      </c>
      <c r="J96" s="15">
        <f>IF(J95="","",VLOOKUP($E95&amp;$E$6,'EP overall data'!$A$5:$T$517,'EP overall data'!Q$3,FALSE))</f>
        <v>0.03</v>
      </c>
      <c r="K96" s="15">
        <f>IF(J95="","",VLOOKUP($E95&amp;$E$6,'EP overall data'!$A$5:$T$517,'EP overall data'!R$3,FALSE))</f>
        <v>3.9E-2</v>
      </c>
      <c r="L96" s="15">
        <f>IF(L95="","",VLOOKUP($E95&amp;$E$6,'EP overall data'!$A$5:$T$517,'EP overall data'!S$3,FALSE))</f>
        <v>9.9000000000000005E-2</v>
      </c>
      <c r="M96" s="136">
        <f>IF(L95="","",VLOOKUP($E95&amp;$E$6,'EP overall data'!$A$5:$T$517,'EP overall data'!T$3,FALSE))</f>
        <v>0.114</v>
      </c>
      <c r="N96" s="269"/>
      <c r="O96" s="273"/>
      <c r="P96" s="263"/>
    </row>
    <row r="97" spans="5:17" ht="15.75" x14ac:dyDescent="0.25">
      <c r="E97" s="131" t="s">
        <v>10</v>
      </c>
      <c r="F97" s="266">
        <f>IF(OR(ISERROR(VLOOKUP($E97&amp;$E$6,'EP overall data'!$A$5:$T$517,'EP overall data'!B$3,FALSE)),ISBLANK(VLOOKUP($E97&amp;$E$6,'EP overall data'!$A$5:$T$517,'EP overall data'!B$3,FALSE))),"",VLOOKUP($E97&amp;$E$6,'EP overall data'!$A$5:$T$517,'EP overall data'!B$3,FALSE))</f>
        <v>0.54213606897853861</v>
      </c>
      <c r="G97" s="267"/>
      <c r="H97" s="267">
        <f>IF(OR(ISERROR(VLOOKUP($E97&amp;$E$6,'EP overall data'!$A$5:$T$517,'EP overall data'!C$3,FALSE)),ISBLANK(VLOOKUP($E97&amp;$E$6,'EP overall data'!$A$5:$T$517,'EP overall data'!C$3,FALSE))),"",VLOOKUP($E97&amp;$E$6,'EP overall data'!$A$5:$T$517,'EP overall data'!C$3,FALSE))</f>
        <v>0.29787903581093839</v>
      </c>
      <c r="I97" s="267"/>
      <c r="J97" s="267">
        <f>IF(OR(ISERROR(VLOOKUP($E97&amp;$E$6,'EP overall data'!$A$5:$T$517,'EP overall data'!D$3,FALSE)),ISBLANK(VLOOKUP($E97&amp;$E$6,'EP overall data'!$A$5:$T$517,'EP overall data'!D$3,FALSE))),"",VLOOKUP($E97&amp;$E$6,'EP overall data'!$A$5:$T$517,'EP overall data'!D$3,FALSE))</f>
        <v>4.0657058342249357E-2</v>
      </c>
      <c r="K97" s="267"/>
      <c r="L97" s="267">
        <f>IF(OR(ISERROR(VLOOKUP($E97&amp;$E$6,'EP overall data'!$A$5:$T$517,'EP overall data'!E$3,FALSE)),ISBLANK(VLOOKUP($E97&amp;$E$6,'EP overall data'!$A$5:$T$517,'EP overall data'!E$3,FALSE))),"",VLOOKUP($E97&amp;$E$6,'EP overall data'!$A$5:$T$517,'EP overall data'!E$3,FALSE))</f>
        <v>0.11932783686827365</v>
      </c>
      <c r="M97" s="267"/>
      <c r="N97" s="268">
        <v>1</v>
      </c>
      <c r="O97" s="272">
        <f>IF(ISERROR(VLOOKUP($E97&amp;$E$6,'EP overall data'!$A$5:$T$517,'EP overall data'!G$3,FALSE)),0,VLOOKUP($E97&amp;$E$6,'EP overall data'!$A$5:$T$517,'EP overall data'!G$3,FALSE))</f>
        <v>15889</v>
      </c>
      <c r="P97" s="262">
        <f>IF(ISERROR(VLOOKUP($E97&amp;$E$6,'EP overall data'!$A$5:$T$517,'EP overall data'!H$3,FALSE)),0,VLOOKUP($E97&amp;$E$6,'EP overall data'!$A$5:$T$517,'EP overall data'!H$3,FALSE))</f>
        <v>0.2895859152875993</v>
      </c>
      <c r="Q97" s="34"/>
    </row>
    <row r="98" spans="5:17" x14ac:dyDescent="0.25">
      <c r="E98" s="22" t="s">
        <v>27</v>
      </c>
      <c r="F98" s="14">
        <f>IF(F97="","",VLOOKUP($E97&amp;$E$6,'EP overall data'!$A$5:$T$517,'EP overall data'!M$3,FALSE))</f>
        <v>0.53400000000000003</v>
      </c>
      <c r="G98" s="15">
        <f>IF(F97="","",VLOOKUP($E97&amp;$E$6,'EP overall data'!$A$5:$T$517,'EP overall data'!N$3,FALSE))</f>
        <v>0.55000000000000004</v>
      </c>
      <c r="H98" s="15">
        <f>IF(H97="","",VLOOKUP($E97&amp;$E$6,'EP overall data'!$A$5:$T$517,'EP overall data'!O$3,FALSE))</f>
        <v>0.29099999999999998</v>
      </c>
      <c r="I98" s="15">
        <f>IF(H97="","",VLOOKUP($E97&amp;$E$6,'EP overall data'!$A$5:$T$517,'EP overall data'!P$3,FALSE))</f>
        <v>0.30499999999999999</v>
      </c>
      <c r="J98" s="15">
        <f>IF(J97="","",VLOOKUP($E97&amp;$E$6,'EP overall data'!$A$5:$T$517,'EP overall data'!Q$3,FALSE))</f>
        <v>3.7999999999999999E-2</v>
      </c>
      <c r="K98" s="15">
        <f>IF(J97="","",VLOOKUP($E97&amp;$E$6,'EP overall data'!$A$5:$T$517,'EP overall data'!R$3,FALSE))</f>
        <v>4.3999999999999997E-2</v>
      </c>
      <c r="L98" s="15">
        <f>IF(L97="","",VLOOKUP($E97&amp;$E$6,'EP overall data'!$A$5:$T$517,'EP overall data'!S$3,FALSE))</f>
        <v>0.114</v>
      </c>
      <c r="M98" s="136">
        <f>IF(L97="","",VLOOKUP($E97&amp;$E$6,'EP overall data'!$A$5:$T$517,'EP overall data'!T$3,FALSE))</f>
        <v>0.124</v>
      </c>
      <c r="N98" s="269"/>
      <c r="O98" s="273"/>
      <c r="P98" s="263"/>
    </row>
    <row r="99" spans="5:17" ht="15.75" x14ac:dyDescent="0.25">
      <c r="E99" s="131" t="s">
        <v>6</v>
      </c>
      <c r="F99" s="266">
        <f>IF(OR(ISERROR(VLOOKUP($E99&amp;$E$6,'EP overall data'!$A$5:$T$517,'EP overall data'!B$3,FALSE)),ISBLANK(VLOOKUP($E99&amp;$E$6,'EP overall data'!$A$5:$T$517,'EP overall data'!B$3,FALSE))),"",VLOOKUP($E99&amp;$E$6,'EP overall data'!$A$5:$T$517,'EP overall data'!B$3,FALSE))</f>
        <v>0.56388508019514683</v>
      </c>
      <c r="G99" s="267"/>
      <c r="H99" s="267">
        <f>IF(OR(ISERROR(VLOOKUP($E99&amp;$E$6,'EP overall data'!$A$5:$T$517,'EP overall data'!C$3,FALSE)),ISBLANK(VLOOKUP($E99&amp;$E$6,'EP overall data'!$A$5:$T$517,'EP overall data'!C$3,FALSE))),"",VLOOKUP($E99&amp;$E$6,'EP overall data'!$A$5:$T$517,'EP overall data'!C$3,FALSE))</f>
        <v>0.32065304040049741</v>
      </c>
      <c r="I99" s="267"/>
      <c r="J99" s="267">
        <f>IF(OR(ISERROR(VLOOKUP($E99&amp;$E$6,'EP overall data'!$A$5:$T$517,'EP overall data'!D$3,FALSE)),ISBLANK(VLOOKUP($E99&amp;$E$6,'EP overall data'!$A$5:$T$517,'EP overall data'!D$3,FALSE))),"",VLOOKUP($E99&amp;$E$6,'EP overall data'!$A$5:$T$517,'EP overall data'!D$3,FALSE))</f>
        <v>4.2696342591116355E-2</v>
      </c>
      <c r="K99" s="267"/>
      <c r="L99" s="267">
        <f>IF(OR(ISERROR(VLOOKUP($E99&amp;$E$6,'EP overall data'!$A$5:$T$517,'EP overall data'!E$3,FALSE)),ISBLANK(VLOOKUP($E99&amp;$E$6,'EP overall data'!$A$5:$T$517,'EP overall data'!E$3,FALSE))),"",VLOOKUP($E99&amp;$E$6,'EP overall data'!$A$5:$T$517,'EP overall data'!E$3,FALSE))</f>
        <v>7.276553681323937E-2</v>
      </c>
      <c r="M99" s="267"/>
      <c r="N99" s="268">
        <v>1</v>
      </c>
      <c r="O99" s="272">
        <f>IF(ISERROR(VLOOKUP($E99&amp;$E$6,'EP overall data'!$A$5:$T$517,'EP overall data'!G$3,FALSE)),0,VLOOKUP($E99&amp;$E$6,'EP overall data'!$A$5:$T$517,'EP overall data'!G$3,FALSE))</f>
        <v>31361</v>
      </c>
      <c r="P99" s="262">
        <f>IF(ISERROR(VLOOKUP($E99&amp;$E$6,'EP overall data'!$A$5:$T$517,'EP overall data'!H$3,FALSE)),0,VLOOKUP($E99&amp;$E$6,'EP overall data'!$A$5:$T$517,'EP overall data'!H$3,FALSE))</f>
        <v>0.47151598983626769</v>
      </c>
      <c r="Q99" s="34"/>
    </row>
    <row r="100" spans="5:17" x14ac:dyDescent="0.25">
      <c r="E100" s="22" t="s">
        <v>27</v>
      </c>
      <c r="F100" s="14">
        <f>IF(F99="","",VLOOKUP($E99&amp;$E$6,'EP overall data'!$A$5:$T$517,'EP overall data'!M$3,FALSE))</f>
        <v>0.55800000000000005</v>
      </c>
      <c r="G100" s="15">
        <f>IF(F99="","",VLOOKUP($E99&amp;$E$6,'EP overall data'!$A$5:$T$517,'EP overall data'!N$3,FALSE))</f>
        <v>0.56899999999999995</v>
      </c>
      <c r="H100" s="15">
        <f>IF(H99="","",VLOOKUP($E99&amp;$E$6,'EP overall data'!$A$5:$T$517,'EP overall data'!O$3,FALSE))</f>
        <v>0.316</v>
      </c>
      <c r="I100" s="15">
        <f>IF(H99="","",VLOOKUP($E99&amp;$E$6,'EP overall data'!$A$5:$T$517,'EP overall data'!P$3,FALSE))</f>
        <v>0.32600000000000001</v>
      </c>
      <c r="J100" s="15">
        <f>IF(J99="","",VLOOKUP($E99&amp;$E$6,'EP overall data'!$A$5:$T$517,'EP overall data'!Q$3,FALSE))</f>
        <v>4.1000000000000002E-2</v>
      </c>
      <c r="K100" s="15">
        <f>IF(J99="","",VLOOKUP($E99&amp;$E$6,'EP overall data'!$A$5:$T$517,'EP overall data'!R$3,FALSE))</f>
        <v>4.4999999999999998E-2</v>
      </c>
      <c r="L100" s="15">
        <f>IF(L99="","",VLOOKUP($E99&amp;$E$6,'EP overall data'!$A$5:$T$517,'EP overall data'!S$3,FALSE))</f>
        <v>7.0000000000000007E-2</v>
      </c>
      <c r="M100" s="136">
        <f>IF(L99="","",VLOOKUP($E99&amp;$E$6,'EP overall data'!$A$5:$T$517,'EP overall data'!T$3,FALSE))</f>
        <v>7.5999999999999998E-2</v>
      </c>
      <c r="N100" s="269"/>
      <c r="O100" s="273"/>
      <c r="P100" s="263"/>
    </row>
    <row r="101" spans="5:17" ht="15.75" x14ac:dyDescent="0.25">
      <c r="E101" s="131" t="s">
        <v>106</v>
      </c>
      <c r="F101" s="266">
        <f>IF(OR(ISERROR(VLOOKUP($E101&amp;$E$6,'EP overall data'!$A$5:$T$517,'EP overall data'!B$3,FALSE)),ISBLANK(VLOOKUP($E101&amp;$E$6,'EP overall data'!$A$5:$T$517,'EP overall data'!B$3,FALSE))),"",VLOOKUP($E101&amp;$E$6,'EP overall data'!$A$5:$T$517,'EP overall data'!B$3,FALSE))</f>
        <v>0.6216216216216216</v>
      </c>
      <c r="G101" s="267"/>
      <c r="H101" s="267">
        <f>IF(OR(ISERROR(VLOOKUP($E101&amp;$E$6,'EP overall data'!$A$5:$T$517,'EP overall data'!C$3,FALSE)),ISBLANK(VLOOKUP($E101&amp;$E$6,'EP overall data'!$A$5:$T$517,'EP overall data'!C$3,FALSE))),"",VLOOKUP($E101&amp;$E$6,'EP overall data'!$A$5:$T$517,'EP overall data'!C$3,FALSE))</f>
        <v>0.18468468468468469</v>
      </c>
      <c r="I101" s="267"/>
      <c r="J101" s="267">
        <f>IF(OR(ISERROR(VLOOKUP($E101&amp;$E$6,'EP overall data'!$A$5:$T$517,'EP overall data'!D$3,FALSE)),ISBLANK(VLOOKUP($E101&amp;$E$6,'EP overall data'!$A$5:$T$517,'EP overall data'!D$3,FALSE))),"",VLOOKUP($E101&amp;$E$6,'EP overall data'!$A$5:$T$517,'EP overall data'!D$3,FALSE))</f>
        <v>4.72972972972973E-2</v>
      </c>
      <c r="K101" s="267"/>
      <c r="L101" s="267">
        <f>IF(OR(ISERROR(VLOOKUP($E101&amp;$E$6,'EP overall data'!$A$5:$T$517,'EP overall data'!E$3,FALSE)),ISBLANK(VLOOKUP($E101&amp;$E$6,'EP overall data'!$A$5:$T$517,'EP overall data'!E$3,FALSE))),"",VLOOKUP($E101&amp;$E$6,'EP overall data'!$A$5:$T$517,'EP overall data'!E$3,FALSE))</f>
        <v>0.1463963963963964</v>
      </c>
      <c r="M101" s="267"/>
      <c r="N101" s="268">
        <v>1</v>
      </c>
      <c r="O101" s="272">
        <f>IF(ISERROR(VLOOKUP($E101&amp;$E$6,'EP overall data'!$A$5:$T$517,'EP overall data'!G$3,FALSE)),0,VLOOKUP($E101&amp;$E$6,'EP overall data'!$A$5:$T$517,'EP overall data'!G$3,FALSE))</f>
        <v>444</v>
      </c>
      <c r="P101" s="262">
        <f>IF(ISERROR(VLOOKUP($E101&amp;$E$6,'EP overall data'!$A$5:$T$517,'EP overall data'!H$3,FALSE)),0,VLOOKUP($E101&amp;$E$6,'EP overall data'!$A$5:$T$517,'EP overall data'!H$3,FALSE))</f>
        <v>0.1100371747211896</v>
      </c>
      <c r="Q101" s="34"/>
    </row>
    <row r="102" spans="5:17" x14ac:dyDescent="0.25">
      <c r="E102" s="22" t="s">
        <v>27</v>
      </c>
      <c r="F102" s="14">
        <f>IF(F101="","",VLOOKUP($E101&amp;$E$6,'EP overall data'!$A$5:$T$517,'EP overall data'!M$3,FALSE))</f>
        <v>0.57599999999999996</v>
      </c>
      <c r="G102" s="15">
        <f>IF(F101="","",VLOOKUP($E101&amp;$E$6,'EP overall data'!$A$5:$T$517,'EP overall data'!N$3,FALSE))</f>
        <v>0.66600000000000004</v>
      </c>
      <c r="H102" s="15">
        <f>IF(H101="","",VLOOKUP($E101&amp;$E$6,'EP overall data'!$A$5:$T$517,'EP overall data'!O$3,FALSE))</f>
        <v>0.151</v>
      </c>
      <c r="I102" s="15">
        <f>IF(H101="","",VLOOKUP($E101&amp;$E$6,'EP overall data'!$A$5:$T$517,'EP overall data'!P$3,FALSE))</f>
        <v>0.223</v>
      </c>
      <c r="J102" s="15">
        <f>IF(J101="","",VLOOKUP($E101&amp;$E$6,'EP overall data'!$A$5:$T$517,'EP overall data'!Q$3,FALSE))</f>
        <v>3.1E-2</v>
      </c>
      <c r="K102" s="15">
        <f>IF(J101="","",VLOOKUP($E101&amp;$E$6,'EP overall data'!$A$5:$T$517,'EP overall data'!R$3,FALSE))</f>
        <v>7.0999999999999994E-2</v>
      </c>
      <c r="L102" s="15">
        <f>IF(L101="","",VLOOKUP($E101&amp;$E$6,'EP overall data'!$A$5:$T$517,'EP overall data'!S$3,FALSE))</f>
        <v>0.11700000000000001</v>
      </c>
      <c r="M102" s="136">
        <f>IF(L101="","",VLOOKUP($E101&amp;$E$6,'EP overall data'!$A$5:$T$517,'EP overall data'!T$3,FALSE))</f>
        <v>0.182</v>
      </c>
      <c r="N102" s="269"/>
      <c r="O102" s="273"/>
      <c r="P102" s="263"/>
    </row>
    <row r="103" spans="5:17" ht="15.75" x14ac:dyDescent="0.25">
      <c r="E103" s="131" t="s">
        <v>14</v>
      </c>
      <c r="F103" s="266">
        <f>IF(OR(ISERROR(VLOOKUP($E103&amp;$E$6,'EP overall data'!$A$5:$T$517,'EP overall data'!B$3,FALSE)),ISBLANK(VLOOKUP($E103&amp;$E$6,'EP overall data'!$A$5:$T$517,'EP overall data'!B$3,FALSE))),"",VLOOKUP($E103&amp;$E$6,'EP overall data'!$A$5:$T$517,'EP overall data'!B$3,FALSE))</f>
        <v>0.61778548427049784</v>
      </c>
      <c r="G103" s="267"/>
      <c r="H103" s="267">
        <f>IF(OR(ISERROR(VLOOKUP($E103&amp;$E$6,'EP overall data'!$A$5:$T$517,'EP overall data'!C$3,FALSE)),ISBLANK(VLOOKUP($E103&amp;$E$6,'EP overall data'!$A$5:$T$517,'EP overall data'!C$3,FALSE))),"",VLOOKUP($E103&amp;$E$6,'EP overall data'!$A$5:$T$517,'EP overall data'!C$3,FALSE))</f>
        <v>0.20545666867192752</v>
      </c>
      <c r="I103" s="267"/>
      <c r="J103" s="267">
        <f>IF(OR(ISERROR(VLOOKUP($E103&amp;$E$6,'EP overall data'!$A$5:$T$517,'EP overall data'!D$3,FALSE)),ISBLANK(VLOOKUP($E103&amp;$E$6,'EP overall data'!$A$5:$T$517,'EP overall data'!D$3,FALSE))),"",VLOOKUP($E103&amp;$E$6,'EP overall data'!$A$5:$T$517,'EP overall data'!D$3,FALSE))</f>
        <v>4.2358186772355706E-2</v>
      </c>
      <c r="K103" s="267"/>
      <c r="L103" s="267">
        <f>IF(OR(ISERROR(VLOOKUP($E103&amp;$E$6,'EP overall data'!$A$5:$T$517,'EP overall data'!E$3,FALSE)),ISBLANK(VLOOKUP($E103&amp;$E$6,'EP overall data'!$A$5:$T$517,'EP overall data'!E$3,FALSE))),"",VLOOKUP($E103&amp;$E$6,'EP overall data'!$A$5:$T$517,'EP overall data'!E$3,FALSE))</f>
        <v>0.13439966028521888</v>
      </c>
      <c r="M103" s="267"/>
      <c r="N103" s="268">
        <v>1</v>
      </c>
      <c r="O103" s="272">
        <f>IF(ISERROR(VLOOKUP($E103&amp;$E$6,'EP overall data'!$A$5:$T$517,'EP overall data'!G$3,FALSE)),0,VLOOKUP($E103&amp;$E$6,'EP overall data'!$A$5:$T$517,'EP overall data'!G$3,FALSE))</f>
        <v>28259</v>
      </c>
      <c r="P103" s="262">
        <f>IF(ISERROR(VLOOKUP($E103&amp;$E$6,'EP overall data'!$A$5:$T$517,'EP overall data'!H$3,FALSE)),0,VLOOKUP($E103&amp;$E$6,'EP overall data'!$A$5:$T$517,'EP overall data'!H$3,FALSE))</f>
        <v>8.7250373590544758E-2</v>
      </c>
      <c r="Q103" s="34"/>
    </row>
    <row r="104" spans="5:17" x14ac:dyDescent="0.25">
      <c r="E104" s="22" t="s">
        <v>27</v>
      </c>
      <c r="F104" s="14">
        <f>IF(F103="","",VLOOKUP($E103&amp;$E$6,'EP overall data'!$A$5:$T$517,'EP overall data'!M$3,FALSE))</f>
        <v>0.61199999999999999</v>
      </c>
      <c r="G104" s="15">
        <f>IF(F103="","",VLOOKUP($E103&amp;$E$6,'EP overall data'!$A$5:$T$517,'EP overall data'!N$3,FALSE))</f>
        <v>0.623</v>
      </c>
      <c r="H104" s="15">
        <f>IF(H103="","",VLOOKUP($E103&amp;$E$6,'EP overall data'!$A$5:$T$517,'EP overall data'!O$3,FALSE))</f>
        <v>0.20100000000000001</v>
      </c>
      <c r="I104" s="15">
        <f>IF(H103="","",VLOOKUP($E103&amp;$E$6,'EP overall data'!$A$5:$T$517,'EP overall data'!P$3,FALSE))</f>
        <v>0.21</v>
      </c>
      <c r="J104" s="15">
        <f>IF(J103="","",VLOOKUP($E103&amp;$E$6,'EP overall data'!$A$5:$T$517,'EP overall data'!Q$3,FALSE))</f>
        <v>0.04</v>
      </c>
      <c r="K104" s="15">
        <f>IF(J103="","",VLOOKUP($E103&amp;$E$6,'EP overall data'!$A$5:$T$517,'EP overall data'!R$3,FALSE))</f>
        <v>4.4999999999999998E-2</v>
      </c>
      <c r="L104" s="15">
        <f>IF(L103="","",VLOOKUP($E103&amp;$E$6,'EP overall data'!$A$5:$T$517,'EP overall data'!S$3,FALSE))</f>
        <v>0.13</v>
      </c>
      <c r="M104" s="136">
        <f>IF(L103="","",VLOOKUP($E103&amp;$E$6,'EP overall data'!$A$5:$T$517,'EP overall data'!T$3,FALSE))</f>
        <v>0.13800000000000001</v>
      </c>
      <c r="N104" s="269"/>
      <c r="O104" s="273"/>
      <c r="P104" s="263"/>
    </row>
    <row r="105" spans="5:17" ht="15.75" x14ac:dyDescent="0.25">
      <c r="E105" s="131" t="s">
        <v>107</v>
      </c>
      <c r="F105" s="266">
        <f>IF(OR(ISERROR(VLOOKUP($E105&amp;$E$6,'EP overall data'!$A$5:$T$517,'EP overall data'!B$3,FALSE)),ISBLANK(VLOOKUP($E105&amp;$E$6,'EP overall data'!$A$5:$T$517,'EP overall data'!B$3,FALSE))),"",VLOOKUP($E105&amp;$E$6,'EP overall data'!$A$5:$T$517,'EP overall data'!B$3,FALSE))</f>
        <v>0.48411016949152541</v>
      </c>
      <c r="G105" s="267"/>
      <c r="H105" s="267">
        <f>IF(OR(ISERROR(VLOOKUP($E105&amp;$E$6,'EP overall data'!$A$5:$T$517,'EP overall data'!C$3,FALSE)),ISBLANK(VLOOKUP($E105&amp;$E$6,'EP overall data'!$A$5:$T$517,'EP overall data'!C$3,FALSE))),"",VLOOKUP($E105&amp;$E$6,'EP overall data'!$A$5:$T$517,'EP overall data'!C$3,FALSE))</f>
        <v>0.11228813559322035</v>
      </c>
      <c r="I105" s="267"/>
      <c r="J105" s="267">
        <f>IF(OR(ISERROR(VLOOKUP($E105&amp;$E$6,'EP overall data'!$A$5:$T$517,'EP overall data'!D$3,FALSE)),ISBLANK(VLOOKUP($E105&amp;$E$6,'EP overall data'!$A$5:$T$517,'EP overall data'!D$3,FALSE))),"",VLOOKUP($E105&amp;$E$6,'EP overall data'!$A$5:$T$517,'EP overall data'!D$3,FALSE))</f>
        <v>5.2966101694915252E-2</v>
      </c>
      <c r="K105" s="267"/>
      <c r="L105" s="267">
        <f>IF(OR(ISERROR(VLOOKUP($E105&amp;$E$6,'EP overall data'!$A$5:$T$517,'EP overall data'!E$3,FALSE)),ISBLANK(VLOOKUP($E105&amp;$E$6,'EP overall data'!$A$5:$T$517,'EP overall data'!E$3,FALSE))),"",VLOOKUP($E105&amp;$E$6,'EP overall data'!$A$5:$T$517,'EP overall data'!E$3,FALSE))</f>
        <v>0.35063559322033899</v>
      </c>
      <c r="M105" s="267"/>
      <c r="N105" s="268">
        <v>1</v>
      </c>
      <c r="O105" s="272">
        <f>IF(ISERROR(VLOOKUP($E105&amp;$E$6,'EP overall data'!$A$5:$T$517,'EP overall data'!G$3,FALSE)),0,VLOOKUP($E105&amp;$E$6,'EP overall data'!$A$5:$T$517,'EP overall data'!G$3,FALSE))</f>
        <v>944</v>
      </c>
      <c r="P105" s="262">
        <f>IF(ISERROR(VLOOKUP($E105&amp;$E$6,'EP overall data'!$A$5:$T$517,'EP overall data'!H$3,FALSE)),0,VLOOKUP($E105&amp;$E$6,'EP overall data'!$A$5:$T$517,'EP overall data'!H$3,FALSE))</f>
        <v>0.21483841602184797</v>
      </c>
      <c r="Q105" s="34"/>
    </row>
    <row r="106" spans="5:17" ht="15.75" x14ac:dyDescent="0.25">
      <c r="E106" s="22" t="s">
        <v>27</v>
      </c>
      <c r="F106" s="14">
        <f>IF(F105="","",VLOOKUP($E105&amp;$E$6,'EP overall data'!$A$5:$T$517,'EP overall data'!M$3,FALSE))</f>
        <v>0.45200000000000001</v>
      </c>
      <c r="G106" s="15">
        <f>IF(F105="","",VLOOKUP($E105&amp;$E$6,'EP overall data'!$A$5:$T$517,'EP overall data'!N$3,FALSE))</f>
        <v>0.51600000000000001</v>
      </c>
      <c r="H106" s="15">
        <f>IF(H105="","",VLOOKUP($E105&amp;$E$6,'EP overall data'!$A$5:$T$517,'EP overall data'!O$3,FALSE))</f>
        <v>9.4E-2</v>
      </c>
      <c r="I106" s="15">
        <f>IF(H105="","",VLOOKUP($E105&amp;$E$6,'EP overall data'!$A$5:$T$517,'EP overall data'!P$3,FALSE))</f>
        <v>0.13400000000000001</v>
      </c>
      <c r="J106" s="15">
        <f>IF(J105="","",VLOOKUP($E105&amp;$E$6,'EP overall data'!$A$5:$T$517,'EP overall data'!Q$3,FALSE))</f>
        <v>0.04</v>
      </c>
      <c r="K106" s="15">
        <f>IF(J105="","",VLOOKUP($E105&amp;$E$6,'EP overall data'!$A$5:$T$517,'EP overall data'!R$3,FALSE))</f>
        <v>6.9000000000000006E-2</v>
      </c>
      <c r="L106" s="15">
        <f>IF(L105="","",VLOOKUP($E105&amp;$E$6,'EP overall data'!$A$5:$T$517,'EP overall data'!S$3,FALSE))</f>
        <v>0.32100000000000001</v>
      </c>
      <c r="M106" s="136">
        <f>IF(L105="","",VLOOKUP($E105&amp;$E$6,'EP overall data'!$A$5:$T$517,'EP overall data'!T$3,FALSE))</f>
        <v>0.38200000000000001</v>
      </c>
      <c r="N106" s="269"/>
      <c r="O106" s="273"/>
      <c r="P106" s="263"/>
      <c r="Q106" s="34"/>
    </row>
    <row r="107" spans="5:17" ht="15.75" x14ac:dyDescent="0.25">
      <c r="E107" s="131" t="s">
        <v>108</v>
      </c>
      <c r="F107" s="266">
        <f>IF(OR(ISERROR(VLOOKUP($E107&amp;$E$6,'EP overall data'!$A$5:$T$517,'EP overall data'!B$3,FALSE)),ISBLANK(VLOOKUP($E107&amp;$E$6,'EP overall data'!$A$5:$T$517,'EP overall data'!B$3,FALSE))),"",VLOOKUP($E107&amp;$E$6,'EP overall data'!$A$5:$T$517,'EP overall data'!B$3,FALSE))</f>
        <v>0.52217414818820984</v>
      </c>
      <c r="G107" s="267"/>
      <c r="H107" s="267">
        <f>IF(OR(ISERROR(VLOOKUP($E107&amp;$E$6,'EP overall data'!$A$5:$T$517,'EP overall data'!C$3,FALSE)),ISBLANK(VLOOKUP($E107&amp;$E$6,'EP overall data'!$A$5:$T$517,'EP overall data'!C$3,FALSE))),"",VLOOKUP($E107&amp;$E$6,'EP overall data'!$A$5:$T$517,'EP overall data'!C$3,FALSE))</f>
        <v>0.25905895078420765</v>
      </c>
      <c r="I107" s="267"/>
      <c r="J107" s="267">
        <f>IF(OR(ISERROR(VLOOKUP($E107&amp;$E$6,'EP overall data'!$A$5:$T$517,'EP overall data'!D$3,FALSE)),ISBLANK(VLOOKUP($E107&amp;$E$6,'EP overall data'!$A$5:$T$517,'EP overall data'!D$3,FALSE))),"",VLOOKUP($E107&amp;$E$6,'EP overall data'!$A$5:$T$517,'EP overall data'!D$3,FALSE))</f>
        <v>4.7052460789616009E-2</v>
      </c>
      <c r="K107" s="267"/>
      <c r="L107" s="267">
        <f>IF(OR(ISERROR(VLOOKUP($E107&amp;$E$6,'EP overall data'!$A$5:$T$517,'EP overall data'!E$3,FALSE)),ISBLANK(VLOOKUP($E107&amp;$E$6,'EP overall data'!$A$5:$T$517,'EP overall data'!E$3,FALSE))),"",VLOOKUP($E107&amp;$E$6,'EP overall data'!$A$5:$T$517,'EP overall data'!E$3,FALSE))</f>
        <v>0.17171444023796648</v>
      </c>
      <c r="M107" s="267"/>
      <c r="N107" s="268">
        <v>1</v>
      </c>
      <c r="O107" s="272">
        <f>IF(ISERROR(VLOOKUP($E107&amp;$E$6,'EP overall data'!$A$5:$T$517,'EP overall data'!G$3,FALSE)),0,VLOOKUP($E107&amp;$E$6,'EP overall data'!$A$5:$T$517,'EP overall data'!G$3,FALSE))</f>
        <v>3698</v>
      </c>
      <c r="P107" s="262">
        <f>IF(ISERROR(VLOOKUP($E107&amp;$E$6,'EP overall data'!$A$5:$T$517,'EP overall data'!H$3,FALSE)),0,VLOOKUP($E107&amp;$E$6,'EP overall data'!$A$5:$T$517,'EP overall data'!H$3,FALSE))</f>
        <v>0.20624651422197435</v>
      </c>
      <c r="Q107" s="34"/>
    </row>
    <row r="108" spans="5:17" ht="15.75" x14ac:dyDescent="0.25">
      <c r="E108" s="22" t="s">
        <v>27</v>
      </c>
      <c r="F108" s="14">
        <f>IF(F107="","",VLOOKUP($E107&amp;$E$6,'EP overall data'!$A$5:$T$517,'EP overall data'!M$3,FALSE))</f>
        <v>0.50600000000000001</v>
      </c>
      <c r="G108" s="15">
        <f>IF(F107="","",VLOOKUP($E107&amp;$E$6,'EP overall data'!$A$5:$T$517,'EP overall data'!N$3,FALSE))</f>
        <v>0.53800000000000003</v>
      </c>
      <c r="H108" s="15">
        <f>IF(H107="","",VLOOKUP($E107&amp;$E$6,'EP overall data'!$A$5:$T$517,'EP overall data'!O$3,FALSE))</f>
        <v>0.245</v>
      </c>
      <c r="I108" s="15">
        <f>IF(H107="","",VLOOKUP($E107&amp;$E$6,'EP overall data'!$A$5:$T$517,'EP overall data'!P$3,FALSE))</f>
        <v>0.27300000000000002</v>
      </c>
      <c r="J108" s="15">
        <f>IF(J107="","",VLOOKUP($E107&amp;$E$6,'EP overall data'!$A$5:$T$517,'EP overall data'!Q$3,FALSE))</f>
        <v>4.1000000000000002E-2</v>
      </c>
      <c r="K108" s="15">
        <f>IF(J107="","",VLOOKUP($E107&amp;$E$6,'EP overall data'!$A$5:$T$517,'EP overall data'!R$3,FALSE))</f>
        <v>5.3999999999999999E-2</v>
      </c>
      <c r="L108" s="15">
        <f>IF(L107="","",VLOOKUP($E107&amp;$E$6,'EP overall data'!$A$5:$T$517,'EP overall data'!S$3,FALSE))</f>
        <v>0.16</v>
      </c>
      <c r="M108" s="136">
        <f>IF(L107="","",VLOOKUP($E107&amp;$E$6,'EP overall data'!$A$5:$T$517,'EP overall data'!T$3,FALSE))</f>
        <v>0.184</v>
      </c>
      <c r="N108" s="269"/>
      <c r="O108" s="273"/>
      <c r="P108" s="263"/>
      <c r="Q108" s="34"/>
    </row>
    <row r="109" spans="5:17" ht="15.75" x14ac:dyDescent="0.25">
      <c r="E109" s="131" t="s">
        <v>109</v>
      </c>
      <c r="F109" s="266">
        <f>IF(OR(ISERROR(VLOOKUP($E109&amp;$E$6,'EP overall data'!$A$5:$T$517,'EP overall data'!B$3,FALSE)),ISBLANK(VLOOKUP($E109&amp;$E$6,'EP overall data'!$A$5:$T$517,'EP overall data'!B$3,FALSE))),"",VLOOKUP($E109&amp;$E$6,'EP overall data'!$A$5:$T$517,'EP overall data'!B$3,FALSE))</f>
        <v>0.6269267822736031</v>
      </c>
      <c r="G109" s="267"/>
      <c r="H109" s="267">
        <f>IF(OR(ISERROR(VLOOKUP($E109&amp;$E$6,'EP overall data'!$A$5:$T$517,'EP overall data'!C$3,FALSE)),ISBLANK(VLOOKUP($E109&amp;$E$6,'EP overall data'!$A$5:$T$517,'EP overall data'!C$3,FALSE))),"",VLOOKUP($E109&amp;$E$6,'EP overall data'!$A$5:$T$517,'EP overall data'!C$3,FALSE))</f>
        <v>0.25794797687861271</v>
      </c>
      <c r="I109" s="267"/>
      <c r="J109" s="267">
        <f>IF(OR(ISERROR(VLOOKUP($E109&amp;$E$6,'EP overall data'!$A$5:$T$517,'EP overall data'!D$3,FALSE)),ISBLANK(VLOOKUP($E109&amp;$E$6,'EP overall data'!$A$5:$T$517,'EP overall data'!D$3,FALSE))),"",VLOOKUP($E109&amp;$E$6,'EP overall data'!$A$5:$T$517,'EP overall data'!D$3,FALSE))</f>
        <v>3.8294797687861273E-2</v>
      </c>
      <c r="K109" s="267"/>
      <c r="L109" s="267">
        <f>IF(OR(ISERROR(VLOOKUP($E109&amp;$E$6,'EP overall data'!$A$5:$T$517,'EP overall data'!E$3,FALSE)),ISBLANK(VLOOKUP($E109&amp;$E$6,'EP overall data'!$A$5:$T$517,'EP overall data'!E$3,FALSE))),"",VLOOKUP($E109&amp;$E$6,'EP overall data'!$A$5:$T$517,'EP overall data'!E$3,FALSE))</f>
        <v>7.6830443159922934E-2</v>
      </c>
      <c r="M109" s="267"/>
      <c r="N109" s="268">
        <v>1</v>
      </c>
      <c r="O109" s="272">
        <f>IF(ISERROR(VLOOKUP($E109&amp;$E$6,'EP overall data'!$A$5:$T$517,'EP overall data'!G$3,FALSE)),0,VLOOKUP($E109&amp;$E$6,'EP overall data'!$A$5:$T$517,'EP overall data'!G$3,FALSE))</f>
        <v>4152</v>
      </c>
      <c r="P109" s="262">
        <f>IF(ISERROR(VLOOKUP($E109&amp;$E$6,'EP overall data'!$A$5:$T$517,'EP overall data'!H$3,FALSE)),0,VLOOKUP($E109&amp;$E$6,'EP overall data'!$A$5:$T$517,'EP overall data'!H$3,FALSE))</f>
        <v>0.45531308257484371</v>
      </c>
      <c r="Q109" s="34"/>
    </row>
    <row r="110" spans="5:17" ht="15.75" x14ac:dyDescent="0.25">
      <c r="E110" s="22" t="s">
        <v>27</v>
      </c>
      <c r="F110" s="14">
        <f>IF(F109="","",VLOOKUP($E109&amp;$E$6,'EP overall data'!$A$5:$T$517,'EP overall data'!M$3,FALSE))</f>
        <v>0.61199999999999999</v>
      </c>
      <c r="G110" s="15">
        <f>IF(F109="","",VLOOKUP($E109&amp;$E$6,'EP overall data'!$A$5:$T$517,'EP overall data'!N$3,FALSE))</f>
        <v>0.64200000000000002</v>
      </c>
      <c r="H110" s="15">
        <f>IF(H109="","",VLOOKUP($E109&amp;$E$6,'EP overall data'!$A$5:$T$517,'EP overall data'!O$3,FALSE))</f>
        <v>0.245</v>
      </c>
      <c r="I110" s="15">
        <f>IF(H109="","",VLOOKUP($E109&amp;$E$6,'EP overall data'!$A$5:$T$517,'EP overall data'!P$3,FALSE))</f>
        <v>0.27100000000000002</v>
      </c>
      <c r="J110" s="15">
        <f>IF(J109="","",VLOOKUP($E109&amp;$E$6,'EP overall data'!$A$5:$T$517,'EP overall data'!Q$3,FALSE))</f>
        <v>3.3000000000000002E-2</v>
      </c>
      <c r="K110" s="15">
        <f>IF(J109="","",VLOOKUP($E109&amp;$E$6,'EP overall data'!$A$5:$T$517,'EP overall data'!R$3,FALSE))</f>
        <v>4.4999999999999998E-2</v>
      </c>
      <c r="L110" s="15">
        <f>IF(L109="","",VLOOKUP($E109&amp;$E$6,'EP overall data'!$A$5:$T$517,'EP overall data'!S$3,FALSE))</f>
        <v>6.9000000000000006E-2</v>
      </c>
      <c r="M110" s="136">
        <f>IF(L109="","",VLOOKUP($E109&amp;$E$6,'EP overall data'!$A$5:$T$517,'EP overall data'!T$3,FALSE))</f>
        <v>8.5000000000000006E-2</v>
      </c>
      <c r="N110" s="269"/>
      <c r="O110" s="273"/>
      <c r="P110" s="263"/>
      <c r="Q110" s="34"/>
    </row>
    <row r="111" spans="5:17" ht="15.75" x14ac:dyDescent="0.25">
      <c r="E111" s="131" t="s">
        <v>5</v>
      </c>
      <c r="F111" s="266">
        <f>IF(OR(ISERROR(VLOOKUP($E111&amp;$E$6,'EP overall data'!$A$5:$T$517,'EP overall data'!B$3,FALSE)),ISBLANK(VLOOKUP($E111&amp;$E$6,'EP overall data'!$A$5:$T$517,'EP overall data'!B$3,FALSE))),"",VLOOKUP($E111&amp;$E$6,'EP overall data'!$A$5:$T$517,'EP overall data'!B$3,FALSE))</f>
        <v>0.64254461715601607</v>
      </c>
      <c r="G111" s="267"/>
      <c r="H111" s="267">
        <f>IF(OR(ISERROR(VLOOKUP($E111&amp;$E$6,'EP overall data'!$A$5:$T$517,'EP overall data'!C$3,FALSE)),ISBLANK(VLOOKUP($E111&amp;$E$6,'EP overall data'!$A$5:$T$517,'EP overall data'!C$3,FALSE))),"",VLOOKUP($E111&amp;$E$6,'EP overall data'!$A$5:$T$517,'EP overall data'!C$3,FALSE))</f>
        <v>0.25572826712723085</v>
      </c>
      <c r="I111" s="267"/>
      <c r="J111" s="267">
        <f>IF(OR(ISERROR(VLOOKUP($E111&amp;$E$6,'EP overall data'!$A$5:$T$517,'EP overall data'!D$3,FALSE)),ISBLANK(VLOOKUP($E111&amp;$E$6,'EP overall data'!$A$5:$T$517,'EP overall data'!D$3,FALSE))),"",VLOOKUP($E111&amp;$E$6,'EP overall data'!$A$5:$T$517,'EP overall data'!D$3,FALSE))</f>
        <v>4.0472078295912491E-2</v>
      </c>
      <c r="K111" s="267"/>
      <c r="L111" s="267">
        <f>IF(OR(ISERROR(VLOOKUP($E111&amp;$E$6,'EP overall data'!$A$5:$T$517,'EP overall data'!E$3,FALSE)),ISBLANK(VLOOKUP($E111&amp;$E$6,'EP overall data'!$A$5:$T$517,'EP overall data'!E$3,FALSE))),"",VLOOKUP($E111&amp;$E$6,'EP overall data'!$A$5:$T$517,'EP overall data'!E$3,FALSE))</f>
        <v>6.1255037420840527E-2</v>
      </c>
      <c r="M111" s="267"/>
      <c r="N111" s="268">
        <v>1</v>
      </c>
      <c r="O111" s="272">
        <f>IF(ISERROR(VLOOKUP($E111&amp;$E$6,'EP overall data'!$A$5:$T$517,'EP overall data'!G$3,FALSE)),0,VLOOKUP($E111&amp;$E$6,'EP overall data'!$A$5:$T$517,'EP overall data'!G$3,FALSE))</f>
        <v>17370</v>
      </c>
      <c r="P111" s="262">
        <f>IF(ISERROR(VLOOKUP($E111&amp;$E$6,'EP overall data'!$A$5:$T$517,'EP overall data'!H$3,FALSE)),0,VLOOKUP($E111&amp;$E$6,'EP overall data'!$A$5:$T$517,'EP overall data'!H$3,FALSE))</f>
        <v>0.32214391691394662</v>
      </c>
      <c r="Q111" s="34"/>
    </row>
    <row r="112" spans="5:17" ht="15.75" x14ac:dyDescent="0.25">
      <c r="E112" s="22" t="s">
        <v>27</v>
      </c>
      <c r="F112" s="14">
        <f>IF(F111="","",VLOOKUP($E111&amp;$E$6,'EP overall data'!$A$5:$T$517,'EP overall data'!M$3,FALSE))</f>
        <v>0.63500000000000001</v>
      </c>
      <c r="G112" s="15">
        <f>IF(F111="","",VLOOKUP($E111&amp;$E$6,'EP overall data'!$A$5:$T$517,'EP overall data'!N$3,FALSE))</f>
        <v>0.65</v>
      </c>
      <c r="H112" s="15">
        <f>IF(H111="","",VLOOKUP($E111&amp;$E$6,'EP overall data'!$A$5:$T$517,'EP overall data'!O$3,FALSE))</f>
        <v>0.249</v>
      </c>
      <c r="I112" s="15">
        <f>IF(H111="","",VLOOKUP($E111&amp;$E$6,'EP overall data'!$A$5:$T$517,'EP overall data'!P$3,FALSE))</f>
        <v>0.26200000000000001</v>
      </c>
      <c r="J112" s="15">
        <f>IF(J111="","",VLOOKUP($E111&amp;$E$6,'EP overall data'!$A$5:$T$517,'EP overall data'!Q$3,FALSE))</f>
        <v>3.7999999999999999E-2</v>
      </c>
      <c r="K112" s="15">
        <f>IF(J111="","",VLOOKUP($E111&amp;$E$6,'EP overall data'!$A$5:$T$517,'EP overall data'!R$3,FALSE))</f>
        <v>4.3999999999999997E-2</v>
      </c>
      <c r="L112" s="15">
        <f>IF(L111="","",VLOOKUP($E111&amp;$E$6,'EP overall data'!$A$5:$T$517,'EP overall data'!S$3,FALSE))</f>
        <v>5.8000000000000003E-2</v>
      </c>
      <c r="M112" s="136">
        <f>IF(L111="","",VLOOKUP($E111&amp;$E$6,'EP overall data'!$A$5:$T$517,'EP overall data'!T$3,FALSE))</f>
        <v>6.5000000000000002E-2</v>
      </c>
      <c r="N112" s="269"/>
      <c r="O112" s="273"/>
      <c r="P112" s="263"/>
      <c r="Q112" s="34"/>
    </row>
    <row r="113" spans="5:20" ht="15.75" x14ac:dyDescent="0.25">
      <c r="E113" s="131" t="s">
        <v>15</v>
      </c>
      <c r="F113" s="266">
        <f>IF(OR(ISERROR(VLOOKUP($E113&amp;$E$6,'EP overall data'!$A$5:$T$517,'EP overall data'!B$3,FALSE)),ISBLANK(VLOOKUP($E113&amp;$E$6,'EP overall data'!$A$5:$T$517,'EP overall data'!B$3,FALSE))),"",VLOOKUP($E113&amp;$E$6,'EP overall data'!$A$5:$T$517,'EP overall data'!B$3,FALSE))</f>
        <v>0.48318042813455658</v>
      </c>
      <c r="G113" s="267"/>
      <c r="H113" s="267">
        <f>IF(OR(ISERROR(VLOOKUP($E113&amp;$E$6,'EP overall data'!$A$5:$T$517,'EP overall data'!C$3,FALSE)),ISBLANK(VLOOKUP($E113&amp;$E$6,'EP overall data'!$A$5:$T$517,'EP overall data'!C$3,FALSE))),"",VLOOKUP($E113&amp;$E$6,'EP overall data'!$A$5:$T$517,'EP overall data'!C$3,FALSE))</f>
        <v>0.19143730886850152</v>
      </c>
      <c r="I113" s="267"/>
      <c r="J113" s="267">
        <f>IF(OR(ISERROR(VLOOKUP($E113&amp;$E$6,'EP overall data'!$A$5:$T$517,'EP overall data'!D$3,FALSE)),ISBLANK(VLOOKUP($E113&amp;$E$6,'EP overall data'!$A$5:$T$517,'EP overall data'!D$3,FALSE))),"",VLOOKUP($E113&amp;$E$6,'EP overall data'!$A$5:$T$517,'EP overall data'!D$3,FALSE))</f>
        <v>6.9113149847094796E-2</v>
      </c>
      <c r="K113" s="267"/>
      <c r="L113" s="267">
        <f>IF(OR(ISERROR(VLOOKUP($E113&amp;$E$6,'EP overall data'!$A$5:$T$517,'EP overall data'!E$3,FALSE)),ISBLANK(VLOOKUP($E113&amp;$E$6,'EP overall data'!$A$5:$T$517,'EP overall data'!E$3,FALSE))),"",VLOOKUP($E113&amp;$E$6,'EP overall data'!$A$5:$T$517,'EP overall data'!E$3,FALSE))</f>
        <v>0.25626911314984707</v>
      </c>
      <c r="M113" s="267"/>
      <c r="N113" s="268">
        <v>1</v>
      </c>
      <c r="O113" s="272">
        <f>IF(ISERROR(VLOOKUP($E113&amp;$E$6,'EP overall data'!$A$5:$T$517,'EP overall data'!G$3,FALSE)),0,VLOOKUP($E113&amp;$E$6,'EP overall data'!$A$5:$T$517,'EP overall data'!G$3,FALSE))</f>
        <v>1635</v>
      </c>
      <c r="P113" s="262">
        <f>IF(ISERROR(VLOOKUP($E113&amp;$E$6,'EP overall data'!$A$5:$T$517,'EP overall data'!H$3,FALSE)),0,VLOOKUP($E113&amp;$E$6,'EP overall data'!$A$5:$T$517,'EP overall data'!H$3,FALSE))</f>
        <v>9.7810480976310121E-2</v>
      </c>
      <c r="Q113" s="34"/>
    </row>
    <row r="114" spans="5:20" ht="15.75" x14ac:dyDescent="0.25">
      <c r="E114" s="22" t="s">
        <v>27</v>
      </c>
      <c r="F114" s="14">
        <f>IF(F113="","",VLOOKUP($E113&amp;$E$6,'EP overall data'!$A$5:$T$517,'EP overall data'!M$3,FALSE))</f>
        <v>0.45900000000000002</v>
      </c>
      <c r="G114" s="15">
        <f>IF(F113="","",VLOOKUP($E113&amp;$E$6,'EP overall data'!$A$5:$T$517,'EP overall data'!N$3,FALSE))</f>
        <v>0.50700000000000001</v>
      </c>
      <c r="H114" s="15">
        <f>IF(H113="","",VLOOKUP($E113&amp;$E$6,'EP overall data'!$A$5:$T$517,'EP overall data'!O$3,FALSE))</f>
        <v>0.17299999999999999</v>
      </c>
      <c r="I114" s="15">
        <f>IF(H113="","",VLOOKUP($E113&amp;$E$6,'EP overall data'!$A$5:$T$517,'EP overall data'!P$3,FALSE))</f>
        <v>0.21099999999999999</v>
      </c>
      <c r="J114" s="15">
        <f>IF(J113="","",VLOOKUP($E113&amp;$E$6,'EP overall data'!$A$5:$T$517,'EP overall data'!Q$3,FALSE))</f>
        <v>5.8000000000000003E-2</v>
      </c>
      <c r="K114" s="15">
        <f>IF(J113="","",VLOOKUP($E113&amp;$E$6,'EP overall data'!$A$5:$T$517,'EP overall data'!R$3,FALSE))</f>
        <v>8.2000000000000003E-2</v>
      </c>
      <c r="L114" s="15">
        <f>IF(L113="","",VLOOKUP($E113&amp;$E$6,'EP overall data'!$A$5:$T$517,'EP overall data'!S$3,FALSE))</f>
        <v>0.23599999999999999</v>
      </c>
      <c r="M114" s="136">
        <f>IF(L113="","",VLOOKUP($E113&amp;$E$6,'EP overall data'!$A$5:$T$517,'EP overall data'!T$3,FALSE))</f>
        <v>0.27800000000000002</v>
      </c>
      <c r="N114" s="269"/>
      <c r="O114" s="273"/>
      <c r="P114" s="263"/>
      <c r="Q114" s="34"/>
    </row>
    <row r="115" spans="5:20" ht="15.75" x14ac:dyDescent="0.25">
      <c r="E115" s="131" t="s">
        <v>1</v>
      </c>
      <c r="F115" s="266">
        <f>IF(OR(ISERROR(VLOOKUP($E115&amp;$E$6,'EP overall data'!$A$5:$T$517,'EP overall data'!B$3,FALSE)),ISBLANK(VLOOKUP($E115&amp;$E$6,'EP overall data'!$A$5:$T$517,'EP overall data'!B$3,FALSE))),"",VLOOKUP($E115&amp;$E$6,'EP overall data'!$A$5:$T$517,'EP overall data'!B$3,FALSE))</f>
        <v>0.60487608301430584</v>
      </c>
      <c r="G115" s="267"/>
      <c r="H115" s="267">
        <f>IF(OR(ISERROR(VLOOKUP($E115&amp;$E$6,'EP overall data'!$A$5:$T$517,'EP overall data'!C$3,FALSE)),ISBLANK(VLOOKUP($E115&amp;$E$6,'EP overall data'!$A$5:$T$517,'EP overall data'!C$3,FALSE))),"",VLOOKUP($E115&amp;$E$6,'EP overall data'!$A$5:$T$517,'EP overall data'!C$3,FALSE))</f>
        <v>0.17912552891396333</v>
      </c>
      <c r="I115" s="267"/>
      <c r="J115" s="267">
        <f>IF(OR(ISERROR(VLOOKUP($E115&amp;$E$6,'EP overall data'!$A$5:$T$517,'EP overall data'!D$3,FALSE)),ISBLANK(VLOOKUP($E115&amp;$E$6,'EP overall data'!$A$5:$T$517,'EP overall data'!D$3,FALSE))),"",VLOOKUP($E115&amp;$E$6,'EP overall data'!$A$5:$T$517,'EP overall data'!D$3,FALSE))</f>
        <v>4.8156357042111624E-2</v>
      </c>
      <c r="K115" s="267"/>
      <c r="L115" s="267">
        <f>IF(OR(ISERROR(VLOOKUP($E115&amp;$E$6,'EP overall data'!$A$5:$T$517,'EP overall data'!E$3,FALSE)),ISBLANK(VLOOKUP($E115&amp;$E$6,'EP overall data'!$A$5:$T$517,'EP overall data'!E$3,FALSE))),"",VLOOKUP($E115&amp;$E$6,'EP overall data'!$A$5:$T$517,'EP overall data'!E$3,FALSE))</f>
        <v>0.16784203102961917</v>
      </c>
      <c r="M115" s="267"/>
      <c r="N115" s="268">
        <v>1</v>
      </c>
      <c r="O115" s="272">
        <f>IF(ISERROR(VLOOKUP($E115&amp;$E$6,'EP overall data'!$A$5:$T$517,'EP overall data'!G$3,FALSE)),0,VLOOKUP($E115&amp;$E$6,'EP overall data'!$A$5:$T$517,'EP overall data'!G$3,FALSE))</f>
        <v>4963</v>
      </c>
      <c r="P115" s="262">
        <f>IF(ISERROR(VLOOKUP($E115&amp;$E$6,'EP overall data'!$A$5:$T$517,'EP overall data'!H$3,FALSE)),0,VLOOKUP($E115&amp;$E$6,'EP overall data'!$A$5:$T$517,'EP overall data'!H$3,FALSE))</f>
        <v>8.0137572459672859E-2</v>
      </c>
      <c r="Q115" s="34"/>
    </row>
    <row r="116" spans="5:20" ht="15.75" x14ac:dyDescent="0.25">
      <c r="E116" s="22" t="s">
        <v>27</v>
      </c>
      <c r="F116" s="14">
        <f>IF(F115="","",VLOOKUP($E115&amp;$E$6,'EP overall data'!$A$5:$T$517,'EP overall data'!M$3,FALSE))</f>
        <v>0.59099999999999997</v>
      </c>
      <c r="G116" s="15">
        <f>IF(F115="","",VLOOKUP($E115&amp;$E$6,'EP overall data'!$A$5:$T$517,'EP overall data'!N$3,FALSE))</f>
        <v>0.61799999999999999</v>
      </c>
      <c r="H116" s="15">
        <f>IF(H115="","",VLOOKUP($E115&amp;$E$6,'EP overall data'!$A$5:$T$517,'EP overall data'!O$3,FALSE))</f>
        <v>0.16900000000000001</v>
      </c>
      <c r="I116" s="15">
        <f>IF(H115="","",VLOOKUP($E115&amp;$E$6,'EP overall data'!$A$5:$T$517,'EP overall data'!P$3,FALSE))</f>
        <v>0.19</v>
      </c>
      <c r="J116" s="15">
        <f>IF(J115="","",VLOOKUP($E115&amp;$E$6,'EP overall data'!$A$5:$T$517,'EP overall data'!Q$3,FALSE))</f>
        <v>4.2999999999999997E-2</v>
      </c>
      <c r="K116" s="15">
        <f>IF(J115="","",VLOOKUP($E115&amp;$E$6,'EP overall data'!$A$5:$T$517,'EP overall data'!R$3,FALSE))</f>
        <v>5.3999999999999999E-2</v>
      </c>
      <c r="L116" s="15">
        <f>IF(L115="","",VLOOKUP($E115&amp;$E$6,'EP overall data'!$A$5:$T$517,'EP overall data'!S$3,FALSE))</f>
        <v>0.158</v>
      </c>
      <c r="M116" s="136">
        <f>IF(L115="","",VLOOKUP($E115&amp;$E$6,'EP overall data'!$A$5:$T$517,'EP overall data'!T$3,FALSE))</f>
        <v>0.17799999999999999</v>
      </c>
      <c r="N116" s="269"/>
      <c r="O116" s="273"/>
      <c r="P116" s="263"/>
      <c r="Q116" s="34"/>
    </row>
    <row r="117" spans="5:20" ht="15.75" x14ac:dyDescent="0.25">
      <c r="E117" s="131" t="s">
        <v>110</v>
      </c>
      <c r="F117" s="266">
        <f>IF(OR(ISERROR(VLOOKUP($E117&amp;$E$6,'EP overall data'!$A$5:$T$517,'EP overall data'!B$3,FALSE)),ISBLANK(VLOOKUP($E117&amp;$E$6,'EP overall data'!$A$5:$T$517,'EP overall data'!B$3,FALSE))),"",VLOOKUP($E117&amp;$E$6,'EP overall data'!$A$5:$T$517,'EP overall data'!B$3,FALSE))</f>
        <v>0.54981549815498154</v>
      </c>
      <c r="G117" s="267"/>
      <c r="H117" s="267">
        <f>IF(OR(ISERROR(VLOOKUP($E117&amp;$E$6,'EP overall data'!$A$5:$T$517,'EP overall data'!C$3,FALSE)),ISBLANK(VLOOKUP($E117&amp;$E$6,'EP overall data'!$A$5:$T$517,'EP overall data'!C$3,FALSE))),"",VLOOKUP($E117&amp;$E$6,'EP overall data'!$A$5:$T$517,'EP overall data'!C$3,FALSE))</f>
        <v>0.25092250922509224</v>
      </c>
      <c r="I117" s="267"/>
      <c r="J117" s="267">
        <f>IF(OR(ISERROR(VLOOKUP($E117&amp;$E$6,'EP overall data'!$A$5:$T$517,'EP overall data'!D$3,FALSE)),ISBLANK(VLOOKUP($E117&amp;$E$6,'EP overall data'!$A$5:$T$517,'EP overall data'!D$3,FALSE))),"",VLOOKUP($E117&amp;$E$6,'EP overall data'!$A$5:$T$517,'EP overall data'!D$3,FALSE))</f>
        <v>2.5830258302583026E-2</v>
      </c>
      <c r="K117" s="267"/>
      <c r="L117" s="267">
        <f>IF(OR(ISERROR(VLOOKUP($E117&amp;$E$6,'EP overall data'!$A$5:$T$517,'EP overall data'!E$3,FALSE)),ISBLANK(VLOOKUP($E117&amp;$E$6,'EP overall data'!$A$5:$T$517,'EP overall data'!E$3,FALSE))),"",VLOOKUP($E117&amp;$E$6,'EP overall data'!$A$5:$T$517,'EP overall data'!E$3,FALSE))</f>
        <v>0.17343173431734318</v>
      </c>
      <c r="M117" s="267"/>
      <c r="N117" s="268">
        <v>1</v>
      </c>
      <c r="O117" s="272">
        <f>IF(ISERROR(VLOOKUP($E117&amp;$E$6,'EP overall data'!$A$5:$T$517,'EP overall data'!G$3,FALSE)),0,VLOOKUP($E117&amp;$E$6,'EP overall data'!$A$5:$T$517,'EP overall data'!G$3,FALSE))</f>
        <v>271</v>
      </c>
      <c r="P117" s="262">
        <f>IF(ISERROR(VLOOKUP($E117&amp;$E$6,'EP overall data'!$A$5:$T$517,'EP overall data'!H$3,FALSE)),0,VLOOKUP($E117&amp;$E$6,'EP overall data'!$A$5:$T$517,'EP overall data'!H$3,FALSE))</f>
        <v>0.14414893617021277</v>
      </c>
      <c r="Q117" s="34"/>
    </row>
    <row r="118" spans="5:20" x14ac:dyDescent="0.25">
      <c r="E118" s="22" t="s">
        <v>27</v>
      </c>
      <c r="F118" s="14">
        <f>IF(F117="","",VLOOKUP($E117&amp;$E$6,'EP overall data'!$A$5:$T$517,'EP overall data'!M$3,FALSE))</f>
        <v>0.49</v>
      </c>
      <c r="G118" s="15">
        <f>IF(F117="","",VLOOKUP($E117&amp;$E$6,'EP overall data'!$A$5:$T$517,'EP overall data'!N$3,FALSE))</f>
        <v>0.60799999999999998</v>
      </c>
      <c r="H118" s="15">
        <f>IF(H117="","",VLOOKUP($E117&amp;$E$6,'EP overall data'!$A$5:$T$517,'EP overall data'!O$3,FALSE))</f>
        <v>0.20300000000000001</v>
      </c>
      <c r="I118" s="15">
        <f>IF(H117="","",VLOOKUP($E117&amp;$E$6,'EP overall data'!$A$5:$T$517,'EP overall data'!P$3,FALSE))</f>
        <v>0.30599999999999999</v>
      </c>
      <c r="J118" s="15">
        <f>IF(J117="","",VLOOKUP($E117&amp;$E$6,'EP overall data'!$A$5:$T$517,'EP overall data'!Q$3,FALSE))</f>
        <v>1.2999999999999999E-2</v>
      </c>
      <c r="K118" s="15">
        <f>IF(J117="","",VLOOKUP($E117&amp;$E$6,'EP overall data'!$A$5:$T$517,'EP overall data'!R$3,FALSE))</f>
        <v>5.1999999999999998E-2</v>
      </c>
      <c r="L118" s="15">
        <f>IF(L117="","",VLOOKUP($E117&amp;$E$6,'EP overall data'!$A$5:$T$517,'EP overall data'!S$3,FALSE))</f>
        <v>0.13300000000000001</v>
      </c>
      <c r="M118" s="136">
        <f>IF(L117="","",VLOOKUP($E117&amp;$E$6,'EP overall data'!$A$5:$T$517,'EP overall data'!T$3,FALSE))</f>
        <v>0.223</v>
      </c>
      <c r="N118" s="269"/>
      <c r="O118" s="273"/>
      <c r="P118" s="263"/>
    </row>
    <row r="119" spans="5:20" ht="15.75" x14ac:dyDescent="0.25">
      <c r="E119" s="131" t="s">
        <v>39</v>
      </c>
      <c r="F119" s="266">
        <f>IF(OR(ISERROR(VLOOKUP($E119&amp;$E$6,'EP overall data'!$A$5:$T$517,'EP overall data'!B$3,FALSE)),ISBLANK(VLOOKUP($E119&amp;$E$6,'EP overall data'!$A$5:$T$517,'EP overall data'!B$3,FALSE))),"",VLOOKUP($E119&amp;$E$6,'EP overall data'!$A$5:$T$517,'EP overall data'!B$3,FALSE))</f>
        <v>0.60949464012251153</v>
      </c>
      <c r="G119" s="267"/>
      <c r="H119" s="267">
        <f>IF(OR(ISERROR(VLOOKUP($E119&amp;$E$6,'EP overall data'!$A$5:$T$517,'EP overall data'!C$3,FALSE)),ISBLANK(VLOOKUP($E119&amp;$E$6,'EP overall data'!$A$5:$T$517,'EP overall data'!C$3,FALSE))),"",VLOOKUP($E119&amp;$E$6,'EP overall data'!$A$5:$T$517,'EP overall data'!C$3,FALSE))</f>
        <v>0.18989280245022971</v>
      </c>
      <c r="I119" s="267"/>
      <c r="J119" s="267">
        <f>IF(OR(ISERROR(VLOOKUP($E119&amp;$E$6,'EP overall data'!$A$5:$T$517,'EP overall data'!D$3,FALSE)),ISBLANK(VLOOKUP($E119&amp;$E$6,'EP overall data'!$A$5:$T$517,'EP overall data'!D$3,FALSE))),"",VLOOKUP($E119&amp;$E$6,'EP overall data'!$A$5:$T$517,'EP overall data'!D$3,FALSE))</f>
        <v>3.8284839203675342E-2</v>
      </c>
      <c r="K119" s="267"/>
      <c r="L119" s="267">
        <f>IF(OR(ISERROR(VLOOKUP($E119&amp;$E$6,'EP overall data'!$A$5:$T$517,'EP overall data'!E$3,FALSE)),ISBLANK(VLOOKUP($E119&amp;$E$6,'EP overall data'!$A$5:$T$517,'EP overall data'!E$3,FALSE))),"",VLOOKUP($E119&amp;$E$6,'EP overall data'!$A$5:$T$517,'EP overall data'!E$3,FALSE))</f>
        <v>0.16232771822358347</v>
      </c>
      <c r="M119" s="267"/>
      <c r="N119" s="268">
        <v>1</v>
      </c>
      <c r="O119" s="270">
        <f>IF(ISERROR(VLOOKUP($E119&amp;$E$6,'EP overall data'!$A$5:$T$517,'EP overall data'!G$3,FALSE)),0,VLOOKUP($E119&amp;$E$6,'EP overall data'!$A$5:$T$517,'EP overall data'!G$3,FALSE))</f>
        <v>653</v>
      </c>
      <c r="P119" s="264">
        <f>IF(ISERROR(VLOOKUP($E119&amp;$E$6,'EP overall data'!$A$5:$T$517,'EP overall data'!H$3,FALSE)),0,VLOOKUP($E119&amp;$E$6,'EP overall data'!$A$5:$T$517,'EP overall data'!H$3,FALSE))</f>
        <v>7.2636262513904343E-2</v>
      </c>
    </row>
    <row r="120" spans="5:20" ht="15.75" thickBot="1" x14ac:dyDescent="0.3">
      <c r="E120" s="23" t="s">
        <v>27</v>
      </c>
      <c r="F120" s="8">
        <f>IF(F119="","",VLOOKUP($E119&amp;$E$6,'EP overall data'!$A$5:$T$517,'EP overall data'!M$3,FALSE))</f>
        <v>0.57199999999999995</v>
      </c>
      <c r="G120" s="3">
        <f>IF(F119="","",VLOOKUP($E119&amp;$E$6,'EP overall data'!$A$5:$T$517,'EP overall data'!N$3,FALSE))</f>
        <v>0.64600000000000002</v>
      </c>
      <c r="H120" s="3">
        <f>IF(H119="","",VLOOKUP($E119&amp;$E$6,'EP overall data'!$A$5:$T$517,'EP overall data'!O$3,FALSE))</f>
        <v>0.16200000000000001</v>
      </c>
      <c r="I120" s="3">
        <f>IF(H119="","",VLOOKUP($E119&amp;$E$6,'EP overall data'!$A$5:$T$517,'EP overall data'!P$3,FALSE))</f>
        <v>0.222</v>
      </c>
      <c r="J120" s="3">
        <f>IF(J119="","",VLOOKUP($E119&amp;$E$6,'EP overall data'!$A$5:$T$517,'EP overall data'!Q$3,FALSE))</f>
        <v>2.5999999999999999E-2</v>
      </c>
      <c r="K120" s="3">
        <f>IF(J119="","",VLOOKUP($E119&amp;$E$6,'EP overall data'!$A$5:$T$517,'EP overall data'!R$3,FALSE))</f>
        <v>5.6000000000000001E-2</v>
      </c>
      <c r="L120" s="3">
        <f>IF(L119="","",VLOOKUP($E119&amp;$E$6,'EP overall data'!$A$5:$T$517,'EP overall data'!S$3,FALSE))</f>
        <v>0.13600000000000001</v>
      </c>
      <c r="M120" s="137">
        <f>IF(L119="","",VLOOKUP($E119&amp;$E$6,'EP overall data'!$A$5:$T$517,'EP overall data'!T$3,FALSE))</f>
        <v>0.193</v>
      </c>
      <c r="N120" s="269"/>
      <c r="O120" s="271"/>
      <c r="P120" s="265"/>
    </row>
    <row r="122" spans="5:20" ht="15.75" x14ac:dyDescent="0.25">
      <c r="E122" s="64" t="s">
        <v>52</v>
      </c>
      <c r="N122" s="19"/>
      <c r="Q122" s="34"/>
    </row>
    <row r="123" spans="5:20" ht="31.5" customHeight="1" x14ac:dyDescent="0.25">
      <c r="E123" s="261" t="s">
        <v>51</v>
      </c>
      <c r="F123" s="261"/>
      <c r="G123" s="261"/>
      <c r="H123" s="261"/>
      <c r="I123" s="261"/>
      <c r="J123" s="261"/>
      <c r="K123" s="261"/>
      <c r="L123" s="261"/>
      <c r="M123" s="261"/>
      <c r="N123" s="261"/>
      <c r="O123" s="261"/>
      <c r="P123" s="261"/>
      <c r="Q123" s="219"/>
      <c r="R123" s="219"/>
      <c r="S123" s="219"/>
      <c r="T123" s="219"/>
    </row>
  </sheetData>
  <sheetProtection sheet="1" scenarios="1"/>
  <mergeCells count="406">
    <mergeCell ref="F67:G67"/>
    <mergeCell ref="H67:I67"/>
    <mergeCell ref="J67:K67"/>
    <mergeCell ref="N83:N84"/>
    <mergeCell ref="N75:N76"/>
    <mergeCell ref="F73:G73"/>
    <mergeCell ref="H73:I73"/>
    <mergeCell ref="J73:K73"/>
    <mergeCell ref="L73:M73"/>
    <mergeCell ref="N73:N74"/>
    <mergeCell ref="N67:N68"/>
    <mergeCell ref="N77:N78"/>
    <mergeCell ref="L67:M67"/>
    <mergeCell ref="F87:G87"/>
    <mergeCell ref="H87:I87"/>
    <mergeCell ref="J87:K87"/>
    <mergeCell ref="L87:M87"/>
    <mergeCell ref="N87:N88"/>
    <mergeCell ref="O87:O88"/>
    <mergeCell ref="F89:G89"/>
    <mergeCell ref="B10:B16"/>
    <mergeCell ref="F79:G79"/>
    <mergeCell ref="H79:I79"/>
    <mergeCell ref="J79:K79"/>
    <mergeCell ref="L79:M79"/>
    <mergeCell ref="H83:I83"/>
    <mergeCell ref="J83:K83"/>
    <mergeCell ref="L83:M83"/>
    <mergeCell ref="F77:G77"/>
    <mergeCell ref="H77:I77"/>
    <mergeCell ref="J77:K77"/>
    <mergeCell ref="L77:M77"/>
    <mergeCell ref="F75:G75"/>
    <mergeCell ref="H75:I75"/>
    <mergeCell ref="J75:K75"/>
    <mergeCell ref="L75:M75"/>
    <mergeCell ref="F69:G69"/>
    <mergeCell ref="O77:O78"/>
    <mergeCell ref="N79:N80"/>
    <mergeCell ref="O79:O80"/>
    <mergeCell ref="F81:G81"/>
    <mergeCell ref="L85:M85"/>
    <mergeCell ref="N85:N86"/>
    <mergeCell ref="O83:O84"/>
    <mergeCell ref="F85:G85"/>
    <mergeCell ref="H85:I85"/>
    <mergeCell ref="J85:K85"/>
    <mergeCell ref="H81:I81"/>
    <mergeCell ref="J81:K81"/>
    <mergeCell ref="L81:M81"/>
    <mergeCell ref="N81:N82"/>
    <mergeCell ref="O81:O82"/>
    <mergeCell ref="F83:G83"/>
    <mergeCell ref="O85:O86"/>
    <mergeCell ref="O73:O74"/>
    <mergeCell ref="N69:N70"/>
    <mergeCell ref="O69:O70"/>
    <mergeCell ref="F71:G71"/>
    <mergeCell ref="H71:I71"/>
    <mergeCell ref="J71:K71"/>
    <mergeCell ref="L71:M71"/>
    <mergeCell ref="N71:N72"/>
    <mergeCell ref="O71:O72"/>
    <mergeCell ref="H69:I69"/>
    <mergeCell ref="J69:K69"/>
    <mergeCell ref="L69:M69"/>
    <mergeCell ref="F61:G61"/>
    <mergeCell ref="H61:I61"/>
    <mergeCell ref="J61:K61"/>
    <mergeCell ref="L61:M61"/>
    <mergeCell ref="F59:G59"/>
    <mergeCell ref="H59:I59"/>
    <mergeCell ref="J59:K59"/>
    <mergeCell ref="L59:M59"/>
    <mergeCell ref="O65:O66"/>
    <mergeCell ref="N61:N62"/>
    <mergeCell ref="O61:O62"/>
    <mergeCell ref="F63:G63"/>
    <mergeCell ref="H63:I63"/>
    <mergeCell ref="J63:K63"/>
    <mergeCell ref="L63:M63"/>
    <mergeCell ref="N63:N64"/>
    <mergeCell ref="O63:O64"/>
    <mergeCell ref="N59:N60"/>
    <mergeCell ref="F65:G65"/>
    <mergeCell ref="H65:I65"/>
    <mergeCell ref="J65:K65"/>
    <mergeCell ref="L65:M65"/>
    <mergeCell ref="N65:N66"/>
    <mergeCell ref="O57:O58"/>
    <mergeCell ref="N55:N56"/>
    <mergeCell ref="O55:O56"/>
    <mergeCell ref="F57:G57"/>
    <mergeCell ref="H57:I57"/>
    <mergeCell ref="J57:K57"/>
    <mergeCell ref="L57:M57"/>
    <mergeCell ref="N53:N54"/>
    <mergeCell ref="O53:O54"/>
    <mergeCell ref="F55:G55"/>
    <mergeCell ref="H55:I55"/>
    <mergeCell ref="J55:K55"/>
    <mergeCell ref="L55:M55"/>
    <mergeCell ref="N57:N58"/>
    <mergeCell ref="O51:O52"/>
    <mergeCell ref="F53:G53"/>
    <mergeCell ref="H53:I53"/>
    <mergeCell ref="J53:K53"/>
    <mergeCell ref="L53:M53"/>
    <mergeCell ref="F51:G51"/>
    <mergeCell ref="H51:I51"/>
    <mergeCell ref="J51:K51"/>
    <mergeCell ref="L51:M51"/>
    <mergeCell ref="N51:N52"/>
    <mergeCell ref="F49:G49"/>
    <mergeCell ref="H49:I49"/>
    <mergeCell ref="J49:K49"/>
    <mergeCell ref="L49:M49"/>
    <mergeCell ref="N49:N50"/>
    <mergeCell ref="O49:O50"/>
    <mergeCell ref="N45:N46"/>
    <mergeCell ref="O45:O46"/>
    <mergeCell ref="F47:G47"/>
    <mergeCell ref="H47:I47"/>
    <mergeCell ref="J47:K47"/>
    <mergeCell ref="L47:M47"/>
    <mergeCell ref="N47:N48"/>
    <mergeCell ref="O47:O48"/>
    <mergeCell ref="N43:N44"/>
    <mergeCell ref="O43:O44"/>
    <mergeCell ref="F45:G45"/>
    <mergeCell ref="H45:I45"/>
    <mergeCell ref="J45:K45"/>
    <mergeCell ref="L45:M45"/>
    <mergeCell ref="F43:G43"/>
    <mergeCell ref="H43:I43"/>
    <mergeCell ref="J43:K43"/>
    <mergeCell ref="L43:M43"/>
    <mergeCell ref="F41:G41"/>
    <mergeCell ref="H41:I41"/>
    <mergeCell ref="J41:K41"/>
    <mergeCell ref="L41:M41"/>
    <mergeCell ref="N41:N42"/>
    <mergeCell ref="O41:O42"/>
    <mergeCell ref="N37:N38"/>
    <mergeCell ref="O37:O38"/>
    <mergeCell ref="F39:G39"/>
    <mergeCell ref="H39:I39"/>
    <mergeCell ref="J39:K39"/>
    <mergeCell ref="L39:M39"/>
    <mergeCell ref="N39:N40"/>
    <mergeCell ref="O39:O40"/>
    <mergeCell ref="N35:N36"/>
    <mergeCell ref="O35:O36"/>
    <mergeCell ref="F37:G37"/>
    <mergeCell ref="H37:I37"/>
    <mergeCell ref="J37:K37"/>
    <mergeCell ref="L37:M37"/>
    <mergeCell ref="F35:G35"/>
    <mergeCell ref="H35:I35"/>
    <mergeCell ref="J35:K35"/>
    <mergeCell ref="L35:M35"/>
    <mergeCell ref="F33:G33"/>
    <mergeCell ref="H33:I33"/>
    <mergeCell ref="J33:K33"/>
    <mergeCell ref="L33:M33"/>
    <mergeCell ref="N33:N34"/>
    <mergeCell ref="O33:O34"/>
    <mergeCell ref="F31:G31"/>
    <mergeCell ref="H31:I31"/>
    <mergeCell ref="J31:K31"/>
    <mergeCell ref="L31:M31"/>
    <mergeCell ref="N31:N32"/>
    <mergeCell ref="O31:O32"/>
    <mergeCell ref="J29:K29"/>
    <mergeCell ref="L29:M29"/>
    <mergeCell ref="N25:N26"/>
    <mergeCell ref="O25:O26"/>
    <mergeCell ref="N29:N30"/>
    <mergeCell ref="O29:O30"/>
    <mergeCell ref="F25:G25"/>
    <mergeCell ref="H25:I25"/>
    <mergeCell ref="J25:K25"/>
    <mergeCell ref="L25:M25"/>
    <mergeCell ref="F27:G27"/>
    <mergeCell ref="H27:I27"/>
    <mergeCell ref="J27:K27"/>
    <mergeCell ref="L27:M27"/>
    <mergeCell ref="F29:G29"/>
    <mergeCell ref="H29:I29"/>
    <mergeCell ref="N27:N28"/>
    <mergeCell ref="O27:O28"/>
    <mergeCell ref="N21:N22"/>
    <mergeCell ref="O21:O22"/>
    <mergeCell ref="N19:N20"/>
    <mergeCell ref="O19:O20"/>
    <mergeCell ref="F21:G21"/>
    <mergeCell ref="H21:I21"/>
    <mergeCell ref="J21:K21"/>
    <mergeCell ref="L21:M21"/>
    <mergeCell ref="N23:N24"/>
    <mergeCell ref="O23:O24"/>
    <mergeCell ref="F23:G23"/>
    <mergeCell ref="H23:I23"/>
    <mergeCell ref="J23:K23"/>
    <mergeCell ref="L23:M23"/>
    <mergeCell ref="N17:N18"/>
    <mergeCell ref="O17:O18"/>
    <mergeCell ref="F19:G19"/>
    <mergeCell ref="H19:I19"/>
    <mergeCell ref="J19:K19"/>
    <mergeCell ref="L19:M19"/>
    <mergeCell ref="F17:G17"/>
    <mergeCell ref="H17:I17"/>
    <mergeCell ref="J17:K17"/>
    <mergeCell ref="L17:M17"/>
    <mergeCell ref="H9:I9"/>
    <mergeCell ref="N15:N16"/>
    <mergeCell ref="O15:O16"/>
    <mergeCell ref="N13:N14"/>
    <mergeCell ref="O13:O14"/>
    <mergeCell ref="F15:G15"/>
    <mergeCell ref="H15:I15"/>
    <mergeCell ref="J15:K15"/>
    <mergeCell ref="L15:M15"/>
    <mergeCell ref="F13:G13"/>
    <mergeCell ref="H13:I13"/>
    <mergeCell ref="J13:K13"/>
    <mergeCell ref="L13:M13"/>
    <mergeCell ref="F11:G11"/>
    <mergeCell ref="H11:I11"/>
    <mergeCell ref="J11:K11"/>
    <mergeCell ref="F91:G91"/>
    <mergeCell ref="H91:I91"/>
    <mergeCell ref="J91:K91"/>
    <mergeCell ref="L91:M91"/>
    <mergeCell ref="N91:N92"/>
    <mergeCell ref="O91:O92"/>
    <mergeCell ref="F6:G6"/>
    <mergeCell ref="H6:I6"/>
    <mergeCell ref="J6:K6"/>
    <mergeCell ref="L6:M6"/>
    <mergeCell ref="N7:N8"/>
    <mergeCell ref="O7:O8"/>
    <mergeCell ref="J9:K9"/>
    <mergeCell ref="L9:M9"/>
    <mergeCell ref="F7:G7"/>
    <mergeCell ref="H7:I7"/>
    <mergeCell ref="J7:K7"/>
    <mergeCell ref="L7:M7"/>
    <mergeCell ref="N9:N10"/>
    <mergeCell ref="O9:O10"/>
    <mergeCell ref="L11:M11"/>
    <mergeCell ref="N11:N12"/>
    <mergeCell ref="O11:O12"/>
    <mergeCell ref="F9:G9"/>
    <mergeCell ref="F93:G93"/>
    <mergeCell ref="H93:I93"/>
    <mergeCell ref="J93:K93"/>
    <mergeCell ref="L93:M93"/>
    <mergeCell ref="N93:N94"/>
    <mergeCell ref="O93:O94"/>
    <mergeCell ref="F95:G95"/>
    <mergeCell ref="H95:I95"/>
    <mergeCell ref="J95:K95"/>
    <mergeCell ref="L95:M95"/>
    <mergeCell ref="N95:N96"/>
    <mergeCell ref="O95:O96"/>
    <mergeCell ref="H107:I107"/>
    <mergeCell ref="J107:K107"/>
    <mergeCell ref="L107:M107"/>
    <mergeCell ref="N107:N108"/>
    <mergeCell ref="O107:O108"/>
    <mergeCell ref="H105:I105"/>
    <mergeCell ref="J105:K105"/>
    <mergeCell ref="F101:G101"/>
    <mergeCell ref="H101:I101"/>
    <mergeCell ref="J101:K101"/>
    <mergeCell ref="L101:M101"/>
    <mergeCell ref="N101:N102"/>
    <mergeCell ref="O101:O102"/>
    <mergeCell ref="F103:G103"/>
    <mergeCell ref="H103:I103"/>
    <mergeCell ref="J103:K103"/>
    <mergeCell ref="L103:M103"/>
    <mergeCell ref="N103:N104"/>
    <mergeCell ref="O103:O104"/>
    <mergeCell ref="F99:G99"/>
    <mergeCell ref="F109:G109"/>
    <mergeCell ref="H109:I109"/>
    <mergeCell ref="J109:K109"/>
    <mergeCell ref="L109:M109"/>
    <mergeCell ref="N109:N110"/>
    <mergeCell ref="O109:O110"/>
    <mergeCell ref="F115:G115"/>
    <mergeCell ref="H115:I115"/>
    <mergeCell ref="J115:K115"/>
    <mergeCell ref="L115:M115"/>
    <mergeCell ref="F111:G111"/>
    <mergeCell ref="H111:I111"/>
    <mergeCell ref="J111:K111"/>
    <mergeCell ref="L111:M111"/>
    <mergeCell ref="N111:N112"/>
    <mergeCell ref="O111:O112"/>
    <mergeCell ref="F113:G113"/>
    <mergeCell ref="H113:I113"/>
    <mergeCell ref="J113:K113"/>
    <mergeCell ref="L113:M113"/>
    <mergeCell ref="N113:N114"/>
    <mergeCell ref="O113:O114"/>
    <mergeCell ref="F107:G107"/>
    <mergeCell ref="P47:P48"/>
    <mergeCell ref="P35:P36"/>
    <mergeCell ref="P37:P38"/>
    <mergeCell ref="F105:G105"/>
    <mergeCell ref="P7:P8"/>
    <mergeCell ref="P9:P10"/>
    <mergeCell ref="P11:P12"/>
    <mergeCell ref="P13:P14"/>
    <mergeCell ref="P15:P16"/>
    <mergeCell ref="P17:P18"/>
    <mergeCell ref="P57:P58"/>
    <mergeCell ref="P23:P24"/>
    <mergeCell ref="P25:P26"/>
    <mergeCell ref="L105:M105"/>
    <mergeCell ref="P19:P20"/>
    <mergeCell ref="P21:P22"/>
    <mergeCell ref="N105:N106"/>
    <mergeCell ref="O105:O106"/>
    <mergeCell ref="F97:G97"/>
    <mergeCell ref="H97:I97"/>
    <mergeCell ref="J97:K97"/>
    <mergeCell ref="L97:M97"/>
    <mergeCell ref="N97:N98"/>
    <mergeCell ref="O97:O98"/>
    <mergeCell ref="O75:O76"/>
    <mergeCell ref="E2:P4"/>
    <mergeCell ref="P95:P96"/>
    <mergeCell ref="P97:P98"/>
    <mergeCell ref="P99:P100"/>
    <mergeCell ref="P101:P102"/>
    <mergeCell ref="P71:P72"/>
    <mergeCell ref="P55:P56"/>
    <mergeCell ref="P61:P62"/>
    <mergeCell ref="P63:P64"/>
    <mergeCell ref="P65:P66"/>
    <mergeCell ref="P77:P78"/>
    <mergeCell ref="P79:P80"/>
    <mergeCell ref="P81:P82"/>
    <mergeCell ref="P83:P84"/>
    <mergeCell ref="P85:P86"/>
    <mergeCell ref="P67:P68"/>
    <mergeCell ref="P69:P70"/>
    <mergeCell ref="P39:P40"/>
    <mergeCell ref="P73:P74"/>
    <mergeCell ref="P75:P76"/>
    <mergeCell ref="P41:P42"/>
    <mergeCell ref="P43:P44"/>
    <mergeCell ref="P45:P46"/>
    <mergeCell ref="P93:P94"/>
    <mergeCell ref="P59:P60"/>
    <mergeCell ref="H117:I117"/>
    <mergeCell ref="J117:K117"/>
    <mergeCell ref="L117:M117"/>
    <mergeCell ref="N117:N118"/>
    <mergeCell ref="O117:O118"/>
    <mergeCell ref="P87:P88"/>
    <mergeCell ref="P105:P106"/>
    <mergeCell ref="P107:P108"/>
    <mergeCell ref="P109:P110"/>
    <mergeCell ref="P111:P112"/>
    <mergeCell ref="H99:I99"/>
    <mergeCell ref="J99:K99"/>
    <mergeCell ref="L99:M99"/>
    <mergeCell ref="N99:N100"/>
    <mergeCell ref="O99:O100"/>
    <mergeCell ref="H89:I89"/>
    <mergeCell ref="J89:K89"/>
    <mergeCell ref="L89:M89"/>
    <mergeCell ref="N89:N90"/>
    <mergeCell ref="O89:O90"/>
    <mergeCell ref="O59:O60"/>
    <mergeCell ref="O67:O68"/>
    <mergeCell ref="E123:P123"/>
    <mergeCell ref="P49:P50"/>
    <mergeCell ref="P51:P52"/>
    <mergeCell ref="P53:P54"/>
    <mergeCell ref="P27:P28"/>
    <mergeCell ref="P29:P30"/>
    <mergeCell ref="P31:P32"/>
    <mergeCell ref="P33:P34"/>
    <mergeCell ref="P119:P120"/>
    <mergeCell ref="F117:G117"/>
    <mergeCell ref="F119:G119"/>
    <mergeCell ref="H119:I119"/>
    <mergeCell ref="J119:K119"/>
    <mergeCell ref="L119:M119"/>
    <mergeCell ref="N119:N120"/>
    <mergeCell ref="O119:O120"/>
    <mergeCell ref="P113:P114"/>
    <mergeCell ref="P115:P116"/>
    <mergeCell ref="N115:N116"/>
    <mergeCell ref="O115:O116"/>
    <mergeCell ref="P117:P118"/>
    <mergeCell ref="P103:P104"/>
    <mergeCell ref="P89:P90"/>
    <mergeCell ref="P91:P92"/>
  </mergeCells>
  <conditionalFormatting sqref="E6">
    <cfRule type="cellIs" dxfId="6131" priority="746" operator="equal">
      <formula>2010</formula>
    </cfRule>
    <cfRule type="cellIs" dxfId="6130" priority="747" operator="equal">
      <formula>2009</formula>
    </cfRule>
    <cfRule type="cellIs" dxfId="6129" priority="824" operator="equal">
      <formula>"2006-2014"</formula>
    </cfRule>
    <cfRule type="cellIs" dxfId="6128" priority="825" operator="equal">
      <formula>2007</formula>
    </cfRule>
    <cfRule type="cellIs" dxfId="6127" priority="826" operator="equal">
      <formula>2008</formula>
    </cfRule>
    <cfRule type="cellIs" dxfId="6126" priority="827" operator="equal">
      <formula>2006</formula>
    </cfRule>
  </conditionalFormatting>
  <conditionalFormatting sqref="F7">
    <cfRule type="colorScale" priority="540">
      <colorScale>
        <cfvo type="min"/>
        <cfvo type="max"/>
        <color rgb="FFFFEF9C"/>
        <color rgb="FFFF7128"/>
      </colorScale>
    </cfRule>
    <cfRule type="containsBlanks" dxfId="6125" priority="541">
      <formula>LEN(TRIM(F7))=0</formula>
    </cfRule>
  </conditionalFormatting>
  <conditionalFormatting sqref="H7">
    <cfRule type="colorScale" priority="536">
      <colorScale>
        <cfvo type="min"/>
        <cfvo type="max"/>
        <color rgb="FFFFEF9C"/>
        <color rgb="FFFF7128"/>
      </colorScale>
    </cfRule>
    <cfRule type="containsBlanks" dxfId="6124" priority="537">
      <formula>LEN(TRIM(H7))=0</formula>
    </cfRule>
  </conditionalFormatting>
  <conditionalFormatting sqref="J7">
    <cfRule type="colorScale" priority="534">
      <colorScale>
        <cfvo type="min"/>
        <cfvo type="max"/>
        <color rgb="FFFFEF9C"/>
        <color rgb="FFFF7128"/>
      </colorScale>
    </cfRule>
    <cfRule type="containsBlanks" dxfId="6123" priority="535">
      <formula>LEN(TRIM(J7))=0</formula>
    </cfRule>
  </conditionalFormatting>
  <conditionalFormatting sqref="L7">
    <cfRule type="containsBlanks" dxfId="6122" priority="533">
      <formula>LEN(TRIM(L7))=0</formula>
    </cfRule>
  </conditionalFormatting>
  <conditionalFormatting sqref="F7:M7">
    <cfRule type="colorScale" priority="532">
      <colorScale>
        <cfvo type="min"/>
        <cfvo type="max"/>
        <color rgb="FFFFEF9C"/>
        <color rgb="FFFF7128"/>
      </colorScale>
    </cfRule>
  </conditionalFormatting>
  <conditionalFormatting sqref="F9">
    <cfRule type="colorScale" priority="71">
      <colorScale>
        <cfvo type="min"/>
        <cfvo type="max"/>
        <color rgb="FFFFEF9C"/>
        <color rgb="FFFF7128"/>
      </colorScale>
    </cfRule>
    <cfRule type="containsBlanks" dxfId="6121" priority="72">
      <formula>LEN(TRIM(F9))=0</formula>
    </cfRule>
  </conditionalFormatting>
  <conditionalFormatting sqref="H9">
    <cfRule type="colorScale" priority="69">
      <colorScale>
        <cfvo type="min"/>
        <cfvo type="max"/>
        <color rgb="FFFFEF9C"/>
        <color rgb="FFFF7128"/>
      </colorScale>
    </cfRule>
    <cfRule type="containsBlanks" dxfId="6120" priority="70">
      <formula>LEN(TRIM(H9))=0</formula>
    </cfRule>
  </conditionalFormatting>
  <conditionalFormatting sqref="J9">
    <cfRule type="colorScale" priority="67">
      <colorScale>
        <cfvo type="min"/>
        <cfvo type="max"/>
        <color rgb="FFFFEF9C"/>
        <color rgb="FFFF7128"/>
      </colorScale>
    </cfRule>
    <cfRule type="containsBlanks" dxfId="6119" priority="68">
      <formula>LEN(TRIM(J9))=0</formula>
    </cfRule>
  </conditionalFormatting>
  <conditionalFormatting sqref="L9">
    <cfRule type="containsBlanks" dxfId="6118" priority="66">
      <formula>LEN(TRIM(L9))=0</formula>
    </cfRule>
  </conditionalFormatting>
  <conditionalFormatting sqref="F9:M9">
    <cfRule type="colorScale" priority="65">
      <colorScale>
        <cfvo type="min"/>
        <cfvo type="max"/>
        <color rgb="FFFFEF9C"/>
        <color rgb="FFFF7128"/>
      </colorScale>
    </cfRule>
  </conditionalFormatting>
  <conditionalFormatting sqref="F11">
    <cfRule type="colorScale" priority="63">
      <colorScale>
        <cfvo type="min"/>
        <cfvo type="max"/>
        <color rgb="FFFFEF9C"/>
        <color rgb="FFFF7128"/>
      </colorScale>
    </cfRule>
    <cfRule type="containsBlanks" dxfId="6117" priority="64">
      <formula>LEN(TRIM(F11))=0</formula>
    </cfRule>
  </conditionalFormatting>
  <conditionalFormatting sqref="H11">
    <cfRule type="colorScale" priority="61">
      <colorScale>
        <cfvo type="min"/>
        <cfvo type="max"/>
        <color rgb="FFFFEF9C"/>
        <color rgb="FFFF7128"/>
      </colorScale>
    </cfRule>
    <cfRule type="containsBlanks" dxfId="6116" priority="62">
      <formula>LEN(TRIM(H11))=0</formula>
    </cfRule>
  </conditionalFormatting>
  <conditionalFormatting sqref="J11">
    <cfRule type="colorScale" priority="59">
      <colorScale>
        <cfvo type="min"/>
        <cfvo type="max"/>
        <color rgb="FFFFEF9C"/>
        <color rgb="FFFF7128"/>
      </colorScale>
    </cfRule>
    <cfRule type="containsBlanks" dxfId="6115" priority="60">
      <formula>LEN(TRIM(J11))=0</formula>
    </cfRule>
  </conditionalFormatting>
  <conditionalFormatting sqref="L11">
    <cfRule type="containsBlanks" dxfId="6114" priority="58">
      <formula>LEN(TRIM(L11))=0</formula>
    </cfRule>
  </conditionalFormatting>
  <conditionalFormatting sqref="F11:M11">
    <cfRule type="colorScale" priority="57">
      <colorScale>
        <cfvo type="min"/>
        <cfvo type="max"/>
        <color rgb="FFFFEF9C"/>
        <color rgb="FFFF7128"/>
      </colorScale>
    </cfRule>
  </conditionalFormatting>
  <conditionalFormatting sqref="F25 F13 F23 F21 F19 F17 F15">
    <cfRule type="colorScale" priority="55">
      <colorScale>
        <cfvo type="min"/>
        <cfvo type="max"/>
        <color rgb="FFFFEF9C"/>
        <color rgb="FFFF7128"/>
      </colorScale>
    </cfRule>
    <cfRule type="containsBlanks" dxfId="6113" priority="56">
      <formula>LEN(TRIM(F13))=0</formula>
    </cfRule>
  </conditionalFormatting>
  <conditionalFormatting sqref="H25 H13 H23 H21 H19 H17 H15">
    <cfRule type="colorScale" priority="53">
      <colorScale>
        <cfvo type="min"/>
        <cfvo type="max"/>
        <color rgb="FFFFEF9C"/>
        <color rgb="FFFF7128"/>
      </colorScale>
    </cfRule>
    <cfRule type="containsBlanks" dxfId="6112" priority="54">
      <formula>LEN(TRIM(H13))=0</formula>
    </cfRule>
  </conditionalFormatting>
  <conditionalFormatting sqref="J25 J13 J23 J21 J19 J17 J15">
    <cfRule type="colorScale" priority="51">
      <colorScale>
        <cfvo type="min"/>
        <cfvo type="max"/>
        <color rgb="FFFFEF9C"/>
        <color rgb="FFFF7128"/>
      </colorScale>
    </cfRule>
    <cfRule type="containsBlanks" dxfId="6111" priority="52">
      <formula>LEN(TRIM(J13))=0</formula>
    </cfRule>
  </conditionalFormatting>
  <conditionalFormatting sqref="L25 L23 L21 L19 L17 L15 L13">
    <cfRule type="containsBlanks" dxfId="6110" priority="50">
      <formula>LEN(TRIM(L13))=0</formula>
    </cfRule>
  </conditionalFormatting>
  <conditionalFormatting sqref="F25:M25 F23:M23 F21:M21 F19:M19 F17:M17 F15:M15 F13:M13">
    <cfRule type="colorScale" priority="49">
      <colorScale>
        <cfvo type="min"/>
        <cfvo type="max"/>
        <color rgb="FFFFEF9C"/>
        <color rgb="FFFF7128"/>
      </colorScale>
    </cfRule>
  </conditionalFormatting>
  <conditionalFormatting sqref="F39 F27 F37 F35 F33 F31 F29">
    <cfRule type="colorScale" priority="47">
      <colorScale>
        <cfvo type="min"/>
        <cfvo type="max"/>
        <color rgb="FFFFEF9C"/>
        <color rgb="FFFF7128"/>
      </colorScale>
    </cfRule>
    <cfRule type="containsBlanks" dxfId="6109" priority="48">
      <formula>LEN(TRIM(F27))=0</formula>
    </cfRule>
  </conditionalFormatting>
  <conditionalFormatting sqref="H39 H27 H37 H35 H33 H31 H29">
    <cfRule type="colorScale" priority="45">
      <colorScale>
        <cfvo type="min"/>
        <cfvo type="max"/>
        <color rgb="FFFFEF9C"/>
        <color rgb="FFFF7128"/>
      </colorScale>
    </cfRule>
    <cfRule type="containsBlanks" dxfId="6108" priority="46">
      <formula>LEN(TRIM(H27))=0</formula>
    </cfRule>
  </conditionalFormatting>
  <conditionalFormatting sqref="J39 J27 J37 J35 J33 J31 J29">
    <cfRule type="colorScale" priority="43">
      <colorScale>
        <cfvo type="min"/>
        <cfvo type="max"/>
        <color rgb="FFFFEF9C"/>
        <color rgb="FFFF7128"/>
      </colorScale>
    </cfRule>
    <cfRule type="containsBlanks" dxfId="6107" priority="44">
      <formula>LEN(TRIM(J27))=0</formula>
    </cfRule>
  </conditionalFormatting>
  <conditionalFormatting sqref="L39 L37 L35 L33 L31 L29 L27">
    <cfRule type="containsBlanks" dxfId="6106" priority="42">
      <formula>LEN(TRIM(L27))=0</formula>
    </cfRule>
  </conditionalFormatting>
  <conditionalFormatting sqref="F39:M39 F37:M37 F35:M35 F33:M33 F31:M31 F29:M29 F27:M27">
    <cfRule type="colorScale" priority="41">
      <colorScale>
        <cfvo type="min"/>
        <cfvo type="max"/>
        <color rgb="FFFFEF9C"/>
        <color rgb="FFFF7128"/>
      </colorScale>
    </cfRule>
  </conditionalFormatting>
  <conditionalFormatting sqref="F51 F41 F49 F47 F45 F43">
    <cfRule type="colorScale" priority="39">
      <colorScale>
        <cfvo type="min"/>
        <cfvo type="max"/>
        <color rgb="FFFFEF9C"/>
        <color rgb="FFFF7128"/>
      </colorScale>
    </cfRule>
    <cfRule type="containsBlanks" dxfId="6105" priority="40">
      <formula>LEN(TRIM(F41))=0</formula>
    </cfRule>
  </conditionalFormatting>
  <conditionalFormatting sqref="H51 H41 H49 H47 H45 H43">
    <cfRule type="colorScale" priority="37">
      <colorScale>
        <cfvo type="min"/>
        <cfvo type="max"/>
        <color rgb="FFFFEF9C"/>
        <color rgb="FFFF7128"/>
      </colorScale>
    </cfRule>
    <cfRule type="containsBlanks" dxfId="6104" priority="38">
      <formula>LEN(TRIM(H41))=0</formula>
    </cfRule>
  </conditionalFormatting>
  <conditionalFormatting sqref="J51 J41 J49 J47 J45 J43">
    <cfRule type="colorScale" priority="35">
      <colorScale>
        <cfvo type="min"/>
        <cfvo type="max"/>
        <color rgb="FFFFEF9C"/>
        <color rgb="FFFF7128"/>
      </colorScale>
    </cfRule>
    <cfRule type="containsBlanks" dxfId="6103" priority="36">
      <formula>LEN(TRIM(J41))=0</formula>
    </cfRule>
  </conditionalFormatting>
  <conditionalFormatting sqref="L51 L49 L47 L45 L43 L41">
    <cfRule type="containsBlanks" dxfId="6102" priority="34">
      <formula>LEN(TRIM(L41))=0</formula>
    </cfRule>
  </conditionalFormatting>
  <conditionalFormatting sqref="F51:M51 F49:M49 F47:M47 F45:M45 F43:M43 F41:M41">
    <cfRule type="colorScale" priority="33">
      <colorScale>
        <cfvo type="min"/>
        <cfvo type="max"/>
        <color rgb="FFFFEF9C"/>
        <color rgb="FFFF7128"/>
      </colorScale>
    </cfRule>
  </conditionalFormatting>
  <conditionalFormatting sqref="F67 F53 F65 F63 F61 F59 F57 F55">
    <cfRule type="colorScale" priority="31">
      <colorScale>
        <cfvo type="min"/>
        <cfvo type="max"/>
        <color rgb="FFFFEF9C"/>
        <color rgb="FFFF7128"/>
      </colorScale>
    </cfRule>
    <cfRule type="containsBlanks" dxfId="6101" priority="32">
      <formula>LEN(TRIM(F53))=0</formula>
    </cfRule>
  </conditionalFormatting>
  <conditionalFormatting sqref="H67 H53 H65 H63 H61 H59 H57 H55">
    <cfRule type="colorScale" priority="29">
      <colorScale>
        <cfvo type="min"/>
        <cfvo type="max"/>
        <color rgb="FFFFEF9C"/>
        <color rgb="FFFF7128"/>
      </colorScale>
    </cfRule>
    <cfRule type="containsBlanks" dxfId="6100" priority="30">
      <formula>LEN(TRIM(H53))=0</formula>
    </cfRule>
  </conditionalFormatting>
  <conditionalFormatting sqref="J67 J53 J65 J63 J61 J59 J57 J55">
    <cfRule type="colorScale" priority="27">
      <colorScale>
        <cfvo type="min"/>
        <cfvo type="max"/>
        <color rgb="FFFFEF9C"/>
        <color rgb="FFFF7128"/>
      </colorScale>
    </cfRule>
    <cfRule type="containsBlanks" dxfId="6099" priority="28">
      <formula>LEN(TRIM(J53))=0</formula>
    </cfRule>
  </conditionalFormatting>
  <conditionalFormatting sqref="L67 L65 L63 L61 L59 L57 L55 L53">
    <cfRule type="containsBlanks" dxfId="6098" priority="26">
      <formula>LEN(TRIM(L53))=0</formula>
    </cfRule>
  </conditionalFormatting>
  <conditionalFormatting sqref="F67:M67 F65:M65 F63:M63 F61:M61 F59:M59 F57:M57 F55:M55 F53:M53">
    <cfRule type="colorScale" priority="25">
      <colorScale>
        <cfvo type="min"/>
        <cfvo type="max"/>
        <color rgb="FFFFEF9C"/>
        <color rgb="FFFF7128"/>
      </colorScale>
    </cfRule>
  </conditionalFormatting>
  <conditionalFormatting sqref="F85 F69 F83 F81 F79 F77 F75 F73 F71">
    <cfRule type="colorScale" priority="23">
      <colorScale>
        <cfvo type="min"/>
        <cfvo type="max"/>
        <color rgb="FFFFEF9C"/>
        <color rgb="FFFF7128"/>
      </colorScale>
    </cfRule>
    <cfRule type="containsBlanks" dxfId="6097" priority="24">
      <formula>LEN(TRIM(F69))=0</formula>
    </cfRule>
  </conditionalFormatting>
  <conditionalFormatting sqref="H85 H69 H83 H81 H79 H77 H75 H73 H71">
    <cfRule type="colorScale" priority="21">
      <colorScale>
        <cfvo type="min"/>
        <cfvo type="max"/>
        <color rgb="FFFFEF9C"/>
        <color rgb="FFFF7128"/>
      </colorScale>
    </cfRule>
    <cfRule type="containsBlanks" dxfId="6096" priority="22">
      <formula>LEN(TRIM(H69))=0</formula>
    </cfRule>
  </conditionalFormatting>
  <conditionalFormatting sqref="J85 J69 J83 J81 J79 J77 J75 J73 J71">
    <cfRule type="colorScale" priority="19">
      <colorScale>
        <cfvo type="min"/>
        <cfvo type="max"/>
        <color rgb="FFFFEF9C"/>
        <color rgb="FFFF7128"/>
      </colorScale>
    </cfRule>
    <cfRule type="containsBlanks" dxfId="6095" priority="20">
      <formula>LEN(TRIM(J69))=0</formula>
    </cfRule>
  </conditionalFormatting>
  <conditionalFormatting sqref="L85 L83 L81 L79 L77 L75 L73 L71 L69">
    <cfRule type="containsBlanks" dxfId="6094" priority="18">
      <formula>LEN(TRIM(L69))=0</formula>
    </cfRule>
  </conditionalFormatting>
  <conditionalFormatting sqref="F85:M85 F83:M83 F81:M81 F79:M79 F77:M77 F75:M75 F73:M73 F71:M71 F69:M69">
    <cfRule type="colorScale" priority="17">
      <colorScale>
        <cfvo type="min"/>
        <cfvo type="max"/>
        <color rgb="FFFFEF9C"/>
        <color rgb="FFFF7128"/>
      </colorScale>
    </cfRule>
  </conditionalFormatting>
  <conditionalFormatting sqref="F105 F87 F103 F101 F99 F97 F95 F93 F91 F89">
    <cfRule type="colorScale" priority="15">
      <colorScale>
        <cfvo type="min"/>
        <cfvo type="max"/>
        <color rgb="FFFFEF9C"/>
        <color rgb="FFFF7128"/>
      </colorScale>
    </cfRule>
    <cfRule type="containsBlanks" dxfId="6093" priority="16">
      <formula>LEN(TRIM(F87))=0</formula>
    </cfRule>
  </conditionalFormatting>
  <conditionalFormatting sqref="H105 H87 H103 H101 H99 H97 H95 H93 H91 H89">
    <cfRule type="colorScale" priority="13">
      <colorScale>
        <cfvo type="min"/>
        <cfvo type="max"/>
        <color rgb="FFFFEF9C"/>
        <color rgb="FFFF7128"/>
      </colorScale>
    </cfRule>
    <cfRule type="containsBlanks" dxfId="6092" priority="14">
      <formula>LEN(TRIM(H87))=0</formula>
    </cfRule>
  </conditionalFormatting>
  <conditionalFormatting sqref="J105 J87 J103 J101 J99 J97 J95 J93 J91 J89">
    <cfRule type="colorScale" priority="11">
      <colorScale>
        <cfvo type="min"/>
        <cfvo type="max"/>
        <color rgb="FFFFEF9C"/>
        <color rgb="FFFF7128"/>
      </colorScale>
    </cfRule>
    <cfRule type="containsBlanks" dxfId="6091" priority="12">
      <formula>LEN(TRIM(J87))=0</formula>
    </cfRule>
  </conditionalFormatting>
  <conditionalFormatting sqref="L105 L103 L101 L99 L97 L95 L93 L91 L89 L87">
    <cfRule type="containsBlanks" dxfId="6090" priority="10">
      <formula>LEN(TRIM(L87))=0</formula>
    </cfRule>
  </conditionalFormatting>
  <conditionalFormatting sqref="F105:M105 F103:M103 F101:M101 F99:M99 F97:M97 F95:M95 F93:M93 F91:M91 F89:M89 F87:M87">
    <cfRule type="colorScale" priority="9">
      <colorScale>
        <cfvo type="min"/>
        <cfvo type="max"/>
        <color rgb="FFFFEF9C"/>
        <color rgb="FFFF7128"/>
      </colorScale>
    </cfRule>
  </conditionalFormatting>
  <conditionalFormatting sqref="F119 F107 F117 F115 F113 F111 F109">
    <cfRule type="colorScale" priority="7">
      <colorScale>
        <cfvo type="min"/>
        <cfvo type="max"/>
        <color rgb="FFFFEF9C"/>
        <color rgb="FFFF7128"/>
      </colorScale>
    </cfRule>
    <cfRule type="containsBlanks" dxfId="6089" priority="8">
      <formula>LEN(TRIM(F107))=0</formula>
    </cfRule>
  </conditionalFormatting>
  <conditionalFormatting sqref="H119 H107 H117 H115 H113 H111 H109">
    <cfRule type="colorScale" priority="5">
      <colorScale>
        <cfvo type="min"/>
        <cfvo type="max"/>
        <color rgb="FFFFEF9C"/>
        <color rgb="FFFF7128"/>
      </colorScale>
    </cfRule>
    <cfRule type="containsBlanks" dxfId="6088" priority="6">
      <formula>LEN(TRIM(H107))=0</formula>
    </cfRule>
  </conditionalFormatting>
  <conditionalFormatting sqref="J119 J107 J117 J115 J113 J111 J109">
    <cfRule type="colorScale" priority="3">
      <colorScale>
        <cfvo type="min"/>
        <cfvo type="max"/>
        <color rgb="FFFFEF9C"/>
        <color rgb="FFFF7128"/>
      </colorScale>
    </cfRule>
    <cfRule type="containsBlanks" dxfId="6087" priority="4">
      <formula>LEN(TRIM(J107))=0</formula>
    </cfRule>
  </conditionalFormatting>
  <conditionalFormatting sqref="L119 L117 L115 L113 L111 L109 L107">
    <cfRule type="containsBlanks" dxfId="6086" priority="2">
      <formula>LEN(TRIM(L107))=0</formula>
    </cfRule>
  </conditionalFormatting>
  <conditionalFormatting sqref="F119:M119 F117:M117 F115:M115 F113:M113 F111:M111 F109:M109 F107:M107">
    <cfRule type="colorScale" priority="1">
      <colorScale>
        <cfvo type="min"/>
        <cfvo type="max"/>
        <color rgb="FFFFEF9C"/>
        <color rgb="FFFF7128"/>
      </colorScale>
    </cfRule>
  </conditionalFormatting>
  <hyperlinks>
    <hyperlink ref="B6" location="Contents!A1" display="Back to Contents page"/>
  </hyperlinks>
  <pageMargins left="0.7" right="0.7" top="0.75" bottom="0.75" header="0.3" footer="0.3"/>
  <pageSetup paperSize="9" scale="39" orientation="landscape" r:id="rId1"/>
  <ignoredErrors>
    <ignoredError sqref="F8:M22 F23:M120"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8"/>
  </sheetPr>
  <dimension ref="B1:T27"/>
  <sheetViews>
    <sheetView showGridLines="0" zoomScaleSheetLayoutView="100" workbookViewId="0"/>
  </sheetViews>
  <sheetFormatPr defaultRowHeight="15" x14ac:dyDescent="0.25"/>
  <cols>
    <col min="1" max="1" width="1.7109375" style="109" customWidth="1"/>
    <col min="2" max="2" width="22.5703125" style="109" customWidth="1"/>
    <col min="3" max="3" width="1.7109375" style="109" customWidth="1"/>
    <col min="4" max="4" width="11.85546875" style="20" customWidth="1"/>
    <col min="5" max="5" width="24.140625" style="109" customWidth="1"/>
    <col min="6" max="13" width="5" style="109" customWidth="1"/>
    <col min="14" max="14" width="9.140625" style="28" hidden="1" customWidth="1"/>
    <col min="15" max="15" width="11.28515625" style="28" bestFit="1" customWidth="1"/>
    <col min="16" max="16" width="11.7109375" style="109" bestFit="1" customWidth="1"/>
    <col min="17" max="16384" width="9.140625" style="109"/>
  </cols>
  <sheetData>
    <row r="1" spans="2:20" ht="15.75" thickBot="1" x14ac:dyDescent="0.3"/>
    <row r="2" spans="2:20" ht="15.75" customHeight="1" x14ac:dyDescent="0.25">
      <c r="B2" s="309" t="s">
        <v>24</v>
      </c>
      <c r="D2" s="274" t="s">
        <v>455</v>
      </c>
      <c r="E2" s="275"/>
      <c r="F2" s="275"/>
      <c r="G2" s="275"/>
      <c r="H2" s="275"/>
      <c r="I2" s="275"/>
      <c r="J2" s="275"/>
      <c r="K2" s="275"/>
      <c r="L2" s="275"/>
      <c r="M2" s="275"/>
      <c r="N2" s="275"/>
      <c r="O2" s="275"/>
      <c r="P2" s="276"/>
    </row>
    <row r="3" spans="2:20" ht="15.75" customHeight="1" x14ac:dyDescent="0.25">
      <c r="B3" s="310"/>
      <c r="D3" s="277"/>
      <c r="E3" s="278"/>
      <c r="F3" s="278"/>
      <c r="G3" s="278"/>
      <c r="H3" s="278"/>
      <c r="I3" s="278"/>
      <c r="J3" s="278"/>
      <c r="K3" s="278"/>
      <c r="L3" s="278"/>
      <c r="M3" s="278"/>
      <c r="N3" s="278"/>
      <c r="O3" s="278"/>
      <c r="P3" s="279"/>
    </row>
    <row r="4" spans="2:20" ht="15.75" customHeight="1" thickBot="1" x14ac:dyDescent="0.3">
      <c r="B4" s="311"/>
      <c r="D4" s="280"/>
      <c r="E4" s="281"/>
      <c r="F4" s="281"/>
      <c r="G4" s="281"/>
      <c r="H4" s="281"/>
      <c r="I4" s="281"/>
      <c r="J4" s="281"/>
      <c r="K4" s="281"/>
      <c r="L4" s="281"/>
      <c r="M4" s="281"/>
      <c r="N4" s="281"/>
      <c r="O4" s="281"/>
      <c r="P4" s="282"/>
    </row>
    <row r="5" spans="2:20" ht="15.75" thickBot="1" x14ac:dyDescent="0.3"/>
    <row r="6" spans="2:20" s="39" customFormat="1" ht="124.5" customHeight="1" thickBot="1" x14ac:dyDescent="0.25">
      <c r="D6" s="312" t="str">
        <f>'Hide Selection'!$D$47</f>
        <v>All Malignant Neoplasms (excl. NMSC)</v>
      </c>
      <c r="E6" s="313"/>
      <c r="F6" s="284" t="s">
        <v>123</v>
      </c>
      <c r="G6" s="285"/>
      <c r="H6" s="285" t="s">
        <v>3</v>
      </c>
      <c r="I6" s="285"/>
      <c r="J6" s="285" t="s">
        <v>121</v>
      </c>
      <c r="K6" s="285"/>
      <c r="L6" s="308" t="s">
        <v>122</v>
      </c>
      <c r="M6" s="308"/>
      <c r="N6" s="79" t="s">
        <v>21</v>
      </c>
      <c r="O6" s="77" t="s">
        <v>139</v>
      </c>
      <c r="P6" s="142" t="s">
        <v>140</v>
      </c>
    </row>
    <row r="7" spans="2:20" s="29" customFormat="1" ht="18.75" customHeight="1" x14ac:dyDescent="0.25">
      <c r="D7" s="295" t="s">
        <v>35</v>
      </c>
      <c r="E7" s="31" t="s">
        <v>375</v>
      </c>
      <c r="F7" s="291">
        <f>IF(OR(ISERROR(VLOOKUP($D$6&amp;$E7,'EP overall data'!$A:$AC,'EP overall data'!B$3,FALSE)),ISBLANK(VLOOKUP($D$6&amp;$E7,'EP overall data'!$A:$AC,'EP overall data'!B$3,FALSE))),"",VLOOKUP($D$6&amp;$E7,'EP overall data'!$A:$AC,'EP overall data'!B$3,FALSE))</f>
        <v>0.54840367337466434</v>
      </c>
      <c r="G7" s="290"/>
      <c r="H7" s="290">
        <f>IF(OR(ISERROR(VLOOKUP($D$6&amp;$E7,'EP overall data'!$A:$AC,'EP overall data'!C$3,FALSE)),ISBLANK(VLOOKUP($D$6&amp;$E7,'EP overall data'!$A:$AC,'EP overall data'!C$3,FALSE))),"",VLOOKUP($D$6&amp;$E7,'EP overall data'!$A:$AC,'EP overall data'!C$3,FALSE))</f>
        <v>0.30858999436395584</v>
      </c>
      <c r="I7" s="290"/>
      <c r="J7" s="290">
        <f>IF(OR(ISERROR(VLOOKUP($D$6&amp;$E7,'EP overall data'!$A:$AC,'EP overall data'!D$3,FALSE)),ISBLANK(VLOOKUP($D$6&amp;$E7,'EP overall data'!$A:$AC,'EP overall data'!D$3,FALSE))),"",VLOOKUP($D$6&amp;$E7,'EP overall data'!$A:$AC,'EP overall data'!D$3,FALSE))</f>
        <v>3.7512846865364852E-2</v>
      </c>
      <c r="K7" s="290"/>
      <c r="L7" s="290">
        <f>IF(OR(ISERROR(VLOOKUP($D$6&amp;$E7,'EP overall data'!$A:$AC,'EP overall data'!E$3,FALSE)),ISBLANK(VLOOKUP($D$6&amp;$E7,'EP overall data'!$A:$AC,'EP overall data'!E$3,FALSE))),"",VLOOKUP($D$6&amp;$E7,'EP overall data'!$A:$AC,'EP overall data'!E$3,FALSE))</f>
        <v>0.10549348539601498</v>
      </c>
      <c r="M7" s="290"/>
      <c r="N7" s="307">
        <f>SUM(F7,H7,J7,L7)</f>
        <v>1</v>
      </c>
      <c r="O7" s="289">
        <f>IF(ISERROR(VLOOKUP($D$6&amp;$E7,'EP overall data'!$A:$AC,'EP overall data'!G$3,FALSE)),0,VLOOKUP($D$6&amp;$E7,'EP overall data'!$A:$AC,'EP overall data'!G$3,FALSE))</f>
        <v>60326</v>
      </c>
      <c r="P7" s="305">
        <f>IF(ISERROR(VLOOKUP($D$6&amp;$E7,'EP overall data'!$A:$AC,'EP overall data'!H$3,FALSE)),0,VLOOKUP($D$6&amp;$E7,'EP overall data'!$A:$AC,'EP overall data'!H$3,FALSE))</f>
        <v>0.24093777458263441</v>
      </c>
      <c r="T7" s="27"/>
    </row>
    <row r="8" spans="2:20" ht="15.75" customHeight="1" x14ac:dyDescent="0.25">
      <c r="D8" s="296"/>
      <c r="E8" s="10" t="s">
        <v>27</v>
      </c>
      <c r="F8" s="14">
        <f>IF(F7="","",VLOOKUP($D$6&amp;$E7,'EP overall data'!$A:$AC,'EP overall data'!M$3,FALSE))</f>
        <v>0.54400000000000004</v>
      </c>
      <c r="G8" s="15">
        <f>IF(F7="","",VLOOKUP($D$6&amp;$E7,'EP overall data'!$A:$AC,'EP overall data'!N$3,FALSE))</f>
        <v>0.55200000000000005</v>
      </c>
      <c r="H8" s="15">
        <f>IF(H7="","",VLOOKUP($D$6&amp;$E7,'EP overall data'!$A:$AC,'EP overall data'!O$3,FALSE))</f>
        <v>0.30499999999999999</v>
      </c>
      <c r="I8" s="15">
        <f>IF(H7="","",VLOOKUP($D$6&amp;$E7,'EP overall data'!$A:$AC,'EP overall data'!P$3,FALSE))</f>
        <v>0.312</v>
      </c>
      <c r="J8" s="15">
        <f>IF(J7="","",VLOOKUP($D$6&amp;$E7,'EP overall data'!$A:$AC,'EP overall data'!Q$3,FALSE))</f>
        <v>3.5999999999999997E-2</v>
      </c>
      <c r="K8" s="15">
        <f>IF(J7="","",VLOOKUP($D$6&amp;$E7,'EP overall data'!$A:$AC,'EP overall data'!R$3,FALSE))</f>
        <v>3.9E-2</v>
      </c>
      <c r="L8" s="15">
        <f>IF(L7="","",VLOOKUP($D$6&amp;$E7,'EP overall data'!$A:$AC,'EP overall data'!S$3,FALSE))</f>
        <v>0.10299999999999999</v>
      </c>
      <c r="M8" s="15">
        <f>IF(L7="","",VLOOKUP($D$6&amp;$E7,'EP overall data'!$A:$AC,'EP overall data'!T$3,FALSE))</f>
        <v>0.108</v>
      </c>
      <c r="N8" s="304"/>
      <c r="O8" s="273"/>
      <c r="P8" s="301"/>
    </row>
    <row r="9" spans="2:20" s="29" customFormat="1" ht="18.75" customHeight="1" x14ac:dyDescent="0.25">
      <c r="D9" s="296"/>
      <c r="E9" s="62" t="s">
        <v>376</v>
      </c>
      <c r="F9" s="306">
        <f>IF(OR(ISERROR(VLOOKUP($D$6&amp;$E9,'EP overall data'!$A:$AC,'EP overall data'!B$3,FALSE)),ISBLANK(VLOOKUP($D$6&amp;$E9,'EP overall data'!$A:$AC,'EP overall data'!B$3,FALSE))),"",VLOOKUP($D$6&amp;$E9,'EP overall data'!$A:$AC,'EP overall data'!B$3,FALSE))</f>
        <v>0.55826600106359259</v>
      </c>
      <c r="G9" s="302"/>
      <c r="H9" s="302">
        <f>IF(OR(ISERROR(VLOOKUP($D$6&amp;$E9,'EP overall data'!$A:$AC,'EP overall data'!C$3,FALSE)),ISBLANK(VLOOKUP($D$6&amp;$E9,'EP overall data'!$A:$AC,'EP overall data'!C$3,FALSE))),"",VLOOKUP($D$6&amp;$E9,'EP overall data'!$A:$AC,'EP overall data'!C$3,FALSE))</f>
        <v>0.30382721767622184</v>
      </c>
      <c r="I9" s="302"/>
      <c r="J9" s="302">
        <f>IF(OR(ISERROR(VLOOKUP($D$6&amp;$E9,'EP overall data'!$A:$AC,'EP overall data'!D$3,FALSE)),ISBLANK(VLOOKUP($D$6&amp;$E9,'EP overall data'!$A:$AC,'EP overall data'!D$3,FALSE))),"",VLOOKUP($D$6&amp;$E9,'EP overall data'!$A:$AC,'EP overall data'!D$3,FALSE))</f>
        <v>3.4000651879299404E-2</v>
      </c>
      <c r="K9" s="302"/>
      <c r="L9" s="302">
        <f>IF(OR(ISERROR(VLOOKUP($D$6&amp;$E9,'EP overall data'!$A:$AC,'EP overall data'!E$3,FALSE)),ISBLANK(VLOOKUP($D$6&amp;$E9,'EP overall data'!$A:$AC,'EP overall data'!E$3,FALSE))),"",VLOOKUP($D$6&amp;$E9,'EP overall data'!$A:$AC,'EP overall data'!E$3,FALSE))</f>
        <v>0.10390612938088621</v>
      </c>
      <c r="M9" s="302"/>
      <c r="N9" s="303">
        <f>SUM(F9,H9,J9,L9)</f>
        <v>1.0000000000000002</v>
      </c>
      <c r="O9" s="270">
        <f>IF(ISERROR(VLOOKUP($D$6&amp;$E9,'EP overall data'!$A:$AC,'EP overall data'!G$3,FALSE)),0,VLOOKUP($D$6&amp;$E9,'EP overall data'!$A:$AC,'EP overall data'!G$3,FALSE))</f>
        <v>58293</v>
      </c>
      <c r="P9" s="300">
        <f>IF(ISERROR(VLOOKUP($D$6&amp;$E9,'EP overall data'!$A:$AC,'EP overall data'!H$3,FALSE)),0,VLOOKUP($D$6&amp;$E9,'EP overall data'!$A:$AC,'EP overall data'!H$3,FALSE))</f>
        <v>0.23026331381982793</v>
      </c>
    </row>
    <row r="10" spans="2:20" ht="15.75" customHeight="1" x14ac:dyDescent="0.25">
      <c r="D10" s="296"/>
      <c r="E10" s="10" t="s">
        <v>27</v>
      </c>
      <c r="F10" s="14">
        <f>IF(F9="","",VLOOKUP($D$6&amp;$E9,'EP overall data'!$A:$AC,'EP overall data'!M$3,FALSE))</f>
        <v>0.55400000000000005</v>
      </c>
      <c r="G10" s="15">
        <f>IF(F9="","",VLOOKUP($D$6&amp;$E9,'EP overall data'!$A:$AC,'EP overall data'!N$3,FALSE))</f>
        <v>0.56200000000000006</v>
      </c>
      <c r="H10" s="15">
        <f>IF(H9="","",VLOOKUP($D$6&amp;$E9,'EP overall data'!$A:$AC,'EP overall data'!O$3,FALSE))</f>
        <v>0.3</v>
      </c>
      <c r="I10" s="15">
        <f>IF(H9="","",VLOOKUP($D$6&amp;$E9,'EP overall data'!$A:$AC,'EP overall data'!P$3,FALSE))</f>
        <v>0.308</v>
      </c>
      <c r="J10" s="15">
        <f>IF(J9="","",VLOOKUP($D$6&amp;$E9,'EP overall data'!$A:$AC,'EP overall data'!Q$3,FALSE))</f>
        <v>3.3000000000000002E-2</v>
      </c>
      <c r="K10" s="15">
        <f>IF(J9="","",VLOOKUP($D$6&amp;$E9,'EP overall data'!$A:$AC,'EP overall data'!R$3,FALSE))</f>
        <v>3.5999999999999997E-2</v>
      </c>
      <c r="L10" s="15">
        <f>IF(L9="","",VLOOKUP($D$6&amp;$E9,'EP overall data'!$A:$AC,'EP overall data'!S$3,FALSE))</f>
        <v>0.10100000000000001</v>
      </c>
      <c r="M10" s="15">
        <f>IF(L9="","",VLOOKUP($D$6&amp;$E9,'EP overall data'!$A:$AC,'EP overall data'!T$3,FALSE))</f>
        <v>0.106</v>
      </c>
      <c r="N10" s="304"/>
      <c r="O10" s="273"/>
      <c r="P10" s="301"/>
    </row>
    <row r="11" spans="2:20" s="29" customFormat="1" ht="18.75" customHeight="1" x14ac:dyDescent="0.25">
      <c r="D11" s="296"/>
      <c r="E11" s="62" t="s">
        <v>377</v>
      </c>
      <c r="F11" s="306">
        <f>IF(OR(ISERROR(VLOOKUP($D$6&amp;$E11,'EP overall data'!$A:$AC,'EP overall data'!B$3,FALSE)),ISBLANK(VLOOKUP($D$6&amp;$E11,'EP overall data'!$A:$AC,'EP overall data'!B$3,FALSE))),"",VLOOKUP($D$6&amp;$E11,'EP overall data'!$A:$AC,'EP overall data'!B$3,FALSE))</f>
        <v>0.58469982382436647</v>
      </c>
      <c r="G11" s="302"/>
      <c r="H11" s="302">
        <f>IF(OR(ISERROR(VLOOKUP($D$6&amp;$E11,'EP overall data'!$A:$AC,'EP overall data'!C$3,FALSE)),ISBLANK(VLOOKUP($D$6&amp;$E11,'EP overall data'!$A:$AC,'EP overall data'!C$3,FALSE))),"",VLOOKUP($D$6&amp;$E11,'EP overall data'!$A:$AC,'EP overall data'!C$3,FALSE))</f>
        <v>0.28045805664724216</v>
      </c>
      <c r="I11" s="302"/>
      <c r="J11" s="302">
        <f>IF(OR(ISERROR(VLOOKUP($D$6&amp;$E11,'EP overall data'!$A:$AC,'EP overall data'!D$3,FALSE)),ISBLANK(VLOOKUP($D$6&amp;$E11,'EP overall data'!$A:$AC,'EP overall data'!D$3,FALSE))),"",VLOOKUP($D$6&amp;$E11,'EP overall data'!$A:$AC,'EP overall data'!D$3,FALSE))</f>
        <v>3.7200162623661742E-2</v>
      </c>
      <c r="K11" s="302"/>
      <c r="L11" s="302">
        <f>IF(OR(ISERROR(VLOOKUP($D$6&amp;$E11,'EP overall data'!$A:$AC,'EP overall data'!E$3,FALSE)),ISBLANK(VLOOKUP($D$6&amp;$E11,'EP overall data'!$A:$AC,'EP overall data'!E$3,FALSE))),"",VLOOKUP($D$6&amp;$E11,'EP overall data'!$A:$AC,'EP overall data'!E$3,FALSE))</f>
        <v>9.764195690472964E-2</v>
      </c>
      <c r="M11" s="302"/>
      <c r="N11" s="303">
        <f>SUM(F11,H11,J11,L11)</f>
        <v>1</v>
      </c>
      <c r="O11" s="270">
        <f>IF(ISERROR(VLOOKUP($D$6&amp;$E11,'EP overall data'!$A:$AC,'EP overall data'!G$3,FALSE)),0,VLOOKUP($D$6&amp;$E11,'EP overall data'!$A:$AC,'EP overall data'!G$3,FALSE))</f>
        <v>59032</v>
      </c>
      <c r="P11" s="300">
        <f>IF(ISERROR(VLOOKUP($D$6&amp;$E11,'EP overall data'!$A:$AC,'EP overall data'!H$3,FALSE)),0,VLOOKUP($D$6&amp;$E11,'EP overall data'!$A:$AC,'EP overall data'!H$3,FALSE))</f>
        <v>0.22640959456297871</v>
      </c>
    </row>
    <row r="12" spans="2:20" ht="15.75" customHeight="1" x14ac:dyDescent="0.25">
      <c r="D12" s="296"/>
      <c r="E12" s="10" t="s">
        <v>27</v>
      </c>
      <c r="F12" s="14">
        <f>IF(F11="","",VLOOKUP($D$6&amp;$E11,'EP overall data'!$A:$AC,'EP overall data'!M$3,FALSE))</f>
        <v>0.58099999999999996</v>
      </c>
      <c r="G12" s="15">
        <f>IF(F11="","",VLOOKUP($D$6&amp;$E11,'EP overall data'!$A:$AC,'EP overall data'!N$3,FALSE))</f>
        <v>0.58899999999999997</v>
      </c>
      <c r="H12" s="15">
        <f>IF(H11="","",VLOOKUP($D$6&amp;$E11,'EP overall data'!$A:$AC,'EP overall data'!O$3,FALSE))</f>
        <v>0.27700000000000002</v>
      </c>
      <c r="I12" s="15">
        <f>IF(H11="","",VLOOKUP($D$6&amp;$E11,'EP overall data'!$A:$AC,'EP overall data'!P$3,FALSE))</f>
        <v>0.28399999999999997</v>
      </c>
      <c r="J12" s="15">
        <f>IF(J11="","",VLOOKUP($D$6&amp;$E11,'EP overall data'!$A:$AC,'EP overall data'!Q$3,FALSE))</f>
        <v>3.5999999999999997E-2</v>
      </c>
      <c r="K12" s="15">
        <f>IF(J11="","",VLOOKUP($D$6&amp;$E11,'EP overall data'!$A:$AC,'EP overall data'!R$3,FALSE))</f>
        <v>3.9E-2</v>
      </c>
      <c r="L12" s="15">
        <f>IF(L11="","",VLOOKUP($D$6&amp;$E11,'EP overall data'!$A:$AC,'EP overall data'!S$3,FALSE))</f>
        <v>9.5000000000000001E-2</v>
      </c>
      <c r="M12" s="15">
        <f>IF(L11="","",VLOOKUP($D$6&amp;$E11,'EP overall data'!$A:$AC,'EP overall data'!T$3,FALSE))</f>
        <v>0.1</v>
      </c>
      <c r="N12" s="304"/>
      <c r="O12" s="273"/>
      <c r="P12" s="301"/>
    </row>
    <row r="13" spans="2:20" s="29" customFormat="1" ht="18.75" customHeight="1" x14ac:dyDescent="0.25">
      <c r="D13" s="296"/>
      <c r="E13" s="62" t="s">
        <v>378</v>
      </c>
      <c r="F13" s="306">
        <f>IF(OR(ISERROR(VLOOKUP($D$6&amp;$E13,'EP overall data'!$A:$AC,'EP overall data'!B$3,FALSE)),ISBLANK(VLOOKUP($D$6&amp;$E13,'EP overall data'!$A:$AC,'EP overall data'!B$3,FALSE))),"",VLOOKUP($D$6&amp;$E13,'EP overall data'!$A:$AC,'EP overall data'!B$3,FALSE))</f>
        <v>0.5967439467613721</v>
      </c>
      <c r="G13" s="302"/>
      <c r="H13" s="302">
        <f>IF(OR(ISERROR(VLOOKUP($D$6&amp;$E13,'EP overall data'!$A:$AC,'EP overall data'!C$3,FALSE)),ISBLANK(VLOOKUP($D$6&amp;$E13,'EP overall data'!$A:$AC,'EP overall data'!C$3,FALSE))),"",VLOOKUP($D$6&amp;$E13,'EP overall data'!$A:$AC,'EP overall data'!C$3,FALSE))</f>
        <v>0.26108170005144632</v>
      </c>
      <c r="I13" s="302"/>
      <c r="J13" s="302">
        <f>IF(OR(ISERROR(VLOOKUP($D$6&amp;$E13,'EP overall data'!$A:$AC,'EP overall data'!D$3,FALSE)),ISBLANK(VLOOKUP($D$6&amp;$E13,'EP overall data'!$A:$AC,'EP overall data'!D$3,FALSE))),"",VLOOKUP($D$6&amp;$E13,'EP overall data'!$A:$AC,'EP overall data'!D$3,FALSE))</f>
        <v>4.1654911462568667E-2</v>
      </c>
      <c r="K13" s="302"/>
      <c r="L13" s="302">
        <f>IF(OR(ISERROR(VLOOKUP($D$6&amp;$E13,'EP overall data'!$A:$AC,'EP overall data'!E$3,FALSE)),ISBLANK(VLOOKUP($D$6&amp;$E13,'EP overall data'!$A:$AC,'EP overall data'!E$3,FALSE))),"",VLOOKUP($D$6&amp;$E13,'EP overall data'!$A:$AC,'EP overall data'!E$3,FALSE))</f>
        <v>0.10051944172461291</v>
      </c>
      <c r="M13" s="302"/>
      <c r="N13" s="303">
        <f>SUM(F13,H13,J13,L13)</f>
        <v>1</v>
      </c>
      <c r="O13" s="270">
        <f>IF(ISERROR(VLOOKUP($D$6&amp;$E13,'EP overall data'!$A:$AC,'EP overall data'!G$3,FALSE)),0,VLOOKUP($D$6&amp;$E13,'EP overall data'!$A:$AC,'EP overall data'!G$3,FALSE))</f>
        <v>60257</v>
      </c>
      <c r="P13" s="300">
        <f>IF(ISERROR(VLOOKUP($D$6&amp;$E13,'EP overall data'!$A:$AC,'EP overall data'!H$3,FALSE)),0,VLOOKUP($D$6&amp;$E13,'EP overall data'!$A:$AC,'EP overall data'!H$3,FALSE))</f>
        <v>0.22226607599325718</v>
      </c>
      <c r="T13" s="38"/>
    </row>
    <row r="14" spans="2:20" ht="15.75" customHeight="1" x14ac:dyDescent="0.25">
      <c r="D14" s="296"/>
      <c r="E14" s="10" t="s">
        <v>27</v>
      </c>
      <c r="F14" s="14">
        <f>IF(F13="","",VLOOKUP($D$6&amp;$E13,'EP overall data'!$A:$AC,'EP overall data'!M$3,FALSE))</f>
        <v>0.59299999999999997</v>
      </c>
      <c r="G14" s="15">
        <f>IF(F13="","",VLOOKUP($D$6&amp;$E13,'EP overall data'!$A:$AC,'EP overall data'!N$3,FALSE))</f>
        <v>0.60099999999999998</v>
      </c>
      <c r="H14" s="15">
        <f>IF(H13="","",VLOOKUP($D$6&amp;$E13,'EP overall data'!$A:$AC,'EP overall data'!O$3,FALSE))</f>
        <v>0.25800000000000001</v>
      </c>
      <c r="I14" s="15">
        <f>IF(H13="","",VLOOKUP($D$6&amp;$E13,'EP overall data'!$A:$AC,'EP overall data'!P$3,FALSE))</f>
        <v>0.26500000000000001</v>
      </c>
      <c r="J14" s="15">
        <f>IF(J13="","",VLOOKUP($D$6&amp;$E13,'EP overall data'!$A:$AC,'EP overall data'!Q$3,FALSE))</f>
        <v>0.04</v>
      </c>
      <c r="K14" s="15">
        <f>IF(J13="","",VLOOKUP($D$6&amp;$E13,'EP overall data'!$A:$AC,'EP overall data'!R$3,FALSE))</f>
        <v>4.2999999999999997E-2</v>
      </c>
      <c r="L14" s="15">
        <f>IF(L13="","",VLOOKUP($D$6&amp;$E13,'EP overall data'!$A:$AC,'EP overall data'!S$3,FALSE))</f>
        <v>9.8000000000000004E-2</v>
      </c>
      <c r="M14" s="15">
        <f>IF(L13="","",VLOOKUP($D$6&amp;$E13,'EP overall data'!$A:$AC,'EP overall data'!T$3,FALSE))</f>
        <v>0.10299999999999999</v>
      </c>
      <c r="N14" s="304"/>
      <c r="O14" s="273"/>
      <c r="P14" s="301"/>
    </row>
    <row r="15" spans="2:20" s="29" customFormat="1" ht="18.75" customHeight="1" x14ac:dyDescent="0.25">
      <c r="D15" s="296"/>
      <c r="E15" s="62" t="s">
        <v>379</v>
      </c>
      <c r="F15" s="306">
        <f>IF(OR(ISERROR(VLOOKUP($D$6&amp;$E15,'EP overall data'!$A:$AC,'EP overall data'!B$3,FALSE)),ISBLANK(VLOOKUP($D$6&amp;$E15,'EP overall data'!$A:$AC,'EP overall data'!B$3,FALSE))),"",VLOOKUP($D$6&amp;$E15,'EP overall data'!$A:$AC,'EP overall data'!B$3,FALSE))</f>
        <v>0.61560934182590232</v>
      </c>
      <c r="G15" s="302"/>
      <c r="H15" s="302">
        <f>IF(OR(ISERROR(VLOOKUP($D$6&amp;$E15,'EP overall data'!$A:$AC,'EP overall data'!C$3,FALSE)),ISBLANK(VLOOKUP($D$6&amp;$E15,'EP overall data'!$A:$AC,'EP overall data'!C$3,FALSE))),"",VLOOKUP($D$6&amp;$E15,'EP overall data'!$A:$AC,'EP overall data'!C$3,FALSE))</f>
        <v>0.23706157112526538</v>
      </c>
      <c r="I15" s="302"/>
      <c r="J15" s="302">
        <f>IF(OR(ISERROR(VLOOKUP($D$6&amp;$E15,'EP overall data'!$A:$AC,'EP overall data'!D$3,FALSE)),ISBLANK(VLOOKUP($D$6&amp;$E15,'EP overall data'!$A:$AC,'EP overall data'!D$3,FALSE))),"",VLOOKUP($D$6&amp;$E15,'EP overall data'!$A:$AC,'EP overall data'!D$3,FALSE))</f>
        <v>4.1885350318471334E-2</v>
      </c>
      <c r="K15" s="302"/>
      <c r="L15" s="302">
        <f>IF(OR(ISERROR(VLOOKUP($D$6&amp;$E15,'EP overall data'!$A:$AC,'EP overall data'!E$3,FALSE)),ISBLANK(VLOOKUP($D$6&amp;$E15,'EP overall data'!$A:$AC,'EP overall data'!E$3,FALSE))),"",VLOOKUP($D$6&amp;$E15,'EP overall data'!$A:$AC,'EP overall data'!E$3,FALSE))</f>
        <v>0.10544373673036093</v>
      </c>
      <c r="M15" s="302"/>
      <c r="N15" s="303">
        <f>SUM(F15,H15,J15,L15)</f>
        <v>0.99999999999999989</v>
      </c>
      <c r="O15" s="270">
        <f>IF(ISERROR(VLOOKUP($D$6&amp;$E15,'EP overall data'!$A:$AC,'EP overall data'!G$3,FALSE)),0,VLOOKUP($D$6&amp;$E15,'EP overall data'!$A:$AC,'EP overall data'!G$3,FALSE))</f>
        <v>58875</v>
      </c>
      <c r="P15" s="300">
        <f>IF(ISERROR(VLOOKUP($D$6&amp;$E15,'EP overall data'!$A:$AC,'EP overall data'!H$3,FALSE)),0,VLOOKUP($D$6&amp;$E15,'EP overall data'!$A:$AC,'EP overall data'!H$3,FALSE))</f>
        <v>0.21434578571610607</v>
      </c>
    </row>
    <row r="16" spans="2:20" ht="15.75" customHeight="1" x14ac:dyDescent="0.25">
      <c r="B16" s="44" t="s">
        <v>49</v>
      </c>
      <c r="D16" s="296"/>
      <c r="E16" s="10" t="s">
        <v>27</v>
      </c>
      <c r="F16" s="14">
        <f>IF(F15="","",VLOOKUP($D$6&amp;$E15,'EP overall data'!$A:$AC,'EP overall data'!M$3,FALSE))</f>
        <v>0.61199999999999999</v>
      </c>
      <c r="G16" s="15">
        <f>IF(F15="","",VLOOKUP($D$6&amp;$E15,'EP overall data'!$A:$AC,'EP overall data'!N$3,FALSE))</f>
        <v>0.62</v>
      </c>
      <c r="H16" s="15">
        <f>IF(H15="","",VLOOKUP($D$6&amp;$E15,'EP overall data'!$A:$AC,'EP overall data'!O$3,FALSE))</f>
        <v>0.23400000000000001</v>
      </c>
      <c r="I16" s="15">
        <f>IF(H15="","",VLOOKUP($D$6&amp;$E15,'EP overall data'!$A:$AC,'EP overall data'!P$3,FALSE))</f>
        <v>0.24099999999999999</v>
      </c>
      <c r="J16" s="15">
        <f>IF(J15="","",VLOOKUP($D$6&amp;$E15,'EP overall data'!$A:$AC,'EP overall data'!Q$3,FALSE))</f>
        <v>0.04</v>
      </c>
      <c r="K16" s="15">
        <f>IF(J15="","",VLOOKUP($D$6&amp;$E15,'EP overall data'!$A:$AC,'EP overall data'!R$3,FALSE))</f>
        <v>4.3999999999999997E-2</v>
      </c>
      <c r="L16" s="15">
        <f>IF(L15="","",VLOOKUP($D$6&amp;$E15,'EP overall data'!$A:$AC,'EP overall data'!S$3,FALSE))</f>
        <v>0.10299999999999999</v>
      </c>
      <c r="M16" s="15">
        <f>IF(L15="","",VLOOKUP($D$6&amp;$E15,'EP overall data'!$A:$AC,'EP overall data'!T$3,FALSE))</f>
        <v>0.108</v>
      </c>
      <c r="N16" s="304"/>
      <c r="O16" s="273"/>
      <c r="P16" s="301"/>
    </row>
    <row r="17" spans="4:20" s="29" customFormat="1" ht="18.75" customHeight="1" x14ac:dyDescent="0.25">
      <c r="D17" s="296"/>
      <c r="E17" s="62" t="s">
        <v>380</v>
      </c>
      <c r="F17" s="306">
        <f>IF(OR(ISERROR(VLOOKUP($D$6&amp;$E17,'EP overall data'!$A:$AC,'EP overall data'!B$3,FALSE)),ISBLANK(VLOOKUP($D$6&amp;$E17,'EP overall data'!$A:$AC,'EP overall data'!B$3,FALSE))),"",VLOOKUP($D$6&amp;$E17,'EP overall data'!$A:$AC,'EP overall data'!B$3,FALSE))</f>
        <v>0.63242584586623041</v>
      </c>
      <c r="G17" s="302"/>
      <c r="H17" s="302">
        <f>IF(OR(ISERROR(VLOOKUP($D$6&amp;$E17,'EP overall data'!$A:$AC,'EP overall data'!C$3,FALSE)),ISBLANK(VLOOKUP($D$6&amp;$E17,'EP overall data'!$A:$AC,'EP overall data'!C$3,FALSE))),"",VLOOKUP($D$6&amp;$E17,'EP overall data'!$A:$AC,'EP overall data'!C$3,FALSE))</f>
        <v>0.22095177686157338</v>
      </c>
      <c r="I17" s="302"/>
      <c r="J17" s="302">
        <f>IF(OR(ISERROR(VLOOKUP($D$6&amp;$E17,'EP overall data'!$A:$AC,'EP overall data'!D$3,FALSE)),ISBLANK(VLOOKUP($D$6&amp;$E17,'EP overall data'!$A:$AC,'EP overall data'!D$3,FALSE))),"",VLOOKUP($D$6&amp;$E17,'EP overall data'!$A:$AC,'EP overall data'!D$3,FALSE))</f>
        <v>4.2614632192158108E-2</v>
      </c>
      <c r="K17" s="302"/>
      <c r="L17" s="302">
        <f>IF(OR(ISERROR(VLOOKUP($D$6&amp;$E17,'EP overall data'!$A:$AC,'EP overall data'!E$3,FALSE)),ISBLANK(VLOOKUP($D$6&amp;$E17,'EP overall data'!$A:$AC,'EP overall data'!E$3,FALSE))),"",VLOOKUP($D$6&amp;$E17,'EP overall data'!$A:$AC,'EP overall data'!E$3,FALSE))</f>
        <v>0.10400774508003806</v>
      </c>
      <c r="M17" s="302"/>
      <c r="N17" s="303">
        <f>SUM(F17,H17,J17,L17)</f>
        <v>1</v>
      </c>
      <c r="O17" s="270">
        <f>IF(ISERROR(VLOOKUP($D$6&amp;$E17,'EP overall data'!$A:$AC,'EP overall data'!G$3,FALSE)),0,VLOOKUP($D$6&amp;$E17,'EP overall data'!$A:$AC,'EP overall data'!G$3,FALSE))</f>
        <v>59909</v>
      </c>
      <c r="P17" s="300">
        <f>IF(ISERROR(VLOOKUP($D$6&amp;$E17,'EP overall data'!$A:$AC,'EP overall data'!H$3,FALSE)),0,VLOOKUP($D$6&amp;$E17,'EP overall data'!$A:$AC,'EP overall data'!H$3,FALSE))</f>
        <v>0.21358846011237556</v>
      </c>
    </row>
    <row r="18" spans="4:20" ht="15.75" customHeight="1" x14ac:dyDescent="0.25">
      <c r="D18" s="296"/>
      <c r="E18" s="10" t="s">
        <v>27</v>
      </c>
      <c r="F18" s="14">
        <f>IF(F17="","",VLOOKUP($D$6&amp;$E17,'EP overall data'!$A:$AC,'EP overall data'!M$3,FALSE))</f>
        <v>0.629</v>
      </c>
      <c r="G18" s="15">
        <f>IF(F17="","",VLOOKUP($D$6&amp;$E17,'EP overall data'!$A:$AC,'EP overall data'!N$3,FALSE))</f>
        <v>0.63600000000000001</v>
      </c>
      <c r="H18" s="15">
        <f>IF(H17="","",VLOOKUP($D$6&amp;$E17,'EP overall data'!$A:$AC,'EP overall data'!O$3,FALSE))</f>
        <v>0.218</v>
      </c>
      <c r="I18" s="15">
        <f>IF(H17="","",VLOOKUP($D$6&amp;$E17,'EP overall data'!$A:$AC,'EP overall data'!P$3,FALSE))</f>
        <v>0.224</v>
      </c>
      <c r="J18" s="15">
        <f>IF(J17="","",VLOOKUP($D$6&amp;$E17,'EP overall data'!$A:$AC,'EP overall data'!Q$3,FALSE))</f>
        <v>4.1000000000000002E-2</v>
      </c>
      <c r="K18" s="15">
        <f>IF(J17="","",VLOOKUP($D$6&amp;$E17,'EP overall data'!$A:$AC,'EP overall data'!R$3,FALSE))</f>
        <v>4.3999999999999997E-2</v>
      </c>
      <c r="L18" s="15">
        <f>IF(L17="","",VLOOKUP($D$6&amp;$E17,'EP overall data'!$A:$AC,'EP overall data'!S$3,FALSE))</f>
        <v>0.10199999999999999</v>
      </c>
      <c r="M18" s="15">
        <f>IF(L17="","",VLOOKUP($D$6&amp;$E17,'EP overall data'!$A:$AC,'EP overall data'!T$3,FALSE))</f>
        <v>0.106</v>
      </c>
      <c r="N18" s="304"/>
      <c r="O18" s="273"/>
      <c r="P18" s="301"/>
    </row>
    <row r="19" spans="4:20" ht="15.75" x14ac:dyDescent="0.25">
      <c r="D19" s="296"/>
      <c r="E19" s="140" t="s">
        <v>381</v>
      </c>
      <c r="F19" s="306">
        <f>IF(OR(ISERROR(VLOOKUP($D$6&amp;$E19,'EP overall data'!$A:$AC,'EP overall data'!B$3,FALSE)),ISBLANK(VLOOKUP($D$6&amp;$E19,'EP overall data'!$A:$AC,'EP overall data'!B$3,FALSE))),"",VLOOKUP($D$6&amp;$E19,'EP overall data'!$A:$AC,'EP overall data'!B$3,FALSE))</f>
        <v>0.64395762725739636</v>
      </c>
      <c r="G19" s="302"/>
      <c r="H19" s="302">
        <f>IF(OR(ISERROR(VLOOKUP($D$6&amp;$E19,'EP overall data'!$A:$AC,'EP overall data'!C$3,FALSE)),ISBLANK(VLOOKUP($D$6&amp;$E19,'EP overall data'!$A:$AC,'EP overall data'!C$3,FALSE))),"",VLOOKUP($D$6&amp;$E19,'EP overall data'!$A:$AC,'EP overall data'!C$3,FALSE))</f>
        <v>0.20349722481457833</v>
      </c>
      <c r="I19" s="302"/>
      <c r="J19" s="302">
        <f>IF(OR(ISERROR(VLOOKUP($D$6&amp;$E19,'EP overall data'!$A:$AC,'EP overall data'!D$3,FALSE)),ISBLANK(VLOOKUP($D$6&amp;$E19,'EP overall data'!$A:$AC,'EP overall data'!D$3,FALSE))),"",VLOOKUP($D$6&amp;$E19,'EP overall data'!$A:$AC,'EP overall data'!D$3,FALSE))</f>
        <v>4.4042765689211977E-2</v>
      </c>
      <c r="K19" s="302"/>
      <c r="L19" s="302">
        <f>IF(OR(ISERROR(VLOOKUP($D$6&amp;$E19,'EP overall data'!$A:$AC,'EP overall data'!E$3,FALSE)),ISBLANK(VLOOKUP($D$6&amp;$E19,'EP overall data'!$A:$AC,'EP overall data'!E$3,FALSE))),"",VLOOKUP($D$6&amp;$E19,'EP overall data'!$A:$AC,'EP overall data'!E$3,FALSE))</f>
        <v>0.1085023822388133</v>
      </c>
      <c r="M19" s="302"/>
      <c r="N19" s="303">
        <f>SUM(F19,H19,J19,L19)</f>
        <v>0.99999999999999989</v>
      </c>
      <c r="O19" s="270">
        <f>IF(ISERROR(VLOOKUP($D$6&amp;$E19,'EP overall data'!$A:$AC,'EP overall data'!G$3,FALSE)),0,VLOOKUP($D$6&amp;$E19,'EP overall data'!$A:$AC,'EP overall data'!G$3,FALSE))</f>
        <v>61077</v>
      </c>
      <c r="P19" s="300">
        <f>IF(ISERROR(VLOOKUP($D$6&amp;$E19,'EP overall data'!$A:$AC,'EP overall data'!H$3,FALSE)),0,VLOOKUP($D$6&amp;$E19,'EP overall data'!$A:$AC,'EP overall data'!H$3,FALSE))</f>
        <v>0.21162761688946174</v>
      </c>
    </row>
    <row r="20" spans="4:20" x14ac:dyDescent="0.25">
      <c r="D20" s="296"/>
      <c r="E20" s="10" t="s">
        <v>27</v>
      </c>
      <c r="F20" s="14">
        <f>IF(F19="","",VLOOKUP($D$6&amp;$E19,'EP overall data'!$A:$AC,'EP overall data'!M$3,FALSE))</f>
        <v>0.64</v>
      </c>
      <c r="G20" s="15">
        <f>IF(F19="","",VLOOKUP($D$6&amp;$E19,'EP overall data'!$A:$AC,'EP overall data'!N$3,FALSE))</f>
        <v>0.64800000000000002</v>
      </c>
      <c r="H20" s="15">
        <f>IF(H19="","",VLOOKUP($D$6&amp;$E19,'EP overall data'!$A:$AC,'EP overall data'!O$3,FALSE))</f>
        <v>0.2</v>
      </c>
      <c r="I20" s="15">
        <f>IF(H19="","",VLOOKUP($D$6&amp;$E19,'EP overall data'!$A:$AC,'EP overall data'!P$3,FALSE))</f>
        <v>0.20699999999999999</v>
      </c>
      <c r="J20" s="15">
        <f>IF(J19="","",VLOOKUP($D$6&amp;$E19,'EP overall data'!$A:$AC,'EP overall data'!Q$3,FALSE))</f>
        <v>4.2000000000000003E-2</v>
      </c>
      <c r="K20" s="15">
        <f>IF(J19="","",VLOOKUP($D$6&amp;$E19,'EP overall data'!$A:$AC,'EP overall data'!R$3,FALSE))</f>
        <v>4.5999999999999999E-2</v>
      </c>
      <c r="L20" s="15">
        <f>IF(L19="","",VLOOKUP($D$6&amp;$E19,'EP overall data'!$A:$AC,'EP overall data'!S$3,FALSE))</f>
        <v>0.106</v>
      </c>
      <c r="M20" s="15">
        <f>IF(L19="","",VLOOKUP($D$6&amp;$E19,'EP overall data'!$A:$AC,'EP overall data'!T$3,FALSE))</f>
        <v>0.111</v>
      </c>
      <c r="N20" s="304"/>
      <c r="O20" s="273"/>
      <c r="P20" s="301"/>
    </row>
    <row r="21" spans="4:20" ht="20.25" customHeight="1" x14ac:dyDescent="0.25">
      <c r="D21" s="296"/>
      <c r="E21" s="62" t="s">
        <v>382</v>
      </c>
      <c r="F21" s="306">
        <f>IF(OR(ISERROR(VLOOKUP($D$6&amp;$E21,'EP overall data'!$A:$AC,'EP overall data'!B$3,FALSE)),ISBLANK(VLOOKUP($D$6&amp;$E21,'EP overall data'!$A:$AC,'EP overall data'!B$3,FALSE))),"",VLOOKUP($D$6&amp;$E21,'EP overall data'!$A:$AC,'EP overall data'!B$3,FALSE))</f>
        <v>0.66196354124090573</v>
      </c>
      <c r="G21" s="302"/>
      <c r="H21" s="302">
        <f>IF(OR(ISERROR(VLOOKUP($D$6&amp;$E21,'EP overall data'!$A:$AC,'EP overall data'!C$3,FALSE)),ISBLANK(VLOOKUP($D$6&amp;$E21,'EP overall data'!$A:$AC,'EP overall data'!C$3,FALSE))),"",VLOOKUP($D$6&amp;$E21,'EP overall data'!$A:$AC,'EP overall data'!C$3,FALSE))</f>
        <v>0.18955284885146734</v>
      </c>
      <c r="I21" s="302"/>
      <c r="J21" s="302">
        <f>IF(OR(ISERROR(VLOOKUP($D$6&amp;$E21,'EP overall data'!$A:$AC,'EP overall data'!D$3,FALSE)),ISBLANK(VLOOKUP($D$6&amp;$E21,'EP overall data'!$A:$AC,'EP overall data'!D$3,FALSE))),"",VLOOKUP($D$6&amp;$E21,'EP overall data'!$A:$AC,'EP overall data'!D$3,FALSE))</f>
        <v>3.7178124744543448E-2</v>
      </c>
      <c r="K21" s="302"/>
      <c r="L21" s="302">
        <f>IF(OR(ISERROR(VLOOKUP($D$6&amp;$E21,'EP overall data'!$A:$AC,'EP overall data'!E$3,FALSE)),ISBLANK(VLOOKUP($D$6&amp;$E21,'EP overall data'!$A:$AC,'EP overall data'!E$3,FALSE))),"",VLOOKUP($D$6&amp;$E21,'EP overall data'!$A:$AC,'EP overall data'!E$3,FALSE))</f>
        <v>0.11130548516308346</v>
      </c>
      <c r="M21" s="302"/>
      <c r="N21" s="303">
        <f>SUM(F21,H21,J21,L21)</f>
        <v>0.99999999999999989</v>
      </c>
      <c r="O21" s="270">
        <f>IF(ISERROR(VLOOKUP($D$6&amp;$E21,'EP overall data'!$A:$AC,'EP overall data'!G$3,FALSE)),0,VLOOKUP($D$6&amp;$E21,'EP overall data'!$A:$AC,'EP overall data'!G$3,FALSE))</f>
        <v>61165</v>
      </c>
      <c r="P21" s="300">
        <f>IF(ISERROR(VLOOKUP($D$6&amp;$E21,'EP overall data'!$A:$AC,'EP overall data'!H$3,FALSE)),0,VLOOKUP($D$6&amp;$E21,'EP overall data'!$A:$AC,'EP overall data'!H$3,FALSE))</f>
        <v>0.20564087736521469</v>
      </c>
    </row>
    <row r="22" spans="4:20" x14ac:dyDescent="0.25">
      <c r="D22" s="296"/>
      <c r="E22" s="10" t="s">
        <v>27</v>
      </c>
      <c r="F22" s="14">
        <f>IF(F21="","",VLOOKUP($D$6&amp;$E21,'EP overall data'!$A:$AC,'EP overall data'!M$3,FALSE))</f>
        <v>0.65800000000000003</v>
      </c>
      <c r="G22" s="15">
        <f>IF(F21="","",VLOOKUP($D$6&amp;$E21,'EP overall data'!$A:$AC,'EP overall data'!N$3,FALSE))</f>
        <v>0.66600000000000004</v>
      </c>
      <c r="H22" s="15">
        <f>IF(H21="","",VLOOKUP($D$6&amp;$E21,'EP overall data'!$A:$AC,'EP overall data'!O$3,FALSE))</f>
        <v>0.186</v>
      </c>
      <c r="I22" s="15">
        <f>IF(H21="","",VLOOKUP($D$6&amp;$E21,'EP overall data'!$A:$AC,'EP overall data'!P$3,FALSE))</f>
        <v>0.193</v>
      </c>
      <c r="J22" s="15">
        <f>IF(J21="","",VLOOKUP($D$6&amp;$E21,'EP overall data'!$A:$AC,'EP overall data'!Q$3,FALSE))</f>
        <v>3.5999999999999997E-2</v>
      </c>
      <c r="K22" s="15">
        <f>IF(J21="","",VLOOKUP($D$6&amp;$E21,'EP overall data'!$A:$AC,'EP overall data'!R$3,FALSE))</f>
        <v>3.9E-2</v>
      </c>
      <c r="L22" s="15">
        <f>IF(L21="","",VLOOKUP($D$6&amp;$E21,'EP overall data'!$A:$AC,'EP overall data'!S$3,FALSE))</f>
        <v>0.109</v>
      </c>
      <c r="M22" s="15">
        <f>IF(L21="","",VLOOKUP($D$6&amp;$E21,'EP overall data'!$A:$AC,'EP overall data'!T$3,FALSE))</f>
        <v>0.114</v>
      </c>
      <c r="N22" s="304"/>
      <c r="O22" s="273"/>
      <c r="P22" s="301"/>
    </row>
    <row r="23" spans="4:20" ht="20.25" customHeight="1" x14ac:dyDescent="0.25">
      <c r="D23" s="296"/>
      <c r="E23" s="189">
        <v>2014</v>
      </c>
      <c r="F23" s="266">
        <f>IF(OR(ISERROR(VLOOKUP($D$6&amp;$E23,'EP overall data'!$A:$AC,'EP overall data'!B$3,FALSE)),ISBLANK(VLOOKUP($D$6&amp;$E23,'EP overall data'!$A:$AC,'EP overall data'!B$3,FALSE))),"",VLOOKUP($D$6&amp;$E23,'EP overall data'!$A:$AC,'EP overall data'!B$3,FALSE))</f>
        <v>0.66364268394010817</v>
      </c>
      <c r="G23" s="267"/>
      <c r="H23" s="267">
        <f>IF(OR(ISERROR(VLOOKUP($D$6&amp;$E23,'EP overall data'!$A:$AC,'EP overall data'!C$3,FALSE)),ISBLANK(VLOOKUP($D$6&amp;$E23,'EP overall data'!$A:$AC,'EP overall data'!C$3,FALSE))),"",VLOOKUP($D$6&amp;$E23,'EP overall data'!$A:$AC,'EP overall data'!C$3,FALSE))</f>
        <v>0.18240550760517524</v>
      </c>
      <c r="I23" s="267"/>
      <c r="J23" s="267">
        <f>IF(OR(ISERROR(VLOOKUP($D$6&amp;$E23,'EP overall data'!$A:$AC,'EP overall data'!D$3,FALSE)),ISBLANK(VLOOKUP($D$6&amp;$E23,'EP overall data'!$A:$AC,'EP overall data'!D$3,FALSE))),"",VLOOKUP($D$6&amp;$E23,'EP overall data'!$A:$AC,'EP overall data'!D$3,FALSE))</f>
        <v>3.9441778440981463E-2</v>
      </c>
      <c r="K23" s="267"/>
      <c r="L23" s="267">
        <f>IF(OR(ISERROR(VLOOKUP($D$6&amp;$E23,'EP overall data'!$A:$AC,'EP overall data'!E$3,FALSE)),ISBLANK(VLOOKUP($D$6&amp;$E23,'EP overall data'!$A:$AC,'EP overall data'!E$3,FALSE))),"",VLOOKUP($D$6&amp;$E23,'EP overall data'!$A:$AC,'EP overall data'!E$3,FALSE))</f>
        <v>0.1145100300137351</v>
      </c>
      <c r="M23" s="267"/>
      <c r="N23" s="298">
        <f>SUM(F23,H23,J23,L23)</f>
        <v>1</v>
      </c>
      <c r="O23" s="272">
        <f>IF(ISERROR(VLOOKUP($D$6&amp;$E23,'EP overall data'!$A:$AC,'EP overall data'!G$3,FALSE)),0,VLOOKUP($D$6&amp;$E23,'EP overall data'!$A:$AC,'EP overall data'!G$3,FALSE))</f>
        <v>58973</v>
      </c>
      <c r="P23" s="293">
        <f>IF(ISERROR(VLOOKUP($D$6&amp;$E23,'EP overall data'!$A:$AC,'EP overall data'!H$3,FALSE)),0,VLOOKUP($D$6&amp;$E23,'EP overall data'!$A:$AC,'EP overall data'!H$3,FALSE))</f>
        <v>0.19869073609875745</v>
      </c>
    </row>
    <row r="24" spans="4:20" ht="15.75" thickBot="1" x14ac:dyDescent="0.3">
      <c r="D24" s="297"/>
      <c r="E24" s="9" t="s">
        <v>27</v>
      </c>
      <c r="F24" s="8">
        <f>IF(F23="","",VLOOKUP($D$6&amp;$E23,'EP overall data'!$A:$AC,'EP overall data'!M$3,FALSE))</f>
        <v>0.66</v>
      </c>
      <c r="G24" s="3">
        <f>IF(F23="","",VLOOKUP($D$6&amp;$E23,'EP overall data'!$A:$AC,'EP overall data'!N$3,FALSE))</f>
        <v>0.66700000000000004</v>
      </c>
      <c r="H24" s="3">
        <f>IF(H23="","",VLOOKUP($D$6&amp;$E23,'EP overall data'!$A:$AC,'EP overall data'!O$3,FALSE))</f>
        <v>0.17899999999999999</v>
      </c>
      <c r="I24" s="3">
        <f>IF(H23="","",VLOOKUP($D$6&amp;$E23,'EP overall data'!$A:$AC,'EP overall data'!P$3,FALSE))</f>
        <v>0.186</v>
      </c>
      <c r="J24" s="3">
        <f>IF(J23="","",VLOOKUP($D$6&amp;$E23,'EP overall data'!$A:$AC,'EP overall data'!Q$3,FALSE))</f>
        <v>3.7999999999999999E-2</v>
      </c>
      <c r="K24" s="3">
        <f>IF(J23="","",VLOOKUP($D$6&amp;$E23,'EP overall data'!$A:$AC,'EP overall data'!R$3,FALSE))</f>
        <v>4.1000000000000002E-2</v>
      </c>
      <c r="L24" s="3">
        <f>IF(L23="","",VLOOKUP($D$6&amp;$E23,'EP overall data'!$A:$AC,'EP overall data'!S$3,FALSE))</f>
        <v>0.112</v>
      </c>
      <c r="M24" s="3">
        <f>IF(L23="","",VLOOKUP($D$6&amp;$E23,'EP overall data'!$A:$AC,'EP overall data'!T$3,FALSE))</f>
        <v>0.11700000000000001</v>
      </c>
      <c r="N24" s="299"/>
      <c r="O24" s="271"/>
      <c r="P24" s="294"/>
      <c r="Q24" s="167"/>
      <c r="R24" s="167"/>
      <c r="S24" s="167"/>
      <c r="T24" s="139"/>
    </row>
    <row r="26" spans="4:20" x14ac:dyDescent="0.25">
      <c r="D26" s="100" t="s">
        <v>52</v>
      </c>
      <c r="N26" s="109"/>
      <c r="O26" s="109"/>
    </row>
    <row r="27" spans="4:20" ht="28.5" customHeight="1" x14ac:dyDescent="0.25">
      <c r="D27" s="261" t="s">
        <v>54</v>
      </c>
      <c r="E27" s="261"/>
      <c r="F27" s="261"/>
      <c r="G27" s="261"/>
      <c r="H27" s="261"/>
      <c r="I27" s="261"/>
      <c r="J27" s="261"/>
      <c r="K27" s="261"/>
      <c r="L27" s="261"/>
      <c r="M27" s="261"/>
      <c r="N27" s="261"/>
      <c r="O27" s="261"/>
      <c r="P27" s="261"/>
    </row>
  </sheetData>
  <sheetProtection sheet="1" scenarios="1"/>
  <mergeCells count="72">
    <mergeCell ref="L6:M6"/>
    <mergeCell ref="B2:B4"/>
    <mergeCell ref="D6:E6"/>
    <mergeCell ref="F6:G6"/>
    <mergeCell ref="H6:I6"/>
    <mergeCell ref="J6:K6"/>
    <mergeCell ref="O7:O8"/>
    <mergeCell ref="F9:G9"/>
    <mergeCell ref="H9:I9"/>
    <mergeCell ref="J9:K9"/>
    <mergeCell ref="L9:M9"/>
    <mergeCell ref="N9:N10"/>
    <mergeCell ref="O9:O10"/>
    <mergeCell ref="F7:G7"/>
    <mergeCell ref="H7:I7"/>
    <mergeCell ref="J7:K7"/>
    <mergeCell ref="L7:M7"/>
    <mergeCell ref="N7:N8"/>
    <mergeCell ref="F21:G21"/>
    <mergeCell ref="F17:G17"/>
    <mergeCell ref="O11:O12"/>
    <mergeCell ref="F13:G13"/>
    <mergeCell ref="H13:I13"/>
    <mergeCell ref="J13:K13"/>
    <mergeCell ref="L13:M13"/>
    <mergeCell ref="N13:N14"/>
    <mergeCell ref="O13:O14"/>
    <mergeCell ref="F15:G15"/>
    <mergeCell ref="F11:G11"/>
    <mergeCell ref="H11:I11"/>
    <mergeCell ref="J11:K11"/>
    <mergeCell ref="L11:M11"/>
    <mergeCell ref="N11:N12"/>
    <mergeCell ref="O17:O18"/>
    <mergeCell ref="L17:M17"/>
    <mergeCell ref="H21:I21"/>
    <mergeCell ref="H17:I17"/>
    <mergeCell ref="L21:M21"/>
    <mergeCell ref="N17:N18"/>
    <mergeCell ref="N21:N22"/>
    <mergeCell ref="D27:P27"/>
    <mergeCell ref="D2:P4"/>
    <mergeCell ref="P7:P8"/>
    <mergeCell ref="P9:P10"/>
    <mergeCell ref="P11:P12"/>
    <mergeCell ref="P13:P14"/>
    <mergeCell ref="P15:P16"/>
    <mergeCell ref="P17:P18"/>
    <mergeCell ref="F19:G19"/>
    <mergeCell ref="H19:I19"/>
    <mergeCell ref="J19:K19"/>
    <mergeCell ref="L19:M19"/>
    <mergeCell ref="N19:N20"/>
    <mergeCell ref="J21:K21"/>
    <mergeCell ref="O21:O22"/>
    <mergeCell ref="O19:O20"/>
    <mergeCell ref="O23:O24"/>
    <mergeCell ref="P23:P24"/>
    <mergeCell ref="D7:D24"/>
    <mergeCell ref="F23:G23"/>
    <mergeCell ref="H23:I23"/>
    <mergeCell ref="J23:K23"/>
    <mergeCell ref="L23:M23"/>
    <mergeCell ref="N23:N24"/>
    <mergeCell ref="P19:P20"/>
    <mergeCell ref="P21:P22"/>
    <mergeCell ref="H15:I15"/>
    <mergeCell ref="J15:K15"/>
    <mergeCell ref="L15:M15"/>
    <mergeCell ref="N15:N16"/>
    <mergeCell ref="O15:O16"/>
    <mergeCell ref="J17:K17"/>
  </mergeCells>
  <conditionalFormatting sqref="F7:M8">
    <cfRule type="containsBlanks" dxfId="6085" priority="20">
      <formula>LEN(TRIM(F7))=0</formula>
    </cfRule>
  </conditionalFormatting>
  <conditionalFormatting sqref="F7:M7">
    <cfRule type="colorScale" priority="19">
      <colorScale>
        <cfvo type="min"/>
        <cfvo type="max"/>
        <color rgb="FFFFEF9C"/>
        <color rgb="FFFF7128"/>
      </colorScale>
    </cfRule>
  </conditionalFormatting>
  <conditionalFormatting sqref="F9:M10">
    <cfRule type="containsBlanks" dxfId="6084" priority="16">
      <formula>LEN(TRIM(F9))=0</formula>
    </cfRule>
  </conditionalFormatting>
  <conditionalFormatting sqref="F9:M9">
    <cfRule type="colorScale" priority="15">
      <colorScale>
        <cfvo type="min"/>
        <cfvo type="max"/>
        <color rgb="FFFFEF9C"/>
        <color rgb="FFFF7128"/>
      </colorScale>
    </cfRule>
  </conditionalFormatting>
  <conditionalFormatting sqref="F11:M12">
    <cfRule type="containsBlanks" dxfId="6083" priority="14">
      <formula>LEN(TRIM(F11))=0</formula>
    </cfRule>
  </conditionalFormatting>
  <conditionalFormatting sqref="F11:M11">
    <cfRule type="colorScale" priority="13">
      <colorScale>
        <cfvo type="min"/>
        <cfvo type="max"/>
        <color rgb="FFFFEF9C"/>
        <color rgb="FFFF7128"/>
      </colorScale>
    </cfRule>
  </conditionalFormatting>
  <conditionalFormatting sqref="F13:M14">
    <cfRule type="containsBlanks" dxfId="6082" priority="12">
      <formula>LEN(TRIM(F13))=0</formula>
    </cfRule>
  </conditionalFormatting>
  <conditionalFormatting sqref="F13:M13">
    <cfRule type="colorScale" priority="11">
      <colorScale>
        <cfvo type="min"/>
        <cfvo type="max"/>
        <color rgb="FFFFEF9C"/>
        <color rgb="FFFF7128"/>
      </colorScale>
    </cfRule>
  </conditionalFormatting>
  <conditionalFormatting sqref="F15:M16">
    <cfRule type="containsBlanks" dxfId="6081" priority="10">
      <formula>LEN(TRIM(F15))=0</formula>
    </cfRule>
  </conditionalFormatting>
  <conditionalFormatting sqref="F15:M15">
    <cfRule type="colorScale" priority="9">
      <colorScale>
        <cfvo type="min"/>
        <cfvo type="max"/>
        <color rgb="FFFFEF9C"/>
        <color rgb="FFFF7128"/>
      </colorScale>
    </cfRule>
  </conditionalFormatting>
  <conditionalFormatting sqref="F17:M18">
    <cfRule type="containsBlanks" dxfId="6080" priority="8">
      <formula>LEN(TRIM(F17))=0</formula>
    </cfRule>
  </conditionalFormatting>
  <conditionalFormatting sqref="F17:M17">
    <cfRule type="colorScale" priority="7">
      <colorScale>
        <cfvo type="min"/>
        <cfvo type="max"/>
        <color rgb="FFFFEF9C"/>
        <color rgb="FFFF7128"/>
      </colorScale>
    </cfRule>
  </conditionalFormatting>
  <conditionalFormatting sqref="F19:M20">
    <cfRule type="containsBlanks" dxfId="6079" priority="6">
      <formula>LEN(TRIM(F19))=0</formula>
    </cfRule>
  </conditionalFormatting>
  <conditionalFormatting sqref="F19:M19">
    <cfRule type="colorScale" priority="5">
      <colorScale>
        <cfvo type="min"/>
        <cfvo type="max"/>
        <color rgb="FFFFEF9C"/>
        <color rgb="FFFF7128"/>
      </colorScale>
    </cfRule>
  </conditionalFormatting>
  <conditionalFormatting sqref="F21:M22">
    <cfRule type="containsBlanks" dxfId="6078" priority="4">
      <formula>LEN(TRIM(F21))=0</formula>
    </cfRule>
  </conditionalFormatting>
  <conditionalFormatting sqref="F21:M21">
    <cfRule type="colorScale" priority="3">
      <colorScale>
        <cfvo type="min"/>
        <cfvo type="max"/>
        <color rgb="FFFFEF9C"/>
        <color rgb="FFFF7128"/>
      </colorScale>
    </cfRule>
  </conditionalFormatting>
  <conditionalFormatting sqref="F23:M24">
    <cfRule type="containsBlanks" dxfId="6077" priority="2">
      <formula>LEN(TRIM(F23))=0</formula>
    </cfRule>
  </conditionalFormatting>
  <conditionalFormatting sqref="F23:M23">
    <cfRule type="colorScale" priority="1">
      <colorScale>
        <cfvo type="min"/>
        <cfvo type="max"/>
        <color rgb="FFFFEF9C"/>
        <color rgb="FFFF7128"/>
      </colorScale>
    </cfRule>
  </conditionalFormatting>
  <hyperlinks>
    <hyperlink ref="B16" location="Contents!A1" display="Back to Contents page"/>
  </hyperlinks>
  <pageMargins left="0.7" right="0.7" top="0.75" bottom="0.75" header="0.3" footer="0.3"/>
  <pageSetup paperSize="9" scale="39" orientation="landscape" r:id="rId1"/>
  <ignoredErrors>
    <ignoredError sqref="E7:E21" numberStoredAsText="1"/>
    <ignoredError sqref="F8:M8 F10:M10 G9 I9 K9 M9 F12:M12 G11 I11 K11 M11 F14:M14 G13 I13 K13 M13 F16:M16 G15 I15 K15 M15 F18:M18 G17 I17 K17 M17 F20:M20 G19 I19 K19 M19 F22:M22 G21 I21 K21 M2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13953" r:id="rId4" name="List Box 1">
              <controlPr defaultSize="0" autoLine="0" autoPict="0">
                <anchor moveWithCells="1">
                  <from>
                    <xdr:col>0</xdr:col>
                    <xdr:colOff>104775</xdr:colOff>
                    <xdr:row>4</xdr:row>
                    <xdr:rowOff>123825</xdr:rowOff>
                  </from>
                  <to>
                    <xdr:col>1</xdr:col>
                    <xdr:colOff>1495425</xdr:colOff>
                    <xdr:row>13</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EPage">
    <tabColor theme="8"/>
  </sheetPr>
  <dimension ref="B1:T23"/>
  <sheetViews>
    <sheetView showGridLines="0" zoomScaleSheetLayoutView="100" workbookViewId="0"/>
  </sheetViews>
  <sheetFormatPr defaultRowHeight="15" x14ac:dyDescent="0.25"/>
  <cols>
    <col min="1" max="1" width="1.7109375" style="19" customWidth="1"/>
    <col min="2" max="2" width="22.5703125" style="19" customWidth="1"/>
    <col min="3" max="3" width="1.7109375" style="19" customWidth="1"/>
    <col min="4" max="4" width="11.85546875" style="20" customWidth="1"/>
    <col min="5" max="5" width="24.140625" style="19" customWidth="1"/>
    <col min="6" max="13" width="5" style="19" customWidth="1"/>
    <col min="14" max="14" width="9.140625" style="28" hidden="1" customWidth="1"/>
    <col min="15" max="15" width="11.28515625" style="28" bestFit="1" customWidth="1"/>
    <col min="16" max="16" width="11.7109375" style="19" bestFit="1" customWidth="1"/>
    <col min="17" max="16384" width="9.140625" style="19"/>
  </cols>
  <sheetData>
    <row r="1" spans="2:20" ht="15.75" thickBot="1" x14ac:dyDescent="0.3"/>
    <row r="2" spans="2:20" ht="15.75" customHeight="1" x14ac:dyDescent="0.25">
      <c r="B2" s="309" t="s">
        <v>24</v>
      </c>
      <c r="D2" s="274" t="s">
        <v>456</v>
      </c>
      <c r="E2" s="275"/>
      <c r="F2" s="275"/>
      <c r="G2" s="275"/>
      <c r="H2" s="275"/>
      <c r="I2" s="275"/>
      <c r="J2" s="275"/>
      <c r="K2" s="275"/>
      <c r="L2" s="275"/>
      <c r="M2" s="275"/>
      <c r="N2" s="275"/>
      <c r="O2" s="275"/>
      <c r="P2" s="276"/>
    </row>
    <row r="3" spans="2:20" ht="15.75" customHeight="1" x14ac:dyDescent="0.25">
      <c r="B3" s="310"/>
      <c r="D3" s="277"/>
      <c r="E3" s="278"/>
      <c r="F3" s="278"/>
      <c r="G3" s="278"/>
      <c r="H3" s="278"/>
      <c r="I3" s="278"/>
      <c r="J3" s="278"/>
      <c r="K3" s="278"/>
      <c r="L3" s="278"/>
      <c r="M3" s="278"/>
      <c r="N3" s="278"/>
      <c r="O3" s="278"/>
      <c r="P3" s="279"/>
    </row>
    <row r="4" spans="2:20" ht="15.75" customHeight="1" thickBot="1" x14ac:dyDescent="0.3">
      <c r="B4" s="311"/>
      <c r="D4" s="280"/>
      <c r="E4" s="281"/>
      <c r="F4" s="281"/>
      <c r="G4" s="281"/>
      <c r="H4" s="281"/>
      <c r="I4" s="281"/>
      <c r="J4" s="281"/>
      <c r="K4" s="281"/>
      <c r="L4" s="281"/>
      <c r="M4" s="281"/>
      <c r="N4" s="281"/>
      <c r="O4" s="281"/>
      <c r="P4" s="282"/>
    </row>
    <row r="5" spans="2:20" ht="15.75" thickBot="1" x14ac:dyDescent="0.3"/>
    <row r="6" spans="2:20" s="39" customFormat="1" ht="124.5" customHeight="1" thickBot="1" x14ac:dyDescent="0.25">
      <c r="D6" s="312" t="str">
        <f>'Hide Selection'!D47</f>
        <v>All Malignant Neoplasms (excl. NMSC)</v>
      </c>
      <c r="E6" s="313"/>
      <c r="F6" s="284" t="s">
        <v>123</v>
      </c>
      <c r="G6" s="285"/>
      <c r="H6" s="285" t="s">
        <v>3</v>
      </c>
      <c r="I6" s="285"/>
      <c r="J6" s="285" t="s">
        <v>121</v>
      </c>
      <c r="K6" s="285"/>
      <c r="L6" s="308" t="s">
        <v>122</v>
      </c>
      <c r="M6" s="308"/>
      <c r="N6" s="67" t="s">
        <v>21</v>
      </c>
      <c r="O6" s="77" t="s">
        <v>139</v>
      </c>
      <c r="P6" s="76" t="s">
        <v>140</v>
      </c>
    </row>
    <row r="7" spans="2:20" s="29" customFormat="1" ht="18.75" customHeight="1" x14ac:dyDescent="0.25">
      <c r="D7" s="318" t="s">
        <v>452</v>
      </c>
      <c r="E7" s="31" t="s">
        <v>33</v>
      </c>
      <c r="F7" s="291">
        <f>IF(OR(ISERROR(VLOOKUP($E7&amp;$D$6&amp;$D$7,'EP Age data'!$A:$AC,'EP Age data'!B$3,FALSE)),ISBLANK(VLOOKUP($E7&amp;$D$6&amp;$D$7,'EP Age data'!$A:$AC,'EP Age data'!B$3,FALSE))),"",VLOOKUP($E7&amp;$D$6&amp;$D$7,'EP Age data'!$A:$AC,'EP Age data'!B$3,FALSE))</f>
        <v>0.53673573000024177</v>
      </c>
      <c r="G7" s="290"/>
      <c r="H7" s="290">
        <f>IF(OR(ISERROR(VLOOKUP($E7&amp;$D$6&amp;$D$7,'EP Age data'!$A:$AC,'EP Age data'!C$3,FALSE)),ISBLANK(VLOOKUP($E7&amp;$D$6&amp;$D$7,'EP Age data'!$A:$AC,'EP Age data'!C$3,FALSE))),"",VLOOKUP($E7&amp;$D$6&amp;$D$7,'EP Age data'!$A:$AC,'EP Age data'!C$3,FALSE))</f>
        <v>0.19597224572685734</v>
      </c>
      <c r="I7" s="290"/>
      <c r="J7" s="290">
        <f>IF(OR(ISERROR(VLOOKUP($E7&amp;$D$6&amp;$D$7,'EP Age data'!$A:$AC,'EP Age data'!D$3,FALSE)),ISBLANK(VLOOKUP($E7&amp;$D$6&amp;$D$7,'EP Age data'!$A:$AC,'EP Age data'!D$3,FALSE))),"",VLOOKUP($E7&amp;$D$6&amp;$D$7,'EP Age data'!$A:$AC,'EP Age data'!D$3,FALSE))</f>
        <v>4.6128182191813943E-2</v>
      </c>
      <c r="K7" s="290"/>
      <c r="L7" s="290">
        <f>IF(OR(ISERROR(VLOOKUP($E7&amp;$D$6&amp;$D$7,'EP Age data'!$A:$AC,'EP Age data'!E$3,FALSE)),ISBLANK(VLOOKUP($E7&amp;$D$6&amp;$D$7,'EP Age data'!$A:$AC,'EP Age data'!E$3,FALSE))),"",VLOOKUP($E7&amp;$D$6&amp;$D$7,'EP Age data'!$A:$AC,'EP Age data'!E$3,FALSE))</f>
        <v>0.22116384208108697</v>
      </c>
      <c r="M7" s="290"/>
      <c r="N7" s="307">
        <f>SUM(F7,H7,J7,L7)</f>
        <v>1</v>
      </c>
      <c r="O7" s="289">
        <f>IF(ISERROR(VLOOKUP($E7&amp;$D$6&amp;$D$7,'EP Age data'!$A:$AC,'EP Age data'!G$3,FALSE)),0,VLOOKUP($E7&amp;$D$6&amp;$D$7,'EP Age data'!$A:$AC,'EP Age data'!G$3,FALSE))</f>
        <v>41363</v>
      </c>
      <c r="P7" s="321">
        <f>IF(ISERROR(VLOOKUP($E7&amp;$D$6&amp;$D$7,'EP Age data'!$A:$AC,'EP Age data'!H$3,FALSE)),0,VLOOKUP($E7&amp;$D$6&amp;$D$7,'EP Age data'!$A:$AC,'EP Age data'!H$3,FALSE))</f>
        <v>0.15063659009133684</v>
      </c>
      <c r="T7" s="27"/>
    </row>
    <row r="8" spans="2:20" ht="15.75" customHeight="1" x14ac:dyDescent="0.25">
      <c r="D8" s="319"/>
      <c r="E8" s="10" t="s">
        <v>27</v>
      </c>
      <c r="F8" s="14">
        <f>IF(F7="","",VLOOKUP($E7&amp;$D$6&amp;$D$7,'EP Age data'!$A:$AC,'EP Age data'!I$3,FALSE))</f>
        <v>0.53200000000000003</v>
      </c>
      <c r="G8" s="15">
        <f>IF(F7="","",VLOOKUP($E7&amp;$D$6&amp;$D$7,'EP Age data'!$A:$AC,'EP Age data'!J$3,FALSE))</f>
        <v>0.54200000000000004</v>
      </c>
      <c r="H8" s="15">
        <f>IF(H7="","",VLOOKUP($E7&amp;$D$6&amp;$D$7,'EP Age data'!$A:$AC,'EP Age data'!K$3,FALSE))</f>
        <v>0.192</v>
      </c>
      <c r="I8" s="15">
        <f>IF(H7="","",VLOOKUP($E7&amp;$D$6&amp;$D$7,'EP Age data'!$A:$AC,'EP Age data'!L$3,FALSE))</f>
        <v>0.2</v>
      </c>
      <c r="J8" s="15">
        <f>IF(J7="","",VLOOKUP($E7&amp;$D$6&amp;$D$7,'EP Age data'!$A:$AC,'EP Age data'!M$3,FALSE))</f>
        <v>4.3999999999999997E-2</v>
      </c>
      <c r="K8" s="15">
        <f>IF(J7="","",VLOOKUP($E7&amp;$D$6&amp;$D$7,'EP Age data'!$A:$AC,'EP Age data'!N$3,FALSE))</f>
        <v>4.8000000000000001E-2</v>
      </c>
      <c r="L8" s="15">
        <f>IF(L7="","",VLOOKUP($E7&amp;$D$6&amp;$D$7,'EP Age data'!$A:$AC,'EP Age data'!O$3,FALSE))</f>
        <v>0.217</v>
      </c>
      <c r="M8" s="15">
        <f>IF(L7="","",VLOOKUP($E7&amp;$D$6&amp;$D$7,'EP Age data'!$A:$AC,'EP Age data'!P$3,FALSE))</f>
        <v>0.22500000000000001</v>
      </c>
      <c r="N8" s="304"/>
      <c r="O8" s="273"/>
      <c r="P8" s="315"/>
    </row>
    <row r="9" spans="2:20" s="29" customFormat="1" ht="18.75" customHeight="1" x14ac:dyDescent="0.25">
      <c r="D9" s="319"/>
      <c r="E9" s="62" t="s">
        <v>28</v>
      </c>
      <c r="F9" s="306">
        <f>IF(OR(ISERROR(VLOOKUP($E9&amp;$D$6&amp;$D$7,'EP Age data'!$A:$AC,'EP Age data'!B$3,FALSE)),ISBLANK(VLOOKUP($E9&amp;$D$6&amp;$D$7,'EP Age data'!$A:$AC,'EP Age data'!B$3,FALSE))),"",VLOOKUP($E9&amp;$D$6&amp;$D$7,'EP Age data'!$A:$AC,'EP Age data'!B$3,FALSE))</f>
        <v>0.58643908883632723</v>
      </c>
      <c r="G9" s="302"/>
      <c r="H9" s="302">
        <f>IF(OR(ISERROR(VLOOKUP($E9&amp;$D$6&amp;$D$7,'EP Age data'!$A:$AC,'EP Age data'!C$3,FALSE)),ISBLANK(VLOOKUP($E9&amp;$D$6&amp;$D$7,'EP Age data'!$A:$AC,'EP Age data'!C$3,FALSE))),"",VLOOKUP($E9&amp;$D$6&amp;$D$7,'EP Age data'!$A:$AC,'EP Age data'!C$3,FALSE))</f>
        <v>0.21881991945279039</v>
      </c>
      <c r="I9" s="302"/>
      <c r="J9" s="302">
        <f>IF(OR(ISERROR(VLOOKUP($E9&amp;$D$6&amp;$D$7,'EP Age data'!$A:$AC,'EP Age data'!D$3,FALSE)),ISBLANK(VLOOKUP($E9&amp;$D$6&amp;$D$7,'EP Age data'!$A:$AC,'EP Age data'!D$3,FALSE))),"",VLOOKUP($E9&amp;$D$6&amp;$D$7,'EP Age data'!$A:$AC,'EP Age data'!D$3,FALSE))</f>
        <v>4.3256834792985151E-2</v>
      </c>
      <c r="K9" s="302"/>
      <c r="L9" s="302">
        <f>IF(OR(ISERROR(VLOOKUP($E9&amp;$D$6&amp;$D$7,'EP Age data'!$A:$AC,'EP Age data'!E$3,FALSE)),ISBLANK(VLOOKUP($E9&amp;$D$6&amp;$D$7,'EP Age data'!$A:$AC,'EP Age data'!E$3,FALSE))),"",VLOOKUP($E9&amp;$D$6&amp;$D$7,'EP Age data'!$A:$AC,'EP Age data'!E$3,FALSE))</f>
        <v>0.15148415691789724</v>
      </c>
      <c r="M9" s="302"/>
      <c r="N9" s="303">
        <f>SUM(F9,H9,J9,L9)</f>
        <v>1</v>
      </c>
      <c r="O9" s="270">
        <f>IF(ISERROR(VLOOKUP($E9&amp;$D$6&amp;$D$7,'EP Age data'!$A:$AC,'EP Age data'!G$3,FALSE)),0,VLOOKUP($E9&amp;$D$6&amp;$D$7,'EP Age data'!$A:$AC,'EP Age data'!G$3,FALSE))</f>
        <v>46929</v>
      </c>
      <c r="P9" s="314">
        <f>IF(ISERROR(VLOOKUP($E9&amp;$D$6&amp;$D$7,'EP Age data'!$A:$AC,'EP Age data'!H$3,FALSE)),0,VLOOKUP($E9&amp;$D$6&amp;$D$7,'EP Age data'!$A:$AC,'EP Age data'!H$3,FALSE))</f>
        <v>0.1409512081575035</v>
      </c>
    </row>
    <row r="10" spans="2:20" ht="15.75" customHeight="1" x14ac:dyDescent="0.25">
      <c r="D10" s="319"/>
      <c r="E10" s="10" t="s">
        <v>27</v>
      </c>
      <c r="F10" s="14">
        <f>IF(F9="","",VLOOKUP($E9&amp;$D$6&amp;$D$7,'EP Age data'!$A:$AC,'EP Age data'!I$3,FALSE))</f>
        <v>0.58199999999999996</v>
      </c>
      <c r="G10" s="15">
        <f>IF(F9="","",VLOOKUP($E9&amp;$D$6&amp;$D$7,'EP Age data'!$A:$AC,'EP Age data'!J$3,FALSE))</f>
        <v>0.59099999999999997</v>
      </c>
      <c r="H10" s="15">
        <f>IF(H9="","",VLOOKUP($E9&amp;$D$6&amp;$D$7,'EP Age data'!$A:$AC,'EP Age data'!K$3,FALSE))</f>
        <v>0.215</v>
      </c>
      <c r="I10" s="15">
        <f>IF(H9="","",VLOOKUP($E9&amp;$D$6&amp;$D$7,'EP Age data'!$A:$AC,'EP Age data'!L$3,FALSE))</f>
        <v>0.223</v>
      </c>
      <c r="J10" s="15">
        <f>IF(J9="","",VLOOKUP($E9&amp;$D$6&amp;$D$7,'EP Age data'!$A:$AC,'EP Age data'!M$3,FALSE))</f>
        <v>4.1000000000000002E-2</v>
      </c>
      <c r="K10" s="15">
        <f>IF(J9="","",VLOOKUP($E9&amp;$D$6&amp;$D$7,'EP Age data'!$A:$AC,'EP Age data'!N$3,FALSE))</f>
        <v>4.4999999999999998E-2</v>
      </c>
      <c r="L10" s="15">
        <f>IF(L9="","",VLOOKUP($E9&amp;$D$6&amp;$D$7,'EP Age data'!$A:$AC,'EP Age data'!O$3,FALSE))</f>
        <v>0.14799999999999999</v>
      </c>
      <c r="M10" s="15">
        <f>IF(L9="","",VLOOKUP($E9&amp;$D$6&amp;$D$7,'EP Age data'!$A:$AC,'EP Age data'!P$3,FALSE))</f>
        <v>0.155</v>
      </c>
      <c r="N10" s="304"/>
      <c r="O10" s="273"/>
      <c r="P10" s="315"/>
    </row>
    <row r="11" spans="2:20" s="29" customFormat="1" ht="18.75" customHeight="1" x14ac:dyDescent="0.25">
      <c r="D11" s="319"/>
      <c r="E11" s="62" t="s">
        <v>29</v>
      </c>
      <c r="F11" s="306">
        <f>IF(OR(ISERROR(VLOOKUP($E11&amp;$D$6&amp;$D$7,'EP Age data'!$A:$AC,'EP Age data'!B$3,FALSE)),ISBLANK(VLOOKUP($E11&amp;$D$6&amp;$D$7,'EP Age data'!$A:$AC,'EP Age data'!B$3,FALSE))),"",VLOOKUP($E11&amp;$D$6&amp;$D$7,'EP Age data'!$A:$AC,'EP Age data'!B$3,FALSE))</f>
        <v>0.59003510612541366</v>
      </c>
      <c r="G11" s="302"/>
      <c r="H11" s="302">
        <f>IF(OR(ISERROR(VLOOKUP($E11&amp;$D$6&amp;$D$7,'EP Age data'!$A:$AC,'EP Age data'!C$3,FALSE)),ISBLANK(VLOOKUP($E11&amp;$D$6&amp;$D$7,'EP Age data'!$A:$AC,'EP Age data'!C$3,FALSE))),"",VLOOKUP($E11&amp;$D$6&amp;$D$7,'EP Age data'!$A:$AC,'EP Age data'!C$3,FALSE))</f>
        <v>0.23649221208941973</v>
      </c>
      <c r="I11" s="302"/>
      <c r="J11" s="302">
        <f>IF(OR(ISERROR(VLOOKUP($E11&amp;$D$6&amp;$D$7,'EP Age data'!$A:$AC,'EP Age data'!D$3,FALSE)),ISBLANK(VLOOKUP($E11&amp;$D$6&amp;$D$7,'EP Age data'!$A:$AC,'EP Age data'!D$3,FALSE))),"",VLOOKUP($E11&amp;$D$6&amp;$D$7,'EP Age data'!$A:$AC,'EP Age data'!D$3,FALSE))</f>
        <v>4.2359373739004114E-2</v>
      </c>
      <c r="K11" s="302"/>
      <c r="L11" s="302">
        <f>IF(OR(ISERROR(VLOOKUP($E11&amp;$D$6&amp;$D$7,'EP Age data'!$A:$AC,'EP Age data'!E$3,FALSE)),ISBLANK(VLOOKUP($E11&amp;$D$6&amp;$D$7,'EP Age data'!$A:$AC,'EP Age data'!E$3,FALSE))),"",VLOOKUP($E11&amp;$D$6&amp;$D$7,'EP Age data'!$A:$AC,'EP Age data'!E$3,FALSE))</f>
        <v>0.13111330804616253</v>
      </c>
      <c r="M11" s="302"/>
      <c r="N11" s="303">
        <f>SUM(F11,H11,J11,L11)</f>
        <v>1</v>
      </c>
      <c r="O11" s="270">
        <f>IF(ISERROR(VLOOKUP($E11&amp;$D$6&amp;$D$7,'EP Age data'!$A:$AC,'EP Age data'!G$3,FALSE)),0,VLOOKUP($E11&amp;$D$6&amp;$D$7,'EP Age data'!$A:$AC,'EP Age data'!G$3,FALSE))</f>
        <v>99128</v>
      </c>
      <c r="P11" s="314">
        <f>IF(ISERROR(VLOOKUP($E11&amp;$D$6&amp;$D$7,'EP Age data'!$A:$AC,'EP Age data'!H$3,FALSE)),0,VLOOKUP($E11&amp;$D$6&amp;$D$7,'EP Age data'!$A:$AC,'EP Age data'!H$3,FALSE))</f>
        <v>0.1588442099933019</v>
      </c>
    </row>
    <row r="12" spans="2:20" ht="15.75" customHeight="1" x14ac:dyDescent="0.25">
      <c r="D12" s="319"/>
      <c r="E12" s="10" t="s">
        <v>27</v>
      </c>
      <c r="F12" s="14">
        <f>IF(F11="","",VLOOKUP($E11&amp;$D$6&amp;$D$7,'EP Age data'!$A:$AC,'EP Age data'!I$3,FALSE))</f>
        <v>0.58699999999999997</v>
      </c>
      <c r="G12" s="15">
        <f>IF(F11="","",VLOOKUP($E11&amp;$D$6&amp;$D$7,'EP Age data'!$A:$AC,'EP Age data'!J$3,FALSE))</f>
        <v>0.59299999999999997</v>
      </c>
      <c r="H12" s="15">
        <f>IF(H11="","",VLOOKUP($E11&amp;$D$6&amp;$D$7,'EP Age data'!$A:$AC,'EP Age data'!K$3,FALSE))</f>
        <v>0.23400000000000001</v>
      </c>
      <c r="I12" s="15">
        <f>IF(H11="","",VLOOKUP($E11&amp;$D$6&amp;$D$7,'EP Age data'!$A:$AC,'EP Age data'!L$3,FALSE))</f>
        <v>0.23899999999999999</v>
      </c>
      <c r="J12" s="15">
        <f>IF(J11="","",VLOOKUP($E11&amp;$D$6&amp;$D$7,'EP Age data'!$A:$AC,'EP Age data'!M$3,FALSE))</f>
        <v>4.1000000000000002E-2</v>
      </c>
      <c r="K12" s="15">
        <f>IF(J11="","",VLOOKUP($E11&amp;$D$6&amp;$D$7,'EP Age data'!$A:$AC,'EP Age data'!N$3,FALSE))</f>
        <v>4.3999999999999997E-2</v>
      </c>
      <c r="L12" s="15">
        <f>IF(L11="","",VLOOKUP($E11&amp;$D$6&amp;$D$7,'EP Age data'!$A:$AC,'EP Age data'!O$3,FALSE))</f>
        <v>0.129</v>
      </c>
      <c r="M12" s="15">
        <f>IF(L11="","",VLOOKUP($E11&amp;$D$6&amp;$D$7,'EP Age data'!$A:$AC,'EP Age data'!P$3,FALSE))</f>
        <v>0.13300000000000001</v>
      </c>
      <c r="N12" s="304"/>
      <c r="O12" s="273"/>
      <c r="P12" s="315"/>
    </row>
    <row r="13" spans="2:20" s="29" customFormat="1" ht="18.75" customHeight="1" x14ac:dyDescent="0.25">
      <c r="D13" s="319"/>
      <c r="E13" s="62" t="s">
        <v>30</v>
      </c>
      <c r="F13" s="306">
        <f>IF(OR(ISERROR(VLOOKUP($E13&amp;$D$6&amp;$D$7,'EP Age data'!$A:$AC,'EP Age data'!B$3,FALSE)),ISBLANK(VLOOKUP($E13&amp;$D$6&amp;$D$7,'EP Age data'!$A:$AC,'EP Age data'!B$3,FALSE))),"",VLOOKUP($E13&amp;$D$6&amp;$D$7,'EP Age data'!$A:$AC,'EP Age data'!B$3,FALSE))</f>
        <v>0.61040773535264503</v>
      </c>
      <c r="G13" s="302"/>
      <c r="H13" s="302">
        <f>IF(OR(ISERROR(VLOOKUP($E13&amp;$D$6&amp;$D$7,'EP Age data'!$A:$AC,'EP Age data'!C$3,FALSE)),ISBLANK(VLOOKUP($E13&amp;$D$6&amp;$D$7,'EP Age data'!$A:$AC,'EP Age data'!C$3,FALSE))),"",VLOOKUP($E13&amp;$D$6&amp;$D$7,'EP Age data'!$A:$AC,'EP Age data'!C$3,FALSE))</f>
        <v>0.2491953470358054</v>
      </c>
      <c r="I13" s="302"/>
      <c r="J13" s="302">
        <f>IF(OR(ISERROR(VLOOKUP($E13&amp;$D$6&amp;$D$7,'EP Age data'!$A:$AC,'EP Age data'!D$3,FALSE)),ISBLANK(VLOOKUP($E13&amp;$D$6&amp;$D$7,'EP Age data'!$A:$AC,'EP Age data'!D$3,FALSE))),"",VLOOKUP($E13&amp;$D$6&amp;$D$7,'EP Age data'!$A:$AC,'EP Age data'!D$3,FALSE))</f>
        <v>3.9825313514163227E-2</v>
      </c>
      <c r="K13" s="302"/>
      <c r="L13" s="302">
        <f>IF(OR(ISERROR(VLOOKUP($E13&amp;$D$6&amp;$D$7,'EP Age data'!$A:$AC,'EP Age data'!E$3,FALSE)),ISBLANK(VLOOKUP($E13&amp;$D$6&amp;$D$7,'EP Age data'!$A:$AC,'EP Age data'!E$3,FALSE))),"",VLOOKUP($E13&amp;$D$6&amp;$D$7,'EP Age data'!$A:$AC,'EP Age data'!E$3,FALSE))</f>
        <v>0.10057160409738639</v>
      </c>
      <c r="M13" s="302"/>
      <c r="N13" s="303">
        <f>SUM(F13,H13,J13,L13)</f>
        <v>1</v>
      </c>
      <c r="O13" s="270">
        <f>IF(ISERROR(VLOOKUP($E13&amp;$D$6&amp;$D$7,'EP Age data'!$A:$AC,'EP Age data'!G$3,FALSE)),0,VLOOKUP($E13&amp;$D$6&amp;$D$7,'EP Age data'!$A:$AC,'EP Age data'!G$3,FALSE))</f>
        <v>149754</v>
      </c>
      <c r="P13" s="314">
        <f>IF(ISERROR(VLOOKUP($E13&amp;$D$6&amp;$D$7,'EP Age data'!$A:$AC,'EP Age data'!H$3,FALSE)),0,VLOOKUP($E13&amp;$D$6&amp;$D$7,'EP Age data'!$A:$AC,'EP Age data'!H$3,FALSE))</f>
        <v>0.2193526085052343</v>
      </c>
      <c r="T13" s="38"/>
    </row>
    <row r="14" spans="2:20" ht="15.75" customHeight="1" x14ac:dyDescent="0.25">
      <c r="D14" s="319"/>
      <c r="E14" s="10" t="s">
        <v>27</v>
      </c>
      <c r="F14" s="14">
        <f>IF(F13="","",VLOOKUP($E13&amp;$D$6&amp;$D$7,'EP Age data'!$A:$AC,'EP Age data'!I$3,FALSE))</f>
        <v>0.60799999999999998</v>
      </c>
      <c r="G14" s="15">
        <f>IF(F13="","",VLOOKUP($E13&amp;$D$6&amp;$D$7,'EP Age data'!$A:$AC,'EP Age data'!J$3,FALSE))</f>
        <v>0.61299999999999999</v>
      </c>
      <c r="H14" s="15">
        <f>IF(H13="","",VLOOKUP($E13&amp;$D$6&amp;$D$7,'EP Age data'!$A:$AC,'EP Age data'!K$3,FALSE))</f>
        <v>0.247</v>
      </c>
      <c r="I14" s="15">
        <f>IF(H13="","",VLOOKUP($E13&amp;$D$6&amp;$D$7,'EP Age data'!$A:$AC,'EP Age data'!L$3,FALSE))</f>
        <v>0.251</v>
      </c>
      <c r="J14" s="15">
        <f>IF(J13="","",VLOOKUP($E13&amp;$D$6&amp;$D$7,'EP Age data'!$A:$AC,'EP Age data'!M$3,FALSE))</f>
        <v>3.9E-2</v>
      </c>
      <c r="K14" s="15">
        <f>IF(J13="","",VLOOKUP($E13&amp;$D$6&amp;$D$7,'EP Age data'!$A:$AC,'EP Age data'!N$3,FALSE))</f>
        <v>4.1000000000000002E-2</v>
      </c>
      <c r="L14" s="15">
        <f>IF(L13="","",VLOOKUP($E13&amp;$D$6&amp;$D$7,'EP Age data'!$A:$AC,'EP Age data'!O$3,FALSE))</f>
        <v>9.9000000000000005E-2</v>
      </c>
      <c r="M14" s="15">
        <f>IF(L13="","",VLOOKUP($E13&amp;$D$6&amp;$D$7,'EP Age data'!$A:$AC,'EP Age data'!P$3,FALSE))</f>
        <v>0.10199999999999999</v>
      </c>
      <c r="N14" s="304"/>
      <c r="O14" s="273"/>
      <c r="P14" s="315"/>
    </row>
    <row r="15" spans="2:20" s="29" customFormat="1" ht="18.75" customHeight="1" x14ac:dyDescent="0.25">
      <c r="D15" s="319"/>
      <c r="E15" s="62" t="s">
        <v>34</v>
      </c>
      <c r="F15" s="306">
        <f>IF(OR(ISERROR(VLOOKUP($E15&amp;$D$6&amp;$D$7,'EP Age data'!$A:$AC,'EP Age data'!B$3,FALSE)),ISBLANK(VLOOKUP($E15&amp;$D$6&amp;$D$7,'EP Age data'!$A:$AC,'EP Age data'!B$3,FALSE))),"",VLOOKUP($E15&amp;$D$6&amp;$D$7,'EP Age data'!$A:$AC,'EP Age data'!B$3,FALSE))</f>
        <v>0.62804643043369834</v>
      </c>
      <c r="G15" s="302"/>
      <c r="H15" s="302">
        <f>IF(OR(ISERROR(VLOOKUP($E15&amp;$D$6&amp;$D$7,'EP Age data'!$A:$AC,'EP Age data'!C$3,FALSE)),ISBLANK(VLOOKUP($E15&amp;$D$6&amp;$D$7,'EP Age data'!$A:$AC,'EP Age data'!C$3,FALSE))),"",VLOOKUP($E15&amp;$D$6&amp;$D$7,'EP Age data'!$A:$AC,'EP Age data'!C$3,FALSE))</f>
        <v>0.26088780067559908</v>
      </c>
      <c r="I15" s="302"/>
      <c r="J15" s="302">
        <f>IF(OR(ISERROR(VLOOKUP($E15&amp;$D$6&amp;$D$7,'EP Age data'!$A:$AC,'EP Age data'!D$3,FALSE)),ISBLANK(VLOOKUP($E15&amp;$D$6&amp;$D$7,'EP Age data'!$A:$AC,'EP Age data'!D$3,FALSE))),"",VLOOKUP($E15&amp;$D$6&amp;$D$7,'EP Age data'!$A:$AC,'EP Age data'!D$3,FALSE))</f>
        <v>3.787208959622753E-2</v>
      </c>
      <c r="K15" s="302"/>
      <c r="L15" s="302">
        <f>IF(OR(ISERROR(VLOOKUP($E15&amp;$D$6&amp;$D$7,'EP Age data'!$A:$AC,'EP Age data'!E$3,FALSE)),ISBLANK(VLOOKUP($E15&amp;$D$6&amp;$D$7,'EP Age data'!$A:$AC,'EP Age data'!E$3,FALSE))),"",VLOOKUP($E15&amp;$D$6&amp;$D$7,'EP Age data'!$A:$AC,'EP Age data'!E$3,FALSE))</f>
        <v>7.3193679294475053E-2</v>
      </c>
      <c r="M15" s="302"/>
      <c r="N15" s="303">
        <f>SUM(F15,H15,J15,L15)</f>
        <v>1</v>
      </c>
      <c r="O15" s="270">
        <f>IF(ISERROR(VLOOKUP($E15&amp;$D$6&amp;$D$7,'EP Age data'!$A:$AC,'EP Age data'!G$3,FALSE)),0,VLOOKUP($E15&amp;$D$6&amp;$D$7,'EP Age data'!$A:$AC,'EP Age data'!G$3,FALSE))</f>
        <v>88218</v>
      </c>
      <c r="P15" s="314">
        <f>IF(ISERROR(VLOOKUP($E15&amp;$D$6&amp;$D$7,'EP Age data'!$A:$AC,'EP Age data'!H$3,FALSE)),0,VLOOKUP($E15&amp;$D$6&amp;$D$7,'EP Age data'!$A:$AC,'EP Age data'!H$3,FALSE))</f>
        <v>0.30846748814635577</v>
      </c>
    </row>
    <row r="16" spans="2:20" ht="15.75" customHeight="1" x14ac:dyDescent="0.25">
      <c r="B16" s="44" t="s">
        <v>49</v>
      </c>
      <c r="D16" s="319"/>
      <c r="E16" s="10" t="s">
        <v>27</v>
      </c>
      <c r="F16" s="14">
        <f>IF(F15="","",VLOOKUP($E15&amp;$D$6&amp;$D$7,'EP Age data'!$A:$AC,'EP Age data'!I$3,FALSE))</f>
        <v>0.625</v>
      </c>
      <c r="G16" s="15">
        <f>IF(F15="","",VLOOKUP($E15&amp;$D$6&amp;$D$7,'EP Age data'!$A:$AC,'EP Age data'!J$3,FALSE))</f>
        <v>0.63100000000000001</v>
      </c>
      <c r="H16" s="15">
        <f>IF(H15="","",VLOOKUP($E15&amp;$D$6&amp;$D$7,'EP Age data'!$A:$AC,'EP Age data'!K$3,FALSE))</f>
        <v>0.25800000000000001</v>
      </c>
      <c r="I16" s="15">
        <f>IF(H15="","",VLOOKUP($E15&amp;$D$6&amp;$D$7,'EP Age data'!$A:$AC,'EP Age data'!L$3,FALSE))</f>
        <v>0.26400000000000001</v>
      </c>
      <c r="J16" s="15">
        <f>IF(J15="","",VLOOKUP($E15&amp;$D$6&amp;$D$7,'EP Age data'!$A:$AC,'EP Age data'!M$3,FALSE))</f>
        <v>3.6999999999999998E-2</v>
      </c>
      <c r="K16" s="15">
        <f>IF(J15="","",VLOOKUP($E15&amp;$D$6&amp;$D$7,'EP Age data'!$A:$AC,'EP Age data'!N$3,FALSE))</f>
        <v>3.9E-2</v>
      </c>
      <c r="L16" s="15">
        <f>IF(L15="","",VLOOKUP($E15&amp;$D$6&amp;$D$7,'EP Age data'!$A:$AC,'EP Age data'!O$3,FALSE))</f>
        <v>7.0999999999999994E-2</v>
      </c>
      <c r="M16" s="15">
        <f>IF(L15="","",VLOOKUP($E15&amp;$D$6&amp;$D$7,'EP Age data'!$A:$AC,'EP Age data'!P$3,FALSE))</f>
        <v>7.4999999999999997E-2</v>
      </c>
      <c r="N16" s="304"/>
      <c r="O16" s="273"/>
      <c r="P16" s="315"/>
    </row>
    <row r="17" spans="4:20" s="29" customFormat="1" ht="18.75" customHeight="1" x14ac:dyDescent="0.25">
      <c r="D17" s="319"/>
      <c r="E17" s="62" t="s">
        <v>18</v>
      </c>
      <c r="F17" s="266">
        <f>IF(OR(ISERROR(VLOOKUP($E17&amp;$D$6&amp;$D$7,'EP Age data'!$A:$AC,'EP Age data'!B$3,FALSE)),ISBLANK(VLOOKUP($E17&amp;$D$6&amp;$D$7,'EP Age data'!$A:$AC,'EP Age data'!B$3,FALSE))),"",VLOOKUP($E17&amp;$D$6&amp;$D$7,'EP Age data'!$A:$AC,'EP Age data'!B$3,FALSE))</f>
        <v>0.65912989379193887</v>
      </c>
      <c r="G17" s="267"/>
      <c r="H17" s="267">
        <f>IF(OR(ISERROR(VLOOKUP($E17&amp;$D$6&amp;$D$7,'EP Age data'!$A:$AC,'EP Age data'!C$3,FALSE)),ISBLANK(VLOOKUP($E17&amp;$D$6&amp;$D$7,'EP Age data'!$A:$AC,'EP Age data'!C$3,FALSE))),"",VLOOKUP($E17&amp;$D$6&amp;$D$7,'EP Age data'!$A:$AC,'EP Age data'!C$3,FALSE))</f>
        <v>0.25274852241923301</v>
      </c>
      <c r="I17" s="267"/>
      <c r="J17" s="267">
        <f>IF(OR(ISERROR(VLOOKUP($E17&amp;$D$6&amp;$D$7,'EP Age data'!$A:$AC,'EP Age data'!D$3,FALSE)),ISBLANK(VLOOKUP($E17&amp;$D$6&amp;$D$7,'EP Age data'!$A:$AC,'EP Age data'!D$3,FALSE))),"",VLOOKUP($E17&amp;$D$6&amp;$D$7,'EP Age data'!$A:$AC,'EP Age data'!D$3,FALSE))</f>
        <v>3.3933253343998576E-2</v>
      </c>
      <c r="K17" s="267"/>
      <c r="L17" s="267">
        <f>IF(OR(ISERROR(VLOOKUP($E17&amp;$D$6&amp;$D$7,'EP Age data'!$A:$AC,'EP Age data'!E$3,FALSE)),ISBLANK(VLOOKUP($E17&amp;$D$6&amp;$D$7,'EP Age data'!$A:$AC,'EP Age data'!E$3,FALSE))),"",VLOOKUP($E17&amp;$D$6&amp;$D$7,'EP Age data'!$A:$AC,'EP Age data'!E$3,FALSE))</f>
        <v>5.4188330444829576E-2</v>
      </c>
      <c r="M17" s="267"/>
      <c r="N17" s="298">
        <f>SUM(F17,H17,J17,L17)</f>
        <v>1</v>
      </c>
      <c r="O17" s="272">
        <f>IF(ISERROR(VLOOKUP($E17&amp;$D$6&amp;$D$7,'EP Age data'!$A:$AC,'EP Age data'!G$3,FALSE)),0,VLOOKUP($E17&amp;$D$6&amp;$D$7,'EP Age data'!$A:$AC,'EP Age data'!G$3,FALSE))</f>
        <v>112515</v>
      </c>
      <c r="P17" s="316">
        <f>IF(ISERROR(VLOOKUP($E17&amp;$D$6&amp;$D$7,'EP Age data'!$A:$AC,'EP Age data'!H$3,FALSE)),0,VLOOKUP($E17&amp;$D$6&amp;$D$7,'EP Age data'!$A:$AC,'EP Age data'!H$3,FALSE))</f>
        <v>0.41199948735787911</v>
      </c>
    </row>
    <row r="18" spans="4:20" ht="15.75" customHeight="1" thickBot="1" x14ac:dyDescent="0.3">
      <c r="D18" s="320"/>
      <c r="E18" s="9" t="s">
        <v>27</v>
      </c>
      <c r="F18" s="8">
        <f>IF(F17="","",VLOOKUP($E17&amp;$D$6&amp;$D$7,'EP Age data'!$A:$AC,'EP Age data'!I$3,FALSE))</f>
        <v>0.65600000000000003</v>
      </c>
      <c r="G18" s="3">
        <f>IF(F17="","",VLOOKUP($E17&amp;$D$6&amp;$D$7,'EP Age data'!$A:$AC,'EP Age data'!J$3,FALSE))</f>
        <v>0.66200000000000003</v>
      </c>
      <c r="H18" s="3">
        <f>IF(H17="","",VLOOKUP($E17&amp;$D$6&amp;$D$7,'EP Age data'!$A:$AC,'EP Age data'!K$3,FALSE))</f>
        <v>0.25</v>
      </c>
      <c r="I18" s="3">
        <f>IF(H17="","",VLOOKUP($E17&amp;$D$6&amp;$D$7,'EP Age data'!$A:$AC,'EP Age data'!L$3,FALSE))</f>
        <v>0.255</v>
      </c>
      <c r="J18" s="3">
        <f>IF(J17="","",VLOOKUP($E17&amp;$D$6&amp;$D$7,'EP Age data'!$A:$AC,'EP Age data'!M$3,FALSE))</f>
        <v>3.3000000000000002E-2</v>
      </c>
      <c r="K18" s="3">
        <f>IF(J17="","",VLOOKUP($E17&amp;$D$6&amp;$D$7,'EP Age data'!$A:$AC,'EP Age data'!N$3,FALSE))</f>
        <v>3.5000000000000003E-2</v>
      </c>
      <c r="L18" s="3">
        <f>IF(L17="","",VLOOKUP($E17&amp;$D$6&amp;$D$7,'EP Age data'!$A:$AC,'EP Age data'!O$3,FALSE))</f>
        <v>5.2999999999999999E-2</v>
      </c>
      <c r="M18" s="3">
        <f>IF(L17="","",VLOOKUP($E17&amp;$D$6&amp;$D$7,'EP Age data'!$A:$AC,'EP Age data'!P$3,FALSE))</f>
        <v>5.6000000000000001E-2</v>
      </c>
      <c r="N18" s="299"/>
      <c r="O18" s="271"/>
      <c r="P18" s="317"/>
    </row>
    <row r="20" spans="4:20" x14ac:dyDescent="0.25">
      <c r="D20" s="61" t="s">
        <v>52</v>
      </c>
      <c r="N20" s="19"/>
      <c r="O20" s="19"/>
    </row>
    <row r="21" spans="4:20" ht="28.5" customHeight="1" x14ac:dyDescent="0.25">
      <c r="D21" s="261" t="s">
        <v>54</v>
      </c>
      <c r="E21" s="261"/>
      <c r="F21" s="261"/>
      <c r="G21" s="261"/>
      <c r="H21" s="261"/>
      <c r="I21" s="261"/>
      <c r="J21" s="261"/>
      <c r="K21" s="261"/>
      <c r="L21" s="261"/>
      <c r="M21" s="261"/>
      <c r="N21" s="261"/>
      <c r="O21" s="261"/>
      <c r="P21" s="261"/>
      <c r="Q21" s="219"/>
      <c r="R21" s="219"/>
      <c r="S21" s="219"/>
      <c r="T21" s="219"/>
    </row>
    <row r="22" spans="4:20" ht="27.75" customHeight="1" x14ac:dyDescent="0.25">
      <c r="D22" s="19"/>
      <c r="N22" s="19"/>
      <c r="O22" s="19"/>
    </row>
    <row r="23" spans="4:20" x14ac:dyDescent="0.25">
      <c r="D23" s="55"/>
    </row>
  </sheetData>
  <sheetProtection sheet="1" scenarios="1"/>
  <mergeCells count="51">
    <mergeCell ref="O9:O10"/>
    <mergeCell ref="B2:B4"/>
    <mergeCell ref="D6:E6"/>
    <mergeCell ref="F6:G6"/>
    <mergeCell ref="H6:I6"/>
    <mergeCell ref="J6:K6"/>
    <mergeCell ref="D2:P4"/>
    <mergeCell ref="L6:M6"/>
    <mergeCell ref="L13:M13"/>
    <mergeCell ref="N13:N14"/>
    <mergeCell ref="N11:N12"/>
    <mergeCell ref="N7:N8"/>
    <mergeCell ref="L7:M7"/>
    <mergeCell ref="N9:N10"/>
    <mergeCell ref="F13:G13"/>
    <mergeCell ref="H13:I13"/>
    <mergeCell ref="J13:K13"/>
    <mergeCell ref="F11:G11"/>
    <mergeCell ref="H11:I11"/>
    <mergeCell ref="O15:O16"/>
    <mergeCell ref="P17:P18"/>
    <mergeCell ref="H15:I15"/>
    <mergeCell ref="J15:K15"/>
    <mergeCell ref="D7:D18"/>
    <mergeCell ref="L15:M15"/>
    <mergeCell ref="O7:O8"/>
    <mergeCell ref="O13:O14"/>
    <mergeCell ref="P7:P8"/>
    <mergeCell ref="P9:P10"/>
    <mergeCell ref="P11:P12"/>
    <mergeCell ref="P13:P14"/>
    <mergeCell ref="H7:I7"/>
    <mergeCell ref="J7:K7"/>
    <mergeCell ref="F7:G7"/>
    <mergeCell ref="O11:O12"/>
    <mergeCell ref="D21:P21"/>
    <mergeCell ref="F9:G9"/>
    <mergeCell ref="H9:I9"/>
    <mergeCell ref="J9:K9"/>
    <mergeCell ref="L9:M9"/>
    <mergeCell ref="P15:P16"/>
    <mergeCell ref="F15:G15"/>
    <mergeCell ref="F17:G17"/>
    <mergeCell ref="H17:I17"/>
    <mergeCell ref="J17:K17"/>
    <mergeCell ref="L17:M17"/>
    <mergeCell ref="J11:K11"/>
    <mergeCell ref="L11:M11"/>
    <mergeCell ref="N17:N18"/>
    <mergeCell ref="O17:O18"/>
    <mergeCell ref="N15:N16"/>
  </mergeCells>
  <conditionalFormatting sqref="D7">
    <cfRule type="cellIs" dxfId="6076" priority="11" operator="equal">
      <formula>2010</formula>
    </cfRule>
    <cfRule type="cellIs" dxfId="6075" priority="12" operator="equal">
      <formula>2009</formula>
    </cfRule>
    <cfRule type="cellIs" dxfId="6074" priority="17" operator="equal">
      <formula>"2006-2014"</formula>
    </cfRule>
    <cfRule type="cellIs" dxfId="6073" priority="18" operator="equal">
      <formula>2007</formula>
    </cfRule>
    <cfRule type="cellIs" dxfId="6072" priority="19" operator="equal">
      <formula>2008</formula>
    </cfRule>
    <cfRule type="cellIs" dxfId="6071" priority="20" operator="equal">
      <formula>2006</formula>
    </cfRule>
  </conditionalFormatting>
  <conditionalFormatting sqref="H7 F7 J7 L7">
    <cfRule type="colorScale" priority="1247">
      <colorScale>
        <cfvo type="min"/>
        <cfvo type="max"/>
        <color rgb="FFFFEF9C"/>
        <color rgb="FFFF7128"/>
      </colorScale>
    </cfRule>
    <cfRule type="containsBlanks" dxfId="6070" priority="1248">
      <formula>LEN(TRIM(F7))=0</formula>
    </cfRule>
  </conditionalFormatting>
  <conditionalFormatting sqref="F9 H9 J9 L9">
    <cfRule type="colorScale" priority="9">
      <colorScale>
        <cfvo type="min"/>
        <cfvo type="max"/>
        <color rgb="FFFFEF9C"/>
        <color rgb="FFFF7128"/>
      </colorScale>
    </cfRule>
    <cfRule type="containsBlanks" dxfId="6069" priority="10">
      <formula>LEN(TRIM(F9))=0</formula>
    </cfRule>
  </conditionalFormatting>
  <conditionalFormatting sqref="H11 F11 J11 L11">
    <cfRule type="colorScale" priority="7">
      <colorScale>
        <cfvo type="min"/>
        <cfvo type="max"/>
        <color rgb="FFFFEF9C"/>
        <color rgb="FFFF7128"/>
      </colorScale>
    </cfRule>
    <cfRule type="containsBlanks" dxfId="6068" priority="8">
      <formula>LEN(TRIM(F11))=0</formula>
    </cfRule>
  </conditionalFormatting>
  <conditionalFormatting sqref="H13 F13 J13 L13">
    <cfRule type="colorScale" priority="5">
      <colorScale>
        <cfvo type="min"/>
        <cfvo type="max"/>
        <color rgb="FFFFEF9C"/>
        <color rgb="FFFF7128"/>
      </colorScale>
    </cfRule>
    <cfRule type="containsBlanks" dxfId="6067" priority="6">
      <formula>LEN(TRIM(F13))=0</formula>
    </cfRule>
  </conditionalFormatting>
  <conditionalFormatting sqref="H15 F15 J15 L15">
    <cfRule type="colorScale" priority="3">
      <colorScale>
        <cfvo type="min"/>
        <cfvo type="max"/>
        <color rgb="FFFFEF9C"/>
        <color rgb="FFFF7128"/>
      </colorScale>
    </cfRule>
    <cfRule type="containsBlanks" dxfId="6066" priority="4">
      <formula>LEN(TRIM(F15))=0</formula>
    </cfRule>
  </conditionalFormatting>
  <conditionalFormatting sqref="F17 H17 J17 L17">
    <cfRule type="colorScale" priority="1">
      <colorScale>
        <cfvo type="min"/>
        <cfvo type="max"/>
        <color rgb="FFFFEF9C"/>
        <color rgb="FFFF7128"/>
      </colorScale>
    </cfRule>
    <cfRule type="containsBlanks" dxfId="6065" priority="2">
      <formula>LEN(TRIM(F17))=0</formula>
    </cfRule>
  </conditionalFormatting>
  <hyperlinks>
    <hyperlink ref="B16" location="Contents!A1" display="Back to Contents page"/>
  </hyperlinks>
  <pageMargins left="0.7" right="0.7" top="0.75" bottom="0.75" header="0.3" footer="0.3"/>
  <pageSetup paperSize="9" scale="39" orientation="landscape" r:id="rId1"/>
  <ignoredErrors>
    <ignoredError sqref="F8:M1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594" r:id="rId4" name="List Box 2">
              <controlPr defaultSize="0" autoLine="0" autoPict="0">
                <anchor moveWithCells="1">
                  <from>
                    <xdr:col>0</xdr:col>
                    <xdr:colOff>104775</xdr:colOff>
                    <xdr:row>4</xdr:row>
                    <xdr:rowOff>123825</xdr:rowOff>
                  </from>
                  <to>
                    <xdr:col>1</xdr:col>
                    <xdr:colOff>1495425</xdr:colOff>
                    <xdr:row>13</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sultsEPchildren">
    <tabColor theme="8"/>
  </sheetPr>
  <dimension ref="B1:R49"/>
  <sheetViews>
    <sheetView showGridLines="0" zoomScaleSheetLayoutView="100" workbookViewId="0"/>
  </sheetViews>
  <sheetFormatPr defaultRowHeight="15" x14ac:dyDescent="0.25"/>
  <cols>
    <col min="1" max="1" width="1.7109375" style="19" customWidth="1"/>
    <col min="2" max="2" width="21.5703125" style="19" customWidth="1"/>
    <col min="3" max="3" width="1.5703125" style="19" customWidth="1"/>
    <col min="4" max="4" width="9.140625" style="19" customWidth="1"/>
    <col min="5" max="5" width="64.42578125" style="19" bestFit="1" customWidth="1"/>
    <col min="6" max="13" width="5" style="19" customWidth="1"/>
    <col min="14" max="14" width="9.140625" style="19" hidden="1" customWidth="1"/>
    <col min="15" max="16" width="11.28515625" style="19" bestFit="1" customWidth="1"/>
    <col min="17" max="16384" width="9.140625" style="19"/>
  </cols>
  <sheetData>
    <row r="1" spans="2:18" ht="15.75" thickBot="1" x14ac:dyDescent="0.3">
      <c r="P1" s="20"/>
    </row>
    <row r="2" spans="2:18" ht="15.75" customHeight="1" x14ac:dyDescent="0.25">
      <c r="D2" s="331" t="s">
        <v>457</v>
      </c>
      <c r="E2" s="332"/>
      <c r="F2" s="332"/>
      <c r="G2" s="332"/>
      <c r="H2" s="332"/>
      <c r="I2" s="332"/>
      <c r="J2" s="332"/>
      <c r="K2" s="332"/>
      <c r="L2" s="332"/>
      <c r="M2" s="332"/>
      <c r="N2" s="332"/>
      <c r="O2" s="332"/>
      <c r="P2" s="333"/>
    </row>
    <row r="3" spans="2:18" ht="15.75" customHeight="1" x14ac:dyDescent="0.25">
      <c r="D3" s="334"/>
      <c r="E3" s="335"/>
      <c r="F3" s="335"/>
      <c r="G3" s="335"/>
      <c r="H3" s="335"/>
      <c r="I3" s="335"/>
      <c r="J3" s="335"/>
      <c r="K3" s="335"/>
      <c r="L3" s="335"/>
      <c r="M3" s="335"/>
      <c r="N3" s="335"/>
      <c r="O3" s="335"/>
      <c r="P3" s="336"/>
    </row>
    <row r="4" spans="2:18" ht="15.75" customHeight="1" thickBot="1" x14ac:dyDescent="0.3">
      <c r="D4" s="337"/>
      <c r="E4" s="338"/>
      <c r="F4" s="338"/>
      <c r="G4" s="338"/>
      <c r="H4" s="338"/>
      <c r="I4" s="338"/>
      <c r="J4" s="338"/>
      <c r="K4" s="338"/>
      <c r="L4" s="338"/>
      <c r="M4" s="338"/>
      <c r="N4" s="338"/>
      <c r="O4" s="338"/>
      <c r="P4" s="339"/>
    </row>
    <row r="5" spans="2:18" ht="15.75" thickBot="1" x14ac:dyDescent="0.3">
      <c r="P5" s="20"/>
    </row>
    <row r="6" spans="2:18" ht="123.75" customHeight="1" thickBot="1" x14ac:dyDescent="0.3">
      <c r="B6" s="44" t="s">
        <v>49</v>
      </c>
      <c r="D6" s="325" t="s">
        <v>452</v>
      </c>
      <c r="E6" s="326"/>
      <c r="F6" s="327" t="s">
        <v>123</v>
      </c>
      <c r="G6" s="308"/>
      <c r="H6" s="308" t="s">
        <v>3</v>
      </c>
      <c r="I6" s="308"/>
      <c r="J6" s="308" t="s">
        <v>121</v>
      </c>
      <c r="K6" s="308"/>
      <c r="L6" s="308" t="s">
        <v>122</v>
      </c>
      <c r="M6" s="308"/>
      <c r="N6" s="63" t="s">
        <v>21</v>
      </c>
      <c r="O6" s="77" t="s">
        <v>139</v>
      </c>
      <c r="P6" s="76" t="s">
        <v>140</v>
      </c>
      <c r="R6" s="109"/>
    </row>
    <row r="7" spans="2:18" ht="18.75" customHeight="1" x14ac:dyDescent="0.25">
      <c r="B7" s="109"/>
      <c r="D7" s="328" t="s">
        <v>84</v>
      </c>
      <c r="E7" s="30" t="s">
        <v>141</v>
      </c>
      <c r="F7" s="291">
        <f>IF(OR(ISERROR(VLOOKUP($D$7&amp;$E7&amp;$D$6,'EP CTYA data'!$A:$AC,'EP CTYA data'!B$3,FALSE)),ISBLANK(VLOOKUP($D$7&amp;$E7&amp;$D$6,'EP CTYA data'!$A:$AC,'EP CTYA data'!B$3,FALSE))),"",VLOOKUP($D$7&amp;$E7&amp;$D$6,'EP CTYA data'!$A:$AC,'EP CTYA data'!B$3,FALSE))</f>
        <v>0.38572574178027264</v>
      </c>
      <c r="G7" s="290"/>
      <c r="H7" s="290">
        <f>IF(OR(ISERROR(VLOOKUP($D$7&amp;$E7&amp;$D$6,'EP CTYA data'!$A:$AC,'EP CTYA data'!C$3,FALSE)),ISBLANK(VLOOKUP($D$7&amp;$E7&amp;$D$6,'EP CTYA data'!$A:$AC,'EP CTYA data'!C$3,FALSE))),"",VLOOKUP($D$7&amp;$E7&amp;$D$6,'EP CTYA data'!$A:$AC,'EP CTYA data'!C$3,FALSE))</f>
        <v>0.20433039294306335</v>
      </c>
      <c r="I7" s="290"/>
      <c r="J7" s="290">
        <f>IF(OR(ISERROR(VLOOKUP($D$7&amp;$E7&amp;$D$6,'EP CTYA data'!$A:$AC,'EP CTYA data'!D$3,FALSE)),ISBLANK(VLOOKUP($D$7&amp;$E7&amp;$D$6,'EP CTYA data'!$A:$AC,'EP CTYA data'!D$3,FALSE))),"",VLOOKUP($D$7&amp;$E7&amp;$D$6,'EP CTYA data'!$A:$AC,'EP CTYA data'!D$3,FALSE))</f>
        <v>3.9133921411387329E-2</v>
      </c>
      <c r="K7" s="290"/>
      <c r="L7" s="290">
        <f>IF(OR(ISERROR(VLOOKUP($D$7&amp;$E7&amp;$D$6,'EP CTYA data'!$A:$AC,'EP CTYA data'!E$3,FALSE)),ISBLANK(VLOOKUP($D$7&amp;$E7&amp;$D$6,'EP CTYA data'!$A:$AC,'EP CTYA data'!E$3,FALSE))),"",VLOOKUP($D$7&amp;$E7&amp;$D$6,'EP CTYA data'!$A:$AC,'EP CTYA data'!E$3,FALSE))</f>
        <v>0.37080994386527666</v>
      </c>
      <c r="M7" s="290"/>
      <c r="N7" s="307">
        <f>SUM(F7,H7,J7,L7)</f>
        <v>0.99999999999999989</v>
      </c>
      <c r="O7" s="289">
        <f>IF(ISERROR(VLOOKUP($D$7&amp;$E7&amp;$D$6,'EP CTYA data'!$A:$AC,'EP CTYA data'!G$3,FALSE)),0,VLOOKUP($D$7&amp;$E7&amp;$D$6,'EP CTYA data'!$A:$AC,'EP CTYA data'!G$3,FALSE))</f>
        <v>6235</v>
      </c>
      <c r="P7" s="283">
        <f>IF(ISERROR(VLOOKUP($D$7&amp;$E7&amp;$D$6,'EP CTYA data'!$A:$AC,'EP CTYA data'!H$3,FALSE)),0,VLOOKUP($D$7&amp;$E7&amp;$D$6,'EP CTYA data'!$A:$AC,'EP CTYA data'!H$3,FALSE))</f>
        <v>0.52620474301628828</v>
      </c>
    </row>
    <row r="8" spans="2:18" ht="15" customHeight="1" x14ac:dyDescent="0.25">
      <c r="B8" s="109"/>
      <c r="D8" s="329"/>
      <c r="E8" s="10" t="s">
        <v>27</v>
      </c>
      <c r="F8" s="14">
        <f>IF(F7="","",VLOOKUP($D$7&amp;$E7&amp;$D$6,'EP CTYA data'!$A:$AC,'EP CTYA data'!I$3,FALSE))</f>
        <v>0.374</v>
      </c>
      <c r="G8" s="15">
        <f>IF(F7="","",VLOOKUP($D$7&amp;$E7&amp;$D$6,'EP CTYA data'!$A:$AC,'EP CTYA data'!J$3,FALSE))</f>
        <v>0.39800000000000002</v>
      </c>
      <c r="H8" s="15">
        <f>IF(H7="","",VLOOKUP($D$7&amp;$E7&amp;$D$6,'EP CTYA data'!$A:$AC,'EP CTYA data'!K$3,FALSE))</f>
        <v>0.19500000000000001</v>
      </c>
      <c r="I8" s="15">
        <f>IF(H7="","",VLOOKUP($D$7&amp;$E7&amp;$D$6,'EP CTYA data'!$A:$AC,'EP CTYA data'!L$3,FALSE))</f>
        <v>0.215</v>
      </c>
      <c r="J8" s="15">
        <f>IF(J7="","",VLOOKUP($D$7&amp;$E7&amp;$D$6,'EP CTYA data'!$A:$AC,'EP CTYA data'!M$3,FALSE))</f>
        <v>3.5000000000000003E-2</v>
      </c>
      <c r="K8" s="15">
        <f>IF(J7="","",VLOOKUP($D$7&amp;$E7&amp;$D$6,'EP CTYA data'!$A:$AC,'EP CTYA data'!N$3,FALSE))</f>
        <v>4.3999999999999997E-2</v>
      </c>
      <c r="L8" s="15">
        <f>IF(L7="","",VLOOKUP($D$7&amp;$E7&amp;$D$6,'EP CTYA data'!$A:$AC,'EP CTYA data'!O$3,FALSE))</f>
        <v>0.35899999999999999</v>
      </c>
      <c r="M8" s="15">
        <f>IF(L7="","",VLOOKUP($D$7&amp;$E7&amp;$D$6,'EP CTYA data'!$A:$AC,'EP CTYA data'!P$3,FALSE))</f>
        <v>0.38300000000000001</v>
      </c>
      <c r="N8" s="304"/>
      <c r="O8" s="273"/>
      <c r="P8" s="263"/>
    </row>
    <row r="9" spans="2:18" ht="18.75" customHeight="1" x14ac:dyDescent="0.25">
      <c r="B9" s="109"/>
      <c r="D9" s="329"/>
      <c r="E9" s="32" t="s">
        <v>335</v>
      </c>
      <c r="F9" s="266">
        <f>IF(OR(ISERROR(VLOOKUP($D$7&amp;$E9&amp;$D$6,'EP CTYA data'!$A:$AC,'EP CTYA data'!B$3,FALSE)),ISBLANK(VLOOKUP($D$7&amp;$E9&amp;$D$6,'EP CTYA data'!$A:$AC,'EP CTYA data'!B$3,FALSE))),"",VLOOKUP($D$7&amp;$E9&amp;$D$6,'EP CTYA data'!$A:$AC,'EP CTYA data'!B$3,FALSE))</f>
        <v>0.38782263401720712</v>
      </c>
      <c r="G9" s="267"/>
      <c r="H9" s="267">
        <f>IF(OR(ISERROR(VLOOKUP($D$7&amp;$E9&amp;$D$6,'EP CTYA data'!$A:$AC,'EP CTYA data'!C$3,FALSE)),ISBLANK(VLOOKUP($D$7&amp;$E9&amp;$D$6,'EP CTYA data'!$A:$AC,'EP CTYA data'!C$3,FALSE))),"",VLOOKUP($D$7&amp;$E9&amp;$D$6,'EP CTYA data'!$A:$AC,'EP CTYA data'!C$3,FALSE))</f>
        <v>0.14559894109861019</v>
      </c>
      <c r="I9" s="267"/>
      <c r="J9" s="267">
        <f>IF(OR(ISERROR(VLOOKUP($D$7&amp;$E9&amp;$D$6,'EP CTYA data'!$A:$AC,'EP CTYA data'!D$3,FALSE)),ISBLANK(VLOOKUP($D$7&amp;$E9&amp;$D$6,'EP CTYA data'!$A:$AC,'EP CTYA data'!D$3,FALSE))),"",VLOOKUP($D$7&amp;$E9&amp;$D$6,'EP CTYA data'!$A:$AC,'EP CTYA data'!D$3,FALSE))</f>
        <v>2.2501654533421574E-2</v>
      </c>
      <c r="K9" s="267"/>
      <c r="L9" s="267">
        <f>IF(OR(ISERROR(VLOOKUP($D$7&amp;$E9&amp;$D$6,'EP CTYA data'!$A:$AC,'EP CTYA data'!E$3,FALSE)),ISBLANK(VLOOKUP($D$7&amp;$E9&amp;$D$6,'EP CTYA data'!$A:$AC,'EP CTYA data'!E$3,FALSE))),"",VLOOKUP($D$7&amp;$E9&amp;$D$6,'EP CTYA data'!$A:$AC,'EP CTYA data'!E$3,FALSE))</f>
        <v>0.4440767703507611</v>
      </c>
      <c r="M9" s="267"/>
      <c r="N9" s="298">
        <f>SUM(F9,H9,J9,L9)</f>
        <v>1</v>
      </c>
      <c r="O9" s="272">
        <f>IF(ISERROR(VLOOKUP($D$7&amp;$E9&amp;$D$6,'EP CTYA data'!$A:$AC,'EP CTYA data'!G$3,FALSE)),0,VLOOKUP($D$7&amp;$E9&amp;$D$6,'EP CTYA data'!$A:$AC,'EP CTYA data'!G$3,FALSE))</f>
        <v>1511</v>
      </c>
      <c r="P9" s="262">
        <f>IF(ISERROR(VLOOKUP($D$7&amp;$E9&amp;$D$6,'EP CTYA data'!$A:$AC,'EP CTYA data'!H$3,FALSE)),0,VLOOKUP($D$7&amp;$E9&amp;$D$6,'EP CTYA data'!$A:$AC,'EP CTYA data'!H$3,FALSE))</f>
        <v>0.52620474301628828</v>
      </c>
    </row>
    <row r="10" spans="2:18" ht="15" customHeight="1" x14ac:dyDescent="0.25">
      <c r="B10" s="109"/>
      <c r="D10" s="329"/>
      <c r="E10" s="10" t="s">
        <v>27</v>
      </c>
      <c r="F10" s="14">
        <f>IF(F9="","",VLOOKUP($D$7&amp;$E9&amp;$D$6,'EP CTYA data'!$A:$AC,'EP CTYA data'!I$3,FALSE))</f>
        <v>0.36399999999999999</v>
      </c>
      <c r="G10" s="15">
        <f>IF(F9="","",VLOOKUP($D$7&amp;$E9&amp;$D$6,'EP CTYA data'!$A:$AC,'EP CTYA data'!J$3,FALSE))</f>
        <v>0.41299999999999998</v>
      </c>
      <c r="H10" s="15">
        <f>IF(H9="","",VLOOKUP($D$7&amp;$E9&amp;$D$6,'EP CTYA data'!$A:$AC,'EP CTYA data'!K$3,FALSE))</f>
        <v>0.129</v>
      </c>
      <c r="I10" s="15">
        <f>IF(H9="","",VLOOKUP($D$7&amp;$E9&amp;$D$6,'EP CTYA data'!$A:$AC,'EP CTYA data'!L$3,FALSE))</f>
        <v>0.16400000000000001</v>
      </c>
      <c r="J10" s="15">
        <f>IF(J9="","",VLOOKUP($D$7&amp;$E9&amp;$D$6,'EP CTYA data'!$A:$AC,'EP CTYA data'!M$3,FALSE))</f>
        <v>1.6E-2</v>
      </c>
      <c r="K10" s="15">
        <f>IF(J9="","",VLOOKUP($D$7&amp;$E9&amp;$D$6,'EP CTYA data'!$A:$AC,'EP CTYA data'!N$3,FALSE))</f>
        <v>3.1E-2</v>
      </c>
      <c r="L10" s="15">
        <f>IF(L9="","",VLOOKUP($D$7&amp;$E9&amp;$D$6,'EP CTYA data'!$A:$AC,'EP CTYA data'!O$3,FALSE))</f>
        <v>0.41899999999999998</v>
      </c>
      <c r="M10" s="15">
        <f>IF(L9="","",VLOOKUP($D$7&amp;$E9&amp;$D$6,'EP CTYA data'!$A:$AC,'EP CTYA data'!P$3,FALSE))</f>
        <v>0.46899999999999997</v>
      </c>
      <c r="N10" s="304"/>
      <c r="O10" s="273"/>
      <c r="P10" s="263"/>
    </row>
    <row r="11" spans="2:18" ht="18.75" customHeight="1" x14ac:dyDescent="0.25">
      <c r="B11" s="109"/>
      <c r="D11" s="329"/>
      <c r="E11" s="65" t="s">
        <v>36</v>
      </c>
      <c r="F11" s="266">
        <f>IF(OR(ISERROR(VLOOKUP($D$7&amp;$E11&amp;$D$6,'EP CTYA data'!$A:$AC,'EP CTYA data'!B$3,FALSE)),ISBLANK(VLOOKUP($D$7&amp;$E11&amp;$D$6,'EP CTYA data'!$A:$AC,'EP CTYA data'!B$3,FALSE))),"",VLOOKUP($D$7&amp;$E11&amp;$D$6,'EP CTYA data'!$A:$AC,'EP CTYA data'!B$3,FALSE))</f>
        <v>0.33333333333333331</v>
      </c>
      <c r="G11" s="267"/>
      <c r="H11" s="267">
        <f>IF(OR(ISERROR(VLOOKUP($D$7&amp;$E11&amp;$D$6,'EP CTYA data'!$A:$AC,'EP CTYA data'!C$3,FALSE)),ISBLANK(VLOOKUP($D$7&amp;$E11&amp;$D$6,'EP CTYA data'!$A:$AC,'EP CTYA data'!C$3,FALSE))),"",VLOOKUP($D$7&amp;$E11&amp;$D$6,'EP CTYA data'!$A:$AC,'EP CTYA data'!C$3,FALSE))</f>
        <v>0.12666666666666668</v>
      </c>
      <c r="I11" s="267"/>
      <c r="J11" s="267">
        <f>IF(OR(ISERROR(VLOOKUP($D$7&amp;$E11&amp;$D$6,'EP CTYA data'!$A:$AC,'EP CTYA data'!D$3,FALSE)),ISBLANK(VLOOKUP($D$7&amp;$E11&amp;$D$6,'EP CTYA data'!$A:$AC,'EP CTYA data'!D$3,FALSE))),"",VLOOKUP($D$7&amp;$E11&amp;$D$6,'EP CTYA data'!$A:$AC,'EP CTYA data'!D$3,FALSE))</f>
        <v>4.6666666666666669E-2</v>
      </c>
      <c r="K11" s="267"/>
      <c r="L11" s="267">
        <f>IF(OR(ISERROR(VLOOKUP($D$7&amp;$E11&amp;$D$6,'EP CTYA data'!$A:$AC,'EP CTYA data'!E$3,FALSE)),ISBLANK(VLOOKUP($D$7&amp;$E11&amp;$D$6,'EP CTYA data'!$A:$AC,'EP CTYA data'!E$3,FALSE))),"",VLOOKUP($D$7&amp;$E11&amp;$D$6,'EP CTYA data'!$A:$AC,'EP CTYA data'!E$3,FALSE))</f>
        <v>0.49333333333333335</v>
      </c>
      <c r="M11" s="267"/>
      <c r="N11" s="298">
        <f>SUM(F11,H11,J11,L11)</f>
        <v>1</v>
      </c>
      <c r="O11" s="272">
        <f>IF(ISERROR(VLOOKUP($D$7&amp;$E11&amp;$D$6,'EP CTYA data'!$A:$AC,'EP CTYA data'!G$3,FALSE)),0,VLOOKUP($D$7&amp;$E11&amp;$D$6,'EP CTYA data'!$A:$AC,'EP CTYA data'!G$3,FALSE))</f>
        <v>150</v>
      </c>
      <c r="P11" s="262">
        <f>IF(ISERROR(VLOOKUP($D$7&amp;$E11&amp;$D$6,'EP CTYA data'!$A:$AC,'EP CTYA data'!H$3,FALSE)),0,VLOOKUP($D$7&amp;$E11&amp;$D$6,'EP CTYA data'!$A:$AC,'EP CTYA data'!H$3,FALSE))</f>
        <v>0.52620474301628828</v>
      </c>
    </row>
    <row r="12" spans="2:18" ht="15" customHeight="1" x14ac:dyDescent="0.25">
      <c r="B12" s="109"/>
      <c r="D12" s="329"/>
      <c r="E12" s="133" t="s">
        <v>27</v>
      </c>
      <c r="F12" s="14">
        <f>IF(F11="","",VLOOKUP($D$7&amp;$E11&amp;$D$6,'EP CTYA data'!$A:$AC,'EP CTYA data'!I$3,FALSE))</f>
        <v>0.26300000000000001</v>
      </c>
      <c r="G12" s="15">
        <f>IF(F11="","",VLOOKUP($D$7&amp;$E11&amp;$D$6,'EP CTYA data'!$A:$AC,'EP CTYA data'!J$3,FALSE))</f>
        <v>0.41199999999999998</v>
      </c>
      <c r="H12" s="15">
        <f>IF(H11="","",VLOOKUP($D$7&amp;$E11&amp;$D$6,'EP CTYA data'!$A:$AC,'EP CTYA data'!K$3,FALSE))</f>
        <v>8.3000000000000004E-2</v>
      </c>
      <c r="I12" s="15">
        <f>IF(H11="","",VLOOKUP($D$7&amp;$E11&amp;$D$6,'EP CTYA data'!$A:$AC,'EP CTYA data'!L$3,FALSE))</f>
        <v>0.189</v>
      </c>
      <c r="J12" s="15">
        <f>IF(J11="","",VLOOKUP($D$7&amp;$E11&amp;$D$6,'EP CTYA data'!$A:$AC,'EP CTYA data'!M$3,FALSE))</f>
        <v>2.3E-2</v>
      </c>
      <c r="K12" s="15">
        <f>IF(J11="","",VLOOKUP($D$7&amp;$E11&amp;$D$6,'EP CTYA data'!$A:$AC,'EP CTYA data'!N$3,FALSE))</f>
        <v>9.2999999999999999E-2</v>
      </c>
      <c r="L12" s="15">
        <f>IF(L11="","",VLOOKUP($D$7&amp;$E11&amp;$D$6,'EP CTYA data'!$A:$AC,'EP CTYA data'!O$3,FALSE))</f>
        <v>0.41399999999999998</v>
      </c>
      <c r="M12" s="15">
        <f>IF(L11="","",VLOOKUP($D$7&amp;$E11&amp;$D$6,'EP CTYA data'!$A:$AC,'EP CTYA data'!P$3,FALSE))</f>
        <v>0.57299999999999995</v>
      </c>
      <c r="N12" s="304"/>
      <c r="O12" s="273"/>
      <c r="P12" s="263"/>
    </row>
    <row r="13" spans="2:18" ht="18.75" customHeight="1" x14ac:dyDescent="0.25">
      <c r="B13" s="109"/>
      <c r="D13" s="329"/>
      <c r="E13" s="65" t="s">
        <v>26</v>
      </c>
      <c r="F13" s="266">
        <f>IF(OR(ISERROR(VLOOKUP($D$7&amp;$E13&amp;$D$6,'EP CTYA data'!$A:$AC,'EP CTYA data'!B$3,FALSE)),ISBLANK(VLOOKUP($D$7&amp;$E13&amp;$D$6,'EP CTYA data'!$A:$AC,'EP CTYA data'!B$3,FALSE))),"",VLOOKUP($D$7&amp;$E13&amp;$D$6,'EP CTYA data'!$A:$AC,'EP CTYA data'!B$3,FALSE))</f>
        <v>0.41421568627450983</v>
      </c>
      <c r="G13" s="267"/>
      <c r="H13" s="267">
        <f>IF(OR(ISERROR(VLOOKUP($D$7&amp;$E13&amp;$D$6,'EP CTYA data'!$A:$AC,'EP CTYA data'!C$3,FALSE)),ISBLANK(VLOOKUP($D$7&amp;$E13&amp;$D$6,'EP CTYA data'!$A:$AC,'EP CTYA data'!C$3,FALSE))),"",VLOOKUP($D$7&amp;$E13&amp;$D$6,'EP CTYA data'!$A:$AC,'EP CTYA data'!C$3,FALSE))</f>
        <v>0.15441176470588236</v>
      </c>
      <c r="I13" s="267"/>
      <c r="J13" s="267">
        <f>IF(OR(ISERROR(VLOOKUP($D$7&amp;$E13&amp;$D$6,'EP CTYA data'!$A:$AC,'EP CTYA data'!D$3,FALSE)),ISBLANK(VLOOKUP($D$7&amp;$E13&amp;$D$6,'EP CTYA data'!$A:$AC,'EP CTYA data'!D$3,FALSE))),"",VLOOKUP($D$7&amp;$E13&amp;$D$6,'EP CTYA data'!$A:$AC,'EP CTYA data'!D$3,FALSE))</f>
        <v>2.4509803921568627E-2</v>
      </c>
      <c r="K13" s="267"/>
      <c r="L13" s="267">
        <f>IF(OR(ISERROR(VLOOKUP($D$7&amp;$E13&amp;$D$6,'EP CTYA data'!$A:$AC,'EP CTYA data'!E$3,FALSE)),ISBLANK(VLOOKUP($D$7&amp;$E13&amp;$D$6,'EP CTYA data'!$A:$AC,'EP CTYA data'!E$3,FALSE))),"",VLOOKUP($D$7&amp;$E13&amp;$D$6,'EP CTYA data'!$A:$AC,'EP CTYA data'!E$3,FALSE))</f>
        <v>0.40686274509803921</v>
      </c>
      <c r="M13" s="267"/>
      <c r="N13" s="298">
        <f>SUM(F13,H13,J13,L13)</f>
        <v>1</v>
      </c>
      <c r="O13" s="272">
        <f>IF(ISERROR(VLOOKUP($D$7&amp;$E13&amp;$D$6,'EP CTYA data'!$A:$AC,'EP CTYA data'!G$3,FALSE)),0,VLOOKUP($D$7&amp;$E13&amp;$D$6,'EP CTYA data'!$A:$AC,'EP CTYA data'!G$3,FALSE))</f>
        <v>408</v>
      </c>
      <c r="P13" s="262">
        <f>IF(ISERROR(VLOOKUP($D$7&amp;$E13&amp;$D$6,'EP CTYA data'!$A:$AC,'EP CTYA data'!H$3,FALSE)),0,VLOOKUP($D$7&amp;$E13&amp;$D$6,'EP CTYA data'!$A:$AC,'EP CTYA data'!H$3,FALSE))</f>
        <v>0.52620474301628828</v>
      </c>
    </row>
    <row r="14" spans="2:18" ht="15" customHeight="1" x14ac:dyDescent="0.25">
      <c r="B14" s="109"/>
      <c r="D14" s="329"/>
      <c r="E14" s="10" t="s">
        <v>27</v>
      </c>
      <c r="F14" s="14">
        <f>IF(F13="","",VLOOKUP($D$7&amp;$E13&amp;$D$6,'EP CTYA data'!$A:$AC,'EP CTYA data'!I$3,FALSE))</f>
        <v>0.36699999999999999</v>
      </c>
      <c r="G14" s="15">
        <f>IF(F13="","",VLOOKUP($D$7&amp;$E13&amp;$D$6,'EP CTYA data'!$A:$AC,'EP CTYA data'!J$3,FALSE))</f>
        <v>0.46300000000000002</v>
      </c>
      <c r="H14" s="15">
        <f>IF(H13="","",VLOOKUP($D$7&amp;$E13&amp;$D$6,'EP CTYA data'!$A:$AC,'EP CTYA data'!K$3,FALSE))</f>
        <v>0.123</v>
      </c>
      <c r="I14" s="15">
        <f>IF(H13="","",VLOOKUP($D$7&amp;$E13&amp;$D$6,'EP CTYA data'!$A:$AC,'EP CTYA data'!L$3,FALSE))</f>
        <v>0.193</v>
      </c>
      <c r="J14" s="15">
        <f>IF(J13="","",VLOOKUP($D$7&amp;$E13&amp;$D$6,'EP CTYA data'!$A:$AC,'EP CTYA data'!M$3,FALSE))</f>
        <v>1.2999999999999999E-2</v>
      </c>
      <c r="K14" s="15">
        <f>IF(J13="","",VLOOKUP($D$7&amp;$E13&amp;$D$6,'EP CTYA data'!$A:$AC,'EP CTYA data'!N$3,FALSE))</f>
        <v>4.4999999999999998E-2</v>
      </c>
      <c r="L14" s="15">
        <f>IF(L13="","",VLOOKUP($D$7&amp;$E13&amp;$D$6,'EP CTYA data'!$A:$AC,'EP CTYA data'!O$3,FALSE))</f>
        <v>0.36</v>
      </c>
      <c r="M14" s="15">
        <f>IF(L13="","",VLOOKUP($D$7&amp;$E13&amp;$D$6,'EP CTYA data'!$A:$AC,'EP CTYA data'!P$3,FALSE))</f>
        <v>0.45500000000000002</v>
      </c>
      <c r="N14" s="304"/>
      <c r="O14" s="273"/>
      <c r="P14" s="263"/>
    </row>
    <row r="15" spans="2:18" ht="18.75" customHeight="1" x14ac:dyDescent="0.25">
      <c r="B15" s="109"/>
      <c r="D15" s="329"/>
      <c r="E15" s="32" t="s">
        <v>351</v>
      </c>
      <c r="F15" s="266">
        <f>IF(OR(ISERROR(VLOOKUP($D$7&amp;$E15&amp;$D$6,'EP CTYA data'!$A:$AC,'EP CTYA data'!B$3,FALSE)),ISBLANK(VLOOKUP($D$7&amp;$E15&amp;$D$6,'EP CTYA data'!$A:$AC,'EP CTYA data'!B$3,FALSE))),"",VLOOKUP($D$7&amp;$E15&amp;$D$6,'EP CTYA data'!$A:$AC,'EP CTYA data'!B$3,FALSE))</f>
        <v>0.36094674556213019</v>
      </c>
      <c r="G15" s="267"/>
      <c r="H15" s="267">
        <f>IF(OR(ISERROR(VLOOKUP($D$7&amp;$E15&amp;$D$6,'EP CTYA data'!$A:$AC,'EP CTYA data'!C$3,FALSE)),ISBLANK(VLOOKUP($D$7&amp;$E15&amp;$D$6,'EP CTYA data'!$A:$AC,'EP CTYA data'!C$3,FALSE))),"",VLOOKUP($D$7&amp;$E15&amp;$D$6,'EP CTYA data'!$A:$AC,'EP CTYA data'!C$3,FALSE))</f>
        <v>0.24852071005917159</v>
      </c>
      <c r="I15" s="267"/>
      <c r="J15" s="267">
        <f>IF(OR(ISERROR(VLOOKUP($D$7&amp;$E15&amp;$D$6,'EP CTYA data'!$A:$AC,'EP CTYA data'!D$3,FALSE)),ISBLANK(VLOOKUP($D$7&amp;$E15&amp;$D$6,'EP CTYA data'!$A:$AC,'EP CTYA data'!D$3,FALSE))),"",VLOOKUP($D$7&amp;$E15&amp;$D$6,'EP CTYA data'!$A:$AC,'EP CTYA data'!D$3,FALSE))</f>
        <v>2.0710059171597635E-2</v>
      </c>
      <c r="K15" s="267"/>
      <c r="L15" s="267">
        <f>IF(OR(ISERROR(VLOOKUP($D$7&amp;$E15&amp;$D$6,'EP CTYA data'!$A:$AC,'EP CTYA data'!E$3,FALSE)),ISBLANK(VLOOKUP($D$7&amp;$E15&amp;$D$6,'EP CTYA data'!$A:$AC,'EP CTYA data'!E$3,FALSE))),"",VLOOKUP($D$7&amp;$E15&amp;$D$6,'EP CTYA data'!$A:$AC,'EP CTYA data'!E$3,FALSE))</f>
        <v>0.36982248520710059</v>
      </c>
      <c r="M15" s="267"/>
      <c r="N15" s="298">
        <f>SUM(F15,H15,J15,L15)</f>
        <v>1</v>
      </c>
      <c r="O15" s="272">
        <f>IF(ISERROR(VLOOKUP($D$7&amp;$E15&amp;$D$6,'EP CTYA data'!$A:$AC,'EP CTYA data'!G$3,FALSE)),0,VLOOKUP($D$7&amp;$E15&amp;$D$6,'EP CTYA data'!$A:$AC,'EP CTYA data'!G$3,FALSE))</f>
        <v>338</v>
      </c>
      <c r="P15" s="262">
        <f>IF(ISERROR(VLOOKUP($D$7&amp;$E15&amp;$D$6,'EP CTYA data'!$A:$AC,'EP CTYA data'!H$3,FALSE)),0,VLOOKUP($D$7&amp;$E15&amp;$D$6,'EP CTYA data'!$A:$AC,'EP CTYA data'!H$3,FALSE))</f>
        <v>0.52620474301628828</v>
      </c>
    </row>
    <row r="16" spans="2:18" ht="15" customHeight="1" x14ac:dyDescent="0.25">
      <c r="B16" s="109"/>
      <c r="D16" s="329"/>
      <c r="E16" s="10" t="s">
        <v>27</v>
      </c>
      <c r="F16" s="14">
        <f>IF(F15="","",VLOOKUP($D$7&amp;$E15&amp;$D$6,'EP CTYA data'!$A:$AC,'EP CTYA data'!I$3,FALSE))</f>
        <v>0.312</v>
      </c>
      <c r="G16" s="15">
        <f>IF(F15="","",VLOOKUP($D$7&amp;$E15&amp;$D$6,'EP CTYA data'!$A:$AC,'EP CTYA data'!J$3,FALSE))</f>
        <v>0.41299999999999998</v>
      </c>
      <c r="H16" s="15">
        <f>IF(H15="","",VLOOKUP($D$7&amp;$E15&amp;$D$6,'EP CTYA data'!$A:$AC,'EP CTYA data'!K$3,FALSE))</f>
        <v>0.20499999999999999</v>
      </c>
      <c r="I16" s="15">
        <f>IF(H15="","",VLOOKUP($D$7&amp;$E15&amp;$D$6,'EP CTYA data'!$A:$AC,'EP CTYA data'!L$3,FALSE))</f>
        <v>0.29699999999999999</v>
      </c>
      <c r="J16" s="15">
        <f>IF(J15="","",VLOOKUP($D$7&amp;$E15&amp;$D$6,'EP CTYA data'!$A:$AC,'EP CTYA data'!M$3,FALSE))</f>
        <v>0.01</v>
      </c>
      <c r="K16" s="15">
        <f>IF(J15="","",VLOOKUP($D$7&amp;$E15&amp;$D$6,'EP CTYA data'!$A:$AC,'EP CTYA data'!N$3,FALSE))</f>
        <v>4.2000000000000003E-2</v>
      </c>
      <c r="L16" s="15">
        <f>IF(L15="","",VLOOKUP($D$7&amp;$E15&amp;$D$6,'EP CTYA data'!$A:$AC,'EP CTYA data'!O$3,FALSE))</f>
        <v>0.32</v>
      </c>
      <c r="M16" s="15">
        <f>IF(L15="","",VLOOKUP($D$7&amp;$E15&amp;$D$6,'EP CTYA data'!$A:$AC,'EP CTYA data'!P$3,FALSE))</f>
        <v>0.42199999999999999</v>
      </c>
      <c r="N16" s="304"/>
      <c r="O16" s="273"/>
      <c r="P16" s="263"/>
    </row>
    <row r="17" spans="2:17" ht="18.75" customHeight="1" x14ac:dyDescent="0.25">
      <c r="B17" s="109"/>
      <c r="D17" s="329"/>
      <c r="E17" s="65" t="s">
        <v>101</v>
      </c>
      <c r="F17" s="266">
        <f>IF(OR(ISERROR(VLOOKUP($D$7&amp;$E17&amp;$D$6,'EP CTYA data'!$A:$AC,'EP CTYA data'!B$3,FALSE)),ISBLANK(VLOOKUP($D$7&amp;$E17&amp;$D$6,'EP CTYA data'!$A:$AC,'EP CTYA data'!B$3,FALSE))),"",VLOOKUP($D$7&amp;$E17&amp;$D$6,'EP CTYA data'!$A:$AC,'EP CTYA data'!B$3,FALSE))</f>
        <v>0.40050377833753148</v>
      </c>
      <c r="G17" s="267"/>
      <c r="H17" s="267">
        <f>IF(OR(ISERROR(VLOOKUP($D$7&amp;$E17&amp;$D$6,'EP CTYA data'!$A:$AC,'EP CTYA data'!C$3,FALSE)),ISBLANK(VLOOKUP($D$7&amp;$E17&amp;$D$6,'EP CTYA data'!$A:$AC,'EP CTYA data'!C$3,FALSE))),"",VLOOKUP($D$7&amp;$E17&amp;$D$6,'EP CTYA data'!$A:$AC,'EP CTYA data'!C$3,FALSE))</f>
        <v>0.26196473551637278</v>
      </c>
      <c r="I17" s="267"/>
      <c r="J17" s="267">
        <f>IF(OR(ISERROR(VLOOKUP($D$7&amp;$E17&amp;$D$6,'EP CTYA data'!$A:$AC,'EP CTYA data'!D$3,FALSE)),ISBLANK(VLOOKUP($D$7&amp;$E17&amp;$D$6,'EP CTYA data'!$A:$AC,'EP CTYA data'!D$3,FALSE))),"",VLOOKUP($D$7&amp;$E17&amp;$D$6,'EP CTYA data'!$A:$AC,'EP CTYA data'!D$3,FALSE))</f>
        <v>4.2821158690176324E-2</v>
      </c>
      <c r="K17" s="267"/>
      <c r="L17" s="267">
        <f>IF(OR(ISERROR(VLOOKUP($D$7&amp;$E17&amp;$D$6,'EP CTYA data'!$A:$AC,'EP CTYA data'!E$3,FALSE)),ISBLANK(VLOOKUP($D$7&amp;$E17&amp;$D$6,'EP CTYA data'!$A:$AC,'EP CTYA data'!E$3,FALSE))),"",VLOOKUP($D$7&amp;$E17&amp;$D$6,'EP CTYA data'!$A:$AC,'EP CTYA data'!E$3,FALSE))</f>
        <v>0.29471032745591941</v>
      </c>
      <c r="M17" s="267"/>
      <c r="N17" s="298">
        <f>SUM(F17,H17,J17,L17)</f>
        <v>1</v>
      </c>
      <c r="O17" s="272">
        <f>IF(ISERROR(VLOOKUP($D$7&amp;$E17&amp;$D$6,'EP CTYA data'!$A:$AC,'EP CTYA data'!G$3,FALSE)),0,VLOOKUP($D$7&amp;$E17&amp;$D$6,'EP CTYA data'!$A:$AC,'EP CTYA data'!G$3,FALSE))</f>
        <v>397</v>
      </c>
      <c r="P17" s="262">
        <f>IF(ISERROR(VLOOKUP($D$7&amp;$E17&amp;$D$6,'EP CTYA data'!$A:$AC,'EP CTYA data'!H$3,FALSE)),0,VLOOKUP($D$7&amp;$E17&amp;$D$6,'EP CTYA data'!$A:$AC,'EP CTYA data'!H$3,FALSE))</f>
        <v>0.52620474301628828</v>
      </c>
    </row>
    <row r="18" spans="2:17" x14ac:dyDescent="0.25">
      <c r="B18" s="109"/>
      <c r="D18" s="329"/>
      <c r="E18" s="10" t="s">
        <v>27</v>
      </c>
      <c r="F18" s="14">
        <f>IF(F17="","",VLOOKUP($D$7&amp;$E17&amp;$D$6,'EP CTYA data'!$A:$AC,'EP CTYA data'!I$3,FALSE))</f>
        <v>0.35299999999999998</v>
      </c>
      <c r="G18" s="15">
        <f>IF(F17="","",VLOOKUP($D$7&amp;$E17&amp;$D$6,'EP CTYA data'!$A:$AC,'EP CTYA data'!J$3,FALSE))</f>
        <v>0.44900000000000001</v>
      </c>
      <c r="H18" s="15">
        <f>IF(H17="","",VLOOKUP($D$7&amp;$E17&amp;$D$6,'EP CTYA data'!$A:$AC,'EP CTYA data'!K$3,FALSE))</f>
        <v>0.221</v>
      </c>
      <c r="I18" s="15">
        <f>IF(H17="","",VLOOKUP($D$7&amp;$E17&amp;$D$6,'EP CTYA data'!$A:$AC,'EP CTYA data'!L$3,FALSE))</f>
        <v>0.307</v>
      </c>
      <c r="J18" s="15">
        <f>IF(J17="","",VLOOKUP($D$7&amp;$E17&amp;$D$6,'EP CTYA data'!$A:$AC,'EP CTYA data'!M$3,FALSE))</f>
        <v>2.7E-2</v>
      </c>
      <c r="K18" s="15">
        <f>IF(J17="","",VLOOKUP($D$7&amp;$E17&amp;$D$6,'EP CTYA data'!$A:$AC,'EP CTYA data'!N$3,FALSE))</f>
        <v>6.8000000000000005E-2</v>
      </c>
      <c r="L18" s="15">
        <f>IF(L17="","",VLOOKUP($D$7&amp;$E17&amp;$D$6,'EP CTYA data'!$A:$AC,'EP CTYA data'!O$3,FALSE))</f>
        <v>0.252</v>
      </c>
      <c r="M18" s="15">
        <f>IF(L17="","",VLOOKUP($D$7&amp;$E17&amp;$D$6,'EP CTYA data'!$A:$AC,'EP CTYA data'!P$3,FALSE))</f>
        <v>0.34100000000000003</v>
      </c>
      <c r="N18" s="304"/>
      <c r="O18" s="273"/>
      <c r="P18" s="263"/>
      <c r="Q18" s="20"/>
    </row>
    <row r="19" spans="2:17" ht="18.75" customHeight="1" x14ac:dyDescent="0.25">
      <c r="B19" s="109"/>
      <c r="D19" s="329"/>
      <c r="E19" s="65" t="s">
        <v>108</v>
      </c>
      <c r="F19" s="266">
        <f>IF(OR(ISERROR(VLOOKUP($D$7&amp;$E19&amp;$D$6,'EP CTYA data'!$A:$AC,'EP CTYA data'!B$3,FALSE)),ISBLANK(VLOOKUP($D$7&amp;$E19&amp;$D$6,'EP CTYA data'!$A:$AC,'EP CTYA data'!B$3,FALSE))),"",VLOOKUP($D$7&amp;$E19&amp;$D$6,'EP CTYA data'!$A:$AC,'EP CTYA data'!B$3,FALSE))</f>
        <v>0.37089201877934275</v>
      </c>
      <c r="G19" s="267"/>
      <c r="H19" s="267">
        <f>IF(OR(ISERROR(VLOOKUP($D$7&amp;$E19&amp;$D$6,'EP CTYA data'!$A:$AC,'EP CTYA data'!C$3,FALSE)),ISBLANK(VLOOKUP($D$7&amp;$E19&amp;$D$6,'EP CTYA data'!$A:$AC,'EP CTYA data'!C$3,FALSE))),"",VLOOKUP($D$7&amp;$E19&amp;$D$6,'EP CTYA data'!$A:$AC,'EP CTYA data'!C$3,FALSE))</f>
        <v>0.14553990610328638</v>
      </c>
      <c r="I19" s="267"/>
      <c r="J19" s="267">
        <f>IF(OR(ISERROR(VLOOKUP($D$7&amp;$E19&amp;$D$6,'EP CTYA data'!$A:$AC,'EP CTYA data'!D$3,FALSE)),ISBLANK(VLOOKUP($D$7&amp;$E19&amp;$D$6,'EP CTYA data'!$A:$AC,'EP CTYA data'!D$3,FALSE))),"",VLOOKUP($D$7&amp;$E19&amp;$D$6,'EP CTYA data'!$A:$AC,'EP CTYA data'!D$3,FALSE))</f>
        <v>2.3474178403755867E-2</v>
      </c>
      <c r="K19" s="267"/>
      <c r="L19" s="267">
        <f>IF(OR(ISERROR(VLOOKUP($D$7&amp;$E19&amp;$D$6,'EP CTYA data'!$A:$AC,'EP CTYA data'!E$3,FALSE)),ISBLANK(VLOOKUP($D$7&amp;$E19&amp;$D$6,'EP CTYA data'!$A:$AC,'EP CTYA data'!E$3,FALSE))),"",VLOOKUP($D$7&amp;$E19&amp;$D$6,'EP CTYA data'!$A:$AC,'EP CTYA data'!E$3,FALSE))</f>
        <v>0.460093896713615</v>
      </c>
      <c r="M19" s="267"/>
      <c r="N19" s="298">
        <f>SUM(F19,H19,J19,L19)</f>
        <v>1</v>
      </c>
      <c r="O19" s="272">
        <f>IF(ISERROR(VLOOKUP($D$7&amp;$E19&amp;$D$6,'EP CTYA data'!$A:$AC,'EP CTYA data'!G$3,FALSE)),0,VLOOKUP($D$7&amp;$E19&amp;$D$6,'EP CTYA data'!$A:$AC,'EP CTYA data'!G$3,FALSE))</f>
        <v>213</v>
      </c>
      <c r="P19" s="262">
        <f>IF(ISERROR(VLOOKUP($D$7&amp;$E19&amp;$D$6,'EP CTYA data'!$A:$AC,'EP CTYA data'!H$3,FALSE)),0,VLOOKUP($D$7&amp;$E19&amp;$D$6,'EP CTYA data'!$A:$AC,'EP CTYA data'!H$3,FALSE))</f>
        <v>0.52620474301628828</v>
      </c>
    </row>
    <row r="20" spans="2:17" x14ac:dyDescent="0.25">
      <c r="B20" s="109"/>
      <c r="D20" s="329"/>
      <c r="E20" s="10" t="s">
        <v>27</v>
      </c>
      <c r="F20" s="14">
        <f>IF(F19="","",VLOOKUP($D$7&amp;$E19&amp;$D$6,'EP CTYA data'!$A:$AC,'EP CTYA data'!I$3,FALSE))</f>
        <v>0.309</v>
      </c>
      <c r="G20" s="15">
        <f>IF(F19="","",VLOOKUP($D$7&amp;$E19&amp;$D$6,'EP CTYA data'!$A:$AC,'EP CTYA data'!J$3,FALSE))</f>
        <v>0.438</v>
      </c>
      <c r="H20" s="15">
        <f>IF(H19="","",VLOOKUP($D$7&amp;$E19&amp;$D$6,'EP CTYA data'!$A:$AC,'EP CTYA data'!K$3,FALSE))</f>
        <v>0.104</v>
      </c>
      <c r="I20" s="15">
        <f>IF(H19="","",VLOOKUP($D$7&amp;$E19&amp;$D$6,'EP CTYA data'!$A:$AC,'EP CTYA data'!L$3,FALSE))</f>
        <v>0.19900000000000001</v>
      </c>
      <c r="J20" s="15">
        <f>IF(J19="","",VLOOKUP($D$7&amp;$E19&amp;$D$6,'EP CTYA data'!$A:$AC,'EP CTYA data'!M$3,FALSE))</f>
        <v>0.01</v>
      </c>
      <c r="K20" s="15">
        <f>IF(J19="","",VLOOKUP($D$7&amp;$E19&amp;$D$6,'EP CTYA data'!$A:$AC,'EP CTYA data'!N$3,FALSE))</f>
        <v>5.3999999999999999E-2</v>
      </c>
      <c r="L20" s="15">
        <f>IF(L19="","",VLOOKUP($D$7&amp;$E19&amp;$D$6,'EP CTYA data'!$A:$AC,'EP CTYA data'!O$3,FALSE))</f>
        <v>0.39400000000000002</v>
      </c>
      <c r="M20" s="15">
        <f>IF(L19="","",VLOOKUP($D$7&amp;$E19&amp;$D$6,'EP CTYA data'!$A:$AC,'EP CTYA data'!P$3,FALSE))</f>
        <v>0.52700000000000002</v>
      </c>
      <c r="N20" s="304"/>
      <c r="O20" s="273"/>
      <c r="P20" s="263"/>
    </row>
    <row r="21" spans="2:17" ht="18.75" customHeight="1" x14ac:dyDescent="0.25">
      <c r="B21" s="109"/>
      <c r="D21" s="329"/>
      <c r="E21" s="65" t="s">
        <v>107</v>
      </c>
      <c r="F21" s="266">
        <f>IF(OR(ISERROR(VLOOKUP($D$7&amp;$E21&amp;$D$6,'EP CTYA data'!$A:$AC,'EP CTYA data'!B$3,FALSE)),ISBLANK(VLOOKUP($D$7&amp;$E21&amp;$D$6,'EP CTYA data'!$A:$AC,'EP CTYA data'!B$3,FALSE))),"",VLOOKUP($D$7&amp;$E21&amp;$D$6,'EP CTYA data'!$A:$AC,'EP CTYA data'!B$3,FALSE))</f>
        <v>0.30344827586206896</v>
      </c>
      <c r="G21" s="267"/>
      <c r="H21" s="267">
        <f>IF(OR(ISERROR(VLOOKUP($D$7&amp;$E21&amp;$D$6,'EP CTYA data'!$A:$AC,'EP CTYA data'!C$3,FALSE)),ISBLANK(VLOOKUP($D$7&amp;$E21&amp;$D$6,'EP CTYA data'!$A:$AC,'EP CTYA data'!C$3,FALSE))),"",VLOOKUP($D$7&amp;$E21&amp;$D$6,'EP CTYA data'!$A:$AC,'EP CTYA data'!C$3,FALSE))</f>
        <v>8.9655172413793102E-2</v>
      </c>
      <c r="I21" s="267"/>
      <c r="J21" s="267">
        <f>IF(OR(ISERROR(VLOOKUP($D$7&amp;$E21&amp;$D$6,'EP CTYA data'!$A:$AC,'EP CTYA data'!D$3,FALSE)),ISBLANK(VLOOKUP($D$7&amp;$E21&amp;$D$6,'EP CTYA data'!$A:$AC,'EP CTYA data'!D$3,FALSE))),"",VLOOKUP($D$7&amp;$E21&amp;$D$6,'EP CTYA data'!$A:$AC,'EP CTYA data'!D$3,FALSE))</f>
        <v>6.2068965517241378E-2</v>
      </c>
      <c r="K21" s="267"/>
      <c r="L21" s="267">
        <f>IF(OR(ISERROR(VLOOKUP($D$7&amp;$E21&amp;$D$6,'EP CTYA data'!$A:$AC,'EP CTYA data'!E$3,FALSE)),ISBLANK(VLOOKUP($D$7&amp;$E21&amp;$D$6,'EP CTYA data'!$A:$AC,'EP CTYA data'!E$3,FALSE))),"",VLOOKUP($D$7&amp;$E21&amp;$D$6,'EP CTYA data'!$A:$AC,'EP CTYA data'!E$3,FALSE))</f>
        <v>0.54482758620689653</v>
      </c>
      <c r="M21" s="267"/>
      <c r="N21" s="298">
        <f>SUM(F21,H21,J21,L21)</f>
        <v>1</v>
      </c>
      <c r="O21" s="272">
        <f>IF(ISERROR(VLOOKUP($D$7&amp;$E21&amp;$D$6,'EP CTYA data'!$A:$AC,'EP CTYA data'!G$3,FALSE)),0,VLOOKUP($D$7&amp;$E21&amp;$D$6,'EP CTYA data'!$A:$AC,'EP CTYA data'!G$3,FALSE))</f>
        <v>145</v>
      </c>
      <c r="P21" s="264">
        <f>IF(ISERROR(VLOOKUP($D$7&amp;$E21&amp;$D$6,'EP CTYA data'!$A:$AC,'EP CTYA data'!H$3,FALSE)),0,VLOOKUP($D$7&amp;$E21&amp;$D$6,'EP CTYA data'!$A:$AC,'EP CTYA data'!H$3,FALSE))</f>
        <v>0.52620474301628828</v>
      </c>
    </row>
    <row r="22" spans="2:17" ht="15.75" customHeight="1" thickBot="1" x14ac:dyDescent="0.3">
      <c r="B22" s="109"/>
      <c r="D22" s="330"/>
      <c r="E22" s="10" t="s">
        <v>27</v>
      </c>
      <c r="F22" s="14">
        <f>IF(F21="","",VLOOKUP($D$7&amp;$E21&amp;$D$6,'EP CTYA data'!$A:$AC,'EP CTYA data'!I$3,FALSE))</f>
        <v>0.23400000000000001</v>
      </c>
      <c r="G22" s="15">
        <f>IF(F21="","",VLOOKUP($D$7&amp;$E21&amp;$D$6,'EP CTYA data'!$A:$AC,'EP CTYA data'!J$3,FALSE))</f>
        <v>0.38300000000000001</v>
      </c>
      <c r="H22" s="15">
        <f>IF(H21="","",VLOOKUP($D$7&amp;$E21&amp;$D$6,'EP CTYA data'!$A:$AC,'EP CTYA data'!K$3,FALSE))</f>
        <v>5.2999999999999999E-2</v>
      </c>
      <c r="I22" s="15">
        <f>IF(H21="","",VLOOKUP($D$7&amp;$E21&amp;$D$6,'EP CTYA data'!$A:$AC,'EP CTYA data'!L$3,FALSE))</f>
        <v>0.14699999999999999</v>
      </c>
      <c r="J22" s="15">
        <f>IF(J21="","",VLOOKUP($D$7&amp;$E21&amp;$D$6,'EP CTYA data'!$A:$AC,'EP CTYA data'!M$3,FALSE))</f>
        <v>3.3000000000000002E-2</v>
      </c>
      <c r="K22" s="15">
        <f>IF(J21="","",VLOOKUP($D$7&amp;$E21&amp;$D$6,'EP CTYA data'!$A:$AC,'EP CTYA data'!N$3,FALSE))</f>
        <v>0.114</v>
      </c>
      <c r="L22" s="15">
        <f>IF(L21="","",VLOOKUP($D$7&amp;$E21&amp;$D$6,'EP CTYA data'!$A:$AC,'EP CTYA data'!O$3,FALSE))</f>
        <v>0.46400000000000002</v>
      </c>
      <c r="M22" s="15">
        <f>IF(L21="","",VLOOKUP($D$7&amp;$E21&amp;$D$6,'EP CTYA data'!$A:$AC,'EP CTYA data'!P$3,FALSE))</f>
        <v>0.624</v>
      </c>
      <c r="N22" s="304"/>
      <c r="O22" s="273"/>
      <c r="P22" s="265"/>
    </row>
    <row r="23" spans="2:17" ht="15.75" x14ac:dyDescent="0.25">
      <c r="B23" s="109"/>
      <c r="D23" s="322" t="s">
        <v>85</v>
      </c>
      <c r="E23" s="30" t="s">
        <v>141</v>
      </c>
      <c r="F23" s="291">
        <f>IF(OR(ISERROR(VLOOKUP($D$23&amp;$E23&amp;$D$6,'EP CTYA data'!$A:$AC,'EP CTYA data'!B$3,FALSE)),ISBLANK(VLOOKUP($D$23&amp;$E23&amp;$D$6,'EP CTYA data'!$A:$AC,'EP CTYA data'!B$3,FALSE))),"",VLOOKUP($D$23&amp;$E23&amp;$D$6,'EP CTYA data'!$A:$AC,'EP CTYA data'!B$3,FALSE))</f>
        <v>0.50665024630541877</v>
      </c>
      <c r="G23" s="290"/>
      <c r="H23" s="290">
        <f>IF(OR(ISERROR(VLOOKUP($D$23&amp;$E23&amp;$D$6,'EP CTYA data'!$A:$AC,'EP CTYA data'!C$3,FALSE)),ISBLANK(VLOOKUP($D$23&amp;$E23&amp;$D$6,'EP CTYA data'!$A:$AC,'EP CTYA data'!C$3,FALSE))),"",VLOOKUP($D$23&amp;$E23&amp;$D$6,'EP CTYA data'!$A:$AC,'EP CTYA data'!C$3,FALSE))</f>
        <v>0.20591133004926107</v>
      </c>
      <c r="I23" s="290"/>
      <c r="J23" s="290">
        <f>IF(OR(ISERROR(VLOOKUP($D$23&amp;$E23&amp;$D$6,'EP CTYA data'!$A:$AC,'EP CTYA data'!D$3,FALSE)),ISBLANK(VLOOKUP($D$23&amp;$E23&amp;$D$6,'EP CTYA data'!$A:$AC,'EP CTYA data'!D$3,FALSE))),"",VLOOKUP($D$23&amp;$E23&amp;$D$6,'EP CTYA data'!$A:$AC,'EP CTYA data'!D$3,FALSE))</f>
        <v>4.6798029556650245E-2</v>
      </c>
      <c r="K23" s="290"/>
      <c r="L23" s="290">
        <f>IF(OR(ISERROR(VLOOKUP($D$23&amp;$E23&amp;$D$6,'EP CTYA data'!$A:$AC,'EP CTYA data'!E$3,FALSE)),ISBLANK(VLOOKUP($D$23&amp;$E23&amp;$D$6,'EP CTYA data'!$A:$AC,'EP CTYA data'!E$3,FALSE))),"",VLOOKUP($D$23&amp;$E23&amp;$D$6,'EP CTYA data'!$A:$AC,'EP CTYA data'!E$3,FALSE))</f>
        <v>0.24064039408866994</v>
      </c>
      <c r="M23" s="290"/>
      <c r="N23" s="307">
        <f>SUM(F23,H23,J23,L23)</f>
        <v>1</v>
      </c>
      <c r="O23" s="289">
        <f>IF(ISERROR(VLOOKUP($D$23&amp;$E23&amp;$D$6,'EP CTYA data'!$A:$AC,'EP CTYA data'!G$3,FALSE)),0,VLOOKUP($D$23&amp;$E23&amp;$D$6,'EP CTYA data'!$A:$AC,'EP CTYA data'!G$3,FALSE))</f>
        <v>4060</v>
      </c>
      <c r="P23" s="283">
        <f>IF(ISERROR(VLOOKUP($D$23&amp;$E23&amp;$D$6,'EP CTYA data'!$A:$AC,'EP CTYA data'!H$3,FALSE)),0,VLOOKUP($D$23&amp;$E23&amp;$D$6,'EP CTYA data'!$A:$AC,'EP CTYA data'!H$3,FALSE))</f>
        <v>0.25709219858156029</v>
      </c>
    </row>
    <row r="24" spans="2:17" x14ac:dyDescent="0.25">
      <c r="B24" s="109"/>
      <c r="D24" s="323"/>
      <c r="E24" s="10" t="s">
        <v>27</v>
      </c>
      <c r="F24" s="14">
        <f>IF(F23="","",VLOOKUP($D$23&amp;$E23&amp;$D$6,'EP CTYA data'!$A:$AC,'EP CTYA data'!I$3,FALSE))</f>
        <v>0.49099999999999999</v>
      </c>
      <c r="G24" s="15">
        <f>IF(F23="","",VLOOKUP($D$23&amp;$E23&amp;$D$6,'EP CTYA data'!$A:$AC,'EP CTYA data'!J$3,FALSE))</f>
        <v>0.52200000000000002</v>
      </c>
      <c r="H24" s="15">
        <f>IF(H23="","",VLOOKUP($D$23&amp;$E23&amp;$D$6,'EP CTYA data'!$A:$AC,'EP CTYA data'!K$3,FALSE))</f>
        <v>0.19400000000000001</v>
      </c>
      <c r="I24" s="15">
        <f>IF(H23="","",VLOOKUP($D$23&amp;$E23&amp;$D$6,'EP CTYA data'!$A:$AC,'EP CTYA data'!L$3,FALSE))</f>
        <v>0.219</v>
      </c>
      <c r="J24" s="15">
        <f>IF(J23="","",VLOOKUP($D$23&amp;$E23&amp;$D$6,'EP CTYA data'!$A:$AC,'EP CTYA data'!M$3,FALSE))</f>
        <v>4.1000000000000002E-2</v>
      </c>
      <c r="K24" s="15">
        <f>IF(J23="","",VLOOKUP($D$23&amp;$E23&amp;$D$6,'EP CTYA data'!$A:$AC,'EP CTYA data'!N$3,FALSE))</f>
        <v>5.3999999999999999E-2</v>
      </c>
      <c r="L24" s="15">
        <f>IF(L23="","",VLOOKUP($D$23&amp;$E23&amp;$D$6,'EP CTYA data'!$A:$AC,'EP CTYA data'!O$3,FALSE))</f>
        <v>0.22800000000000001</v>
      </c>
      <c r="M24" s="15">
        <f>IF(L23="","",VLOOKUP($D$23&amp;$E23&amp;$D$6,'EP CTYA data'!$A:$AC,'EP CTYA data'!P$3,FALSE))</f>
        <v>0.254</v>
      </c>
      <c r="N24" s="304"/>
      <c r="O24" s="273"/>
      <c r="P24" s="263"/>
    </row>
    <row r="25" spans="2:17" ht="18.75" customHeight="1" x14ac:dyDescent="0.25">
      <c r="B25" s="109"/>
      <c r="D25" s="323"/>
      <c r="E25" s="32" t="s">
        <v>335</v>
      </c>
      <c r="F25" s="266">
        <f>IF(OR(ISERROR(VLOOKUP($D$23&amp;$E25&amp;$D$6,'EP CTYA data'!$A:$AC,'EP CTYA data'!B$3,FALSE)),ISBLANK(VLOOKUP($D$23&amp;$E25&amp;$D$6,'EP CTYA data'!$A:$AC,'EP CTYA data'!B$3,FALSE))),"",VLOOKUP($D$23&amp;$E25&amp;$D$6,'EP CTYA data'!$A:$AC,'EP CTYA data'!B$3,FALSE))</f>
        <v>0.49924585218702866</v>
      </c>
      <c r="G25" s="267"/>
      <c r="H25" s="267">
        <f>IF(OR(ISERROR(VLOOKUP($D$23&amp;$E25&amp;$D$6,'EP CTYA data'!$A:$AC,'EP CTYA data'!C$3,FALSE)),ISBLANK(VLOOKUP($D$23&amp;$E25&amp;$D$6,'EP CTYA data'!$A:$AC,'EP CTYA data'!C$3,FALSE))),"",VLOOKUP($D$23&amp;$E25&amp;$D$6,'EP CTYA data'!$A:$AC,'EP CTYA data'!C$3,FALSE))</f>
        <v>0.14027149321266968</v>
      </c>
      <c r="I25" s="267"/>
      <c r="J25" s="267">
        <f>IF(OR(ISERROR(VLOOKUP($D$23&amp;$E25&amp;$D$6,'EP CTYA data'!$A:$AC,'EP CTYA data'!D$3,FALSE)),ISBLANK(VLOOKUP($D$23&amp;$E25&amp;$D$6,'EP CTYA data'!$A:$AC,'EP CTYA data'!D$3,FALSE))),"",VLOOKUP($D$23&amp;$E25&amp;$D$6,'EP CTYA data'!$A:$AC,'EP CTYA data'!D$3,FALSE))</f>
        <v>2.8657616892911009E-2</v>
      </c>
      <c r="K25" s="267"/>
      <c r="L25" s="267">
        <f>IF(OR(ISERROR(VLOOKUP($D$23&amp;$E25&amp;$D$6,'EP CTYA data'!$A:$AC,'EP CTYA data'!E$3,FALSE)),ISBLANK(VLOOKUP($D$23&amp;$E25&amp;$D$6,'EP CTYA data'!$A:$AC,'EP CTYA data'!E$3,FALSE))),"",VLOOKUP($D$23&amp;$E25&amp;$D$6,'EP CTYA data'!$A:$AC,'EP CTYA data'!E$3,FALSE))</f>
        <v>0.33182503770739064</v>
      </c>
      <c r="M25" s="267"/>
      <c r="N25" s="298">
        <f>SUM(F25,H25,J25,L25)</f>
        <v>1</v>
      </c>
      <c r="O25" s="272">
        <f>IF(ISERROR(VLOOKUP($D$23&amp;$E25&amp;$D$6,'EP CTYA data'!$A:$AC,'EP CTYA data'!G$3,FALSE)),0,VLOOKUP($D$23&amp;$E25&amp;$D$6,'EP CTYA data'!$A:$AC,'EP CTYA data'!G$3,FALSE))</f>
        <v>663</v>
      </c>
      <c r="P25" s="262">
        <f>IF(ISERROR(VLOOKUP($D$23&amp;$E25&amp;$D$6,'EP CTYA data'!$A:$AC,'EP CTYA data'!H$3,FALSE)),0,VLOOKUP($D$23&amp;$E25&amp;$D$6,'EP CTYA data'!$A:$AC,'EP CTYA data'!H$3,FALSE))</f>
        <v>0.45225102319236016</v>
      </c>
    </row>
    <row r="26" spans="2:17" x14ac:dyDescent="0.25">
      <c r="B26" s="109"/>
      <c r="D26" s="323"/>
      <c r="E26" s="133" t="s">
        <v>27</v>
      </c>
      <c r="F26" s="14">
        <f>IF(F25="","",VLOOKUP($D$23&amp;$E25&amp;$D$6,'EP CTYA data'!$A:$AC,'EP CTYA data'!I$3,FALSE))</f>
        <v>0.46100000000000002</v>
      </c>
      <c r="G26" s="15">
        <f>IF(F25="","",VLOOKUP($D$23&amp;$E25&amp;$D$6,'EP CTYA data'!$A:$AC,'EP CTYA data'!J$3,FALSE))</f>
        <v>0.53700000000000003</v>
      </c>
      <c r="H26" s="15">
        <f>IF(H25="","",VLOOKUP($D$23&amp;$E25&amp;$D$6,'EP CTYA data'!$A:$AC,'EP CTYA data'!K$3,FALSE))</f>
        <v>0.11600000000000001</v>
      </c>
      <c r="I26" s="15">
        <f>IF(H25="","",VLOOKUP($D$23&amp;$E25&amp;$D$6,'EP CTYA data'!$A:$AC,'EP CTYA data'!L$3,FALSE))</f>
        <v>0.16900000000000001</v>
      </c>
      <c r="J26" s="15">
        <f>IF(J25="","",VLOOKUP($D$23&amp;$E25&amp;$D$6,'EP CTYA data'!$A:$AC,'EP CTYA data'!M$3,FALSE))</f>
        <v>1.7999999999999999E-2</v>
      </c>
      <c r="K26" s="15">
        <f>IF(J25="","",VLOOKUP($D$23&amp;$E25&amp;$D$6,'EP CTYA data'!$A:$AC,'EP CTYA data'!N$3,FALSE))</f>
        <v>4.3999999999999997E-2</v>
      </c>
      <c r="L26" s="15">
        <f>IF(L25="","",VLOOKUP($D$23&amp;$E25&amp;$D$6,'EP CTYA data'!$A:$AC,'EP CTYA data'!O$3,FALSE))</f>
        <v>0.29699999999999999</v>
      </c>
      <c r="M26" s="15">
        <f>IF(L25="","",VLOOKUP($D$23&amp;$E25&amp;$D$6,'EP CTYA data'!$A:$AC,'EP CTYA data'!P$3,FALSE))</f>
        <v>0.36899999999999999</v>
      </c>
      <c r="N26" s="304"/>
      <c r="O26" s="273"/>
      <c r="P26" s="263"/>
    </row>
    <row r="27" spans="2:17" ht="18.75" customHeight="1" x14ac:dyDescent="0.25">
      <c r="B27" s="109"/>
      <c r="D27" s="323"/>
      <c r="E27" s="65" t="s">
        <v>92</v>
      </c>
      <c r="F27" s="266">
        <f>IF(OR(ISERROR(VLOOKUP($D$23&amp;$E27&amp;$D$6,'EP CTYA data'!$A:$AC,'EP CTYA data'!B$3,FALSE)),ISBLANK(VLOOKUP($D$23&amp;$E27&amp;$D$6,'EP CTYA data'!$A:$AC,'EP CTYA data'!B$3,FALSE))),"",VLOOKUP($D$23&amp;$E27&amp;$D$6,'EP CTYA data'!$A:$AC,'EP CTYA data'!B$3,FALSE))</f>
        <v>0.52061855670103097</v>
      </c>
      <c r="G27" s="267"/>
      <c r="H27" s="267">
        <f>IF(OR(ISERROR(VLOOKUP($D$23&amp;$E27&amp;$D$6,'EP CTYA data'!$A:$AC,'EP CTYA data'!C$3,FALSE)),ISBLANK(VLOOKUP($D$23&amp;$E27&amp;$D$6,'EP CTYA data'!$A:$AC,'EP CTYA data'!C$3,FALSE))),"",VLOOKUP($D$23&amp;$E27&amp;$D$6,'EP CTYA data'!$A:$AC,'EP CTYA data'!C$3,FALSE))</f>
        <v>7.7319587628865982E-2</v>
      </c>
      <c r="I27" s="267"/>
      <c r="J27" s="267">
        <f>IF(OR(ISERROR(VLOOKUP($D$23&amp;$E27&amp;$D$6,'EP CTYA data'!$A:$AC,'EP CTYA data'!D$3,FALSE)),ISBLANK(VLOOKUP($D$23&amp;$E27&amp;$D$6,'EP CTYA data'!$A:$AC,'EP CTYA data'!D$3,FALSE))),"",VLOOKUP($D$23&amp;$E27&amp;$D$6,'EP CTYA data'!$A:$AC,'EP CTYA data'!D$3,FALSE))</f>
        <v>6.7010309278350513E-2</v>
      </c>
      <c r="K27" s="267"/>
      <c r="L27" s="267">
        <f>IF(OR(ISERROR(VLOOKUP($D$23&amp;$E27&amp;$D$6,'EP CTYA data'!$A:$AC,'EP CTYA data'!E$3,FALSE)),ISBLANK(VLOOKUP($D$23&amp;$E27&amp;$D$6,'EP CTYA data'!$A:$AC,'EP CTYA data'!E$3,FALSE))),"",VLOOKUP($D$23&amp;$E27&amp;$D$6,'EP CTYA data'!$A:$AC,'EP CTYA data'!E$3,FALSE))</f>
        <v>0.33505154639175255</v>
      </c>
      <c r="M27" s="267"/>
      <c r="N27" s="298">
        <f>SUM(F27,H27,J27,L27)</f>
        <v>1</v>
      </c>
      <c r="O27" s="272">
        <f>IF(ISERROR(VLOOKUP($D$23&amp;$E27&amp;$D$6,'EP CTYA data'!$A:$AC,'EP CTYA data'!G$3,FALSE)),0,VLOOKUP($D$23&amp;$E27&amp;$D$6,'EP CTYA data'!$A:$AC,'EP CTYA data'!G$3,FALSE))</f>
        <v>194</v>
      </c>
      <c r="P27" s="262">
        <f>IF(ISERROR(VLOOKUP($D$23&amp;$E27&amp;$D$6,'EP CTYA data'!$A:$AC,'EP CTYA data'!H$3,FALSE)),0,VLOOKUP($D$23&amp;$E27&amp;$D$6,'EP CTYA data'!$A:$AC,'EP CTYA data'!H$3,FALSE))</f>
        <v>1.1276447337828411E-2</v>
      </c>
    </row>
    <row r="28" spans="2:17" x14ac:dyDescent="0.25">
      <c r="B28" s="109"/>
      <c r="D28" s="323"/>
      <c r="E28" s="133" t="s">
        <v>27</v>
      </c>
      <c r="F28" s="14">
        <f>IF(F27="","",VLOOKUP($D$23&amp;$E27&amp;$D$6,'EP CTYA data'!$A:$AC,'EP CTYA data'!I$3,FALSE))</f>
        <v>0.45100000000000001</v>
      </c>
      <c r="G28" s="15">
        <f>IF(F27="","",VLOOKUP($D$23&amp;$E27&amp;$D$6,'EP CTYA data'!$A:$AC,'EP CTYA data'!J$3,FALSE))</f>
        <v>0.59</v>
      </c>
      <c r="H28" s="15">
        <f>IF(H27="","",VLOOKUP($D$23&amp;$E27&amp;$D$6,'EP CTYA data'!$A:$AC,'EP CTYA data'!K$3,FALSE))</f>
        <v>4.7E-2</v>
      </c>
      <c r="I28" s="15">
        <f>IF(H27="","",VLOOKUP($D$23&amp;$E27&amp;$D$6,'EP CTYA data'!$A:$AC,'EP CTYA data'!L$3,FALSE))</f>
        <v>0.124</v>
      </c>
      <c r="J28" s="15">
        <f>IF(J27="","",VLOOKUP($D$23&amp;$E27&amp;$D$6,'EP CTYA data'!$A:$AC,'EP CTYA data'!M$3,FALSE))</f>
        <v>0.04</v>
      </c>
      <c r="K28" s="15">
        <f>IF(J27="","",VLOOKUP($D$23&amp;$E27&amp;$D$6,'EP CTYA data'!$A:$AC,'EP CTYA data'!N$3,FALSE))</f>
        <v>0.111</v>
      </c>
      <c r="L28" s="15">
        <f>IF(L27="","",VLOOKUP($D$23&amp;$E27&amp;$D$6,'EP CTYA data'!$A:$AC,'EP CTYA data'!O$3,FALSE))</f>
        <v>0.27200000000000002</v>
      </c>
      <c r="M28" s="15">
        <f>IF(L27="","",VLOOKUP($D$23&amp;$E27&amp;$D$6,'EP CTYA data'!$A:$AC,'EP CTYA data'!P$3,FALSE))</f>
        <v>0.40400000000000003</v>
      </c>
      <c r="N28" s="304"/>
      <c r="O28" s="273"/>
      <c r="P28" s="263"/>
    </row>
    <row r="29" spans="2:17" ht="18.75" customHeight="1" x14ac:dyDescent="0.25">
      <c r="B29" s="109"/>
      <c r="D29" s="323"/>
      <c r="E29" s="65" t="s">
        <v>4</v>
      </c>
      <c r="F29" s="266">
        <f>IF(OR(ISERROR(VLOOKUP($D$23&amp;$E29&amp;$D$6,'EP CTYA data'!$A:$AC,'EP CTYA data'!B$3,FALSE)),ISBLANK(VLOOKUP($D$23&amp;$E29&amp;$D$6,'EP CTYA data'!$A:$AC,'EP CTYA data'!B$3,FALSE))),"",VLOOKUP($D$23&amp;$E29&amp;$D$6,'EP CTYA data'!$A:$AC,'EP CTYA data'!B$3,FALSE))</f>
        <v>0.67238095238095241</v>
      </c>
      <c r="G29" s="267"/>
      <c r="H29" s="267">
        <f>IF(OR(ISERROR(VLOOKUP($D$23&amp;$E29&amp;$D$6,'EP CTYA data'!$A:$AC,'EP CTYA data'!C$3,FALSE)),ISBLANK(VLOOKUP($D$23&amp;$E29&amp;$D$6,'EP CTYA data'!$A:$AC,'EP CTYA data'!C$3,FALSE))),"",VLOOKUP($D$23&amp;$E29&amp;$D$6,'EP CTYA data'!$A:$AC,'EP CTYA data'!C$3,FALSE))</f>
        <v>0.25523809523809526</v>
      </c>
      <c r="I29" s="267"/>
      <c r="J29" s="267">
        <f>IF(OR(ISERROR(VLOOKUP($D$23&amp;$E29&amp;$D$6,'EP CTYA data'!$A:$AC,'EP CTYA data'!D$3,FALSE)),ISBLANK(VLOOKUP($D$23&amp;$E29&amp;$D$6,'EP CTYA data'!$A:$AC,'EP CTYA data'!D$3,FALSE))),"",VLOOKUP($D$23&amp;$E29&amp;$D$6,'EP CTYA data'!$A:$AC,'EP CTYA data'!D$3,FALSE))</f>
        <v>3.2380952380952378E-2</v>
      </c>
      <c r="K29" s="267"/>
      <c r="L29" s="267">
        <f>IF(OR(ISERROR(VLOOKUP($D$23&amp;$E29&amp;$D$6,'EP CTYA data'!$A:$AC,'EP CTYA data'!E$3,FALSE)),ISBLANK(VLOOKUP($D$23&amp;$E29&amp;$D$6,'EP CTYA data'!$A:$AC,'EP CTYA data'!E$3,FALSE))),"",VLOOKUP($D$23&amp;$E29&amp;$D$6,'EP CTYA data'!$A:$AC,'EP CTYA data'!E$3,FALSE))</f>
        <v>0.04</v>
      </c>
      <c r="M29" s="267"/>
      <c r="N29" s="298">
        <f>SUM(F29,H29,J29,L29)</f>
        <v>1</v>
      </c>
      <c r="O29" s="272">
        <f>IF(ISERROR(VLOOKUP($D$23&amp;$E29&amp;$D$6,'EP CTYA data'!$A:$AC,'EP CTYA data'!G$3,FALSE)),0,VLOOKUP($D$23&amp;$E29&amp;$D$6,'EP CTYA data'!$A:$AC,'EP CTYA data'!G$3,FALSE))</f>
        <v>525</v>
      </c>
      <c r="P29" s="262">
        <f>IF(ISERROR(VLOOKUP($D$23&amp;$E29&amp;$D$6,'EP CTYA data'!$A:$AC,'EP CTYA data'!H$3,FALSE)),0,VLOOKUP($D$23&amp;$E29&amp;$D$6,'EP CTYA data'!$A:$AC,'EP CTYA data'!H$3,FALSE))</f>
        <v>0.69906790945406128</v>
      </c>
    </row>
    <row r="30" spans="2:17" x14ac:dyDescent="0.25">
      <c r="B30" s="109"/>
      <c r="D30" s="323"/>
      <c r="E30" s="10" t="s">
        <v>27</v>
      </c>
      <c r="F30" s="14">
        <f>IF(F29="","",VLOOKUP($D$23&amp;$E29&amp;$D$6,'EP CTYA data'!$A:$AC,'EP CTYA data'!I$3,FALSE))</f>
        <v>0.63100000000000001</v>
      </c>
      <c r="G30" s="15">
        <f>IF(F29="","",VLOOKUP($D$23&amp;$E29&amp;$D$6,'EP CTYA data'!$A:$AC,'EP CTYA data'!J$3,FALSE))</f>
        <v>0.71099999999999997</v>
      </c>
      <c r="H30" s="15">
        <f>IF(H29="","",VLOOKUP($D$23&amp;$E29&amp;$D$6,'EP CTYA data'!$A:$AC,'EP CTYA data'!K$3,FALSE))</f>
        <v>0.22</v>
      </c>
      <c r="I30" s="15">
        <f>IF(H29="","",VLOOKUP($D$23&amp;$E29&amp;$D$6,'EP CTYA data'!$A:$AC,'EP CTYA data'!L$3,FALSE))</f>
        <v>0.29399999999999998</v>
      </c>
      <c r="J30" s="15">
        <f>IF(J29="","",VLOOKUP($D$23&amp;$E29&amp;$D$6,'EP CTYA data'!$A:$AC,'EP CTYA data'!M$3,FALSE))</f>
        <v>0.02</v>
      </c>
      <c r="K30" s="15">
        <f>IF(J29="","",VLOOKUP($D$23&amp;$E29&amp;$D$6,'EP CTYA data'!$A:$AC,'EP CTYA data'!N$3,FALSE))</f>
        <v>5.0999999999999997E-2</v>
      </c>
      <c r="L30" s="15">
        <f>IF(L29="","",VLOOKUP($D$23&amp;$E29&amp;$D$6,'EP CTYA data'!$A:$AC,'EP CTYA data'!O$3,FALSE))</f>
        <v>2.5999999999999999E-2</v>
      </c>
      <c r="M30" s="15">
        <f>IF(L29="","",VLOOKUP($D$23&amp;$E29&amp;$D$6,'EP CTYA data'!$A:$AC,'EP CTYA data'!P$3,FALSE))</f>
        <v>0.06</v>
      </c>
      <c r="N30" s="304"/>
      <c r="O30" s="273"/>
      <c r="P30" s="263"/>
    </row>
    <row r="31" spans="2:17" ht="15.75" x14ac:dyDescent="0.25">
      <c r="B31" s="109"/>
      <c r="D31" s="323"/>
      <c r="E31" s="65" t="s">
        <v>36</v>
      </c>
      <c r="F31" s="266">
        <f>IF(OR(ISERROR(VLOOKUP($D$23&amp;$E31&amp;$D$6,'EP CTYA data'!$A:$AC,'EP CTYA data'!B$3,FALSE)),ISBLANK(VLOOKUP($D$23&amp;$E31&amp;$D$6,'EP CTYA data'!$A:$AC,'EP CTYA data'!B$3,FALSE))),"",VLOOKUP($D$23&amp;$E31&amp;$D$6,'EP CTYA data'!$A:$AC,'EP CTYA data'!B$3,FALSE))</f>
        <v>0.49382716049382713</v>
      </c>
      <c r="G31" s="267"/>
      <c r="H31" s="267">
        <f>IF(OR(ISERROR(VLOOKUP($D$23&amp;$E31&amp;$D$6,'EP CTYA data'!$A:$AC,'EP CTYA data'!C$3,FALSE)),ISBLANK(VLOOKUP($D$23&amp;$E31&amp;$D$6,'EP CTYA data'!$A:$AC,'EP CTYA data'!C$3,FALSE))),"",VLOOKUP($D$23&amp;$E31&amp;$D$6,'EP CTYA data'!$A:$AC,'EP CTYA data'!C$3,FALSE))</f>
        <v>0.21728395061728395</v>
      </c>
      <c r="I31" s="267"/>
      <c r="J31" s="267">
        <f>IF(OR(ISERROR(VLOOKUP($D$23&amp;$E31&amp;$D$6,'EP CTYA data'!$A:$AC,'EP CTYA data'!D$3,FALSE)),ISBLANK(VLOOKUP($D$23&amp;$E31&amp;$D$6,'EP CTYA data'!$A:$AC,'EP CTYA data'!D$3,FALSE))),"",VLOOKUP($D$23&amp;$E31&amp;$D$6,'EP CTYA data'!$A:$AC,'EP CTYA data'!D$3,FALSE))</f>
        <v>5.185185185185185E-2</v>
      </c>
      <c r="K31" s="267"/>
      <c r="L31" s="267">
        <f>IF(OR(ISERROR(VLOOKUP($D$23&amp;$E31&amp;$D$6,'EP CTYA data'!$A:$AC,'EP CTYA data'!E$3,FALSE)),ISBLANK(VLOOKUP($D$23&amp;$E31&amp;$D$6,'EP CTYA data'!$A:$AC,'EP CTYA data'!E$3,FALSE))),"",VLOOKUP($D$23&amp;$E31&amp;$D$6,'EP CTYA data'!$A:$AC,'EP CTYA data'!E$3,FALSE))</f>
        <v>0.23703703703703705</v>
      </c>
      <c r="M31" s="267"/>
      <c r="N31" s="298">
        <f>SUM(F31,H31,J31,L31)</f>
        <v>0.99999999999999989</v>
      </c>
      <c r="O31" s="272">
        <f>IF(ISERROR(VLOOKUP($D$23&amp;$E31&amp;$D$6,'EP CTYA data'!$A:$AC,'EP CTYA data'!G$3,FALSE)),0,VLOOKUP($D$23&amp;$E31&amp;$D$6,'EP CTYA data'!$A:$AC,'EP CTYA data'!G$3,FALSE))</f>
        <v>405</v>
      </c>
      <c r="P31" s="262">
        <f>IF(ISERROR(VLOOKUP($D$23&amp;$E31&amp;$D$6,'EP CTYA data'!$A:$AC,'EP CTYA data'!H$3,FALSE)),0,VLOOKUP($D$23&amp;$E31&amp;$D$6,'EP CTYA data'!$A:$AC,'EP CTYA data'!H$3,FALSE))</f>
        <v>0.16463414634146342</v>
      </c>
    </row>
    <row r="32" spans="2:17" x14ac:dyDescent="0.25">
      <c r="B32" s="109"/>
      <c r="D32" s="323"/>
      <c r="E32" s="133" t="s">
        <v>27</v>
      </c>
      <c r="F32" s="14">
        <f>IF(F31="","",VLOOKUP($D$23&amp;$E31&amp;$D$6,'EP CTYA data'!$A:$AC,'EP CTYA data'!I$3,FALSE))</f>
        <v>0.44500000000000001</v>
      </c>
      <c r="G32" s="15">
        <f>IF(F31="","",VLOOKUP($D$23&amp;$E31&amp;$D$6,'EP CTYA data'!$A:$AC,'EP CTYA data'!J$3,FALSE))</f>
        <v>0.54200000000000004</v>
      </c>
      <c r="H32" s="15">
        <f>IF(H31="","",VLOOKUP($D$23&amp;$E31&amp;$D$6,'EP CTYA data'!$A:$AC,'EP CTYA data'!K$3,FALSE))</f>
        <v>0.18</v>
      </c>
      <c r="I32" s="15">
        <f>IF(H31="","",VLOOKUP($D$23&amp;$E31&amp;$D$6,'EP CTYA data'!$A:$AC,'EP CTYA data'!L$3,FALSE))</f>
        <v>0.26</v>
      </c>
      <c r="J32" s="15">
        <f>IF(J31="","",VLOOKUP($D$23&amp;$E31&amp;$D$6,'EP CTYA data'!$A:$AC,'EP CTYA data'!M$3,FALSE))</f>
        <v>3.4000000000000002E-2</v>
      </c>
      <c r="K32" s="15">
        <f>IF(J31="","",VLOOKUP($D$23&amp;$E31&amp;$D$6,'EP CTYA data'!$A:$AC,'EP CTYA data'!N$3,FALSE))</f>
        <v>7.8E-2</v>
      </c>
      <c r="L32" s="15">
        <f>IF(L31="","",VLOOKUP($D$23&amp;$E31&amp;$D$6,'EP CTYA data'!$A:$AC,'EP CTYA data'!O$3,FALSE))</f>
        <v>0.19800000000000001</v>
      </c>
      <c r="M32" s="15">
        <f>IF(L31="","",VLOOKUP($D$23&amp;$E31&amp;$D$6,'EP CTYA data'!$A:$AC,'EP CTYA data'!P$3,FALSE))</f>
        <v>0.28100000000000003</v>
      </c>
      <c r="N32" s="304"/>
      <c r="O32" s="273"/>
      <c r="P32" s="263"/>
    </row>
    <row r="33" spans="2:16" ht="15.75" x14ac:dyDescent="0.25">
      <c r="B33" s="109"/>
      <c r="D33" s="323"/>
      <c r="E33" s="65" t="s">
        <v>26</v>
      </c>
      <c r="F33" s="306">
        <f>IF(OR(ISERROR(VLOOKUP($D$23&amp;$E33&amp;$D$6,'EP CTYA data'!$A:$AC,'EP CTYA data'!B$3,FALSE)),ISBLANK(VLOOKUP($D$23&amp;$E33&amp;$D$6,'EP CTYA data'!$A:$AC,'EP CTYA data'!B$3,FALSE))),"",VLOOKUP($D$23&amp;$E33&amp;$D$6,'EP CTYA data'!$A:$AC,'EP CTYA data'!B$3,FALSE))</f>
        <v>0.55053191489361697</v>
      </c>
      <c r="G33" s="302"/>
      <c r="H33" s="302">
        <f>IF(OR(ISERROR(VLOOKUP($D$23&amp;$E33&amp;$D$6,'EP CTYA data'!$A:$AC,'EP CTYA data'!C$3,FALSE)),ISBLANK(VLOOKUP($D$23&amp;$E33&amp;$D$6,'EP CTYA data'!$A:$AC,'EP CTYA data'!C$3,FALSE))),"",VLOOKUP($D$23&amp;$E33&amp;$D$6,'EP CTYA data'!$A:$AC,'EP CTYA data'!C$3,FALSE))</f>
        <v>0.15691489361702127</v>
      </c>
      <c r="I33" s="302"/>
      <c r="J33" s="302">
        <f>IF(OR(ISERROR(VLOOKUP($D$23&amp;$E33&amp;$D$6,'EP CTYA data'!$A:$AC,'EP CTYA data'!D$3,FALSE)),ISBLANK(VLOOKUP($D$23&amp;$E33&amp;$D$6,'EP CTYA data'!$A:$AC,'EP CTYA data'!D$3,FALSE))),"",VLOOKUP($D$23&amp;$E33&amp;$D$6,'EP CTYA data'!$A:$AC,'EP CTYA data'!D$3,FALSE))</f>
        <v>6.3829787234042548E-2</v>
      </c>
      <c r="K33" s="302"/>
      <c r="L33" s="302">
        <f>IF(OR(ISERROR(VLOOKUP($D$23&amp;$E33&amp;$D$6,'EP CTYA data'!$A:$AC,'EP CTYA data'!E$3,FALSE)),ISBLANK(VLOOKUP($D$23&amp;$E33&amp;$D$6,'EP CTYA data'!$A:$AC,'EP CTYA data'!E$3,FALSE))),"",VLOOKUP($D$23&amp;$E33&amp;$D$6,'EP CTYA data'!$A:$AC,'EP CTYA data'!E$3,FALSE))</f>
        <v>0.22872340425531915</v>
      </c>
      <c r="M33" s="302"/>
      <c r="N33" s="303">
        <f>SUM(F33,H33,J33,L33)</f>
        <v>0.99999999999999989</v>
      </c>
      <c r="O33" s="270">
        <f>IF(ISERROR(VLOOKUP($D$23&amp;$E33&amp;$D$6,'EP CTYA data'!$A:$AC,'EP CTYA data'!G$3,FALSE)),0,VLOOKUP($D$23&amp;$E33&amp;$D$6,'EP CTYA data'!$A:$AC,'EP CTYA data'!G$3,FALSE))</f>
        <v>376</v>
      </c>
      <c r="P33" s="262">
        <f>IF(ISERROR(VLOOKUP($D$23&amp;$E33&amp;$D$6,'EP CTYA data'!$A:$AC,'EP CTYA data'!H$3,FALSE)),0,VLOOKUP($D$23&amp;$E33&amp;$D$6,'EP CTYA data'!$A:$AC,'EP CTYA data'!H$3,FALSE))</f>
        <v>0.3679060665362035</v>
      </c>
    </row>
    <row r="34" spans="2:16" x14ac:dyDescent="0.25">
      <c r="B34" s="109"/>
      <c r="D34" s="323"/>
      <c r="E34" s="10" t="s">
        <v>27</v>
      </c>
      <c r="F34" s="14">
        <f>IF(F33="","",VLOOKUP($D$23&amp;$E33&amp;$D$6,'EP CTYA data'!$A:$AC,'EP CTYA data'!I$3,FALSE))</f>
        <v>0.5</v>
      </c>
      <c r="G34" s="15">
        <f>IF(F33="","",VLOOKUP($D$23&amp;$E33&amp;$D$6,'EP CTYA data'!$A:$AC,'EP CTYA data'!J$3,FALSE))</f>
        <v>0.6</v>
      </c>
      <c r="H34" s="15">
        <f>IF(H33="","",VLOOKUP($D$23&amp;$E33&amp;$D$6,'EP CTYA data'!$A:$AC,'EP CTYA data'!K$3,FALSE))</f>
        <v>0.124</v>
      </c>
      <c r="I34" s="15">
        <f>IF(H33="","",VLOOKUP($D$23&amp;$E33&amp;$D$6,'EP CTYA data'!$A:$AC,'EP CTYA data'!L$3,FALSE))</f>
        <v>0.19700000000000001</v>
      </c>
      <c r="J34" s="15">
        <f>IF(J33="","",VLOOKUP($D$23&amp;$E33&amp;$D$6,'EP CTYA data'!$A:$AC,'EP CTYA data'!M$3,FALSE))</f>
        <v>4.2999999999999997E-2</v>
      </c>
      <c r="K34" s="15">
        <f>IF(J33="","",VLOOKUP($D$23&amp;$E33&amp;$D$6,'EP CTYA data'!$A:$AC,'EP CTYA data'!N$3,FALSE))</f>
        <v>9.2999999999999999E-2</v>
      </c>
      <c r="L34" s="15">
        <f>IF(L33="","",VLOOKUP($D$23&amp;$E33&amp;$D$6,'EP CTYA data'!$A:$AC,'EP CTYA data'!O$3,FALSE))</f>
        <v>0.189</v>
      </c>
      <c r="M34" s="15">
        <f>IF(L33="","",VLOOKUP($D$23&amp;$E33&amp;$D$6,'EP CTYA data'!$A:$AC,'EP CTYA data'!P$3,FALSE))</f>
        <v>0.27400000000000002</v>
      </c>
      <c r="N34" s="304"/>
      <c r="O34" s="273"/>
      <c r="P34" s="263"/>
    </row>
    <row r="35" spans="2:16" ht="15.75" x14ac:dyDescent="0.25">
      <c r="B35" s="109"/>
      <c r="D35" s="323"/>
      <c r="E35" s="32" t="s">
        <v>101</v>
      </c>
      <c r="F35" s="266">
        <f>IF(OR(ISERROR(VLOOKUP($D$23&amp;$E35&amp;$D$6,'EP CTYA data'!$A:$AC,'EP CTYA data'!B$3,FALSE)),ISBLANK(VLOOKUP($D$23&amp;$E35&amp;$D$6,'EP CTYA data'!$A:$AC,'EP CTYA data'!B$3,FALSE))),"",VLOOKUP($D$23&amp;$E35&amp;$D$6,'EP CTYA data'!$A:$AC,'EP CTYA data'!B$3,FALSE))</f>
        <v>0.42432432432432432</v>
      </c>
      <c r="G35" s="267"/>
      <c r="H35" s="267">
        <f>IF(OR(ISERROR(VLOOKUP($D$23&amp;$E35&amp;$D$6,'EP CTYA data'!$A:$AC,'EP CTYA data'!C$3,FALSE)),ISBLANK(VLOOKUP($D$23&amp;$E35&amp;$D$6,'EP CTYA data'!$A:$AC,'EP CTYA data'!C$3,FALSE))),"",VLOOKUP($D$23&amp;$E35&amp;$D$6,'EP CTYA data'!$A:$AC,'EP CTYA data'!C$3,FALSE))</f>
        <v>0.31351351351351353</v>
      </c>
      <c r="I35" s="267"/>
      <c r="J35" s="267">
        <f>IF(OR(ISERROR(VLOOKUP($D$23&amp;$E35&amp;$D$6,'EP CTYA data'!$A:$AC,'EP CTYA data'!D$3,FALSE)),ISBLANK(VLOOKUP($D$23&amp;$E35&amp;$D$6,'EP CTYA data'!$A:$AC,'EP CTYA data'!D$3,FALSE))),"",VLOOKUP($D$23&amp;$E35&amp;$D$6,'EP CTYA data'!$A:$AC,'EP CTYA data'!D$3,FALSE))</f>
        <v>5.4054054054054057E-2</v>
      </c>
      <c r="K35" s="267"/>
      <c r="L35" s="267">
        <f>IF(OR(ISERROR(VLOOKUP($D$23&amp;$E35&amp;$D$6,'EP CTYA data'!$A:$AC,'EP CTYA data'!E$3,FALSE)),ISBLANK(VLOOKUP($D$23&amp;$E35&amp;$D$6,'EP CTYA data'!$A:$AC,'EP CTYA data'!E$3,FALSE))),"",VLOOKUP($D$23&amp;$E35&amp;$D$6,'EP CTYA data'!$A:$AC,'EP CTYA data'!E$3,FALSE))</f>
        <v>0.20810810810810812</v>
      </c>
      <c r="M35" s="267"/>
      <c r="N35" s="298">
        <f>SUM(F35,H35,J35,L35)</f>
        <v>1</v>
      </c>
      <c r="O35" s="272">
        <f>IF(ISERROR(VLOOKUP($D$23&amp;$E35&amp;$D$6,'EP CTYA data'!$A:$AC,'EP CTYA data'!G$3,FALSE)),0,VLOOKUP($D$23&amp;$E35&amp;$D$6,'EP CTYA data'!$A:$AC,'EP CTYA data'!G$3,FALSE))</f>
        <v>370</v>
      </c>
      <c r="P35" s="262">
        <f>IF(ISERROR(VLOOKUP($D$23&amp;$E35&amp;$D$6,'EP CTYA data'!$A:$AC,'EP CTYA data'!H$3,FALSE)),0,VLOOKUP($D$23&amp;$E35&amp;$D$6,'EP CTYA data'!$A:$AC,'EP CTYA data'!H$3,FALSE))</f>
        <v>0.70476190476190481</v>
      </c>
    </row>
    <row r="36" spans="2:16" x14ac:dyDescent="0.25">
      <c r="B36" s="109"/>
      <c r="D36" s="323"/>
      <c r="E36" s="10" t="s">
        <v>27</v>
      </c>
      <c r="F36" s="14">
        <f>IF(F35="","",VLOOKUP($D$23&amp;$E35&amp;$D$6,'EP CTYA data'!$A:$AC,'EP CTYA data'!I$3,FALSE))</f>
        <v>0.375</v>
      </c>
      <c r="G36" s="15">
        <f>IF(F35="","",VLOOKUP($D$23&amp;$E35&amp;$D$6,'EP CTYA data'!$A:$AC,'EP CTYA data'!J$3,FALSE))</f>
        <v>0.47499999999999998</v>
      </c>
      <c r="H36" s="15">
        <f>IF(H35="","",VLOOKUP($D$23&amp;$E35&amp;$D$6,'EP CTYA data'!$A:$AC,'EP CTYA data'!K$3,FALSE))</f>
        <v>0.26800000000000002</v>
      </c>
      <c r="I36" s="15">
        <f>IF(H35="","",VLOOKUP($D$23&amp;$E35&amp;$D$6,'EP CTYA data'!$A:$AC,'EP CTYA data'!L$3,FALSE))</f>
        <v>0.36199999999999999</v>
      </c>
      <c r="J36" s="15">
        <f>IF(J35="","",VLOOKUP($D$23&amp;$E35&amp;$D$6,'EP CTYA data'!$A:$AC,'EP CTYA data'!M$3,FALSE))</f>
        <v>3.5000000000000003E-2</v>
      </c>
      <c r="K36" s="15">
        <f>IF(J35="","",VLOOKUP($D$23&amp;$E35&amp;$D$6,'EP CTYA data'!$A:$AC,'EP CTYA data'!N$3,FALSE))</f>
        <v>8.2000000000000003E-2</v>
      </c>
      <c r="L36" s="15">
        <f>IF(L35="","",VLOOKUP($D$23&amp;$E35&amp;$D$6,'EP CTYA data'!$A:$AC,'EP CTYA data'!O$3,FALSE))</f>
        <v>0.17</v>
      </c>
      <c r="M36" s="15">
        <f>IF(L35="","",VLOOKUP($D$23&amp;$E35&amp;$D$6,'EP CTYA data'!$A:$AC,'EP CTYA data'!P$3,FALSE))</f>
        <v>0.252</v>
      </c>
      <c r="N36" s="304"/>
      <c r="O36" s="273"/>
      <c r="P36" s="263"/>
    </row>
    <row r="37" spans="2:16" ht="15.75" x14ac:dyDescent="0.25">
      <c r="B37" s="109"/>
      <c r="D37" s="323"/>
      <c r="E37" s="65" t="s">
        <v>10</v>
      </c>
      <c r="F37" s="306">
        <f>IF(OR(ISERROR(VLOOKUP($D$23&amp;$E37&amp;$D$6,'EP CTYA data'!$A:$AC,'EP CTYA data'!B$3,FALSE)),ISBLANK(VLOOKUP($D$23&amp;$E37&amp;$D$6,'EP CTYA data'!$A:$AC,'EP CTYA data'!B$3,FALSE))),"",VLOOKUP($D$23&amp;$E37&amp;$D$6,'EP CTYA data'!$A:$AC,'EP CTYA data'!B$3,FALSE))</f>
        <v>0.56140350877192979</v>
      </c>
      <c r="G37" s="302"/>
      <c r="H37" s="302">
        <f>IF(OR(ISERROR(VLOOKUP($D$23&amp;$E37&amp;$D$6,'EP CTYA data'!$A:$AC,'EP CTYA data'!C$3,FALSE)),ISBLANK(VLOOKUP($D$23&amp;$E37&amp;$D$6,'EP CTYA data'!$A:$AC,'EP CTYA data'!C$3,FALSE))),"",VLOOKUP($D$23&amp;$E37&amp;$D$6,'EP CTYA data'!$A:$AC,'EP CTYA data'!C$3,FALSE))</f>
        <v>0.17543859649122806</v>
      </c>
      <c r="I37" s="302"/>
      <c r="J37" s="302">
        <f>IF(OR(ISERROR(VLOOKUP($D$23&amp;$E37&amp;$D$6,'EP CTYA data'!$A:$AC,'EP CTYA data'!D$3,FALSE)),ISBLANK(VLOOKUP($D$23&amp;$E37&amp;$D$6,'EP CTYA data'!$A:$AC,'EP CTYA data'!D$3,FALSE))),"",VLOOKUP($D$23&amp;$E37&amp;$D$6,'EP CTYA data'!$A:$AC,'EP CTYA data'!D$3,FALSE))</f>
        <v>4.8245614035087717E-2</v>
      </c>
      <c r="K37" s="302"/>
      <c r="L37" s="302">
        <f>IF(OR(ISERROR(VLOOKUP($D$23&amp;$E37&amp;$D$6,'EP CTYA data'!$A:$AC,'EP CTYA data'!E$3,FALSE)),ISBLANK(VLOOKUP($D$23&amp;$E37&amp;$D$6,'EP CTYA data'!$A:$AC,'EP CTYA data'!E$3,FALSE))),"",VLOOKUP($D$23&amp;$E37&amp;$D$6,'EP CTYA data'!$A:$AC,'EP CTYA data'!E$3,FALSE))</f>
        <v>0.21491228070175439</v>
      </c>
      <c r="M37" s="302"/>
      <c r="N37" s="303">
        <f>SUM(F37,H37,J37,L37)</f>
        <v>1</v>
      </c>
      <c r="O37" s="270">
        <f>IF(ISERROR(VLOOKUP($D$23&amp;$E37&amp;$D$6,'EP CTYA data'!$A:$AC,'EP CTYA data'!G$3,FALSE)),0,VLOOKUP($D$23&amp;$E37&amp;$D$6,'EP CTYA data'!$A:$AC,'EP CTYA data'!G$3,FALSE))</f>
        <v>228</v>
      </c>
      <c r="P37" s="262">
        <f>IF(ISERROR(VLOOKUP($D$23&amp;$E37&amp;$D$6,'EP CTYA data'!$A:$AC,'EP CTYA data'!H$3,FALSE)),0,VLOOKUP($D$23&amp;$E37&amp;$D$6,'EP CTYA data'!$A:$AC,'EP CTYA data'!H$3,FALSE))</f>
        <v>0.28428927680798005</v>
      </c>
    </row>
    <row r="38" spans="2:16" x14ac:dyDescent="0.25">
      <c r="B38" s="109"/>
      <c r="D38" s="323"/>
      <c r="E38" s="10" t="s">
        <v>27</v>
      </c>
      <c r="F38" s="14">
        <f>IF(F37="","",VLOOKUP($D$23&amp;$E37&amp;$D$6,'EP CTYA data'!$A:$AC,'EP CTYA data'!I$3,FALSE))</f>
        <v>0.497</v>
      </c>
      <c r="G38" s="15">
        <f>IF(F37="","",VLOOKUP($D$23&amp;$E37&amp;$D$6,'EP CTYA data'!$A:$AC,'EP CTYA data'!J$3,FALSE))</f>
        <v>0.624</v>
      </c>
      <c r="H38" s="15">
        <f>IF(H37="","",VLOOKUP($D$23&amp;$E37&amp;$D$6,'EP CTYA data'!$A:$AC,'EP CTYA data'!K$3,FALSE))</f>
        <v>0.13200000000000001</v>
      </c>
      <c r="I38" s="15">
        <f>IF(H37="","",VLOOKUP($D$23&amp;$E37&amp;$D$6,'EP CTYA data'!$A:$AC,'EP CTYA data'!L$3,FALSE))</f>
        <v>0.23</v>
      </c>
      <c r="J38" s="15">
        <f>IF(J37="","",VLOOKUP($D$23&amp;$E37&amp;$D$6,'EP CTYA data'!$A:$AC,'EP CTYA data'!M$3,FALSE))</f>
        <v>2.7E-2</v>
      </c>
      <c r="K38" s="15">
        <f>IF(J37="","",VLOOKUP($D$23&amp;$E37&amp;$D$6,'EP CTYA data'!$A:$AC,'EP CTYA data'!N$3,FALSE))</f>
        <v>8.4000000000000005E-2</v>
      </c>
      <c r="L38" s="15">
        <f>IF(L37="","",VLOOKUP($D$23&amp;$E37&amp;$D$6,'EP CTYA data'!$A:$AC,'EP CTYA data'!O$3,FALSE))</f>
        <v>0.16700000000000001</v>
      </c>
      <c r="M38" s="15">
        <f>IF(L37="","",VLOOKUP($D$23&amp;$E37&amp;$D$6,'EP CTYA data'!$A:$AC,'EP CTYA data'!P$3,FALSE))</f>
        <v>0.27300000000000002</v>
      </c>
      <c r="N38" s="304"/>
      <c r="O38" s="273"/>
      <c r="P38" s="263"/>
    </row>
    <row r="39" spans="2:16" ht="15.75" x14ac:dyDescent="0.25">
      <c r="B39" s="109"/>
      <c r="D39" s="323"/>
      <c r="E39" s="32" t="s">
        <v>108</v>
      </c>
      <c r="F39" s="266">
        <f>IF(OR(ISERROR(VLOOKUP($D$23&amp;$E39&amp;$D$6,'EP CTYA data'!$A:$AC,'EP CTYA data'!B$3,FALSE)),ISBLANK(VLOOKUP($D$23&amp;$E39&amp;$D$6,'EP CTYA data'!$A:$AC,'EP CTYA data'!B$3,FALSE))),"",VLOOKUP($D$23&amp;$E39&amp;$D$6,'EP CTYA data'!$A:$AC,'EP CTYA data'!B$3,FALSE))</f>
        <v>0.51754385964912286</v>
      </c>
      <c r="G39" s="267"/>
      <c r="H39" s="267">
        <f>IF(OR(ISERROR(VLOOKUP($D$23&amp;$E39&amp;$D$6,'EP CTYA data'!$A:$AC,'EP CTYA data'!C$3,FALSE)),ISBLANK(VLOOKUP($D$23&amp;$E39&amp;$D$6,'EP CTYA data'!$A:$AC,'EP CTYA data'!C$3,FALSE))),"",VLOOKUP($D$23&amp;$E39&amp;$D$6,'EP CTYA data'!$A:$AC,'EP CTYA data'!C$3,FALSE))</f>
        <v>0.15789473684210525</v>
      </c>
      <c r="I39" s="267"/>
      <c r="J39" s="267">
        <f>IF(OR(ISERROR(VLOOKUP($D$23&amp;$E39&amp;$D$6,'EP CTYA data'!$A:$AC,'EP CTYA data'!D$3,FALSE)),ISBLANK(VLOOKUP($D$23&amp;$E39&amp;$D$6,'EP CTYA data'!$A:$AC,'EP CTYA data'!D$3,FALSE))),"",VLOOKUP($D$23&amp;$E39&amp;$D$6,'EP CTYA data'!$A:$AC,'EP CTYA data'!D$3,FALSE))</f>
        <v>7.8947368421052627E-2</v>
      </c>
      <c r="K39" s="267"/>
      <c r="L39" s="267">
        <f>IF(OR(ISERROR(VLOOKUP($D$23&amp;$E39&amp;$D$6,'EP CTYA data'!$A:$AC,'EP CTYA data'!E$3,FALSE)),ISBLANK(VLOOKUP($D$23&amp;$E39&amp;$D$6,'EP CTYA data'!$A:$AC,'EP CTYA data'!E$3,FALSE))),"",VLOOKUP($D$23&amp;$E39&amp;$D$6,'EP CTYA data'!$A:$AC,'EP CTYA data'!E$3,FALSE))</f>
        <v>0.24561403508771928</v>
      </c>
      <c r="M39" s="267"/>
      <c r="N39" s="298">
        <f>SUM(F39,H39,J39,L39)</f>
        <v>1</v>
      </c>
      <c r="O39" s="272">
        <f>IF(ISERROR(VLOOKUP($D$23&amp;$E39&amp;$D$6,'EP CTYA data'!$A:$AC,'EP CTYA data'!G$3,FALSE)),0,VLOOKUP($D$23&amp;$E39&amp;$D$6,'EP CTYA data'!$A:$AC,'EP CTYA data'!G$3,FALSE))</f>
        <v>114</v>
      </c>
      <c r="P39" s="262">
        <f>IF(ISERROR(VLOOKUP($D$23&amp;$E39&amp;$D$6,'EP CTYA data'!$A:$AC,'EP CTYA data'!H$3,FALSE)),0,VLOOKUP($D$23&amp;$E39&amp;$D$6,'EP CTYA data'!$A:$AC,'EP CTYA data'!H$3,FALSE))</f>
        <v>0.21308411214953271</v>
      </c>
    </row>
    <row r="40" spans="2:16" x14ac:dyDescent="0.25">
      <c r="B40" s="109"/>
      <c r="D40" s="323"/>
      <c r="E40" s="133" t="s">
        <v>27</v>
      </c>
      <c r="F40" s="14">
        <f>IF(F39="","",VLOOKUP($D$23&amp;$E39&amp;$D$6,'EP CTYA data'!$A:$AC,'EP CTYA data'!I$3,FALSE))</f>
        <v>0.42699999999999999</v>
      </c>
      <c r="G40" s="15">
        <f>IF(F39="","",VLOOKUP($D$23&amp;$E39&amp;$D$6,'EP CTYA data'!$A:$AC,'EP CTYA data'!J$3,FALSE))</f>
        <v>0.60699999999999998</v>
      </c>
      <c r="H40" s="15">
        <f>IF(H39="","",VLOOKUP($D$23&amp;$E39&amp;$D$6,'EP CTYA data'!$A:$AC,'EP CTYA data'!K$3,FALSE))</f>
        <v>0.10199999999999999</v>
      </c>
      <c r="I40" s="15">
        <f>IF(H39="","",VLOOKUP($D$23&amp;$E39&amp;$D$6,'EP CTYA data'!$A:$AC,'EP CTYA data'!L$3,FALSE))</f>
        <v>0.23599999999999999</v>
      </c>
      <c r="J40" s="15">
        <f>IF(J39="","",VLOOKUP($D$23&amp;$E39&amp;$D$6,'EP CTYA data'!$A:$AC,'EP CTYA data'!M$3,FALSE))</f>
        <v>4.2000000000000003E-2</v>
      </c>
      <c r="K40" s="15">
        <f>IF(J39="","",VLOOKUP($D$23&amp;$E39&amp;$D$6,'EP CTYA data'!$A:$AC,'EP CTYA data'!N$3,FALSE))</f>
        <v>0.14299999999999999</v>
      </c>
      <c r="L40" s="15">
        <f>IF(L39="","",VLOOKUP($D$23&amp;$E39&amp;$D$6,'EP CTYA data'!$A:$AC,'EP CTYA data'!O$3,FALSE))</f>
        <v>0.17599999999999999</v>
      </c>
      <c r="M40" s="15">
        <f>IF(L39="","",VLOOKUP($D$23&amp;$E39&amp;$D$6,'EP CTYA data'!$A:$AC,'EP CTYA data'!P$3,FALSE))</f>
        <v>0.33200000000000002</v>
      </c>
      <c r="N40" s="304"/>
      <c r="O40" s="273"/>
      <c r="P40" s="263"/>
    </row>
    <row r="41" spans="2:16" ht="15.75" x14ac:dyDescent="0.25">
      <c r="B41" s="109"/>
      <c r="D41" s="323"/>
      <c r="E41" s="65" t="s">
        <v>107</v>
      </c>
      <c r="F41" s="266">
        <f>IF(OR(ISERROR(VLOOKUP($D$23&amp;$E41&amp;$D$6,'EP CTYA data'!$A:$AC,'EP CTYA data'!B$3,FALSE)),ISBLANK(VLOOKUP($D$23&amp;$E41&amp;$D$6,'EP CTYA data'!$A:$AC,'EP CTYA data'!B$3,FALSE))),"",VLOOKUP($D$23&amp;$E41&amp;$D$6,'EP CTYA data'!$A:$AC,'EP CTYA data'!B$3,FALSE))</f>
        <v>0.35294117647058826</v>
      </c>
      <c r="G41" s="267"/>
      <c r="H41" s="267">
        <f>IF(OR(ISERROR(VLOOKUP($D$23&amp;$E41&amp;$D$6,'EP CTYA data'!$A:$AC,'EP CTYA data'!C$3,FALSE)),ISBLANK(VLOOKUP($D$23&amp;$E41&amp;$D$6,'EP CTYA data'!$A:$AC,'EP CTYA data'!C$3,FALSE))),"",VLOOKUP($D$23&amp;$E41&amp;$D$6,'EP CTYA data'!$A:$AC,'EP CTYA data'!C$3,FALSE))</f>
        <v>9.1503267973856203E-2</v>
      </c>
      <c r="I41" s="267"/>
      <c r="J41" s="267">
        <f>IF(OR(ISERROR(VLOOKUP($D$23&amp;$E41&amp;$D$6,'EP CTYA data'!$A:$AC,'EP CTYA data'!D$3,FALSE)),ISBLANK(VLOOKUP($D$23&amp;$E41&amp;$D$6,'EP CTYA data'!$A:$AC,'EP CTYA data'!D$3,FALSE))),"",VLOOKUP($D$23&amp;$E41&amp;$D$6,'EP CTYA data'!$A:$AC,'EP CTYA data'!D$3,FALSE))</f>
        <v>7.1895424836601302E-2</v>
      </c>
      <c r="K41" s="267"/>
      <c r="L41" s="267">
        <f>IF(OR(ISERROR(VLOOKUP($D$23&amp;$E41&amp;$D$6,'EP CTYA data'!$A:$AC,'EP CTYA data'!E$3,FALSE)),ISBLANK(VLOOKUP($D$23&amp;$E41&amp;$D$6,'EP CTYA data'!$A:$AC,'EP CTYA data'!E$3,FALSE))),"",VLOOKUP($D$23&amp;$E41&amp;$D$6,'EP CTYA data'!$A:$AC,'EP CTYA data'!E$3,FALSE))</f>
        <v>0.48366013071895425</v>
      </c>
      <c r="M41" s="267"/>
      <c r="N41" s="298">
        <f>SUM(F41,H41,J41,L41)</f>
        <v>1</v>
      </c>
      <c r="O41" s="272">
        <f>IF(ISERROR(VLOOKUP($D$23&amp;$E41&amp;$D$6,'EP CTYA data'!$A:$AC,'EP CTYA data'!G$3,FALSE)),0,VLOOKUP($D$23&amp;$E41&amp;$D$6,'EP CTYA data'!$A:$AC,'EP CTYA data'!G$3,FALSE))</f>
        <v>153</v>
      </c>
      <c r="P41" s="262">
        <f>IF(ISERROR(VLOOKUP($D$23&amp;$E41&amp;$D$6,'EP CTYA data'!$A:$AC,'EP CTYA data'!H$3,FALSE)),0,VLOOKUP($D$23&amp;$E41&amp;$D$6,'EP CTYA data'!$A:$AC,'EP CTYA data'!H$3,FALSE))</f>
        <v>0.21857142857142858</v>
      </c>
    </row>
    <row r="42" spans="2:16" x14ac:dyDescent="0.25">
      <c r="B42" s="109"/>
      <c r="D42" s="323"/>
      <c r="E42" s="133" t="s">
        <v>27</v>
      </c>
      <c r="F42" s="14">
        <f>IF(F41="","",VLOOKUP($D$23&amp;$E41&amp;$D$6,'EP CTYA data'!$A:$AC,'EP CTYA data'!I$3,FALSE))</f>
        <v>0.28199999999999997</v>
      </c>
      <c r="G42" s="15">
        <f>IF(F41="","",VLOOKUP($D$23&amp;$E41&amp;$D$6,'EP CTYA data'!$A:$AC,'EP CTYA data'!J$3,FALSE))</f>
        <v>0.43099999999999999</v>
      </c>
      <c r="H42" s="15">
        <f>IF(H41="","",VLOOKUP($D$23&amp;$E41&amp;$D$6,'EP CTYA data'!$A:$AC,'EP CTYA data'!K$3,FALSE))</f>
        <v>5.5E-2</v>
      </c>
      <c r="I42" s="15">
        <f>IF(H41="","",VLOOKUP($D$23&amp;$E41&amp;$D$6,'EP CTYA data'!$A:$AC,'EP CTYA data'!L$3,FALSE))</f>
        <v>0.14799999999999999</v>
      </c>
      <c r="J42" s="15">
        <f>IF(J41="","",VLOOKUP($D$23&amp;$E41&amp;$D$6,'EP CTYA data'!$A:$AC,'EP CTYA data'!M$3,FALSE))</f>
        <v>4.1000000000000002E-2</v>
      </c>
      <c r="K42" s="15">
        <f>IF(J41="","",VLOOKUP($D$23&amp;$E41&amp;$D$6,'EP CTYA data'!$A:$AC,'EP CTYA data'!N$3,FALSE))</f>
        <v>0.124</v>
      </c>
      <c r="L42" s="15">
        <f>IF(L41="","",VLOOKUP($D$23&amp;$E41&amp;$D$6,'EP CTYA data'!$A:$AC,'EP CTYA data'!O$3,FALSE))</f>
        <v>0.40600000000000003</v>
      </c>
      <c r="M42" s="15">
        <f>IF(L41="","",VLOOKUP($D$23&amp;$E41&amp;$D$6,'EP CTYA data'!$A:$AC,'EP CTYA data'!P$3,FALSE))</f>
        <v>0.56200000000000006</v>
      </c>
      <c r="N42" s="304"/>
      <c r="O42" s="273"/>
      <c r="P42" s="263"/>
    </row>
    <row r="43" spans="2:16" ht="15.75" x14ac:dyDescent="0.25">
      <c r="B43" s="109"/>
      <c r="D43" s="323"/>
      <c r="E43" s="65" t="s">
        <v>15</v>
      </c>
      <c r="F43" s="266">
        <f>IF(OR(ISERROR(VLOOKUP($D$23&amp;$E43&amp;$D$6,'EP CTYA data'!$A:$AC,'EP CTYA data'!B$3,FALSE)),ISBLANK(VLOOKUP($D$23&amp;$E43&amp;$D$6,'EP CTYA data'!$A:$AC,'EP CTYA data'!B$3,FALSE))),"",VLOOKUP($D$23&amp;$E43&amp;$D$6,'EP CTYA data'!$A:$AC,'EP CTYA data'!B$3,FALSE))</f>
        <v>0.48172757475083056</v>
      </c>
      <c r="G43" s="267"/>
      <c r="H43" s="267">
        <f>IF(OR(ISERROR(VLOOKUP($D$23&amp;$E43&amp;$D$6,'EP CTYA data'!$A:$AC,'EP CTYA data'!C$3,FALSE)),ISBLANK(VLOOKUP($D$23&amp;$E43&amp;$D$6,'EP CTYA data'!$A:$AC,'EP CTYA data'!C$3,FALSE))),"",VLOOKUP($D$23&amp;$E43&amp;$D$6,'EP CTYA data'!$A:$AC,'EP CTYA data'!C$3,FALSE))</f>
        <v>0.20930232558139536</v>
      </c>
      <c r="I43" s="267"/>
      <c r="J43" s="267">
        <f>IF(OR(ISERROR(VLOOKUP($D$23&amp;$E43&amp;$D$6,'EP CTYA data'!$A:$AC,'EP CTYA data'!D$3,FALSE)),ISBLANK(VLOOKUP($D$23&amp;$E43&amp;$D$6,'EP CTYA data'!$A:$AC,'EP CTYA data'!D$3,FALSE))),"",VLOOKUP($D$23&amp;$E43&amp;$D$6,'EP CTYA data'!$A:$AC,'EP CTYA data'!D$3,FALSE))</f>
        <v>4.9833887043189369E-2</v>
      </c>
      <c r="K43" s="267"/>
      <c r="L43" s="267">
        <f>IF(OR(ISERROR(VLOOKUP($D$23&amp;$E43&amp;$D$6,'EP CTYA data'!$A:$AC,'EP CTYA data'!E$3,FALSE)),ISBLANK(VLOOKUP($D$23&amp;$E43&amp;$D$6,'EP CTYA data'!$A:$AC,'EP CTYA data'!E$3,FALSE))),"",VLOOKUP($D$23&amp;$E43&amp;$D$6,'EP CTYA data'!$A:$AC,'EP CTYA data'!E$3,FALSE))</f>
        <v>0.25913621262458469</v>
      </c>
      <c r="M43" s="267"/>
      <c r="N43" s="298">
        <f>SUM(F43,H43,J43,L43)</f>
        <v>1</v>
      </c>
      <c r="O43" s="272">
        <f>IF(ISERROR(VLOOKUP($D$23&amp;$E43&amp;$D$6,'EP CTYA data'!$A:$AC,'EP CTYA data'!G$3,FALSE)),0,VLOOKUP($D$23&amp;$E43&amp;$D$6,'EP CTYA data'!$A:$AC,'EP CTYA data'!G$3,FALSE))</f>
        <v>301</v>
      </c>
      <c r="P43" s="264">
        <f>IF(ISERROR(VLOOKUP($D$23&amp;$E43&amp;$D$6,'EP CTYA data'!$A:$AC,'EP CTYA data'!H$3,FALSE)),0,VLOOKUP($D$23&amp;$E43&amp;$D$6,'EP CTYA data'!$A:$AC,'EP CTYA data'!H$3,FALSE))</f>
        <v>0.14238410596026491</v>
      </c>
    </row>
    <row r="44" spans="2:16" ht="15.75" thickBot="1" x14ac:dyDescent="0.3">
      <c r="B44" s="109"/>
      <c r="D44" s="324"/>
      <c r="E44" s="9" t="s">
        <v>27</v>
      </c>
      <c r="F44" s="8">
        <f>IF(F43="","",VLOOKUP($D$23&amp;$E43&amp;$D$6,'EP CTYA data'!$A:$AC,'EP CTYA data'!I$3,FALSE))</f>
        <v>0.42599999999999999</v>
      </c>
      <c r="G44" s="3">
        <f>IF(F43="","",VLOOKUP($D$23&amp;$E43&amp;$D$6,'EP CTYA data'!$A:$AC,'EP CTYA data'!J$3,FALSE))</f>
        <v>0.53800000000000003</v>
      </c>
      <c r="H44" s="3">
        <f>IF(H43="","",VLOOKUP($D$23&amp;$E43&amp;$D$6,'EP CTYA data'!$A:$AC,'EP CTYA data'!K$3,FALSE))</f>
        <v>0.16700000000000001</v>
      </c>
      <c r="I44" s="3">
        <f>IF(H43="","",VLOOKUP($D$23&amp;$E43&amp;$D$6,'EP CTYA data'!$A:$AC,'EP CTYA data'!L$3,FALSE))</f>
        <v>0.25900000000000001</v>
      </c>
      <c r="J44" s="3">
        <f>IF(J43="","",VLOOKUP($D$23&amp;$E43&amp;$D$6,'EP CTYA data'!$A:$AC,'EP CTYA data'!M$3,FALSE))</f>
        <v>0.03</v>
      </c>
      <c r="K44" s="3">
        <f>IF(J43="","",VLOOKUP($D$23&amp;$E43&amp;$D$6,'EP CTYA data'!$A:$AC,'EP CTYA data'!N$3,FALSE))</f>
        <v>8.1000000000000003E-2</v>
      </c>
      <c r="L44" s="3">
        <f>IF(L43="","",VLOOKUP($D$23&amp;$E43&amp;$D$6,'EP CTYA data'!$A:$AC,'EP CTYA data'!O$3,FALSE))</f>
        <v>0.21299999999999999</v>
      </c>
      <c r="M44" s="3">
        <f>IF(L43="","",VLOOKUP($D$23&amp;$E43&amp;$D$6,'EP CTYA data'!$A:$AC,'EP CTYA data'!P$3,FALSE))</f>
        <v>0.311</v>
      </c>
      <c r="N44" s="299"/>
      <c r="O44" s="271"/>
      <c r="P44" s="265"/>
    </row>
    <row r="45" spans="2:16" x14ac:dyDescent="0.25">
      <c r="B45" s="109"/>
    </row>
    <row r="46" spans="2:16" x14ac:dyDescent="0.25">
      <c r="D46" s="82" t="s">
        <v>52</v>
      </c>
      <c r="E46" s="83"/>
      <c r="F46" s="83"/>
      <c r="G46" s="83"/>
      <c r="H46" s="83"/>
      <c r="I46" s="83"/>
      <c r="J46" s="83"/>
      <c r="K46" s="83"/>
      <c r="L46" s="83"/>
      <c r="M46" s="83"/>
      <c r="N46" s="83"/>
      <c r="O46" s="83"/>
      <c r="P46" s="83"/>
    </row>
    <row r="47" spans="2:16" x14ac:dyDescent="0.25">
      <c r="D47" s="261" t="s">
        <v>54</v>
      </c>
      <c r="E47" s="261"/>
      <c r="F47" s="261"/>
      <c r="G47" s="261"/>
      <c r="H47" s="261"/>
      <c r="I47" s="261"/>
      <c r="J47" s="261"/>
      <c r="K47" s="261"/>
      <c r="L47" s="261"/>
      <c r="M47" s="261"/>
      <c r="N47" s="261"/>
      <c r="O47" s="261"/>
      <c r="P47" s="261"/>
    </row>
    <row r="48" spans="2:16" x14ac:dyDescent="0.25">
      <c r="B48" s="109"/>
      <c r="D48" s="261" t="s">
        <v>531</v>
      </c>
      <c r="E48" s="261"/>
      <c r="F48" s="261"/>
      <c r="G48" s="261"/>
      <c r="H48" s="261"/>
      <c r="I48" s="261"/>
      <c r="J48" s="261"/>
      <c r="K48" s="261"/>
      <c r="L48" s="261"/>
      <c r="M48" s="261"/>
      <c r="N48" s="261"/>
      <c r="O48" s="261"/>
    </row>
    <row r="49" spans="4:4" x14ac:dyDescent="0.25">
      <c r="D49" s="55" t="s">
        <v>532</v>
      </c>
    </row>
  </sheetData>
  <sheetProtection sheet="1" scenarios="1"/>
  <mergeCells count="143">
    <mergeCell ref="P43:P44"/>
    <mergeCell ref="D2:P4"/>
    <mergeCell ref="P31:P32"/>
    <mergeCell ref="P33:P34"/>
    <mergeCell ref="P35:P36"/>
    <mergeCell ref="P37:P38"/>
    <mergeCell ref="P39:P40"/>
    <mergeCell ref="P41:P42"/>
    <mergeCell ref="P19:P20"/>
    <mergeCell ref="P21:P22"/>
    <mergeCell ref="P23:P24"/>
    <mergeCell ref="P25:P26"/>
    <mergeCell ref="P27:P28"/>
    <mergeCell ref="P29:P30"/>
    <mergeCell ref="P7:P8"/>
    <mergeCell ref="P9:P10"/>
    <mergeCell ref="P11:P12"/>
    <mergeCell ref="P13:P14"/>
    <mergeCell ref="P15:P16"/>
    <mergeCell ref="P17:P18"/>
    <mergeCell ref="N7:N8"/>
    <mergeCell ref="O7:O8"/>
    <mergeCell ref="F9:G9"/>
    <mergeCell ref="H9:I9"/>
    <mergeCell ref="J9:K9"/>
    <mergeCell ref="L9:M9"/>
    <mergeCell ref="F7:G7"/>
    <mergeCell ref="H7:I7"/>
    <mergeCell ref="J7:K7"/>
    <mergeCell ref="L7:M7"/>
    <mergeCell ref="D6:E6"/>
    <mergeCell ref="F6:G6"/>
    <mergeCell ref="H6:I6"/>
    <mergeCell ref="J6:K6"/>
    <mergeCell ref="L6:M6"/>
    <mergeCell ref="D7:D22"/>
    <mergeCell ref="F19:G19"/>
    <mergeCell ref="H19:I19"/>
    <mergeCell ref="J19:K19"/>
    <mergeCell ref="L19:M19"/>
    <mergeCell ref="F21:G21"/>
    <mergeCell ref="H21:I21"/>
    <mergeCell ref="L21:M21"/>
    <mergeCell ref="N9:N10"/>
    <mergeCell ref="O9:O10"/>
    <mergeCell ref="F11:G11"/>
    <mergeCell ref="H11:I11"/>
    <mergeCell ref="J11:K11"/>
    <mergeCell ref="L11:M11"/>
    <mergeCell ref="N11:N12"/>
    <mergeCell ref="O11:O12"/>
    <mergeCell ref="O25:O26"/>
    <mergeCell ref="N19:N20"/>
    <mergeCell ref="L17:M17"/>
    <mergeCell ref="N21:N22"/>
    <mergeCell ref="F13:G13"/>
    <mergeCell ref="H13:I13"/>
    <mergeCell ref="J13:K13"/>
    <mergeCell ref="O19:O20"/>
    <mergeCell ref="F17:G17"/>
    <mergeCell ref="H17:I17"/>
    <mergeCell ref="N17:N18"/>
    <mergeCell ref="O17:O18"/>
    <mergeCell ref="L13:M13"/>
    <mergeCell ref="J15:K15"/>
    <mergeCell ref="L15:M15"/>
    <mergeCell ref="J21:K21"/>
    <mergeCell ref="D48:O48"/>
    <mergeCell ref="D47:P47"/>
    <mergeCell ref="O43:O44"/>
    <mergeCell ref="J25:K25"/>
    <mergeCell ref="L25:M25"/>
    <mergeCell ref="O29:O30"/>
    <mergeCell ref="H43:I43"/>
    <mergeCell ref="J43:K43"/>
    <mergeCell ref="L43:M43"/>
    <mergeCell ref="L35:M35"/>
    <mergeCell ref="O33:O34"/>
    <mergeCell ref="N35:N36"/>
    <mergeCell ref="N27:N28"/>
    <mergeCell ref="F31:G31"/>
    <mergeCell ref="F43:G43"/>
    <mergeCell ref="N31:N32"/>
    <mergeCell ref="O31:O32"/>
    <mergeCell ref="H31:I31"/>
    <mergeCell ref="J31:K31"/>
    <mergeCell ref="L31:M31"/>
    <mergeCell ref="N43:N44"/>
    <mergeCell ref="F25:G25"/>
    <mergeCell ref="H25:I25"/>
    <mergeCell ref="N29:N30"/>
    <mergeCell ref="D23:D44"/>
    <mergeCell ref="F33:G33"/>
    <mergeCell ref="H33:I33"/>
    <mergeCell ref="J33:K33"/>
    <mergeCell ref="L33:M33"/>
    <mergeCell ref="N33:N34"/>
    <mergeCell ref="F35:G35"/>
    <mergeCell ref="H35:I35"/>
    <mergeCell ref="J35:K35"/>
    <mergeCell ref="J29:K29"/>
    <mergeCell ref="L29:M29"/>
    <mergeCell ref="F27:G27"/>
    <mergeCell ref="H27:I27"/>
    <mergeCell ref="F29:G29"/>
    <mergeCell ref="H29:I29"/>
    <mergeCell ref="J27:K27"/>
    <mergeCell ref="F37:G37"/>
    <mergeCell ref="H37:I37"/>
    <mergeCell ref="L27:M27"/>
    <mergeCell ref="N23:N24"/>
    <mergeCell ref="F23:G23"/>
    <mergeCell ref="H23:I23"/>
    <mergeCell ref="J23:K23"/>
    <mergeCell ref="L23:M23"/>
    <mergeCell ref="J37:K37"/>
    <mergeCell ref="L37:M37"/>
    <mergeCell ref="F41:G41"/>
    <mergeCell ref="H41:I41"/>
    <mergeCell ref="J41:K41"/>
    <mergeCell ref="L41:M41"/>
    <mergeCell ref="N41:N42"/>
    <mergeCell ref="O41:O42"/>
    <mergeCell ref="F39:G39"/>
    <mergeCell ref="H39:I39"/>
    <mergeCell ref="J39:K39"/>
    <mergeCell ref="L39:M39"/>
    <mergeCell ref="N39:N40"/>
    <mergeCell ref="O39:O40"/>
    <mergeCell ref="N37:N38"/>
    <mergeCell ref="O37:O38"/>
    <mergeCell ref="O21:O22"/>
    <mergeCell ref="N15:N16"/>
    <mergeCell ref="O15:O16"/>
    <mergeCell ref="N13:N14"/>
    <mergeCell ref="O13:O14"/>
    <mergeCell ref="F15:G15"/>
    <mergeCell ref="H15:I15"/>
    <mergeCell ref="J17:K17"/>
    <mergeCell ref="O35:O36"/>
    <mergeCell ref="O23:O24"/>
    <mergeCell ref="O27:O28"/>
    <mergeCell ref="N25:N26"/>
  </mergeCells>
  <conditionalFormatting sqref="D23 D7">
    <cfRule type="cellIs" dxfId="6064" priority="709" operator="equal">
      <formula>"2006-2008"</formula>
    </cfRule>
    <cfRule type="cellIs" dxfId="6063" priority="710" operator="equal">
      <formula>2007</formula>
    </cfRule>
    <cfRule type="cellIs" dxfId="6062" priority="711" operator="equal">
      <formula>2008</formula>
    </cfRule>
    <cfRule type="cellIs" dxfId="6061" priority="712" operator="equal">
      <formula>2006</formula>
    </cfRule>
  </conditionalFormatting>
  <conditionalFormatting sqref="F7">
    <cfRule type="colorScale" priority="571">
      <colorScale>
        <cfvo type="min"/>
        <cfvo type="max"/>
        <color rgb="FFFFEF9C"/>
        <color rgb="FFFF7128"/>
      </colorScale>
    </cfRule>
    <cfRule type="containsBlanks" dxfId="6060" priority="572">
      <formula>LEN(TRIM(F7))=0</formula>
    </cfRule>
  </conditionalFormatting>
  <conditionalFormatting sqref="H7">
    <cfRule type="colorScale" priority="563">
      <colorScale>
        <cfvo type="min"/>
        <cfvo type="max"/>
        <color rgb="FFFFEF9C"/>
        <color rgb="FFFF7128"/>
      </colorScale>
    </cfRule>
    <cfRule type="containsBlanks" dxfId="6059" priority="564">
      <formula>LEN(TRIM(H7))=0</formula>
    </cfRule>
  </conditionalFormatting>
  <conditionalFormatting sqref="J7">
    <cfRule type="colorScale" priority="561">
      <colorScale>
        <cfvo type="min"/>
        <cfvo type="max"/>
        <color rgb="FFFFEF9C"/>
        <color rgb="FFFF7128"/>
      </colorScale>
    </cfRule>
    <cfRule type="containsBlanks" dxfId="6058" priority="562">
      <formula>LEN(TRIM(J7))=0</formula>
    </cfRule>
  </conditionalFormatting>
  <conditionalFormatting sqref="L7">
    <cfRule type="containsBlanks" dxfId="6057" priority="560">
      <formula>LEN(TRIM(L7))=0</formula>
    </cfRule>
  </conditionalFormatting>
  <conditionalFormatting sqref="F7:M7">
    <cfRule type="colorScale" priority="549">
      <colorScale>
        <cfvo type="min"/>
        <cfvo type="max"/>
        <color rgb="FFFFEF9C"/>
        <color rgb="FFFF7128"/>
      </colorScale>
    </cfRule>
    <cfRule type="colorScale" priority="559">
      <colorScale>
        <cfvo type="min"/>
        <cfvo type="max"/>
        <color rgb="FFFFEF9C"/>
        <color rgb="FFFF7128"/>
      </colorScale>
    </cfRule>
  </conditionalFormatting>
  <conditionalFormatting sqref="H7">
    <cfRule type="colorScale" priority="557">
      <colorScale>
        <cfvo type="min"/>
        <cfvo type="max"/>
        <color rgb="FFFFEF9C"/>
        <color rgb="FFFF7128"/>
      </colorScale>
    </cfRule>
    <cfRule type="containsBlanks" dxfId="6056" priority="558">
      <formula>LEN(TRIM(H7))=0</formula>
    </cfRule>
  </conditionalFormatting>
  <conditionalFormatting sqref="J7">
    <cfRule type="colorScale" priority="555">
      <colorScale>
        <cfvo type="min"/>
        <cfvo type="max"/>
        <color rgb="FFFFEF9C"/>
        <color rgb="FFFF7128"/>
      </colorScale>
    </cfRule>
    <cfRule type="containsBlanks" dxfId="6055" priority="556">
      <formula>LEN(TRIM(J7))=0</formula>
    </cfRule>
  </conditionalFormatting>
  <conditionalFormatting sqref="J7">
    <cfRule type="colorScale" priority="553">
      <colorScale>
        <cfvo type="min"/>
        <cfvo type="max"/>
        <color rgb="FFFFEF9C"/>
        <color rgb="FFFF7128"/>
      </colorScale>
    </cfRule>
    <cfRule type="containsBlanks" dxfId="6054" priority="554">
      <formula>LEN(TRIM(J7))=0</formula>
    </cfRule>
  </conditionalFormatting>
  <conditionalFormatting sqref="L7">
    <cfRule type="colorScale" priority="551">
      <colorScale>
        <cfvo type="min"/>
        <cfvo type="max"/>
        <color rgb="FFFFEF9C"/>
        <color rgb="FFFF7128"/>
      </colorScale>
    </cfRule>
    <cfRule type="containsBlanks" dxfId="6053" priority="552">
      <formula>LEN(TRIM(L7))=0</formula>
    </cfRule>
  </conditionalFormatting>
  <conditionalFormatting sqref="L7">
    <cfRule type="containsBlanks" dxfId="6052" priority="550">
      <formula>LEN(TRIM(L7))=0</formula>
    </cfRule>
  </conditionalFormatting>
  <conditionalFormatting sqref="F9">
    <cfRule type="colorScale" priority="547">
      <colorScale>
        <cfvo type="min"/>
        <cfvo type="max"/>
        <color rgb="FFFFEF9C"/>
        <color rgb="FFFF7128"/>
      </colorScale>
    </cfRule>
    <cfRule type="containsBlanks" dxfId="6051" priority="548">
      <formula>LEN(TRIM(F9))=0</formula>
    </cfRule>
  </conditionalFormatting>
  <conditionalFormatting sqref="H9">
    <cfRule type="colorScale" priority="545">
      <colorScale>
        <cfvo type="min"/>
        <cfvo type="max"/>
        <color rgb="FFFFEF9C"/>
        <color rgb="FFFF7128"/>
      </colorScale>
    </cfRule>
    <cfRule type="containsBlanks" dxfId="6050" priority="546">
      <formula>LEN(TRIM(H9))=0</formula>
    </cfRule>
  </conditionalFormatting>
  <conditionalFormatting sqref="J9">
    <cfRule type="colorScale" priority="543">
      <colorScale>
        <cfvo type="min"/>
        <cfvo type="max"/>
        <color rgb="FFFFEF9C"/>
        <color rgb="FFFF7128"/>
      </colorScale>
    </cfRule>
    <cfRule type="containsBlanks" dxfId="6049" priority="544">
      <formula>LEN(TRIM(J9))=0</formula>
    </cfRule>
  </conditionalFormatting>
  <conditionalFormatting sqref="L9">
    <cfRule type="containsBlanks" dxfId="6048" priority="542">
      <formula>LEN(TRIM(L9))=0</formula>
    </cfRule>
  </conditionalFormatting>
  <conditionalFormatting sqref="F9:M9">
    <cfRule type="colorScale" priority="531">
      <colorScale>
        <cfvo type="min"/>
        <cfvo type="max"/>
        <color rgb="FFFFEF9C"/>
        <color rgb="FFFF7128"/>
      </colorScale>
    </cfRule>
    <cfRule type="colorScale" priority="541">
      <colorScale>
        <cfvo type="min"/>
        <cfvo type="max"/>
        <color rgb="FFFFEF9C"/>
        <color rgb="FFFF7128"/>
      </colorScale>
    </cfRule>
  </conditionalFormatting>
  <conditionalFormatting sqref="H9">
    <cfRule type="colorScale" priority="539">
      <colorScale>
        <cfvo type="min"/>
        <cfvo type="max"/>
        <color rgb="FFFFEF9C"/>
        <color rgb="FFFF7128"/>
      </colorScale>
    </cfRule>
    <cfRule type="containsBlanks" dxfId="6047" priority="540">
      <formula>LEN(TRIM(H9))=0</formula>
    </cfRule>
  </conditionalFormatting>
  <conditionalFormatting sqref="J9">
    <cfRule type="colorScale" priority="537">
      <colorScale>
        <cfvo type="min"/>
        <cfvo type="max"/>
        <color rgb="FFFFEF9C"/>
        <color rgb="FFFF7128"/>
      </colorScale>
    </cfRule>
    <cfRule type="containsBlanks" dxfId="6046" priority="538">
      <formula>LEN(TRIM(J9))=0</formula>
    </cfRule>
  </conditionalFormatting>
  <conditionalFormatting sqref="J9">
    <cfRule type="colorScale" priority="535">
      <colorScale>
        <cfvo type="min"/>
        <cfvo type="max"/>
        <color rgb="FFFFEF9C"/>
        <color rgb="FFFF7128"/>
      </colorScale>
    </cfRule>
    <cfRule type="containsBlanks" dxfId="6045" priority="536">
      <formula>LEN(TRIM(J9))=0</formula>
    </cfRule>
  </conditionalFormatting>
  <conditionalFormatting sqref="L9">
    <cfRule type="colorScale" priority="533">
      <colorScale>
        <cfvo type="min"/>
        <cfvo type="max"/>
        <color rgb="FFFFEF9C"/>
        <color rgb="FFFF7128"/>
      </colorScale>
    </cfRule>
    <cfRule type="containsBlanks" dxfId="6044" priority="534">
      <formula>LEN(TRIM(L9))=0</formula>
    </cfRule>
  </conditionalFormatting>
  <conditionalFormatting sqref="L9">
    <cfRule type="containsBlanks" dxfId="6043" priority="532">
      <formula>LEN(TRIM(L9))=0</formula>
    </cfRule>
  </conditionalFormatting>
  <conditionalFormatting sqref="F11">
    <cfRule type="colorScale" priority="511">
      <colorScale>
        <cfvo type="min"/>
        <cfvo type="max"/>
        <color rgb="FFFFEF9C"/>
        <color rgb="FFFF7128"/>
      </colorScale>
    </cfRule>
    <cfRule type="containsBlanks" dxfId="6042" priority="512">
      <formula>LEN(TRIM(F11))=0</formula>
    </cfRule>
  </conditionalFormatting>
  <conditionalFormatting sqref="H11">
    <cfRule type="colorScale" priority="509">
      <colorScale>
        <cfvo type="min"/>
        <cfvo type="max"/>
        <color rgb="FFFFEF9C"/>
        <color rgb="FFFF7128"/>
      </colorScale>
    </cfRule>
    <cfRule type="containsBlanks" dxfId="6041" priority="510">
      <formula>LEN(TRIM(H11))=0</formula>
    </cfRule>
  </conditionalFormatting>
  <conditionalFormatting sqref="J11">
    <cfRule type="colorScale" priority="507">
      <colorScale>
        <cfvo type="min"/>
        <cfvo type="max"/>
        <color rgb="FFFFEF9C"/>
        <color rgb="FFFF7128"/>
      </colorScale>
    </cfRule>
    <cfRule type="containsBlanks" dxfId="6040" priority="508">
      <formula>LEN(TRIM(J11))=0</formula>
    </cfRule>
  </conditionalFormatting>
  <conditionalFormatting sqref="L11">
    <cfRule type="containsBlanks" dxfId="6039" priority="506">
      <formula>LEN(TRIM(L11))=0</formula>
    </cfRule>
  </conditionalFormatting>
  <conditionalFormatting sqref="F11:M11">
    <cfRule type="colorScale" priority="495">
      <colorScale>
        <cfvo type="min"/>
        <cfvo type="max"/>
        <color rgb="FFFFEF9C"/>
        <color rgb="FFFF7128"/>
      </colorScale>
    </cfRule>
    <cfRule type="colorScale" priority="505">
      <colorScale>
        <cfvo type="min"/>
        <cfvo type="max"/>
        <color rgb="FFFFEF9C"/>
        <color rgb="FFFF7128"/>
      </colorScale>
    </cfRule>
  </conditionalFormatting>
  <conditionalFormatting sqref="H11">
    <cfRule type="colorScale" priority="503">
      <colorScale>
        <cfvo type="min"/>
        <cfvo type="max"/>
        <color rgb="FFFFEF9C"/>
        <color rgb="FFFF7128"/>
      </colorScale>
    </cfRule>
    <cfRule type="containsBlanks" dxfId="6038" priority="504">
      <formula>LEN(TRIM(H11))=0</formula>
    </cfRule>
  </conditionalFormatting>
  <conditionalFormatting sqref="J11">
    <cfRule type="colorScale" priority="501">
      <colorScale>
        <cfvo type="min"/>
        <cfvo type="max"/>
        <color rgb="FFFFEF9C"/>
        <color rgb="FFFF7128"/>
      </colorScale>
    </cfRule>
    <cfRule type="containsBlanks" dxfId="6037" priority="502">
      <formula>LEN(TRIM(J11))=0</formula>
    </cfRule>
  </conditionalFormatting>
  <conditionalFormatting sqref="J11">
    <cfRule type="colorScale" priority="499">
      <colorScale>
        <cfvo type="min"/>
        <cfvo type="max"/>
        <color rgb="FFFFEF9C"/>
        <color rgb="FFFF7128"/>
      </colorScale>
    </cfRule>
    <cfRule type="containsBlanks" dxfId="6036" priority="500">
      <formula>LEN(TRIM(J11))=0</formula>
    </cfRule>
  </conditionalFormatting>
  <conditionalFormatting sqref="L11">
    <cfRule type="colorScale" priority="497">
      <colorScale>
        <cfvo type="min"/>
        <cfvo type="max"/>
        <color rgb="FFFFEF9C"/>
        <color rgb="FFFF7128"/>
      </colorScale>
    </cfRule>
    <cfRule type="containsBlanks" dxfId="6035" priority="498">
      <formula>LEN(TRIM(L11))=0</formula>
    </cfRule>
  </conditionalFormatting>
  <conditionalFormatting sqref="L11">
    <cfRule type="containsBlanks" dxfId="6034" priority="496">
      <formula>LEN(TRIM(L11))=0</formula>
    </cfRule>
  </conditionalFormatting>
  <conditionalFormatting sqref="F13">
    <cfRule type="colorScale" priority="493">
      <colorScale>
        <cfvo type="min"/>
        <cfvo type="max"/>
        <color rgb="FFFFEF9C"/>
        <color rgb="FFFF7128"/>
      </colorScale>
    </cfRule>
    <cfRule type="containsBlanks" dxfId="6033" priority="494">
      <formula>LEN(TRIM(F13))=0</formula>
    </cfRule>
  </conditionalFormatting>
  <conditionalFormatting sqref="H13">
    <cfRule type="colorScale" priority="491">
      <colorScale>
        <cfvo type="min"/>
        <cfvo type="max"/>
        <color rgb="FFFFEF9C"/>
        <color rgb="FFFF7128"/>
      </colorScale>
    </cfRule>
    <cfRule type="containsBlanks" dxfId="6032" priority="492">
      <formula>LEN(TRIM(H13))=0</formula>
    </cfRule>
  </conditionalFormatting>
  <conditionalFormatting sqref="J13">
    <cfRule type="colorScale" priority="489">
      <colorScale>
        <cfvo type="min"/>
        <cfvo type="max"/>
        <color rgb="FFFFEF9C"/>
        <color rgb="FFFF7128"/>
      </colorScale>
    </cfRule>
    <cfRule type="containsBlanks" dxfId="6031" priority="490">
      <formula>LEN(TRIM(J13))=0</formula>
    </cfRule>
  </conditionalFormatting>
  <conditionalFormatting sqref="L13">
    <cfRule type="containsBlanks" dxfId="6030" priority="488">
      <formula>LEN(TRIM(L13))=0</formula>
    </cfRule>
  </conditionalFormatting>
  <conditionalFormatting sqref="F13:M13">
    <cfRule type="colorScale" priority="477">
      <colorScale>
        <cfvo type="min"/>
        <cfvo type="max"/>
        <color rgb="FFFFEF9C"/>
        <color rgb="FFFF7128"/>
      </colorScale>
    </cfRule>
    <cfRule type="colorScale" priority="487">
      <colorScale>
        <cfvo type="min"/>
        <cfvo type="max"/>
        <color rgb="FFFFEF9C"/>
        <color rgb="FFFF7128"/>
      </colorScale>
    </cfRule>
  </conditionalFormatting>
  <conditionalFormatting sqref="H13">
    <cfRule type="colorScale" priority="485">
      <colorScale>
        <cfvo type="min"/>
        <cfvo type="max"/>
        <color rgb="FFFFEF9C"/>
        <color rgb="FFFF7128"/>
      </colorScale>
    </cfRule>
    <cfRule type="containsBlanks" dxfId="6029" priority="486">
      <formula>LEN(TRIM(H13))=0</formula>
    </cfRule>
  </conditionalFormatting>
  <conditionalFormatting sqref="J13">
    <cfRule type="colorScale" priority="483">
      <colorScale>
        <cfvo type="min"/>
        <cfvo type="max"/>
        <color rgb="FFFFEF9C"/>
        <color rgb="FFFF7128"/>
      </colorScale>
    </cfRule>
    <cfRule type="containsBlanks" dxfId="6028" priority="484">
      <formula>LEN(TRIM(J13))=0</formula>
    </cfRule>
  </conditionalFormatting>
  <conditionalFormatting sqref="J13">
    <cfRule type="colorScale" priority="481">
      <colorScale>
        <cfvo type="min"/>
        <cfvo type="max"/>
        <color rgb="FFFFEF9C"/>
        <color rgb="FFFF7128"/>
      </colorScale>
    </cfRule>
    <cfRule type="containsBlanks" dxfId="6027" priority="482">
      <formula>LEN(TRIM(J13))=0</formula>
    </cfRule>
  </conditionalFormatting>
  <conditionalFormatting sqref="L13">
    <cfRule type="colorScale" priority="479">
      <colorScale>
        <cfvo type="min"/>
        <cfvo type="max"/>
        <color rgb="FFFFEF9C"/>
        <color rgb="FFFF7128"/>
      </colorScale>
    </cfRule>
    <cfRule type="containsBlanks" dxfId="6026" priority="480">
      <formula>LEN(TRIM(L13))=0</formula>
    </cfRule>
  </conditionalFormatting>
  <conditionalFormatting sqref="L13">
    <cfRule type="containsBlanks" dxfId="6025" priority="478">
      <formula>LEN(TRIM(L13))=0</formula>
    </cfRule>
  </conditionalFormatting>
  <conditionalFormatting sqref="F15">
    <cfRule type="colorScale" priority="475">
      <colorScale>
        <cfvo type="min"/>
        <cfvo type="max"/>
        <color rgb="FFFFEF9C"/>
        <color rgb="FFFF7128"/>
      </colorScale>
    </cfRule>
    <cfRule type="containsBlanks" dxfId="6024" priority="476">
      <formula>LEN(TRIM(F15))=0</formula>
    </cfRule>
  </conditionalFormatting>
  <conditionalFormatting sqref="H15">
    <cfRule type="colorScale" priority="473">
      <colorScale>
        <cfvo type="min"/>
        <cfvo type="max"/>
        <color rgb="FFFFEF9C"/>
        <color rgb="FFFF7128"/>
      </colorScale>
    </cfRule>
    <cfRule type="containsBlanks" dxfId="6023" priority="474">
      <formula>LEN(TRIM(H15))=0</formula>
    </cfRule>
  </conditionalFormatting>
  <conditionalFormatting sqref="J15">
    <cfRule type="colorScale" priority="471">
      <colorScale>
        <cfvo type="min"/>
        <cfvo type="max"/>
        <color rgb="FFFFEF9C"/>
        <color rgb="FFFF7128"/>
      </colorScale>
    </cfRule>
    <cfRule type="containsBlanks" dxfId="6022" priority="472">
      <formula>LEN(TRIM(J15))=0</formula>
    </cfRule>
  </conditionalFormatting>
  <conditionalFormatting sqref="L15">
    <cfRule type="containsBlanks" dxfId="6021" priority="470">
      <formula>LEN(TRIM(L15))=0</formula>
    </cfRule>
  </conditionalFormatting>
  <conditionalFormatting sqref="F15:M15">
    <cfRule type="colorScale" priority="459">
      <colorScale>
        <cfvo type="min"/>
        <cfvo type="max"/>
        <color rgb="FFFFEF9C"/>
        <color rgb="FFFF7128"/>
      </colorScale>
    </cfRule>
    <cfRule type="colorScale" priority="469">
      <colorScale>
        <cfvo type="min"/>
        <cfvo type="max"/>
        <color rgb="FFFFEF9C"/>
        <color rgb="FFFF7128"/>
      </colorScale>
    </cfRule>
  </conditionalFormatting>
  <conditionalFormatting sqref="H15">
    <cfRule type="colorScale" priority="467">
      <colorScale>
        <cfvo type="min"/>
        <cfvo type="max"/>
        <color rgb="FFFFEF9C"/>
        <color rgb="FFFF7128"/>
      </colorScale>
    </cfRule>
    <cfRule type="containsBlanks" dxfId="6020" priority="468">
      <formula>LEN(TRIM(H15))=0</formula>
    </cfRule>
  </conditionalFormatting>
  <conditionalFormatting sqref="J15">
    <cfRule type="colorScale" priority="465">
      <colorScale>
        <cfvo type="min"/>
        <cfvo type="max"/>
        <color rgb="FFFFEF9C"/>
        <color rgb="FFFF7128"/>
      </colorScale>
    </cfRule>
    <cfRule type="containsBlanks" dxfId="6019" priority="466">
      <formula>LEN(TRIM(J15))=0</formula>
    </cfRule>
  </conditionalFormatting>
  <conditionalFormatting sqref="J15">
    <cfRule type="colorScale" priority="463">
      <colorScale>
        <cfvo type="min"/>
        <cfvo type="max"/>
        <color rgb="FFFFEF9C"/>
        <color rgb="FFFF7128"/>
      </colorScale>
    </cfRule>
    <cfRule type="containsBlanks" dxfId="6018" priority="464">
      <formula>LEN(TRIM(J15))=0</formula>
    </cfRule>
  </conditionalFormatting>
  <conditionalFormatting sqref="L15">
    <cfRule type="colorScale" priority="461">
      <colorScale>
        <cfvo type="min"/>
        <cfvo type="max"/>
        <color rgb="FFFFEF9C"/>
        <color rgb="FFFF7128"/>
      </colorScale>
    </cfRule>
    <cfRule type="containsBlanks" dxfId="6017" priority="462">
      <formula>LEN(TRIM(L15))=0</formula>
    </cfRule>
  </conditionalFormatting>
  <conditionalFormatting sqref="L15">
    <cfRule type="containsBlanks" dxfId="6016" priority="460">
      <formula>LEN(TRIM(L15))=0</formula>
    </cfRule>
  </conditionalFormatting>
  <conditionalFormatting sqref="F17">
    <cfRule type="colorScale" priority="439">
      <colorScale>
        <cfvo type="min"/>
        <cfvo type="max"/>
        <color rgb="FFFFEF9C"/>
        <color rgb="FFFF7128"/>
      </colorScale>
    </cfRule>
    <cfRule type="containsBlanks" dxfId="6015" priority="440">
      <formula>LEN(TRIM(F17))=0</formula>
    </cfRule>
  </conditionalFormatting>
  <conditionalFormatting sqref="H17">
    <cfRule type="colorScale" priority="437">
      <colorScale>
        <cfvo type="min"/>
        <cfvo type="max"/>
        <color rgb="FFFFEF9C"/>
        <color rgb="FFFF7128"/>
      </colorScale>
    </cfRule>
    <cfRule type="containsBlanks" dxfId="6014" priority="438">
      <formula>LEN(TRIM(H17))=0</formula>
    </cfRule>
  </conditionalFormatting>
  <conditionalFormatting sqref="J17">
    <cfRule type="colorScale" priority="435">
      <colorScale>
        <cfvo type="min"/>
        <cfvo type="max"/>
        <color rgb="FFFFEF9C"/>
        <color rgb="FFFF7128"/>
      </colorScale>
    </cfRule>
    <cfRule type="containsBlanks" dxfId="6013" priority="436">
      <formula>LEN(TRIM(J17))=0</formula>
    </cfRule>
  </conditionalFormatting>
  <conditionalFormatting sqref="L17">
    <cfRule type="containsBlanks" dxfId="6012" priority="434">
      <formula>LEN(TRIM(L17))=0</formula>
    </cfRule>
  </conditionalFormatting>
  <conditionalFormatting sqref="F17:M17">
    <cfRule type="colorScale" priority="423">
      <colorScale>
        <cfvo type="min"/>
        <cfvo type="max"/>
        <color rgb="FFFFEF9C"/>
        <color rgb="FFFF7128"/>
      </colorScale>
    </cfRule>
    <cfRule type="colorScale" priority="433">
      <colorScale>
        <cfvo type="min"/>
        <cfvo type="max"/>
        <color rgb="FFFFEF9C"/>
        <color rgb="FFFF7128"/>
      </colorScale>
    </cfRule>
  </conditionalFormatting>
  <conditionalFormatting sqref="H17">
    <cfRule type="colorScale" priority="431">
      <colorScale>
        <cfvo type="min"/>
        <cfvo type="max"/>
        <color rgb="FFFFEF9C"/>
        <color rgb="FFFF7128"/>
      </colorScale>
    </cfRule>
    <cfRule type="containsBlanks" dxfId="6011" priority="432">
      <formula>LEN(TRIM(H17))=0</formula>
    </cfRule>
  </conditionalFormatting>
  <conditionalFormatting sqref="J17">
    <cfRule type="colorScale" priority="429">
      <colorScale>
        <cfvo type="min"/>
        <cfvo type="max"/>
        <color rgb="FFFFEF9C"/>
        <color rgb="FFFF7128"/>
      </colorScale>
    </cfRule>
    <cfRule type="containsBlanks" dxfId="6010" priority="430">
      <formula>LEN(TRIM(J17))=0</formula>
    </cfRule>
  </conditionalFormatting>
  <conditionalFormatting sqref="J17">
    <cfRule type="colorScale" priority="427">
      <colorScale>
        <cfvo type="min"/>
        <cfvo type="max"/>
        <color rgb="FFFFEF9C"/>
        <color rgb="FFFF7128"/>
      </colorScale>
    </cfRule>
    <cfRule type="containsBlanks" dxfId="6009" priority="428">
      <formula>LEN(TRIM(J17))=0</formula>
    </cfRule>
  </conditionalFormatting>
  <conditionalFormatting sqref="L17">
    <cfRule type="colorScale" priority="425">
      <colorScale>
        <cfvo type="min"/>
        <cfvo type="max"/>
        <color rgb="FFFFEF9C"/>
        <color rgb="FFFF7128"/>
      </colorScale>
    </cfRule>
    <cfRule type="containsBlanks" dxfId="6008" priority="426">
      <formula>LEN(TRIM(L17))=0</formula>
    </cfRule>
  </conditionalFormatting>
  <conditionalFormatting sqref="L17">
    <cfRule type="containsBlanks" dxfId="6007" priority="424">
      <formula>LEN(TRIM(L17))=0</formula>
    </cfRule>
  </conditionalFormatting>
  <conditionalFormatting sqref="F19">
    <cfRule type="colorScale" priority="385">
      <colorScale>
        <cfvo type="min"/>
        <cfvo type="max"/>
        <color rgb="FFFFEF9C"/>
        <color rgb="FFFF7128"/>
      </colorScale>
    </cfRule>
    <cfRule type="containsBlanks" dxfId="6006" priority="386">
      <formula>LEN(TRIM(F19))=0</formula>
    </cfRule>
  </conditionalFormatting>
  <conditionalFormatting sqref="H19">
    <cfRule type="colorScale" priority="383">
      <colorScale>
        <cfvo type="min"/>
        <cfvo type="max"/>
        <color rgb="FFFFEF9C"/>
        <color rgb="FFFF7128"/>
      </colorScale>
    </cfRule>
    <cfRule type="containsBlanks" dxfId="6005" priority="384">
      <formula>LEN(TRIM(H19))=0</formula>
    </cfRule>
  </conditionalFormatting>
  <conditionalFormatting sqref="J19">
    <cfRule type="colorScale" priority="381">
      <colorScale>
        <cfvo type="min"/>
        <cfvo type="max"/>
        <color rgb="FFFFEF9C"/>
        <color rgb="FFFF7128"/>
      </colorScale>
    </cfRule>
    <cfRule type="containsBlanks" dxfId="6004" priority="382">
      <formula>LEN(TRIM(J19))=0</formula>
    </cfRule>
  </conditionalFormatting>
  <conditionalFormatting sqref="L19">
    <cfRule type="containsBlanks" dxfId="6003" priority="380">
      <formula>LEN(TRIM(L19))=0</formula>
    </cfRule>
  </conditionalFormatting>
  <conditionalFormatting sqref="F19:M19">
    <cfRule type="colorScale" priority="369">
      <colorScale>
        <cfvo type="min"/>
        <cfvo type="max"/>
        <color rgb="FFFFEF9C"/>
        <color rgb="FFFF7128"/>
      </colorScale>
    </cfRule>
    <cfRule type="colorScale" priority="379">
      <colorScale>
        <cfvo type="min"/>
        <cfvo type="max"/>
        <color rgb="FFFFEF9C"/>
        <color rgb="FFFF7128"/>
      </colorScale>
    </cfRule>
  </conditionalFormatting>
  <conditionalFormatting sqref="H19">
    <cfRule type="colorScale" priority="377">
      <colorScale>
        <cfvo type="min"/>
        <cfvo type="max"/>
        <color rgb="FFFFEF9C"/>
        <color rgb="FFFF7128"/>
      </colorScale>
    </cfRule>
    <cfRule type="containsBlanks" dxfId="6002" priority="378">
      <formula>LEN(TRIM(H19))=0</formula>
    </cfRule>
  </conditionalFormatting>
  <conditionalFormatting sqref="J19">
    <cfRule type="colorScale" priority="375">
      <colorScale>
        <cfvo type="min"/>
        <cfvo type="max"/>
        <color rgb="FFFFEF9C"/>
        <color rgb="FFFF7128"/>
      </colorScale>
    </cfRule>
    <cfRule type="containsBlanks" dxfId="6001" priority="376">
      <formula>LEN(TRIM(J19))=0</formula>
    </cfRule>
  </conditionalFormatting>
  <conditionalFormatting sqref="J19">
    <cfRule type="colorScale" priority="373">
      <colorScale>
        <cfvo type="min"/>
        <cfvo type="max"/>
        <color rgb="FFFFEF9C"/>
        <color rgb="FFFF7128"/>
      </colorScale>
    </cfRule>
    <cfRule type="containsBlanks" dxfId="6000" priority="374">
      <formula>LEN(TRIM(J19))=0</formula>
    </cfRule>
  </conditionalFormatting>
  <conditionalFormatting sqref="L19">
    <cfRule type="colorScale" priority="371">
      <colorScale>
        <cfvo type="min"/>
        <cfvo type="max"/>
        <color rgb="FFFFEF9C"/>
        <color rgb="FFFF7128"/>
      </colorScale>
    </cfRule>
    <cfRule type="containsBlanks" dxfId="5999" priority="372">
      <formula>LEN(TRIM(L19))=0</formula>
    </cfRule>
  </conditionalFormatting>
  <conditionalFormatting sqref="L19">
    <cfRule type="containsBlanks" dxfId="5998" priority="370">
      <formula>LEN(TRIM(L19))=0</formula>
    </cfRule>
  </conditionalFormatting>
  <conditionalFormatting sqref="F21">
    <cfRule type="colorScale" priority="367">
      <colorScale>
        <cfvo type="min"/>
        <cfvo type="max"/>
        <color rgb="FFFFEF9C"/>
        <color rgb="FFFF7128"/>
      </colorScale>
    </cfRule>
    <cfRule type="containsBlanks" dxfId="5997" priority="368">
      <formula>LEN(TRIM(F21))=0</formula>
    </cfRule>
  </conditionalFormatting>
  <conditionalFormatting sqref="H21">
    <cfRule type="colorScale" priority="365">
      <colorScale>
        <cfvo type="min"/>
        <cfvo type="max"/>
        <color rgb="FFFFEF9C"/>
        <color rgb="FFFF7128"/>
      </colorScale>
    </cfRule>
    <cfRule type="containsBlanks" dxfId="5996" priority="366">
      <formula>LEN(TRIM(H21))=0</formula>
    </cfRule>
  </conditionalFormatting>
  <conditionalFormatting sqref="J21">
    <cfRule type="colorScale" priority="363">
      <colorScale>
        <cfvo type="min"/>
        <cfvo type="max"/>
        <color rgb="FFFFEF9C"/>
        <color rgb="FFFF7128"/>
      </colorScale>
    </cfRule>
    <cfRule type="containsBlanks" dxfId="5995" priority="364">
      <formula>LEN(TRIM(J21))=0</formula>
    </cfRule>
  </conditionalFormatting>
  <conditionalFormatting sqref="L21">
    <cfRule type="containsBlanks" dxfId="5994" priority="362">
      <formula>LEN(TRIM(L21))=0</formula>
    </cfRule>
  </conditionalFormatting>
  <conditionalFormatting sqref="F21:M21">
    <cfRule type="colorScale" priority="351">
      <colorScale>
        <cfvo type="min"/>
        <cfvo type="max"/>
        <color rgb="FFFFEF9C"/>
        <color rgb="FFFF7128"/>
      </colorScale>
    </cfRule>
    <cfRule type="colorScale" priority="361">
      <colorScale>
        <cfvo type="min"/>
        <cfvo type="max"/>
        <color rgb="FFFFEF9C"/>
        <color rgb="FFFF7128"/>
      </colorScale>
    </cfRule>
  </conditionalFormatting>
  <conditionalFormatting sqref="H21">
    <cfRule type="colorScale" priority="359">
      <colorScale>
        <cfvo type="min"/>
        <cfvo type="max"/>
        <color rgb="FFFFEF9C"/>
        <color rgb="FFFF7128"/>
      </colorScale>
    </cfRule>
    <cfRule type="containsBlanks" dxfId="5993" priority="360">
      <formula>LEN(TRIM(H21))=0</formula>
    </cfRule>
  </conditionalFormatting>
  <conditionalFormatting sqref="J21">
    <cfRule type="colorScale" priority="357">
      <colorScale>
        <cfvo type="min"/>
        <cfvo type="max"/>
        <color rgb="FFFFEF9C"/>
        <color rgb="FFFF7128"/>
      </colorScale>
    </cfRule>
    <cfRule type="containsBlanks" dxfId="5992" priority="358">
      <formula>LEN(TRIM(J21))=0</formula>
    </cfRule>
  </conditionalFormatting>
  <conditionalFormatting sqref="J21">
    <cfRule type="colorScale" priority="355">
      <colorScale>
        <cfvo type="min"/>
        <cfvo type="max"/>
        <color rgb="FFFFEF9C"/>
        <color rgb="FFFF7128"/>
      </colorScale>
    </cfRule>
    <cfRule type="containsBlanks" dxfId="5991" priority="356">
      <formula>LEN(TRIM(J21))=0</formula>
    </cfRule>
  </conditionalFormatting>
  <conditionalFormatting sqref="L21">
    <cfRule type="colorScale" priority="353">
      <colorScale>
        <cfvo type="min"/>
        <cfvo type="max"/>
        <color rgb="FFFFEF9C"/>
        <color rgb="FFFF7128"/>
      </colorScale>
    </cfRule>
    <cfRule type="containsBlanks" dxfId="5990" priority="354">
      <formula>LEN(TRIM(L21))=0</formula>
    </cfRule>
  </conditionalFormatting>
  <conditionalFormatting sqref="L21">
    <cfRule type="containsBlanks" dxfId="5989" priority="352">
      <formula>LEN(TRIM(L21))=0</formula>
    </cfRule>
  </conditionalFormatting>
  <conditionalFormatting sqref="F23">
    <cfRule type="colorScale" priority="349">
      <colorScale>
        <cfvo type="min"/>
        <cfvo type="max"/>
        <color rgb="FFFFEF9C"/>
        <color rgb="FFFF7128"/>
      </colorScale>
    </cfRule>
    <cfRule type="containsBlanks" dxfId="5988" priority="350">
      <formula>LEN(TRIM(F23))=0</formula>
    </cfRule>
  </conditionalFormatting>
  <conditionalFormatting sqref="F23:G23">
    <cfRule type="colorScale" priority="333">
      <colorScale>
        <cfvo type="min"/>
        <cfvo type="max"/>
        <color rgb="FFFFEF9C"/>
        <color rgb="FFFF7128"/>
      </colorScale>
    </cfRule>
    <cfRule type="colorScale" priority="343">
      <colorScale>
        <cfvo type="min"/>
        <cfvo type="max"/>
        <color rgb="FFFFEF9C"/>
        <color rgb="FFFF7128"/>
      </colorScale>
    </cfRule>
  </conditionalFormatting>
  <conditionalFormatting sqref="H23">
    <cfRule type="colorScale" priority="331">
      <colorScale>
        <cfvo type="min"/>
        <cfvo type="max"/>
        <color rgb="FFFFEF9C"/>
        <color rgb="FFFF7128"/>
      </colorScale>
    </cfRule>
    <cfRule type="containsBlanks" dxfId="5987" priority="332">
      <formula>LEN(TRIM(H23))=0</formula>
    </cfRule>
  </conditionalFormatting>
  <conditionalFormatting sqref="H23:I23">
    <cfRule type="colorScale" priority="329">
      <colorScale>
        <cfvo type="min"/>
        <cfvo type="max"/>
        <color rgb="FFFFEF9C"/>
        <color rgb="FFFF7128"/>
      </colorScale>
    </cfRule>
    <cfRule type="colorScale" priority="330">
      <colorScale>
        <cfvo type="min"/>
        <cfvo type="max"/>
        <color rgb="FFFFEF9C"/>
        <color rgb="FFFF7128"/>
      </colorScale>
    </cfRule>
  </conditionalFormatting>
  <conditionalFormatting sqref="J23">
    <cfRule type="colorScale" priority="327">
      <colorScale>
        <cfvo type="min"/>
        <cfvo type="max"/>
        <color rgb="FFFFEF9C"/>
        <color rgb="FFFF7128"/>
      </colorScale>
    </cfRule>
    <cfRule type="containsBlanks" dxfId="5986" priority="328">
      <formula>LEN(TRIM(J23))=0</formula>
    </cfRule>
  </conditionalFormatting>
  <conditionalFormatting sqref="J23:K23">
    <cfRule type="colorScale" priority="325">
      <colorScale>
        <cfvo type="min"/>
        <cfvo type="max"/>
        <color rgb="FFFFEF9C"/>
        <color rgb="FFFF7128"/>
      </colorScale>
    </cfRule>
    <cfRule type="colorScale" priority="326">
      <colorScale>
        <cfvo type="min"/>
        <cfvo type="max"/>
        <color rgb="FFFFEF9C"/>
        <color rgb="FFFF7128"/>
      </colorScale>
    </cfRule>
  </conditionalFormatting>
  <conditionalFormatting sqref="L23">
    <cfRule type="colorScale" priority="323">
      <colorScale>
        <cfvo type="min"/>
        <cfvo type="max"/>
        <color rgb="FFFFEF9C"/>
        <color rgb="FFFF7128"/>
      </colorScale>
    </cfRule>
    <cfRule type="containsBlanks" dxfId="5985" priority="324">
      <formula>LEN(TRIM(L23))=0</formula>
    </cfRule>
  </conditionalFormatting>
  <conditionalFormatting sqref="L23:M23">
    <cfRule type="colorScale" priority="322">
      <colorScale>
        <cfvo type="min"/>
        <cfvo type="max"/>
        <color rgb="FFFFEF9C"/>
        <color rgb="FFFF7128"/>
      </colorScale>
    </cfRule>
  </conditionalFormatting>
  <conditionalFormatting sqref="F23:M23">
    <cfRule type="colorScale" priority="321">
      <colorScale>
        <cfvo type="min"/>
        <cfvo type="max"/>
        <color rgb="FFFFEF9C"/>
        <color rgb="FFFF7128"/>
      </colorScale>
    </cfRule>
  </conditionalFormatting>
  <conditionalFormatting sqref="F25">
    <cfRule type="colorScale" priority="319">
      <colorScale>
        <cfvo type="min"/>
        <cfvo type="max"/>
        <color rgb="FFFFEF9C"/>
        <color rgb="FFFF7128"/>
      </colorScale>
    </cfRule>
    <cfRule type="containsBlanks" dxfId="5984" priority="320">
      <formula>LEN(TRIM(F25))=0</formula>
    </cfRule>
  </conditionalFormatting>
  <conditionalFormatting sqref="F25:G25">
    <cfRule type="colorScale" priority="317">
      <colorScale>
        <cfvo type="min"/>
        <cfvo type="max"/>
        <color rgb="FFFFEF9C"/>
        <color rgb="FFFF7128"/>
      </colorScale>
    </cfRule>
    <cfRule type="colorScale" priority="318">
      <colorScale>
        <cfvo type="min"/>
        <cfvo type="max"/>
        <color rgb="FFFFEF9C"/>
        <color rgb="FFFF7128"/>
      </colorScale>
    </cfRule>
  </conditionalFormatting>
  <conditionalFormatting sqref="H25">
    <cfRule type="colorScale" priority="315">
      <colorScale>
        <cfvo type="min"/>
        <cfvo type="max"/>
        <color rgb="FFFFEF9C"/>
        <color rgb="FFFF7128"/>
      </colorScale>
    </cfRule>
    <cfRule type="containsBlanks" dxfId="5983" priority="316">
      <formula>LEN(TRIM(H25))=0</formula>
    </cfRule>
  </conditionalFormatting>
  <conditionalFormatting sqref="H25:I25">
    <cfRule type="colorScale" priority="313">
      <colorScale>
        <cfvo type="min"/>
        <cfvo type="max"/>
        <color rgb="FFFFEF9C"/>
        <color rgb="FFFF7128"/>
      </colorScale>
    </cfRule>
    <cfRule type="colorScale" priority="314">
      <colorScale>
        <cfvo type="min"/>
        <cfvo type="max"/>
        <color rgb="FFFFEF9C"/>
        <color rgb="FFFF7128"/>
      </colorScale>
    </cfRule>
  </conditionalFormatting>
  <conditionalFormatting sqref="J25">
    <cfRule type="colorScale" priority="311">
      <colorScale>
        <cfvo type="min"/>
        <cfvo type="max"/>
        <color rgb="FFFFEF9C"/>
        <color rgb="FFFF7128"/>
      </colorScale>
    </cfRule>
    <cfRule type="containsBlanks" dxfId="5982" priority="312">
      <formula>LEN(TRIM(J25))=0</formula>
    </cfRule>
  </conditionalFormatting>
  <conditionalFormatting sqref="J25:K25">
    <cfRule type="colorScale" priority="309">
      <colorScale>
        <cfvo type="min"/>
        <cfvo type="max"/>
        <color rgb="FFFFEF9C"/>
        <color rgb="FFFF7128"/>
      </colorScale>
    </cfRule>
    <cfRule type="colorScale" priority="310">
      <colorScale>
        <cfvo type="min"/>
        <cfvo type="max"/>
        <color rgb="FFFFEF9C"/>
        <color rgb="FFFF7128"/>
      </colorScale>
    </cfRule>
  </conditionalFormatting>
  <conditionalFormatting sqref="L25">
    <cfRule type="colorScale" priority="307">
      <colorScale>
        <cfvo type="min"/>
        <cfvo type="max"/>
        <color rgb="FFFFEF9C"/>
        <color rgb="FFFF7128"/>
      </colorScale>
    </cfRule>
    <cfRule type="containsBlanks" dxfId="5981" priority="308">
      <formula>LEN(TRIM(L25))=0</formula>
    </cfRule>
  </conditionalFormatting>
  <conditionalFormatting sqref="L25:M25">
    <cfRule type="colorScale" priority="306">
      <colorScale>
        <cfvo type="min"/>
        <cfvo type="max"/>
        <color rgb="FFFFEF9C"/>
        <color rgb="FFFF7128"/>
      </colorScale>
    </cfRule>
  </conditionalFormatting>
  <conditionalFormatting sqref="F25:M25">
    <cfRule type="colorScale" priority="305">
      <colorScale>
        <cfvo type="min"/>
        <cfvo type="max"/>
        <color rgb="FFFFEF9C"/>
        <color rgb="FFFF7128"/>
      </colorScale>
    </cfRule>
  </conditionalFormatting>
  <conditionalFormatting sqref="F27">
    <cfRule type="colorScale" priority="271">
      <colorScale>
        <cfvo type="min"/>
        <cfvo type="max"/>
        <color rgb="FFFFEF9C"/>
        <color rgb="FFFF7128"/>
      </colorScale>
    </cfRule>
    <cfRule type="containsBlanks" dxfId="5980" priority="272">
      <formula>LEN(TRIM(F27))=0</formula>
    </cfRule>
  </conditionalFormatting>
  <conditionalFormatting sqref="F27:G27">
    <cfRule type="colorScale" priority="269">
      <colorScale>
        <cfvo type="min"/>
        <cfvo type="max"/>
        <color rgb="FFFFEF9C"/>
        <color rgb="FFFF7128"/>
      </colorScale>
    </cfRule>
    <cfRule type="colorScale" priority="270">
      <colorScale>
        <cfvo type="min"/>
        <cfvo type="max"/>
        <color rgb="FFFFEF9C"/>
        <color rgb="FFFF7128"/>
      </colorScale>
    </cfRule>
  </conditionalFormatting>
  <conditionalFormatting sqref="H27">
    <cfRule type="colorScale" priority="267">
      <colorScale>
        <cfvo type="min"/>
        <cfvo type="max"/>
        <color rgb="FFFFEF9C"/>
        <color rgb="FFFF7128"/>
      </colorScale>
    </cfRule>
    <cfRule type="containsBlanks" dxfId="5979" priority="268">
      <formula>LEN(TRIM(H27))=0</formula>
    </cfRule>
  </conditionalFormatting>
  <conditionalFormatting sqref="H27:I27">
    <cfRule type="colorScale" priority="265">
      <colorScale>
        <cfvo type="min"/>
        <cfvo type="max"/>
        <color rgb="FFFFEF9C"/>
        <color rgb="FFFF7128"/>
      </colorScale>
    </cfRule>
    <cfRule type="colorScale" priority="266">
      <colorScale>
        <cfvo type="min"/>
        <cfvo type="max"/>
        <color rgb="FFFFEF9C"/>
        <color rgb="FFFF7128"/>
      </colorScale>
    </cfRule>
  </conditionalFormatting>
  <conditionalFormatting sqref="J27">
    <cfRule type="colorScale" priority="263">
      <colorScale>
        <cfvo type="min"/>
        <cfvo type="max"/>
        <color rgb="FFFFEF9C"/>
        <color rgb="FFFF7128"/>
      </colorScale>
    </cfRule>
    <cfRule type="containsBlanks" dxfId="5978" priority="264">
      <formula>LEN(TRIM(J27))=0</formula>
    </cfRule>
  </conditionalFormatting>
  <conditionalFormatting sqref="J27:K27">
    <cfRule type="colorScale" priority="261">
      <colorScale>
        <cfvo type="min"/>
        <cfvo type="max"/>
        <color rgb="FFFFEF9C"/>
        <color rgb="FFFF7128"/>
      </colorScale>
    </cfRule>
    <cfRule type="colorScale" priority="262">
      <colorScale>
        <cfvo type="min"/>
        <cfvo type="max"/>
        <color rgb="FFFFEF9C"/>
        <color rgb="FFFF7128"/>
      </colorScale>
    </cfRule>
  </conditionalFormatting>
  <conditionalFormatting sqref="L27">
    <cfRule type="colorScale" priority="259">
      <colorScale>
        <cfvo type="min"/>
        <cfvo type="max"/>
        <color rgb="FFFFEF9C"/>
        <color rgb="FFFF7128"/>
      </colorScale>
    </cfRule>
    <cfRule type="containsBlanks" dxfId="5977" priority="260">
      <formula>LEN(TRIM(L27))=0</formula>
    </cfRule>
  </conditionalFormatting>
  <conditionalFormatting sqref="L27:M27">
    <cfRule type="colorScale" priority="258">
      <colorScale>
        <cfvo type="min"/>
        <cfvo type="max"/>
        <color rgb="FFFFEF9C"/>
        <color rgb="FFFF7128"/>
      </colorScale>
    </cfRule>
  </conditionalFormatting>
  <conditionalFormatting sqref="F27:M27">
    <cfRule type="colorScale" priority="257">
      <colorScale>
        <cfvo type="min"/>
        <cfvo type="max"/>
        <color rgb="FFFFEF9C"/>
        <color rgb="FFFF7128"/>
      </colorScale>
    </cfRule>
  </conditionalFormatting>
  <conditionalFormatting sqref="F29">
    <cfRule type="colorScale" priority="255">
      <colorScale>
        <cfvo type="min"/>
        <cfvo type="max"/>
        <color rgb="FFFFEF9C"/>
        <color rgb="FFFF7128"/>
      </colorScale>
    </cfRule>
    <cfRule type="containsBlanks" dxfId="5976" priority="256">
      <formula>LEN(TRIM(F29))=0</formula>
    </cfRule>
  </conditionalFormatting>
  <conditionalFormatting sqref="F29:G29">
    <cfRule type="colorScale" priority="253">
      <colorScale>
        <cfvo type="min"/>
        <cfvo type="max"/>
        <color rgb="FFFFEF9C"/>
        <color rgb="FFFF7128"/>
      </colorScale>
    </cfRule>
    <cfRule type="colorScale" priority="254">
      <colorScale>
        <cfvo type="min"/>
        <cfvo type="max"/>
        <color rgb="FFFFEF9C"/>
        <color rgb="FFFF7128"/>
      </colorScale>
    </cfRule>
  </conditionalFormatting>
  <conditionalFormatting sqref="H29">
    <cfRule type="colorScale" priority="251">
      <colorScale>
        <cfvo type="min"/>
        <cfvo type="max"/>
        <color rgb="FFFFEF9C"/>
        <color rgb="FFFF7128"/>
      </colorScale>
    </cfRule>
    <cfRule type="containsBlanks" dxfId="5975" priority="252">
      <formula>LEN(TRIM(H29))=0</formula>
    </cfRule>
  </conditionalFormatting>
  <conditionalFormatting sqref="H29:I29">
    <cfRule type="colorScale" priority="249">
      <colorScale>
        <cfvo type="min"/>
        <cfvo type="max"/>
        <color rgb="FFFFEF9C"/>
        <color rgb="FFFF7128"/>
      </colorScale>
    </cfRule>
    <cfRule type="colorScale" priority="250">
      <colorScale>
        <cfvo type="min"/>
        <cfvo type="max"/>
        <color rgb="FFFFEF9C"/>
        <color rgb="FFFF7128"/>
      </colorScale>
    </cfRule>
  </conditionalFormatting>
  <conditionalFormatting sqref="J29">
    <cfRule type="colorScale" priority="247">
      <colorScale>
        <cfvo type="min"/>
        <cfvo type="max"/>
        <color rgb="FFFFEF9C"/>
        <color rgb="FFFF7128"/>
      </colorScale>
    </cfRule>
    <cfRule type="containsBlanks" dxfId="5974" priority="248">
      <formula>LEN(TRIM(J29))=0</formula>
    </cfRule>
  </conditionalFormatting>
  <conditionalFormatting sqref="J29:K29">
    <cfRule type="colorScale" priority="245">
      <colorScale>
        <cfvo type="min"/>
        <cfvo type="max"/>
        <color rgb="FFFFEF9C"/>
        <color rgb="FFFF7128"/>
      </colorScale>
    </cfRule>
    <cfRule type="colorScale" priority="246">
      <colorScale>
        <cfvo type="min"/>
        <cfvo type="max"/>
        <color rgb="FFFFEF9C"/>
        <color rgb="FFFF7128"/>
      </colorScale>
    </cfRule>
  </conditionalFormatting>
  <conditionalFormatting sqref="L29">
    <cfRule type="colorScale" priority="243">
      <colorScale>
        <cfvo type="min"/>
        <cfvo type="max"/>
        <color rgb="FFFFEF9C"/>
        <color rgb="FFFF7128"/>
      </colorScale>
    </cfRule>
    <cfRule type="containsBlanks" dxfId="5973" priority="244">
      <formula>LEN(TRIM(L29))=0</formula>
    </cfRule>
  </conditionalFormatting>
  <conditionalFormatting sqref="L29:M29">
    <cfRule type="colorScale" priority="242">
      <colorScale>
        <cfvo type="min"/>
        <cfvo type="max"/>
        <color rgb="FFFFEF9C"/>
        <color rgb="FFFF7128"/>
      </colorScale>
    </cfRule>
  </conditionalFormatting>
  <conditionalFormatting sqref="F29:M29">
    <cfRule type="colorScale" priority="241">
      <colorScale>
        <cfvo type="min"/>
        <cfvo type="max"/>
        <color rgb="FFFFEF9C"/>
        <color rgb="FFFF7128"/>
      </colorScale>
    </cfRule>
  </conditionalFormatting>
  <conditionalFormatting sqref="F31">
    <cfRule type="colorScale" priority="191">
      <colorScale>
        <cfvo type="min"/>
        <cfvo type="max"/>
        <color rgb="FFFFEF9C"/>
        <color rgb="FFFF7128"/>
      </colorScale>
    </cfRule>
    <cfRule type="containsBlanks" dxfId="5972" priority="192">
      <formula>LEN(TRIM(F31))=0</formula>
    </cfRule>
  </conditionalFormatting>
  <conditionalFormatting sqref="F31:G31">
    <cfRule type="colorScale" priority="189">
      <colorScale>
        <cfvo type="min"/>
        <cfvo type="max"/>
        <color rgb="FFFFEF9C"/>
        <color rgb="FFFF7128"/>
      </colorScale>
    </cfRule>
    <cfRule type="colorScale" priority="190">
      <colorScale>
        <cfvo type="min"/>
        <cfvo type="max"/>
        <color rgb="FFFFEF9C"/>
        <color rgb="FFFF7128"/>
      </colorScale>
    </cfRule>
  </conditionalFormatting>
  <conditionalFormatting sqref="H31">
    <cfRule type="colorScale" priority="187">
      <colorScale>
        <cfvo type="min"/>
        <cfvo type="max"/>
        <color rgb="FFFFEF9C"/>
        <color rgb="FFFF7128"/>
      </colorScale>
    </cfRule>
    <cfRule type="containsBlanks" dxfId="5971" priority="188">
      <formula>LEN(TRIM(H31))=0</formula>
    </cfRule>
  </conditionalFormatting>
  <conditionalFormatting sqref="H31:I31">
    <cfRule type="colorScale" priority="185">
      <colorScale>
        <cfvo type="min"/>
        <cfvo type="max"/>
        <color rgb="FFFFEF9C"/>
        <color rgb="FFFF7128"/>
      </colorScale>
    </cfRule>
    <cfRule type="colorScale" priority="186">
      <colorScale>
        <cfvo type="min"/>
        <cfvo type="max"/>
        <color rgb="FFFFEF9C"/>
        <color rgb="FFFF7128"/>
      </colorScale>
    </cfRule>
  </conditionalFormatting>
  <conditionalFormatting sqref="J31">
    <cfRule type="colorScale" priority="183">
      <colorScale>
        <cfvo type="min"/>
        <cfvo type="max"/>
        <color rgb="FFFFEF9C"/>
        <color rgb="FFFF7128"/>
      </colorScale>
    </cfRule>
    <cfRule type="containsBlanks" dxfId="5970" priority="184">
      <formula>LEN(TRIM(J31))=0</formula>
    </cfRule>
  </conditionalFormatting>
  <conditionalFormatting sqref="J31:K31">
    <cfRule type="colorScale" priority="181">
      <colorScale>
        <cfvo type="min"/>
        <cfvo type="max"/>
        <color rgb="FFFFEF9C"/>
        <color rgb="FFFF7128"/>
      </colorScale>
    </cfRule>
    <cfRule type="colorScale" priority="182">
      <colorScale>
        <cfvo type="min"/>
        <cfvo type="max"/>
        <color rgb="FFFFEF9C"/>
        <color rgb="FFFF7128"/>
      </colorScale>
    </cfRule>
  </conditionalFormatting>
  <conditionalFormatting sqref="L31">
    <cfRule type="colorScale" priority="179">
      <colorScale>
        <cfvo type="min"/>
        <cfvo type="max"/>
        <color rgb="FFFFEF9C"/>
        <color rgb="FFFF7128"/>
      </colorScale>
    </cfRule>
    <cfRule type="containsBlanks" dxfId="5969" priority="180">
      <formula>LEN(TRIM(L31))=0</formula>
    </cfRule>
  </conditionalFormatting>
  <conditionalFormatting sqref="L31:M31">
    <cfRule type="colorScale" priority="178">
      <colorScale>
        <cfvo type="min"/>
        <cfvo type="max"/>
        <color rgb="FFFFEF9C"/>
        <color rgb="FFFF7128"/>
      </colorScale>
    </cfRule>
  </conditionalFormatting>
  <conditionalFormatting sqref="F31:M31">
    <cfRule type="colorScale" priority="177">
      <colorScale>
        <cfvo type="min"/>
        <cfvo type="max"/>
        <color rgb="FFFFEF9C"/>
        <color rgb="FFFF7128"/>
      </colorScale>
    </cfRule>
  </conditionalFormatting>
  <conditionalFormatting sqref="F33">
    <cfRule type="colorScale" priority="159">
      <colorScale>
        <cfvo type="min"/>
        <cfvo type="max"/>
        <color rgb="FFFFEF9C"/>
        <color rgb="FFFF7128"/>
      </colorScale>
    </cfRule>
    <cfRule type="containsBlanks" dxfId="5968" priority="160">
      <formula>LEN(TRIM(F33))=0</formula>
    </cfRule>
  </conditionalFormatting>
  <conditionalFormatting sqref="F33:G33">
    <cfRule type="colorScale" priority="157">
      <colorScale>
        <cfvo type="min"/>
        <cfvo type="max"/>
        <color rgb="FFFFEF9C"/>
        <color rgb="FFFF7128"/>
      </colorScale>
    </cfRule>
    <cfRule type="colorScale" priority="158">
      <colorScale>
        <cfvo type="min"/>
        <cfvo type="max"/>
        <color rgb="FFFFEF9C"/>
        <color rgb="FFFF7128"/>
      </colorScale>
    </cfRule>
  </conditionalFormatting>
  <conditionalFormatting sqref="H33">
    <cfRule type="colorScale" priority="155">
      <colorScale>
        <cfvo type="min"/>
        <cfvo type="max"/>
        <color rgb="FFFFEF9C"/>
        <color rgb="FFFF7128"/>
      </colorScale>
    </cfRule>
    <cfRule type="containsBlanks" dxfId="5967" priority="156">
      <formula>LEN(TRIM(H33))=0</formula>
    </cfRule>
  </conditionalFormatting>
  <conditionalFormatting sqref="H33:I33">
    <cfRule type="colorScale" priority="153">
      <colorScale>
        <cfvo type="min"/>
        <cfvo type="max"/>
        <color rgb="FFFFEF9C"/>
        <color rgb="FFFF7128"/>
      </colorScale>
    </cfRule>
    <cfRule type="colorScale" priority="154">
      <colorScale>
        <cfvo type="min"/>
        <cfvo type="max"/>
        <color rgb="FFFFEF9C"/>
        <color rgb="FFFF7128"/>
      </colorScale>
    </cfRule>
  </conditionalFormatting>
  <conditionalFormatting sqref="J33">
    <cfRule type="colorScale" priority="151">
      <colorScale>
        <cfvo type="min"/>
        <cfvo type="max"/>
        <color rgb="FFFFEF9C"/>
        <color rgb="FFFF7128"/>
      </colorScale>
    </cfRule>
    <cfRule type="containsBlanks" dxfId="5966" priority="152">
      <formula>LEN(TRIM(J33))=0</formula>
    </cfRule>
  </conditionalFormatting>
  <conditionalFormatting sqref="J33:K33">
    <cfRule type="colorScale" priority="149">
      <colorScale>
        <cfvo type="min"/>
        <cfvo type="max"/>
        <color rgb="FFFFEF9C"/>
        <color rgb="FFFF7128"/>
      </colorScale>
    </cfRule>
    <cfRule type="colorScale" priority="150">
      <colorScale>
        <cfvo type="min"/>
        <cfvo type="max"/>
        <color rgb="FFFFEF9C"/>
        <color rgb="FFFF7128"/>
      </colorScale>
    </cfRule>
  </conditionalFormatting>
  <conditionalFormatting sqref="L33">
    <cfRule type="colorScale" priority="147">
      <colorScale>
        <cfvo type="min"/>
        <cfvo type="max"/>
        <color rgb="FFFFEF9C"/>
        <color rgb="FFFF7128"/>
      </colorScale>
    </cfRule>
    <cfRule type="containsBlanks" dxfId="5965" priority="148">
      <formula>LEN(TRIM(L33))=0</formula>
    </cfRule>
  </conditionalFormatting>
  <conditionalFormatting sqref="L33:M33">
    <cfRule type="colorScale" priority="146">
      <colorScale>
        <cfvo type="min"/>
        <cfvo type="max"/>
        <color rgb="FFFFEF9C"/>
        <color rgb="FFFF7128"/>
      </colorScale>
    </cfRule>
  </conditionalFormatting>
  <conditionalFormatting sqref="F33:M33">
    <cfRule type="colorScale" priority="145">
      <colorScale>
        <cfvo type="min"/>
        <cfvo type="max"/>
        <color rgb="FFFFEF9C"/>
        <color rgb="FFFF7128"/>
      </colorScale>
    </cfRule>
  </conditionalFormatting>
  <conditionalFormatting sqref="F35">
    <cfRule type="colorScale" priority="127">
      <colorScale>
        <cfvo type="min"/>
        <cfvo type="max"/>
        <color rgb="FFFFEF9C"/>
        <color rgb="FFFF7128"/>
      </colorScale>
    </cfRule>
    <cfRule type="containsBlanks" dxfId="5964" priority="128">
      <formula>LEN(TRIM(F35))=0</formula>
    </cfRule>
  </conditionalFormatting>
  <conditionalFormatting sqref="F35:G35">
    <cfRule type="colorScale" priority="125">
      <colorScale>
        <cfvo type="min"/>
        <cfvo type="max"/>
        <color rgb="FFFFEF9C"/>
        <color rgb="FFFF7128"/>
      </colorScale>
    </cfRule>
    <cfRule type="colorScale" priority="126">
      <colorScale>
        <cfvo type="min"/>
        <cfvo type="max"/>
        <color rgb="FFFFEF9C"/>
        <color rgb="FFFF7128"/>
      </colorScale>
    </cfRule>
  </conditionalFormatting>
  <conditionalFormatting sqref="H35">
    <cfRule type="colorScale" priority="123">
      <colorScale>
        <cfvo type="min"/>
        <cfvo type="max"/>
        <color rgb="FFFFEF9C"/>
        <color rgb="FFFF7128"/>
      </colorScale>
    </cfRule>
    <cfRule type="containsBlanks" dxfId="5963" priority="124">
      <formula>LEN(TRIM(H35))=0</formula>
    </cfRule>
  </conditionalFormatting>
  <conditionalFormatting sqref="H35:I35">
    <cfRule type="colorScale" priority="121">
      <colorScale>
        <cfvo type="min"/>
        <cfvo type="max"/>
        <color rgb="FFFFEF9C"/>
        <color rgb="FFFF7128"/>
      </colorScale>
    </cfRule>
    <cfRule type="colorScale" priority="122">
      <colorScale>
        <cfvo type="min"/>
        <cfvo type="max"/>
        <color rgb="FFFFEF9C"/>
        <color rgb="FFFF7128"/>
      </colorScale>
    </cfRule>
  </conditionalFormatting>
  <conditionalFormatting sqref="J35">
    <cfRule type="colorScale" priority="119">
      <colorScale>
        <cfvo type="min"/>
        <cfvo type="max"/>
        <color rgb="FFFFEF9C"/>
        <color rgb="FFFF7128"/>
      </colorScale>
    </cfRule>
    <cfRule type="containsBlanks" dxfId="5962" priority="120">
      <formula>LEN(TRIM(J35))=0</formula>
    </cfRule>
  </conditionalFormatting>
  <conditionalFormatting sqref="J35:K35">
    <cfRule type="colorScale" priority="117">
      <colorScale>
        <cfvo type="min"/>
        <cfvo type="max"/>
        <color rgb="FFFFEF9C"/>
        <color rgb="FFFF7128"/>
      </colorScale>
    </cfRule>
    <cfRule type="colorScale" priority="118">
      <colorScale>
        <cfvo type="min"/>
        <cfvo type="max"/>
        <color rgb="FFFFEF9C"/>
        <color rgb="FFFF7128"/>
      </colorScale>
    </cfRule>
  </conditionalFormatting>
  <conditionalFormatting sqref="L35">
    <cfRule type="colorScale" priority="115">
      <colorScale>
        <cfvo type="min"/>
        <cfvo type="max"/>
        <color rgb="FFFFEF9C"/>
        <color rgb="FFFF7128"/>
      </colorScale>
    </cfRule>
    <cfRule type="containsBlanks" dxfId="5961" priority="116">
      <formula>LEN(TRIM(L35))=0</formula>
    </cfRule>
  </conditionalFormatting>
  <conditionalFormatting sqref="L35:M35">
    <cfRule type="colorScale" priority="114">
      <colorScale>
        <cfvo type="min"/>
        <cfvo type="max"/>
        <color rgb="FFFFEF9C"/>
        <color rgb="FFFF7128"/>
      </colorScale>
    </cfRule>
  </conditionalFormatting>
  <conditionalFormatting sqref="F35:M35">
    <cfRule type="colorScale" priority="113">
      <colorScale>
        <cfvo type="min"/>
        <cfvo type="max"/>
        <color rgb="FFFFEF9C"/>
        <color rgb="FFFF7128"/>
      </colorScale>
    </cfRule>
  </conditionalFormatting>
  <conditionalFormatting sqref="F37">
    <cfRule type="colorScale" priority="63">
      <colorScale>
        <cfvo type="min"/>
        <cfvo type="max"/>
        <color rgb="FFFFEF9C"/>
        <color rgb="FFFF7128"/>
      </colorScale>
    </cfRule>
    <cfRule type="containsBlanks" dxfId="5960" priority="64">
      <formula>LEN(TRIM(F37))=0</formula>
    </cfRule>
  </conditionalFormatting>
  <conditionalFormatting sqref="F37:G37">
    <cfRule type="colorScale" priority="61">
      <colorScale>
        <cfvo type="min"/>
        <cfvo type="max"/>
        <color rgb="FFFFEF9C"/>
        <color rgb="FFFF7128"/>
      </colorScale>
    </cfRule>
    <cfRule type="colorScale" priority="62">
      <colorScale>
        <cfvo type="min"/>
        <cfvo type="max"/>
        <color rgb="FFFFEF9C"/>
        <color rgb="FFFF7128"/>
      </colorScale>
    </cfRule>
  </conditionalFormatting>
  <conditionalFormatting sqref="H37">
    <cfRule type="colorScale" priority="59">
      <colorScale>
        <cfvo type="min"/>
        <cfvo type="max"/>
        <color rgb="FFFFEF9C"/>
        <color rgb="FFFF7128"/>
      </colorScale>
    </cfRule>
    <cfRule type="containsBlanks" dxfId="5959" priority="60">
      <formula>LEN(TRIM(H37))=0</formula>
    </cfRule>
  </conditionalFormatting>
  <conditionalFormatting sqref="H37:I37">
    <cfRule type="colorScale" priority="57">
      <colorScale>
        <cfvo type="min"/>
        <cfvo type="max"/>
        <color rgb="FFFFEF9C"/>
        <color rgb="FFFF7128"/>
      </colorScale>
    </cfRule>
    <cfRule type="colorScale" priority="58">
      <colorScale>
        <cfvo type="min"/>
        <cfvo type="max"/>
        <color rgb="FFFFEF9C"/>
        <color rgb="FFFF7128"/>
      </colorScale>
    </cfRule>
  </conditionalFormatting>
  <conditionalFormatting sqref="J37">
    <cfRule type="colorScale" priority="55">
      <colorScale>
        <cfvo type="min"/>
        <cfvo type="max"/>
        <color rgb="FFFFEF9C"/>
        <color rgb="FFFF7128"/>
      </colorScale>
    </cfRule>
    <cfRule type="containsBlanks" dxfId="5958" priority="56">
      <formula>LEN(TRIM(J37))=0</formula>
    </cfRule>
  </conditionalFormatting>
  <conditionalFormatting sqref="J37:K37">
    <cfRule type="colorScale" priority="53">
      <colorScale>
        <cfvo type="min"/>
        <cfvo type="max"/>
        <color rgb="FFFFEF9C"/>
        <color rgb="FFFF7128"/>
      </colorScale>
    </cfRule>
    <cfRule type="colorScale" priority="54">
      <colorScale>
        <cfvo type="min"/>
        <cfvo type="max"/>
        <color rgb="FFFFEF9C"/>
        <color rgb="FFFF7128"/>
      </colorScale>
    </cfRule>
  </conditionalFormatting>
  <conditionalFormatting sqref="L37">
    <cfRule type="colorScale" priority="51">
      <colorScale>
        <cfvo type="min"/>
        <cfvo type="max"/>
        <color rgb="FFFFEF9C"/>
        <color rgb="FFFF7128"/>
      </colorScale>
    </cfRule>
    <cfRule type="containsBlanks" dxfId="5957" priority="52">
      <formula>LEN(TRIM(L37))=0</formula>
    </cfRule>
  </conditionalFormatting>
  <conditionalFormatting sqref="L37:M37">
    <cfRule type="colorScale" priority="50">
      <colorScale>
        <cfvo type="min"/>
        <cfvo type="max"/>
        <color rgb="FFFFEF9C"/>
        <color rgb="FFFF7128"/>
      </colorScale>
    </cfRule>
  </conditionalFormatting>
  <conditionalFormatting sqref="F37:M37">
    <cfRule type="colorScale" priority="49">
      <colorScale>
        <cfvo type="min"/>
        <cfvo type="max"/>
        <color rgb="FFFFEF9C"/>
        <color rgb="FFFF7128"/>
      </colorScale>
    </cfRule>
  </conditionalFormatting>
  <conditionalFormatting sqref="F39">
    <cfRule type="colorScale" priority="47">
      <colorScale>
        <cfvo type="min"/>
        <cfvo type="max"/>
        <color rgb="FFFFEF9C"/>
        <color rgb="FFFF7128"/>
      </colorScale>
    </cfRule>
    <cfRule type="containsBlanks" dxfId="5956" priority="48">
      <formula>LEN(TRIM(F39))=0</formula>
    </cfRule>
  </conditionalFormatting>
  <conditionalFormatting sqref="F39:G39">
    <cfRule type="colorScale" priority="45">
      <colorScale>
        <cfvo type="min"/>
        <cfvo type="max"/>
        <color rgb="FFFFEF9C"/>
        <color rgb="FFFF7128"/>
      </colorScale>
    </cfRule>
    <cfRule type="colorScale" priority="46">
      <colorScale>
        <cfvo type="min"/>
        <cfvo type="max"/>
        <color rgb="FFFFEF9C"/>
        <color rgb="FFFF7128"/>
      </colorScale>
    </cfRule>
  </conditionalFormatting>
  <conditionalFormatting sqref="H39">
    <cfRule type="colorScale" priority="43">
      <colorScale>
        <cfvo type="min"/>
        <cfvo type="max"/>
        <color rgb="FFFFEF9C"/>
        <color rgb="FFFF7128"/>
      </colorScale>
    </cfRule>
    <cfRule type="containsBlanks" dxfId="5955" priority="44">
      <formula>LEN(TRIM(H39))=0</formula>
    </cfRule>
  </conditionalFormatting>
  <conditionalFormatting sqref="H39:I39">
    <cfRule type="colorScale" priority="41">
      <colorScale>
        <cfvo type="min"/>
        <cfvo type="max"/>
        <color rgb="FFFFEF9C"/>
        <color rgb="FFFF7128"/>
      </colorScale>
    </cfRule>
    <cfRule type="colorScale" priority="42">
      <colorScale>
        <cfvo type="min"/>
        <cfvo type="max"/>
        <color rgb="FFFFEF9C"/>
        <color rgb="FFFF7128"/>
      </colorScale>
    </cfRule>
  </conditionalFormatting>
  <conditionalFormatting sqref="J39">
    <cfRule type="colorScale" priority="39">
      <colorScale>
        <cfvo type="min"/>
        <cfvo type="max"/>
        <color rgb="FFFFEF9C"/>
        <color rgb="FFFF7128"/>
      </colorScale>
    </cfRule>
    <cfRule type="containsBlanks" dxfId="5954" priority="40">
      <formula>LEN(TRIM(J39))=0</formula>
    </cfRule>
  </conditionalFormatting>
  <conditionalFormatting sqref="J39:K39">
    <cfRule type="colorScale" priority="37">
      <colorScale>
        <cfvo type="min"/>
        <cfvo type="max"/>
        <color rgb="FFFFEF9C"/>
        <color rgb="FFFF7128"/>
      </colorScale>
    </cfRule>
    <cfRule type="colorScale" priority="38">
      <colorScale>
        <cfvo type="min"/>
        <cfvo type="max"/>
        <color rgb="FFFFEF9C"/>
        <color rgb="FFFF7128"/>
      </colorScale>
    </cfRule>
  </conditionalFormatting>
  <conditionalFormatting sqref="L39">
    <cfRule type="colorScale" priority="35">
      <colorScale>
        <cfvo type="min"/>
        <cfvo type="max"/>
        <color rgb="FFFFEF9C"/>
        <color rgb="FFFF7128"/>
      </colorScale>
    </cfRule>
    <cfRule type="containsBlanks" dxfId="5953" priority="36">
      <formula>LEN(TRIM(L39))=0</formula>
    </cfRule>
  </conditionalFormatting>
  <conditionalFormatting sqref="L39:M39">
    <cfRule type="colorScale" priority="34">
      <colorScale>
        <cfvo type="min"/>
        <cfvo type="max"/>
        <color rgb="FFFFEF9C"/>
        <color rgb="FFFF7128"/>
      </colorScale>
    </cfRule>
  </conditionalFormatting>
  <conditionalFormatting sqref="F39:M39">
    <cfRule type="colorScale" priority="33">
      <colorScale>
        <cfvo type="min"/>
        <cfvo type="max"/>
        <color rgb="FFFFEF9C"/>
        <color rgb="FFFF7128"/>
      </colorScale>
    </cfRule>
  </conditionalFormatting>
  <conditionalFormatting sqref="F41">
    <cfRule type="colorScale" priority="31">
      <colorScale>
        <cfvo type="min"/>
        <cfvo type="max"/>
        <color rgb="FFFFEF9C"/>
        <color rgb="FFFF7128"/>
      </colorScale>
    </cfRule>
    <cfRule type="containsBlanks" dxfId="5952" priority="32">
      <formula>LEN(TRIM(F41))=0</formula>
    </cfRule>
  </conditionalFormatting>
  <conditionalFormatting sqref="F41:G41">
    <cfRule type="colorScale" priority="29">
      <colorScale>
        <cfvo type="min"/>
        <cfvo type="max"/>
        <color rgb="FFFFEF9C"/>
        <color rgb="FFFF7128"/>
      </colorScale>
    </cfRule>
    <cfRule type="colorScale" priority="30">
      <colorScale>
        <cfvo type="min"/>
        <cfvo type="max"/>
        <color rgb="FFFFEF9C"/>
        <color rgb="FFFF7128"/>
      </colorScale>
    </cfRule>
  </conditionalFormatting>
  <conditionalFormatting sqref="H41">
    <cfRule type="colorScale" priority="27">
      <colorScale>
        <cfvo type="min"/>
        <cfvo type="max"/>
        <color rgb="FFFFEF9C"/>
        <color rgb="FFFF7128"/>
      </colorScale>
    </cfRule>
    <cfRule type="containsBlanks" dxfId="5951" priority="28">
      <formula>LEN(TRIM(H41))=0</formula>
    </cfRule>
  </conditionalFormatting>
  <conditionalFormatting sqref="H41:I41">
    <cfRule type="colorScale" priority="25">
      <colorScale>
        <cfvo type="min"/>
        <cfvo type="max"/>
        <color rgb="FFFFEF9C"/>
        <color rgb="FFFF7128"/>
      </colorScale>
    </cfRule>
    <cfRule type="colorScale" priority="26">
      <colorScale>
        <cfvo type="min"/>
        <cfvo type="max"/>
        <color rgb="FFFFEF9C"/>
        <color rgb="FFFF7128"/>
      </colorScale>
    </cfRule>
  </conditionalFormatting>
  <conditionalFormatting sqref="J41">
    <cfRule type="colorScale" priority="23">
      <colorScale>
        <cfvo type="min"/>
        <cfvo type="max"/>
        <color rgb="FFFFEF9C"/>
        <color rgb="FFFF7128"/>
      </colorScale>
    </cfRule>
    <cfRule type="containsBlanks" dxfId="5950" priority="24">
      <formula>LEN(TRIM(J41))=0</formula>
    </cfRule>
  </conditionalFormatting>
  <conditionalFormatting sqref="J41:K41">
    <cfRule type="colorScale" priority="21">
      <colorScale>
        <cfvo type="min"/>
        <cfvo type="max"/>
        <color rgb="FFFFEF9C"/>
        <color rgb="FFFF7128"/>
      </colorScale>
    </cfRule>
    <cfRule type="colorScale" priority="22">
      <colorScale>
        <cfvo type="min"/>
        <cfvo type="max"/>
        <color rgb="FFFFEF9C"/>
        <color rgb="FFFF7128"/>
      </colorScale>
    </cfRule>
  </conditionalFormatting>
  <conditionalFormatting sqref="L41">
    <cfRule type="colorScale" priority="19">
      <colorScale>
        <cfvo type="min"/>
        <cfvo type="max"/>
        <color rgb="FFFFEF9C"/>
        <color rgb="FFFF7128"/>
      </colorScale>
    </cfRule>
    <cfRule type="containsBlanks" dxfId="5949" priority="20">
      <formula>LEN(TRIM(L41))=0</formula>
    </cfRule>
  </conditionalFormatting>
  <conditionalFormatting sqref="L41:M41">
    <cfRule type="colorScale" priority="18">
      <colorScale>
        <cfvo type="min"/>
        <cfvo type="max"/>
        <color rgb="FFFFEF9C"/>
        <color rgb="FFFF7128"/>
      </colorScale>
    </cfRule>
  </conditionalFormatting>
  <conditionalFormatting sqref="F41:M41">
    <cfRule type="colorScale" priority="17">
      <colorScale>
        <cfvo type="min"/>
        <cfvo type="max"/>
        <color rgb="FFFFEF9C"/>
        <color rgb="FFFF7128"/>
      </colorScale>
    </cfRule>
  </conditionalFormatting>
  <conditionalFormatting sqref="F43">
    <cfRule type="colorScale" priority="15">
      <colorScale>
        <cfvo type="min"/>
        <cfvo type="max"/>
        <color rgb="FFFFEF9C"/>
        <color rgb="FFFF7128"/>
      </colorScale>
    </cfRule>
    <cfRule type="containsBlanks" dxfId="5948" priority="16">
      <formula>LEN(TRIM(F43))=0</formula>
    </cfRule>
  </conditionalFormatting>
  <conditionalFormatting sqref="F43:G43">
    <cfRule type="colorScale" priority="13">
      <colorScale>
        <cfvo type="min"/>
        <cfvo type="max"/>
        <color rgb="FFFFEF9C"/>
        <color rgb="FFFF7128"/>
      </colorScale>
    </cfRule>
    <cfRule type="colorScale" priority="14">
      <colorScale>
        <cfvo type="min"/>
        <cfvo type="max"/>
        <color rgb="FFFFEF9C"/>
        <color rgb="FFFF7128"/>
      </colorScale>
    </cfRule>
  </conditionalFormatting>
  <conditionalFormatting sqref="H43">
    <cfRule type="colorScale" priority="11">
      <colorScale>
        <cfvo type="min"/>
        <cfvo type="max"/>
        <color rgb="FFFFEF9C"/>
        <color rgb="FFFF7128"/>
      </colorScale>
    </cfRule>
    <cfRule type="containsBlanks" dxfId="5947" priority="12">
      <formula>LEN(TRIM(H43))=0</formula>
    </cfRule>
  </conditionalFormatting>
  <conditionalFormatting sqref="H43:I43">
    <cfRule type="colorScale" priority="9">
      <colorScale>
        <cfvo type="min"/>
        <cfvo type="max"/>
        <color rgb="FFFFEF9C"/>
        <color rgb="FFFF7128"/>
      </colorScale>
    </cfRule>
    <cfRule type="colorScale" priority="10">
      <colorScale>
        <cfvo type="min"/>
        <cfvo type="max"/>
        <color rgb="FFFFEF9C"/>
        <color rgb="FFFF7128"/>
      </colorScale>
    </cfRule>
  </conditionalFormatting>
  <conditionalFormatting sqref="J43">
    <cfRule type="colorScale" priority="7">
      <colorScale>
        <cfvo type="min"/>
        <cfvo type="max"/>
        <color rgb="FFFFEF9C"/>
        <color rgb="FFFF7128"/>
      </colorScale>
    </cfRule>
    <cfRule type="containsBlanks" dxfId="5946" priority="8">
      <formula>LEN(TRIM(J43))=0</formula>
    </cfRule>
  </conditionalFormatting>
  <conditionalFormatting sqref="J43:K43">
    <cfRule type="colorScale" priority="5">
      <colorScale>
        <cfvo type="min"/>
        <cfvo type="max"/>
        <color rgb="FFFFEF9C"/>
        <color rgb="FFFF7128"/>
      </colorScale>
    </cfRule>
    <cfRule type="colorScale" priority="6">
      <colorScale>
        <cfvo type="min"/>
        <cfvo type="max"/>
        <color rgb="FFFFEF9C"/>
        <color rgb="FFFF7128"/>
      </colorScale>
    </cfRule>
  </conditionalFormatting>
  <conditionalFormatting sqref="L43">
    <cfRule type="colorScale" priority="3">
      <colorScale>
        <cfvo type="min"/>
        <cfvo type="max"/>
        <color rgb="FFFFEF9C"/>
        <color rgb="FFFF7128"/>
      </colorScale>
    </cfRule>
    <cfRule type="containsBlanks" dxfId="5945" priority="4">
      <formula>LEN(TRIM(L43))=0</formula>
    </cfRule>
  </conditionalFormatting>
  <conditionalFormatting sqref="L43:M43">
    <cfRule type="colorScale" priority="2">
      <colorScale>
        <cfvo type="min"/>
        <cfvo type="max"/>
        <color rgb="FFFFEF9C"/>
        <color rgb="FFFF7128"/>
      </colorScale>
    </cfRule>
  </conditionalFormatting>
  <conditionalFormatting sqref="F43:M43">
    <cfRule type="colorScale" priority="1">
      <colorScale>
        <cfvo type="min"/>
        <cfvo type="max"/>
        <color rgb="FFFFEF9C"/>
        <color rgb="FFFF7128"/>
      </colorScale>
    </cfRule>
  </conditionalFormatting>
  <hyperlinks>
    <hyperlink ref="B6" location="Contents!A1" display="Back to Contents page"/>
  </hyperlinks>
  <pageMargins left="0.7" right="0.7" top="0.75" bottom="0.75" header="0.3" footer="0.3"/>
  <pageSetup paperSize="9" scale="39" orientation="landscape" r:id="rId1"/>
  <ignoredErrors>
    <ignoredError sqref="F8:M10 F21:O22 F24:M24 F19:M20 F11:M16 F26:M34 F17:M18 F35:M42"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pageSetUpPr fitToPage="1"/>
  </sheetPr>
  <dimension ref="B1:S97"/>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109" customWidth="1"/>
    <col min="2" max="2" width="22.5703125" style="109" customWidth="1"/>
    <col min="3" max="3" width="1.7109375" style="109" customWidth="1"/>
    <col min="4" max="4" width="5.85546875" style="109" customWidth="1"/>
    <col min="5" max="5" width="69" style="109" customWidth="1"/>
    <col min="6" max="17" width="5" style="109" customWidth="1"/>
    <col min="18" max="18" width="9.140625" style="109"/>
    <col min="19" max="19" width="12" style="109" bestFit="1" customWidth="1"/>
    <col min="20" max="16384" width="9.140625" style="109"/>
  </cols>
  <sheetData>
    <row r="1" spans="2:19" ht="15.75" thickBot="1" x14ac:dyDescent="0.3"/>
    <row r="2" spans="2:19" ht="15.75" customHeight="1" x14ac:dyDescent="0.25">
      <c r="B2" s="309" t="s">
        <v>472</v>
      </c>
      <c r="D2" s="274" t="s">
        <v>480</v>
      </c>
      <c r="E2" s="275"/>
      <c r="F2" s="275"/>
      <c r="G2" s="275"/>
      <c r="H2" s="275"/>
      <c r="I2" s="275"/>
      <c r="J2" s="275"/>
      <c r="K2" s="275"/>
      <c r="L2" s="275"/>
      <c r="M2" s="275"/>
      <c r="N2" s="275"/>
      <c r="O2" s="275"/>
      <c r="P2" s="275"/>
      <c r="Q2" s="276"/>
    </row>
    <row r="3" spans="2:19" ht="15.75" customHeight="1" x14ac:dyDescent="0.25">
      <c r="B3" s="310"/>
      <c r="D3" s="277"/>
      <c r="E3" s="278"/>
      <c r="F3" s="278"/>
      <c r="G3" s="278"/>
      <c r="H3" s="278"/>
      <c r="I3" s="278"/>
      <c r="J3" s="278"/>
      <c r="K3" s="278"/>
      <c r="L3" s="278"/>
      <c r="M3" s="278"/>
      <c r="N3" s="278"/>
      <c r="O3" s="278"/>
      <c r="P3" s="278"/>
      <c r="Q3" s="279"/>
      <c r="S3" s="197"/>
    </row>
    <row r="4" spans="2:19" ht="15.75" customHeight="1" thickBot="1" x14ac:dyDescent="0.3">
      <c r="B4" s="311"/>
      <c r="D4" s="280"/>
      <c r="E4" s="281"/>
      <c r="F4" s="281"/>
      <c r="G4" s="281"/>
      <c r="H4" s="281"/>
      <c r="I4" s="281"/>
      <c r="J4" s="281"/>
      <c r="K4" s="281"/>
      <c r="L4" s="281"/>
      <c r="M4" s="281"/>
      <c r="N4" s="281"/>
      <c r="O4" s="281"/>
      <c r="P4" s="281"/>
      <c r="Q4" s="282"/>
      <c r="S4" s="197"/>
    </row>
    <row r="5" spans="2:19" ht="15.75" thickBot="1" x14ac:dyDescent="0.3">
      <c r="S5" s="197"/>
    </row>
    <row r="6" spans="2:19" ht="168" customHeight="1" thickBot="1" x14ac:dyDescent="0.3">
      <c r="D6" s="354" t="str">
        <f>'Hide Selection'!G24</f>
        <v>England</v>
      </c>
      <c r="E6" s="355"/>
      <c r="F6" s="356" t="s">
        <v>123</v>
      </c>
      <c r="G6" s="308"/>
      <c r="H6" s="285" t="s">
        <v>3</v>
      </c>
      <c r="I6" s="285"/>
      <c r="J6" s="285" t="s">
        <v>121</v>
      </c>
      <c r="K6" s="285"/>
      <c r="L6" s="308" t="s">
        <v>122</v>
      </c>
      <c r="M6" s="308"/>
      <c r="N6" s="356" t="s">
        <v>139</v>
      </c>
      <c r="O6" s="357"/>
      <c r="P6" s="308" t="s">
        <v>140</v>
      </c>
      <c r="Q6" s="358"/>
      <c r="S6" s="197"/>
    </row>
    <row r="7" spans="2:19" s="34" customFormat="1" ht="18.75" customHeight="1" x14ac:dyDescent="0.2">
      <c r="D7" s="318" t="s">
        <v>452</v>
      </c>
      <c r="E7" s="69" t="s">
        <v>141</v>
      </c>
      <c r="F7" s="291">
        <f>IF(OR(ISERROR(VLOOKUP($D$6&amp;$E7&amp;$D$7,'EP CAL data'!$A:$AC,'EP CAL data'!B$3,FALSE)),ISBLANK(VLOOKUP($D$6&amp;$E7&amp;$D$7,'EP CAL data'!$A:$AC,'EP CAL data'!B$3,FALSE))),"",VLOOKUP($D$6&amp;$E7&amp;$D$7,'EP CAL data'!$A:$AC,'EP CAL data'!B$3,FALSE))</f>
        <v>0.61198125326496955</v>
      </c>
      <c r="G7" s="290"/>
      <c r="H7" s="290">
        <f>IF(OR(ISERROR(VLOOKUP($D$6&amp;$E7&amp;$D$7,'EP CAL data'!$A:$AC,'EP CAL data'!C$3,FALSE)),ISBLANK(VLOOKUP($D$6&amp;$E7&amp;$D$7,'EP CAL data'!$A:$AC,'EP CAL data'!C$3,FALSE))),"",VLOOKUP($D$6&amp;$E7&amp;$D$7,'EP CAL data'!$A:$AC,'EP CAL data'!C$3,FALSE))</f>
        <v>0.24277244951264809</v>
      </c>
      <c r="I7" s="290"/>
      <c r="J7" s="290">
        <f>IF(OR(ISERROR(VLOOKUP($D$6&amp;$E7&amp;$D$7,'EP CAL data'!$A:$AC,'EP CAL data'!D$3,FALSE)),ISBLANK(VLOOKUP($D$6&amp;$E7&amp;$D$7,'EP CAL data'!$A:$AC,'EP CAL data'!D$3,FALSE))),"",VLOOKUP($D$6&amp;$E7&amp;$D$7,'EP CAL data'!$A:$AC,'EP CAL data'!D$3,FALSE))</f>
        <v>3.9523560764221324E-2</v>
      </c>
      <c r="K7" s="290"/>
      <c r="L7" s="290">
        <f>IF(OR(ISERROR(VLOOKUP($D$6&amp;$E7&amp;$D$7,'EP CAL data'!$A:$AC,'EP CAL data'!E$3,FALSE)),ISBLANK(VLOOKUP($D$6&amp;$E7&amp;$D$7,'EP CAL data'!$A:$AC,'EP CAL data'!E$3,FALSE))),"",VLOOKUP($D$6&amp;$E7&amp;$D$7,'EP CAL data'!$A:$AC,'EP CAL data'!E$3,FALSE))</f>
        <v>0.10572273645816098</v>
      </c>
      <c r="M7" s="290"/>
      <c r="N7" s="351">
        <f>IF(OR(ISERROR(VLOOKUP($D$6&amp;$E7&amp;$D$7,'EP CAL data'!$A:$AC,'EP CAL data'!G$3,FALSE)),ISBLANK(VLOOKUP($D$6&amp;$E7&amp;$D$7,'EP CAL data'!$A:$AC,'EP CAL data'!G$3,FALSE))),"",VLOOKUP($D$6&amp;$E7&amp;$D$7,'EP CAL data'!$A:$AC,'EP CAL data'!G$3,FALSE))</f>
        <v>537907</v>
      </c>
      <c r="O7" s="352"/>
      <c r="P7" s="349">
        <f>IF(OR(ISERROR(VLOOKUP($D$6&amp;$E7&amp;$D$7,'EP CAL data'!$A:$AC,'EP CAL data'!H$3,FALSE)),ISBLANK(VLOOKUP($D$6&amp;$E7&amp;$D$7,'EP CAL data'!$A:$AC,'EP CAL data'!H$3,FALSE))),"",VLOOKUP($D$6&amp;$E7&amp;$D$7,'EP CAL data'!$A:$AC,'EP CAL data'!H$3,FALSE))</f>
        <v>0.21747824740446586</v>
      </c>
      <c r="Q7" s="283"/>
    </row>
    <row r="8" spans="2:19" ht="15" customHeight="1" thickBot="1" x14ac:dyDescent="0.3">
      <c r="D8" s="319"/>
      <c r="E8" s="18" t="s">
        <v>27</v>
      </c>
      <c r="F8" s="8">
        <f>IF(F7="","",VLOOKUP($D$6&amp;$E7&amp;$D$7,'EP CAL data'!$A:$AC,'EP CAL data'!M$3,FALSE))</f>
        <v>0.61099999999999999</v>
      </c>
      <c r="G8" s="3">
        <f>IF(F7="","",VLOOKUP($D$6&amp;$E7&amp;$D$7,'EP CAL data'!$A:$AC,'EP CAL data'!N$3,FALSE))</f>
        <v>0.61299999999999999</v>
      </c>
      <c r="H8" s="3">
        <f>IF(H7="","",VLOOKUP($D$6&amp;$E7&amp;$D$7,'EP CAL data'!$A:$AC,'EP CAL data'!O$3,FALSE))</f>
        <v>0.24199999999999999</v>
      </c>
      <c r="I8" s="3">
        <f>IF(H7="","",VLOOKUP($D$6&amp;$E7&amp;$D$7,'EP CAL data'!$A:$AC,'EP CAL data'!P$3,FALSE))</f>
        <v>0.24399999999999999</v>
      </c>
      <c r="J8" s="3">
        <f>IF(J7="","",VLOOKUP($D$6&amp;$E7&amp;$D$7,'EP CAL data'!$A:$AC,'EP CAL data'!Q$3,FALSE))</f>
        <v>3.9E-2</v>
      </c>
      <c r="K8" s="3">
        <f>IF(J7="","",VLOOKUP($D$6&amp;$E7&amp;$D$7,'EP CAL data'!$A:$AC,'EP CAL data'!R$3,FALSE))</f>
        <v>0.04</v>
      </c>
      <c r="L8" s="3">
        <f>IF(L7="","",VLOOKUP($D$6&amp;$E7&amp;$D$7,'EP CAL data'!$A:$AC,'EP CAL data'!S$3,FALSE))</f>
        <v>0.105</v>
      </c>
      <c r="M8" s="3">
        <f>IF(L7="","",VLOOKUP($D$6&amp;$E7&amp;$D$7,'EP CAL data'!$A:$AC,'EP CAL data'!T$3,FALSE))</f>
        <v>0.107</v>
      </c>
      <c r="N8" s="344"/>
      <c r="O8" s="345"/>
      <c r="P8" s="350"/>
      <c r="Q8" s="265"/>
    </row>
    <row r="9" spans="2:19" s="34" customFormat="1" ht="18.75" customHeight="1" x14ac:dyDescent="0.2">
      <c r="B9" s="44" t="s">
        <v>49</v>
      </c>
      <c r="D9" s="319"/>
      <c r="E9" s="70" t="s">
        <v>7</v>
      </c>
      <c r="F9" s="291">
        <f>IF(OR(ISERROR(VLOOKUP($D$6&amp;$E9&amp;$D$7,'EP CAL data'!$A:$AC,'EP CAL data'!B$3,FALSE)),ISBLANK(VLOOKUP($D$6&amp;$E9&amp;$D$7,'EP CAL data'!$A:$AC,'EP CAL data'!B$3,FALSE))),"",VLOOKUP($D$6&amp;$E9&amp;$D$7,'EP CAL data'!$A:$AC,'EP CAL data'!B$3,FALSE))</f>
        <v>0.63616814650388454</v>
      </c>
      <c r="G9" s="290"/>
      <c r="H9" s="290">
        <f>IF(OR(ISERROR(VLOOKUP($D$6&amp;$E9&amp;$D$7,'EP CAL data'!$A:$AC,'EP CAL data'!C$3,FALSE)),ISBLANK(VLOOKUP($D$6&amp;$E9&amp;$D$7,'EP CAL data'!$A:$AC,'EP CAL data'!C$3,FALSE))),"",VLOOKUP($D$6&amp;$E9&amp;$D$7,'EP CAL data'!$A:$AC,'EP CAL data'!C$3,FALSE))</f>
        <v>0.2133046614872364</v>
      </c>
      <c r="I9" s="290"/>
      <c r="J9" s="290">
        <f>IF(OR(ISERROR(VLOOKUP($D$6&amp;$E9&amp;$D$7,'EP CAL data'!$A:$AC,'EP CAL data'!D$3,FALSE)),ISBLANK(VLOOKUP($D$6&amp;$E9&amp;$D$7,'EP CAL data'!$A:$AC,'EP CAL data'!D$3,FALSE))),"",VLOOKUP($D$6&amp;$E9&amp;$D$7,'EP CAL data'!$A:$AC,'EP CAL data'!D$3,FALSE))</f>
        <v>4.1065482796892344E-2</v>
      </c>
      <c r="K9" s="290"/>
      <c r="L9" s="290">
        <f>IF(OR(ISERROR(VLOOKUP($D$6&amp;$E9&amp;$D$7,'EP CAL data'!$A:$AC,'EP CAL data'!E$3,FALSE)),ISBLANK(VLOOKUP($D$6&amp;$E9&amp;$D$7,'EP CAL data'!$A:$AC,'EP CAL data'!E$3,FALSE))),"",VLOOKUP($D$6&amp;$E9&amp;$D$7,'EP CAL data'!$A:$AC,'EP CAL data'!E$3,FALSE))</f>
        <v>0.10946170921198668</v>
      </c>
      <c r="M9" s="290"/>
      <c r="N9" s="351">
        <f>IF(OR(ISERROR(VLOOKUP($D$6&amp;$E9&amp;$D$7,'EP CAL data'!$A:$AC,'EP CAL data'!G$3,FALSE)),ISBLANK(VLOOKUP($D$6&amp;$E9&amp;$D$7,'EP CAL data'!$A:$AC,'EP CAL data'!G$3,FALSE))),"",VLOOKUP($D$6&amp;$E9&amp;$D$7,'EP CAL data'!$A:$AC,'EP CAL data'!G$3,FALSE))</f>
        <v>14416</v>
      </c>
      <c r="O9" s="352"/>
      <c r="P9" s="353">
        <f>IF(OR(ISERROR(VLOOKUP($D$6&amp;$E9&amp;$D$7,'EP CAL data'!$A:$AC,'EP CAL data'!H$3,FALSE)),ISBLANK(VLOOKUP($D$6&amp;$E9&amp;$D$7,'EP CAL data'!$A:$AC,'EP CAL data'!H$3,FALSE))),"",VLOOKUP($D$6&amp;$E9&amp;$D$7,'EP CAL data'!$A:$AC,'EP CAL data'!H$3,FALSE))</f>
        <v>0.18228027362271929</v>
      </c>
      <c r="Q9" s="283"/>
    </row>
    <row r="10" spans="2:19" ht="15" customHeight="1" x14ac:dyDescent="0.25">
      <c r="D10" s="319"/>
      <c r="E10" s="13" t="s">
        <v>27</v>
      </c>
      <c r="F10" s="14">
        <f>IF(F9="","",VLOOKUP($D$6&amp;$E9&amp;$D$7,'EP CAL data'!$A:$AC,'EP CAL data'!M$3,FALSE))</f>
        <v>0.628</v>
      </c>
      <c r="G10" s="15">
        <f>IF(F9="","",VLOOKUP($D$6&amp;$E9&amp;$D$7,'EP CAL data'!$A:$AC,'EP CAL data'!N$3,FALSE))</f>
        <v>0.64400000000000002</v>
      </c>
      <c r="H10" s="15">
        <f>IF(H9="","",VLOOKUP($D$6&amp;$E9&amp;$D$7,'EP CAL data'!$A:$AC,'EP CAL data'!O$3,FALSE))</f>
        <v>0.20699999999999999</v>
      </c>
      <c r="I10" s="15">
        <f>IF(H9="","",VLOOKUP($D$6&amp;$E9&amp;$D$7,'EP CAL data'!$A:$AC,'EP CAL data'!P$3,FALSE))</f>
        <v>0.22</v>
      </c>
      <c r="J10" s="15">
        <f>IF(J9="","",VLOOKUP($D$6&amp;$E9&amp;$D$7,'EP CAL data'!$A:$AC,'EP CAL data'!Q$3,FALSE))</f>
        <v>3.7999999999999999E-2</v>
      </c>
      <c r="K10" s="15">
        <f>IF(J9="","",VLOOKUP($D$6&amp;$E9&amp;$D$7,'EP CAL data'!$A:$AC,'EP CAL data'!R$3,FALSE))</f>
        <v>4.3999999999999997E-2</v>
      </c>
      <c r="L10" s="15">
        <f>IF(L9="","",VLOOKUP($D$6&amp;$E9&amp;$D$7,'EP CAL data'!$A:$AC,'EP CAL data'!S$3,FALSE))</f>
        <v>0.104</v>
      </c>
      <c r="M10" s="15">
        <f>IF(L9="","",VLOOKUP($D$6&amp;$E9&amp;$D$7,'EP CAL data'!$A:$AC,'EP CAL data'!T$3,FALSE))</f>
        <v>0.115</v>
      </c>
      <c r="N10" s="347"/>
      <c r="O10" s="348"/>
      <c r="P10" s="346"/>
      <c r="Q10" s="263"/>
    </row>
    <row r="11" spans="2:19" s="34" customFormat="1" ht="18.75" customHeight="1" x14ac:dyDescent="0.2">
      <c r="D11" s="319"/>
      <c r="E11" s="70" t="s">
        <v>369</v>
      </c>
      <c r="F11" s="306">
        <f>IF(OR(ISERROR(VLOOKUP($D$6&amp;$E11&amp;$D$7,'EP CAL data'!$A:$AC,'EP CAL data'!B$3,FALSE)),ISBLANK(VLOOKUP($D$6&amp;$E11&amp;$D$7,'EP CAL data'!$A:$AC,'EP CAL data'!B$3,FALSE))),"",VLOOKUP($D$6&amp;$E11&amp;$D$7,'EP CAL data'!$A:$AC,'EP CAL data'!B$3,FALSE))</f>
        <v>0.60738714090287282</v>
      </c>
      <c r="G11" s="302"/>
      <c r="H11" s="302">
        <f>IF(OR(ISERROR(VLOOKUP($D$6&amp;$E11&amp;$D$7,'EP CAL data'!$A:$AC,'EP CAL data'!C$3,FALSE)),ISBLANK(VLOOKUP($D$6&amp;$E11&amp;$D$7,'EP CAL data'!$A:$AC,'EP CAL data'!C$3,FALSE))),"",VLOOKUP($D$6&amp;$E11&amp;$D$7,'EP CAL data'!$A:$AC,'EP CAL data'!C$3,FALSE))</f>
        <v>9.575923392612859E-2</v>
      </c>
      <c r="I11" s="302"/>
      <c r="J11" s="302">
        <f>IF(OR(ISERROR(VLOOKUP($D$6&amp;$E11&amp;$D$7,'EP CAL data'!$A:$AC,'EP CAL data'!D$3,FALSE)),ISBLANK(VLOOKUP($D$6&amp;$E11&amp;$D$7,'EP CAL data'!$A:$AC,'EP CAL data'!D$3,FALSE))),"",VLOOKUP($D$6&amp;$E11&amp;$D$7,'EP CAL data'!$A:$AC,'EP CAL data'!D$3,FALSE))</f>
        <v>5.1983584131326949E-2</v>
      </c>
      <c r="K11" s="302"/>
      <c r="L11" s="302">
        <f>IF(OR(ISERROR(VLOOKUP($D$6&amp;$E11&amp;$D$7,'EP CAL data'!$A:$AC,'EP CAL data'!E$3,FALSE)),ISBLANK(VLOOKUP($D$6&amp;$E11&amp;$D$7,'EP CAL data'!$A:$AC,'EP CAL data'!E$3,FALSE))),"",VLOOKUP($D$6&amp;$E11&amp;$D$7,'EP CAL data'!$A:$AC,'EP CAL data'!E$3,FALSE))</f>
        <v>0.24487004103967169</v>
      </c>
      <c r="M11" s="302"/>
      <c r="N11" s="342">
        <f>IF(OR(ISERROR(VLOOKUP($D$6&amp;$E11&amp;$D$7,'EP CAL data'!$A:$AC,'EP CAL data'!G$3,FALSE)),ISBLANK(VLOOKUP($D$6&amp;$E11&amp;$D$7,'EP CAL data'!$A:$AC,'EP CAL data'!G$3,FALSE))),"",VLOOKUP($D$6&amp;$E11&amp;$D$7,'EP CAL data'!$A:$AC,'EP CAL data'!G$3,FALSE))</f>
        <v>2193</v>
      </c>
      <c r="O11" s="343"/>
      <c r="P11" s="340">
        <f>IF(OR(ISERROR(VLOOKUP($D$6&amp;$E11&amp;$D$7,'EP CAL data'!$A:$AC,'EP CAL data'!H$3,FALSE)),ISBLANK(VLOOKUP($D$6&amp;$E11&amp;$D$7,'EP CAL data'!$A:$AC,'EP CAL data'!H$3,FALSE))),"",VLOOKUP($D$6&amp;$E11&amp;$D$7,'EP CAL data'!$A:$AC,'EP CAL data'!H$3,FALSE))</f>
        <v>6.5291175419792777E-2</v>
      </c>
      <c r="Q11" s="264"/>
    </row>
    <row r="12" spans="2:19" ht="15" customHeight="1" x14ac:dyDescent="0.25">
      <c r="D12" s="319"/>
      <c r="E12" s="17" t="s">
        <v>27</v>
      </c>
      <c r="F12" s="14">
        <f>IF(F11="","",VLOOKUP($D$6&amp;$E11&amp;$D$7,'EP CAL data'!$A:$AC,'EP CAL data'!M$3,FALSE))</f>
        <v>0.58699999999999997</v>
      </c>
      <c r="G12" s="15">
        <f>IF(F11="","",VLOOKUP($D$6&amp;$E11&amp;$D$7,'EP CAL data'!$A:$AC,'EP CAL data'!N$3,FALSE))</f>
        <v>0.628</v>
      </c>
      <c r="H12" s="15">
        <f>IF(H11="","",VLOOKUP($D$6&amp;$E11&amp;$D$7,'EP CAL data'!$A:$AC,'EP CAL data'!O$3,FALSE))</f>
        <v>8.4000000000000005E-2</v>
      </c>
      <c r="I12" s="15">
        <f>IF(H11="","",VLOOKUP($D$6&amp;$E11&amp;$D$7,'EP CAL data'!$A:$AC,'EP CAL data'!P$3,FALSE))</f>
        <v>0.109</v>
      </c>
      <c r="J12" s="15">
        <f>IF(J11="","",VLOOKUP($D$6&amp;$E11&amp;$D$7,'EP CAL data'!$A:$AC,'EP CAL data'!Q$3,FALSE))</f>
        <v>4.2999999999999997E-2</v>
      </c>
      <c r="K12" s="15">
        <f>IF(J11="","",VLOOKUP($D$6&amp;$E11&amp;$D$7,'EP CAL data'!$A:$AC,'EP CAL data'!R$3,FALSE))</f>
        <v>6.2E-2</v>
      </c>
      <c r="L12" s="15">
        <f>IF(L11="","",VLOOKUP($D$6&amp;$E11&amp;$D$7,'EP CAL data'!$A:$AC,'EP CAL data'!S$3,FALSE))</f>
        <v>0.22700000000000001</v>
      </c>
      <c r="M12" s="15">
        <f>IF(L11="","",VLOOKUP($D$6&amp;$E11&amp;$D$7,'EP CAL data'!$A:$AC,'EP CAL data'!T$3,FALSE))</f>
        <v>0.26300000000000001</v>
      </c>
      <c r="N12" s="347"/>
      <c r="O12" s="348"/>
      <c r="P12" s="346"/>
      <c r="Q12" s="263"/>
    </row>
    <row r="13" spans="2:19" s="34" customFormat="1" ht="18.75" customHeight="1" x14ac:dyDescent="0.2">
      <c r="D13" s="319"/>
      <c r="E13" s="73" t="s">
        <v>335</v>
      </c>
      <c r="F13" s="306">
        <f>IF(OR(ISERROR(VLOOKUP($D$6&amp;$E13&amp;$D$7,'EP CAL data'!$A:$AC,'EP CAL data'!B$3,FALSE)),ISBLANK(VLOOKUP($D$6&amp;$E13&amp;$D$7,'EP CAL data'!$A:$AC,'EP CAL data'!B$3,FALSE))),"",VLOOKUP($D$6&amp;$E13&amp;$D$7,'EP CAL data'!$A:$AC,'EP CAL data'!B$3,FALSE))</f>
        <v>0.56205312562412624</v>
      </c>
      <c r="G13" s="302"/>
      <c r="H13" s="302">
        <f>IF(OR(ISERROR(VLOOKUP($D$6&amp;$E13&amp;$D$7,'EP CAL data'!$A:$AC,'EP CAL data'!C$3,FALSE)),ISBLANK(VLOOKUP($D$6&amp;$E13&amp;$D$7,'EP CAL data'!$A:$AC,'EP CAL data'!C$3,FALSE))),"",VLOOKUP($D$6&amp;$E13&amp;$D$7,'EP CAL data'!$A:$AC,'EP CAL data'!C$3,FALSE))</f>
        <v>0.17291791491911324</v>
      </c>
      <c r="I13" s="302"/>
      <c r="J13" s="302">
        <f>IF(OR(ISERROR(VLOOKUP($D$6&amp;$E13&amp;$D$7,'EP CAL data'!$A:$AC,'EP CAL data'!D$3,FALSE)),ISBLANK(VLOOKUP($D$6&amp;$E13&amp;$D$7,'EP CAL data'!$A:$AC,'EP CAL data'!D$3,FALSE))),"",VLOOKUP($D$6&amp;$E13&amp;$D$7,'EP CAL data'!$A:$AC,'EP CAL data'!D$3,FALSE))</f>
        <v>3.1595765927701219E-2</v>
      </c>
      <c r="K13" s="302"/>
      <c r="L13" s="302">
        <f>IF(OR(ISERROR(VLOOKUP($D$6&amp;$E13&amp;$D$7,'EP CAL data'!$A:$AC,'EP CAL data'!E$3,FALSE)),ISBLANK(VLOOKUP($D$6&amp;$E13&amp;$D$7,'EP CAL data'!$A:$AC,'EP CAL data'!E$3,FALSE))),"",VLOOKUP($D$6&amp;$E13&amp;$D$7,'EP CAL data'!$A:$AC,'EP CAL data'!E$3,FALSE))</f>
        <v>0.23343319352905931</v>
      </c>
      <c r="M13" s="302"/>
      <c r="N13" s="342">
        <f>IF(OR(ISERROR(VLOOKUP($D$6&amp;$E13&amp;$D$7,'EP CAL data'!$A:$AC,'EP CAL data'!G$3,FALSE)),ISBLANK(VLOOKUP($D$6&amp;$E13&amp;$D$7,'EP CAL data'!$A:$AC,'EP CAL data'!G$3,FALSE))),"",VLOOKUP($D$6&amp;$E13&amp;$D$7,'EP CAL data'!$A:$AC,'EP CAL data'!G$3,FALSE))</f>
        <v>25035</v>
      </c>
      <c r="O13" s="343"/>
      <c r="P13" s="340">
        <f>IF(OR(ISERROR(VLOOKUP($D$6&amp;$E13&amp;$D$7,'EP CAL data'!$A:$AC,'EP CAL data'!H$3,FALSE)),ISBLANK(VLOOKUP($D$6&amp;$E13&amp;$D$7,'EP CAL data'!$A:$AC,'EP CAL data'!H$3,FALSE))),"",VLOOKUP($D$6&amp;$E13&amp;$D$7,'EP CAL data'!$A:$AC,'EP CAL data'!H$3,FALSE))</f>
        <v>0.59544762629626102</v>
      </c>
      <c r="Q13" s="264"/>
    </row>
    <row r="14" spans="2:19" ht="15" customHeight="1" x14ac:dyDescent="0.25">
      <c r="D14" s="319"/>
      <c r="E14" s="13" t="s">
        <v>27</v>
      </c>
      <c r="F14" s="14">
        <f>IF(F13="","",VLOOKUP($D$6&amp;$E13&amp;$D$7,'EP CAL data'!$A:$AC,'EP CAL data'!M$3,FALSE))</f>
        <v>0.55600000000000005</v>
      </c>
      <c r="G14" s="15">
        <f>IF(F13="","",VLOOKUP($D$6&amp;$E13&amp;$D$7,'EP CAL data'!$A:$AC,'EP CAL data'!N$3,FALSE))</f>
        <v>0.56799999999999995</v>
      </c>
      <c r="H14" s="15">
        <f>IF(H13="","",VLOOKUP($D$6&amp;$E13&amp;$D$7,'EP CAL data'!$A:$AC,'EP CAL data'!O$3,FALSE))</f>
        <v>0.16800000000000001</v>
      </c>
      <c r="I14" s="15">
        <f>IF(H13="","",VLOOKUP($D$6&amp;$E13&amp;$D$7,'EP CAL data'!$A:$AC,'EP CAL data'!P$3,FALSE))</f>
        <v>0.17799999999999999</v>
      </c>
      <c r="J14" s="15">
        <f>IF(J13="","",VLOOKUP($D$6&amp;$E13&amp;$D$7,'EP CAL data'!$A:$AC,'EP CAL data'!Q$3,FALSE))</f>
        <v>2.9000000000000001E-2</v>
      </c>
      <c r="K14" s="15">
        <f>IF(J13="","",VLOOKUP($D$6&amp;$E13&amp;$D$7,'EP CAL data'!$A:$AC,'EP CAL data'!R$3,FALSE))</f>
        <v>3.4000000000000002E-2</v>
      </c>
      <c r="L14" s="15">
        <f>IF(L13="","",VLOOKUP($D$6&amp;$E13&amp;$D$7,'EP CAL data'!$A:$AC,'EP CAL data'!S$3,FALSE))</f>
        <v>0.22800000000000001</v>
      </c>
      <c r="M14" s="15">
        <f>IF(L13="","",VLOOKUP($D$6&amp;$E13&amp;$D$7,'EP CAL data'!$A:$AC,'EP CAL data'!T$3,FALSE))</f>
        <v>0.23899999999999999</v>
      </c>
      <c r="N14" s="347"/>
      <c r="O14" s="348"/>
      <c r="P14" s="346"/>
      <c r="Q14" s="263"/>
    </row>
    <row r="15" spans="2:19" s="34" customFormat="1" ht="18.75" customHeight="1" x14ac:dyDescent="0.2">
      <c r="D15" s="319"/>
      <c r="E15" s="70" t="s">
        <v>339</v>
      </c>
      <c r="F15" s="306">
        <f>IF(OR(ISERROR(VLOOKUP($D$6&amp;$E15&amp;$D$7,'EP CAL data'!$A:$AC,'EP CAL data'!B$3,FALSE)),ISBLANK(VLOOKUP($D$6&amp;$E15&amp;$D$7,'EP CAL data'!$A:$AC,'EP CAL data'!B$3,FALSE))),"",VLOOKUP($D$6&amp;$E15&amp;$D$7,'EP CAL data'!$A:$AC,'EP CAL data'!B$3,FALSE))</f>
        <v>0.62356127285037233</v>
      </c>
      <c r="G15" s="302"/>
      <c r="H15" s="302">
        <f>IF(OR(ISERROR(VLOOKUP($D$6&amp;$E15&amp;$D$7,'EP CAL data'!$A:$AC,'EP CAL data'!C$3,FALSE)),ISBLANK(VLOOKUP($D$6&amp;$E15&amp;$D$7,'EP CAL data'!$A:$AC,'EP CAL data'!C$3,FALSE))),"",VLOOKUP($D$6&amp;$E15&amp;$D$7,'EP CAL data'!$A:$AC,'EP CAL data'!C$3,FALSE))</f>
        <v>0.14014895057549087</v>
      </c>
      <c r="I15" s="302"/>
      <c r="J15" s="302">
        <f>IF(OR(ISERROR(VLOOKUP($D$6&amp;$E15&amp;$D$7,'EP CAL data'!$A:$AC,'EP CAL data'!D$3,FALSE)),ISBLANK(VLOOKUP($D$6&amp;$E15&amp;$D$7,'EP CAL data'!$A:$AC,'EP CAL data'!D$3,FALSE))),"",VLOOKUP($D$6&amp;$E15&amp;$D$7,'EP CAL data'!$A:$AC,'EP CAL data'!D$3,FALSE))</f>
        <v>2.9519295870006769E-2</v>
      </c>
      <c r="K15" s="302"/>
      <c r="L15" s="302">
        <f>IF(OR(ISERROR(VLOOKUP($D$6&amp;$E15&amp;$D$7,'EP CAL data'!$A:$AC,'EP CAL data'!E$3,FALSE)),ISBLANK(VLOOKUP($D$6&amp;$E15&amp;$D$7,'EP CAL data'!$A:$AC,'EP CAL data'!E$3,FALSE))),"",VLOOKUP($D$6&amp;$E15&amp;$D$7,'EP CAL data'!$A:$AC,'EP CAL data'!E$3,FALSE))</f>
        <v>0.20677048070412998</v>
      </c>
      <c r="M15" s="302"/>
      <c r="N15" s="342">
        <f>IF(OR(ISERROR(VLOOKUP($D$6&amp;$E15&amp;$D$7,'EP CAL data'!$A:$AC,'EP CAL data'!G$3,FALSE)),ISBLANK(VLOOKUP($D$6&amp;$E15&amp;$D$7,'EP CAL data'!$A:$AC,'EP CAL data'!G$3,FALSE))),"",VLOOKUP($D$6&amp;$E15&amp;$D$7,'EP CAL data'!$A:$AC,'EP CAL data'!G$3,FALSE))</f>
        <v>7385</v>
      </c>
      <c r="O15" s="343"/>
      <c r="P15" s="340">
        <f>IF(OR(ISERROR(VLOOKUP($D$6&amp;$E15&amp;$D$7,'EP CAL data'!$A:$AC,'EP CAL data'!H$3,FALSE)),ISBLANK(VLOOKUP($D$6&amp;$E15&amp;$D$7,'EP CAL data'!$A:$AC,'EP CAL data'!H$3,FALSE))),"",VLOOKUP($D$6&amp;$E15&amp;$D$7,'EP CAL data'!$A:$AC,'EP CAL data'!H$3,FALSE))</f>
        <v>0.42498705185014674</v>
      </c>
      <c r="Q15" s="264"/>
    </row>
    <row r="16" spans="2:19" ht="15" customHeight="1" x14ac:dyDescent="0.25">
      <c r="D16" s="319"/>
      <c r="E16" s="17" t="s">
        <v>27</v>
      </c>
      <c r="F16" s="14">
        <f>IF(F15="","",VLOOKUP($D$6&amp;$E15&amp;$D$7,'EP CAL data'!$A:$AC,'EP CAL data'!M$3,FALSE))</f>
        <v>0.61199999999999999</v>
      </c>
      <c r="G16" s="15">
        <f>IF(F15="","",VLOOKUP($D$6&amp;$E15&amp;$D$7,'EP CAL data'!$A:$AC,'EP CAL data'!N$3,FALSE))</f>
        <v>0.63500000000000001</v>
      </c>
      <c r="H16" s="15">
        <f>IF(H15="","",VLOOKUP($D$6&amp;$E15&amp;$D$7,'EP CAL data'!$A:$AC,'EP CAL data'!O$3,FALSE))</f>
        <v>0.13200000000000001</v>
      </c>
      <c r="I16" s="15">
        <f>IF(H15="","",VLOOKUP($D$6&amp;$E15&amp;$D$7,'EP CAL data'!$A:$AC,'EP CAL data'!P$3,FALSE))</f>
        <v>0.14799999999999999</v>
      </c>
      <c r="J16" s="15">
        <f>IF(J15="","",VLOOKUP($D$6&amp;$E15&amp;$D$7,'EP CAL data'!$A:$AC,'EP CAL data'!Q$3,FALSE))</f>
        <v>2.5999999999999999E-2</v>
      </c>
      <c r="K16" s="15">
        <f>IF(J15="","",VLOOKUP($D$6&amp;$E15&amp;$D$7,'EP CAL data'!$A:$AC,'EP CAL data'!R$3,FALSE))</f>
        <v>3.4000000000000002E-2</v>
      </c>
      <c r="L16" s="15">
        <f>IF(L15="","",VLOOKUP($D$6&amp;$E15&amp;$D$7,'EP CAL data'!$A:$AC,'EP CAL data'!S$3,FALSE))</f>
        <v>0.19800000000000001</v>
      </c>
      <c r="M16" s="15">
        <f>IF(L15="","",VLOOKUP($D$6&amp;$E15&amp;$D$7,'EP CAL data'!$A:$AC,'EP CAL data'!T$3,FALSE))</f>
        <v>0.216</v>
      </c>
      <c r="N16" s="347"/>
      <c r="O16" s="348"/>
      <c r="P16" s="346"/>
      <c r="Q16" s="263"/>
    </row>
    <row r="17" spans="4:17" s="34" customFormat="1" ht="18.75" customHeight="1" x14ac:dyDescent="0.2">
      <c r="D17" s="319"/>
      <c r="E17" s="73" t="s">
        <v>343</v>
      </c>
      <c r="F17" s="306">
        <f>IF(OR(ISERROR(VLOOKUP($D$6&amp;$E17&amp;$D$7,'EP CAL data'!$A:$AC,'EP CAL data'!B$3,FALSE)),ISBLANK(VLOOKUP($D$6&amp;$E17&amp;$D$7,'EP CAL data'!$A:$AC,'EP CAL data'!B$3,FALSE))),"",VLOOKUP($D$6&amp;$E17&amp;$D$7,'EP CAL data'!$A:$AC,'EP CAL data'!B$3,FALSE))</f>
        <v>0.47387518142235124</v>
      </c>
      <c r="G17" s="302"/>
      <c r="H17" s="302">
        <f>IF(OR(ISERROR(VLOOKUP($D$6&amp;$E17&amp;$D$7,'EP CAL data'!$A:$AC,'EP CAL data'!C$3,FALSE)),ISBLANK(VLOOKUP($D$6&amp;$E17&amp;$D$7,'EP CAL data'!$A:$AC,'EP CAL data'!C$3,FALSE))),"",VLOOKUP($D$6&amp;$E17&amp;$D$7,'EP CAL data'!$A:$AC,'EP CAL data'!C$3,FALSE))</f>
        <v>0.16872278664731494</v>
      </c>
      <c r="I17" s="302"/>
      <c r="J17" s="302">
        <f>IF(OR(ISERROR(VLOOKUP($D$6&amp;$E17&amp;$D$7,'EP CAL data'!$A:$AC,'EP CAL data'!D$3,FALSE)),ISBLANK(VLOOKUP($D$6&amp;$E17&amp;$D$7,'EP CAL data'!$A:$AC,'EP CAL data'!D$3,FALSE))),"",VLOOKUP($D$6&amp;$E17&amp;$D$7,'EP CAL data'!$A:$AC,'EP CAL data'!D$3,FALSE))</f>
        <v>4.5718432510885344E-2</v>
      </c>
      <c r="K17" s="302"/>
      <c r="L17" s="302">
        <f>IF(OR(ISERROR(VLOOKUP($D$6&amp;$E17&amp;$D$7,'EP CAL data'!$A:$AC,'EP CAL data'!E$3,FALSE)),ISBLANK(VLOOKUP($D$6&amp;$E17&amp;$D$7,'EP CAL data'!$A:$AC,'EP CAL data'!E$3,FALSE))),"",VLOOKUP($D$6&amp;$E17&amp;$D$7,'EP CAL data'!$A:$AC,'EP CAL data'!E$3,FALSE))</f>
        <v>0.31168359941944845</v>
      </c>
      <c r="M17" s="302"/>
      <c r="N17" s="342">
        <f>IF(OR(ISERROR(VLOOKUP($D$6&amp;$E17&amp;$D$7,'EP CAL data'!$A:$AC,'EP CAL data'!G$3,FALSE)),ISBLANK(VLOOKUP($D$6&amp;$E17&amp;$D$7,'EP CAL data'!$A:$AC,'EP CAL data'!G$3,FALSE))),"",VLOOKUP($D$6&amp;$E17&amp;$D$7,'EP CAL data'!$A:$AC,'EP CAL data'!G$3,FALSE))</f>
        <v>2756</v>
      </c>
      <c r="O17" s="343"/>
      <c r="P17" s="340">
        <f>IF(OR(ISERROR(VLOOKUP($D$6&amp;$E17&amp;$D$7,'EP CAL data'!$A:$AC,'EP CAL data'!H$3,FALSE)),ISBLANK(VLOOKUP($D$6&amp;$E17&amp;$D$7,'EP CAL data'!$A:$AC,'EP CAL data'!H$3,FALSE))),"",VLOOKUP($D$6&amp;$E17&amp;$D$7,'EP CAL data'!$A:$AC,'EP CAL data'!H$3,FALSE))</f>
        <v>0.20313997199086017</v>
      </c>
      <c r="Q17" s="264"/>
    </row>
    <row r="18" spans="4:17" ht="15" customHeight="1" x14ac:dyDescent="0.25">
      <c r="D18" s="319"/>
      <c r="E18" s="13" t="s">
        <v>27</v>
      </c>
      <c r="F18" s="14">
        <f>IF(F17="","",VLOOKUP($D$6&amp;$E17&amp;$D$7,'EP CAL data'!$A:$AC,'EP CAL data'!M$3,FALSE))</f>
        <v>0.45500000000000002</v>
      </c>
      <c r="G18" s="15">
        <f>IF(F17="","",VLOOKUP($D$6&amp;$E17&amp;$D$7,'EP CAL data'!$A:$AC,'EP CAL data'!N$3,FALSE))</f>
        <v>0.49299999999999999</v>
      </c>
      <c r="H18" s="15">
        <f>IF(H17="","",VLOOKUP($D$6&amp;$E17&amp;$D$7,'EP CAL data'!$A:$AC,'EP CAL data'!O$3,FALSE))</f>
        <v>0.155</v>
      </c>
      <c r="I18" s="15">
        <f>IF(H17="","",VLOOKUP($D$6&amp;$E17&amp;$D$7,'EP CAL data'!$A:$AC,'EP CAL data'!P$3,FALSE))</f>
        <v>0.183</v>
      </c>
      <c r="J18" s="15">
        <f>IF(J17="","",VLOOKUP($D$6&amp;$E17&amp;$D$7,'EP CAL data'!$A:$AC,'EP CAL data'!Q$3,FALSE))</f>
        <v>3.9E-2</v>
      </c>
      <c r="K18" s="15">
        <f>IF(J17="","",VLOOKUP($D$6&amp;$E17&amp;$D$7,'EP CAL data'!$A:$AC,'EP CAL data'!R$3,FALSE))</f>
        <v>5.3999999999999999E-2</v>
      </c>
      <c r="L18" s="15">
        <f>IF(L17="","",VLOOKUP($D$6&amp;$E17&amp;$D$7,'EP CAL data'!$A:$AC,'EP CAL data'!S$3,FALSE))</f>
        <v>0.29499999999999998</v>
      </c>
      <c r="M18" s="15">
        <f>IF(L17="","",VLOOKUP($D$6&amp;$E17&amp;$D$7,'EP CAL data'!$A:$AC,'EP CAL data'!T$3,FALSE))</f>
        <v>0.32900000000000001</v>
      </c>
      <c r="N18" s="347"/>
      <c r="O18" s="348"/>
      <c r="P18" s="346"/>
      <c r="Q18" s="263"/>
    </row>
    <row r="19" spans="4:17" s="34" customFormat="1" ht="18.75" customHeight="1" x14ac:dyDescent="0.2">
      <c r="D19" s="319"/>
      <c r="E19" s="70" t="s">
        <v>93</v>
      </c>
      <c r="F19" s="306">
        <f>IF(OR(ISERROR(VLOOKUP($D$6&amp;$E19&amp;$D$7,'EP CAL data'!$A:$AC,'EP CAL data'!B$3,FALSE)),ISBLANK(VLOOKUP($D$6&amp;$E19&amp;$D$7,'EP CAL data'!$A:$AC,'EP CAL data'!B$3,FALSE))),"",VLOOKUP($D$6&amp;$E19&amp;$D$7,'EP CAL data'!$A:$AC,'EP CAL data'!B$3,FALSE))</f>
        <v>0.65953367555198217</v>
      </c>
      <c r="G19" s="302"/>
      <c r="H19" s="302">
        <f>IF(OR(ISERROR(VLOOKUP($D$6&amp;$E19&amp;$D$7,'EP CAL data'!$A:$AC,'EP CAL data'!C$3,FALSE)),ISBLANK(VLOOKUP($D$6&amp;$E19&amp;$D$7,'EP CAL data'!$A:$AC,'EP CAL data'!C$3,FALSE))),"",VLOOKUP($D$6&amp;$E19&amp;$D$7,'EP CAL data'!$A:$AC,'EP CAL data'!C$3,FALSE))</f>
        <v>0.19933205516729544</v>
      </c>
      <c r="I19" s="302"/>
      <c r="J19" s="302">
        <f>IF(OR(ISERROR(VLOOKUP($D$6&amp;$E19&amp;$D$7,'EP CAL data'!$A:$AC,'EP CAL data'!D$3,FALSE)),ISBLANK(VLOOKUP($D$6&amp;$E19&amp;$D$7,'EP CAL data'!$A:$AC,'EP CAL data'!D$3,FALSE))),"",VLOOKUP($D$6&amp;$E19&amp;$D$7,'EP CAL data'!$A:$AC,'EP CAL data'!D$3,FALSE))</f>
        <v>4.0818850887500771E-2</v>
      </c>
      <c r="K19" s="302"/>
      <c r="L19" s="302">
        <f>IF(OR(ISERROR(VLOOKUP($D$6&amp;$E19&amp;$D$7,'EP CAL data'!$A:$AC,'EP CAL data'!E$3,FALSE)),ISBLANK(VLOOKUP($D$6&amp;$E19&amp;$D$7,'EP CAL data'!$A:$AC,'EP CAL data'!E$3,FALSE))),"",VLOOKUP($D$6&amp;$E19&amp;$D$7,'EP CAL data'!$A:$AC,'EP CAL data'!E$3,FALSE))</f>
        <v>0.1003154183932216</v>
      </c>
      <c r="M19" s="302"/>
      <c r="N19" s="342">
        <f>IF(OR(ISERROR(VLOOKUP($D$6&amp;$E19&amp;$D$7,'EP CAL data'!$A:$AC,'EP CAL data'!G$3,FALSE)),ISBLANK(VLOOKUP($D$6&amp;$E19&amp;$D$7,'EP CAL data'!$A:$AC,'EP CAL data'!G$3,FALSE))),"",VLOOKUP($D$6&amp;$E19&amp;$D$7,'EP CAL data'!$A:$AC,'EP CAL data'!G$3,FALSE))</f>
        <v>16169</v>
      </c>
      <c r="O19" s="343"/>
      <c r="P19" s="340">
        <f>IF(OR(ISERROR(VLOOKUP($D$6&amp;$E19&amp;$D$7,'EP CAL data'!$A:$AC,'EP CAL data'!H$3,FALSE)),ISBLANK(VLOOKUP($D$6&amp;$E19&amp;$D$7,'EP CAL data'!$A:$AC,'EP CAL data'!H$3,FALSE))),"",VLOOKUP($D$6&amp;$E19&amp;$D$7,'EP CAL data'!$A:$AC,'EP CAL data'!H$3,FALSE))</f>
        <v>4.3052123716610574E-2</v>
      </c>
      <c r="Q19" s="264"/>
    </row>
    <row r="20" spans="4:17" ht="15" customHeight="1" x14ac:dyDescent="0.25">
      <c r="D20" s="319"/>
      <c r="E20" s="17" t="s">
        <v>27</v>
      </c>
      <c r="F20" s="14">
        <f>IF(F19="","",VLOOKUP($D$6&amp;$E19&amp;$D$7,'EP CAL data'!$A:$AC,'EP CAL data'!M$3,FALSE))</f>
        <v>0.65200000000000002</v>
      </c>
      <c r="G20" s="15">
        <f>IF(F19="","",VLOOKUP($D$6&amp;$E19&amp;$D$7,'EP CAL data'!$A:$AC,'EP CAL data'!N$3,FALSE))</f>
        <v>0.66700000000000004</v>
      </c>
      <c r="H20" s="15">
        <f>IF(H19="","",VLOOKUP($D$6&amp;$E19&amp;$D$7,'EP CAL data'!$A:$AC,'EP CAL data'!O$3,FALSE))</f>
        <v>0.193</v>
      </c>
      <c r="I20" s="15">
        <f>IF(H19="","",VLOOKUP($D$6&amp;$E19&amp;$D$7,'EP CAL data'!$A:$AC,'EP CAL data'!P$3,FALSE))</f>
        <v>0.20599999999999999</v>
      </c>
      <c r="J20" s="15">
        <f>IF(J19="","",VLOOKUP($D$6&amp;$E19&amp;$D$7,'EP CAL data'!$A:$AC,'EP CAL data'!Q$3,FALSE))</f>
        <v>3.7999999999999999E-2</v>
      </c>
      <c r="K20" s="15">
        <f>IF(J19="","",VLOOKUP($D$6&amp;$E19&amp;$D$7,'EP CAL data'!$A:$AC,'EP CAL data'!R$3,FALSE))</f>
        <v>4.3999999999999997E-2</v>
      </c>
      <c r="L20" s="15">
        <f>IF(L19="","",VLOOKUP($D$6&amp;$E19&amp;$D$7,'EP CAL data'!$A:$AC,'EP CAL data'!S$3,FALSE))</f>
        <v>9.6000000000000002E-2</v>
      </c>
      <c r="M20" s="15">
        <f>IF(L19="","",VLOOKUP($D$6&amp;$E19&amp;$D$7,'EP CAL data'!$A:$AC,'EP CAL data'!T$3,FALSE))</f>
        <v>0.105</v>
      </c>
      <c r="N20" s="347"/>
      <c r="O20" s="348"/>
      <c r="P20" s="346"/>
      <c r="Q20" s="263"/>
    </row>
    <row r="21" spans="4:17" s="34" customFormat="1" ht="15.75" x14ac:dyDescent="0.2">
      <c r="D21" s="319"/>
      <c r="E21" s="72" t="s">
        <v>138</v>
      </c>
      <c r="F21" s="306">
        <f>IF(OR(ISERROR(VLOOKUP($D$6&amp;$E21&amp;$D$7,'EP CAL data'!$A:$AC,'EP CAL data'!B$3,FALSE)),ISBLANK(VLOOKUP($D$6&amp;$E21&amp;$D$7,'EP CAL data'!$A:$AC,'EP CAL data'!B$3,FALSE))),"",VLOOKUP($D$6&amp;$E21&amp;$D$7,'EP CAL data'!$A:$AC,'EP CAL data'!B$3,FALSE))</f>
        <v>0.51700680272108845</v>
      </c>
      <c r="G21" s="302"/>
      <c r="H21" s="302">
        <f>IF(OR(ISERROR(VLOOKUP($D$6&amp;$E21&amp;$D$7,'EP CAL data'!$A:$AC,'EP CAL data'!C$3,FALSE)),ISBLANK(VLOOKUP($D$6&amp;$E21&amp;$D$7,'EP CAL data'!$A:$AC,'EP CAL data'!C$3,FALSE))),"",VLOOKUP($D$6&amp;$E21&amp;$D$7,'EP CAL data'!$A:$AC,'EP CAL data'!C$3,FALSE))</f>
        <v>0.12018140589569161</v>
      </c>
      <c r="I21" s="302"/>
      <c r="J21" s="302">
        <f>IF(OR(ISERROR(VLOOKUP($D$6&amp;$E21&amp;$D$7,'EP CAL data'!$A:$AC,'EP CAL data'!D$3,FALSE)),ISBLANK(VLOOKUP($D$6&amp;$E21&amp;$D$7,'EP CAL data'!$A:$AC,'EP CAL data'!D$3,FALSE))),"",VLOOKUP($D$6&amp;$E21&amp;$D$7,'EP CAL data'!$A:$AC,'EP CAL data'!D$3,FALSE))</f>
        <v>8.1632653061224483E-2</v>
      </c>
      <c r="K21" s="302"/>
      <c r="L21" s="302">
        <f>IF(OR(ISERROR(VLOOKUP($D$6&amp;$E21&amp;$D$7,'EP CAL data'!$A:$AC,'EP CAL data'!E$3,FALSE)),ISBLANK(VLOOKUP($D$6&amp;$E21&amp;$D$7,'EP CAL data'!$A:$AC,'EP CAL data'!E$3,FALSE))),"",VLOOKUP($D$6&amp;$E21&amp;$D$7,'EP CAL data'!$A:$AC,'EP CAL data'!E$3,FALSE))</f>
        <v>0.28117913832199548</v>
      </c>
      <c r="M21" s="302"/>
      <c r="N21" s="342">
        <f>IF(OR(ISERROR(VLOOKUP($D$6&amp;$E21&amp;$D$7,'EP CAL data'!$A:$AC,'EP CAL data'!G$3,FALSE)),ISBLANK(VLOOKUP($D$6&amp;$E21&amp;$D$7,'EP CAL data'!$A:$AC,'EP CAL data'!G$3,FALSE))),"",VLOOKUP($D$6&amp;$E21&amp;$D$7,'EP CAL data'!$A:$AC,'EP CAL data'!G$3,FALSE))</f>
        <v>441</v>
      </c>
      <c r="O21" s="343"/>
      <c r="P21" s="340">
        <f>IF(OR(ISERROR(VLOOKUP($D$6&amp;$E21&amp;$D$7,'EP CAL data'!$A:$AC,'EP CAL data'!H$3,FALSE)),ISBLANK(VLOOKUP($D$6&amp;$E21&amp;$D$7,'EP CAL data'!$A:$AC,'EP CAL data'!H$3,FALSE))),"",VLOOKUP($D$6&amp;$E21&amp;$D$7,'EP CAL data'!$A:$AC,'EP CAL data'!H$3,FALSE))</f>
        <v>9.3724098357171708E-3</v>
      </c>
      <c r="Q21" s="264"/>
    </row>
    <row r="22" spans="4:17" ht="15" customHeight="1" x14ac:dyDescent="0.25">
      <c r="D22" s="319"/>
      <c r="E22" s="13" t="s">
        <v>27</v>
      </c>
      <c r="F22" s="14">
        <f>IF(F21="","",VLOOKUP($D$6&amp;$E21&amp;$D$7,'EP CAL data'!$A:$AC,'EP CAL data'!M$3,FALSE))</f>
        <v>0.47</v>
      </c>
      <c r="G22" s="15">
        <f>IF(F21="","",VLOOKUP($D$6&amp;$E21&amp;$D$7,'EP CAL data'!$A:$AC,'EP CAL data'!N$3,FALSE))</f>
        <v>0.56299999999999994</v>
      </c>
      <c r="H22" s="15">
        <f>IF(H21="","",VLOOKUP($D$6&amp;$E21&amp;$D$7,'EP CAL data'!$A:$AC,'EP CAL data'!O$3,FALSE))</f>
        <v>9.2999999999999999E-2</v>
      </c>
      <c r="I22" s="15">
        <f>IF(H21="","",VLOOKUP($D$6&amp;$E21&amp;$D$7,'EP CAL data'!$A:$AC,'EP CAL data'!P$3,FALSE))</f>
        <v>0.154</v>
      </c>
      <c r="J22" s="15">
        <f>IF(J21="","",VLOOKUP($D$6&amp;$E21&amp;$D$7,'EP CAL data'!$A:$AC,'EP CAL data'!Q$3,FALSE))</f>
        <v>0.06</v>
      </c>
      <c r="K22" s="15">
        <f>IF(J21="","",VLOOKUP($D$6&amp;$E21&amp;$D$7,'EP CAL data'!$A:$AC,'EP CAL data'!R$3,FALSE))</f>
        <v>0.111</v>
      </c>
      <c r="L22" s="15">
        <f>IF(L21="","",VLOOKUP($D$6&amp;$E21&amp;$D$7,'EP CAL data'!$A:$AC,'EP CAL data'!S$3,FALSE))</f>
        <v>0.24099999999999999</v>
      </c>
      <c r="M22" s="15">
        <f>IF(L21="","",VLOOKUP($D$6&amp;$E21&amp;$D$7,'EP CAL data'!$A:$AC,'EP CAL data'!T$3,FALSE))</f>
        <v>0.32500000000000001</v>
      </c>
      <c r="N22" s="347"/>
      <c r="O22" s="348"/>
      <c r="P22" s="346"/>
      <c r="Q22" s="263"/>
    </row>
    <row r="23" spans="4:17" s="34" customFormat="1" ht="18.75" customHeight="1" x14ac:dyDescent="0.2">
      <c r="D23" s="319"/>
      <c r="E23" s="70" t="s">
        <v>111</v>
      </c>
      <c r="F23" s="306">
        <f>IF(OR(ISERROR(VLOOKUP($D$6&amp;$E23&amp;$D$7,'EP CAL data'!$A:$AC,'EP CAL data'!B$3,FALSE)),ISBLANK(VLOOKUP($D$6&amp;$E23&amp;$D$7,'EP CAL data'!$A:$AC,'EP CAL data'!B$3,FALSE))),"",VLOOKUP($D$6&amp;$E23&amp;$D$7,'EP CAL data'!$A:$AC,'EP CAL data'!B$3,FALSE))</f>
        <v>0.62137139550583464</v>
      </c>
      <c r="G23" s="302"/>
      <c r="H23" s="302">
        <f>IF(OR(ISERROR(VLOOKUP($D$6&amp;$E23&amp;$D$7,'EP CAL data'!$A:$AC,'EP CAL data'!C$3,FALSE)),ISBLANK(VLOOKUP($D$6&amp;$E23&amp;$D$7,'EP CAL data'!$A:$AC,'EP CAL data'!C$3,FALSE))),"",VLOOKUP($D$6&amp;$E23&amp;$D$7,'EP CAL data'!$A:$AC,'EP CAL data'!C$3,FALSE))</f>
        <v>0.2792458289131064</v>
      </c>
      <c r="I23" s="302"/>
      <c r="J23" s="302">
        <f>IF(OR(ISERROR(VLOOKUP($D$6&amp;$E23&amp;$D$7,'EP CAL data'!$A:$AC,'EP CAL data'!D$3,FALSE)),ISBLANK(VLOOKUP($D$6&amp;$E23&amp;$D$7,'EP CAL data'!$A:$AC,'EP CAL data'!D$3,FALSE))),"",VLOOKUP($D$6&amp;$E23&amp;$D$7,'EP CAL data'!$A:$AC,'EP CAL data'!D$3,FALSE))</f>
        <v>3.5972610666409492E-2</v>
      </c>
      <c r="K23" s="302"/>
      <c r="L23" s="302">
        <f>IF(OR(ISERROR(VLOOKUP($D$6&amp;$E23&amp;$D$7,'EP CAL data'!$A:$AC,'EP CAL data'!E$3,FALSE)),ISBLANK(VLOOKUP($D$6&amp;$E23&amp;$D$7,'EP CAL data'!$A:$AC,'EP CAL data'!E$3,FALSE))),"",VLOOKUP($D$6&amp;$E23&amp;$D$7,'EP CAL data'!$A:$AC,'EP CAL data'!E$3,FALSE))</f>
        <v>6.3410164914649431E-2</v>
      </c>
      <c r="M23" s="302"/>
      <c r="N23" s="342">
        <f>IF(OR(ISERROR(VLOOKUP($D$6&amp;$E23&amp;$D$7,'EP CAL data'!$A:$AC,'EP CAL data'!G$3,FALSE)),ISBLANK(VLOOKUP($D$6&amp;$E23&amp;$D$7,'EP CAL data'!$A:$AC,'EP CAL data'!G$3,FALSE))),"",VLOOKUP($D$6&amp;$E23&amp;$D$7,'EP CAL data'!$A:$AC,'EP CAL data'!G$3,FALSE))</f>
        <v>41476</v>
      </c>
      <c r="O23" s="343"/>
      <c r="P23" s="340">
        <f>IF(OR(ISERROR(VLOOKUP($D$6&amp;$E23&amp;$D$7,'EP CAL data'!$A:$AC,'EP CAL data'!H$3,FALSE)),ISBLANK(VLOOKUP($D$6&amp;$E23&amp;$D$7,'EP CAL data'!$A:$AC,'EP CAL data'!H$3,FALSE))),"",VLOOKUP($D$6&amp;$E23&amp;$D$7,'EP CAL data'!$A:$AC,'EP CAL data'!H$3,FALSE))</f>
        <v>0.56455279241019773</v>
      </c>
      <c r="Q23" s="264"/>
    </row>
    <row r="24" spans="4:17" ht="15" customHeight="1" x14ac:dyDescent="0.25">
      <c r="D24" s="319"/>
      <c r="E24" s="17" t="s">
        <v>27</v>
      </c>
      <c r="F24" s="14">
        <f>IF(F23="","",VLOOKUP($D$6&amp;$E23&amp;$D$7,'EP CAL data'!$A:$AC,'EP CAL data'!M$3,FALSE))</f>
        <v>0.61699999999999999</v>
      </c>
      <c r="G24" s="15">
        <f>IF(F23="","",VLOOKUP($D$6&amp;$E23&amp;$D$7,'EP CAL data'!$A:$AC,'EP CAL data'!N$3,FALSE))</f>
        <v>0.626</v>
      </c>
      <c r="H24" s="15">
        <f>IF(H23="","",VLOOKUP($D$6&amp;$E23&amp;$D$7,'EP CAL data'!$A:$AC,'EP CAL data'!O$3,FALSE))</f>
        <v>0.27500000000000002</v>
      </c>
      <c r="I24" s="15">
        <f>IF(H23="","",VLOOKUP($D$6&amp;$E23&amp;$D$7,'EP CAL data'!$A:$AC,'EP CAL data'!P$3,FALSE))</f>
        <v>0.28399999999999997</v>
      </c>
      <c r="J24" s="15">
        <f>IF(J23="","",VLOOKUP($D$6&amp;$E23&amp;$D$7,'EP CAL data'!$A:$AC,'EP CAL data'!Q$3,FALSE))</f>
        <v>3.4000000000000002E-2</v>
      </c>
      <c r="K24" s="15">
        <f>IF(J23="","",VLOOKUP($D$6&amp;$E23&amp;$D$7,'EP CAL data'!$A:$AC,'EP CAL data'!R$3,FALSE))</f>
        <v>3.7999999999999999E-2</v>
      </c>
      <c r="L24" s="15">
        <f>IF(L23="","",VLOOKUP($D$6&amp;$E23&amp;$D$7,'EP CAL data'!$A:$AC,'EP CAL data'!S$3,FALSE))</f>
        <v>6.0999999999999999E-2</v>
      </c>
      <c r="M24" s="15">
        <f>IF(L23="","",VLOOKUP($D$6&amp;$E23&amp;$D$7,'EP CAL data'!$A:$AC,'EP CAL data'!T$3,FALSE))</f>
        <v>6.6000000000000003E-2</v>
      </c>
      <c r="N24" s="347"/>
      <c r="O24" s="348"/>
      <c r="P24" s="346"/>
      <c r="Q24" s="263"/>
    </row>
    <row r="25" spans="4:17" s="34" customFormat="1" ht="18.75" customHeight="1" x14ac:dyDescent="0.2">
      <c r="D25" s="319"/>
      <c r="E25" s="73" t="s">
        <v>17</v>
      </c>
      <c r="F25" s="306">
        <f>IF(OR(ISERROR(VLOOKUP($D$6&amp;$E25&amp;$D$7,'EP CAL data'!$A:$AC,'EP CAL data'!B$3,FALSE)),ISBLANK(VLOOKUP($D$6&amp;$E25&amp;$D$7,'EP CAL data'!$A:$AC,'EP CAL data'!B$3,FALSE))),"",VLOOKUP($D$6&amp;$E25&amp;$D$7,'EP CAL data'!$A:$AC,'EP CAL data'!B$3,FALSE))</f>
        <v>0.63137755102040816</v>
      </c>
      <c r="G25" s="302"/>
      <c r="H25" s="302">
        <f>IF(OR(ISERROR(VLOOKUP($D$6&amp;$E25&amp;$D$7,'EP CAL data'!$A:$AC,'EP CAL data'!C$3,FALSE)),ISBLANK(VLOOKUP($D$6&amp;$E25&amp;$D$7,'EP CAL data'!$A:$AC,'EP CAL data'!C$3,FALSE))),"",VLOOKUP($D$6&amp;$E25&amp;$D$7,'EP CAL data'!$A:$AC,'EP CAL data'!C$3,FALSE))</f>
        <v>0.19600340136054423</v>
      </c>
      <c r="I25" s="302"/>
      <c r="J25" s="302">
        <f>IF(OR(ISERROR(VLOOKUP($D$6&amp;$E25&amp;$D$7,'EP CAL data'!$A:$AC,'EP CAL data'!D$3,FALSE)),ISBLANK(VLOOKUP($D$6&amp;$E25&amp;$D$7,'EP CAL data'!$A:$AC,'EP CAL data'!D$3,FALSE))),"",VLOOKUP($D$6&amp;$E25&amp;$D$7,'EP CAL data'!$A:$AC,'EP CAL data'!D$3,FALSE))</f>
        <v>3.9115646258503403E-2</v>
      </c>
      <c r="K25" s="302"/>
      <c r="L25" s="302">
        <f>IF(OR(ISERROR(VLOOKUP($D$6&amp;$E25&amp;$D$7,'EP CAL data'!$A:$AC,'EP CAL data'!E$3,FALSE)),ISBLANK(VLOOKUP($D$6&amp;$E25&amp;$D$7,'EP CAL data'!$A:$AC,'EP CAL data'!E$3,FALSE))),"",VLOOKUP($D$6&amp;$E25&amp;$D$7,'EP CAL data'!$A:$AC,'EP CAL data'!E$3,FALSE))</f>
        <v>0.13350340136054423</v>
      </c>
      <c r="M25" s="302"/>
      <c r="N25" s="342">
        <f>IF(OR(ISERROR(VLOOKUP($D$6&amp;$E25&amp;$D$7,'EP CAL data'!$A:$AC,'EP CAL data'!G$3,FALSE)),ISBLANK(VLOOKUP($D$6&amp;$E25&amp;$D$7,'EP CAL data'!$A:$AC,'EP CAL data'!G$3,FALSE))),"",VLOOKUP($D$6&amp;$E25&amp;$D$7,'EP CAL data'!$A:$AC,'EP CAL data'!G$3,FALSE))</f>
        <v>2352</v>
      </c>
      <c r="O25" s="343"/>
      <c r="P25" s="340">
        <f>IF(OR(ISERROR(VLOOKUP($D$6&amp;$E25&amp;$D$7,'EP CAL data'!$A:$AC,'EP CAL data'!H$3,FALSE)),ISBLANK(VLOOKUP($D$6&amp;$E25&amp;$D$7,'EP CAL data'!$A:$AC,'EP CAL data'!H$3,FALSE))),"",VLOOKUP($D$6&amp;$E25&amp;$D$7,'EP CAL data'!$A:$AC,'EP CAL data'!H$3,FALSE))</f>
        <v>0.10402016717526867</v>
      </c>
      <c r="Q25" s="264"/>
    </row>
    <row r="26" spans="4:17" ht="15" customHeight="1" x14ac:dyDescent="0.25">
      <c r="D26" s="319"/>
      <c r="E26" s="13" t="s">
        <v>27</v>
      </c>
      <c r="F26" s="14">
        <f>IF(F25="","",VLOOKUP($D$6&amp;$E25&amp;$D$7,'EP CAL data'!$A:$AC,'EP CAL data'!M$3,FALSE))</f>
        <v>0.61199999999999999</v>
      </c>
      <c r="G26" s="15">
        <f>IF(F25="","",VLOOKUP($D$6&amp;$E25&amp;$D$7,'EP CAL data'!$A:$AC,'EP CAL data'!N$3,FALSE))</f>
        <v>0.65100000000000002</v>
      </c>
      <c r="H26" s="15">
        <f>IF(H25="","",VLOOKUP($D$6&amp;$E25&amp;$D$7,'EP CAL data'!$A:$AC,'EP CAL data'!O$3,FALSE))</f>
        <v>0.18</v>
      </c>
      <c r="I26" s="15">
        <f>IF(H25="","",VLOOKUP($D$6&amp;$E25&amp;$D$7,'EP CAL data'!$A:$AC,'EP CAL data'!P$3,FALSE))</f>
        <v>0.21299999999999999</v>
      </c>
      <c r="J26" s="15">
        <f>IF(J25="","",VLOOKUP($D$6&amp;$E25&amp;$D$7,'EP CAL data'!$A:$AC,'EP CAL data'!Q$3,FALSE))</f>
        <v>3.2000000000000001E-2</v>
      </c>
      <c r="K26" s="15">
        <f>IF(J25="","",VLOOKUP($D$6&amp;$E25&amp;$D$7,'EP CAL data'!$A:$AC,'EP CAL data'!R$3,FALSE))</f>
        <v>4.8000000000000001E-2</v>
      </c>
      <c r="L26" s="15">
        <f>IF(L25="","",VLOOKUP($D$6&amp;$E25&amp;$D$7,'EP CAL data'!$A:$AC,'EP CAL data'!S$3,FALSE))</f>
        <v>0.12</v>
      </c>
      <c r="M26" s="15">
        <f>IF(L25="","",VLOOKUP($D$6&amp;$E25&amp;$D$7,'EP CAL data'!$A:$AC,'EP CAL data'!T$3,FALSE))</f>
        <v>0.14799999999999999</v>
      </c>
      <c r="N26" s="347"/>
      <c r="O26" s="348"/>
      <c r="P26" s="346"/>
      <c r="Q26" s="263"/>
    </row>
    <row r="27" spans="4:17" s="34" customFormat="1" ht="18.75" customHeight="1" x14ac:dyDescent="0.2">
      <c r="D27" s="319"/>
      <c r="E27" s="70" t="s">
        <v>92</v>
      </c>
      <c r="F27" s="306">
        <f>IF(OR(ISERROR(VLOOKUP($D$6&amp;$E27&amp;$D$7,'EP CAL data'!$A:$AC,'EP CAL data'!B$3,FALSE)),ISBLANK(VLOOKUP($D$6&amp;$E27&amp;$D$7,'EP CAL data'!$A:$AC,'EP CAL data'!B$3,FALSE))),"",VLOOKUP($D$6&amp;$E27&amp;$D$7,'EP CAL data'!$A:$AC,'EP CAL data'!B$3,FALSE))</f>
        <v>0.46907216494845361</v>
      </c>
      <c r="G27" s="302"/>
      <c r="H27" s="302">
        <f>IF(OR(ISERROR(VLOOKUP($D$6&amp;$E27&amp;$D$7,'EP CAL data'!$A:$AC,'EP CAL data'!C$3,FALSE)),ISBLANK(VLOOKUP($D$6&amp;$E27&amp;$D$7,'EP CAL data'!$A:$AC,'EP CAL data'!C$3,FALSE))),"",VLOOKUP($D$6&amp;$E27&amp;$D$7,'EP CAL data'!$A:$AC,'EP CAL data'!C$3,FALSE))</f>
        <v>0.10257731958762886</v>
      </c>
      <c r="I27" s="302"/>
      <c r="J27" s="302">
        <f>IF(OR(ISERROR(VLOOKUP($D$6&amp;$E27&amp;$D$7,'EP CAL data'!$A:$AC,'EP CAL data'!D$3,FALSE)),ISBLANK(VLOOKUP($D$6&amp;$E27&amp;$D$7,'EP CAL data'!$A:$AC,'EP CAL data'!D$3,FALSE))),"",VLOOKUP($D$6&amp;$E27&amp;$D$7,'EP CAL data'!$A:$AC,'EP CAL data'!D$3,FALSE))</f>
        <v>6.5979381443298971E-2</v>
      </c>
      <c r="K27" s="302"/>
      <c r="L27" s="302">
        <f>IF(OR(ISERROR(VLOOKUP($D$6&amp;$E27&amp;$D$7,'EP CAL data'!$A:$AC,'EP CAL data'!E$3,FALSE)),ISBLANK(VLOOKUP($D$6&amp;$E27&amp;$D$7,'EP CAL data'!$A:$AC,'EP CAL data'!E$3,FALSE))),"",VLOOKUP($D$6&amp;$E27&amp;$D$7,'EP CAL data'!$A:$AC,'EP CAL data'!E$3,FALSE))</f>
        <v>0.36237113402061855</v>
      </c>
      <c r="M27" s="302"/>
      <c r="N27" s="342">
        <f>IF(OR(ISERROR(VLOOKUP($D$6&amp;$E27&amp;$D$7,'EP CAL data'!$A:$AC,'EP CAL data'!G$3,FALSE)),ISBLANK(VLOOKUP($D$6&amp;$E27&amp;$D$7,'EP CAL data'!$A:$AC,'EP CAL data'!G$3,FALSE))),"",VLOOKUP($D$6&amp;$E27&amp;$D$7,'EP CAL data'!$A:$AC,'EP CAL data'!G$3,FALSE))</f>
        <v>1940</v>
      </c>
      <c r="O27" s="343"/>
      <c r="P27" s="340">
        <f>IF(OR(ISERROR(VLOOKUP($D$6&amp;$E27&amp;$D$7,'EP CAL data'!$A:$AC,'EP CAL data'!H$3,FALSE)),ISBLANK(VLOOKUP($D$6&amp;$E27&amp;$D$7,'EP CAL data'!$A:$AC,'EP CAL data'!H$3,FALSE))),"",VLOOKUP($D$6&amp;$E27&amp;$D$7,'EP CAL data'!$A:$AC,'EP CAL data'!H$3,FALSE))</f>
        <v>8.8934527684309938E-3</v>
      </c>
      <c r="Q27" s="264"/>
    </row>
    <row r="28" spans="4:17" ht="15" customHeight="1" x14ac:dyDescent="0.25">
      <c r="D28" s="319"/>
      <c r="E28" s="17" t="s">
        <v>27</v>
      </c>
      <c r="F28" s="14">
        <f>IF(F27="","",VLOOKUP($D$6&amp;$E27&amp;$D$7,'EP CAL data'!$A:$AC,'EP CAL data'!M$3,FALSE))</f>
        <v>0.44700000000000001</v>
      </c>
      <c r="G28" s="15">
        <f>IF(F27="","",VLOOKUP($D$6&amp;$E27&amp;$D$7,'EP CAL data'!$A:$AC,'EP CAL data'!N$3,FALSE))</f>
        <v>0.49099999999999999</v>
      </c>
      <c r="H28" s="15">
        <f>IF(H27="","",VLOOKUP($D$6&amp;$E27&amp;$D$7,'EP CAL data'!$A:$AC,'EP CAL data'!O$3,FALSE))</f>
        <v>0.09</v>
      </c>
      <c r="I28" s="15">
        <f>IF(H27="","",VLOOKUP($D$6&amp;$E27&amp;$D$7,'EP CAL data'!$A:$AC,'EP CAL data'!P$3,FALSE))</f>
        <v>0.11700000000000001</v>
      </c>
      <c r="J28" s="15">
        <f>IF(J27="","",VLOOKUP($D$6&amp;$E27&amp;$D$7,'EP CAL data'!$A:$AC,'EP CAL data'!Q$3,FALSE))</f>
        <v>5.6000000000000001E-2</v>
      </c>
      <c r="K28" s="15">
        <f>IF(J27="","",VLOOKUP($D$6&amp;$E27&amp;$D$7,'EP CAL data'!$A:$AC,'EP CAL data'!R$3,FALSE))</f>
        <v>7.8E-2</v>
      </c>
      <c r="L28" s="15">
        <f>IF(L27="","",VLOOKUP($D$6&amp;$E27&amp;$D$7,'EP CAL data'!$A:$AC,'EP CAL data'!S$3,FALSE))</f>
        <v>0.34100000000000003</v>
      </c>
      <c r="M28" s="15">
        <f>IF(L27="","",VLOOKUP($D$6&amp;$E27&amp;$D$7,'EP CAL data'!$A:$AC,'EP CAL data'!T$3,FALSE))</f>
        <v>0.38400000000000001</v>
      </c>
      <c r="N28" s="347"/>
      <c r="O28" s="348"/>
      <c r="P28" s="346"/>
      <c r="Q28" s="263"/>
    </row>
    <row r="29" spans="4:17" s="34" customFormat="1" ht="18.75" customHeight="1" x14ac:dyDescent="0.2">
      <c r="D29" s="319"/>
      <c r="E29" s="73" t="s">
        <v>4</v>
      </c>
      <c r="F29" s="306">
        <f>IF(OR(ISERROR(VLOOKUP($D$6&amp;$E29&amp;$D$7,'EP CAL data'!$A:$AC,'EP CAL data'!B$3,FALSE)),ISBLANK(VLOOKUP($D$6&amp;$E29&amp;$D$7,'EP CAL data'!$A:$AC,'EP CAL data'!B$3,FALSE))),"",VLOOKUP($D$6&amp;$E29&amp;$D$7,'EP CAL data'!$A:$AC,'EP CAL data'!B$3,FALSE))</f>
        <v>0.62906432111540767</v>
      </c>
      <c r="G29" s="302"/>
      <c r="H29" s="302">
        <f>IF(OR(ISERROR(VLOOKUP($D$6&amp;$E29&amp;$D$7,'EP CAL data'!$A:$AC,'EP CAL data'!C$3,FALSE)),ISBLANK(VLOOKUP($D$6&amp;$E29&amp;$D$7,'EP CAL data'!$A:$AC,'EP CAL data'!C$3,FALSE))),"",VLOOKUP($D$6&amp;$E29&amp;$D$7,'EP CAL data'!$A:$AC,'EP CAL data'!C$3,FALSE))</f>
        <v>0.27322858232122432</v>
      </c>
      <c r="I29" s="302"/>
      <c r="J29" s="302">
        <f>IF(OR(ISERROR(VLOOKUP($D$6&amp;$E29&amp;$D$7,'EP CAL data'!$A:$AC,'EP CAL data'!D$3,FALSE)),ISBLANK(VLOOKUP($D$6&amp;$E29&amp;$D$7,'EP CAL data'!$A:$AC,'EP CAL data'!D$3,FALSE))),"",VLOOKUP($D$6&amp;$E29&amp;$D$7,'EP CAL data'!$A:$AC,'EP CAL data'!D$3,FALSE))</f>
        <v>3.6980556614563474E-2</v>
      </c>
      <c r="K29" s="302"/>
      <c r="L29" s="302">
        <f>IF(OR(ISERROR(VLOOKUP($D$6&amp;$E29&amp;$D$7,'EP CAL data'!$A:$AC,'EP CAL data'!E$3,FALSE)),ISBLANK(VLOOKUP($D$6&amp;$E29&amp;$D$7,'EP CAL data'!$A:$AC,'EP CAL data'!E$3,FALSE))),"",VLOOKUP($D$6&amp;$E29&amp;$D$7,'EP CAL data'!$A:$AC,'EP CAL data'!E$3,FALSE))</f>
        <v>6.0726539948804531E-2</v>
      </c>
      <c r="M29" s="302"/>
      <c r="N29" s="342">
        <f>IF(OR(ISERROR(VLOOKUP($D$6&amp;$E29&amp;$D$7,'EP CAL data'!$A:$AC,'EP CAL data'!G$3,FALSE)),ISBLANK(VLOOKUP($D$6&amp;$E29&amp;$D$7,'EP CAL data'!$A:$AC,'EP CAL data'!G$3,FALSE))),"",VLOOKUP($D$6&amp;$E29&amp;$D$7,'EP CAL data'!$A:$AC,'EP CAL data'!G$3,FALSE))</f>
        <v>73444</v>
      </c>
      <c r="O29" s="343"/>
      <c r="P29" s="340">
        <f>IF(OR(ISERROR(VLOOKUP($D$6&amp;$E29&amp;$D$7,'EP CAL data'!$A:$AC,'EP CAL data'!H$3,FALSE)),ISBLANK(VLOOKUP($D$6&amp;$E29&amp;$D$7,'EP CAL data'!$A:$AC,'EP CAL data'!H$3,FALSE))),"",VLOOKUP($D$6&amp;$E29&amp;$D$7,'EP CAL data'!$A:$AC,'EP CAL data'!H$3,FALSE))</f>
        <v>0.24494478703570916</v>
      </c>
      <c r="Q29" s="264"/>
    </row>
    <row r="30" spans="4:17" ht="15" customHeight="1" x14ac:dyDescent="0.25">
      <c r="D30" s="319"/>
      <c r="E30" s="13" t="s">
        <v>27</v>
      </c>
      <c r="F30" s="14">
        <f>IF(F29="","",VLOOKUP($D$6&amp;$E29&amp;$D$7,'EP CAL data'!$A:$AC,'EP CAL data'!M$3,FALSE))</f>
        <v>0.626</v>
      </c>
      <c r="G30" s="15">
        <f>IF(F29="","",VLOOKUP($D$6&amp;$E29&amp;$D$7,'EP CAL data'!$A:$AC,'EP CAL data'!N$3,FALSE))</f>
        <v>0.63300000000000001</v>
      </c>
      <c r="H30" s="15">
        <f>IF(H29="","",VLOOKUP($D$6&amp;$E29&amp;$D$7,'EP CAL data'!$A:$AC,'EP CAL data'!O$3,FALSE))</f>
        <v>0.27</v>
      </c>
      <c r="I30" s="15">
        <f>IF(H29="","",VLOOKUP($D$6&amp;$E29&amp;$D$7,'EP CAL data'!$A:$AC,'EP CAL data'!P$3,FALSE))</f>
        <v>0.27600000000000002</v>
      </c>
      <c r="J30" s="15">
        <f>IF(J29="","",VLOOKUP($D$6&amp;$E29&amp;$D$7,'EP CAL data'!$A:$AC,'EP CAL data'!Q$3,FALSE))</f>
        <v>3.5999999999999997E-2</v>
      </c>
      <c r="K30" s="15">
        <f>IF(J29="","",VLOOKUP($D$6&amp;$E29&amp;$D$7,'EP CAL data'!$A:$AC,'EP CAL data'!R$3,FALSE))</f>
        <v>3.7999999999999999E-2</v>
      </c>
      <c r="L30" s="15">
        <f>IF(L29="","",VLOOKUP($D$6&amp;$E29&amp;$D$7,'EP CAL data'!$A:$AC,'EP CAL data'!S$3,FALSE))</f>
        <v>5.8999999999999997E-2</v>
      </c>
      <c r="M30" s="15">
        <f>IF(L29="","",VLOOKUP($D$6&amp;$E29&amp;$D$7,'EP CAL data'!$A:$AC,'EP CAL data'!T$3,FALSE))</f>
        <v>6.2E-2</v>
      </c>
      <c r="N30" s="347"/>
      <c r="O30" s="348"/>
      <c r="P30" s="346"/>
      <c r="Q30" s="263"/>
    </row>
    <row r="31" spans="4:17" s="34" customFormat="1" ht="18.75" customHeight="1" x14ac:dyDescent="0.2">
      <c r="D31" s="319"/>
      <c r="E31" s="70" t="s">
        <v>372</v>
      </c>
      <c r="F31" s="306">
        <f>IF(OR(ISERROR(VLOOKUP($D$6&amp;$E31&amp;$D$7,'EP CAL data'!$A:$AC,'EP CAL data'!B$3,FALSE)),ISBLANK(VLOOKUP($D$6&amp;$E31&amp;$D$7,'EP CAL data'!$A:$AC,'EP CAL data'!B$3,FALSE))),"",VLOOKUP($D$6&amp;$E31&amp;$D$7,'EP CAL data'!$A:$AC,'EP CAL data'!B$3,FALSE))</f>
        <v>0.67599067599067597</v>
      </c>
      <c r="G31" s="302"/>
      <c r="H31" s="302">
        <f>IF(OR(ISERROR(VLOOKUP($D$6&amp;$E31&amp;$D$7,'EP CAL data'!$A:$AC,'EP CAL data'!C$3,FALSE)),ISBLANK(VLOOKUP($D$6&amp;$E31&amp;$D$7,'EP CAL data'!$A:$AC,'EP CAL data'!C$3,FALSE))),"",VLOOKUP($D$6&amp;$E31&amp;$D$7,'EP CAL data'!$A:$AC,'EP CAL data'!C$3,FALSE))</f>
        <v>0.12354312354312354</v>
      </c>
      <c r="I31" s="302"/>
      <c r="J31" s="302">
        <f>IF(OR(ISERROR(VLOOKUP($D$6&amp;$E31&amp;$D$7,'EP CAL data'!$A:$AC,'EP CAL data'!D$3,FALSE)),ISBLANK(VLOOKUP($D$6&amp;$E31&amp;$D$7,'EP CAL data'!$A:$AC,'EP CAL data'!D$3,FALSE))),"",VLOOKUP($D$6&amp;$E31&amp;$D$7,'EP CAL data'!$A:$AC,'EP CAL data'!D$3,FALSE))</f>
        <v>3.787878787878788E-2</v>
      </c>
      <c r="K31" s="302"/>
      <c r="L31" s="302">
        <f>IF(OR(ISERROR(VLOOKUP($D$6&amp;$E31&amp;$D$7,'EP CAL data'!$A:$AC,'EP CAL data'!E$3,FALSE)),ISBLANK(VLOOKUP($D$6&amp;$E31&amp;$D$7,'EP CAL data'!$A:$AC,'EP CAL data'!E$3,FALSE))),"",VLOOKUP($D$6&amp;$E31&amp;$D$7,'EP CAL data'!$A:$AC,'EP CAL data'!E$3,FALSE))</f>
        <v>0.16258741258741258</v>
      </c>
      <c r="M31" s="302"/>
      <c r="N31" s="342">
        <f>IF(OR(ISERROR(VLOOKUP($D$6&amp;$E31&amp;$D$7,'EP CAL data'!$A:$AC,'EP CAL data'!G$3,FALSE)),ISBLANK(VLOOKUP($D$6&amp;$E31&amp;$D$7,'EP CAL data'!$A:$AC,'EP CAL data'!G$3,FALSE))),"",VLOOKUP($D$6&amp;$E31&amp;$D$7,'EP CAL data'!$A:$AC,'EP CAL data'!G$3,FALSE))</f>
        <v>1716</v>
      </c>
      <c r="O31" s="343"/>
      <c r="P31" s="340">
        <f>IF(OR(ISERROR(VLOOKUP($D$6&amp;$E31&amp;$D$7,'EP CAL data'!$A:$AC,'EP CAL data'!H$3,FALSE)),ISBLANK(VLOOKUP($D$6&amp;$E31&amp;$D$7,'EP CAL data'!$A:$AC,'EP CAL data'!H$3,FALSE))),"",VLOOKUP($D$6&amp;$E31&amp;$D$7,'EP CAL data'!$A:$AC,'EP CAL data'!H$3,FALSE))</f>
        <v>0.10410094637223975</v>
      </c>
      <c r="Q31" s="264"/>
    </row>
    <row r="32" spans="4:17" ht="15" customHeight="1" x14ac:dyDescent="0.25">
      <c r="D32" s="319"/>
      <c r="E32" s="17" t="s">
        <v>27</v>
      </c>
      <c r="F32" s="14">
        <f>IF(F31="","",VLOOKUP($D$6&amp;$E31&amp;$D$7,'EP CAL data'!$A:$AC,'EP CAL data'!M$3,FALSE))</f>
        <v>0.65300000000000002</v>
      </c>
      <c r="G32" s="15">
        <f>IF(F31="","",VLOOKUP($D$6&amp;$E31&amp;$D$7,'EP CAL data'!$A:$AC,'EP CAL data'!N$3,FALSE))</f>
        <v>0.69799999999999995</v>
      </c>
      <c r="H32" s="15">
        <f>IF(H31="","",VLOOKUP($D$6&amp;$E31&amp;$D$7,'EP CAL data'!$A:$AC,'EP CAL data'!O$3,FALSE))</f>
        <v>0.109</v>
      </c>
      <c r="I32" s="15">
        <f>IF(H31="","",VLOOKUP($D$6&amp;$E31&amp;$D$7,'EP CAL data'!$A:$AC,'EP CAL data'!P$3,FALSE))</f>
        <v>0.14000000000000001</v>
      </c>
      <c r="J32" s="15">
        <f>IF(J31="","",VLOOKUP($D$6&amp;$E31&amp;$D$7,'EP CAL data'!$A:$AC,'EP CAL data'!Q$3,FALSE))</f>
        <v>0.03</v>
      </c>
      <c r="K32" s="15">
        <f>IF(J31="","",VLOOKUP($D$6&amp;$E31&amp;$D$7,'EP CAL data'!$A:$AC,'EP CAL data'!R$3,FALSE))</f>
        <v>4.8000000000000001E-2</v>
      </c>
      <c r="L32" s="15">
        <f>IF(L31="","",VLOOKUP($D$6&amp;$E31&amp;$D$7,'EP CAL data'!$A:$AC,'EP CAL data'!S$3,FALSE))</f>
        <v>0.14599999999999999</v>
      </c>
      <c r="M32" s="15">
        <f>IF(L31="","",VLOOKUP($D$6&amp;$E31&amp;$D$7,'EP CAL data'!$A:$AC,'EP CAL data'!T$3,FALSE))</f>
        <v>0.18099999999999999</v>
      </c>
      <c r="N32" s="347"/>
      <c r="O32" s="348"/>
      <c r="P32" s="346"/>
      <c r="Q32" s="263"/>
    </row>
    <row r="33" spans="4:17" s="34" customFormat="1" ht="18.75" customHeight="1" x14ac:dyDescent="0.2">
      <c r="D33" s="319"/>
      <c r="E33" s="73" t="s">
        <v>44</v>
      </c>
      <c r="F33" s="306">
        <f>IF(OR(ISERROR(VLOOKUP($D$6&amp;$E33&amp;$D$7,'EP CAL data'!$A:$AC,'EP CAL data'!B$3,FALSE)),ISBLANK(VLOOKUP($D$6&amp;$E33&amp;$D$7,'EP CAL data'!$A:$AC,'EP CAL data'!B$3,FALSE))),"",VLOOKUP($D$6&amp;$E33&amp;$D$7,'EP CAL data'!$A:$AC,'EP CAL data'!B$3,FALSE))</f>
        <v>0.51153212520593083</v>
      </c>
      <c r="G33" s="302"/>
      <c r="H33" s="302">
        <f>IF(OR(ISERROR(VLOOKUP($D$6&amp;$E33&amp;$D$7,'EP CAL data'!$A:$AC,'EP CAL data'!C$3,FALSE)),ISBLANK(VLOOKUP($D$6&amp;$E33&amp;$D$7,'EP CAL data'!$A:$AC,'EP CAL data'!C$3,FALSE))),"",VLOOKUP($D$6&amp;$E33&amp;$D$7,'EP CAL data'!$A:$AC,'EP CAL data'!C$3,FALSE))</f>
        <v>8.4019769357495888E-2</v>
      </c>
      <c r="I33" s="302"/>
      <c r="J33" s="302">
        <f>IF(OR(ISERROR(VLOOKUP($D$6&amp;$E33&amp;$D$7,'EP CAL data'!$A:$AC,'EP CAL data'!D$3,FALSE)),ISBLANK(VLOOKUP($D$6&amp;$E33&amp;$D$7,'EP CAL data'!$A:$AC,'EP CAL data'!D$3,FALSE))),"",VLOOKUP($D$6&amp;$E33&amp;$D$7,'EP CAL data'!$A:$AC,'EP CAL data'!D$3,FALSE))</f>
        <v>7.0840197693574955E-2</v>
      </c>
      <c r="K33" s="302"/>
      <c r="L33" s="302">
        <f>IF(OR(ISERROR(VLOOKUP($D$6&amp;$E33&amp;$D$7,'EP CAL data'!$A:$AC,'EP CAL data'!E$3,FALSE)),ISBLANK(VLOOKUP($D$6&amp;$E33&amp;$D$7,'EP CAL data'!$A:$AC,'EP CAL data'!E$3,FALSE))),"",VLOOKUP($D$6&amp;$E33&amp;$D$7,'EP CAL data'!$A:$AC,'EP CAL data'!E$3,FALSE))</f>
        <v>0.33360790774299837</v>
      </c>
      <c r="M33" s="302"/>
      <c r="N33" s="342">
        <f>IF(OR(ISERROR(VLOOKUP($D$6&amp;$E33&amp;$D$7,'EP CAL data'!$A:$AC,'EP CAL data'!G$3,FALSE)),ISBLANK(VLOOKUP($D$6&amp;$E33&amp;$D$7,'EP CAL data'!$A:$AC,'EP CAL data'!G$3,FALSE))),"",VLOOKUP($D$6&amp;$E33&amp;$D$7,'EP CAL data'!$A:$AC,'EP CAL data'!G$3,FALSE))</f>
        <v>1214</v>
      </c>
      <c r="O33" s="343"/>
      <c r="P33" s="340">
        <f>IF(OR(ISERROR(VLOOKUP($D$6&amp;$E33&amp;$D$7,'EP CAL data'!$A:$AC,'EP CAL data'!H$3,FALSE)),ISBLANK(VLOOKUP($D$6&amp;$E33&amp;$D$7,'EP CAL data'!$A:$AC,'EP CAL data'!H$3,FALSE))),"",VLOOKUP($D$6&amp;$E33&amp;$D$7,'EP CAL data'!$A:$AC,'EP CAL data'!H$3,FALSE))</f>
        <v>5.7842576710501241E-2</v>
      </c>
      <c r="Q33" s="264"/>
    </row>
    <row r="34" spans="4:17" ht="15" customHeight="1" x14ac:dyDescent="0.25">
      <c r="D34" s="319"/>
      <c r="E34" s="13" t="s">
        <v>27</v>
      </c>
      <c r="F34" s="14">
        <f>IF(F33="","",VLOOKUP($D$6&amp;$E33&amp;$D$7,'EP CAL data'!$A:$AC,'EP CAL data'!M$3,FALSE))</f>
        <v>0.48299999999999998</v>
      </c>
      <c r="G34" s="15">
        <f>IF(F33="","",VLOOKUP($D$6&amp;$E33&amp;$D$7,'EP CAL data'!$A:$AC,'EP CAL data'!N$3,FALSE))</f>
        <v>0.54</v>
      </c>
      <c r="H34" s="15">
        <f>IF(H33="","",VLOOKUP($D$6&amp;$E33&amp;$D$7,'EP CAL data'!$A:$AC,'EP CAL data'!O$3,FALSE))</f>
        <v>7.0000000000000007E-2</v>
      </c>
      <c r="I34" s="15">
        <f>IF(H33="","",VLOOKUP($D$6&amp;$E33&amp;$D$7,'EP CAL data'!$A:$AC,'EP CAL data'!P$3,FALSE))</f>
        <v>0.10100000000000001</v>
      </c>
      <c r="J34" s="15">
        <f>IF(J33="","",VLOOKUP($D$6&amp;$E33&amp;$D$7,'EP CAL data'!$A:$AC,'EP CAL data'!Q$3,FALSE))</f>
        <v>5.8000000000000003E-2</v>
      </c>
      <c r="K34" s="15">
        <f>IF(J33="","",VLOOKUP($D$6&amp;$E33&amp;$D$7,'EP CAL data'!$A:$AC,'EP CAL data'!R$3,FALSE))</f>
        <v>8.6999999999999994E-2</v>
      </c>
      <c r="L34" s="15">
        <f>IF(L33="","",VLOOKUP($D$6&amp;$E33&amp;$D$7,'EP CAL data'!$A:$AC,'EP CAL data'!S$3,FALSE))</f>
        <v>0.308</v>
      </c>
      <c r="M34" s="15">
        <f>IF(L33="","",VLOOKUP($D$6&amp;$E33&amp;$D$7,'EP CAL data'!$A:$AC,'EP CAL data'!T$3,FALSE))</f>
        <v>0.36099999999999999</v>
      </c>
      <c r="N34" s="347"/>
      <c r="O34" s="348"/>
      <c r="P34" s="346"/>
      <c r="Q34" s="263"/>
    </row>
    <row r="35" spans="4:17" s="34" customFormat="1" ht="18.75" customHeight="1" x14ac:dyDescent="0.2">
      <c r="D35" s="319"/>
      <c r="E35" s="70" t="s">
        <v>43</v>
      </c>
      <c r="F35" s="306">
        <f>IF(OR(ISERROR(VLOOKUP($D$6&amp;$E35&amp;$D$7,'EP CAL data'!$A:$AC,'EP CAL data'!B$3,FALSE)),ISBLANK(VLOOKUP($D$6&amp;$E35&amp;$D$7,'EP CAL data'!$A:$AC,'EP CAL data'!B$3,FALSE))),"",VLOOKUP($D$6&amp;$E35&amp;$D$7,'EP CAL data'!$A:$AC,'EP CAL data'!B$3,FALSE))</f>
        <v>0.55270655270655267</v>
      </c>
      <c r="G35" s="302"/>
      <c r="H35" s="302">
        <f>IF(OR(ISERROR(VLOOKUP($D$6&amp;$E35&amp;$D$7,'EP CAL data'!$A:$AC,'EP CAL data'!C$3,FALSE)),ISBLANK(VLOOKUP($D$6&amp;$E35&amp;$D$7,'EP CAL data'!$A:$AC,'EP CAL data'!C$3,FALSE))),"",VLOOKUP($D$6&amp;$E35&amp;$D$7,'EP CAL data'!$A:$AC,'EP CAL data'!C$3,FALSE))</f>
        <v>0.11585944919278253</v>
      </c>
      <c r="I35" s="302"/>
      <c r="J35" s="302">
        <f>IF(OR(ISERROR(VLOOKUP($D$6&amp;$E35&amp;$D$7,'EP CAL data'!$A:$AC,'EP CAL data'!D$3,FALSE)),ISBLANK(VLOOKUP($D$6&amp;$E35&amp;$D$7,'EP CAL data'!$A:$AC,'EP CAL data'!D$3,FALSE))),"",VLOOKUP($D$6&amp;$E35&amp;$D$7,'EP CAL data'!$A:$AC,'EP CAL data'!D$3,FALSE))</f>
        <v>5.3181386514719847E-2</v>
      </c>
      <c r="K35" s="302"/>
      <c r="L35" s="302">
        <f>IF(OR(ISERROR(VLOOKUP($D$6&amp;$E35&amp;$D$7,'EP CAL data'!$A:$AC,'EP CAL data'!E$3,FALSE)),ISBLANK(VLOOKUP($D$6&amp;$E35&amp;$D$7,'EP CAL data'!$A:$AC,'EP CAL data'!E$3,FALSE))),"",VLOOKUP($D$6&amp;$E35&amp;$D$7,'EP CAL data'!$A:$AC,'EP CAL data'!E$3,FALSE))</f>
        <v>0.27825261158594494</v>
      </c>
      <c r="M35" s="302"/>
      <c r="N35" s="342">
        <f>IF(OR(ISERROR(VLOOKUP($D$6&amp;$E35&amp;$D$7,'EP CAL data'!$A:$AC,'EP CAL data'!G$3,FALSE)),ISBLANK(VLOOKUP($D$6&amp;$E35&amp;$D$7,'EP CAL data'!$A:$AC,'EP CAL data'!G$3,FALSE))),"",VLOOKUP($D$6&amp;$E35&amp;$D$7,'EP CAL data'!$A:$AC,'EP CAL data'!G$3,FALSE))</f>
        <v>1053</v>
      </c>
      <c r="O35" s="343"/>
      <c r="P35" s="340">
        <f>IF(OR(ISERROR(VLOOKUP($D$6&amp;$E35&amp;$D$7,'EP CAL data'!$A:$AC,'EP CAL data'!H$3,FALSE)),ISBLANK(VLOOKUP($D$6&amp;$E35&amp;$D$7,'EP CAL data'!$A:$AC,'EP CAL data'!H$3,FALSE))),"",VLOOKUP($D$6&amp;$E35&amp;$D$7,'EP CAL data'!$A:$AC,'EP CAL data'!H$3,FALSE))</f>
        <v>6.586189642231674E-2</v>
      </c>
      <c r="Q35" s="264"/>
    </row>
    <row r="36" spans="4:17" ht="15" customHeight="1" x14ac:dyDescent="0.25">
      <c r="D36" s="319"/>
      <c r="E36" s="17" t="s">
        <v>27</v>
      </c>
      <c r="F36" s="14">
        <f>IF(F35="","",VLOOKUP($D$6&amp;$E35&amp;$D$7,'EP CAL data'!$A:$AC,'EP CAL data'!M$3,FALSE))</f>
        <v>0.52300000000000002</v>
      </c>
      <c r="G36" s="15">
        <f>IF(F35="","",VLOOKUP($D$6&amp;$E35&amp;$D$7,'EP CAL data'!$A:$AC,'EP CAL data'!N$3,FALSE))</f>
        <v>0.58199999999999996</v>
      </c>
      <c r="H36" s="15">
        <f>IF(H35="","",VLOOKUP($D$6&amp;$E35&amp;$D$7,'EP CAL data'!$A:$AC,'EP CAL data'!O$3,FALSE))</f>
        <v>9.8000000000000004E-2</v>
      </c>
      <c r="I36" s="15">
        <f>IF(H35="","",VLOOKUP($D$6&amp;$E35&amp;$D$7,'EP CAL data'!$A:$AC,'EP CAL data'!P$3,FALSE))</f>
        <v>0.13700000000000001</v>
      </c>
      <c r="J36" s="15">
        <f>IF(J35="","",VLOOKUP($D$6&amp;$E35&amp;$D$7,'EP CAL data'!$A:$AC,'EP CAL data'!Q$3,FALSE))</f>
        <v>4.1000000000000002E-2</v>
      </c>
      <c r="K36" s="15">
        <f>IF(J35="","",VLOOKUP($D$6&amp;$E35&amp;$D$7,'EP CAL data'!$A:$AC,'EP CAL data'!R$3,FALSE))</f>
        <v>6.8000000000000005E-2</v>
      </c>
      <c r="L36" s="15">
        <f>IF(L35="","",VLOOKUP($D$6&amp;$E35&amp;$D$7,'EP CAL data'!$A:$AC,'EP CAL data'!S$3,FALSE))</f>
        <v>0.252</v>
      </c>
      <c r="M36" s="15">
        <f>IF(L35="","",VLOOKUP($D$6&amp;$E35&amp;$D$7,'EP CAL data'!$A:$AC,'EP CAL data'!T$3,FALSE))</f>
        <v>0.30599999999999999</v>
      </c>
      <c r="N36" s="347"/>
      <c r="O36" s="348"/>
      <c r="P36" s="346"/>
      <c r="Q36" s="263"/>
    </row>
    <row r="37" spans="4:17" s="34" customFormat="1" ht="18.75" customHeight="1" x14ac:dyDescent="0.2">
      <c r="D37" s="319"/>
      <c r="E37" s="73" t="s">
        <v>373</v>
      </c>
      <c r="F37" s="306">
        <f>IF(OR(ISERROR(VLOOKUP($D$6&amp;$E37&amp;$D$7,'EP CAL data'!$A:$AC,'EP CAL data'!B$3,FALSE)),ISBLANK(VLOOKUP($D$6&amp;$E37&amp;$D$7,'EP CAL data'!$A:$AC,'EP CAL data'!B$3,FALSE))),"",VLOOKUP($D$6&amp;$E37&amp;$D$7,'EP CAL data'!$A:$AC,'EP CAL data'!B$3,FALSE))</f>
        <v>0.55342667649226229</v>
      </c>
      <c r="G37" s="302"/>
      <c r="H37" s="302">
        <f>IF(OR(ISERROR(VLOOKUP($D$6&amp;$E37&amp;$D$7,'EP CAL data'!$A:$AC,'EP CAL data'!C$3,FALSE)),ISBLANK(VLOOKUP($D$6&amp;$E37&amp;$D$7,'EP CAL data'!$A:$AC,'EP CAL data'!C$3,FALSE))),"",VLOOKUP($D$6&amp;$E37&amp;$D$7,'EP CAL data'!$A:$AC,'EP CAL data'!C$3,FALSE))</f>
        <v>0.14296241709653648</v>
      </c>
      <c r="I37" s="302"/>
      <c r="J37" s="302">
        <f>IF(OR(ISERROR(VLOOKUP($D$6&amp;$E37&amp;$D$7,'EP CAL data'!$A:$AC,'EP CAL data'!D$3,FALSE)),ISBLANK(VLOOKUP($D$6&amp;$E37&amp;$D$7,'EP CAL data'!$A:$AC,'EP CAL data'!D$3,FALSE))),"",VLOOKUP($D$6&amp;$E37&amp;$D$7,'EP CAL data'!$A:$AC,'EP CAL data'!D$3,FALSE))</f>
        <v>6.3375092114959466E-2</v>
      </c>
      <c r="K37" s="302"/>
      <c r="L37" s="302">
        <f>IF(OR(ISERROR(VLOOKUP($D$6&amp;$E37&amp;$D$7,'EP CAL data'!$A:$AC,'EP CAL data'!E$3,FALSE)),ISBLANK(VLOOKUP($D$6&amp;$E37&amp;$D$7,'EP CAL data'!$A:$AC,'EP CAL data'!E$3,FALSE))),"",VLOOKUP($D$6&amp;$E37&amp;$D$7,'EP CAL data'!$A:$AC,'EP CAL data'!E$3,FALSE))</f>
        <v>0.24023581429624172</v>
      </c>
      <c r="M37" s="302"/>
      <c r="N37" s="342">
        <f>IF(OR(ISERROR(VLOOKUP($D$6&amp;$E37&amp;$D$7,'EP CAL data'!$A:$AC,'EP CAL data'!G$3,FALSE)),ISBLANK(VLOOKUP($D$6&amp;$E37&amp;$D$7,'EP CAL data'!$A:$AC,'EP CAL data'!G$3,FALSE))),"",VLOOKUP($D$6&amp;$E37&amp;$D$7,'EP CAL data'!$A:$AC,'EP CAL data'!G$3,FALSE))</f>
        <v>1357</v>
      </c>
      <c r="O37" s="343"/>
      <c r="P37" s="340">
        <f>IF(OR(ISERROR(VLOOKUP($D$6&amp;$E37&amp;$D$7,'EP CAL data'!$A:$AC,'EP CAL data'!H$3,FALSE)),ISBLANK(VLOOKUP($D$6&amp;$E37&amp;$D$7,'EP CAL data'!$A:$AC,'EP CAL data'!H$3,FALSE))),"",VLOOKUP($D$6&amp;$E37&amp;$D$7,'EP CAL data'!$A:$AC,'EP CAL data'!H$3,FALSE))</f>
        <v>6.614027391918896E-2</v>
      </c>
      <c r="Q37" s="264"/>
    </row>
    <row r="38" spans="4:17" ht="15" customHeight="1" x14ac:dyDescent="0.25">
      <c r="D38" s="319"/>
      <c r="E38" s="13" t="s">
        <v>27</v>
      </c>
      <c r="F38" s="14">
        <f>IF(F37="","",VLOOKUP($D$6&amp;$E37&amp;$D$7,'EP CAL data'!$A:$AC,'EP CAL data'!M$3,FALSE))</f>
        <v>0.52700000000000002</v>
      </c>
      <c r="G38" s="15">
        <f>IF(F37="","",VLOOKUP($D$6&amp;$E37&amp;$D$7,'EP CAL data'!$A:$AC,'EP CAL data'!N$3,FALSE))</f>
        <v>0.57999999999999996</v>
      </c>
      <c r="H38" s="15">
        <f>IF(H37="","",VLOOKUP($D$6&amp;$E37&amp;$D$7,'EP CAL data'!$A:$AC,'EP CAL data'!O$3,FALSE))</f>
        <v>0.125</v>
      </c>
      <c r="I38" s="15">
        <f>IF(H37="","",VLOOKUP($D$6&amp;$E37&amp;$D$7,'EP CAL data'!$A:$AC,'EP CAL data'!P$3,FALSE))</f>
        <v>0.16300000000000001</v>
      </c>
      <c r="J38" s="15">
        <f>IF(J37="","",VLOOKUP($D$6&amp;$E37&amp;$D$7,'EP CAL data'!$A:$AC,'EP CAL data'!Q$3,FALSE))</f>
        <v>5.1999999999999998E-2</v>
      </c>
      <c r="K38" s="15">
        <f>IF(J37="","",VLOOKUP($D$6&amp;$E37&amp;$D$7,'EP CAL data'!$A:$AC,'EP CAL data'!R$3,FALSE))</f>
        <v>7.8E-2</v>
      </c>
      <c r="L38" s="15">
        <f>IF(L37="","",VLOOKUP($D$6&amp;$E37&amp;$D$7,'EP CAL data'!$A:$AC,'EP CAL data'!S$3,FALSE))</f>
        <v>0.218</v>
      </c>
      <c r="M38" s="15">
        <f>IF(L37="","",VLOOKUP($D$6&amp;$E37&amp;$D$7,'EP CAL data'!$A:$AC,'EP CAL data'!T$3,FALSE))</f>
        <v>0.26400000000000001</v>
      </c>
      <c r="N38" s="347"/>
      <c r="O38" s="348"/>
      <c r="P38" s="346"/>
      <c r="Q38" s="263"/>
    </row>
    <row r="39" spans="4:17" s="34" customFormat="1" ht="18.75" customHeight="1" x14ac:dyDescent="0.2">
      <c r="D39" s="319"/>
      <c r="E39" s="70" t="s">
        <v>97</v>
      </c>
      <c r="F39" s="306">
        <f>IF(OR(ISERROR(VLOOKUP($D$6&amp;$E39&amp;$D$7,'EP CAL data'!$A:$AC,'EP CAL data'!B$3,FALSE)),ISBLANK(VLOOKUP($D$6&amp;$E39&amp;$D$7,'EP CAL data'!$A:$AC,'EP CAL data'!B$3,FALSE))),"",VLOOKUP($D$6&amp;$E39&amp;$D$7,'EP CAL data'!$A:$AC,'EP CAL data'!B$3,FALSE))</f>
        <v>0.5702614379084967</v>
      </c>
      <c r="G39" s="302"/>
      <c r="H39" s="302">
        <f>IF(OR(ISERROR(VLOOKUP($D$6&amp;$E39&amp;$D$7,'EP CAL data'!$A:$AC,'EP CAL data'!C$3,FALSE)),ISBLANK(VLOOKUP($D$6&amp;$E39&amp;$D$7,'EP CAL data'!$A:$AC,'EP CAL data'!C$3,FALSE))),"",VLOOKUP($D$6&amp;$E39&amp;$D$7,'EP CAL data'!$A:$AC,'EP CAL data'!C$3,FALSE))</f>
        <v>0.12418300653594772</v>
      </c>
      <c r="I39" s="302"/>
      <c r="J39" s="302">
        <f>IF(OR(ISERROR(VLOOKUP($D$6&amp;$E39&amp;$D$7,'EP CAL data'!$A:$AC,'EP CAL data'!D$3,FALSE)),ISBLANK(VLOOKUP($D$6&amp;$E39&amp;$D$7,'EP CAL data'!$A:$AC,'EP CAL data'!D$3,FALSE))),"",VLOOKUP($D$6&amp;$E39&amp;$D$7,'EP CAL data'!$A:$AC,'EP CAL data'!D$3,FALSE))</f>
        <v>5.0653594771241831E-2</v>
      </c>
      <c r="K39" s="302"/>
      <c r="L39" s="302">
        <f>IF(OR(ISERROR(VLOOKUP($D$6&amp;$E39&amp;$D$7,'EP CAL data'!$A:$AC,'EP CAL data'!E$3,FALSE)),ISBLANK(VLOOKUP($D$6&amp;$E39&amp;$D$7,'EP CAL data'!$A:$AC,'EP CAL data'!E$3,FALSE))),"",VLOOKUP($D$6&amp;$E39&amp;$D$7,'EP CAL data'!$A:$AC,'EP CAL data'!E$3,FALSE))</f>
        <v>0.25490196078431371</v>
      </c>
      <c r="M39" s="302"/>
      <c r="N39" s="342">
        <f>IF(OR(ISERROR(VLOOKUP($D$6&amp;$E39&amp;$D$7,'EP CAL data'!$A:$AC,'EP CAL data'!G$3,FALSE)),ISBLANK(VLOOKUP($D$6&amp;$E39&amp;$D$7,'EP CAL data'!$A:$AC,'EP CAL data'!G$3,FALSE))),"",VLOOKUP($D$6&amp;$E39&amp;$D$7,'EP CAL data'!$A:$AC,'EP CAL data'!G$3,FALSE))</f>
        <v>612</v>
      </c>
      <c r="O39" s="343"/>
      <c r="P39" s="340">
        <f>IF(OR(ISERROR(VLOOKUP($D$6&amp;$E39&amp;$D$7,'EP CAL data'!$A:$AC,'EP CAL data'!H$3,FALSE)),ISBLANK(VLOOKUP($D$6&amp;$E39&amp;$D$7,'EP CAL data'!$A:$AC,'EP CAL data'!H$3,FALSE))),"",VLOOKUP($D$6&amp;$E39&amp;$D$7,'EP CAL data'!$A:$AC,'EP CAL data'!H$3,FALSE))</f>
        <v>0.1221800758634458</v>
      </c>
      <c r="Q39" s="264"/>
    </row>
    <row r="40" spans="4:17" ht="15" customHeight="1" x14ac:dyDescent="0.25">
      <c r="D40" s="319"/>
      <c r="E40" s="17" t="s">
        <v>27</v>
      </c>
      <c r="F40" s="14">
        <f>IF(F39="","",VLOOKUP($D$6&amp;$E39&amp;$D$7,'EP CAL data'!$A:$AC,'EP CAL data'!M$3,FALSE))</f>
        <v>0.53100000000000003</v>
      </c>
      <c r="G40" s="15">
        <f>IF(F39="","",VLOOKUP($D$6&amp;$E39&amp;$D$7,'EP CAL data'!$A:$AC,'EP CAL data'!N$3,FALSE))</f>
        <v>0.60899999999999999</v>
      </c>
      <c r="H40" s="15">
        <f>IF(H39="","",VLOOKUP($D$6&amp;$E39&amp;$D$7,'EP CAL data'!$A:$AC,'EP CAL data'!O$3,FALSE))</f>
        <v>0.1</v>
      </c>
      <c r="I40" s="15">
        <f>IF(H39="","",VLOOKUP($D$6&amp;$E39&amp;$D$7,'EP CAL data'!$A:$AC,'EP CAL data'!P$3,FALSE))</f>
        <v>0.153</v>
      </c>
      <c r="J40" s="15">
        <f>IF(J39="","",VLOOKUP($D$6&amp;$E39&amp;$D$7,'EP CAL data'!$A:$AC,'EP CAL data'!Q$3,FALSE))</f>
        <v>3.5999999999999997E-2</v>
      </c>
      <c r="K40" s="15">
        <f>IF(J39="","",VLOOKUP($D$6&amp;$E39&amp;$D$7,'EP CAL data'!$A:$AC,'EP CAL data'!R$3,FALSE))</f>
        <v>7.0999999999999994E-2</v>
      </c>
      <c r="L40" s="15">
        <f>IF(L39="","",VLOOKUP($D$6&amp;$E39&amp;$D$7,'EP CAL data'!$A:$AC,'EP CAL data'!S$3,FALSE))</f>
        <v>0.222</v>
      </c>
      <c r="M40" s="15">
        <f>IF(L39="","",VLOOKUP($D$6&amp;$E39&amp;$D$7,'EP CAL data'!$A:$AC,'EP CAL data'!T$3,FALSE))</f>
        <v>0.29099999999999998</v>
      </c>
      <c r="N40" s="347"/>
      <c r="O40" s="348"/>
      <c r="P40" s="346"/>
      <c r="Q40" s="263"/>
    </row>
    <row r="41" spans="4:17" s="34" customFormat="1" ht="18.75" customHeight="1" x14ac:dyDescent="0.2">
      <c r="D41" s="319"/>
      <c r="E41" s="73" t="s">
        <v>112</v>
      </c>
      <c r="F41" s="306">
        <f>IF(OR(ISERROR(VLOOKUP($D$6&amp;$E41&amp;$D$7,'EP CAL data'!$A:$AC,'EP CAL data'!B$3,FALSE)),ISBLANK(VLOOKUP($D$6&amp;$E41&amp;$D$7,'EP CAL data'!$A:$AC,'EP CAL data'!B$3,FALSE))),"",VLOOKUP($D$6&amp;$E41&amp;$D$7,'EP CAL data'!$A:$AC,'EP CAL data'!B$3,FALSE))</f>
        <v>0.55420773313116001</v>
      </c>
      <c r="G41" s="302"/>
      <c r="H41" s="302">
        <f>IF(OR(ISERROR(VLOOKUP($D$6&amp;$E41&amp;$D$7,'EP CAL data'!$A:$AC,'EP CAL data'!C$3,FALSE)),ISBLANK(VLOOKUP($D$6&amp;$E41&amp;$D$7,'EP CAL data'!$A:$AC,'EP CAL data'!C$3,FALSE))),"",VLOOKUP($D$6&amp;$E41&amp;$D$7,'EP CAL data'!$A:$AC,'EP CAL data'!C$3,FALSE))</f>
        <v>0.15314632297194844</v>
      </c>
      <c r="I41" s="302"/>
      <c r="J41" s="302">
        <f>IF(OR(ISERROR(VLOOKUP($D$6&amp;$E41&amp;$D$7,'EP CAL data'!$A:$AC,'EP CAL data'!D$3,FALSE)),ISBLANK(VLOOKUP($D$6&amp;$E41&amp;$D$7,'EP CAL data'!$A:$AC,'EP CAL data'!D$3,FALSE))),"",VLOOKUP($D$6&amp;$E41&amp;$D$7,'EP CAL data'!$A:$AC,'EP CAL data'!D$3,FALSE))</f>
        <v>4.8521607278241091E-2</v>
      </c>
      <c r="K41" s="302"/>
      <c r="L41" s="302">
        <f>IF(OR(ISERROR(VLOOKUP($D$6&amp;$E41&amp;$D$7,'EP CAL data'!$A:$AC,'EP CAL data'!E$3,FALSE)),ISBLANK(VLOOKUP($D$6&amp;$E41&amp;$D$7,'EP CAL data'!$A:$AC,'EP CAL data'!E$3,FALSE))),"",VLOOKUP($D$6&amp;$E41&amp;$D$7,'EP CAL data'!$A:$AC,'EP CAL data'!E$3,FALSE))</f>
        <v>0.24412433661865049</v>
      </c>
      <c r="M41" s="302"/>
      <c r="N41" s="342">
        <f>IF(OR(ISERROR(VLOOKUP($D$6&amp;$E41&amp;$D$7,'EP CAL data'!$A:$AC,'EP CAL data'!G$3,FALSE)),ISBLANK(VLOOKUP($D$6&amp;$E41&amp;$D$7,'EP CAL data'!$A:$AC,'EP CAL data'!G$3,FALSE))),"",VLOOKUP($D$6&amp;$E41&amp;$D$7,'EP CAL data'!$A:$AC,'EP CAL data'!G$3,FALSE))</f>
        <v>1319</v>
      </c>
      <c r="O41" s="343"/>
      <c r="P41" s="340">
        <f>IF(OR(ISERROR(VLOOKUP($D$6&amp;$E41&amp;$D$7,'EP CAL data'!$A:$AC,'EP CAL data'!H$3,FALSE)),ISBLANK(VLOOKUP($D$6&amp;$E41&amp;$D$7,'EP CAL data'!$A:$AC,'EP CAL data'!H$3,FALSE))),"",VLOOKUP($D$6&amp;$E41&amp;$D$7,'EP CAL data'!$A:$AC,'EP CAL data'!H$3,FALSE))</f>
        <v>9.3698941535838604E-2</v>
      </c>
      <c r="Q41" s="264"/>
    </row>
    <row r="42" spans="4:17" ht="15" customHeight="1" x14ac:dyDescent="0.25">
      <c r="D42" s="319"/>
      <c r="E42" s="13" t="s">
        <v>27</v>
      </c>
      <c r="F42" s="14">
        <f>IF(F41="","",VLOOKUP($D$6&amp;$E41&amp;$D$7,'EP CAL data'!$A:$AC,'EP CAL data'!M$3,FALSE))</f>
        <v>0.52700000000000002</v>
      </c>
      <c r="G42" s="15">
        <f>IF(F41="","",VLOOKUP($D$6&amp;$E41&amp;$D$7,'EP CAL data'!$A:$AC,'EP CAL data'!N$3,FALSE))</f>
        <v>0.58099999999999996</v>
      </c>
      <c r="H42" s="15">
        <f>IF(H41="","",VLOOKUP($D$6&amp;$E41&amp;$D$7,'EP CAL data'!$A:$AC,'EP CAL data'!O$3,FALSE))</f>
        <v>0.13500000000000001</v>
      </c>
      <c r="I42" s="15">
        <f>IF(H41="","",VLOOKUP($D$6&amp;$E41&amp;$D$7,'EP CAL data'!$A:$AC,'EP CAL data'!P$3,FALSE))</f>
        <v>0.17399999999999999</v>
      </c>
      <c r="J42" s="15">
        <f>IF(J41="","",VLOOKUP($D$6&amp;$E41&amp;$D$7,'EP CAL data'!$A:$AC,'EP CAL data'!Q$3,FALSE))</f>
        <v>3.7999999999999999E-2</v>
      </c>
      <c r="K42" s="15">
        <f>IF(J41="","",VLOOKUP($D$6&amp;$E41&amp;$D$7,'EP CAL data'!$A:$AC,'EP CAL data'!R$3,FALSE))</f>
        <v>6.0999999999999999E-2</v>
      </c>
      <c r="L42" s="15">
        <f>IF(L41="","",VLOOKUP($D$6&amp;$E41&amp;$D$7,'EP CAL data'!$A:$AC,'EP CAL data'!S$3,FALSE))</f>
        <v>0.222</v>
      </c>
      <c r="M42" s="15">
        <f>IF(L41="","",VLOOKUP($D$6&amp;$E41&amp;$D$7,'EP CAL data'!$A:$AC,'EP CAL data'!T$3,FALSE))</f>
        <v>0.26800000000000002</v>
      </c>
      <c r="N42" s="347"/>
      <c r="O42" s="348"/>
      <c r="P42" s="346"/>
      <c r="Q42" s="263"/>
    </row>
    <row r="43" spans="4:17" s="34" customFormat="1" ht="18.75" customHeight="1" x14ac:dyDescent="0.2">
      <c r="D43" s="319"/>
      <c r="E43" s="70" t="s">
        <v>36</v>
      </c>
      <c r="F43" s="306">
        <f>IF(OR(ISERROR(VLOOKUP($D$6&amp;$E43&amp;$D$7,'EP CAL data'!$A:$AC,'EP CAL data'!B$3,FALSE)),ISBLANK(VLOOKUP($D$6&amp;$E43&amp;$D$7,'EP CAL data'!$A:$AC,'EP CAL data'!B$3,FALSE))),"",VLOOKUP($D$6&amp;$E43&amp;$D$7,'EP CAL data'!$A:$AC,'EP CAL data'!B$3,FALSE))</f>
        <v>0.52440604751619868</v>
      </c>
      <c r="G43" s="302"/>
      <c r="H43" s="302">
        <f>IF(OR(ISERROR(VLOOKUP($D$6&amp;$E43&amp;$D$7,'EP CAL data'!$A:$AC,'EP CAL data'!C$3,FALSE)),ISBLANK(VLOOKUP($D$6&amp;$E43&amp;$D$7,'EP CAL data'!$A:$AC,'EP CAL data'!C$3,FALSE))),"",VLOOKUP($D$6&amp;$E43&amp;$D$7,'EP CAL data'!$A:$AC,'EP CAL data'!C$3,FALSE))</f>
        <v>0.23974082073434125</v>
      </c>
      <c r="I43" s="302"/>
      <c r="J43" s="302">
        <f>IF(OR(ISERROR(VLOOKUP($D$6&amp;$E43&amp;$D$7,'EP CAL data'!$A:$AC,'EP CAL data'!D$3,FALSE)),ISBLANK(VLOOKUP($D$6&amp;$E43&amp;$D$7,'EP CAL data'!$A:$AC,'EP CAL data'!D$3,FALSE))),"",VLOOKUP($D$6&amp;$E43&amp;$D$7,'EP CAL data'!$A:$AC,'EP CAL data'!D$3,FALSE))</f>
        <v>4.9244060475161985E-2</v>
      </c>
      <c r="K43" s="302"/>
      <c r="L43" s="302">
        <f>IF(OR(ISERROR(VLOOKUP($D$6&amp;$E43&amp;$D$7,'EP CAL data'!$A:$AC,'EP CAL data'!E$3,FALSE)),ISBLANK(VLOOKUP($D$6&amp;$E43&amp;$D$7,'EP CAL data'!$A:$AC,'EP CAL data'!E$3,FALSE))),"",VLOOKUP($D$6&amp;$E43&amp;$D$7,'EP CAL data'!$A:$AC,'EP CAL data'!E$3,FALSE))</f>
        <v>0.18660907127429804</v>
      </c>
      <c r="M43" s="302"/>
      <c r="N43" s="342">
        <f>IF(OR(ISERROR(VLOOKUP($D$6&amp;$E43&amp;$D$7,'EP CAL data'!$A:$AC,'EP CAL data'!G$3,FALSE)),ISBLANK(VLOOKUP($D$6&amp;$E43&amp;$D$7,'EP CAL data'!$A:$AC,'EP CAL data'!G$3,FALSE))),"",VLOOKUP($D$6&amp;$E43&amp;$D$7,'EP CAL data'!$A:$AC,'EP CAL data'!G$3,FALSE))</f>
        <v>2315</v>
      </c>
      <c r="O43" s="343"/>
      <c r="P43" s="340">
        <f>IF(OR(ISERROR(VLOOKUP($D$6&amp;$E43&amp;$D$7,'EP CAL data'!$A:$AC,'EP CAL data'!H$3,FALSE)),ISBLANK(VLOOKUP($D$6&amp;$E43&amp;$D$7,'EP CAL data'!$A:$AC,'EP CAL data'!H$3,FALSE))),"",VLOOKUP($D$6&amp;$E43&amp;$D$7,'EP CAL data'!$A:$AC,'EP CAL data'!H$3,FALSE))</f>
        <v>0.16655874523347003</v>
      </c>
      <c r="Q43" s="264"/>
    </row>
    <row r="44" spans="4:17" ht="15" customHeight="1" x14ac:dyDescent="0.25">
      <c r="D44" s="319"/>
      <c r="E44" s="17" t="s">
        <v>27</v>
      </c>
      <c r="F44" s="14">
        <f>IF(F43="","",VLOOKUP($D$6&amp;$E43&amp;$D$7,'EP CAL data'!$A:$AC,'EP CAL data'!M$3,FALSE))</f>
        <v>0.504</v>
      </c>
      <c r="G44" s="15">
        <f>IF(F43="","",VLOOKUP($D$6&amp;$E43&amp;$D$7,'EP CAL data'!$A:$AC,'EP CAL data'!N$3,FALSE))</f>
        <v>0.54500000000000004</v>
      </c>
      <c r="H44" s="15">
        <f>IF(H43="","",VLOOKUP($D$6&amp;$E43&amp;$D$7,'EP CAL data'!$A:$AC,'EP CAL data'!O$3,FALSE))</f>
        <v>0.223</v>
      </c>
      <c r="I44" s="15">
        <f>IF(H43="","",VLOOKUP($D$6&amp;$E43&amp;$D$7,'EP CAL data'!$A:$AC,'EP CAL data'!P$3,FALSE))</f>
        <v>0.25800000000000001</v>
      </c>
      <c r="J44" s="15">
        <f>IF(J43="","",VLOOKUP($D$6&amp;$E43&amp;$D$7,'EP CAL data'!$A:$AC,'EP CAL data'!Q$3,FALSE))</f>
        <v>4.1000000000000002E-2</v>
      </c>
      <c r="K44" s="15">
        <f>IF(J43="","",VLOOKUP($D$6&amp;$E43&amp;$D$7,'EP CAL data'!$A:$AC,'EP CAL data'!R$3,FALSE))</f>
        <v>5.8999999999999997E-2</v>
      </c>
      <c r="L44" s="15">
        <f>IF(L43="","",VLOOKUP($D$6&amp;$E43&amp;$D$7,'EP CAL data'!$A:$AC,'EP CAL data'!S$3,FALSE))</f>
        <v>0.17100000000000001</v>
      </c>
      <c r="M44" s="15">
        <f>IF(L43="","",VLOOKUP($D$6&amp;$E43&amp;$D$7,'EP CAL data'!$A:$AC,'EP CAL data'!T$3,FALSE))</f>
        <v>0.20300000000000001</v>
      </c>
      <c r="N44" s="347"/>
      <c r="O44" s="348"/>
      <c r="P44" s="346"/>
      <c r="Q44" s="263"/>
    </row>
    <row r="45" spans="4:17" s="34" customFormat="1" ht="18.75" customHeight="1" x14ac:dyDescent="0.2">
      <c r="D45" s="319"/>
      <c r="E45" s="73" t="s">
        <v>26</v>
      </c>
      <c r="F45" s="306">
        <f>IF(OR(ISERROR(VLOOKUP($D$6&amp;$E45&amp;$D$7,'EP CAL data'!$A:$AC,'EP CAL data'!B$3,FALSE)),ISBLANK(VLOOKUP($D$6&amp;$E45&amp;$D$7,'EP CAL data'!$A:$AC,'EP CAL data'!B$3,FALSE))),"",VLOOKUP($D$6&amp;$E45&amp;$D$7,'EP CAL data'!$A:$AC,'EP CAL data'!B$3,FALSE))</f>
        <v>0.55926737503617641</v>
      </c>
      <c r="G45" s="302"/>
      <c r="H45" s="302">
        <f>IF(OR(ISERROR(VLOOKUP($D$6&amp;$E45&amp;$D$7,'EP CAL data'!$A:$AC,'EP CAL data'!C$3,FALSE)),ISBLANK(VLOOKUP($D$6&amp;$E45&amp;$D$7,'EP CAL data'!$A:$AC,'EP CAL data'!C$3,FALSE))),"",VLOOKUP($D$6&amp;$E45&amp;$D$7,'EP CAL data'!$A:$AC,'EP CAL data'!C$3,FALSE))</f>
        <v>0.2537726878074999</v>
      </c>
      <c r="I45" s="302"/>
      <c r="J45" s="302">
        <f>IF(OR(ISERROR(VLOOKUP($D$6&amp;$E45&amp;$D$7,'EP CAL data'!$A:$AC,'EP CAL data'!D$3,FALSE)),ISBLANK(VLOOKUP($D$6&amp;$E45&amp;$D$7,'EP CAL data'!$A:$AC,'EP CAL data'!D$3,FALSE))),"",VLOOKUP($D$6&amp;$E45&amp;$D$7,'EP CAL data'!$A:$AC,'EP CAL data'!D$3,FALSE))</f>
        <v>4.3163682970190596E-2</v>
      </c>
      <c r="K45" s="302"/>
      <c r="L45" s="302">
        <f>IF(OR(ISERROR(VLOOKUP($D$6&amp;$E45&amp;$D$7,'EP CAL data'!$A:$AC,'EP CAL data'!E$3,FALSE)),ISBLANK(VLOOKUP($D$6&amp;$E45&amp;$D$7,'EP CAL data'!$A:$AC,'EP CAL data'!E$3,FALSE))),"",VLOOKUP($D$6&amp;$E45&amp;$D$7,'EP CAL data'!$A:$AC,'EP CAL data'!E$3,FALSE))</f>
        <v>0.14379625418613304</v>
      </c>
      <c r="M45" s="302"/>
      <c r="N45" s="342">
        <f>IF(OR(ISERROR(VLOOKUP($D$6&amp;$E45&amp;$D$7,'EP CAL data'!$A:$AC,'EP CAL data'!G$3,FALSE)),ISBLANK(VLOOKUP($D$6&amp;$E45&amp;$D$7,'EP CAL data'!$A:$AC,'EP CAL data'!G$3,FALSE))),"",VLOOKUP($D$6&amp;$E45&amp;$D$7,'EP CAL data'!$A:$AC,'EP CAL data'!G$3,FALSE))</f>
        <v>24187</v>
      </c>
      <c r="O45" s="343"/>
      <c r="P45" s="340">
        <f>IF(OR(ISERROR(VLOOKUP($D$6&amp;$E45&amp;$D$7,'EP CAL data'!$A:$AC,'EP CAL data'!H$3,FALSE)),ISBLANK(VLOOKUP($D$6&amp;$E45&amp;$D$7,'EP CAL data'!$A:$AC,'EP CAL data'!H$3,FALSE))),"",VLOOKUP($D$6&amp;$E45&amp;$D$7,'EP CAL data'!$A:$AC,'EP CAL data'!H$3,FALSE))</f>
        <v>0.26055715947774377</v>
      </c>
      <c r="Q45" s="264"/>
    </row>
    <row r="46" spans="4:17" ht="15" customHeight="1" x14ac:dyDescent="0.25">
      <c r="D46" s="319"/>
      <c r="E46" s="13" t="s">
        <v>27</v>
      </c>
      <c r="F46" s="14">
        <f>IF(F45="","",VLOOKUP($D$6&amp;$E45&amp;$D$7,'EP CAL data'!$A:$AC,'EP CAL data'!M$3,FALSE))</f>
        <v>0.55300000000000005</v>
      </c>
      <c r="G46" s="15">
        <f>IF(F45="","",VLOOKUP($D$6&amp;$E45&amp;$D$7,'EP CAL data'!$A:$AC,'EP CAL data'!N$3,FALSE))</f>
        <v>0.56599999999999995</v>
      </c>
      <c r="H46" s="15">
        <f>IF(H45="","",VLOOKUP($D$6&amp;$E45&amp;$D$7,'EP CAL data'!$A:$AC,'EP CAL data'!O$3,FALSE))</f>
        <v>0.248</v>
      </c>
      <c r="I46" s="15">
        <f>IF(H45="","",VLOOKUP($D$6&amp;$E45&amp;$D$7,'EP CAL data'!$A:$AC,'EP CAL data'!P$3,FALSE))</f>
        <v>0.25900000000000001</v>
      </c>
      <c r="J46" s="15">
        <f>IF(J45="","",VLOOKUP($D$6&amp;$E45&amp;$D$7,'EP CAL data'!$A:$AC,'EP CAL data'!Q$3,FALSE))</f>
        <v>4.1000000000000002E-2</v>
      </c>
      <c r="K46" s="15">
        <f>IF(J45="","",VLOOKUP($D$6&amp;$E45&amp;$D$7,'EP CAL data'!$A:$AC,'EP CAL data'!R$3,FALSE))</f>
        <v>4.5999999999999999E-2</v>
      </c>
      <c r="L46" s="15">
        <f>IF(L45="","",VLOOKUP($D$6&amp;$E45&amp;$D$7,'EP CAL data'!$A:$AC,'EP CAL data'!S$3,FALSE))</f>
        <v>0.13900000000000001</v>
      </c>
      <c r="M46" s="15">
        <f>IF(L45="","",VLOOKUP($D$6&amp;$E45&amp;$D$7,'EP CAL data'!$A:$AC,'EP CAL data'!T$3,FALSE))</f>
        <v>0.14799999999999999</v>
      </c>
      <c r="N46" s="347"/>
      <c r="O46" s="348"/>
      <c r="P46" s="346"/>
      <c r="Q46" s="263"/>
    </row>
    <row r="47" spans="4:17" s="34" customFormat="1" ht="18.75" customHeight="1" x14ac:dyDescent="0.2">
      <c r="D47" s="319"/>
      <c r="E47" s="70" t="s">
        <v>351</v>
      </c>
      <c r="F47" s="306">
        <f>IF(OR(ISERROR(VLOOKUP($D$6&amp;$E47&amp;$D$7,'EP CAL data'!$A:$AC,'EP CAL data'!B$3,FALSE)),ISBLANK(VLOOKUP($D$6&amp;$E47&amp;$D$7,'EP CAL data'!$A:$AC,'EP CAL data'!B$3,FALSE))),"",VLOOKUP($D$6&amp;$E47&amp;$D$7,'EP CAL data'!$A:$AC,'EP CAL data'!B$3,FALSE))</f>
        <v>0.62087499999999995</v>
      </c>
      <c r="G47" s="302"/>
      <c r="H47" s="302">
        <f>IF(OR(ISERROR(VLOOKUP($D$6&amp;$E47&amp;$D$7,'EP CAL data'!$A:$AC,'EP CAL data'!C$3,FALSE)),ISBLANK(VLOOKUP($D$6&amp;$E47&amp;$D$7,'EP CAL data'!$A:$AC,'EP CAL data'!C$3,FALSE))),"",VLOOKUP($D$6&amp;$E47&amp;$D$7,'EP CAL data'!$A:$AC,'EP CAL data'!C$3,FALSE))</f>
        <v>0.21312500000000001</v>
      </c>
      <c r="I47" s="302"/>
      <c r="J47" s="302">
        <f>IF(OR(ISERROR(VLOOKUP($D$6&amp;$E47&amp;$D$7,'EP CAL data'!$A:$AC,'EP CAL data'!D$3,FALSE)),ISBLANK(VLOOKUP($D$6&amp;$E47&amp;$D$7,'EP CAL data'!$A:$AC,'EP CAL data'!D$3,FALSE))),"",VLOOKUP($D$6&amp;$E47&amp;$D$7,'EP CAL data'!$A:$AC,'EP CAL data'!D$3,FALSE))</f>
        <v>3.7187499999999998E-2</v>
      </c>
      <c r="K47" s="302"/>
      <c r="L47" s="302">
        <f>IF(OR(ISERROR(VLOOKUP($D$6&amp;$E47&amp;$D$7,'EP CAL data'!$A:$AC,'EP CAL data'!E$3,FALSE)),ISBLANK(VLOOKUP($D$6&amp;$E47&amp;$D$7,'EP CAL data'!$A:$AC,'EP CAL data'!E$3,FALSE))),"",VLOOKUP($D$6&amp;$E47&amp;$D$7,'EP CAL data'!$A:$AC,'EP CAL data'!E$3,FALSE))</f>
        <v>0.1288125</v>
      </c>
      <c r="M47" s="302"/>
      <c r="N47" s="342">
        <f>IF(OR(ISERROR(VLOOKUP($D$6&amp;$E47&amp;$D$7,'EP CAL data'!$A:$AC,'EP CAL data'!G$3,FALSE)),ISBLANK(VLOOKUP($D$6&amp;$E47&amp;$D$7,'EP CAL data'!$A:$AC,'EP CAL data'!G$3,FALSE))),"",VLOOKUP($D$6&amp;$E47&amp;$D$7,'EP CAL data'!$A:$AC,'EP CAL data'!G$3,FALSE))</f>
        <v>16000</v>
      </c>
      <c r="O47" s="343"/>
      <c r="P47" s="340">
        <f>IF(OR(ISERROR(VLOOKUP($D$6&amp;$E47&amp;$D$7,'EP CAL data'!$A:$AC,'EP CAL data'!H$3,FALSE)),ISBLANK(VLOOKUP($D$6&amp;$E47&amp;$D$7,'EP CAL data'!$A:$AC,'EP CAL data'!H$3,FALSE))),"",VLOOKUP($D$6&amp;$E47&amp;$D$7,'EP CAL data'!$A:$AC,'EP CAL data'!H$3,FALSE))</f>
        <v>0.24429345751584092</v>
      </c>
      <c r="Q47" s="264"/>
    </row>
    <row r="48" spans="4:17" ht="15" customHeight="1" x14ac:dyDescent="0.25">
      <c r="D48" s="319"/>
      <c r="E48" s="17" t="s">
        <v>27</v>
      </c>
      <c r="F48" s="14">
        <f>IF(F47="","",VLOOKUP($D$6&amp;$E47&amp;$D$7,'EP CAL data'!$A:$AC,'EP CAL data'!M$3,FALSE))</f>
        <v>0.61299999999999999</v>
      </c>
      <c r="G48" s="15">
        <f>IF(F47="","",VLOOKUP($D$6&amp;$E47&amp;$D$7,'EP CAL data'!$A:$AC,'EP CAL data'!N$3,FALSE))</f>
        <v>0.628</v>
      </c>
      <c r="H48" s="15">
        <f>IF(H47="","",VLOOKUP($D$6&amp;$E47&amp;$D$7,'EP CAL data'!$A:$AC,'EP CAL data'!O$3,FALSE))</f>
        <v>0.20699999999999999</v>
      </c>
      <c r="I48" s="15">
        <f>IF(H47="","",VLOOKUP($D$6&amp;$E47&amp;$D$7,'EP CAL data'!$A:$AC,'EP CAL data'!P$3,FALSE))</f>
        <v>0.22</v>
      </c>
      <c r="J48" s="15">
        <f>IF(J47="","",VLOOKUP($D$6&amp;$E47&amp;$D$7,'EP CAL data'!$A:$AC,'EP CAL data'!Q$3,FALSE))</f>
        <v>3.4000000000000002E-2</v>
      </c>
      <c r="K48" s="15">
        <f>IF(J47="","",VLOOKUP($D$6&amp;$E47&amp;$D$7,'EP CAL data'!$A:$AC,'EP CAL data'!R$3,FALSE))</f>
        <v>0.04</v>
      </c>
      <c r="L48" s="15">
        <f>IF(L47="","",VLOOKUP($D$6&amp;$E47&amp;$D$7,'EP CAL data'!$A:$AC,'EP CAL data'!S$3,FALSE))</f>
        <v>0.124</v>
      </c>
      <c r="M48" s="15">
        <f>IF(L47="","",VLOOKUP($D$6&amp;$E47&amp;$D$7,'EP CAL data'!$A:$AC,'EP CAL data'!T$3,FALSE))</f>
        <v>0.13400000000000001</v>
      </c>
      <c r="N48" s="347"/>
      <c r="O48" s="348"/>
      <c r="P48" s="346"/>
      <c r="Q48" s="263"/>
    </row>
    <row r="49" spans="2:17" s="34" customFormat="1" ht="18.75" customHeight="1" x14ac:dyDescent="0.2">
      <c r="D49" s="319"/>
      <c r="E49" s="73" t="s">
        <v>353</v>
      </c>
      <c r="F49" s="306">
        <f>IF(OR(ISERROR(VLOOKUP($D$6&amp;$E49&amp;$D$7,'EP CAL data'!$A:$AC,'EP CAL data'!B$3,FALSE)),ISBLANK(VLOOKUP($D$6&amp;$E49&amp;$D$7,'EP CAL data'!$A:$AC,'EP CAL data'!B$3,FALSE))),"",VLOOKUP($D$6&amp;$E49&amp;$D$7,'EP CAL data'!$A:$AC,'EP CAL data'!B$3,FALSE))</f>
        <v>0.61740473738414003</v>
      </c>
      <c r="G49" s="302"/>
      <c r="H49" s="302">
        <f>IF(OR(ISERROR(VLOOKUP($D$6&amp;$E49&amp;$D$7,'EP CAL data'!$A:$AC,'EP CAL data'!C$3,FALSE)),ISBLANK(VLOOKUP($D$6&amp;$E49&amp;$D$7,'EP CAL data'!$A:$AC,'EP CAL data'!C$3,FALSE))),"",VLOOKUP($D$6&amp;$E49&amp;$D$7,'EP CAL data'!$A:$AC,'EP CAL data'!C$3,FALSE))</f>
        <v>0.19464469618949537</v>
      </c>
      <c r="I49" s="302"/>
      <c r="J49" s="302">
        <f>IF(OR(ISERROR(VLOOKUP($D$6&amp;$E49&amp;$D$7,'EP CAL data'!$A:$AC,'EP CAL data'!D$3,FALSE)),ISBLANK(VLOOKUP($D$6&amp;$E49&amp;$D$7,'EP CAL data'!$A:$AC,'EP CAL data'!D$3,FALSE))),"",VLOOKUP($D$6&amp;$E49&amp;$D$7,'EP CAL data'!$A:$AC,'EP CAL data'!D$3,FALSE))</f>
        <v>4.5314109165808442E-2</v>
      </c>
      <c r="K49" s="302"/>
      <c r="L49" s="302">
        <f>IF(OR(ISERROR(VLOOKUP($D$6&amp;$E49&amp;$D$7,'EP CAL data'!$A:$AC,'EP CAL data'!E$3,FALSE)),ISBLANK(VLOOKUP($D$6&amp;$E49&amp;$D$7,'EP CAL data'!$A:$AC,'EP CAL data'!E$3,FALSE))),"",VLOOKUP($D$6&amp;$E49&amp;$D$7,'EP CAL data'!$A:$AC,'EP CAL data'!E$3,FALSE))</f>
        <v>0.14263645726055613</v>
      </c>
      <c r="M49" s="302"/>
      <c r="N49" s="342">
        <f>IF(OR(ISERROR(VLOOKUP($D$6&amp;$E49&amp;$D$7,'EP CAL data'!$A:$AC,'EP CAL data'!G$3,FALSE)),ISBLANK(VLOOKUP($D$6&amp;$E49&amp;$D$7,'EP CAL data'!$A:$AC,'EP CAL data'!G$3,FALSE))),"",VLOOKUP($D$6&amp;$E49&amp;$D$7,'EP CAL data'!$A:$AC,'EP CAL data'!G$3,FALSE))</f>
        <v>1942</v>
      </c>
      <c r="O49" s="343"/>
      <c r="P49" s="340">
        <f>IF(OR(ISERROR(VLOOKUP($D$6&amp;$E49&amp;$D$7,'EP CAL data'!$A:$AC,'EP CAL data'!H$3,FALSE)),ISBLANK(VLOOKUP($D$6&amp;$E49&amp;$D$7,'EP CAL data'!$A:$AC,'EP CAL data'!H$3,FALSE))),"",VLOOKUP($D$6&amp;$E49&amp;$D$7,'EP CAL data'!$A:$AC,'EP CAL data'!H$3,FALSE))</f>
        <v>0.17824690224873796</v>
      </c>
      <c r="Q49" s="264"/>
    </row>
    <row r="50" spans="2:17" ht="15" customHeight="1" x14ac:dyDescent="0.25">
      <c r="D50" s="319"/>
      <c r="E50" s="13" t="s">
        <v>27</v>
      </c>
      <c r="F50" s="14">
        <f>IF(F49="","",VLOOKUP($D$6&amp;$E49&amp;$D$7,'EP CAL data'!$A:$AC,'EP CAL data'!M$3,FALSE))</f>
        <v>0.59599999999999997</v>
      </c>
      <c r="G50" s="15">
        <f>IF(F49="","",VLOOKUP($D$6&amp;$E49&amp;$D$7,'EP CAL data'!$A:$AC,'EP CAL data'!N$3,FALSE))</f>
        <v>0.63900000000000001</v>
      </c>
      <c r="H50" s="15">
        <f>IF(H49="","",VLOOKUP($D$6&amp;$E49&amp;$D$7,'EP CAL data'!$A:$AC,'EP CAL data'!O$3,FALSE))</f>
        <v>0.17799999999999999</v>
      </c>
      <c r="I50" s="15">
        <f>IF(H49="","",VLOOKUP($D$6&amp;$E49&amp;$D$7,'EP CAL data'!$A:$AC,'EP CAL data'!P$3,FALSE))</f>
        <v>0.21299999999999999</v>
      </c>
      <c r="J50" s="15">
        <f>IF(J49="","",VLOOKUP($D$6&amp;$E49&amp;$D$7,'EP CAL data'!$A:$AC,'EP CAL data'!Q$3,FALSE))</f>
        <v>3.6999999999999998E-2</v>
      </c>
      <c r="K50" s="15">
        <f>IF(J49="","",VLOOKUP($D$6&amp;$E49&amp;$D$7,'EP CAL data'!$A:$AC,'EP CAL data'!R$3,FALSE))</f>
        <v>5.5E-2</v>
      </c>
      <c r="L50" s="15">
        <f>IF(L49="","",VLOOKUP($D$6&amp;$E49&amp;$D$7,'EP CAL data'!$A:$AC,'EP CAL data'!S$3,FALSE))</f>
        <v>0.128</v>
      </c>
      <c r="M50" s="15">
        <f>IF(L49="","",VLOOKUP($D$6&amp;$E49&amp;$D$7,'EP CAL data'!$A:$AC,'EP CAL data'!T$3,FALSE))</f>
        <v>0.159</v>
      </c>
      <c r="N50" s="347"/>
      <c r="O50" s="348"/>
      <c r="P50" s="346"/>
      <c r="Q50" s="263"/>
    </row>
    <row r="51" spans="2:17" s="34" customFormat="1" ht="18.75" customHeight="1" x14ac:dyDescent="0.2">
      <c r="D51" s="319"/>
      <c r="E51" s="70" t="s">
        <v>101</v>
      </c>
      <c r="F51" s="306">
        <f>IF(OR(ISERROR(VLOOKUP($D$6&amp;$E51&amp;$D$7,'EP CAL data'!$A:$AC,'EP CAL data'!B$3,FALSE)),ISBLANK(VLOOKUP($D$6&amp;$E51&amp;$D$7,'EP CAL data'!$A:$AC,'EP CAL data'!B$3,FALSE))),"",VLOOKUP($D$6&amp;$E51&amp;$D$7,'EP CAL data'!$A:$AC,'EP CAL data'!B$3,FALSE))</f>
        <v>0.52452117151936783</v>
      </c>
      <c r="G51" s="302"/>
      <c r="H51" s="302">
        <f>IF(OR(ISERROR(VLOOKUP($D$6&amp;$E51&amp;$D$7,'EP CAL data'!$A:$AC,'EP CAL data'!C$3,FALSE)),ISBLANK(VLOOKUP($D$6&amp;$E51&amp;$D$7,'EP CAL data'!$A:$AC,'EP CAL data'!C$3,FALSE))),"",VLOOKUP($D$6&amp;$E51&amp;$D$7,'EP CAL data'!$A:$AC,'EP CAL data'!C$3,FALSE))</f>
        <v>0.29133384866443357</v>
      </c>
      <c r="I51" s="302"/>
      <c r="J51" s="302">
        <f>IF(OR(ISERROR(VLOOKUP($D$6&amp;$E51&amp;$D$7,'EP CAL data'!$A:$AC,'EP CAL data'!D$3,FALSE)),ISBLANK(VLOOKUP($D$6&amp;$E51&amp;$D$7,'EP CAL data'!$A:$AC,'EP CAL data'!D$3,FALSE))),"",VLOOKUP($D$6&amp;$E51&amp;$D$7,'EP CAL data'!$A:$AC,'EP CAL data'!D$3,FALSE))</f>
        <v>3.3582410031778753E-2</v>
      </c>
      <c r="K51" s="302"/>
      <c r="L51" s="302">
        <f>IF(OR(ISERROR(VLOOKUP($D$6&amp;$E51&amp;$D$7,'EP CAL data'!$A:$AC,'EP CAL data'!E$3,FALSE)),ISBLANK(VLOOKUP($D$6&amp;$E51&amp;$D$7,'EP CAL data'!$A:$AC,'EP CAL data'!E$3,FALSE))),"",VLOOKUP($D$6&amp;$E51&amp;$D$7,'EP CAL data'!$A:$AC,'EP CAL data'!E$3,FALSE))</f>
        <v>0.15056256978441981</v>
      </c>
      <c r="M51" s="302"/>
      <c r="N51" s="342">
        <f>IF(OR(ISERROR(VLOOKUP($D$6&amp;$E51&amp;$D$7,'EP CAL data'!$A:$AC,'EP CAL data'!G$3,FALSE)),ISBLANK(VLOOKUP($D$6&amp;$E51&amp;$D$7,'EP CAL data'!$A:$AC,'EP CAL data'!G$3,FALSE))),"",VLOOKUP($D$6&amp;$E51&amp;$D$7,'EP CAL data'!$A:$AC,'EP CAL data'!G$3,FALSE))</f>
        <v>11643</v>
      </c>
      <c r="O51" s="343"/>
      <c r="P51" s="340">
        <f>IF(OR(ISERROR(VLOOKUP($D$6&amp;$E51&amp;$D$7,'EP CAL data'!$A:$AC,'EP CAL data'!H$3,FALSE)),ISBLANK(VLOOKUP($D$6&amp;$E51&amp;$D$7,'EP CAL data'!$A:$AC,'EP CAL data'!H$3,FALSE))),"",VLOOKUP($D$6&amp;$E51&amp;$D$7,'EP CAL data'!$A:$AC,'EP CAL data'!H$3,FALSE))</f>
        <v>0.53048113723346091</v>
      </c>
      <c r="Q51" s="264"/>
    </row>
    <row r="52" spans="2:17" ht="15" customHeight="1" x14ac:dyDescent="0.25">
      <c r="D52" s="319"/>
      <c r="E52" s="17" t="s">
        <v>27</v>
      </c>
      <c r="F52" s="14">
        <f>IF(F51="","",VLOOKUP($D$6&amp;$E51&amp;$D$7,'EP CAL data'!$A:$AC,'EP CAL data'!M$3,FALSE))</f>
        <v>0.51500000000000001</v>
      </c>
      <c r="G52" s="15">
        <f>IF(F51="","",VLOOKUP($D$6&amp;$E51&amp;$D$7,'EP CAL data'!$A:$AC,'EP CAL data'!N$3,FALSE))</f>
        <v>0.53400000000000003</v>
      </c>
      <c r="H52" s="15">
        <f>IF(H51="","",VLOOKUP($D$6&amp;$E51&amp;$D$7,'EP CAL data'!$A:$AC,'EP CAL data'!O$3,FALSE))</f>
        <v>0.28299999999999997</v>
      </c>
      <c r="I52" s="15">
        <f>IF(H51="","",VLOOKUP($D$6&amp;$E51&amp;$D$7,'EP CAL data'!$A:$AC,'EP CAL data'!P$3,FALSE))</f>
        <v>0.3</v>
      </c>
      <c r="J52" s="15">
        <f>IF(J51="","",VLOOKUP($D$6&amp;$E51&amp;$D$7,'EP CAL data'!$A:$AC,'EP CAL data'!Q$3,FALSE))</f>
        <v>0.03</v>
      </c>
      <c r="K52" s="15">
        <f>IF(J51="","",VLOOKUP($D$6&amp;$E51&amp;$D$7,'EP CAL data'!$A:$AC,'EP CAL data'!R$3,FALSE))</f>
        <v>3.6999999999999998E-2</v>
      </c>
      <c r="L52" s="15">
        <f>IF(L51="","",VLOOKUP($D$6&amp;$E51&amp;$D$7,'EP CAL data'!$A:$AC,'EP CAL data'!S$3,FALSE))</f>
        <v>0.14399999999999999</v>
      </c>
      <c r="M52" s="15">
        <f>IF(L51="","",VLOOKUP($D$6&amp;$E51&amp;$D$7,'EP CAL data'!$A:$AC,'EP CAL data'!T$3,FALSE))</f>
        <v>0.157</v>
      </c>
      <c r="N52" s="347"/>
      <c r="O52" s="348"/>
      <c r="P52" s="346"/>
      <c r="Q52" s="263"/>
    </row>
    <row r="53" spans="2:17" s="34" customFormat="1" ht="18.75" customHeight="1" x14ac:dyDescent="0.2">
      <c r="D53" s="319"/>
      <c r="E53" s="73" t="s">
        <v>102</v>
      </c>
      <c r="F53" s="306">
        <f>IF(OR(ISERROR(VLOOKUP($D$6&amp;$E53&amp;$D$7,'EP CAL data'!$A:$AC,'EP CAL data'!B$3,FALSE)),ISBLANK(VLOOKUP($D$6&amp;$E53&amp;$D$7,'EP CAL data'!$A:$AC,'EP CAL data'!B$3,FALSE))),"",VLOOKUP($D$6&amp;$E53&amp;$D$7,'EP CAL data'!$A:$AC,'EP CAL data'!B$3,FALSE))</f>
        <v>0.64613899613899617</v>
      </c>
      <c r="G53" s="302"/>
      <c r="H53" s="302">
        <f>IF(OR(ISERROR(VLOOKUP($D$6&amp;$E53&amp;$D$7,'EP CAL data'!$A:$AC,'EP CAL data'!C$3,FALSE)),ISBLANK(VLOOKUP($D$6&amp;$E53&amp;$D$7,'EP CAL data'!$A:$AC,'EP CAL data'!C$3,FALSE))),"",VLOOKUP($D$6&amp;$E53&amp;$D$7,'EP CAL data'!$A:$AC,'EP CAL data'!C$3,FALSE))</f>
        <v>0.23069498069498071</v>
      </c>
      <c r="I53" s="302"/>
      <c r="J53" s="302">
        <f>IF(OR(ISERROR(VLOOKUP($D$6&amp;$E53&amp;$D$7,'EP CAL data'!$A:$AC,'EP CAL data'!D$3,FALSE)),ISBLANK(VLOOKUP($D$6&amp;$E53&amp;$D$7,'EP CAL data'!$A:$AC,'EP CAL data'!D$3,FALSE))),"",VLOOKUP($D$6&amp;$E53&amp;$D$7,'EP CAL data'!$A:$AC,'EP CAL data'!D$3,FALSE))</f>
        <v>3.1467181467181464E-2</v>
      </c>
      <c r="K53" s="302"/>
      <c r="L53" s="302">
        <f>IF(OR(ISERROR(VLOOKUP($D$6&amp;$E53&amp;$D$7,'EP CAL data'!$A:$AC,'EP CAL data'!E$3,FALSE)),ISBLANK(VLOOKUP($D$6&amp;$E53&amp;$D$7,'EP CAL data'!$A:$AC,'EP CAL data'!E$3,FALSE))),"",VLOOKUP($D$6&amp;$E53&amp;$D$7,'EP CAL data'!$A:$AC,'EP CAL data'!E$3,FALSE))</f>
        <v>9.1698841698841696E-2</v>
      </c>
      <c r="M53" s="302"/>
      <c r="N53" s="342">
        <f>IF(OR(ISERROR(VLOOKUP($D$6&amp;$E53&amp;$D$7,'EP CAL data'!$A:$AC,'EP CAL data'!G$3,FALSE)),ISBLANK(VLOOKUP($D$6&amp;$E53&amp;$D$7,'EP CAL data'!$A:$AC,'EP CAL data'!G$3,FALSE))),"",VLOOKUP($D$6&amp;$E53&amp;$D$7,'EP CAL data'!$A:$AC,'EP CAL data'!G$3,FALSE))</f>
        <v>5180</v>
      </c>
      <c r="O53" s="343"/>
      <c r="P53" s="340">
        <f>IF(OR(ISERROR(VLOOKUP($D$6&amp;$E53&amp;$D$7,'EP CAL data'!$A:$AC,'EP CAL data'!H$3,FALSE)),ISBLANK(VLOOKUP($D$6&amp;$E53&amp;$D$7,'EP CAL data'!$A:$AC,'EP CAL data'!H$3,FALSE))),"",VLOOKUP($D$6&amp;$E53&amp;$D$7,'EP CAL data'!$A:$AC,'EP CAL data'!H$3,FALSE))</f>
        <v>0.20213845313353626</v>
      </c>
      <c r="Q53" s="264"/>
    </row>
    <row r="54" spans="2:17" ht="15" customHeight="1" x14ac:dyDescent="0.25">
      <c r="B54" s="34"/>
      <c r="D54" s="319"/>
      <c r="E54" s="13" t="s">
        <v>27</v>
      </c>
      <c r="F54" s="14">
        <f>IF(F53="","",VLOOKUP($D$6&amp;$E53&amp;$D$7,'EP CAL data'!$A:$AC,'EP CAL data'!M$3,FALSE))</f>
        <v>0.63300000000000001</v>
      </c>
      <c r="G54" s="15">
        <f>IF(F53="","",VLOOKUP($D$6&amp;$E53&amp;$D$7,'EP CAL data'!$A:$AC,'EP CAL data'!N$3,FALSE))</f>
        <v>0.65900000000000003</v>
      </c>
      <c r="H54" s="15">
        <f>IF(H53="","",VLOOKUP($D$6&amp;$E53&amp;$D$7,'EP CAL data'!$A:$AC,'EP CAL data'!O$3,FALSE))</f>
        <v>0.219</v>
      </c>
      <c r="I54" s="15">
        <f>IF(H53="","",VLOOKUP($D$6&amp;$E53&amp;$D$7,'EP CAL data'!$A:$AC,'EP CAL data'!P$3,FALSE))</f>
        <v>0.24199999999999999</v>
      </c>
      <c r="J54" s="15">
        <f>IF(J53="","",VLOOKUP($D$6&amp;$E53&amp;$D$7,'EP CAL data'!$A:$AC,'EP CAL data'!Q$3,FALSE))</f>
        <v>2.7E-2</v>
      </c>
      <c r="K54" s="15">
        <f>IF(J53="","",VLOOKUP($D$6&amp;$E53&amp;$D$7,'EP CAL data'!$A:$AC,'EP CAL data'!R$3,FALSE))</f>
        <v>3.6999999999999998E-2</v>
      </c>
      <c r="L54" s="15">
        <f>IF(L53="","",VLOOKUP($D$6&amp;$E53&amp;$D$7,'EP CAL data'!$A:$AC,'EP CAL data'!S$3,FALSE))</f>
        <v>8.4000000000000005E-2</v>
      </c>
      <c r="M54" s="15">
        <f>IF(L53="","",VLOOKUP($D$6&amp;$E53&amp;$D$7,'EP CAL data'!$A:$AC,'EP CAL data'!T$3,FALSE))</f>
        <v>0.1</v>
      </c>
      <c r="N54" s="347"/>
      <c r="O54" s="348"/>
      <c r="P54" s="346"/>
      <c r="Q54" s="263"/>
    </row>
    <row r="55" spans="2:17" s="34" customFormat="1" ht="18.75" customHeight="1" x14ac:dyDescent="0.25">
      <c r="B55" s="109"/>
      <c r="D55" s="319"/>
      <c r="E55" s="70" t="s">
        <v>41</v>
      </c>
      <c r="F55" s="306">
        <f>IF(OR(ISERROR(VLOOKUP($D$6&amp;$E55&amp;$D$7,'EP CAL data'!$A:$AC,'EP CAL data'!B$3,FALSE)),ISBLANK(VLOOKUP($D$6&amp;$E55&amp;$D$7,'EP CAL data'!$A:$AC,'EP CAL data'!B$3,FALSE))),"",VLOOKUP($D$6&amp;$E55&amp;$D$7,'EP CAL data'!$A:$AC,'EP CAL data'!B$3,FALSE))</f>
        <v>0.47175249807840125</v>
      </c>
      <c r="G55" s="302"/>
      <c r="H55" s="302">
        <f>IF(OR(ISERROR(VLOOKUP($D$6&amp;$E55&amp;$D$7,'EP CAL data'!$A:$AC,'EP CAL data'!C$3,FALSE)),ISBLANK(VLOOKUP($D$6&amp;$E55&amp;$D$7,'EP CAL data'!$A:$AC,'EP CAL data'!C$3,FALSE))),"",VLOOKUP($D$6&amp;$E55&amp;$D$7,'EP CAL data'!$A:$AC,'EP CAL data'!C$3,FALSE))</f>
        <v>0.26383551114527287</v>
      </c>
      <c r="I55" s="302"/>
      <c r="J55" s="302">
        <f>IF(OR(ISERROR(VLOOKUP($D$6&amp;$E55&amp;$D$7,'EP CAL data'!$A:$AC,'EP CAL data'!D$3,FALSE)),ISBLANK(VLOOKUP($D$6&amp;$E55&amp;$D$7,'EP CAL data'!$A:$AC,'EP CAL data'!D$3,FALSE))),"",VLOOKUP($D$6&amp;$E55&amp;$D$7,'EP CAL data'!$A:$AC,'EP CAL data'!D$3,FALSE))</f>
        <v>4.4004611837048423E-2</v>
      </c>
      <c r="K55" s="302"/>
      <c r="L55" s="302">
        <f>IF(OR(ISERROR(VLOOKUP($D$6&amp;$E55&amp;$D$7,'EP CAL data'!$A:$AC,'EP CAL data'!E$3,FALSE)),ISBLANK(VLOOKUP($D$6&amp;$E55&amp;$D$7,'EP CAL data'!$A:$AC,'EP CAL data'!E$3,FALSE))),"",VLOOKUP($D$6&amp;$E55&amp;$D$7,'EP CAL data'!$A:$AC,'EP CAL data'!E$3,FALSE))</f>
        <v>0.22040737893927748</v>
      </c>
      <c r="M55" s="302"/>
      <c r="N55" s="342">
        <f>IF(OR(ISERROR(VLOOKUP($D$6&amp;$E55&amp;$D$7,'EP CAL data'!$A:$AC,'EP CAL data'!G$3,FALSE)),ISBLANK(VLOOKUP($D$6&amp;$E55&amp;$D$7,'EP CAL data'!$A:$AC,'EP CAL data'!G$3,FALSE))),"",VLOOKUP($D$6&amp;$E55&amp;$D$7,'EP CAL data'!$A:$AC,'EP CAL data'!G$3,FALSE))</f>
        <v>5204</v>
      </c>
      <c r="O55" s="343"/>
      <c r="P55" s="340">
        <f>IF(OR(ISERROR(VLOOKUP($D$6&amp;$E55&amp;$D$7,'EP CAL data'!$A:$AC,'EP CAL data'!H$3,FALSE)),ISBLANK(VLOOKUP($D$6&amp;$E55&amp;$D$7,'EP CAL data'!$A:$AC,'EP CAL data'!H$3,FALSE))),"",VLOOKUP($D$6&amp;$E55&amp;$D$7,'EP CAL data'!$A:$AC,'EP CAL data'!H$3,FALSE))</f>
        <v>0.48319405756731659</v>
      </c>
      <c r="Q55" s="264"/>
    </row>
    <row r="56" spans="2:17" ht="15" customHeight="1" x14ac:dyDescent="0.25">
      <c r="B56" s="34"/>
      <c r="D56" s="319"/>
      <c r="E56" s="17" t="s">
        <v>27</v>
      </c>
      <c r="F56" s="14">
        <f>IF(F55="","",VLOOKUP($D$6&amp;$E55&amp;$D$7,'EP CAL data'!$A:$AC,'EP CAL data'!M$3,FALSE))</f>
        <v>0.45800000000000002</v>
      </c>
      <c r="G56" s="15">
        <f>IF(F55="","",VLOOKUP($D$6&amp;$E55&amp;$D$7,'EP CAL data'!$A:$AC,'EP CAL data'!N$3,FALSE))</f>
        <v>0.48499999999999999</v>
      </c>
      <c r="H56" s="15">
        <f>IF(H55="","",VLOOKUP($D$6&amp;$E55&amp;$D$7,'EP CAL data'!$A:$AC,'EP CAL data'!O$3,FALSE))</f>
        <v>0.252</v>
      </c>
      <c r="I56" s="15">
        <f>IF(H55="","",VLOOKUP($D$6&amp;$E55&amp;$D$7,'EP CAL data'!$A:$AC,'EP CAL data'!P$3,FALSE))</f>
        <v>0.27600000000000002</v>
      </c>
      <c r="J56" s="15">
        <f>IF(J55="","",VLOOKUP($D$6&amp;$E55&amp;$D$7,'EP CAL data'!$A:$AC,'EP CAL data'!Q$3,FALSE))</f>
        <v>3.9E-2</v>
      </c>
      <c r="K56" s="15">
        <f>IF(J55="","",VLOOKUP($D$6&amp;$E55&amp;$D$7,'EP CAL data'!$A:$AC,'EP CAL data'!R$3,FALSE))</f>
        <v>0.05</v>
      </c>
      <c r="L56" s="15">
        <f>IF(L55="","",VLOOKUP($D$6&amp;$E55&amp;$D$7,'EP CAL data'!$A:$AC,'EP CAL data'!S$3,FALSE))</f>
        <v>0.20899999999999999</v>
      </c>
      <c r="M56" s="15">
        <f>IF(L55="","",VLOOKUP($D$6&amp;$E55&amp;$D$7,'EP CAL data'!$A:$AC,'EP CAL data'!T$3,FALSE))</f>
        <v>0.23200000000000001</v>
      </c>
      <c r="N56" s="347"/>
      <c r="O56" s="348"/>
      <c r="P56" s="346"/>
      <c r="Q56" s="263"/>
    </row>
    <row r="57" spans="2:17" s="34" customFormat="1" ht="18.75" customHeight="1" x14ac:dyDescent="0.25">
      <c r="B57" s="109"/>
      <c r="D57" s="319"/>
      <c r="E57" s="73" t="s">
        <v>357</v>
      </c>
      <c r="F57" s="306">
        <f>IF(OR(ISERROR(VLOOKUP($D$6&amp;$E57&amp;$D$7,'EP CAL data'!$A:$AC,'EP CAL data'!B$3,FALSE)),ISBLANK(VLOOKUP($D$6&amp;$E57&amp;$D$7,'EP CAL data'!$A:$AC,'EP CAL data'!B$3,FALSE))),"",VLOOKUP($D$6&amp;$E57&amp;$D$7,'EP CAL data'!$A:$AC,'EP CAL data'!B$3,FALSE))</f>
        <v>0.61273428886438808</v>
      </c>
      <c r="G57" s="302"/>
      <c r="H57" s="302">
        <f>IF(OR(ISERROR(VLOOKUP($D$6&amp;$E57&amp;$D$7,'EP CAL data'!$A:$AC,'EP CAL data'!C$3,FALSE)),ISBLANK(VLOOKUP($D$6&amp;$E57&amp;$D$7,'EP CAL data'!$A:$AC,'EP CAL data'!C$3,FALSE))),"",VLOOKUP($D$6&amp;$E57&amp;$D$7,'EP CAL data'!$A:$AC,'EP CAL data'!C$3,FALSE))</f>
        <v>0.23980154355016539</v>
      </c>
      <c r="I57" s="302"/>
      <c r="J57" s="302">
        <f>IF(OR(ISERROR(VLOOKUP($D$6&amp;$E57&amp;$D$7,'EP CAL data'!$A:$AC,'EP CAL data'!D$3,FALSE)),ISBLANK(VLOOKUP($D$6&amp;$E57&amp;$D$7,'EP CAL data'!$A:$AC,'EP CAL data'!D$3,FALSE))),"",VLOOKUP($D$6&amp;$E57&amp;$D$7,'EP CAL data'!$A:$AC,'EP CAL data'!D$3,FALSE))</f>
        <v>3.3627342888643878E-2</v>
      </c>
      <c r="K57" s="302"/>
      <c r="L57" s="302">
        <f>IF(OR(ISERROR(VLOOKUP($D$6&amp;$E57&amp;$D$7,'EP CAL data'!$A:$AC,'EP CAL data'!E$3,FALSE)),ISBLANK(VLOOKUP($D$6&amp;$E57&amp;$D$7,'EP CAL data'!$A:$AC,'EP CAL data'!E$3,FALSE))),"",VLOOKUP($D$6&amp;$E57&amp;$D$7,'EP CAL data'!$A:$AC,'EP CAL data'!E$3,FALSE))</f>
        <v>0.11383682469680265</v>
      </c>
      <c r="M57" s="302"/>
      <c r="N57" s="342">
        <f>IF(OR(ISERROR(VLOOKUP($D$6&amp;$E57&amp;$D$7,'EP CAL data'!$A:$AC,'EP CAL data'!G$3,FALSE)),ISBLANK(VLOOKUP($D$6&amp;$E57&amp;$D$7,'EP CAL data'!$A:$AC,'EP CAL data'!G$3,FALSE))),"",VLOOKUP($D$6&amp;$E57&amp;$D$7,'EP CAL data'!$A:$AC,'EP CAL data'!G$3,FALSE))</f>
        <v>3628</v>
      </c>
      <c r="O57" s="343"/>
      <c r="P57" s="340">
        <f>IF(OR(ISERROR(VLOOKUP($D$6&amp;$E57&amp;$D$7,'EP CAL data'!$A:$AC,'EP CAL data'!H$3,FALSE)),ISBLANK(VLOOKUP($D$6&amp;$E57&amp;$D$7,'EP CAL data'!$A:$AC,'EP CAL data'!H$3,FALSE))),"",VLOOKUP($D$6&amp;$E57&amp;$D$7,'EP CAL data'!$A:$AC,'EP CAL data'!H$3,FALSE))</f>
        <v>0.31069624047272415</v>
      </c>
      <c r="Q57" s="264"/>
    </row>
    <row r="58" spans="2:17" ht="15" customHeight="1" x14ac:dyDescent="0.25">
      <c r="B58" s="34"/>
      <c r="D58" s="319"/>
      <c r="E58" s="13" t="s">
        <v>27</v>
      </c>
      <c r="F58" s="14">
        <f>IF(F57="","",VLOOKUP($D$6&amp;$E57&amp;$D$7,'EP CAL data'!$A:$AC,'EP CAL data'!M$3,FALSE))</f>
        <v>0.59699999999999998</v>
      </c>
      <c r="G58" s="15">
        <f>IF(F57="","",VLOOKUP($D$6&amp;$E57&amp;$D$7,'EP CAL data'!$A:$AC,'EP CAL data'!N$3,FALSE))</f>
        <v>0.628</v>
      </c>
      <c r="H58" s="15">
        <f>IF(H57="","",VLOOKUP($D$6&amp;$E57&amp;$D$7,'EP CAL data'!$A:$AC,'EP CAL data'!O$3,FALSE))</f>
        <v>0.22600000000000001</v>
      </c>
      <c r="I58" s="15">
        <f>IF(H57="","",VLOOKUP($D$6&amp;$E57&amp;$D$7,'EP CAL data'!$A:$AC,'EP CAL data'!P$3,FALSE))</f>
        <v>0.254</v>
      </c>
      <c r="J58" s="15">
        <f>IF(J57="","",VLOOKUP($D$6&amp;$E57&amp;$D$7,'EP CAL data'!$A:$AC,'EP CAL data'!Q$3,FALSE))</f>
        <v>2.8000000000000001E-2</v>
      </c>
      <c r="K58" s="15">
        <f>IF(J57="","",VLOOKUP($D$6&amp;$E57&amp;$D$7,'EP CAL data'!$A:$AC,'EP CAL data'!R$3,FALSE))</f>
        <v>0.04</v>
      </c>
      <c r="L58" s="15">
        <f>IF(L57="","",VLOOKUP($D$6&amp;$E57&amp;$D$7,'EP CAL data'!$A:$AC,'EP CAL data'!S$3,FALSE))</f>
        <v>0.104</v>
      </c>
      <c r="M58" s="15">
        <f>IF(L57="","",VLOOKUP($D$6&amp;$E57&amp;$D$7,'EP CAL data'!$A:$AC,'EP CAL data'!T$3,FALSE))</f>
        <v>0.125</v>
      </c>
      <c r="N58" s="347"/>
      <c r="O58" s="348"/>
      <c r="P58" s="346"/>
      <c r="Q58" s="263"/>
    </row>
    <row r="59" spans="2:17" s="34" customFormat="1" ht="18.75" customHeight="1" x14ac:dyDescent="0.25">
      <c r="B59" s="109"/>
      <c r="D59" s="319"/>
      <c r="E59" s="70" t="s">
        <v>454</v>
      </c>
      <c r="F59" s="306">
        <f>IF(OR(ISERROR(VLOOKUP($D$6&amp;$E59&amp;$D$7,'EP CAL data'!$A:$AC,'EP CAL data'!B$3,FALSE)),ISBLANK(VLOOKUP($D$6&amp;$E59&amp;$D$7,'EP CAL data'!$A:$AC,'EP CAL data'!B$3,FALSE))),"",VLOOKUP($D$6&amp;$E59&amp;$D$7,'EP CAL data'!$A:$AC,'EP CAL data'!B$3,FALSE))</f>
        <v>0.57423213925667049</v>
      </c>
      <c r="G59" s="302"/>
      <c r="H59" s="302">
        <f>IF(OR(ISERROR(VLOOKUP($D$6&amp;$E59&amp;$D$7,'EP CAL data'!$A:$AC,'EP CAL data'!C$3,FALSE)),ISBLANK(VLOOKUP($D$6&amp;$E59&amp;$D$7,'EP CAL data'!$A:$AC,'EP CAL data'!C$3,FALSE))),"",VLOOKUP($D$6&amp;$E59&amp;$D$7,'EP CAL data'!$A:$AC,'EP CAL data'!C$3,FALSE))</f>
        <v>0.28362121110289668</v>
      </c>
      <c r="I59" s="302"/>
      <c r="J59" s="302">
        <f>IF(OR(ISERROR(VLOOKUP($D$6&amp;$E59&amp;$D$7,'EP CAL data'!$A:$AC,'EP CAL data'!D$3,FALSE)),ISBLANK(VLOOKUP($D$6&amp;$E59&amp;$D$7,'EP CAL data'!$A:$AC,'EP CAL data'!D$3,FALSE))),"",VLOOKUP($D$6&amp;$E59&amp;$D$7,'EP CAL data'!$A:$AC,'EP CAL data'!D$3,FALSE))</f>
        <v>4.2610390483231397E-2</v>
      </c>
      <c r="K59" s="302"/>
      <c r="L59" s="302">
        <f>IF(OR(ISERROR(VLOOKUP($D$6&amp;$E59&amp;$D$7,'EP CAL data'!$A:$AC,'EP CAL data'!E$3,FALSE)),ISBLANK(VLOOKUP($D$6&amp;$E59&amp;$D$7,'EP CAL data'!$A:$AC,'EP CAL data'!E$3,FALSE))),"",VLOOKUP($D$6&amp;$E59&amp;$D$7,'EP CAL data'!$A:$AC,'EP CAL data'!E$3,FALSE))</f>
        <v>9.953625915720142E-2</v>
      </c>
      <c r="M59" s="302"/>
      <c r="N59" s="342">
        <f>IF(OR(ISERROR(VLOOKUP($D$6&amp;$E59&amp;$D$7,'EP CAL data'!$A:$AC,'EP CAL data'!G$3,FALSE)),ISBLANK(VLOOKUP($D$6&amp;$E59&amp;$D$7,'EP CAL data'!$A:$AC,'EP CAL data'!G$3,FALSE))),"",VLOOKUP($D$6&amp;$E59&amp;$D$7,'EP CAL data'!$A:$AC,'EP CAL data'!G$3,FALSE))</f>
        <v>14879</v>
      </c>
      <c r="O59" s="343"/>
      <c r="P59" s="340">
        <f>IF(OR(ISERROR(VLOOKUP($D$6&amp;$E59&amp;$D$7,'EP CAL data'!$A:$AC,'EP CAL data'!H$3,FALSE)),ISBLANK(VLOOKUP($D$6&amp;$E59&amp;$D$7,'EP CAL data'!$A:$AC,'EP CAL data'!H$3,FALSE))),"",VLOOKUP($D$6&amp;$E59&amp;$D$7,'EP CAL data'!$A:$AC,'EP CAL data'!H$3,FALSE))</f>
        <v>0.44847333996443317</v>
      </c>
      <c r="Q59" s="264"/>
    </row>
    <row r="60" spans="2:17" ht="15" customHeight="1" x14ac:dyDescent="0.25">
      <c r="B60" s="34"/>
      <c r="D60" s="319"/>
      <c r="E60" s="10" t="s">
        <v>27</v>
      </c>
      <c r="F60" s="14">
        <f>IF(F59="","",VLOOKUP($D$6&amp;$E59&amp;$D$7,'EP CAL data'!$A:$AC,'EP CAL data'!M$3,FALSE))</f>
        <v>0.56599999999999995</v>
      </c>
      <c r="G60" s="15">
        <f>IF(F59="","",VLOOKUP($D$6&amp;$E59&amp;$D$7,'EP CAL data'!$A:$AC,'EP CAL data'!N$3,FALSE))</f>
        <v>0.58199999999999996</v>
      </c>
      <c r="H60" s="15">
        <f>IF(H59="","",VLOOKUP($D$6&amp;$E59&amp;$D$7,'EP CAL data'!$A:$AC,'EP CAL data'!O$3,FALSE))</f>
        <v>0.27600000000000002</v>
      </c>
      <c r="I60" s="15">
        <f>IF(H59="","",VLOOKUP($D$6&amp;$E59&amp;$D$7,'EP CAL data'!$A:$AC,'EP CAL data'!P$3,FALSE))</f>
        <v>0.29099999999999998</v>
      </c>
      <c r="J60" s="15">
        <f>IF(J59="","",VLOOKUP($D$6&amp;$E59&amp;$D$7,'EP CAL data'!$A:$AC,'EP CAL data'!Q$3,FALSE))</f>
        <v>3.9E-2</v>
      </c>
      <c r="K60" s="15">
        <f>IF(J59="","",VLOOKUP($D$6&amp;$E59&amp;$D$7,'EP CAL data'!$A:$AC,'EP CAL data'!R$3,FALSE))</f>
        <v>4.5999999999999999E-2</v>
      </c>
      <c r="L60" s="15">
        <f>IF(L59="","",VLOOKUP($D$6&amp;$E59&amp;$D$7,'EP CAL data'!$A:$AC,'EP CAL data'!S$3,FALSE))</f>
        <v>9.5000000000000001E-2</v>
      </c>
      <c r="M60" s="15">
        <f>IF(L59="","",VLOOKUP($D$6&amp;$E59&amp;$D$7,'EP CAL data'!$A:$AC,'EP CAL data'!T$3,FALSE))</f>
        <v>0.104</v>
      </c>
      <c r="N60" s="347"/>
      <c r="O60" s="348"/>
      <c r="P60" s="346"/>
      <c r="Q60" s="263"/>
    </row>
    <row r="61" spans="2:17" s="34" customFormat="1" ht="18.75" customHeight="1" x14ac:dyDescent="0.25">
      <c r="B61" s="109"/>
      <c r="D61" s="319"/>
      <c r="E61" s="70" t="s">
        <v>11</v>
      </c>
      <c r="F61" s="266">
        <f>IF(OR(ISERROR(VLOOKUP($D$6&amp;$E61&amp;$D$7,'EP CAL data'!$A:$AC,'EP CAL data'!B$3,FALSE)),ISBLANK(VLOOKUP($D$6&amp;$E61&amp;$D$7,'EP CAL data'!$A:$AC,'EP CAL data'!B$3,FALSE))),"",VLOOKUP($D$6&amp;$E61&amp;$D$7,'EP CAL data'!$A:$AC,'EP CAL data'!B$3,FALSE))</f>
        <v>0.66479595789183743</v>
      </c>
      <c r="G61" s="267"/>
      <c r="H61" s="267">
        <f>IF(OR(ISERROR(VLOOKUP($D$6&amp;$E61&amp;$D$7,'EP CAL data'!$A:$AC,'EP CAL data'!C$3,FALSE)),ISBLANK(VLOOKUP($D$6&amp;$E61&amp;$D$7,'EP CAL data'!$A:$AC,'EP CAL data'!C$3,FALSE))),"",VLOOKUP($D$6&amp;$E61&amp;$D$7,'EP CAL data'!$A:$AC,'EP CAL data'!C$3,FALSE))</f>
        <v>0.21308004166056965</v>
      </c>
      <c r="I61" s="267"/>
      <c r="J61" s="267">
        <f>IF(OR(ISERROR(VLOOKUP($D$6&amp;$E61&amp;$D$7,'EP CAL data'!$A:$AC,'EP CAL data'!D$3,FALSE)),ISBLANK(VLOOKUP($D$6&amp;$E61&amp;$D$7,'EP CAL data'!$A:$AC,'EP CAL data'!D$3,FALSE))),"",VLOOKUP($D$6&amp;$E61&amp;$D$7,'EP CAL data'!$A:$AC,'EP CAL data'!D$3,FALSE))</f>
        <v>3.7683878908906239E-2</v>
      </c>
      <c r="K61" s="267"/>
      <c r="L61" s="267">
        <f>IF(OR(ISERROR(VLOOKUP($D$6&amp;$E61&amp;$D$7,'EP CAL data'!$A:$AC,'EP CAL data'!E$3,FALSE)),ISBLANK(VLOOKUP($D$6&amp;$E61&amp;$D$7,'EP CAL data'!$A:$AC,'EP CAL data'!E$3,FALSE))),"",VLOOKUP($D$6&amp;$E61&amp;$D$7,'EP CAL data'!$A:$AC,'EP CAL data'!E$3,FALSE))</f>
        <v>8.4440121538686658E-2</v>
      </c>
      <c r="M61" s="267"/>
      <c r="N61" s="342">
        <f>IF(OR(ISERROR(VLOOKUP($D$6&amp;$E61&amp;$D$7,'EP CAL data'!$A:$AC,'EP CAL data'!G$3,FALSE)),ISBLANK(VLOOKUP($D$6&amp;$E61&amp;$D$7,'EP CAL data'!$A:$AC,'EP CAL data'!G$3,FALSE))),"",VLOOKUP($D$6&amp;$E61&amp;$D$7,'EP CAL data'!$A:$AC,'EP CAL data'!G$3,FALSE))</f>
        <v>116177</v>
      </c>
      <c r="O61" s="343"/>
      <c r="P61" s="340">
        <f>IF(OR(ISERROR(VLOOKUP($D$6&amp;$E61&amp;$D$7,'EP CAL data'!$A:$AC,'EP CAL data'!H$3,FALSE)),ISBLANK(VLOOKUP($D$6&amp;$E61&amp;$D$7,'EP CAL data'!$A:$AC,'EP CAL data'!H$3,FALSE))),"",VLOOKUP($D$6&amp;$E61&amp;$D$7,'EP CAL data'!$A:$AC,'EP CAL data'!H$3,FALSE))</f>
        <v>0.36759173419311564</v>
      </c>
      <c r="Q61" s="264"/>
    </row>
    <row r="62" spans="2:17" ht="15.75" customHeight="1" x14ac:dyDescent="0.25">
      <c r="B62" s="34"/>
      <c r="D62" s="319"/>
      <c r="E62" s="17" t="s">
        <v>27</v>
      </c>
      <c r="F62" s="11">
        <f>IF(F61="","",VLOOKUP($D$6&amp;$E61&amp;$D$7,'EP CAL data'!$A:$AC,'EP CAL data'!M$3,FALSE))</f>
        <v>0.66200000000000003</v>
      </c>
      <c r="G62" s="6">
        <f>IF(F61="","",VLOOKUP($D$6&amp;$E61&amp;$D$7,'EP CAL data'!$A:$AC,'EP CAL data'!N$3,FALSE))</f>
        <v>0.66800000000000004</v>
      </c>
      <c r="H62" s="6">
        <f>IF(H61="","",VLOOKUP($D$6&amp;$E61&amp;$D$7,'EP CAL data'!$A:$AC,'EP CAL data'!O$3,FALSE))</f>
        <v>0.21099999999999999</v>
      </c>
      <c r="I62" s="6">
        <f>IF(H61="","",VLOOKUP($D$6&amp;$E61&amp;$D$7,'EP CAL data'!$A:$AC,'EP CAL data'!P$3,FALSE))</f>
        <v>0.215</v>
      </c>
      <c r="J62" s="6">
        <f>IF(J61="","",VLOOKUP($D$6&amp;$E61&amp;$D$7,'EP CAL data'!$A:$AC,'EP CAL data'!Q$3,FALSE))</f>
        <v>3.6999999999999998E-2</v>
      </c>
      <c r="K62" s="6">
        <f>IF(J61="","",VLOOKUP($D$6&amp;$E61&amp;$D$7,'EP CAL data'!$A:$AC,'EP CAL data'!R$3,FALSE))</f>
        <v>3.9E-2</v>
      </c>
      <c r="L62" s="6">
        <f>IF(L61="","",VLOOKUP($D$6&amp;$E61&amp;$D$7,'EP CAL data'!$A:$AC,'EP CAL data'!S$3,FALSE))</f>
        <v>8.3000000000000004E-2</v>
      </c>
      <c r="M62" s="6">
        <f>IF(L61="","",VLOOKUP($D$6&amp;$E61&amp;$D$7,'EP CAL data'!$A:$AC,'EP CAL data'!T$3,FALSE))</f>
        <v>8.5999999999999993E-2</v>
      </c>
      <c r="N62" s="347"/>
      <c r="O62" s="348"/>
      <c r="P62" s="346"/>
      <c r="Q62" s="263"/>
    </row>
    <row r="63" spans="2:17" s="34" customFormat="1" ht="18.75" customHeight="1" x14ac:dyDescent="0.25">
      <c r="B63" s="109"/>
      <c r="D63" s="319"/>
      <c r="E63" s="73" t="s">
        <v>16</v>
      </c>
      <c r="F63" s="306">
        <f>IF(OR(ISERROR(VLOOKUP($D$6&amp;$E63&amp;$D$7,'EP CAL data'!$A:$AC,'EP CAL data'!B$3,FALSE)),ISBLANK(VLOOKUP($D$6&amp;$E63&amp;$D$7,'EP CAL data'!$A:$AC,'EP CAL data'!B$3,FALSE))),"",VLOOKUP($D$6&amp;$E63&amp;$D$7,'EP CAL data'!$A:$AC,'EP CAL data'!B$3,FALSE))</f>
        <v>0.57130164371390491</v>
      </c>
      <c r="G63" s="302"/>
      <c r="H63" s="302">
        <f>IF(OR(ISERROR(VLOOKUP($D$6&amp;$E63&amp;$D$7,'EP CAL data'!$A:$AC,'EP CAL data'!C$3,FALSE)),ISBLANK(VLOOKUP($D$6&amp;$E63&amp;$D$7,'EP CAL data'!$A:$AC,'EP CAL data'!C$3,FALSE))),"",VLOOKUP($D$6&amp;$E63&amp;$D$7,'EP CAL data'!$A:$AC,'EP CAL data'!C$3,FALSE))</f>
        <v>0.15726343847179031</v>
      </c>
      <c r="I63" s="302"/>
      <c r="J63" s="302">
        <f>IF(OR(ISERROR(VLOOKUP($D$6&amp;$E63&amp;$D$7,'EP CAL data'!$A:$AC,'EP CAL data'!D$3,FALSE)),ISBLANK(VLOOKUP($D$6&amp;$E63&amp;$D$7,'EP CAL data'!$A:$AC,'EP CAL data'!D$3,FALSE))),"",VLOOKUP($D$6&amp;$E63&amp;$D$7,'EP CAL data'!$A:$AC,'EP CAL data'!D$3,FALSE))</f>
        <v>4.8422923145268769E-2</v>
      </c>
      <c r="K63" s="302"/>
      <c r="L63" s="302">
        <f>IF(OR(ISERROR(VLOOKUP($D$6&amp;$E63&amp;$D$7,'EP CAL data'!$A:$AC,'EP CAL data'!E$3,FALSE)),ISBLANK(VLOOKUP($D$6&amp;$E63&amp;$D$7,'EP CAL data'!$A:$AC,'EP CAL data'!E$3,FALSE))),"",VLOOKUP($D$6&amp;$E63&amp;$D$7,'EP CAL data'!$A:$AC,'EP CAL data'!E$3,FALSE))</f>
        <v>0.22301199466903598</v>
      </c>
      <c r="M63" s="302"/>
      <c r="N63" s="342">
        <f>IF(OR(ISERROR(VLOOKUP($D$6&amp;$E63&amp;$D$7,'EP CAL data'!$A:$AC,'EP CAL data'!G$3,FALSE)),ISBLANK(VLOOKUP($D$6&amp;$E63&amp;$D$7,'EP CAL data'!$A:$AC,'EP CAL data'!G$3,FALSE))),"",VLOOKUP($D$6&amp;$E63&amp;$D$7,'EP CAL data'!$A:$AC,'EP CAL data'!G$3,FALSE))</f>
        <v>2251</v>
      </c>
      <c r="O63" s="343"/>
      <c r="P63" s="340">
        <f>IF(OR(ISERROR(VLOOKUP($D$6&amp;$E63&amp;$D$7,'EP CAL data'!$A:$AC,'EP CAL data'!H$3,FALSE)),ISBLANK(VLOOKUP($D$6&amp;$E63&amp;$D$7,'EP CAL data'!$A:$AC,'EP CAL data'!H$3,FALSE))),"",VLOOKUP($D$6&amp;$E63&amp;$D$7,'EP CAL data'!$A:$AC,'EP CAL data'!H$3,FALSE))</f>
        <v>2.3194468773506168E-2</v>
      </c>
      <c r="Q63" s="264"/>
    </row>
    <row r="64" spans="2:17" ht="15" customHeight="1" x14ac:dyDescent="0.25">
      <c r="D64" s="319"/>
      <c r="E64" s="17" t="s">
        <v>27</v>
      </c>
      <c r="F64" s="11">
        <f>IF(F63="","",VLOOKUP($D$6&amp;$E63&amp;$D$7,'EP CAL data'!$A:$AC,'EP CAL data'!M$3,FALSE))</f>
        <v>0.55100000000000005</v>
      </c>
      <c r="G64" s="6">
        <f>IF(F63="","",VLOOKUP($D$6&amp;$E63&amp;$D$7,'EP CAL data'!$A:$AC,'EP CAL data'!N$3,FALSE))</f>
        <v>0.59199999999999997</v>
      </c>
      <c r="H64" s="6">
        <f>IF(H63="","",VLOOKUP($D$6&amp;$E63&amp;$D$7,'EP CAL data'!$A:$AC,'EP CAL data'!O$3,FALSE))</f>
        <v>0.14299999999999999</v>
      </c>
      <c r="I64" s="6">
        <f>IF(H63="","",VLOOKUP($D$6&amp;$E63&amp;$D$7,'EP CAL data'!$A:$AC,'EP CAL data'!P$3,FALSE))</f>
        <v>0.17299999999999999</v>
      </c>
      <c r="J64" s="6">
        <f>IF(J63="","",VLOOKUP($D$6&amp;$E63&amp;$D$7,'EP CAL data'!$A:$AC,'EP CAL data'!Q$3,FALSE))</f>
        <v>0.04</v>
      </c>
      <c r="K64" s="6">
        <f>IF(J63="","",VLOOKUP($D$6&amp;$E63&amp;$D$7,'EP CAL data'!$A:$AC,'EP CAL data'!R$3,FALSE))</f>
        <v>5.8000000000000003E-2</v>
      </c>
      <c r="L64" s="6">
        <f>IF(L63="","",VLOOKUP($D$6&amp;$E63&amp;$D$7,'EP CAL data'!$A:$AC,'EP CAL data'!S$3,FALSE))</f>
        <v>0.20599999999999999</v>
      </c>
      <c r="M64" s="6">
        <f>IF(L63="","",VLOOKUP($D$6&amp;$E63&amp;$D$7,'EP CAL data'!$A:$AC,'EP CAL data'!T$3,FALSE))</f>
        <v>0.24099999999999999</v>
      </c>
      <c r="N64" s="347"/>
      <c r="O64" s="348"/>
      <c r="P64" s="346"/>
      <c r="Q64" s="263"/>
    </row>
    <row r="65" spans="2:19" s="34" customFormat="1" ht="18.75" customHeight="1" x14ac:dyDescent="0.2">
      <c r="D65" s="319"/>
      <c r="E65" s="73" t="s">
        <v>37</v>
      </c>
      <c r="F65" s="306">
        <f>IF(OR(ISERROR(VLOOKUP($D$6&amp;$E65&amp;$D$7,'EP CAL data'!$A:$AC,'EP CAL data'!B$3,FALSE)),ISBLANK(VLOOKUP($D$6&amp;$E65&amp;$D$7,'EP CAL data'!$A:$AC,'EP CAL data'!B$3,FALSE))),"",VLOOKUP($D$6&amp;$E65&amp;$D$7,'EP CAL data'!$A:$AC,'EP CAL data'!B$3,FALSE))</f>
        <v>0.59107037256061501</v>
      </c>
      <c r="G65" s="302"/>
      <c r="H65" s="302">
        <f>IF(OR(ISERROR(VLOOKUP($D$6&amp;$E65&amp;$D$7,'EP CAL data'!$A:$AC,'EP CAL data'!C$3,FALSE)),ISBLANK(VLOOKUP($D$6&amp;$E65&amp;$D$7,'EP CAL data'!$A:$AC,'EP CAL data'!C$3,FALSE))),"",VLOOKUP($D$6&amp;$E65&amp;$D$7,'EP CAL data'!$A:$AC,'EP CAL data'!C$3,FALSE))</f>
        <v>0.23477232406859846</v>
      </c>
      <c r="I65" s="302"/>
      <c r="J65" s="302">
        <f>IF(OR(ISERROR(VLOOKUP($D$6&amp;$E65&amp;$D$7,'EP CAL data'!$A:$AC,'EP CAL data'!D$3,FALSE)),ISBLANK(VLOOKUP($D$6&amp;$E65&amp;$D$7,'EP CAL data'!$A:$AC,'EP CAL data'!D$3,FALSE))),"",VLOOKUP($D$6&amp;$E65&amp;$D$7,'EP CAL data'!$A:$AC,'EP CAL data'!D$3,FALSE))</f>
        <v>4.6126552335895916E-2</v>
      </c>
      <c r="K65" s="302"/>
      <c r="L65" s="302">
        <f>IF(OR(ISERROR(VLOOKUP($D$6&amp;$E65&amp;$D$7,'EP CAL data'!$A:$AC,'EP CAL data'!E$3,FALSE)),ISBLANK(VLOOKUP($D$6&amp;$E65&amp;$D$7,'EP CAL data'!$A:$AC,'EP CAL data'!E$3,FALSE))),"",VLOOKUP($D$6&amp;$E65&amp;$D$7,'EP CAL data'!$A:$AC,'EP CAL data'!E$3,FALSE))</f>
        <v>0.12803075103489059</v>
      </c>
      <c r="M65" s="302"/>
      <c r="N65" s="342">
        <f>IF(OR(ISERROR(VLOOKUP($D$6&amp;$E65&amp;$D$7,'EP CAL data'!$A:$AC,'EP CAL data'!G$3,FALSE)),ISBLANK(VLOOKUP($D$6&amp;$E65&amp;$D$7,'EP CAL data'!$A:$AC,'EP CAL data'!G$3,FALSE))),"",VLOOKUP($D$6&amp;$E65&amp;$D$7,'EP CAL data'!$A:$AC,'EP CAL data'!G$3,FALSE))</f>
        <v>6764</v>
      </c>
      <c r="O65" s="343"/>
      <c r="P65" s="340">
        <f>IF(OR(ISERROR(VLOOKUP($D$6&amp;$E65&amp;$D$7,'EP CAL data'!$A:$AC,'EP CAL data'!H$3,FALSE)),ISBLANK(VLOOKUP($D$6&amp;$E65&amp;$D$7,'EP CAL data'!$A:$AC,'EP CAL data'!H$3,FALSE))),"",VLOOKUP($D$6&amp;$E65&amp;$D$7,'EP CAL data'!$A:$AC,'EP CAL data'!H$3,FALSE))</f>
        <v>0.33621632369022764</v>
      </c>
      <c r="Q65" s="264"/>
    </row>
    <row r="66" spans="2:19" ht="15" customHeight="1" x14ac:dyDescent="0.25">
      <c r="D66" s="319"/>
      <c r="E66" s="13" t="s">
        <v>27</v>
      </c>
      <c r="F66" s="14">
        <f>IF(F65="","",VLOOKUP($D$6&amp;$E65&amp;$D$7,'EP CAL data'!$A:$AC,'EP CAL data'!M$3,FALSE))</f>
        <v>0.57899999999999996</v>
      </c>
      <c r="G66" s="15">
        <f>IF(F65="","",VLOOKUP($D$6&amp;$E65&amp;$D$7,'EP CAL data'!$A:$AC,'EP CAL data'!N$3,FALSE))</f>
        <v>0.60299999999999998</v>
      </c>
      <c r="H66" s="15">
        <f>IF(H65="","",VLOOKUP($D$6&amp;$E65&amp;$D$7,'EP CAL data'!$A:$AC,'EP CAL data'!O$3,FALSE))</f>
        <v>0.22500000000000001</v>
      </c>
      <c r="I66" s="15">
        <f>IF(H65="","",VLOOKUP($D$6&amp;$E65&amp;$D$7,'EP CAL data'!$A:$AC,'EP CAL data'!P$3,FALSE))</f>
        <v>0.245</v>
      </c>
      <c r="J66" s="15">
        <f>IF(J65="","",VLOOKUP($D$6&amp;$E65&amp;$D$7,'EP CAL data'!$A:$AC,'EP CAL data'!Q$3,FALSE))</f>
        <v>4.1000000000000002E-2</v>
      </c>
      <c r="K66" s="15">
        <f>IF(J65="","",VLOOKUP($D$6&amp;$E65&amp;$D$7,'EP CAL data'!$A:$AC,'EP CAL data'!R$3,FALSE))</f>
        <v>5.0999999999999997E-2</v>
      </c>
      <c r="L66" s="15">
        <f>IF(L65="","",VLOOKUP($D$6&amp;$E65&amp;$D$7,'EP CAL data'!$A:$AC,'EP CAL data'!S$3,FALSE))</f>
        <v>0.12</v>
      </c>
      <c r="M66" s="15">
        <f>IF(L65="","",VLOOKUP($D$6&amp;$E65&amp;$D$7,'EP CAL data'!$A:$AC,'EP CAL data'!T$3,FALSE))</f>
        <v>0.13600000000000001</v>
      </c>
      <c r="N66" s="347"/>
      <c r="O66" s="348"/>
      <c r="P66" s="346"/>
      <c r="Q66" s="263"/>
    </row>
    <row r="67" spans="2:19" s="34" customFormat="1" ht="18.75" customHeight="1" x14ac:dyDescent="0.2">
      <c r="D67" s="319"/>
      <c r="E67" s="70" t="s">
        <v>13</v>
      </c>
      <c r="F67" s="266">
        <f>IF(OR(ISERROR(VLOOKUP($D$6&amp;$E67&amp;$D$7,'EP CAL data'!$A:$AC,'EP CAL data'!B$3,FALSE)),ISBLANK(VLOOKUP($D$6&amp;$E67&amp;$D$7,'EP CAL data'!$A:$AC,'EP CAL data'!B$3,FALSE))),"",VLOOKUP($D$6&amp;$E67&amp;$D$7,'EP CAL data'!$A:$AC,'EP CAL data'!B$3,FALSE))</f>
        <v>0.57141742725641631</v>
      </c>
      <c r="G67" s="267"/>
      <c r="H67" s="267">
        <f>IF(OR(ISERROR(VLOOKUP($D$6&amp;$E67&amp;$D$7,'EP CAL data'!$A:$AC,'EP CAL data'!C$3,FALSE)),ISBLANK(VLOOKUP($D$6&amp;$E67&amp;$D$7,'EP CAL data'!$A:$AC,'EP CAL data'!C$3,FALSE))),"",VLOOKUP($D$6&amp;$E67&amp;$D$7,'EP CAL data'!$A:$AC,'EP CAL data'!C$3,FALSE))</f>
        <v>0.24877135501989234</v>
      </c>
      <c r="I67" s="267"/>
      <c r="J67" s="267">
        <f>IF(OR(ISERROR(VLOOKUP($D$6&amp;$E67&amp;$D$7,'EP CAL data'!$A:$AC,'EP CAL data'!D$3,FALSE)),ISBLANK(VLOOKUP($D$6&amp;$E67&amp;$D$7,'EP CAL data'!$A:$AC,'EP CAL data'!D$3,FALSE))),"",VLOOKUP($D$6&amp;$E67&amp;$D$7,'EP CAL data'!$A:$AC,'EP CAL data'!D$3,FALSE))</f>
        <v>4.1344878695686094E-2</v>
      </c>
      <c r="K67" s="267"/>
      <c r="L67" s="267">
        <f>IF(OR(ISERROR(VLOOKUP($D$6&amp;$E67&amp;$D$7,'EP CAL data'!$A:$AC,'EP CAL data'!E$3,FALSE)),ISBLANK(VLOOKUP($D$6&amp;$E67&amp;$D$7,'EP CAL data'!$A:$AC,'EP CAL data'!E$3,FALSE))),"",VLOOKUP($D$6&amp;$E67&amp;$D$7,'EP CAL data'!$A:$AC,'EP CAL data'!E$3,FALSE))</f>
        <v>0.13846633902800531</v>
      </c>
      <c r="M67" s="267"/>
      <c r="N67" s="342">
        <f>IF(OR(ISERROR(VLOOKUP($D$6&amp;$E67&amp;$D$7,'EP CAL data'!$A:$AC,'EP CAL data'!G$3,FALSE)),ISBLANK(VLOOKUP($D$6&amp;$E67&amp;$D$7,'EP CAL data'!$A:$AC,'EP CAL data'!G$3,FALSE))),"",VLOOKUP($D$6&amp;$E67&amp;$D$7,'EP CAL data'!$A:$AC,'EP CAL data'!G$3,FALSE))</f>
        <v>12819</v>
      </c>
      <c r="O67" s="343"/>
      <c r="P67" s="340">
        <f>IF(OR(ISERROR(VLOOKUP($D$6&amp;$E67&amp;$D$7,'EP CAL data'!$A:$AC,'EP CAL data'!H$3,FALSE)),ISBLANK(VLOOKUP($D$6&amp;$E67&amp;$D$7,'EP CAL data'!$A:$AC,'EP CAL data'!H$3,FALSE))),"",VLOOKUP($D$6&amp;$E67&amp;$D$7,'EP CAL data'!$A:$AC,'EP CAL data'!H$3,FALSE))</f>
        <v>0.33992734215480896</v>
      </c>
      <c r="Q67" s="264"/>
    </row>
    <row r="68" spans="2:19" ht="15" customHeight="1" x14ac:dyDescent="0.25">
      <c r="D68" s="319"/>
      <c r="E68" s="13" t="s">
        <v>27</v>
      </c>
      <c r="F68" s="14">
        <f>IF(F67="","",VLOOKUP($D$6&amp;$E67&amp;$D$7,'EP CAL data'!$A:$AC,'EP CAL data'!M$3,FALSE))</f>
        <v>0.56299999999999994</v>
      </c>
      <c r="G68" s="15">
        <f>IF(F67="","",VLOOKUP($D$6&amp;$E67&amp;$D$7,'EP CAL data'!$A:$AC,'EP CAL data'!N$3,FALSE))</f>
        <v>0.57999999999999996</v>
      </c>
      <c r="H68" s="15">
        <f>IF(H67="","",VLOOKUP($D$6&amp;$E67&amp;$D$7,'EP CAL data'!$A:$AC,'EP CAL data'!O$3,FALSE))</f>
        <v>0.24099999999999999</v>
      </c>
      <c r="I68" s="15">
        <f>IF(H67="","",VLOOKUP($D$6&amp;$E67&amp;$D$7,'EP CAL data'!$A:$AC,'EP CAL data'!P$3,FALSE))</f>
        <v>0.25600000000000001</v>
      </c>
      <c r="J68" s="15">
        <f>IF(J67="","",VLOOKUP($D$6&amp;$E67&amp;$D$7,'EP CAL data'!$A:$AC,'EP CAL data'!Q$3,FALSE))</f>
        <v>3.7999999999999999E-2</v>
      </c>
      <c r="K68" s="15">
        <f>IF(J67="","",VLOOKUP($D$6&amp;$E67&amp;$D$7,'EP CAL data'!$A:$AC,'EP CAL data'!R$3,FALSE))</f>
        <v>4.4999999999999998E-2</v>
      </c>
      <c r="L68" s="15">
        <f>IF(L67="","",VLOOKUP($D$6&amp;$E67&amp;$D$7,'EP CAL data'!$A:$AC,'EP CAL data'!S$3,FALSE))</f>
        <v>0.13300000000000001</v>
      </c>
      <c r="M68" s="15">
        <f>IF(L67="","",VLOOKUP($D$6&amp;$E67&amp;$D$7,'EP CAL data'!$A:$AC,'EP CAL data'!T$3,FALSE))</f>
        <v>0.14499999999999999</v>
      </c>
      <c r="N68" s="347"/>
      <c r="O68" s="348"/>
      <c r="P68" s="346"/>
      <c r="Q68" s="263"/>
    </row>
    <row r="69" spans="2:19" s="34" customFormat="1" ht="18.75" customHeight="1" x14ac:dyDescent="0.2">
      <c r="D69" s="319"/>
      <c r="E69" s="70" t="s">
        <v>8</v>
      </c>
      <c r="F69" s="266">
        <f>IF(OR(ISERROR(VLOOKUP($D$6&amp;$E69&amp;$D$7,'EP CAL data'!$A:$AC,'EP CAL data'!B$3,FALSE)),ISBLANK(VLOOKUP($D$6&amp;$E69&amp;$D$7,'EP CAL data'!$A:$AC,'EP CAL data'!B$3,FALSE))),"",VLOOKUP($D$6&amp;$E69&amp;$D$7,'EP CAL data'!$A:$AC,'EP CAL data'!B$3,FALSE))</f>
        <v>0.62178111587982832</v>
      </c>
      <c r="G69" s="267"/>
      <c r="H69" s="267">
        <f>IF(OR(ISERROR(VLOOKUP($D$6&amp;$E69&amp;$D$7,'EP CAL data'!$A:$AC,'EP CAL data'!C$3,FALSE)),ISBLANK(VLOOKUP($D$6&amp;$E69&amp;$D$7,'EP CAL data'!$A:$AC,'EP CAL data'!C$3,FALSE))),"",VLOOKUP($D$6&amp;$E69&amp;$D$7,'EP CAL data'!$A:$AC,'EP CAL data'!C$3,FALSE))</f>
        <v>0.27069282648681792</v>
      </c>
      <c r="I69" s="267"/>
      <c r="J69" s="267">
        <f>IF(OR(ISERROR(VLOOKUP($D$6&amp;$E69&amp;$D$7,'EP CAL data'!$A:$AC,'EP CAL data'!D$3,FALSE)),ISBLANK(VLOOKUP($D$6&amp;$E69&amp;$D$7,'EP CAL data'!$A:$AC,'EP CAL data'!D$3,FALSE))),"",VLOOKUP($D$6&amp;$E69&amp;$D$7,'EP CAL data'!$A:$AC,'EP CAL data'!D$3,FALSE))</f>
        <v>3.9852851011649294E-2</v>
      </c>
      <c r="K69" s="267"/>
      <c r="L69" s="267">
        <f>IF(OR(ISERROR(VLOOKUP($D$6&amp;$E69&amp;$D$7,'EP CAL data'!$A:$AC,'EP CAL data'!E$3,FALSE)),ISBLANK(VLOOKUP($D$6&amp;$E69&amp;$D$7,'EP CAL data'!$A:$AC,'EP CAL data'!E$3,FALSE))),"",VLOOKUP($D$6&amp;$E69&amp;$D$7,'EP CAL data'!$A:$AC,'EP CAL data'!E$3,FALSE))</f>
        <v>6.7673206621704479E-2</v>
      </c>
      <c r="M69" s="267"/>
      <c r="N69" s="342">
        <f>IF(OR(ISERROR(VLOOKUP($D$6&amp;$E69&amp;$D$7,'EP CAL data'!$A:$AC,'EP CAL data'!G$3,FALSE)),ISBLANK(VLOOKUP($D$6&amp;$E69&amp;$D$7,'EP CAL data'!$A:$AC,'EP CAL data'!G$3,FALSE))),"",VLOOKUP($D$6&amp;$E69&amp;$D$7,'EP CAL data'!$A:$AC,'EP CAL data'!G$3,FALSE))</f>
        <v>13048</v>
      </c>
      <c r="O69" s="343"/>
      <c r="P69" s="340">
        <f>IF(OR(ISERROR(VLOOKUP($D$6&amp;$E69&amp;$D$7,'EP CAL data'!$A:$AC,'EP CAL data'!H$3,FALSE)),ISBLANK(VLOOKUP($D$6&amp;$E69&amp;$D$7,'EP CAL data'!$A:$AC,'EP CAL data'!H$3,FALSE))),"",VLOOKUP($D$6&amp;$E69&amp;$D$7,'EP CAL data'!$A:$AC,'EP CAL data'!H$3,FALSE))</f>
        <v>0.2085311086605616</v>
      </c>
      <c r="Q69" s="264"/>
    </row>
    <row r="70" spans="2:19" ht="15" customHeight="1" x14ac:dyDescent="0.25">
      <c r="D70" s="319"/>
      <c r="E70" s="13" t="s">
        <v>27</v>
      </c>
      <c r="F70" s="14">
        <f>IF(F69="","",VLOOKUP($D$6&amp;$E69&amp;$D$7,'EP CAL data'!$A:$AC,'EP CAL data'!M$3,FALSE))</f>
        <v>0.61299999999999999</v>
      </c>
      <c r="G70" s="15">
        <f>IF(F69="","",VLOOKUP($D$6&amp;$E69&amp;$D$7,'EP CAL data'!$A:$AC,'EP CAL data'!N$3,FALSE))</f>
        <v>0.63</v>
      </c>
      <c r="H70" s="15">
        <f>IF(H69="","",VLOOKUP($D$6&amp;$E69&amp;$D$7,'EP CAL data'!$A:$AC,'EP CAL data'!O$3,FALSE))</f>
        <v>0.26300000000000001</v>
      </c>
      <c r="I70" s="15">
        <f>IF(H69="","",VLOOKUP($D$6&amp;$E69&amp;$D$7,'EP CAL data'!$A:$AC,'EP CAL data'!P$3,FALSE))</f>
        <v>0.27800000000000002</v>
      </c>
      <c r="J70" s="15">
        <f>IF(J69="","",VLOOKUP($D$6&amp;$E69&amp;$D$7,'EP CAL data'!$A:$AC,'EP CAL data'!Q$3,FALSE))</f>
        <v>3.6999999999999998E-2</v>
      </c>
      <c r="K70" s="15">
        <f>IF(J69="","",VLOOKUP($D$6&amp;$E69&amp;$D$7,'EP CAL data'!$A:$AC,'EP CAL data'!R$3,FALSE))</f>
        <v>4.2999999999999997E-2</v>
      </c>
      <c r="L70" s="15">
        <f>IF(L69="","",VLOOKUP($D$6&amp;$E69&amp;$D$7,'EP CAL data'!$A:$AC,'EP CAL data'!S$3,FALSE))</f>
        <v>6.3E-2</v>
      </c>
      <c r="M70" s="15">
        <f>IF(L69="","",VLOOKUP($D$6&amp;$E69&amp;$D$7,'EP CAL data'!$A:$AC,'EP CAL data'!T$3,FALSE))</f>
        <v>7.1999999999999995E-2</v>
      </c>
      <c r="N70" s="347"/>
      <c r="O70" s="348"/>
      <c r="P70" s="346"/>
      <c r="Q70" s="263"/>
    </row>
    <row r="71" spans="2:19" ht="15.75" x14ac:dyDescent="0.25">
      <c r="D71" s="319"/>
      <c r="E71" s="70" t="s">
        <v>38</v>
      </c>
      <c r="F71" s="266">
        <f>IF(OR(ISERROR(VLOOKUP($D$6&amp;$E71&amp;$D$7,'EP CAL data'!$A:$AC,'EP CAL data'!B$3,FALSE)),ISBLANK(VLOOKUP($D$6&amp;$E71&amp;$D$7,'EP CAL data'!$A:$AC,'EP CAL data'!B$3,FALSE))),"",VLOOKUP($D$6&amp;$E71&amp;$D$7,'EP CAL data'!$A:$AC,'EP CAL data'!B$3,FALSE))</f>
        <v>0.57847746843467696</v>
      </c>
      <c r="G71" s="267"/>
      <c r="H71" s="267">
        <f>IF(OR(ISERROR(VLOOKUP($D$6&amp;$E71&amp;$D$7,'EP CAL data'!$A:$AC,'EP CAL data'!C$3,FALSE)),ISBLANK(VLOOKUP($D$6&amp;$E71&amp;$D$7,'EP CAL data'!$A:$AC,'EP CAL data'!C$3,FALSE))),"",VLOOKUP($D$6&amp;$E71&amp;$D$7,'EP CAL data'!$A:$AC,'EP CAL data'!C$3,FALSE))</f>
        <v>0.26229594801627132</v>
      </c>
      <c r="I71" s="267"/>
      <c r="J71" s="267">
        <f>IF(OR(ISERROR(VLOOKUP($D$6&amp;$E71&amp;$D$7,'EP CAL data'!$A:$AC,'EP CAL data'!D$3,FALSE)),ISBLANK(VLOOKUP($D$6&amp;$E71&amp;$D$7,'EP CAL data'!$A:$AC,'EP CAL data'!D$3,FALSE))),"",VLOOKUP($D$6&amp;$E71&amp;$D$7,'EP CAL data'!$A:$AC,'EP CAL data'!D$3,FALSE))</f>
        <v>4.5010301653547469E-2</v>
      </c>
      <c r="K71" s="267"/>
      <c r="L71" s="267">
        <f>IF(OR(ISERROR(VLOOKUP($D$6&amp;$E71&amp;$D$7,'EP CAL data'!$A:$AC,'EP CAL data'!E$3,FALSE)),ISBLANK(VLOOKUP($D$6&amp;$E71&amp;$D$7,'EP CAL data'!$A:$AC,'EP CAL data'!E$3,FALSE))),"",VLOOKUP($D$6&amp;$E71&amp;$D$7,'EP CAL data'!$A:$AC,'EP CAL data'!E$3,FALSE))</f>
        <v>0.11421628189550426</v>
      </c>
      <c r="M71" s="267"/>
      <c r="N71" s="342">
        <f>IF(OR(ISERROR(VLOOKUP($D$6&amp;$E71&amp;$D$7,'EP CAL data'!$A:$AC,'EP CAL data'!G$3,FALSE)),ISBLANK(VLOOKUP($D$6&amp;$E71&amp;$D$7,'EP CAL data'!$A:$AC,'EP CAL data'!G$3,FALSE))),"",VLOOKUP($D$6&amp;$E71&amp;$D$7,'EP CAL data'!$A:$AC,'EP CAL data'!G$3,FALSE))</f>
        <v>18929</v>
      </c>
      <c r="O71" s="343"/>
      <c r="P71" s="340">
        <f>IF(OR(ISERROR(VLOOKUP($D$6&amp;$E71&amp;$D$7,'EP CAL data'!$A:$AC,'EP CAL data'!H$3,FALSE)),ISBLANK(VLOOKUP($D$6&amp;$E71&amp;$D$7,'EP CAL data'!$A:$AC,'EP CAL data'!H$3,FALSE))),"",VLOOKUP($D$6&amp;$E71&amp;$D$7,'EP CAL data'!$A:$AC,'EP CAL data'!H$3,FALSE))</f>
        <v>0.31928818419499028</v>
      </c>
      <c r="Q71" s="264"/>
      <c r="S71" s="34"/>
    </row>
    <row r="72" spans="2:19" x14ac:dyDescent="0.25">
      <c r="D72" s="319"/>
      <c r="E72" s="13" t="s">
        <v>27</v>
      </c>
      <c r="F72" s="14">
        <f>IF(F71="","",VLOOKUP($D$6&amp;$E71&amp;$D$7,'EP CAL data'!$A:$AC,'EP CAL data'!M$3,FALSE))</f>
        <v>0.57099999999999995</v>
      </c>
      <c r="G72" s="15">
        <f>IF(F71="","",VLOOKUP($D$6&amp;$E71&amp;$D$7,'EP CAL data'!$A:$AC,'EP CAL data'!N$3,FALSE))</f>
        <v>0.58499999999999996</v>
      </c>
      <c r="H72" s="15">
        <f>IF(H71="","",VLOOKUP($D$6&amp;$E71&amp;$D$7,'EP CAL data'!$A:$AC,'EP CAL data'!O$3,FALSE))</f>
        <v>0.25600000000000001</v>
      </c>
      <c r="I72" s="15">
        <f>IF(H71="","",VLOOKUP($D$6&amp;$E71&amp;$D$7,'EP CAL data'!$A:$AC,'EP CAL data'!P$3,FALSE))</f>
        <v>0.26900000000000002</v>
      </c>
      <c r="J72" s="15">
        <f>IF(J71="","",VLOOKUP($D$6&amp;$E71&amp;$D$7,'EP CAL data'!$A:$AC,'EP CAL data'!Q$3,FALSE))</f>
        <v>4.2000000000000003E-2</v>
      </c>
      <c r="K72" s="15">
        <f>IF(J71="","",VLOOKUP($D$6&amp;$E71&amp;$D$7,'EP CAL data'!$A:$AC,'EP CAL data'!R$3,FALSE))</f>
        <v>4.8000000000000001E-2</v>
      </c>
      <c r="L72" s="15">
        <f>IF(L71="","",VLOOKUP($D$6&amp;$E71&amp;$D$7,'EP CAL data'!$A:$AC,'EP CAL data'!S$3,FALSE))</f>
        <v>0.11</v>
      </c>
      <c r="M72" s="15">
        <f>IF(L71="","",VLOOKUP($D$6&amp;$E71&amp;$D$7,'EP CAL data'!$A:$AC,'EP CAL data'!T$3,FALSE))</f>
        <v>0.11899999999999999</v>
      </c>
      <c r="N72" s="347"/>
      <c r="O72" s="348"/>
      <c r="P72" s="346"/>
      <c r="Q72" s="263"/>
    </row>
    <row r="73" spans="2:19" ht="15.75" x14ac:dyDescent="0.25">
      <c r="D73" s="319"/>
      <c r="E73" s="70" t="s">
        <v>10</v>
      </c>
      <c r="F73" s="266">
        <f>IF(OR(ISERROR(VLOOKUP($D$6&amp;$E73&amp;$D$7,'EP CAL data'!$A:$AC,'EP CAL data'!B$3,FALSE)),ISBLANK(VLOOKUP($D$6&amp;$E73&amp;$D$7,'EP CAL data'!$A:$AC,'EP CAL data'!B$3,FALSE))),"",VLOOKUP($D$6&amp;$E73&amp;$D$7,'EP CAL data'!$A:$AC,'EP CAL data'!B$3,FALSE))</f>
        <v>0.54213606897853861</v>
      </c>
      <c r="G73" s="267"/>
      <c r="H73" s="267">
        <f>IF(OR(ISERROR(VLOOKUP($D$6&amp;$E73&amp;$D$7,'EP CAL data'!$A:$AC,'EP CAL data'!C$3,FALSE)),ISBLANK(VLOOKUP($D$6&amp;$E73&amp;$D$7,'EP CAL data'!$A:$AC,'EP CAL data'!C$3,FALSE))),"",VLOOKUP($D$6&amp;$E73&amp;$D$7,'EP CAL data'!$A:$AC,'EP CAL data'!C$3,FALSE))</f>
        <v>0.29787903581093839</v>
      </c>
      <c r="I73" s="267"/>
      <c r="J73" s="267">
        <f>IF(OR(ISERROR(VLOOKUP($D$6&amp;$E73&amp;$D$7,'EP CAL data'!$A:$AC,'EP CAL data'!D$3,FALSE)),ISBLANK(VLOOKUP($D$6&amp;$E73&amp;$D$7,'EP CAL data'!$A:$AC,'EP CAL data'!D$3,FALSE))),"",VLOOKUP($D$6&amp;$E73&amp;$D$7,'EP CAL data'!$A:$AC,'EP CAL data'!D$3,FALSE))</f>
        <v>4.0657058342249357E-2</v>
      </c>
      <c r="K73" s="267"/>
      <c r="L73" s="267">
        <f>IF(OR(ISERROR(VLOOKUP($D$6&amp;$E73&amp;$D$7,'EP CAL data'!$A:$AC,'EP CAL data'!E$3,FALSE)),ISBLANK(VLOOKUP($D$6&amp;$E73&amp;$D$7,'EP CAL data'!$A:$AC,'EP CAL data'!E$3,FALSE))),"",VLOOKUP($D$6&amp;$E73&amp;$D$7,'EP CAL data'!$A:$AC,'EP CAL data'!E$3,FALSE))</f>
        <v>0.11932783686827365</v>
      </c>
      <c r="M73" s="267"/>
      <c r="N73" s="342">
        <f>IF(OR(ISERROR(VLOOKUP($D$6&amp;$E73&amp;$D$7,'EP CAL data'!$A:$AC,'EP CAL data'!G$3,FALSE)),ISBLANK(VLOOKUP($D$6&amp;$E73&amp;$D$7,'EP CAL data'!$A:$AC,'EP CAL data'!G$3,FALSE))),"",VLOOKUP($D$6&amp;$E73&amp;$D$7,'EP CAL data'!$A:$AC,'EP CAL data'!G$3,FALSE))</f>
        <v>15889</v>
      </c>
      <c r="O73" s="343"/>
      <c r="P73" s="340">
        <f>IF(OR(ISERROR(VLOOKUP($D$6&amp;$E73&amp;$D$7,'EP CAL data'!$A:$AC,'EP CAL data'!H$3,FALSE)),ISBLANK(VLOOKUP($D$6&amp;$E73&amp;$D$7,'EP CAL data'!$A:$AC,'EP CAL data'!H$3,FALSE))),"",VLOOKUP($D$6&amp;$E73&amp;$D$7,'EP CAL data'!$A:$AC,'EP CAL data'!H$3,FALSE))</f>
        <v>0.2895859152875993</v>
      </c>
      <c r="Q73" s="264"/>
    </row>
    <row r="74" spans="2:19" x14ac:dyDescent="0.25">
      <c r="D74" s="319"/>
      <c r="E74" s="13" t="s">
        <v>27</v>
      </c>
      <c r="F74" s="14">
        <f>IF(F73="","",VLOOKUP($D$6&amp;$E73&amp;$D$7,'EP CAL data'!$A:$AC,'EP CAL data'!M$3,FALSE))</f>
        <v>0.53400000000000003</v>
      </c>
      <c r="G74" s="15">
        <f>IF(F73="","",VLOOKUP($D$6&amp;$E73&amp;$D$7,'EP CAL data'!$A:$AC,'EP CAL data'!N$3,FALSE))</f>
        <v>0.55000000000000004</v>
      </c>
      <c r="H74" s="15">
        <f>IF(H73="","",VLOOKUP($D$6&amp;$E73&amp;$D$7,'EP CAL data'!$A:$AC,'EP CAL data'!O$3,FALSE))</f>
        <v>0.29099999999999998</v>
      </c>
      <c r="I74" s="15">
        <f>IF(H73="","",VLOOKUP($D$6&amp;$E73&amp;$D$7,'EP CAL data'!$A:$AC,'EP CAL data'!P$3,FALSE))</f>
        <v>0.30499999999999999</v>
      </c>
      <c r="J74" s="15">
        <f>IF(J73="","",VLOOKUP($D$6&amp;$E73&amp;$D$7,'EP CAL data'!$A:$AC,'EP CAL data'!Q$3,FALSE))</f>
        <v>3.7999999999999999E-2</v>
      </c>
      <c r="K74" s="15">
        <f>IF(J73="","",VLOOKUP($D$6&amp;$E73&amp;$D$7,'EP CAL data'!$A:$AC,'EP CAL data'!R$3,FALSE))</f>
        <v>4.3999999999999997E-2</v>
      </c>
      <c r="L74" s="15">
        <f>IF(L73="","",VLOOKUP($D$6&amp;$E73&amp;$D$7,'EP CAL data'!$A:$AC,'EP CAL data'!S$3,FALSE))</f>
        <v>0.114</v>
      </c>
      <c r="M74" s="15">
        <f>IF(L73="","",VLOOKUP($D$6&amp;$E73&amp;$D$7,'EP CAL data'!$A:$AC,'EP CAL data'!T$3,FALSE))</f>
        <v>0.124</v>
      </c>
      <c r="N74" s="347"/>
      <c r="O74" s="348"/>
      <c r="P74" s="346"/>
      <c r="Q74" s="263"/>
    </row>
    <row r="75" spans="2:19" ht="15.75" x14ac:dyDescent="0.25">
      <c r="D75" s="319"/>
      <c r="E75" s="70" t="s">
        <v>6</v>
      </c>
      <c r="F75" s="266">
        <f>IF(OR(ISERROR(VLOOKUP($D$6&amp;$E75&amp;$D$7,'EP CAL data'!$A:$AC,'EP CAL data'!B$3,FALSE)),ISBLANK(VLOOKUP($D$6&amp;$E75&amp;$D$7,'EP CAL data'!$A:$AC,'EP CAL data'!B$3,FALSE))),"",VLOOKUP($D$6&amp;$E75&amp;$D$7,'EP CAL data'!$A:$AC,'EP CAL data'!B$3,FALSE))</f>
        <v>0.56388508019514683</v>
      </c>
      <c r="G75" s="267"/>
      <c r="H75" s="267">
        <f>IF(OR(ISERROR(VLOOKUP($D$6&amp;$E75&amp;$D$7,'EP CAL data'!$A:$AC,'EP CAL data'!C$3,FALSE)),ISBLANK(VLOOKUP($D$6&amp;$E75&amp;$D$7,'EP CAL data'!$A:$AC,'EP CAL data'!C$3,FALSE))),"",VLOOKUP($D$6&amp;$E75&amp;$D$7,'EP CAL data'!$A:$AC,'EP CAL data'!C$3,FALSE))</f>
        <v>0.32065304040049741</v>
      </c>
      <c r="I75" s="267"/>
      <c r="J75" s="267">
        <f>IF(OR(ISERROR(VLOOKUP($D$6&amp;$E75&amp;$D$7,'EP CAL data'!$A:$AC,'EP CAL data'!D$3,FALSE)),ISBLANK(VLOOKUP($D$6&amp;$E75&amp;$D$7,'EP CAL data'!$A:$AC,'EP CAL data'!D$3,FALSE))),"",VLOOKUP($D$6&amp;$E75&amp;$D$7,'EP CAL data'!$A:$AC,'EP CAL data'!D$3,FALSE))</f>
        <v>4.2696342591116355E-2</v>
      </c>
      <c r="K75" s="267"/>
      <c r="L75" s="267">
        <f>IF(OR(ISERROR(VLOOKUP($D$6&amp;$E75&amp;$D$7,'EP CAL data'!$A:$AC,'EP CAL data'!E$3,FALSE)),ISBLANK(VLOOKUP($D$6&amp;$E75&amp;$D$7,'EP CAL data'!$A:$AC,'EP CAL data'!E$3,FALSE))),"",VLOOKUP($D$6&amp;$E75&amp;$D$7,'EP CAL data'!$A:$AC,'EP CAL data'!E$3,FALSE))</f>
        <v>7.276553681323937E-2</v>
      </c>
      <c r="M75" s="267"/>
      <c r="N75" s="342">
        <f>IF(OR(ISERROR(VLOOKUP($D$6&amp;$E75&amp;$D$7,'EP CAL data'!$A:$AC,'EP CAL data'!G$3,FALSE)),ISBLANK(VLOOKUP($D$6&amp;$E75&amp;$D$7,'EP CAL data'!$A:$AC,'EP CAL data'!G$3,FALSE))),"",VLOOKUP($D$6&amp;$E75&amp;$D$7,'EP CAL data'!$A:$AC,'EP CAL data'!G$3,FALSE))</f>
        <v>31361</v>
      </c>
      <c r="O75" s="343"/>
      <c r="P75" s="340">
        <f>IF(OR(ISERROR(VLOOKUP($D$6&amp;$E75&amp;$D$7,'EP CAL data'!$A:$AC,'EP CAL data'!H$3,FALSE)),ISBLANK(VLOOKUP($D$6&amp;$E75&amp;$D$7,'EP CAL data'!$A:$AC,'EP CAL data'!H$3,FALSE))),"",VLOOKUP($D$6&amp;$E75&amp;$D$7,'EP CAL data'!$A:$AC,'EP CAL data'!H$3,FALSE))</f>
        <v>0.47151598983626769</v>
      </c>
      <c r="Q75" s="264"/>
    </row>
    <row r="76" spans="2:19" x14ac:dyDescent="0.25">
      <c r="D76" s="319"/>
      <c r="E76" s="13" t="s">
        <v>27</v>
      </c>
      <c r="F76" s="14">
        <f>IF(F75="","",VLOOKUP($D$6&amp;$E75&amp;$D$7,'EP CAL data'!$A:$AC,'EP CAL data'!M$3,FALSE))</f>
        <v>0.55800000000000005</v>
      </c>
      <c r="G76" s="15">
        <f>IF(F75="","",VLOOKUP($D$6&amp;$E75&amp;$D$7,'EP CAL data'!$A:$AC,'EP CAL data'!N$3,FALSE))</f>
        <v>0.56899999999999995</v>
      </c>
      <c r="H76" s="15">
        <f>IF(H75="","",VLOOKUP($D$6&amp;$E75&amp;$D$7,'EP CAL data'!$A:$AC,'EP CAL data'!O$3,FALSE))</f>
        <v>0.316</v>
      </c>
      <c r="I76" s="15">
        <f>IF(H75="","",VLOOKUP($D$6&amp;$E75&amp;$D$7,'EP CAL data'!$A:$AC,'EP CAL data'!P$3,FALSE))</f>
        <v>0.32600000000000001</v>
      </c>
      <c r="J76" s="15">
        <f>IF(J75="","",VLOOKUP($D$6&amp;$E75&amp;$D$7,'EP CAL data'!$A:$AC,'EP CAL data'!Q$3,FALSE))</f>
        <v>4.1000000000000002E-2</v>
      </c>
      <c r="K76" s="15">
        <f>IF(J75="","",VLOOKUP($D$6&amp;$E75&amp;$D$7,'EP CAL data'!$A:$AC,'EP CAL data'!R$3,FALSE))</f>
        <v>4.4999999999999998E-2</v>
      </c>
      <c r="L76" s="15">
        <f>IF(L75="","",VLOOKUP($D$6&amp;$E75&amp;$D$7,'EP CAL data'!$A:$AC,'EP CAL data'!S$3,FALSE))</f>
        <v>7.0000000000000007E-2</v>
      </c>
      <c r="M76" s="15">
        <f>IF(L75="","",VLOOKUP($D$6&amp;$E75&amp;$D$7,'EP CAL data'!$A:$AC,'EP CAL data'!T$3,FALSE))</f>
        <v>7.5999999999999998E-2</v>
      </c>
      <c r="N76" s="347"/>
      <c r="O76" s="348"/>
      <c r="P76" s="346"/>
      <c r="Q76" s="263"/>
    </row>
    <row r="77" spans="2:19" ht="15.75" x14ac:dyDescent="0.25">
      <c r="D77" s="319"/>
      <c r="E77" s="70" t="s">
        <v>14</v>
      </c>
      <c r="F77" s="266">
        <f>IF(OR(ISERROR(VLOOKUP($D$6&amp;$E77&amp;$D$7,'EP CAL data'!$A:$AC,'EP CAL data'!B$3,FALSE)),ISBLANK(VLOOKUP($D$6&amp;$E77&amp;$D$7,'EP CAL data'!$A:$AC,'EP CAL data'!B$3,FALSE))),"",VLOOKUP($D$6&amp;$E77&amp;$D$7,'EP CAL data'!$A:$AC,'EP CAL data'!B$3,FALSE))</f>
        <v>0.61778548427049784</v>
      </c>
      <c r="G77" s="267"/>
      <c r="H77" s="267">
        <f>IF(OR(ISERROR(VLOOKUP($D$6&amp;$E77&amp;$D$7,'EP CAL data'!$A:$AC,'EP CAL data'!C$3,FALSE)),ISBLANK(VLOOKUP($D$6&amp;$E77&amp;$D$7,'EP CAL data'!$A:$AC,'EP CAL data'!C$3,FALSE))),"",VLOOKUP($D$6&amp;$E77&amp;$D$7,'EP CAL data'!$A:$AC,'EP CAL data'!C$3,FALSE))</f>
        <v>0.20545666867192752</v>
      </c>
      <c r="I77" s="267"/>
      <c r="J77" s="267">
        <f>IF(OR(ISERROR(VLOOKUP($D$6&amp;$E77&amp;$D$7,'EP CAL data'!$A:$AC,'EP CAL data'!D$3,FALSE)),ISBLANK(VLOOKUP($D$6&amp;$E77&amp;$D$7,'EP CAL data'!$A:$AC,'EP CAL data'!D$3,FALSE))),"",VLOOKUP($D$6&amp;$E77&amp;$D$7,'EP CAL data'!$A:$AC,'EP CAL data'!D$3,FALSE))</f>
        <v>4.2358186772355706E-2</v>
      </c>
      <c r="K77" s="267"/>
      <c r="L77" s="267">
        <f>IF(OR(ISERROR(VLOOKUP($D$6&amp;$E77&amp;$D$7,'EP CAL data'!$A:$AC,'EP CAL data'!E$3,FALSE)),ISBLANK(VLOOKUP($D$6&amp;$E77&amp;$D$7,'EP CAL data'!$A:$AC,'EP CAL data'!E$3,FALSE))),"",VLOOKUP($D$6&amp;$E77&amp;$D$7,'EP CAL data'!$A:$AC,'EP CAL data'!E$3,FALSE))</f>
        <v>0.13439966028521888</v>
      </c>
      <c r="M77" s="267"/>
      <c r="N77" s="342">
        <f>IF(OR(ISERROR(VLOOKUP($D$6&amp;$E77&amp;$D$7,'EP CAL data'!$A:$AC,'EP CAL data'!G$3,FALSE)),ISBLANK(VLOOKUP($D$6&amp;$E77&amp;$D$7,'EP CAL data'!$A:$AC,'EP CAL data'!G$3,FALSE))),"",VLOOKUP($D$6&amp;$E77&amp;$D$7,'EP CAL data'!$A:$AC,'EP CAL data'!G$3,FALSE))</f>
        <v>28259</v>
      </c>
      <c r="O77" s="343"/>
      <c r="P77" s="340">
        <f>IF(OR(ISERROR(VLOOKUP($D$6&amp;$E77&amp;$D$7,'EP CAL data'!$A:$AC,'EP CAL data'!H$3,FALSE)),ISBLANK(VLOOKUP($D$6&amp;$E77&amp;$D$7,'EP CAL data'!$A:$AC,'EP CAL data'!H$3,FALSE))),"",VLOOKUP($D$6&amp;$E77&amp;$D$7,'EP CAL data'!$A:$AC,'EP CAL data'!H$3,FALSE))</f>
        <v>8.7250373590544758E-2</v>
      </c>
      <c r="Q77" s="264"/>
    </row>
    <row r="78" spans="2:19" ht="15.75" x14ac:dyDescent="0.25">
      <c r="B78" s="34"/>
      <c r="D78" s="319"/>
      <c r="E78" s="13" t="s">
        <v>27</v>
      </c>
      <c r="F78" s="14">
        <f>IF(F77="","",VLOOKUP($D$6&amp;$E77&amp;$D$7,'EP CAL data'!$A:$AC,'EP CAL data'!M$3,FALSE))</f>
        <v>0.61199999999999999</v>
      </c>
      <c r="G78" s="15">
        <f>IF(F77="","",VLOOKUP($D$6&amp;$E77&amp;$D$7,'EP CAL data'!$A:$AC,'EP CAL data'!N$3,FALSE))</f>
        <v>0.623</v>
      </c>
      <c r="H78" s="15">
        <f>IF(H77="","",VLOOKUP($D$6&amp;$E77&amp;$D$7,'EP CAL data'!$A:$AC,'EP CAL data'!O$3,FALSE))</f>
        <v>0.20100000000000001</v>
      </c>
      <c r="I78" s="15">
        <f>IF(H77="","",VLOOKUP($D$6&amp;$E77&amp;$D$7,'EP CAL data'!$A:$AC,'EP CAL data'!P$3,FALSE))</f>
        <v>0.21</v>
      </c>
      <c r="J78" s="15">
        <f>IF(J77="","",VLOOKUP($D$6&amp;$E77&amp;$D$7,'EP CAL data'!$A:$AC,'EP CAL data'!Q$3,FALSE))</f>
        <v>0.04</v>
      </c>
      <c r="K78" s="15">
        <f>IF(J77="","",VLOOKUP($D$6&amp;$E77&amp;$D$7,'EP CAL data'!$A:$AC,'EP CAL data'!R$3,FALSE))</f>
        <v>4.4999999999999998E-2</v>
      </c>
      <c r="L78" s="15">
        <f>IF(L77="","",VLOOKUP($D$6&amp;$E77&amp;$D$7,'EP CAL data'!$A:$AC,'EP CAL data'!S$3,FALSE))</f>
        <v>0.13</v>
      </c>
      <c r="M78" s="15">
        <f>IF(L77="","",VLOOKUP($D$6&amp;$E77&amp;$D$7,'EP CAL data'!$A:$AC,'EP CAL data'!T$3,FALSE))</f>
        <v>0.13800000000000001</v>
      </c>
      <c r="N78" s="347"/>
      <c r="O78" s="348"/>
      <c r="P78" s="346"/>
      <c r="Q78" s="263"/>
    </row>
    <row r="79" spans="2:19" ht="15.75" x14ac:dyDescent="0.25">
      <c r="D79" s="319"/>
      <c r="E79" s="70" t="s">
        <v>107</v>
      </c>
      <c r="F79" s="266">
        <f>IF(OR(ISERROR(VLOOKUP($D$6&amp;$E79&amp;$D$7,'EP CAL data'!$A:$AC,'EP CAL data'!B$3,FALSE)),ISBLANK(VLOOKUP($D$6&amp;$E79&amp;$D$7,'EP CAL data'!$A:$AC,'EP CAL data'!B$3,FALSE))),"",VLOOKUP($D$6&amp;$E79&amp;$D$7,'EP CAL data'!$A:$AC,'EP CAL data'!B$3,FALSE))</f>
        <v>0.48411016949152541</v>
      </c>
      <c r="G79" s="267"/>
      <c r="H79" s="267">
        <f>IF(OR(ISERROR(VLOOKUP($D$6&amp;$E79&amp;$D$7,'EP CAL data'!$A:$AC,'EP CAL data'!C$3,FALSE)),ISBLANK(VLOOKUP($D$6&amp;$E79&amp;$D$7,'EP CAL data'!$A:$AC,'EP CAL data'!C$3,FALSE))),"",VLOOKUP($D$6&amp;$E79&amp;$D$7,'EP CAL data'!$A:$AC,'EP CAL data'!C$3,FALSE))</f>
        <v>0.11228813559322035</v>
      </c>
      <c r="I79" s="267"/>
      <c r="J79" s="267">
        <f>IF(OR(ISERROR(VLOOKUP($D$6&amp;$E79&amp;$D$7,'EP CAL data'!$A:$AC,'EP CAL data'!D$3,FALSE)),ISBLANK(VLOOKUP($D$6&amp;$E79&amp;$D$7,'EP CAL data'!$A:$AC,'EP CAL data'!D$3,FALSE))),"",VLOOKUP($D$6&amp;$E79&amp;$D$7,'EP CAL data'!$A:$AC,'EP CAL data'!D$3,FALSE))</f>
        <v>5.2966101694915252E-2</v>
      </c>
      <c r="K79" s="267"/>
      <c r="L79" s="267">
        <f>IF(OR(ISERROR(VLOOKUP($D$6&amp;$E79&amp;$D$7,'EP CAL data'!$A:$AC,'EP CAL data'!E$3,FALSE)),ISBLANK(VLOOKUP($D$6&amp;$E79&amp;$D$7,'EP CAL data'!$A:$AC,'EP CAL data'!E$3,FALSE))),"",VLOOKUP($D$6&amp;$E79&amp;$D$7,'EP CAL data'!$A:$AC,'EP CAL data'!E$3,FALSE))</f>
        <v>0.35063559322033899</v>
      </c>
      <c r="M79" s="267"/>
      <c r="N79" s="342">
        <f>IF(OR(ISERROR(VLOOKUP($D$6&amp;$E79&amp;$D$7,'EP CAL data'!$A:$AC,'EP CAL data'!G$3,FALSE)),ISBLANK(VLOOKUP($D$6&amp;$E79&amp;$D$7,'EP CAL data'!$A:$AC,'EP CAL data'!G$3,FALSE))),"",VLOOKUP($D$6&amp;$E79&amp;$D$7,'EP CAL data'!$A:$AC,'EP CAL data'!G$3,FALSE))</f>
        <v>944</v>
      </c>
      <c r="O79" s="343"/>
      <c r="P79" s="340">
        <f>IF(OR(ISERROR(VLOOKUP($D$6&amp;$E79&amp;$D$7,'EP CAL data'!$A:$AC,'EP CAL data'!H$3,FALSE)),ISBLANK(VLOOKUP($D$6&amp;$E79&amp;$D$7,'EP CAL data'!$A:$AC,'EP CAL data'!H$3,FALSE))),"",VLOOKUP($D$6&amp;$E79&amp;$D$7,'EP CAL data'!$A:$AC,'EP CAL data'!H$3,FALSE))</f>
        <v>0.21483841602184797</v>
      </c>
      <c r="Q79" s="264"/>
    </row>
    <row r="80" spans="2:19" ht="15.75" x14ac:dyDescent="0.25">
      <c r="B80" s="34"/>
      <c r="D80" s="319"/>
      <c r="E80" s="13" t="s">
        <v>27</v>
      </c>
      <c r="F80" s="14">
        <f>IF(F79="","",VLOOKUP($D$6&amp;$E79&amp;$D$7,'EP CAL data'!$A:$AC,'EP CAL data'!M$3,FALSE))</f>
        <v>0.45200000000000001</v>
      </c>
      <c r="G80" s="15">
        <f>IF(F79="","",VLOOKUP($D$6&amp;$E79&amp;$D$7,'EP CAL data'!$A:$AC,'EP CAL data'!N$3,FALSE))</f>
        <v>0.51600000000000001</v>
      </c>
      <c r="H80" s="15">
        <f>IF(H79="","",VLOOKUP($D$6&amp;$E79&amp;$D$7,'EP CAL data'!$A:$AC,'EP CAL data'!O$3,FALSE))</f>
        <v>9.4E-2</v>
      </c>
      <c r="I80" s="15">
        <f>IF(H79="","",VLOOKUP($D$6&amp;$E79&amp;$D$7,'EP CAL data'!$A:$AC,'EP CAL data'!P$3,FALSE))</f>
        <v>0.13400000000000001</v>
      </c>
      <c r="J80" s="15">
        <f>IF(J79="","",VLOOKUP($D$6&amp;$E79&amp;$D$7,'EP CAL data'!$A:$AC,'EP CAL data'!Q$3,FALSE))</f>
        <v>0.04</v>
      </c>
      <c r="K80" s="15">
        <f>IF(J79="","",VLOOKUP($D$6&amp;$E79&amp;$D$7,'EP CAL data'!$A:$AC,'EP CAL data'!R$3,FALSE))</f>
        <v>6.9000000000000006E-2</v>
      </c>
      <c r="L80" s="15">
        <f>IF(L79="","",VLOOKUP($D$6&amp;$E79&amp;$D$7,'EP CAL data'!$A:$AC,'EP CAL data'!S$3,FALSE))</f>
        <v>0.32100000000000001</v>
      </c>
      <c r="M80" s="15">
        <f>IF(L79="","",VLOOKUP($D$6&amp;$E79&amp;$D$7,'EP CAL data'!$A:$AC,'EP CAL data'!T$3,FALSE))</f>
        <v>0.38200000000000001</v>
      </c>
      <c r="N80" s="347"/>
      <c r="O80" s="348"/>
      <c r="P80" s="346"/>
      <c r="Q80" s="263"/>
    </row>
    <row r="81" spans="2:17" ht="15.75" x14ac:dyDescent="0.25">
      <c r="D81" s="319"/>
      <c r="E81" s="70" t="s">
        <v>108</v>
      </c>
      <c r="F81" s="266">
        <f>IF(OR(ISERROR(VLOOKUP($D$6&amp;$E81&amp;$D$7,'EP CAL data'!$A:$AC,'EP CAL data'!B$3,FALSE)),ISBLANK(VLOOKUP($D$6&amp;$E81&amp;$D$7,'EP CAL data'!$A:$AC,'EP CAL data'!B$3,FALSE))),"",VLOOKUP($D$6&amp;$E81&amp;$D$7,'EP CAL data'!$A:$AC,'EP CAL data'!B$3,FALSE))</f>
        <v>0.52217414818820984</v>
      </c>
      <c r="G81" s="267"/>
      <c r="H81" s="267">
        <f>IF(OR(ISERROR(VLOOKUP($D$6&amp;$E81&amp;$D$7,'EP CAL data'!$A:$AC,'EP CAL data'!C$3,FALSE)),ISBLANK(VLOOKUP($D$6&amp;$E81&amp;$D$7,'EP CAL data'!$A:$AC,'EP CAL data'!C$3,FALSE))),"",VLOOKUP($D$6&amp;$E81&amp;$D$7,'EP CAL data'!$A:$AC,'EP CAL data'!C$3,FALSE))</f>
        <v>0.25905895078420765</v>
      </c>
      <c r="I81" s="267"/>
      <c r="J81" s="267">
        <f>IF(OR(ISERROR(VLOOKUP($D$6&amp;$E81&amp;$D$7,'EP CAL data'!$A:$AC,'EP CAL data'!D$3,FALSE)),ISBLANK(VLOOKUP($D$6&amp;$E81&amp;$D$7,'EP CAL data'!$A:$AC,'EP CAL data'!D$3,FALSE))),"",VLOOKUP($D$6&amp;$E81&amp;$D$7,'EP CAL data'!$A:$AC,'EP CAL data'!D$3,FALSE))</f>
        <v>4.7052460789616009E-2</v>
      </c>
      <c r="K81" s="267"/>
      <c r="L81" s="267">
        <f>IF(OR(ISERROR(VLOOKUP($D$6&amp;$E81&amp;$D$7,'EP CAL data'!$A:$AC,'EP CAL data'!E$3,FALSE)),ISBLANK(VLOOKUP($D$6&amp;$E81&amp;$D$7,'EP CAL data'!$A:$AC,'EP CAL data'!E$3,FALSE))),"",VLOOKUP($D$6&amp;$E81&amp;$D$7,'EP CAL data'!$A:$AC,'EP CAL data'!E$3,FALSE))</f>
        <v>0.17171444023796648</v>
      </c>
      <c r="M81" s="267"/>
      <c r="N81" s="342">
        <f>IF(OR(ISERROR(VLOOKUP($D$6&amp;$E81&amp;$D$7,'EP CAL data'!$A:$AC,'EP CAL data'!G$3,FALSE)),ISBLANK(VLOOKUP($D$6&amp;$E81&amp;$D$7,'EP CAL data'!$A:$AC,'EP CAL data'!G$3,FALSE))),"",VLOOKUP($D$6&amp;$E81&amp;$D$7,'EP CAL data'!$A:$AC,'EP CAL data'!G$3,FALSE))</f>
        <v>3698</v>
      </c>
      <c r="O81" s="343"/>
      <c r="P81" s="340">
        <f>IF(OR(ISERROR(VLOOKUP($D$6&amp;$E81&amp;$D$7,'EP CAL data'!$A:$AC,'EP CAL data'!H$3,FALSE)),ISBLANK(VLOOKUP($D$6&amp;$E81&amp;$D$7,'EP CAL data'!$A:$AC,'EP CAL data'!H$3,FALSE))),"",VLOOKUP($D$6&amp;$E81&amp;$D$7,'EP CAL data'!$A:$AC,'EP CAL data'!H$3,FALSE))</f>
        <v>0.20624651422197435</v>
      </c>
      <c r="Q81" s="264"/>
    </row>
    <row r="82" spans="2:17" ht="15.75" x14ac:dyDescent="0.25">
      <c r="B82" s="34"/>
      <c r="D82" s="319"/>
      <c r="E82" s="13" t="s">
        <v>27</v>
      </c>
      <c r="F82" s="14">
        <f>IF(F81="","",VLOOKUP($D$6&amp;$E81&amp;$D$7,'EP CAL data'!$A:$AC,'EP CAL data'!M$3,FALSE))</f>
        <v>0.50600000000000001</v>
      </c>
      <c r="G82" s="15">
        <f>IF(F81="","",VLOOKUP($D$6&amp;$E81&amp;$D$7,'EP CAL data'!$A:$AC,'EP CAL data'!N$3,FALSE))</f>
        <v>0.53800000000000003</v>
      </c>
      <c r="H82" s="15">
        <f>IF(H81="","",VLOOKUP($D$6&amp;$E81&amp;$D$7,'EP CAL data'!$A:$AC,'EP CAL data'!O$3,FALSE))</f>
        <v>0.245</v>
      </c>
      <c r="I82" s="15">
        <f>IF(H81="","",VLOOKUP($D$6&amp;$E81&amp;$D$7,'EP CAL data'!$A:$AC,'EP CAL data'!P$3,FALSE))</f>
        <v>0.27300000000000002</v>
      </c>
      <c r="J82" s="15">
        <f>IF(J81="","",VLOOKUP($D$6&amp;$E81&amp;$D$7,'EP CAL data'!$A:$AC,'EP CAL data'!Q$3,FALSE))</f>
        <v>4.1000000000000002E-2</v>
      </c>
      <c r="K82" s="15">
        <f>IF(J81="","",VLOOKUP($D$6&amp;$E81&amp;$D$7,'EP CAL data'!$A:$AC,'EP CAL data'!R$3,FALSE))</f>
        <v>5.3999999999999999E-2</v>
      </c>
      <c r="L82" s="15">
        <f>IF(L81="","",VLOOKUP($D$6&amp;$E81&amp;$D$7,'EP CAL data'!$A:$AC,'EP CAL data'!S$3,FALSE))</f>
        <v>0.16</v>
      </c>
      <c r="M82" s="15">
        <f>IF(L81="","",VLOOKUP($D$6&amp;$E81&amp;$D$7,'EP CAL data'!$A:$AC,'EP CAL data'!T$3,FALSE))</f>
        <v>0.184</v>
      </c>
      <c r="N82" s="347"/>
      <c r="O82" s="348"/>
      <c r="P82" s="346"/>
      <c r="Q82" s="263"/>
    </row>
    <row r="83" spans="2:17" ht="15.75" x14ac:dyDescent="0.25">
      <c r="D83" s="319"/>
      <c r="E83" s="70" t="s">
        <v>5</v>
      </c>
      <c r="F83" s="266">
        <f>IF(OR(ISERROR(VLOOKUP($D$6&amp;$E83&amp;$D$7,'EP CAL data'!$A:$AC,'EP CAL data'!B$3,FALSE)),ISBLANK(VLOOKUP($D$6&amp;$E83&amp;$D$7,'EP CAL data'!$A:$AC,'EP CAL data'!B$3,FALSE))),"",VLOOKUP($D$6&amp;$E83&amp;$D$7,'EP CAL data'!$A:$AC,'EP CAL data'!B$3,FALSE))</f>
        <v>0.64254461715601607</v>
      </c>
      <c r="G83" s="267"/>
      <c r="H83" s="267">
        <f>IF(OR(ISERROR(VLOOKUP($D$6&amp;$E83&amp;$D$7,'EP CAL data'!$A:$AC,'EP CAL data'!C$3,FALSE)),ISBLANK(VLOOKUP($D$6&amp;$E83&amp;$D$7,'EP CAL data'!$A:$AC,'EP CAL data'!C$3,FALSE))),"",VLOOKUP($D$6&amp;$E83&amp;$D$7,'EP CAL data'!$A:$AC,'EP CAL data'!C$3,FALSE))</f>
        <v>0.25572826712723085</v>
      </c>
      <c r="I83" s="267"/>
      <c r="J83" s="267">
        <f>IF(OR(ISERROR(VLOOKUP($D$6&amp;$E83&amp;$D$7,'EP CAL data'!$A:$AC,'EP CAL data'!D$3,FALSE)),ISBLANK(VLOOKUP($D$6&amp;$E83&amp;$D$7,'EP CAL data'!$A:$AC,'EP CAL data'!D$3,FALSE))),"",VLOOKUP($D$6&amp;$E83&amp;$D$7,'EP CAL data'!$A:$AC,'EP CAL data'!D$3,FALSE))</f>
        <v>4.0472078295912491E-2</v>
      </c>
      <c r="K83" s="267"/>
      <c r="L83" s="267">
        <f>IF(OR(ISERROR(VLOOKUP($D$6&amp;$E83&amp;$D$7,'EP CAL data'!$A:$AC,'EP CAL data'!E$3,FALSE)),ISBLANK(VLOOKUP($D$6&amp;$E83&amp;$D$7,'EP CAL data'!$A:$AC,'EP CAL data'!E$3,FALSE))),"",VLOOKUP($D$6&amp;$E83&amp;$D$7,'EP CAL data'!$A:$AC,'EP CAL data'!E$3,FALSE))</f>
        <v>6.1255037420840527E-2</v>
      </c>
      <c r="M83" s="267"/>
      <c r="N83" s="342">
        <f>IF(OR(ISERROR(VLOOKUP($D$6&amp;$E83&amp;$D$7,'EP CAL data'!$A:$AC,'EP CAL data'!G$3,FALSE)),ISBLANK(VLOOKUP($D$6&amp;$E83&amp;$D$7,'EP CAL data'!$A:$AC,'EP CAL data'!G$3,FALSE))),"",VLOOKUP($D$6&amp;$E83&amp;$D$7,'EP CAL data'!$A:$AC,'EP CAL data'!G$3,FALSE))</f>
        <v>17370</v>
      </c>
      <c r="O83" s="343"/>
      <c r="P83" s="340">
        <f>IF(OR(ISERROR(VLOOKUP($D$6&amp;$E83&amp;$D$7,'EP CAL data'!$A:$AC,'EP CAL data'!H$3,FALSE)),ISBLANK(VLOOKUP($D$6&amp;$E83&amp;$D$7,'EP CAL data'!$A:$AC,'EP CAL data'!H$3,FALSE))),"",VLOOKUP($D$6&amp;$E83&amp;$D$7,'EP CAL data'!$A:$AC,'EP CAL data'!H$3,FALSE))</f>
        <v>0.32214391691394662</v>
      </c>
      <c r="Q83" s="264"/>
    </row>
    <row r="84" spans="2:17" x14ac:dyDescent="0.25">
      <c r="D84" s="319"/>
      <c r="E84" s="13" t="s">
        <v>27</v>
      </c>
      <c r="F84" s="14">
        <f>IF(F83="","",VLOOKUP($D$6&amp;$E83&amp;$D$7,'EP CAL data'!$A:$AC,'EP CAL data'!M$3,FALSE))</f>
        <v>0.63500000000000001</v>
      </c>
      <c r="G84" s="15">
        <f>IF(F83="","",VLOOKUP($D$6&amp;$E83&amp;$D$7,'EP CAL data'!$A:$AC,'EP CAL data'!N$3,FALSE))</f>
        <v>0.65</v>
      </c>
      <c r="H84" s="15">
        <f>IF(H83="","",VLOOKUP($D$6&amp;$E83&amp;$D$7,'EP CAL data'!$A:$AC,'EP CAL data'!O$3,FALSE))</f>
        <v>0.249</v>
      </c>
      <c r="I84" s="15">
        <f>IF(H83="","",VLOOKUP($D$6&amp;$E83&amp;$D$7,'EP CAL data'!$A:$AC,'EP CAL data'!P$3,FALSE))</f>
        <v>0.26200000000000001</v>
      </c>
      <c r="J84" s="15">
        <f>IF(J83="","",VLOOKUP($D$6&amp;$E83&amp;$D$7,'EP CAL data'!$A:$AC,'EP CAL data'!Q$3,FALSE))</f>
        <v>3.7999999999999999E-2</v>
      </c>
      <c r="K84" s="15">
        <f>IF(J83="","",VLOOKUP($D$6&amp;$E83&amp;$D$7,'EP CAL data'!$A:$AC,'EP CAL data'!R$3,FALSE))</f>
        <v>4.3999999999999997E-2</v>
      </c>
      <c r="L84" s="15">
        <f>IF(L83="","",VLOOKUP($D$6&amp;$E83&amp;$D$7,'EP CAL data'!$A:$AC,'EP CAL data'!S$3,FALSE))</f>
        <v>5.8000000000000003E-2</v>
      </c>
      <c r="M84" s="15">
        <f>IF(L83="","",VLOOKUP($D$6&amp;$E83&amp;$D$7,'EP CAL data'!$A:$AC,'EP CAL data'!T$3,FALSE))</f>
        <v>6.5000000000000002E-2</v>
      </c>
      <c r="N84" s="347"/>
      <c r="O84" s="348"/>
      <c r="P84" s="346"/>
      <c r="Q84" s="263"/>
    </row>
    <row r="85" spans="2:17" ht="15.75" x14ac:dyDescent="0.25">
      <c r="D85" s="319"/>
      <c r="E85" s="70" t="s">
        <v>15</v>
      </c>
      <c r="F85" s="266">
        <f>IF(OR(ISERROR(VLOOKUP($D$6&amp;$E85&amp;$D$7,'EP CAL data'!$A:$AC,'EP CAL data'!B$3,FALSE)),ISBLANK(VLOOKUP($D$6&amp;$E85&amp;$D$7,'EP CAL data'!$A:$AC,'EP CAL data'!B$3,FALSE))),"",VLOOKUP($D$6&amp;$E85&amp;$D$7,'EP CAL data'!$A:$AC,'EP CAL data'!B$3,FALSE))</f>
        <v>0.48318042813455658</v>
      </c>
      <c r="G85" s="267"/>
      <c r="H85" s="267">
        <f>IF(OR(ISERROR(VLOOKUP($D$6&amp;$E85&amp;$D$7,'EP CAL data'!$A:$AC,'EP CAL data'!C$3,FALSE)),ISBLANK(VLOOKUP($D$6&amp;$E85&amp;$D$7,'EP CAL data'!$A:$AC,'EP CAL data'!C$3,FALSE))),"",VLOOKUP($D$6&amp;$E85&amp;$D$7,'EP CAL data'!$A:$AC,'EP CAL data'!C$3,FALSE))</f>
        <v>0.19143730886850152</v>
      </c>
      <c r="I85" s="267"/>
      <c r="J85" s="267">
        <f>IF(OR(ISERROR(VLOOKUP($D$6&amp;$E85&amp;$D$7,'EP CAL data'!$A:$AC,'EP CAL data'!D$3,FALSE)),ISBLANK(VLOOKUP($D$6&amp;$E85&amp;$D$7,'EP CAL data'!$A:$AC,'EP CAL data'!D$3,FALSE))),"",VLOOKUP($D$6&amp;$E85&amp;$D$7,'EP CAL data'!$A:$AC,'EP CAL data'!D$3,FALSE))</f>
        <v>6.9113149847094796E-2</v>
      </c>
      <c r="K85" s="267"/>
      <c r="L85" s="267">
        <f>IF(OR(ISERROR(VLOOKUP($D$6&amp;$E85&amp;$D$7,'EP CAL data'!$A:$AC,'EP CAL data'!E$3,FALSE)),ISBLANK(VLOOKUP($D$6&amp;$E85&amp;$D$7,'EP CAL data'!$A:$AC,'EP CAL data'!E$3,FALSE))),"",VLOOKUP($D$6&amp;$E85&amp;$D$7,'EP CAL data'!$A:$AC,'EP CAL data'!E$3,FALSE))</f>
        <v>0.25626911314984707</v>
      </c>
      <c r="M85" s="267"/>
      <c r="N85" s="342">
        <f>IF(OR(ISERROR(VLOOKUP($D$6&amp;$E85&amp;$D$7,'EP CAL data'!$A:$AC,'EP CAL data'!G$3,FALSE)),ISBLANK(VLOOKUP($D$6&amp;$E85&amp;$D$7,'EP CAL data'!$A:$AC,'EP CAL data'!G$3,FALSE))),"",VLOOKUP($D$6&amp;$E85&amp;$D$7,'EP CAL data'!$A:$AC,'EP CAL data'!G$3,FALSE))</f>
        <v>1635</v>
      </c>
      <c r="O85" s="343"/>
      <c r="P85" s="340">
        <f>IF(OR(ISERROR(VLOOKUP($D$6&amp;$E85&amp;$D$7,'EP CAL data'!$A:$AC,'EP CAL data'!H$3,FALSE)),ISBLANK(VLOOKUP($D$6&amp;$E85&amp;$D$7,'EP CAL data'!$A:$AC,'EP CAL data'!H$3,FALSE))),"",VLOOKUP($D$6&amp;$E85&amp;$D$7,'EP CAL data'!$A:$AC,'EP CAL data'!H$3,FALSE))</f>
        <v>9.7810480976310121E-2</v>
      </c>
      <c r="Q85" s="264"/>
    </row>
    <row r="86" spans="2:17" x14ac:dyDescent="0.25">
      <c r="D86" s="319"/>
      <c r="E86" s="13" t="s">
        <v>27</v>
      </c>
      <c r="F86" s="14">
        <f>IF(F85="","",VLOOKUP($D$6&amp;$E85&amp;$D$7,'EP CAL data'!$A:$AC,'EP CAL data'!M$3,FALSE))</f>
        <v>0.45900000000000002</v>
      </c>
      <c r="G86" s="15">
        <f>IF(F85="","",VLOOKUP($D$6&amp;$E85&amp;$D$7,'EP CAL data'!$A:$AC,'EP CAL data'!N$3,FALSE))</f>
        <v>0.50700000000000001</v>
      </c>
      <c r="H86" s="15">
        <f>IF(H85="","",VLOOKUP($D$6&amp;$E85&amp;$D$7,'EP CAL data'!$A:$AC,'EP CAL data'!O$3,FALSE))</f>
        <v>0.17299999999999999</v>
      </c>
      <c r="I86" s="15">
        <f>IF(H85="","",VLOOKUP($D$6&amp;$E85&amp;$D$7,'EP CAL data'!$A:$AC,'EP CAL data'!P$3,FALSE))</f>
        <v>0.21099999999999999</v>
      </c>
      <c r="J86" s="15">
        <f>IF(J85="","",VLOOKUP($D$6&amp;$E85&amp;$D$7,'EP CAL data'!$A:$AC,'EP CAL data'!Q$3,FALSE))</f>
        <v>5.8000000000000003E-2</v>
      </c>
      <c r="K86" s="15">
        <f>IF(J85="","",VLOOKUP($D$6&amp;$E85&amp;$D$7,'EP CAL data'!$A:$AC,'EP CAL data'!R$3,FALSE))</f>
        <v>8.2000000000000003E-2</v>
      </c>
      <c r="L86" s="15">
        <f>IF(L85="","",VLOOKUP($D$6&amp;$E85&amp;$D$7,'EP CAL data'!$A:$AC,'EP CAL data'!S$3,FALSE))</f>
        <v>0.23599999999999999</v>
      </c>
      <c r="M86" s="15">
        <f>IF(L85="","",VLOOKUP($D$6&amp;$E85&amp;$D$7,'EP CAL data'!$A:$AC,'EP CAL data'!T$3,FALSE))</f>
        <v>0.27800000000000002</v>
      </c>
      <c r="N86" s="347"/>
      <c r="O86" s="348"/>
      <c r="P86" s="346"/>
      <c r="Q86" s="263"/>
    </row>
    <row r="87" spans="2:17" ht="15.75" x14ac:dyDescent="0.25">
      <c r="D87" s="319"/>
      <c r="E87" s="70" t="s">
        <v>1</v>
      </c>
      <c r="F87" s="266">
        <f>IF(OR(ISERROR(VLOOKUP($D$6&amp;$E87&amp;$D$7,'EP CAL data'!$A:$AC,'EP CAL data'!B$3,FALSE)),ISBLANK(VLOOKUP($D$6&amp;$E87&amp;$D$7,'EP CAL data'!$A:$AC,'EP CAL data'!B$3,FALSE))),"",VLOOKUP($D$6&amp;$E87&amp;$D$7,'EP CAL data'!$A:$AC,'EP CAL data'!B$3,FALSE))</f>
        <v>0.60487608301430584</v>
      </c>
      <c r="G87" s="267"/>
      <c r="H87" s="267">
        <f>IF(OR(ISERROR(VLOOKUP($D$6&amp;$E87&amp;$D$7,'EP CAL data'!$A:$AC,'EP CAL data'!C$3,FALSE)),ISBLANK(VLOOKUP($D$6&amp;$E87&amp;$D$7,'EP CAL data'!$A:$AC,'EP CAL data'!C$3,FALSE))),"",VLOOKUP($D$6&amp;$E87&amp;$D$7,'EP CAL data'!$A:$AC,'EP CAL data'!C$3,FALSE))</f>
        <v>0.17912552891396333</v>
      </c>
      <c r="I87" s="267"/>
      <c r="J87" s="267">
        <f>IF(OR(ISERROR(VLOOKUP($D$6&amp;$E87&amp;$D$7,'EP CAL data'!$A:$AC,'EP CAL data'!D$3,FALSE)),ISBLANK(VLOOKUP($D$6&amp;$E87&amp;$D$7,'EP CAL data'!$A:$AC,'EP CAL data'!D$3,FALSE))),"",VLOOKUP($D$6&amp;$E87&amp;$D$7,'EP CAL data'!$A:$AC,'EP CAL data'!D$3,FALSE))</f>
        <v>4.8156357042111624E-2</v>
      </c>
      <c r="K87" s="267"/>
      <c r="L87" s="267">
        <f>IF(OR(ISERROR(VLOOKUP($D$6&amp;$E87&amp;$D$7,'EP CAL data'!$A:$AC,'EP CAL data'!E$3,FALSE)),ISBLANK(VLOOKUP($D$6&amp;$E87&amp;$D$7,'EP CAL data'!$A:$AC,'EP CAL data'!E$3,FALSE))),"",VLOOKUP($D$6&amp;$E87&amp;$D$7,'EP CAL data'!$A:$AC,'EP CAL data'!E$3,FALSE))</f>
        <v>0.16784203102961917</v>
      </c>
      <c r="M87" s="267"/>
      <c r="N87" s="342">
        <f>IF(OR(ISERROR(VLOOKUP($D$6&amp;$E87&amp;$D$7,'EP CAL data'!$A:$AC,'EP CAL data'!G$3,FALSE)),ISBLANK(VLOOKUP($D$6&amp;$E87&amp;$D$7,'EP CAL data'!$A:$AC,'EP CAL data'!G$3,FALSE))),"",VLOOKUP($D$6&amp;$E87&amp;$D$7,'EP CAL data'!$A:$AC,'EP CAL data'!G$3,FALSE))</f>
        <v>4963</v>
      </c>
      <c r="O87" s="343"/>
      <c r="P87" s="340">
        <f>IF(OR(ISERROR(VLOOKUP($D$6&amp;$E87&amp;$D$7,'EP CAL data'!$A:$AC,'EP CAL data'!H$3,FALSE)),ISBLANK(VLOOKUP($D$6&amp;$E87&amp;$D$7,'EP CAL data'!$A:$AC,'EP CAL data'!H$3,FALSE))),"",VLOOKUP($D$6&amp;$E87&amp;$D$7,'EP CAL data'!$A:$AC,'EP CAL data'!H$3,FALSE))</f>
        <v>8.0137572459672859E-2</v>
      </c>
      <c r="Q87" s="264"/>
    </row>
    <row r="88" spans="2:17" x14ac:dyDescent="0.25">
      <c r="D88" s="319"/>
      <c r="E88" s="13" t="s">
        <v>27</v>
      </c>
      <c r="F88" s="14">
        <f>IF(F87="","",VLOOKUP($D$6&amp;$E87&amp;$D$7,'EP CAL data'!$A:$AC,'EP CAL data'!M$3,FALSE))</f>
        <v>0.59099999999999997</v>
      </c>
      <c r="G88" s="15">
        <f>IF(F87="","",VLOOKUP($D$6&amp;$E87&amp;$D$7,'EP CAL data'!$A:$AC,'EP CAL data'!N$3,FALSE))</f>
        <v>0.61799999999999999</v>
      </c>
      <c r="H88" s="15">
        <f>IF(H87="","",VLOOKUP($D$6&amp;$E87&amp;$D$7,'EP CAL data'!$A:$AC,'EP CAL data'!O$3,FALSE))</f>
        <v>0.16900000000000001</v>
      </c>
      <c r="I88" s="15">
        <f>IF(H87="","",VLOOKUP($D$6&amp;$E87&amp;$D$7,'EP CAL data'!$A:$AC,'EP CAL data'!P$3,FALSE))</f>
        <v>0.19</v>
      </c>
      <c r="J88" s="15">
        <f>IF(J87="","",VLOOKUP($D$6&amp;$E87&amp;$D$7,'EP CAL data'!$A:$AC,'EP CAL data'!Q$3,FALSE))</f>
        <v>4.2999999999999997E-2</v>
      </c>
      <c r="K88" s="15">
        <f>IF(J87="","",VLOOKUP($D$6&amp;$E87&amp;$D$7,'EP CAL data'!$A:$AC,'EP CAL data'!R$3,FALSE))</f>
        <v>5.3999999999999999E-2</v>
      </c>
      <c r="L88" s="15">
        <f>IF(L87="","",VLOOKUP($D$6&amp;$E87&amp;$D$7,'EP CAL data'!$A:$AC,'EP CAL data'!S$3,FALSE))</f>
        <v>0.158</v>
      </c>
      <c r="M88" s="15">
        <f>IF(L87="","",VLOOKUP($D$6&amp;$E87&amp;$D$7,'EP CAL data'!$A:$AC,'EP CAL data'!T$3,FALSE))</f>
        <v>0.17799999999999999</v>
      </c>
      <c r="N88" s="347"/>
      <c r="O88" s="348"/>
      <c r="P88" s="346"/>
      <c r="Q88" s="263"/>
    </row>
    <row r="89" spans="2:17" ht="15.75" x14ac:dyDescent="0.25">
      <c r="D89" s="319"/>
      <c r="E89" s="73" t="s">
        <v>39</v>
      </c>
      <c r="F89" s="306">
        <f>IF(OR(ISERROR(VLOOKUP($D$6&amp;$E89&amp;$D$7,'EP CAL data'!$A:$AC,'EP CAL data'!B$3,FALSE)),ISBLANK(VLOOKUP($D$6&amp;$E89&amp;$D$7,'EP CAL data'!$A:$AC,'EP CAL data'!B$3,FALSE))),"",VLOOKUP($D$6&amp;$E89&amp;$D$7,'EP CAL data'!$A:$AC,'EP CAL data'!B$3,FALSE))</f>
        <v>0.60949464012251153</v>
      </c>
      <c r="G89" s="302"/>
      <c r="H89" s="302">
        <f>IF(OR(ISERROR(VLOOKUP($D$6&amp;$E89&amp;$D$7,'EP CAL data'!$A:$AC,'EP CAL data'!C$3,FALSE)),ISBLANK(VLOOKUP($D$6&amp;$E89&amp;$D$7,'EP CAL data'!$A:$AC,'EP CAL data'!C$3,FALSE))),"",VLOOKUP($D$6&amp;$E89&amp;$D$7,'EP CAL data'!$A:$AC,'EP CAL data'!C$3,FALSE))</f>
        <v>0.18989280245022971</v>
      </c>
      <c r="I89" s="302"/>
      <c r="J89" s="302">
        <f>IF(OR(ISERROR(VLOOKUP($D$6&amp;$E89&amp;$D$7,'EP CAL data'!$A:$AC,'EP CAL data'!D$3,FALSE)),ISBLANK(VLOOKUP($D$6&amp;$E89&amp;$D$7,'EP CAL data'!$A:$AC,'EP CAL data'!D$3,FALSE))),"",VLOOKUP($D$6&amp;$E89&amp;$D$7,'EP CAL data'!$A:$AC,'EP CAL data'!D$3,FALSE))</f>
        <v>3.8284839203675342E-2</v>
      </c>
      <c r="K89" s="302"/>
      <c r="L89" s="302">
        <f>IF(OR(ISERROR(VLOOKUP($D$6&amp;$E89&amp;$D$7,'EP CAL data'!$A:$AC,'EP CAL data'!E$3,FALSE)),ISBLANK(VLOOKUP($D$6&amp;$E89&amp;$D$7,'EP CAL data'!$A:$AC,'EP CAL data'!E$3,FALSE))),"",VLOOKUP($D$6&amp;$E89&amp;$D$7,'EP CAL data'!$A:$AC,'EP CAL data'!E$3,FALSE))</f>
        <v>0.16232771822358347</v>
      </c>
      <c r="M89" s="302"/>
      <c r="N89" s="342">
        <f>IF(OR(ISERROR(VLOOKUP($D$6&amp;$E89&amp;$D$7,'EP CAL data'!$A:$AC,'EP CAL data'!G$3,FALSE)),ISBLANK(VLOOKUP($D$6&amp;$E89&amp;$D$7,'EP CAL data'!$A:$AC,'EP CAL data'!G$3,FALSE))),"",VLOOKUP($D$6&amp;$E89&amp;$D$7,'EP CAL data'!$A:$AC,'EP CAL data'!G$3,FALSE))</f>
        <v>653</v>
      </c>
      <c r="O89" s="343"/>
      <c r="P89" s="340">
        <f>IF(OR(ISERROR(VLOOKUP($D$6&amp;$E89&amp;$D$7,'EP CAL data'!$A:$AC,'EP CAL data'!H$3,FALSE)),ISBLANK(VLOOKUP($D$6&amp;$E89&amp;$D$7,'EP CAL data'!$A:$AC,'EP CAL data'!H$3,FALSE))),"",VLOOKUP($D$6&amp;$E89&amp;$D$7,'EP CAL data'!$A:$AC,'EP CAL data'!H$3,FALSE))</f>
        <v>7.2636262513904343E-2</v>
      </c>
      <c r="Q89" s="264"/>
    </row>
    <row r="90" spans="2:17" ht="15.75" thickBot="1" x14ac:dyDescent="0.3">
      <c r="D90" s="320"/>
      <c r="E90" s="18" t="s">
        <v>27</v>
      </c>
      <c r="F90" s="8">
        <f>IF(F89="","",VLOOKUP($D$6&amp;$E89&amp;$D$7,'EP CAL data'!$A:$AC,'EP CAL data'!M$3,FALSE))</f>
        <v>0.57199999999999995</v>
      </c>
      <c r="G90" s="3">
        <f>IF(F89="","",VLOOKUP($D$6&amp;$E89&amp;$D$7,'EP CAL data'!$A:$AC,'EP CAL data'!N$3,FALSE))</f>
        <v>0.64600000000000002</v>
      </c>
      <c r="H90" s="3">
        <f>IF(H89="","",VLOOKUP($D$6&amp;$E89&amp;$D$7,'EP CAL data'!$A:$AC,'EP CAL data'!O$3,FALSE))</f>
        <v>0.16200000000000001</v>
      </c>
      <c r="I90" s="3">
        <f>IF(H89="","",VLOOKUP($D$6&amp;$E89&amp;$D$7,'EP CAL data'!$A:$AC,'EP CAL data'!P$3,FALSE))</f>
        <v>0.222</v>
      </c>
      <c r="J90" s="3">
        <f>IF(J89="","",VLOOKUP($D$6&amp;$E89&amp;$D$7,'EP CAL data'!$A:$AC,'EP CAL data'!Q$3,FALSE))</f>
        <v>2.5999999999999999E-2</v>
      </c>
      <c r="K90" s="3">
        <f>IF(J89="","",VLOOKUP($D$6&amp;$E89&amp;$D$7,'EP CAL data'!$A:$AC,'EP CAL data'!R$3,FALSE))</f>
        <v>5.6000000000000001E-2</v>
      </c>
      <c r="L90" s="3">
        <f>IF(L89="","",VLOOKUP($D$6&amp;$E89&amp;$D$7,'EP CAL data'!$A:$AC,'EP CAL data'!S$3,FALSE))</f>
        <v>0.13600000000000001</v>
      </c>
      <c r="M90" s="3">
        <f>IF(L89="","",VLOOKUP($D$6&amp;$E89&amp;$D$7,'EP CAL data'!$A:$AC,'EP CAL data'!T$3,FALSE))</f>
        <v>0.193</v>
      </c>
      <c r="N90" s="344"/>
      <c r="O90" s="345"/>
      <c r="P90" s="341"/>
      <c r="Q90" s="265"/>
    </row>
    <row r="92" spans="2:17" x14ac:dyDescent="0.25">
      <c r="D92" s="92" t="s">
        <v>52</v>
      </c>
    </row>
    <row r="93" spans="2:17" x14ac:dyDescent="0.25">
      <c r="D93" s="55" t="s">
        <v>533</v>
      </c>
    </row>
    <row r="94" spans="2:17" x14ac:dyDescent="0.25">
      <c r="D94" s="109" t="s">
        <v>54</v>
      </c>
    </row>
    <row r="95" spans="2:17" x14ac:dyDescent="0.25">
      <c r="D95" s="55" t="s">
        <v>476</v>
      </c>
    </row>
    <row r="96" spans="2:17" x14ac:dyDescent="0.25">
      <c r="D96" s="55" t="s">
        <v>474</v>
      </c>
    </row>
    <row r="97" spans="4:4" x14ac:dyDescent="0.25">
      <c r="D97" s="55" t="s">
        <v>324</v>
      </c>
    </row>
  </sheetData>
  <sheetProtection sheet="1" scenarios="1"/>
  <mergeCells count="262">
    <mergeCell ref="B2:B4"/>
    <mergeCell ref="D2:Q4"/>
    <mergeCell ref="D6:E6"/>
    <mergeCell ref="F6:G6"/>
    <mergeCell ref="H6:I6"/>
    <mergeCell ref="J6:K6"/>
    <mergeCell ref="L6:M6"/>
    <mergeCell ref="N6:O6"/>
    <mergeCell ref="P6:Q6"/>
    <mergeCell ref="F9:G9"/>
    <mergeCell ref="H9:I9"/>
    <mergeCell ref="J9:K9"/>
    <mergeCell ref="L9:M9"/>
    <mergeCell ref="D7:D90"/>
    <mergeCell ref="F7:G7"/>
    <mergeCell ref="H7:I7"/>
    <mergeCell ref="J7:K7"/>
    <mergeCell ref="L7:M7"/>
    <mergeCell ref="F13:G13"/>
    <mergeCell ref="H13:I13"/>
    <mergeCell ref="J13:K13"/>
    <mergeCell ref="L13:M13"/>
    <mergeCell ref="F11:G11"/>
    <mergeCell ref="H11:I11"/>
    <mergeCell ref="J11:K11"/>
    <mergeCell ref="L11:M11"/>
    <mergeCell ref="F17:G17"/>
    <mergeCell ref="H17:I17"/>
    <mergeCell ref="J17:K17"/>
    <mergeCell ref="L17:M17"/>
    <mergeCell ref="F15:G15"/>
    <mergeCell ref="H15:I15"/>
    <mergeCell ref="J15:K15"/>
    <mergeCell ref="P7:Q8"/>
    <mergeCell ref="N7:O8"/>
    <mergeCell ref="P9:Q10"/>
    <mergeCell ref="N9:O10"/>
    <mergeCell ref="P23:Q24"/>
    <mergeCell ref="N23:O24"/>
    <mergeCell ref="P21:Q22"/>
    <mergeCell ref="N21:O22"/>
    <mergeCell ref="P19:Q20"/>
    <mergeCell ref="N19:O20"/>
    <mergeCell ref="P17:Q18"/>
    <mergeCell ref="P13:Q14"/>
    <mergeCell ref="N13:O14"/>
    <mergeCell ref="P11:Q12"/>
    <mergeCell ref="N11:O12"/>
    <mergeCell ref="L15:M15"/>
    <mergeCell ref="N17:O18"/>
    <mergeCell ref="P15:Q16"/>
    <mergeCell ref="N15:O16"/>
    <mergeCell ref="F21:G21"/>
    <mergeCell ref="H21:I21"/>
    <mergeCell ref="J21:K21"/>
    <mergeCell ref="L21:M21"/>
    <mergeCell ref="F19:G19"/>
    <mergeCell ref="H19:I19"/>
    <mergeCell ref="J19:K19"/>
    <mergeCell ref="L19:M19"/>
    <mergeCell ref="F25:G25"/>
    <mergeCell ref="H25:I25"/>
    <mergeCell ref="J25:K25"/>
    <mergeCell ref="L25:M25"/>
    <mergeCell ref="F23:G23"/>
    <mergeCell ref="H23:I23"/>
    <mergeCell ref="J23:K23"/>
    <mergeCell ref="L23:M23"/>
    <mergeCell ref="P25:Q26"/>
    <mergeCell ref="N25:O26"/>
    <mergeCell ref="F29:G29"/>
    <mergeCell ref="H29:I29"/>
    <mergeCell ref="J29:K29"/>
    <mergeCell ref="L29:M29"/>
    <mergeCell ref="F27:G27"/>
    <mergeCell ref="H27:I27"/>
    <mergeCell ref="J27:K27"/>
    <mergeCell ref="L27:M27"/>
    <mergeCell ref="P29:Q30"/>
    <mergeCell ref="N29:O30"/>
    <mergeCell ref="P27:Q28"/>
    <mergeCell ref="N27:O28"/>
    <mergeCell ref="F33:G33"/>
    <mergeCell ref="H33:I33"/>
    <mergeCell ref="J33:K33"/>
    <mergeCell ref="L33:M33"/>
    <mergeCell ref="F31:G31"/>
    <mergeCell ref="H31:I31"/>
    <mergeCell ref="J31:K31"/>
    <mergeCell ref="L31:M31"/>
    <mergeCell ref="P33:Q34"/>
    <mergeCell ref="N33:O34"/>
    <mergeCell ref="P31:Q32"/>
    <mergeCell ref="N31:O32"/>
    <mergeCell ref="F37:G37"/>
    <mergeCell ref="H37:I37"/>
    <mergeCell ref="J37:K37"/>
    <mergeCell ref="L37:M37"/>
    <mergeCell ref="F35:G35"/>
    <mergeCell ref="H35:I35"/>
    <mergeCell ref="J35:K35"/>
    <mergeCell ref="L35:M35"/>
    <mergeCell ref="P35:Q36"/>
    <mergeCell ref="N35:O36"/>
    <mergeCell ref="P37:Q38"/>
    <mergeCell ref="N37:O38"/>
    <mergeCell ref="F41:G41"/>
    <mergeCell ref="H41:I41"/>
    <mergeCell ref="J41:K41"/>
    <mergeCell ref="L41:M41"/>
    <mergeCell ref="F39:G39"/>
    <mergeCell ref="H39:I39"/>
    <mergeCell ref="J39:K39"/>
    <mergeCell ref="L39:M39"/>
    <mergeCell ref="P41:Q42"/>
    <mergeCell ref="N41:O42"/>
    <mergeCell ref="P39:Q40"/>
    <mergeCell ref="N39:O40"/>
    <mergeCell ref="F45:G45"/>
    <mergeCell ref="H45:I45"/>
    <mergeCell ref="J45:K45"/>
    <mergeCell ref="L45:M45"/>
    <mergeCell ref="F43:G43"/>
    <mergeCell ref="H43:I43"/>
    <mergeCell ref="J43:K43"/>
    <mergeCell ref="L43:M43"/>
    <mergeCell ref="P45:Q46"/>
    <mergeCell ref="N45:O46"/>
    <mergeCell ref="P43:Q44"/>
    <mergeCell ref="N43:O44"/>
    <mergeCell ref="F49:G49"/>
    <mergeCell ref="H49:I49"/>
    <mergeCell ref="J49:K49"/>
    <mergeCell ref="L49:M49"/>
    <mergeCell ref="F47:G47"/>
    <mergeCell ref="H47:I47"/>
    <mergeCell ref="J47:K47"/>
    <mergeCell ref="L47:M47"/>
    <mergeCell ref="P49:Q50"/>
    <mergeCell ref="N49:O50"/>
    <mergeCell ref="P47:Q48"/>
    <mergeCell ref="N47:O48"/>
    <mergeCell ref="F53:G53"/>
    <mergeCell ref="H53:I53"/>
    <mergeCell ref="J53:K53"/>
    <mergeCell ref="L53:M53"/>
    <mergeCell ref="F51:G51"/>
    <mergeCell ref="H51:I51"/>
    <mergeCell ref="J51:K51"/>
    <mergeCell ref="L51:M51"/>
    <mergeCell ref="P53:Q54"/>
    <mergeCell ref="N53:O54"/>
    <mergeCell ref="P51:Q52"/>
    <mergeCell ref="N51:O52"/>
    <mergeCell ref="F57:G57"/>
    <mergeCell ref="H57:I57"/>
    <mergeCell ref="J57:K57"/>
    <mergeCell ref="L57:M57"/>
    <mergeCell ref="F55:G55"/>
    <mergeCell ref="H55:I55"/>
    <mergeCell ref="J55:K55"/>
    <mergeCell ref="L55:M55"/>
    <mergeCell ref="P57:Q58"/>
    <mergeCell ref="N57:O58"/>
    <mergeCell ref="P55:Q56"/>
    <mergeCell ref="N55:O56"/>
    <mergeCell ref="F61:G61"/>
    <mergeCell ref="H61:I61"/>
    <mergeCell ref="J61:K61"/>
    <mergeCell ref="L61:M61"/>
    <mergeCell ref="F59:G59"/>
    <mergeCell ref="H59:I59"/>
    <mergeCell ref="J59:K59"/>
    <mergeCell ref="L59:M59"/>
    <mergeCell ref="P61:Q62"/>
    <mergeCell ref="N61:O62"/>
    <mergeCell ref="P59:Q60"/>
    <mergeCell ref="N59:O60"/>
    <mergeCell ref="F65:G65"/>
    <mergeCell ref="H65:I65"/>
    <mergeCell ref="J65:K65"/>
    <mergeCell ref="L65:M65"/>
    <mergeCell ref="F63:G63"/>
    <mergeCell ref="H63:I63"/>
    <mergeCell ref="J63:K63"/>
    <mergeCell ref="L63:M63"/>
    <mergeCell ref="P65:Q66"/>
    <mergeCell ref="N65:O66"/>
    <mergeCell ref="P63:Q64"/>
    <mergeCell ref="N63:O64"/>
    <mergeCell ref="F69:G69"/>
    <mergeCell ref="H69:I69"/>
    <mergeCell ref="J69:K69"/>
    <mergeCell ref="L69:M69"/>
    <mergeCell ref="F67:G67"/>
    <mergeCell ref="H67:I67"/>
    <mergeCell ref="J67:K67"/>
    <mergeCell ref="L67:M67"/>
    <mergeCell ref="P69:Q70"/>
    <mergeCell ref="N69:O70"/>
    <mergeCell ref="P67:Q68"/>
    <mergeCell ref="N67:O68"/>
    <mergeCell ref="F73:G73"/>
    <mergeCell ref="H73:I73"/>
    <mergeCell ref="J73:K73"/>
    <mergeCell ref="L73:M73"/>
    <mergeCell ref="F71:G71"/>
    <mergeCell ref="H71:I71"/>
    <mergeCell ref="J71:K71"/>
    <mergeCell ref="L71:M71"/>
    <mergeCell ref="P73:Q74"/>
    <mergeCell ref="N73:O74"/>
    <mergeCell ref="P71:Q72"/>
    <mergeCell ref="N71:O72"/>
    <mergeCell ref="F77:G77"/>
    <mergeCell ref="H77:I77"/>
    <mergeCell ref="J77:K77"/>
    <mergeCell ref="L77:M77"/>
    <mergeCell ref="F75:G75"/>
    <mergeCell ref="H75:I75"/>
    <mergeCell ref="J75:K75"/>
    <mergeCell ref="L75:M75"/>
    <mergeCell ref="P75:Q76"/>
    <mergeCell ref="N75:O76"/>
    <mergeCell ref="P77:Q78"/>
    <mergeCell ref="N77:O78"/>
    <mergeCell ref="F81:G81"/>
    <mergeCell ref="H81:I81"/>
    <mergeCell ref="J81:K81"/>
    <mergeCell ref="L81:M81"/>
    <mergeCell ref="F79:G79"/>
    <mergeCell ref="H79:I79"/>
    <mergeCell ref="J79:K79"/>
    <mergeCell ref="L79:M79"/>
    <mergeCell ref="P81:Q82"/>
    <mergeCell ref="N81:O82"/>
    <mergeCell ref="P79:Q80"/>
    <mergeCell ref="N79:O80"/>
    <mergeCell ref="F85:G85"/>
    <mergeCell ref="H85:I85"/>
    <mergeCell ref="J85:K85"/>
    <mergeCell ref="L85:M85"/>
    <mergeCell ref="F83:G83"/>
    <mergeCell ref="H83:I83"/>
    <mergeCell ref="J83:K83"/>
    <mergeCell ref="L83:M83"/>
    <mergeCell ref="P85:Q86"/>
    <mergeCell ref="N85:O86"/>
    <mergeCell ref="P83:Q84"/>
    <mergeCell ref="N83:O84"/>
    <mergeCell ref="F89:G89"/>
    <mergeCell ref="H89:I89"/>
    <mergeCell ref="J89:K89"/>
    <mergeCell ref="L89:M89"/>
    <mergeCell ref="F87:G87"/>
    <mergeCell ref="H87:I87"/>
    <mergeCell ref="J87:K87"/>
    <mergeCell ref="L87:M87"/>
    <mergeCell ref="P89:Q90"/>
    <mergeCell ref="N89:O90"/>
    <mergeCell ref="P87:Q88"/>
    <mergeCell ref="N87:O88"/>
  </mergeCells>
  <conditionalFormatting sqref="D7">
    <cfRule type="cellIs" dxfId="5944" priority="83" operator="equal">
      <formula>"2006-2014"</formula>
    </cfRule>
    <cfRule type="cellIs" dxfId="5943" priority="84" operator="equal">
      <formula>2007</formula>
    </cfRule>
    <cfRule type="cellIs" dxfId="5942" priority="85" operator="equal">
      <formula>2008</formula>
    </cfRule>
    <cfRule type="cellIs" dxfId="5941" priority="86" operator="equal">
      <formula>2006</formula>
    </cfRule>
  </conditionalFormatting>
  <conditionalFormatting sqref="H73">
    <cfRule type="colorScale" priority="17">
      <colorScale>
        <cfvo type="min"/>
        <cfvo type="max"/>
        <color rgb="FFFFEF9C"/>
        <color rgb="FFFF7128"/>
      </colorScale>
    </cfRule>
    <cfRule type="containsBlanks" dxfId="5940" priority="18">
      <formula>LEN(TRIM(H73))=0</formula>
    </cfRule>
  </conditionalFormatting>
  <conditionalFormatting sqref="F61 H61 J61 L61">
    <cfRule type="colorScale" priority="3476">
      <colorScale>
        <cfvo type="min"/>
        <cfvo type="max"/>
        <color rgb="FFFFEF9C"/>
        <color rgb="FFFF7128"/>
      </colorScale>
    </cfRule>
    <cfRule type="containsBlanks" dxfId="5939" priority="3477">
      <formula>LEN(TRIM(F61))=0</formula>
    </cfRule>
  </conditionalFormatting>
  <conditionalFormatting sqref="F65 H65 J65 L65">
    <cfRule type="colorScale" priority="3488">
      <colorScale>
        <cfvo type="min"/>
        <cfvo type="max"/>
        <color rgb="FFFFEF9C"/>
        <color rgb="FFFF7128"/>
      </colorScale>
    </cfRule>
    <cfRule type="containsBlanks" dxfId="5938" priority="3489">
      <formula>LEN(TRIM(F65))=0</formula>
    </cfRule>
  </conditionalFormatting>
  <conditionalFormatting sqref="H63 F63 J63 L63">
    <cfRule type="colorScale" priority="3500">
      <colorScale>
        <cfvo type="min"/>
        <cfvo type="max"/>
        <color rgb="FFFFEF9C"/>
        <color rgb="FFFF7128"/>
      </colorScale>
    </cfRule>
    <cfRule type="containsBlanks" dxfId="5937" priority="3501">
      <formula>LEN(TRIM(F63))=0</formula>
    </cfRule>
  </conditionalFormatting>
  <conditionalFormatting sqref="H67 F67 J67 L67">
    <cfRule type="colorScale" priority="3512">
      <colorScale>
        <cfvo type="min"/>
        <cfvo type="max"/>
        <color rgb="FFFFEF9C"/>
        <color rgb="FFFF7128"/>
      </colorScale>
    </cfRule>
    <cfRule type="containsBlanks" dxfId="5936" priority="3513">
      <formula>LEN(TRIM(F67))=0</formula>
    </cfRule>
  </conditionalFormatting>
  <conditionalFormatting sqref="H69 F69 J69 L69">
    <cfRule type="colorScale" priority="3524">
      <colorScale>
        <cfvo type="min"/>
        <cfvo type="max"/>
        <color rgb="FFFFEF9C"/>
        <color rgb="FFFF7128"/>
      </colorScale>
    </cfRule>
    <cfRule type="containsBlanks" dxfId="5935" priority="3525">
      <formula>LEN(TRIM(F69))=0</formula>
    </cfRule>
  </conditionalFormatting>
  <conditionalFormatting sqref="H59 F59 J59 L59">
    <cfRule type="colorScale" priority="3536">
      <colorScale>
        <cfvo type="min"/>
        <cfvo type="max"/>
        <color rgb="FFFFEF9C"/>
        <color rgb="FFFF7128"/>
      </colorScale>
    </cfRule>
    <cfRule type="containsBlanks" dxfId="5934" priority="3537">
      <formula>LEN(TRIM(F59))=0</formula>
    </cfRule>
  </conditionalFormatting>
  <conditionalFormatting sqref="F57 H57 J57 L57">
    <cfRule type="colorScale" priority="3548">
      <colorScale>
        <cfvo type="min"/>
        <cfvo type="max"/>
        <color rgb="FFFFEF9C"/>
        <color rgb="FFFF7128"/>
      </colorScale>
    </cfRule>
    <cfRule type="containsBlanks" dxfId="5933" priority="3549">
      <formula>LEN(TRIM(F57))=0</formula>
    </cfRule>
  </conditionalFormatting>
  <conditionalFormatting sqref="H55 F55 J55 L55">
    <cfRule type="colorScale" priority="3560">
      <colorScale>
        <cfvo type="min"/>
        <cfvo type="max"/>
        <color rgb="FFFFEF9C"/>
        <color rgb="FFFF7128"/>
      </colorScale>
    </cfRule>
    <cfRule type="containsBlanks" dxfId="5932" priority="3561">
      <formula>LEN(TRIM(F55))=0</formula>
    </cfRule>
  </conditionalFormatting>
  <conditionalFormatting sqref="H53 F53 J53 L53">
    <cfRule type="colorScale" priority="3572">
      <colorScale>
        <cfvo type="min"/>
        <cfvo type="max"/>
        <color rgb="FFFFEF9C"/>
        <color rgb="FFFF7128"/>
      </colorScale>
    </cfRule>
    <cfRule type="containsBlanks" dxfId="5931" priority="3573">
      <formula>LEN(TRIM(F53))=0</formula>
    </cfRule>
  </conditionalFormatting>
  <conditionalFormatting sqref="F51 H51 J51 L51">
    <cfRule type="colorScale" priority="3584">
      <colorScale>
        <cfvo type="min"/>
        <cfvo type="max"/>
        <color rgb="FFFFEF9C"/>
        <color rgb="FFFF7128"/>
      </colorScale>
    </cfRule>
    <cfRule type="containsBlanks" dxfId="5930" priority="3585">
      <formula>LEN(TRIM(F51))=0</formula>
    </cfRule>
  </conditionalFormatting>
  <conditionalFormatting sqref="F49 H49 J49 L49">
    <cfRule type="colorScale" priority="3596">
      <colorScale>
        <cfvo type="min"/>
        <cfvo type="max"/>
        <color rgb="FFFFEF9C"/>
        <color rgb="FFFF7128"/>
      </colorScale>
    </cfRule>
    <cfRule type="containsBlanks" dxfId="5929" priority="3597">
      <formula>LEN(TRIM(F49))=0</formula>
    </cfRule>
  </conditionalFormatting>
  <conditionalFormatting sqref="H47 F47 J47 L47">
    <cfRule type="colorScale" priority="3608">
      <colorScale>
        <cfvo type="min"/>
        <cfvo type="max"/>
        <color rgb="FFFFEF9C"/>
        <color rgb="FFFF7128"/>
      </colorScale>
    </cfRule>
    <cfRule type="containsBlanks" dxfId="5928" priority="3609">
      <formula>LEN(TRIM(F47))=0</formula>
    </cfRule>
  </conditionalFormatting>
  <conditionalFormatting sqref="H45 F45 J45 L45">
    <cfRule type="colorScale" priority="3620">
      <colorScale>
        <cfvo type="min"/>
        <cfvo type="max"/>
        <color rgb="FFFFEF9C"/>
        <color rgb="FFFF7128"/>
      </colorScale>
    </cfRule>
    <cfRule type="containsBlanks" dxfId="5927" priority="3621">
      <formula>LEN(TRIM(F45))=0</formula>
    </cfRule>
  </conditionalFormatting>
  <conditionalFormatting sqref="H43 F43 J43 L43">
    <cfRule type="colorScale" priority="3632">
      <colorScale>
        <cfvo type="min"/>
        <cfvo type="max"/>
        <color rgb="FFFFEF9C"/>
        <color rgb="FFFF7128"/>
      </colorScale>
    </cfRule>
    <cfRule type="containsBlanks" dxfId="5926" priority="3633">
      <formula>LEN(TRIM(F43))=0</formula>
    </cfRule>
  </conditionalFormatting>
  <conditionalFormatting sqref="F41 H41 J41 L41">
    <cfRule type="colorScale" priority="3644">
      <colorScale>
        <cfvo type="min"/>
        <cfvo type="max"/>
        <color rgb="FFFFEF9C"/>
        <color rgb="FFFF7128"/>
      </colorScale>
    </cfRule>
    <cfRule type="containsBlanks" dxfId="5925" priority="3645">
      <formula>LEN(TRIM(F41))=0</formula>
    </cfRule>
  </conditionalFormatting>
  <conditionalFormatting sqref="H39 F39 J39 L39">
    <cfRule type="colorScale" priority="3656">
      <colorScale>
        <cfvo type="min"/>
        <cfvo type="max"/>
        <color rgb="FFFFEF9C"/>
        <color rgb="FFFF7128"/>
      </colorScale>
    </cfRule>
    <cfRule type="containsBlanks" dxfId="5924" priority="3657">
      <formula>LEN(TRIM(F39))=0</formula>
    </cfRule>
  </conditionalFormatting>
  <conditionalFormatting sqref="H37 F37 J37 L37">
    <cfRule type="colorScale" priority="3668">
      <colorScale>
        <cfvo type="min"/>
        <cfvo type="max"/>
        <color rgb="FFFFEF9C"/>
        <color rgb="FFFF7128"/>
      </colorScale>
    </cfRule>
    <cfRule type="containsBlanks" dxfId="5923" priority="3669">
      <formula>LEN(TRIM(F37))=0</formula>
    </cfRule>
  </conditionalFormatting>
  <conditionalFormatting sqref="H35 F35 J35 L35">
    <cfRule type="colorScale" priority="3680">
      <colorScale>
        <cfvo type="min"/>
        <cfvo type="max"/>
        <color rgb="FFFFEF9C"/>
        <color rgb="FFFF7128"/>
      </colorScale>
    </cfRule>
    <cfRule type="containsBlanks" dxfId="5922" priority="3681">
      <formula>LEN(TRIM(F35))=0</formula>
    </cfRule>
  </conditionalFormatting>
  <conditionalFormatting sqref="F33 H33 J33 L33">
    <cfRule type="colorScale" priority="3692">
      <colorScale>
        <cfvo type="min"/>
        <cfvo type="max"/>
        <color rgb="FFFFEF9C"/>
        <color rgb="FFFF7128"/>
      </colorScale>
    </cfRule>
    <cfRule type="containsBlanks" dxfId="5921" priority="3693">
      <formula>LEN(TRIM(F33))=0</formula>
    </cfRule>
  </conditionalFormatting>
  <conditionalFormatting sqref="H31 F31 J31 L31">
    <cfRule type="colorScale" priority="3704">
      <colorScale>
        <cfvo type="min"/>
        <cfvo type="max"/>
        <color rgb="FFFFEF9C"/>
        <color rgb="FFFF7128"/>
      </colorScale>
    </cfRule>
    <cfRule type="containsBlanks" dxfId="5920" priority="3705">
      <formula>LEN(TRIM(F31))=0</formula>
    </cfRule>
  </conditionalFormatting>
  <conditionalFormatting sqref="H29 F29 J29 L29">
    <cfRule type="colorScale" priority="3716">
      <colorScale>
        <cfvo type="min"/>
        <cfvo type="max"/>
        <color rgb="FFFFEF9C"/>
        <color rgb="FFFF7128"/>
      </colorScale>
    </cfRule>
    <cfRule type="containsBlanks" dxfId="5919" priority="3717">
      <formula>LEN(TRIM(F29))=0</formula>
    </cfRule>
  </conditionalFormatting>
  <conditionalFormatting sqref="H27 F27 J27 L27">
    <cfRule type="colorScale" priority="3728">
      <colorScale>
        <cfvo type="min"/>
        <cfvo type="max"/>
        <color rgb="FFFFEF9C"/>
        <color rgb="FFFF7128"/>
      </colorScale>
    </cfRule>
    <cfRule type="containsBlanks" dxfId="5918" priority="3729">
      <formula>LEN(TRIM(F27))=0</formula>
    </cfRule>
  </conditionalFormatting>
  <conditionalFormatting sqref="F25 H25 J25 L25">
    <cfRule type="colorScale" priority="3740">
      <colorScale>
        <cfvo type="min"/>
        <cfvo type="max"/>
        <color rgb="FFFFEF9C"/>
        <color rgb="FFFF7128"/>
      </colorScale>
    </cfRule>
    <cfRule type="containsBlanks" dxfId="5917" priority="3741">
      <formula>LEN(TRIM(F25))=0</formula>
    </cfRule>
  </conditionalFormatting>
  <conditionalFormatting sqref="F23 H23 J23 L23">
    <cfRule type="colorScale" priority="3752">
      <colorScale>
        <cfvo type="min"/>
        <cfvo type="max"/>
        <color rgb="FFFFEF9C"/>
        <color rgb="FFFF7128"/>
      </colorScale>
    </cfRule>
    <cfRule type="containsBlanks" dxfId="5916" priority="3753">
      <formula>LEN(TRIM(F23))=0</formula>
    </cfRule>
  </conditionalFormatting>
  <conditionalFormatting sqref="H21 F21 J21 L21">
    <cfRule type="colorScale" priority="3764">
      <colorScale>
        <cfvo type="min"/>
        <cfvo type="max"/>
        <color rgb="FFFFEF9C"/>
        <color rgb="FFFF7128"/>
      </colorScale>
    </cfRule>
    <cfRule type="containsBlanks" dxfId="5915" priority="3765">
      <formula>LEN(TRIM(F21))=0</formula>
    </cfRule>
  </conditionalFormatting>
  <conditionalFormatting sqref="H19 F19 J19 L19">
    <cfRule type="colorScale" priority="3776">
      <colorScale>
        <cfvo type="min"/>
        <cfvo type="max"/>
        <color rgb="FFFFEF9C"/>
        <color rgb="FFFF7128"/>
      </colorScale>
    </cfRule>
    <cfRule type="containsBlanks" dxfId="5914" priority="3777">
      <formula>LEN(TRIM(F19))=0</formula>
    </cfRule>
  </conditionalFormatting>
  <conditionalFormatting sqref="F17 H17 J17 L17">
    <cfRule type="colorScale" priority="3788">
      <colorScale>
        <cfvo type="min"/>
        <cfvo type="max"/>
        <color rgb="FFFFEF9C"/>
        <color rgb="FFFF7128"/>
      </colorScale>
    </cfRule>
    <cfRule type="containsBlanks" dxfId="5913" priority="3789">
      <formula>LEN(TRIM(F17))=0</formula>
    </cfRule>
  </conditionalFormatting>
  <conditionalFormatting sqref="H15 F15 J15 L15">
    <cfRule type="colorScale" priority="3800">
      <colorScale>
        <cfvo type="min"/>
        <cfvo type="max"/>
        <color rgb="FFFFEF9C"/>
        <color rgb="FFFF7128"/>
      </colorScale>
    </cfRule>
    <cfRule type="containsBlanks" dxfId="5912" priority="3801">
      <formula>LEN(TRIM(F15))=0</formula>
    </cfRule>
  </conditionalFormatting>
  <conditionalFormatting sqref="H13 F13 J13 L13">
    <cfRule type="colorScale" priority="3812">
      <colorScale>
        <cfvo type="min"/>
        <cfvo type="max"/>
        <color rgb="FFFFEF9C"/>
        <color rgb="FFFF7128"/>
      </colorScale>
    </cfRule>
    <cfRule type="containsBlanks" dxfId="5911" priority="3813">
      <formula>LEN(TRIM(F13))=0</formula>
    </cfRule>
  </conditionalFormatting>
  <conditionalFormatting sqref="H11 F11 J11 L11">
    <cfRule type="colorScale" priority="3824">
      <colorScale>
        <cfvo type="min"/>
        <cfvo type="max"/>
        <color rgb="FFFFEF9C"/>
        <color rgb="FFFF7128"/>
      </colorScale>
    </cfRule>
    <cfRule type="containsBlanks" dxfId="5910" priority="3825">
      <formula>LEN(TRIM(F11))=0</formula>
    </cfRule>
  </conditionalFormatting>
  <conditionalFormatting sqref="H9 F9 J9 L9">
    <cfRule type="colorScale" priority="3836">
      <colorScale>
        <cfvo type="min"/>
        <cfvo type="max"/>
        <color rgb="FFFFEF9C"/>
        <color rgb="FFFF7128"/>
      </colorScale>
    </cfRule>
    <cfRule type="containsBlanks" dxfId="5909" priority="3837">
      <formula>LEN(TRIM(F9))=0</formula>
    </cfRule>
  </conditionalFormatting>
  <conditionalFormatting sqref="H7 F7 J7 L7">
    <cfRule type="colorScale" priority="3848">
      <colorScale>
        <cfvo type="min"/>
        <cfvo type="max"/>
        <color rgb="FFFFEF9C"/>
        <color rgb="FFFF7128"/>
      </colorScale>
    </cfRule>
    <cfRule type="containsBlanks" dxfId="5908" priority="3849">
      <formula>LEN(TRIM(F7))=0</formula>
    </cfRule>
  </conditionalFormatting>
  <conditionalFormatting sqref="H71 F71 J71 L71">
    <cfRule type="colorScale" priority="3860">
      <colorScale>
        <cfvo type="min"/>
        <cfvo type="max"/>
        <color rgb="FFFFEF9C"/>
        <color rgb="FFFF7128"/>
      </colorScale>
    </cfRule>
    <cfRule type="containsBlanks" dxfId="5907" priority="3861">
      <formula>LEN(TRIM(F71))=0</formula>
    </cfRule>
  </conditionalFormatting>
  <conditionalFormatting sqref="J73 F73 L73">
    <cfRule type="colorScale" priority="3872">
      <colorScale>
        <cfvo type="min"/>
        <cfvo type="max"/>
        <color rgb="FFFFEF9C"/>
        <color rgb="FFFF7128"/>
      </colorScale>
    </cfRule>
    <cfRule type="containsBlanks" dxfId="5906" priority="3873">
      <formula>LEN(TRIM(F73))=0</formula>
    </cfRule>
  </conditionalFormatting>
  <conditionalFormatting sqref="F75 H75 J75 L75">
    <cfRule type="colorScale" priority="3882">
      <colorScale>
        <cfvo type="min"/>
        <cfvo type="max"/>
        <color rgb="FFFFEF9C"/>
        <color rgb="FFFF7128"/>
      </colorScale>
    </cfRule>
    <cfRule type="containsBlanks" dxfId="5905" priority="3883">
      <formula>LEN(TRIM(F75))=0</formula>
    </cfRule>
  </conditionalFormatting>
  <conditionalFormatting sqref="H77 F77 J77 L77">
    <cfRule type="colorScale" priority="3894">
      <colorScale>
        <cfvo type="min"/>
        <cfvo type="max"/>
        <color rgb="FFFFEF9C"/>
        <color rgb="FFFF7128"/>
      </colorScale>
    </cfRule>
    <cfRule type="containsBlanks" dxfId="5904" priority="3895">
      <formula>LEN(TRIM(F77))=0</formula>
    </cfRule>
  </conditionalFormatting>
  <conditionalFormatting sqref="F79 H79 J79 L79">
    <cfRule type="colorScale" priority="3906">
      <colorScale>
        <cfvo type="min"/>
        <cfvo type="max"/>
        <color rgb="FFFFEF9C"/>
        <color rgb="FFFF7128"/>
      </colorScale>
    </cfRule>
    <cfRule type="containsBlanks" dxfId="5903" priority="3907">
      <formula>LEN(TRIM(F79))=0</formula>
    </cfRule>
  </conditionalFormatting>
  <conditionalFormatting sqref="F81 H81 J81 L81">
    <cfRule type="colorScale" priority="3918">
      <colorScale>
        <cfvo type="min"/>
        <cfvo type="max"/>
        <color rgb="FFFFEF9C"/>
        <color rgb="FFFF7128"/>
      </colorScale>
    </cfRule>
    <cfRule type="containsBlanks" dxfId="5902" priority="3919">
      <formula>LEN(TRIM(F81))=0</formula>
    </cfRule>
  </conditionalFormatting>
  <conditionalFormatting sqref="H83 F83 J83 L83">
    <cfRule type="colorScale" priority="3930">
      <colorScale>
        <cfvo type="min"/>
        <cfvo type="max"/>
        <color rgb="FFFFEF9C"/>
        <color rgb="FFFF7128"/>
      </colorScale>
    </cfRule>
    <cfRule type="containsBlanks" dxfId="5901" priority="3931">
      <formula>LEN(TRIM(F83))=0</formula>
    </cfRule>
  </conditionalFormatting>
  <conditionalFormatting sqref="F85 H85 J85 L85">
    <cfRule type="colorScale" priority="3942">
      <colorScale>
        <cfvo type="min"/>
        <cfvo type="max"/>
        <color rgb="FFFFEF9C"/>
        <color rgb="FFFF7128"/>
      </colorScale>
    </cfRule>
    <cfRule type="containsBlanks" dxfId="5900" priority="3943">
      <formula>LEN(TRIM(F85))=0</formula>
    </cfRule>
  </conditionalFormatting>
  <conditionalFormatting sqref="F87 H87 J87 L87">
    <cfRule type="colorScale" priority="3954">
      <colorScale>
        <cfvo type="min"/>
        <cfvo type="max"/>
        <color rgb="FFFFEF9C"/>
        <color rgb="FFFF7128"/>
      </colorScale>
    </cfRule>
    <cfRule type="containsBlanks" dxfId="5899" priority="3955">
      <formula>LEN(TRIM(F87))=0</formula>
    </cfRule>
  </conditionalFormatting>
  <conditionalFormatting sqref="F89 H89 J89 L89">
    <cfRule type="colorScale" priority="3966">
      <colorScale>
        <cfvo type="min"/>
        <cfvo type="max"/>
        <color rgb="FFFFEF9C"/>
        <color rgb="FFFF7128"/>
      </colorScale>
    </cfRule>
    <cfRule type="containsBlanks" dxfId="5898" priority="3967">
      <formula>LEN(TRIM(F89))=0</formula>
    </cfRule>
  </conditionalFormatting>
  <hyperlinks>
    <hyperlink ref="B9" location="Contents!A1" display="Back to Contents page"/>
  </hyperlinks>
  <pageMargins left="0.70866141732283472" right="0.70866141732283472" top="0.74803149606299213" bottom="0.74803149606299213" header="0.31496062992125984" footer="0.31496062992125984"/>
  <pageSetup paperSize="9" scale="43" orientation="portrait" r:id="rId1"/>
  <colBreaks count="1" manualBreakCount="1">
    <brk id="18" max="1048575" man="1"/>
  </colBreaks>
  <ignoredErrors>
    <ignoredError sqref="F8:M9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836481" r:id="rId4" name="List Box 1">
              <controlPr defaultSize="0" autoLine="0" autoPict="0">
                <anchor moveWithCells="1">
                  <from>
                    <xdr:col>1</xdr:col>
                    <xdr:colOff>9525</xdr:colOff>
                    <xdr:row>5</xdr:row>
                    <xdr:rowOff>0</xdr:rowOff>
                  </from>
                  <to>
                    <xdr:col>2</xdr:col>
                    <xdr:colOff>0</xdr:colOff>
                    <xdr:row>5</xdr:row>
                    <xdr:rowOff>1476375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sultsSCN">
    <tabColor rgb="FF009E49"/>
    <pageSetUpPr fitToPage="1"/>
  </sheetPr>
  <dimension ref="B1:Y96"/>
  <sheetViews>
    <sheetView showGridLines="0" zoomScaleNormal="100" zoomScaleSheetLayoutView="100" workbookViewId="0">
      <pane ySplit="6" topLeftCell="A7" activePane="bottomLeft" state="frozen"/>
      <selection activeCell="N85" sqref="N85:O86"/>
      <selection pane="bottomLeft"/>
    </sheetView>
  </sheetViews>
  <sheetFormatPr defaultRowHeight="15" x14ac:dyDescent="0.25"/>
  <cols>
    <col min="1" max="1" width="1.7109375" style="19" customWidth="1"/>
    <col min="2" max="2" width="22.5703125" style="19" customWidth="1"/>
    <col min="3" max="3" width="1.7109375" style="19" customWidth="1"/>
    <col min="4" max="4" width="5.85546875" style="19" customWidth="1"/>
    <col min="5" max="5" width="69" style="19" customWidth="1"/>
    <col min="6" max="21" width="5" style="19" customWidth="1"/>
    <col min="22" max="22" width="0" style="19" hidden="1" customWidth="1"/>
    <col min="23" max="23" width="9.140625" style="19" customWidth="1"/>
    <col min="24" max="24" width="9.140625" style="19"/>
    <col min="25" max="25" width="12" style="19" bestFit="1" customWidth="1"/>
    <col min="26" max="16384" width="9.140625" style="19"/>
  </cols>
  <sheetData>
    <row r="1" spans="2:23" ht="15.75" thickBot="1" x14ac:dyDescent="0.3"/>
    <row r="2" spans="2:23" ht="15.75" customHeight="1" x14ac:dyDescent="0.25">
      <c r="B2" s="309" t="s">
        <v>472</v>
      </c>
      <c r="D2" s="274" t="s">
        <v>529</v>
      </c>
      <c r="E2" s="275"/>
      <c r="F2" s="275"/>
      <c r="G2" s="275"/>
      <c r="H2" s="275"/>
      <c r="I2" s="275"/>
      <c r="J2" s="275"/>
      <c r="K2" s="275"/>
      <c r="L2" s="275"/>
      <c r="M2" s="275"/>
      <c r="N2" s="275"/>
      <c r="O2" s="275"/>
      <c r="P2" s="275"/>
      <c r="Q2" s="275"/>
      <c r="R2" s="275"/>
      <c r="S2" s="275"/>
      <c r="T2" s="275"/>
      <c r="U2" s="275"/>
      <c r="V2" s="275"/>
      <c r="W2" s="276"/>
    </row>
    <row r="3" spans="2:23" ht="15.75" customHeight="1" x14ac:dyDescent="0.25">
      <c r="B3" s="310"/>
      <c r="D3" s="277"/>
      <c r="E3" s="278"/>
      <c r="F3" s="278"/>
      <c r="G3" s="278"/>
      <c r="H3" s="278"/>
      <c r="I3" s="278"/>
      <c r="J3" s="278"/>
      <c r="K3" s="278"/>
      <c r="L3" s="278"/>
      <c r="M3" s="278"/>
      <c r="N3" s="278"/>
      <c r="O3" s="278"/>
      <c r="P3" s="278"/>
      <c r="Q3" s="278"/>
      <c r="R3" s="278"/>
      <c r="S3" s="278"/>
      <c r="T3" s="278"/>
      <c r="U3" s="278"/>
      <c r="V3" s="278"/>
      <c r="W3" s="279"/>
    </row>
    <row r="4" spans="2:23" ht="15.75" customHeight="1" thickBot="1" x14ac:dyDescent="0.3">
      <c r="B4" s="311"/>
      <c r="D4" s="280"/>
      <c r="E4" s="281"/>
      <c r="F4" s="281"/>
      <c r="G4" s="281"/>
      <c r="H4" s="281"/>
      <c r="I4" s="281"/>
      <c r="J4" s="281"/>
      <c r="K4" s="281"/>
      <c r="L4" s="281"/>
      <c r="M4" s="281"/>
      <c r="N4" s="281"/>
      <c r="O4" s="281"/>
      <c r="P4" s="281"/>
      <c r="Q4" s="281"/>
      <c r="R4" s="281"/>
      <c r="S4" s="281"/>
      <c r="T4" s="281"/>
      <c r="U4" s="281"/>
      <c r="V4" s="281"/>
      <c r="W4" s="282"/>
    </row>
    <row r="5" spans="2:23" ht="15.75" thickBot="1" x14ac:dyDescent="0.3"/>
    <row r="6" spans="2:23" ht="123" customHeight="1" thickBot="1" x14ac:dyDescent="0.3">
      <c r="D6" s="354" t="str">
        <f>'Hide Selection'!G24</f>
        <v>England</v>
      </c>
      <c r="E6" s="355"/>
      <c r="F6" s="308" t="s">
        <v>20</v>
      </c>
      <c r="G6" s="285"/>
      <c r="H6" s="308" t="s">
        <v>19</v>
      </c>
      <c r="I6" s="285"/>
      <c r="J6" s="308" t="s">
        <v>3</v>
      </c>
      <c r="K6" s="308"/>
      <c r="L6" s="308" t="s">
        <v>47</v>
      </c>
      <c r="M6" s="308"/>
      <c r="N6" s="308" t="s">
        <v>48</v>
      </c>
      <c r="O6" s="308"/>
      <c r="P6" s="308" t="s">
        <v>9</v>
      </c>
      <c r="Q6" s="308"/>
      <c r="R6" s="308" t="s">
        <v>25</v>
      </c>
      <c r="S6" s="308"/>
      <c r="T6" s="308" t="s">
        <v>0</v>
      </c>
      <c r="U6" s="370"/>
      <c r="V6" s="68" t="s">
        <v>21</v>
      </c>
      <c r="W6" s="66" t="s">
        <v>90</v>
      </c>
    </row>
    <row r="7" spans="2:23" s="34" customFormat="1" ht="18.75" customHeight="1" x14ac:dyDescent="0.2">
      <c r="D7" s="362" t="s">
        <v>452</v>
      </c>
      <c r="E7" s="69" t="s">
        <v>141</v>
      </c>
      <c r="F7" s="291">
        <f>IF(OR(ISERROR(VLOOKUP($D$6&amp;$E7&amp;$D$7,'CAL data'!$A:$AC,'CAL data'!B$3,FALSE)),ISBLANK(VLOOKUP($D$6&amp;$E7&amp;$D$7,'CAL data'!$A:$AC,'CAL data'!B$3,FALSE))),"",VLOOKUP($D$6&amp;$E7&amp;$D$7,'CAL data'!$A:$AC,'CAL data'!B$3,FALSE))</f>
        <v>5.5023827688635361E-2</v>
      </c>
      <c r="G7" s="290"/>
      <c r="H7" s="290">
        <f>IF(OR(ISERROR(VLOOKUP($D$6&amp;$E7&amp;$D$7,'CAL data'!$A:$AC,'CAL data'!C$3,FALSE)),ISBLANK(VLOOKUP($D$6&amp;$E7&amp;$D$7,'CAL data'!$A:$AC,'CAL data'!C$3,FALSE))),"",VLOOKUP($D$6&amp;$E7&amp;$D$7,'CAL data'!$A:$AC,'CAL data'!C$3,FALSE))</f>
        <v>0.30348676286689119</v>
      </c>
      <c r="I7" s="290"/>
      <c r="J7" s="290">
        <f>IF(OR(ISERROR(VLOOKUP($D$6&amp;$E7&amp;$D$7,'CAL data'!$A:$AC,'CAL data'!D$3,FALSE)),ISBLANK(VLOOKUP($D$6&amp;$E7&amp;$D$7,'CAL data'!$A:$AC,'CAL data'!D$3,FALSE))),"",VLOOKUP($D$6&amp;$E7&amp;$D$7,'CAL data'!$A:$AC,'CAL data'!D$3,FALSE))</f>
        <v>0.26343756708928623</v>
      </c>
      <c r="K7" s="290"/>
      <c r="L7" s="290">
        <f>IF(OR(ISERROR(VLOOKUP($D$6&amp;$E7&amp;$D$7,'CAL data'!$A:$AC,'CAL data'!E$3,FALSE)),ISBLANK(VLOOKUP($D$6&amp;$E7&amp;$D$7,'CAL data'!$A:$AC,'CAL data'!E$3,FALSE))),"",VLOOKUP($D$6&amp;$E7&amp;$D$7,'CAL data'!$A:$AC,'CAL data'!E$3,FALSE))</f>
        <v>9.61468563501892E-2</v>
      </c>
      <c r="M7" s="290"/>
      <c r="N7" s="290">
        <f>IF(OR(ISERROR(VLOOKUP($D$6&amp;$E7&amp;$D$7,'CAL data'!$A:$AC,'CAL data'!F$3,FALSE)),ISBLANK(VLOOKUP($D$6&amp;$E7&amp;$D$7,'CAL data'!$A:$AC,'CAL data'!F$3,FALSE))),"",VLOOKUP($D$6&amp;$E7&amp;$D$7,'CAL data'!$A:$AC,'CAL data'!F$3,FALSE))</f>
        <v>2.3348183439443063E-2</v>
      </c>
      <c r="O7" s="290"/>
      <c r="P7" s="290">
        <f>IF(OR(ISERROR(VLOOKUP($D$6&amp;$E7&amp;$D$7,'CAL data'!$A:$AC,'CAL data'!G$3,FALSE)),ISBLANK(VLOOKUP($D$6&amp;$E7&amp;$D$7,'CAL data'!$A:$AC,'CAL data'!G$3,FALSE))),"",VLOOKUP($D$6&amp;$E7&amp;$D$7,'CAL data'!$A:$AC,'CAL data'!G$3,FALSE))</f>
        <v>0.21747824740446586</v>
      </c>
      <c r="Q7" s="290"/>
      <c r="R7" s="290">
        <f>IF(OR(ISERROR(VLOOKUP($D$6&amp;$E7&amp;$D$7,'CAL data'!$A:$AC,'CAL data'!H$3,FALSE)),ISBLANK(VLOOKUP($D$6&amp;$E7&amp;$D$7,'CAL data'!$A:$AC,'CAL data'!H$3,FALSE))),"",VLOOKUP($D$6&amp;$E7&amp;$D$7,'CAL data'!$A:$AC,'CAL data'!H$3,FALSE))</f>
        <v>3.8307856082135279E-3</v>
      </c>
      <c r="S7" s="290"/>
      <c r="T7" s="290">
        <f>IF(OR(ISERROR(VLOOKUP($D$6&amp;$E7&amp;$D$7,'CAL data'!$A:$AC,'CAL data'!I$3,FALSE)),ISBLANK(VLOOKUP($D$6&amp;$E7&amp;$D$7,'CAL data'!$A:$AC,'CAL data'!I$3,FALSE))),"",VLOOKUP($D$6&amp;$E7&amp;$D$7,'CAL data'!$A:$AC,'CAL data'!I$3,FALSE))</f>
        <v>3.7247769552875558E-2</v>
      </c>
      <c r="U7" s="369"/>
      <c r="V7" s="353">
        <f>SUM(F11,H11,J11,L11,N11,P11,R11,T11)</f>
        <v>0.99999999999999989</v>
      </c>
      <c r="W7" s="371">
        <f>IF(ISERROR(VLOOKUP($D$6&amp;$E7&amp;$D$7,'CAL data'!$A:$AC,'CAL data'!K$3,FALSE)),0,VLOOKUP($D$6&amp;$E7&amp;$D$7,'CAL data'!$A:$AC,'CAL data'!K$3,FALSE))</f>
        <v>2473383</v>
      </c>
    </row>
    <row r="8" spans="2:23" ht="15" customHeight="1" thickBot="1" x14ac:dyDescent="0.3">
      <c r="D8" s="363"/>
      <c r="E8" s="18" t="s">
        <v>27</v>
      </c>
      <c r="F8" s="8">
        <f>IF(F7="","",VLOOKUP($D$6&amp;$E7&amp;$D$7,'CAL data'!$A:$AC,'CAL data'!M$3,FALSE))</f>
        <v>5.5E-2</v>
      </c>
      <c r="G8" s="3">
        <f>IF(F7="","",VLOOKUP($D$6&amp;$E7&amp;$D$7,'CAL data'!$A:$AC,'CAL data'!N$3,FALSE))</f>
        <v>5.5E-2</v>
      </c>
      <c r="H8" s="3">
        <f>IF(H7="","",VLOOKUP($D$6&amp;$E7&amp;$D$7,'CAL data'!$A:$AC,'CAL data'!O$3,FALSE))</f>
        <v>0.30299999999999999</v>
      </c>
      <c r="I8" s="3">
        <f>IF(H7="","",VLOOKUP($D$6&amp;$E7&amp;$D$7,'CAL data'!$A:$AC,'CAL data'!P$3,FALSE))</f>
        <v>0.30399999999999999</v>
      </c>
      <c r="J8" s="3">
        <f>IF(J7="","",VLOOKUP($D$6&amp;$E7&amp;$D$7,'CAL data'!$A:$AC,'CAL data'!Q$3,FALSE))</f>
        <v>0.26300000000000001</v>
      </c>
      <c r="K8" s="3">
        <f>IF(J7="","",VLOOKUP($D$6&amp;$E7&amp;$D$7,'CAL data'!$A:$AC,'CAL data'!R$3,FALSE))</f>
        <v>0.26400000000000001</v>
      </c>
      <c r="L8" s="3">
        <f>IF(L7="","",VLOOKUP($D$6&amp;$E7&amp;$D$7,'CAL data'!$A:$AC,'CAL data'!S$3,FALSE))</f>
        <v>9.6000000000000002E-2</v>
      </c>
      <c r="M8" s="3">
        <f>IF(L7="","",VLOOKUP($D$6&amp;$E7&amp;$D$7,'CAL data'!$A:$AC,'CAL data'!T$3,FALSE))</f>
        <v>9.7000000000000003E-2</v>
      </c>
      <c r="N8" s="3">
        <f>IF(N7="","",VLOOKUP($D$6&amp;$E7&amp;$D$7,'CAL data'!$A:$AC,'CAL data'!U$3,FALSE))</f>
        <v>2.3E-2</v>
      </c>
      <c r="O8" s="3">
        <f>IF(N7="","",VLOOKUP($D$6&amp;$E7&amp;$D$7,'CAL data'!$A:$AC,'CAL data'!V$3,FALSE))</f>
        <v>2.4E-2</v>
      </c>
      <c r="P8" s="3">
        <f>IF(P7="","",VLOOKUP($D$6&amp;$E7&amp;$D$7,'CAL data'!$A:$AC,'CAL data'!W$3,FALSE))</f>
        <v>0.217</v>
      </c>
      <c r="Q8" s="3">
        <f>IF(P7="","",VLOOKUP($D$6&amp;$E7&amp;$D$7,'CAL data'!$A:$AC,'CAL data'!X$3,FALSE))</f>
        <v>0.218</v>
      </c>
      <c r="R8" s="3">
        <f>IF(R7="","",VLOOKUP($D$6&amp;$E7&amp;$D$7,'CAL data'!$A:$AC,'CAL data'!Y$3,FALSE))</f>
        <v>4.0000000000000001E-3</v>
      </c>
      <c r="S8" s="3">
        <f>IF(R7="","",VLOOKUP($D$6&amp;$E7&amp;$D$7,'CAL data'!$A:$AC,'CAL data'!Z$3,FALSE))</f>
        <v>4.0000000000000001E-3</v>
      </c>
      <c r="T8" s="3">
        <f>IF(T7="","",VLOOKUP($D$6&amp;$E7&amp;$D$7,'CAL data'!$A:$AC,'CAL data'!AA$3,FALSE))</f>
        <v>3.6999999999999998E-2</v>
      </c>
      <c r="U8" s="4">
        <f>IF(T7="","",VLOOKUP($D$6&amp;$E7&amp;$D$7,'CAL data'!$A:$AC,'CAL data'!AB$3,FALSE))</f>
        <v>3.6999999999999998E-2</v>
      </c>
      <c r="V8" s="341"/>
      <c r="W8" s="361"/>
    </row>
    <row r="9" spans="2:23" s="34" customFormat="1" ht="18.75" customHeight="1" x14ac:dyDescent="0.2">
      <c r="B9" s="44" t="s">
        <v>49</v>
      </c>
      <c r="D9" s="363"/>
      <c r="E9" s="70" t="s">
        <v>7</v>
      </c>
      <c r="F9" s="291" t="str">
        <f>IF(OR(ISERROR(VLOOKUP($D$6&amp;$E9&amp;$D$7,'CAL data'!$A:$AC,'CAL data'!B$3,FALSE)),ISBLANK(VLOOKUP($D$6&amp;$E9&amp;$D$7,'CAL data'!$A:$AC,'CAL data'!B$3,FALSE))),"",VLOOKUP($D$6&amp;$E9&amp;$D$7,'CAL data'!$A:$AC,'CAL data'!B$3,FALSE))</f>
        <v/>
      </c>
      <c r="G9" s="290"/>
      <c r="H9" s="290">
        <f>IF(OR(ISERROR(VLOOKUP($D$6&amp;$E9&amp;$D$7,'CAL data'!$A:$AC,'CAL data'!C$3,FALSE)),ISBLANK(VLOOKUP($D$6&amp;$E9&amp;$D$7,'CAL data'!$A:$AC,'CAL data'!C$3,FALSE))),"",VLOOKUP($D$6&amp;$E9&amp;$D$7,'CAL data'!$A:$AC,'CAL data'!C$3,FALSE))</f>
        <v>0.34884367848066056</v>
      </c>
      <c r="I9" s="290"/>
      <c r="J9" s="290">
        <f>IF(OR(ISERROR(VLOOKUP($D$6&amp;$E9&amp;$D$7,'CAL data'!$A:$AC,'CAL data'!D$3,FALSE)),ISBLANK(VLOOKUP($D$6&amp;$E9&amp;$D$7,'CAL data'!$A:$AC,'CAL data'!D$3,FALSE))),"",VLOOKUP($D$6&amp;$E9&amp;$D$7,'CAL data'!$A:$AC,'CAL data'!D$3,FALSE))</f>
        <v>0.27890803798348657</v>
      </c>
      <c r="K9" s="290"/>
      <c r="L9" s="290">
        <f>IF(OR(ISERROR(VLOOKUP($D$6&amp;$E9&amp;$D$7,'CAL data'!$A:$AC,'CAL data'!E$3,FALSE)),ISBLANK(VLOOKUP($D$6&amp;$E9&amp;$D$7,'CAL data'!$A:$AC,'CAL data'!E$3,FALSE))),"",VLOOKUP($D$6&amp;$E9&amp;$D$7,'CAL data'!$A:$AC,'CAL data'!E$3,FALSE))</f>
        <v>0.12736606521931543</v>
      </c>
      <c r="M9" s="290"/>
      <c r="N9" s="290">
        <f>IF(OR(ISERROR(VLOOKUP($D$6&amp;$E9&amp;$D$7,'CAL data'!$A:$AC,'CAL data'!F$3,FALSE)),ISBLANK(VLOOKUP($D$6&amp;$E9&amp;$D$7,'CAL data'!$A:$AC,'CAL data'!F$3,FALSE))),"",VLOOKUP($D$6&amp;$E9&amp;$D$7,'CAL data'!$A:$AC,'CAL data'!F$3,FALSE))</f>
        <v>3.1610757773085335E-2</v>
      </c>
      <c r="O9" s="290"/>
      <c r="P9" s="290">
        <f>IF(OR(ISERROR(VLOOKUP($D$6&amp;$E9&amp;$D$7,'CAL data'!$A:$AC,'CAL data'!G$3,FALSE)),ISBLANK(VLOOKUP($D$6&amp;$E9&amp;$D$7,'CAL data'!$A:$AC,'CAL data'!G$3,FALSE))),"",VLOOKUP($D$6&amp;$E9&amp;$D$7,'CAL data'!$A:$AC,'CAL data'!G$3,FALSE))</f>
        <v>0.18228027362271929</v>
      </c>
      <c r="Q9" s="290"/>
      <c r="R9" s="290">
        <f>IF(OR(ISERROR(VLOOKUP($D$6&amp;$E9&amp;$D$7,'CAL data'!$A:$AC,'CAL data'!H$3,FALSE)),ISBLANK(VLOOKUP($D$6&amp;$E9&amp;$D$7,'CAL data'!$A:$AC,'CAL data'!H$3,FALSE))),"",VLOOKUP($D$6&amp;$E9&amp;$D$7,'CAL data'!$A:$AC,'CAL data'!H$3,FALSE))</f>
        <v>3.2622302021824067E-3</v>
      </c>
      <c r="S9" s="290"/>
      <c r="T9" s="290">
        <f>IF(OR(ISERROR(VLOOKUP($D$6&amp;$E9&amp;$D$7,'CAL data'!$A:$AC,'CAL data'!I$3,FALSE)),ISBLANK(VLOOKUP($D$6&amp;$E9&amp;$D$7,'CAL data'!$A:$AC,'CAL data'!I$3,FALSE))),"",VLOOKUP($D$6&amp;$E9&amp;$D$7,'CAL data'!$A:$AC,'CAL data'!I$3,FALSE))</f>
        <v>2.7728956718550458E-2</v>
      </c>
      <c r="U9" s="369"/>
      <c r="V9" s="366">
        <f>SUM(F11,H11,J11,L11,N11,P11,R11,T11)</f>
        <v>0.99999999999999989</v>
      </c>
      <c r="W9" s="367">
        <f>IF(ISERROR(VLOOKUP($D$6&amp;$E9&amp;$D$7,'CAL data'!$A:$AC,'CAL data'!K$3,FALSE)),0,VLOOKUP($D$6&amp;$E9&amp;$D$7,'CAL data'!$A:$AC,'CAL data'!K$3,FALSE))</f>
        <v>79087</v>
      </c>
    </row>
    <row r="10" spans="2:23" ht="15" customHeight="1" x14ac:dyDescent="0.25">
      <c r="D10" s="363"/>
      <c r="E10" s="13" t="s">
        <v>27</v>
      </c>
      <c r="F10" s="14" t="str">
        <f>IF(F9="","",VLOOKUP($D$6&amp;$E9&amp;$D$7,'CAL data'!$A:$AC,'CAL data'!M$3,FALSE))</f>
        <v/>
      </c>
      <c r="G10" s="15" t="str">
        <f>IF(F9="","",VLOOKUP($D$6&amp;$E9&amp;$D$7,'CAL data'!$A:$AC,'CAL data'!N$3,FALSE))</f>
        <v/>
      </c>
      <c r="H10" s="15">
        <f>IF(H9="","",VLOOKUP($D$6&amp;$E9&amp;$D$7,'CAL data'!$A:$AC,'CAL data'!O$3,FALSE))</f>
        <v>0.34599999999999997</v>
      </c>
      <c r="I10" s="15">
        <f>IF(H9="","",VLOOKUP($D$6&amp;$E9&amp;$D$7,'CAL data'!$A:$AC,'CAL data'!P$3,FALSE))</f>
        <v>0.35199999999999998</v>
      </c>
      <c r="J10" s="15">
        <f>IF(J9="","",VLOOKUP($D$6&amp;$E9&amp;$D$7,'CAL data'!$A:$AC,'CAL data'!Q$3,FALSE))</f>
        <v>0.27600000000000002</v>
      </c>
      <c r="K10" s="15">
        <f>IF(J9="","",VLOOKUP($D$6&amp;$E9&amp;$D$7,'CAL data'!$A:$AC,'CAL data'!R$3,FALSE))</f>
        <v>0.28199999999999997</v>
      </c>
      <c r="L10" s="15">
        <f>IF(L9="","",VLOOKUP($D$6&amp;$E9&amp;$D$7,'CAL data'!$A:$AC,'CAL data'!S$3,FALSE))</f>
        <v>0.125</v>
      </c>
      <c r="M10" s="15">
        <f>IF(L9="","",VLOOKUP($D$6&amp;$E9&amp;$D$7,'CAL data'!$A:$AC,'CAL data'!T$3,FALSE))</f>
        <v>0.13</v>
      </c>
      <c r="N10" s="15">
        <f>IF(N9="","",VLOOKUP($D$6&amp;$E9&amp;$D$7,'CAL data'!$A:$AC,'CAL data'!U$3,FALSE))</f>
        <v>0.03</v>
      </c>
      <c r="O10" s="15">
        <f>IF(N9="","",VLOOKUP($D$6&amp;$E9&amp;$D$7,'CAL data'!$A:$AC,'CAL data'!V$3,FALSE))</f>
        <v>3.3000000000000002E-2</v>
      </c>
      <c r="P10" s="15">
        <f>IF(P9="","",VLOOKUP($D$6&amp;$E9&amp;$D$7,'CAL data'!$A:$AC,'CAL data'!W$3,FALSE))</f>
        <v>0.18</v>
      </c>
      <c r="Q10" s="15">
        <f>IF(P9="","",VLOOKUP($D$6&amp;$E9&amp;$D$7,'CAL data'!$A:$AC,'CAL data'!X$3,FALSE))</f>
        <v>0.185</v>
      </c>
      <c r="R10" s="15">
        <f>IF(R9="","",VLOOKUP($D$6&amp;$E9&amp;$D$7,'CAL data'!$A:$AC,'CAL data'!Y$3,FALSE))</f>
        <v>3.0000000000000001E-3</v>
      </c>
      <c r="S10" s="15">
        <f>IF(R9="","",VLOOKUP($D$6&amp;$E9&amp;$D$7,'CAL data'!$A:$AC,'CAL data'!Z$3,FALSE))</f>
        <v>4.0000000000000001E-3</v>
      </c>
      <c r="T10" s="15">
        <f>IF(T9="","",VLOOKUP($D$6&amp;$E9&amp;$D$7,'CAL data'!$A:$AC,'CAL data'!AA$3,FALSE))</f>
        <v>2.7E-2</v>
      </c>
      <c r="U10" s="16">
        <f>IF(T9="","",VLOOKUP($D$6&amp;$E9&amp;$D$7,'CAL data'!$A:$AC,'CAL data'!AB$3,FALSE))</f>
        <v>2.9000000000000001E-2</v>
      </c>
      <c r="V10" s="366"/>
      <c r="W10" s="367"/>
    </row>
    <row r="11" spans="2:23" s="34" customFormat="1" ht="18.75" customHeight="1" x14ac:dyDescent="0.2">
      <c r="D11" s="363"/>
      <c r="E11" s="70" t="s">
        <v>369</v>
      </c>
      <c r="F11" s="306" t="str">
        <f>IF(OR(ISERROR(VLOOKUP($D$6&amp;$E11&amp;$D$7,'CAL data'!$A:$AC,'CAL data'!B$3,FALSE)),ISBLANK(VLOOKUP($D$6&amp;$E11&amp;$D$7,'CAL data'!$A:$AC,'CAL data'!B$3,FALSE))),"",VLOOKUP($D$6&amp;$E11&amp;$D$7,'CAL data'!$A:$AC,'CAL data'!B$3,FALSE))</f>
        <v/>
      </c>
      <c r="G11" s="302"/>
      <c r="H11" s="302">
        <f>IF(OR(ISERROR(VLOOKUP($D$6&amp;$E11&amp;$D$7,'CAL data'!$A:$AC,'CAL data'!C$3,FALSE)),ISBLANK(VLOOKUP($D$6&amp;$E11&amp;$D$7,'CAL data'!$A:$AC,'CAL data'!C$3,FALSE))),"",VLOOKUP($D$6&amp;$E11&amp;$D$7,'CAL data'!$A:$AC,'CAL data'!C$3,FALSE))</f>
        <v>0.21477908776944146</v>
      </c>
      <c r="I11" s="302"/>
      <c r="J11" s="302">
        <f>IF(OR(ISERROR(VLOOKUP($D$6&amp;$E11&amp;$D$7,'CAL data'!$A:$AC,'CAL data'!D$3,FALSE)),ISBLANK(VLOOKUP($D$6&amp;$E11&amp;$D$7,'CAL data'!$A:$AC,'CAL data'!D$3,FALSE))),"",VLOOKUP($D$6&amp;$E11&amp;$D$7,'CAL data'!$A:$AC,'CAL data'!D$3,FALSE))</f>
        <v>0.49154459926164107</v>
      </c>
      <c r="K11" s="302"/>
      <c r="L11" s="302">
        <f>IF(OR(ISERROR(VLOOKUP($D$6&amp;$E11&amp;$D$7,'CAL data'!$A:$AC,'CAL data'!E$3,FALSE)),ISBLANK(VLOOKUP($D$6&amp;$E11&amp;$D$7,'CAL data'!$A:$AC,'CAL data'!E$3,FALSE))),"",VLOOKUP($D$6&amp;$E11&amp;$D$7,'CAL data'!$A:$AC,'CAL data'!E$3,FALSE))</f>
        <v>0.16318327974276528</v>
      </c>
      <c r="M11" s="302"/>
      <c r="N11" s="302">
        <f>IF(OR(ISERROR(VLOOKUP($D$6&amp;$E11&amp;$D$7,'CAL data'!$A:$AC,'CAL data'!F$3,FALSE)),ISBLANK(VLOOKUP($D$6&amp;$E11&amp;$D$7,'CAL data'!$A:$AC,'CAL data'!F$3,FALSE))),"",VLOOKUP($D$6&amp;$E11&amp;$D$7,'CAL data'!$A:$AC,'CAL data'!F$3,FALSE))</f>
        <v>3.6024770751458851E-2</v>
      </c>
      <c r="O11" s="302"/>
      <c r="P11" s="302">
        <f>IF(OR(ISERROR(VLOOKUP($D$6&amp;$E11&amp;$D$7,'CAL data'!$A:$AC,'CAL data'!G$3,FALSE)),ISBLANK(VLOOKUP($D$6&amp;$E11&amp;$D$7,'CAL data'!$A:$AC,'CAL data'!G$3,FALSE))),"",VLOOKUP($D$6&amp;$E11&amp;$D$7,'CAL data'!$A:$AC,'CAL data'!G$3,FALSE))</f>
        <v>6.5291175419792777E-2</v>
      </c>
      <c r="Q11" s="302"/>
      <c r="R11" s="302">
        <f>IF(OR(ISERROR(VLOOKUP($D$6&amp;$E11&amp;$D$7,'CAL data'!$A:$AC,'CAL data'!H$3,FALSE)),ISBLANK(VLOOKUP($D$6&amp;$E11&amp;$D$7,'CAL data'!$A:$AC,'CAL data'!H$3,FALSE))),"",VLOOKUP($D$6&amp;$E11&amp;$D$7,'CAL data'!$A:$AC,'CAL data'!H$3,FALSE))</f>
        <v>5.9545075622246041E-5</v>
      </c>
      <c r="S11" s="302"/>
      <c r="T11" s="302">
        <f>IF(OR(ISERROR(VLOOKUP($D$6&amp;$E11&amp;$D$7,'CAL data'!$A:$AC,'CAL data'!I$3,FALSE)),ISBLANK(VLOOKUP($D$6&amp;$E11&amp;$D$7,'CAL data'!$A:$AC,'CAL data'!I$3,FALSE))),"",VLOOKUP($D$6&amp;$E11&amp;$D$7,'CAL data'!$A:$AC,'CAL data'!I$3,FALSE))</f>
        <v>2.9117541979278315E-2</v>
      </c>
      <c r="U11" s="359"/>
      <c r="V11" s="340">
        <f>SUM(F11,H11,J11,L11,N11,P11,R11,T11)</f>
        <v>0.99999999999999989</v>
      </c>
      <c r="W11" s="360">
        <f>IF(ISERROR(VLOOKUP($D$6&amp;$E11&amp;$D$7,'CAL data'!$A:$AC,'CAL data'!K$3,FALSE)),0,VLOOKUP($D$6&amp;$E11&amp;$D$7,'CAL data'!$A:$AC,'CAL data'!K$3,FALSE))</f>
        <v>33588</v>
      </c>
    </row>
    <row r="12" spans="2:23" ht="15" customHeight="1" x14ac:dyDescent="0.25">
      <c r="D12" s="363"/>
      <c r="E12" s="17" t="s">
        <v>27</v>
      </c>
      <c r="F12" s="14" t="str">
        <f>IF(F11="","",VLOOKUP($D$6&amp;$E11&amp;$D$7,'CAL data'!$A:$AC,'CAL data'!M$3,FALSE))</f>
        <v/>
      </c>
      <c r="G12" s="15" t="str">
        <f>IF(F11="","",VLOOKUP($D$6&amp;$E11&amp;$D$7,'CAL data'!$A:$AC,'CAL data'!N$3,FALSE))</f>
        <v/>
      </c>
      <c r="H12" s="15">
        <f>IF(H11="","",VLOOKUP($D$6&amp;$E11&amp;$D$7,'CAL data'!$A:$AC,'CAL data'!O$3,FALSE))</f>
        <v>0.21</v>
      </c>
      <c r="I12" s="15">
        <f>IF(H11="","",VLOOKUP($D$6&amp;$E11&amp;$D$7,'CAL data'!$A:$AC,'CAL data'!P$3,FALSE))</f>
        <v>0.219</v>
      </c>
      <c r="J12" s="15">
        <f>IF(J11="","",VLOOKUP($D$6&amp;$E11&amp;$D$7,'CAL data'!$A:$AC,'CAL data'!Q$3,FALSE))</f>
        <v>0.48599999999999999</v>
      </c>
      <c r="K12" s="15">
        <f>IF(J11="","",VLOOKUP($D$6&amp;$E11&amp;$D$7,'CAL data'!$A:$AC,'CAL data'!R$3,FALSE))</f>
        <v>0.497</v>
      </c>
      <c r="L12" s="15">
        <f>IF(L11="","",VLOOKUP($D$6&amp;$E11&amp;$D$7,'CAL data'!$A:$AC,'CAL data'!S$3,FALSE))</f>
        <v>0.159</v>
      </c>
      <c r="M12" s="15">
        <f>IF(L11="","",VLOOKUP($D$6&amp;$E11&amp;$D$7,'CAL data'!$A:$AC,'CAL data'!T$3,FALSE))</f>
        <v>0.16700000000000001</v>
      </c>
      <c r="N12" s="15">
        <f>IF(N11="","",VLOOKUP($D$6&amp;$E11&amp;$D$7,'CAL data'!$A:$AC,'CAL data'!U$3,FALSE))</f>
        <v>3.4000000000000002E-2</v>
      </c>
      <c r="O12" s="15">
        <f>IF(N11="","",VLOOKUP($D$6&amp;$E11&amp;$D$7,'CAL data'!$A:$AC,'CAL data'!V$3,FALSE))</f>
        <v>3.7999999999999999E-2</v>
      </c>
      <c r="P12" s="15">
        <f>IF(P11="","",VLOOKUP($D$6&amp;$E11&amp;$D$7,'CAL data'!$A:$AC,'CAL data'!W$3,FALSE))</f>
        <v>6.3E-2</v>
      </c>
      <c r="Q12" s="15">
        <f>IF(P11="","",VLOOKUP($D$6&amp;$E11&amp;$D$7,'CAL data'!$A:$AC,'CAL data'!X$3,FALSE))</f>
        <v>6.8000000000000005E-2</v>
      </c>
      <c r="R12" s="15">
        <f>IF(R11="","",VLOOKUP($D$6&amp;$E11&amp;$D$7,'CAL data'!$A:$AC,'CAL data'!Y$3,FALSE))</f>
        <v>0</v>
      </c>
      <c r="S12" s="15">
        <f>IF(R11="","",VLOOKUP($D$6&amp;$E11&amp;$D$7,'CAL data'!$A:$AC,'CAL data'!Z$3,FALSE))</f>
        <v>0</v>
      </c>
      <c r="T12" s="15">
        <f>IF(T11="","",VLOOKUP($D$6&amp;$E11&amp;$D$7,'CAL data'!$A:$AC,'CAL data'!AA$3,FALSE))</f>
        <v>2.7E-2</v>
      </c>
      <c r="U12" s="16">
        <f>IF(T11="","",VLOOKUP($D$6&amp;$E11&amp;$D$7,'CAL data'!$A:$AC,'CAL data'!AB$3,FALSE))</f>
        <v>3.1E-2</v>
      </c>
      <c r="V12" s="346"/>
      <c r="W12" s="368"/>
    </row>
    <row r="13" spans="2:23" s="34" customFormat="1" ht="18.75" customHeight="1" x14ac:dyDescent="0.2">
      <c r="D13" s="363"/>
      <c r="E13" s="71" t="s">
        <v>335</v>
      </c>
      <c r="F13" s="306" t="str">
        <f>IF(OR(ISERROR(VLOOKUP($D$6&amp;$E13&amp;$D$7,'CAL data'!$A:$AC,'CAL data'!B$3,FALSE)),ISBLANK(VLOOKUP($D$6&amp;$E13&amp;$D$7,'CAL data'!$A:$AC,'CAL data'!B$3,FALSE))),"",VLOOKUP($D$6&amp;$E13&amp;$D$7,'CAL data'!$A:$AC,'CAL data'!B$3,FALSE))</f>
        <v/>
      </c>
      <c r="G13" s="302"/>
      <c r="H13" s="302">
        <f>IF(OR(ISERROR(VLOOKUP($D$6&amp;$E13&amp;$D$7,'CAL data'!$A:$AC,'CAL data'!C$3,FALSE)),ISBLANK(VLOOKUP($D$6&amp;$E13&amp;$D$7,'CAL data'!$A:$AC,'CAL data'!C$3,FALSE))),"",VLOOKUP($D$6&amp;$E13&amp;$D$7,'CAL data'!$A:$AC,'CAL data'!C$3,FALSE))</f>
        <v>1.1083626676814765E-2</v>
      </c>
      <c r="I13" s="302"/>
      <c r="J13" s="302">
        <f>IF(OR(ISERROR(VLOOKUP($D$6&amp;$E13&amp;$D$7,'CAL data'!$A:$AC,'CAL data'!D$3,FALSE)),ISBLANK(VLOOKUP($D$6&amp;$E13&amp;$D$7,'CAL data'!$A:$AC,'CAL data'!D$3,FALSE))),"",VLOOKUP($D$6&amp;$E13&amp;$D$7,'CAL data'!$A:$AC,'CAL data'!D$3,FALSE))</f>
        <v>0.17736181143563887</v>
      </c>
      <c r="K13" s="302"/>
      <c r="L13" s="302">
        <f>IF(OR(ISERROR(VLOOKUP($D$6&amp;$E13&amp;$D$7,'CAL data'!$A:$AC,'CAL data'!E$3,FALSE)),ISBLANK(VLOOKUP($D$6&amp;$E13&amp;$D$7,'CAL data'!$A:$AC,'CAL data'!E$3,FALSE))),"",VLOOKUP($D$6&amp;$E13&amp;$D$7,'CAL data'!$A:$AC,'CAL data'!E$3,FALSE))</f>
        <v>0.14565693083436401</v>
      </c>
      <c r="M13" s="302"/>
      <c r="N13" s="302">
        <f>IF(OR(ISERROR(VLOOKUP($D$6&amp;$E13&amp;$D$7,'CAL data'!$A:$AC,'CAL data'!F$3,FALSE)),ISBLANK(VLOOKUP($D$6&amp;$E13&amp;$D$7,'CAL data'!$A:$AC,'CAL data'!F$3,FALSE))),"",VLOOKUP($D$6&amp;$E13&amp;$D$7,'CAL data'!$A:$AC,'CAL data'!F$3,FALSE))</f>
        <v>3.8269432023594327E-2</v>
      </c>
      <c r="O13" s="302"/>
      <c r="P13" s="302">
        <f>IF(OR(ISERROR(VLOOKUP($D$6&amp;$E13&amp;$D$7,'CAL data'!$A:$AC,'CAL data'!G$3,FALSE)),ISBLANK(VLOOKUP($D$6&amp;$E13&amp;$D$7,'CAL data'!$A:$AC,'CAL data'!G$3,FALSE))),"",VLOOKUP($D$6&amp;$E13&amp;$D$7,'CAL data'!$A:$AC,'CAL data'!G$3,FALSE))</f>
        <v>0.59544762629626102</v>
      </c>
      <c r="Q13" s="302"/>
      <c r="R13" s="302">
        <f>IF(OR(ISERROR(VLOOKUP($D$6&amp;$E13&amp;$D$7,'CAL data'!$A:$AC,'CAL data'!H$3,FALSE)),ISBLANK(VLOOKUP($D$6&amp;$E13&amp;$D$7,'CAL data'!$A:$AC,'CAL data'!H$3,FALSE))),"",VLOOKUP($D$6&amp;$E13&amp;$D$7,'CAL data'!$A:$AC,'CAL data'!H$3,FALSE))</f>
        <v>4.4715060412900774E-3</v>
      </c>
      <c r="S13" s="302"/>
      <c r="T13" s="302">
        <f>IF(OR(ISERROR(VLOOKUP($D$6&amp;$E13&amp;$D$7,'CAL data'!$A:$AC,'CAL data'!I$3,FALSE)),ISBLANK(VLOOKUP($D$6&amp;$E13&amp;$D$7,'CAL data'!$A:$AC,'CAL data'!I$3,FALSE))),"",VLOOKUP($D$6&amp;$E13&amp;$D$7,'CAL data'!$A:$AC,'CAL data'!I$3,FALSE))</f>
        <v>2.7709066692036915E-2</v>
      </c>
      <c r="U13" s="359"/>
      <c r="V13" s="366">
        <f>SUM(F11,H11,J11,L11,N11,P11,R11,T11)</f>
        <v>0.99999999999999989</v>
      </c>
      <c r="W13" s="367">
        <f>IF(ISERROR(VLOOKUP($D$6&amp;$E13&amp;$D$7,'CAL data'!$A:$AC,'CAL data'!K$3,FALSE)),0,VLOOKUP($D$6&amp;$E13&amp;$D$7,'CAL data'!$A:$AC,'CAL data'!K$3,FALSE))</f>
        <v>42044</v>
      </c>
    </row>
    <row r="14" spans="2:23" ht="15" customHeight="1" x14ac:dyDescent="0.25">
      <c r="D14" s="363"/>
      <c r="E14" s="13" t="s">
        <v>27</v>
      </c>
      <c r="F14" s="14" t="str">
        <f>IF(F13="","",VLOOKUP($D$6&amp;$E13&amp;$D$7,'CAL data'!$A:$AC,'CAL data'!M$3,FALSE))</f>
        <v/>
      </c>
      <c r="G14" s="15" t="str">
        <f>IF(F13="","",VLOOKUP($D$6&amp;$E13&amp;$D$7,'CAL data'!$A:$AC,'CAL data'!N$3,FALSE))</f>
        <v/>
      </c>
      <c r="H14" s="15">
        <f>IF(H13="","",VLOOKUP($D$6&amp;$E13&amp;$D$7,'CAL data'!$A:$AC,'CAL data'!O$3,FALSE))</f>
        <v>0.01</v>
      </c>
      <c r="I14" s="15">
        <f>IF(H13="","",VLOOKUP($D$6&amp;$E13&amp;$D$7,'CAL data'!$A:$AC,'CAL data'!P$3,FALSE))</f>
        <v>1.2E-2</v>
      </c>
      <c r="J14" s="15">
        <f>IF(J13="","",VLOOKUP($D$6&amp;$E13&amp;$D$7,'CAL data'!$A:$AC,'CAL data'!Q$3,FALSE))</f>
        <v>0.17399999999999999</v>
      </c>
      <c r="K14" s="15">
        <f>IF(J13="","",VLOOKUP($D$6&amp;$E13&amp;$D$7,'CAL data'!$A:$AC,'CAL data'!R$3,FALSE))</f>
        <v>0.18099999999999999</v>
      </c>
      <c r="L14" s="15">
        <f>IF(L13="","",VLOOKUP($D$6&amp;$E13&amp;$D$7,'CAL data'!$A:$AC,'CAL data'!S$3,FALSE))</f>
        <v>0.14199999999999999</v>
      </c>
      <c r="M14" s="15">
        <f>IF(L13="","",VLOOKUP($D$6&amp;$E13&amp;$D$7,'CAL data'!$A:$AC,'CAL data'!T$3,FALSE))</f>
        <v>0.14899999999999999</v>
      </c>
      <c r="N14" s="15">
        <f>IF(N13="","",VLOOKUP($D$6&amp;$E13&amp;$D$7,'CAL data'!$A:$AC,'CAL data'!U$3,FALSE))</f>
        <v>3.5999999999999997E-2</v>
      </c>
      <c r="O14" s="15">
        <f>IF(N13="","",VLOOKUP($D$6&amp;$E13&amp;$D$7,'CAL data'!$A:$AC,'CAL data'!V$3,FALSE))</f>
        <v>0.04</v>
      </c>
      <c r="P14" s="15">
        <f>IF(P13="","",VLOOKUP($D$6&amp;$E13&amp;$D$7,'CAL data'!$A:$AC,'CAL data'!W$3,FALSE))</f>
        <v>0.59099999999999997</v>
      </c>
      <c r="Q14" s="15">
        <f>IF(P13="","",VLOOKUP($D$6&amp;$E13&amp;$D$7,'CAL data'!$A:$AC,'CAL data'!X$3,FALSE))</f>
        <v>0.6</v>
      </c>
      <c r="R14" s="15">
        <f>IF(R13="","",VLOOKUP($D$6&amp;$E13&amp;$D$7,'CAL data'!$A:$AC,'CAL data'!Y$3,FALSE))</f>
        <v>4.0000000000000001E-3</v>
      </c>
      <c r="S14" s="15">
        <f>IF(R13="","",VLOOKUP($D$6&amp;$E13&amp;$D$7,'CAL data'!$A:$AC,'CAL data'!Z$3,FALSE))</f>
        <v>5.0000000000000001E-3</v>
      </c>
      <c r="T14" s="15">
        <f>IF(T13="","",VLOOKUP($D$6&amp;$E13&amp;$D$7,'CAL data'!$A:$AC,'CAL data'!AA$3,FALSE))</f>
        <v>2.5999999999999999E-2</v>
      </c>
      <c r="U14" s="16">
        <f>IF(T13="","",VLOOKUP($D$6&amp;$E13&amp;$D$7,'CAL data'!$A:$AC,'CAL data'!AB$3,FALSE))</f>
        <v>2.9000000000000001E-2</v>
      </c>
      <c r="V14" s="366"/>
      <c r="W14" s="367"/>
    </row>
    <row r="15" spans="2:23" s="34" customFormat="1" ht="18.75" customHeight="1" x14ac:dyDescent="0.2">
      <c r="D15" s="363"/>
      <c r="E15" s="70" t="s">
        <v>339</v>
      </c>
      <c r="F15" s="306" t="str">
        <f>IF(OR(ISERROR(VLOOKUP($D$6&amp;$E15&amp;$D$7,'CAL data'!$A:$AC,'CAL data'!B$3,FALSE)),ISBLANK(VLOOKUP($D$6&amp;$E15&amp;$D$7,'CAL data'!$A:$AC,'CAL data'!B$3,FALSE))),"",VLOOKUP($D$6&amp;$E15&amp;$D$7,'CAL data'!$A:$AC,'CAL data'!B$3,FALSE))</f>
        <v/>
      </c>
      <c r="G15" s="302"/>
      <c r="H15" s="302">
        <f>IF(OR(ISERROR(VLOOKUP($D$6&amp;$E15&amp;$D$7,'CAL data'!$A:$AC,'CAL data'!C$3,FALSE)),ISBLANK(VLOOKUP($D$6&amp;$E15&amp;$D$7,'CAL data'!$A:$AC,'CAL data'!C$3,FALSE))),"",VLOOKUP($D$6&amp;$E15&amp;$D$7,'CAL data'!$A:$AC,'CAL data'!C$3,FALSE))</f>
        <v>5.2943546066639815E-3</v>
      </c>
      <c r="I15" s="302"/>
      <c r="J15" s="302">
        <f>IF(OR(ISERROR(VLOOKUP($D$6&amp;$E15&amp;$D$7,'CAL data'!$A:$AC,'CAL data'!D$3,FALSE)),ISBLANK(VLOOKUP($D$6&amp;$E15&amp;$D$7,'CAL data'!$A:$AC,'CAL data'!D$3,FALSE))),"",VLOOKUP($D$6&amp;$E15&amp;$D$7,'CAL data'!$A:$AC,'CAL data'!D$3,FALSE))</f>
        <v>0.30925936582839386</v>
      </c>
      <c r="K15" s="302"/>
      <c r="L15" s="302">
        <f>IF(OR(ISERROR(VLOOKUP($D$6&amp;$E15&amp;$D$7,'CAL data'!$A:$AC,'CAL data'!E$3,FALSE)),ISBLANK(VLOOKUP($D$6&amp;$E15&amp;$D$7,'CAL data'!$A:$AC,'CAL data'!E$3,FALSE))),"",VLOOKUP($D$6&amp;$E15&amp;$D$7,'CAL data'!$A:$AC,'CAL data'!E$3,FALSE))</f>
        <v>0.18927317718823733</v>
      </c>
      <c r="M15" s="302"/>
      <c r="N15" s="302">
        <f>IF(OR(ISERROR(VLOOKUP($D$6&amp;$E15&amp;$D$7,'CAL data'!$A:$AC,'CAL data'!F$3,FALSE)),ISBLANK(VLOOKUP($D$6&amp;$E15&amp;$D$7,'CAL data'!$A:$AC,'CAL data'!F$3,FALSE))),"",VLOOKUP($D$6&amp;$E15&amp;$D$7,'CAL data'!$A:$AC,'CAL data'!F$3,FALSE))</f>
        <v>3.3722736951142314E-2</v>
      </c>
      <c r="O15" s="302"/>
      <c r="P15" s="302">
        <f>IF(OR(ISERROR(VLOOKUP($D$6&amp;$E15&amp;$D$7,'CAL data'!$A:$AC,'CAL data'!G$3,FALSE)),ISBLANK(VLOOKUP($D$6&amp;$E15&amp;$D$7,'CAL data'!$A:$AC,'CAL data'!G$3,FALSE))),"",VLOOKUP($D$6&amp;$E15&amp;$D$7,'CAL data'!$A:$AC,'CAL data'!G$3,FALSE))</f>
        <v>0.42498705185014674</v>
      </c>
      <c r="Q15" s="302"/>
      <c r="R15" s="302">
        <f>IF(OR(ISERROR(VLOOKUP($D$6&amp;$E15&amp;$D$7,'CAL data'!$A:$AC,'CAL data'!H$3,FALSE)),ISBLANK(VLOOKUP($D$6&amp;$E15&amp;$D$7,'CAL data'!$A:$AC,'CAL data'!H$3,FALSE))),"",VLOOKUP($D$6&amp;$E15&amp;$D$7,'CAL data'!$A:$AC,'CAL data'!H$3,FALSE))</f>
        <v>6.7330379236922372E-3</v>
      </c>
      <c r="S15" s="302"/>
      <c r="T15" s="302">
        <f>IF(OR(ISERROR(VLOOKUP($D$6&amp;$E15&amp;$D$7,'CAL data'!$A:$AC,'CAL data'!I$3,FALSE)),ISBLANK(VLOOKUP($D$6&amp;$E15&amp;$D$7,'CAL data'!$A:$AC,'CAL data'!I$3,FALSE))),"",VLOOKUP($D$6&amp;$E15&amp;$D$7,'CAL data'!$A:$AC,'CAL data'!I$3,FALSE))</f>
        <v>3.0730275651723541E-2</v>
      </c>
      <c r="U15" s="359"/>
      <c r="V15" s="340">
        <f>SUM(F11,H11,J11,L11,N11,P11,R11,T11)</f>
        <v>0.99999999999999989</v>
      </c>
      <c r="W15" s="360">
        <f>IF(ISERROR(VLOOKUP($D$6&amp;$E15&amp;$D$7,'CAL data'!$A:$AC,'CAL data'!K$3,FALSE)),0,VLOOKUP($D$6&amp;$E15&amp;$D$7,'CAL data'!$A:$AC,'CAL data'!K$3,FALSE))</f>
        <v>17377</v>
      </c>
    </row>
    <row r="16" spans="2:23" ht="15" customHeight="1" x14ac:dyDescent="0.25">
      <c r="D16" s="363"/>
      <c r="E16" s="17" t="s">
        <v>27</v>
      </c>
      <c r="F16" s="14" t="str">
        <f>IF(F15="","",VLOOKUP($D$6&amp;$E15&amp;$D$7,'CAL data'!$A:$AC,'CAL data'!M$3,FALSE))</f>
        <v/>
      </c>
      <c r="G16" s="15" t="str">
        <f>IF(F15="","",VLOOKUP($D$6&amp;$E15&amp;$D$7,'CAL data'!$A:$AC,'CAL data'!N$3,FALSE))</f>
        <v/>
      </c>
      <c r="H16" s="15">
        <f>IF(H15="","",VLOOKUP($D$6&amp;$E15&amp;$D$7,'CAL data'!$A:$AC,'CAL data'!O$3,FALSE))</f>
        <v>4.0000000000000001E-3</v>
      </c>
      <c r="I16" s="15">
        <f>IF(H15="","",VLOOKUP($D$6&amp;$E15&amp;$D$7,'CAL data'!$A:$AC,'CAL data'!P$3,FALSE))</f>
        <v>6.0000000000000001E-3</v>
      </c>
      <c r="J16" s="15">
        <f>IF(J15="","",VLOOKUP($D$6&amp;$E15&amp;$D$7,'CAL data'!$A:$AC,'CAL data'!Q$3,FALSE))</f>
        <v>0.30199999999999999</v>
      </c>
      <c r="K16" s="15">
        <f>IF(J15="","",VLOOKUP($D$6&amp;$E15&amp;$D$7,'CAL data'!$A:$AC,'CAL data'!R$3,FALSE))</f>
        <v>0.316</v>
      </c>
      <c r="L16" s="15">
        <f>IF(L15="","",VLOOKUP($D$6&amp;$E15&amp;$D$7,'CAL data'!$A:$AC,'CAL data'!S$3,FALSE))</f>
        <v>0.184</v>
      </c>
      <c r="M16" s="15">
        <f>IF(L15="","",VLOOKUP($D$6&amp;$E15&amp;$D$7,'CAL data'!$A:$AC,'CAL data'!T$3,FALSE))</f>
        <v>0.19500000000000001</v>
      </c>
      <c r="N16" s="15">
        <f>IF(N15="","",VLOOKUP($D$6&amp;$E15&amp;$D$7,'CAL data'!$A:$AC,'CAL data'!U$3,FALSE))</f>
        <v>3.1E-2</v>
      </c>
      <c r="O16" s="15">
        <f>IF(N15="","",VLOOKUP($D$6&amp;$E15&amp;$D$7,'CAL data'!$A:$AC,'CAL data'!V$3,FALSE))</f>
        <v>3.6999999999999998E-2</v>
      </c>
      <c r="P16" s="15">
        <f>IF(P15="","",VLOOKUP($D$6&amp;$E15&amp;$D$7,'CAL data'!$A:$AC,'CAL data'!W$3,FALSE))</f>
        <v>0.41799999999999998</v>
      </c>
      <c r="Q16" s="15">
        <f>IF(P15="","",VLOOKUP($D$6&amp;$E15&amp;$D$7,'CAL data'!$A:$AC,'CAL data'!X$3,FALSE))</f>
        <v>0.432</v>
      </c>
      <c r="R16" s="15">
        <f>IF(R15="","",VLOOKUP($D$6&amp;$E15&amp;$D$7,'CAL data'!$A:$AC,'CAL data'!Y$3,FALSE))</f>
        <v>6.0000000000000001E-3</v>
      </c>
      <c r="S16" s="15">
        <f>IF(R15="","",VLOOKUP($D$6&amp;$E15&amp;$D$7,'CAL data'!$A:$AC,'CAL data'!Z$3,FALSE))</f>
        <v>8.0000000000000002E-3</v>
      </c>
      <c r="T16" s="15">
        <f>IF(T15="","",VLOOKUP($D$6&amp;$E15&amp;$D$7,'CAL data'!$A:$AC,'CAL data'!AA$3,FALSE))</f>
        <v>2.8000000000000001E-2</v>
      </c>
      <c r="U16" s="16">
        <f>IF(T15="","",VLOOKUP($D$6&amp;$E15&amp;$D$7,'CAL data'!$A:$AC,'CAL data'!AB$3,FALSE))</f>
        <v>3.3000000000000002E-2</v>
      </c>
      <c r="V16" s="346"/>
      <c r="W16" s="368"/>
    </row>
    <row r="17" spans="4:23" s="34" customFormat="1" ht="18.75" customHeight="1" x14ac:dyDescent="0.2">
      <c r="D17" s="363"/>
      <c r="E17" s="71" t="s">
        <v>343</v>
      </c>
      <c r="F17" s="306" t="str">
        <f>IF(OR(ISERROR(VLOOKUP($D$6&amp;$E17&amp;$D$7,'CAL data'!$A:$AC,'CAL data'!B$3,FALSE)),ISBLANK(VLOOKUP($D$6&amp;$E17&amp;$D$7,'CAL data'!$A:$AC,'CAL data'!B$3,FALSE))),"",VLOOKUP($D$6&amp;$E17&amp;$D$7,'CAL data'!$A:$AC,'CAL data'!B$3,FALSE))</f>
        <v/>
      </c>
      <c r="G17" s="302"/>
      <c r="H17" s="302">
        <f>IF(OR(ISERROR(VLOOKUP($D$6&amp;$E17&amp;$D$7,'CAL data'!$A:$AC,'CAL data'!C$3,FALSE)),ISBLANK(VLOOKUP($D$6&amp;$E17&amp;$D$7,'CAL data'!$A:$AC,'CAL data'!C$3,FALSE))),"",VLOOKUP($D$6&amp;$E17&amp;$D$7,'CAL data'!$A:$AC,'CAL data'!C$3,FALSE))</f>
        <v>4.1276627109899022E-3</v>
      </c>
      <c r="I17" s="302"/>
      <c r="J17" s="302">
        <f>IF(OR(ISERROR(VLOOKUP($D$6&amp;$E17&amp;$D$7,'CAL data'!$A:$AC,'CAL data'!D$3,FALSE)),ISBLANK(VLOOKUP($D$6&amp;$E17&amp;$D$7,'CAL data'!$A:$AC,'CAL data'!D$3,FALSE))),"",VLOOKUP($D$6&amp;$E17&amp;$D$7,'CAL data'!$A:$AC,'CAL data'!D$3,FALSE))</f>
        <v>0.44254440922827448</v>
      </c>
      <c r="K17" s="302"/>
      <c r="L17" s="302">
        <f>IF(OR(ISERROR(VLOOKUP($D$6&amp;$E17&amp;$D$7,'CAL data'!$A:$AC,'CAL data'!E$3,FALSE)),ISBLANK(VLOOKUP($D$6&amp;$E17&amp;$D$7,'CAL data'!$A:$AC,'CAL data'!E$3,FALSE))),"",VLOOKUP($D$6&amp;$E17&amp;$D$7,'CAL data'!$A:$AC,'CAL data'!E$3,FALSE))</f>
        <v>0.28208152133854203</v>
      </c>
      <c r="M17" s="302"/>
      <c r="N17" s="302">
        <f>IF(OR(ISERROR(VLOOKUP($D$6&amp;$E17&amp;$D$7,'CAL data'!$A:$AC,'CAL data'!F$3,FALSE)),ISBLANK(VLOOKUP($D$6&amp;$E17&amp;$D$7,'CAL data'!$A:$AC,'CAL data'!F$3,FALSE))),"",VLOOKUP($D$6&amp;$E17&amp;$D$7,'CAL data'!$A:$AC,'CAL data'!F$3,FALSE))</f>
        <v>3.0736345544335519E-2</v>
      </c>
      <c r="O17" s="302"/>
      <c r="P17" s="302">
        <f>IF(OR(ISERROR(VLOOKUP($D$6&amp;$E17&amp;$D$7,'CAL data'!$A:$AC,'CAL data'!G$3,FALSE)),ISBLANK(VLOOKUP($D$6&amp;$E17&amp;$D$7,'CAL data'!$A:$AC,'CAL data'!G$3,FALSE))),"",VLOOKUP($D$6&amp;$E17&amp;$D$7,'CAL data'!$A:$AC,'CAL data'!G$3,FALSE))</f>
        <v>0.20313997199086017</v>
      </c>
      <c r="Q17" s="302"/>
      <c r="R17" s="302">
        <f>IF(OR(ISERROR(VLOOKUP($D$6&amp;$E17&amp;$D$7,'CAL data'!$A:$AC,'CAL data'!H$3,FALSE)),ISBLANK(VLOOKUP($D$6&amp;$E17&amp;$D$7,'CAL data'!$A:$AC,'CAL data'!H$3,FALSE))),"",VLOOKUP($D$6&amp;$E17&amp;$D$7,'CAL data'!$A:$AC,'CAL data'!H$3,FALSE))</f>
        <v>2.2849561435836956E-3</v>
      </c>
      <c r="S17" s="302"/>
      <c r="T17" s="302">
        <f>IF(OR(ISERROR(VLOOKUP($D$6&amp;$E17&amp;$D$7,'CAL data'!$A:$AC,'CAL data'!I$3,FALSE)),ISBLANK(VLOOKUP($D$6&amp;$E17&amp;$D$7,'CAL data'!$A:$AC,'CAL data'!I$3,FALSE))),"",VLOOKUP($D$6&amp;$E17&amp;$D$7,'CAL data'!$A:$AC,'CAL data'!I$3,FALSE))</f>
        <v>3.5085133043414166E-2</v>
      </c>
      <c r="U17" s="359"/>
      <c r="V17" s="366">
        <f>SUM(F11,H11,J11,L11,N11,P11,R11,T11)</f>
        <v>0.99999999999999989</v>
      </c>
      <c r="W17" s="367">
        <f>IF(ISERROR(VLOOKUP($D$6&amp;$E17&amp;$D$7,'CAL data'!$A:$AC,'CAL data'!K$3,FALSE)),0,VLOOKUP($D$6&amp;$E17&amp;$D$7,'CAL data'!$A:$AC,'CAL data'!K$3,FALSE))</f>
        <v>13567</v>
      </c>
    </row>
    <row r="18" spans="4:23" ht="15" customHeight="1" x14ac:dyDescent="0.25">
      <c r="D18" s="363"/>
      <c r="E18" s="13" t="s">
        <v>27</v>
      </c>
      <c r="F18" s="14" t="str">
        <f>IF(F17="","",VLOOKUP($D$6&amp;$E17&amp;$D$7,'CAL data'!$A:$AC,'CAL data'!M$3,FALSE))</f>
        <v/>
      </c>
      <c r="G18" s="15" t="str">
        <f>IF(F17="","",VLOOKUP($D$6&amp;$E17&amp;$D$7,'CAL data'!$A:$AC,'CAL data'!N$3,FALSE))</f>
        <v/>
      </c>
      <c r="H18" s="15">
        <f>IF(H17="","",VLOOKUP($D$6&amp;$E17&amp;$D$7,'CAL data'!$A:$AC,'CAL data'!O$3,FALSE))</f>
        <v>3.0000000000000001E-3</v>
      </c>
      <c r="I18" s="15">
        <f>IF(H17="","",VLOOKUP($D$6&amp;$E17&amp;$D$7,'CAL data'!$A:$AC,'CAL data'!P$3,FALSE))</f>
        <v>5.0000000000000001E-3</v>
      </c>
      <c r="J18" s="15">
        <f>IF(J17="","",VLOOKUP($D$6&amp;$E17&amp;$D$7,'CAL data'!$A:$AC,'CAL data'!Q$3,FALSE))</f>
        <v>0.434</v>
      </c>
      <c r="K18" s="15">
        <f>IF(J17="","",VLOOKUP($D$6&amp;$E17&amp;$D$7,'CAL data'!$A:$AC,'CAL data'!R$3,FALSE))</f>
        <v>0.45100000000000001</v>
      </c>
      <c r="L18" s="15">
        <f>IF(L17="","",VLOOKUP($D$6&amp;$E17&amp;$D$7,'CAL data'!$A:$AC,'CAL data'!S$3,FALSE))</f>
        <v>0.27500000000000002</v>
      </c>
      <c r="M18" s="15">
        <f>IF(L17="","",VLOOKUP($D$6&amp;$E17&amp;$D$7,'CAL data'!$A:$AC,'CAL data'!T$3,FALSE))</f>
        <v>0.28999999999999998</v>
      </c>
      <c r="N18" s="15">
        <f>IF(N17="","",VLOOKUP($D$6&amp;$E17&amp;$D$7,'CAL data'!$A:$AC,'CAL data'!U$3,FALSE))</f>
        <v>2.8000000000000001E-2</v>
      </c>
      <c r="O18" s="15">
        <f>IF(N17="","",VLOOKUP($D$6&amp;$E17&amp;$D$7,'CAL data'!$A:$AC,'CAL data'!V$3,FALSE))</f>
        <v>3.4000000000000002E-2</v>
      </c>
      <c r="P18" s="15">
        <f>IF(P17="","",VLOOKUP($D$6&amp;$E17&amp;$D$7,'CAL data'!$A:$AC,'CAL data'!W$3,FALSE))</f>
        <v>0.19600000000000001</v>
      </c>
      <c r="Q18" s="15">
        <f>IF(P17="","",VLOOKUP($D$6&amp;$E17&amp;$D$7,'CAL data'!$A:$AC,'CAL data'!X$3,FALSE))</f>
        <v>0.21</v>
      </c>
      <c r="R18" s="15">
        <f>IF(R17="","",VLOOKUP($D$6&amp;$E17&amp;$D$7,'CAL data'!$A:$AC,'CAL data'!Y$3,FALSE))</f>
        <v>2E-3</v>
      </c>
      <c r="S18" s="15">
        <f>IF(R17="","",VLOOKUP($D$6&amp;$E17&amp;$D$7,'CAL data'!$A:$AC,'CAL data'!Z$3,FALSE))</f>
        <v>3.0000000000000001E-3</v>
      </c>
      <c r="T18" s="15">
        <f>IF(T17="","",VLOOKUP($D$6&amp;$E17&amp;$D$7,'CAL data'!$A:$AC,'CAL data'!AA$3,FALSE))</f>
        <v>3.2000000000000001E-2</v>
      </c>
      <c r="U18" s="16">
        <f>IF(T17="","",VLOOKUP($D$6&amp;$E17&amp;$D$7,'CAL data'!$A:$AC,'CAL data'!AB$3,FALSE))</f>
        <v>3.7999999999999999E-2</v>
      </c>
      <c r="V18" s="366"/>
      <c r="W18" s="367"/>
    </row>
    <row r="19" spans="4:23" s="34" customFormat="1" ht="18.75" customHeight="1" x14ac:dyDescent="0.2">
      <c r="D19" s="363"/>
      <c r="E19" s="70" t="s">
        <v>93</v>
      </c>
      <c r="F19" s="306">
        <f>IF(OR(ISERROR(VLOOKUP($D$6&amp;$E19&amp;$D$7,'CAL data'!$A:$AC,'CAL data'!B$3,FALSE)),ISBLANK(VLOOKUP($D$6&amp;$E19&amp;$D$7,'CAL data'!$A:$AC,'CAL data'!B$3,FALSE))),"",VLOOKUP($D$6&amp;$E19&amp;$D$7,'CAL data'!$A:$AC,'CAL data'!B$3,FALSE))</f>
        <v>0.29230924892429599</v>
      </c>
      <c r="G19" s="302"/>
      <c r="H19" s="302">
        <f>IF(OR(ISERROR(VLOOKUP($D$6&amp;$E19&amp;$D$7,'CAL data'!$A:$AC,'CAL data'!C$3,FALSE)),ISBLANK(VLOOKUP($D$6&amp;$E19&amp;$D$7,'CAL data'!$A:$AC,'CAL data'!C$3,FALSE))),"",VLOOKUP($D$6&amp;$E19&amp;$D$7,'CAL data'!$A:$AC,'CAL data'!C$3,FALSE))</f>
        <v>0.47928204745878245</v>
      </c>
      <c r="I19" s="302"/>
      <c r="J19" s="302">
        <f>IF(OR(ISERROR(VLOOKUP($D$6&amp;$E19&amp;$D$7,'CAL data'!$A:$AC,'CAL data'!D$3,FALSE)),ISBLANK(VLOOKUP($D$6&amp;$E19&amp;$D$7,'CAL data'!$A:$AC,'CAL data'!D$3,FALSE))),"",VLOOKUP($D$6&amp;$E19&amp;$D$7,'CAL data'!$A:$AC,'CAL data'!D$3,FALSE))</f>
        <v>0.11469827035317173</v>
      </c>
      <c r="K19" s="302"/>
      <c r="L19" s="302">
        <f>IF(OR(ISERROR(VLOOKUP($D$6&amp;$E19&amp;$D$7,'CAL data'!$A:$AC,'CAL data'!E$3,FALSE)),ISBLANK(VLOOKUP($D$6&amp;$E19&amp;$D$7,'CAL data'!$A:$AC,'CAL data'!E$3,FALSE))),"",VLOOKUP($D$6&amp;$E19&amp;$D$7,'CAL data'!$A:$AC,'CAL data'!E$3,FALSE))</f>
        <v>2.9028032207216801E-2</v>
      </c>
      <c r="M19" s="302"/>
      <c r="N19" s="302">
        <f>IF(OR(ISERROR(VLOOKUP($D$6&amp;$E19&amp;$D$7,'CAL data'!$A:$AC,'CAL data'!F$3,FALSE)),ISBLANK(VLOOKUP($D$6&amp;$E19&amp;$D$7,'CAL data'!$A:$AC,'CAL data'!F$3,FALSE))),"",VLOOKUP($D$6&amp;$E19&amp;$D$7,'CAL data'!$A:$AC,'CAL data'!F$3,FALSE))</f>
        <v>1.7413624163933029E-3</v>
      </c>
      <c r="O19" s="302"/>
      <c r="P19" s="302">
        <f>IF(OR(ISERROR(VLOOKUP($D$6&amp;$E19&amp;$D$7,'CAL data'!$A:$AC,'CAL data'!G$3,FALSE)),ISBLANK(VLOOKUP($D$6&amp;$E19&amp;$D$7,'CAL data'!$A:$AC,'CAL data'!G$3,FALSE))),"",VLOOKUP($D$6&amp;$E19&amp;$D$7,'CAL data'!$A:$AC,'CAL data'!G$3,FALSE))</f>
        <v>4.3052123716610574E-2</v>
      </c>
      <c r="Q19" s="302"/>
      <c r="R19" s="302">
        <f>IF(OR(ISERROR(VLOOKUP($D$6&amp;$E19&amp;$D$7,'CAL data'!$A:$AC,'CAL data'!H$3,FALSE)),ISBLANK(VLOOKUP($D$6&amp;$E19&amp;$D$7,'CAL data'!$A:$AC,'CAL data'!H$3,FALSE))),"",VLOOKUP($D$6&amp;$E19&amp;$D$7,'CAL data'!$A:$AC,'CAL data'!H$3,FALSE))</f>
        <v>2.7212116048225621E-3</v>
      </c>
      <c r="S19" s="302"/>
      <c r="T19" s="302">
        <f>IF(OR(ISERROR(VLOOKUP($D$6&amp;$E19&amp;$D$7,'CAL data'!$A:$AC,'CAL data'!I$3,FALSE)),ISBLANK(VLOOKUP($D$6&amp;$E19&amp;$D$7,'CAL data'!$A:$AC,'CAL data'!I$3,FALSE))),"",VLOOKUP($D$6&amp;$E19&amp;$D$7,'CAL data'!$A:$AC,'CAL data'!I$3,FALSE))</f>
        <v>3.7167703318706599E-2</v>
      </c>
      <c r="U19" s="359"/>
      <c r="V19" s="340">
        <f>SUM(F11,H11,J11,L11,N11,P11,R11,T11)</f>
        <v>0.99999999999999989</v>
      </c>
      <c r="W19" s="360">
        <f>IF(ISERROR(VLOOKUP($D$6&amp;$E19&amp;$D$7,'CAL data'!$A:$AC,'CAL data'!K$3,FALSE)),0,VLOOKUP($D$6&amp;$E19&amp;$D$7,'CAL data'!$A:$AC,'CAL data'!K$3,FALSE))</f>
        <v>375568</v>
      </c>
    </row>
    <row r="20" spans="4:23" ht="15" customHeight="1" x14ac:dyDescent="0.25">
      <c r="D20" s="363"/>
      <c r="E20" s="17" t="s">
        <v>27</v>
      </c>
      <c r="F20" s="14">
        <f>IF(F19="","",VLOOKUP($D$6&amp;$E19&amp;$D$7,'CAL data'!$A:$AC,'CAL data'!M$3,FALSE))</f>
        <v>0.29099999999999998</v>
      </c>
      <c r="G20" s="15">
        <f>IF(F19="","",VLOOKUP($D$6&amp;$E19&amp;$D$7,'CAL data'!$A:$AC,'CAL data'!N$3,FALSE))</f>
        <v>0.29399999999999998</v>
      </c>
      <c r="H20" s="15">
        <f>IF(H19="","",VLOOKUP($D$6&amp;$E19&amp;$D$7,'CAL data'!$A:$AC,'CAL data'!O$3,FALSE))</f>
        <v>0.47799999999999998</v>
      </c>
      <c r="I20" s="15">
        <f>IF(H19="","",VLOOKUP($D$6&amp;$E19&amp;$D$7,'CAL data'!$A:$AC,'CAL data'!P$3,FALSE))</f>
        <v>0.48099999999999998</v>
      </c>
      <c r="J20" s="15">
        <f>IF(J19="","",VLOOKUP($D$6&amp;$E19&amp;$D$7,'CAL data'!$A:$AC,'CAL data'!Q$3,FALSE))</f>
        <v>0.114</v>
      </c>
      <c r="K20" s="15">
        <f>IF(J19="","",VLOOKUP($D$6&amp;$E19&amp;$D$7,'CAL data'!$A:$AC,'CAL data'!R$3,FALSE))</f>
        <v>0.11600000000000001</v>
      </c>
      <c r="L20" s="15">
        <f>IF(L19="","",VLOOKUP($D$6&amp;$E19&amp;$D$7,'CAL data'!$A:$AC,'CAL data'!S$3,FALSE))</f>
        <v>2.8000000000000001E-2</v>
      </c>
      <c r="M20" s="15">
        <f>IF(L19="","",VLOOKUP($D$6&amp;$E19&amp;$D$7,'CAL data'!$A:$AC,'CAL data'!T$3,FALSE))</f>
        <v>0.03</v>
      </c>
      <c r="N20" s="15">
        <f>IF(N19="","",VLOOKUP($D$6&amp;$E19&amp;$D$7,'CAL data'!$A:$AC,'CAL data'!U$3,FALSE))</f>
        <v>2E-3</v>
      </c>
      <c r="O20" s="15">
        <f>IF(N19="","",VLOOKUP($D$6&amp;$E19&amp;$D$7,'CAL data'!$A:$AC,'CAL data'!V$3,FALSE))</f>
        <v>2E-3</v>
      </c>
      <c r="P20" s="15">
        <f>IF(P19="","",VLOOKUP($D$6&amp;$E19&amp;$D$7,'CAL data'!$A:$AC,'CAL data'!W$3,FALSE))</f>
        <v>4.2000000000000003E-2</v>
      </c>
      <c r="Q20" s="15">
        <f>IF(P19="","",VLOOKUP($D$6&amp;$E19&amp;$D$7,'CAL data'!$A:$AC,'CAL data'!X$3,FALSE))</f>
        <v>4.3999999999999997E-2</v>
      </c>
      <c r="R20" s="15">
        <f>IF(R19="","",VLOOKUP($D$6&amp;$E19&amp;$D$7,'CAL data'!$A:$AC,'CAL data'!Y$3,FALSE))</f>
        <v>3.0000000000000001E-3</v>
      </c>
      <c r="S20" s="15">
        <f>IF(R19="","",VLOOKUP($D$6&amp;$E19&amp;$D$7,'CAL data'!$A:$AC,'CAL data'!Z$3,FALSE))</f>
        <v>3.0000000000000001E-3</v>
      </c>
      <c r="T20" s="15">
        <f>IF(T19="","",VLOOKUP($D$6&amp;$E19&amp;$D$7,'CAL data'!$A:$AC,'CAL data'!AA$3,FALSE))</f>
        <v>3.6999999999999998E-2</v>
      </c>
      <c r="U20" s="16">
        <f>IF(T19="","",VLOOKUP($D$6&amp;$E19&amp;$D$7,'CAL data'!$A:$AC,'CAL data'!AB$3,FALSE))</f>
        <v>3.7999999999999999E-2</v>
      </c>
      <c r="V20" s="346"/>
      <c r="W20" s="368"/>
    </row>
    <row r="21" spans="4:23" s="34" customFormat="1" ht="15.75" x14ac:dyDescent="0.2">
      <c r="D21" s="363"/>
      <c r="E21" s="72" t="s">
        <v>138</v>
      </c>
      <c r="F21" s="306">
        <f>IF(OR(ISERROR(VLOOKUP($D$6&amp;$E21&amp;$D$7,'CAL data'!$A:$AC,'CAL data'!B$3,FALSE)),ISBLANK(VLOOKUP($D$6&amp;$E21&amp;$D$7,'CAL data'!$A:$AC,'CAL data'!B$3,FALSE))),"",VLOOKUP($D$6&amp;$E21&amp;$D$7,'CAL data'!$A:$AC,'CAL data'!B$3,FALSE))</f>
        <v>0.60833528149108451</v>
      </c>
      <c r="G21" s="302"/>
      <c r="H21" s="302">
        <f>IF(OR(ISERROR(VLOOKUP($D$6&amp;$E21&amp;$D$7,'CAL data'!$A:$AC,'CAL data'!C$3,FALSE)),ISBLANK(VLOOKUP($D$6&amp;$E21&amp;$D$7,'CAL data'!$A:$AC,'CAL data'!C$3,FALSE))),"",VLOOKUP($D$6&amp;$E21&amp;$D$7,'CAL data'!$A:$AC,'CAL data'!C$3,FALSE))</f>
        <v>0.17320893460565745</v>
      </c>
      <c r="I21" s="302"/>
      <c r="J21" s="302">
        <f>IF(OR(ISERROR(VLOOKUP($D$6&amp;$E21&amp;$D$7,'CAL data'!$A:$AC,'CAL data'!D$3,FALSE)),ISBLANK(VLOOKUP($D$6&amp;$E21&amp;$D$7,'CAL data'!$A:$AC,'CAL data'!D$3,FALSE))),"",VLOOKUP($D$6&amp;$E21&amp;$D$7,'CAL data'!$A:$AC,'CAL data'!D$3,FALSE))</f>
        <v>0.12269143306484177</v>
      </c>
      <c r="K21" s="302"/>
      <c r="L21" s="302">
        <f>IF(OR(ISERROR(VLOOKUP($D$6&amp;$E21&amp;$D$7,'CAL data'!$A:$AC,'CAL data'!E$3,FALSE)),ISBLANK(VLOOKUP($D$6&amp;$E21&amp;$D$7,'CAL data'!$A:$AC,'CAL data'!E$3,FALSE))),"",VLOOKUP($D$6&amp;$E21&amp;$D$7,'CAL data'!$A:$AC,'CAL data'!E$3,FALSE))</f>
        <v>4.2802796846109707E-2</v>
      </c>
      <c r="M21" s="302"/>
      <c r="N21" s="302">
        <f>IF(OR(ISERROR(VLOOKUP($D$6&amp;$E21&amp;$D$7,'CAL data'!$A:$AC,'CAL data'!F$3,FALSE)),ISBLANK(VLOOKUP($D$6&amp;$E21&amp;$D$7,'CAL data'!$A:$AC,'CAL data'!F$3,FALSE))),"",VLOOKUP($D$6&amp;$E21&amp;$D$7,'CAL data'!$A:$AC,'CAL data'!F$3,FALSE))</f>
        <v>2.2527787813741949E-3</v>
      </c>
      <c r="O21" s="302"/>
      <c r="P21" s="302">
        <f>IF(OR(ISERROR(VLOOKUP($D$6&amp;$E21&amp;$D$7,'CAL data'!$A:$AC,'CAL data'!G$3,FALSE)),ISBLANK(VLOOKUP($D$6&amp;$E21&amp;$D$7,'CAL data'!$A:$AC,'CAL data'!G$3,FALSE))),"",VLOOKUP($D$6&amp;$E21&amp;$D$7,'CAL data'!$A:$AC,'CAL data'!G$3,FALSE))</f>
        <v>9.3724098357171708E-3</v>
      </c>
      <c r="Q21" s="302"/>
      <c r="R21" s="302">
        <f>IF(OR(ISERROR(VLOOKUP($D$6&amp;$E21&amp;$D$7,'CAL data'!$A:$AC,'CAL data'!H$3,FALSE)),ISBLANK(VLOOKUP($D$6&amp;$E21&amp;$D$7,'CAL data'!$A:$AC,'CAL data'!H$3,FALSE))),"",VLOOKUP($D$6&amp;$E21&amp;$D$7,'CAL data'!$A:$AC,'CAL data'!H$3,FALSE))</f>
        <v>2.1252630012964103E-5</v>
      </c>
      <c r="S21" s="302"/>
      <c r="T21" s="302">
        <f>IF(OR(ISERROR(VLOOKUP($D$6&amp;$E21&amp;$D$7,'CAL data'!$A:$AC,'CAL data'!I$3,FALSE)),ISBLANK(VLOOKUP($D$6&amp;$E21&amp;$D$7,'CAL data'!$A:$AC,'CAL data'!I$3,FALSE))),"",VLOOKUP($D$6&amp;$E21&amp;$D$7,'CAL data'!$A:$AC,'CAL data'!I$3,FALSE))</f>
        <v>4.131511274520222E-2</v>
      </c>
      <c r="U21" s="359"/>
      <c r="V21" s="366">
        <f>SUM(F11,H11,J11,L11,N11,P11,R11,T11)</f>
        <v>0.99999999999999989</v>
      </c>
      <c r="W21" s="367">
        <f>IF(ISERROR(VLOOKUP($D$6&amp;$E21&amp;$D$7,'CAL data'!$A:$AC,'CAL data'!K$3,FALSE)),0,VLOOKUP($D$6&amp;$E21&amp;$D$7,'CAL data'!$A:$AC,'CAL data'!K$3,FALSE))</f>
        <v>47053</v>
      </c>
    </row>
    <row r="22" spans="4:23" ht="15" customHeight="1" x14ac:dyDescent="0.25">
      <c r="D22" s="363"/>
      <c r="E22" s="13" t="s">
        <v>27</v>
      </c>
      <c r="F22" s="14">
        <f>IF(F21="","",VLOOKUP($D$6&amp;$E21&amp;$D$7,'CAL data'!$A:$AC,'CAL data'!M$3,FALSE))</f>
        <v>0.60399999999999998</v>
      </c>
      <c r="G22" s="15">
        <f>IF(F21="","",VLOOKUP($D$6&amp;$E21&amp;$D$7,'CAL data'!$A:$AC,'CAL data'!N$3,FALSE))</f>
        <v>0.61299999999999999</v>
      </c>
      <c r="H22" s="15">
        <f>IF(H21="","",VLOOKUP($D$6&amp;$E21&amp;$D$7,'CAL data'!$A:$AC,'CAL data'!O$3,FALSE))</f>
        <v>0.17</v>
      </c>
      <c r="I22" s="15">
        <f>IF(H21="","",VLOOKUP($D$6&amp;$E21&amp;$D$7,'CAL data'!$A:$AC,'CAL data'!P$3,FALSE))</f>
        <v>0.17699999999999999</v>
      </c>
      <c r="J22" s="15">
        <f>IF(J21="","",VLOOKUP($D$6&amp;$E21&amp;$D$7,'CAL data'!$A:$AC,'CAL data'!Q$3,FALSE))</f>
        <v>0.12</v>
      </c>
      <c r="K22" s="15">
        <f>IF(J21="","",VLOOKUP($D$6&amp;$E21&amp;$D$7,'CAL data'!$A:$AC,'CAL data'!R$3,FALSE))</f>
        <v>0.126</v>
      </c>
      <c r="L22" s="15">
        <f>IF(L21="","",VLOOKUP($D$6&amp;$E21&amp;$D$7,'CAL data'!$A:$AC,'CAL data'!S$3,FALSE))</f>
        <v>4.1000000000000002E-2</v>
      </c>
      <c r="M22" s="15">
        <f>IF(L21="","",VLOOKUP($D$6&amp;$E21&amp;$D$7,'CAL data'!$A:$AC,'CAL data'!T$3,FALSE))</f>
        <v>4.4999999999999998E-2</v>
      </c>
      <c r="N22" s="15">
        <f>IF(N21="","",VLOOKUP($D$6&amp;$E21&amp;$D$7,'CAL data'!$A:$AC,'CAL data'!U$3,FALSE))</f>
        <v>2E-3</v>
      </c>
      <c r="O22" s="15">
        <f>IF(N21="","",VLOOKUP($D$6&amp;$E21&amp;$D$7,'CAL data'!$A:$AC,'CAL data'!V$3,FALSE))</f>
        <v>3.0000000000000001E-3</v>
      </c>
      <c r="P22" s="15">
        <f>IF(P21="","",VLOOKUP($D$6&amp;$E21&amp;$D$7,'CAL data'!$A:$AC,'CAL data'!W$3,FALSE))</f>
        <v>8.9999999999999993E-3</v>
      </c>
      <c r="Q22" s="15">
        <f>IF(P21="","",VLOOKUP($D$6&amp;$E21&amp;$D$7,'CAL data'!$A:$AC,'CAL data'!X$3,FALSE))</f>
        <v>0.01</v>
      </c>
      <c r="R22" s="15">
        <f>IF(R21="","",VLOOKUP($D$6&amp;$E21&amp;$D$7,'CAL data'!$A:$AC,'CAL data'!Y$3,FALSE))</f>
        <v>0</v>
      </c>
      <c r="S22" s="15">
        <f>IF(R21="","",VLOOKUP($D$6&amp;$E21&amp;$D$7,'CAL data'!$A:$AC,'CAL data'!Z$3,FALSE))</f>
        <v>0</v>
      </c>
      <c r="T22" s="15">
        <f>IF(T21="","",VLOOKUP($D$6&amp;$E21&amp;$D$7,'CAL data'!$A:$AC,'CAL data'!AA$3,FALSE))</f>
        <v>0.04</v>
      </c>
      <c r="U22" s="16">
        <f>IF(T21="","",VLOOKUP($D$6&amp;$E21&amp;$D$7,'CAL data'!$A:$AC,'CAL data'!AB$3,FALSE))</f>
        <v>4.2999999999999997E-2</v>
      </c>
      <c r="V22" s="366"/>
      <c r="W22" s="367"/>
    </row>
    <row r="23" spans="4:23" s="34" customFormat="1" ht="18.75" customHeight="1" x14ac:dyDescent="0.2">
      <c r="D23" s="363"/>
      <c r="E23" s="70" t="s">
        <v>111</v>
      </c>
      <c r="F23" s="306" t="str">
        <f>IF(OR(ISERROR(VLOOKUP($D$6&amp;$E23&amp;$D$7,'CAL data'!$A:$AC,'CAL data'!B$3,FALSE)),ISBLANK(VLOOKUP($D$6&amp;$E23&amp;$D$7,'CAL data'!$A:$AC,'CAL data'!B$3,FALSE))),"",VLOOKUP($D$6&amp;$E23&amp;$D$7,'CAL data'!$A:$AC,'CAL data'!B$3,FALSE))</f>
        <v/>
      </c>
      <c r="G23" s="302"/>
      <c r="H23" s="302">
        <f>IF(OR(ISERROR(VLOOKUP($D$6&amp;$E23&amp;$D$7,'CAL data'!$A:$AC,'CAL data'!C$3,FALSE)),ISBLANK(VLOOKUP($D$6&amp;$E23&amp;$D$7,'CAL data'!$A:$AC,'CAL data'!C$3,FALSE))),"",VLOOKUP($D$6&amp;$E23&amp;$D$7,'CAL data'!$A:$AC,'CAL data'!C$3,FALSE))</f>
        <v>9.3892495950562843E-2</v>
      </c>
      <c r="I23" s="302"/>
      <c r="J23" s="302">
        <f>IF(OR(ISERROR(VLOOKUP($D$6&amp;$E23&amp;$D$7,'CAL data'!$A:$AC,'CAL data'!D$3,FALSE)),ISBLANK(VLOOKUP($D$6&amp;$E23&amp;$D$7,'CAL data'!$A:$AC,'CAL data'!D$3,FALSE))),"",VLOOKUP($D$6&amp;$E23&amp;$D$7,'CAL data'!$A:$AC,'CAL data'!D$3,FALSE))</f>
        <v>0.19587025467216573</v>
      </c>
      <c r="K23" s="302"/>
      <c r="L23" s="302">
        <f>IF(OR(ISERROR(VLOOKUP($D$6&amp;$E23&amp;$D$7,'CAL data'!$A:$AC,'CAL data'!E$3,FALSE)),ISBLANK(VLOOKUP($D$6&amp;$E23&amp;$D$7,'CAL data'!$A:$AC,'CAL data'!E$3,FALSE))),"",VLOOKUP($D$6&amp;$E23&amp;$D$7,'CAL data'!$A:$AC,'CAL data'!E$3,FALSE))</f>
        <v>7.1596771339512977E-2</v>
      </c>
      <c r="M23" s="302"/>
      <c r="N23" s="302">
        <f>IF(OR(ISERROR(VLOOKUP($D$6&amp;$E23&amp;$D$7,'CAL data'!$A:$AC,'CAL data'!F$3,FALSE)),ISBLANK(VLOOKUP($D$6&amp;$E23&amp;$D$7,'CAL data'!$A:$AC,'CAL data'!F$3,FALSE))),"",VLOOKUP($D$6&amp;$E23&amp;$D$7,'CAL data'!$A:$AC,'CAL data'!F$3,FALSE))</f>
        <v>1.3829338342385016E-2</v>
      </c>
      <c r="O23" s="302"/>
      <c r="P23" s="302">
        <f>IF(OR(ISERROR(VLOOKUP($D$6&amp;$E23&amp;$D$7,'CAL data'!$A:$AC,'CAL data'!G$3,FALSE)),ISBLANK(VLOOKUP($D$6&amp;$E23&amp;$D$7,'CAL data'!$A:$AC,'CAL data'!G$3,FALSE))),"",VLOOKUP($D$6&amp;$E23&amp;$D$7,'CAL data'!$A:$AC,'CAL data'!G$3,FALSE))</f>
        <v>0.56455279241019773</v>
      </c>
      <c r="Q23" s="302"/>
      <c r="R23" s="302">
        <f>IF(OR(ISERROR(VLOOKUP($D$6&amp;$E23&amp;$D$7,'CAL data'!$A:$AC,'CAL data'!H$3,FALSE)),ISBLANK(VLOOKUP($D$6&amp;$E23&amp;$D$7,'CAL data'!$A:$AC,'CAL data'!H$3,FALSE))),"",VLOOKUP($D$6&amp;$E23&amp;$D$7,'CAL data'!$A:$AC,'CAL data'!H$3,FALSE))</f>
        <v>1.8076143030204037E-2</v>
      </c>
      <c r="S23" s="302"/>
      <c r="T23" s="302">
        <f>IF(OR(ISERROR(VLOOKUP($D$6&amp;$E23&amp;$D$7,'CAL data'!$A:$AC,'CAL data'!I$3,FALSE)),ISBLANK(VLOOKUP($D$6&amp;$E23&amp;$D$7,'CAL data'!$A:$AC,'CAL data'!I$3,FALSE))),"",VLOOKUP($D$6&amp;$E23&amp;$D$7,'CAL data'!$A:$AC,'CAL data'!I$3,FALSE))</f>
        <v>4.2182204254971621E-2</v>
      </c>
      <c r="U23" s="359"/>
      <c r="V23" s="340">
        <f>SUM(F11,H11,J11,L11,N11,P11,R11,T11)</f>
        <v>0.99999999999999989</v>
      </c>
      <c r="W23" s="360">
        <f>IF(ISERROR(VLOOKUP($D$6&amp;$E23&amp;$D$7,'CAL data'!$A:$AC,'CAL data'!K$3,FALSE)),0,VLOOKUP($D$6&amp;$E23&amp;$D$7,'CAL data'!$A:$AC,'CAL data'!K$3,FALSE))</f>
        <v>73467</v>
      </c>
    </row>
    <row r="24" spans="4:23" ht="15" customHeight="1" x14ac:dyDescent="0.25">
      <c r="D24" s="363"/>
      <c r="E24" s="17" t="s">
        <v>27</v>
      </c>
      <c r="F24" s="14" t="str">
        <f>IF(F23="","",VLOOKUP($D$6&amp;$E23&amp;$D$7,'CAL data'!$A:$AC,'CAL data'!M$3,FALSE))</f>
        <v/>
      </c>
      <c r="G24" s="15" t="str">
        <f>IF(F23="","",VLOOKUP($D$6&amp;$E23&amp;$D$7,'CAL data'!$A:$AC,'CAL data'!N$3,FALSE))</f>
        <v/>
      </c>
      <c r="H24" s="15">
        <f>IF(H23="","",VLOOKUP($D$6&amp;$E23&amp;$D$7,'CAL data'!$A:$AC,'CAL data'!O$3,FALSE))</f>
        <v>9.1999999999999998E-2</v>
      </c>
      <c r="I24" s="15">
        <f>IF(H23="","",VLOOKUP($D$6&amp;$E23&amp;$D$7,'CAL data'!$A:$AC,'CAL data'!P$3,FALSE))</f>
        <v>9.6000000000000002E-2</v>
      </c>
      <c r="J24" s="15">
        <f>IF(J23="","",VLOOKUP($D$6&amp;$E23&amp;$D$7,'CAL data'!$A:$AC,'CAL data'!Q$3,FALSE))</f>
        <v>0.193</v>
      </c>
      <c r="K24" s="15">
        <f>IF(J23="","",VLOOKUP($D$6&amp;$E23&amp;$D$7,'CAL data'!$A:$AC,'CAL data'!R$3,FALSE))</f>
        <v>0.19900000000000001</v>
      </c>
      <c r="L24" s="15">
        <f>IF(L23="","",VLOOKUP($D$6&amp;$E23&amp;$D$7,'CAL data'!$A:$AC,'CAL data'!S$3,FALSE))</f>
        <v>7.0000000000000007E-2</v>
      </c>
      <c r="M24" s="15">
        <f>IF(L23="","",VLOOKUP($D$6&amp;$E23&amp;$D$7,'CAL data'!$A:$AC,'CAL data'!T$3,FALSE))</f>
        <v>7.2999999999999995E-2</v>
      </c>
      <c r="N24" s="15">
        <f>IF(N23="","",VLOOKUP($D$6&amp;$E23&amp;$D$7,'CAL data'!$A:$AC,'CAL data'!U$3,FALSE))</f>
        <v>1.2999999999999999E-2</v>
      </c>
      <c r="O24" s="15">
        <f>IF(N23="","",VLOOKUP($D$6&amp;$E23&amp;$D$7,'CAL data'!$A:$AC,'CAL data'!V$3,FALSE))</f>
        <v>1.4999999999999999E-2</v>
      </c>
      <c r="P24" s="15">
        <f>IF(P23="","",VLOOKUP($D$6&amp;$E23&amp;$D$7,'CAL data'!$A:$AC,'CAL data'!W$3,FALSE))</f>
        <v>0.56100000000000005</v>
      </c>
      <c r="Q24" s="15">
        <f>IF(P23="","",VLOOKUP($D$6&amp;$E23&amp;$D$7,'CAL data'!$A:$AC,'CAL data'!X$3,FALSE))</f>
        <v>0.56799999999999995</v>
      </c>
      <c r="R24" s="15">
        <f>IF(R23="","",VLOOKUP($D$6&amp;$E23&amp;$D$7,'CAL data'!$A:$AC,'CAL data'!Y$3,FALSE))</f>
        <v>1.7000000000000001E-2</v>
      </c>
      <c r="S24" s="15">
        <f>IF(R23="","",VLOOKUP($D$6&amp;$E23&amp;$D$7,'CAL data'!$A:$AC,'CAL data'!Z$3,FALSE))</f>
        <v>1.9E-2</v>
      </c>
      <c r="T24" s="15">
        <f>IF(T23="","",VLOOKUP($D$6&amp;$E23&amp;$D$7,'CAL data'!$A:$AC,'CAL data'!AA$3,FALSE))</f>
        <v>4.1000000000000002E-2</v>
      </c>
      <c r="U24" s="16">
        <f>IF(T23="","",VLOOKUP($D$6&amp;$E23&amp;$D$7,'CAL data'!$A:$AC,'CAL data'!AB$3,FALSE))</f>
        <v>4.3999999999999997E-2</v>
      </c>
      <c r="V24" s="346"/>
      <c r="W24" s="368"/>
    </row>
    <row r="25" spans="4:23" s="34" customFormat="1" ht="18.75" customHeight="1" x14ac:dyDescent="0.2">
      <c r="D25" s="363"/>
      <c r="E25" s="71" t="s">
        <v>17</v>
      </c>
      <c r="F25" s="306">
        <f>IF(OR(ISERROR(VLOOKUP($D$6&amp;$E25&amp;$D$7,'CAL data'!$A:$AC,'CAL data'!B$3,FALSE)),ISBLANK(VLOOKUP($D$6&amp;$E25&amp;$D$7,'CAL data'!$A:$AC,'CAL data'!B$3,FALSE))),"",VLOOKUP($D$6&amp;$E25&amp;$D$7,'CAL data'!$A:$AC,'CAL data'!B$3,FALSE))</f>
        <v>0.25438945645924549</v>
      </c>
      <c r="G25" s="302"/>
      <c r="H25" s="302">
        <f>IF(OR(ISERROR(VLOOKUP($D$6&amp;$E25&amp;$D$7,'CAL data'!$A:$AC,'CAL data'!C$3,FALSE)),ISBLANK(VLOOKUP($D$6&amp;$E25&amp;$D$7,'CAL data'!$A:$AC,'CAL data'!C$3,FALSE))),"",VLOOKUP($D$6&amp;$E25&amp;$D$7,'CAL data'!$A:$AC,'CAL data'!C$3,FALSE))</f>
        <v>0.18185838751050373</v>
      </c>
      <c r="I25" s="302"/>
      <c r="J25" s="302">
        <f>IF(OR(ISERROR(VLOOKUP($D$6&amp;$E25&amp;$D$7,'CAL data'!$A:$AC,'CAL data'!D$3,FALSE)),ISBLANK(VLOOKUP($D$6&amp;$E25&amp;$D$7,'CAL data'!$A:$AC,'CAL data'!D$3,FALSE))),"",VLOOKUP($D$6&amp;$E25&amp;$D$7,'CAL data'!$A:$AC,'CAL data'!D$3,FALSE))</f>
        <v>0.30931847330945117</v>
      </c>
      <c r="K25" s="302"/>
      <c r="L25" s="302">
        <f>IF(OR(ISERROR(VLOOKUP($D$6&amp;$E25&amp;$D$7,'CAL data'!$A:$AC,'CAL data'!E$3,FALSE)),ISBLANK(VLOOKUP($D$6&amp;$E25&amp;$D$7,'CAL data'!$A:$AC,'CAL data'!E$3,FALSE))),"",VLOOKUP($D$6&amp;$E25&amp;$D$7,'CAL data'!$A:$AC,'CAL data'!E$3,FALSE))</f>
        <v>9.5528724956879391E-2</v>
      </c>
      <c r="M25" s="302"/>
      <c r="N25" s="302">
        <f>IF(OR(ISERROR(VLOOKUP($D$6&amp;$E25&amp;$D$7,'CAL data'!$A:$AC,'CAL data'!F$3,FALSE)),ISBLANK(VLOOKUP($D$6&amp;$E25&amp;$D$7,'CAL data'!$A:$AC,'CAL data'!F$3,FALSE))),"",VLOOKUP($D$6&amp;$E25&amp;$D$7,'CAL data'!$A:$AC,'CAL data'!F$3,FALSE))</f>
        <v>1.8530803591172439E-2</v>
      </c>
      <c r="O25" s="302"/>
      <c r="P25" s="302">
        <f>IF(OR(ISERROR(VLOOKUP($D$6&amp;$E25&amp;$D$7,'CAL data'!$A:$AC,'CAL data'!G$3,FALSE)),ISBLANK(VLOOKUP($D$6&amp;$E25&amp;$D$7,'CAL data'!$A:$AC,'CAL data'!G$3,FALSE))),"",VLOOKUP($D$6&amp;$E25&amp;$D$7,'CAL data'!$A:$AC,'CAL data'!G$3,FALSE))</f>
        <v>0.10402016717526867</v>
      </c>
      <c r="Q25" s="302"/>
      <c r="R25" s="302">
        <f>IF(OR(ISERROR(VLOOKUP($D$6&amp;$E25&amp;$D$7,'CAL data'!$A:$AC,'CAL data'!H$3,FALSE)),ISBLANK(VLOOKUP($D$6&amp;$E25&amp;$D$7,'CAL data'!$A:$AC,'CAL data'!H$3,FALSE))),"",VLOOKUP($D$6&amp;$E25&amp;$D$7,'CAL data'!$A:$AC,'CAL data'!H$3,FALSE))</f>
        <v>1.3267878466233249E-3</v>
      </c>
      <c r="S25" s="302"/>
      <c r="T25" s="302">
        <f>IF(OR(ISERROR(VLOOKUP($D$6&amp;$E25&amp;$D$7,'CAL data'!$A:$AC,'CAL data'!I$3,FALSE)),ISBLANK(VLOOKUP($D$6&amp;$E25&amp;$D$7,'CAL data'!$A:$AC,'CAL data'!I$3,FALSE))),"",VLOOKUP($D$6&amp;$E25&amp;$D$7,'CAL data'!$A:$AC,'CAL data'!I$3,FALSE))</f>
        <v>3.5027199150855781E-2</v>
      </c>
      <c r="U25" s="359"/>
      <c r="V25" s="366">
        <f>SUM(F11,H11,J11,L11,N11,P11,R11,T11)</f>
        <v>0.99999999999999989</v>
      </c>
      <c r="W25" s="367">
        <f>IF(ISERROR(VLOOKUP($D$6&amp;$E25&amp;$D$7,'CAL data'!$A:$AC,'CAL data'!K$3,FALSE)),0,VLOOKUP($D$6&amp;$E25&amp;$D$7,'CAL data'!$A:$AC,'CAL data'!K$3,FALSE))</f>
        <v>22611</v>
      </c>
    </row>
    <row r="26" spans="4:23" ht="15" customHeight="1" x14ac:dyDescent="0.25">
      <c r="D26" s="363"/>
      <c r="E26" s="13" t="s">
        <v>27</v>
      </c>
      <c r="F26" s="14">
        <f>IF(F25="","",VLOOKUP($D$6&amp;$E25&amp;$D$7,'CAL data'!$A:$AC,'CAL data'!M$3,FALSE))</f>
        <v>0.249</v>
      </c>
      <c r="G26" s="15">
        <f>IF(F25="","",VLOOKUP($D$6&amp;$E25&amp;$D$7,'CAL data'!$A:$AC,'CAL data'!N$3,FALSE))</f>
        <v>0.26</v>
      </c>
      <c r="H26" s="15">
        <f>IF(H25="","",VLOOKUP($D$6&amp;$E25&amp;$D$7,'CAL data'!$A:$AC,'CAL data'!O$3,FALSE))</f>
        <v>0.17699999999999999</v>
      </c>
      <c r="I26" s="15">
        <f>IF(H25="","",VLOOKUP($D$6&amp;$E25&amp;$D$7,'CAL data'!$A:$AC,'CAL data'!P$3,FALSE))</f>
        <v>0.187</v>
      </c>
      <c r="J26" s="15">
        <f>IF(J25="","",VLOOKUP($D$6&amp;$E25&amp;$D$7,'CAL data'!$A:$AC,'CAL data'!Q$3,FALSE))</f>
        <v>0.30299999999999999</v>
      </c>
      <c r="K26" s="15">
        <f>IF(J25="","",VLOOKUP($D$6&amp;$E25&amp;$D$7,'CAL data'!$A:$AC,'CAL data'!R$3,FALSE))</f>
        <v>0.315</v>
      </c>
      <c r="L26" s="15">
        <f>IF(L25="","",VLOOKUP($D$6&amp;$E25&amp;$D$7,'CAL data'!$A:$AC,'CAL data'!S$3,FALSE))</f>
        <v>9.1999999999999998E-2</v>
      </c>
      <c r="M26" s="15">
        <f>IF(L25="","",VLOOKUP($D$6&amp;$E25&amp;$D$7,'CAL data'!$A:$AC,'CAL data'!T$3,FALSE))</f>
        <v>9.9000000000000005E-2</v>
      </c>
      <c r="N26" s="15">
        <f>IF(N25="","",VLOOKUP($D$6&amp;$E25&amp;$D$7,'CAL data'!$A:$AC,'CAL data'!U$3,FALSE))</f>
        <v>1.7000000000000001E-2</v>
      </c>
      <c r="O26" s="15">
        <f>IF(N25="","",VLOOKUP($D$6&amp;$E25&amp;$D$7,'CAL data'!$A:$AC,'CAL data'!V$3,FALSE))</f>
        <v>0.02</v>
      </c>
      <c r="P26" s="15">
        <f>IF(P25="","",VLOOKUP($D$6&amp;$E25&amp;$D$7,'CAL data'!$A:$AC,'CAL data'!W$3,FALSE))</f>
        <v>0.1</v>
      </c>
      <c r="Q26" s="15">
        <f>IF(P25="","",VLOOKUP($D$6&amp;$E25&amp;$D$7,'CAL data'!$A:$AC,'CAL data'!X$3,FALSE))</f>
        <v>0.108</v>
      </c>
      <c r="R26" s="15">
        <f>IF(R25="","",VLOOKUP($D$6&amp;$E25&amp;$D$7,'CAL data'!$A:$AC,'CAL data'!Y$3,FALSE))</f>
        <v>1E-3</v>
      </c>
      <c r="S26" s="15">
        <f>IF(R25="","",VLOOKUP($D$6&amp;$E25&amp;$D$7,'CAL data'!$A:$AC,'CAL data'!Z$3,FALSE))</f>
        <v>2E-3</v>
      </c>
      <c r="T26" s="15">
        <f>IF(T25="","",VLOOKUP($D$6&amp;$E25&amp;$D$7,'CAL data'!$A:$AC,'CAL data'!AA$3,FALSE))</f>
        <v>3.3000000000000002E-2</v>
      </c>
      <c r="U26" s="16">
        <f>IF(T25="","",VLOOKUP($D$6&amp;$E25&amp;$D$7,'CAL data'!$A:$AC,'CAL data'!AB$3,FALSE))</f>
        <v>3.7999999999999999E-2</v>
      </c>
      <c r="V26" s="366"/>
      <c r="W26" s="367"/>
    </row>
    <row r="27" spans="4:23" s="34" customFormat="1" ht="18.75" customHeight="1" x14ac:dyDescent="0.2">
      <c r="D27" s="363"/>
      <c r="E27" s="70" t="s">
        <v>92</v>
      </c>
      <c r="F27" s="306">
        <f>IF(OR(ISERROR(VLOOKUP($D$6&amp;$E27&amp;$D$7,'CAL data'!$A:$AC,'CAL data'!B$3,FALSE)),ISBLANK(VLOOKUP($D$6&amp;$E27&amp;$D$7,'CAL data'!$A:$AC,'CAL data'!B$3,FALSE))),"",VLOOKUP($D$6&amp;$E27&amp;$D$7,'CAL data'!$A:$AC,'CAL data'!B$3,FALSE))</f>
        <v>0.18195820994049638</v>
      </c>
      <c r="G27" s="302"/>
      <c r="H27" s="302">
        <f>IF(OR(ISERROR(VLOOKUP($D$6&amp;$E27&amp;$D$7,'CAL data'!$A:$AC,'CAL data'!C$3,FALSE)),ISBLANK(VLOOKUP($D$6&amp;$E27&amp;$D$7,'CAL data'!$A:$AC,'CAL data'!C$3,FALSE))),"",VLOOKUP($D$6&amp;$E27&amp;$D$7,'CAL data'!$A:$AC,'CAL data'!C$3,FALSE))</f>
        <v>1.1460635010864682E-3</v>
      </c>
      <c r="I27" s="302"/>
      <c r="J27" s="302">
        <f>IF(OR(ISERROR(VLOOKUP($D$6&amp;$E27&amp;$D$7,'CAL data'!$A:$AC,'CAL data'!D$3,FALSE)),ISBLANK(VLOOKUP($D$6&amp;$E27&amp;$D$7,'CAL data'!$A:$AC,'CAL data'!D$3,FALSE))),"",VLOOKUP($D$6&amp;$E27&amp;$D$7,'CAL data'!$A:$AC,'CAL data'!D$3,FALSE))</f>
        <v>0.55806874547304919</v>
      </c>
      <c r="K27" s="302"/>
      <c r="L27" s="302">
        <f>IF(OR(ISERROR(VLOOKUP($D$6&amp;$E27&amp;$D$7,'CAL data'!$A:$AC,'CAL data'!E$3,FALSE)),ISBLANK(VLOOKUP($D$6&amp;$E27&amp;$D$7,'CAL data'!$A:$AC,'CAL data'!E$3,FALSE))),"",VLOOKUP($D$6&amp;$E27&amp;$D$7,'CAL data'!$A:$AC,'CAL data'!E$3,FALSE))</f>
        <v>0.17947812852414527</v>
      </c>
      <c r="M27" s="302"/>
      <c r="N27" s="302">
        <f>IF(OR(ISERROR(VLOOKUP($D$6&amp;$E27&amp;$D$7,'CAL data'!$A:$AC,'CAL data'!F$3,FALSE)),ISBLANK(VLOOKUP($D$6&amp;$E27&amp;$D$7,'CAL data'!$A:$AC,'CAL data'!F$3,FALSE))),"",VLOOKUP($D$6&amp;$E27&amp;$D$7,'CAL data'!$A:$AC,'CAL data'!F$3,FALSE))</f>
        <v>3.4744061098937372E-2</v>
      </c>
      <c r="O27" s="302"/>
      <c r="P27" s="302">
        <f>IF(OR(ISERROR(VLOOKUP($D$6&amp;$E27&amp;$D$7,'CAL data'!$A:$AC,'CAL data'!G$3,FALSE)),ISBLANK(VLOOKUP($D$6&amp;$E27&amp;$D$7,'CAL data'!$A:$AC,'CAL data'!G$3,FALSE))),"",VLOOKUP($D$6&amp;$E27&amp;$D$7,'CAL data'!$A:$AC,'CAL data'!G$3,FALSE))</f>
        <v>8.8934527684309938E-3</v>
      </c>
      <c r="Q27" s="302"/>
      <c r="R27" s="302">
        <f>IF(OR(ISERROR(VLOOKUP($D$6&amp;$E27&amp;$D$7,'CAL data'!$A:$AC,'CAL data'!H$3,FALSE)),ISBLANK(VLOOKUP($D$6&amp;$E27&amp;$D$7,'CAL data'!$A:$AC,'CAL data'!H$3,FALSE))),"",VLOOKUP($D$6&amp;$E27&amp;$D$7,'CAL data'!$A:$AC,'CAL data'!H$3,FALSE))</f>
        <v>9.1685080086917462E-6</v>
      </c>
      <c r="S27" s="302"/>
      <c r="T27" s="302">
        <f>IF(OR(ISERROR(VLOOKUP($D$6&amp;$E27&amp;$D$7,'CAL data'!$A:$AC,'CAL data'!I$3,FALSE)),ISBLANK(VLOOKUP($D$6&amp;$E27&amp;$D$7,'CAL data'!$A:$AC,'CAL data'!I$3,FALSE))),"",VLOOKUP($D$6&amp;$E27&amp;$D$7,'CAL data'!$A:$AC,'CAL data'!I$3,FALSE))</f>
        <v>3.5702170185845657E-2</v>
      </c>
      <c r="U27" s="359"/>
      <c r="V27" s="340">
        <f>SUM(F11,H11,J11,L11,N11,P11,R11,T11)</f>
        <v>0.99999999999999989</v>
      </c>
      <c r="W27" s="360">
        <f>IF(ISERROR(VLOOKUP($D$6&amp;$E27&amp;$D$7,'CAL data'!$A:$AC,'CAL data'!K$3,FALSE)),0,VLOOKUP($D$6&amp;$E27&amp;$D$7,'CAL data'!$A:$AC,'CAL data'!K$3,FALSE))</f>
        <v>218138</v>
      </c>
    </row>
    <row r="28" spans="4:23" ht="15" customHeight="1" x14ac:dyDescent="0.25">
      <c r="D28" s="363"/>
      <c r="E28" s="17" t="s">
        <v>27</v>
      </c>
      <c r="F28" s="14">
        <f>IF(F27="","",VLOOKUP($D$6&amp;$E27&amp;$D$7,'CAL data'!$A:$AC,'CAL data'!M$3,FALSE))</f>
        <v>0.18</v>
      </c>
      <c r="G28" s="15">
        <f>IF(F27="","",VLOOKUP($D$6&amp;$E27&amp;$D$7,'CAL data'!$A:$AC,'CAL data'!N$3,FALSE))</f>
        <v>0.184</v>
      </c>
      <c r="H28" s="15">
        <f>IF(H27="","",VLOOKUP($D$6&amp;$E27&amp;$D$7,'CAL data'!$A:$AC,'CAL data'!O$3,FALSE))</f>
        <v>1E-3</v>
      </c>
      <c r="I28" s="15">
        <f>IF(H27="","",VLOOKUP($D$6&amp;$E27&amp;$D$7,'CAL data'!$A:$AC,'CAL data'!P$3,FALSE))</f>
        <v>1E-3</v>
      </c>
      <c r="J28" s="15">
        <f>IF(J27="","",VLOOKUP($D$6&amp;$E27&amp;$D$7,'CAL data'!$A:$AC,'CAL data'!Q$3,FALSE))</f>
        <v>0.55600000000000005</v>
      </c>
      <c r="K28" s="15">
        <f>IF(J27="","",VLOOKUP($D$6&amp;$E27&amp;$D$7,'CAL data'!$A:$AC,'CAL data'!R$3,FALSE))</f>
        <v>0.56000000000000005</v>
      </c>
      <c r="L28" s="15">
        <f>IF(L27="","",VLOOKUP($D$6&amp;$E27&amp;$D$7,'CAL data'!$A:$AC,'CAL data'!S$3,FALSE))</f>
        <v>0.17799999999999999</v>
      </c>
      <c r="M28" s="15">
        <f>IF(L27="","",VLOOKUP($D$6&amp;$E27&amp;$D$7,'CAL data'!$A:$AC,'CAL data'!T$3,FALSE))</f>
        <v>0.18099999999999999</v>
      </c>
      <c r="N28" s="15">
        <f>IF(N27="","",VLOOKUP($D$6&amp;$E27&amp;$D$7,'CAL data'!$A:$AC,'CAL data'!U$3,FALSE))</f>
        <v>3.4000000000000002E-2</v>
      </c>
      <c r="O28" s="15">
        <f>IF(N27="","",VLOOKUP($D$6&amp;$E27&amp;$D$7,'CAL data'!$A:$AC,'CAL data'!V$3,FALSE))</f>
        <v>3.5999999999999997E-2</v>
      </c>
      <c r="P28" s="15">
        <f>IF(P27="","",VLOOKUP($D$6&amp;$E27&amp;$D$7,'CAL data'!$A:$AC,'CAL data'!W$3,FALSE))</f>
        <v>8.9999999999999993E-3</v>
      </c>
      <c r="Q28" s="15">
        <f>IF(P27="","",VLOOKUP($D$6&amp;$E27&amp;$D$7,'CAL data'!$A:$AC,'CAL data'!X$3,FALSE))</f>
        <v>8.9999999999999993E-3</v>
      </c>
      <c r="R28" s="15">
        <f>IF(R27="","",VLOOKUP($D$6&amp;$E27&amp;$D$7,'CAL data'!$A:$AC,'CAL data'!Y$3,FALSE))</f>
        <v>0</v>
      </c>
      <c r="S28" s="15">
        <f>IF(R27="","",VLOOKUP($D$6&amp;$E27&amp;$D$7,'CAL data'!$A:$AC,'CAL data'!Z$3,FALSE))</f>
        <v>0</v>
      </c>
      <c r="T28" s="15">
        <f>IF(T27="","",VLOOKUP($D$6&amp;$E27&amp;$D$7,'CAL data'!$A:$AC,'CAL data'!AA$3,FALSE))</f>
        <v>3.5000000000000003E-2</v>
      </c>
      <c r="U28" s="16">
        <f>IF(T27="","",VLOOKUP($D$6&amp;$E27&amp;$D$7,'CAL data'!$A:$AC,'CAL data'!AB$3,FALSE))</f>
        <v>3.5999999999999997E-2</v>
      </c>
      <c r="V28" s="346"/>
      <c r="W28" s="368"/>
    </row>
    <row r="29" spans="4:23" s="34" customFormat="1" ht="18.75" customHeight="1" x14ac:dyDescent="0.2">
      <c r="D29" s="363"/>
      <c r="E29" s="71" t="s">
        <v>4</v>
      </c>
      <c r="F29" s="306">
        <f>IF(OR(ISERROR(VLOOKUP($D$6&amp;$E29&amp;$D$7,'CAL data'!$A:$AC,'CAL data'!B$3,FALSE)),ISBLANK(VLOOKUP($D$6&amp;$E29&amp;$D$7,'CAL data'!$A:$AC,'CAL data'!B$3,FALSE))),"",VLOOKUP($D$6&amp;$E29&amp;$D$7,'CAL data'!$A:$AC,'CAL data'!B$3,FALSE))</f>
        <v>6.8363355000516948E-2</v>
      </c>
      <c r="G29" s="302"/>
      <c r="H29" s="302">
        <f>IF(OR(ISERROR(VLOOKUP($D$6&amp;$E29&amp;$D$7,'CAL data'!$A:$AC,'CAL data'!C$3,FALSE)),ISBLANK(VLOOKUP($D$6&amp;$E29&amp;$D$7,'CAL data'!$A:$AC,'CAL data'!C$3,FALSE))),"",VLOOKUP($D$6&amp;$E29&amp;$D$7,'CAL data'!$A:$AC,'CAL data'!C$3,FALSE))</f>
        <v>0.28197465973405728</v>
      </c>
      <c r="I29" s="302"/>
      <c r="J29" s="302">
        <f>IF(OR(ISERROR(VLOOKUP($D$6&amp;$E29&amp;$D$7,'CAL data'!$A:$AC,'CAL data'!D$3,FALSE)),ISBLANK(VLOOKUP($D$6&amp;$E29&amp;$D$7,'CAL data'!$A:$AC,'CAL data'!D$3,FALSE))),"",VLOOKUP($D$6&amp;$E29&amp;$D$7,'CAL data'!$A:$AC,'CAL data'!D$3,FALSE))</f>
        <v>0.24679244527896638</v>
      </c>
      <c r="K29" s="302"/>
      <c r="L29" s="302">
        <f>IF(OR(ISERROR(VLOOKUP($D$6&amp;$E29&amp;$D$7,'CAL data'!$A:$AC,'CAL data'!E$3,FALSE)),ISBLANK(VLOOKUP($D$6&amp;$E29&amp;$D$7,'CAL data'!$A:$AC,'CAL data'!E$3,FALSE))),"",VLOOKUP($D$6&amp;$E29&amp;$D$7,'CAL data'!$A:$AC,'CAL data'!E$3,FALSE))</f>
        <v>8.1020147479147139E-2</v>
      </c>
      <c r="M29" s="302"/>
      <c r="N29" s="302">
        <f>IF(OR(ISERROR(VLOOKUP($D$6&amp;$E29&amp;$D$7,'CAL data'!$A:$AC,'CAL data'!F$3,FALSE)),ISBLANK(VLOOKUP($D$6&amp;$E29&amp;$D$7,'CAL data'!$A:$AC,'CAL data'!F$3,FALSE))),"",VLOOKUP($D$6&amp;$E29&amp;$D$7,'CAL data'!$A:$AC,'CAL data'!F$3,FALSE))</f>
        <v>4.2055903334789674E-2</v>
      </c>
      <c r="O29" s="302"/>
      <c r="P29" s="302">
        <f>IF(OR(ISERROR(VLOOKUP($D$6&amp;$E29&amp;$D$7,'CAL data'!$A:$AC,'CAL data'!G$3,FALSE)),ISBLANK(VLOOKUP($D$6&amp;$E29&amp;$D$7,'CAL data'!$A:$AC,'CAL data'!G$3,FALSE))),"",VLOOKUP($D$6&amp;$E29&amp;$D$7,'CAL data'!$A:$AC,'CAL data'!G$3,FALSE))</f>
        <v>0.24494478703570916</v>
      </c>
      <c r="Q29" s="302"/>
      <c r="R29" s="302">
        <f>IF(OR(ISERROR(VLOOKUP($D$6&amp;$E29&amp;$D$7,'CAL data'!$A:$AC,'CAL data'!H$3,FALSE)),ISBLANK(VLOOKUP($D$6&amp;$E29&amp;$D$7,'CAL data'!$A:$AC,'CAL data'!H$3,FALSE))),"",VLOOKUP($D$6&amp;$E29&amp;$D$7,'CAL data'!$A:$AC,'CAL data'!H$3,FALSE))</f>
        <v>3.8754131383842661E-3</v>
      </c>
      <c r="S29" s="302"/>
      <c r="T29" s="302">
        <f>IF(OR(ISERROR(VLOOKUP($D$6&amp;$E29&amp;$D$7,'CAL data'!$A:$AC,'CAL data'!I$3,FALSE)),ISBLANK(VLOOKUP($D$6&amp;$E29&amp;$D$7,'CAL data'!$A:$AC,'CAL data'!I$3,FALSE))),"",VLOOKUP($D$6&amp;$E29&amp;$D$7,'CAL data'!$A:$AC,'CAL data'!I$3,FALSE))</f>
        <v>3.0973288998429157E-2</v>
      </c>
      <c r="U29" s="359"/>
      <c r="V29" s="340">
        <f>SUM(F11,H11,J11,L11,N11,P11,R11,T11)</f>
        <v>0.99999999999999989</v>
      </c>
      <c r="W29" s="360">
        <f>IF(ISERROR(VLOOKUP($D$6&amp;$E29&amp;$D$7,'CAL data'!$A:$AC,'CAL data'!K$3,FALSE)),0,VLOOKUP($D$6&amp;$E29&amp;$D$7,'CAL data'!$A:$AC,'CAL data'!K$3,FALSE))</f>
        <v>299839</v>
      </c>
    </row>
    <row r="30" spans="4:23" ht="15" customHeight="1" x14ac:dyDescent="0.25">
      <c r="D30" s="363"/>
      <c r="E30" s="13" t="s">
        <v>27</v>
      </c>
      <c r="F30" s="14">
        <f>IF(F29="","",VLOOKUP($D$6&amp;$E29&amp;$D$7,'CAL data'!$A:$AC,'CAL data'!M$3,FALSE))</f>
        <v>6.7000000000000004E-2</v>
      </c>
      <c r="G30" s="15">
        <f>IF(F29="","",VLOOKUP($D$6&amp;$E29&amp;$D$7,'CAL data'!$A:$AC,'CAL data'!N$3,FALSE))</f>
        <v>6.9000000000000006E-2</v>
      </c>
      <c r="H30" s="15">
        <f>IF(H29="","",VLOOKUP($D$6&amp;$E29&amp;$D$7,'CAL data'!$A:$AC,'CAL data'!O$3,FALSE))</f>
        <v>0.28000000000000003</v>
      </c>
      <c r="I30" s="15">
        <f>IF(H29="","",VLOOKUP($D$6&amp;$E29&amp;$D$7,'CAL data'!$A:$AC,'CAL data'!P$3,FALSE))</f>
        <v>0.28399999999999997</v>
      </c>
      <c r="J30" s="15">
        <f>IF(J29="","",VLOOKUP($D$6&amp;$E29&amp;$D$7,'CAL data'!$A:$AC,'CAL data'!Q$3,FALSE))</f>
        <v>0.245</v>
      </c>
      <c r="K30" s="15">
        <f>IF(J29="","",VLOOKUP($D$6&amp;$E29&amp;$D$7,'CAL data'!$A:$AC,'CAL data'!R$3,FALSE))</f>
        <v>0.248</v>
      </c>
      <c r="L30" s="15">
        <f>IF(L29="","",VLOOKUP($D$6&amp;$E29&amp;$D$7,'CAL data'!$A:$AC,'CAL data'!S$3,FALSE))</f>
        <v>0.08</v>
      </c>
      <c r="M30" s="15">
        <f>IF(L29="","",VLOOKUP($D$6&amp;$E29&amp;$D$7,'CAL data'!$A:$AC,'CAL data'!T$3,FALSE))</f>
        <v>8.2000000000000003E-2</v>
      </c>
      <c r="N30" s="15">
        <f>IF(N29="","",VLOOKUP($D$6&amp;$E29&amp;$D$7,'CAL data'!$A:$AC,'CAL data'!U$3,FALSE))</f>
        <v>4.1000000000000002E-2</v>
      </c>
      <c r="O30" s="15">
        <f>IF(N29="","",VLOOKUP($D$6&amp;$E29&amp;$D$7,'CAL data'!$A:$AC,'CAL data'!V$3,FALSE))</f>
        <v>4.2999999999999997E-2</v>
      </c>
      <c r="P30" s="15">
        <f>IF(P29="","",VLOOKUP($D$6&amp;$E29&amp;$D$7,'CAL data'!$A:$AC,'CAL data'!W$3,FALSE))</f>
        <v>0.24299999999999999</v>
      </c>
      <c r="Q30" s="15">
        <f>IF(P29="","",VLOOKUP($D$6&amp;$E29&amp;$D$7,'CAL data'!$A:$AC,'CAL data'!X$3,FALSE))</f>
        <v>0.246</v>
      </c>
      <c r="R30" s="15">
        <f>IF(R29="","",VLOOKUP($D$6&amp;$E29&amp;$D$7,'CAL data'!$A:$AC,'CAL data'!Y$3,FALSE))</f>
        <v>4.0000000000000001E-3</v>
      </c>
      <c r="S30" s="15">
        <f>IF(R29="","",VLOOKUP($D$6&amp;$E29&amp;$D$7,'CAL data'!$A:$AC,'CAL data'!Z$3,FALSE))</f>
        <v>4.0000000000000001E-3</v>
      </c>
      <c r="T30" s="15">
        <f>IF(T29="","",VLOOKUP($D$6&amp;$E29&amp;$D$7,'CAL data'!$A:$AC,'CAL data'!AA$3,FALSE))</f>
        <v>0.03</v>
      </c>
      <c r="U30" s="16">
        <f>IF(T29="","",VLOOKUP($D$6&amp;$E29&amp;$D$7,'CAL data'!$A:$AC,'CAL data'!AB$3,FALSE))</f>
        <v>3.2000000000000001E-2</v>
      </c>
      <c r="V30" s="346"/>
      <c r="W30" s="368"/>
    </row>
    <row r="31" spans="4:23" s="34" customFormat="1" ht="18.75" customHeight="1" x14ac:dyDescent="0.2">
      <c r="D31" s="363"/>
      <c r="E31" s="70" t="s">
        <v>372</v>
      </c>
      <c r="F31" s="306" t="str">
        <f>IF(OR(ISERROR(VLOOKUP($D$6&amp;$E31&amp;$D$7,'CAL data'!$A:$AC,'CAL data'!B$3,FALSE)),ISBLANK(VLOOKUP($D$6&amp;$E31&amp;$D$7,'CAL data'!$A:$AC,'CAL data'!B$3,FALSE))),"",VLOOKUP($D$6&amp;$E31&amp;$D$7,'CAL data'!$A:$AC,'CAL data'!B$3,FALSE))</f>
        <v/>
      </c>
      <c r="G31" s="302"/>
      <c r="H31" s="302">
        <f>IF(OR(ISERROR(VLOOKUP($D$6&amp;$E31&amp;$D$7,'CAL data'!$A:$AC,'CAL data'!C$3,FALSE)),ISBLANK(VLOOKUP($D$6&amp;$E31&amp;$D$7,'CAL data'!$A:$AC,'CAL data'!C$3,FALSE))),"",VLOOKUP($D$6&amp;$E31&amp;$D$7,'CAL data'!$A:$AC,'CAL data'!C$3,FALSE))</f>
        <v>0.37721426838146083</v>
      </c>
      <c r="I31" s="302"/>
      <c r="J31" s="302">
        <f>IF(OR(ISERROR(VLOOKUP($D$6&amp;$E31&amp;$D$7,'CAL data'!$A:$AC,'CAL data'!D$3,FALSE)),ISBLANK(VLOOKUP($D$6&amp;$E31&amp;$D$7,'CAL data'!$A:$AC,'CAL data'!D$3,FALSE))),"",VLOOKUP($D$6&amp;$E31&amp;$D$7,'CAL data'!$A:$AC,'CAL data'!D$3,FALSE))</f>
        <v>0.38097549138558601</v>
      </c>
      <c r="K31" s="302"/>
      <c r="L31" s="302">
        <f>IF(OR(ISERROR(VLOOKUP($D$6&amp;$E31&amp;$D$7,'CAL data'!$A:$AC,'CAL data'!E$3,FALSE)),ISBLANK(VLOOKUP($D$6&amp;$E31&amp;$D$7,'CAL data'!$A:$AC,'CAL data'!E$3,FALSE))),"",VLOOKUP($D$6&amp;$E31&amp;$D$7,'CAL data'!$A:$AC,'CAL data'!E$3,FALSE))</f>
        <v>0.10258432419315699</v>
      </c>
      <c r="M31" s="302"/>
      <c r="N31" s="302">
        <f>IF(OR(ISERROR(VLOOKUP($D$6&amp;$E31&amp;$D$7,'CAL data'!$A:$AC,'CAL data'!F$3,FALSE)),ISBLANK(VLOOKUP($D$6&amp;$E31&amp;$D$7,'CAL data'!$A:$AC,'CAL data'!F$3,FALSE))),"",VLOOKUP($D$6&amp;$E31&amp;$D$7,'CAL data'!$A:$AC,'CAL data'!F$3,FALSE))</f>
        <v>1.1404998786702257E-2</v>
      </c>
      <c r="O31" s="302"/>
      <c r="P31" s="302">
        <f>IF(OR(ISERROR(VLOOKUP($D$6&amp;$E31&amp;$D$7,'CAL data'!$A:$AC,'CAL data'!G$3,FALSE)),ISBLANK(VLOOKUP($D$6&amp;$E31&amp;$D$7,'CAL data'!$A:$AC,'CAL data'!G$3,FALSE))),"",VLOOKUP($D$6&amp;$E31&amp;$D$7,'CAL data'!$A:$AC,'CAL data'!G$3,FALSE))</f>
        <v>0.10410094637223975</v>
      </c>
      <c r="Q31" s="302"/>
      <c r="R31" s="302">
        <f>IF(OR(ISERROR(VLOOKUP($D$6&amp;$E31&amp;$D$7,'CAL data'!$A:$AC,'CAL data'!H$3,FALSE)),ISBLANK(VLOOKUP($D$6&amp;$E31&amp;$D$7,'CAL data'!$A:$AC,'CAL data'!H$3,FALSE))),"",VLOOKUP($D$6&amp;$E31&amp;$D$7,'CAL data'!$A:$AC,'CAL data'!H$3,FALSE))</f>
        <v>1.5166221790827469E-3</v>
      </c>
      <c r="S31" s="302"/>
      <c r="T31" s="302">
        <f>IF(OR(ISERROR(VLOOKUP($D$6&amp;$E31&amp;$D$7,'CAL data'!$A:$AC,'CAL data'!I$3,FALSE)),ISBLANK(VLOOKUP($D$6&amp;$E31&amp;$D$7,'CAL data'!$A:$AC,'CAL data'!I$3,FALSE))),"",VLOOKUP($D$6&amp;$E31&amp;$D$7,'CAL data'!$A:$AC,'CAL data'!I$3,FALSE))</f>
        <v>2.2203348701771413E-2</v>
      </c>
      <c r="U31" s="359"/>
      <c r="V31" s="366">
        <f>SUM(F11,H11,J11,L11,N11,P11,R11,T11)</f>
        <v>0.99999999999999989</v>
      </c>
      <c r="W31" s="367">
        <f>IF(ISERROR(VLOOKUP($D$6&amp;$E31&amp;$D$7,'CAL data'!$A:$AC,'CAL data'!K$3,FALSE)),0,VLOOKUP($D$6&amp;$E31&amp;$D$7,'CAL data'!$A:$AC,'CAL data'!K$3,FALSE))</f>
        <v>16484</v>
      </c>
    </row>
    <row r="32" spans="4:23" ht="15" customHeight="1" x14ac:dyDescent="0.25">
      <c r="D32" s="363"/>
      <c r="E32" s="17" t="s">
        <v>27</v>
      </c>
      <c r="F32" s="14" t="str">
        <f>IF(F31="","",VLOOKUP($D$6&amp;$E31&amp;$D$7,'CAL data'!$A:$AC,'CAL data'!M$3,FALSE))</f>
        <v/>
      </c>
      <c r="G32" s="15" t="str">
        <f>IF(F31="","",VLOOKUP($D$6&amp;$E31&amp;$D$7,'CAL data'!$A:$AC,'CAL data'!N$3,FALSE))</f>
        <v/>
      </c>
      <c r="H32" s="15">
        <f>IF(H31="","",VLOOKUP($D$6&amp;$E31&amp;$D$7,'CAL data'!$A:$AC,'CAL data'!O$3,FALSE))</f>
        <v>0.37</v>
      </c>
      <c r="I32" s="15">
        <f>IF(H31="","",VLOOKUP($D$6&amp;$E31&amp;$D$7,'CAL data'!$A:$AC,'CAL data'!P$3,FALSE))</f>
        <v>0.38500000000000001</v>
      </c>
      <c r="J32" s="15">
        <f>IF(J31="","",VLOOKUP($D$6&amp;$E31&amp;$D$7,'CAL data'!$A:$AC,'CAL data'!Q$3,FALSE))</f>
        <v>0.374</v>
      </c>
      <c r="K32" s="15">
        <f>IF(J31="","",VLOOKUP($D$6&amp;$E31&amp;$D$7,'CAL data'!$A:$AC,'CAL data'!R$3,FALSE))</f>
        <v>0.38800000000000001</v>
      </c>
      <c r="L32" s="15">
        <f>IF(L31="","",VLOOKUP($D$6&amp;$E31&amp;$D$7,'CAL data'!$A:$AC,'CAL data'!S$3,FALSE))</f>
        <v>9.8000000000000004E-2</v>
      </c>
      <c r="M32" s="15">
        <f>IF(L31="","",VLOOKUP($D$6&amp;$E31&amp;$D$7,'CAL data'!$A:$AC,'CAL data'!T$3,FALSE))</f>
        <v>0.107</v>
      </c>
      <c r="N32" s="15">
        <f>IF(N31="","",VLOOKUP($D$6&amp;$E31&amp;$D$7,'CAL data'!$A:$AC,'CAL data'!U$3,FALSE))</f>
        <v>0.01</v>
      </c>
      <c r="O32" s="15">
        <f>IF(N31="","",VLOOKUP($D$6&amp;$E31&amp;$D$7,'CAL data'!$A:$AC,'CAL data'!V$3,FALSE))</f>
        <v>1.2999999999999999E-2</v>
      </c>
      <c r="P32" s="15">
        <f>IF(P31="","",VLOOKUP($D$6&amp;$E31&amp;$D$7,'CAL data'!$A:$AC,'CAL data'!W$3,FALSE))</f>
        <v>0.1</v>
      </c>
      <c r="Q32" s="15">
        <f>IF(P31="","",VLOOKUP($D$6&amp;$E31&amp;$D$7,'CAL data'!$A:$AC,'CAL data'!X$3,FALSE))</f>
        <v>0.109</v>
      </c>
      <c r="R32" s="15">
        <f>IF(R31="","",VLOOKUP($D$6&amp;$E31&amp;$D$7,'CAL data'!$A:$AC,'CAL data'!Y$3,FALSE))</f>
        <v>1E-3</v>
      </c>
      <c r="S32" s="15">
        <f>IF(R31="","",VLOOKUP($D$6&amp;$E31&amp;$D$7,'CAL data'!$A:$AC,'CAL data'!Z$3,FALSE))</f>
        <v>2E-3</v>
      </c>
      <c r="T32" s="15">
        <f>IF(T31="","",VLOOKUP($D$6&amp;$E31&amp;$D$7,'CAL data'!$A:$AC,'CAL data'!AA$3,FALSE))</f>
        <v>0.02</v>
      </c>
      <c r="U32" s="16">
        <f>IF(T31="","",VLOOKUP($D$6&amp;$E31&amp;$D$7,'CAL data'!$A:$AC,'CAL data'!AB$3,FALSE))</f>
        <v>2.5000000000000001E-2</v>
      </c>
      <c r="V32" s="366"/>
      <c r="W32" s="367"/>
    </row>
    <row r="33" spans="4:23" s="34" customFormat="1" ht="18.75" customHeight="1" x14ac:dyDescent="0.2">
      <c r="D33" s="363"/>
      <c r="E33" s="71" t="s">
        <v>44</v>
      </c>
      <c r="F33" s="306" t="str">
        <f>IF(OR(ISERROR(VLOOKUP($D$6&amp;$E33&amp;$D$7,'CAL data'!$A:$AC,'CAL data'!B$3,FALSE)),ISBLANK(VLOOKUP($D$6&amp;$E33&amp;$D$7,'CAL data'!$A:$AC,'CAL data'!B$3,FALSE))),"",VLOOKUP($D$6&amp;$E33&amp;$D$7,'CAL data'!$A:$AC,'CAL data'!B$3,FALSE))</f>
        <v/>
      </c>
      <c r="G33" s="302"/>
      <c r="H33" s="302">
        <f>IF(OR(ISERROR(VLOOKUP($D$6&amp;$E33&amp;$D$7,'CAL data'!$A:$AC,'CAL data'!C$3,FALSE)),ISBLANK(VLOOKUP($D$6&amp;$E33&amp;$D$7,'CAL data'!$A:$AC,'CAL data'!C$3,FALSE))),"",VLOOKUP($D$6&amp;$E33&amp;$D$7,'CAL data'!$A:$AC,'CAL data'!C$3,FALSE))</f>
        <v>0.35263007432818755</v>
      </c>
      <c r="I33" s="302"/>
      <c r="J33" s="302">
        <f>IF(OR(ISERROR(VLOOKUP($D$6&amp;$E33&amp;$D$7,'CAL data'!$A:$AC,'CAL data'!D$3,FALSE)),ISBLANK(VLOOKUP($D$6&amp;$E33&amp;$D$7,'CAL data'!$A:$AC,'CAL data'!D$3,FALSE))),"",VLOOKUP($D$6&amp;$E33&amp;$D$7,'CAL data'!$A:$AC,'CAL data'!D$3,FALSE))</f>
        <v>0.24809414903754526</v>
      </c>
      <c r="K33" s="302"/>
      <c r="L33" s="302">
        <f>IF(OR(ISERROR(VLOOKUP($D$6&amp;$E33&amp;$D$7,'CAL data'!$A:$AC,'CAL data'!E$3,FALSE)),ISBLANK(VLOOKUP($D$6&amp;$E33&amp;$D$7,'CAL data'!$A:$AC,'CAL data'!E$3,FALSE))),"",VLOOKUP($D$6&amp;$E33&amp;$D$7,'CAL data'!$A:$AC,'CAL data'!E$3,FALSE))</f>
        <v>0.29893272346102534</v>
      </c>
      <c r="M33" s="302"/>
      <c r="N33" s="302">
        <f>IF(OR(ISERROR(VLOOKUP($D$6&amp;$E33&amp;$D$7,'CAL data'!$A:$AC,'CAL data'!F$3,FALSE)),ISBLANK(VLOOKUP($D$6&amp;$E33&amp;$D$7,'CAL data'!$A:$AC,'CAL data'!F$3,FALSE))),"",VLOOKUP($D$6&amp;$E33&amp;$D$7,'CAL data'!$A:$AC,'CAL data'!F$3,FALSE))</f>
        <v>9.1004383457213654E-3</v>
      </c>
      <c r="O33" s="302"/>
      <c r="P33" s="302">
        <f>IF(OR(ISERROR(VLOOKUP($D$6&amp;$E33&amp;$D$7,'CAL data'!$A:$AC,'CAL data'!G$3,FALSE)),ISBLANK(VLOOKUP($D$6&amp;$E33&amp;$D$7,'CAL data'!$A:$AC,'CAL data'!G$3,FALSE))),"",VLOOKUP($D$6&amp;$E33&amp;$D$7,'CAL data'!$A:$AC,'CAL data'!G$3,FALSE))</f>
        <v>5.7842576710501241E-2</v>
      </c>
      <c r="Q33" s="302"/>
      <c r="R33" s="302">
        <f>IF(OR(ISERROR(VLOOKUP($D$6&amp;$E33&amp;$D$7,'CAL data'!$A:$AC,'CAL data'!H$3,FALSE)),ISBLANK(VLOOKUP($D$6&amp;$E33&amp;$D$7,'CAL data'!$A:$AC,'CAL data'!H$3,FALSE))),"",VLOOKUP($D$6&amp;$E33&amp;$D$7,'CAL data'!$A:$AC,'CAL data'!H$3,FALSE))</f>
        <v>1.3817419477796836E-3</v>
      </c>
      <c r="S33" s="302"/>
      <c r="T33" s="302">
        <f>IF(OR(ISERROR(VLOOKUP($D$6&amp;$E33&amp;$D$7,'CAL data'!$A:$AC,'CAL data'!I$3,FALSE)),ISBLANK(VLOOKUP($D$6&amp;$E33&amp;$D$7,'CAL data'!$A:$AC,'CAL data'!I$3,FALSE))),"",VLOOKUP($D$6&amp;$E33&amp;$D$7,'CAL data'!$A:$AC,'CAL data'!I$3,FALSE))</f>
        <v>3.2018296169239568E-2</v>
      </c>
      <c r="U33" s="359"/>
      <c r="V33" s="340">
        <f>SUM(F11,H11,J11,L11,N11,P11,R11,T11)</f>
        <v>0.99999999999999989</v>
      </c>
      <c r="W33" s="360">
        <f>IF(ISERROR(VLOOKUP($D$6&amp;$E33&amp;$D$7,'CAL data'!$A:$AC,'CAL data'!K$3,FALSE)),0,VLOOKUP($D$6&amp;$E33&amp;$D$7,'CAL data'!$A:$AC,'CAL data'!K$3,FALSE))</f>
        <v>20988</v>
      </c>
    </row>
    <row r="34" spans="4:23" ht="15" customHeight="1" x14ac:dyDescent="0.25">
      <c r="D34" s="363"/>
      <c r="E34" s="13" t="s">
        <v>27</v>
      </c>
      <c r="F34" s="14" t="str">
        <f>IF(F33="","",VLOOKUP($D$6&amp;$E33&amp;$D$7,'CAL data'!$A:$AC,'CAL data'!M$3,FALSE))</f>
        <v/>
      </c>
      <c r="G34" s="15" t="str">
        <f>IF(F33="","",VLOOKUP($D$6&amp;$E33&amp;$D$7,'CAL data'!$A:$AC,'CAL data'!N$3,FALSE))</f>
        <v/>
      </c>
      <c r="H34" s="15">
        <f>IF(H33="","",VLOOKUP($D$6&amp;$E33&amp;$D$7,'CAL data'!$A:$AC,'CAL data'!O$3,FALSE))</f>
        <v>0.34599999999999997</v>
      </c>
      <c r="I34" s="15">
        <f>IF(H33="","",VLOOKUP($D$6&amp;$E33&amp;$D$7,'CAL data'!$A:$AC,'CAL data'!P$3,FALSE))</f>
        <v>0.35899999999999999</v>
      </c>
      <c r="J34" s="15">
        <f>IF(J33="","",VLOOKUP($D$6&amp;$E33&amp;$D$7,'CAL data'!$A:$AC,'CAL data'!Q$3,FALSE))</f>
        <v>0.24199999999999999</v>
      </c>
      <c r="K34" s="15">
        <f>IF(J33="","",VLOOKUP($D$6&amp;$E33&amp;$D$7,'CAL data'!$A:$AC,'CAL data'!R$3,FALSE))</f>
        <v>0.254</v>
      </c>
      <c r="L34" s="15">
        <f>IF(L33="","",VLOOKUP($D$6&amp;$E33&amp;$D$7,'CAL data'!$A:$AC,'CAL data'!S$3,FALSE))</f>
        <v>0.29299999999999998</v>
      </c>
      <c r="M34" s="15">
        <f>IF(L33="","",VLOOKUP($D$6&amp;$E33&amp;$D$7,'CAL data'!$A:$AC,'CAL data'!T$3,FALSE))</f>
        <v>0.30499999999999999</v>
      </c>
      <c r="N34" s="15">
        <f>IF(N33="","",VLOOKUP($D$6&amp;$E33&amp;$D$7,'CAL data'!$A:$AC,'CAL data'!U$3,FALSE))</f>
        <v>8.0000000000000002E-3</v>
      </c>
      <c r="O34" s="15">
        <f>IF(N33="","",VLOOKUP($D$6&amp;$E33&amp;$D$7,'CAL data'!$A:$AC,'CAL data'!V$3,FALSE))</f>
        <v>0.01</v>
      </c>
      <c r="P34" s="15">
        <f>IF(P33="","",VLOOKUP($D$6&amp;$E33&amp;$D$7,'CAL data'!$A:$AC,'CAL data'!W$3,FALSE))</f>
        <v>5.5E-2</v>
      </c>
      <c r="Q34" s="15">
        <f>IF(P33="","",VLOOKUP($D$6&amp;$E33&amp;$D$7,'CAL data'!$A:$AC,'CAL data'!X$3,FALSE))</f>
        <v>6.0999999999999999E-2</v>
      </c>
      <c r="R34" s="15">
        <f>IF(R33="","",VLOOKUP($D$6&amp;$E33&amp;$D$7,'CAL data'!$A:$AC,'CAL data'!Y$3,FALSE))</f>
        <v>1E-3</v>
      </c>
      <c r="S34" s="15">
        <f>IF(R33="","",VLOOKUP($D$6&amp;$E33&amp;$D$7,'CAL data'!$A:$AC,'CAL data'!Z$3,FALSE))</f>
        <v>2E-3</v>
      </c>
      <c r="T34" s="15">
        <f>IF(T33="","",VLOOKUP($D$6&amp;$E33&amp;$D$7,'CAL data'!$A:$AC,'CAL data'!AA$3,FALSE))</f>
        <v>0.03</v>
      </c>
      <c r="U34" s="16">
        <f>IF(T33="","",VLOOKUP($D$6&amp;$E33&amp;$D$7,'CAL data'!$A:$AC,'CAL data'!AB$3,FALSE))</f>
        <v>3.4000000000000002E-2</v>
      </c>
      <c r="V34" s="346"/>
      <c r="W34" s="368"/>
    </row>
    <row r="35" spans="4:23" s="34" customFormat="1" ht="18.75" customHeight="1" x14ac:dyDescent="0.2">
      <c r="D35" s="363"/>
      <c r="E35" s="70" t="s">
        <v>43</v>
      </c>
      <c r="F35" s="306" t="str">
        <f>IF(OR(ISERROR(VLOOKUP($D$6&amp;$E35&amp;$D$7,'CAL data'!$A:$AC,'CAL data'!B$3,FALSE)),ISBLANK(VLOOKUP($D$6&amp;$E35&amp;$D$7,'CAL data'!$A:$AC,'CAL data'!B$3,FALSE))),"",VLOOKUP($D$6&amp;$E35&amp;$D$7,'CAL data'!$A:$AC,'CAL data'!B$3,FALSE))</f>
        <v/>
      </c>
      <c r="G35" s="302"/>
      <c r="H35" s="302">
        <f>IF(OR(ISERROR(VLOOKUP($D$6&amp;$E35&amp;$D$7,'CAL data'!$A:$AC,'CAL data'!C$3,FALSE)),ISBLANK(VLOOKUP($D$6&amp;$E35&amp;$D$7,'CAL data'!$A:$AC,'CAL data'!C$3,FALSE))),"",VLOOKUP($D$6&amp;$E35&amp;$D$7,'CAL data'!$A:$AC,'CAL data'!C$3,FALSE))</f>
        <v>0.48242431823867898</v>
      </c>
      <c r="I35" s="302"/>
      <c r="J35" s="302">
        <f>IF(OR(ISERROR(VLOOKUP($D$6&amp;$E35&amp;$D$7,'CAL data'!$A:$AC,'CAL data'!D$3,FALSE)),ISBLANK(VLOOKUP($D$6&amp;$E35&amp;$D$7,'CAL data'!$A:$AC,'CAL data'!D$3,FALSE))),"",VLOOKUP($D$6&amp;$E35&amp;$D$7,'CAL data'!$A:$AC,'CAL data'!D$3,FALSE))</f>
        <v>0.29328246184638479</v>
      </c>
      <c r="K35" s="302"/>
      <c r="L35" s="302">
        <f>IF(OR(ISERROR(VLOOKUP($D$6&amp;$E35&amp;$D$7,'CAL data'!$A:$AC,'CAL data'!E$3,FALSE)),ISBLANK(VLOOKUP($D$6&amp;$E35&amp;$D$7,'CAL data'!$A:$AC,'CAL data'!E$3,FALSE))),"",VLOOKUP($D$6&amp;$E35&amp;$D$7,'CAL data'!$A:$AC,'CAL data'!E$3,FALSE))</f>
        <v>0.1090818113585189</v>
      </c>
      <c r="M35" s="302"/>
      <c r="N35" s="302">
        <f>IF(OR(ISERROR(VLOOKUP($D$6&amp;$E35&amp;$D$7,'CAL data'!$A:$AC,'CAL data'!F$3,FALSE)),ISBLANK(VLOOKUP($D$6&amp;$E35&amp;$D$7,'CAL data'!$A:$AC,'CAL data'!F$3,FALSE))),"",VLOOKUP($D$6&amp;$E35&amp;$D$7,'CAL data'!$A:$AC,'CAL data'!F$3,FALSE))</f>
        <v>1.1320990743057292E-2</v>
      </c>
      <c r="O35" s="302"/>
      <c r="P35" s="302">
        <f>IF(OR(ISERROR(VLOOKUP($D$6&amp;$E35&amp;$D$7,'CAL data'!$A:$AC,'CAL data'!G$3,FALSE)),ISBLANK(VLOOKUP($D$6&amp;$E35&amp;$D$7,'CAL data'!$A:$AC,'CAL data'!G$3,FALSE))),"",VLOOKUP($D$6&amp;$E35&amp;$D$7,'CAL data'!$A:$AC,'CAL data'!G$3,FALSE))</f>
        <v>6.586189642231674E-2</v>
      </c>
      <c r="Q35" s="302"/>
      <c r="R35" s="302">
        <f>IF(OR(ISERROR(VLOOKUP($D$6&amp;$E35&amp;$D$7,'CAL data'!$A:$AC,'CAL data'!H$3,FALSE)),ISBLANK(VLOOKUP($D$6&amp;$E35&amp;$D$7,'CAL data'!$A:$AC,'CAL data'!H$3,FALSE))),"",VLOOKUP($D$6&amp;$E35&amp;$D$7,'CAL data'!$A:$AC,'CAL data'!H$3,FALSE))</f>
        <v>5.6292219164373277E-4</v>
      </c>
      <c r="S35" s="302"/>
      <c r="T35" s="302">
        <f>IF(OR(ISERROR(VLOOKUP($D$6&amp;$E35&amp;$D$7,'CAL data'!$A:$AC,'CAL data'!I$3,FALSE)),ISBLANK(VLOOKUP($D$6&amp;$E35&amp;$D$7,'CAL data'!$A:$AC,'CAL data'!I$3,FALSE))),"",VLOOKUP($D$6&amp;$E35&amp;$D$7,'CAL data'!$A:$AC,'CAL data'!I$3,FALSE))</f>
        <v>3.7465599199399548E-2</v>
      </c>
      <c r="U35" s="359"/>
      <c r="V35" s="366">
        <f>SUM(F11,H11,J11,L11,N11,P11,R11,T11)</f>
        <v>0.99999999999999989</v>
      </c>
      <c r="W35" s="367">
        <f>IF(ISERROR(VLOOKUP($D$6&amp;$E35&amp;$D$7,'CAL data'!$A:$AC,'CAL data'!K$3,FALSE)),0,VLOOKUP($D$6&amp;$E35&amp;$D$7,'CAL data'!$A:$AC,'CAL data'!K$3,FALSE))</f>
        <v>15988</v>
      </c>
    </row>
    <row r="36" spans="4:23" ht="15" customHeight="1" x14ac:dyDescent="0.25">
      <c r="D36" s="363"/>
      <c r="E36" s="17" t="s">
        <v>27</v>
      </c>
      <c r="F36" s="14" t="str">
        <f>IF(F35="","",VLOOKUP($D$6&amp;$E35&amp;$D$7,'CAL data'!$A:$AC,'CAL data'!M$3,FALSE))</f>
        <v/>
      </c>
      <c r="G36" s="15" t="str">
        <f>IF(F35="","",VLOOKUP($D$6&amp;$E35&amp;$D$7,'CAL data'!$A:$AC,'CAL data'!N$3,FALSE))</f>
        <v/>
      </c>
      <c r="H36" s="15">
        <f>IF(H35="","",VLOOKUP($D$6&amp;$E35&amp;$D$7,'CAL data'!$A:$AC,'CAL data'!O$3,FALSE))</f>
        <v>0.47499999999999998</v>
      </c>
      <c r="I36" s="15">
        <f>IF(H35="","",VLOOKUP($D$6&amp;$E35&amp;$D$7,'CAL data'!$A:$AC,'CAL data'!P$3,FALSE))</f>
        <v>0.49</v>
      </c>
      <c r="J36" s="15">
        <f>IF(J35="","",VLOOKUP($D$6&amp;$E35&amp;$D$7,'CAL data'!$A:$AC,'CAL data'!Q$3,FALSE))</f>
        <v>0.28599999999999998</v>
      </c>
      <c r="K36" s="15">
        <f>IF(J35="","",VLOOKUP($D$6&amp;$E35&amp;$D$7,'CAL data'!$A:$AC,'CAL data'!R$3,FALSE))</f>
        <v>0.3</v>
      </c>
      <c r="L36" s="15">
        <f>IF(L35="","",VLOOKUP($D$6&amp;$E35&amp;$D$7,'CAL data'!$A:$AC,'CAL data'!S$3,FALSE))</f>
        <v>0.104</v>
      </c>
      <c r="M36" s="15">
        <f>IF(L35="","",VLOOKUP($D$6&amp;$E35&amp;$D$7,'CAL data'!$A:$AC,'CAL data'!T$3,FALSE))</f>
        <v>0.114</v>
      </c>
      <c r="N36" s="15">
        <f>IF(N35="","",VLOOKUP($D$6&amp;$E35&amp;$D$7,'CAL data'!$A:$AC,'CAL data'!U$3,FALSE))</f>
        <v>0.01</v>
      </c>
      <c r="O36" s="15">
        <f>IF(N35="","",VLOOKUP($D$6&amp;$E35&amp;$D$7,'CAL data'!$A:$AC,'CAL data'!V$3,FALSE))</f>
        <v>1.2999999999999999E-2</v>
      </c>
      <c r="P36" s="15">
        <f>IF(P35="","",VLOOKUP($D$6&amp;$E35&amp;$D$7,'CAL data'!$A:$AC,'CAL data'!W$3,FALSE))</f>
        <v>6.2E-2</v>
      </c>
      <c r="Q36" s="15">
        <f>IF(P35="","",VLOOKUP($D$6&amp;$E35&amp;$D$7,'CAL data'!$A:$AC,'CAL data'!X$3,FALSE))</f>
        <v>7.0000000000000007E-2</v>
      </c>
      <c r="R36" s="15">
        <f>IF(R35="","",VLOOKUP($D$6&amp;$E35&amp;$D$7,'CAL data'!$A:$AC,'CAL data'!Y$3,FALSE))</f>
        <v>0</v>
      </c>
      <c r="S36" s="15">
        <f>IF(R35="","",VLOOKUP($D$6&amp;$E35&amp;$D$7,'CAL data'!$A:$AC,'CAL data'!Z$3,FALSE))</f>
        <v>1E-3</v>
      </c>
      <c r="T36" s="15">
        <f>IF(T35="","",VLOOKUP($D$6&amp;$E35&amp;$D$7,'CAL data'!$A:$AC,'CAL data'!AA$3,FALSE))</f>
        <v>3.5000000000000003E-2</v>
      </c>
      <c r="U36" s="16">
        <f>IF(T35="","",VLOOKUP($D$6&amp;$E35&amp;$D$7,'CAL data'!$A:$AC,'CAL data'!AB$3,FALSE))</f>
        <v>4.1000000000000002E-2</v>
      </c>
      <c r="V36" s="366"/>
      <c r="W36" s="367"/>
    </row>
    <row r="37" spans="4:23" s="34" customFormat="1" ht="18.75" customHeight="1" x14ac:dyDescent="0.2">
      <c r="D37" s="363"/>
      <c r="E37" s="73" t="s">
        <v>373</v>
      </c>
      <c r="F37" s="306" t="str">
        <f>IF(OR(ISERROR(VLOOKUP($D$6&amp;$E37&amp;$D$7,'CAL data'!$A:$AC,'CAL data'!B$3,FALSE)),ISBLANK(VLOOKUP($D$6&amp;$E37&amp;$D$7,'CAL data'!$A:$AC,'CAL data'!B$3,FALSE))),"",VLOOKUP($D$6&amp;$E37&amp;$D$7,'CAL data'!$A:$AC,'CAL data'!B$3,FALSE))</f>
        <v/>
      </c>
      <c r="G37" s="302"/>
      <c r="H37" s="302">
        <f>IF(OR(ISERROR(VLOOKUP($D$6&amp;$E37&amp;$D$7,'CAL data'!$A:$AC,'CAL data'!C$3,FALSE)),ISBLANK(VLOOKUP($D$6&amp;$E37&amp;$D$7,'CAL data'!$A:$AC,'CAL data'!C$3,FALSE))),"",VLOOKUP($D$6&amp;$E37&amp;$D$7,'CAL data'!$A:$AC,'CAL data'!C$3,FALSE))</f>
        <v>0.16552127504021055</v>
      </c>
      <c r="I37" s="302"/>
      <c r="J37" s="302">
        <f>IF(OR(ISERROR(VLOOKUP($D$6&amp;$E37&amp;$D$7,'CAL data'!$A:$AC,'CAL data'!D$3,FALSE)),ISBLANK(VLOOKUP($D$6&amp;$E37&amp;$D$7,'CAL data'!$A:$AC,'CAL data'!D$3,FALSE))),"",VLOOKUP($D$6&amp;$E37&amp;$D$7,'CAL data'!$A:$AC,'CAL data'!D$3,FALSE))</f>
        <v>0.53789540381147338</v>
      </c>
      <c r="K37" s="302"/>
      <c r="L37" s="302">
        <f>IF(OR(ISERROR(VLOOKUP($D$6&amp;$E37&amp;$D$7,'CAL data'!$A:$AC,'CAL data'!E$3,FALSE)),ISBLANK(VLOOKUP($D$6&amp;$E37&amp;$D$7,'CAL data'!$A:$AC,'CAL data'!E$3,FALSE))),"",VLOOKUP($D$6&amp;$E37&amp;$D$7,'CAL data'!$A:$AC,'CAL data'!E$3,FALSE))</f>
        <v>0.15967246673490276</v>
      </c>
      <c r="M37" s="302"/>
      <c r="N37" s="302">
        <f>IF(OR(ISERROR(VLOOKUP($D$6&amp;$E37&amp;$D$7,'CAL data'!$A:$AC,'CAL data'!F$3,FALSE)),ISBLANK(VLOOKUP($D$6&amp;$E37&amp;$D$7,'CAL data'!$A:$AC,'CAL data'!F$3,FALSE))),"",VLOOKUP($D$6&amp;$E37&amp;$D$7,'CAL data'!$A:$AC,'CAL data'!F$3,FALSE))</f>
        <v>1.4329580348004094E-2</v>
      </c>
      <c r="O37" s="302"/>
      <c r="P37" s="302">
        <f>IF(OR(ISERROR(VLOOKUP($D$6&amp;$E37&amp;$D$7,'CAL data'!$A:$AC,'CAL data'!G$3,FALSE)),ISBLANK(VLOOKUP($D$6&amp;$E37&amp;$D$7,'CAL data'!$A:$AC,'CAL data'!G$3,FALSE))),"",VLOOKUP($D$6&amp;$E37&amp;$D$7,'CAL data'!$A:$AC,'CAL data'!G$3,FALSE))</f>
        <v>6.614027391918896E-2</v>
      </c>
      <c r="Q37" s="302"/>
      <c r="R37" s="302">
        <f>IF(OR(ISERROR(VLOOKUP($D$6&amp;$E37&amp;$D$7,'CAL data'!$A:$AC,'CAL data'!H$3,FALSE)),ISBLANK(VLOOKUP($D$6&amp;$E37&amp;$D$7,'CAL data'!$A:$AC,'CAL data'!H$3,FALSE))),"",VLOOKUP($D$6&amp;$E37&amp;$D$7,'CAL data'!$A:$AC,'CAL data'!H$3,FALSE))</f>
        <v>1.0235414534288639E-3</v>
      </c>
      <c r="S37" s="302"/>
      <c r="T37" s="302">
        <f>IF(OR(ISERROR(VLOOKUP($D$6&amp;$E37&amp;$D$7,'CAL data'!$A:$AC,'CAL data'!I$3,FALSE)),ISBLANK(VLOOKUP($D$6&amp;$E37&amp;$D$7,'CAL data'!$A:$AC,'CAL data'!I$3,FALSE))),"",VLOOKUP($D$6&amp;$E37&amp;$D$7,'CAL data'!$A:$AC,'CAL data'!I$3,FALSE))</f>
        <v>5.5417458692791341E-2</v>
      </c>
      <c r="U37" s="359"/>
      <c r="V37" s="340">
        <f>SUM(F11,H11,J11,L11,N11,P11,R11,T11)</f>
        <v>0.99999999999999989</v>
      </c>
      <c r="W37" s="360">
        <f>IF(ISERROR(VLOOKUP($D$6&amp;$E37&amp;$D$7,'CAL data'!$A:$AC,'CAL data'!K$3,FALSE)),0,VLOOKUP($D$6&amp;$E37&amp;$D$7,'CAL data'!$A:$AC,'CAL data'!K$3,FALSE))</f>
        <v>20517</v>
      </c>
    </row>
    <row r="38" spans="4:23" ht="15" customHeight="1" x14ac:dyDescent="0.25">
      <c r="D38" s="363"/>
      <c r="E38" s="13" t="s">
        <v>27</v>
      </c>
      <c r="F38" s="14" t="str">
        <f>IF(F37="","",VLOOKUP($D$6&amp;$E37&amp;$D$7,'CAL data'!$A:$AC,'CAL data'!M$3,FALSE))</f>
        <v/>
      </c>
      <c r="G38" s="15" t="str">
        <f>IF(F37="","",VLOOKUP($D$6&amp;$E37&amp;$D$7,'CAL data'!$A:$AC,'CAL data'!N$3,FALSE))</f>
        <v/>
      </c>
      <c r="H38" s="15">
        <f>IF(H37="","",VLOOKUP($D$6&amp;$E37&amp;$D$7,'CAL data'!$A:$AC,'CAL data'!O$3,FALSE))</f>
        <v>0.16</v>
      </c>
      <c r="I38" s="15">
        <f>IF(H37="","",VLOOKUP($D$6&amp;$E37&amp;$D$7,'CAL data'!$A:$AC,'CAL data'!P$3,FALSE))</f>
        <v>0.17100000000000001</v>
      </c>
      <c r="J38" s="15">
        <f>IF(J37="","",VLOOKUP($D$6&amp;$E37&amp;$D$7,'CAL data'!$A:$AC,'CAL data'!Q$3,FALSE))</f>
        <v>0.53100000000000003</v>
      </c>
      <c r="K38" s="15">
        <f>IF(J37="","",VLOOKUP($D$6&amp;$E37&amp;$D$7,'CAL data'!$A:$AC,'CAL data'!R$3,FALSE))</f>
        <v>0.54500000000000004</v>
      </c>
      <c r="L38" s="15">
        <f>IF(L37="","",VLOOKUP($D$6&amp;$E37&amp;$D$7,'CAL data'!$A:$AC,'CAL data'!S$3,FALSE))</f>
        <v>0.155</v>
      </c>
      <c r="M38" s="15">
        <f>IF(L37="","",VLOOKUP($D$6&amp;$E37&amp;$D$7,'CAL data'!$A:$AC,'CAL data'!T$3,FALSE))</f>
        <v>0.16500000000000001</v>
      </c>
      <c r="N38" s="15">
        <f>IF(N37="","",VLOOKUP($D$6&amp;$E37&amp;$D$7,'CAL data'!$A:$AC,'CAL data'!U$3,FALSE))</f>
        <v>1.2999999999999999E-2</v>
      </c>
      <c r="O38" s="15">
        <f>IF(N37="","",VLOOKUP($D$6&amp;$E37&amp;$D$7,'CAL data'!$A:$AC,'CAL data'!V$3,FALSE))</f>
        <v>1.6E-2</v>
      </c>
      <c r="P38" s="15">
        <f>IF(P37="","",VLOOKUP($D$6&amp;$E37&amp;$D$7,'CAL data'!$A:$AC,'CAL data'!W$3,FALSE))</f>
        <v>6.3E-2</v>
      </c>
      <c r="Q38" s="15">
        <f>IF(P37="","",VLOOKUP($D$6&amp;$E37&amp;$D$7,'CAL data'!$A:$AC,'CAL data'!X$3,FALSE))</f>
        <v>7.0000000000000007E-2</v>
      </c>
      <c r="R38" s="15">
        <f>IF(R37="","",VLOOKUP($D$6&amp;$E37&amp;$D$7,'CAL data'!$A:$AC,'CAL data'!Y$3,FALSE))</f>
        <v>1E-3</v>
      </c>
      <c r="S38" s="15">
        <f>IF(R37="","",VLOOKUP($D$6&amp;$E37&amp;$D$7,'CAL data'!$A:$AC,'CAL data'!Z$3,FALSE))</f>
        <v>2E-3</v>
      </c>
      <c r="T38" s="15">
        <f>IF(T37="","",VLOOKUP($D$6&amp;$E37&amp;$D$7,'CAL data'!$A:$AC,'CAL data'!AA$3,FALSE))</f>
        <v>5.1999999999999998E-2</v>
      </c>
      <c r="U38" s="16">
        <f>IF(T37="","",VLOOKUP($D$6&amp;$E37&amp;$D$7,'CAL data'!$A:$AC,'CAL data'!AB$3,FALSE))</f>
        <v>5.8999999999999997E-2</v>
      </c>
      <c r="V38" s="346"/>
      <c r="W38" s="368"/>
    </row>
    <row r="39" spans="4:23" s="34" customFormat="1" ht="18.75" customHeight="1" x14ac:dyDescent="0.2">
      <c r="D39" s="363"/>
      <c r="E39" s="70" t="s">
        <v>97</v>
      </c>
      <c r="F39" s="306" t="str">
        <f>IF(OR(ISERROR(VLOOKUP($D$6&amp;$E39&amp;$D$7,'CAL data'!$A:$AC,'CAL data'!B$3,FALSE)),ISBLANK(VLOOKUP($D$6&amp;$E39&amp;$D$7,'CAL data'!$A:$AC,'CAL data'!B$3,FALSE))),"",VLOOKUP($D$6&amp;$E39&amp;$D$7,'CAL data'!$A:$AC,'CAL data'!B$3,FALSE))</f>
        <v/>
      </c>
      <c r="G39" s="302"/>
      <c r="H39" s="302">
        <f>IF(OR(ISERROR(VLOOKUP($D$6&amp;$E39&amp;$D$7,'CAL data'!$A:$AC,'CAL data'!C$3,FALSE)),ISBLANK(VLOOKUP($D$6&amp;$E39&amp;$D$7,'CAL data'!$A:$AC,'CAL data'!C$3,FALSE))),"",VLOOKUP($D$6&amp;$E39&amp;$D$7,'CAL data'!$A:$AC,'CAL data'!C$3,FALSE))</f>
        <v>0.28189259333200239</v>
      </c>
      <c r="I39" s="302"/>
      <c r="J39" s="302">
        <f>IF(OR(ISERROR(VLOOKUP($D$6&amp;$E39&amp;$D$7,'CAL data'!$A:$AC,'CAL data'!D$3,FALSE)),ISBLANK(VLOOKUP($D$6&amp;$E39&amp;$D$7,'CAL data'!$A:$AC,'CAL data'!D$3,FALSE))),"",VLOOKUP($D$6&amp;$E39&amp;$D$7,'CAL data'!$A:$AC,'CAL data'!D$3,FALSE))</f>
        <v>0.37292872828907964</v>
      </c>
      <c r="K39" s="302"/>
      <c r="L39" s="302">
        <f>IF(OR(ISERROR(VLOOKUP($D$6&amp;$E39&amp;$D$7,'CAL data'!$A:$AC,'CAL data'!E$3,FALSE)),ISBLANK(VLOOKUP($D$6&amp;$E39&amp;$D$7,'CAL data'!$A:$AC,'CAL data'!E$3,FALSE))),"",VLOOKUP($D$6&amp;$E39&amp;$D$7,'CAL data'!$A:$AC,'CAL data'!E$3,FALSE))</f>
        <v>0.1776801756837692</v>
      </c>
      <c r="M39" s="302"/>
      <c r="N39" s="302">
        <f>IF(OR(ISERROR(VLOOKUP($D$6&amp;$E39&amp;$D$7,'CAL data'!$A:$AC,'CAL data'!F$3,FALSE)),ISBLANK(VLOOKUP($D$6&amp;$E39&amp;$D$7,'CAL data'!$A:$AC,'CAL data'!F$3,FALSE))),"",VLOOKUP($D$6&amp;$E39&amp;$D$7,'CAL data'!$A:$AC,'CAL data'!F$3,FALSE))</f>
        <v>1.2777001397484528E-2</v>
      </c>
      <c r="O39" s="302"/>
      <c r="P39" s="302">
        <f>IF(OR(ISERROR(VLOOKUP($D$6&amp;$E39&amp;$D$7,'CAL data'!$A:$AC,'CAL data'!G$3,FALSE)),ISBLANK(VLOOKUP($D$6&amp;$E39&amp;$D$7,'CAL data'!$A:$AC,'CAL data'!G$3,FALSE))),"",VLOOKUP($D$6&amp;$E39&amp;$D$7,'CAL data'!$A:$AC,'CAL data'!G$3,FALSE))</f>
        <v>0.1221800758634458</v>
      </c>
      <c r="Q39" s="302"/>
      <c r="R39" s="302">
        <f>IF(OR(ISERROR(VLOOKUP($D$6&amp;$E39&amp;$D$7,'CAL data'!$A:$AC,'CAL data'!H$3,FALSE)),ISBLANK(VLOOKUP($D$6&amp;$E39&amp;$D$7,'CAL data'!$A:$AC,'CAL data'!H$3,FALSE))),"",VLOOKUP($D$6&amp;$E39&amp;$D$7,'CAL data'!$A:$AC,'CAL data'!H$3,FALSE))</f>
        <v>3.3938909962068276E-3</v>
      </c>
      <c r="S39" s="302"/>
      <c r="T39" s="302">
        <f>IF(OR(ISERROR(VLOOKUP($D$6&amp;$E39&amp;$D$7,'CAL data'!$A:$AC,'CAL data'!I$3,FALSE)),ISBLANK(VLOOKUP($D$6&amp;$E39&amp;$D$7,'CAL data'!$A:$AC,'CAL data'!I$3,FALSE))),"",VLOOKUP($D$6&amp;$E39&amp;$D$7,'CAL data'!$A:$AC,'CAL data'!I$3,FALSE))</f>
        <v>2.9147534438011578E-2</v>
      </c>
      <c r="U39" s="359"/>
      <c r="V39" s="366">
        <f>SUM(F11,H11,J11,L11,N11,P11,R11,T11)</f>
        <v>0.99999999999999989</v>
      </c>
      <c r="W39" s="367">
        <f>IF(ISERROR(VLOOKUP($D$6&amp;$E39&amp;$D$7,'CAL data'!$A:$AC,'CAL data'!K$3,FALSE)),0,VLOOKUP($D$6&amp;$E39&amp;$D$7,'CAL data'!$A:$AC,'CAL data'!K$3,FALSE))</f>
        <v>5009</v>
      </c>
    </row>
    <row r="40" spans="4:23" ht="15" customHeight="1" x14ac:dyDescent="0.25">
      <c r="D40" s="363"/>
      <c r="E40" s="17" t="s">
        <v>27</v>
      </c>
      <c r="F40" s="14" t="str">
        <f>IF(F39="","",VLOOKUP($D$6&amp;$E39&amp;$D$7,'CAL data'!$A:$AC,'CAL data'!M$3,FALSE))</f>
        <v/>
      </c>
      <c r="G40" s="15" t="str">
        <f>IF(F39="","",VLOOKUP($D$6&amp;$E39&amp;$D$7,'CAL data'!$A:$AC,'CAL data'!N$3,FALSE))</f>
        <v/>
      </c>
      <c r="H40" s="15">
        <f>IF(H39="","",VLOOKUP($D$6&amp;$E39&amp;$D$7,'CAL data'!$A:$AC,'CAL data'!O$3,FALSE))</f>
        <v>0.27</v>
      </c>
      <c r="I40" s="15">
        <f>IF(H39="","",VLOOKUP($D$6&amp;$E39&amp;$D$7,'CAL data'!$A:$AC,'CAL data'!P$3,FALSE))</f>
        <v>0.29499999999999998</v>
      </c>
      <c r="J40" s="15">
        <f>IF(J39="","",VLOOKUP($D$6&amp;$E39&amp;$D$7,'CAL data'!$A:$AC,'CAL data'!Q$3,FALSE))</f>
        <v>0.36</v>
      </c>
      <c r="K40" s="15">
        <f>IF(J39="","",VLOOKUP($D$6&amp;$E39&amp;$D$7,'CAL data'!$A:$AC,'CAL data'!R$3,FALSE))</f>
        <v>0.38600000000000001</v>
      </c>
      <c r="L40" s="15">
        <f>IF(L39="","",VLOOKUP($D$6&amp;$E39&amp;$D$7,'CAL data'!$A:$AC,'CAL data'!S$3,FALSE))</f>
        <v>0.16700000000000001</v>
      </c>
      <c r="M40" s="15">
        <f>IF(L39="","",VLOOKUP($D$6&amp;$E39&amp;$D$7,'CAL data'!$A:$AC,'CAL data'!T$3,FALSE))</f>
        <v>0.189</v>
      </c>
      <c r="N40" s="15">
        <f>IF(N39="","",VLOOKUP($D$6&amp;$E39&amp;$D$7,'CAL data'!$A:$AC,'CAL data'!U$3,FALSE))</f>
        <v>0.01</v>
      </c>
      <c r="O40" s="15">
        <f>IF(N39="","",VLOOKUP($D$6&amp;$E39&amp;$D$7,'CAL data'!$A:$AC,'CAL data'!V$3,FALSE))</f>
        <v>1.6E-2</v>
      </c>
      <c r="P40" s="15">
        <f>IF(P39="","",VLOOKUP($D$6&amp;$E39&amp;$D$7,'CAL data'!$A:$AC,'CAL data'!W$3,FALSE))</f>
        <v>0.113</v>
      </c>
      <c r="Q40" s="15">
        <f>IF(P39="","",VLOOKUP($D$6&amp;$E39&amp;$D$7,'CAL data'!$A:$AC,'CAL data'!X$3,FALSE))</f>
        <v>0.13200000000000001</v>
      </c>
      <c r="R40" s="15">
        <f>IF(R39="","",VLOOKUP($D$6&amp;$E39&amp;$D$7,'CAL data'!$A:$AC,'CAL data'!Y$3,FALSE))</f>
        <v>2E-3</v>
      </c>
      <c r="S40" s="15">
        <f>IF(R39="","",VLOOKUP($D$6&amp;$E39&amp;$D$7,'CAL data'!$A:$AC,'CAL data'!Z$3,FALSE))</f>
        <v>5.0000000000000001E-3</v>
      </c>
      <c r="T40" s="15">
        <f>IF(T39="","",VLOOKUP($D$6&amp;$E39&amp;$D$7,'CAL data'!$A:$AC,'CAL data'!AA$3,FALSE))</f>
        <v>2.5000000000000001E-2</v>
      </c>
      <c r="U40" s="16">
        <f>IF(T39="","",VLOOKUP($D$6&amp;$E39&amp;$D$7,'CAL data'!$A:$AC,'CAL data'!AB$3,FALSE))</f>
        <v>3.4000000000000002E-2</v>
      </c>
      <c r="V40" s="366"/>
      <c r="W40" s="367"/>
    </row>
    <row r="41" spans="4:23" s="34" customFormat="1" ht="18.75" customHeight="1" x14ac:dyDescent="0.2">
      <c r="D41" s="363"/>
      <c r="E41" s="71" t="s">
        <v>112</v>
      </c>
      <c r="F41" s="306" t="str">
        <f>IF(OR(ISERROR(VLOOKUP($D$6&amp;$E41&amp;$D$7,'CAL data'!$A:$AC,'CAL data'!B$3,FALSE)),ISBLANK(VLOOKUP($D$6&amp;$E41&amp;$D$7,'CAL data'!$A:$AC,'CAL data'!B$3,FALSE))),"",VLOOKUP($D$6&amp;$E41&amp;$D$7,'CAL data'!$A:$AC,'CAL data'!B$3,FALSE))</f>
        <v/>
      </c>
      <c r="G41" s="302"/>
      <c r="H41" s="302">
        <f>IF(OR(ISERROR(VLOOKUP($D$6&amp;$E41&amp;$D$7,'CAL data'!$A:$AC,'CAL data'!C$3,FALSE)),ISBLANK(VLOOKUP($D$6&amp;$E41&amp;$D$7,'CAL data'!$A:$AC,'CAL data'!C$3,FALSE))),"",VLOOKUP($D$6&amp;$E41&amp;$D$7,'CAL data'!$A:$AC,'CAL data'!C$3,FALSE))</f>
        <v>0.31398735526035376</v>
      </c>
      <c r="I41" s="302"/>
      <c r="J41" s="302">
        <f>IF(OR(ISERROR(VLOOKUP($D$6&amp;$E41&amp;$D$7,'CAL data'!$A:$AC,'CAL data'!D$3,FALSE)),ISBLANK(VLOOKUP($D$6&amp;$E41&amp;$D$7,'CAL data'!$A:$AC,'CAL data'!D$3,FALSE))),"",VLOOKUP($D$6&amp;$E41&amp;$D$7,'CAL data'!$A:$AC,'CAL data'!D$3,FALSE))</f>
        <v>0.37159906230020601</v>
      </c>
      <c r="K41" s="302"/>
      <c r="L41" s="302">
        <f>IF(OR(ISERROR(VLOOKUP($D$6&amp;$E41&amp;$D$7,'CAL data'!$A:$AC,'CAL data'!E$3,FALSE)),ISBLANK(VLOOKUP($D$6&amp;$E41&amp;$D$7,'CAL data'!$A:$AC,'CAL data'!E$3,FALSE))),"",VLOOKUP($D$6&amp;$E41&amp;$D$7,'CAL data'!$A:$AC,'CAL data'!E$3,FALSE))</f>
        <v>0.17240889394047026</v>
      </c>
      <c r="M41" s="302"/>
      <c r="N41" s="302">
        <f>IF(OR(ISERROR(VLOOKUP($D$6&amp;$E41&amp;$D$7,'CAL data'!$A:$AC,'CAL data'!F$3,FALSE)),ISBLANK(VLOOKUP($D$6&amp;$E41&amp;$D$7,'CAL data'!$A:$AC,'CAL data'!F$3,FALSE))),"",VLOOKUP($D$6&amp;$E41&amp;$D$7,'CAL data'!$A:$AC,'CAL data'!F$3,FALSE))</f>
        <v>1.2005398877601763E-2</v>
      </c>
      <c r="O41" s="302"/>
      <c r="P41" s="302">
        <f>IF(OR(ISERROR(VLOOKUP($D$6&amp;$E41&amp;$D$7,'CAL data'!$A:$AC,'CAL data'!G$3,FALSE)),ISBLANK(VLOOKUP($D$6&amp;$E41&amp;$D$7,'CAL data'!$A:$AC,'CAL data'!G$3,FALSE))),"",VLOOKUP($D$6&amp;$E41&amp;$D$7,'CAL data'!$A:$AC,'CAL data'!G$3,FALSE))</f>
        <v>9.3698941535838604E-2</v>
      </c>
      <c r="Q41" s="302"/>
      <c r="R41" s="302">
        <f>IF(OR(ISERROR(VLOOKUP($D$6&amp;$E41&amp;$D$7,'CAL data'!$A:$AC,'CAL data'!H$3,FALSE)),ISBLANK(VLOOKUP($D$6&amp;$E41&amp;$D$7,'CAL data'!$A:$AC,'CAL data'!H$3,FALSE))),"",VLOOKUP($D$6&amp;$E41&amp;$D$7,'CAL data'!$A:$AC,'CAL data'!H$3,FALSE))</f>
        <v>1.3497194004404348E-3</v>
      </c>
      <c r="S41" s="302"/>
      <c r="T41" s="302">
        <f>IF(OR(ISERROR(VLOOKUP($D$6&amp;$E41&amp;$D$7,'CAL data'!$A:$AC,'CAL data'!I$3,FALSE)),ISBLANK(VLOOKUP($D$6&amp;$E41&amp;$D$7,'CAL data'!$A:$AC,'CAL data'!I$3,FALSE))),"",VLOOKUP($D$6&amp;$E41&amp;$D$7,'CAL data'!$A:$AC,'CAL data'!I$3,FALSE))</f>
        <v>3.495062868508915E-2</v>
      </c>
      <c r="U41" s="359"/>
      <c r="V41" s="340">
        <f>SUM(F11,H11,J11,L11,N11,P11,R11,T11)</f>
        <v>0.99999999999999989</v>
      </c>
      <c r="W41" s="360">
        <f>IF(ISERROR(VLOOKUP($D$6&amp;$E41&amp;$D$7,'CAL data'!$A:$AC,'CAL data'!K$3,FALSE)),0,VLOOKUP($D$6&amp;$E41&amp;$D$7,'CAL data'!$A:$AC,'CAL data'!K$3,FALSE))</f>
        <v>14077</v>
      </c>
    </row>
    <row r="42" spans="4:23" ht="15" customHeight="1" x14ac:dyDescent="0.25">
      <c r="D42" s="363"/>
      <c r="E42" s="13" t="s">
        <v>27</v>
      </c>
      <c r="F42" s="14" t="str">
        <f>IF(F41="","",VLOOKUP($D$6&amp;$E41&amp;$D$7,'CAL data'!$A:$AC,'CAL data'!M$3,FALSE))</f>
        <v/>
      </c>
      <c r="G42" s="15" t="str">
        <f>IF(F41="","",VLOOKUP($D$6&amp;$E41&amp;$D$7,'CAL data'!$A:$AC,'CAL data'!N$3,FALSE))</f>
        <v/>
      </c>
      <c r="H42" s="15">
        <f>IF(H41="","",VLOOKUP($D$6&amp;$E41&amp;$D$7,'CAL data'!$A:$AC,'CAL data'!O$3,FALSE))</f>
        <v>0.30599999999999999</v>
      </c>
      <c r="I42" s="15">
        <f>IF(H41="","",VLOOKUP($D$6&amp;$E41&amp;$D$7,'CAL data'!$A:$AC,'CAL data'!P$3,FALSE))</f>
        <v>0.32200000000000001</v>
      </c>
      <c r="J42" s="15">
        <f>IF(J41="","",VLOOKUP($D$6&amp;$E41&amp;$D$7,'CAL data'!$A:$AC,'CAL data'!Q$3,FALSE))</f>
        <v>0.36399999999999999</v>
      </c>
      <c r="K42" s="15">
        <f>IF(J41="","",VLOOKUP($D$6&amp;$E41&amp;$D$7,'CAL data'!$A:$AC,'CAL data'!R$3,FALSE))</f>
        <v>0.38</v>
      </c>
      <c r="L42" s="15">
        <f>IF(L41="","",VLOOKUP($D$6&amp;$E41&amp;$D$7,'CAL data'!$A:$AC,'CAL data'!S$3,FALSE))</f>
        <v>0.16600000000000001</v>
      </c>
      <c r="M42" s="15">
        <f>IF(L41="","",VLOOKUP($D$6&amp;$E41&amp;$D$7,'CAL data'!$A:$AC,'CAL data'!T$3,FALSE))</f>
        <v>0.17899999999999999</v>
      </c>
      <c r="N42" s="15">
        <f>IF(N41="","",VLOOKUP($D$6&amp;$E41&amp;$D$7,'CAL data'!$A:$AC,'CAL data'!U$3,FALSE))</f>
        <v>0.01</v>
      </c>
      <c r="O42" s="15">
        <f>IF(N41="","",VLOOKUP($D$6&amp;$E41&amp;$D$7,'CAL data'!$A:$AC,'CAL data'!V$3,FALSE))</f>
        <v>1.4E-2</v>
      </c>
      <c r="P42" s="15">
        <f>IF(P41="","",VLOOKUP($D$6&amp;$E41&amp;$D$7,'CAL data'!$A:$AC,'CAL data'!W$3,FALSE))</f>
        <v>8.8999999999999996E-2</v>
      </c>
      <c r="Q42" s="15">
        <f>IF(P41="","",VLOOKUP($D$6&amp;$E41&amp;$D$7,'CAL data'!$A:$AC,'CAL data'!X$3,FALSE))</f>
        <v>9.9000000000000005E-2</v>
      </c>
      <c r="R42" s="15">
        <f>IF(R41="","",VLOOKUP($D$6&amp;$E41&amp;$D$7,'CAL data'!$A:$AC,'CAL data'!Y$3,FALSE))</f>
        <v>1E-3</v>
      </c>
      <c r="S42" s="15">
        <f>IF(R41="","",VLOOKUP($D$6&amp;$E41&amp;$D$7,'CAL data'!$A:$AC,'CAL data'!Z$3,FALSE))</f>
        <v>2E-3</v>
      </c>
      <c r="T42" s="15">
        <f>IF(T41="","",VLOOKUP($D$6&amp;$E41&amp;$D$7,'CAL data'!$A:$AC,'CAL data'!AA$3,FALSE))</f>
        <v>3.2000000000000001E-2</v>
      </c>
      <c r="U42" s="16">
        <f>IF(T41="","",VLOOKUP($D$6&amp;$E41&amp;$D$7,'CAL data'!$A:$AC,'CAL data'!AB$3,FALSE))</f>
        <v>3.7999999999999999E-2</v>
      </c>
      <c r="V42" s="346"/>
      <c r="W42" s="368"/>
    </row>
    <row r="43" spans="4:23" s="34" customFormat="1" ht="18.75" customHeight="1" x14ac:dyDescent="0.2">
      <c r="D43" s="363"/>
      <c r="E43" s="70" t="s">
        <v>36</v>
      </c>
      <c r="F43" s="306" t="str">
        <f>IF(OR(ISERROR(VLOOKUP($D$6&amp;$E43&amp;$D$7,'CAL data'!$A:$AC,'CAL data'!B$3,FALSE)),ISBLANK(VLOOKUP($D$6&amp;$E43&amp;$D$7,'CAL data'!$A:$AC,'CAL data'!B$3,FALSE))),"",VLOOKUP($D$6&amp;$E43&amp;$D$7,'CAL data'!$A:$AC,'CAL data'!B$3,FALSE))</f>
        <v/>
      </c>
      <c r="G43" s="302"/>
      <c r="H43" s="302">
        <f>IF(OR(ISERROR(VLOOKUP($D$6&amp;$E43&amp;$D$7,'CAL data'!$A:$AC,'CAL data'!C$3,FALSE)),ISBLANK(VLOOKUP($D$6&amp;$E43&amp;$D$7,'CAL data'!$A:$AC,'CAL data'!C$3,FALSE))),"",VLOOKUP($D$6&amp;$E43&amp;$D$7,'CAL data'!$A:$AC,'CAL data'!C$3,FALSE))</f>
        <v>0.3146269515792503</v>
      </c>
      <c r="I43" s="302"/>
      <c r="J43" s="302">
        <f>IF(OR(ISERROR(VLOOKUP($D$6&amp;$E43&amp;$D$7,'CAL data'!$A:$AC,'CAL data'!D$3,FALSE)),ISBLANK(VLOOKUP($D$6&amp;$E43&amp;$D$7,'CAL data'!$A:$AC,'CAL data'!D$3,FALSE))),"",VLOOKUP($D$6&amp;$E43&amp;$D$7,'CAL data'!$A:$AC,'CAL data'!D$3,FALSE))</f>
        <v>0.33225411900136703</v>
      </c>
      <c r="K43" s="302"/>
      <c r="L43" s="302">
        <f>IF(OR(ISERROR(VLOOKUP($D$6&amp;$E43&amp;$D$7,'CAL data'!$A:$AC,'CAL data'!E$3,FALSE)),ISBLANK(VLOOKUP($D$6&amp;$E43&amp;$D$7,'CAL data'!$A:$AC,'CAL data'!E$3,FALSE))),"",VLOOKUP($D$6&amp;$E43&amp;$D$7,'CAL data'!$A:$AC,'CAL data'!E$3,FALSE))</f>
        <v>0.12065616231383552</v>
      </c>
      <c r="M43" s="302"/>
      <c r="N43" s="302">
        <f>IF(OR(ISERROR(VLOOKUP($D$6&amp;$E43&amp;$D$7,'CAL data'!$A:$AC,'CAL data'!F$3,FALSE)),ISBLANK(VLOOKUP($D$6&amp;$E43&amp;$D$7,'CAL data'!$A:$AC,'CAL data'!F$3,FALSE))),"",VLOOKUP($D$6&amp;$E43&amp;$D$7,'CAL data'!$A:$AC,'CAL data'!F$3,FALSE))</f>
        <v>1.8850276998345204E-2</v>
      </c>
      <c r="O43" s="302"/>
      <c r="P43" s="302">
        <f>IF(OR(ISERROR(VLOOKUP($D$6&amp;$E43&amp;$D$7,'CAL data'!$A:$AC,'CAL data'!G$3,FALSE)),ISBLANK(VLOOKUP($D$6&amp;$E43&amp;$D$7,'CAL data'!$A:$AC,'CAL data'!G$3,FALSE))),"",VLOOKUP($D$6&amp;$E43&amp;$D$7,'CAL data'!$A:$AC,'CAL data'!G$3,FALSE))</f>
        <v>0.16655874523347003</v>
      </c>
      <c r="Q43" s="302"/>
      <c r="R43" s="302">
        <f>IF(OR(ISERROR(VLOOKUP($D$6&amp;$E43&amp;$D$7,'CAL data'!$A:$AC,'CAL data'!H$3,FALSE)),ISBLANK(VLOOKUP($D$6&amp;$E43&amp;$D$7,'CAL data'!$A:$AC,'CAL data'!H$3,FALSE))),"",VLOOKUP($D$6&amp;$E43&amp;$D$7,'CAL data'!$A:$AC,'CAL data'!H$3,FALSE))</f>
        <v>4.3168573278653139E-4</v>
      </c>
      <c r="S43" s="302"/>
      <c r="T43" s="302">
        <f>IF(OR(ISERROR(VLOOKUP($D$6&amp;$E43&amp;$D$7,'CAL data'!$A:$AC,'CAL data'!I$3,FALSE)),ISBLANK(VLOOKUP($D$6&amp;$E43&amp;$D$7,'CAL data'!$A:$AC,'CAL data'!I$3,FALSE))),"",VLOOKUP($D$6&amp;$E43&amp;$D$7,'CAL data'!$A:$AC,'CAL data'!I$3,FALSE))</f>
        <v>4.6622059140945395E-2</v>
      </c>
      <c r="U43" s="359"/>
      <c r="V43" s="366">
        <f>SUM(F11,H11,J11,L11,N11,P11,R11,T11)</f>
        <v>0.99999999999999989</v>
      </c>
      <c r="W43" s="367">
        <f>IF(ISERROR(VLOOKUP($D$6&amp;$E43&amp;$D$7,'CAL data'!$A:$AC,'CAL data'!K$3,FALSE)),0,VLOOKUP($D$6&amp;$E43&amp;$D$7,'CAL data'!$A:$AC,'CAL data'!K$3,FALSE))</f>
        <v>13899</v>
      </c>
    </row>
    <row r="44" spans="4:23" ht="15" customHeight="1" x14ac:dyDescent="0.25">
      <c r="D44" s="363"/>
      <c r="E44" s="17" t="s">
        <v>27</v>
      </c>
      <c r="F44" s="14" t="str">
        <f>IF(F43="","",VLOOKUP($D$6&amp;$E43&amp;$D$7,'CAL data'!$A:$AC,'CAL data'!M$3,FALSE))</f>
        <v/>
      </c>
      <c r="G44" s="15" t="str">
        <f>IF(F43="","",VLOOKUP($D$6&amp;$E43&amp;$D$7,'CAL data'!$A:$AC,'CAL data'!N$3,FALSE))</f>
        <v/>
      </c>
      <c r="H44" s="15">
        <f>IF(H43="","",VLOOKUP($D$6&amp;$E43&amp;$D$7,'CAL data'!$A:$AC,'CAL data'!O$3,FALSE))</f>
        <v>0.307</v>
      </c>
      <c r="I44" s="15">
        <f>IF(H43="","",VLOOKUP($D$6&amp;$E43&amp;$D$7,'CAL data'!$A:$AC,'CAL data'!P$3,FALSE))</f>
        <v>0.32200000000000001</v>
      </c>
      <c r="J44" s="15">
        <f>IF(J43="","",VLOOKUP($D$6&amp;$E43&amp;$D$7,'CAL data'!$A:$AC,'CAL data'!Q$3,FALSE))</f>
        <v>0.32400000000000001</v>
      </c>
      <c r="K44" s="15">
        <f>IF(J43="","",VLOOKUP($D$6&amp;$E43&amp;$D$7,'CAL data'!$A:$AC,'CAL data'!R$3,FALSE))</f>
        <v>0.34</v>
      </c>
      <c r="L44" s="15">
        <f>IF(L43="","",VLOOKUP($D$6&amp;$E43&amp;$D$7,'CAL data'!$A:$AC,'CAL data'!S$3,FALSE))</f>
        <v>0.115</v>
      </c>
      <c r="M44" s="15">
        <f>IF(L43="","",VLOOKUP($D$6&amp;$E43&amp;$D$7,'CAL data'!$A:$AC,'CAL data'!T$3,FALSE))</f>
        <v>0.126</v>
      </c>
      <c r="N44" s="15">
        <f>IF(N43="","",VLOOKUP($D$6&amp;$E43&amp;$D$7,'CAL data'!$A:$AC,'CAL data'!U$3,FALSE))</f>
        <v>1.7000000000000001E-2</v>
      </c>
      <c r="O44" s="15">
        <f>IF(N43="","",VLOOKUP($D$6&amp;$E43&amp;$D$7,'CAL data'!$A:$AC,'CAL data'!V$3,FALSE))</f>
        <v>2.1000000000000001E-2</v>
      </c>
      <c r="P44" s="15">
        <f>IF(P43="","",VLOOKUP($D$6&amp;$E43&amp;$D$7,'CAL data'!$A:$AC,'CAL data'!W$3,FALSE))</f>
        <v>0.16</v>
      </c>
      <c r="Q44" s="15">
        <f>IF(P43="","",VLOOKUP($D$6&amp;$E43&amp;$D$7,'CAL data'!$A:$AC,'CAL data'!X$3,FALSE))</f>
        <v>0.17299999999999999</v>
      </c>
      <c r="R44" s="15">
        <f>IF(R43="","",VLOOKUP($D$6&amp;$E43&amp;$D$7,'CAL data'!$A:$AC,'CAL data'!Y$3,FALSE))</f>
        <v>0</v>
      </c>
      <c r="S44" s="15">
        <f>IF(R43="","",VLOOKUP($D$6&amp;$E43&amp;$D$7,'CAL data'!$A:$AC,'CAL data'!Z$3,FALSE))</f>
        <v>1E-3</v>
      </c>
      <c r="T44" s="15">
        <f>IF(T43="","",VLOOKUP($D$6&amp;$E43&amp;$D$7,'CAL data'!$A:$AC,'CAL data'!AA$3,FALSE))</f>
        <v>4.2999999999999997E-2</v>
      </c>
      <c r="U44" s="16">
        <f>IF(T43="","",VLOOKUP($D$6&amp;$E43&amp;$D$7,'CAL data'!$A:$AC,'CAL data'!AB$3,FALSE))</f>
        <v>0.05</v>
      </c>
      <c r="V44" s="366"/>
      <c r="W44" s="367"/>
    </row>
    <row r="45" spans="4:23" s="34" customFormat="1" ht="18.75" customHeight="1" x14ac:dyDescent="0.2">
      <c r="D45" s="363"/>
      <c r="E45" s="71" t="s">
        <v>26</v>
      </c>
      <c r="F45" s="306" t="str">
        <f>IF(OR(ISERROR(VLOOKUP($D$6&amp;$E45&amp;$D$7,'CAL data'!$A:$AC,'CAL data'!B$3,FALSE)),ISBLANK(VLOOKUP($D$6&amp;$E45&amp;$D$7,'CAL data'!$A:$AC,'CAL data'!B$3,FALSE))),"",VLOOKUP($D$6&amp;$E45&amp;$D$7,'CAL data'!$A:$AC,'CAL data'!B$3,FALSE))</f>
        <v/>
      </c>
      <c r="G45" s="302"/>
      <c r="H45" s="302">
        <f>IF(OR(ISERROR(VLOOKUP($D$6&amp;$E45&amp;$D$7,'CAL data'!$A:$AC,'CAL data'!C$3,FALSE)),ISBLANK(VLOOKUP($D$6&amp;$E45&amp;$D$7,'CAL data'!$A:$AC,'CAL data'!C$3,FALSE))),"",VLOOKUP($D$6&amp;$E45&amp;$D$7,'CAL data'!$A:$AC,'CAL data'!C$3,FALSE))</f>
        <v>0.21334080234412031</v>
      </c>
      <c r="I45" s="302"/>
      <c r="J45" s="302">
        <f>IF(OR(ISERROR(VLOOKUP($D$6&amp;$E45&amp;$D$7,'CAL data'!$A:$AC,'CAL data'!D$3,FALSE)),ISBLANK(VLOOKUP($D$6&amp;$E45&amp;$D$7,'CAL data'!$A:$AC,'CAL data'!D$3,FALSE))),"",VLOOKUP($D$6&amp;$E45&amp;$D$7,'CAL data'!$A:$AC,'CAL data'!D$3,FALSE))</f>
        <v>0.34140561037617961</v>
      </c>
      <c r="K45" s="302"/>
      <c r="L45" s="302">
        <f>IF(OR(ISERROR(VLOOKUP($D$6&amp;$E45&amp;$D$7,'CAL data'!$A:$AC,'CAL data'!E$3,FALSE)),ISBLANK(VLOOKUP($D$6&amp;$E45&amp;$D$7,'CAL data'!$A:$AC,'CAL data'!E$3,FALSE))),"",VLOOKUP($D$6&amp;$E45&amp;$D$7,'CAL data'!$A:$AC,'CAL data'!E$3,FALSE))</f>
        <v>0.11952212694445641</v>
      </c>
      <c r="M45" s="302"/>
      <c r="N45" s="302">
        <f>IF(OR(ISERROR(VLOOKUP($D$6&amp;$E45&amp;$D$7,'CAL data'!$A:$AC,'CAL data'!F$3,FALSE)),ISBLANK(VLOOKUP($D$6&amp;$E45&amp;$D$7,'CAL data'!$A:$AC,'CAL data'!F$3,FALSE))),"",VLOOKUP($D$6&amp;$E45&amp;$D$7,'CAL data'!$A:$AC,'CAL data'!F$3,FALSE))</f>
        <v>2.0500280087904513E-2</v>
      </c>
      <c r="O45" s="302"/>
      <c r="P45" s="302">
        <f>IF(OR(ISERROR(VLOOKUP($D$6&amp;$E45&amp;$D$7,'CAL data'!$A:$AC,'CAL data'!G$3,FALSE)),ISBLANK(VLOOKUP($D$6&amp;$E45&amp;$D$7,'CAL data'!$A:$AC,'CAL data'!G$3,FALSE))),"",VLOOKUP($D$6&amp;$E45&amp;$D$7,'CAL data'!$A:$AC,'CAL data'!G$3,FALSE))</f>
        <v>0.26055715947774377</v>
      </c>
      <c r="Q45" s="302"/>
      <c r="R45" s="302">
        <f>IF(OR(ISERROR(VLOOKUP($D$6&amp;$E45&amp;$D$7,'CAL data'!$A:$AC,'CAL data'!H$3,FALSE)),ISBLANK(VLOOKUP($D$6&amp;$E45&amp;$D$7,'CAL data'!$A:$AC,'CAL data'!H$3,FALSE))),"",VLOOKUP($D$6&amp;$E45&amp;$D$7,'CAL data'!$A:$AC,'CAL data'!H$3,FALSE))</f>
        <v>1.5512560865256172E-3</v>
      </c>
      <c r="S45" s="302"/>
      <c r="T45" s="302">
        <f>IF(OR(ISERROR(VLOOKUP($D$6&amp;$E45&amp;$D$7,'CAL data'!$A:$AC,'CAL data'!I$3,FALSE)),ISBLANK(VLOOKUP($D$6&amp;$E45&amp;$D$7,'CAL data'!$A:$AC,'CAL data'!I$3,FALSE))),"",VLOOKUP($D$6&amp;$E45&amp;$D$7,'CAL data'!$A:$AC,'CAL data'!I$3,FALSE))</f>
        <v>4.3122764683069761E-2</v>
      </c>
      <c r="U45" s="359"/>
      <c r="V45" s="340">
        <f>SUM(F11,H11,J11,L11,N11,P11,R11,T11)</f>
        <v>0.99999999999999989</v>
      </c>
      <c r="W45" s="360">
        <f>IF(ISERROR(VLOOKUP($D$6&amp;$E45&amp;$D$7,'CAL data'!$A:$AC,'CAL data'!K$3,FALSE)),0,VLOOKUP($D$6&amp;$E45&amp;$D$7,'CAL data'!$A:$AC,'CAL data'!K$3,FALSE))</f>
        <v>92828</v>
      </c>
    </row>
    <row r="46" spans="4:23" ht="15" customHeight="1" x14ac:dyDescent="0.25">
      <c r="D46" s="363"/>
      <c r="E46" s="13" t="s">
        <v>27</v>
      </c>
      <c r="F46" s="14" t="str">
        <f>IF(F45="","",VLOOKUP($D$6&amp;$E45&amp;$D$7,'CAL data'!$A:$AC,'CAL data'!M$3,FALSE))</f>
        <v/>
      </c>
      <c r="G46" s="15" t="str">
        <f>IF(F45="","",VLOOKUP($D$6&amp;$E45&amp;$D$7,'CAL data'!$A:$AC,'CAL data'!N$3,FALSE))</f>
        <v/>
      </c>
      <c r="H46" s="15">
        <f>IF(H45="","",VLOOKUP($D$6&amp;$E45&amp;$D$7,'CAL data'!$A:$AC,'CAL data'!O$3,FALSE))</f>
        <v>0.21099999999999999</v>
      </c>
      <c r="I46" s="15">
        <f>IF(H45="","",VLOOKUP($D$6&amp;$E45&amp;$D$7,'CAL data'!$A:$AC,'CAL data'!P$3,FALSE))</f>
        <v>0.216</v>
      </c>
      <c r="J46" s="15">
        <f>IF(J45="","",VLOOKUP($D$6&amp;$E45&amp;$D$7,'CAL data'!$A:$AC,'CAL data'!Q$3,FALSE))</f>
        <v>0.33800000000000002</v>
      </c>
      <c r="K46" s="15">
        <f>IF(J45="","",VLOOKUP($D$6&amp;$E45&amp;$D$7,'CAL data'!$A:$AC,'CAL data'!R$3,FALSE))</f>
        <v>0.34399999999999997</v>
      </c>
      <c r="L46" s="15">
        <f>IF(L45="","",VLOOKUP($D$6&amp;$E45&amp;$D$7,'CAL data'!$A:$AC,'CAL data'!S$3,FALSE))</f>
        <v>0.11700000000000001</v>
      </c>
      <c r="M46" s="15">
        <f>IF(L45="","",VLOOKUP($D$6&amp;$E45&amp;$D$7,'CAL data'!$A:$AC,'CAL data'!T$3,FALSE))</f>
        <v>0.122</v>
      </c>
      <c r="N46" s="15">
        <f>IF(N45="","",VLOOKUP($D$6&amp;$E45&amp;$D$7,'CAL data'!$A:$AC,'CAL data'!U$3,FALSE))</f>
        <v>0.02</v>
      </c>
      <c r="O46" s="15">
        <f>IF(N45="","",VLOOKUP($D$6&amp;$E45&amp;$D$7,'CAL data'!$A:$AC,'CAL data'!V$3,FALSE))</f>
        <v>2.1000000000000001E-2</v>
      </c>
      <c r="P46" s="15">
        <f>IF(P45="","",VLOOKUP($D$6&amp;$E45&amp;$D$7,'CAL data'!$A:$AC,'CAL data'!W$3,FALSE))</f>
        <v>0.25800000000000001</v>
      </c>
      <c r="Q46" s="15">
        <f>IF(P45="","",VLOOKUP($D$6&amp;$E45&amp;$D$7,'CAL data'!$A:$AC,'CAL data'!X$3,FALSE))</f>
        <v>0.26300000000000001</v>
      </c>
      <c r="R46" s="15">
        <f>IF(R45="","",VLOOKUP($D$6&amp;$E45&amp;$D$7,'CAL data'!$A:$AC,'CAL data'!Y$3,FALSE))</f>
        <v>1E-3</v>
      </c>
      <c r="S46" s="15">
        <f>IF(R45="","",VLOOKUP($D$6&amp;$E45&amp;$D$7,'CAL data'!$A:$AC,'CAL data'!Z$3,FALSE))</f>
        <v>2E-3</v>
      </c>
      <c r="T46" s="15">
        <f>IF(T45="","",VLOOKUP($D$6&amp;$E45&amp;$D$7,'CAL data'!$A:$AC,'CAL data'!AA$3,FALSE))</f>
        <v>4.2000000000000003E-2</v>
      </c>
      <c r="U46" s="16">
        <f>IF(T45="","",VLOOKUP($D$6&amp;$E45&amp;$D$7,'CAL data'!$A:$AC,'CAL data'!AB$3,FALSE))</f>
        <v>4.3999999999999997E-2</v>
      </c>
      <c r="V46" s="346"/>
      <c r="W46" s="368"/>
    </row>
    <row r="47" spans="4:23" s="34" customFormat="1" ht="18.75" customHeight="1" x14ac:dyDescent="0.2">
      <c r="D47" s="363"/>
      <c r="E47" s="70" t="s">
        <v>351</v>
      </c>
      <c r="F47" s="306" t="str">
        <f>IF(OR(ISERROR(VLOOKUP($D$6&amp;$E47&amp;$D$7,'CAL data'!$A:$AC,'CAL data'!B$3,FALSE)),ISBLANK(VLOOKUP($D$6&amp;$E47&amp;$D$7,'CAL data'!$A:$AC,'CAL data'!B$3,FALSE))),"",VLOOKUP($D$6&amp;$E47&amp;$D$7,'CAL data'!$A:$AC,'CAL data'!B$3,FALSE))</f>
        <v/>
      </c>
      <c r="G47" s="302"/>
      <c r="H47" s="302">
        <f>IF(OR(ISERROR(VLOOKUP($D$6&amp;$E47&amp;$D$7,'CAL data'!$A:$AC,'CAL data'!C$3,FALSE)),ISBLANK(VLOOKUP($D$6&amp;$E47&amp;$D$7,'CAL data'!$A:$AC,'CAL data'!C$3,FALSE))),"",VLOOKUP($D$6&amp;$E47&amp;$D$7,'CAL data'!$A:$AC,'CAL data'!C$3,FALSE))</f>
        <v>0.228017405908848</v>
      </c>
      <c r="I47" s="302"/>
      <c r="J47" s="302">
        <f>IF(OR(ISERROR(VLOOKUP($D$6&amp;$E47&amp;$D$7,'CAL data'!$A:$AC,'CAL data'!D$3,FALSE)),ISBLANK(VLOOKUP($D$6&amp;$E47&amp;$D$7,'CAL data'!$A:$AC,'CAL data'!D$3,FALSE))),"",VLOOKUP($D$6&amp;$E47&amp;$D$7,'CAL data'!$A:$AC,'CAL data'!D$3,FALSE))</f>
        <v>0.30156500496221084</v>
      </c>
      <c r="K47" s="302"/>
      <c r="L47" s="302">
        <f>IF(OR(ISERROR(VLOOKUP($D$6&amp;$E47&amp;$D$7,'CAL data'!$A:$AC,'CAL data'!E$3,FALSE)),ISBLANK(VLOOKUP($D$6&amp;$E47&amp;$D$7,'CAL data'!$A:$AC,'CAL data'!E$3,FALSE))),"",VLOOKUP($D$6&amp;$E47&amp;$D$7,'CAL data'!$A:$AC,'CAL data'!E$3,FALSE))</f>
        <v>0.17105122528437286</v>
      </c>
      <c r="M47" s="302"/>
      <c r="N47" s="302">
        <f>IF(OR(ISERROR(VLOOKUP($D$6&amp;$E47&amp;$D$7,'CAL data'!$A:$AC,'CAL data'!F$3,FALSE)),ISBLANK(VLOOKUP($D$6&amp;$E47&amp;$D$7,'CAL data'!$A:$AC,'CAL data'!F$3,FALSE))),"",VLOOKUP($D$6&amp;$E47&amp;$D$7,'CAL data'!$A:$AC,'CAL data'!F$3,FALSE))</f>
        <v>1.9574013283456752E-2</v>
      </c>
      <c r="O47" s="302"/>
      <c r="P47" s="302">
        <f>IF(OR(ISERROR(VLOOKUP($D$6&amp;$E47&amp;$D$7,'CAL data'!$A:$AC,'CAL data'!G$3,FALSE)),ISBLANK(VLOOKUP($D$6&amp;$E47&amp;$D$7,'CAL data'!$A:$AC,'CAL data'!G$3,FALSE))),"",VLOOKUP($D$6&amp;$E47&amp;$D$7,'CAL data'!$A:$AC,'CAL data'!G$3,FALSE))</f>
        <v>0.24429345751584092</v>
      </c>
      <c r="Q47" s="302"/>
      <c r="R47" s="302">
        <f>IF(OR(ISERROR(VLOOKUP($D$6&amp;$E47&amp;$D$7,'CAL data'!$A:$AC,'CAL data'!H$3,FALSE)),ISBLANK(VLOOKUP($D$6&amp;$E47&amp;$D$7,'CAL data'!$A:$AC,'CAL data'!H$3,FALSE))),"",VLOOKUP($D$6&amp;$E47&amp;$D$7,'CAL data'!$A:$AC,'CAL data'!H$3,FALSE))</f>
        <v>4.4278189174746163E-3</v>
      </c>
      <c r="S47" s="302"/>
      <c r="T47" s="302">
        <f>IF(OR(ISERROR(VLOOKUP($D$6&amp;$E47&amp;$D$7,'CAL data'!$A:$AC,'CAL data'!I$3,FALSE)),ISBLANK(VLOOKUP($D$6&amp;$E47&amp;$D$7,'CAL data'!$A:$AC,'CAL data'!I$3,FALSE))),"",VLOOKUP($D$6&amp;$E47&amp;$D$7,'CAL data'!$A:$AC,'CAL data'!I$3,FALSE))</f>
        <v>3.1071074127796014E-2</v>
      </c>
      <c r="U47" s="359"/>
      <c r="V47" s="366">
        <f>SUM(F11,H11,J11,L11,N11,P11,R11,T11)</f>
        <v>0.99999999999999989</v>
      </c>
      <c r="W47" s="367">
        <f>IF(ISERROR(VLOOKUP($D$6&amp;$E47&amp;$D$7,'CAL data'!$A:$AC,'CAL data'!K$3,FALSE)),0,VLOOKUP($D$6&amp;$E47&amp;$D$7,'CAL data'!$A:$AC,'CAL data'!K$3,FALSE))</f>
        <v>65495</v>
      </c>
    </row>
    <row r="48" spans="4:23" ht="15" customHeight="1" x14ac:dyDescent="0.25">
      <c r="D48" s="363"/>
      <c r="E48" s="17" t="s">
        <v>27</v>
      </c>
      <c r="F48" s="14" t="str">
        <f>IF(F47="","",VLOOKUP($D$6&amp;$E47&amp;$D$7,'CAL data'!$A:$AC,'CAL data'!M$3,FALSE))</f>
        <v/>
      </c>
      <c r="G48" s="15" t="str">
        <f>IF(F47="","",VLOOKUP($D$6&amp;$E47&amp;$D$7,'CAL data'!$A:$AC,'CAL data'!N$3,FALSE))</f>
        <v/>
      </c>
      <c r="H48" s="15">
        <f>IF(H47="","",VLOOKUP($D$6&amp;$E47&amp;$D$7,'CAL data'!$A:$AC,'CAL data'!O$3,FALSE))</f>
        <v>0.22500000000000001</v>
      </c>
      <c r="I48" s="15">
        <f>IF(H47="","",VLOOKUP($D$6&amp;$E47&amp;$D$7,'CAL data'!$A:$AC,'CAL data'!P$3,FALSE))</f>
        <v>0.23100000000000001</v>
      </c>
      <c r="J48" s="15">
        <f>IF(J47="","",VLOOKUP($D$6&amp;$E47&amp;$D$7,'CAL data'!$A:$AC,'CAL data'!Q$3,FALSE))</f>
        <v>0.29799999999999999</v>
      </c>
      <c r="K48" s="15">
        <f>IF(J47="","",VLOOKUP($D$6&amp;$E47&amp;$D$7,'CAL data'!$A:$AC,'CAL data'!R$3,FALSE))</f>
        <v>0.30499999999999999</v>
      </c>
      <c r="L48" s="15">
        <f>IF(L47="","",VLOOKUP($D$6&amp;$E47&amp;$D$7,'CAL data'!$A:$AC,'CAL data'!S$3,FALSE))</f>
        <v>0.16800000000000001</v>
      </c>
      <c r="M48" s="15">
        <f>IF(L47="","",VLOOKUP($D$6&amp;$E47&amp;$D$7,'CAL data'!$A:$AC,'CAL data'!T$3,FALSE))</f>
        <v>0.17399999999999999</v>
      </c>
      <c r="N48" s="15">
        <f>IF(N47="","",VLOOKUP($D$6&amp;$E47&amp;$D$7,'CAL data'!$A:$AC,'CAL data'!U$3,FALSE))</f>
        <v>1.9E-2</v>
      </c>
      <c r="O48" s="15">
        <f>IF(N47="","",VLOOKUP($D$6&amp;$E47&amp;$D$7,'CAL data'!$A:$AC,'CAL data'!V$3,FALSE))</f>
        <v>2.1000000000000001E-2</v>
      </c>
      <c r="P48" s="15">
        <f>IF(P47="","",VLOOKUP($D$6&amp;$E47&amp;$D$7,'CAL data'!$A:$AC,'CAL data'!W$3,FALSE))</f>
        <v>0.24099999999999999</v>
      </c>
      <c r="Q48" s="15">
        <f>IF(P47="","",VLOOKUP($D$6&amp;$E47&amp;$D$7,'CAL data'!$A:$AC,'CAL data'!X$3,FALSE))</f>
        <v>0.248</v>
      </c>
      <c r="R48" s="15">
        <f>IF(R47="","",VLOOKUP($D$6&amp;$E47&amp;$D$7,'CAL data'!$A:$AC,'CAL data'!Y$3,FALSE))</f>
        <v>4.0000000000000001E-3</v>
      </c>
      <c r="S48" s="15">
        <f>IF(R47="","",VLOOKUP($D$6&amp;$E47&amp;$D$7,'CAL data'!$A:$AC,'CAL data'!Z$3,FALSE))</f>
        <v>5.0000000000000001E-3</v>
      </c>
      <c r="T48" s="15">
        <f>IF(T47="","",VLOOKUP($D$6&amp;$E47&amp;$D$7,'CAL data'!$A:$AC,'CAL data'!AA$3,FALSE))</f>
        <v>0.03</v>
      </c>
      <c r="U48" s="16">
        <f>IF(T47="","",VLOOKUP($D$6&amp;$E47&amp;$D$7,'CAL data'!$A:$AC,'CAL data'!AB$3,FALSE))</f>
        <v>3.2000000000000001E-2</v>
      </c>
      <c r="V48" s="366"/>
      <c r="W48" s="367"/>
    </row>
    <row r="49" spans="2:23" s="34" customFormat="1" ht="18.75" customHeight="1" x14ac:dyDescent="0.2">
      <c r="D49" s="363"/>
      <c r="E49" s="71" t="s">
        <v>353</v>
      </c>
      <c r="F49" s="306" t="str">
        <f>IF(OR(ISERROR(VLOOKUP($D$6&amp;$E49&amp;$D$7,'CAL data'!$A:$AC,'CAL data'!B$3,FALSE)),ISBLANK(VLOOKUP($D$6&amp;$E49&amp;$D$7,'CAL data'!$A:$AC,'CAL data'!B$3,FALSE))),"",VLOOKUP($D$6&amp;$E49&amp;$D$7,'CAL data'!$A:$AC,'CAL data'!B$3,FALSE))</f>
        <v/>
      </c>
      <c r="G49" s="302"/>
      <c r="H49" s="302">
        <f>IF(OR(ISERROR(VLOOKUP($D$6&amp;$E49&amp;$D$7,'CAL data'!$A:$AC,'CAL data'!C$3,FALSE)),ISBLANK(VLOOKUP($D$6&amp;$E49&amp;$D$7,'CAL data'!$A:$AC,'CAL data'!C$3,FALSE))),"",VLOOKUP($D$6&amp;$E49&amp;$D$7,'CAL data'!$A:$AC,'CAL data'!C$3,FALSE))</f>
        <v>0.17329050022946305</v>
      </c>
      <c r="I49" s="302"/>
      <c r="J49" s="302">
        <f>IF(OR(ISERROR(VLOOKUP($D$6&amp;$E49&amp;$D$7,'CAL data'!$A:$AC,'CAL data'!D$3,FALSE)),ISBLANK(VLOOKUP($D$6&amp;$E49&amp;$D$7,'CAL data'!$A:$AC,'CAL data'!D$3,FALSE))),"",VLOOKUP($D$6&amp;$E49&amp;$D$7,'CAL data'!$A:$AC,'CAL data'!D$3,FALSE))</f>
        <v>0.37751262046810463</v>
      </c>
      <c r="K49" s="302"/>
      <c r="L49" s="302">
        <f>IF(OR(ISERROR(VLOOKUP($D$6&amp;$E49&amp;$D$7,'CAL data'!$A:$AC,'CAL data'!E$3,FALSE)),ISBLANK(VLOOKUP($D$6&amp;$E49&amp;$D$7,'CAL data'!$A:$AC,'CAL data'!E$3,FALSE))),"",VLOOKUP($D$6&amp;$E49&amp;$D$7,'CAL data'!$A:$AC,'CAL data'!E$3,FALSE))</f>
        <v>0.21147315282239559</v>
      </c>
      <c r="M49" s="302"/>
      <c r="N49" s="302">
        <f>IF(OR(ISERROR(VLOOKUP($D$6&amp;$E49&amp;$D$7,'CAL data'!$A:$AC,'CAL data'!F$3,FALSE)),ISBLANK(VLOOKUP($D$6&amp;$E49&amp;$D$7,'CAL data'!$A:$AC,'CAL data'!F$3,FALSE))),"",VLOOKUP($D$6&amp;$E49&amp;$D$7,'CAL data'!$A:$AC,'CAL data'!F$3,FALSE))</f>
        <v>3.1482331344653509E-2</v>
      </c>
      <c r="O49" s="302"/>
      <c r="P49" s="302">
        <f>IF(OR(ISERROR(VLOOKUP($D$6&amp;$E49&amp;$D$7,'CAL data'!$A:$AC,'CAL data'!G$3,FALSE)),ISBLANK(VLOOKUP($D$6&amp;$E49&amp;$D$7,'CAL data'!$A:$AC,'CAL data'!G$3,FALSE))),"",VLOOKUP($D$6&amp;$E49&amp;$D$7,'CAL data'!$A:$AC,'CAL data'!G$3,FALSE))</f>
        <v>0.17824690224873796</v>
      </c>
      <c r="Q49" s="302"/>
      <c r="R49" s="302">
        <f>IF(OR(ISERROR(VLOOKUP($D$6&amp;$E49&amp;$D$7,'CAL data'!$A:$AC,'CAL data'!H$3,FALSE)),ISBLANK(VLOOKUP($D$6&amp;$E49&amp;$D$7,'CAL data'!$A:$AC,'CAL data'!H$3,FALSE))),"",VLOOKUP($D$6&amp;$E49&amp;$D$7,'CAL data'!$A:$AC,'CAL data'!H$3,FALSE))</f>
        <v>2.0192748967416247E-3</v>
      </c>
      <c r="S49" s="302"/>
      <c r="T49" s="302">
        <f>IF(OR(ISERROR(VLOOKUP($D$6&amp;$E49&amp;$D$7,'CAL data'!$A:$AC,'CAL data'!I$3,FALSE)),ISBLANK(VLOOKUP($D$6&amp;$E49&amp;$D$7,'CAL data'!$A:$AC,'CAL data'!I$3,FALSE))),"",VLOOKUP($D$6&amp;$E49&amp;$D$7,'CAL data'!$A:$AC,'CAL data'!I$3,FALSE))</f>
        <v>2.5975217989903626E-2</v>
      </c>
      <c r="U49" s="359"/>
      <c r="V49" s="340">
        <f>SUM(F11,H11,J11,L11,N11,P11,R11,T11)</f>
        <v>0.99999999999999989</v>
      </c>
      <c r="W49" s="360">
        <f>IF(ISERROR(VLOOKUP($D$6&amp;$E49&amp;$D$7,'CAL data'!$A:$AC,'CAL data'!K$3,FALSE)),0,VLOOKUP($D$6&amp;$E49&amp;$D$7,'CAL data'!$A:$AC,'CAL data'!K$3,FALSE))</f>
        <v>10895</v>
      </c>
    </row>
    <row r="50" spans="2:23" ht="15" customHeight="1" x14ac:dyDescent="0.25">
      <c r="D50" s="363"/>
      <c r="E50" s="13" t="s">
        <v>27</v>
      </c>
      <c r="F50" s="14" t="str">
        <f>IF(F49="","",VLOOKUP($D$6&amp;$E49&amp;$D$7,'CAL data'!$A:$AC,'CAL data'!M$3,FALSE))</f>
        <v/>
      </c>
      <c r="G50" s="15" t="str">
        <f>IF(F49="","",VLOOKUP($D$6&amp;$E49&amp;$D$7,'CAL data'!$A:$AC,'CAL data'!N$3,FALSE))</f>
        <v/>
      </c>
      <c r="H50" s="15">
        <f>IF(H49="","",VLOOKUP($D$6&amp;$E49&amp;$D$7,'CAL data'!$A:$AC,'CAL data'!O$3,FALSE))</f>
        <v>0.16600000000000001</v>
      </c>
      <c r="I50" s="15">
        <f>IF(H49="","",VLOOKUP($D$6&amp;$E49&amp;$D$7,'CAL data'!$A:$AC,'CAL data'!P$3,FALSE))</f>
        <v>0.18099999999999999</v>
      </c>
      <c r="J50" s="15">
        <f>IF(J49="","",VLOOKUP($D$6&amp;$E49&amp;$D$7,'CAL data'!$A:$AC,'CAL data'!Q$3,FALSE))</f>
        <v>0.36799999999999999</v>
      </c>
      <c r="K50" s="15">
        <f>IF(J49="","",VLOOKUP($D$6&amp;$E49&amp;$D$7,'CAL data'!$A:$AC,'CAL data'!R$3,FALSE))</f>
        <v>0.38700000000000001</v>
      </c>
      <c r="L50" s="15">
        <f>IF(L49="","",VLOOKUP($D$6&amp;$E49&amp;$D$7,'CAL data'!$A:$AC,'CAL data'!S$3,FALSE))</f>
        <v>0.20399999999999999</v>
      </c>
      <c r="M50" s="15">
        <f>IF(L49="","",VLOOKUP($D$6&amp;$E49&amp;$D$7,'CAL data'!$A:$AC,'CAL data'!T$3,FALSE))</f>
        <v>0.219</v>
      </c>
      <c r="N50" s="15">
        <f>IF(N49="","",VLOOKUP($D$6&amp;$E49&amp;$D$7,'CAL data'!$A:$AC,'CAL data'!U$3,FALSE))</f>
        <v>2.8000000000000001E-2</v>
      </c>
      <c r="O50" s="15">
        <f>IF(N49="","",VLOOKUP($D$6&amp;$E49&amp;$D$7,'CAL data'!$A:$AC,'CAL data'!V$3,FALSE))</f>
        <v>3.5000000000000003E-2</v>
      </c>
      <c r="P50" s="15">
        <f>IF(P49="","",VLOOKUP($D$6&amp;$E49&amp;$D$7,'CAL data'!$A:$AC,'CAL data'!W$3,FALSE))</f>
        <v>0.17100000000000001</v>
      </c>
      <c r="Q50" s="15">
        <f>IF(P49="","",VLOOKUP($D$6&amp;$E49&amp;$D$7,'CAL data'!$A:$AC,'CAL data'!X$3,FALSE))</f>
        <v>0.186</v>
      </c>
      <c r="R50" s="15">
        <f>IF(R49="","",VLOOKUP($D$6&amp;$E49&amp;$D$7,'CAL data'!$A:$AC,'CAL data'!Y$3,FALSE))</f>
        <v>1E-3</v>
      </c>
      <c r="S50" s="15">
        <f>IF(R49="","",VLOOKUP($D$6&amp;$E49&amp;$D$7,'CAL data'!$A:$AC,'CAL data'!Z$3,FALSE))</f>
        <v>3.0000000000000001E-3</v>
      </c>
      <c r="T50" s="15">
        <f>IF(T49="","",VLOOKUP($D$6&amp;$E49&amp;$D$7,'CAL data'!$A:$AC,'CAL data'!AA$3,FALSE))</f>
        <v>2.3E-2</v>
      </c>
      <c r="U50" s="16">
        <f>IF(T49="","",VLOOKUP($D$6&amp;$E49&amp;$D$7,'CAL data'!$A:$AC,'CAL data'!AB$3,FALSE))</f>
        <v>2.9000000000000001E-2</v>
      </c>
      <c r="V50" s="346"/>
      <c r="W50" s="368"/>
    </row>
    <row r="51" spans="2:23" s="34" customFormat="1" ht="18.75" customHeight="1" x14ac:dyDescent="0.2">
      <c r="D51" s="363"/>
      <c r="E51" s="70" t="s">
        <v>101</v>
      </c>
      <c r="F51" s="306" t="str">
        <f>IF(OR(ISERROR(VLOOKUP($D$6&amp;$E51&amp;$D$7,'CAL data'!$A:$AC,'CAL data'!B$3,FALSE)),ISBLANK(VLOOKUP($D$6&amp;$E51&amp;$D$7,'CAL data'!$A:$AC,'CAL data'!B$3,FALSE))),"",VLOOKUP($D$6&amp;$E51&amp;$D$7,'CAL data'!$A:$AC,'CAL data'!B$3,FALSE))</f>
        <v/>
      </c>
      <c r="G51" s="302"/>
      <c r="H51" s="302">
        <f>IF(OR(ISERROR(VLOOKUP($D$6&amp;$E51&amp;$D$7,'CAL data'!$A:$AC,'CAL data'!C$3,FALSE)),ISBLANK(VLOOKUP($D$6&amp;$E51&amp;$D$7,'CAL data'!$A:$AC,'CAL data'!C$3,FALSE))),"",VLOOKUP($D$6&amp;$E51&amp;$D$7,'CAL data'!$A:$AC,'CAL data'!C$3,FALSE))</f>
        <v>3.0253326043375252E-2</v>
      </c>
      <c r="I51" s="302"/>
      <c r="J51" s="302">
        <f>IF(OR(ISERROR(VLOOKUP($D$6&amp;$E51&amp;$D$7,'CAL data'!$A:$AC,'CAL data'!D$3,FALSE)),ISBLANK(VLOOKUP($D$6&amp;$E51&amp;$D$7,'CAL data'!$A:$AC,'CAL data'!D$3,FALSE))),"",VLOOKUP($D$6&amp;$E51&amp;$D$7,'CAL data'!$A:$AC,'CAL data'!D$3,FALSE))</f>
        <v>0.24357572443958447</v>
      </c>
      <c r="K51" s="302"/>
      <c r="L51" s="302">
        <f>IF(OR(ISERROR(VLOOKUP($D$6&amp;$E51&amp;$D$7,'CAL data'!$A:$AC,'CAL data'!E$3,FALSE)),ISBLANK(VLOOKUP($D$6&amp;$E51&amp;$D$7,'CAL data'!$A:$AC,'CAL data'!E$3,FALSE))),"",VLOOKUP($D$6&amp;$E51&amp;$D$7,'CAL data'!$A:$AC,'CAL data'!E$3,FALSE))</f>
        <v>0.12037543284126116</v>
      </c>
      <c r="M51" s="302"/>
      <c r="N51" s="302">
        <f>IF(OR(ISERROR(VLOOKUP($D$6&amp;$E51&amp;$D$7,'CAL data'!$A:$AC,'CAL data'!F$3,FALSE)),ISBLANK(VLOOKUP($D$6&amp;$E51&amp;$D$7,'CAL data'!$A:$AC,'CAL data'!F$3,FALSE))),"",VLOOKUP($D$6&amp;$E51&amp;$D$7,'CAL data'!$A:$AC,'CAL data'!F$3,FALSE))</f>
        <v>4.1142700929469658E-2</v>
      </c>
      <c r="O51" s="302"/>
      <c r="P51" s="302">
        <f>IF(OR(ISERROR(VLOOKUP($D$6&amp;$E51&amp;$D$7,'CAL data'!$A:$AC,'CAL data'!G$3,FALSE)),ISBLANK(VLOOKUP($D$6&amp;$E51&amp;$D$7,'CAL data'!$A:$AC,'CAL data'!G$3,FALSE))),"",VLOOKUP($D$6&amp;$E51&amp;$D$7,'CAL data'!$A:$AC,'CAL data'!G$3,FALSE))</f>
        <v>0.53048113723346091</v>
      </c>
      <c r="Q51" s="302"/>
      <c r="R51" s="302">
        <f>IF(OR(ISERROR(VLOOKUP($D$6&amp;$E51&amp;$D$7,'CAL data'!$A:$AC,'CAL data'!H$3,FALSE)),ISBLANK(VLOOKUP($D$6&amp;$E51&amp;$D$7,'CAL data'!$A:$AC,'CAL data'!H$3,FALSE))),"",VLOOKUP($D$6&amp;$E51&amp;$D$7,'CAL data'!$A:$AC,'CAL data'!H$3,FALSE))</f>
        <v>2.0503007107709132E-3</v>
      </c>
      <c r="S51" s="302"/>
      <c r="T51" s="302">
        <f>IF(OR(ISERROR(VLOOKUP($D$6&amp;$E51&amp;$D$7,'CAL data'!$A:$AC,'CAL data'!I$3,FALSE)),ISBLANK(VLOOKUP($D$6&amp;$E51&amp;$D$7,'CAL data'!$A:$AC,'CAL data'!I$3,FALSE))),"",VLOOKUP($D$6&amp;$E51&amp;$D$7,'CAL data'!$A:$AC,'CAL data'!I$3,FALSE))</f>
        <v>3.212137780207764E-2</v>
      </c>
      <c r="U51" s="359"/>
      <c r="V51" s="366">
        <f>SUM(F11,H11,J11,L11,N11,P11,R11,T11)</f>
        <v>0.99999999999999989</v>
      </c>
      <c r="W51" s="367">
        <f>IF(ISERROR(VLOOKUP($D$6&amp;$E51&amp;$D$7,'CAL data'!$A:$AC,'CAL data'!K$3,FALSE)),0,VLOOKUP($D$6&amp;$E51&amp;$D$7,'CAL data'!$A:$AC,'CAL data'!K$3,FALSE))</f>
        <v>21948</v>
      </c>
    </row>
    <row r="52" spans="2:23" ht="15" customHeight="1" x14ac:dyDescent="0.25">
      <c r="D52" s="363"/>
      <c r="E52" s="17" t="s">
        <v>27</v>
      </c>
      <c r="F52" s="14" t="str">
        <f>IF(F51="","",VLOOKUP($D$6&amp;$E51&amp;$D$7,'CAL data'!$A:$AC,'CAL data'!M$3,FALSE))</f>
        <v/>
      </c>
      <c r="G52" s="15" t="str">
        <f>IF(F51="","",VLOOKUP($D$6&amp;$E51&amp;$D$7,'CAL data'!$A:$AC,'CAL data'!N$3,FALSE))</f>
        <v/>
      </c>
      <c r="H52" s="15">
        <f>IF(H51="","",VLOOKUP($D$6&amp;$E51&amp;$D$7,'CAL data'!$A:$AC,'CAL data'!O$3,FALSE))</f>
        <v>2.8000000000000001E-2</v>
      </c>
      <c r="I52" s="15">
        <f>IF(H51="","",VLOOKUP($D$6&amp;$E51&amp;$D$7,'CAL data'!$A:$AC,'CAL data'!P$3,FALSE))</f>
        <v>3.3000000000000002E-2</v>
      </c>
      <c r="J52" s="15">
        <f>IF(J51="","",VLOOKUP($D$6&amp;$E51&amp;$D$7,'CAL data'!$A:$AC,'CAL data'!Q$3,FALSE))</f>
        <v>0.23799999999999999</v>
      </c>
      <c r="K52" s="15">
        <f>IF(J51="","",VLOOKUP($D$6&amp;$E51&amp;$D$7,'CAL data'!$A:$AC,'CAL data'!R$3,FALSE))</f>
        <v>0.249</v>
      </c>
      <c r="L52" s="15">
        <f>IF(L51="","",VLOOKUP($D$6&amp;$E51&amp;$D$7,'CAL data'!$A:$AC,'CAL data'!S$3,FALSE))</f>
        <v>0.11600000000000001</v>
      </c>
      <c r="M52" s="15">
        <f>IF(L51="","",VLOOKUP($D$6&amp;$E51&amp;$D$7,'CAL data'!$A:$AC,'CAL data'!T$3,FALSE))</f>
        <v>0.125</v>
      </c>
      <c r="N52" s="15">
        <f>IF(N51="","",VLOOKUP($D$6&amp;$E51&amp;$D$7,'CAL data'!$A:$AC,'CAL data'!U$3,FALSE))</f>
        <v>3.9E-2</v>
      </c>
      <c r="O52" s="15">
        <f>IF(N51="","",VLOOKUP($D$6&amp;$E51&amp;$D$7,'CAL data'!$A:$AC,'CAL data'!V$3,FALSE))</f>
        <v>4.3999999999999997E-2</v>
      </c>
      <c r="P52" s="15">
        <f>IF(P51="","",VLOOKUP($D$6&amp;$E51&amp;$D$7,'CAL data'!$A:$AC,'CAL data'!W$3,FALSE))</f>
        <v>0.52400000000000002</v>
      </c>
      <c r="Q52" s="15">
        <f>IF(P51="","",VLOOKUP($D$6&amp;$E51&amp;$D$7,'CAL data'!$A:$AC,'CAL data'!X$3,FALSE))</f>
        <v>0.53700000000000003</v>
      </c>
      <c r="R52" s="15">
        <f>IF(R51="","",VLOOKUP($D$6&amp;$E51&amp;$D$7,'CAL data'!$A:$AC,'CAL data'!Y$3,FALSE))</f>
        <v>2E-3</v>
      </c>
      <c r="S52" s="15">
        <f>IF(R51="","",VLOOKUP($D$6&amp;$E51&amp;$D$7,'CAL data'!$A:$AC,'CAL data'!Z$3,FALSE))</f>
        <v>3.0000000000000001E-3</v>
      </c>
      <c r="T52" s="15">
        <f>IF(T51="","",VLOOKUP($D$6&amp;$E51&amp;$D$7,'CAL data'!$A:$AC,'CAL data'!AA$3,FALSE))</f>
        <v>0.03</v>
      </c>
      <c r="U52" s="16">
        <f>IF(T51="","",VLOOKUP($D$6&amp;$E51&amp;$D$7,'CAL data'!$A:$AC,'CAL data'!AB$3,FALSE))</f>
        <v>3.5000000000000003E-2</v>
      </c>
      <c r="V52" s="366"/>
      <c r="W52" s="367"/>
    </row>
    <row r="53" spans="2:23" s="34" customFormat="1" ht="18.75" customHeight="1" x14ac:dyDescent="0.2">
      <c r="D53" s="363"/>
      <c r="E53" s="71" t="s">
        <v>102</v>
      </c>
      <c r="F53" s="306" t="str">
        <f>IF(OR(ISERROR(VLOOKUP($D$6&amp;$E53&amp;$D$7,'CAL data'!$A:$AC,'CAL data'!B$3,FALSE)),ISBLANK(VLOOKUP($D$6&amp;$E53&amp;$D$7,'CAL data'!$A:$AC,'CAL data'!B$3,FALSE))),"",VLOOKUP($D$6&amp;$E53&amp;$D$7,'CAL data'!$A:$AC,'CAL data'!B$3,FALSE))</f>
        <v/>
      </c>
      <c r="G53" s="302"/>
      <c r="H53" s="302">
        <f>IF(OR(ISERROR(VLOOKUP($D$6&amp;$E53&amp;$D$7,'CAL data'!$A:$AC,'CAL data'!C$3,FALSE)),ISBLANK(VLOOKUP($D$6&amp;$E53&amp;$D$7,'CAL data'!$A:$AC,'CAL data'!C$3,FALSE))),"",VLOOKUP($D$6&amp;$E53&amp;$D$7,'CAL data'!$A:$AC,'CAL data'!C$3,FALSE))</f>
        <v>0.14044329977366737</v>
      </c>
      <c r="I53" s="302"/>
      <c r="J53" s="302">
        <f>IF(OR(ISERROR(VLOOKUP($D$6&amp;$E53&amp;$D$7,'CAL data'!$A:$AC,'CAL data'!D$3,FALSE)),ISBLANK(VLOOKUP($D$6&amp;$E53&amp;$D$7,'CAL data'!$A:$AC,'CAL data'!D$3,FALSE))),"",VLOOKUP($D$6&amp;$E53&amp;$D$7,'CAL data'!$A:$AC,'CAL data'!D$3,FALSE))</f>
        <v>0.46351361898072269</v>
      </c>
      <c r="K53" s="302"/>
      <c r="L53" s="302">
        <f>IF(OR(ISERROR(VLOOKUP($D$6&amp;$E53&amp;$D$7,'CAL data'!$A:$AC,'CAL data'!E$3,FALSE)),ISBLANK(VLOOKUP($D$6&amp;$E53&amp;$D$7,'CAL data'!$A:$AC,'CAL data'!E$3,FALSE))),"",VLOOKUP($D$6&amp;$E53&amp;$D$7,'CAL data'!$A:$AC,'CAL data'!E$3,FALSE))</f>
        <v>0.10746897682041677</v>
      </c>
      <c r="M53" s="302"/>
      <c r="N53" s="302">
        <f>IF(OR(ISERROR(VLOOKUP($D$6&amp;$E53&amp;$D$7,'CAL data'!$A:$AC,'CAL data'!F$3,FALSE)),ISBLANK(VLOOKUP($D$6&amp;$E53&amp;$D$7,'CAL data'!$A:$AC,'CAL data'!F$3,FALSE))),"",VLOOKUP($D$6&amp;$E53&amp;$D$7,'CAL data'!$A:$AC,'CAL data'!F$3,FALSE))</f>
        <v>1.1004448606883634E-2</v>
      </c>
      <c r="O53" s="302"/>
      <c r="P53" s="302">
        <f>IF(OR(ISERROR(VLOOKUP($D$6&amp;$E53&amp;$D$7,'CAL data'!$A:$AC,'CAL data'!G$3,FALSE)),ISBLANK(VLOOKUP($D$6&amp;$E53&amp;$D$7,'CAL data'!$A:$AC,'CAL data'!G$3,FALSE))),"",VLOOKUP($D$6&amp;$E53&amp;$D$7,'CAL data'!$A:$AC,'CAL data'!G$3,FALSE))</f>
        <v>0.20213845313353626</v>
      </c>
      <c r="Q53" s="302"/>
      <c r="R53" s="302">
        <f>IF(OR(ISERROR(VLOOKUP($D$6&amp;$E53&amp;$D$7,'CAL data'!$A:$AC,'CAL data'!H$3,FALSE)),ISBLANK(VLOOKUP($D$6&amp;$E53&amp;$D$7,'CAL data'!$A:$AC,'CAL data'!H$3,FALSE))),"",VLOOKUP($D$6&amp;$E53&amp;$D$7,'CAL data'!$A:$AC,'CAL data'!H$3,FALSE))</f>
        <v>4.8778584250370721E-3</v>
      </c>
      <c r="S53" s="302"/>
      <c r="T53" s="302">
        <f>IF(OR(ISERROR(VLOOKUP($D$6&amp;$E53&amp;$D$7,'CAL data'!$A:$AC,'CAL data'!I$3,FALSE)),ISBLANK(VLOOKUP($D$6&amp;$E53&amp;$D$7,'CAL data'!$A:$AC,'CAL data'!I$3,FALSE))),"",VLOOKUP($D$6&amp;$E53&amp;$D$7,'CAL data'!$A:$AC,'CAL data'!I$3,FALSE))</f>
        <v>7.0553344259736209E-2</v>
      </c>
      <c r="U53" s="359"/>
      <c r="V53" s="340">
        <f>SUM(F11,H11,J11,L11,N11,P11,R11,T11)</f>
        <v>0.99999999999999989</v>
      </c>
      <c r="W53" s="360">
        <f>IF(ISERROR(VLOOKUP($D$6&amp;$E53&amp;$D$7,'CAL data'!$A:$AC,'CAL data'!K$3,FALSE)),0,VLOOKUP($D$6&amp;$E53&amp;$D$7,'CAL data'!$A:$AC,'CAL data'!K$3,FALSE))</f>
        <v>25626</v>
      </c>
    </row>
    <row r="54" spans="2:23" ht="15" customHeight="1" x14ac:dyDescent="0.25">
      <c r="B54" s="34"/>
      <c r="D54" s="363"/>
      <c r="E54" s="13" t="s">
        <v>27</v>
      </c>
      <c r="F54" s="14" t="str">
        <f>IF(F53="","",VLOOKUP($D$6&amp;$E53&amp;$D$7,'CAL data'!$A:$AC,'CAL data'!M$3,FALSE))</f>
        <v/>
      </c>
      <c r="G54" s="15" t="str">
        <f>IF(F53="","",VLOOKUP($D$6&amp;$E53&amp;$D$7,'CAL data'!$A:$AC,'CAL data'!N$3,FALSE))</f>
        <v/>
      </c>
      <c r="H54" s="15">
        <f>IF(H53="","",VLOOKUP($D$6&amp;$E53&amp;$D$7,'CAL data'!$A:$AC,'CAL data'!O$3,FALSE))</f>
        <v>0.13600000000000001</v>
      </c>
      <c r="I54" s="15">
        <f>IF(H53="","",VLOOKUP($D$6&amp;$E53&amp;$D$7,'CAL data'!$A:$AC,'CAL data'!P$3,FALSE))</f>
        <v>0.14499999999999999</v>
      </c>
      <c r="J54" s="15">
        <f>IF(J53="","",VLOOKUP($D$6&amp;$E53&amp;$D$7,'CAL data'!$A:$AC,'CAL data'!Q$3,FALSE))</f>
        <v>0.45700000000000002</v>
      </c>
      <c r="K54" s="15">
        <f>IF(J53="","",VLOOKUP($D$6&amp;$E53&amp;$D$7,'CAL data'!$A:$AC,'CAL data'!R$3,FALSE))</f>
        <v>0.47</v>
      </c>
      <c r="L54" s="15">
        <f>IF(L53="","",VLOOKUP($D$6&amp;$E53&amp;$D$7,'CAL data'!$A:$AC,'CAL data'!S$3,FALSE))</f>
        <v>0.104</v>
      </c>
      <c r="M54" s="15">
        <f>IF(L53="","",VLOOKUP($D$6&amp;$E53&amp;$D$7,'CAL data'!$A:$AC,'CAL data'!T$3,FALSE))</f>
        <v>0.111</v>
      </c>
      <c r="N54" s="15">
        <f>IF(N53="","",VLOOKUP($D$6&amp;$E53&amp;$D$7,'CAL data'!$A:$AC,'CAL data'!U$3,FALSE))</f>
        <v>0.01</v>
      </c>
      <c r="O54" s="15">
        <f>IF(N53="","",VLOOKUP($D$6&amp;$E53&amp;$D$7,'CAL data'!$A:$AC,'CAL data'!V$3,FALSE))</f>
        <v>1.2E-2</v>
      </c>
      <c r="P54" s="15">
        <f>IF(P53="","",VLOOKUP($D$6&amp;$E53&amp;$D$7,'CAL data'!$A:$AC,'CAL data'!W$3,FALSE))</f>
        <v>0.19700000000000001</v>
      </c>
      <c r="Q54" s="15">
        <f>IF(P53="","",VLOOKUP($D$6&amp;$E53&amp;$D$7,'CAL data'!$A:$AC,'CAL data'!X$3,FALSE))</f>
        <v>0.20699999999999999</v>
      </c>
      <c r="R54" s="15">
        <f>IF(R53="","",VLOOKUP($D$6&amp;$E53&amp;$D$7,'CAL data'!$A:$AC,'CAL data'!Y$3,FALSE))</f>
        <v>4.0000000000000001E-3</v>
      </c>
      <c r="S54" s="15">
        <f>IF(R53="","",VLOOKUP($D$6&amp;$E53&amp;$D$7,'CAL data'!$A:$AC,'CAL data'!Z$3,FALSE))</f>
        <v>6.0000000000000001E-3</v>
      </c>
      <c r="T54" s="15">
        <f>IF(T53="","",VLOOKUP($D$6&amp;$E53&amp;$D$7,'CAL data'!$A:$AC,'CAL data'!AA$3,FALSE))</f>
        <v>6.7000000000000004E-2</v>
      </c>
      <c r="U54" s="16">
        <f>IF(T53="","",VLOOKUP($D$6&amp;$E53&amp;$D$7,'CAL data'!$A:$AC,'CAL data'!AB$3,FALSE))</f>
        <v>7.3999999999999996E-2</v>
      </c>
      <c r="V54" s="346"/>
      <c r="W54" s="368"/>
    </row>
    <row r="55" spans="2:23" s="34" customFormat="1" ht="18.75" customHeight="1" x14ac:dyDescent="0.25">
      <c r="B55" s="19"/>
      <c r="D55" s="363"/>
      <c r="E55" s="70" t="s">
        <v>41</v>
      </c>
      <c r="F55" s="306" t="str">
        <f>IF(OR(ISERROR(VLOOKUP($D$6&amp;$E55&amp;$D$7,'CAL data'!$A:$AC,'CAL data'!B$3,FALSE)),ISBLANK(VLOOKUP($D$6&amp;$E55&amp;$D$7,'CAL data'!$A:$AC,'CAL data'!B$3,FALSE))),"",VLOOKUP($D$6&amp;$E55&amp;$D$7,'CAL data'!$A:$AC,'CAL data'!B$3,FALSE))</f>
        <v/>
      </c>
      <c r="G55" s="302"/>
      <c r="H55" s="302">
        <f>IF(OR(ISERROR(VLOOKUP($D$6&amp;$E55&amp;$D$7,'CAL data'!$A:$AC,'CAL data'!C$3,FALSE)),ISBLANK(VLOOKUP($D$6&amp;$E55&amp;$D$7,'CAL data'!$A:$AC,'CAL data'!C$3,FALSE))),"",VLOOKUP($D$6&amp;$E55&amp;$D$7,'CAL data'!$A:$AC,'CAL data'!C$3,FALSE))</f>
        <v>6.6295264623955436E-2</v>
      </c>
      <c r="I55" s="302"/>
      <c r="J55" s="302">
        <f>IF(OR(ISERROR(VLOOKUP($D$6&amp;$E55&amp;$D$7,'CAL data'!$A:$AC,'CAL data'!D$3,FALSE)),ISBLANK(VLOOKUP($D$6&amp;$E55&amp;$D$7,'CAL data'!$A:$AC,'CAL data'!D$3,FALSE))),"",VLOOKUP($D$6&amp;$E55&amp;$D$7,'CAL data'!$A:$AC,'CAL data'!D$3,FALSE))</f>
        <v>0.23286908077994428</v>
      </c>
      <c r="K55" s="302"/>
      <c r="L55" s="302">
        <f>IF(OR(ISERROR(VLOOKUP($D$6&amp;$E55&amp;$D$7,'CAL data'!$A:$AC,'CAL data'!E$3,FALSE)),ISBLANK(VLOOKUP($D$6&amp;$E55&amp;$D$7,'CAL data'!$A:$AC,'CAL data'!E$3,FALSE))),"",VLOOKUP($D$6&amp;$E55&amp;$D$7,'CAL data'!$A:$AC,'CAL data'!E$3,FALSE))</f>
        <v>0.10622098421541319</v>
      </c>
      <c r="M55" s="302"/>
      <c r="N55" s="302">
        <f>IF(OR(ISERROR(VLOOKUP($D$6&amp;$E55&amp;$D$7,'CAL data'!$A:$AC,'CAL data'!F$3,FALSE)),ISBLANK(VLOOKUP($D$6&amp;$E55&amp;$D$7,'CAL data'!$A:$AC,'CAL data'!F$3,FALSE))),"",VLOOKUP($D$6&amp;$E55&amp;$D$7,'CAL data'!$A:$AC,'CAL data'!F$3,FALSE))</f>
        <v>6.5831012070566394E-2</v>
      </c>
      <c r="O55" s="302"/>
      <c r="P55" s="302">
        <f>IF(OR(ISERROR(VLOOKUP($D$6&amp;$E55&amp;$D$7,'CAL data'!$A:$AC,'CAL data'!G$3,FALSE)),ISBLANK(VLOOKUP($D$6&amp;$E55&amp;$D$7,'CAL data'!$A:$AC,'CAL data'!G$3,FALSE))),"",VLOOKUP($D$6&amp;$E55&amp;$D$7,'CAL data'!$A:$AC,'CAL data'!G$3,FALSE))</f>
        <v>0.48319405756731659</v>
      </c>
      <c r="Q55" s="302"/>
      <c r="R55" s="302">
        <f>IF(OR(ISERROR(VLOOKUP($D$6&amp;$E55&amp;$D$7,'CAL data'!$A:$AC,'CAL data'!H$3,FALSE)),ISBLANK(VLOOKUP($D$6&amp;$E55&amp;$D$7,'CAL data'!$A:$AC,'CAL data'!H$3,FALSE))),"",VLOOKUP($D$6&amp;$E55&amp;$D$7,'CAL data'!$A:$AC,'CAL data'!H$3,FALSE))</f>
        <v>3.2497678737233053E-3</v>
      </c>
      <c r="S55" s="302"/>
      <c r="T55" s="302">
        <f>IF(OR(ISERROR(VLOOKUP($D$6&amp;$E55&amp;$D$7,'CAL data'!$A:$AC,'CAL data'!I$3,FALSE)),ISBLANK(VLOOKUP($D$6&amp;$E55&amp;$D$7,'CAL data'!$A:$AC,'CAL data'!I$3,FALSE))),"",VLOOKUP($D$6&amp;$E55&amp;$D$7,'CAL data'!$A:$AC,'CAL data'!I$3,FALSE))</f>
        <v>4.233983286908078E-2</v>
      </c>
      <c r="U55" s="359"/>
      <c r="V55" s="366">
        <f>SUM(F11,H11,J11,L11,N11,P11,R11,T11)</f>
        <v>0.99999999999999989</v>
      </c>
      <c r="W55" s="367">
        <f>IF(ISERROR(VLOOKUP($D$6&amp;$E55&amp;$D$7,'CAL data'!$A:$AC,'CAL data'!K$3,FALSE)),0,VLOOKUP($D$6&amp;$E55&amp;$D$7,'CAL data'!$A:$AC,'CAL data'!K$3,FALSE))</f>
        <v>10770</v>
      </c>
    </row>
    <row r="56" spans="2:23" ht="15" customHeight="1" x14ac:dyDescent="0.25">
      <c r="B56" s="34"/>
      <c r="D56" s="363"/>
      <c r="E56" s="17" t="s">
        <v>27</v>
      </c>
      <c r="F56" s="14" t="str">
        <f>IF(F55="","",VLOOKUP($D$6&amp;$E55&amp;$D$7,'CAL data'!$A:$AC,'CAL data'!M$3,FALSE))</f>
        <v/>
      </c>
      <c r="G56" s="15" t="str">
        <f>IF(F55="","",VLOOKUP($D$6&amp;$E55&amp;$D$7,'CAL data'!$A:$AC,'CAL data'!N$3,FALSE))</f>
        <v/>
      </c>
      <c r="H56" s="15">
        <f>IF(H55="","",VLOOKUP($D$6&amp;$E55&amp;$D$7,'CAL data'!$A:$AC,'CAL data'!O$3,FALSE))</f>
        <v>6.2E-2</v>
      </c>
      <c r="I56" s="15">
        <f>IF(H55="","",VLOOKUP($D$6&amp;$E55&amp;$D$7,'CAL data'!$A:$AC,'CAL data'!P$3,FALSE))</f>
        <v>7.0999999999999994E-2</v>
      </c>
      <c r="J56" s="15">
        <f>IF(J55="","",VLOOKUP($D$6&amp;$E55&amp;$D$7,'CAL data'!$A:$AC,'CAL data'!Q$3,FALSE))</f>
        <v>0.22500000000000001</v>
      </c>
      <c r="K56" s="15">
        <f>IF(J55="","",VLOOKUP($D$6&amp;$E55&amp;$D$7,'CAL data'!$A:$AC,'CAL data'!R$3,FALSE))</f>
        <v>0.24099999999999999</v>
      </c>
      <c r="L56" s="15">
        <f>IF(L55="","",VLOOKUP($D$6&amp;$E55&amp;$D$7,'CAL data'!$A:$AC,'CAL data'!S$3,FALSE))</f>
        <v>0.10100000000000001</v>
      </c>
      <c r="M56" s="15">
        <f>IF(L55="","",VLOOKUP($D$6&amp;$E55&amp;$D$7,'CAL data'!$A:$AC,'CAL data'!T$3,FALSE))</f>
        <v>0.112</v>
      </c>
      <c r="N56" s="15">
        <f>IF(N55="","",VLOOKUP($D$6&amp;$E55&amp;$D$7,'CAL data'!$A:$AC,'CAL data'!U$3,FALSE))</f>
        <v>6.0999999999999999E-2</v>
      </c>
      <c r="O56" s="15">
        <f>IF(N55="","",VLOOKUP($D$6&amp;$E55&amp;$D$7,'CAL data'!$A:$AC,'CAL data'!V$3,FALSE))</f>
        <v>7.0999999999999994E-2</v>
      </c>
      <c r="P56" s="15">
        <f>IF(P55="","",VLOOKUP($D$6&amp;$E55&amp;$D$7,'CAL data'!$A:$AC,'CAL data'!W$3,FALSE))</f>
        <v>0.47399999999999998</v>
      </c>
      <c r="Q56" s="15">
        <f>IF(P55="","",VLOOKUP($D$6&amp;$E55&amp;$D$7,'CAL data'!$A:$AC,'CAL data'!X$3,FALSE))</f>
        <v>0.49299999999999999</v>
      </c>
      <c r="R56" s="15">
        <f>IF(R55="","",VLOOKUP($D$6&amp;$E55&amp;$D$7,'CAL data'!$A:$AC,'CAL data'!Y$3,FALSE))</f>
        <v>2E-3</v>
      </c>
      <c r="S56" s="15">
        <f>IF(R55="","",VLOOKUP($D$6&amp;$E55&amp;$D$7,'CAL data'!$A:$AC,'CAL data'!Z$3,FALSE))</f>
        <v>5.0000000000000001E-3</v>
      </c>
      <c r="T56" s="15">
        <f>IF(T55="","",VLOOKUP($D$6&amp;$E55&amp;$D$7,'CAL data'!$A:$AC,'CAL data'!AA$3,FALSE))</f>
        <v>3.9E-2</v>
      </c>
      <c r="U56" s="16">
        <f>IF(T55="","",VLOOKUP($D$6&amp;$E55&amp;$D$7,'CAL data'!$A:$AC,'CAL data'!AB$3,FALSE))</f>
        <v>4.5999999999999999E-2</v>
      </c>
      <c r="V56" s="366"/>
      <c r="W56" s="367"/>
    </row>
    <row r="57" spans="2:23" s="34" customFormat="1" ht="18.75" customHeight="1" x14ac:dyDescent="0.25">
      <c r="B57" s="19"/>
      <c r="D57" s="363"/>
      <c r="E57" s="71" t="s">
        <v>357</v>
      </c>
      <c r="F57" s="306" t="str">
        <f>IF(OR(ISERROR(VLOOKUP($D$6&amp;$E57&amp;$D$7,'CAL data'!$A:$AC,'CAL data'!B$3,FALSE)),ISBLANK(VLOOKUP($D$6&amp;$E57&amp;$D$7,'CAL data'!$A:$AC,'CAL data'!B$3,FALSE))),"",VLOOKUP($D$6&amp;$E57&amp;$D$7,'CAL data'!$A:$AC,'CAL data'!B$3,FALSE))</f>
        <v/>
      </c>
      <c r="G57" s="302"/>
      <c r="H57" s="302">
        <f>IF(OR(ISERROR(VLOOKUP($D$6&amp;$E57&amp;$D$7,'CAL data'!$A:$AC,'CAL data'!C$3,FALSE)),ISBLANK(VLOOKUP($D$6&amp;$E57&amp;$D$7,'CAL data'!$A:$AC,'CAL data'!C$3,FALSE))),"",VLOOKUP($D$6&amp;$E57&amp;$D$7,'CAL data'!$A:$AC,'CAL data'!C$3,FALSE))</f>
        <v>8.3069281493534292E-2</v>
      </c>
      <c r="I57" s="302"/>
      <c r="J57" s="302">
        <f>IF(OR(ISERROR(VLOOKUP($D$6&amp;$E57&amp;$D$7,'CAL data'!$A:$AC,'CAL data'!D$3,FALSE)),ISBLANK(VLOOKUP($D$6&amp;$E57&amp;$D$7,'CAL data'!$A:$AC,'CAL data'!D$3,FALSE))),"",VLOOKUP($D$6&amp;$E57&amp;$D$7,'CAL data'!$A:$AC,'CAL data'!D$3,FALSE))</f>
        <v>0.42091290571208356</v>
      </c>
      <c r="K57" s="302"/>
      <c r="L57" s="302">
        <f>IF(OR(ISERROR(VLOOKUP($D$6&amp;$E57&amp;$D$7,'CAL data'!$A:$AC,'CAL data'!E$3,FALSE)),ISBLANK(VLOOKUP($D$6&amp;$E57&amp;$D$7,'CAL data'!$A:$AC,'CAL data'!E$3,FALSE))),"",VLOOKUP($D$6&amp;$E57&amp;$D$7,'CAL data'!$A:$AC,'CAL data'!E$3,FALSE))</f>
        <v>0.1212640232936542</v>
      </c>
      <c r="M57" s="302"/>
      <c r="N57" s="302">
        <f>IF(OR(ISERROR(VLOOKUP($D$6&amp;$E57&amp;$D$7,'CAL data'!$A:$AC,'CAL data'!F$3,FALSE)),ISBLANK(VLOOKUP($D$6&amp;$E57&amp;$D$7,'CAL data'!$A:$AC,'CAL data'!F$3,FALSE))),"",VLOOKUP($D$6&amp;$E57&amp;$D$7,'CAL data'!$A:$AC,'CAL data'!F$3,FALSE))</f>
        <v>2.3379292626530788E-2</v>
      </c>
      <c r="O57" s="302"/>
      <c r="P57" s="302">
        <f>IF(OR(ISERROR(VLOOKUP($D$6&amp;$E57&amp;$D$7,'CAL data'!$A:$AC,'CAL data'!G$3,FALSE)),ISBLANK(VLOOKUP($D$6&amp;$E57&amp;$D$7,'CAL data'!$A:$AC,'CAL data'!G$3,FALSE))),"",VLOOKUP($D$6&amp;$E57&amp;$D$7,'CAL data'!$A:$AC,'CAL data'!G$3,FALSE))</f>
        <v>0.31069624047272415</v>
      </c>
      <c r="Q57" s="302"/>
      <c r="R57" s="302">
        <f>IF(OR(ISERROR(VLOOKUP($D$6&amp;$E57&amp;$D$7,'CAL data'!$A:$AC,'CAL data'!H$3,FALSE)),ISBLANK(VLOOKUP($D$6&amp;$E57&amp;$D$7,'CAL data'!$A:$AC,'CAL data'!H$3,FALSE))),"",VLOOKUP($D$6&amp;$E57&amp;$D$7,'CAL data'!$A:$AC,'CAL data'!H$3,FALSE))</f>
        <v>5.052667637235591E-3</v>
      </c>
      <c r="S57" s="302"/>
      <c r="T57" s="302">
        <f>IF(OR(ISERROR(VLOOKUP($D$6&amp;$E57&amp;$D$7,'CAL data'!$A:$AC,'CAL data'!I$3,FALSE)),ISBLANK(VLOOKUP($D$6&amp;$E57&amp;$D$7,'CAL data'!$A:$AC,'CAL data'!I$3,FALSE))),"",VLOOKUP($D$6&amp;$E57&amp;$D$7,'CAL data'!$A:$AC,'CAL data'!I$3,FALSE))</f>
        <v>3.5625588764237388E-2</v>
      </c>
      <c r="U57" s="359"/>
      <c r="V57" s="340">
        <f>SUM(F11,H11,J11,L11,N11,P11,R11,T11)</f>
        <v>0.99999999999999989</v>
      </c>
      <c r="W57" s="360">
        <f>IF(ISERROR(VLOOKUP($D$6&amp;$E57&amp;$D$7,'CAL data'!$A:$AC,'CAL data'!K$3,FALSE)),0,VLOOKUP($D$6&amp;$E57&amp;$D$7,'CAL data'!$A:$AC,'CAL data'!K$3,FALSE))</f>
        <v>11677</v>
      </c>
    </row>
    <row r="58" spans="2:23" ht="15" customHeight="1" x14ac:dyDescent="0.25">
      <c r="B58" s="34"/>
      <c r="D58" s="363"/>
      <c r="E58" s="13" t="s">
        <v>27</v>
      </c>
      <c r="F58" s="14" t="str">
        <f>IF(F57="","",VLOOKUP($D$6&amp;$E57&amp;$D$7,'CAL data'!$A:$AC,'CAL data'!M$3,FALSE))</f>
        <v/>
      </c>
      <c r="G58" s="15" t="str">
        <f>IF(F57="","",VLOOKUP($D$6&amp;$E57&amp;$D$7,'CAL data'!$A:$AC,'CAL data'!N$3,FALSE))</f>
        <v/>
      </c>
      <c r="H58" s="15">
        <f>IF(H57="","",VLOOKUP($D$6&amp;$E57&amp;$D$7,'CAL data'!$A:$AC,'CAL data'!O$3,FALSE))</f>
        <v>7.8E-2</v>
      </c>
      <c r="I58" s="15">
        <f>IF(H57="","",VLOOKUP($D$6&amp;$E57&amp;$D$7,'CAL data'!$A:$AC,'CAL data'!P$3,FALSE))</f>
        <v>8.7999999999999995E-2</v>
      </c>
      <c r="J58" s="15">
        <f>IF(J57="","",VLOOKUP($D$6&amp;$E57&amp;$D$7,'CAL data'!$A:$AC,'CAL data'!Q$3,FALSE))</f>
        <v>0.41199999999999998</v>
      </c>
      <c r="K58" s="15">
        <f>IF(J57="","",VLOOKUP($D$6&amp;$E57&amp;$D$7,'CAL data'!$A:$AC,'CAL data'!R$3,FALSE))</f>
        <v>0.43</v>
      </c>
      <c r="L58" s="15">
        <f>IF(L57="","",VLOOKUP($D$6&amp;$E57&amp;$D$7,'CAL data'!$A:$AC,'CAL data'!S$3,FALSE))</f>
        <v>0.115</v>
      </c>
      <c r="M58" s="15">
        <f>IF(L57="","",VLOOKUP($D$6&amp;$E57&amp;$D$7,'CAL data'!$A:$AC,'CAL data'!T$3,FALSE))</f>
        <v>0.127</v>
      </c>
      <c r="N58" s="15">
        <f>IF(N57="","",VLOOKUP($D$6&amp;$E57&amp;$D$7,'CAL data'!$A:$AC,'CAL data'!U$3,FALSE))</f>
        <v>2.1000000000000001E-2</v>
      </c>
      <c r="O58" s="15">
        <f>IF(N57="","",VLOOKUP($D$6&amp;$E57&amp;$D$7,'CAL data'!$A:$AC,'CAL data'!V$3,FALSE))</f>
        <v>2.5999999999999999E-2</v>
      </c>
      <c r="P58" s="15">
        <f>IF(P57="","",VLOOKUP($D$6&amp;$E57&amp;$D$7,'CAL data'!$A:$AC,'CAL data'!W$3,FALSE))</f>
        <v>0.30199999999999999</v>
      </c>
      <c r="Q58" s="15">
        <f>IF(P57="","",VLOOKUP($D$6&amp;$E57&amp;$D$7,'CAL data'!$A:$AC,'CAL data'!X$3,FALSE))</f>
        <v>0.31900000000000001</v>
      </c>
      <c r="R58" s="15">
        <f>IF(R57="","",VLOOKUP($D$6&amp;$E57&amp;$D$7,'CAL data'!$A:$AC,'CAL data'!Y$3,FALSE))</f>
        <v>4.0000000000000001E-3</v>
      </c>
      <c r="S58" s="15">
        <f>IF(R57="","",VLOOKUP($D$6&amp;$E57&amp;$D$7,'CAL data'!$A:$AC,'CAL data'!Z$3,FALSE))</f>
        <v>7.0000000000000001E-3</v>
      </c>
      <c r="T58" s="15">
        <f>IF(T57="","",VLOOKUP($D$6&amp;$E57&amp;$D$7,'CAL data'!$A:$AC,'CAL data'!AA$3,FALSE))</f>
        <v>3.2000000000000001E-2</v>
      </c>
      <c r="U58" s="16">
        <f>IF(T57="","",VLOOKUP($D$6&amp;$E57&amp;$D$7,'CAL data'!$A:$AC,'CAL data'!AB$3,FALSE))</f>
        <v>3.9E-2</v>
      </c>
      <c r="V58" s="346"/>
      <c r="W58" s="368"/>
    </row>
    <row r="59" spans="2:23" s="34" customFormat="1" ht="18.75" customHeight="1" x14ac:dyDescent="0.25">
      <c r="B59" s="19"/>
      <c r="D59" s="363"/>
      <c r="E59" s="70" t="s">
        <v>454</v>
      </c>
      <c r="F59" s="306" t="str">
        <f>IF(OR(ISERROR(VLOOKUP($D$6&amp;$E59&amp;$D$7,'CAL data'!$A:$AC,'CAL data'!B$3,FALSE)),ISBLANK(VLOOKUP($D$6&amp;$E59&amp;$D$7,'CAL data'!$A:$AC,'CAL data'!B$3,FALSE))),"",VLOOKUP($D$6&amp;$E59&amp;$D$7,'CAL data'!$A:$AC,'CAL data'!B$3,FALSE))</f>
        <v/>
      </c>
      <c r="G59" s="302"/>
      <c r="H59" s="302">
        <f>IF(OR(ISERROR(VLOOKUP($D$6&amp;$E59&amp;$D$7,'CAL data'!$A:$AC,'CAL data'!C$3,FALSE)),ISBLANK(VLOOKUP($D$6&amp;$E59&amp;$D$7,'CAL data'!$A:$AC,'CAL data'!C$3,FALSE))),"",VLOOKUP($D$6&amp;$E59&amp;$D$7,'CAL data'!$A:$AC,'CAL data'!C$3,FALSE))</f>
        <v>0.10413840913886126</v>
      </c>
      <c r="I59" s="302"/>
      <c r="J59" s="302">
        <f>IF(OR(ISERROR(VLOOKUP($D$6&amp;$E59&amp;$D$7,'CAL data'!$A:$AC,'CAL data'!D$3,FALSE)),ISBLANK(VLOOKUP($D$6&amp;$E59&amp;$D$7,'CAL data'!$A:$AC,'CAL data'!D$3,FALSE))),"",VLOOKUP($D$6&amp;$E59&amp;$D$7,'CAL data'!$A:$AC,'CAL data'!D$3,FALSE))</f>
        <v>0.24613437019622028</v>
      </c>
      <c r="K59" s="302"/>
      <c r="L59" s="302">
        <f>IF(OR(ISERROR(VLOOKUP($D$6&amp;$E59&amp;$D$7,'CAL data'!$A:$AC,'CAL data'!E$3,FALSE)),ISBLANK(VLOOKUP($D$6&amp;$E59&amp;$D$7,'CAL data'!$A:$AC,'CAL data'!E$3,FALSE))),"",VLOOKUP($D$6&amp;$E59&amp;$D$7,'CAL data'!$A:$AC,'CAL data'!E$3,FALSE))</f>
        <v>0.14235765741326822</v>
      </c>
      <c r="M59" s="302"/>
      <c r="N59" s="302">
        <f>IF(OR(ISERROR(VLOOKUP($D$6&amp;$E59&amp;$D$7,'CAL data'!$A:$AC,'CAL data'!F$3,FALSE)),ISBLANK(VLOOKUP($D$6&amp;$E59&amp;$D$7,'CAL data'!$A:$AC,'CAL data'!F$3,FALSE))),"",VLOOKUP($D$6&amp;$E59&amp;$D$7,'CAL data'!$A:$AC,'CAL data'!F$3,FALSE))</f>
        <v>2.0254995930915995E-2</v>
      </c>
      <c r="O59" s="302"/>
      <c r="P59" s="302">
        <f>IF(OR(ISERROR(VLOOKUP($D$6&amp;$E59&amp;$D$7,'CAL data'!$A:$AC,'CAL data'!G$3,FALSE)),ISBLANK(VLOOKUP($D$6&amp;$E59&amp;$D$7,'CAL data'!$A:$AC,'CAL data'!G$3,FALSE))),"",VLOOKUP($D$6&amp;$E59&amp;$D$7,'CAL data'!$A:$AC,'CAL data'!G$3,FALSE))</f>
        <v>0.44847333996443317</v>
      </c>
      <c r="Q59" s="302"/>
      <c r="R59" s="302">
        <f>IF(OR(ISERROR(VLOOKUP($D$6&amp;$E59&amp;$D$7,'CAL data'!$A:$AC,'CAL data'!H$3,FALSE)),ISBLANK(VLOOKUP($D$6&amp;$E59&amp;$D$7,'CAL data'!$A:$AC,'CAL data'!H$3,FALSE))),"",VLOOKUP($D$6&amp;$E59&amp;$D$7,'CAL data'!$A:$AC,'CAL data'!H$3,FALSE))</f>
        <v>6.8420893992826356E-3</v>
      </c>
      <c r="S59" s="302"/>
      <c r="T59" s="302">
        <f>IF(OR(ISERROR(VLOOKUP($D$6&amp;$E59&amp;$D$7,'CAL data'!$A:$AC,'CAL data'!I$3,FALSE)),ISBLANK(VLOOKUP($D$6&amp;$E59&amp;$D$7,'CAL data'!$A:$AC,'CAL data'!I$3,FALSE))),"",VLOOKUP($D$6&amp;$E59&amp;$D$7,'CAL data'!$A:$AC,'CAL data'!I$3,FALSE))</f>
        <v>3.1799137957018414E-2</v>
      </c>
      <c r="U59" s="359"/>
      <c r="V59" s="366">
        <f>SUM(F11,H11,J11,L11,N11,P11,R11,T11)</f>
        <v>0.99999999999999989</v>
      </c>
      <c r="W59" s="360">
        <f>IF(ISERROR(VLOOKUP($D$6&amp;$E59&amp;$D$7,'CAL data'!$A:$AC,'CAL data'!K$3,FALSE)),0,VLOOKUP($D$6&amp;$E59&amp;$D$7,'CAL data'!$A:$AC,'CAL data'!K$3,FALSE))</f>
        <v>33177</v>
      </c>
    </row>
    <row r="60" spans="2:23" ht="15" customHeight="1" x14ac:dyDescent="0.25">
      <c r="B60" s="34"/>
      <c r="D60" s="363"/>
      <c r="E60" s="10" t="s">
        <v>27</v>
      </c>
      <c r="F60" s="14" t="str">
        <f>IF(F59="","",VLOOKUP($D$6&amp;$E59&amp;$D$7,'CAL data'!$A:$AC,'CAL data'!M$3,FALSE))</f>
        <v/>
      </c>
      <c r="G60" s="15" t="str">
        <f>IF(F59="","",VLOOKUP($D$6&amp;$E59&amp;$D$7,'CAL data'!$A:$AC,'CAL data'!N$3,FALSE))</f>
        <v/>
      </c>
      <c r="H60" s="15">
        <f>IF(H59="","",VLOOKUP($D$6&amp;$E59&amp;$D$7,'CAL data'!$A:$AC,'CAL data'!O$3,FALSE))</f>
        <v>0.10100000000000001</v>
      </c>
      <c r="I60" s="15">
        <f>IF(H59="","",VLOOKUP($D$6&amp;$E59&amp;$D$7,'CAL data'!$A:$AC,'CAL data'!P$3,FALSE))</f>
        <v>0.107</v>
      </c>
      <c r="J60" s="15">
        <f>IF(J59="","",VLOOKUP($D$6&amp;$E59&amp;$D$7,'CAL data'!$A:$AC,'CAL data'!Q$3,FALSE))</f>
        <v>0.24199999999999999</v>
      </c>
      <c r="K60" s="15">
        <f>IF(J59="","",VLOOKUP($D$6&amp;$E59&amp;$D$7,'CAL data'!$A:$AC,'CAL data'!R$3,FALSE))</f>
        <v>0.251</v>
      </c>
      <c r="L60" s="15">
        <f>IF(L59="","",VLOOKUP($D$6&amp;$E59&amp;$D$7,'CAL data'!$A:$AC,'CAL data'!S$3,FALSE))</f>
        <v>0.13900000000000001</v>
      </c>
      <c r="M60" s="15">
        <f>IF(L59="","",VLOOKUP($D$6&amp;$E59&amp;$D$7,'CAL data'!$A:$AC,'CAL data'!T$3,FALSE))</f>
        <v>0.14599999999999999</v>
      </c>
      <c r="N60" s="15">
        <f>IF(N59="","",VLOOKUP($D$6&amp;$E59&amp;$D$7,'CAL data'!$A:$AC,'CAL data'!U$3,FALSE))</f>
        <v>1.9E-2</v>
      </c>
      <c r="O60" s="15">
        <f>IF(N59="","",VLOOKUP($D$6&amp;$E59&amp;$D$7,'CAL data'!$A:$AC,'CAL data'!V$3,FALSE))</f>
        <v>2.1999999999999999E-2</v>
      </c>
      <c r="P60" s="15">
        <f>IF(P59="","",VLOOKUP($D$6&amp;$E59&amp;$D$7,'CAL data'!$A:$AC,'CAL data'!W$3,FALSE))</f>
        <v>0.443</v>
      </c>
      <c r="Q60" s="15">
        <f>IF(P59="","",VLOOKUP($D$6&amp;$E59&amp;$D$7,'CAL data'!$A:$AC,'CAL data'!X$3,FALSE))</f>
        <v>0.45400000000000001</v>
      </c>
      <c r="R60" s="15">
        <f>IF(R59="","",VLOOKUP($D$6&amp;$E59&amp;$D$7,'CAL data'!$A:$AC,'CAL data'!Y$3,FALSE))</f>
        <v>6.0000000000000001E-3</v>
      </c>
      <c r="S60" s="15">
        <f>IF(R59="","",VLOOKUP($D$6&amp;$E59&amp;$D$7,'CAL data'!$A:$AC,'CAL data'!Z$3,FALSE))</f>
        <v>8.0000000000000002E-3</v>
      </c>
      <c r="T60" s="15">
        <f>IF(T59="","",VLOOKUP($D$6&amp;$E59&amp;$D$7,'CAL data'!$A:$AC,'CAL data'!AA$3,FALSE))</f>
        <v>0.03</v>
      </c>
      <c r="U60" s="16">
        <f>IF(T59="","",VLOOKUP($D$6&amp;$E59&amp;$D$7,'CAL data'!$A:$AC,'CAL data'!AB$3,FALSE))</f>
        <v>3.4000000000000002E-2</v>
      </c>
      <c r="V60" s="366"/>
      <c r="W60" s="368"/>
    </row>
    <row r="61" spans="2:23" s="34" customFormat="1" ht="18.75" customHeight="1" x14ac:dyDescent="0.25">
      <c r="B61" s="19"/>
      <c r="D61" s="363"/>
      <c r="E61" s="70" t="s">
        <v>11</v>
      </c>
      <c r="F61" s="266" t="str">
        <f>IF(OR(ISERROR(VLOOKUP($D$6&amp;$E61&amp;$D$7,'CAL data'!$A:$AC,'CAL data'!B$3,FALSE)),ISBLANK(VLOOKUP($D$6&amp;$E61&amp;$D$7,'CAL data'!$A:$AC,'CAL data'!B$3,FALSE))),"",VLOOKUP($D$6&amp;$E61&amp;$D$7,'CAL data'!$A:$AC,'CAL data'!B$3,FALSE))</f>
        <v/>
      </c>
      <c r="G61" s="267"/>
      <c r="H61" s="267">
        <f>IF(OR(ISERROR(VLOOKUP($D$6&amp;$E61&amp;$D$7,'CAL data'!$A:$AC,'CAL data'!C$3,FALSE)),ISBLANK(VLOOKUP($D$6&amp;$E61&amp;$D$7,'CAL data'!$A:$AC,'CAL data'!C$3,FALSE))),"",VLOOKUP($D$6&amp;$E61&amp;$D$7,'CAL data'!$A:$AC,'CAL data'!C$3,FALSE))</f>
        <v>0.25759929631164785</v>
      </c>
      <c r="I61" s="267"/>
      <c r="J61" s="267">
        <f>IF(OR(ISERROR(VLOOKUP($D$6&amp;$E61&amp;$D$7,'CAL data'!$A:$AC,'CAL data'!D$3,FALSE)),ISBLANK(VLOOKUP($D$6&amp;$E61&amp;$D$7,'CAL data'!$A:$AC,'CAL data'!D$3,FALSE))),"",VLOOKUP($D$6&amp;$E61&amp;$D$7,'CAL data'!$A:$AC,'CAL data'!D$3,FALSE))</f>
        <v>0.21789975605048584</v>
      </c>
      <c r="K61" s="267"/>
      <c r="L61" s="267">
        <f>IF(OR(ISERROR(VLOOKUP($D$6&amp;$E61&amp;$D$7,'CAL data'!$A:$AC,'CAL data'!E$3,FALSE)),ISBLANK(VLOOKUP($D$6&amp;$E61&amp;$D$7,'CAL data'!$A:$AC,'CAL data'!E$3,FALSE))),"",VLOOKUP($D$6&amp;$E61&amp;$D$7,'CAL data'!$A:$AC,'CAL data'!E$3,FALSE))</f>
        <v>0.10867618628756934</v>
      </c>
      <c r="M61" s="267"/>
      <c r="N61" s="267">
        <f>IF(OR(ISERROR(VLOOKUP($D$6&amp;$E61&amp;$D$7,'CAL data'!$A:$AC,'CAL data'!F$3,FALSE)),ISBLANK(VLOOKUP($D$6&amp;$E61&amp;$D$7,'CAL data'!$A:$AC,'CAL data'!F$3,FALSE))),"",VLOOKUP($D$6&amp;$E61&amp;$D$7,'CAL data'!$A:$AC,'CAL data'!F$3,FALSE))</f>
        <v>1.7576388471407915E-2</v>
      </c>
      <c r="O61" s="267"/>
      <c r="P61" s="267">
        <f>IF(OR(ISERROR(VLOOKUP($D$6&amp;$E61&amp;$D$7,'CAL data'!$A:$AC,'CAL data'!G$3,FALSE)),ISBLANK(VLOOKUP($D$6&amp;$E61&amp;$D$7,'CAL data'!$A:$AC,'CAL data'!G$3,FALSE))),"",VLOOKUP($D$6&amp;$E61&amp;$D$7,'CAL data'!$A:$AC,'CAL data'!G$3,FALSE))</f>
        <v>0.36759173419311564</v>
      </c>
      <c r="Q61" s="267"/>
      <c r="R61" s="267">
        <f>IF(OR(ISERROR(VLOOKUP($D$6&amp;$E61&amp;$D$7,'CAL data'!$A:$AC,'CAL data'!H$3,FALSE)),ISBLANK(VLOOKUP($D$6&amp;$E61&amp;$D$7,'CAL data'!$A:$AC,'CAL data'!H$3,FALSE))),"",VLOOKUP($D$6&amp;$E61&amp;$D$7,'CAL data'!$A:$AC,'CAL data'!H$3,FALSE))</f>
        <v>5.0814905283674367E-3</v>
      </c>
      <c r="S61" s="267"/>
      <c r="T61" s="267">
        <f>IF(OR(ISERROR(VLOOKUP($D$6&amp;$E61&amp;$D$7,'CAL data'!$A:$AC,'CAL data'!I$3,FALSE)),ISBLANK(VLOOKUP($D$6&amp;$E61&amp;$D$7,'CAL data'!$A:$AC,'CAL data'!I$3,FALSE))),"",VLOOKUP($D$6&amp;$E61&amp;$D$7,'CAL data'!$A:$AC,'CAL data'!I$3,FALSE))</f>
        <v>2.5575148157405973E-2</v>
      </c>
      <c r="U61" s="365"/>
      <c r="V61" s="366">
        <f>SUM(F11,H11,J11,L11,N11,P11,R11,T11)</f>
        <v>0.99999999999999989</v>
      </c>
      <c r="W61" s="367">
        <f>IF(ISERROR(VLOOKUP($D$6&amp;$E61&amp;$D$7,'CAL data'!$A:$AC,'CAL data'!K$3,FALSE)),0,VLOOKUP($D$6&amp;$E61&amp;$D$7,'CAL data'!$A:$AC,'CAL data'!K$3,FALSE))</f>
        <v>316049</v>
      </c>
    </row>
    <row r="62" spans="2:23" ht="15.75" customHeight="1" x14ac:dyDescent="0.25">
      <c r="B62" s="34"/>
      <c r="D62" s="363"/>
      <c r="E62" s="17" t="s">
        <v>27</v>
      </c>
      <c r="F62" s="11" t="str">
        <f>IF(F61="","",VLOOKUP($D$6&amp;$E61&amp;$D$7,'CAL data'!$A:$AC,'CAL data'!M$3,FALSE))</f>
        <v/>
      </c>
      <c r="G62" s="6" t="str">
        <f>IF(F61="","",VLOOKUP($D$6&amp;$E61&amp;$D$7,'CAL data'!$A:$AC,'CAL data'!N$3,FALSE))</f>
        <v/>
      </c>
      <c r="H62" s="6">
        <f>IF(H61="","",VLOOKUP($D$6&amp;$E61&amp;$D$7,'CAL data'!$A:$AC,'CAL data'!O$3,FALSE))</f>
        <v>0.25600000000000001</v>
      </c>
      <c r="I62" s="6">
        <f>IF(H61="","",VLOOKUP($D$6&amp;$E61&amp;$D$7,'CAL data'!$A:$AC,'CAL data'!P$3,FALSE))</f>
        <v>0.25900000000000001</v>
      </c>
      <c r="J62" s="6">
        <f>IF(J61="","",VLOOKUP($D$6&amp;$E61&amp;$D$7,'CAL data'!$A:$AC,'CAL data'!Q$3,FALSE))</f>
        <v>0.216</v>
      </c>
      <c r="K62" s="6">
        <f>IF(J61="","",VLOOKUP($D$6&amp;$E61&amp;$D$7,'CAL data'!$A:$AC,'CAL data'!R$3,FALSE))</f>
        <v>0.219</v>
      </c>
      <c r="L62" s="6">
        <f>IF(L61="","",VLOOKUP($D$6&amp;$E61&amp;$D$7,'CAL data'!$A:$AC,'CAL data'!S$3,FALSE))</f>
        <v>0.108</v>
      </c>
      <c r="M62" s="6">
        <f>IF(L61="","",VLOOKUP($D$6&amp;$E61&amp;$D$7,'CAL data'!$A:$AC,'CAL data'!T$3,FALSE))</f>
        <v>0.11</v>
      </c>
      <c r="N62" s="6">
        <f>IF(N61="","",VLOOKUP($D$6&amp;$E61&amp;$D$7,'CAL data'!$A:$AC,'CAL data'!U$3,FALSE))</f>
        <v>1.7000000000000001E-2</v>
      </c>
      <c r="O62" s="6">
        <f>IF(N61="","",VLOOKUP($D$6&amp;$E61&amp;$D$7,'CAL data'!$A:$AC,'CAL data'!V$3,FALSE))</f>
        <v>1.7999999999999999E-2</v>
      </c>
      <c r="P62" s="6">
        <f>IF(P61="","",VLOOKUP($D$6&amp;$E61&amp;$D$7,'CAL data'!$A:$AC,'CAL data'!W$3,FALSE))</f>
        <v>0.36599999999999999</v>
      </c>
      <c r="Q62" s="6">
        <f>IF(P61="","",VLOOKUP($D$6&amp;$E61&amp;$D$7,'CAL data'!$A:$AC,'CAL data'!X$3,FALSE))</f>
        <v>0.36899999999999999</v>
      </c>
      <c r="R62" s="6">
        <f>IF(R61="","",VLOOKUP($D$6&amp;$E61&amp;$D$7,'CAL data'!$A:$AC,'CAL data'!Y$3,FALSE))</f>
        <v>5.0000000000000001E-3</v>
      </c>
      <c r="S62" s="6">
        <f>IF(R61="","",VLOOKUP($D$6&amp;$E61&amp;$D$7,'CAL data'!$A:$AC,'CAL data'!Z$3,FALSE))</f>
        <v>5.0000000000000001E-3</v>
      </c>
      <c r="T62" s="6">
        <f>IF(T61="","",VLOOKUP($D$6&amp;$E61&amp;$D$7,'CAL data'!$A:$AC,'CAL data'!AA$3,FALSE))</f>
        <v>2.5000000000000001E-2</v>
      </c>
      <c r="U62" s="7">
        <f>IF(T61="","",VLOOKUP($D$6&amp;$E61&amp;$D$7,'CAL data'!$A:$AC,'CAL data'!AB$3,FALSE))</f>
        <v>2.5999999999999999E-2</v>
      </c>
      <c r="V62" s="366"/>
      <c r="W62" s="367"/>
    </row>
    <row r="63" spans="2:23" s="34" customFormat="1" ht="18.75" customHeight="1" x14ac:dyDescent="0.25">
      <c r="B63" s="19"/>
      <c r="D63" s="363"/>
      <c r="E63" s="71" t="s">
        <v>16</v>
      </c>
      <c r="F63" s="306" t="str">
        <f>IF(OR(ISERROR(VLOOKUP($D$6&amp;$E63&amp;$D$7,'CAL data'!$A:$AC,'CAL data'!B$3,FALSE)),ISBLANK(VLOOKUP($D$6&amp;$E63&amp;$D$7,'CAL data'!$A:$AC,'CAL data'!B$3,FALSE))),"",VLOOKUP($D$6&amp;$E63&amp;$D$7,'CAL data'!$A:$AC,'CAL data'!B$3,FALSE))</f>
        <v/>
      </c>
      <c r="G63" s="302"/>
      <c r="H63" s="302">
        <f>IF(OR(ISERROR(VLOOKUP($D$6&amp;$E63&amp;$D$7,'CAL data'!$A:$AC,'CAL data'!C$3,FALSE)),ISBLANK(VLOOKUP($D$6&amp;$E63&amp;$D$7,'CAL data'!$A:$AC,'CAL data'!C$3,FALSE))),"",VLOOKUP($D$6&amp;$E63&amp;$D$7,'CAL data'!$A:$AC,'CAL data'!C$3,FALSE))</f>
        <v>0.49054601283887522</v>
      </c>
      <c r="I63" s="302"/>
      <c r="J63" s="302">
        <f>IF(OR(ISERROR(VLOOKUP($D$6&amp;$E63&amp;$D$7,'CAL data'!$A:$AC,'CAL data'!D$3,FALSE)),ISBLANK(VLOOKUP($D$6&amp;$E63&amp;$D$7,'CAL data'!$A:$AC,'CAL data'!D$3,FALSE))),"",VLOOKUP($D$6&amp;$E63&amp;$D$7,'CAL data'!$A:$AC,'CAL data'!D$3,FALSE))</f>
        <v>0.32919453059794535</v>
      </c>
      <c r="K63" s="302"/>
      <c r="L63" s="302">
        <f>IF(OR(ISERROR(VLOOKUP($D$6&amp;$E63&amp;$D$7,'CAL data'!$A:$AC,'CAL data'!E$3,FALSE)),ISBLANK(VLOOKUP($D$6&amp;$E63&amp;$D$7,'CAL data'!$A:$AC,'CAL data'!E$3,FALSE))),"",VLOOKUP($D$6&amp;$E63&amp;$D$7,'CAL data'!$A:$AC,'CAL data'!E$3,FALSE))</f>
        <v>6.195839215241785E-2</v>
      </c>
      <c r="M63" s="302"/>
      <c r="N63" s="302">
        <f>IF(OR(ISERROR(VLOOKUP($D$6&amp;$E63&amp;$D$7,'CAL data'!$A:$AC,'CAL data'!F$3,FALSE)),ISBLANK(VLOOKUP($D$6&amp;$E63&amp;$D$7,'CAL data'!$A:$AC,'CAL data'!F$3,FALSE))),"",VLOOKUP($D$6&amp;$E63&amp;$D$7,'CAL data'!$A:$AC,'CAL data'!F$3,FALSE))</f>
        <v>6.1103154076806564E-3</v>
      </c>
      <c r="O63" s="302"/>
      <c r="P63" s="302">
        <f>IF(OR(ISERROR(VLOOKUP($D$6&amp;$E63&amp;$D$7,'CAL data'!$A:$AC,'CAL data'!G$3,FALSE)),ISBLANK(VLOOKUP($D$6&amp;$E63&amp;$D$7,'CAL data'!$A:$AC,'CAL data'!G$3,FALSE))),"",VLOOKUP($D$6&amp;$E63&amp;$D$7,'CAL data'!$A:$AC,'CAL data'!G$3,FALSE))</f>
        <v>2.3194468773506168E-2</v>
      </c>
      <c r="Q63" s="302"/>
      <c r="R63" s="302">
        <f>IF(OR(ISERROR(VLOOKUP($D$6&amp;$E63&amp;$D$7,'CAL data'!$A:$AC,'CAL data'!H$3,FALSE)),ISBLANK(VLOOKUP($D$6&amp;$E63&amp;$D$7,'CAL data'!$A:$AC,'CAL data'!H$3,FALSE))),"",VLOOKUP($D$6&amp;$E63&amp;$D$7,'CAL data'!$A:$AC,'CAL data'!H$3,FALSE))</f>
        <v>5.1520366000680072E-4</v>
      </c>
      <c r="S63" s="302"/>
      <c r="T63" s="302">
        <f>IF(OR(ISERROR(VLOOKUP($D$6&amp;$E63&amp;$D$7,'CAL data'!$A:$AC,'CAL data'!I$3,FALSE)),ISBLANK(VLOOKUP($D$6&amp;$E63&amp;$D$7,'CAL data'!$A:$AC,'CAL data'!I$3,FALSE))),"",VLOOKUP($D$6&amp;$E63&amp;$D$7,'CAL data'!$A:$AC,'CAL data'!I$3,FALSE))</f>
        <v>8.8481076569567954E-2</v>
      </c>
      <c r="U63" s="359"/>
      <c r="V63" s="340">
        <f>SUM(F13,H13,J13,L13,N13,P13,R13,T13)</f>
        <v>1</v>
      </c>
      <c r="W63" s="360">
        <f>IF(ISERROR(VLOOKUP($D$6&amp;$E63&amp;$D$7,'CAL data'!$A:$AC,'CAL data'!K$3,FALSE)),0,VLOOKUP($D$6&amp;$E63&amp;$D$7,'CAL data'!$A:$AC,'CAL data'!K$3,FALSE))</f>
        <v>97049</v>
      </c>
    </row>
    <row r="64" spans="2:23" ht="15" customHeight="1" x14ac:dyDescent="0.25">
      <c r="D64" s="363"/>
      <c r="E64" s="17" t="s">
        <v>27</v>
      </c>
      <c r="F64" s="11" t="str">
        <f>IF(F63="","",VLOOKUP($D$6&amp;$E63&amp;$D$7,'CAL data'!$A:$AC,'CAL data'!M$3,FALSE))</f>
        <v/>
      </c>
      <c r="G64" s="6" t="str">
        <f>IF(F63="","",VLOOKUP($D$6&amp;$E63&amp;$D$7,'CAL data'!$A:$AC,'CAL data'!N$3,FALSE))</f>
        <v/>
      </c>
      <c r="H64" s="6">
        <f>IF(H63="","",VLOOKUP($D$6&amp;$E63&amp;$D$7,'CAL data'!$A:$AC,'CAL data'!O$3,FALSE))</f>
        <v>0.48699999999999999</v>
      </c>
      <c r="I64" s="6">
        <f>IF(H63="","",VLOOKUP($D$6&amp;$E63&amp;$D$7,'CAL data'!$A:$AC,'CAL data'!P$3,FALSE))</f>
        <v>0.49399999999999999</v>
      </c>
      <c r="J64" s="6">
        <f>IF(J63="","",VLOOKUP($D$6&amp;$E63&amp;$D$7,'CAL data'!$A:$AC,'CAL data'!Q$3,FALSE))</f>
        <v>0.32600000000000001</v>
      </c>
      <c r="K64" s="6">
        <f>IF(J63="","",VLOOKUP($D$6&amp;$E63&amp;$D$7,'CAL data'!$A:$AC,'CAL data'!R$3,FALSE))</f>
        <v>0.33200000000000002</v>
      </c>
      <c r="L64" s="6">
        <f>IF(L63="","",VLOOKUP($D$6&amp;$E63&amp;$D$7,'CAL data'!$A:$AC,'CAL data'!S$3,FALSE))</f>
        <v>0.06</v>
      </c>
      <c r="M64" s="6">
        <f>IF(L63="","",VLOOKUP($D$6&amp;$E63&amp;$D$7,'CAL data'!$A:$AC,'CAL data'!T$3,FALSE))</f>
        <v>6.3E-2</v>
      </c>
      <c r="N64" s="6">
        <f>IF(N63="","",VLOOKUP($D$6&amp;$E63&amp;$D$7,'CAL data'!$A:$AC,'CAL data'!U$3,FALSE))</f>
        <v>6.0000000000000001E-3</v>
      </c>
      <c r="O64" s="6">
        <f>IF(N63="","",VLOOKUP($D$6&amp;$E63&amp;$D$7,'CAL data'!$A:$AC,'CAL data'!V$3,FALSE))</f>
        <v>7.0000000000000001E-3</v>
      </c>
      <c r="P64" s="6">
        <f>IF(P63="","",VLOOKUP($D$6&amp;$E63&amp;$D$7,'CAL data'!$A:$AC,'CAL data'!W$3,FALSE))</f>
        <v>2.1999999999999999E-2</v>
      </c>
      <c r="Q64" s="6">
        <f>IF(P63="","",VLOOKUP($D$6&amp;$E63&amp;$D$7,'CAL data'!$A:$AC,'CAL data'!X$3,FALSE))</f>
        <v>2.4E-2</v>
      </c>
      <c r="R64" s="6">
        <f>IF(R63="","",VLOOKUP($D$6&amp;$E63&amp;$D$7,'CAL data'!$A:$AC,'CAL data'!Y$3,FALSE))</f>
        <v>0</v>
      </c>
      <c r="S64" s="6">
        <f>IF(R63="","",VLOOKUP($D$6&amp;$E63&amp;$D$7,'CAL data'!$A:$AC,'CAL data'!Z$3,FALSE))</f>
        <v>1E-3</v>
      </c>
      <c r="T64" s="6">
        <f>IF(T63="","",VLOOKUP($D$6&amp;$E63&amp;$D$7,'CAL data'!$A:$AC,'CAL data'!AA$3,FALSE))</f>
        <v>8.6999999999999994E-2</v>
      </c>
      <c r="U64" s="7">
        <f>IF(T63="","",VLOOKUP($D$6&amp;$E63&amp;$D$7,'CAL data'!$A:$AC,'CAL data'!AB$3,FALSE))</f>
        <v>0.09</v>
      </c>
      <c r="V64" s="366"/>
      <c r="W64" s="367"/>
    </row>
    <row r="65" spans="2:25" s="34" customFormat="1" ht="18.75" customHeight="1" x14ac:dyDescent="0.2">
      <c r="D65" s="363"/>
      <c r="E65" s="73" t="s">
        <v>37</v>
      </c>
      <c r="F65" s="306" t="str">
        <f>IF(OR(ISERROR(VLOOKUP($D$6&amp;$E65&amp;$D$7,'CAL data'!$A:$AC,'CAL data'!B$3,FALSE)),ISBLANK(VLOOKUP($D$6&amp;$E65&amp;$D$7,'CAL data'!$A:$AC,'CAL data'!B$3,FALSE))),"",VLOOKUP($D$6&amp;$E65&amp;$D$7,'CAL data'!$A:$AC,'CAL data'!B$3,FALSE))</f>
        <v/>
      </c>
      <c r="G65" s="302"/>
      <c r="H65" s="302">
        <f>IF(OR(ISERROR(VLOOKUP($D$6&amp;$E65&amp;$D$7,'CAL data'!$A:$AC,'CAL data'!C$3,FALSE)),ISBLANK(VLOOKUP($D$6&amp;$E65&amp;$D$7,'CAL data'!$A:$AC,'CAL data'!C$3,FALSE))),"",VLOOKUP($D$6&amp;$E65&amp;$D$7,'CAL data'!$A:$AC,'CAL data'!C$3,FALSE))</f>
        <v>0.21025946913212049</v>
      </c>
      <c r="I65" s="302"/>
      <c r="J65" s="302">
        <f>IF(OR(ISERROR(VLOOKUP($D$6&amp;$E65&amp;$D$7,'CAL data'!$A:$AC,'CAL data'!D$3,FALSE)),ISBLANK(VLOOKUP($D$6&amp;$E65&amp;$D$7,'CAL data'!$A:$AC,'CAL data'!D$3,FALSE))),"",VLOOKUP($D$6&amp;$E65&amp;$D$7,'CAL data'!$A:$AC,'CAL data'!D$3,FALSE))</f>
        <v>0.25797793021175069</v>
      </c>
      <c r="K65" s="302"/>
      <c r="L65" s="302">
        <f>IF(OR(ISERROR(VLOOKUP($D$6&amp;$E65&amp;$D$7,'CAL data'!$A:$AC,'CAL data'!E$3,FALSE)),ISBLANK(VLOOKUP($D$6&amp;$E65&amp;$D$7,'CAL data'!$A:$AC,'CAL data'!E$3,FALSE))),"",VLOOKUP($D$6&amp;$E65&amp;$D$7,'CAL data'!$A:$AC,'CAL data'!E$3,FALSE))</f>
        <v>0.15423998409384632</v>
      </c>
      <c r="M65" s="302"/>
      <c r="N65" s="302">
        <f>IF(OR(ISERROR(VLOOKUP($D$6&amp;$E65&amp;$D$7,'CAL data'!$A:$AC,'CAL data'!F$3,FALSE)),ISBLANK(VLOOKUP($D$6&amp;$E65&amp;$D$7,'CAL data'!$A:$AC,'CAL data'!F$3,FALSE))),"",VLOOKUP($D$6&amp;$E65&amp;$D$7,'CAL data'!$A:$AC,'CAL data'!F$3,FALSE))</f>
        <v>2.0827119992046922E-2</v>
      </c>
      <c r="O65" s="302"/>
      <c r="P65" s="302">
        <f>IF(OR(ISERROR(VLOOKUP($D$6&amp;$E65&amp;$D$7,'CAL data'!$A:$AC,'CAL data'!G$3,FALSE)),ISBLANK(VLOOKUP($D$6&amp;$E65&amp;$D$7,'CAL data'!$A:$AC,'CAL data'!G$3,FALSE))),"",VLOOKUP($D$6&amp;$E65&amp;$D$7,'CAL data'!$A:$AC,'CAL data'!G$3,FALSE))</f>
        <v>0.33621632369022764</v>
      </c>
      <c r="Q65" s="302"/>
      <c r="R65" s="302">
        <f>IF(OR(ISERROR(VLOOKUP($D$6&amp;$E65&amp;$D$7,'CAL data'!$A:$AC,'CAL data'!H$3,FALSE)),ISBLANK(VLOOKUP($D$6&amp;$E65&amp;$D$7,'CAL data'!$A:$AC,'CAL data'!H$3,FALSE))),"",VLOOKUP($D$6&amp;$E65&amp;$D$7,'CAL data'!$A:$AC,'CAL data'!H$3,FALSE))</f>
        <v>1.2923749875733174E-3</v>
      </c>
      <c r="S65" s="302"/>
      <c r="T65" s="302">
        <f>IF(OR(ISERROR(VLOOKUP($D$6&amp;$E65&amp;$D$7,'CAL data'!$A:$AC,'CAL data'!I$3,FALSE)),ISBLANK(VLOOKUP($D$6&amp;$E65&amp;$D$7,'CAL data'!$A:$AC,'CAL data'!I$3,FALSE))),"",VLOOKUP($D$6&amp;$E65&amp;$D$7,'CAL data'!$A:$AC,'CAL data'!I$3,FALSE))</f>
        <v>1.9186797892434635E-2</v>
      </c>
      <c r="U65" s="359"/>
      <c r="V65" s="340">
        <f>SUM(F15,H15,J15,L15,N15,P15,R15,T15)</f>
        <v>1</v>
      </c>
      <c r="W65" s="360">
        <f>IF(ISERROR(VLOOKUP($D$6&amp;$E65&amp;$D$7,'CAL data'!$A:$AC,'CAL data'!K$3,FALSE)),0,VLOOKUP($D$6&amp;$E65&amp;$D$7,'CAL data'!$A:$AC,'CAL data'!K$3,FALSE))</f>
        <v>20118</v>
      </c>
    </row>
    <row r="66" spans="2:25" ht="15" customHeight="1" x14ac:dyDescent="0.25">
      <c r="D66" s="363"/>
      <c r="E66" s="13" t="s">
        <v>27</v>
      </c>
      <c r="F66" s="14" t="str">
        <f>IF(F65="","",VLOOKUP($D$6&amp;$E65&amp;$D$7,'CAL data'!$A:$AC,'CAL data'!M$3,FALSE))</f>
        <v/>
      </c>
      <c r="G66" s="15" t="str">
        <f>IF(F65="","",VLOOKUP($D$6&amp;$E65&amp;$D$7,'CAL data'!$A:$AC,'CAL data'!N$3,FALSE))</f>
        <v/>
      </c>
      <c r="H66" s="15">
        <f>IF(H65="","",VLOOKUP($D$6&amp;$E65&amp;$D$7,'CAL data'!$A:$AC,'CAL data'!O$3,FALSE))</f>
        <v>0.20499999999999999</v>
      </c>
      <c r="I66" s="15">
        <f>IF(H65="","",VLOOKUP($D$6&amp;$E65&amp;$D$7,'CAL data'!$A:$AC,'CAL data'!P$3,FALSE))</f>
        <v>0.216</v>
      </c>
      <c r="J66" s="15">
        <f>IF(J65="","",VLOOKUP($D$6&amp;$E65&amp;$D$7,'CAL data'!$A:$AC,'CAL data'!Q$3,FALSE))</f>
        <v>0.252</v>
      </c>
      <c r="K66" s="15">
        <f>IF(J65="","",VLOOKUP($D$6&amp;$E65&amp;$D$7,'CAL data'!$A:$AC,'CAL data'!R$3,FALSE))</f>
        <v>0.26400000000000001</v>
      </c>
      <c r="L66" s="15">
        <f>IF(L65="","",VLOOKUP($D$6&amp;$E65&amp;$D$7,'CAL data'!$A:$AC,'CAL data'!S$3,FALSE))</f>
        <v>0.14899999999999999</v>
      </c>
      <c r="M66" s="15">
        <f>IF(L65="","",VLOOKUP($D$6&amp;$E65&amp;$D$7,'CAL data'!$A:$AC,'CAL data'!T$3,FALSE))</f>
        <v>0.159</v>
      </c>
      <c r="N66" s="15">
        <f>IF(N65="","",VLOOKUP($D$6&amp;$E65&amp;$D$7,'CAL data'!$A:$AC,'CAL data'!U$3,FALSE))</f>
        <v>1.9E-2</v>
      </c>
      <c r="O66" s="15">
        <f>IF(N65="","",VLOOKUP($D$6&amp;$E65&amp;$D$7,'CAL data'!$A:$AC,'CAL data'!V$3,FALSE))</f>
        <v>2.3E-2</v>
      </c>
      <c r="P66" s="15">
        <f>IF(P65="","",VLOOKUP($D$6&amp;$E65&amp;$D$7,'CAL data'!$A:$AC,'CAL data'!W$3,FALSE))</f>
        <v>0.33</v>
      </c>
      <c r="Q66" s="15">
        <f>IF(P65="","",VLOOKUP($D$6&amp;$E65&amp;$D$7,'CAL data'!$A:$AC,'CAL data'!X$3,FALSE))</f>
        <v>0.34300000000000003</v>
      </c>
      <c r="R66" s="15">
        <f>IF(R65="","",VLOOKUP($D$6&amp;$E65&amp;$D$7,'CAL data'!$A:$AC,'CAL data'!Y$3,FALSE))</f>
        <v>1E-3</v>
      </c>
      <c r="S66" s="15">
        <f>IF(R65="","",VLOOKUP($D$6&amp;$E65&amp;$D$7,'CAL data'!$A:$AC,'CAL data'!Z$3,FALSE))</f>
        <v>2E-3</v>
      </c>
      <c r="T66" s="15">
        <f>IF(T65="","",VLOOKUP($D$6&amp;$E65&amp;$D$7,'CAL data'!$A:$AC,'CAL data'!AA$3,FALSE))</f>
        <v>1.7000000000000001E-2</v>
      </c>
      <c r="U66" s="16">
        <f>IF(T65="","",VLOOKUP($D$6&amp;$E65&amp;$D$7,'CAL data'!$A:$AC,'CAL data'!AB$3,FALSE))</f>
        <v>2.1000000000000001E-2</v>
      </c>
      <c r="V66" s="346"/>
      <c r="W66" s="368"/>
    </row>
    <row r="67" spans="2:25" s="34" customFormat="1" ht="18.75" customHeight="1" x14ac:dyDescent="0.2">
      <c r="D67" s="363"/>
      <c r="E67" s="70" t="s">
        <v>13</v>
      </c>
      <c r="F67" s="266" t="str">
        <f>IF(OR(ISERROR(VLOOKUP($D$6&amp;$E67&amp;$D$7,'CAL data'!$A:$AC,'CAL data'!B$3,FALSE)),ISBLANK(VLOOKUP($D$6&amp;$E67&amp;$D$7,'CAL data'!$A:$AC,'CAL data'!B$3,FALSE))),"",VLOOKUP($D$6&amp;$E67&amp;$D$7,'CAL data'!$A:$AC,'CAL data'!B$3,FALSE))</f>
        <v/>
      </c>
      <c r="G67" s="267"/>
      <c r="H67" s="267">
        <f>IF(OR(ISERROR(VLOOKUP($D$6&amp;$E67&amp;$D$7,'CAL data'!$A:$AC,'CAL data'!C$3,FALSE)),ISBLANK(VLOOKUP($D$6&amp;$E67&amp;$D$7,'CAL data'!$A:$AC,'CAL data'!C$3,FALSE))),"",VLOOKUP($D$6&amp;$E67&amp;$D$7,'CAL data'!$A:$AC,'CAL data'!C$3,FALSE))</f>
        <v>0.14741056986025297</v>
      </c>
      <c r="I67" s="267"/>
      <c r="J67" s="267">
        <f>IF(OR(ISERROR(VLOOKUP($D$6&amp;$E67&amp;$D$7,'CAL data'!$A:$AC,'CAL data'!D$3,FALSE)),ISBLANK(VLOOKUP($D$6&amp;$E67&amp;$D$7,'CAL data'!$A:$AC,'CAL data'!D$3,FALSE))),"",VLOOKUP($D$6&amp;$E67&amp;$D$7,'CAL data'!$A:$AC,'CAL data'!D$3,FALSE))</f>
        <v>0.34907586645806266</v>
      </c>
      <c r="K67" s="267"/>
      <c r="L67" s="267">
        <f>IF(OR(ISERROR(VLOOKUP($D$6&amp;$E67&amp;$D$7,'CAL data'!$A:$AC,'CAL data'!E$3,FALSE)),ISBLANK(VLOOKUP($D$6&amp;$E67&amp;$D$7,'CAL data'!$A:$AC,'CAL data'!E$3,FALSE))),"",VLOOKUP($D$6&amp;$E67&amp;$D$7,'CAL data'!$A:$AC,'CAL data'!E$3,FALSE))</f>
        <v>0.11593434276471057</v>
      </c>
      <c r="M67" s="267"/>
      <c r="N67" s="267">
        <f>IF(OR(ISERROR(VLOOKUP($D$6&amp;$E67&amp;$D$7,'CAL data'!$A:$AC,'CAL data'!F$3,FALSE)),ISBLANK(VLOOKUP($D$6&amp;$E67&amp;$D$7,'CAL data'!$A:$AC,'CAL data'!F$3,FALSE))),"",VLOOKUP($D$6&amp;$E67&amp;$D$7,'CAL data'!$A:$AC,'CAL data'!F$3,FALSE))</f>
        <v>1.8005356527273208E-2</v>
      </c>
      <c r="O67" s="267"/>
      <c r="P67" s="267">
        <f>IF(OR(ISERROR(VLOOKUP($D$6&amp;$E67&amp;$D$7,'CAL data'!$A:$AC,'CAL data'!G$3,FALSE)),ISBLANK(VLOOKUP($D$6&amp;$E67&amp;$D$7,'CAL data'!$A:$AC,'CAL data'!G$3,FALSE))),"",VLOOKUP($D$6&amp;$E67&amp;$D$7,'CAL data'!$A:$AC,'CAL data'!G$3,FALSE))</f>
        <v>0.33992734215480896</v>
      </c>
      <c r="Q67" s="267"/>
      <c r="R67" s="267">
        <f>IF(OR(ISERROR(VLOOKUP($D$6&amp;$E67&amp;$D$7,'CAL data'!$A:$AC,'CAL data'!H$3,FALSE)),ISBLANK(VLOOKUP($D$6&amp;$E67&amp;$D$7,'CAL data'!$A:$AC,'CAL data'!H$3,FALSE))),"",VLOOKUP($D$6&amp;$E67&amp;$D$7,'CAL data'!$A:$AC,'CAL data'!H$3,FALSE))</f>
        <v>3.1820954098273715E-3</v>
      </c>
      <c r="S67" s="267"/>
      <c r="T67" s="267">
        <f>IF(OR(ISERROR(VLOOKUP($D$6&amp;$E67&amp;$D$7,'CAL data'!$A:$AC,'CAL data'!I$3,FALSE)),ISBLANK(VLOOKUP($D$6&amp;$E67&amp;$D$7,'CAL data'!$A:$AC,'CAL data'!I$3,FALSE))),"",VLOOKUP($D$6&amp;$E67&amp;$D$7,'CAL data'!$A:$AC,'CAL data'!I$3,FALSE))</f>
        <v>2.6464426825064304E-2</v>
      </c>
      <c r="U67" s="365"/>
      <c r="V67" s="366">
        <f>SUM(F17,H17,J17,L17,N17,P17,R17,T17)</f>
        <v>1</v>
      </c>
      <c r="W67" s="367">
        <f>IF(ISERROR(VLOOKUP($D$6&amp;$E67&amp;$D$7,'CAL data'!$A:$AC,'CAL data'!K$3,FALSE)),0,VLOOKUP($D$6&amp;$E67&amp;$D$7,'CAL data'!$A:$AC,'CAL data'!K$3,FALSE))</f>
        <v>37711</v>
      </c>
    </row>
    <row r="68" spans="2:25" ht="15" customHeight="1" x14ac:dyDescent="0.25">
      <c r="D68" s="363"/>
      <c r="E68" s="13" t="s">
        <v>27</v>
      </c>
      <c r="F68" s="14" t="str">
        <f>IF(F67="","",VLOOKUP($D$6&amp;$E67&amp;$D$7,'CAL data'!$A:$AC,'CAL data'!M$3,FALSE))</f>
        <v/>
      </c>
      <c r="G68" s="15" t="str">
        <f>IF(F67="","",VLOOKUP($D$6&amp;$E67&amp;$D$7,'CAL data'!$A:$AC,'CAL data'!N$3,FALSE))</f>
        <v/>
      </c>
      <c r="H68" s="15">
        <f>IF(H67="","",VLOOKUP($D$6&amp;$E67&amp;$D$7,'CAL data'!$A:$AC,'CAL data'!O$3,FALSE))</f>
        <v>0.14399999999999999</v>
      </c>
      <c r="I68" s="15">
        <f>IF(H67="","",VLOOKUP($D$6&amp;$E67&amp;$D$7,'CAL data'!$A:$AC,'CAL data'!P$3,FALSE))</f>
        <v>0.151</v>
      </c>
      <c r="J68" s="15">
        <f>IF(J67="","",VLOOKUP($D$6&amp;$E67&amp;$D$7,'CAL data'!$A:$AC,'CAL data'!Q$3,FALSE))</f>
        <v>0.34399999999999997</v>
      </c>
      <c r="K68" s="15">
        <f>IF(J67="","",VLOOKUP($D$6&amp;$E67&amp;$D$7,'CAL data'!$A:$AC,'CAL data'!R$3,FALSE))</f>
        <v>0.35399999999999998</v>
      </c>
      <c r="L68" s="15">
        <f>IF(L67="","",VLOOKUP($D$6&amp;$E67&amp;$D$7,'CAL data'!$A:$AC,'CAL data'!S$3,FALSE))</f>
        <v>0.113</v>
      </c>
      <c r="M68" s="15">
        <f>IF(L67="","",VLOOKUP($D$6&amp;$E67&amp;$D$7,'CAL data'!$A:$AC,'CAL data'!T$3,FALSE))</f>
        <v>0.11899999999999999</v>
      </c>
      <c r="N68" s="15">
        <f>IF(N67="","",VLOOKUP($D$6&amp;$E67&amp;$D$7,'CAL data'!$A:$AC,'CAL data'!U$3,FALSE))</f>
        <v>1.7000000000000001E-2</v>
      </c>
      <c r="O68" s="15">
        <f>IF(N67="","",VLOOKUP($D$6&amp;$E67&amp;$D$7,'CAL data'!$A:$AC,'CAL data'!V$3,FALSE))</f>
        <v>1.9E-2</v>
      </c>
      <c r="P68" s="15">
        <f>IF(P67="","",VLOOKUP($D$6&amp;$E67&amp;$D$7,'CAL data'!$A:$AC,'CAL data'!W$3,FALSE))</f>
        <v>0.33500000000000002</v>
      </c>
      <c r="Q68" s="15">
        <f>IF(P67="","",VLOOKUP($D$6&amp;$E67&amp;$D$7,'CAL data'!$A:$AC,'CAL data'!X$3,FALSE))</f>
        <v>0.34499999999999997</v>
      </c>
      <c r="R68" s="15">
        <f>IF(R67="","",VLOOKUP($D$6&amp;$E67&amp;$D$7,'CAL data'!$A:$AC,'CAL data'!Y$3,FALSE))</f>
        <v>3.0000000000000001E-3</v>
      </c>
      <c r="S68" s="15">
        <f>IF(R67="","",VLOOKUP($D$6&amp;$E67&amp;$D$7,'CAL data'!$A:$AC,'CAL data'!Z$3,FALSE))</f>
        <v>4.0000000000000001E-3</v>
      </c>
      <c r="T68" s="15">
        <f>IF(T67="","",VLOOKUP($D$6&amp;$E67&amp;$D$7,'CAL data'!$A:$AC,'CAL data'!AA$3,FALSE))</f>
        <v>2.5000000000000001E-2</v>
      </c>
      <c r="U68" s="16">
        <f>IF(T67="","",VLOOKUP($D$6&amp;$E67&amp;$D$7,'CAL data'!$A:$AC,'CAL data'!AB$3,FALSE))</f>
        <v>2.8000000000000001E-2</v>
      </c>
      <c r="V68" s="346"/>
      <c r="W68" s="368"/>
    </row>
    <row r="69" spans="2:25" s="34" customFormat="1" ht="18.75" customHeight="1" x14ac:dyDescent="0.2">
      <c r="D69" s="363"/>
      <c r="E69" s="70" t="s">
        <v>8</v>
      </c>
      <c r="F69" s="266" t="str">
        <f>IF(OR(ISERROR(VLOOKUP($D$6&amp;$E69&amp;$D$7,'CAL data'!$A:$AC,'CAL data'!B$3,FALSE)),ISBLANK(VLOOKUP($D$6&amp;$E69&amp;$D$7,'CAL data'!$A:$AC,'CAL data'!B$3,FALSE))),"",VLOOKUP($D$6&amp;$E69&amp;$D$7,'CAL data'!$A:$AC,'CAL data'!B$3,FALSE))</f>
        <v/>
      </c>
      <c r="G69" s="267"/>
      <c r="H69" s="267">
        <f>IF(OR(ISERROR(VLOOKUP($D$6&amp;$E69&amp;$D$7,'CAL data'!$A:$AC,'CAL data'!C$3,FALSE)),ISBLANK(VLOOKUP($D$6&amp;$E69&amp;$D$7,'CAL data'!$A:$AC,'CAL data'!C$3,FALSE))),"",VLOOKUP($D$6&amp;$E69&amp;$D$7,'CAL data'!$A:$AC,'CAL data'!C$3,FALSE))</f>
        <v>0.38570583816784132</v>
      </c>
      <c r="I69" s="267"/>
      <c r="J69" s="267">
        <f>IF(OR(ISERROR(VLOOKUP($D$6&amp;$E69&amp;$D$7,'CAL data'!$A:$AC,'CAL data'!D$3,FALSE)),ISBLANK(VLOOKUP($D$6&amp;$E69&amp;$D$7,'CAL data'!$A:$AC,'CAL data'!D$3,FALSE))),"",VLOOKUP($D$6&amp;$E69&amp;$D$7,'CAL data'!$A:$AC,'CAL data'!D$3,FALSE))</f>
        <v>0.19731185373415799</v>
      </c>
      <c r="K69" s="267"/>
      <c r="L69" s="267">
        <f>IF(OR(ISERROR(VLOOKUP($D$6&amp;$E69&amp;$D$7,'CAL data'!$A:$AC,'CAL data'!E$3,FALSE)),ISBLANK(VLOOKUP($D$6&amp;$E69&amp;$D$7,'CAL data'!$A:$AC,'CAL data'!E$3,FALSE))),"",VLOOKUP($D$6&amp;$E69&amp;$D$7,'CAL data'!$A:$AC,'CAL data'!E$3,FALSE))</f>
        <v>7.4459414105576063E-2</v>
      </c>
      <c r="M69" s="267"/>
      <c r="N69" s="267">
        <f>IF(OR(ISERROR(VLOOKUP($D$6&amp;$E69&amp;$D$7,'CAL data'!$A:$AC,'CAL data'!F$3,FALSE)),ISBLANK(VLOOKUP($D$6&amp;$E69&amp;$D$7,'CAL data'!$A:$AC,'CAL data'!F$3,FALSE))),"",VLOOKUP($D$6&amp;$E69&amp;$D$7,'CAL data'!$A:$AC,'CAL data'!F$3,FALSE))</f>
        <v>0.10132489491937159</v>
      </c>
      <c r="O69" s="267"/>
      <c r="P69" s="267">
        <f>IF(OR(ISERROR(VLOOKUP($D$6&amp;$E69&amp;$D$7,'CAL data'!$A:$AC,'CAL data'!G$3,FALSE)),ISBLANK(VLOOKUP($D$6&amp;$E69&amp;$D$7,'CAL data'!$A:$AC,'CAL data'!G$3,FALSE))),"",VLOOKUP($D$6&amp;$E69&amp;$D$7,'CAL data'!$A:$AC,'CAL data'!G$3,FALSE))</f>
        <v>0.2085311086605616</v>
      </c>
      <c r="Q69" s="267"/>
      <c r="R69" s="267">
        <f>IF(OR(ISERROR(VLOOKUP($D$6&amp;$E69&amp;$D$7,'CAL data'!$A:$AC,'CAL data'!H$3,FALSE)),ISBLANK(VLOOKUP($D$6&amp;$E69&amp;$D$7,'CAL data'!$A:$AC,'CAL data'!H$3,FALSE))),"",VLOOKUP($D$6&amp;$E69&amp;$D$7,'CAL data'!$A:$AC,'CAL data'!H$3,FALSE))</f>
        <v>3.2443144587748318E-3</v>
      </c>
      <c r="S69" s="267"/>
      <c r="T69" s="267">
        <f>IF(OR(ISERROR(VLOOKUP($D$6&amp;$E69&amp;$D$7,'CAL data'!$A:$AC,'CAL data'!I$3,FALSE)),ISBLANK(VLOOKUP($D$6&amp;$E69&amp;$D$7,'CAL data'!$A:$AC,'CAL data'!I$3,FALSE))),"",VLOOKUP($D$6&amp;$E69&amp;$D$7,'CAL data'!$A:$AC,'CAL data'!I$3,FALSE))</f>
        <v>2.9422575953716577E-2</v>
      </c>
      <c r="U69" s="365"/>
      <c r="V69" s="366">
        <f>SUM(F19,H19,J19,L19,N19,P19,R19,T19)</f>
        <v>1</v>
      </c>
      <c r="W69" s="367">
        <f>IF(ISERROR(VLOOKUP($D$6&amp;$E69&amp;$D$7,'CAL data'!$A:$AC,'CAL data'!K$3,FALSE)),0,VLOOKUP($D$6&amp;$E69&amp;$D$7,'CAL data'!$A:$AC,'CAL data'!K$3,FALSE))</f>
        <v>62571</v>
      </c>
    </row>
    <row r="70" spans="2:25" ht="15" customHeight="1" x14ac:dyDescent="0.25">
      <c r="D70" s="363"/>
      <c r="E70" s="13" t="s">
        <v>27</v>
      </c>
      <c r="F70" s="14" t="str">
        <f>IF(F69="","",VLOOKUP($D$6&amp;$E69&amp;$D$7,'CAL data'!$A:$AC,'CAL data'!M$3,FALSE))</f>
        <v/>
      </c>
      <c r="G70" s="15" t="str">
        <f>IF(F69="","",VLOOKUP($D$6&amp;$E69&amp;$D$7,'CAL data'!$A:$AC,'CAL data'!N$3,FALSE))</f>
        <v/>
      </c>
      <c r="H70" s="15">
        <f>IF(H69="","",VLOOKUP($D$6&amp;$E69&amp;$D$7,'CAL data'!$A:$AC,'CAL data'!O$3,FALSE))</f>
        <v>0.38200000000000001</v>
      </c>
      <c r="I70" s="15">
        <f>IF(H69="","",VLOOKUP($D$6&amp;$E69&amp;$D$7,'CAL data'!$A:$AC,'CAL data'!P$3,FALSE))</f>
        <v>0.39</v>
      </c>
      <c r="J70" s="15">
        <f>IF(J69="","",VLOOKUP($D$6&amp;$E69&amp;$D$7,'CAL data'!$A:$AC,'CAL data'!Q$3,FALSE))</f>
        <v>0.19400000000000001</v>
      </c>
      <c r="K70" s="15">
        <f>IF(J69="","",VLOOKUP($D$6&amp;$E69&amp;$D$7,'CAL data'!$A:$AC,'CAL data'!R$3,FALSE))</f>
        <v>0.2</v>
      </c>
      <c r="L70" s="15">
        <f>IF(L69="","",VLOOKUP($D$6&amp;$E69&amp;$D$7,'CAL data'!$A:$AC,'CAL data'!S$3,FALSE))</f>
        <v>7.1999999999999995E-2</v>
      </c>
      <c r="M70" s="15">
        <f>IF(L69="","",VLOOKUP($D$6&amp;$E69&amp;$D$7,'CAL data'!$A:$AC,'CAL data'!T$3,FALSE))</f>
        <v>7.6999999999999999E-2</v>
      </c>
      <c r="N70" s="15">
        <f>IF(N69="","",VLOOKUP($D$6&amp;$E69&amp;$D$7,'CAL data'!$A:$AC,'CAL data'!U$3,FALSE))</f>
        <v>9.9000000000000005E-2</v>
      </c>
      <c r="O70" s="15">
        <f>IF(N69="","",VLOOKUP($D$6&amp;$E69&amp;$D$7,'CAL data'!$A:$AC,'CAL data'!V$3,FALSE))</f>
        <v>0.104</v>
      </c>
      <c r="P70" s="15">
        <f>IF(P69="","",VLOOKUP($D$6&amp;$E69&amp;$D$7,'CAL data'!$A:$AC,'CAL data'!W$3,FALSE))</f>
        <v>0.20499999999999999</v>
      </c>
      <c r="Q70" s="15">
        <f>IF(P69="","",VLOOKUP($D$6&amp;$E69&amp;$D$7,'CAL data'!$A:$AC,'CAL data'!X$3,FALSE))</f>
        <v>0.21199999999999999</v>
      </c>
      <c r="R70" s="15">
        <f>IF(R69="","",VLOOKUP($D$6&amp;$E69&amp;$D$7,'CAL data'!$A:$AC,'CAL data'!Y$3,FALSE))</f>
        <v>3.0000000000000001E-3</v>
      </c>
      <c r="S70" s="15">
        <f>IF(R69="","",VLOOKUP($D$6&amp;$E69&amp;$D$7,'CAL data'!$A:$AC,'CAL data'!Z$3,FALSE))</f>
        <v>4.0000000000000001E-3</v>
      </c>
      <c r="T70" s="15">
        <f>IF(T69="","",VLOOKUP($D$6&amp;$E69&amp;$D$7,'CAL data'!$A:$AC,'CAL data'!AA$3,FALSE))</f>
        <v>2.8000000000000001E-2</v>
      </c>
      <c r="U70" s="16">
        <f>IF(T69="","",VLOOKUP($D$6&amp;$E69&amp;$D$7,'CAL data'!$A:$AC,'CAL data'!AB$3,FALSE))</f>
        <v>3.1E-2</v>
      </c>
      <c r="V70" s="346"/>
      <c r="W70" s="368"/>
    </row>
    <row r="71" spans="2:25" ht="15.75" x14ac:dyDescent="0.25">
      <c r="D71" s="363"/>
      <c r="E71" s="70" t="s">
        <v>38</v>
      </c>
      <c r="F71" s="266">
        <f>IF(OR(ISERROR(VLOOKUP($D$6&amp;$E71&amp;$D$7,'CAL data'!$A:$AC,'CAL data'!B$3,FALSE)),ISBLANK(VLOOKUP($D$6&amp;$E71&amp;$D$7,'CAL data'!$A:$AC,'CAL data'!B$3,FALSE))),"",VLOOKUP($D$6&amp;$E71&amp;$D$7,'CAL data'!$A:$AC,'CAL data'!B$3,FALSE))</f>
        <v>1.0457957324787046E-3</v>
      </c>
      <c r="G71" s="267"/>
      <c r="H71" s="267">
        <f>IF(OR(ISERROR(VLOOKUP($D$6&amp;$E71&amp;$D$7,'CAL data'!$A:$AC,'CAL data'!C$3,FALSE)),ISBLANK(VLOOKUP($D$6&amp;$E71&amp;$D$7,'CAL data'!$A:$AC,'CAL data'!C$3,FALSE))),"",VLOOKUP($D$6&amp;$E71&amp;$D$7,'CAL data'!$A:$AC,'CAL data'!C$3,FALSE))</f>
        <v>0.14091254111495319</v>
      </c>
      <c r="I71" s="267"/>
      <c r="J71" s="267">
        <f>IF(OR(ISERROR(VLOOKUP($D$6&amp;$E71&amp;$D$7,'CAL data'!$A:$AC,'CAL data'!D$3,FALSE)),ISBLANK(VLOOKUP($D$6&amp;$E71&amp;$D$7,'CAL data'!$A:$AC,'CAL data'!D$3,FALSE))),"",VLOOKUP($D$6&amp;$E71&amp;$D$7,'CAL data'!$A:$AC,'CAL data'!D$3,FALSE))</f>
        <v>0.29695538500463858</v>
      </c>
      <c r="K71" s="267"/>
      <c r="L71" s="267">
        <f>IF(OR(ISERROR(VLOOKUP($D$6&amp;$E71&amp;$D$7,'CAL data'!$A:$AC,'CAL data'!E$3,FALSE)),ISBLANK(VLOOKUP($D$6&amp;$E71&amp;$D$7,'CAL data'!$A:$AC,'CAL data'!E$3,FALSE))),"",VLOOKUP($D$6&amp;$E71&amp;$D$7,'CAL data'!$A:$AC,'CAL data'!E$3,FALSE))</f>
        <v>0.16791768575525007</v>
      </c>
      <c r="M71" s="267"/>
      <c r="N71" s="267">
        <f>IF(OR(ISERROR(VLOOKUP($D$6&amp;$E71&amp;$D$7,'CAL data'!$A:$AC,'CAL data'!F$3,FALSE)),ISBLANK(VLOOKUP($D$6&amp;$E71&amp;$D$7,'CAL data'!$A:$AC,'CAL data'!F$3,FALSE))),"",VLOOKUP($D$6&amp;$E71&amp;$D$7,'CAL data'!$A:$AC,'CAL data'!F$3,FALSE))</f>
        <v>2.7966602007253101E-2</v>
      </c>
      <c r="O71" s="267"/>
      <c r="P71" s="267">
        <f>IF(OR(ISERROR(VLOOKUP($D$6&amp;$E71&amp;$D$7,'CAL data'!$A:$AC,'CAL data'!G$3,FALSE)),ISBLANK(VLOOKUP($D$6&amp;$E71&amp;$D$7,'CAL data'!$A:$AC,'CAL data'!G$3,FALSE))),"",VLOOKUP($D$6&amp;$E71&amp;$D$7,'CAL data'!$A:$AC,'CAL data'!G$3,FALSE))</f>
        <v>0.31928818419499028</v>
      </c>
      <c r="Q71" s="267"/>
      <c r="R71" s="267">
        <f>IF(OR(ISERROR(VLOOKUP($D$6&amp;$E71&amp;$D$7,'CAL data'!$A:$AC,'CAL data'!H$3,FALSE)),ISBLANK(VLOOKUP($D$6&amp;$E71&amp;$D$7,'CAL data'!$A:$AC,'CAL data'!H$3,FALSE))),"",VLOOKUP($D$6&amp;$E71&amp;$D$7,'CAL data'!$A:$AC,'CAL data'!H$3,FALSE))</f>
        <v>7.6579235894408369E-3</v>
      </c>
      <c r="S71" s="267"/>
      <c r="T71" s="267">
        <f>IF(OR(ISERROR(VLOOKUP($D$6&amp;$E71&amp;$D$7,'CAL data'!$A:$AC,'CAL data'!I$3,FALSE)),ISBLANK(VLOOKUP($D$6&amp;$E71&amp;$D$7,'CAL data'!$A:$AC,'CAL data'!I$3,FALSE))),"",VLOOKUP($D$6&amp;$E71&amp;$D$7,'CAL data'!$A:$AC,'CAL data'!I$3,FALSE))</f>
        <v>3.8255882600995196E-2</v>
      </c>
      <c r="U71" s="365"/>
      <c r="V71" s="366">
        <f>SUM(F21,H21,J21,L21,N21,P21,R21,T21)</f>
        <v>1</v>
      </c>
      <c r="W71" s="367">
        <f>IF(ISERROR(VLOOKUP($D$6&amp;$E71&amp;$D$7,'CAL data'!$A:$AC,'CAL data'!K$3,FALSE)),0,VLOOKUP($D$6&amp;$E71&amp;$D$7,'CAL data'!$A:$AC,'CAL data'!K$3,FALSE))</f>
        <v>59285</v>
      </c>
      <c r="Y71" s="34"/>
    </row>
    <row r="72" spans="2:25" x14ac:dyDescent="0.25">
      <c r="D72" s="363"/>
      <c r="E72" s="13" t="s">
        <v>27</v>
      </c>
      <c r="F72" s="14">
        <f>IF(F71="","",VLOOKUP($D$6&amp;$E71&amp;$D$7,'CAL data'!$A:$AC,'CAL data'!M$3,FALSE))</f>
        <v>1E-3</v>
      </c>
      <c r="G72" s="15">
        <f>IF(F71="","",VLOOKUP($D$6&amp;$E71&amp;$D$7,'CAL data'!$A:$AC,'CAL data'!N$3,FALSE))</f>
        <v>1E-3</v>
      </c>
      <c r="H72" s="15">
        <f>IF(H71="","",VLOOKUP($D$6&amp;$E71&amp;$D$7,'CAL data'!$A:$AC,'CAL data'!O$3,FALSE))</f>
        <v>0.13800000000000001</v>
      </c>
      <c r="I72" s="15">
        <f>IF(H71="","",VLOOKUP($D$6&amp;$E71&amp;$D$7,'CAL data'!$A:$AC,'CAL data'!P$3,FALSE))</f>
        <v>0.14399999999999999</v>
      </c>
      <c r="J72" s="15">
        <f>IF(J71="","",VLOOKUP($D$6&amp;$E71&amp;$D$7,'CAL data'!$A:$AC,'CAL data'!Q$3,FALSE))</f>
        <v>0.29299999999999998</v>
      </c>
      <c r="K72" s="15">
        <f>IF(J71="","",VLOOKUP($D$6&amp;$E71&amp;$D$7,'CAL data'!$A:$AC,'CAL data'!R$3,FALSE))</f>
        <v>0.30099999999999999</v>
      </c>
      <c r="L72" s="15">
        <f>IF(L71="","",VLOOKUP($D$6&amp;$E71&amp;$D$7,'CAL data'!$A:$AC,'CAL data'!S$3,FALSE))</f>
        <v>0.16500000000000001</v>
      </c>
      <c r="M72" s="15">
        <f>IF(L71="","",VLOOKUP($D$6&amp;$E71&amp;$D$7,'CAL data'!$A:$AC,'CAL data'!T$3,FALSE))</f>
        <v>0.17100000000000001</v>
      </c>
      <c r="N72" s="15">
        <f>IF(N71="","",VLOOKUP($D$6&amp;$E71&amp;$D$7,'CAL data'!$A:$AC,'CAL data'!U$3,FALSE))</f>
        <v>2.7E-2</v>
      </c>
      <c r="O72" s="15">
        <f>IF(N71="","",VLOOKUP($D$6&amp;$E71&amp;$D$7,'CAL data'!$A:$AC,'CAL data'!V$3,FALSE))</f>
        <v>2.9000000000000001E-2</v>
      </c>
      <c r="P72" s="15">
        <f>IF(P71="","",VLOOKUP($D$6&amp;$E71&amp;$D$7,'CAL data'!$A:$AC,'CAL data'!W$3,FALSE))</f>
        <v>0.316</v>
      </c>
      <c r="Q72" s="15">
        <f>IF(P71="","",VLOOKUP($D$6&amp;$E71&amp;$D$7,'CAL data'!$A:$AC,'CAL data'!X$3,FALSE))</f>
        <v>0.32300000000000001</v>
      </c>
      <c r="R72" s="15">
        <f>IF(R71="","",VLOOKUP($D$6&amp;$E71&amp;$D$7,'CAL data'!$A:$AC,'CAL data'!Y$3,FALSE))</f>
        <v>7.0000000000000001E-3</v>
      </c>
      <c r="S72" s="15">
        <f>IF(R71="","",VLOOKUP($D$6&amp;$E71&amp;$D$7,'CAL data'!$A:$AC,'CAL data'!Z$3,FALSE))</f>
        <v>8.0000000000000002E-3</v>
      </c>
      <c r="T72" s="15">
        <f>IF(T71="","",VLOOKUP($D$6&amp;$E71&amp;$D$7,'CAL data'!$A:$AC,'CAL data'!AA$3,FALSE))</f>
        <v>3.6999999999999998E-2</v>
      </c>
      <c r="U72" s="16">
        <f>IF(T71="","",VLOOKUP($D$6&amp;$E71&amp;$D$7,'CAL data'!$A:$AC,'CAL data'!AB$3,FALSE))</f>
        <v>0.04</v>
      </c>
      <c r="V72" s="346"/>
      <c r="W72" s="368"/>
    </row>
    <row r="73" spans="2:25" ht="15.75" x14ac:dyDescent="0.25">
      <c r="D73" s="363"/>
      <c r="E73" s="70" t="s">
        <v>10</v>
      </c>
      <c r="F73" s="266" t="str">
        <f>IF(OR(ISERROR(VLOOKUP($D$6&amp;$E73&amp;$D$7,'CAL data'!$A:$AC,'CAL data'!B$3,FALSE)),ISBLANK(VLOOKUP($D$6&amp;$E73&amp;$D$7,'CAL data'!$A:$AC,'CAL data'!B$3,FALSE))),"",VLOOKUP($D$6&amp;$E73&amp;$D$7,'CAL data'!$A:$AC,'CAL data'!B$3,FALSE))</f>
        <v/>
      </c>
      <c r="G73" s="267"/>
      <c r="H73" s="267">
        <f>IF(OR(ISERROR(VLOOKUP($D$6&amp;$E73&amp;$D$7,'CAL data'!$A:$AC,'CAL data'!C$3,FALSE)),ISBLANK(VLOOKUP($D$6&amp;$E73&amp;$D$7,'CAL data'!$A:$AC,'CAL data'!C$3,FALSE))),"",VLOOKUP($D$6&amp;$E73&amp;$D$7,'CAL data'!$A:$AC,'CAL data'!C$3,FALSE))</f>
        <v>0.27145148356054533</v>
      </c>
      <c r="I73" s="267"/>
      <c r="J73" s="267">
        <f>IF(OR(ISERROR(VLOOKUP($D$6&amp;$E73&amp;$D$7,'CAL data'!$A:$AC,'CAL data'!D$3,FALSE)),ISBLANK(VLOOKUP($D$6&amp;$E73&amp;$D$7,'CAL data'!$A:$AC,'CAL data'!D$3,FALSE))),"",VLOOKUP($D$6&amp;$E73&amp;$D$7,'CAL data'!$A:$AC,'CAL data'!D$3,FALSE))</f>
        <v>0.25900342640519064</v>
      </c>
      <c r="K73" s="267"/>
      <c r="L73" s="267">
        <f>IF(OR(ISERROR(VLOOKUP($D$6&amp;$E73&amp;$D$7,'CAL data'!$A:$AC,'CAL data'!E$3,FALSE)),ISBLANK(VLOOKUP($D$6&amp;$E73&amp;$D$7,'CAL data'!$A:$AC,'CAL data'!E$3,FALSE))),"",VLOOKUP($D$6&amp;$E73&amp;$D$7,'CAL data'!$A:$AC,'CAL data'!E$3,FALSE))</f>
        <v>0.11934096376758767</v>
      </c>
      <c r="M73" s="267"/>
      <c r="N73" s="267">
        <f>IF(OR(ISERROR(VLOOKUP($D$6&amp;$E73&amp;$D$7,'CAL data'!$A:$AC,'CAL data'!F$3,FALSE)),ISBLANK(VLOOKUP($D$6&amp;$E73&amp;$D$7,'CAL data'!$A:$AC,'CAL data'!F$3,FALSE))),"",VLOOKUP($D$6&amp;$E73&amp;$D$7,'CAL data'!$A:$AC,'CAL data'!F$3,FALSE))</f>
        <v>1.6876868119851278E-2</v>
      </c>
      <c r="O73" s="267"/>
      <c r="P73" s="267">
        <f>IF(OR(ISERROR(VLOOKUP($D$6&amp;$E73&amp;$D$7,'CAL data'!$A:$AC,'CAL data'!G$3,FALSE)),ISBLANK(VLOOKUP($D$6&amp;$E73&amp;$D$7,'CAL data'!$A:$AC,'CAL data'!G$3,FALSE))),"",VLOOKUP($D$6&amp;$E73&amp;$D$7,'CAL data'!$A:$AC,'CAL data'!G$3,FALSE))</f>
        <v>0.2895859152875993</v>
      </c>
      <c r="Q73" s="267"/>
      <c r="R73" s="267">
        <f>IF(OR(ISERROR(VLOOKUP($D$6&amp;$E73&amp;$D$7,'CAL data'!$A:$AC,'CAL data'!H$3,FALSE)),ISBLANK(VLOOKUP($D$6&amp;$E73&amp;$D$7,'CAL data'!$A:$AC,'CAL data'!H$3,FALSE))),"",VLOOKUP($D$6&amp;$E73&amp;$D$7,'CAL data'!$A:$AC,'CAL data'!H$3,FALSE))</f>
        <v>5.3036378216811259E-3</v>
      </c>
      <c r="S73" s="267"/>
      <c r="T73" s="267">
        <f>IF(OR(ISERROR(VLOOKUP($D$6&amp;$E73&amp;$D$7,'CAL data'!$A:$AC,'CAL data'!I$3,FALSE)),ISBLANK(VLOOKUP($D$6&amp;$E73&amp;$D$7,'CAL data'!$A:$AC,'CAL data'!I$3,FALSE))),"",VLOOKUP($D$6&amp;$E73&amp;$D$7,'CAL data'!$A:$AC,'CAL data'!I$3,FALSE))</f>
        <v>3.8437705037544651E-2</v>
      </c>
      <c r="U73" s="365"/>
      <c r="V73" s="366">
        <f>SUM(F25,H25,J25,L25,N25,P25,R25,T25)</f>
        <v>1</v>
      </c>
      <c r="W73" s="367">
        <f>IF(ISERROR(VLOOKUP($D$6&amp;$E73&amp;$D$7,'CAL data'!$A:$AC,'CAL data'!K$3,FALSE)),0,VLOOKUP($D$6&amp;$E73&amp;$D$7,'CAL data'!$A:$AC,'CAL data'!K$3,FALSE))</f>
        <v>54868</v>
      </c>
    </row>
    <row r="74" spans="2:25" x14ac:dyDescent="0.25">
      <c r="D74" s="363"/>
      <c r="E74" s="13" t="s">
        <v>27</v>
      </c>
      <c r="F74" s="14" t="str">
        <f>IF(F73="","",VLOOKUP($D$6&amp;$E73&amp;$D$7,'CAL data'!$A:$AC,'CAL data'!M$3,FALSE))</f>
        <v/>
      </c>
      <c r="G74" s="15" t="str">
        <f>IF(F73="","",VLOOKUP($D$6&amp;$E73&amp;$D$7,'CAL data'!$A:$AC,'CAL data'!N$3,FALSE))</f>
        <v/>
      </c>
      <c r="H74" s="15">
        <f>IF(H73="","",VLOOKUP($D$6&amp;$E73&amp;$D$7,'CAL data'!$A:$AC,'CAL data'!O$3,FALSE))</f>
        <v>0.26800000000000002</v>
      </c>
      <c r="I74" s="15">
        <f>IF(H73="","",VLOOKUP($D$6&amp;$E73&amp;$D$7,'CAL data'!$A:$AC,'CAL data'!P$3,FALSE))</f>
        <v>0.27500000000000002</v>
      </c>
      <c r="J74" s="15">
        <f>IF(J73="","",VLOOKUP($D$6&amp;$E73&amp;$D$7,'CAL data'!$A:$AC,'CAL data'!Q$3,FALSE))</f>
        <v>0.255</v>
      </c>
      <c r="K74" s="15">
        <f>IF(J73="","",VLOOKUP($D$6&amp;$E73&amp;$D$7,'CAL data'!$A:$AC,'CAL data'!R$3,FALSE))</f>
        <v>0.26300000000000001</v>
      </c>
      <c r="L74" s="15">
        <f>IF(L73="","",VLOOKUP($D$6&amp;$E73&amp;$D$7,'CAL data'!$A:$AC,'CAL data'!S$3,FALSE))</f>
        <v>0.11700000000000001</v>
      </c>
      <c r="M74" s="15">
        <f>IF(L73="","",VLOOKUP($D$6&amp;$E73&amp;$D$7,'CAL data'!$A:$AC,'CAL data'!T$3,FALSE))</f>
        <v>0.122</v>
      </c>
      <c r="N74" s="15">
        <f>IF(N73="","",VLOOKUP($D$6&amp;$E73&amp;$D$7,'CAL data'!$A:$AC,'CAL data'!U$3,FALSE))</f>
        <v>1.6E-2</v>
      </c>
      <c r="O74" s="15">
        <f>IF(N73="","",VLOOKUP($D$6&amp;$E73&amp;$D$7,'CAL data'!$A:$AC,'CAL data'!V$3,FALSE))</f>
        <v>1.7999999999999999E-2</v>
      </c>
      <c r="P74" s="15">
        <f>IF(P73="","",VLOOKUP($D$6&amp;$E73&amp;$D$7,'CAL data'!$A:$AC,'CAL data'!W$3,FALSE))</f>
        <v>0.28599999999999998</v>
      </c>
      <c r="Q74" s="15">
        <f>IF(P73="","",VLOOKUP($D$6&amp;$E73&amp;$D$7,'CAL data'!$A:$AC,'CAL data'!X$3,FALSE))</f>
        <v>0.29299999999999998</v>
      </c>
      <c r="R74" s="15">
        <f>IF(R73="","",VLOOKUP($D$6&amp;$E73&amp;$D$7,'CAL data'!$A:$AC,'CAL data'!Y$3,FALSE))</f>
        <v>5.0000000000000001E-3</v>
      </c>
      <c r="S74" s="15">
        <f>IF(R73="","",VLOOKUP($D$6&amp;$E73&amp;$D$7,'CAL data'!$A:$AC,'CAL data'!Z$3,FALSE))</f>
        <v>6.0000000000000001E-3</v>
      </c>
      <c r="T74" s="15">
        <f>IF(T73="","",VLOOKUP($D$6&amp;$E73&amp;$D$7,'CAL data'!$A:$AC,'CAL data'!AA$3,FALSE))</f>
        <v>3.6999999999999998E-2</v>
      </c>
      <c r="U74" s="16">
        <f>IF(T73="","",VLOOKUP($D$6&amp;$E73&amp;$D$7,'CAL data'!$A:$AC,'CAL data'!AB$3,FALSE))</f>
        <v>0.04</v>
      </c>
      <c r="V74" s="346"/>
      <c r="W74" s="368"/>
    </row>
    <row r="75" spans="2:25" ht="15.75" x14ac:dyDescent="0.25">
      <c r="D75" s="363"/>
      <c r="E75" s="70" t="s">
        <v>6</v>
      </c>
      <c r="F75" s="266" t="str">
        <f>IF(OR(ISERROR(VLOOKUP($D$6&amp;$E75&amp;$D$7,'CAL data'!$A:$AC,'CAL data'!B$3,FALSE)),ISBLANK(VLOOKUP($D$6&amp;$E75&amp;$D$7,'CAL data'!$A:$AC,'CAL data'!B$3,FALSE))),"",VLOOKUP($D$6&amp;$E75&amp;$D$7,'CAL data'!$A:$AC,'CAL data'!B$3,FALSE))</f>
        <v/>
      </c>
      <c r="G75" s="267"/>
      <c r="H75" s="267">
        <f>IF(OR(ISERROR(VLOOKUP($D$6&amp;$E75&amp;$D$7,'CAL data'!$A:$AC,'CAL data'!C$3,FALSE)),ISBLANK(VLOOKUP($D$6&amp;$E75&amp;$D$7,'CAL data'!$A:$AC,'CAL data'!C$3,FALSE))),"",VLOOKUP($D$6&amp;$E75&amp;$D$7,'CAL data'!$A:$AC,'CAL data'!C$3,FALSE))</f>
        <v>0.1432544992557622</v>
      </c>
      <c r="I75" s="267"/>
      <c r="J75" s="267">
        <f>IF(OR(ISERROR(VLOOKUP($D$6&amp;$E75&amp;$D$7,'CAL data'!$A:$AC,'CAL data'!D$3,FALSE)),ISBLANK(VLOOKUP($D$6&amp;$E75&amp;$D$7,'CAL data'!$A:$AC,'CAL data'!D$3,FALSE))),"",VLOOKUP($D$6&amp;$E75&amp;$D$7,'CAL data'!$A:$AC,'CAL data'!D$3,FALSE))</f>
        <v>0.20970967208431687</v>
      </c>
      <c r="K75" s="267"/>
      <c r="L75" s="267">
        <f>IF(OR(ISERROR(VLOOKUP($D$6&amp;$E75&amp;$D$7,'CAL data'!$A:$AC,'CAL data'!E$3,FALSE)),ISBLANK(VLOOKUP($D$6&amp;$E75&amp;$D$7,'CAL data'!$A:$AC,'CAL data'!E$3,FALSE))),"",VLOOKUP($D$6&amp;$E75&amp;$D$7,'CAL data'!$A:$AC,'CAL data'!E$3,FALSE))</f>
        <v>0.10308069341913367</v>
      </c>
      <c r="M75" s="267"/>
      <c r="N75" s="267">
        <f>IF(OR(ISERROR(VLOOKUP($D$6&amp;$E75&amp;$D$7,'CAL data'!$A:$AC,'CAL data'!F$3,FALSE)),ISBLANK(VLOOKUP($D$6&amp;$E75&amp;$D$7,'CAL data'!$A:$AC,'CAL data'!F$3,FALSE))),"",VLOOKUP($D$6&amp;$E75&amp;$D$7,'CAL data'!$A:$AC,'CAL data'!F$3,FALSE))</f>
        <v>3.0671618228563697E-2</v>
      </c>
      <c r="O75" s="267"/>
      <c r="P75" s="267">
        <f>IF(OR(ISERROR(VLOOKUP($D$6&amp;$E75&amp;$D$7,'CAL data'!$A:$AC,'CAL data'!G$3,FALSE)),ISBLANK(VLOOKUP($D$6&amp;$E75&amp;$D$7,'CAL data'!$A:$AC,'CAL data'!G$3,FALSE))),"",VLOOKUP($D$6&amp;$E75&amp;$D$7,'CAL data'!$A:$AC,'CAL data'!G$3,FALSE))</f>
        <v>0.47151598983626769</v>
      </c>
      <c r="Q75" s="267"/>
      <c r="R75" s="267">
        <f>IF(OR(ISERROR(VLOOKUP($D$6&amp;$E75&amp;$D$7,'CAL data'!$A:$AC,'CAL data'!H$3,FALSE)),ISBLANK(VLOOKUP($D$6&amp;$E75&amp;$D$7,'CAL data'!$A:$AC,'CAL data'!H$3,FALSE))),"",VLOOKUP($D$6&amp;$E75&amp;$D$7,'CAL data'!$A:$AC,'CAL data'!H$3,FALSE))</f>
        <v>7.3521673106704153E-3</v>
      </c>
      <c r="S75" s="267"/>
      <c r="T75" s="267">
        <f>IF(OR(ISERROR(VLOOKUP($D$6&amp;$E75&amp;$D$7,'CAL data'!$A:$AC,'CAL data'!I$3,FALSE)),ISBLANK(VLOOKUP($D$6&amp;$E75&amp;$D$7,'CAL data'!$A:$AC,'CAL data'!I$3,FALSE))),"",VLOOKUP($D$6&amp;$E75&amp;$D$7,'CAL data'!$A:$AC,'CAL data'!I$3,FALSE))</f>
        <v>3.441535986528544E-2</v>
      </c>
      <c r="U75" s="365"/>
      <c r="V75" s="366">
        <f>SUM(F27,H27,J27,L27,N27,P27,R27,T27)</f>
        <v>1</v>
      </c>
      <c r="W75" s="367">
        <f>IF(ISERROR(VLOOKUP($D$6&amp;$E75&amp;$D$7,'CAL data'!$A:$AC,'CAL data'!K$3,FALSE)),0,VLOOKUP($D$6&amp;$E75&amp;$D$7,'CAL data'!$A:$AC,'CAL data'!K$3,FALSE))</f>
        <v>66511</v>
      </c>
    </row>
    <row r="76" spans="2:25" x14ac:dyDescent="0.25">
      <c r="D76" s="363"/>
      <c r="E76" s="13" t="s">
        <v>27</v>
      </c>
      <c r="F76" s="14" t="str">
        <f>IF(F75="","",VLOOKUP($D$6&amp;$E75&amp;$D$7,'CAL data'!$A:$AC,'CAL data'!M$3,FALSE))</f>
        <v/>
      </c>
      <c r="G76" s="15" t="str">
        <f>IF(F75="","",VLOOKUP($D$6&amp;$E75&amp;$D$7,'CAL data'!$A:$AC,'CAL data'!N$3,FALSE))</f>
        <v/>
      </c>
      <c r="H76" s="15">
        <f>IF(H75="","",VLOOKUP($D$6&amp;$E75&amp;$D$7,'CAL data'!$A:$AC,'CAL data'!O$3,FALSE))</f>
        <v>0.14099999999999999</v>
      </c>
      <c r="I76" s="15">
        <f>IF(H75="","",VLOOKUP($D$6&amp;$E75&amp;$D$7,'CAL data'!$A:$AC,'CAL data'!P$3,FALSE))</f>
        <v>0.14599999999999999</v>
      </c>
      <c r="J76" s="15">
        <f>IF(J75="","",VLOOKUP($D$6&amp;$E75&amp;$D$7,'CAL data'!$A:$AC,'CAL data'!Q$3,FALSE))</f>
        <v>0.20699999999999999</v>
      </c>
      <c r="K76" s="15">
        <f>IF(J75="","",VLOOKUP($D$6&amp;$E75&amp;$D$7,'CAL data'!$A:$AC,'CAL data'!R$3,FALSE))</f>
        <v>0.21299999999999999</v>
      </c>
      <c r="L76" s="15">
        <f>IF(L75="","",VLOOKUP($D$6&amp;$E75&amp;$D$7,'CAL data'!$A:$AC,'CAL data'!S$3,FALSE))</f>
        <v>0.10100000000000001</v>
      </c>
      <c r="M76" s="15">
        <f>IF(L75="","",VLOOKUP($D$6&amp;$E75&amp;$D$7,'CAL data'!$A:$AC,'CAL data'!T$3,FALSE))</f>
        <v>0.105</v>
      </c>
      <c r="N76" s="15">
        <f>IF(N75="","",VLOOKUP($D$6&amp;$E75&amp;$D$7,'CAL data'!$A:$AC,'CAL data'!U$3,FALSE))</f>
        <v>2.9000000000000001E-2</v>
      </c>
      <c r="O76" s="15">
        <f>IF(N75="","",VLOOKUP($D$6&amp;$E75&amp;$D$7,'CAL data'!$A:$AC,'CAL data'!V$3,FALSE))</f>
        <v>3.2000000000000001E-2</v>
      </c>
      <c r="P76" s="15">
        <f>IF(P75="","",VLOOKUP($D$6&amp;$E75&amp;$D$7,'CAL data'!$A:$AC,'CAL data'!W$3,FALSE))</f>
        <v>0.46800000000000003</v>
      </c>
      <c r="Q76" s="15">
        <f>IF(P75="","",VLOOKUP($D$6&amp;$E75&amp;$D$7,'CAL data'!$A:$AC,'CAL data'!X$3,FALSE))</f>
        <v>0.47499999999999998</v>
      </c>
      <c r="R76" s="15">
        <f>IF(R75="","",VLOOKUP($D$6&amp;$E75&amp;$D$7,'CAL data'!$A:$AC,'CAL data'!Y$3,FALSE))</f>
        <v>7.0000000000000001E-3</v>
      </c>
      <c r="S76" s="15">
        <f>IF(R75="","",VLOOKUP($D$6&amp;$E75&amp;$D$7,'CAL data'!$A:$AC,'CAL data'!Z$3,FALSE))</f>
        <v>8.0000000000000002E-3</v>
      </c>
      <c r="T76" s="15">
        <f>IF(T75="","",VLOOKUP($D$6&amp;$E75&amp;$D$7,'CAL data'!$A:$AC,'CAL data'!AA$3,FALSE))</f>
        <v>3.3000000000000002E-2</v>
      </c>
      <c r="U76" s="16">
        <f>IF(T75="","",VLOOKUP($D$6&amp;$E75&amp;$D$7,'CAL data'!$A:$AC,'CAL data'!AB$3,FALSE))</f>
        <v>3.5999999999999997E-2</v>
      </c>
      <c r="V76" s="346"/>
      <c r="W76" s="368"/>
    </row>
    <row r="77" spans="2:25" ht="15.75" x14ac:dyDescent="0.25">
      <c r="D77" s="363"/>
      <c r="E77" s="70" t="s">
        <v>14</v>
      </c>
      <c r="F77" s="266" t="str">
        <f>IF(OR(ISERROR(VLOOKUP($D$6&amp;$E77&amp;$D$7,'CAL data'!$A:$AC,'CAL data'!B$3,FALSE)),ISBLANK(VLOOKUP($D$6&amp;$E77&amp;$D$7,'CAL data'!$A:$AC,'CAL data'!B$3,FALSE))),"",VLOOKUP($D$6&amp;$E77&amp;$D$7,'CAL data'!$A:$AC,'CAL data'!B$3,FALSE))</f>
        <v/>
      </c>
      <c r="G77" s="267"/>
      <c r="H77" s="267">
        <f>IF(OR(ISERROR(VLOOKUP($D$6&amp;$E77&amp;$D$7,'CAL data'!$A:$AC,'CAL data'!C$3,FALSE)),ISBLANK(VLOOKUP($D$6&amp;$E77&amp;$D$7,'CAL data'!$A:$AC,'CAL data'!C$3,FALSE))),"",VLOOKUP($D$6&amp;$E77&amp;$D$7,'CAL data'!$A:$AC,'CAL data'!C$3,FALSE))</f>
        <v>0.34178286053031331</v>
      </c>
      <c r="I77" s="267"/>
      <c r="J77" s="267">
        <f>IF(OR(ISERROR(VLOOKUP($D$6&amp;$E77&amp;$D$7,'CAL data'!$A:$AC,'CAL data'!D$3,FALSE)),ISBLANK(VLOOKUP($D$6&amp;$E77&amp;$D$7,'CAL data'!$A:$AC,'CAL data'!D$3,FALSE))),"",VLOOKUP($D$6&amp;$E77&amp;$D$7,'CAL data'!$A:$AC,'CAL data'!D$3,FALSE))</f>
        <v>0.40574711933902263</v>
      </c>
      <c r="K77" s="267"/>
      <c r="L77" s="267">
        <f>IF(OR(ISERROR(VLOOKUP($D$6&amp;$E77&amp;$D$7,'CAL data'!$A:$AC,'CAL data'!E$3,FALSE)),ISBLANK(VLOOKUP($D$6&amp;$E77&amp;$D$7,'CAL data'!$A:$AC,'CAL data'!E$3,FALSE))),"",VLOOKUP($D$6&amp;$E77&amp;$D$7,'CAL data'!$A:$AC,'CAL data'!E$3,FALSE))</f>
        <v>0.10069654567684727</v>
      </c>
      <c r="M77" s="267"/>
      <c r="N77" s="267">
        <f>IF(OR(ISERROR(VLOOKUP($D$6&amp;$E77&amp;$D$7,'CAL data'!$A:$AC,'CAL data'!F$3,FALSE)),ISBLANK(VLOOKUP($D$6&amp;$E77&amp;$D$7,'CAL data'!$A:$AC,'CAL data'!F$3,FALSE))),"",VLOOKUP($D$6&amp;$E77&amp;$D$7,'CAL data'!$A:$AC,'CAL data'!F$3,FALSE))</f>
        <v>2.0220202294648701E-2</v>
      </c>
      <c r="O77" s="267"/>
      <c r="P77" s="267">
        <f>IF(OR(ISERROR(VLOOKUP($D$6&amp;$E77&amp;$D$7,'CAL data'!$A:$AC,'CAL data'!G$3,FALSE)),ISBLANK(VLOOKUP($D$6&amp;$E77&amp;$D$7,'CAL data'!$A:$AC,'CAL data'!G$3,FALSE))),"",VLOOKUP($D$6&amp;$E77&amp;$D$7,'CAL data'!$A:$AC,'CAL data'!G$3,FALSE))</f>
        <v>8.7250373590544758E-2</v>
      </c>
      <c r="Q77" s="267"/>
      <c r="R77" s="267">
        <f>IF(OR(ISERROR(VLOOKUP($D$6&amp;$E77&amp;$D$7,'CAL data'!$A:$AC,'CAL data'!H$3,FALSE)),ISBLANK(VLOOKUP($D$6&amp;$E77&amp;$D$7,'CAL data'!$A:$AC,'CAL data'!H$3,FALSE))),"",VLOOKUP($D$6&amp;$E77&amp;$D$7,'CAL data'!$A:$AC,'CAL data'!H$3,FALSE))</f>
        <v>2.1396549381877462E-3</v>
      </c>
      <c r="S77" s="267"/>
      <c r="T77" s="267">
        <f>IF(OR(ISERROR(VLOOKUP($D$6&amp;$E77&amp;$D$7,'CAL data'!$A:$AC,'CAL data'!I$3,FALSE)),ISBLANK(VLOOKUP($D$6&amp;$E77&amp;$D$7,'CAL data'!$A:$AC,'CAL data'!I$3,FALSE))),"",VLOOKUP($D$6&amp;$E77&amp;$D$7,'CAL data'!$A:$AC,'CAL data'!I$3,FALSE))</f>
        <v>4.2163243630435589E-2</v>
      </c>
      <c r="U77" s="365"/>
      <c r="V77" s="366">
        <f>SUM(F29,H29,J29,L29,N29,P29,R29,T29)</f>
        <v>0.99999999999999978</v>
      </c>
      <c r="W77" s="367">
        <f>IF(ISERROR(VLOOKUP($D$6&amp;$E77&amp;$D$7,'CAL data'!$A:$AC,'CAL data'!K$3,FALSE)),0,VLOOKUP($D$6&amp;$E77&amp;$D$7,'CAL data'!$A:$AC,'CAL data'!K$3,FALSE))</f>
        <v>323884</v>
      </c>
    </row>
    <row r="78" spans="2:25" ht="15.75" x14ac:dyDescent="0.25">
      <c r="B78" s="34"/>
      <c r="D78" s="363"/>
      <c r="E78" s="13" t="s">
        <v>27</v>
      </c>
      <c r="F78" s="14" t="str">
        <f>IF(F77="","",VLOOKUP($D$6&amp;$E77&amp;$D$7,'CAL data'!$A:$AC,'CAL data'!M$3,FALSE))</f>
        <v/>
      </c>
      <c r="G78" s="15" t="str">
        <f>IF(F77="","",VLOOKUP($D$6&amp;$E77&amp;$D$7,'CAL data'!$A:$AC,'CAL data'!N$3,FALSE))</f>
        <v/>
      </c>
      <c r="H78" s="15">
        <f>IF(H77="","",VLOOKUP($D$6&amp;$E77&amp;$D$7,'CAL data'!$A:$AC,'CAL data'!O$3,FALSE))</f>
        <v>0.34</v>
      </c>
      <c r="I78" s="15">
        <f>IF(H77="","",VLOOKUP($D$6&amp;$E77&amp;$D$7,'CAL data'!$A:$AC,'CAL data'!P$3,FALSE))</f>
        <v>0.34300000000000003</v>
      </c>
      <c r="J78" s="15">
        <f>IF(J77="","",VLOOKUP($D$6&amp;$E77&amp;$D$7,'CAL data'!$A:$AC,'CAL data'!Q$3,FALSE))</f>
        <v>0.40400000000000003</v>
      </c>
      <c r="K78" s="15">
        <f>IF(J77="","",VLOOKUP($D$6&amp;$E77&amp;$D$7,'CAL data'!$A:$AC,'CAL data'!R$3,FALSE))</f>
        <v>0.40699999999999997</v>
      </c>
      <c r="L78" s="15">
        <f>IF(L77="","",VLOOKUP($D$6&amp;$E77&amp;$D$7,'CAL data'!$A:$AC,'CAL data'!S$3,FALSE))</f>
        <v>0.1</v>
      </c>
      <c r="M78" s="15">
        <f>IF(L77="","",VLOOKUP($D$6&amp;$E77&amp;$D$7,'CAL data'!$A:$AC,'CAL data'!T$3,FALSE))</f>
        <v>0.10199999999999999</v>
      </c>
      <c r="N78" s="15">
        <f>IF(N77="","",VLOOKUP($D$6&amp;$E77&amp;$D$7,'CAL data'!$A:$AC,'CAL data'!U$3,FALSE))</f>
        <v>0.02</v>
      </c>
      <c r="O78" s="15">
        <f>IF(N77="","",VLOOKUP($D$6&amp;$E77&amp;$D$7,'CAL data'!$A:$AC,'CAL data'!V$3,FALSE))</f>
        <v>2.1000000000000001E-2</v>
      </c>
      <c r="P78" s="15">
        <f>IF(P77="","",VLOOKUP($D$6&amp;$E77&amp;$D$7,'CAL data'!$A:$AC,'CAL data'!W$3,FALSE))</f>
        <v>8.5999999999999993E-2</v>
      </c>
      <c r="Q78" s="15">
        <f>IF(P77="","",VLOOKUP($D$6&amp;$E77&amp;$D$7,'CAL data'!$A:$AC,'CAL data'!X$3,FALSE))</f>
        <v>8.7999999999999995E-2</v>
      </c>
      <c r="R78" s="15">
        <f>IF(R77="","",VLOOKUP($D$6&amp;$E77&amp;$D$7,'CAL data'!$A:$AC,'CAL data'!Y$3,FALSE))</f>
        <v>2E-3</v>
      </c>
      <c r="S78" s="15">
        <f>IF(R77="","",VLOOKUP($D$6&amp;$E77&amp;$D$7,'CAL data'!$A:$AC,'CAL data'!Z$3,FALSE))</f>
        <v>2E-3</v>
      </c>
      <c r="T78" s="15">
        <f>IF(T77="","",VLOOKUP($D$6&amp;$E77&amp;$D$7,'CAL data'!$A:$AC,'CAL data'!AA$3,FALSE))</f>
        <v>4.1000000000000002E-2</v>
      </c>
      <c r="U78" s="16">
        <f>IF(T77="","",VLOOKUP($D$6&amp;$E77&amp;$D$7,'CAL data'!$A:$AC,'CAL data'!AB$3,FALSE))</f>
        <v>4.2999999999999997E-2</v>
      </c>
      <c r="V78" s="346"/>
      <c r="W78" s="368"/>
    </row>
    <row r="79" spans="2:25" ht="15.75" x14ac:dyDescent="0.25">
      <c r="D79" s="363"/>
      <c r="E79" s="70" t="s">
        <v>107</v>
      </c>
      <c r="F79" s="266" t="str">
        <f>IF(OR(ISERROR(VLOOKUP($D$6&amp;$E79&amp;$D$7,'CAL data'!$A:$AC,'CAL data'!B$3,FALSE)),ISBLANK(VLOOKUP($D$6&amp;$E79&amp;$D$7,'CAL data'!$A:$AC,'CAL data'!B$3,FALSE))),"",VLOOKUP($D$6&amp;$E79&amp;$D$7,'CAL data'!$A:$AC,'CAL data'!B$3,FALSE))</f>
        <v/>
      </c>
      <c r="G79" s="267"/>
      <c r="H79" s="267">
        <f>IF(OR(ISERROR(VLOOKUP($D$6&amp;$E79&amp;$D$7,'CAL data'!$A:$AC,'CAL data'!C$3,FALSE)),ISBLANK(VLOOKUP($D$6&amp;$E79&amp;$D$7,'CAL data'!$A:$AC,'CAL data'!C$3,FALSE))),"",VLOOKUP($D$6&amp;$E79&amp;$D$7,'CAL data'!$A:$AC,'CAL data'!C$3,FALSE))</f>
        <v>0.10696404187528448</v>
      </c>
      <c r="I79" s="267"/>
      <c r="J79" s="267">
        <f>IF(OR(ISERROR(VLOOKUP($D$6&amp;$E79&amp;$D$7,'CAL data'!$A:$AC,'CAL data'!D$3,FALSE)),ISBLANK(VLOOKUP($D$6&amp;$E79&amp;$D$7,'CAL data'!$A:$AC,'CAL data'!D$3,FALSE))),"",VLOOKUP($D$6&amp;$E79&amp;$D$7,'CAL data'!$A:$AC,'CAL data'!D$3,FALSE))</f>
        <v>0.31929904415111515</v>
      </c>
      <c r="K79" s="267"/>
      <c r="L79" s="267">
        <f>IF(OR(ISERROR(VLOOKUP($D$6&amp;$E79&amp;$D$7,'CAL data'!$A:$AC,'CAL data'!E$3,FALSE)),ISBLANK(VLOOKUP($D$6&amp;$E79&amp;$D$7,'CAL data'!$A:$AC,'CAL data'!E$3,FALSE))),"",VLOOKUP($D$6&amp;$E79&amp;$D$7,'CAL data'!$A:$AC,'CAL data'!E$3,FALSE))</f>
        <v>0.25648611743286298</v>
      </c>
      <c r="M79" s="267"/>
      <c r="N79" s="267">
        <f>IF(OR(ISERROR(VLOOKUP($D$6&amp;$E79&amp;$D$7,'CAL data'!$A:$AC,'CAL data'!F$3,FALSE)),ISBLANK(VLOOKUP($D$6&amp;$E79&amp;$D$7,'CAL data'!$A:$AC,'CAL data'!F$3,FALSE))),"",VLOOKUP($D$6&amp;$E79&amp;$D$7,'CAL data'!$A:$AC,'CAL data'!F$3,FALSE))</f>
        <v>5.2116522530723713E-2</v>
      </c>
      <c r="O79" s="267"/>
      <c r="P79" s="267">
        <f>IF(OR(ISERROR(VLOOKUP($D$6&amp;$E79&amp;$D$7,'CAL data'!$A:$AC,'CAL data'!G$3,FALSE)),ISBLANK(VLOOKUP($D$6&amp;$E79&amp;$D$7,'CAL data'!$A:$AC,'CAL data'!G$3,FALSE))),"",VLOOKUP($D$6&amp;$E79&amp;$D$7,'CAL data'!$A:$AC,'CAL data'!G$3,FALSE))</f>
        <v>0.21483841602184797</v>
      </c>
      <c r="Q79" s="267"/>
      <c r="R79" s="267">
        <f>IF(OR(ISERROR(VLOOKUP($D$6&amp;$E79&amp;$D$7,'CAL data'!$A:$AC,'CAL data'!H$3,FALSE)),ISBLANK(VLOOKUP($D$6&amp;$E79&amp;$D$7,'CAL data'!$A:$AC,'CAL data'!H$3,FALSE))),"",VLOOKUP($D$6&amp;$E79&amp;$D$7,'CAL data'!$A:$AC,'CAL data'!H$3,FALSE))</f>
        <v>2.0482476103777878E-3</v>
      </c>
      <c r="S79" s="267"/>
      <c r="T79" s="267">
        <f>IF(OR(ISERROR(VLOOKUP($D$6&amp;$E79&amp;$D$7,'CAL data'!$A:$AC,'CAL data'!I$3,FALSE)),ISBLANK(VLOOKUP($D$6&amp;$E79&amp;$D$7,'CAL data'!$A:$AC,'CAL data'!I$3,FALSE))),"",VLOOKUP($D$6&amp;$E79&amp;$D$7,'CAL data'!$A:$AC,'CAL data'!I$3,FALSE))</f>
        <v>4.8247610377787895E-2</v>
      </c>
      <c r="U79" s="365"/>
      <c r="V79" s="366">
        <f>SUM(F31,H31,J31,L31,N31,P31,R31,T31)</f>
        <v>1</v>
      </c>
      <c r="W79" s="367">
        <f>IF(ISERROR(VLOOKUP($D$6&amp;$E79&amp;$D$7,'CAL data'!$A:$AC,'CAL data'!K$3,FALSE)),0,VLOOKUP($D$6&amp;$E79&amp;$D$7,'CAL data'!$A:$AC,'CAL data'!K$3,FALSE))</f>
        <v>4394</v>
      </c>
    </row>
    <row r="80" spans="2:25" ht="15.75" x14ac:dyDescent="0.25">
      <c r="B80" s="34"/>
      <c r="D80" s="363"/>
      <c r="E80" s="13" t="s">
        <v>27</v>
      </c>
      <c r="F80" s="14" t="str">
        <f>IF(F79="","",VLOOKUP($D$6&amp;$E79&amp;$D$7,'CAL data'!$A:$AC,'CAL data'!M$3,FALSE))</f>
        <v/>
      </c>
      <c r="G80" s="15" t="str">
        <f>IF(F79="","",VLOOKUP($D$6&amp;$E79&amp;$D$7,'CAL data'!$A:$AC,'CAL data'!N$3,FALSE))</f>
        <v/>
      </c>
      <c r="H80" s="15">
        <f>IF(H79="","",VLOOKUP($D$6&amp;$E79&amp;$D$7,'CAL data'!$A:$AC,'CAL data'!O$3,FALSE))</f>
        <v>9.8000000000000004E-2</v>
      </c>
      <c r="I80" s="15">
        <f>IF(H79="","",VLOOKUP($D$6&amp;$E79&amp;$D$7,'CAL data'!$A:$AC,'CAL data'!P$3,FALSE))</f>
        <v>0.11600000000000001</v>
      </c>
      <c r="J80" s="15">
        <f>IF(J79="","",VLOOKUP($D$6&amp;$E79&amp;$D$7,'CAL data'!$A:$AC,'CAL data'!Q$3,FALSE))</f>
        <v>0.30599999999999999</v>
      </c>
      <c r="K80" s="15">
        <f>IF(J79="","",VLOOKUP($D$6&amp;$E79&amp;$D$7,'CAL data'!$A:$AC,'CAL data'!R$3,FALSE))</f>
        <v>0.33300000000000002</v>
      </c>
      <c r="L80" s="15">
        <f>IF(L79="","",VLOOKUP($D$6&amp;$E79&amp;$D$7,'CAL data'!$A:$AC,'CAL data'!S$3,FALSE))</f>
        <v>0.24399999999999999</v>
      </c>
      <c r="M80" s="15">
        <f>IF(L79="","",VLOOKUP($D$6&amp;$E79&amp;$D$7,'CAL data'!$A:$AC,'CAL data'!T$3,FALSE))</f>
        <v>0.27</v>
      </c>
      <c r="N80" s="15">
        <f>IF(N79="","",VLOOKUP($D$6&amp;$E79&amp;$D$7,'CAL data'!$A:$AC,'CAL data'!U$3,FALSE))</f>
        <v>4.5999999999999999E-2</v>
      </c>
      <c r="O80" s="15">
        <f>IF(N79="","",VLOOKUP($D$6&amp;$E79&amp;$D$7,'CAL data'!$A:$AC,'CAL data'!V$3,FALSE))</f>
        <v>5.8999999999999997E-2</v>
      </c>
      <c r="P80" s="15">
        <f>IF(P79="","",VLOOKUP($D$6&amp;$E79&amp;$D$7,'CAL data'!$A:$AC,'CAL data'!W$3,FALSE))</f>
        <v>0.20300000000000001</v>
      </c>
      <c r="Q80" s="15">
        <f>IF(P79="","",VLOOKUP($D$6&amp;$E79&amp;$D$7,'CAL data'!$A:$AC,'CAL data'!X$3,FALSE))</f>
        <v>0.22700000000000001</v>
      </c>
      <c r="R80" s="15">
        <f>IF(R79="","",VLOOKUP($D$6&amp;$E79&amp;$D$7,'CAL data'!$A:$AC,'CAL data'!Y$3,FALSE))</f>
        <v>1E-3</v>
      </c>
      <c r="S80" s="15">
        <f>IF(R79="","",VLOOKUP($D$6&amp;$E79&amp;$D$7,'CAL data'!$A:$AC,'CAL data'!Z$3,FALSE))</f>
        <v>4.0000000000000001E-3</v>
      </c>
      <c r="T80" s="15">
        <f>IF(T79="","",VLOOKUP($D$6&amp;$E79&amp;$D$7,'CAL data'!$A:$AC,'CAL data'!AA$3,FALSE))</f>
        <v>4.2000000000000003E-2</v>
      </c>
      <c r="U80" s="16">
        <f>IF(T79="","",VLOOKUP($D$6&amp;$E79&amp;$D$7,'CAL data'!$A:$AC,'CAL data'!AB$3,FALSE))</f>
        <v>5.5E-2</v>
      </c>
      <c r="V80" s="346"/>
      <c r="W80" s="368"/>
    </row>
    <row r="81" spans="2:23" ht="15.75" x14ac:dyDescent="0.25">
      <c r="D81" s="363"/>
      <c r="E81" s="70" t="s">
        <v>108</v>
      </c>
      <c r="F81" s="266" t="str">
        <f>IF(OR(ISERROR(VLOOKUP($D$6&amp;$E81&amp;$D$7,'CAL data'!$A:$AC,'CAL data'!B$3,FALSE)),ISBLANK(VLOOKUP($D$6&amp;$E81&amp;$D$7,'CAL data'!$A:$AC,'CAL data'!B$3,FALSE))),"",VLOOKUP($D$6&amp;$E81&amp;$D$7,'CAL data'!$A:$AC,'CAL data'!B$3,FALSE))</f>
        <v/>
      </c>
      <c r="G81" s="267"/>
      <c r="H81" s="267">
        <f>IF(OR(ISERROR(VLOOKUP($D$6&amp;$E81&amp;$D$7,'CAL data'!$A:$AC,'CAL data'!C$3,FALSE)),ISBLANK(VLOOKUP($D$6&amp;$E81&amp;$D$7,'CAL data'!$A:$AC,'CAL data'!C$3,FALSE))),"",VLOOKUP($D$6&amp;$E81&amp;$D$7,'CAL data'!$A:$AC,'CAL data'!C$3,FALSE))</f>
        <v>0.18611266034578919</v>
      </c>
      <c r="I81" s="267"/>
      <c r="J81" s="267">
        <f>IF(OR(ISERROR(VLOOKUP($D$6&amp;$E81&amp;$D$7,'CAL data'!$A:$AC,'CAL data'!D$3,FALSE)),ISBLANK(VLOOKUP($D$6&amp;$E81&amp;$D$7,'CAL data'!$A:$AC,'CAL data'!D$3,FALSE))),"",VLOOKUP($D$6&amp;$E81&amp;$D$7,'CAL data'!$A:$AC,'CAL data'!D$3,FALSE))</f>
        <v>0.37757947573898493</v>
      </c>
      <c r="K81" s="267"/>
      <c r="L81" s="267">
        <f>IF(OR(ISERROR(VLOOKUP($D$6&amp;$E81&amp;$D$7,'CAL data'!$A:$AC,'CAL data'!E$3,FALSE)),ISBLANK(VLOOKUP($D$6&amp;$E81&amp;$D$7,'CAL data'!$A:$AC,'CAL data'!E$3,FALSE))),"",VLOOKUP($D$6&amp;$E81&amp;$D$7,'CAL data'!$A:$AC,'CAL data'!E$3,FALSE))</f>
        <v>0.14673731176798663</v>
      </c>
      <c r="M81" s="267"/>
      <c r="N81" s="267">
        <f>IF(OR(ISERROR(VLOOKUP($D$6&amp;$E81&amp;$D$7,'CAL data'!$A:$AC,'CAL data'!F$3,FALSE)),ISBLANK(VLOOKUP($D$6&amp;$E81&amp;$D$7,'CAL data'!$A:$AC,'CAL data'!F$3,FALSE))),"",VLOOKUP($D$6&amp;$E81&amp;$D$7,'CAL data'!$A:$AC,'CAL data'!F$3,FALSE))</f>
        <v>1.9241494701617401E-2</v>
      </c>
      <c r="O81" s="267"/>
      <c r="P81" s="267">
        <f>IF(OR(ISERROR(VLOOKUP($D$6&amp;$E81&amp;$D$7,'CAL data'!$A:$AC,'CAL data'!G$3,FALSE)),ISBLANK(VLOOKUP($D$6&amp;$E81&amp;$D$7,'CAL data'!$A:$AC,'CAL data'!G$3,FALSE))),"",VLOOKUP($D$6&amp;$E81&amp;$D$7,'CAL data'!$A:$AC,'CAL data'!G$3,FALSE))</f>
        <v>0.20624651422197435</v>
      </c>
      <c r="Q81" s="267"/>
      <c r="R81" s="267">
        <f>IF(OR(ISERROR(VLOOKUP($D$6&amp;$E81&amp;$D$7,'CAL data'!$A:$AC,'CAL data'!H$3,FALSE)),ISBLANK(VLOOKUP($D$6&amp;$E81&amp;$D$7,'CAL data'!$A:$AC,'CAL data'!H$3,FALSE))),"",VLOOKUP($D$6&amp;$E81&amp;$D$7,'CAL data'!$A:$AC,'CAL data'!H$3,FALSE))</f>
        <v>2.3424428332403792E-3</v>
      </c>
      <c r="S81" s="267"/>
      <c r="T81" s="267">
        <f>IF(OR(ISERROR(VLOOKUP($D$6&amp;$E81&amp;$D$7,'CAL data'!$A:$AC,'CAL data'!I$3,FALSE)),ISBLANK(VLOOKUP($D$6&amp;$E81&amp;$D$7,'CAL data'!$A:$AC,'CAL data'!I$3,FALSE))),"",VLOOKUP($D$6&amp;$E81&amp;$D$7,'CAL data'!$A:$AC,'CAL data'!I$3,FALSE))</f>
        <v>6.1740100390407136E-2</v>
      </c>
      <c r="U81" s="365"/>
      <c r="V81" s="366">
        <f>SUM(F33,H33,J33,L33,N33,P33,R33,T33)</f>
        <v>1</v>
      </c>
      <c r="W81" s="367">
        <f>IF(ISERROR(VLOOKUP($D$6&amp;$E81&amp;$D$7,'CAL data'!$A:$AC,'CAL data'!K$3,FALSE)),0,VLOOKUP($D$6&amp;$E81&amp;$D$7,'CAL data'!$A:$AC,'CAL data'!K$3,FALSE))</f>
        <v>17930</v>
      </c>
    </row>
    <row r="82" spans="2:23" ht="15.75" x14ac:dyDescent="0.25">
      <c r="B82" s="34"/>
      <c r="D82" s="363"/>
      <c r="E82" s="13" t="s">
        <v>27</v>
      </c>
      <c r="F82" s="14" t="str">
        <f>IF(F81="","",VLOOKUP($D$6&amp;$E81&amp;$D$7,'CAL data'!$A:$AC,'CAL data'!M$3,FALSE))</f>
        <v/>
      </c>
      <c r="G82" s="15" t="str">
        <f>IF(F81="","",VLOOKUP($D$6&amp;$E81&amp;$D$7,'CAL data'!$A:$AC,'CAL data'!N$3,FALSE))</f>
        <v/>
      </c>
      <c r="H82" s="15">
        <f>IF(H81="","",VLOOKUP($D$6&amp;$E81&amp;$D$7,'CAL data'!$A:$AC,'CAL data'!O$3,FALSE))</f>
        <v>0.18</v>
      </c>
      <c r="I82" s="15">
        <f>IF(H81="","",VLOOKUP($D$6&amp;$E81&amp;$D$7,'CAL data'!$A:$AC,'CAL data'!P$3,FALSE))</f>
        <v>0.192</v>
      </c>
      <c r="J82" s="15">
        <f>IF(J81="","",VLOOKUP($D$6&amp;$E81&amp;$D$7,'CAL data'!$A:$AC,'CAL data'!Q$3,FALSE))</f>
        <v>0.371</v>
      </c>
      <c r="K82" s="15">
        <f>IF(J81="","",VLOOKUP($D$6&amp;$E81&amp;$D$7,'CAL data'!$A:$AC,'CAL data'!R$3,FALSE))</f>
        <v>0.38500000000000001</v>
      </c>
      <c r="L82" s="15">
        <f>IF(L81="","",VLOOKUP($D$6&amp;$E81&amp;$D$7,'CAL data'!$A:$AC,'CAL data'!S$3,FALSE))</f>
        <v>0.14199999999999999</v>
      </c>
      <c r="M82" s="15">
        <f>IF(L81="","",VLOOKUP($D$6&amp;$E81&amp;$D$7,'CAL data'!$A:$AC,'CAL data'!T$3,FALSE))</f>
        <v>0.152</v>
      </c>
      <c r="N82" s="15">
        <f>IF(N81="","",VLOOKUP($D$6&amp;$E81&amp;$D$7,'CAL data'!$A:$AC,'CAL data'!U$3,FALSE))</f>
        <v>1.7000000000000001E-2</v>
      </c>
      <c r="O82" s="15">
        <f>IF(N81="","",VLOOKUP($D$6&amp;$E81&amp;$D$7,'CAL data'!$A:$AC,'CAL data'!V$3,FALSE))</f>
        <v>2.1000000000000001E-2</v>
      </c>
      <c r="P82" s="15">
        <f>IF(P81="","",VLOOKUP($D$6&amp;$E81&amp;$D$7,'CAL data'!$A:$AC,'CAL data'!W$3,FALSE))</f>
        <v>0.2</v>
      </c>
      <c r="Q82" s="15">
        <f>IF(P81="","",VLOOKUP($D$6&amp;$E81&amp;$D$7,'CAL data'!$A:$AC,'CAL data'!X$3,FALSE))</f>
        <v>0.21199999999999999</v>
      </c>
      <c r="R82" s="15">
        <f>IF(R81="","",VLOOKUP($D$6&amp;$E81&amp;$D$7,'CAL data'!$A:$AC,'CAL data'!Y$3,FALSE))</f>
        <v>2E-3</v>
      </c>
      <c r="S82" s="15">
        <f>IF(R81="","",VLOOKUP($D$6&amp;$E81&amp;$D$7,'CAL data'!$A:$AC,'CAL data'!Z$3,FALSE))</f>
        <v>3.0000000000000001E-3</v>
      </c>
      <c r="T82" s="15">
        <f>IF(T81="","",VLOOKUP($D$6&amp;$E81&amp;$D$7,'CAL data'!$A:$AC,'CAL data'!AA$3,FALSE))</f>
        <v>5.8000000000000003E-2</v>
      </c>
      <c r="U82" s="16">
        <f>IF(T81="","",VLOOKUP($D$6&amp;$E81&amp;$D$7,'CAL data'!$A:$AC,'CAL data'!AB$3,FALSE))</f>
        <v>6.5000000000000002E-2</v>
      </c>
      <c r="V82" s="346"/>
      <c r="W82" s="368"/>
    </row>
    <row r="83" spans="2:23" ht="15.75" x14ac:dyDescent="0.25">
      <c r="D83" s="363"/>
      <c r="E83" s="70" t="s">
        <v>5</v>
      </c>
      <c r="F83" s="266" t="str">
        <f>IF(OR(ISERROR(VLOOKUP($D$6&amp;$E83&amp;$D$7,'CAL data'!$A:$AC,'CAL data'!B$3,FALSE)),ISBLANK(VLOOKUP($D$6&amp;$E83&amp;$D$7,'CAL data'!$A:$AC,'CAL data'!B$3,FALSE))),"",VLOOKUP($D$6&amp;$E83&amp;$D$7,'CAL data'!$A:$AC,'CAL data'!B$3,FALSE))</f>
        <v/>
      </c>
      <c r="G83" s="267"/>
      <c r="H83" s="267">
        <f>IF(OR(ISERROR(VLOOKUP($D$6&amp;$E83&amp;$D$7,'CAL data'!$A:$AC,'CAL data'!C$3,FALSE)),ISBLANK(VLOOKUP($D$6&amp;$E83&amp;$D$7,'CAL data'!$A:$AC,'CAL data'!C$3,FALSE))),"",VLOOKUP($D$6&amp;$E83&amp;$D$7,'CAL data'!$A:$AC,'CAL data'!C$3,FALSE))</f>
        <v>0.25395029673590502</v>
      </c>
      <c r="I83" s="267"/>
      <c r="J83" s="267">
        <f>IF(OR(ISERROR(VLOOKUP($D$6&amp;$E83&amp;$D$7,'CAL data'!$A:$AC,'CAL data'!D$3,FALSE)),ISBLANK(VLOOKUP($D$6&amp;$E83&amp;$D$7,'CAL data'!$A:$AC,'CAL data'!D$3,FALSE))),"",VLOOKUP($D$6&amp;$E83&amp;$D$7,'CAL data'!$A:$AC,'CAL data'!D$3,FALSE))</f>
        <v>0.22136498516320474</v>
      </c>
      <c r="K83" s="267"/>
      <c r="L83" s="267">
        <f>IF(OR(ISERROR(VLOOKUP($D$6&amp;$E83&amp;$D$7,'CAL data'!$A:$AC,'CAL data'!E$3,FALSE)),ISBLANK(VLOOKUP($D$6&amp;$E83&amp;$D$7,'CAL data'!$A:$AC,'CAL data'!E$3,FALSE))),"",VLOOKUP($D$6&amp;$E83&amp;$D$7,'CAL data'!$A:$AC,'CAL data'!E$3,FALSE))</f>
        <v>8.0526706231454012E-2</v>
      </c>
      <c r="M83" s="267"/>
      <c r="N83" s="267">
        <f>IF(OR(ISERROR(VLOOKUP($D$6&amp;$E83&amp;$D$7,'CAL data'!$A:$AC,'CAL data'!F$3,FALSE)),ISBLANK(VLOOKUP($D$6&amp;$E83&amp;$D$7,'CAL data'!$A:$AC,'CAL data'!F$3,FALSE))),"",VLOOKUP($D$6&amp;$E83&amp;$D$7,'CAL data'!$A:$AC,'CAL data'!F$3,FALSE))</f>
        <v>8.6628338278931752E-2</v>
      </c>
      <c r="O83" s="267"/>
      <c r="P83" s="267">
        <f>IF(OR(ISERROR(VLOOKUP($D$6&amp;$E83&amp;$D$7,'CAL data'!$A:$AC,'CAL data'!G$3,FALSE)),ISBLANK(VLOOKUP($D$6&amp;$E83&amp;$D$7,'CAL data'!$A:$AC,'CAL data'!G$3,FALSE))),"",VLOOKUP($D$6&amp;$E83&amp;$D$7,'CAL data'!$A:$AC,'CAL data'!G$3,FALSE))</f>
        <v>0.32214391691394662</v>
      </c>
      <c r="Q83" s="267"/>
      <c r="R83" s="267">
        <f>IF(OR(ISERROR(VLOOKUP($D$6&amp;$E83&amp;$D$7,'CAL data'!$A:$AC,'CAL data'!H$3,FALSE)),ISBLANK(VLOOKUP($D$6&amp;$E83&amp;$D$7,'CAL data'!$A:$AC,'CAL data'!H$3,FALSE))),"",VLOOKUP($D$6&amp;$E83&amp;$D$7,'CAL data'!$A:$AC,'CAL data'!H$3,FALSE))</f>
        <v>4.7663204747774484E-3</v>
      </c>
      <c r="S83" s="267"/>
      <c r="T83" s="267">
        <f>IF(OR(ISERROR(VLOOKUP($D$6&amp;$E83&amp;$D$7,'CAL data'!$A:$AC,'CAL data'!I$3,FALSE)),ISBLANK(VLOOKUP($D$6&amp;$E83&amp;$D$7,'CAL data'!$A:$AC,'CAL data'!I$3,FALSE))),"",VLOOKUP($D$6&amp;$E83&amp;$D$7,'CAL data'!$A:$AC,'CAL data'!I$3,FALSE))</f>
        <v>3.0619436201780415E-2</v>
      </c>
      <c r="U83" s="365"/>
      <c r="V83" s="366">
        <f>SUM(F35,H35,J35,L35,N35,P35,R35,T35)</f>
        <v>1</v>
      </c>
      <c r="W83" s="367">
        <f>IF(ISERROR(VLOOKUP($D$6&amp;$E83&amp;$D$7,'CAL data'!$A:$AC,'CAL data'!K$3,FALSE)),0,VLOOKUP($D$6&amp;$E83&amp;$D$7,'CAL data'!$A:$AC,'CAL data'!K$3,FALSE))</f>
        <v>53920</v>
      </c>
    </row>
    <row r="84" spans="2:23" x14ac:dyDescent="0.25">
      <c r="D84" s="363"/>
      <c r="E84" s="13" t="s">
        <v>27</v>
      </c>
      <c r="F84" s="14" t="str">
        <f>IF(F83="","",VLOOKUP($D$6&amp;$E83&amp;$D$7,'CAL data'!$A:$AC,'CAL data'!M$3,FALSE))</f>
        <v/>
      </c>
      <c r="G84" s="15" t="str">
        <f>IF(F83="","",VLOOKUP($D$6&amp;$E83&amp;$D$7,'CAL data'!$A:$AC,'CAL data'!N$3,FALSE))</f>
        <v/>
      </c>
      <c r="H84" s="15">
        <f>IF(H83="","",VLOOKUP($D$6&amp;$E83&amp;$D$7,'CAL data'!$A:$AC,'CAL data'!O$3,FALSE))</f>
        <v>0.25</v>
      </c>
      <c r="I84" s="15">
        <f>IF(H83="","",VLOOKUP($D$6&amp;$E83&amp;$D$7,'CAL data'!$A:$AC,'CAL data'!P$3,FALSE))</f>
        <v>0.25800000000000001</v>
      </c>
      <c r="J84" s="15">
        <f>IF(J83="","",VLOOKUP($D$6&amp;$E83&amp;$D$7,'CAL data'!$A:$AC,'CAL data'!Q$3,FALSE))</f>
        <v>0.218</v>
      </c>
      <c r="K84" s="15">
        <f>IF(J83="","",VLOOKUP($D$6&amp;$E83&amp;$D$7,'CAL data'!$A:$AC,'CAL data'!R$3,FALSE))</f>
        <v>0.22500000000000001</v>
      </c>
      <c r="L84" s="15">
        <f>IF(L83="","",VLOOKUP($D$6&amp;$E83&amp;$D$7,'CAL data'!$A:$AC,'CAL data'!S$3,FALSE))</f>
        <v>7.8E-2</v>
      </c>
      <c r="M84" s="15">
        <f>IF(L83="","",VLOOKUP($D$6&amp;$E83&amp;$D$7,'CAL data'!$A:$AC,'CAL data'!T$3,FALSE))</f>
        <v>8.3000000000000004E-2</v>
      </c>
      <c r="N84" s="15">
        <f>IF(N83="","",VLOOKUP($D$6&amp;$E83&amp;$D$7,'CAL data'!$A:$AC,'CAL data'!U$3,FALSE))</f>
        <v>8.4000000000000005E-2</v>
      </c>
      <c r="O84" s="15">
        <f>IF(N83="","",VLOOKUP($D$6&amp;$E83&amp;$D$7,'CAL data'!$A:$AC,'CAL data'!V$3,FALSE))</f>
        <v>8.8999999999999996E-2</v>
      </c>
      <c r="P84" s="15">
        <f>IF(P83="","",VLOOKUP($D$6&amp;$E83&amp;$D$7,'CAL data'!$A:$AC,'CAL data'!W$3,FALSE))</f>
        <v>0.318</v>
      </c>
      <c r="Q84" s="15">
        <f>IF(P83="","",VLOOKUP($D$6&amp;$E83&amp;$D$7,'CAL data'!$A:$AC,'CAL data'!X$3,FALSE))</f>
        <v>0.32600000000000001</v>
      </c>
      <c r="R84" s="15">
        <f>IF(R83="","",VLOOKUP($D$6&amp;$E83&amp;$D$7,'CAL data'!$A:$AC,'CAL data'!Y$3,FALSE))</f>
        <v>4.0000000000000001E-3</v>
      </c>
      <c r="S84" s="15">
        <f>IF(R83="","",VLOOKUP($D$6&amp;$E83&amp;$D$7,'CAL data'!$A:$AC,'CAL data'!Z$3,FALSE))</f>
        <v>5.0000000000000001E-3</v>
      </c>
      <c r="T84" s="15">
        <f>IF(T83="","",VLOOKUP($D$6&amp;$E83&amp;$D$7,'CAL data'!$A:$AC,'CAL data'!AA$3,FALSE))</f>
        <v>2.9000000000000001E-2</v>
      </c>
      <c r="U84" s="16">
        <f>IF(T83="","",VLOOKUP($D$6&amp;$E83&amp;$D$7,'CAL data'!$A:$AC,'CAL data'!AB$3,FALSE))</f>
        <v>3.2000000000000001E-2</v>
      </c>
      <c r="V84" s="346"/>
      <c r="W84" s="368"/>
    </row>
    <row r="85" spans="2:23" ht="15.75" x14ac:dyDescent="0.25">
      <c r="D85" s="363"/>
      <c r="E85" s="70" t="s">
        <v>15</v>
      </c>
      <c r="F85" s="266" t="str">
        <f>IF(OR(ISERROR(VLOOKUP($D$6&amp;$E85&amp;$D$7,'CAL data'!$A:$AC,'CAL data'!B$3,FALSE)),ISBLANK(VLOOKUP($D$6&amp;$E85&amp;$D$7,'CAL data'!$A:$AC,'CAL data'!B$3,FALSE))),"",VLOOKUP($D$6&amp;$E85&amp;$D$7,'CAL data'!$A:$AC,'CAL data'!B$3,FALSE))</f>
        <v/>
      </c>
      <c r="G85" s="267"/>
      <c r="H85" s="267">
        <f>IF(OR(ISERROR(VLOOKUP($D$6&amp;$E85&amp;$D$7,'CAL data'!$A:$AC,'CAL data'!C$3,FALSE)),ISBLANK(VLOOKUP($D$6&amp;$E85&amp;$D$7,'CAL data'!$A:$AC,'CAL data'!C$3,FALSE))),"",VLOOKUP($D$6&amp;$E85&amp;$D$7,'CAL data'!$A:$AC,'CAL data'!C$3,FALSE))</f>
        <v>0.52339076334051204</v>
      </c>
      <c r="I85" s="267"/>
      <c r="J85" s="267">
        <f>IF(OR(ISERROR(VLOOKUP($D$6&amp;$E85&amp;$D$7,'CAL data'!$A:$AC,'CAL data'!D$3,FALSE)),ISBLANK(VLOOKUP($D$6&amp;$E85&amp;$D$7,'CAL data'!$A:$AC,'CAL data'!D$3,FALSE))),"",VLOOKUP($D$6&amp;$E85&amp;$D$7,'CAL data'!$A:$AC,'CAL data'!D$3,FALSE))</f>
        <v>0.18957884661402249</v>
      </c>
      <c r="K85" s="267"/>
      <c r="L85" s="267">
        <f>IF(OR(ISERROR(VLOOKUP($D$6&amp;$E85&amp;$D$7,'CAL data'!$A:$AC,'CAL data'!E$3,FALSE)),ISBLANK(VLOOKUP($D$6&amp;$E85&amp;$D$7,'CAL data'!$A:$AC,'CAL data'!E$3,FALSE))),"",VLOOKUP($D$6&amp;$E85&amp;$D$7,'CAL data'!$A:$AC,'CAL data'!E$3,FALSE))</f>
        <v>9.5537209858817904E-2</v>
      </c>
      <c r="M85" s="267"/>
      <c r="N85" s="267">
        <f>IF(OR(ISERROR(VLOOKUP($D$6&amp;$E85&amp;$D$7,'CAL data'!$A:$AC,'CAL data'!F$3,FALSE)),ISBLANK(VLOOKUP($D$6&amp;$E85&amp;$D$7,'CAL data'!$A:$AC,'CAL data'!F$3,FALSE))),"",VLOOKUP($D$6&amp;$E85&amp;$D$7,'CAL data'!$A:$AC,'CAL data'!F$3,FALSE))</f>
        <v>3.2184733189758313E-2</v>
      </c>
      <c r="O85" s="267"/>
      <c r="P85" s="267">
        <f>IF(OR(ISERROR(VLOOKUP($D$6&amp;$E85&amp;$D$7,'CAL data'!$A:$AC,'CAL data'!G$3,FALSE)),ISBLANK(VLOOKUP($D$6&amp;$E85&amp;$D$7,'CAL data'!$A:$AC,'CAL data'!G$3,FALSE))),"",VLOOKUP($D$6&amp;$E85&amp;$D$7,'CAL data'!$A:$AC,'CAL data'!G$3,FALSE))</f>
        <v>9.7810480976310121E-2</v>
      </c>
      <c r="Q85" s="267"/>
      <c r="R85" s="267">
        <f>IF(OR(ISERROR(VLOOKUP($D$6&amp;$E85&amp;$D$7,'CAL data'!$A:$AC,'CAL data'!H$3,FALSE)),ISBLANK(VLOOKUP($D$6&amp;$E85&amp;$D$7,'CAL data'!$A:$AC,'CAL data'!H$3,FALSE))),"",VLOOKUP($D$6&amp;$E85&amp;$D$7,'CAL data'!$A:$AC,'CAL data'!H$3,FALSE))</f>
        <v>2.9911462072266094E-4</v>
      </c>
      <c r="S85" s="267"/>
      <c r="T85" s="267">
        <f>IF(OR(ISERROR(VLOOKUP($D$6&amp;$E85&amp;$D$7,'CAL data'!$A:$AC,'CAL data'!I$3,FALSE)),ISBLANK(VLOOKUP($D$6&amp;$E85&amp;$D$7,'CAL data'!$A:$AC,'CAL data'!I$3,FALSE))),"",VLOOKUP($D$6&amp;$E85&amp;$D$7,'CAL data'!$A:$AC,'CAL data'!I$3,FALSE))</f>
        <v>6.1198851399856424E-2</v>
      </c>
      <c r="U85" s="365"/>
      <c r="V85" s="366">
        <f>SUM(F37,H37,J37,L37,N37,P37,R37,T37)</f>
        <v>1</v>
      </c>
      <c r="W85" s="367">
        <f>IF(ISERROR(VLOOKUP($D$6&amp;$E85&amp;$D$7,'CAL data'!$A:$AC,'CAL data'!K$3,FALSE)),0,VLOOKUP($D$6&amp;$E85&amp;$D$7,'CAL data'!$A:$AC,'CAL data'!K$3,FALSE))</f>
        <v>16716</v>
      </c>
    </row>
    <row r="86" spans="2:23" x14ac:dyDescent="0.25">
      <c r="D86" s="363"/>
      <c r="E86" s="13" t="s">
        <v>27</v>
      </c>
      <c r="F86" s="14" t="str">
        <f>IF(F85="","",VLOOKUP($D$6&amp;$E85&amp;$D$7,'CAL data'!$A:$AC,'CAL data'!M$3,FALSE))</f>
        <v/>
      </c>
      <c r="G86" s="15" t="str">
        <f>IF(F85="","",VLOOKUP($D$6&amp;$E85&amp;$D$7,'CAL data'!$A:$AC,'CAL data'!N$3,FALSE))</f>
        <v/>
      </c>
      <c r="H86" s="15">
        <f>IF(H85="","",VLOOKUP($D$6&amp;$E85&amp;$D$7,'CAL data'!$A:$AC,'CAL data'!O$3,FALSE))</f>
        <v>0.51600000000000001</v>
      </c>
      <c r="I86" s="15">
        <f>IF(H85="","",VLOOKUP($D$6&amp;$E85&amp;$D$7,'CAL data'!$A:$AC,'CAL data'!P$3,FALSE))</f>
        <v>0.53100000000000003</v>
      </c>
      <c r="J86" s="15">
        <f>IF(J85="","",VLOOKUP($D$6&amp;$E85&amp;$D$7,'CAL data'!$A:$AC,'CAL data'!Q$3,FALSE))</f>
        <v>0.184</v>
      </c>
      <c r="K86" s="15">
        <f>IF(J85="","",VLOOKUP($D$6&amp;$E85&amp;$D$7,'CAL data'!$A:$AC,'CAL data'!R$3,FALSE))</f>
        <v>0.19600000000000001</v>
      </c>
      <c r="L86" s="15">
        <f>IF(L85="","",VLOOKUP($D$6&amp;$E85&amp;$D$7,'CAL data'!$A:$AC,'CAL data'!S$3,FALSE))</f>
        <v>9.0999999999999998E-2</v>
      </c>
      <c r="M86" s="15">
        <f>IF(L85="","",VLOOKUP($D$6&amp;$E85&amp;$D$7,'CAL data'!$A:$AC,'CAL data'!T$3,FALSE))</f>
        <v>0.1</v>
      </c>
      <c r="N86" s="15">
        <f>IF(N85="","",VLOOKUP($D$6&amp;$E85&amp;$D$7,'CAL data'!$A:$AC,'CAL data'!U$3,FALSE))</f>
        <v>0.03</v>
      </c>
      <c r="O86" s="15">
        <f>IF(N85="","",VLOOKUP($D$6&amp;$E85&amp;$D$7,'CAL data'!$A:$AC,'CAL data'!V$3,FALSE))</f>
        <v>3.5000000000000003E-2</v>
      </c>
      <c r="P86" s="15">
        <f>IF(P85="","",VLOOKUP($D$6&amp;$E85&amp;$D$7,'CAL data'!$A:$AC,'CAL data'!W$3,FALSE))</f>
        <v>9.2999999999999999E-2</v>
      </c>
      <c r="Q86" s="15">
        <f>IF(P85="","",VLOOKUP($D$6&amp;$E85&amp;$D$7,'CAL data'!$A:$AC,'CAL data'!X$3,FALSE))</f>
        <v>0.10199999999999999</v>
      </c>
      <c r="R86" s="15">
        <f>IF(R85="","",VLOOKUP($D$6&amp;$E85&amp;$D$7,'CAL data'!$A:$AC,'CAL data'!Y$3,FALSE))</f>
        <v>0</v>
      </c>
      <c r="S86" s="15">
        <f>IF(R85="","",VLOOKUP($D$6&amp;$E85&amp;$D$7,'CAL data'!$A:$AC,'CAL data'!Z$3,FALSE))</f>
        <v>1E-3</v>
      </c>
      <c r="T86" s="15">
        <f>IF(T85="","",VLOOKUP($D$6&amp;$E85&amp;$D$7,'CAL data'!$A:$AC,'CAL data'!AA$3,FALSE))</f>
        <v>5.8000000000000003E-2</v>
      </c>
      <c r="U86" s="16">
        <f>IF(T85="","",VLOOKUP($D$6&amp;$E85&amp;$D$7,'CAL data'!$A:$AC,'CAL data'!AB$3,FALSE))</f>
        <v>6.5000000000000002E-2</v>
      </c>
      <c r="V86" s="346"/>
      <c r="W86" s="368"/>
    </row>
    <row r="87" spans="2:23" ht="15.75" x14ac:dyDescent="0.25">
      <c r="D87" s="363"/>
      <c r="E87" s="70" t="s">
        <v>1</v>
      </c>
      <c r="F87" s="266" t="str">
        <f>IF(OR(ISERROR(VLOOKUP($D$6&amp;$E87&amp;$D$7,'CAL data'!$A:$AC,'CAL data'!B$3,FALSE)),ISBLANK(VLOOKUP($D$6&amp;$E87&amp;$D$7,'CAL data'!$A:$AC,'CAL data'!B$3,FALSE))),"",VLOOKUP($D$6&amp;$E87&amp;$D$7,'CAL data'!$A:$AC,'CAL data'!B$3,FALSE))</f>
        <v/>
      </c>
      <c r="G87" s="267"/>
      <c r="H87" s="267">
        <f>IF(OR(ISERROR(VLOOKUP($D$6&amp;$E87&amp;$D$7,'CAL data'!$A:$AC,'CAL data'!C$3,FALSE)),ISBLANK(VLOOKUP($D$6&amp;$E87&amp;$D$7,'CAL data'!$A:$AC,'CAL data'!C$3,FALSE))),"",VLOOKUP($D$6&amp;$E87&amp;$D$7,'CAL data'!$A:$AC,'CAL data'!C$3,FALSE))</f>
        <v>0.45880092360853209</v>
      </c>
      <c r="I87" s="267"/>
      <c r="J87" s="267">
        <f>IF(OR(ISERROR(VLOOKUP($D$6&amp;$E87&amp;$D$7,'CAL data'!$A:$AC,'CAL data'!D$3,FALSE)),ISBLANK(VLOOKUP($D$6&amp;$E87&amp;$D$7,'CAL data'!$A:$AC,'CAL data'!D$3,FALSE))),"",VLOOKUP($D$6&amp;$E87&amp;$D$7,'CAL data'!$A:$AC,'CAL data'!D$3,FALSE))</f>
        <v>0.33433982981059568</v>
      </c>
      <c r="K87" s="267"/>
      <c r="L87" s="267">
        <f>IF(OR(ISERROR(VLOOKUP($D$6&amp;$E87&amp;$D$7,'CAL data'!$A:$AC,'CAL data'!E$3,FALSE)),ISBLANK(VLOOKUP($D$6&amp;$E87&amp;$D$7,'CAL data'!$A:$AC,'CAL data'!E$3,FALSE))),"",VLOOKUP($D$6&amp;$E87&amp;$D$7,'CAL data'!$A:$AC,'CAL data'!E$3,FALSE))</f>
        <v>7.6456055933215999E-2</v>
      </c>
      <c r="M87" s="267"/>
      <c r="N87" s="267">
        <f>IF(OR(ISERROR(VLOOKUP($D$6&amp;$E87&amp;$D$7,'CAL data'!$A:$AC,'CAL data'!F$3,FALSE)),ISBLANK(VLOOKUP($D$6&amp;$E87&amp;$D$7,'CAL data'!$A:$AC,'CAL data'!F$3,FALSE))),"",VLOOKUP($D$6&amp;$E87&amp;$D$7,'CAL data'!$A:$AC,'CAL data'!F$3,FALSE))</f>
        <v>1.0463257496245822E-2</v>
      </c>
      <c r="O87" s="267"/>
      <c r="P87" s="267">
        <f>IF(OR(ISERROR(VLOOKUP($D$6&amp;$E87&amp;$D$7,'CAL data'!$A:$AC,'CAL data'!G$3,FALSE)),ISBLANK(VLOOKUP($D$6&amp;$E87&amp;$D$7,'CAL data'!$A:$AC,'CAL data'!G$3,FALSE))),"",VLOOKUP($D$6&amp;$E87&amp;$D$7,'CAL data'!$A:$AC,'CAL data'!G$3,FALSE))</f>
        <v>8.0137572459672859E-2</v>
      </c>
      <c r="Q87" s="267"/>
      <c r="R87" s="267">
        <f>IF(OR(ISERROR(VLOOKUP($D$6&amp;$E87&amp;$D$7,'CAL data'!$A:$AC,'CAL data'!H$3,FALSE)),ISBLANK(VLOOKUP($D$6&amp;$E87&amp;$D$7,'CAL data'!$A:$AC,'CAL data'!H$3,FALSE))),"",VLOOKUP($D$6&amp;$E87&amp;$D$7,'CAL data'!$A:$AC,'CAL data'!H$3,FALSE))</f>
        <v>2.8418724063877542E-3</v>
      </c>
      <c r="S87" s="267"/>
      <c r="T87" s="267">
        <f>IF(OR(ISERROR(VLOOKUP($D$6&amp;$E87&amp;$D$7,'CAL data'!$A:$AC,'CAL data'!I$3,FALSE)),ISBLANK(VLOOKUP($D$6&amp;$E87&amp;$D$7,'CAL data'!$A:$AC,'CAL data'!I$3,FALSE))),"",VLOOKUP($D$6&amp;$E87&amp;$D$7,'CAL data'!$A:$AC,'CAL data'!I$3,FALSE))</f>
        <v>3.6960488285349827E-2</v>
      </c>
      <c r="U87" s="365"/>
      <c r="V87" s="366">
        <f>SUM(F39,H39,J39,L39,N39,P39,R39,T39)</f>
        <v>0.99999999999999989</v>
      </c>
      <c r="W87" s="367">
        <f>IF(ISERROR(VLOOKUP($D$6&amp;$E87&amp;$D$7,'CAL data'!$A:$AC,'CAL data'!K$3,FALSE)),0,VLOOKUP($D$6&amp;$E87&amp;$D$7,'CAL data'!$A:$AC,'CAL data'!K$3,FALSE))</f>
        <v>61931</v>
      </c>
    </row>
    <row r="88" spans="2:23" x14ac:dyDescent="0.25">
      <c r="D88" s="363"/>
      <c r="E88" s="13" t="s">
        <v>27</v>
      </c>
      <c r="F88" s="14" t="str">
        <f>IF(F87="","",VLOOKUP($D$6&amp;$E87&amp;$D$7,'CAL data'!$A:$AC,'CAL data'!M$3,FALSE))</f>
        <v/>
      </c>
      <c r="G88" s="15" t="str">
        <f>IF(F87="","",VLOOKUP($D$6&amp;$E87&amp;$D$7,'CAL data'!$A:$AC,'CAL data'!N$3,FALSE))</f>
        <v/>
      </c>
      <c r="H88" s="15">
        <f>IF(H87="","",VLOOKUP($D$6&amp;$E87&amp;$D$7,'CAL data'!$A:$AC,'CAL data'!O$3,FALSE))</f>
        <v>0.45500000000000002</v>
      </c>
      <c r="I88" s="15">
        <f>IF(H87="","",VLOOKUP($D$6&amp;$E87&amp;$D$7,'CAL data'!$A:$AC,'CAL data'!P$3,FALSE))</f>
        <v>0.46300000000000002</v>
      </c>
      <c r="J88" s="15">
        <f>IF(J87="","",VLOOKUP($D$6&amp;$E87&amp;$D$7,'CAL data'!$A:$AC,'CAL data'!Q$3,FALSE))</f>
        <v>0.33100000000000002</v>
      </c>
      <c r="K88" s="15">
        <f>IF(J87="","",VLOOKUP($D$6&amp;$E87&amp;$D$7,'CAL data'!$A:$AC,'CAL data'!R$3,FALSE))</f>
        <v>0.33800000000000002</v>
      </c>
      <c r="L88" s="15">
        <f>IF(L87="","",VLOOKUP($D$6&amp;$E87&amp;$D$7,'CAL data'!$A:$AC,'CAL data'!S$3,FALSE))</f>
        <v>7.3999999999999996E-2</v>
      </c>
      <c r="M88" s="15">
        <f>IF(L87="","",VLOOKUP($D$6&amp;$E87&amp;$D$7,'CAL data'!$A:$AC,'CAL data'!T$3,FALSE))</f>
        <v>7.9000000000000001E-2</v>
      </c>
      <c r="N88" s="15">
        <f>IF(N87="","",VLOOKUP($D$6&amp;$E87&amp;$D$7,'CAL data'!$A:$AC,'CAL data'!U$3,FALSE))</f>
        <v>0.01</v>
      </c>
      <c r="O88" s="15">
        <f>IF(N87="","",VLOOKUP($D$6&amp;$E87&amp;$D$7,'CAL data'!$A:$AC,'CAL data'!V$3,FALSE))</f>
        <v>1.0999999999999999E-2</v>
      </c>
      <c r="P88" s="15">
        <f>IF(P87="","",VLOOKUP($D$6&amp;$E87&amp;$D$7,'CAL data'!$A:$AC,'CAL data'!W$3,FALSE))</f>
        <v>7.8E-2</v>
      </c>
      <c r="Q88" s="15">
        <f>IF(P87="","",VLOOKUP($D$6&amp;$E87&amp;$D$7,'CAL data'!$A:$AC,'CAL data'!X$3,FALSE))</f>
        <v>8.2000000000000003E-2</v>
      </c>
      <c r="R88" s="15">
        <f>IF(R87="","",VLOOKUP($D$6&amp;$E87&amp;$D$7,'CAL data'!$A:$AC,'CAL data'!Y$3,FALSE))</f>
        <v>2E-3</v>
      </c>
      <c r="S88" s="15">
        <f>IF(R87="","",VLOOKUP($D$6&amp;$E87&amp;$D$7,'CAL data'!$A:$AC,'CAL data'!Z$3,FALSE))</f>
        <v>3.0000000000000001E-3</v>
      </c>
      <c r="T88" s="15">
        <f>IF(T87="","",VLOOKUP($D$6&amp;$E87&amp;$D$7,'CAL data'!$A:$AC,'CAL data'!AA$3,FALSE))</f>
        <v>3.5999999999999997E-2</v>
      </c>
      <c r="U88" s="16">
        <f>IF(T87="","",VLOOKUP($D$6&amp;$E87&amp;$D$7,'CAL data'!$A:$AC,'CAL data'!AB$3,FALSE))</f>
        <v>3.7999999999999999E-2</v>
      </c>
      <c r="V88" s="346"/>
      <c r="W88" s="368"/>
    </row>
    <row r="89" spans="2:23" ht="15.75" x14ac:dyDescent="0.25">
      <c r="D89" s="363"/>
      <c r="E89" s="73" t="s">
        <v>39</v>
      </c>
      <c r="F89" s="306" t="str">
        <f>IF(OR(ISERROR(VLOOKUP($D$6&amp;$E89&amp;$D$7,'CAL data'!$A:$AC,'CAL data'!B$3,FALSE)),ISBLANK(VLOOKUP($D$6&amp;$E89&amp;$D$7,'CAL data'!$A:$AC,'CAL data'!B$3,FALSE))),"",VLOOKUP($D$6&amp;$E89&amp;$D$7,'CAL data'!$A:$AC,'CAL data'!B$3,FALSE))</f>
        <v/>
      </c>
      <c r="G89" s="302"/>
      <c r="H89" s="302">
        <f>IF(OR(ISERROR(VLOOKUP($D$6&amp;$E89&amp;$D$7,'CAL data'!$A:$AC,'CAL data'!C$3,FALSE)),ISBLANK(VLOOKUP($D$6&amp;$E89&amp;$D$7,'CAL data'!$A:$AC,'CAL data'!C$3,FALSE))),"",VLOOKUP($D$6&amp;$E89&amp;$D$7,'CAL data'!$A:$AC,'CAL data'!C$3,FALSE))</f>
        <v>0.36351501668520581</v>
      </c>
      <c r="I89" s="302"/>
      <c r="J89" s="302">
        <f>IF(OR(ISERROR(VLOOKUP($D$6&amp;$E89&amp;$D$7,'CAL data'!$A:$AC,'CAL data'!D$3,FALSE)),ISBLANK(VLOOKUP($D$6&amp;$E89&amp;$D$7,'CAL data'!$A:$AC,'CAL data'!D$3,FALSE))),"",VLOOKUP($D$6&amp;$E89&amp;$D$7,'CAL data'!$A:$AC,'CAL data'!D$3,FALSE))</f>
        <v>0.40244716351501669</v>
      </c>
      <c r="K89" s="302"/>
      <c r="L89" s="302">
        <f>IF(OR(ISERROR(VLOOKUP($D$6&amp;$E89&amp;$D$7,'CAL data'!$A:$AC,'CAL data'!E$3,FALSE)),ISBLANK(VLOOKUP($D$6&amp;$E89&amp;$D$7,'CAL data'!$A:$AC,'CAL data'!E$3,FALSE))),"",VLOOKUP($D$6&amp;$E89&amp;$D$7,'CAL data'!$A:$AC,'CAL data'!E$3,FALSE))</f>
        <v>0.11434927697441602</v>
      </c>
      <c r="M89" s="302"/>
      <c r="N89" s="302">
        <f>IF(OR(ISERROR(VLOOKUP($D$6&amp;$E89&amp;$D$7,'CAL data'!$A:$AC,'CAL data'!F$3,FALSE)),ISBLANK(VLOOKUP($D$6&amp;$E89&amp;$D$7,'CAL data'!$A:$AC,'CAL data'!F$3,FALSE))),"",VLOOKUP($D$6&amp;$E89&amp;$D$7,'CAL data'!$A:$AC,'CAL data'!F$3,FALSE))</f>
        <v>1.0233592880978866E-2</v>
      </c>
      <c r="O89" s="302"/>
      <c r="P89" s="302">
        <f>IF(OR(ISERROR(VLOOKUP($D$6&amp;$E89&amp;$D$7,'CAL data'!$A:$AC,'CAL data'!G$3,FALSE)),ISBLANK(VLOOKUP($D$6&amp;$E89&amp;$D$7,'CAL data'!$A:$AC,'CAL data'!G$3,FALSE))),"",VLOOKUP($D$6&amp;$E89&amp;$D$7,'CAL data'!$A:$AC,'CAL data'!G$3,FALSE))</f>
        <v>7.2636262513904343E-2</v>
      </c>
      <c r="Q89" s="302"/>
      <c r="R89" s="302">
        <f>IF(OR(ISERROR(VLOOKUP($D$6&amp;$E89&amp;$D$7,'CAL data'!$A:$AC,'CAL data'!H$3,FALSE)),ISBLANK(VLOOKUP($D$6&amp;$E89&amp;$D$7,'CAL data'!$A:$AC,'CAL data'!H$3,FALSE))),"",VLOOKUP($D$6&amp;$E89&amp;$D$7,'CAL data'!$A:$AC,'CAL data'!H$3,FALSE))</f>
        <v>3.1145717463848719E-3</v>
      </c>
      <c r="S89" s="302"/>
      <c r="T89" s="302">
        <f>IF(OR(ISERROR(VLOOKUP($D$6&amp;$E89&amp;$D$7,'CAL data'!$A:$AC,'CAL data'!I$3,FALSE)),ISBLANK(VLOOKUP($D$6&amp;$E89&amp;$D$7,'CAL data'!$A:$AC,'CAL data'!I$3,FALSE))),"",VLOOKUP($D$6&amp;$E89&amp;$D$7,'CAL data'!$A:$AC,'CAL data'!I$3,FALSE))</f>
        <v>3.3704115684093434E-2</v>
      </c>
      <c r="U89" s="359"/>
      <c r="V89" s="340">
        <f>SUM(F41,H41,J41,L41,N41,P41,R41,T41)</f>
        <v>0.99999999999999989</v>
      </c>
      <c r="W89" s="360">
        <f>IF(ISERROR(VLOOKUP($D$6&amp;$E89&amp;$D$7,'CAL data'!$A:$AC,'CAL data'!K$3,FALSE)),0,VLOOKUP($D$6&amp;$E89&amp;$D$7,'CAL data'!$A:$AC,'CAL data'!K$3,FALSE))</f>
        <v>8990</v>
      </c>
    </row>
    <row r="90" spans="2:23" ht="15.75" thickBot="1" x14ac:dyDescent="0.3">
      <c r="D90" s="364"/>
      <c r="E90" s="18" t="s">
        <v>27</v>
      </c>
      <c r="F90" s="8" t="str">
        <f>IF(F89="","",VLOOKUP($D$6&amp;$E89&amp;$D$7,'CAL data'!$A:$AC,'CAL data'!M$3,FALSE))</f>
        <v/>
      </c>
      <c r="G90" s="3" t="str">
        <f>IF(F89="","",VLOOKUP($D$6&amp;$E89&amp;$D$7,'CAL data'!$A:$AC,'CAL data'!N$3,FALSE))</f>
        <v/>
      </c>
      <c r="H90" s="3">
        <f>IF(H89="","",VLOOKUP($D$6&amp;$E89&amp;$D$7,'CAL data'!$A:$AC,'CAL data'!O$3,FALSE))</f>
        <v>0.35399999999999998</v>
      </c>
      <c r="I90" s="3">
        <f>IF(H89="","",VLOOKUP($D$6&amp;$E89&amp;$D$7,'CAL data'!$A:$AC,'CAL data'!P$3,FALSE))</f>
        <v>0.374</v>
      </c>
      <c r="J90" s="3">
        <f>IF(J89="","",VLOOKUP($D$6&amp;$E89&amp;$D$7,'CAL data'!$A:$AC,'CAL data'!Q$3,FALSE))</f>
        <v>0.39200000000000002</v>
      </c>
      <c r="K90" s="3">
        <f>IF(J89="","",VLOOKUP($D$6&amp;$E89&amp;$D$7,'CAL data'!$A:$AC,'CAL data'!R$3,FALSE))</f>
        <v>0.41299999999999998</v>
      </c>
      <c r="L90" s="3">
        <f>IF(L89="","",VLOOKUP($D$6&amp;$E89&amp;$D$7,'CAL data'!$A:$AC,'CAL data'!S$3,FALSE))</f>
        <v>0.108</v>
      </c>
      <c r="M90" s="3">
        <f>IF(L89="","",VLOOKUP($D$6&amp;$E89&amp;$D$7,'CAL data'!$A:$AC,'CAL data'!T$3,FALSE))</f>
        <v>0.121</v>
      </c>
      <c r="N90" s="3">
        <f>IF(N89="","",VLOOKUP($D$6&amp;$E89&amp;$D$7,'CAL data'!$A:$AC,'CAL data'!U$3,FALSE))</f>
        <v>8.0000000000000002E-3</v>
      </c>
      <c r="O90" s="3">
        <f>IF(N89="","",VLOOKUP($D$6&amp;$E89&amp;$D$7,'CAL data'!$A:$AC,'CAL data'!V$3,FALSE))</f>
        <v>1.2999999999999999E-2</v>
      </c>
      <c r="P90" s="3">
        <f>IF(P89="","",VLOOKUP($D$6&amp;$E89&amp;$D$7,'CAL data'!$A:$AC,'CAL data'!W$3,FALSE))</f>
        <v>6.7000000000000004E-2</v>
      </c>
      <c r="Q90" s="3">
        <f>IF(P89="","",VLOOKUP($D$6&amp;$E89&amp;$D$7,'CAL data'!$A:$AC,'CAL data'!X$3,FALSE))</f>
        <v>7.8E-2</v>
      </c>
      <c r="R90" s="3">
        <f>IF(R89="","",VLOOKUP($D$6&amp;$E89&amp;$D$7,'CAL data'!$A:$AC,'CAL data'!Y$3,FALSE))</f>
        <v>2E-3</v>
      </c>
      <c r="S90" s="3">
        <f>IF(R89="","",VLOOKUP($D$6&amp;$E89&amp;$D$7,'CAL data'!$A:$AC,'CAL data'!Z$3,FALSE))</f>
        <v>4.0000000000000001E-3</v>
      </c>
      <c r="T90" s="3">
        <f>IF(T89="","",VLOOKUP($D$6&amp;$E89&amp;$D$7,'CAL data'!$A:$AC,'CAL data'!AA$3,FALSE))</f>
        <v>0.03</v>
      </c>
      <c r="U90" s="4">
        <f>IF(T89="","",VLOOKUP($D$6&amp;$E89&amp;$D$7,'CAL data'!$A:$AC,'CAL data'!AB$3,FALSE))</f>
        <v>3.7999999999999999E-2</v>
      </c>
      <c r="V90" s="341"/>
      <c r="W90" s="361"/>
    </row>
    <row r="92" spans="2:23" x14ac:dyDescent="0.25">
      <c r="D92" s="92" t="s">
        <v>52</v>
      </c>
    </row>
    <row r="93" spans="2:23" x14ac:dyDescent="0.25">
      <c r="D93" s="90" t="s">
        <v>54</v>
      </c>
    </row>
    <row r="94" spans="2:23" x14ac:dyDescent="0.25">
      <c r="D94" s="55" t="s">
        <v>476</v>
      </c>
    </row>
    <row r="95" spans="2:23" x14ac:dyDescent="0.25">
      <c r="D95" s="55" t="s">
        <v>474</v>
      </c>
    </row>
    <row r="96" spans="2:23" x14ac:dyDescent="0.25">
      <c r="D96" s="55" t="s">
        <v>324</v>
      </c>
    </row>
  </sheetData>
  <sheetProtection sheet="1" scenarios="1"/>
  <mergeCells count="432">
    <mergeCell ref="T79:U79"/>
    <mergeCell ref="V79:V80"/>
    <mergeCell ref="W79:W80"/>
    <mergeCell ref="F77:G77"/>
    <mergeCell ref="H77:I77"/>
    <mergeCell ref="V73:V74"/>
    <mergeCell ref="L75:M75"/>
    <mergeCell ref="R79:S79"/>
    <mergeCell ref="W75:W76"/>
    <mergeCell ref="F73:G73"/>
    <mergeCell ref="H73:I73"/>
    <mergeCell ref="J73:K73"/>
    <mergeCell ref="L73:M73"/>
    <mergeCell ref="N73:O73"/>
    <mergeCell ref="P73:Q73"/>
    <mergeCell ref="R73:S73"/>
    <mergeCell ref="T73:U73"/>
    <mergeCell ref="F79:G79"/>
    <mergeCell ref="H79:I79"/>
    <mergeCell ref="J79:K79"/>
    <mergeCell ref="L79:M79"/>
    <mergeCell ref="N79:O79"/>
    <mergeCell ref="P79:Q79"/>
    <mergeCell ref="J77:K77"/>
    <mergeCell ref="L77:M77"/>
    <mergeCell ref="N77:O77"/>
    <mergeCell ref="P77:Q77"/>
    <mergeCell ref="R77:S77"/>
    <mergeCell ref="W77:W78"/>
    <mergeCell ref="N75:O75"/>
    <mergeCell ref="P75:Q75"/>
    <mergeCell ref="J75:K75"/>
    <mergeCell ref="T75:U75"/>
    <mergeCell ref="F71:G71"/>
    <mergeCell ref="H71:I71"/>
    <mergeCell ref="J71:K71"/>
    <mergeCell ref="L71:M71"/>
    <mergeCell ref="N71:O71"/>
    <mergeCell ref="P71:Q71"/>
    <mergeCell ref="R71:S71"/>
    <mergeCell ref="T71:U71"/>
    <mergeCell ref="R75:S75"/>
    <mergeCell ref="V71:V72"/>
    <mergeCell ref="W71:W72"/>
    <mergeCell ref="T77:U77"/>
    <mergeCell ref="V77:V78"/>
    <mergeCell ref="V75:V76"/>
    <mergeCell ref="W73:W74"/>
    <mergeCell ref="F75:G75"/>
    <mergeCell ref="H75:I75"/>
    <mergeCell ref="F9:G9"/>
    <mergeCell ref="H9:I9"/>
    <mergeCell ref="J9:K9"/>
    <mergeCell ref="L9:M9"/>
    <mergeCell ref="N9:O9"/>
    <mergeCell ref="P9:Q9"/>
    <mergeCell ref="R9:S9"/>
    <mergeCell ref="W63:W64"/>
    <mergeCell ref="V13:V14"/>
    <mergeCell ref="W9:W10"/>
    <mergeCell ref="F13:G13"/>
    <mergeCell ref="H13:I13"/>
    <mergeCell ref="T9:U9"/>
    <mergeCell ref="V9:V10"/>
    <mergeCell ref="F11:G11"/>
    <mergeCell ref="H11:I11"/>
    <mergeCell ref="B2:B4"/>
    <mergeCell ref="D6:E6"/>
    <mergeCell ref="F6:G6"/>
    <mergeCell ref="H6:I6"/>
    <mergeCell ref="J6:K6"/>
    <mergeCell ref="F7:G7"/>
    <mergeCell ref="H7:I7"/>
    <mergeCell ref="J7:K7"/>
    <mergeCell ref="L7:M7"/>
    <mergeCell ref="D2:W4"/>
    <mergeCell ref="T7:U7"/>
    <mergeCell ref="V7:V8"/>
    <mergeCell ref="L6:M6"/>
    <mergeCell ref="N6:O6"/>
    <mergeCell ref="P6:Q6"/>
    <mergeCell ref="R6:S6"/>
    <mergeCell ref="T6:U6"/>
    <mergeCell ref="W7:W8"/>
    <mergeCell ref="N7:O7"/>
    <mergeCell ref="P7:Q7"/>
    <mergeCell ref="R7:S7"/>
    <mergeCell ref="W11:W12"/>
    <mergeCell ref="W13:W14"/>
    <mergeCell ref="R11:S11"/>
    <mergeCell ref="T11:U11"/>
    <mergeCell ref="V11:V12"/>
    <mergeCell ref="R13:S13"/>
    <mergeCell ref="J13:K13"/>
    <mergeCell ref="L13:M13"/>
    <mergeCell ref="N13:O13"/>
    <mergeCell ref="P13:Q13"/>
    <mergeCell ref="T13:U13"/>
    <mergeCell ref="J11:K11"/>
    <mergeCell ref="L11:M11"/>
    <mergeCell ref="N11:O11"/>
    <mergeCell ref="P11:Q11"/>
    <mergeCell ref="W15:W16"/>
    <mergeCell ref="F17:G17"/>
    <mergeCell ref="H17:I17"/>
    <mergeCell ref="J17:K17"/>
    <mergeCell ref="L17:M17"/>
    <mergeCell ref="N17:O17"/>
    <mergeCell ref="P17:Q17"/>
    <mergeCell ref="R17:S17"/>
    <mergeCell ref="T17:U17"/>
    <mergeCell ref="V17:V18"/>
    <mergeCell ref="W17:W18"/>
    <mergeCell ref="F15:G15"/>
    <mergeCell ref="H15:I15"/>
    <mergeCell ref="J15:K15"/>
    <mergeCell ref="L15:M15"/>
    <mergeCell ref="N15:O15"/>
    <mergeCell ref="P15:Q15"/>
    <mergeCell ref="R15:S15"/>
    <mergeCell ref="T15:U15"/>
    <mergeCell ref="V15:V16"/>
    <mergeCell ref="W19:W20"/>
    <mergeCell ref="F21:G21"/>
    <mergeCell ref="H21:I21"/>
    <mergeCell ref="J21:K21"/>
    <mergeCell ref="L21:M21"/>
    <mergeCell ref="N21:O21"/>
    <mergeCell ref="P21:Q21"/>
    <mergeCell ref="R21:S21"/>
    <mergeCell ref="T21:U21"/>
    <mergeCell ref="V21:V22"/>
    <mergeCell ref="W21:W22"/>
    <mergeCell ref="F19:G19"/>
    <mergeCell ref="H19:I19"/>
    <mergeCell ref="J19:K19"/>
    <mergeCell ref="L19:M19"/>
    <mergeCell ref="N19:O19"/>
    <mergeCell ref="P19:Q19"/>
    <mergeCell ref="R19:S19"/>
    <mergeCell ref="T19:U19"/>
    <mergeCell ref="V19:V20"/>
    <mergeCell ref="W23:W24"/>
    <mergeCell ref="F25:G25"/>
    <mergeCell ref="H25:I25"/>
    <mergeCell ref="J25:K25"/>
    <mergeCell ref="L25:M25"/>
    <mergeCell ref="N25:O25"/>
    <mergeCell ref="P25:Q25"/>
    <mergeCell ref="R25:S25"/>
    <mergeCell ref="T25:U25"/>
    <mergeCell ref="V25:V26"/>
    <mergeCell ref="W25:W26"/>
    <mergeCell ref="F23:G23"/>
    <mergeCell ref="H23:I23"/>
    <mergeCell ref="J23:K23"/>
    <mergeCell ref="L23:M23"/>
    <mergeCell ref="N23:O23"/>
    <mergeCell ref="P23:Q23"/>
    <mergeCell ref="R23:S23"/>
    <mergeCell ref="T23:U23"/>
    <mergeCell ref="V23:V24"/>
    <mergeCell ref="W27:W28"/>
    <mergeCell ref="F29:G29"/>
    <mergeCell ref="H29:I29"/>
    <mergeCell ref="J29:K29"/>
    <mergeCell ref="L29:M29"/>
    <mergeCell ref="N29:O29"/>
    <mergeCell ref="P29:Q29"/>
    <mergeCell ref="R29:S29"/>
    <mergeCell ref="T29:U29"/>
    <mergeCell ref="V29:V30"/>
    <mergeCell ref="W29:W30"/>
    <mergeCell ref="F27:G27"/>
    <mergeCell ref="H27:I27"/>
    <mergeCell ref="J27:K27"/>
    <mergeCell ref="L27:M27"/>
    <mergeCell ref="N27:O27"/>
    <mergeCell ref="P27:Q27"/>
    <mergeCell ref="R27:S27"/>
    <mergeCell ref="T27:U27"/>
    <mergeCell ref="V27:V28"/>
    <mergeCell ref="W31:W32"/>
    <mergeCell ref="F33:G33"/>
    <mergeCell ref="H33:I33"/>
    <mergeCell ref="J33:K33"/>
    <mergeCell ref="L33:M33"/>
    <mergeCell ref="N33:O33"/>
    <mergeCell ref="P33:Q33"/>
    <mergeCell ref="R33:S33"/>
    <mergeCell ref="T33:U33"/>
    <mergeCell ref="V33:V34"/>
    <mergeCell ref="W33:W34"/>
    <mergeCell ref="F31:G31"/>
    <mergeCell ref="H31:I31"/>
    <mergeCell ref="J31:K31"/>
    <mergeCell ref="L31:M31"/>
    <mergeCell ref="N31:O31"/>
    <mergeCell ref="P31:Q31"/>
    <mergeCell ref="R31:S31"/>
    <mergeCell ref="T31:U31"/>
    <mergeCell ref="V31:V32"/>
    <mergeCell ref="W35:W36"/>
    <mergeCell ref="F37:G37"/>
    <mergeCell ref="H37:I37"/>
    <mergeCell ref="J37:K37"/>
    <mergeCell ref="L37:M37"/>
    <mergeCell ref="N37:O37"/>
    <mergeCell ref="P37:Q37"/>
    <mergeCell ref="R37:S37"/>
    <mergeCell ref="T37:U37"/>
    <mergeCell ref="V37:V38"/>
    <mergeCell ref="W37:W38"/>
    <mergeCell ref="F35:G35"/>
    <mergeCell ref="H35:I35"/>
    <mergeCell ref="J35:K35"/>
    <mergeCell ref="L35:M35"/>
    <mergeCell ref="N35:O35"/>
    <mergeCell ref="P35:Q35"/>
    <mergeCell ref="R35:S35"/>
    <mergeCell ref="T35:U35"/>
    <mergeCell ref="V35:V36"/>
    <mergeCell ref="W39:W40"/>
    <mergeCell ref="F41:G41"/>
    <mergeCell ref="H41:I41"/>
    <mergeCell ref="J41:K41"/>
    <mergeCell ref="L41:M41"/>
    <mergeCell ref="N41:O41"/>
    <mergeCell ref="P41:Q41"/>
    <mergeCell ref="R41:S41"/>
    <mergeCell ref="T41:U41"/>
    <mergeCell ref="V41:V42"/>
    <mergeCell ref="W41:W42"/>
    <mergeCell ref="F39:G39"/>
    <mergeCell ref="H39:I39"/>
    <mergeCell ref="J39:K39"/>
    <mergeCell ref="L39:M39"/>
    <mergeCell ref="N39:O39"/>
    <mergeCell ref="P39:Q39"/>
    <mergeCell ref="R39:S39"/>
    <mergeCell ref="T39:U39"/>
    <mergeCell ref="V39:V40"/>
    <mergeCell ref="W43:W44"/>
    <mergeCell ref="F45:G45"/>
    <mergeCell ref="H45:I45"/>
    <mergeCell ref="J45:K45"/>
    <mergeCell ref="L45:M45"/>
    <mergeCell ref="N45:O45"/>
    <mergeCell ref="P45:Q45"/>
    <mergeCell ref="R45:S45"/>
    <mergeCell ref="T45:U45"/>
    <mergeCell ref="V45:V46"/>
    <mergeCell ref="W45:W46"/>
    <mergeCell ref="F43:G43"/>
    <mergeCell ref="H43:I43"/>
    <mergeCell ref="J43:K43"/>
    <mergeCell ref="L43:M43"/>
    <mergeCell ref="N43:O43"/>
    <mergeCell ref="P43:Q43"/>
    <mergeCell ref="R43:S43"/>
    <mergeCell ref="T43:U43"/>
    <mergeCell ref="V43:V44"/>
    <mergeCell ref="W47:W48"/>
    <mergeCell ref="F49:G49"/>
    <mergeCell ref="H49:I49"/>
    <mergeCell ref="J49:K49"/>
    <mergeCell ref="L49:M49"/>
    <mergeCell ref="N49:O49"/>
    <mergeCell ref="P49:Q49"/>
    <mergeCell ref="R49:S49"/>
    <mergeCell ref="T49:U49"/>
    <mergeCell ref="V49:V50"/>
    <mergeCell ref="W49:W50"/>
    <mergeCell ref="F47:G47"/>
    <mergeCell ref="H47:I47"/>
    <mergeCell ref="J47:K47"/>
    <mergeCell ref="L47:M47"/>
    <mergeCell ref="N47:O47"/>
    <mergeCell ref="P47:Q47"/>
    <mergeCell ref="R47:S47"/>
    <mergeCell ref="T47:U47"/>
    <mergeCell ref="V47:V48"/>
    <mergeCell ref="W51:W52"/>
    <mergeCell ref="F53:G53"/>
    <mergeCell ref="H53:I53"/>
    <mergeCell ref="J53:K53"/>
    <mergeCell ref="L53:M53"/>
    <mergeCell ref="N53:O53"/>
    <mergeCell ref="P53:Q53"/>
    <mergeCell ref="R53:S53"/>
    <mergeCell ref="T53:U53"/>
    <mergeCell ref="V53:V54"/>
    <mergeCell ref="W53:W54"/>
    <mergeCell ref="F51:G51"/>
    <mergeCell ref="H51:I51"/>
    <mergeCell ref="J51:K51"/>
    <mergeCell ref="L51:M51"/>
    <mergeCell ref="N51:O51"/>
    <mergeCell ref="P51:Q51"/>
    <mergeCell ref="R51:S51"/>
    <mergeCell ref="T51:U51"/>
    <mergeCell ref="V51:V52"/>
    <mergeCell ref="W59:W60"/>
    <mergeCell ref="V59:V60"/>
    <mergeCell ref="W55:W56"/>
    <mergeCell ref="F57:G57"/>
    <mergeCell ref="H57:I57"/>
    <mergeCell ref="J57:K57"/>
    <mergeCell ref="L57:M57"/>
    <mergeCell ref="N57:O57"/>
    <mergeCell ref="P57:Q57"/>
    <mergeCell ref="R57:S57"/>
    <mergeCell ref="T57:U57"/>
    <mergeCell ref="V57:V58"/>
    <mergeCell ref="W57:W58"/>
    <mergeCell ref="F55:G55"/>
    <mergeCell ref="H55:I55"/>
    <mergeCell ref="J55:K55"/>
    <mergeCell ref="L55:M55"/>
    <mergeCell ref="N55:O55"/>
    <mergeCell ref="P55:Q55"/>
    <mergeCell ref="R55:S55"/>
    <mergeCell ref="T55:U55"/>
    <mergeCell ref="V55:V56"/>
    <mergeCell ref="F61:G61"/>
    <mergeCell ref="H61:I61"/>
    <mergeCell ref="J61:K61"/>
    <mergeCell ref="L61:M61"/>
    <mergeCell ref="N61:O61"/>
    <mergeCell ref="P61:Q61"/>
    <mergeCell ref="R61:S61"/>
    <mergeCell ref="T61:U61"/>
    <mergeCell ref="F59:G59"/>
    <mergeCell ref="H59:I59"/>
    <mergeCell ref="J59:K59"/>
    <mergeCell ref="L59:M59"/>
    <mergeCell ref="N59:O59"/>
    <mergeCell ref="P59:Q59"/>
    <mergeCell ref="R59:S59"/>
    <mergeCell ref="T59:U59"/>
    <mergeCell ref="H65:I65"/>
    <mergeCell ref="J65:K65"/>
    <mergeCell ref="L65:M65"/>
    <mergeCell ref="N65:O65"/>
    <mergeCell ref="P65:Q65"/>
    <mergeCell ref="R65:S65"/>
    <mergeCell ref="T65:U65"/>
    <mergeCell ref="V65:V66"/>
    <mergeCell ref="F63:G63"/>
    <mergeCell ref="H63:I63"/>
    <mergeCell ref="J63:K63"/>
    <mergeCell ref="L63:M63"/>
    <mergeCell ref="N63:O63"/>
    <mergeCell ref="P63:Q63"/>
    <mergeCell ref="R63:S63"/>
    <mergeCell ref="T63:U63"/>
    <mergeCell ref="V63:V64"/>
    <mergeCell ref="W65:W66"/>
    <mergeCell ref="V61:V62"/>
    <mergeCell ref="W61:W62"/>
    <mergeCell ref="W67:W68"/>
    <mergeCell ref="F69:G69"/>
    <mergeCell ref="H69:I69"/>
    <mergeCell ref="J69:K69"/>
    <mergeCell ref="L69:M69"/>
    <mergeCell ref="N69:O69"/>
    <mergeCell ref="P69:Q69"/>
    <mergeCell ref="R69:S69"/>
    <mergeCell ref="T69:U69"/>
    <mergeCell ref="V69:V70"/>
    <mergeCell ref="W69:W70"/>
    <mergeCell ref="F67:G67"/>
    <mergeCell ref="H67:I67"/>
    <mergeCell ref="J67:K67"/>
    <mergeCell ref="L67:M67"/>
    <mergeCell ref="N67:O67"/>
    <mergeCell ref="P67:Q67"/>
    <mergeCell ref="R67:S67"/>
    <mergeCell ref="T67:U67"/>
    <mergeCell ref="V67:V68"/>
    <mergeCell ref="F65:G65"/>
    <mergeCell ref="R81:S81"/>
    <mergeCell ref="T81:U81"/>
    <mergeCell ref="V81:V82"/>
    <mergeCell ref="W81:W82"/>
    <mergeCell ref="F83:G83"/>
    <mergeCell ref="H83:I83"/>
    <mergeCell ref="J83:K83"/>
    <mergeCell ref="L83:M83"/>
    <mergeCell ref="N83:O83"/>
    <mergeCell ref="P83:Q83"/>
    <mergeCell ref="F81:G81"/>
    <mergeCell ref="H81:I81"/>
    <mergeCell ref="J81:K81"/>
    <mergeCell ref="L81:M81"/>
    <mergeCell ref="N81:O81"/>
    <mergeCell ref="P81:Q81"/>
    <mergeCell ref="P87:Q87"/>
    <mergeCell ref="R83:S83"/>
    <mergeCell ref="T83:U83"/>
    <mergeCell ref="V83:V84"/>
    <mergeCell ref="W83:W84"/>
    <mergeCell ref="F85:G85"/>
    <mergeCell ref="H85:I85"/>
    <mergeCell ref="J85:K85"/>
    <mergeCell ref="L85:M85"/>
    <mergeCell ref="N85:O85"/>
    <mergeCell ref="P85:Q85"/>
    <mergeCell ref="T89:U89"/>
    <mergeCell ref="V89:V90"/>
    <mergeCell ref="W89:W90"/>
    <mergeCell ref="D7:D90"/>
    <mergeCell ref="R87:S87"/>
    <mergeCell ref="T87:U87"/>
    <mergeCell ref="V87:V88"/>
    <mergeCell ref="W87:W88"/>
    <mergeCell ref="F89:G89"/>
    <mergeCell ref="H89:I89"/>
    <mergeCell ref="J89:K89"/>
    <mergeCell ref="L89:M89"/>
    <mergeCell ref="N89:O89"/>
    <mergeCell ref="P89:Q89"/>
    <mergeCell ref="R85:S85"/>
    <mergeCell ref="R89:S89"/>
    <mergeCell ref="T85:U85"/>
    <mergeCell ref="V85:V86"/>
    <mergeCell ref="W85:W86"/>
    <mergeCell ref="F87:G87"/>
    <mergeCell ref="H87:I87"/>
    <mergeCell ref="J87:K87"/>
    <mergeCell ref="L87:M87"/>
    <mergeCell ref="N87:O87"/>
  </mergeCells>
  <conditionalFormatting sqref="F61 H61 J61 L61 N61 P61 R61 T61">
    <cfRule type="colorScale" priority="137">
      <colorScale>
        <cfvo type="min"/>
        <cfvo type="max"/>
        <color rgb="FFFFEF9C"/>
        <color rgb="FFFF7128"/>
      </colorScale>
    </cfRule>
    <cfRule type="containsBlanks" dxfId="5897" priority="138">
      <formula>LEN(TRIM(F61))=0</formula>
    </cfRule>
  </conditionalFormatting>
  <conditionalFormatting sqref="H65 F65 J65 L65 N65 P65 R65 T65">
    <cfRule type="colorScale" priority="127">
      <colorScale>
        <cfvo type="min"/>
        <cfvo type="max"/>
        <color rgb="FFFFEF9C"/>
        <color rgb="FFFF7128"/>
      </colorScale>
    </cfRule>
    <cfRule type="containsBlanks" dxfId="5896" priority="128">
      <formula>LEN(TRIM(F65))=0</formula>
    </cfRule>
  </conditionalFormatting>
  <conditionalFormatting sqref="D7">
    <cfRule type="cellIs" dxfId="5895" priority="119" operator="equal">
      <formula>"2006-2014"</formula>
    </cfRule>
    <cfRule type="cellIs" dxfId="5894" priority="120" operator="equal">
      <formula>2007</formula>
    </cfRule>
    <cfRule type="cellIs" dxfId="5893" priority="121" operator="equal">
      <formula>2008</formula>
    </cfRule>
    <cfRule type="cellIs" dxfId="5892" priority="122" operator="equal">
      <formula>2006</formula>
    </cfRule>
  </conditionalFormatting>
  <conditionalFormatting sqref="F63 H63 J63 L63 N63 P63 R63 T63">
    <cfRule type="colorScale" priority="113">
      <colorScale>
        <cfvo type="min"/>
        <cfvo type="max"/>
        <color rgb="FFFFEF9C"/>
        <color rgb="FFFF7128"/>
      </colorScale>
    </cfRule>
    <cfRule type="containsBlanks" dxfId="5891" priority="114">
      <formula>LEN(TRIM(F63))=0</formula>
    </cfRule>
  </conditionalFormatting>
  <conditionalFormatting sqref="F67 H67 J67 L67 N67 P67 R67 T67">
    <cfRule type="colorScale" priority="103">
      <colorScale>
        <cfvo type="min"/>
        <cfvo type="max"/>
        <color rgb="FFFFEF9C"/>
        <color rgb="FFFF7128"/>
      </colorScale>
    </cfRule>
    <cfRule type="containsBlanks" dxfId="5890" priority="104">
      <formula>LEN(TRIM(F67))=0</formula>
    </cfRule>
  </conditionalFormatting>
  <conditionalFormatting sqref="F69 H69 J69 L69 N69 P69 R69 T69">
    <cfRule type="colorScale" priority="89">
      <colorScale>
        <cfvo type="min"/>
        <cfvo type="max"/>
        <color rgb="FFFFEF9C"/>
        <color rgb="FFFF7128"/>
      </colorScale>
    </cfRule>
    <cfRule type="containsBlanks" dxfId="5889" priority="90">
      <formula>LEN(TRIM(F69))=0</formula>
    </cfRule>
  </conditionalFormatting>
  <conditionalFormatting sqref="H59 F59 J59 L59 N59 P59 R59 T59">
    <cfRule type="colorScale" priority="77">
      <colorScale>
        <cfvo type="min"/>
        <cfvo type="max"/>
        <color rgb="FFFFEF9C"/>
        <color rgb="FFFF7128"/>
      </colorScale>
    </cfRule>
    <cfRule type="containsBlanks" dxfId="5888" priority="78">
      <formula>LEN(TRIM(F59))=0</formula>
    </cfRule>
  </conditionalFormatting>
  <conditionalFormatting sqref="F57 H57 J57 L57 N57 P57 R57 T57">
    <cfRule type="colorScale" priority="75">
      <colorScale>
        <cfvo type="min"/>
        <cfvo type="max"/>
        <color rgb="FFFFEF9C"/>
        <color rgb="FFFF7128"/>
      </colorScale>
    </cfRule>
    <cfRule type="containsBlanks" dxfId="5887" priority="76">
      <formula>LEN(TRIM(F57))=0</formula>
    </cfRule>
  </conditionalFormatting>
  <conditionalFormatting sqref="H55 F55 J55 L55 N55 P55 R55 T55">
    <cfRule type="colorScale" priority="73">
      <colorScale>
        <cfvo type="min"/>
        <cfvo type="max"/>
        <color rgb="FFFFEF9C"/>
        <color rgb="FFFF7128"/>
      </colorScale>
    </cfRule>
    <cfRule type="containsBlanks" dxfId="5886" priority="74">
      <formula>LEN(TRIM(F55))=0</formula>
    </cfRule>
  </conditionalFormatting>
  <conditionalFormatting sqref="H53 F53 J53 L53 N53 P53 R53 T53">
    <cfRule type="colorScale" priority="71">
      <colorScale>
        <cfvo type="min"/>
        <cfvo type="max"/>
        <color rgb="FFFFEF9C"/>
        <color rgb="FFFF7128"/>
      </colorScale>
    </cfRule>
    <cfRule type="containsBlanks" dxfId="5885" priority="72">
      <formula>LEN(TRIM(F53))=0</formula>
    </cfRule>
  </conditionalFormatting>
  <conditionalFormatting sqref="F51 H51 J51 L51 N51 P51 R51 T51">
    <cfRule type="colorScale" priority="69">
      <colorScale>
        <cfvo type="min"/>
        <cfvo type="max"/>
        <color rgb="FFFFEF9C"/>
        <color rgb="FFFF7128"/>
      </colorScale>
    </cfRule>
    <cfRule type="containsBlanks" dxfId="5884" priority="70">
      <formula>LEN(TRIM(F51))=0</formula>
    </cfRule>
  </conditionalFormatting>
  <conditionalFormatting sqref="H49 F49 J49 L49 N49 P49 R49 T49">
    <cfRule type="colorScale" priority="67">
      <colorScale>
        <cfvo type="min"/>
        <cfvo type="max"/>
        <color rgb="FFFFEF9C"/>
        <color rgb="FFFF7128"/>
      </colorScale>
    </cfRule>
    <cfRule type="containsBlanks" dxfId="5883" priority="68">
      <formula>LEN(TRIM(F49))=0</formula>
    </cfRule>
  </conditionalFormatting>
  <conditionalFormatting sqref="H47 F47 J47 L47 N47 P47 R47 T47">
    <cfRule type="colorScale" priority="65">
      <colorScale>
        <cfvo type="min"/>
        <cfvo type="max"/>
        <color rgb="FFFFEF9C"/>
        <color rgb="FFFF7128"/>
      </colorScale>
    </cfRule>
    <cfRule type="containsBlanks" dxfId="5882" priority="66">
      <formula>LEN(TRIM(F47))=0</formula>
    </cfRule>
  </conditionalFormatting>
  <conditionalFormatting sqref="H45 F45 J45 L45 N45 P45 R45 T45">
    <cfRule type="colorScale" priority="63">
      <colorScale>
        <cfvo type="min"/>
        <cfvo type="max"/>
        <color rgb="FFFFEF9C"/>
        <color rgb="FFFF7128"/>
      </colorScale>
    </cfRule>
    <cfRule type="containsBlanks" dxfId="5881" priority="64">
      <formula>LEN(TRIM(F45))=0</formula>
    </cfRule>
  </conditionalFormatting>
  <conditionalFormatting sqref="H43 F43 J43 L43 N43 P43 R43 T43">
    <cfRule type="colorScale" priority="61">
      <colorScale>
        <cfvo type="min"/>
        <cfvo type="max"/>
        <color rgb="FFFFEF9C"/>
        <color rgb="FFFF7128"/>
      </colorScale>
    </cfRule>
    <cfRule type="containsBlanks" dxfId="5880" priority="62">
      <formula>LEN(TRIM(F43))=0</formula>
    </cfRule>
  </conditionalFormatting>
  <conditionalFormatting sqref="H41 F41 J41 L41 N41 P41 R41 T41">
    <cfRule type="colorScale" priority="59">
      <colorScale>
        <cfvo type="min"/>
        <cfvo type="max"/>
        <color rgb="FFFFEF9C"/>
        <color rgb="FFFF7128"/>
      </colorScale>
    </cfRule>
    <cfRule type="containsBlanks" dxfId="5879" priority="60">
      <formula>LEN(TRIM(F41))=0</formula>
    </cfRule>
  </conditionalFormatting>
  <conditionalFormatting sqref="F39 H39 J39 L39 N39 P39 R39 T39">
    <cfRule type="colorScale" priority="57">
      <colorScale>
        <cfvo type="min"/>
        <cfvo type="max"/>
        <color rgb="FFFFEF9C"/>
        <color rgb="FFFF7128"/>
      </colorScale>
    </cfRule>
    <cfRule type="containsBlanks" dxfId="5878" priority="58">
      <formula>LEN(TRIM(F39))=0</formula>
    </cfRule>
  </conditionalFormatting>
  <conditionalFormatting sqref="H37 F37 J37 L37 N37 P37 R37 T37">
    <cfRule type="colorScale" priority="55">
      <colorScale>
        <cfvo type="min"/>
        <cfvo type="max"/>
        <color rgb="FFFFEF9C"/>
        <color rgb="FFFF7128"/>
      </colorScale>
    </cfRule>
    <cfRule type="containsBlanks" dxfId="5877" priority="56">
      <formula>LEN(TRIM(F37))=0</formula>
    </cfRule>
  </conditionalFormatting>
  <conditionalFormatting sqref="F35 H35 J35 L35 N35 P35 R35 T35">
    <cfRule type="colorScale" priority="53">
      <colorScale>
        <cfvo type="min"/>
        <cfvo type="max"/>
        <color rgb="FFFFEF9C"/>
        <color rgb="FFFF7128"/>
      </colorScale>
    </cfRule>
    <cfRule type="containsBlanks" dxfId="5876" priority="54">
      <formula>LEN(TRIM(F35))=0</formula>
    </cfRule>
  </conditionalFormatting>
  <conditionalFormatting sqref="H33 F33 J33 L33 N33 P33 R33 T33">
    <cfRule type="colorScale" priority="51">
      <colorScale>
        <cfvo type="min"/>
        <cfvo type="max"/>
        <color rgb="FFFFEF9C"/>
        <color rgb="FFFF7128"/>
      </colorScale>
    </cfRule>
    <cfRule type="containsBlanks" dxfId="5875" priority="52">
      <formula>LEN(TRIM(F33))=0</formula>
    </cfRule>
  </conditionalFormatting>
  <conditionalFormatting sqref="H31 F31 J31 L31 N31 P31 R31 T31">
    <cfRule type="colorScale" priority="49">
      <colorScale>
        <cfvo type="min"/>
        <cfvo type="max"/>
        <color rgb="FFFFEF9C"/>
        <color rgb="FFFF7128"/>
      </colorScale>
    </cfRule>
    <cfRule type="containsBlanks" dxfId="5874" priority="50">
      <formula>LEN(TRIM(F31))=0</formula>
    </cfRule>
  </conditionalFormatting>
  <conditionalFormatting sqref="H29 F29 J29 L29 N29 P29 R29 T29">
    <cfRule type="colorScale" priority="47">
      <colorScale>
        <cfvo type="min"/>
        <cfvo type="max"/>
        <color rgb="FFFFEF9C"/>
        <color rgb="FFFF7128"/>
      </colorScale>
    </cfRule>
    <cfRule type="containsBlanks" dxfId="5873" priority="48">
      <formula>LEN(TRIM(F29))=0</formula>
    </cfRule>
  </conditionalFormatting>
  <conditionalFormatting sqref="F27 H27 J27 L27 N27 P27 R27 T27">
    <cfRule type="colorScale" priority="45">
      <colorScale>
        <cfvo type="min"/>
        <cfvo type="max"/>
        <color rgb="FFFFEF9C"/>
        <color rgb="FFFF7128"/>
      </colorScale>
    </cfRule>
    <cfRule type="containsBlanks" dxfId="5872" priority="46">
      <formula>LEN(TRIM(F27))=0</formula>
    </cfRule>
  </conditionalFormatting>
  <conditionalFormatting sqref="H25 F25 J25 L25 N25 P25 R25 T25">
    <cfRule type="colorScale" priority="43">
      <colorScale>
        <cfvo type="min"/>
        <cfvo type="max"/>
        <color rgb="FFFFEF9C"/>
        <color rgb="FFFF7128"/>
      </colorScale>
    </cfRule>
    <cfRule type="containsBlanks" dxfId="5871" priority="44">
      <formula>LEN(TRIM(F25))=0</formula>
    </cfRule>
  </conditionalFormatting>
  <conditionalFormatting sqref="H23 F23 J23 L23 N23 P23 R23 T23">
    <cfRule type="colorScale" priority="41">
      <colorScale>
        <cfvo type="min"/>
        <cfvo type="max"/>
        <color rgb="FFFFEF9C"/>
        <color rgb="FFFF7128"/>
      </colorScale>
    </cfRule>
    <cfRule type="containsBlanks" dxfId="5870" priority="42">
      <formula>LEN(TRIM(F23))=0</formula>
    </cfRule>
  </conditionalFormatting>
  <conditionalFormatting sqref="F21 H21 J21 L21 N21 P21 R21 T21">
    <cfRule type="colorScale" priority="39">
      <colorScale>
        <cfvo type="min"/>
        <cfvo type="max"/>
        <color rgb="FFFFEF9C"/>
        <color rgb="FFFF7128"/>
      </colorScale>
    </cfRule>
    <cfRule type="containsBlanks" dxfId="5869" priority="40">
      <formula>LEN(TRIM(F21))=0</formula>
    </cfRule>
  </conditionalFormatting>
  <conditionalFormatting sqref="H19 F19 J19 L19 N19 P19 R19 T19">
    <cfRule type="colorScale" priority="37">
      <colorScale>
        <cfvo type="min"/>
        <cfvo type="max"/>
        <color rgb="FFFFEF9C"/>
        <color rgb="FFFF7128"/>
      </colorScale>
    </cfRule>
    <cfRule type="containsBlanks" dxfId="5868" priority="38">
      <formula>LEN(TRIM(F19))=0</formula>
    </cfRule>
  </conditionalFormatting>
  <conditionalFormatting sqref="F17 H17 J17 L17 N17 P17 R17 T17">
    <cfRule type="colorScale" priority="35">
      <colorScale>
        <cfvo type="min"/>
        <cfvo type="max"/>
        <color rgb="FFFFEF9C"/>
        <color rgb="FFFF7128"/>
      </colorScale>
    </cfRule>
    <cfRule type="containsBlanks" dxfId="5867" priority="36">
      <formula>LEN(TRIM(F17))=0</formula>
    </cfRule>
  </conditionalFormatting>
  <conditionalFormatting sqref="F15 H15 J15 L15 N15 P15 R15 T15">
    <cfRule type="colorScale" priority="33">
      <colorScale>
        <cfvo type="min"/>
        <cfvo type="max"/>
        <color rgb="FFFFEF9C"/>
        <color rgb="FFFF7128"/>
      </colorScale>
    </cfRule>
    <cfRule type="containsBlanks" dxfId="5866" priority="34">
      <formula>LEN(TRIM(F15))=0</formula>
    </cfRule>
  </conditionalFormatting>
  <conditionalFormatting sqref="F13 H13 J13 L13 N13 P13 R13 T13">
    <cfRule type="colorScale" priority="31">
      <colorScale>
        <cfvo type="min"/>
        <cfvo type="max"/>
        <color rgb="FFFFEF9C"/>
        <color rgb="FFFF7128"/>
      </colorScale>
    </cfRule>
    <cfRule type="containsBlanks" dxfId="5865" priority="32">
      <formula>LEN(TRIM(F13))=0</formula>
    </cfRule>
  </conditionalFormatting>
  <conditionalFormatting sqref="H11 F11 J11 L11 N11 P11 R11 T11">
    <cfRule type="colorScale" priority="29">
      <colorScale>
        <cfvo type="min"/>
        <cfvo type="max"/>
        <color rgb="FFFFEF9C"/>
        <color rgb="FFFF7128"/>
      </colorScale>
    </cfRule>
    <cfRule type="containsBlanks" dxfId="5864" priority="30">
      <formula>LEN(TRIM(F11))=0</formula>
    </cfRule>
  </conditionalFormatting>
  <conditionalFormatting sqref="F9 H9 J9 L9 N9 P9 R9 T9">
    <cfRule type="colorScale" priority="27">
      <colorScale>
        <cfvo type="min"/>
        <cfvo type="max"/>
        <color rgb="FFFFEF9C"/>
        <color rgb="FFFF7128"/>
      </colorScale>
    </cfRule>
    <cfRule type="containsBlanks" dxfId="5863" priority="28">
      <formula>LEN(TRIM(F9))=0</formula>
    </cfRule>
  </conditionalFormatting>
  <conditionalFormatting sqref="F7 H7 J7 L7 N7 P7 R7 T7">
    <cfRule type="colorScale" priority="25">
      <colorScale>
        <cfvo type="min"/>
        <cfvo type="max"/>
        <color rgb="FFFFEF9C"/>
        <color rgb="FFFF7128"/>
      </colorScale>
    </cfRule>
    <cfRule type="containsBlanks" dxfId="5862" priority="26">
      <formula>LEN(TRIM(F7))=0</formula>
    </cfRule>
  </conditionalFormatting>
  <conditionalFormatting sqref="H71 F71 J71 L71 N71 P71 R71 T71">
    <cfRule type="colorScale" priority="23">
      <colorScale>
        <cfvo type="min"/>
        <cfvo type="max"/>
        <color rgb="FFFFEF9C"/>
        <color rgb="FFFF7128"/>
      </colorScale>
    </cfRule>
    <cfRule type="containsBlanks" dxfId="5861" priority="24">
      <formula>LEN(TRIM(F71))=0</formula>
    </cfRule>
  </conditionalFormatting>
  <conditionalFormatting sqref="F73 J73 L73 N73 P73 R73 T73">
    <cfRule type="colorScale" priority="21">
      <colorScale>
        <cfvo type="min"/>
        <cfvo type="max"/>
        <color rgb="FFFFEF9C"/>
        <color rgb="FFFF7128"/>
      </colorScale>
    </cfRule>
    <cfRule type="containsBlanks" dxfId="5860" priority="22">
      <formula>LEN(TRIM(F73))=0</formula>
    </cfRule>
  </conditionalFormatting>
  <conditionalFormatting sqref="H73">
    <cfRule type="colorScale" priority="19">
      <colorScale>
        <cfvo type="min"/>
        <cfvo type="max"/>
        <color rgb="FFFFEF9C"/>
        <color rgb="FFFF7128"/>
      </colorScale>
    </cfRule>
    <cfRule type="containsBlanks" dxfId="5859" priority="20">
      <formula>LEN(TRIM(H73))=0</formula>
    </cfRule>
  </conditionalFormatting>
  <conditionalFormatting sqref="F75 H75 J75 L75 N75 P75 R75 T75">
    <cfRule type="colorScale" priority="17">
      <colorScale>
        <cfvo type="min"/>
        <cfvo type="max"/>
        <color rgb="FFFFEF9C"/>
        <color rgb="FFFF7128"/>
      </colorScale>
    </cfRule>
    <cfRule type="containsBlanks" dxfId="5858" priority="18">
      <formula>LEN(TRIM(F75))=0</formula>
    </cfRule>
  </conditionalFormatting>
  <conditionalFormatting sqref="F77 H77 J77 L77 N77 P77 R77 T77">
    <cfRule type="colorScale" priority="15">
      <colorScale>
        <cfvo type="min"/>
        <cfvo type="max"/>
        <color rgb="FFFFEF9C"/>
        <color rgb="FFFF7128"/>
      </colorScale>
    </cfRule>
    <cfRule type="containsBlanks" dxfId="5857" priority="16">
      <formula>LEN(TRIM(F77))=0</formula>
    </cfRule>
  </conditionalFormatting>
  <conditionalFormatting sqref="H79 F79 J79 L79 N79 P79 R79 T79">
    <cfRule type="colorScale" priority="11">
      <colorScale>
        <cfvo type="min"/>
        <cfvo type="max"/>
        <color rgb="FFFFEF9C"/>
        <color rgb="FFFF7128"/>
      </colorScale>
    </cfRule>
    <cfRule type="containsBlanks" dxfId="5856" priority="12">
      <formula>LEN(TRIM(F79))=0</formula>
    </cfRule>
  </conditionalFormatting>
  <conditionalFormatting sqref="F81 H81 J81 L81 N81 P81 R81 T81">
    <cfRule type="colorScale" priority="9">
      <colorScale>
        <cfvo type="min"/>
        <cfvo type="max"/>
        <color rgb="FFFFEF9C"/>
        <color rgb="FFFF7128"/>
      </colorScale>
    </cfRule>
    <cfRule type="containsBlanks" dxfId="5855" priority="10">
      <formula>LEN(TRIM(F81))=0</formula>
    </cfRule>
  </conditionalFormatting>
  <conditionalFormatting sqref="F83 H83 J83 L83 N83 P83 R83 T83">
    <cfRule type="colorScale" priority="7">
      <colorScale>
        <cfvo type="min"/>
        <cfvo type="max"/>
        <color rgb="FFFFEF9C"/>
        <color rgb="FFFF7128"/>
      </colorScale>
    </cfRule>
    <cfRule type="containsBlanks" dxfId="5854" priority="8">
      <formula>LEN(TRIM(F83))=0</formula>
    </cfRule>
  </conditionalFormatting>
  <conditionalFormatting sqref="F85 H85 J85 L85 N85 P85 R85 T85">
    <cfRule type="colorScale" priority="5">
      <colorScale>
        <cfvo type="min"/>
        <cfvo type="max"/>
        <color rgb="FFFFEF9C"/>
        <color rgb="FFFF7128"/>
      </colorScale>
    </cfRule>
    <cfRule type="containsBlanks" dxfId="5853" priority="6">
      <formula>LEN(TRIM(F85))=0</formula>
    </cfRule>
  </conditionalFormatting>
  <conditionalFormatting sqref="F87 H87 J87 L87 N87 P87 R87 T87">
    <cfRule type="colorScale" priority="3">
      <colorScale>
        <cfvo type="min"/>
        <cfvo type="max"/>
        <color rgb="FFFFEF9C"/>
        <color rgb="FFFF7128"/>
      </colorScale>
    </cfRule>
    <cfRule type="containsBlanks" dxfId="5852" priority="4">
      <formula>LEN(TRIM(F87))=0</formula>
    </cfRule>
  </conditionalFormatting>
  <conditionalFormatting sqref="F89 H89 J89 L89 N89 P89 R89 T89">
    <cfRule type="colorScale" priority="1">
      <colorScale>
        <cfvo type="min"/>
        <cfvo type="max"/>
        <color rgb="FFFFEF9C"/>
        <color rgb="FFFF7128"/>
      </colorScale>
    </cfRule>
    <cfRule type="containsBlanks" dxfId="5851" priority="2">
      <formula>LEN(TRIM(F89))=0</formula>
    </cfRule>
  </conditionalFormatting>
  <hyperlinks>
    <hyperlink ref="B9" location="Contents!A1" display="Back to Contents page"/>
  </hyperlinks>
  <pageMargins left="0.70866141732283472" right="0.70866141732283472" top="0.74803149606299213" bottom="0.74803149606299213" header="0.31496062992125984" footer="0.31496062992125984"/>
  <pageSetup paperSize="9" scale="43" orientation="portrait" r:id="rId1"/>
  <colBreaks count="1" manualBreakCount="1">
    <brk id="24" max="1048575" man="1"/>
  </colBreaks>
  <ignoredErrors>
    <ignoredError sqref="F7:X22 F25:X33 F68:U68 F62:X66 F34:X34 F35:X45 F46:X55 F56:X60 F70:U72 F24:U24 F73:U78 F79:W90 F61:X61 Z7:IV6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List Box 1">
              <controlPr defaultSize="0" autoLine="0" autoPict="0">
                <anchor moveWithCells="1">
                  <from>
                    <xdr:col>1</xdr:col>
                    <xdr:colOff>9525</xdr:colOff>
                    <xdr:row>5</xdr:row>
                    <xdr:rowOff>0</xdr:rowOff>
                  </from>
                  <to>
                    <xdr:col>2</xdr:col>
                    <xdr:colOff>0</xdr:colOff>
                    <xdr:row>5</xdr:row>
                    <xdr:rowOff>1476375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vt:i4>
      </vt:variant>
    </vt:vector>
  </HeadingPairs>
  <TitlesOfParts>
    <vt:vector size="19" baseType="lpstr">
      <vt:lpstr>Contents</vt:lpstr>
      <vt:lpstr>Introduction</vt:lpstr>
      <vt:lpstr>Information</vt:lpstr>
      <vt:lpstr>EP by route - Overall</vt:lpstr>
      <vt:lpstr>EP by route - by year</vt:lpstr>
      <vt:lpstr>EP by route - Age groups</vt:lpstr>
      <vt:lpstr>EP by route -age 0-24</vt:lpstr>
      <vt:lpstr>EP by route - Sites by CAL</vt:lpstr>
      <vt:lpstr>Inc. by route - Sites by CAL</vt:lpstr>
      <vt:lpstr>Inc. by route - CALs by Site</vt:lpstr>
      <vt:lpstr>Inc. by route - CALs by year</vt:lpstr>
      <vt:lpstr>Breast ASR by CCG</vt:lpstr>
      <vt:lpstr>Colorectal ASR by CCG</vt:lpstr>
      <vt:lpstr>Lung ASR by CCG</vt:lpstr>
      <vt:lpstr>Prostate ASR by CCG</vt:lpstr>
      <vt:lpstr>Stage</vt:lpstr>
      <vt:lpstr>Hide Selection</vt:lpstr>
      <vt:lpstr>'Hide Selection'!cancersites</vt:lpstr>
      <vt:lpstr>'Hide Selection'!ethnicity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Johnson</dc:creator>
  <cp:lastModifiedBy>Sam Johnson</cp:lastModifiedBy>
  <cp:lastPrinted>2012-10-23T12:39:01Z</cp:lastPrinted>
  <dcterms:created xsi:type="dcterms:W3CDTF">2010-08-17T08:49:25Z</dcterms:created>
  <dcterms:modified xsi:type="dcterms:W3CDTF">2017-08-23T13:38:36Z</dcterms:modified>
</cp:coreProperties>
</file>